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90b28038d0b13f0c/Documents/2023/ŽEBŘÍČKY 2023/"/>
    </mc:Choice>
  </mc:AlternateContent>
  <xr:revisionPtr revIDLastSave="826" documentId="8_{7B053920-743D-4CCD-9A06-FE08BF0B4C85}" xr6:coauthVersionLast="47" xr6:coauthVersionMax="47" xr10:uidLastSave="{3E760118-A616-44CA-9D26-BE264C04FA9A}"/>
  <bookViews>
    <workbookView xWindow="-98" yWindow="-98" windowWidth="22695" windowHeight="14476" xr2:uid="{A852EBAD-AD0D-477A-BBA2-9974370DFAB6}"/>
  </bookViews>
  <sheets>
    <sheet name="ČP23" sheetId="1" r:id="rId1"/>
    <sheet name="BL24" sheetId="15" r:id="rId2"/>
    <sheet name="psč_kraj" sheetId="16" r:id="rId3"/>
    <sheet name="DM1" sheetId="6" state="hidden" r:id="rId4"/>
    <sheet name="DM2" sheetId="7" state="hidden" r:id="rId5"/>
    <sheet name="DM3" sheetId="8" state="hidden" r:id="rId6"/>
    <sheet name="SP1" sheetId="9" state="hidden" r:id="rId7"/>
    <sheet name="SP2" sheetId="10" state="hidden" r:id="rId8"/>
    <sheet name="SP3" sheetId="11" state="hidden" r:id="rId9"/>
    <sheet name="Misecky SBX" sheetId="2" r:id="rId10"/>
    <sheet name="DMSBX1" sheetId="3" r:id="rId11"/>
    <sheet name="DMSBX2" sheetId="4" r:id="rId12"/>
    <sheet name="DMSBX3" sheetId="5" r:id="rId13"/>
    <sheet name="pa" sheetId="12" r:id="rId14"/>
    <sheet name="so" sheetId="13" r:id="rId15"/>
    <sheet name="ne" sheetId="14" r:id="rId16"/>
  </sheets>
  <definedNames>
    <definedName name="_xlnm._FilterDatabase" localSheetId="0" hidden="1">ČP23!$A$1:$EO$426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1" i="15" l="1"/>
  <c r="J38" i="15"/>
  <c r="J110" i="15"/>
  <c r="J234" i="15"/>
  <c r="J113" i="15"/>
  <c r="J173" i="15"/>
  <c r="J176" i="15"/>
  <c r="J157" i="15"/>
  <c r="J158" i="15"/>
  <c r="J89" i="15"/>
  <c r="J131" i="15"/>
  <c r="J247" i="15"/>
  <c r="J42" i="15"/>
  <c r="J244" i="15"/>
  <c r="J182" i="15"/>
  <c r="J114" i="15"/>
  <c r="J117" i="15"/>
  <c r="J188" i="15"/>
  <c r="J118" i="15"/>
  <c r="J183" i="15"/>
  <c r="J243" i="15"/>
  <c r="J116" i="15"/>
  <c r="J179" i="15"/>
  <c r="J144" i="15"/>
  <c r="J134" i="15"/>
  <c r="J236" i="15"/>
  <c r="J145" i="15"/>
  <c r="J287" i="15"/>
  <c r="J185" i="15"/>
  <c r="J250" i="15"/>
  <c r="J239" i="15"/>
  <c r="J139" i="15"/>
  <c r="J237" i="15"/>
  <c r="J63" i="15"/>
  <c r="J94" i="15"/>
  <c r="J136" i="15"/>
  <c r="J135" i="15"/>
  <c r="J138" i="15"/>
  <c r="J246" i="15"/>
  <c r="J66" i="15"/>
  <c r="J249" i="15"/>
  <c r="J251" i="15"/>
  <c r="J189" i="15"/>
  <c r="J43" i="15"/>
  <c r="J190" i="15"/>
  <c r="J276" i="15"/>
  <c r="J59" i="15"/>
  <c r="J213" i="15"/>
  <c r="J162" i="15"/>
  <c r="J2" i="15"/>
  <c r="J84" i="15"/>
  <c r="J278" i="15"/>
  <c r="J279" i="15"/>
  <c r="J280" i="15"/>
  <c r="J332" i="15"/>
  <c r="J281" i="15"/>
  <c r="J106" i="15"/>
  <c r="J222" i="15"/>
  <c r="J163" i="15"/>
  <c r="J284" i="15"/>
  <c r="J164" i="15"/>
  <c r="J160" i="15"/>
  <c r="J107" i="15"/>
  <c r="J211" i="15"/>
  <c r="J214" i="15"/>
  <c r="J218" i="15"/>
  <c r="J80" i="15"/>
  <c r="J51" i="15"/>
  <c r="J206" i="15"/>
  <c r="J50" i="15"/>
  <c r="J13" i="15"/>
  <c r="J259" i="15"/>
  <c r="J197" i="15"/>
  <c r="J79" i="15"/>
  <c r="J14" i="15"/>
  <c r="J9" i="15"/>
  <c r="J67" i="15"/>
  <c r="J193" i="15"/>
  <c r="J265" i="15"/>
  <c r="J15" i="15"/>
  <c r="J102" i="15"/>
  <c r="J266" i="15"/>
  <c r="J273" i="15"/>
  <c r="J10" i="15"/>
  <c r="J147" i="15"/>
  <c r="J152" i="15"/>
  <c r="J153" i="15"/>
  <c r="J148" i="15"/>
  <c r="J200" i="15"/>
  <c r="J194" i="15"/>
  <c r="J254" i="15"/>
  <c r="J195" i="15"/>
  <c r="J255" i="15"/>
  <c r="J149" i="15"/>
  <c r="J306" i="15"/>
  <c r="J310" i="15"/>
  <c r="J201" i="15"/>
  <c r="J68" i="15"/>
  <c r="J317" i="15"/>
  <c r="J207" i="15"/>
  <c r="J87" i="15"/>
  <c r="J61" i="15"/>
  <c r="J297" i="15"/>
  <c r="J298" i="15"/>
  <c r="J93" i="15"/>
  <c r="J156" i="15"/>
  <c r="J37" i="15"/>
  <c r="J71" i="15"/>
  <c r="J34" i="15"/>
  <c r="J92" i="15"/>
  <c r="J31" i="15"/>
  <c r="J167" i="15"/>
  <c r="J235" i="15"/>
  <c r="J230" i="15"/>
  <c r="J296" i="15"/>
  <c r="J112" i="15"/>
  <c r="J229" i="15"/>
  <c r="J174" i="15"/>
  <c r="J91" i="15"/>
  <c r="J227" i="15"/>
  <c r="J126" i="15"/>
  <c r="J70" i="15"/>
  <c r="J226" i="15"/>
  <c r="J168" i="15"/>
  <c r="J172" i="15"/>
  <c r="J175" i="15"/>
  <c r="J86" i="15"/>
  <c r="J123" i="15"/>
  <c r="J169" i="15"/>
  <c r="J130" i="15"/>
  <c r="J124" i="15"/>
  <c r="J165" i="15"/>
  <c r="J166" i="15"/>
  <c r="J122" i="15"/>
  <c r="J228" i="15"/>
  <c r="J125" i="15"/>
  <c r="J170" i="15"/>
  <c r="J171" i="15"/>
  <c r="J295" i="15"/>
  <c r="J30" i="15"/>
  <c r="J85" i="15"/>
  <c r="J231" i="15"/>
  <c r="J232" i="15"/>
  <c r="J32" i="15"/>
  <c r="J233" i="15"/>
  <c r="J127" i="15"/>
  <c r="J33" i="15"/>
  <c r="J88" i="15"/>
  <c r="J35" i="15"/>
  <c r="J128" i="15"/>
  <c r="J178" i="15"/>
  <c r="J129" i="15"/>
  <c r="J133" i="15"/>
  <c r="J242" i="15"/>
  <c r="J252" i="15"/>
  <c r="J76" i="15"/>
  <c r="J184" i="15"/>
  <c r="J64" i="15"/>
  <c r="J253" i="15"/>
  <c r="J191" i="15"/>
  <c r="J73" i="15"/>
  <c r="J39" i="15"/>
  <c r="J41" i="15"/>
  <c r="J62" i="15"/>
  <c r="J65" i="15"/>
  <c r="J40" i="15"/>
  <c r="J238" i="15"/>
  <c r="J137" i="15"/>
  <c r="J181" i="15"/>
  <c r="J143" i="15"/>
  <c r="J192" i="15"/>
  <c r="J146" i="15"/>
  <c r="J132" i="15"/>
  <c r="J115" i="15"/>
  <c r="J95" i="15"/>
  <c r="J241" i="15"/>
  <c r="J245" i="15"/>
  <c r="J141" i="15"/>
  <c r="J75" i="15"/>
  <c r="J186" i="15"/>
  <c r="J142" i="15"/>
  <c r="J302" i="15"/>
  <c r="J77" i="15"/>
  <c r="J44" i="15"/>
  <c r="J98" i="15"/>
  <c r="J83" i="15"/>
  <c r="J215" i="15"/>
  <c r="J121" i="15"/>
  <c r="J69" i="15"/>
  <c r="J282" i="15"/>
  <c r="J108" i="15"/>
  <c r="J16" i="15"/>
  <c r="J286" i="15"/>
  <c r="J60" i="15"/>
  <c r="J4" i="15"/>
  <c r="J11" i="15"/>
  <c r="J223" i="15"/>
  <c r="J225" i="15"/>
  <c r="J224" i="15"/>
  <c r="J155" i="15"/>
  <c r="J109" i="15"/>
  <c r="J277" i="15"/>
  <c r="J212" i="15"/>
  <c r="J219" i="15"/>
  <c r="J161" i="15"/>
  <c r="J292" i="15"/>
  <c r="J216" i="15"/>
  <c r="J217" i="15"/>
  <c r="J283" i="15"/>
  <c r="J285" i="15"/>
  <c r="J220" i="15"/>
  <c r="J221" i="15"/>
  <c r="J5" i="15"/>
  <c r="J196" i="15"/>
  <c r="J3" i="15"/>
  <c r="J78" i="15"/>
  <c r="J100" i="15"/>
  <c r="J45" i="15"/>
  <c r="J46" i="15"/>
  <c r="J47" i="15"/>
  <c r="J22" i="15"/>
  <c r="J20" i="15"/>
  <c r="J208" i="15"/>
  <c r="J6" i="15"/>
  <c r="J21" i="15"/>
  <c r="J7" i="15"/>
  <c r="J52" i="15"/>
  <c r="J53" i="15"/>
  <c r="J256" i="15"/>
  <c r="J274" i="15"/>
  <c r="J291" i="15"/>
  <c r="J209" i="15"/>
  <c r="J103" i="15"/>
  <c r="J54" i="15"/>
  <c r="J55" i="15"/>
  <c r="J8" i="15"/>
  <c r="J56" i="15"/>
  <c r="J57" i="15"/>
  <c r="J17" i="15"/>
  <c r="J202" i="15"/>
  <c r="J260" i="15"/>
  <c r="J18" i="15"/>
  <c r="J90" i="15"/>
  <c r="J261" i="15"/>
  <c r="J262" i="15"/>
  <c r="J203" i="15"/>
  <c r="J198" i="15"/>
  <c r="J257" i="15"/>
  <c r="J267" i="15"/>
  <c r="J204" i="15"/>
  <c r="J12" i="15"/>
  <c r="J289" i="15"/>
  <c r="J268" i="15"/>
  <c r="J263" i="15"/>
  <c r="J151" i="15"/>
  <c r="J269" i="15"/>
  <c r="J311" i="15"/>
  <c r="J205" i="15"/>
  <c r="J258" i="15"/>
  <c r="J49" i="15"/>
  <c r="J119" i="15"/>
  <c r="J101" i="15"/>
  <c r="J307" i="15"/>
  <c r="J99" i="15"/>
  <c r="J120" i="15"/>
  <c r="J290" i="15"/>
  <c r="J19" i="15"/>
  <c r="J199" i="15"/>
  <c r="J81" i="15"/>
  <c r="J270" i="15"/>
  <c r="J271" i="15"/>
  <c r="J272" i="15"/>
  <c r="J275" i="15"/>
  <c r="J154" i="15"/>
  <c r="J82" i="15"/>
  <c r="J36" i="15"/>
  <c r="V1935" i="16"/>
  <c r="V2595" i="16"/>
  <c r="R3224" i="16"/>
  <c r="R3119" i="16"/>
  <c r="R2527" i="16"/>
  <c r="R2188" i="16"/>
  <c r="R5074" i="16"/>
  <c r="R3903" i="16"/>
  <c r="R3068" i="16"/>
  <c r="R4343" i="16"/>
  <c r="R3621" i="16"/>
  <c r="R4169" i="16"/>
  <c r="R2278" i="16"/>
  <c r="R3760" i="16"/>
  <c r="R3478" i="16"/>
  <c r="R3455" i="16"/>
  <c r="R4344" i="16"/>
  <c r="R1349" i="16"/>
  <c r="R1346" i="16"/>
  <c r="R4170" i="16"/>
  <c r="R566" i="16"/>
  <c r="R5087" i="16"/>
  <c r="R3346" i="16"/>
  <c r="R3195" i="16"/>
  <c r="R3416" i="16"/>
  <c r="R1441" i="16"/>
  <c r="R4108" i="16"/>
  <c r="R282" i="16"/>
  <c r="R4534" i="16"/>
  <c r="R352" i="16"/>
  <c r="R4433" i="16"/>
  <c r="R901" i="16"/>
  <c r="R902" i="16"/>
  <c r="R1610" i="16"/>
  <c r="R1834" i="16"/>
  <c r="R2826" i="16"/>
  <c r="R4205" i="16"/>
  <c r="R348" i="16"/>
  <c r="R4206" i="16"/>
  <c r="R354" i="16"/>
  <c r="R2384" i="16"/>
  <c r="R168" i="16"/>
  <c r="R5064" i="16"/>
  <c r="R4693" i="16"/>
  <c r="R1754" i="16"/>
  <c r="R2469" i="16"/>
  <c r="R2468" i="16"/>
  <c r="R2004" i="16"/>
  <c r="R3511" i="16"/>
  <c r="R893" i="16"/>
  <c r="R892" i="16"/>
  <c r="R1685" i="16"/>
  <c r="R2557" i="16"/>
  <c r="R1384" i="16"/>
  <c r="R1385" i="16"/>
  <c r="R1382" i="16"/>
  <c r="R471" i="16"/>
  <c r="R2298" i="16"/>
  <c r="R2303" i="16"/>
  <c r="R4147" i="16"/>
  <c r="R175" i="16"/>
  <c r="R1347" i="16"/>
  <c r="R23" i="16"/>
  <c r="R2056" i="16"/>
  <c r="R1066" i="16"/>
  <c r="R3190" i="16"/>
  <c r="R2528" i="16"/>
  <c r="R2529" i="16"/>
  <c r="R2530" i="16"/>
  <c r="R2531" i="16"/>
  <c r="R2269" i="16"/>
  <c r="R2727" i="16"/>
  <c r="R3426" i="16"/>
  <c r="R44" i="16"/>
  <c r="R1948" i="16"/>
  <c r="R291" i="16"/>
  <c r="R199" i="16"/>
  <c r="R1436" i="16"/>
  <c r="R945" i="16"/>
  <c r="R5004" i="16"/>
  <c r="R4109" i="16"/>
  <c r="R1612" i="16"/>
  <c r="R363" i="16"/>
  <c r="R4634" i="16"/>
  <c r="R3225" i="16"/>
  <c r="R4917" i="16"/>
  <c r="R889" i="16"/>
  <c r="R729" i="16"/>
  <c r="R4513" i="16"/>
  <c r="R2081" i="16"/>
  <c r="R3990" i="16"/>
  <c r="R4783" i="16"/>
  <c r="R1848" i="16"/>
  <c r="R3347" i="16"/>
  <c r="R3297" i="16"/>
  <c r="R3662" i="16"/>
  <c r="R2359" i="16"/>
  <c r="R4535" i="16"/>
  <c r="R1662" i="16"/>
  <c r="R2927" i="16"/>
  <c r="R3226" i="16"/>
  <c r="R3227" i="16"/>
  <c r="R942" i="16"/>
  <c r="R946" i="16"/>
  <c r="R567" i="16"/>
  <c r="R1476" i="16"/>
  <c r="R1475" i="16"/>
  <c r="R1477" i="16"/>
  <c r="R4761" i="16"/>
  <c r="R3456" i="16"/>
  <c r="R1402" i="16"/>
  <c r="R2151" i="16"/>
  <c r="R2022" i="16"/>
  <c r="R947" i="16"/>
  <c r="R2510" i="16"/>
  <c r="R4217" i="16"/>
  <c r="R489" i="16"/>
  <c r="R2227" i="16"/>
  <c r="R2348" i="16"/>
  <c r="R3228" i="16"/>
  <c r="R4694" i="16"/>
  <c r="R2847" i="16"/>
  <c r="R5090" i="16"/>
  <c r="R3204" i="16"/>
  <c r="R4126" i="16"/>
  <c r="R4197" i="16"/>
  <c r="R3637" i="16"/>
  <c r="R2803" i="16"/>
  <c r="R231" i="16"/>
  <c r="R232" i="16"/>
  <c r="R4803" i="16"/>
  <c r="R4802" i="16"/>
  <c r="R3142" i="16"/>
  <c r="R824" i="16"/>
  <c r="R2063" i="16"/>
  <c r="R1829" i="16"/>
  <c r="R473" i="16"/>
  <c r="R1283" i="16"/>
  <c r="R4804" i="16"/>
  <c r="R925" i="16"/>
  <c r="R2737" i="16"/>
  <c r="R4074" i="16"/>
  <c r="R2738" i="16"/>
  <c r="R2739" i="16"/>
  <c r="R2740" i="16"/>
  <c r="R1204" i="16"/>
  <c r="R1205" i="16"/>
  <c r="R159" i="16"/>
  <c r="R1891" i="16"/>
  <c r="R1892" i="16"/>
  <c r="R1860" i="16"/>
  <c r="R4536" i="16"/>
  <c r="R1285" i="16"/>
  <c r="R4784" i="16"/>
  <c r="R5055" i="16"/>
  <c r="R1433" i="16"/>
  <c r="R3342" i="16"/>
  <c r="R97" i="16"/>
  <c r="R5148" i="16"/>
  <c r="R2479" i="16"/>
  <c r="R2082" i="16"/>
  <c r="R2083" i="16"/>
  <c r="R2239" i="16"/>
  <c r="R2113" i="16"/>
  <c r="R292" i="16"/>
  <c r="R3575" i="16"/>
  <c r="R706" i="16"/>
  <c r="R367" i="16"/>
  <c r="R368" i="16"/>
  <c r="R2873" i="16"/>
  <c r="R3874" i="16"/>
  <c r="R709" i="16"/>
  <c r="R3132" i="16"/>
  <c r="R1753" i="16"/>
  <c r="R4794" i="16"/>
  <c r="R1437" i="16"/>
  <c r="R5149" i="16"/>
  <c r="R3805" i="16"/>
  <c r="R10" i="16"/>
  <c r="R2898" i="16"/>
  <c r="R1646" i="16"/>
  <c r="R1647" i="16"/>
  <c r="R2084" i="16"/>
  <c r="R1689" i="16"/>
  <c r="R293" i="16"/>
  <c r="R1068" i="16"/>
  <c r="R1744" i="16"/>
  <c r="R357" i="16"/>
  <c r="R2599" i="16"/>
  <c r="R2514" i="16"/>
  <c r="R1409" i="16"/>
  <c r="R3348" i="16"/>
  <c r="R2880" i="16"/>
  <c r="R1246" i="16"/>
  <c r="R1456" i="16"/>
  <c r="R730" i="16"/>
  <c r="R1219" i="16"/>
  <c r="R1419" i="16"/>
  <c r="R118" i="16"/>
  <c r="R884" i="16"/>
  <c r="R294" i="16"/>
  <c r="R1893" i="16"/>
  <c r="R5005" i="16"/>
  <c r="R3541" i="16"/>
  <c r="R1888" i="16"/>
  <c r="R3197" i="16"/>
  <c r="R5006" i="16"/>
  <c r="R1381" i="16"/>
  <c r="R1379" i="16"/>
  <c r="R4218" i="16"/>
  <c r="R1386" i="16"/>
  <c r="R1713" i="16"/>
  <c r="R1702" i="16"/>
  <c r="R731" i="16"/>
  <c r="R732" i="16"/>
  <c r="R1579" i="16"/>
  <c r="R1580" i="16"/>
  <c r="R108" i="16"/>
  <c r="R2267" i="16"/>
  <c r="R1625" i="16"/>
  <c r="R3964" i="16"/>
  <c r="R4454" i="16"/>
  <c r="R2979" i="16"/>
  <c r="R2814" i="16"/>
  <c r="R733" i="16"/>
  <c r="R3589" i="16"/>
  <c r="R45" i="16"/>
  <c r="R2940" i="16"/>
  <c r="R2998" i="16"/>
  <c r="R4077" i="16"/>
  <c r="R2741" i="16"/>
  <c r="R2600" i="16"/>
  <c r="R2518" i="16"/>
  <c r="R3796" i="16"/>
  <c r="R3035" i="16"/>
  <c r="R1772" i="16"/>
  <c r="R1773" i="16"/>
  <c r="R734" i="16"/>
  <c r="R4829" i="16"/>
  <c r="R3323" i="16"/>
  <c r="R1398" i="16"/>
  <c r="R4219" i="16"/>
  <c r="R623" i="16"/>
  <c r="R3952" i="16"/>
  <c r="R4600" i="16"/>
  <c r="R4707" i="16"/>
  <c r="R2526" i="16"/>
  <c r="R4362" i="16"/>
  <c r="R4220" i="16"/>
  <c r="R4805" i="16"/>
  <c r="R3229" i="16"/>
  <c r="R1137" i="16"/>
  <c r="R1995" i="16"/>
  <c r="R1996" i="16"/>
  <c r="R1047" i="16"/>
  <c r="R1051" i="16"/>
  <c r="R4996" i="16"/>
  <c r="R1376" i="16"/>
  <c r="R1387" i="16"/>
  <c r="R866" i="16"/>
  <c r="R1222" i="16"/>
  <c r="R1141" i="16"/>
  <c r="R4957" i="16"/>
  <c r="R46" i="16"/>
  <c r="R4882" i="16"/>
  <c r="R2178" i="16"/>
  <c r="R4672" i="16"/>
  <c r="R3983" i="16"/>
  <c r="R1375" i="16"/>
  <c r="R1383" i="16"/>
  <c r="R4030" i="16"/>
  <c r="R2949" i="16"/>
  <c r="R1388" i="16"/>
  <c r="R812" i="16"/>
  <c r="R903" i="16"/>
  <c r="R3298" i="16"/>
  <c r="R2352" i="16"/>
  <c r="R1947" i="16"/>
  <c r="R4438" i="16"/>
  <c r="R4537" i="16"/>
  <c r="R295" i="16"/>
  <c r="R4926" i="16"/>
  <c r="R1069" i="16"/>
  <c r="R1420" i="16"/>
  <c r="R1564" i="16"/>
  <c r="R1715" i="16"/>
  <c r="R1730" i="16"/>
  <c r="R1731" i="16"/>
  <c r="R1565" i="16"/>
  <c r="R5147" i="16"/>
  <c r="R142" i="16"/>
  <c r="R4806" i="16"/>
  <c r="R2431" i="16"/>
  <c r="R5119" i="16"/>
  <c r="R904" i="16"/>
  <c r="R2854" i="16"/>
  <c r="R4400" i="16"/>
  <c r="R1003" i="16"/>
  <c r="R3425" i="16"/>
  <c r="R1259" i="16"/>
  <c r="R3427" i="16"/>
  <c r="R1994" i="16"/>
  <c r="R3424" i="16"/>
  <c r="R3349" i="16"/>
  <c r="R1220" i="16"/>
  <c r="R4955" i="16"/>
  <c r="R4046" i="16"/>
  <c r="R622" i="16"/>
  <c r="R2584" i="16"/>
  <c r="R4419" i="16"/>
  <c r="R2624" i="16"/>
  <c r="R4661" i="16"/>
  <c r="R2532" i="16"/>
  <c r="R1030" i="16"/>
  <c r="R948" i="16"/>
  <c r="R1718" i="16"/>
  <c r="R1027" i="16"/>
  <c r="R1013" i="16"/>
  <c r="R369" i="16"/>
  <c r="R4610" i="16"/>
  <c r="R4611" i="16"/>
  <c r="R2820" i="16"/>
  <c r="R359" i="16"/>
  <c r="R358" i="16"/>
  <c r="R1070" i="16"/>
  <c r="R296" i="16"/>
  <c r="R3749" i="16"/>
  <c r="R4221" i="16"/>
  <c r="R1796" i="16"/>
  <c r="R1793" i="16"/>
  <c r="R1794" i="16"/>
  <c r="R3386" i="16"/>
  <c r="R3971" i="16"/>
  <c r="R5007" i="16"/>
  <c r="R4774" i="16"/>
  <c r="R4538" i="16"/>
  <c r="R4175" i="16"/>
  <c r="R880" i="16"/>
  <c r="R4539" i="16"/>
  <c r="R4384" i="16"/>
  <c r="R239" i="16"/>
  <c r="R3457" i="16"/>
  <c r="R3458" i="16"/>
  <c r="R2187" i="16"/>
  <c r="R3459" i="16"/>
  <c r="R3638" i="16"/>
  <c r="R3315" i="16"/>
  <c r="R3154" i="16"/>
  <c r="R1203" i="16"/>
  <c r="R4540" i="16"/>
  <c r="R4541" i="16"/>
  <c r="R288" i="16"/>
  <c r="R3134" i="16"/>
  <c r="R3135" i="16"/>
  <c r="R4927" i="16"/>
  <c r="R1447" i="16"/>
  <c r="R2601" i="16"/>
  <c r="R2242" i="16"/>
  <c r="R2602" i="16"/>
  <c r="R3214" i="16"/>
  <c r="R2635" i="16"/>
  <c r="R871" i="16"/>
  <c r="R844" i="16"/>
  <c r="R5106" i="16"/>
  <c r="R2745" i="16"/>
  <c r="R5124" i="16"/>
  <c r="R3428" i="16"/>
  <c r="R1677" i="16"/>
  <c r="R3470" i="16"/>
  <c r="R936" i="16"/>
  <c r="R104" i="16"/>
  <c r="R2419" i="16"/>
  <c r="R1071" i="16"/>
  <c r="R3663" i="16"/>
  <c r="R1508" i="16"/>
  <c r="R3313" i="16"/>
  <c r="R1505" i="16"/>
  <c r="R568" i="16"/>
  <c r="R2222" i="16"/>
  <c r="R4542" i="16"/>
  <c r="R3025" i="16"/>
  <c r="R4345" i="16"/>
  <c r="R3542" i="16"/>
  <c r="R3151" i="16"/>
  <c r="R1808" i="16"/>
  <c r="R1350" i="16"/>
  <c r="R1357" i="16"/>
  <c r="R1509" i="16"/>
  <c r="R728" i="16"/>
  <c r="R240" i="16"/>
  <c r="R1313" i="16"/>
  <c r="R2999" i="16"/>
  <c r="R2276" i="16"/>
  <c r="R170" i="16"/>
  <c r="R2603" i="16"/>
  <c r="R2604" i="16"/>
  <c r="R4222" i="16"/>
  <c r="R3889" i="16"/>
  <c r="R1510" i="16"/>
  <c r="R825" i="16"/>
  <c r="R4137" i="16"/>
  <c r="R3936" i="16"/>
  <c r="R4728" i="16"/>
  <c r="R2807" i="16"/>
  <c r="R3152" i="16"/>
  <c r="R5103" i="16"/>
  <c r="R289" i="16"/>
  <c r="R1243" i="16"/>
  <c r="R3429" i="16"/>
  <c r="R2710" i="16"/>
  <c r="R5008" i="16"/>
  <c r="R1547" i="16"/>
  <c r="R297" i="16"/>
  <c r="R4078" i="16"/>
  <c r="R4079" i="16"/>
  <c r="R3213" i="16"/>
  <c r="R445" i="16"/>
  <c r="R1448" i="16"/>
  <c r="R47" i="16"/>
  <c r="R1815" i="16"/>
  <c r="R1904" i="16"/>
  <c r="R3543" i="16"/>
  <c r="R2916" i="16"/>
  <c r="R2948" i="16"/>
  <c r="R4130" i="16"/>
  <c r="R2881" i="16"/>
  <c r="R48" i="16"/>
  <c r="R49" i="16"/>
  <c r="R370" i="16"/>
  <c r="R3230" i="16"/>
  <c r="R3231" i="16"/>
  <c r="R1613" i="16"/>
  <c r="R4031" i="16"/>
  <c r="R4363" i="16"/>
  <c r="R4364" i="16"/>
  <c r="R1055" i="16"/>
  <c r="R2438" i="16"/>
  <c r="R569" i="16"/>
  <c r="R570" i="16"/>
  <c r="R1274" i="16"/>
  <c r="R3189" i="16"/>
  <c r="R571" i="16"/>
  <c r="R3875" i="16"/>
  <c r="R572" i="16"/>
  <c r="R3876" i="16"/>
  <c r="R2784" i="16"/>
  <c r="R5041" i="16"/>
  <c r="R4223" i="16"/>
  <c r="R896" i="16"/>
  <c r="R3161" i="16"/>
  <c r="R2715" i="16"/>
  <c r="R1212" i="16"/>
  <c r="R1294" i="16"/>
  <c r="R1213" i="16"/>
  <c r="R4224" i="16"/>
  <c r="R2915" i="16"/>
  <c r="R1072" i="16"/>
  <c r="R4995" i="16"/>
  <c r="R3639" i="16"/>
  <c r="R4052" i="16"/>
  <c r="R4176" i="16"/>
  <c r="R4401" i="16"/>
  <c r="R4402" i="16"/>
  <c r="R4928" i="16"/>
  <c r="R3806" i="16"/>
  <c r="R498" i="16"/>
  <c r="R371" i="16"/>
  <c r="R573" i="16"/>
  <c r="R3544" i="16"/>
  <c r="R4612" i="16"/>
  <c r="R3751" i="16"/>
  <c r="R4225" i="16"/>
  <c r="R3202" i="16"/>
  <c r="R3664" i="16"/>
  <c r="R2576" i="16"/>
  <c r="R626" i="16"/>
  <c r="R574" i="16"/>
  <c r="R627" i="16"/>
  <c r="R1445" i="16"/>
  <c r="R2209" i="16"/>
  <c r="R2849" i="16"/>
  <c r="R2850" i="16"/>
  <c r="R2969" i="16"/>
  <c r="R3660" i="16"/>
  <c r="R3930" i="16"/>
  <c r="R3590" i="16"/>
  <c r="R905" i="16"/>
  <c r="R1970" i="16"/>
  <c r="R4651" i="16"/>
  <c r="R4543" i="16"/>
  <c r="R575" i="16"/>
  <c r="R3324" i="16"/>
  <c r="R2240" i="16"/>
  <c r="R1332" i="16"/>
  <c r="R1333" i="16"/>
  <c r="R3299" i="16"/>
  <c r="R3232" i="16"/>
  <c r="R534" i="16"/>
  <c r="R3591" i="16"/>
  <c r="R1287" i="16"/>
  <c r="R5110" i="16"/>
  <c r="R2464" i="16"/>
  <c r="R1031" i="16"/>
  <c r="R4637" i="16"/>
  <c r="R1624" i="16"/>
  <c r="R635" i="16"/>
  <c r="R117" i="16"/>
  <c r="R826" i="16"/>
  <c r="R2568" i="16"/>
  <c r="R4618" i="16"/>
  <c r="R241" i="16"/>
  <c r="R4185" i="16"/>
  <c r="R4200" i="16"/>
  <c r="R3783" i="16"/>
  <c r="R176" i="16"/>
  <c r="R372" i="16"/>
  <c r="R474" i="16"/>
  <c r="R1296" i="16"/>
  <c r="R1264" i="16"/>
  <c r="R4544" i="16"/>
  <c r="R1925" i="16"/>
  <c r="R2114" i="16"/>
  <c r="R3954" i="16"/>
  <c r="R1450" i="16"/>
  <c r="R4911" i="16"/>
  <c r="R4925" i="16"/>
  <c r="R2203" i="16"/>
  <c r="R2085" i="16"/>
  <c r="R4420" i="16"/>
  <c r="R4807" i="16"/>
  <c r="R5117" i="16"/>
  <c r="R3343" i="16"/>
  <c r="R1482" i="16"/>
  <c r="R36" i="16"/>
  <c r="R3344" i="16"/>
  <c r="R4912" i="16"/>
  <c r="R3694" i="16"/>
  <c r="R3788" i="16"/>
  <c r="R50" i="16"/>
  <c r="R715" i="16"/>
  <c r="R3308" i="16"/>
  <c r="R2043" i="16"/>
  <c r="R532" i="16"/>
  <c r="R694" i="16"/>
  <c r="R2647" i="16"/>
  <c r="R2986" i="16"/>
  <c r="R4138" i="16"/>
  <c r="R4092" i="16"/>
  <c r="R3207" i="16"/>
  <c r="R1122" i="16"/>
  <c r="R4131" i="16"/>
  <c r="R1164" i="16"/>
  <c r="R1862" i="16"/>
  <c r="R5113" i="16"/>
  <c r="R2977" i="16"/>
  <c r="R3208" i="16"/>
  <c r="R2253" i="16"/>
  <c r="R1177" i="16"/>
  <c r="R997" i="16"/>
  <c r="R3423" i="16"/>
  <c r="R1165" i="16"/>
  <c r="R4403" i="16"/>
  <c r="R1511" i="16"/>
  <c r="R2670" i="16"/>
  <c r="R2691" i="16"/>
  <c r="R2690" i="16"/>
  <c r="R2689" i="16"/>
  <c r="R1435" i="16"/>
  <c r="R1666" i="16"/>
  <c r="R3083" i="16"/>
  <c r="R1197" i="16"/>
  <c r="R3084" i="16"/>
  <c r="R1198" i="16"/>
  <c r="R1268" i="16"/>
  <c r="R4824" i="16"/>
  <c r="R4885" i="16"/>
  <c r="R4724" i="16"/>
  <c r="R3640" i="16"/>
  <c r="R1073" i="16"/>
  <c r="R4785" i="16"/>
  <c r="R2641" i="16"/>
  <c r="R535" i="16"/>
  <c r="R221" i="16"/>
  <c r="R2837" i="16"/>
  <c r="R2888" i="16"/>
  <c r="R1010" i="16"/>
  <c r="R298" i="16"/>
  <c r="R1857" i="16"/>
  <c r="R3008" i="16"/>
  <c r="R299" i="16"/>
  <c r="R4639" i="16"/>
  <c r="R51" i="16"/>
  <c r="R693" i="16"/>
  <c r="R233" i="16"/>
  <c r="R2871" i="16"/>
  <c r="R1127" i="16"/>
  <c r="R328" i="16"/>
  <c r="R3149" i="16"/>
  <c r="R211" i="16"/>
  <c r="R522" i="16"/>
  <c r="R1045" i="16"/>
  <c r="R3200" i="16"/>
  <c r="R4103" i="16"/>
  <c r="R3199" i="16"/>
  <c r="R4104" i="16"/>
  <c r="R3394" i="16"/>
  <c r="R1512" i="16"/>
  <c r="R1701" i="16"/>
  <c r="R13" i="16"/>
  <c r="R3059" i="16"/>
  <c r="R2204" i="16"/>
  <c r="R3430" i="16"/>
  <c r="R2997" i="16"/>
  <c r="R5073" i="16"/>
  <c r="R4906" i="16"/>
  <c r="R3093" i="16"/>
  <c r="R4365" i="16"/>
  <c r="R4514" i="16"/>
  <c r="R4226" i="16"/>
  <c r="R1035" i="16"/>
  <c r="R4346" i="16"/>
  <c r="R865" i="16"/>
  <c r="R1952" i="16"/>
  <c r="R4047" i="16"/>
  <c r="R3945" i="16"/>
  <c r="R3946" i="16"/>
  <c r="R373" i="16"/>
  <c r="R4053" i="16"/>
  <c r="R4640" i="16"/>
  <c r="R3784" i="16"/>
  <c r="R3037" i="16"/>
  <c r="R2975" i="16"/>
  <c r="R2931" i="16"/>
  <c r="R931" i="16"/>
  <c r="R3761" i="16"/>
  <c r="R2876" i="16"/>
  <c r="R2983" i="16"/>
  <c r="R3309" i="16"/>
  <c r="R1226" i="16"/>
  <c r="R536" i="16"/>
  <c r="R1224" i="16"/>
  <c r="R4061" i="16"/>
  <c r="R1225" i="16"/>
  <c r="R3758" i="16"/>
  <c r="R2935" i="16"/>
  <c r="R1779" i="16"/>
  <c r="R2985" i="16"/>
  <c r="R2279" i="16"/>
  <c r="R576" i="16"/>
  <c r="R4673" i="16"/>
  <c r="R508" i="16"/>
  <c r="R2422" i="16"/>
  <c r="R4670" i="16"/>
  <c r="R4493" i="16"/>
  <c r="R4494" i="16"/>
  <c r="R1251" i="16"/>
  <c r="R2976" i="16"/>
  <c r="R4347" i="16"/>
  <c r="R2078" i="16"/>
  <c r="R2077" i="16"/>
  <c r="R3797" i="16"/>
  <c r="R1914" i="16"/>
  <c r="R3325" i="16"/>
  <c r="R2268" i="16"/>
  <c r="R4721" i="16"/>
  <c r="R3576" i="16"/>
  <c r="R4059" i="16"/>
  <c r="R374" i="16"/>
  <c r="R1351" i="16"/>
  <c r="R1915" i="16"/>
  <c r="R1554" i="16"/>
  <c r="R1736" i="16"/>
  <c r="R1792" i="16"/>
  <c r="R3695" i="16"/>
  <c r="R3233" i="16"/>
  <c r="R3215" i="16"/>
  <c r="R4870" i="16"/>
  <c r="R4871" i="16"/>
  <c r="R4980" i="16"/>
  <c r="R3577" i="16"/>
  <c r="R218" i="16"/>
  <c r="R242" i="16"/>
  <c r="R4153" i="16"/>
  <c r="R5009" i="16"/>
  <c r="R1992" i="16"/>
  <c r="R3300" i="16"/>
  <c r="R2280" i="16"/>
  <c r="R4164" i="16"/>
  <c r="R3234" i="16"/>
  <c r="R1427" i="16"/>
  <c r="R2145" i="16"/>
  <c r="R1209" i="16"/>
  <c r="R3721" i="16"/>
  <c r="R1622" i="16"/>
  <c r="R5062" i="16"/>
  <c r="R4227" i="16"/>
  <c r="R2882" i="16"/>
  <c r="R2434" i="16"/>
  <c r="R2750" i="16"/>
  <c r="R3212" i="16"/>
  <c r="R4228" i="16"/>
  <c r="R300" i="16"/>
  <c r="R2141" i="16"/>
  <c r="R3077" i="16"/>
  <c r="R25" i="16"/>
  <c r="R1923" i="16"/>
  <c r="R2650" i="16"/>
  <c r="R100" i="16"/>
  <c r="R2988" i="16"/>
  <c r="R4808" i="16"/>
  <c r="R1262" i="16"/>
  <c r="R3769" i="16"/>
  <c r="R3762" i="16"/>
  <c r="R735" i="16"/>
  <c r="R3045" i="16"/>
  <c r="R3073" i="16"/>
  <c r="R2989" i="16"/>
  <c r="R2946" i="16"/>
  <c r="R446" i="16"/>
  <c r="R3235" i="16"/>
  <c r="R1698" i="16"/>
  <c r="R1541" i="16"/>
  <c r="R3957" i="16"/>
  <c r="R4229" i="16"/>
  <c r="R4545" i="16"/>
  <c r="R935" i="16"/>
  <c r="R1473" i="16"/>
  <c r="R2885" i="16"/>
  <c r="R1851" i="16"/>
  <c r="R1953" i="16"/>
  <c r="R1960" i="16"/>
  <c r="R2932" i="16"/>
  <c r="R3578" i="16"/>
  <c r="R3579" i="16"/>
  <c r="R4230" i="16"/>
  <c r="R177" i="16"/>
  <c r="R736" i="16"/>
  <c r="R737" i="16"/>
  <c r="R3923" i="16"/>
  <c r="R52" i="16"/>
  <c r="R5068" i="16"/>
  <c r="R2677" i="16"/>
  <c r="R1054" i="16"/>
  <c r="R1050" i="16"/>
  <c r="R2678" i="16"/>
  <c r="R1421" i="16"/>
  <c r="R550" i="16"/>
  <c r="R546" i="16"/>
  <c r="R938" i="16"/>
  <c r="R2086" i="16"/>
  <c r="R4231" i="16"/>
  <c r="R3047" i="16"/>
  <c r="R1074" i="16"/>
  <c r="R3854" i="16"/>
  <c r="R4232" i="16"/>
  <c r="R375" i="16"/>
  <c r="R4421" i="16"/>
  <c r="R3703" i="16"/>
  <c r="R1234" i="16"/>
  <c r="R1235" i="16"/>
  <c r="R3592" i="16"/>
  <c r="R537" i="16"/>
  <c r="R4674" i="16"/>
  <c r="R4675" i="16"/>
  <c r="R4676" i="16"/>
  <c r="R790" i="16"/>
  <c r="R562" i="16"/>
  <c r="R561" i="16"/>
  <c r="R4529" i="16"/>
  <c r="R3569" i="16"/>
  <c r="R4111" i="16"/>
  <c r="R4112" i="16"/>
  <c r="R636" i="16"/>
  <c r="R3925" i="16"/>
  <c r="R3201" i="16"/>
  <c r="R3926" i="16"/>
  <c r="R3236" i="16"/>
  <c r="R1297" i="16"/>
  <c r="R2351" i="16"/>
  <c r="R3801" i="16"/>
  <c r="R3827" i="16"/>
  <c r="R4929" i="16"/>
  <c r="R4233" i="16"/>
  <c r="R2664" i="16"/>
  <c r="R3654" i="16"/>
  <c r="R2263" i="16"/>
  <c r="R4156" i="16"/>
  <c r="R1614" i="16"/>
  <c r="R2819" i="16"/>
  <c r="R5010" i="16"/>
  <c r="R949" i="16"/>
  <c r="R738" i="16"/>
  <c r="R950" i="16"/>
  <c r="R3094" i="16"/>
  <c r="R4482" i="16"/>
  <c r="R4483" i="16"/>
  <c r="R2027" i="16"/>
  <c r="R2014" i="16"/>
  <c r="R2339" i="16"/>
  <c r="R3387" i="16"/>
  <c r="R1352" i="16"/>
  <c r="R3061" i="16"/>
  <c r="R1920" i="16"/>
  <c r="R3972" i="16"/>
  <c r="R1037" i="16"/>
  <c r="R1169" i="16"/>
  <c r="R2868" i="16"/>
  <c r="R577" i="16"/>
  <c r="R3038" i="16"/>
  <c r="R696" i="16"/>
  <c r="R53" i="16"/>
  <c r="R1170" i="16"/>
  <c r="R4012" i="16"/>
  <c r="R951" i="16"/>
  <c r="R1075" i="16"/>
  <c r="R1062" i="16"/>
  <c r="R2330" i="16"/>
  <c r="R3431" i="16"/>
  <c r="R54" i="16"/>
  <c r="R1979" i="16"/>
  <c r="R3973" i="16"/>
  <c r="R1969" i="16"/>
  <c r="R243" i="16"/>
  <c r="R55" i="16"/>
  <c r="R56" i="16"/>
  <c r="R2855" i="16"/>
  <c r="R4837" i="16"/>
  <c r="R5043" i="16"/>
  <c r="R697" i="16"/>
  <c r="R216" i="16"/>
  <c r="R690" i="16"/>
  <c r="R3904" i="16"/>
  <c r="R4657" i="16"/>
  <c r="R1842" i="16"/>
  <c r="R952" i="16"/>
  <c r="R4934" i="16"/>
  <c r="R814" i="16"/>
  <c r="R804" i="16"/>
  <c r="R1884" i="16"/>
  <c r="R454" i="16"/>
  <c r="R1611" i="16"/>
  <c r="R2047" i="16"/>
  <c r="R511" i="16"/>
  <c r="R2909" i="16"/>
  <c r="R664" i="16"/>
  <c r="R3055" i="16"/>
  <c r="R1263" i="16"/>
  <c r="R2920" i="16"/>
  <c r="R1935" i="16"/>
  <c r="R2839" i="16"/>
  <c r="R107" i="16"/>
  <c r="R3237" i="16"/>
  <c r="R4695" i="16"/>
  <c r="R2724" i="16"/>
  <c r="R2373" i="16"/>
  <c r="R2381" i="16"/>
  <c r="R2395" i="16"/>
  <c r="R2393" i="16"/>
  <c r="R2709" i="16"/>
  <c r="R5132" i="16"/>
  <c r="R2364" i="16"/>
  <c r="R356" i="16"/>
  <c r="R222" i="16"/>
  <c r="R2281" i="16"/>
  <c r="R1687" i="16"/>
  <c r="R1125" i="16"/>
  <c r="R4191" i="16"/>
  <c r="R57" i="16"/>
  <c r="R2439" i="16"/>
  <c r="R3326" i="16"/>
  <c r="R3327" i="16"/>
  <c r="R2012" i="16"/>
  <c r="R5011" i="16"/>
  <c r="R822" i="16"/>
  <c r="R1828" i="16"/>
  <c r="R1166" i="16"/>
  <c r="R4234" i="16"/>
  <c r="R58" i="16"/>
  <c r="R710" i="16"/>
  <c r="R1812" i="16"/>
  <c r="R3000" i="16"/>
  <c r="R1556" i="16"/>
  <c r="R1557" i="16"/>
  <c r="R1500" i="16"/>
  <c r="R2897" i="16"/>
  <c r="R4422" i="16"/>
  <c r="R2196" i="16"/>
  <c r="R1894" i="16"/>
  <c r="R5154" i="16"/>
  <c r="R4020" i="16"/>
  <c r="R1706" i="16"/>
  <c r="R4192" i="16"/>
  <c r="R2797" i="16"/>
  <c r="R1310" i="16"/>
  <c r="R1308" i="16"/>
  <c r="R59" i="16"/>
  <c r="R60" i="16"/>
  <c r="R637" i="16"/>
  <c r="R4439" i="16"/>
  <c r="R4958" i="16"/>
  <c r="R2023" i="16"/>
  <c r="R3634" i="16"/>
  <c r="R2533" i="16"/>
  <c r="R61" i="16"/>
  <c r="R2815" i="16"/>
  <c r="R609" i="16"/>
  <c r="R578" i="16"/>
  <c r="R4795" i="16"/>
  <c r="R4796" i="16"/>
  <c r="R3023" i="16"/>
  <c r="R4464" i="16"/>
  <c r="R2564" i="16"/>
  <c r="R3393" i="16"/>
  <c r="R2466" i="16"/>
  <c r="R3953" i="16"/>
  <c r="R3031" i="16"/>
  <c r="R1194" i="16"/>
  <c r="R1271" i="16"/>
  <c r="R4194" i="16"/>
  <c r="R5094" i="16"/>
  <c r="R5100" i="16"/>
  <c r="R1389" i="16"/>
  <c r="R1380" i="16"/>
  <c r="R174" i="16"/>
  <c r="R739" i="16"/>
  <c r="R1780" i="16"/>
  <c r="R1286" i="16"/>
  <c r="R4767" i="16"/>
  <c r="R625" i="16"/>
  <c r="R714" i="16"/>
  <c r="R2816" i="16"/>
  <c r="R4495" i="16"/>
  <c r="R2817" i="16"/>
  <c r="R4786" i="16"/>
  <c r="R3828" i="16"/>
  <c r="R3829" i="16"/>
  <c r="R2516" i="16"/>
  <c r="R4546" i="16"/>
  <c r="R4547" i="16"/>
  <c r="R2427" i="16"/>
  <c r="R3238" i="16"/>
  <c r="R2074" i="16"/>
  <c r="R2087" i="16"/>
  <c r="R2282" i="16"/>
  <c r="R870" i="16"/>
  <c r="R874" i="16"/>
  <c r="R2786" i="16"/>
  <c r="R244" i="16"/>
  <c r="R2065" i="16"/>
  <c r="R2688" i="16"/>
  <c r="R2088" i="16"/>
  <c r="R2076" i="16"/>
  <c r="R3771" i="16"/>
  <c r="R4167" i="16"/>
  <c r="R953" i="16"/>
  <c r="R3512" i="16"/>
  <c r="R1628" i="16"/>
  <c r="R3513" i="16"/>
  <c r="R1735" i="16"/>
  <c r="R165" i="16"/>
  <c r="R3843" i="16"/>
  <c r="R3998" i="16"/>
  <c r="R2686" i="16"/>
  <c r="R1295" i="16"/>
  <c r="R4093" i="16"/>
  <c r="R3847" i="16"/>
  <c r="R4455" i="16"/>
  <c r="R376" i="16"/>
  <c r="R2089" i="16"/>
  <c r="R3406" i="16"/>
  <c r="R4396" i="16"/>
  <c r="R4404" i="16"/>
  <c r="R103" i="16"/>
  <c r="R2115" i="16"/>
  <c r="R2802" i="16"/>
  <c r="R954" i="16"/>
  <c r="R1643" i="16"/>
  <c r="R4177" i="16"/>
  <c r="R377" i="16"/>
  <c r="R4188" i="16"/>
  <c r="R341" i="16"/>
  <c r="R1538" i="16"/>
  <c r="R1742" i="16"/>
  <c r="R1005" i="16"/>
  <c r="R2340" i="16"/>
  <c r="R2771" i="16"/>
  <c r="R2534" i="16"/>
  <c r="R3883" i="16"/>
  <c r="R3514" i="16"/>
  <c r="R3515" i="16"/>
  <c r="R1840" i="16"/>
  <c r="R3001" i="16"/>
  <c r="R1660" i="16"/>
  <c r="R1324" i="16"/>
  <c r="R4235" i="16"/>
  <c r="R4236" i="16"/>
  <c r="R1805" i="16"/>
  <c r="R139" i="16"/>
  <c r="R4361" i="16"/>
  <c r="R4984" i="16"/>
  <c r="R4988" i="16"/>
  <c r="R3816" i="16"/>
  <c r="R1986" i="16"/>
  <c r="R378" i="16"/>
  <c r="R4237" i="16"/>
  <c r="R1301" i="16"/>
  <c r="R4951" i="16"/>
  <c r="R4145" i="16"/>
  <c r="R4238" i="16"/>
  <c r="R3593" i="16"/>
  <c r="R3477" i="16"/>
  <c r="R4526" i="16"/>
  <c r="R3345" i="16"/>
  <c r="R2605" i="16"/>
  <c r="R628" i="16"/>
  <c r="R4465" i="16"/>
  <c r="R2457" i="16"/>
  <c r="R4366" i="16"/>
  <c r="R1900" i="16"/>
  <c r="R3480" i="16"/>
  <c r="R4869" i="16"/>
  <c r="R5" i="16"/>
  <c r="R4722" i="16"/>
  <c r="R2755" i="16"/>
  <c r="R327" i="16"/>
  <c r="R955" i="16"/>
  <c r="R4039" i="16"/>
  <c r="R4434" i="16"/>
  <c r="R702" i="16"/>
  <c r="R740" i="16"/>
  <c r="R2535" i="16"/>
  <c r="R1875" i="16"/>
  <c r="R2425" i="16"/>
  <c r="R3594" i="16"/>
  <c r="R4239" i="16"/>
  <c r="R4764" i="16"/>
  <c r="R4240" i="16"/>
  <c r="R4348" i="16"/>
  <c r="R4712" i="16"/>
  <c r="R3794" i="16"/>
  <c r="R4713" i="16"/>
  <c r="R835" i="16"/>
  <c r="R1474" i="16"/>
  <c r="R3239" i="16"/>
  <c r="R379" i="16"/>
  <c r="R4025" i="16"/>
  <c r="R2730" i="16"/>
  <c r="R906" i="16"/>
  <c r="R1863" i="16"/>
  <c r="R3580" i="16"/>
  <c r="R3481" i="16"/>
  <c r="R5120" i="16"/>
  <c r="R1479" i="16"/>
  <c r="R882" i="16"/>
  <c r="R3655" i="16"/>
  <c r="R4809" i="16"/>
  <c r="R1657" i="16"/>
  <c r="R4797" i="16"/>
  <c r="R2751" i="16"/>
  <c r="R1076" i="16"/>
  <c r="R475" i="16"/>
  <c r="R2499" i="16"/>
  <c r="R2853" i="16"/>
  <c r="R2396" i="16"/>
  <c r="R2304" i="16"/>
  <c r="R579" i="16"/>
  <c r="R4121" i="16"/>
  <c r="R3395" i="16"/>
  <c r="R3396" i="16"/>
  <c r="R4635" i="16"/>
  <c r="R4729" i="16"/>
  <c r="R4241" i="16"/>
  <c r="R3545" i="16"/>
  <c r="R5134" i="16"/>
  <c r="R3064" i="16"/>
  <c r="R272" i="16"/>
  <c r="R2010" i="16"/>
  <c r="R1926" i="16"/>
  <c r="R2228" i="16"/>
  <c r="R741" i="16"/>
  <c r="R2656" i="16"/>
  <c r="R2052" i="16"/>
  <c r="R1334" i="16"/>
  <c r="R3641" i="16"/>
  <c r="R3656" i="16"/>
  <c r="R149" i="16"/>
  <c r="R956" i="16"/>
  <c r="R3723" i="16"/>
  <c r="R2679" i="16"/>
  <c r="R1867" i="16"/>
  <c r="R2680" i="16"/>
  <c r="R742" i="16"/>
  <c r="R3724" i="16"/>
  <c r="R3546" i="16"/>
  <c r="R2763" i="16"/>
  <c r="R2681" i="16"/>
  <c r="R2963" i="16"/>
  <c r="R2682" i="16"/>
  <c r="R1745" i="16"/>
  <c r="R4044" i="16"/>
  <c r="R1859" i="16"/>
  <c r="R3087" i="16"/>
  <c r="R2277" i="16"/>
  <c r="R1506" i="16"/>
  <c r="R4836" i="16"/>
  <c r="R2157" i="16"/>
  <c r="R2156" i="16"/>
  <c r="R3927" i="16"/>
  <c r="R3184" i="16"/>
  <c r="R245" i="16"/>
  <c r="R2397" i="16"/>
  <c r="R2716" i="16"/>
  <c r="R3036" i="16"/>
  <c r="R2829" i="16"/>
  <c r="R4242" i="16"/>
  <c r="R3886" i="16"/>
  <c r="R4886" i="16"/>
  <c r="R4887" i="16"/>
  <c r="R800" i="16"/>
  <c r="R815" i="16"/>
  <c r="R380" i="16"/>
  <c r="R3595" i="16"/>
  <c r="R743" i="16"/>
  <c r="R3301" i="16"/>
  <c r="R3482" i="16"/>
  <c r="R5123" i="16"/>
  <c r="R2075" i="16"/>
  <c r="R2090" i="16"/>
  <c r="R1903" i="16"/>
  <c r="R1941" i="16"/>
  <c r="R1077" i="16"/>
  <c r="R62" i="16"/>
  <c r="R1206" i="16"/>
  <c r="R1236" i="16"/>
  <c r="R845" i="16"/>
  <c r="R4243" i="16"/>
  <c r="R2071" i="16"/>
  <c r="R939" i="16"/>
  <c r="R3319" i="16"/>
  <c r="R2116" i="16"/>
  <c r="R2117" i="16"/>
  <c r="R4810" i="16"/>
  <c r="R246" i="16"/>
  <c r="R247" i="16"/>
  <c r="R1337" i="16"/>
  <c r="R744" i="16"/>
  <c r="R381" i="16"/>
  <c r="R4930" i="16"/>
  <c r="R1178" i="16"/>
  <c r="R1078" i="16"/>
  <c r="R745" i="16"/>
  <c r="R791" i="16"/>
  <c r="R707" i="16"/>
  <c r="R4" i="16"/>
  <c r="R382" i="16"/>
  <c r="R3417" i="16"/>
  <c r="R1663" i="16"/>
  <c r="R1513" i="16"/>
  <c r="R1123" i="16"/>
  <c r="R2051" i="16"/>
  <c r="R3032" i="16"/>
  <c r="R4677" i="16"/>
  <c r="R1514" i="16"/>
  <c r="R2623" i="16"/>
  <c r="R1674" i="16"/>
  <c r="R3830" i="16"/>
  <c r="R3831" i="16"/>
  <c r="R3832" i="16"/>
  <c r="R2091" i="16"/>
  <c r="R1229" i="16"/>
  <c r="R2092" i="16"/>
  <c r="R2974" i="16"/>
  <c r="R2970" i="16"/>
  <c r="R683" i="16"/>
  <c r="R860" i="16"/>
  <c r="R1335" i="16"/>
  <c r="R119" i="16"/>
  <c r="R120" i="16"/>
  <c r="R2615" i="16"/>
  <c r="R167" i="16"/>
  <c r="R2794" i="16"/>
  <c r="R1728" i="16"/>
  <c r="R1714" i="16"/>
  <c r="R3547" i="16"/>
  <c r="R3763" i="16"/>
  <c r="R2734" i="16"/>
  <c r="R2735" i="16"/>
  <c r="R3764" i="16"/>
  <c r="R3642" i="16"/>
  <c r="R3877" i="16"/>
  <c r="R2073" i="16"/>
  <c r="R2118" i="16"/>
  <c r="R2093" i="16"/>
  <c r="R468" i="16"/>
  <c r="R1559" i="16"/>
  <c r="R3752" i="16"/>
  <c r="R3792" i="16"/>
  <c r="R3665" i="16"/>
  <c r="R4349" i="16"/>
  <c r="R1038" i="16"/>
  <c r="R301" i="16"/>
  <c r="R383" i="16"/>
  <c r="R3397" i="16"/>
  <c r="R580" i="16"/>
  <c r="R3421" i="16"/>
  <c r="R1515" i="16"/>
  <c r="R496" i="16"/>
  <c r="R2219" i="16"/>
  <c r="R3955" i="16"/>
  <c r="R1652" i="16"/>
  <c r="R150" i="16"/>
  <c r="R4116" i="16"/>
  <c r="R897" i="16"/>
  <c r="R4132" i="16"/>
  <c r="R4133" i="16"/>
  <c r="R2429" i="16"/>
  <c r="R1438" i="16"/>
  <c r="R4139" i="16"/>
  <c r="R1686" i="16"/>
  <c r="R4852" i="16"/>
  <c r="R4134" i="16"/>
  <c r="R836" i="16"/>
  <c r="R1457" i="16"/>
  <c r="R4741" i="16"/>
  <c r="R2653" i="16"/>
  <c r="R1369" i="16"/>
  <c r="R223" i="16"/>
  <c r="R3581" i="16"/>
  <c r="R63" i="16"/>
  <c r="R4447" i="16"/>
  <c r="R1390" i="16"/>
  <c r="R1378" i="16"/>
  <c r="R1377" i="16"/>
  <c r="R713" i="16"/>
  <c r="R930" i="16"/>
  <c r="R3240" i="16"/>
  <c r="R2018" i="16"/>
  <c r="R2015" i="16"/>
  <c r="R2019" i="16"/>
  <c r="R2020" i="16"/>
  <c r="R2016" i="16"/>
  <c r="R565" i="16"/>
  <c r="R581" i="16"/>
  <c r="R1594" i="16"/>
  <c r="R1214" i="16"/>
  <c r="R3471" i="16"/>
  <c r="R4350" i="16"/>
  <c r="R4918" i="16"/>
  <c r="R93" i="16"/>
  <c r="R2613" i="16"/>
  <c r="R5091" i="16"/>
  <c r="R1838" i="16"/>
  <c r="R101" i="16"/>
  <c r="R1886" i="16"/>
  <c r="R3708" i="16"/>
  <c r="R3350" i="16"/>
  <c r="R4244" i="16"/>
  <c r="R1266" i="16"/>
  <c r="R3171" i="16"/>
  <c r="R2030" i="16"/>
  <c r="R4609" i="16"/>
  <c r="R3322" i="16"/>
  <c r="R4245" i="16"/>
  <c r="R330" i="16"/>
  <c r="R2606" i="16"/>
  <c r="R1751" i="16"/>
  <c r="R2674" i="16"/>
  <c r="R64" i="16"/>
  <c r="R2667" i="16"/>
  <c r="R2628" i="16"/>
  <c r="R3241" i="16"/>
  <c r="R932" i="16"/>
  <c r="R3622" i="16"/>
  <c r="R278" i="16"/>
  <c r="R4548" i="16"/>
  <c r="R816" i="16"/>
  <c r="R2950" i="16"/>
  <c r="R3905" i="16"/>
  <c r="R1676" i="16"/>
  <c r="R1675" i="16"/>
  <c r="R1791" i="16"/>
  <c r="R2878" i="16"/>
  <c r="R746" i="16"/>
  <c r="R4423" i="16"/>
  <c r="R3320" i="16"/>
  <c r="R2423" i="16"/>
  <c r="R384" i="16"/>
  <c r="R3548" i="16"/>
  <c r="R2046" i="16"/>
  <c r="R5012" i="16"/>
  <c r="R5013" i="16"/>
  <c r="R907" i="16"/>
  <c r="R4663" i="16"/>
  <c r="R2643" i="16"/>
  <c r="R2362" i="16"/>
  <c r="R2480" i="16"/>
  <c r="R2481" i="16"/>
  <c r="R2471" i="16"/>
  <c r="R2472" i="16"/>
  <c r="R2361" i="16"/>
  <c r="R2365" i="16"/>
  <c r="R2360" i="16"/>
  <c r="R2478" i="16"/>
  <c r="R2477" i="16"/>
  <c r="R3030" i="16"/>
  <c r="R2725" i="16"/>
  <c r="R4691" i="16"/>
  <c r="R2482" i="16"/>
  <c r="R3623" i="16"/>
  <c r="R2700" i="16"/>
  <c r="R217" i="16"/>
  <c r="R3941" i="16"/>
  <c r="R1431" i="16"/>
  <c r="R2201" i="16"/>
  <c r="R3549" i="16"/>
  <c r="R1272" i="16"/>
  <c r="R2334" i="16"/>
  <c r="R957" i="16"/>
  <c r="R582" i="16"/>
  <c r="R19" i="16"/>
  <c r="R4087" i="16"/>
  <c r="R268" i="16"/>
  <c r="R161" i="16"/>
  <c r="R3702" i="16"/>
  <c r="R4496" i="16"/>
  <c r="R1425" i="16"/>
  <c r="R2787" i="16"/>
  <c r="R1589" i="16"/>
  <c r="R1426" i="16"/>
  <c r="R1591" i="16"/>
  <c r="R4424" i="16"/>
  <c r="R4405" i="16"/>
  <c r="R4425" i="16"/>
  <c r="R2483" i="16"/>
  <c r="R2366" i="16"/>
  <c r="R3848" i="16"/>
  <c r="R3855" i="16"/>
  <c r="R4367" i="16"/>
  <c r="R4385" i="16"/>
  <c r="R3242" i="16"/>
  <c r="R3243" i="16"/>
  <c r="R1079" i="16"/>
  <c r="R65" i="16"/>
  <c r="R4246" i="16"/>
  <c r="R5109" i="16"/>
  <c r="R4587" i="16"/>
  <c r="R4195" i="16"/>
  <c r="R2375" i="16"/>
  <c r="R4758" i="16"/>
  <c r="R3988" i="16"/>
  <c r="R1305" i="16"/>
  <c r="R146" i="16"/>
  <c r="R2579" i="16"/>
  <c r="R1306" i="16"/>
  <c r="R3961" i="16"/>
  <c r="R1582" i="16"/>
  <c r="R2736" i="16"/>
  <c r="R3244" i="16"/>
  <c r="R5156" i="16"/>
  <c r="R3765" i="16"/>
  <c r="R2062" i="16"/>
  <c r="R3757" i="16"/>
  <c r="R4777" i="16"/>
  <c r="R3516" i="16"/>
  <c r="R1353" i="16"/>
  <c r="R248" i="16"/>
  <c r="R958" i="16"/>
  <c r="R3002" i="16"/>
  <c r="R3130" i="16"/>
  <c r="R2980" i="16"/>
  <c r="R3422" i="16"/>
  <c r="R66" i="16"/>
  <c r="R1943" i="16"/>
  <c r="R1080" i="16"/>
  <c r="R1644" i="16"/>
  <c r="R3351" i="16"/>
  <c r="R2371" i="16"/>
  <c r="R3193" i="16"/>
  <c r="R817" i="16"/>
  <c r="R1729" i="16"/>
  <c r="R638" i="16"/>
  <c r="R1237" i="16"/>
  <c r="R1428" i="16"/>
  <c r="R1429" i="16"/>
  <c r="R286" i="16"/>
  <c r="R1719" i="16"/>
  <c r="R5080" i="16"/>
  <c r="R2857" i="16"/>
  <c r="R1977" i="16"/>
  <c r="R3582" i="16"/>
  <c r="R1422" i="16"/>
  <c r="R3643" i="16"/>
  <c r="R747" i="16"/>
  <c r="R3245" i="16"/>
  <c r="R3967" i="16"/>
  <c r="R1682" i="16"/>
  <c r="R1492" i="16"/>
  <c r="R1493" i="16"/>
  <c r="R1494" i="16"/>
  <c r="R2154" i="16"/>
  <c r="R1323" i="16"/>
  <c r="R4605" i="16"/>
  <c r="R4479" i="16"/>
  <c r="R5145" i="16"/>
  <c r="R3884" i="16"/>
  <c r="R456" i="16"/>
  <c r="R3772" i="16"/>
  <c r="R846" i="16"/>
  <c r="R4876" i="16"/>
  <c r="R1781" i="16"/>
  <c r="R2435" i="16"/>
  <c r="R2094" i="16"/>
  <c r="R3510" i="16"/>
  <c r="R3509" i="16"/>
  <c r="R4621" i="16"/>
  <c r="R2506" i="16"/>
  <c r="R4881" i="16"/>
  <c r="R3969" i="16"/>
  <c r="R1797" i="16"/>
  <c r="R748" i="16"/>
  <c r="R4486" i="16"/>
  <c r="R3448" i="16"/>
  <c r="R4247" i="16"/>
  <c r="R1690" i="16"/>
  <c r="R1748" i="16"/>
  <c r="R249" i="16"/>
  <c r="R178" i="16"/>
  <c r="R228" i="16"/>
  <c r="R818" i="16"/>
  <c r="R4738" i="16"/>
  <c r="R2936" i="16"/>
  <c r="R4737" i="16"/>
  <c r="R4466" i="16"/>
  <c r="R1496" i="16"/>
  <c r="R1458" i="16"/>
  <c r="R749" i="16"/>
  <c r="R2013" i="16"/>
  <c r="R364" i="16"/>
  <c r="R1063" i="16"/>
  <c r="R1459" i="16"/>
  <c r="R179" i="16"/>
  <c r="R180" i="16"/>
  <c r="R11" i="16"/>
  <c r="R4032" i="16"/>
  <c r="R803" i="16"/>
  <c r="R2648" i="16"/>
  <c r="R2143" i="16"/>
  <c r="R2061" i="16"/>
  <c r="R2095" i="16"/>
  <c r="R4406" i="16"/>
  <c r="R1281" i="16"/>
  <c r="R4913" i="16"/>
  <c r="R2862" i="16"/>
  <c r="R3246" i="16"/>
  <c r="R3596" i="16"/>
  <c r="R28" i="16"/>
  <c r="R750" i="16"/>
  <c r="R4441" i="16"/>
  <c r="R3597" i="16"/>
  <c r="R751" i="16"/>
  <c r="R3598" i="16"/>
  <c r="R4998" i="16"/>
  <c r="R469" i="16"/>
  <c r="R148" i="16"/>
  <c r="R5108" i="16"/>
  <c r="R2305" i="16"/>
  <c r="R2306" i="16"/>
  <c r="R547" i="16"/>
  <c r="R5153" i="16"/>
  <c r="R1592" i="16"/>
  <c r="R807" i="16"/>
  <c r="R1993" i="16"/>
  <c r="R2636" i="16"/>
  <c r="R1858" i="16"/>
  <c r="R517" i="16"/>
  <c r="R524" i="16"/>
  <c r="R3247" i="16"/>
  <c r="R752" i="16"/>
  <c r="R2398" i="16"/>
  <c r="R3122" i="16"/>
  <c r="R3126" i="16"/>
  <c r="R4008" i="16"/>
  <c r="R4861" i="16"/>
  <c r="R3169" i="16"/>
  <c r="R4858" i="16"/>
  <c r="R583" i="16"/>
  <c r="R3786" i="16"/>
  <c r="R385" i="16"/>
  <c r="R2555" i="16"/>
  <c r="R3472" i="16"/>
  <c r="R4811" i="16"/>
  <c r="R3388" i="16"/>
  <c r="R3389" i="16"/>
  <c r="R2883" i="16"/>
  <c r="R584" i="16"/>
  <c r="R3633" i="16"/>
  <c r="R3145" i="16"/>
  <c r="R3144" i="16"/>
  <c r="R1583" i="16"/>
  <c r="R386" i="16"/>
  <c r="R3483" i="16"/>
  <c r="R3476" i="16"/>
  <c r="R1916" i="16"/>
  <c r="R1442" i="16"/>
  <c r="R645" i="16"/>
  <c r="R1354" i="16"/>
  <c r="R3748" i="16"/>
  <c r="R3248" i="16"/>
  <c r="R2618" i="16"/>
  <c r="R1530" i="16"/>
  <c r="R3856" i="16"/>
  <c r="R3999" i="16"/>
  <c r="R1620" i="16"/>
  <c r="R3956" i="16"/>
  <c r="R4665" i="16"/>
  <c r="R4524" i="16"/>
  <c r="R1126" i="16"/>
  <c r="R3216" i="16"/>
  <c r="R4000" i="16"/>
  <c r="R3398" i="16"/>
  <c r="R4603" i="16"/>
  <c r="R4597" i="16"/>
  <c r="R4594" i="16"/>
  <c r="R4598" i="16"/>
  <c r="R4606" i="16"/>
  <c r="R1228" i="16"/>
  <c r="R1059" i="16"/>
  <c r="R3018" i="16"/>
  <c r="R3026" i="16"/>
  <c r="R3027" i="16"/>
  <c r="R3019" i="16"/>
  <c r="R4834" i="16"/>
  <c r="R4159" i="16"/>
  <c r="R753" i="16"/>
  <c r="R754" i="16"/>
  <c r="R755" i="16"/>
  <c r="R585" i="16"/>
  <c r="R756" i="16"/>
  <c r="R387" i="16"/>
  <c r="R212" i="16"/>
  <c r="R4989" i="16"/>
  <c r="R4990" i="16"/>
  <c r="R4991" i="16"/>
  <c r="R1152" i="16"/>
  <c r="R1630" i="16"/>
  <c r="R1978" i="16"/>
  <c r="R5125" i="16"/>
  <c r="R908" i="16"/>
  <c r="R1895" i="16"/>
  <c r="R2536" i="16"/>
  <c r="R2537" i="16"/>
  <c r="R2538" i="16"/>
  <c r="R757" i="16"/>
  <c r="R1774" i="16"/>
  <c r="R5159" i="16"/>
  <c r="R1949" i="16"/>
  <c r="R4248" i="16"/>
  <c r="R1486" i="16"/>
  <c r="R2571" i="16"/>
  <c r="R2572" i="16"/>
  <c r="R1081" i="16"/>
  <c r="R4064" i="16"/>
  <c r="R586" i="16"/>
  <c r="R2" i="16"/>
  <c r="R2440" i="16"/>
  <c r="R4888" i="16"/>
  <c r="R3316" i="16"/>
  <c r="R1161" i="16"/>
  <c r="R5036" i="16"/>
  <c r="R1516" i="16"/>
  <c r="R1311" i="16"/>
  <c r="R275" i="16"/>
  <c r="R4017" i="16"/>
  <c r="R1691" i="16"/>
  <c r="R388" i="16"/>
  <c r="R2578" i="16"/>
  <c r="R250" i="16"/>
  <c r="R758" i="16"/>
  <c r="R4119" i="16"/>
  <c r="R3321" i="16"/>
  <c r="R4753" i="16"/>
  <c r="R4743" i="16"/>
  <c r="R759" i="16"/>
  <c r="R339" i="16"/>
  <c r="R5014" i="16"/>
  <c r="R1899" i="16"/>
  <c r="R1798" i="16"/>
  <c r="R701" i="16"/>
  <c r="R2031" i="16"/>
  <c r="R4768" i="16"/>
  <c r="R1584" i="16"/>
  <c r="R1585" i="16"/>
  <c r="R698" i="16"/>
  <c r="R4736" i="16"/>
  <c r="R109" i="16"/>
  <c r="R2893" i="16"/>
  <c r="R3432" i="16"/>
  <c r="R4171" i="16"/>
  <c r="R1039" i="16"/>
  <c r="R1253" i="16"/>
  <c r="R3807" i="16"/>
  <c r="R3808" i="16"/>
  <c r="R2522" i="16"/>
  <c r="R3003" i="16"/>
  <c r="R4018" i="16"/>
  <c r="R5104" i="16"/>
  <c r="R827" i="16"/>
  <c r="R1034" i="16"/>
  <c r="R3460" i="16"/>
  <c r="R1187" i="16"/>
  <c r="R2914" i="16"/>
  <c r="R1430" i="16"/>
  <c r="R227" i="16"/>
  <c r="R2808" i="16"/>
  <c r="R1708" i="16"/>
  <c r="R1709" i="16"/>
  <c r="R1710" i="16"/>
  <c r="R1640" i="16"/>
  <c r="R1711" i="16"/>
  <c r="R2315" i="16"/>
  <c r="R4846" i="16"/>
  <c r="R1816" i="16"/>
  <c r="R1678" i="16"/>
  <c r="R4872" i="16"/>
  <c r="R2539" i="16"/>
  <c r="R828" i="16"/>
  <c r="R2540" i="16"/>
  <c r="R2541" i="16"/>
  <c r="R2542" i="16"/>
  <c r="R760" i="16"/>
  <c r="R3108" i="16"/>
  <c r="R3109" i="16"/>
  <c r="R4800" i="16"/>
  <c r="R1576" i="16"/>
  <c r="R3043" i="16"/>
  <c r="R1577" i="16"/>
  <c r="R4678" i="16"/>
  <c r="R1192" i="16"/>
  <c r="R1193" i="16"/>
  <c r="R1195" i="16"/>
  <c r="R1191" i="16"/>
  <c r="R1196" i="16"/>
  <c r="R3143" i="16"/>
  <c r="R703" i="16"/>
  <c r="R3766" i="16"/>
  <c r="R538" i="16"/>
  <c r="R3943" i="16"/>
  <c r="R2245" i="16"/>
  <c r="R365" i="16"/>
  <c r="R3944" i="16"/>
  <c r="R4473" i="16"/>
  <c r="R134" i="16"/>
  <c r="R3809" i="16"/>
  <c r="R539" i="16"/>
  <c r="R1288" i="16"/>
  <c r="R1289" i="16"/>
  <c r="R1290" i="16"/>
  <c r="R3914" i="16"/>
  <c r="R3529" i="16"/>
  <c r="R933" i="16"/>
  <c r="R540" i="16"/>
  <c r="R389" i="16"/>
  <c r="R2543" i="16"/>
  <c r="R3624" i="16"/>
  <c r="R3625" i="16"/>
  <c r="R543" i="16"/>
  <c r="R553" i="16"/>
  <c r="R1124" i="16"/>
  <c r="R3433" i="16"/>
  <c r="R461" i="16"/>
  <c r="R1292" i="16"/>
  <c r="R2944" i="16"/>
  <c r="R959" i="16"/>
  <c r="R3033" i="16"/>
  <c r="R2458" i="16"/>
  <c r="R22" i="16"/>
  <c r="R2459" i="16"/>
  <c r="R4201" i="16"/>
  <c r="R3021" i="16"/>
  <c r="R4249" i="16"/>
  <c r="R4250" i="16"/>
  <c r="R2003" i="16"/>
  <c r="R145" i="16"/>
  <c r="R2879" i="16"/>
  <c r="R761" i="16"/>
  <c r="R2283" i="16"/>
  <c r="R2329" i="16"/>
  <c r="R476" i="16"/>
  <c r="R390" i="16"/>
  <c r="R2941" i="16"/>
  <c r="R1339" i="16"/>
  <c r="R1619" i="16"/>
  <c r="R2414" i="16"/>
  <c r="R2801" i="16"/>
  <c r="R1082" i="16"/>
  <c r="R2835" i="16"/>
  <c r="R2692" i="16"/>
  <c r="R1014" i="16"/>
  <c r="R1998" i="16"/>
  <c r="R1517" i="16"/>
  <c r="R2809" i="16"/>
  <c r="R1531" i="16"/>
  <c r="R1532" i="16"/>
  <c r="R762" i="16"/>
  <c r="R302" i="16"/>
  <c r="R2544" i="16"/>
  <c r="R2523" i="16"/>
  <c r="R3166" i="16"/>
  <c r="R3865" i="16"/>
  <c r="R4889" i="16"/>
  <c r="R3534" i="16"/>
  <c r="R2958" i="16"/>
  <c r="R656" i="16"/>
  <c r="R3869" i="16"/>
  <c r="R5081" i="16"/>
  <c r="R4812" i="16"/>
  <c r="R587" i="16"/>
  <c r="R3176" i="16"/>
  <c r="R960" i="16"/>
  <c r="R3249" i="16"/>
  <c r="R1067" i="16"/>
  <c r="R391" i="16"/>
  <c r="R763" i="16"/>
  <c r="R392" i="16"/>
  <c r="R4407" i="16"/>
  <c r="R2772" i="16"/>
  <c r="R4251" i="16"/>
  <c r="R3078" i="16"/>
  <c r="R3250" i="16"/>
  <c r="R3120" i="16"/>
  <c r="R4448" i="16"/>
  <c r="R2215" i="16"/>
  <c r="R5015" i="16"/>
  <c r="R2333" i="16"/>
  <c r="R4972" i="16"/>
  <c r="R3399" i="16"/>
  <c r="R4252" i="16"/>
  <c r="R1053" i="16"/>
  <c r="R1052" i="16"/>
  <c r="R639" i="16"/>
  <c r="R40" i="16"/>
  <c r="R499" i="16"/>
  <c r="R3307" i="16"/>
  <c r="R4253" i="16"/>
  <c r="R4389" i="16"/>
  <c r="R4696" i="16"/>
  <c r="R4787" i="16"/>
  <c r="R4679" i="16"/>
  <c r="R4254" i="16"/>
  <c r="R3407" i="16"/>
  <c r="R3408" i="16"/>
  <c r="R4992" i="16"/>
  <c r="R4511" i="16"/>
  <c r="R4360" i="16"/>
  <c r="R2096" i="16"/>
  <c r="R452" i="16"/>
  <c r="R2778" i="16"/>
  <c r="R2387" i="16"/>
  <c r="R1293" i="16"/>
  <c r="R1743" i="16"/>
  <c r="R4071" i="16"/>
  <c r="R4072" i="16"/>
  <c r="R2038" i="16"/>
  <c r="R1443" i="16"/>
  <c r="R1590" i="16"/>
  <c r="R4255" i="16"/>
  <c r="R4442" i="16"/>
  <c r="R2205" i="16"/>
  <c r="R3517" i="16"/>
  <c r="R3881" i="16"/>
  <c r="R4426" i="16"/>
  <c r="R2609" i="16"/>
  <c r="R5037" i="16"/>
  <c r="R5038" i="16"/>
  <c r="R700" i="16"/>
  <c r="R1934" i="16"/>
  <c r="R1933" i="16"/>
  <c r="R4641" i="16"/>
  <c r="R2637" i="16"/>
  <c r="R2158" i="16"/>
  <c r="R3328" i="16"/>
  <c r="R2159" i="16"/>
  <c r="R2160" i="16"/>
  <c r="R3172" i="16"/>
  <c r="R657" i="16"/>
  <c r="R2000" i="16"/>
  <c r="R961" i="16"/>
  <c r="R1930" i="16"/>
  <c r="R1954" i="16"/>
  <c r="R4368" i="16"/>
  <c r="R3736" i="16"/>
  <c r="R3317" i="16"/>
  <c r="R4778" i="16"/>
  <c r="R4038" i="16"/>
  <c r="R3251" i="16"/>
  <c r="R3252" i="16"/>
  <c r="R3704" i="16"/>
  <c r="R2673" i="16"/>
  <c r="R1183" i="16"/>
  <c r="R646" i="16"/>
  <c r="R2017" i="16"/>
  <c r="R4351" i="16"/>
  <c r="R1856" i="16"/>
  <c r="R3570" i="16"/>
  <c r="R2452" i="16"/>
  <c r="R4549" i="16"/>
  <c r="R4550" i="16"/>
  <c r="R4710" i="16"/>
  <c r="R3599" i="16"/>
  <c r="R4850" i="16"/>
  <c r="R4851" i="16"/>
  <c r="R2594" i="16"/>
  <c r="R2217" i="16"/>
  <c r="R3110" i="16"/>
  <c r="R2216" i="16"/>
  <c r="R477" i="16"/>
  <c r="R4586" i="16"/>
  <c r="R5016" i="16"/>
  <c r="R1740" i="16"/>
  <c r="R110" i="16"/>
  <c r="R4944" i="16"/>
  <c r="R2593" i="16"/>
  <c r="R3160" i="16"/>
  <c r="R2836" i="16"/>
  <c r="R3600" i="16"/>
  <c r="R3601" i="16"/>
  <c r="R2036" i="16"/>
  <c r="R2034" i="16"/>
  <c r="R1595" i="16"/>
  <c r="R67" i="16"/>
  <c r="R1811" i="16"/>
  <c r="R1965" i="16"/>
  <c r="R1478" i="16"/>
  <c r="R1807" i="16"/>
  <c r="R2905" i="16"/>
  <c r="R1827" i="16"/>
  <c r="R1951" i="16"/>
  <c r="R764" i="16"/>
  <c r="R847" i="16"/>
  <c r="R1955" i="16"/>
  <c r="R181" i="16"/>
  <c r="R2646" i="16"/>
  <c r="R285" i="16"/>
  <c r="R4622" i="16"/>
  <c r="R4256" i="16"/>
  <c r="R2059" i="16"/>
  <c r="R1945" i="16"/>
  <c r="R4257" i="16"/>
  <c r="R2024" i="16"/>
  <c r="R3203" i="16"/>
  <c r="R220" i="16"/>
  <c r="R1679" i="16"/>
  <c r="R3136" i="16"/>
  <c r="R3688" i="16"/>
  <c r="R1190" i="16"/>
  <c r="R4393" i="16"/>
  <c r="R4392" i="16"/>
  <c r="R4399" i="16"/>
  <c r="R4214" i="16"/>
  <c r="R4395" i="16"/>
  <c r="R4408" i="16"/>
  <c r="R3484" i="16"/>
  <c r="R588" i="16"/>
  <c r="R3302" i="16"/>
  <c r="R3931" i="16"/>
  <c r="R1777" i="16"/>
  <c r="R4845" i="16"/>
  <c r="R4258" i="16"/>
  <c r="R2759" i="16"/>
  <c r="R3932" i="16"/>
  <c r="R1843" i="16"/>
  <c r="R1809" i="16"/>
  <c r="R4259" i="16"/>
  <c r="R512" i="16"/>
  <c r="R1758" i="16"/>
  <c r="R1756" i="16"/>
  <c r="R2683" i="16"/>
  <c r="R3868" i="16"/>
  <c r="R3666" i="16"/>
  <c r="R513" i="16"/>
  <c r="R4820" i="16"/>
  <c r="R2260" i="16"/>
  <c r="R3022" i="16"/>
  <c r="R2899" i="16"/>
  <c r="R4260" i="16"/>
  <c r="R2627" i="16"/>
  <c r="R2284" i="16"/>
  <c r="R2325" i="16"/>
  <c r="R533" i="16"/>
  <c r="R5017" i="16"/>
  <c r="R5066" i="16"/>
  <c r="R393" i="16"/>
  <c r="R962" i="16"/>
  <c r="R1990" i="16"/>
  <c r="R3602" i="16"/>
  <c r="R4613" i="16"/>
  <c r="R725" i="16"/>
  <c r="R711" i="16"/>
  <c r="R863" i="16"/>
  <c r="R864" i="16"/>
  <c r="R3550" i="16"/>
  <c r="R1790" i="16"/>
  <c r="R2232" i="16"/>
  <c r="R2831" i="16"/>
  <c r="R2832" i="16"/>
  <c r="R2833" i="16"/>
  <c r="R2210" i="16"/>
  <c r="R4654" i="16"/>
  <c r="R4653" i="16"/>
  <c r="R3181" i="16"/>
  <c r="R3818" i="16"/>
  <c r="R303" i="16"/>
  <c r="R1348" i="16"/>
  <c r="R2233" i="16"/>
  <c r="R4904" i="16"/>
  <c r="R4261" i="16"/>
  <c r="R3787" i="16"/>
  <c r="R4905" i="16"/>
  <c r="R2119" i="16"/>
  <c r="R1040" i="16"/>
  <c r="R3873" i="16"/>
  <c r="R3086" i="16"/>
  <c r="R2785" i="16"/>
  <c r="R4551" i="16"/>
  <c r="R1028" i="16"/>
  <c r="R1046" i="16"/>
  <c r="R1006" i="16"/>
  <c r="R1048" i="16"/>
  <c r="R1015" i="16"/>
  <c r="R1049" i="16"/>
  <c r="R1041" i="16"/>
  <c r="R4746" i="16"/>
  <c r="R4745" i="16"/>
  <c r="R963" i="16"/>
  <c r="R4193" i="16"/>
  <c r="R934" i="16"/>
  <c r="R3918" i="16"/>
  <c r="R4660" i="16"/>
  <c r="R3937" i="16"/>
  <c r="R2622" i="16"/>
  <c r="R4999" i="16"/>
  <c r="R1151" i="16"/>
  <c r="R3131" i="16"/>
  <c r="R4369" i="16"/>
  <c r="R671" i="16"/>
  <c r="R589" i="16"/>
  <c r="R590" i="16"/>
  <c r="R591" i="16"/>
  <c r="R4457" i="16"/>
  <c r="R2795" i="16"/>
  <c r="R3915" i="16"/>
  <c r="R3916" i="16"/>
  <c r="R3004" i="16"/>
  <c r="R3603" i="16"/>
  <c r="R2184" i="16"/>
  <c r="R3409" i="16"/>
  <c r="R3740" i="16"/>
  <c r="R4142" i="16"/>
  <c r="R1518" i="16"/>
  <c r="R640" i="16"/>
  <c r="R940" i="16"/>
  <c r="R765" i="16"/>
  <c r="R1338" i="16"/>
  <c r="R4370" i="16"/>
  <c r="R3696" i="16"/>
  <c r="R3882" i="16"/>
  <c r="R4453" i="16"/>
  <c r="R4920" i="16"/>
  <c r="R1882" i="16"/>
  <c r="R964" i="16"/>
  <c r="R2150" i="16"/>
  <c r="R2149" i="16"/>
  <c r="R1444" i="16"/>
  <c r="R3253" i="16"/>
  <c r="R394" i="16"/>
  <c r="R526" i="16"/>
  <c r="R1782" i="16"/>
  <c r="R1783" i="16"/>
  <c r="R2055" i="16"/>
  <c r="R2054" i="16"/>
  <c r="R3024" i="16"/>
  <c r="R555" i="16"/>
  <c r="R1498" i="16"/>
  <c r="R1497" i="16"/>
  <c r="R464" i="16"/>
  <c r="R965" i="16"/>
  <c r="R465" i="16"/>
  <c r="R2097" i="16"/>
  <c r="R2068" i="16"/>
  <c r="R2098" i="16"/>
  <c r="R592" i="16"/>
  <c r="R1533" i="16"/>
  <c r="R1403" i="16"/>
  <c r="R1207" i="16"/>
  <c r="R2390" i="16"/>
  <c r="R4615" i="16"/>
  <c r="R3776" i="16"/>
  <c r="R3777" i="16"/>
  <c r="R514" i="16"/>
  <c r="R3851" i="16"/>
  <c r="R3165" i="16"/>
  <c r="R3604" i="16"/>
  <c r="R342" i="16"/>
  <c r="R2171" i="16"/>
  <c r="R5128" i="16"/>
  <c r="R1481" i="16"/>
  <c r="R2367" i="16"/>
  <c r="R3352" i="16"/>
  <c r="R4933" i="16"/>
  <c r="R68" i="16"/>
  <c r="R3697" i="16"/>
  <c r="R1823" i="16"/>
  <c r="R4949" i="16"/>
  <c r="R5161" i="16"/>
  <c r="R2161" i="16"/>
  <c r="R4950" i="16"/>
  <c r="R3485" i="16"/>
  <c r="R3410" i="16"/>
  <c r="R1519" i="16"/>
  <c r="R1083" i="16"/>
  <c r="R5088" i="16"/>
  <c r="R4604" i="16"/>
  <c r="R883" i="16"/>
  <c r="R909" i="16"/>
  <c r="R4601" i="16"/>
  <c r="R4596" i="16"/>
  <c r="R4890" i="16"/>
  <c r="R558" i="16"/>
  <c r="R3867" i="16"/>
  <c r="R4120" i="16"/>
  <c r="R2318" i="16"/>
  <c r="R1130" i="16"/>
  <c r="R2060" i="16"/>
  <c r="R251" i="16"/>
  <c r="R2259" i="16"/>
  <c r="R2070" i="16"/>
  <c r="R1692" i="16"/>
  <c r="R4262" i="16"/>
  <c r="R3605" i="16"/>
  <c r="R4263" i="16"/>
  <c r="R1501" i="16"/>
  <c r="R5053" i="16"/>
  <c r="R2246" i="16"/>
  <c r="R4045" i="16"/>
  <c r="R1265" i="16"/>
  <c r="R4655" i="16"/>
  <c r="R4853" i="16"/>
  <c r="R4552" i="16"/>
  <c r="R4553" i="16"/>
  <c r="R4798" i="16"/>
  <c r="R726" i="16"/>
  <c r="R721" i="16"/>
  <c r="R3933" i="16"/>
  <c r="R3411" i="16"/>
  <c r="R1084" i="16"/>
  <c r="R5166" i="16"/>
  <c r="R3518" i="16"/>
  <c r="R5048" i="16"/>
  <c r="R4161" i="16"/>
  <c r="R5018" i="16"/>
  <c r="R4371" i="16"/>
  <c r="R1908" i="16"/>
  <c r="R910" i="16"/>
  <c r="R1717" i="16"/>
  <c r="R4480" i="16"/>
  <c r="R2757" i="16"/>
  <c r="R2742" i="16"/>
  <c r="R3353" i="16"/>
  <c r="R2230" i="16"/>
  <c r="R2355" i="16"/>
  <c r="R1747" i="16"/>
  <c r="R3852" i="16"/>
  <c r="R792" i="16"/>
  <c r="R5045" i="16"/>
  <c r="R5083" i="16"/>
  <c r="R3551" i="16"/>
  <c r="R3535" i="16"/>
  <c r="R3709" i="16"/>
  <c r="R3644" i="16"/>
  <c r="R1956" i="16"/>
  <c r="R4765" i="16"/>
  <c r="R1566" i="16"/>
  <c r="R1567" i="16"/>
  <c r="R1568" i="16"/>
  <c r="R1569" i="16"/>
  <c r="R4718" i="16"/>
  <c r="R4040" i="16"/>
  <c r="R2824" i="16"/>
  <c r="R29" i="16"/>
  <c r="R478" i="16"/>
  <c r="R1752" i="16"/>
  <c r="R5126" i="16"/>
  <c r="R2399" i="16"/>
  <c r="R3400" i="16"/>
  <c r="R4033" i="16"/>
  <c r="R4034" i="16"/>
  <c r="R4209" i="16"/>
  <c r="R4088" i="16"/>
  <c r="R4089" i="16"/>
  <c r="R2455" i="16"/>
  <c r="R527" i="16"/>
  <c r="R2484" i="16"/>
  <c r="R2474" i="16"/>
  <c r="R2376" i="16"/>
  <c r="R2194" i="16"/>
  <c r="R2195" i="16"/>
  <c r="R1009" i="16"/>
  <c r="R2583" i="16"/>
  <c r="R2586" i="16"/>
  <c r="R3810" i="16"/>
  <c r="R69" i="16"/>
  <c r="R966" i="16"/>
  <c r="R2924" i="16"/>
  <c r="R4210" i="16"/>
  <c r="R4211" i="16"/>
  <c r="R1789" i="16"/>
  <c r="R3811" i="16"/>
  <c r="R2120" i="16"/>
  <c r="R673" i="16"/>
  <c r="R994" i="16"/>
  <c r="R70" i="16"/>
  <c r="R4505" i="16"/>
  <c r="R3919" i="16"/>
  <c r="R1016" i="16"/>
  <c r="R1495" i="16"/>
  <c r="R2266" i="16"/>
  <c r="R2285" i="16"/>
  <c r="R2275" i="16"/>
  <c r="R2286" i="16"/>
  <c r="R3817" i="16"/>
  <c r="R395" i="16"/>
  <c r="R2099" i="16"/>
  <c r="R1146" i="16"/>
  <c r="R2798" i="16"/>
  <c r="R2942" i="16"/>
  <c r="R2400" i="16"/>
  <c r="R2392" i="16"/>
  <c r="R2377" i="16"/>
  <c r="R2394" i="16"/>
  <c r="R2401" i="16"/>
  <c r="R1664" i="16"/>
  <c r="R1665" i="16"/>
  <c r="R2011" i="16"/>
  <c r="R2048" i="16"/>
  <c r="R3530" i="16"/>
  <c r="R3519" i="16"/>
  <c r="R811" i="16"/>
  <c r="R2558" i="16"/>
  <c r="R687" i="16"/>
  <c r="R3354" i="16"/>
  <c r="R5061" i="16"/>
  <c r="R3667" i="16"/>
  <c r="R1085" i="16"/>
  <c r="R2717" i="16"/>
  <c r="R3728" i="16"/>
  <c r="R5019" i="16"/>
  <c r="R4993" i="16"/>
  <c r="R2029" i="16"/>
  <c r="R5056" i="16"/>
  <c r="R2307" i="16"/>
  <c r="R3552" i="16"/>
  <c r="R4760" i="16"/>
  <c r="R2308" i="16"/>
  <c r="R2296" i="16"/>
  <c r="R2301" i="16"/>
  <c r="R2309" i="16"/>
  <c r="R2310" i="16"/>
  <c r="R3254" i="16"/>
  <c r="R2297" i="16"/>
  <c r="R2302" i="16"/>
  <c r="R4264" i="16"/>
  <c r="R2859" i="16"/>
  <c r="R801" i="16"/>
  <c r="R500" i="16"/>
  <c r="R329" i="16"/>
  <c r="R4915" i="16"/>
  <c r="R593" i="16"/>
  <c r="R2687" i="16"/>
  <c r="R3255" i="16"/>
  <c r="R4642" i="16"/>
  <c r="R2590" i="16"/>
  <c r="R1484" i="16"/>
  <c r="R4265" i="16"/>
  <c r="R4397" i="16"/>
  <c r="R4372" i="16"/>
  <c r="R4398" i="16"/>
  <c r="R4769" i="16"/>
  <c r="R4445" i="16"/>
  <c r="R3081" i="16"/>
  <c r="R2500" i="16"/>
  <c r="R4352" i="16"/>
  <c r="R2328" i="16"/>
  <c r="R4975" i="16"/>
  <c r="R3220" i="16"/>
  <c r="R2274" i="16"/>
  <c r="R4512" i="16"/>
  <c r="R2346" i="16"/>
  <c r="R3034" i="16"/>
  <c r="R3473" i="16"/>
  <c r="R4914" i="16"/>
  <c r="R3871" i="16"/>
  <c r="R4140" i="16"/>
  <c r="R4491" i="16"/>
  <c r="R2066" i="16"/>
  <c r="R2796" i="16"/>
  <c r="R4711" i="16"/>
  <c r="R2718" i="16"/>
  <c r="R2756" i="16"/>
  <c r="R2231" i="16"/>
  <c r="R5051" i="16"/>
  <c r="R4165" i="16"/>
  <c r="R1755" i="16"/>
  <c r="R658" i="16"/>
  <c r="R252" i="16"/>
  <c r="R253" i="16"/>
  <c r="R4266" i="16"/>
  <c r="R229" i="16"/>
  <c r="R3520" i="16"/>
  <c r="R3729" i="16"/>
  <c r="R1693" i="16"/>
  <c r="R717" i="16"/>
  <c r="R2162" i="16"/>
  <c r="R1871" i="16"/>
  <c r="R1880" i="16"/>
  <c r="R1872" i="16"/>
  <c r="R17" i="16"/>
  <c r="R557" i="16"/>
  <c r="R447" i="16"/>
  <c r="R4554" i="16"/>
  <c r="R1280" i="16"/>
  <c r="R1279" i="16"/>
  <c r="R720" i="16"/>
  <c r="R4555" i="16"/>
  <c r="R3209" i="16"/>
  <c r="R2900" i="16"/>
  <c r="R462" i="16"/>
  <c r="R1011" i="16"/>
  <c r="R1946" i="16"/>
  <c r="R1942" i="16"/>
  <c r="R1012" i="16"/>
  <c r="R2507" i="16"/>
  <c r="R848" i="16"/>
  <c r="R4158" i="16"/>
  <c r="R5121" i="16"/>
  <c r="R2058" i="16"/>
  <c r="R1879" i="16"/>
  <c r="R2121" i="16"/>
  <c r="R5164" i="16"/>
  <c r="R885" i="16"/>
  <c r="R210" i="16"/>
  <c r="R3486" i="16"/>
  <c r="R3487" i="16"/>
  <c r="R1963" i="16"/>
  <c r="R2100" i="16"/>
  <c r="R2874" i="16"/>
  <c r="R967" i="16"/>
  <c r="R4150" i="16"/>
  <c r="R4151" i="16"/>
  <c r="R254" i="16"/>
  <c r="R4267" i="16"/>
  <c r="R4268" i="16"/>
  <c r="R182" i="16"/>
  <c r="R4010" i="16"/>
  <c r="R2567" i="16"/>
  <c r="R2569" i="16"/>
  <c r="R4788" i="16"/>
  <c r="R2243" i="16"/>
  <c r="R1762" i="16"/>
  <c r="R2545" i="16"/>
  <c r="R2520" i="16"/>
  <c r="R2521" i="16"/>
  <c r="R2546" i="16"/>
  <c r="R2894" i="16"/>
  <c r="R2895" i="16"/>
  <c r="R2335" i="16"/>
  <c r="R2336" i="16"/>
  <c r="R4373" i="16"/>
  <c r="R4659" i="16"/>
  <c r="R3256" i="16"/>
  <c r="R3571" i="16"/>
  <c r="R3461" i="16"/>
  <c r="R3789" i="16"/>
  <c r="R2193" i="16"/>
  <c r="R4095" i="16"/>
  <c r="R1147" i="16"/>
  <c r="R457" i="16"/>
  <c r="R4602" i="16"/>
  <c r="R4269" i="16"/>
  <c r="R3095" i="16"/>
  <c r="R1788" i="16"/>
  <c r="R1868" i="16"/>
  <c r="R4823" i="16"/>
  <c r="R4556" i="16"/>
  <c r="R4113" i="16"/>
  <c r="R4270" i="16"/>
  <c r="R4271" i="16"/>
  <c r="R3257" i="16"/>
  <c r="R876" i="16"/>
  <c r="R875" i="16"/>
  <c r="R4877" i="16"/>
  <c r="R4726" i="16"/>
  <c r="R2005" i="16"/>
  <c r="R1004" i="16"/>
  <c r="R2258" i="16"/>
  <c r="R5118" i="16"/>
  <c r="R1817" i="16"/>
  <c r="R3017" i="16"/>
  <c r="R3053" i="16"/>
  <c r="R2851" i="16"/>
  <c r="R1" i="16"/>
  <c r="R3488" i="16"/>
  <c r="R3040" i="16"/>
  <c r="R4730" i="16"/>
  <c r="R1720" i="16"/>
  <c r="R1410" i="16"/>
  <c r="R2652" i="16"/>
  <c r="R4458" i="16"/>
  <c r="R3076" i="16"/>
  <c r="R798" i="16"/>
  <c r="R126" i="16"/>
  <c r="R127" i="16"/>
  <c r="R2877" i="16"/>
  <c r="R4272" i="16"/>
  <c r="R3355" i="16"/>
  <c r="R3450" i="16"/>
  <c r="R5069" i="16"/>
  <c r="R3451" i="16"/>
  <c r="R3636" i="16"/>
  <c r="R3635" i="16"/>
  <c r="R5071" i="16"/>
  <c r="R463" i="16"/>
  <c r="R4826" i="16"/>
  <c r="R4273" i="16"/>
  <c r="R4508" i="16"/>
  <c r="R2701" i="16"/>
  <c r="R4936" i="16"/>
  <c r="R4274" i="16"/>
  <c r="R4275" i="16"/>
  <c r="R396" i="16"/>
  <c r="R2494" i="16"/>
  <c r="R2495" i="16"/>
  <c r="R2006" i="16"/>
  <c r="R2822" i="16"/>
  <c r="R3872" i="16"/>
  <c r="R1973" i="16"/>
  <c r="R3009" i="16"/>
  <c r="R3929" i="16"/>
  <c r="R2821" i="16"/>
  <c r="R1985" i="16"/>
  <c r="R3632" i="16"/>
  <c r="R3489" i="16"/>
  <c r="R1248" i="16"/>
  <c r="R2496" i="16"/>
  <c r="R397" i="16"/>
  <c r="R2981" i="16"/>
  <c r="R1439" i="16"/>
  <c r="R2752" i="16"/>
  <c r="R3934" i="16"/>
  <c r="R323" i="16"/>
  <c r="R324" i="16"/>
  <c r="R325" i="16"/>
  <c r="R2172" i="16"/>
  <c r="R2173" i="16"/>
  <c r="R2163" i="16"/>
  <c r="R4841" i="16"/>
  <c r="R4842" i="16"/>
  <c r="R2164" i="16"/>
  <c r="R2179" i="16"/>
  <c r="R4838" i="16"/>
  <c r="R2180" i="16"/>
  <c r="R1581" i="16"/>
  <c r="R1837" i="16"/>
  <c r="R2840" i="16"/>
  <c r="R2316" i="16"/>
  <c r="R4523" i="16"/>
  <c r="R5160" i="16"/>
  <c r="R2402" i="16"/>
  <c r="R2960" i="16"/>
  <c r="R2973" i="16"/>
  <c r="R155" i="16"/>
  <c r="R1233" i="16"/>
  <c r="R4013" i="16"/>
  <c r="R4014" i="16"/>
  <c r="R4390" i="16"/>
  <c r="R2122" i="16"/>
  <c r="R24" i="16"/>
  <c r="R2353" i="16"/>
  <c r="R4731" i="16"/>
  <c r="R3878" i="16"/>
  <c r="R594" i="16"/>
  <c r="R1086" i="16"/>
  <c r="R3167" i="16"/>
  <c r="R98" i="16"/>
  <c r="R495" i="16"/>
  <c r="R494" i="16"/>
  <c r="R3114" i="16"/>
  <c r="R4931" i="16"/>
  <c r="R1683" i="16"/>
  <c r="R4276" i="16"/>
  <c r="R1869" i="16"/>
  <c r="R911" i="16"/>
  <c r="R4374" i="16"/>
  <c r="R304" i="16"/>
  <c r="R2465" i="16"/>
  <c r="R4386" i="16"/>
  <c r="R1202" i="16"/>
  <c r="R2101" i="16"/>
  <c r="R2123" i="16"/>
  <c r="R206" i="16"/>
  <c r="R1001" i="16"/>
  <c r="R1002" i="16"/>
  <c r="R208" i="16"/>
  <c r="R2124" i="16"/>
  <c r="R1784" i="16"/>
  <c r="R3258" i="16"/>
  <c r="R4725" i="16"/>
  <c r="R2743" i="16"/>
  <c r="R2744" i="16"/>
  <c r="R1881" i="16"/>
  <c r="R4981" i="16"/>
  <c r="R4982" i="16"/>
  <c r="R4983" i="16"/>
  <c r="R4766" i="16"/>
  <c r="R4776" i="16"/>
  <c r="R3668" i="16"/>
  <c r="R3356" i="16"/>
  <c r="R398" i="16"/>
  <c r="R766" i="16"/>
  <c r="R130" i="16"/>
  <c r="R4474" i="16"/>
  <c r="R2337" i="16"/>
  <c r="R1370" i="16"/>
  <c r="R305" i="16"/>
  <c r="R2125" i="16"/>
  <c r="R5146" i="16"/>
  <c r="R3540" i="16"/>
  <c r="R2501" i="16"/>
  <c r="R4375" i="16"/>
  <c r="R3474" i="16"/>
  <c r="R205" i="16"/>
  <c r="R1896" i="16"/>
  <c r="R3259" i="16"/>
  <c r="R3260" i="16"/>
  <c r="R2126" i="16"/>
  <c r="R3261" i="16"/>
  <c r="R1315" i="16"/>
  <c r="R767" i="16"/>
  <c r="R819" i="16"/>
  <c r="R4839" i="16"/>
  <c r="R2951" i="16"/>
  <c r="R2760" i="16"/>
  <c r="R4096" i="16"/>
  <c r="R4102" i="16"/>
  <c r="R1227" i="16"/>
  <c r="R3657" i="16"/>
  <c r="R3669" i="16"/>
  <c r="R306" i="16"/>
  <c r="R337" i="16"/>
  <c r="R2675" i="16"/>
  <c r="R399" i="16"/>
  <c r="R3951" i="16"/>
  <c r="R2102" i="16"/>
  <c r="R3111" i="16"/>
  <c r="R4706" i="16"/>
  <c r="R943" i="16"/>
  <c r="R3357" i="16"/>
  <c r="R4813" i="16"/>
  <c r="R5003" i="16"/>
  <c r="R4035" i="16"/>
  <c r="R4036" i="16"/>
  <c r="R2485" i="16"/>
  <c r="R3462" i="16"/>
  <c r="R647" i="16"/>
  <c r="R648" i="16"/>
  <c r="R4277" i="16"/>
  <c r="R1543" i="16"/>
  <c r="R998" i="16"/>
  <c r="R1551" i="16"/>
  <c r="R1544" i="16"/>
  <c r="R1360" i="16"/>
  <c r="R996" i="16"/>
  <c r="R1552" i="16"/>
  <c r="R3262" i="16"/>
  <c r="R5075" i="16"/>
  <c r="R5084" i="16"/>
  <c r="R2777" i="16"/>
  <c r="R3698" i="16"/>
  <c r="R4557" i="16"/>
  <c r="R2776" i="16"/>
  <c r="R595" i="16"/>
  <c r="R4754" i="16"/>
  <c r="R4751" i="16"/>
  <c r="R4752" i="16"/>
  <c r="R768" i="16"/>
  <c r="R3778" i="16"/>
  <c r="R1145" i="16"/>
  <c r="R5002" i="16"/>
  <c r="R3096" i="16"/>
  <c r="R3088" i="16"/>
  <c r="R3092" i="16"/>
  <c r="R2968" i="16"/>
  <c r="R307" i="16"/>
  <c r="R4278" i="16"/>
  <c r="R4279" i="16"/>
  <c r="R727" i="16"/>
  <c r="R723" i="16"/>
  <c r="R1548" i="16"/>
  <c r="R1549" i="16"/>
  <c r="R912" i="16"/>
  <c r="R71" i="16"/>
  <c r="R1238" i="16"/>
  <c r="R2155" i="16"/>
  <c r="R2693" i="16"/>
  <c r="R699" i="16"/>
  <c r="R564" i="16"/>
  <c r="R200" i="16"/>
  <c r="R183" i="16"/>
  <c r="R184" i="16"/>
  <c r="R1173" i="16"/>
  <c r="R1371" i="16"/>
  <c r="R1460" i="16"/>
  <c r="R1461" i="16"/>
  <c r="R3606" i="16"/>
  <c r="R3779" i="16"/>
  <c r="R2616" i="16"/>
  <c r="R1244" i="16"/>
  <c r="R1245" i="16"/>
  <c r="R1502" i="16"/>
  <c r="R5111" i="16"/>
  <c r="R72" i="16"/>
  <c r="R3885" i="16"/>
  <c r="R2753" i="16"/>
  <c r="R2959" i="16"/>
  <c r="R3198" i="16"/>
  <c r="R3508" i="16"/>
  <c r="R1534" i="16"/>
  <c r="R1535" i="16"/>
  <c r="R913" i="16"/>
  <c r="R914" i="16"/>
  <c r="R1503" i="16"/>
  <c r="R2620" i="16"/>
  <c r="R2547" i="16"/>
  <c r="R3819" i="16"/>
  <c r="R3820" i="16"/>
  <c r="R3821" i="16"/>
  <c r="R1174" i="16"/>
  <c r="R3049" i="16"/>
  <c r="R1340" i="16"/>
  <c r="R4527" i="16"/>
  <c r="R3057" i="16"/>
  <c r="R2994" i="16"/>
  <c r="R2995" i="16"/>
  <c r="R2990" i="16"/>
  <c r="R2991" i="16"/>
  <c r="R2331" i="16"/>
  <c r="R1936" i="16"/>
  <c r="R877" i="16"/>
  <c r="R3896" i="16"/>
  <c r="R2912" i="16"/>
  <c r="R4680" i="16"/>
  <c r="R3263" i="16"/>
  <c r="R33" i="16"/>
  <c r="R32" i="16"/>
  <c r="R34" i="16"/>
  <c r="R2327" i="16"/>
  <c r="R3264" i="16"/>
  <c r="R1247" i="16"/>
  <c r="R3097" i="16"/>
  <c r="R3205" i="16"/>
  <c r="R1184" i="16"/>
  <c r="R3005" i="16"/>
  <c r="R4168" i="16"/>
  <c r="R400" i="16"/>
  <c r="R401" i="16"/>
  <c r="R1626" i="16"/>
  <c r="R2769" i="16"/>
  <c r="R3085" i="16"/>
  <c r="R2218" i="16"/>
  <c r="R3175" i="16"/>
  <c r="R3670" i="16"/>
  <c r="R2661" i="16"/>
  <c r="R2548" i="16"/>
  <c r="R2549" i="16"/>
  <c r="R2513" i="16"/>
  <c r="R2550" i="16"/>
  <c r="R4727" i="16"/>
  <c r="R2007" i="16"/>
  <c r="R1017" i="16"/>
  <c r="R2749" i="16"/>
  <c r="R2713" i="16"/>
  <c r="R999" i="16"/>
  <c r="R769" i="16"/>
  <c r="R5067" i="16"/>
  <c r="R1261" i="16"/>
  <c r="R2952" i="16"/>
  <c r="R541" i="16"/>
  <c r="R343" i="16"/>
  <c r="R542" i="16"/>
  <c r="R1785" i="16"/>
  <c r="R3833" i="16"/>
  <c r="R1087" i="16"/>
  <c r="R4449" i="16"/>
  <c r="R1560" i="16"/>
  <c r="R2663" i="16"/>
  <c r="R2148" i="16"/>
  <c r="R2668" i="16"/>
  <c r="R1799" i="16"/>
  <c r="R2669" i="16"/>
  <c r="R2671" i="16"/>
  <c r="R326" i="16"/>
  <c r="R4723" i="16"/>
  <c r="R4515" i="16"/>
  <c r="R1199" i="16"/>
  <c r="R3730" i="16"/>
  <c r="R3737" i="16"/>
  <c r="R809" i="16"/>
  <c r="R686" i="16"/>
  <c r="R3148" i="16"/>
  <c r="R4923" i="16"/>
  <c r="R3401" i="16"/>
  <c r="R4042" i="16"/>
  <c r="R4105" i="16"/>
  <c r="R2810" i="16"/>
  <c r="R4497" i="16"/>
  <c r="R5044" i="16"/>
  <c r="R2517" i="16"/>
  <c r="R2556" i="16"/>
  <c r="R1507" i="16"/>
  <c r="R4202" i="16"/>
  <c r="R4828" i="16"/>
  <c r="R1358" i="16"/>
  <c r="R4280" i="16"/>
  <c r="R5092" i="16"/>
  <c r="R1558" i="16"/>
  <c r="R3671" i="16"/>
  <c r="R2961" i="16"/>
  <c r="R770" i="16"/>
  <c r="R1520" i="16"/>
  <c r="R4935" i="16"/>
  <c r="R1950" i="16"/>
  <c r="R1931" i="16"/>
  <c r="R308" i="16"/>
  <c r="R1764" i="16"/>
  <c r="R4814" i="16"/>
  <c r="R3221" i="16"/>
  <c r="R771" i="16"/>
  <c r="R3490" i="16"/>
  <c r="R3491" i="16"/>
  <c r="R3098" i="16"/>
  <c r="R3099" i="16"/>
  <c r="R2146" i="16"/>
  <c r="R3191" i="16"/>
  <c r="R2103" i="16"/>
  <c r="R2104" i="16"/>
  <c r="R1703" i="16"/>
  <c r="R2186" i="16"/>
  <c r="R1411" i="16"/>
  <c r="R1694" i="16"/>
  <c r="R2805" i="16"/>
  <c r="R772" i="16"/>
  <c r="R3658" i="16"/>
  <c r="R1775" i="16"/>
  <c r="R1937" i="16"/>
  <c r="R1578" i="16"/>
  <c r="R1621" i="16"/>
  <c r="R2645" i="16"/>
  <c r="R1185" i="16"/>
  <c r="R121" i="16"/>
  <c r="R3553" i="16"/>
  <c r="R4212" i="16"/>
  <c r="R995" i="16"/>
  <c r="R214" i="16"/>
  <c r="R2662" i="16"/>
  <c r="R1739" i="16"/>
  <c r="R1738" i="16"/>
  <c r="R3984" i="16"/>
  <c r="R4690" i="16"/>
  <c r="R7" i="16"/>
  <c r="R2551" i="16"/>
  <c r="R2382" i="16"/>
  <c r="R3100" i="16"/>
  <c r="R271" i="16"/>
  <c r="R3113" i="16"/>
  <c r="R493" i="16"/>
  <c r="R2588" i="16"/>
  <c r="R2789" i="16"/>
  <c r="R2383" i="16"/>
  <c r="R209" i="16"/>
  <c r="R255" i="16"/>
  <c r="R37" i="16"/>
  <c r="R41" i="16"/>
  <c r="R4051" i="16"/>
  <c r="R2299" i="16"/>
  <c r="R2964" i="16"/>
  <c r="R1088" i="16"/>
  <c r="R525" i="16"/>
  <c r="R4075" i="16"/>
  <c r="R2967" i="16"/>
  <c r="R1167" i="16"/>
  <c r="R3906" i="16"/>
  <c r="R4945" i="16"/>
  <c r="R4281" i="16"/>
  <c r="R3907" i="16"/>
  <c r="R1741" i="16"/>
  <c r="R4946" i="16"/>
  <c r="R4947" i="16"/>
  <c r="R968" i="16"/>
  <c r="R204" i="16"/>
  <c r="R855" i="16"/>
  <c r="R1252" i="16"/>
  <c r="R1852" i="16"/>
  <c r="R2901" i="16"/>
  <c r="R2825" i="16"/>
  <c r="R274" i="16"/>
  <c r="R1042" i="16"/>
  <c r="R4080" i="16"/>
  <c r="R1232" i="16"/>
  <c r="R4129" i="16"/>
  <c r="R1239" i="16"/>
  <c r="R1221" i="16"/>
  <c r="R366" i="16"/>
  <c r="R1902" i="16"/>
  <c r="R3265" i="16"/>
  <c r="R4387" i="16"/>
  <c r="R969" i="16"/>
  <c r="R823" i="16"/>
  <c r="R2322" i="16"/>
  <c r="R3870" i="16"/>
  <c r="R610" i="16"/>
  <c r="R611" i="16"/>
  <c r="R1944" i="16"/>
  <c r="R1890" i="16"/>
  <c r="R2039" i="16"/>
  <c r="R3725" i="16"/>
  <c r="R4921" i="16"/>
  <c r="R3434" i="16"/>
  <c r="R331" i="16"/>
  <c r="R1282" i="16"/>
  <c r="R2127" i="16"/>
  <c r="R3187" i="16"/>
  <c r="R799" i="16"/>
  <c r="R970" i="16"/>
  <c r="R1673" i="16"/>
  <c r="R2430" i="16"/>
  <c r="R3992" i="16"/>
  <c r="R3052" i="16"/>
  <c r="R5060" i="16"/>
  <c r="R4430" i="16"/>
  <c r="R3645" i="16"/>
  <c r="R665" i="16"/>
  <c r="R4971" i="16"/>
  <c r="R3358" i="16"/>
  <c r="R4658" i="16"/>
  <c r="R2633" i="16"/>
  <c r="R2493" i="16"/>
  <c r="R4282" i="16"/>
  <c r="R4427" i="16"/>
  <c r="R971" i="16"/>
  <c r="R2486" i="16"/>
  <c r="R3463" i="16"/>
  <c r="R1406" i="16"/>
  <c r="R1405" i="16"/>
  <c r="R1407" i="16"/>
  <c r="R1570" i="16"/>
  <c r="R829" i="16"/>
  <c r="R1971" i="16"/>
  <c r="R3069" i="16"/>
  <c r="R2254" i="16"/>
  <c r="R3218" i="16"/>
  <c r="R30" i="16"/>
  <c r="R402" i="16"/>
  <c r="R403" i="16"/>
  <c r="R404" i="16"/>
  <c r="R2165" i="16"/>
  <c r="R3718" i="16"/>
  <c r="R2166" i="16"/>
  <c r="R1658" i="16"/>
  <c r="R1976" i="16"/>
  <c r="R1607" i="16"/>
  <c r="R2783" i="16"/>
  <c r="R2928" i="16"/>
  <c r="R3554" i="16"/>
  <c r="R3555" i="16"/>
  <c r="R3607" i="16"/>
  <c r="R1156" i="16"/>
  <c r="R1803" i="16"/>
  <c r="R506" i="16"/>
  <c r="R1302" i="16"/>
  <c r="R3048" i="16"/>
  <c r="R4967" i="16"/>
  <c r="R4208" i="16"/>
  <c r="R1521" i="16"/>
  <c r="R4376" i="16"/>
  <c r="R1138" i="16"/>
  <c r="R3056" i="16"/>
  <c r="R405" i="16"/>
  <c r="R2638" i="16"/>
  <c r="R4213" i="16"/>
  <c r="R5129" i="16"/>
  <c r="R3731" i="16"/>
  <c r="R894" i="16"/>
  <c r="R895" i="16"/>
  <c r="R4207" i="16"/>
  <c r="R20" i="16"/>
  <c r="R1143" i="16"/>
  <c r="R3556" i="16"/>
  <c r="R3898" i="16"/>
  <c r="R1449" i="16"/>
  <c r="R3329" i="16"/>
  <c r="R4149" i="16"/>
  <c r="R1336" i="16"/>
  <c r="R830" i="16"/>
  <c r="R2694" i="16"/>
  <c r="R4799" i="16"/>
  <c r="R1018" i="16"/>
  <c r="R5095" i="16"/>
  <c r="R5096" i="16"/>
  <c r="R4531" i="16"/>
  <c r="R4124" i="16"/>
  <c r="R1586" i="16"/>
  <c r="R4779" i="16"/>
  <c r="R4487" i="16"/>
  <c r="R4488" i="16"/>
  <c r="R334" i="16"/>
  <c r="R4178" i="16"/>
  <c r="R1901" i="16"/>
  <c r="R4283" i="16"/>
  <c r="R2929" i="16"/>
  <c r="R1412" i="16"/>
  <c r="R4959" i="16"/>
  <c r="R4867" i="16"/>
  <c r="R972" i="16"/>
  <c r="R309" i="16"/>
  <c r="R4968" i="16"/>
  <c r="R1844" i="16"/>
  <c r="R4284" i="16"/>
  <c r="R2761" i="16"/>
  <c r="R4432" i="16"/>
  <c r="R4285" i="16"/>
  <c r="R842" i="16"/>
  <c r="R4286" i="16"/>
  <c r="R4287" i="16"/>
  <c r="R4001" i="16"/>
  <c r="R4516" i="16"/>
  <c r="R4288" i="16"/>
  <c r="R4854" i="16"/>
  <c r="R3753" i="16"/>
  <c r="R4697" i="16"/>
  <c r="R3773" i="16"/>
  <c r="R15" i="16"/>
  <c r="R1019" i="16"/>
  <c r="R1007" i="16"/>
  <c r="R3266" i="16"/>
  <c r="R1462" i="16"/>
  <c r="R3958" i="16"/>
  <c r="R1964" i="16"/>
  <c r="R4409" i="16"/>
  <c r="R4714" i="16"/>
  <c r="R4716" i="16"/>
  <c r="R4717" i="16"/>
  <c r="R4715" i="16"/>
  <c r="R862" i="16"/>
  <c r="R1603" i="16"/>
  <c r="R1999" i="16"/>
  <c r="R453" i="16"/>
  <c r="R73" i="16"/>
  <c r="R1667" i="16"/>
  <c r="R1668" i="16"/>
  <c r="R1669" i="16"/>
  <c r="R3997" i="16"/>
  <c r="R3838" i="16"/>
  <c r="R3839" i="16"/>
  <c r="R5076" i="16"/>
  <c r="R1148" i="16"/>
  <c r="R169" i="16"/>
  <c r="R74" i="16"/>
  <c r="R1056" i="16"/>
  <c r="R1057" i="16"/>
  <c r="R802" i="16"/>
  <c r="R831" i="16"/>
  <c r="R2639" i="16"/>
  <c r="R1968" i="16"/>
  <c r="R185" i="16"/>
  <c r="R915" i="16"/>
  <c r="R2350" i="16"/>
  <c r="R3557" i="16"/>
  <c r="R3558" i="16"/>
  <c r="R3559" i="16"/>
  <c r="R5020" i="16"/>
  <c r="R2037" i="16"/>
  <c r="R2559" i="16"/>
  <c r="R1671" i="16"/>
  <c r="R1089" i="16"/>
  <c r="R2326" i="16"/>
  <c r="R3330" i="16"/>
  <c r="R1090" i="16"/>
  <c r="R1987" i="16"/>
  <c r="R596" i="16"/>
  <c r="R18" i="16"/>
  <c r="R1153" i="16"/>
  <c r="R2487" i="16"/>
  <c r="R4749" i="16"/>
  <c r="R1766" i="16"/>
  <c r="R140" i="16"/>
  <c r="R2632" i="16"/>
  <c r="R2711" i="16"/>
  <c r="R4065" i="16"/>
  <c r="R3812" i="16"/>
  <c r="R4459" i="16"/>
  <c r="R1648" i="16"/>
  <c r="R4985" i="16"/>
  <c r="R256" i="16"/>
  <c r="R455" i="16"/>
  <c r="R310" i="16"/>
  <c r="R4558" i="16"/>
  <c r="R5130" i="16"/>
  <c r="R360" i="16"/>
  <c r="R4855" i="16"/>
  <c r="R459" i="16"/>
  <c r="R973" i="16"/>
  <c r="R2293" i="16"/>
  <c r="R2311" i="16"/>
  <c r="R2294" i="16"/>
  <c r="R900" i="16"/>
  <c r="R4977" i="16"/>
  <c r="R1451" i="16"/>
  <c r="R1604" i="16"/>
  <c r="R1721" i="16"/>
  <c r="R4979" i="16"/>
  <c r="R4377" i="16"/>
  <c r="R2312" i="16"/>
  <c r="R3492" i="16"/>
  <c r="R4289" i="16"/>
  <c r="R115" i="16"/>
  <c r="R1609" i="16"/>
  <c r="R186" i="16"/>
  <c r="R2902" i="16"/>
  <c r="R187" i="16"/>
  <c r="R1091" i="16"/>
  <c r="R1778" i="16"/>
  <c r="R1092" i="16"/>
  <c r="R4848" i="16"/>
  <c r="R612" i="16"/>
  <c r="R597" i="16"/>
  <c r="R2028" i="16"/>
  <c r="R598" i="16"/>
  <c r="R4162" i="16"/>
  <c r="R4163" i="16"/>
  <c r="R3891" i="16"/>
  <c r="R151" i="16"/>
  <c r="R3583" i="16"/>
  <c r="R621" i="16"/>
  <c r="R4090" i="16"/>
  <c r="R4091" i="16"/>
  <c r="R4026" i="16"/>
  <c r="R3066" i="16"/>
  <c r="R3935" i="16"/>
  <c r="R336" i="16"/>
  <c r="R3170" i="16"/>
  <c r="R3521" i="16"/>
  <c r="R3402" i="16"/>
  <c r="R5082" i="16"/>
  <c r="R4948" i="16"/>
  <c r="R311" i="16"/>
  <c r="R1218" i="16"/>
  <c r="R712" i="16"/>
  <c r="R4832" i="16"/>
  <c r="R2152" i="16"/>
  <c r="R3710" i="16"/>
  <c r="R3711" i="16"/>
  <c r="R5097" i="16"/>
  <c r="R4579" i="16"/>
  <c r="R3185" i="16"/>
  <c r="R1093" i="16"/>
  <c r="R1094" i="16"/>
  <c r="R1563" i="16"/>
  <c r="R1651" i="16"/>
  <c r="R5049" i="16"/>
  <c r="R1277" i="16"/>
  <c r="R3359" i="16"/>
  <c r="R3121" i="16"/>
  <c r="R886" i="16"/>
  <c r="R280" i="16"/>
  <c r="R283" i="16"/>
  <c r="R4067" i="16"/>
  <c r="R3824" i="16"/>
  <c r="R3360" i="16"/>
  <c r="R3986" i="16"/>
  <c r="R3454" i="16"/>
  <c r="R1631" i="16"/>
  <c r="R3802" i="16"/>
  <c r="R3699" i="16"/>
  <c r="R2386" i="16"/>
  <c r="R4619" i="16"/>
  <c r="R4388" i="16"/>
  <c r="R3626" i="16"/>
  <c r="R3390" i="16"/>
  <c r="R3361" i="16"/>
  <c r="R2463" i="16"/>
  <c r="R3391" i="16"/>
  <c r="R143" i="16"/>
  <c r="R1095" i="16"/>
  <c r="R3942" i="16"/>
  <c r="R4460" i="16"/>
  <c r="R4062" i="16"/>
  <c r="R4960" i="16"/>
  <c r="R4961" i="16"/>
  <c r="R3418" i="16"/>
  <c r="R1096" i="16"/>
  <c r="R974" i="16"/>
  <c r="R613" i="16"/>
  <c r="R5086" i="16"/>
  <c r="R2262" i="16"/>
  <c r="R75" i="16"/>
  <c r="R837" i="16"/>
  <c r="R1097" i="16"/>
  <c r="R1989" i="16"/>
  <c r="R4002" i="16"/>
  <c r="R1596" i="16"/>
  <c r="R4003" i="16"/>
  <c r="R1098" i="16"/>
  <c r="R2866" i="16"/>
  <c r="R4394" i="16"/>
  <c r="R3608" i="16"/>
  <c r="R4907" i="16"/>
  <c r="R3572" i="16"/>
  <c r="R1593" i="16"/>
  <c r="R5065" i="16"/>
  <c r="R3741" i="16"/>
  <c r="R2919" i="16"/>
  <c r="R3573" i="16"/>
  <c r="R1786" i="16"/>
  <c r="R215" i="16"/>
  <c r="R4631" i="16"/>
  <c r="R916" i="16"/>
  <c r="R188" i="16"/>
  <c r="R3267" i="16"/>
  <c r="R3920" i="16"/>
  <c r="R773" i="16"/>
  <c r="R4477" i="16"/>
  <c r="R3834" i="16"/>
  <c r="R3101" i="16"/>
  <c r="R1303" i="16"/>
  <c r="R3849" i="16"/>
  <c r="R4290" i="16"/>
  <c r="R1957" i="16"/>
  <c r="R5001" i="16"/>
  <c r="R2008" i="16"/>
  <c r="R3970" i="16"/>
  <c r="R1655" i="16"/>
  <c r="R162" i="16"/>
  <c r="R3362" i="16"/>
  <c r="R1399" i="16"/>
  <c r="R406" i="16"/>
  <c r="R353" i="16"/>
  <c r="R201" i="16"/>
  <c r="R1291" i="16"/>
  <c r="R2570" i="16"/>
  <c r="R76" i="16"/>
  <c r="R4559" i="16"/>
  <c r="R4667" i="16"/>
  <c r="R4986" i="16"/>
  <c r="R2128" i="16"/>
  <c r="R2129" i="16"/>
  <c r="R1223" i="16"/>
  <c r="R171" i="16"/>
  <c r="R448" i="16"/>
  <c r="R172" i="16"/>
  <c r="R189" i="16"/>
  <c r="R2889" i="16"/>
  <c r="R2252" i="16"/>
  <c r="R1940" i="16"/>
  <c r="R3705" i="16"/>
  <c r="R257" i="16"/>
  <c r="R4291" i="16"/>
  <c r="R3067" i="16"/>
  <c r="R3464" i="16"/>
  <c r="R3091" i="16"/>
  <c r="R1536" i="16"/>
  <c r="R1314" i="16"/>
  <c r="R4199" i="16"/>
  <c r="R234" i="16"/>
  <c r="R1099" i="16"/>
  <c r="R3112" i="16"/>
  <c r="R2634" i="16"/>
  <c r="R2323" i="16"/>
  <c r="R1172" i="16"/>
  <c r="R235" i="16"/>
  <c r="R1704" i="16"/>
  <c r="R2842" i="16"/>
  <c r="R77" i="16"/>
  <c r="R258" i="16"/>
  <c r="R3074" i="16"/>
  <c r="R4048" i="16"/>
  <c r="R3102" i="16"/>
  <c r="R4292" i="16"/>
  <c r="R2640" i="16"/>
  <c r="R3141" i="16"/>
  <c r="R2870" i="16"/>
  <c r="R4293" i="16"/>
  <c r="R2433" i="16"/>
  <c r="R1249" i="16"/>
  <c r="R1695" i="16"/>
  <c r="R4155" i="16"/>
  <c r="R774" i="16"/>
  <c r="R4081" i="16"/>
  <c r="R4082" i="16"/>
  <c r="R1343" i="16"/>
  <c r="R1342" i="16"/>
  <c r="R3435" i="16"/>
  <c r="R3210" i="16"/>
  <c r="R4083" i="16"/>
  <c r="R3609" i="16"/>
  <c r="R1413" i="16"/>
  <c r="R2719" i="16"/>
  <c r="R838" i="16"/>
  <c r="R3123" i="16"/>
  <c r="R2906" i="16"/>
  <c r="R2167" i="16"/>
  <c r="R2168" i="16"/>
  <c r="R917" i="16"/>
  <c r="R290" i="16"/>
  <c r="R849" i="16"/>
  <c r="R1060" i="16"/>
  <c r="R1134" i="16"/>
  <c r="R2508" i="16"/>
  <c r="R850" i="16"/>
  <c r="R4976" i="16"/>
  <c r="R2631" i="16"/>
  <c r="R851" i="16"/>
  <c r="R1539" i="16"/>
  <c r="R5034" i="16"/>
  <c r="R624" i="16"/>
  <c r="R4294" i="16"/>
  <c r="R2911" i="16"/>
  <c r="R340" i="16"/>
  <c r="R1400" i="16"/>
  <c r="R3173" i="16"/>
  <c r="R4084" i="16"/>
  <c r="R1813" i="16"/>
  <c r="R843" i="16"/>
  <c r="R1522" i="16"/>
  <c r="R5021" i="16"/>
  <c r="R852" i="16"/>
  <c r="R2169" i="16"/>
  <c r="R1680" i="16"/>
  <c r="R4179" i="16"/>
  <c r="R4506" i="16"/>
  <c r="R1168" i="16"/>
  <c r="R3610" i="16"/>
  <c r="R3693" i="16"/>
  <c r="R3611" i="16"/>
  <c r="R3612" i="16"/>
  <c r="R775" i="16"/>
  <c r="R1654" i="16"/>
  <c r="R3133" i="16"/>
  <c r="R1255" i="16"/>
  <c r="R312" i="16"/>
  <c r="R1100" i="16"/>
  <c r="R1487" i="16"/>
  <c r="R2887" i="16"/>
  <c r="R2320" i="16"/>
  <c r="R4136" i="16"/>
  <c r="R3742" i="16"/>
  <c r="R5022" i="16"/>
  <c r="R528" i="16"/>
  <c r="R4097" i="16"/>
  <c r="R1355" i="16"/>
  <c r="R4098" i="16"/>
  <c r="R4410" i="16"/>
  <c r="R3835" i="16"/>
  <c r="R3493" i="16"/>
  <c r="R3974" i="16"/>
  <c r="R3506" i="16"/>
  <c r="R3494" i="16"/>
  <c r="R4411" i="16"/>
  <c r="R3790" i="16"/>
  <c r="R4873" i="16"/>
  <c r="R2460" i="16"/>
  <c r="R3975" i="16"/>
  <c r="R3976" i="16"/>
  <c r="R4775" i="16"/>
  <c r="R3495" i="16"/>
  <c r="R3496" i="16"/>
  <c r="R2921" i="16"/>
  <c r="R3268" i="16"/>
  <c r="R407" i="16"/>
  <c r="R4431" i="16"/>
  <c r="R1605" i="16"/>
  <c r="R3895" i="16"/>
  <c r="R4295" i="16"/>
  <c r="R4296" i="16"/>
  <c r="R5054" i="16"/>
  <c r="R3531" i="16"/>
  <c r="R1974" i="16"/>
  <c r="R2389" i="16"/>
  <c r="R1529" i="16"/>
  <c r="R1142" i="16"/>
  <c r="R313" i="16"/>
  <c r="R4297" i="16"/>
  <c r="R4412" i="16"/>
  <c r="R2938" i="16"/>
  <c r="R2930" i="16"/>
  <c r="R4590" i="16"/>
  <c r="R4588" i="16"/>
  <c r="R4589" i="16"/>
  <c r="R4591" i="16"/>
  <c r="R1722" i="16"/>
  <c r="R4049" i="16"/>
  <c r="R2345" i="16"/>
  <c r="R3269" i="16"/>
  <c r="R3892" i="16"/>
  <c r="R1043" i="16"/>
  <c r="R1044" i="16"/>
  <c r="R4298" i="16"/>
  <c r="R4299" i="16"/>
  <c r="R918" i="16"/>
  <c r="R776" i="16"/>
  <c r="R3613" i="16"/>
  <c r="R3532" i="16"/>
  <c r="R4146" i="16"/>
  <c r="R1523" i="16"/>
  <c r="R237" i="16"/>
  <c r="R1020" i="16"/>
  <c r="R3712" i="16"/>
  <c r="R3713" i="16"/>
  <c r="R1958" i="16"/>
  <c r="R4681" i="16"/>
  <c r="R1101" i="16"/>
  <c r="R3363" i="16"/>
  <c r="R5144" i="16"/>
  <c r="R259" i="16"/>
  <c r="R4962" i="16"/>
  <c r="R466" i="16"/>
  <c r="R3977" i="16"/>
  <c r="R975" i="16"/>
  <c r="R518" i="16"/>
  <c r="R4498" i="16"/>
  <c r="R4821" i="16"/>
  <c r="R4815" i="16"/>
  <c r="R4789" i="16"/>
  <c r="R4891" i="16"/>
  <c r="R4892" i="16"/>
  <c r="R4893" i="16"/>
  <c r="R4128" i="16"/>
  <c r="R408" i="16"/>
  <c r="R1982" i="16"/>
  <c r="R314" i="16"/>
  <c r="R661" i="16"/>
  <c r="R662" i="16"/>
  <c r="R3168" i="16"/>
  <c r="R663" i="16"/>
  <c r="R4413" i="16"/>
  <c r="R1907" i="16"/>
  <c r="R111" i="16"/>
  <c r="R4894" i="16"/>
  <c r="R4300" i="16"/>
  <c r="R1316" i="16"/>
  <c r="R4478" i="16"/>
  <c r="R3631" i="16"/>
  <c r="R1273" i="16"/>
  <c r="R3082" i="16"/>
  <c r="R777" i="16"/>
  <c r="R3465" i="16"/>
  <c r="R1258" i="16"/>
  <c r="R4963" i="16"/>
  <c r="R1418" i="16"/>
  <c r="R260" i="16"/>
  <c r="R629" i="16"/>
  <c r="R4461" i="16"/>
  <c r="R4662" i="16"/>
  <c r="R152" i="16"/>
  <c r="R4484" i="16"/>
  <c r="R4485" i="16"/>
  <c r="R3436" i="16"/>
  <c r="R2197" i="16"/>
  <c r="R2287" i="16"/>
  <c r="R1149" i="16"/>
  <c r="R2925" i="16"/>
  <c r="R2926" i="16"/>
  <c r="R2720" i="16"/>
  <c r="R4127" i="16"/>
  <c r="R1058" i="16"/>
  <c r="R1102" i="16"/>
  <c r="R3732" i="16"/>
  <c r="R3733" i="16"/>
  <c r="R3497" i="16"/>
  <c r="R3759" i="16"/>
  <c r="R2261" i="16"/>
  <c r="R3646" i="16"/>
  <c r="R213" i="16"/>
  <c r="R2488" i="16"/>
  <c r="R4560" i="16"/>
  <c r="R2965" i="16"/>
  <c r="R5101" i="16"/>
  <c r="R2695" i="16"/>
  <c r="R5102" i="16"/>
  <c r="R1854" i="16"/>
  <c r="R409" i="16"/>
  <c r="R2288" i="16"/>
  <c r="R4744" i="16"/>
  <c r="R202" i="16"/>
  <c r="R3403" i="16"/>
  <c r="R3137" i="16"/>
  <c r="R1189" i="16"/>
  <c r="R976" i="16"/>
  <c r="R840" i="16"/>
  <c r="R633" i="16"/>
  <c r="R718" i="16"/>
  <c r="R2860" i="16"/>
  <c r="R2183" i="16"/>
  <c r="R2649" i="16"/>
  <c r="R3404" i="16"/>
  <c r="R347" i="16"/>
  <c r="R977" i="16"/>
  <c r="R156" i="16"/>
  <c r="R3780" i="16"/>
  <c r="R4391" i="16"/>
  <c r="R6" i="16"/>
  <c r="R230" i="16"/>
  <c r="R4561" i="16"/>
  <c r="R3734" i="16"/>
  <c r="R3270" i="16"/>
  <c r="R1021" i="16"/>
  <c r="R4353" i="16"/>
  <c r="R5085" i="16"/>
  <c r="R2206" i="16"/>
  <c r="R1524" i="16"/>
  <c r="R3962" i="16"/>
  <c r="R3963" i="16"/>
  <c r="R3897" i="16"/>
  <c r="R2913" i="16"/>
  <c r="R3192" i="16"/>
  <c r="R4698" i="16"/>
  <c r="R1723" i="16"/>
  <c r="R3857" i="16"/>
  <c r="R4562" i="16"/>
  <c r="R887" i="16"/>
  <c r="R1022" i="16"/>
  <c r="R3271" i="16"/>
  <c r="R4004" i="16"/>
  <c r="R2525" i="16"/>
  <c r="R1597" i="16"/>
  <c r="R1414" i="16"/>
  <c r="R3182" i="16"/>
  <c r="R2996" i="16"/>
  <c r="R1733" i="16"/>
  <c r="R2903" i="16"/>
  <c r="R2211" i="16"/>
  <c r="R2705" i="16"/>
  <c r="R3647" i="16"/>
  <c r="R1587" i="16"/>
  <c r="R2577" i="16"/>
  <c r="R1917" i="16"/>
  <c r="R3908" i="16"/>
  <c r="R3050" i="16"/>
  <c r="R5122" i="16"/>
  <c r="R3075" i="16"/>
  <c r="R3466" i="16"/>
  <c r="R4703" i="16"/>
  <c r="R1131" i="16"/>
  <c r="R1463" i="16"/>
  <c r="R3020" i="16"/>
  <c r="R1802" i="16"/>
  <c r="R410" i="16"/>
  <c r="R2467" i="16"/>
  <c r="R2566" i="16"/>
  <c r="R2511" i="16"/>
  <c r="R778" i="16"/>
  <c r="R4301" i="16"/>
  <c r="R4643" i="16"/>
  <c r="R4644" i="16"/>
  <c r="R411" i="16"/>
  <c r="R3781" i="16"/>
  <c r="R4790" i="16"/>
  <c r="R4791" i="16"/>
  <c r="R2696" i="16"/>
  <c r="R1975" i="16"/>
  <c r="R3844" i="16"/>
  <c r="R2441" i="16"/>
  <c r="R2442" i="16"/>
  <c r="R2428" i="16"/>
  <c r="R1712" i="16"/>
  <c r="R5058" i="16"/>
  <c r="R5059" i="16"/>
  <c r="R3028" i="16"/>
  <c r="R4437" i="16"/>
  <c r="R2144" i="16"/>
  <c r="R2142" i="16"/>
  <c r="R1488" i="16"/>
  <c r="R112" i="16"/>
  <c r="R5150" i="16"/>
  <c r="R467" i="16"/>
  <c r="R919" i="16"/>
  <c r="R3331" i="16"/>
  <c r="R1525" i="16"/>
  <c r="R1103" i="16"/>
  <c r="R1906" i="16"/>
  <c r="R269" i="16"/>
  <c r="R3726" i="16"/>
  <c r="R3272" i="16"/>
  <c r="R779" i="16"/>
  <c r="R1489" i="16"/>
  <c r="R1144" i="16"/>
  <c r="R599" i="16"/>
  <c r="R556" i="16"/>
  <c r="R1000" i="16"/>
  <c r="R705" i="16"/>
  <c r="R1681" i="16"/>
  <c r="R4614" i="16"/>
  <c r="R510" i="16"/>
  <c r="R2987" i="16"/>
  <c r="R2475" i="16"/>
  <c r="R2476" i="16"/>
  <c r="R2489" i="16"/>
  <c r="R2338" i="16"/>
  <c r="R4467" i="16"/>
  <c r="R2856" i="16"/>
  <c r="R2236" i="16"/>
  <c r="R4878" i="16"/>
  <c r="R4584" i="16"/>
  <c r="R4585" i="16"/>
  <c r="R937" i="16"/>
  <c r="R4302" i="16"/>
  <c r="R1104" i="16"/>
  <c r="R2189" i="16"/>
  <c r="R5131" i="16"/>
  <c r="R888" i="16"/>
  <c r="R1885" i="16"/>
  <c r="R1746" i="16"/>
  <c r="R3584" i="16"/>
  <c r="R3861" i="16"/>
  <c r="R3858" i="16"/>
  <c r="R3862" i="16"/>
  <c r="R4019" i="16"/>
  <c r="R4816" i="16"/>
  <c r="R5133" i="16"/>
  <c r="R5112" i="16"/>
  <c r="R2515" i="16"/>
  <c r="R1453" i="16"/>
  <c r="R131" i="16"/>
  <c r="R780" i="16"/>
  <c r="R132" i="16"/>
  <c r="R666" i="16"/>
  <c r="R1483" i="16"/>
  <c r="R141" i="16"/>
  <c r="R412" i="16"/>
  <c r="R920" i="16"/>
  <c r="R4354" i="16"/>
  <c r="R3909" i="16"/>
  <c r="R1705" i="16"/>
  <c r="R2818" i="16"/>
  <c r="R3627" i="16"/>
  <c r="R315" i="16"/>
  <c r="R4435" i="16"/>
  <c r="R978" i="16"/>
  <c r="R2953" i="16"/>
  <c r="R1105" i="16"/>
  <c r="R2954" i="16"/>
  <c r="R4780" i="16"/>
  <c r="R4781" i="16"/>
  <c r="R1553" i="16"/>
  <c r="R4143" i="16"/>
  <c r="R3859" i="16"/>
  <c r="R1545" i="16"/>
  <c r="R1546" i="16"/>
  <c r="R1800" i="16"/>
  <c r="R3585" i="16"/>
  <c r="R1361" i="16"/>
  <c r="R4198" i="16"/>
  <c r="R1362" i="16"/>
  <c r="R1980" i="16"/>
  <c r="R2617" i="16"/>
  <c r="R344" i="16"/>
  <c r="R3223" i="16"/>
  <c r="R3115" i="16"/>
  <c r="R3310" i="16"/>
  <c r="R4708" i="16"/>
  <c r="R4709" i="16"/>
  <c r="R3364" i="16"/>
  <c r="R190" i="16"/>
  <c r="R3993" i="16"/>
  <c r="R881" i="16"/>
  <c r="R3994" i="16"/>
  <c r="R1179" i="16"/>
  <c r="R1180" i="16"/>
  <c r="R1181" i="16"/>
  <c r="R281" i="16"/>
  <c r="R1132" i="16"/>
  <c r="R12" i="16"/>
  <c r="R3804" i="16"/>
  <c r="R4742" i="16"/>
  <c r="R5152" i="16"/>
  <c r="R3522" i="16"/>
  <c r="R3523" i="16"/>
  <c r="R3150" i="16"/>
  <c r="R3273" i="16"/>
  <c r="R1401" i="16"/>
  <c r="R2844" i="16"/>
  <c r="R2845" i="16"/>
  <c r="R2509" i="16"/>
  <c r="R2712" i="16"/>
  <c r="R2838" i="16"/>
  <c r="R2908" i="16"/>
  <c r="R704" i="16"/>
  <c r="R78" i="16"/>
  <c r="R5023" i="16"/>
  <c r="R3630" i="16"/>
  <c r="R4303" i="16"/>
  <c r="R1615" i="16"/>
  <c r="R5024" i="16"/>
  <c r="R4054" i="16"/>
  <c r="R4060" i="16"/>
  <c r="R1175" i="16"/>
  <c r="R1873" i="16"/>
  <c r="R2811" i="16"/>
  <c r="R2793" i="16"/>
  <c r="R3588" i="16"/>
  <c r="R4304" i="16"/>
  <c r="R4125" i="16"/>
  <c r="R1106" i="16"/>
  <c r="R166" i="16"/>
  <c r="R4305" i="16"/>
  <c r="R554" i="16"/>
  <c r="R4462" i="16"/>
  <c r="R191" i="16"/>
  <c r="R2552" i="16"/>
  <c r="R413" i="16"/>
  <c r="R2589" i="16"/>
  <c r="R3648" i="16"/>
  <c r="R1699" i="16"/>
  <c r="R1991" i="16"/>
  <c r="R4122" i="16"/>
  <c r="R1707" i="16"/>
  <c r="R2773" i="16"/>
  <c r="R1939" i="16"/>
  <c r="R695" i="16"/>
  <c r="R4522" i="16"/>
  <c r="R4123" i="16"/>
  <c r="R4306" i="16"/>
  <c r="R3672" i="16"/>
  <c r="R4994" i="16"/>
  <c r="R3452" i="16"/>
  <c r="R192" i="16"/>
  <c r="R781" i="16"/>
  <c r="R2918" i="16"/>
  <c r="R660" i="16"/>
  <c r="R667" i="16"/>
  <c r="R3560" i="16"/>
  <c r="R545" i="16"/>
  <c r="R544" i="16"/>
  <c r="R3649" i="16"/>
  <c r="R4011" i="16"/>
  <c r="R3365" i="16"/>
  <c r="R3274" i="16"/>
  <c r="R3614" i="16"/>
  <c r="R3058" i="16"/>
  <c r="R2079" i="16"/>
  <c r="R3206" i="16"/>
  <c r="R782" i="16"/>
  <c r="R79" i="16"/>
  <c r="R2229" i="16"/>
  <c r="R4481" i="16"/>
  <c r="R979" i="16"/>
  <c r="R2247" i="16"/>
  <c r="R5089" i="16"/>
  <c r="R43" i="16"/>
  <c r="R35" i="16"/>
  <c r="R4180" i="16"/>
  <c r="R1716" i="16"/>
  <c r="R1432" i="16"/>
  <c r="R3332" i="16"/>
  <c r="R4956" i="16"/>
  <c r="R4825" i="16"/>
  <c r="R4970" i="16"/>
  <c r="R3902" i="16"/>
  <c r="R4563" i="16"/>
  <c r="R4564" i="16"/>
  <c r="R472" i="16"/>
  <c r="R361" i="16"/>
  <c r="R688" i="16"/>
  <c r="R1171" i="16"/>
  <c r="R3070" i="16"/>
  <c r="R479" i="16"/>
  <c r="R3157" i="16"/>
  <c r="R3158" i="16"/>
  <c r="R878" i="16"/>
  <c r="R2032" i="16"/>
  <c r="R350" i="16"/>
  <c r="R4135" i="16"/>
  <c r="R355" i="16"/>
  <c r="R1750" i="16"/>
  <c r="R600" i="16"/>
  <c r="R1307" i="16"/>
  <c r="R2872" i="16"/>
  <c r="R523" i="16"/>
  <c r="R414" i="16"/>
  <c r="R2244" i="16"/>
  <c r="R4682" i="16"/>
  <c r="R1832" i="16"/>
  <c r="R2251" i="16"/>
  <c r="R4620" i="16"/>
  <c r="R3586" i="16"/>
  <c r="R415" i="16"/>
  <c r="R4050" i="16"/>
  <c r="R2947" i="16"/>
  <c r="R157" i="16"/>
  <c r="R2945" i="16"/>
  <c r="R4884" i="16"/>
  <c r="R4565" i="16"/>
  <c r="R3010" i="16"/>
  <c r="R3011" i="16"/>
  <c r="R3012" i="16"/>
  <c r="R868" i="16"/>
  <c r="R2451" i="16"/>
  <c r="R2721" i="16"/>
  <c r="R1672" i="16"/>
  <c r="R4063" i="16"/>
  <c r="R630" i="16"/>
  <c r="R416" i="16"/>
  <c r="R4307" i="16"/>
  <c r="R5165" i="16"/>
  <c r="R4525" i="16"/>
  <c r="R4822" i="16"/>
  <c r="R2033" i="16"/>
  <c r="R3524" i="16"/>
  <c r="R2248" i="16"/>
  <c r="R1887" i="16"/>
  <c r="R1776" i="16"/>
  <c r="R4683" i="16"/>
  <c r="R1864" i="16"/>
  <c r="R2917" i="16"/>
  <c r="R3959" i="16"/>
  <c r="R929" i="16"/>
  <c r="R5127" i="16"/>
  <c r="R4308" i="16"/>
  <c r="R2581" i="16"/>
  <c r="R4309" i="16"/>
  <c r="R1997" i="16"/>
  <c r="R417" i="16"/>
  <c r="R2865" i="16"/>
  <c r="R2356" i="16"/>
  <c r="R2767" i="16"/>
  <c r="R1616" i="16"/>
  <c r="R137" i="16"/>
  <c r="R4684" i="16"/>
  <c r="R4689" i="16"/>
  <c r="R3079" i="16"/>
  <c r="R458" i="16"/>
  <c r="R490" i="16"/>
  <c r="R1588" i="16"/>
  <c r="R1883" i="16"/>
  <c r="R4055" i="16"/>
  <c r="R80" i="16"/>
  <c r="R1363" i="16"/>
  <c r="R2524" i="16"/>
  <c r="R2553" i="16"/>
  <c r="R2554" i="16"/>
  <c r="R2432" i="16"/>
  <c r="R4895" i="16"/>
  <c r="R4181" i="16"/>
  <c r="R277" i="16"/>
  <c r="R4499" i="16"/>
  <c r="R1818" i="16"/>
  <c r="R2313" i="16"/>
  <c r="R3822" i="16"/>
  <c r="R3825" i="16"/>
  <c r="R4952" i="16"/>
  <c r="R4215" i="16"/>
  <c r="R2587" i="16"/>
  <c r="R102" i="16"/>
  <c r="R4566" i="16"/>
  <c r="R4567" i="16"/>
  <c r="R4632" i="16"/>
  <c r="R5000" i="16"/>
  <c r="R4152" i="16"/>
  <c r="R2774" i="16"/>
  <c r="R4909" i="16"/>
  <c r="R418" i="16"/>
  <c r="R1761" i="16"/>
  <c r="R1760" i="16"/>
  <c r="R1819" i="16"/>
  <c r="R3366" i="16"/>
  <c r="R1452" i="16"/>
  <c r="R3063" i="16"/>
  <c r="R3774" i="16"/>
  <c r="R3893" i="16"/>
  <c r="R1240" i="16"/>
  <c r="R261" i="16"/>
  <c r="R3938" i="16"/>
  <c r="R2672" i="16"/>
  <c r="R5025" i="16"/>
  <c r="R4507" i="16"/>
  <c r="R1107" i="16"/>
  <c r="R1108" i="16"/>
  <c r="R4450" i="16"/>
  <c r="R2714" i="16"/>
  <c r="R4568" i="16"/>
  <c r="R4664" i="16"/>
  <c r="R820" i="16"/>
  <c r="R1327" i="16"/>
  <c r="R3673" i="16"/>
  <c r="R3743" i="16"/>
  <c r="R797" i="16"/>
  <c r="R3674" i="16"/>
  <c r="R1364" i="16"/>
  <c r="R419" i="16"/>
  <c r="R4817" i="16"/>
  <c r="R806" i="16"/>
  <c r="R805" i="16"/>
  <c r="R3917" i="16"/>
  <c r="R3860" i="16"/>
  <c r="R2289" i="16"/>
  <c r="R4685" i="16"/>
  <c r="R1208" i="16"/>
  <c r="R3051" i="16"/>
  <c r="R3437" i="16"/>
  <c r="R4770" i="16"/>
  <c r="R4500" i="16"/>
  <c r="R3138" i="16"/>
  <c r="R3139" i="16"/>
  <c r="R1133" i="16"/>
  <c r="R3275" i="16"/>
  <c r="R4310" i="16"/>
  <c r="R2130" i="16"/>
  <c r="R3164" i="16"/>
  <c r="R2591" i="16"/>
  <c r="R3367" i="16"/>
  <c r="R3890" i="16"/>
  <c r="R4868" i="16"/>
  <c r="R4569" i="16"/>
  <c r="R81" i="16"/>
  <c r="R1029" i="16"/>
  <c r="R5105" i="16"/>
  <c r="R1629" i="16"/>
  <c r="R5151" i="16"/>
  <c r="R1065" i="16"/>
  <c r="R3960" i="16"/>
  <c r="R1853" i="16"/>
  <c r="R3894" i="16"/>
  <c r="R3469" i="16"/>
  <c r="R4616" i="16"/>
  <c r="R4456" i="16"/>
  <c r="R3303" i="16"/>
  <c r="R1561" i="16"/>
  <c r="R4311" i="16"/>
  <c r="R2271" i="16"/>
  <c r="R262" i="16"/>
  <c r="R2290" i="16"/>
  <c r="R2867" i="16"/>
  <c r="R2272" i="16"/>
  <c r="R3412" i="16"/>
  <c r="R1032" i="16"/>
  <c r="R2779" i="16"/>
  <c r="R113" i="16"/>
  <c r="R4997" i="16"/>
  <c r="R2922" i="16"/>
  <c r="R2923" i="16"/>
  <c r="R4166" i="16"/>
  <c r="R1874" i="16"/>
  <c r="R2502" i="16"/>
  <c r="R263" i="16"/>
  <c r="R1688" i="16"/>
  <c r="R3276" i="16"/>
  <c r="R4005" i="16"/>
  <c r="R1912" i="16"/>
  <c r="R1913" i="16"/>
  <c r="R1910" i="16"/>
  <c r="R1911" i="16"/>
  <c r="R2057" i="16"/>
  <c r="R2596" i="16"/>
  <c r="R2933" i="16"/>
  <c r="R3793" i="16"/>
  <c r="R2368" i="16"/>
  <c r="R1365" i="16"/>
  <c r="R2775" i="16"/>
  <c r="R420" i="16"/>
  <c r="R2869" i="16"/>
  <c r="R4517" i="16"/>
  <c r="R4312" i="16"/>
  <c r="R3107" i="16"/>
  <c r="R1526" i="16"/>
  <c r="R1645" i="16"/>
  <c r="R1801" i="16"/>
  <c r="R3795" i="16"/>
  <c r="R4172" i="16"/>
  <c r="R2342" i="16"/>
  <c r="R4978" i="16"/>
  <c r="R3368" i="16"/>
  <c r="R2813" i="16"/>
  <c r="R114" i="16"/>
  <c r="R2341" i="16"/>
  <c r="R2343" i="16"/>
  <c r="R5026" i="16"/>
  <c r="R3438" i="16"/>
  <c r="R3277" i="16"/>
  <c r="R3140" i="16"/>
  <c r="R3525" i="16"/>
  <c r="R1215" i="16"/>
  <c r="R5027" i="16"/>
  <c r="R4874" i="16"/>
  <c r="R4864" i="16"/>
  <c r="R4570" i="16"/>
  <c r="R4313" i="16"/>
  <c r="R4314" i="16"/>
  <c r="R1423" i="16"/>
  <c r="R4378" i="16"/>
  <c r="R4379" i="16"/>
  <c r="R980" i="16"/>
  <c r="R4732" i="16"/>
  <c r="R421" i="16"/>
  <c r="R981" i="16"/>
  <c r="R982" i="16"/>
  <c r="R2728" i="16"/>
  <c r="R193" i="16"/>
  <c r="R2237" i="16"/>
  <c r="R1804" i="16"/>
  <c r="R678" i="16"/>
  <c r="R2226" i="16"/>
  <c r="R3561" i="16"/>
  <c r="R1877" i="16"/>
  <c r="R2212" i="16"/>
  <c r="R983" i="16"/>
  <c r="R984" i="16"/>
  <c r="R3369" i="16"/>
  <c r="R1241" i="16"/>
  <c r="R1927" i="16"/>
  <c r="R4792" i="16"/>
  <c r="R4771" i="16"/>
  <c r="R4501" i="16"/>
  <c r="R1820" i="16"/>
  <c r="R1814" i="16"/>
  <c r="R3419" i="16"/>
  <c r="R1023" i="16"/>
  <c r="R1359" i="16"/>
  <c r="R1959" i="16"/>
  <c r="R3153" i="16"/>
  <c r="R985" i="16"/>
  <c r="R1109" i="16"/>
  <c r="R5057" i="16"/>
  <c r="R3333" i="16"/>
  <c r="R3311" i="16"/>
  <c r="R5155" i="16"/>
  <c r="R2443" i="16"/>
  <c r="R4182" i="16"/>
  <c r="R4183" i="16"/>
  <c r="R1696" i="16"/>
  <c r="R3312" i="16"/>
  <c r="R641" i="16"/>
  <c r="R5035" i="16"/>
  <c r="R3453" i="16"/>
  <c r="R2723" i="16"/>
  <c r="R4380" i="16"/>
  <c r="R2131" i="16"/>
  <c r="R4645" i="16"/>
  <c r="R2363" i="16"/>
  <c r="R2651" i="16"/>
  <c r="R659" i="16"/>
  <c r="R2565" i="16"/>
  <c r="R3179" i="16"/>
  <c r="R4436" i="16"/>
  <c r="R3449" i="16"/>
  <c r="R4686" i="16"/>
  <c r="R264" i="16"/>
  <c r="R422" i="16"/>
  <c r="R1464" i="16"/>
  <c r="R2412" i="16"/>
  <c r="R2611" i="16"/>
  <c r="R5140" i="16"/>
  <c r="R5141" i="16"/>
  <c r="R3370" i="16"/>
  <c r="R3371" i="16"/>
  <c r="R3372" i="16"/>
  <c r="R4702" i="16"/>
  <c r="R1724" i="16"/>
  <c r="R1822" i="16"/>
  <c r="R1821" i="16"/>
  <c r="R2939" i="16"/>
  <c r="R879" i="16"/>
  <c r="R3439" i="16"/>
  <c r="R449" i="16"/>
  <c r="R1139" i="16"/>
  <c r="R4827" i="16"/>
  <c r="R519" i="16"/>
  <c r="R4315" i="16"/>
  <c r="R4037" i="16"/>
  <c r="R4924" i="16"/>
  <c r="R2943" i="16"/>
  <c r="R2955" i="16"/>
  <c r="R2388" i="16"/>
  <c r="R4595" i="16"/>
  <c r="R4599" i="16"/>
  <c r="R4607" i="16"/>
  <c r="R4593" i="16"/>
  <c r="R82" i="16"/>
  <c r="R83" i="16"/>
  <c r="R3440" i="16"/>
  <c r="R674" i="16"/>
  <c r="R423" i="16"/>
  <c r="R1186" i="16"/>
  <c r="R793" i="16"/>
  <c r="R794" i="16"/>
  <c r="R3995" i="16"/>
  <c r="R3996" i="16"/>
  <c r="R3278" i="16"/>
  <c r="R2892" i="16"/>
  <c r="R1850" i="16"/>
  <c r="R4027" i="16"/>
  <c r="R5158" i="16"/>
  <c r="R3968" i="16"/>
  <c r="R4571" i="16"/>
  <c r="R5077" i="16"/>
  <c r="R1250" i="16"/>
  <c r="R2354" i="16"/>
  <c r="R424" i="16"/>
  <c r="R4316" i="16"/>
  <c r="R1033" i="16"/>
  <c r="R515" i="16"/>
  <c r="R684" i="16"/>
  <c r="R2300" i="16"/>
  <c r="R832" i="16"/>
  <c r="R2105" i="16"/>
  <c r="R783" i="16"/>
  <c r="R84" i="16"/>
  <c r="R1732" i="16"/>
  <c r="R316" i="16"/>
  <c r="R425" i="16"/>
  <c r="R4317" i="16"/>
  <c r="R4476" i="16"/>
  <c r="R2255" i="16"/>
  <c r="R4216" i="16"/>
  <c r="R4318" i="16"/>
  <c r="R3650" i="16"/>
  <c r="R4414" i="16"/>
  <c r="R3661" i="16"/>
  <c r="R5098" i="16"/>
  <c r="R784" i="16"/>
  <c r="R1024" i="16"/>
  <c r="R1373" i="16"/>
  <c r="R491" i="16"/>
  <c r="R2250" i="16"/>
  <c r="R2444" i="16"/>
  <c r="R2731" i="16"/>
  <c r="R4623" i="16"/>
  <c r="R4624" i="16"/>
  <c r="R649" i="16"/>
  <c r="R3850" i="16"/>
  <c r="R426" i="16"/>
  <c r="R1598" i="16"/>
  <c r="R551" i="16"/>
  <c r="R2208" i="16"/>
  <c r="R3813" i="16"/>
  <c r="R3116" i="16"/>
  <c r="R614" i="16"/>
  <c r="R3899" i="16"/>
  <c r="R450" i="16"/>
  <c r="R620" i="16"/>
  <c r="R5115" i="16"/>
  <c r="R1932" i="16"/>
  <c r="R5114" i="16"/>
  <c r="R4319" i="16"/>
  <c r="R4475" i="16"/>
  <c r="R39" i="16"/>
  <c r="R194" i="16"/>
  <c r="R195" i="16"/>
  <c r="R427" i="16"/>
  <c r="R153" i="16"/>
  <c r="R1599" i="16"/>
  <c r="R1356" i="16"/>
  <c r="R4875" i="16"/>
  <c r="R3675" i="16"/>
  <c r="R4572" i="16"/>
  <c r="R4964" i="16"/>
  <c r="R4320" i="16"/>
  <c r="R1424" i="16"/>
  <c r="R1988" i="16"/>
  <c r="R921" i="16"/>
  <c r="R2886" i="16"/>
  <c r="R3910" i="16"/>
  <c r="R428" i="16"/>
  <c r="R1810" i="16"/>
  <c r="R1341" i="16"/>
  <c r="R2907" i="16"/>
  <c r="R3879" i="16"/>
  <c r="R4518" i="16"/>
  <c r="R1725" i="16"/>
  <c r="R1759" i="16"/>
  <c r="R2106" i="16"/>
  <c r="R3146" i="16"/>
  <c r="R3147" i="16"/>
  <c r="R2910" i="16"/>
  <c r="R2424" i="16"/>
  <c r="R2415" i="16"/>
  <c r="R1865" i="16"/>
  <c r="R4863" i="16"/>
  <c r="R4580" i="16"/>
  <c r="R4573" i="16"/>
  <c r="R3498" i="16"/>
  <c r="R2132" i="16"/>
  <c r="R3911" i="16"/>
  <c r="R3912" i="16"/>
  <c r="R2374" i="16"/>
  <c r="R317" i="16"/>
  <c r="R3714" i="16"/>
  <c r="R3562" i="16"/>
  <c r="R1734" i="16"/>
  <c r="R2001" i="16"/>
  <c r="R4942" i="16"/>
  <c r="R5046" i="16"/>
  <c r="R470" i="16"/>
  <c r="R4943" i="16"/>
  <c r="R5047" i="16"/>
  <c r="R3767" i="16"/>
  <c r="R122" i="16"/>
  <c r="R2445" i="16"/>
  <c r="R3768" i="16"/>
  <c r="R601" i="16"/>
  <c r="R4530" i="16"/>
  <c r="R4756" i="16"/>
  <c r="R4755" i="16"/>
  <c r="R4759" i="16"/>
  <c r="R4757" i="16"/>
  <c r="R3750" i="16"/>
  <c r="R3770" i="16"/>
  <c r="R3715" i="16"/>
  <c r="R1309" i="16"/>
  <c r="R2706" i="16"/>
  <c r="R3413" i="16"/>
  <c r="R3676" i="16"/>
  <c r="R986" i="16"/>
  <c r="R5137" i="16"/>
  <c r="R106" i="16"/>
  <c r="R1833" i="16"/>
  <c r="R2049" i="16"/>
  <c r="R116" i="16"/>
  <c r="R2107" i="16"/>
  <c r="R2781" i="16"/>
  <c r="R1159" i="16"/>
  <c r="R2080" i="16"/>
  <c r="R3651" i="16"/>
  <c r="R3526" i="16"/>
  <c r="R3527" i="16"/>
  <c r="R2314" i="16"/>
  <c r="R1726" i="16"/>
  <c r="R203" i="16"/>
  <c r="R2446" i="16"/>
  <c r="R3071" i="16"/>
  <c r="R2512" i="16"/>
  <c r="R2834" i="16"/>
  <c r="R4532" i="16"/>
  <c r="R4750" i="16"/>
  <c r="R2852" i="16"/>
  <c r="R504" i="16"/>
  <c r="R2447" i="16"/>
  <c r="R3754" i="16"/>
  <c r="R2580" i="16"/>
  <c r="R2403" i="16"/>
  <c r="R16" i="16"/>
  <c r="R2503" i="16"/>
  <c r="R5143" i="16"/>
  <c r="R3747" i="16"/>
  <c r="R618" i="16"/>
  <c r="R4154" i="16"/>
  <c r="R163" i="16"/>
  <c r="R429" i="16"/>
  <c r="R3177" i="16"/>
  <c r="R4006" i="16"/>
  <c r="R3507" i="16"/>
  <c r="R1216" i="16"/>
  <c r="R2153" i="16"/>
  <c r="R5070" i="16"/>
  <c r="R196" i="16"/>
  <c r="R3194" i="16"/>
  <c r="R2319" i="16"/>
  <c r="R3716" i="16"/>
  <c r="R3836" i="16"/>
  <c r="R2966" i="16"/>
  <c r="R3563" i="16"/>
  <c r="R480" i="16"/>
  <c r="R4782" i="16"/>
  <c r="R3706" i="16"/>
  <c r="R3798" i="16"/>
  <c r="R3799" i="16"/>
  <c r="R3880" i="16"/>
  <c r="R144" i="16"/>
  <c r="R3738" i="16"/>
  <c r="R4519" i="16"/>
  <c r="R3739" i="16"/>
  <c r="R2404" i="16"/>
  <c r="R2357" i="16"/>
  <c r="R861" i="16"/>
  <c r="R615" i="16"/>
  <c r="R26" i="16"/>
  <c r="R3054" i="16"/>
  <c r="R642" i="16"/>
  <c r="R1878" i="16"/>
  <c r="R3528" i="16"/>
  <c r="R4687" i="16"/>
  <c r="R616" i="16"/>
  <c r="R2937" i="16"/>
  <c r="R2213" i="16"/>
  <c r="R2971" i="16"/>
  <c r="R2726" i="16"/>
  <c r="R2490" i="16"/>
  <c r="R1757" i="16"/>
  <c r="R3373" i="16"/>
  <c r="R3441" i="16"/>
  <c r="R4492" i="16"/>
  <c r="R4646" i="16"/>
  <c r="R2448" i="16"/>
  <c r="R1897" i="16"/>
  <c r="R4099" i="16"/>
  <c r="R3442" i="16"/>
  <c r="R3539" i="16"/>
  <c r="R2025" i="16"/>
  <c r="R2992" i="16"/>
  <c r="R3013" i="16"/>
  <c r="R944" i="16"/>
  <c r="R345" i="16"/>
  <c r="R3499" i="16"/>
  <c r="R4843" i="16"/>
  <c r="R1600" i="16"/>
  <c r="R3304" i="16"/>
  <c r="R1637" i="16"/>
  <c r="R2684" i="16"/>
  <c r="R1638" i="16"/>
  <c r="R2729" i="16"/>
  <c r="R2505" i="16"/>
  <c r="R2562" i="16"/>
  <c r="R1898" i="16"/>
  <c r="R3006" i="16"/>
  <c r="R2657" i="16"/>
  <c r="R3978" i="16"/>
  <c r="R4633" i="16"/>
  <c r="R2147" i="16"/>
  <c r="R1876" i="16"/>
  <c r="R4638" i="16"/>
  <c r="R4844" i="16"/>
  <c r="R4528" i="16"/>
  <c r="R2256" i="16"/>
  <c r="R318" i="16"/>
  <c r="R4574" i="16"/>
  <c r="R3628" i="16"/>
  <c r="R1110" i="16"/>
  <c r="R1924" i="16"/>
  <c r="R3536" i="16"/>
  <c r="R284" i="16"/>
  <c r="R2050" i="16"/>
  <c r="R197" i="16"/>
  <c r="R38" i="16"/>
  <c r="R3334" i="16"/>
  <c r="R4520" i="16"/>
  <c r="R2841" i="16"/>
  <c r="R1270" i="16"/>
  <c r="R1269" i="16"/>
  <c r="R5052" i="16"/>
  <c r="R4321" i="16"/>
  <c r="R1490" i="16"/>
  <c r="R3755" i="16"/>
  <c r="R4625" i="16"/>
  <c r="R1831" i="16"/>
  <c r="R922" i="16"/>
  <c r="R1415" i="16"/>
  <c r="R5072" i="16"/>
  <c r="R2978" i="16"/>
  <c r="R1465" i="16"/>
  <c r="R2644" i="16"/>
  <c r="R2890" i="16"/>
  <c r="R265" i="16"/>
  <c r="R3186" i="16"/>
  <c r="R4381" i="16"/>
  <c r="R4382" i="16"/>
  <c r="R3863" i="16"/>
  <c r="R3392" i="16"/>
  <c r="R4583" i="16"/>
  <c r="R668" i="16"/>
  <c r="R1155" i="16"/>
  <c r="R1111" i="16"/>
  <c r="R3841" i="16"/>
  <c r="R708" i="16"/>
  <c r="R85" i="16"/>
  <c r="R1176" i="16"/>
  <c r="R1278" i="16"/>
  <c r="R1276" i="16"/>
  <c r="R3564" i="16"/>
  <c r="R2391" i="16"/>
  <c r="R4509" i="16"/>
  <c r="R552" i="16"/>
  <c r="R3279" i="16"/>
  <c r="R4896" i="16"/>
  <c r="R521" i="16"/>
  <c r="R1824" i="16"/>
  <c r="R2181" i="16"/>
  <c r="R520" i="16"/>
  <c r="R2035" i="16"/>
  <c r="R236" i="16"/>
  <c r="R3007" i="16"/>
  <c r="R430" i="16"/>
  <c r="R431" i="16"/>
  <c r="R123" i="16"/>
  <c r="R124" i="16"/>
  <c r="R125" i="16"/>
  <c r="R3782" i="16"/>
  <c r="R3129" i="16"/>
  <c r="R941" i="16"/>
  <c r="R987" i="16"/>
  <c r="R1160" i="16"/>
  <c r="R1795" i="16"/>
  <c r="R481" i="16"/>
  <c r="R1491" i="16"/>
  <c r="R129" i="16"/>
  <c r="R4415" i="16"/>
  <c r="R2449" i="16"/>
  <c r="R4856" i="16"/>
  <c r="R4322" i="16"/>
  <c r="R3475" i="16"/>
  <c r="R785" i="16"/>
  <c r="R4954" i="16"/>
  <c r="R86" i="16"/>
  <c r="R1606" i="16"/>
  <c r="R689" i="16"/>
  <c r="R2972" i="16"/>
  <c r="R5050" i="16"/>
  <c r="R1061" i="16"/>
  <c r="R2563" i="16"/>
  <c r="R3178" i="16"/>
  <c r="R4446" i="16"/>
  <c r="R679" i="16"/>
  <c r="R786" i="16"/>
  <c r="R685" i="16"/>
  <c r="R602" i="16"/>
  <c r="R681" i="16"/>
  <c r="R603" i="16"/>
  <c r="R682" i="16"/>
  <c r="R680" i="16"/>
  <c r="R432" i="16"/>
  <c r="R3174" i="16"/>
  <c r="R4833" i="16"/>
  <c r="R3866" i="16"/>
  <c r="R2993" i="16"/>
  <c r="R4908" i="16"/>
  <c r="R1661" i="16"/>
  <c r="R87" i="16"/>
  <c r="R3735" i="16"/>
  <c r="R2108" i="16"/>
  <c r="R88" i="16"/>
  <c r="R4897" i="16"/>
  <c r="R2792" i="16"/>
  <c r="R2790" i="16"/>
  <c r="R4575" i="16"/>
  <c r="R3374" i="16"/>
  <c r="R1275" i="16"/>
  <c r="R3335" i="16"/>
  <c r="R3156" i="16"/>
  <c r="R3155" i="16"/>
  <c r="R1972" i="16"/>
  <c r="R604" i="16"/>
  <c r="R1700" i="16"/>
  <c r="R1466" i="16"/>
  <c r="R4965" i="16"/>
  <c r="R3124" i="16"/>
  <c r="R3467" i="16"/>
  <c r="R2585" i="16"/>
  <c r="R4028" i="16"/>
  <c r="R3800" i="16"/>
  <c r="R529" i="16"/>
  <c r="R530" i="16"/>
  <c r="R105" i="16"/>
  <c r="R3305" i="16"/>
  <c r="R3791" i="16"/>
  <c r="R1128" i="16"/>
  <c r="R2592" i="16"/>
  <c r="R1765" i="16"/>
  <c r="R31" i="16"/>
  <c r="R1849" i="16"/>
  <c r="R2291" i="16"/>
  <c r="R5163" i="16"/>
  <c r="R1112" i="16"/>
  <c r="R1113" i="16"/>
  <c r="R1642" i="16"/>
  <c r="R4066" i="16"/>
  <c r="R89" i="16"/>
  <c r="R219" i="16"/>
  <c r="R3887" i="16"/>
  <c r="R2823" i="16"/>
  <c r="R3840" i="16"/>
  <c r="R605" i="16"/>
  <c r="R3888" i="16"/>
  <c r="R3280" i="16"/>
  <c r="R2654" i="16"/>
  <c r="R2295" i="16"/>
  <c r="R1650" i="16"/>
  <c r="R2317" i="16"/>
  <c r="R2321" i="16"/>
  <c r="R3281" i="16"/>
  <c r="R3468" i="16"/>
  <c r="R1025" i="16"/>
  <c r="R1026" i="16"/>
  <c r="R4323" i="16"/>
  <c r="R2697" i="16"/>
  <c r="R2698" i="16"/>
  <c r="R2699" i="16"/>
  <c r="R1299" i="16"/>
  <c r="R1300" i="16"/>
  <c r="R173" i="16"/>
  <c r="R1304" i="16"/>
  <c r="R1298" i="16"/>
  <c r="R2009" i="16"/>
  <c r="R4647" i="16"/>
  <c r="R3722" i="16"/>
  <c r="R2504" i="16"/>
  <c r="R691" i="16"/>
  <c r="R4835" i="16"/>
  <c r="R3814" i="16"/>
  <c r="R872" i="16"/>
  <c r="R1344" i="16"/>
  <c r="R4939" i="16"/>
  <c r="R3375" i="16"/>
  <c r="R3652" i="16"/>
  <c r="R1200" i="16"/>
  <c r="R4416" i="16"/>
  <c r="R2722" i="16"/>
  <c r="R4831" i="16"/>
  <c r="R988" i="16"/>
  <c r="R4076" i="16"/>
  <c r="R4203" i="16"/>
  <c r="R4324" i="16"/>
  <c r="R2630" i="16"/>
  <c r="R2846" i="16"/>
  <c r="R1830" i="16"/>
  <c r="R1835" i="16"/>
  <c r="R1836" i="16"/>
  <c r="R2625" i="16"/>
  <c r="R1467" i="16"/>
  <c r="R3089" i="16"/>
  <c r="R3090" i="16"/>
  <c r="R3217" i="16"/>
  <c r="R2369" i="16"/>
  <c r="R2370" i="16"/>
  <c r="R787" i="16"/>
  <c r="R606" i="16"/>
  <c r="R3062" i="16"/>
  <c r="R1542" i="16"/>
  <c r="R2470" i="16"/>
  <c r="R4029" i="16"/>
  <c r="R989" i="16"/>
  <c r="R2962" i="16"/>
  <c r="R1962" i="16"/>
  <c r="R224" i="16"/>
  <c r="R3744" i="16"/>
  <c r="R128" i="16"/>
  <c r="R501" i="16"/>
  <c r="R2461" i="16"/>
  <c r="R4916" i="16"/>
  <c r="R4919" i="16"/>
  <c r="R2934" i="16"/>
  <c r="R3443" i="16"/>
  <c r="R3924" i="16"/>
  <c r="R207" i="16"/>
  <c r="R1670" i="16"/>
  <c r="R607" i="16"/>
  <c r="R5028" i="16"/>
  <c r="R2626" i="16"/>
  <c r="R1889" i="16"/>
  <c r="R4666" i="16"/>
  <c r="R990" i="16"/>
  <c r="R2861" i="16"/>
  <c r="R4470" i="16"/>
  <c r="R3479" i="16"/>
  <c r="R4141" i="16"/>
  <c r="R4581" i="16"/>
  <c r="R4582" i="16"/>
  <c r="R1485" i="16"/>
  <c r="R2292" i="16"/>
  <c r="R4793" i="16"/>
  <c r="R3500" i="16"/>
  <c r="R4204" i="16"/>
  <c r="R4830" i="16"/>
  <c r="R2704" i="16"/>
  <c r="R2707" i="16"/>
  <c r="R487" i="16"/>
  <c r="R1260" i="16"/>
  <c r="R135" i="16"/>
  <c r="R3853" i="16"/>
  <c r="R3282" i="16"/>
  <c r="R2702" i="16"/>
  <c r="R1114" i="16"/>
  <c r="R3756" i="16"/>
  <c r="R2703" i="16"/>
  <c r="R719" i="16"/>
  <c r="R4865" i="16"/>
  <c r="R1472" i="16"/>
  <c r="R2238" i="16"/>
  <c r="R4969" i="16"/>
  <c r="R2380" i="16"/>
  <c r="R1317" i="16"/>
  <c r="R1318" i="16"/>
  <c r="R1284" i="16"/>
  <c r="R1527" i="16"/>
  <c r="R1961" i="16"/>
  <c r="R1154" i="16"/>
  <c r="R2133" i="16"/>
  <c r="R5078" i="16"/>
  <c r="R319" i="16"/>
  <c r="R3989" i="16"/>
  <c r="R133" i="16"/>
  <c r="R136" i="16"/>
  <c r="R1036" i="16"/>
  <c r="R2436" i="16"/>
  <c r="R2223" i="16"/>
  <c r="R3987" i="16"/>
  <c r="R4355" i="16"/>
  <c r="R2858" i="16"/>
  <c r="R4325" i="16"/>
  <c r="R4356" i="16"/>
  <c r="R1468" i="16"/>
  <c r="R2561" i="16"/>
  <c r="R1446" i="16"/>
  <c r="R1319" i="16"/>
  <c r="R1320" i="16"/>
  <c r="R154" i="16"/>
  <c r="R2766" i="16"/>
  <c r="R867" i="16"/>
  <c r="R1571" i="16"/>
  <c r="R1397" i="16"/>
  <c r="R1572" i="16"/>
  <c r="R1573" i="16"/>
  <c r="R923" i="16"/>
  <c r="R1574" i="16"/>
  <c r="R1575" i="16"/>
  <c r="R1157" i="16"/>
  <c r="R1601" i="16"/>
  <c r="R3376" i="16"/>
  <c r="R4719" i="16"/>
  <c r="R4094" i="16"/>
  <c r="R4326" i="16"/>
  <c r="R3587" i="16"/>
  <c r="R2405" i="16"/>
  <c r="R351" i="16"/>
  <c r="R2413" i="16"/>
  <c r="R2249" i="16"/>
  <c r="R1839" i="16"/>
  <c r="R4626" i="16"/>
  <c r="R3922" i="16"/>
  <c r="R482" i="16"/>
  <c r="R3377" i="16"/>
  <c r="R433" i="16"/>
  <c r="R5099" i="16"/>
  <c r="R1469" i="16"/>
  <c r="R4648" i="16"/>
  <c r="R4107" i="16"/>
  <c r="R164" i="16"/>
  <c r="R1540" i="16"/>
  <c r="R1470" i="16"/>
  <c r="R3378" i="16"/>
  <c r="R4849" i="16"/>
  <c r="R4772" i="16"/>
  <c r="R5107" i="16"/>
  <c r="R2207" i="16"/>
  <c r="R3677" i="16"/>
  <c r="R1331" i="16"/>
  <c r="R338" i="16"/>
  <c r="R1938" i="16"/>
  <c r="R4443" i="16"/>
  <c r="R4533" i="16"/>
  <c r="R2234" i="16"/>
  <c r="R4327" i="16"/>
  <c r="R3283" i="16"/>
  <c r="R1201" i="16"/>
  <c r="R3965" i="16"/>
  <c r="R3103" i="16"/>
  <c r="R3284" i="16"/>
  <c r="R1135" i="16"/>
  <c r="R1562" i="16"/>
  <c r="R1632" i="16"/>
  <c r="R3678" i="16"/>
  <c r="R2956" i="16"/>
  <c r="R4186" i="16"/>
  <c r="R4187" i="16"/>
  <c r="R2896" i="16"/>
  <c r="R434" i="16"/>
  <c r="R3745" i="16"/>
  <c r="R4328" i="16"/>
  <c r="R2608" i="16"/>
  <c r="R94" i="16"/>
  <c r="R1921" i="16"/>
  <c r="R1115" i="16"/>
  <c r="R4417" i="16"/>
  <c r="R2612" i="16"/>
  <c r="R5039" i="16"/>
  <c r="R1129" i="16"/>
  <c r="R2420" i="16"/>
  <c r="R1918" i="16"/>
  <c r="R1919" i="16"/>
  <c r="R2621" i="16"/>
  <c r="R4699" i="16"/>
  <c r="R3285" i="16"/>
  <c r="R4118" i="16"/>
  <c r="R1372" i="16"/>
  <c r="R1499" i="16"/>
  <c r="R926" i="16"/>
  <c r="R4576" i="16"/>
  <c r="R1116" i="16"/>
  <c r="R652" i="16"/>
  <c r="R653" i="16"/>
  <c r="R3065" i="16"/>
  <c r="R1404" i="16"/>
  <c r="R856" i="16"/>
  <c r="R3072" i="16"/>
  <c r="R857" i="16"/>
  <c r="R1909" i="16"/>
  <c r="R3286" i="16"/>
  <c r="R3679" i="16"/>
  <c r="R503" i="16"/>
  <c r="R2220" i="16"/>
  <c r="R1929" i="16"/>
  <c r="R3680" i="16"/>
  <c r="R853" i="16"/>
  <c r="R854" i="16"/>
  <c r="R4174" i="16"/>
  <c r="R2830" i="16"/>
  <c r="R5138" i="16"/>
  <c r="R619" i="16"/>
  <c r="R4608" i="16"/>
  <c r="R3287" i="16"/>
  <c r="R435" i="16"/>
  <c r="R4668" i="16"/>
  <c r="R4669" i="16"/>
  <c r="R1767" i="16"/>
  <c r="R4705" i="16"/>
  <c r="R4704" i="16"/>
  <c r="R2426" i="16"/>
  <c r="R160" i="16"/>
  <c r="R483" i="16"/>
  <c r="R2202" i="16"/>
  <c r="R3288" i="16"/>
  <c r="R3222" i="16"/>
  <c r="R1210" i="16"/>
  <c r="R3719" i="16"/>
  <c r="R3681" i="16"/>
  <c r="R2891" i="16"/>
  <c r="R1984" i="16"/>
  <c r="R276" i="16"/>
  <c r="R2676" i="16"/>
  <c r="R3041" i="16"/>
  <c r="R4021" i="16"/>
  <c r="R4022" i="16"/>
  <c r="R3682" i="16"/>
  <c r="R4148" i="16"/>
  <c r="R3537" i="16"/>
  <c r="R1635" i="16"/>
  <c r="R1537" i="16"/>
  <c r="R1636" i="16"/>
  <c r="R4070" i="16"/>
  <c r="R4068" i="16"/>
  <c r="R795" i="16"/>
  <c r="R2982" i="16"/>
  <c r="R2134" i="16"/>
  <c r="R654" i="16"/>
  <c r="R1623" i="16"/>
  <c r="R2135" i="16"/>
  <c r="R2214" i="16"/>
  <c r="R651" i="16"/>
  <c r="R655" i="16"/>
  <c r="R650" i="16"/>
  <c r="R3746" i="16"/>
  <c r="R2349" i="16"/>
  <c r="R3420" i="16"/>
  <c r="R2453" i="16"/>
  <c r="R2454" i="16"/>
  <c r="R2658" i="16"/>
  <c r="R2241" i="16"/>
  <c r="R4085" i="16"/>
  <c r="R2614" i="16"/>
  <c r="R4428" i="16"/>
  <c r="R4429" i="16"/>
  <c r="R899" i="16"/>
  <c r="R1230" i="16"/>
  <c r="R898" i="16"/>
  <c r="R1242" i="16"/>
  <c r="R1231" i="16"/>
  <c r="R2190" i="16"/>
  <c r="R890" i="16"/>
  <c r="R3318" i="16"/>
  <c r="R1983" i="16"/>
  <c r="R4117" i="16"/>
  <c r="R3196" i="16"/>
  <c r="R2984" i="16"/>
  <c r="R4472" i="16"/>
  <c r="R928" i="16"/>
  <c r="R1267" i="16"/>
  <c r="R1217" i="16"/>
  <c r="R2040" i="16"/>
  <c r="R4898" i="16"/>
  <c r="R796" i="16"/>
  <c r="R716" i="16"/>
  <c r="R287" i="16"/>
  <c r="R4652" i="16"/>
  <c r="R320" i="16"/>
  <c r="R3014" i="16"/>
  <c r="R549" i="16"/>
  <c r="R1841" i="16"/>
  <c r="R1727" i="16"/>
  <c r="R5042" i="16"/>
  <c r="R4329" i="16"/>
  <c r="R4330" i="16"/>
  <c r="R2053" i="16"/>
  <c r="R1555" i="16"/>
  <c r="R2754" i="16"/>
  <c r="R2358" i="16"/>
  <c r="R1697" i="16"/>
  <c r="R1504" i="16"/>
  <c r="R1656" i="16"/>
  <c r="R2221" i="16"/>
  <c r="R1136" i="16"/>
  <c r="R4577" i="16"/>
  <c r="R1967" i="16"/>
  <c r="R3314" i="16"/>
  <c r="R4160" i="16"/>
  <c r="R2406" i="16"/>
  <c r="R788" i="16"/>
  <c r="R4383" i="16"/>
  <c r="R1617" i="16"/>
  <c r="R4747" i="16"/>
  <c r="R4748" i="16"/>
  <c r="R3803" i="16"/>
  <c r="R2136" i="16"/>
  <c r="R1321" i="16"/>
  <c r="R2875" i="16"/>
  <c r="R1322" i="16"/>
  <c r="R2491" i="16"/>
  <c r="R2492" i="16"/>
  <c r="R4973" i="16"/>
  <c r="R2770" i="16"/>
  <c r="R4937" i="16"/>
  <c r="R1684" i="16"/>
  <c r="R2224" i="16"/>
  <c r="R2044" i="16"/>
  <c r="R2045" i="16"/>
  <c r="R270" i="16"/>
  <c r="R4883" i="16"/>
  <c r="R4899" i="16"/>
  <c r="R4900" i="16"/>
  <c r="R3060" i="16"/>
  <c r="R3653" i="16"/>
  <c r="R1368" i="16"/>
  <c r="R1408" i="16"/>
  <c r="R1367" i="16"/>
  <c r="R4110" i="16"/>
  <c r="R2450" i="16"/>
  <c r="R3574" i="16"/>
  <c r="R858" i="16"/>
  <c r="R4451" i="16"/>
  <c r="R4157" i="16"/>
  <c r="R3289" i="16"/>
  <c r="R4196" i="16"/>
  <c r="R675" i="16"/>
  <c r="R3700" i="16"/>
  <c r="R3701" i="16"/>
  <c r="R436" i="16"/>
  <c r="R2456" i="16"/>
  <c r="R9" i="16"/>
  <c r="R3414" i="16"/>
  <c r="R3845" i="16"/>
  <c r="R3775" i="16"/>
  <c r="R1749" i="16"/>
  <c r="R4649" i="16"/>
  <c r="R2109" i="16"/>
  <c r="R4114" i="16"/>
  <c r="R437" i="16"/>
  <c r="R2828" i="16"/>
  <c r="R1140" i="16"/>
  <c r="R1806" i="16"/>
  <c r="R5029" i="16"/>
  <c r="R2110" i="16"/>
  <c r="R3565" i="16"/>
  <c r="R3533" i="16"/>
  <c r="R2225" i="16"/>
  <c r="R488" i="16"/>
  <c r="R3707" i="16"/>
  <c r="R5157" i="16"/>
  <c r="R3290" i="16"/>
  <c r="R3864" i="16"/>
  <c r="R3291" i="16"/>
  <c r="R438" i="16"/>
  <c r="R4901" i="16"/>
  <c r="R4940" i="16"/>
  <c r="R4941" i="16"/>
  <c r="R4100" i="16"/>
  <c r="R4773" i="16"/>
  <c r="R2067" i="16"/>
  <c r="R2069" i="16"/>
  <c r="R4101" i="16"/>
  <c r="R1528" i="16"/>
  <c r="R839" i="16"/>
  <c r="R4331" i="16"/>
  <c r="R4510" i="16"/>
  <c r="R3913" i="16"/>
  <c r="R3015" i="16"/>
  <c r="R3415" i="16"/>
  <c r="R3162" i="16"/>
  <c r="R2799" i="16"/>
  <c r="R5093" i="16"/>
  <c r="R4627" i="16"/>
  <c r="R2575" i="16"/>
  <c r="R4628" i="16"/>
  <c r="R3159" i="16"/>
  <c r="R3336" i="16"/>
  <c r="R3292" i="16"/>
  <c r="R3337" i="16"/>
  <c r="R634" i="16"/>
  <c r="R631" i="16"/>
  <c r="R632" i="16"/>
  <c r="R869" i="16"/>
  <c r="R3785" i="16"/>
  <c r="R3" i="16"/>
  <c r="R5079" i="16"/>
  <c r="R3985" i="16"/>
  <c r="R4910" i="16"/>
  <c r="R1633" i="16"/>
  <c r="R1634" i="16"/>
  <c r="R2685" i="16"/>
  <c r="R1866" i="16"/>
  <c r="R1981" i="16"/>
  <c r="R4332" i="16"/>
  <c r="R3379" i="16"/>
  <c r="R692" i="16"/>
  <c r="R3823" i="16"/>
  <c r="R3659" i="16"/>
  <c r="R3826" i="16"/>
  <c r="R2843" i="16"/>
  <c r="R158" i="16"/>
  <c r="R4879" i="16"/>
  <c r="R335" i="16"/>
  <c r="R531" i="16"/>
  <c r="R4880" i="16"/>
  <c r="R3105" i="16"/>
  <c r="R2002" i="16"/>
  <c r="R5142" i="16"/>
  <c r="R5135" i="16"/>
  <c r="R5139" i="16"/>
  <c r="R3689" i="16"/>
  <c r="R484" i="16"/>
  <c r="R3690" i="16"/>
  <c r="R2747" i="16"/>
  <c r="R2748" i="16"/>
  <c r="R1254" i="16"/>
  <c r="R2437" i="16"/>
  <c r="R3444" i="16"/>
  <c r="R1256" i="16"/>
  <c r="R3180" i="16"/>
  <c r="R1434" i="16"/>
  <c r="R2418" i="16"/>
  <c r="R2139" i="16"/>
  <c r="R2021" i="16"/>
  <c r="R2140" i="16"/>
  <c r="R1117" i="16"/>
  <c r="R3939" i="16"/>
  <c r="R502" i="16"/>
  <c r="R1118" i="16"/>
  <c r="R2265" i="16"/>
  <c r="R2264" i="16"/>
  <c r="R1119" i="16"/>
  <c r="R1861" i="16"/>
  <c r="R273" i="16"/>
  <c r="R1257" i="16"/>
  <c r="R3683" i="16"/>
  <c r="R1768" i="16"/>
  <c r="R27" i="16"/>
  <c r="R2347" i="16"/>
  <c r="R1845" i="16"/>
  <c r="R3338" i="16"/>
  <c r="R4023" i="16"/>
  <c r="R3128" i="16"/>
  <c r="R3127" i="16"/>
  <c r="R3991" i="16"/>
  <c r="R3815" i="16"/>
  <c r="R1120" i="16"/>
  <c r="R4688" i="16"/>
  <c r="R1328" i="16"/>
  <c r="R1787" i="16"/>
  <c r="R2270" i="16"/>
  <c r="R4735" i="16"/>
  <c r="R2904" i="16"/>
  <c r="R3501" i="16"/>
  <c r="R1454" i="16"/>
  <c r="R1455" i="16"/>
  <c r="R2235" i="16"/>
  <c r="R833" i="16"/>
  <c r="R834" i="16"/>
  <c r="R439" i="16"/>
  <c r="R440" i="16"/>
  <c r="R3615" i="16"/>
  <c r="R2042" i="16"/>
  <c r="R2041" i="16"/>
  <c r="R3616" i="16"/>
  <c r="R4015" i="16"/>
  <c r="R3339" i="16"/>
  <c r="R1639" i="16"/>
  <c r="R2659" i="16"/>
  <c r="R2800" i="16"/>
  <c r="R3684" i="16"/>
  <c r="R3947" i="16"/>
  <c r="R3948" i="16"/>
  <c r="R3949" i="16"/>
  <c r="R4357" i="16"/>
  <c r="R1608" i="16"/>
  <c r="R3685" i="16"/>
  <c r="R2385" i="16"/>
  <c r="R4801" i="16"/>
  <c r="R2473" i="16"/>
  <c r="R3566" i="16"/>
  <c r="R2064" i="16"/>
  <c r="R4468" i="16"/>
  <c r="R4106" i="16"/>
  <c r="R1416" i="16"/>
  <c r="R3617" i="16"/>
  <c r="R4333" i="16"/>
  <c r="R1737" i="16"/>
  <c r="R14" i="16"/>
  <c r="R95" i="16"/>
  <c r="R617" i="16"/>
  <c r="R4862" i="16"/>
  <c r="R2629" i="16"/>
  <c r="R3380" i="16"/>
  <c r="R3340" i="16"/>
  <c r="R4041" i="16"/>
  <c r="R2175" i="16"/>
  <c r="R2176" i="16"/>
  <c r="R2177" i="16"/>
  <c r="R90" i="16"/>
  <c r="R2655" i="16"/>
  <c r="R2804" i="16"/>
  <c r="R722" i="16"/>
  <c r="R3940" i="16"/>
  <c r="R279" i="16"/>
  <c r="R4115" i="16"/>
  <c r="R3016" i="16"/>
  <c r="R1345" i="16"/>
  <c r="R2416" i="16"/>
  <c r="R2417" i="16"/>
  <c r="R8" i="16"/>
  <c r="R1366" i="16"/>
  <c r="R4334" i="16"/>
  <c r="R4502" i="16"/>
  <c r="R4469" i="16"/>
  <c r="R3405" i="16"/>
  <c r="R3538" i="16"/>
  <c r="R789" i="16"/>
  <c r="R2332" i="16"/>
  <c r="R2806" i="16"/>
  <c r="R891" i="16"/>
  <c r="R3618" i="16"/>
  <c r="R2182" i="16"/>
  <c r="R1825" i="16"/>
  <c r="R4463" i="16"/>
  <c r="R1770" i="16"/>
  <c r="R147" i="16"/>
  <c r="R1771" i="16"/>
  <c r="R3381" i="16"/>
  <c r="R3382" i="16"/>
  <c r="R2782" i="16"/>
  <c r="R1064" i="16"/>
  <c r="R1826" i="16"/>
  <c r="R3029" i="16"/>
  <c r="R3104" i="16"/>
  <c r="R4902" i="16"/>
  <c r="R4521" i="16"/>
  <c r="R3188" i="16"/>
  <c r="R1905" i="16"/>
  <c r="R505" i="16"/>
  <c r="R507" i="16"/>
  <c r="R1763" i="16"/>
  <c r="R1550" i="16"/>
  <c r="R4335" i="16"/>
  <c r="R1121" i="16"/>
  <c r="R4358" i="16"/>
  <c r="R321" i="16"/>
  <c r="R2827" i="16"/>
  <c r="R516" i="16"/>
  <c r="R3383" i="16"/>
  <c r="R4578" i="16"/>
  <c r="R346" i="16"/>
  <c r="R1602" i="16"/>
  <c r="R21" i="16"/>
  <c r="R2791" i="16"/>
  <c r="R2199" i="16"/>
  <c r="R2497" i="16"/>
  <c r="R2498" i="16"/>
  <c r="R2619" i="16"/>
  <c r="R2273" i="16"/>
  <c r="R2660" i="16"/>
  <c r="R2198" i="16"/>
  <c r="R3106" i="16"/>
  <c r="R3900" i="16"/>
  <c r="R91" i="16"/>
  <c r="R2863" i="16"/>
  <c r="R1846" i="16"/>
  <c r="R1391" i="16"/>
  <c r="R1392" i="16"/>
  <c r="R3691" i="16"/>
  <c r="R3901" i="16"/>
  <c r="R1393" i="16"/>
  <c r="R3979" i="16"/>
  <c r="R1394" i="16"/>
  <c r="R1395" i="16"/>
  <c r="R1396" i="16"/>
  <c r="R991" i="16"/>
  <c r="R2137" i="16"/>
  <c r="R3219" i="16"/>
  <c r="R1158" i="16"/>
  <c r="R2138" i="16"/>
  <c r="R2560" i="16"/>
  <c r="R3692" i="16"/>
  <c r="R3686" i="16"/>
  <c r="R1649" i="16"/>
  <c r="R2462" i="16"/>
  <c r="R1653" i="16"/>
  <c r="R4336" i="16"/>
  <c r="R441" i="16"/>
  <c r="R2407" i="16"/>
  <c r="R2408" i="16"/>
  <c r="R4418" i="16"/>
  <c r="R2409" i="16"/>
  <c r="R2410" i="16"/>
  <c r="R485" i="16"/>
  <c r="R2185" i="16"/>
  <c r="R4024" i="16"/>
  <c r="R4009" i="16"/>
  <c r="R3928" i="16"/>
  <c r="R3720" i="16"/>
  <c r="R3717" i="16"/>
  <c r="R4471" i="16"/>
  <c r="R4007" i="16"/>
  <c r="R442" i="16"/>
  <c r="R2324" i="16"/>
  <c r="R2780" i="16"/>
  <c r="R3293" i="16"/>
  <c r="R3294" i="16"/>
  <c r="R3044" i="16"/>
  <c r="R3042" i="16"/>
  <c r="R643" i="16"/>
  <c r="R2191" i="16"/>
  <c r="R4847" i="16"/>
  <c r="R563" i="16"/>
  <c r="R560" i="16"/>
  <c r="R4073" i="16"/>
  <c r="R1440" i="16"/>
  <c r="R4636" i="16"/>
  <c r="R4444" i="16"/>
  <c r="R225" i="16"/>
  <c r="R4337" i="16"/>
  <c r="R3080" i="16"/>
  <c r="R4700" i="16"/>
  <c r="R226" i="16"/>
  <c r="R2519" i="16"/>
  <c r="R4069" i="16"/>
  <c r="R5030" i="16"/>
  <c r="R4056" i="16"/>
  <c r="R4057" i="16"/>
  <c r="R2379" i="16"/>
  <c r="R3687" i="16"/>
  <c r="R349" i="16"/>
  <c r="R841" i="16"/>
  <c r="R724" i="16"/>
  <c r="R2582" i="16"/>
  <c r="R4338" i="16"/>
  <c r="R2344" i="16"/>
  <c r="R992" i="16"/>
  <c r="R2372" i="16"/>
  <c r="R548" i="16"/>
  <c r="R2378" i="16"/>
  <c r="R2411" i="16"/>
  <c r="R3846" i="16"/>
  <c r="R443" i="16"/>
  <c r="R1769" i="16"/>
  <c r="R4763" i="16"/>
  <c r="R644" i="16"/>
  <c r="R4489" i="16"/>
  <c r="R4490" i="16"/>
  <c r="R2610" i="16"/>
  <c r="R559" i="16"/>
  <c r="R2257" i="16"/>
  <c r="R3341" i="16"/>
  <c r="R1162" i="16"/>
  <c r="R4452" i="16"/>
  <c r="R4857" i="16"/>
  <c r="R3980" i="16"/>
  <c r="R509" i="16"/>
  <c r="R322" i="16"/>
  <c r="R2708" i="16"/>
  <c r="R3117" i="16"/>
  <c r="R3842" i="16"/>
  <c r="R3966" i="16"/>
  <c r="R1417" i="16"/>
  <c r="R4617" i="16"/>
  <c r="R2733" i="16"/>
  <c r="R2732" i="16"/>
  <c r="R3619" i="16"/>
  <c r="R4440" i="16"/>
  <c r="R497" i="16"/>
  <c r="R3306" i="16"/>
  <c r="R808" i="16"/>
  <c r="R2598" i="16"/>
  <c r="R2762" i="16"/>
  <c r="R810" i="16"/>
  <c r="R1163" i="16"/>
  <c r="R451" i="16"/>
  <c r="R2884" i="16"/>
  <c r="R4339" i="16"/>
  <c r="R3125" i="16"/>
  <c r="R3445" i="16"/>
  <c r="R3446" i="16"/>
  <c r="R1627" i="16"/>
  <c r="R1922" i="16"/>
  <c r="R2192" i="16"/>
  <c r="R2957" i="16"/>
  <c r="R4987" i="16"/>
  <c r="R5031" i="16"/>
  <c r="R4733" i="16"/>
  <c r="R2111" i="16"/>
  <c r="R2112" i="16"/>
  <c r="R4340" i="16"/>
  <c r="R492" i="16"/>
  <c r="R821" i="16"/>
  <c r="R3295" i="16"/>
  <c r="R1374" i="16"/>
  <c r="R3447" i="16"/>
  <c r="R3502" i="16"/>
  <c r="R4650" i="16"/>
  <c r="R4953" i="16"/>
  <c r="R4966" i="16"/>
  <c r="R4818" i="16"/>
  <c r="R4739" i="16"/>
  <c r="R4819" i="16"/>
  <c r="R4932" i="16"/>
  <c r="R42" i="16"/>
  <c r="R96" i="16"/>
  <c r="R198" i="16"/>
  <c r="R2421" i="16"/>
  <c r="R4922" i="16"/>
  <c r="R3503" i="16"/>
  <c r="R486" i="16"/>
  <c r="R1870" i="16"/>
  <c r="R4058" i="16"/>
  <c r="R92" i="16"/>
  <c r="R4903" i="16"/>
  <c r="R2765" i="16"/>
  <c r="R1966" i="16"/>
  <c r="R4144" i="16"/>
  <c r="R3504" i="16"/>
  <c r="R3505" i="16"/>
  <c r="R99" i="16"/>
  <c r="R1182" i="16"/>
  <c r="R4938" i="16"/>
  <c r="R2026" i="16"/>
  <c r="R362" i="16"/>
  <c r="R859" i="16"/>
  <c r="R927" i="16"/>
  <c r="R5040" i="16"/>
  <c r="R1618" i="16"/>
  <c r="R2072" i="16"/>
  <c r="R4629" i="16"/>
  <c r="R2746" i="16"/>
  <c r="R1211" i="16"/>
  <c r="R4630" i="16"/>
  <c r="R2848" i="16"/>
  <c r="R2665" i="16"/>
  <c r="R4671" i="16"/>
  <c r="R4341" i="16"/>
  <c r="R3921" i="16"/>
  <c r="R1312" i="16"/>
  <c r="R2666" i="16"/>
  <c r="R2642" i="16"/>
  <c r="R4503" i="16"/>
  <c r="R873" i="16"/>
  <c r="R608" i="16"/>
  <c r="R3118" i="16"/>
  <c r="R4762" i="16"/>
  <c r="R1855" i="16"/>
  <c r="R2573" i="16"/>
  <c r="R1659" i="16"/>
  <c r="R2170" i="16"/>
  <c r="R3727" i="16"/>
  <c r="R4086" i="16"/>
  <c r="R3384" i="16"/>
  <c r="R332" i="16"/>
  <c r="R993" i="16"/>
  <c r="R2758" i="16"/>
  <c r="R1150" i="16"/>
  <c r="R1847" i="16"/>
  <c r="R266" i="16"/>
  <c r="R267" i="16"/>
  <c r="R676" i="16"/>
  <c r="R672" i="16"/>
  <c r="R677" i="16"/>
  <c r="R5032" i="16"/>
  <c r="R4504" i="16"/>
  <c r="R444" i="16"/>
  <c r="R2768" i="16"/>
  <c r="R3046" i="16"/>
  <c r="R5136" i="16"/>
  <c r="R4840" i="16"/>
  <c r="R5063" i="16"/>
  <c r="R3620" i="16"/>
  <c r="R3567" i="16"/>
  <c r="R3568" i="16"/>
  <c r="R1471" i="16"/>
  <c r="R138" i="16"/>
  <c r="R3296" i="16"/>
  <c r="R2812" i="16"/>
  <c r="R238" i="16"/>
  <c r="R3183" i="16"/>
  <c r="R2200" i="16"/>
  <c r="R1480" i="16"/>
  <c r="R4184" i="16"/>
  <c r="R3629" i="16"/>
  <c r="R2864" i="16"/>
  <c r="R3385" i="16"/>
  <c r="R3950" i="16"/>
  <c r="R5116" i="16"/>
  <c r="R1329" i="16"/>
  <c r="R1330" i="16"/>
  <c r="R1325" i="16"/>
  <c r="R1326" i="16"/>
  <c r="R2174" i="16"/>
  <c r="R4189" i="16"/>
  <c r="R4190" i="16"/>
  <c r="R4860" i="16"/>
  <c r="R4859" i="16"/>
  <c r="R4016" i="16"/>
  <c r="R813" i="16"/>
  <c r="R4656" i="16"/>
  <c r="R4701" i="16"/>
  <c r="R3981" i="16"/>
  <c r="R3039" i="16"/>
  <c r="R4592" i="16"/>
  <c r="R4173" i="16"/>
  <c r="R3211" i="16"/>
  <c r="R4720" i="16"/>
  <c r="R4692" i="16"/>
  <c r="R3837" i="16"/>
  <c r="R460" i="16"/>
  <c r="R4043" i="16"/>
  <c r="R2607" i="16"/>
  <c r="R2788" i="16"/>
  <c r="R333" i="16"/>
  <c r="R3163" i="16"/>
  <c r="R1188" i="16"/>
  <c r="R2764" i="16"/>
  <c r="R2595" i="16"/>
  <c r="R2597" i="16"/>
  <c r="R1928" i="16"/>
  <c r="R4359" i="16"/>
  <c r="R4734" i="16"/>
  <c r="R924" i="16"/>
  <c r="R1641" i="16"/>
  <c r="R3982" i="16"/>
  <c r="R2574" i="16"/>
  <c r="R4866" i="16"/>
  <c r="R4740" i="16"/>
  <c r="R5033" i="16"/>
  <c r="R1008" i="16"/>
  <c r="R4342" i="16"/>
  <c r="R669" i="16"/>
  <c r="R670" i="16"/>
  <c r="R4974" i="16"/>
  <c r="V670" i="16"/>
  <c r="V669" i="16"/>
  <c r="V4342" i="16"/>
  <c r="V1008" i="16"/>
  <c r="V5033" i="16"/>
  <c r="V4740" i="16"/>
  <c r="V4866" i="16"/>
  <c r="V2574" i="16"/>
  <c r="V3982" i="16"/>
  <c r="V1641" i="16"/>
  <c r="V924" i="16"/>
  <c r="V4734" i="16"/>
  <c r="V4359" i="16"/>
  <c r="V1928" i="16"/>
  <c r="V2597" i="16"/>
  <c r="V1188" i="16"/>
  <c r="V3163" i="16"/>
  <c r="V333" i="16"/>
  <c r="V2788" i="16"/>
  <c r="V2607" i="16"/>
  <c r="V4043" i="16"/>
  <c r="V460" i="16"/>
  <c r="V3837" i="16"/>
  <c r="V4692" i="16"/>
  <c r="V4720" i="16"/>
  <c r="V3211" i="16"/>
  <c r="V4173" i="16"/>
  <c r="V4592" i="16"/>
  <c r="V3039" i="16"/>
  <c r="V3981" i="16"/>
  <c r="V4701" i="16"/>
  <c r="V4656" i="16"/>
  <c r="V813" i="16"/>
  <c r="V4016" i="16"/>
  <c r="V4859" i="16"/>
  <c r="V4860" i="16"/>
  <c r="V4190" i="16"/>
  <c r="V4189" i="16"/>
  <c r="V2174" i="16"/>
  <c r="V1326" i="16"/>
  <c r="V1325" i="16"/>
  <c r="V1330" i="16"/>
  <c r="V1329" i="16"/>
  <c r="V5116" i="16"/>
  <c r="V3950" i="16"/>
  <c r="V3385" i="16"/>
  <c r="V2864" i="16"/>
  <c r="V3629" i="16"/>
  <c r="V4184" i="16"/>
  <c r="V1480" i="16"/>
  <c r="V2200" i="16"/>
  <c r="V3183" i="16"/>
  <c r="V238" i="16"/>
  <c r="V2812" i="16"/>
  <c r="V3296" i="16"/>
  <c r="V138" i="16"/>
  <c r="V1471" i="16"/>
  <c r="V3568" i="16"/>
  <c r="V3567" i="16"/>
  <c r="V3620" i="16"/>
  <c r="V5063" i="16"/>
  <c r="V4840" i="16"/>
  <c r="V5136" i="16"/>
  <c r="V3046" i="16"/>
  <c r="V444" i="16"/>
  <c r="V4504" i="16"/>
  <c r="V5032" i="16"/>
  <c r="V677" i="16"/>
  <c r="V672" i="16"/>
  <c r="V676" i="16"/>
  <c r="V267" i="16"/>
  <c r="V266" i="16"/>
  <c r="V1847" i="16"/>
  <c r="V1150" i="16"/>
  <c r="V993" i="16"/>
  <c r="V332" i="16"/>
  <c r="V3384" i="16"/>
  <c r="V4086" i="16"/>
  <c r="V3727" i="16"/>
  <c r="V2170" i="16"/>
  <c r="V1659" i="16"/>
  <c r="V2573" i="16"/>
  <c r="V1855" i="16"/>
  <c r="V4762" i="16"/>
  <c r="V3118" i="16"/>
  <c r="V608" i="16"/>
  <c r="V873" i="16"/>
  <c r="V4503" i="16"/>
  <c r="V2642" i="16"/>
  <c r="V1312" i="16"/>
  <c r="V3921" i="16"/>
  <c r="V4341" i="16"/>
  <c r="V4671" i="16"/>
  <c r="V2848" i="16"/>
  <c r="V4630" i="16"/>
  <c r="V1211" i="16"/>
  <c r="V4629" i="16"/>
  <c r="V2072" i="16"/>
  <c r="V1618" i="16"/>
  <c r="V5040" i="16"/>
  <c r="V927" i="16"/>
  <c r="V859" i="16"/>
  <c r="V362" i="16"/>
  <c r="V2026" i="16"/>
  <c r="V4938" i="16"/>
  <c r="V1182" i="16"/>
  <c r="V99" i="16"/>
  <c r="V3505" i="16"/>
  <c r="V3504" i="16"/>
  <c r="V4144" i="16"/>
  <c r="V1966" i="16"/>
  <c r="V4903" i="16"/>
  <c r="V92" i="16"/>
  <c r="V4058" i="16"/>
  <c r="V1870" i="16"/>
  <c r="V486" i="16"/>
  <c r="V3503" i="16"/>
  <c r="V4922" i="16"/>
  <c r="V2421" i="16"/>
  <c r="V198" i="16"/>
  <c r="V96" i="16"/>
  <c r="V42" i="16"/>
  <c r="V4932" i="16"/>
  <c r="V4819" i="16"/>
  <c r="V4739" i="16"/>
  <c r="V4818" i="16"/>
  <c r="V4966" i="16"/>
  <c r="V4953" i="16"/>
  <c r="V4650" i="16"/>
  <c r="V3502" i="16"/>
  <c r="V3447" i="16"/>
  <c r="V1374" i="16"/>
  <c r="V3295" i="16"/>
  <c r="V821" i="16"/>
  <c r="V492" i="16"/>
  <c r="V4340" i="16"/>
  <c r="V2112" i="16"/>
  <c r="V2111" i="16"/>
  <c r="V4733" i="16"/>
  <c r="V5031" i="16"/>
  <c r="V4987" i="16"/>
  <c r="V2957" i="16"/>
  <c r="V2192" i="16"/>
  <c r="V1922" i="16"/>
  <c r="V1627" i="16"/>
  <c r="V3446" i="16"/>
  <c r="V3445" i="16"/>
  <c r="V3125" i="16"/>
  <c r="V4339" i="16"/>
  <c r="V2884" i="16"/>
  <c r="V451" i="16"/>
  <c r="V1163" i="16"/>
  <c r="V810" i="16"/>
  <c r="V2598" i="16"/>
  <c r="V808" i="16"/>
  <c r="V3306" i="16"/>
  <c r="V497" i="16"/>
  <c r="V4440" i="16"/>
  <c r="V3619" i="16"/>
  <c r="V4617" i="16"/>
  <c r="V1417" i="16"/>
  <c r="V3966" i="16"/>
  <c r="V3842" i="16"/>
  <c r="V3117" i="16"/>
  <c r="V322" i="16"/>
  <c r="V509" i="16"/>
  <c r="V3980" i="16"/>
  <c r="V4857" i="16"/>
  <c r="V4452" i="16"/>
  <c r="V1162" i="16"/>
  <c r="V3341" i="16"/>
  <c r="V2257" i="16"/>
  <c r="V559" i="16"/>
  <c r="V2610" i="16"/>
  <c r="V4490" i="16"/>
  <c r="V4489" i="16"/>
  <c r="V644" i="16"/>
  <c r="V4763" i="16"/>
  <c r="V1769" i="16"/>
  <c r="V443" i="16"/>
  <c r="V3846" i="16"/>
  <c r="V2411" i="16"/>
  <c r="V2378" i="16"/>
  <c r="V548" i="16"/>
  <c r="V2372" i="16"/>
  <c r="V992" i="16"/>
  <c r="V2344" i="16"/>
  <c r="V4338" i="16"/>
  <c r="V2582" i="16"/>
  <c r="V724" i="16"/>
  <c r="V841" i="16"/>
  <c r="V349" i="16"/>
  <c r="V3687" i="16"/>
  <c r="V2379" i="16"/>
  <c r="V4057" i="16"/>
  <c r="V4056" i="16"/>
  <c r="V5030" i="16"/>
  <c r="V4069" i="16"/>
  <c r="V2519" i="16"/>
  <c r="V226" i="16"/>
  <c r="V4700" i="16"/>
  <c r="V3080" i="16"/>
  <c r="V4337" i="16"/>
  <c r="V225" i="16"/>
  <c r="V4444" i="16"/>
  <c r="V4636" i="16"/>
  <c r="V1440" i="16"/>
  <c r="V4073" i="16"/>
  <c r="V560" i="16"/>
  <c r="V563" i="16"/>
  <c r="V4847" i="16"/>
  <c r="V2191" i="16"/>
  <c r="V643" i="16"/>
  <c r="V3042" i="16"/>
  <c r="V3044" i="16"/>
  <c r="V3294" i="16"/>
  <c r="V3293" i="16"/>
  <c r="V2780" i="16"/>
  <c r="V2324" i="16"/>
  <c r="V442" i="16"/>
  <c r="V4007" i="16"/>
  <c r="V4471" i="16"/>
  <c r="V3717" i="16"/>
  <c r="V3720" i="16"/>
  <c r="V3928" i="16"/>
  <c r="V4009" i="16"/>
  <c r="V4024" i="16"/>
  <c r="V2185" i="16"/>
  <c r="V485" i="16"/>
  <c r="V2410" i="16"/>
  <c r="V2409" i="16"/>
  <c r="V4418" i="16"/>
  <c r="V2408" i="16"/>
  <c r="V2407" i="16"/>
  <c r="V441" i="16"/>
  <c r="V4336" i="16"/>
  <c r="V1653" i="16"/>
  <c r="V2462" i="16"/>
  <c r="V1649" i="16"/>
  <c r="V3686" i="16"/>
  <c r="V3692" i="16"/>
  <c r="V2560" i="16"/>
  <c r="V2138" i="16"/>
  <c r="V1158" i="16"/>
  <c r="V3219" i="16"/>
  <c r="V2137" i="16"/>
  <c r="V991" i="16"/>
  <c r="V1396" i="16"/>
  <c r="V1395" i="16"/>
  <c r="V1394" i="16"/>
  <c r="V3979" i="16"/>
  <c r="V1393" i="16"/>
  <c r="V3901" i="16"/>
  <c r="V3691" i="16"/>
  <c r="V1392" i="16"/>
  <c r="V1391" i="16"/>
  <c r="V1846" i="16"/>
  <c r="V2863" i="16"/>
  <c r="V91" i="16"/>
  <c r="V3900" i="16"/>
  <c r="V3106" i="16"/>
  <c r="V2198" i="16"/>
  <c r="V2273" i="16"/>
  <c r="V2619" i="16"/>
  <c r="V2498" i="16"/>
  <c r="V2497" i="16"/>
  <c r="V2199" i="16"/>
  <c r="V2791" i="16"/>
  <c r="V1602" i="16"/>
  <c r="V346" i="16"/>
  <c r="V4578" i="16"/>
  <c r="V3383" i="16"/>
  <c r="V516" i="16"/>
  <c r="V2827" i="16"/>
  <c r="V321" i="16"/>
  <c r="V4358" i="16"/>
  <c r="V1121" i="16"/>
  <c r="V4335" i="16"/>
  <c r="V1550" i="16"/>
  <c r="V1763" i="16"/>
  <c r="V507" i="16"/>
  <c r="V505" i="16"/>
  <c r="V1905" i="16"/>
  <c r="V3188" i="16"/>
  <c r="V4521" i="16"/>
  <c r="V4902" i="16"/>
  <c r="V3104" i="16"/>
  <c r="V3029" i="16"/>
  <c r="V1826" i="16"/>
  <c r="V1064" i="16"/>
  <c r="V2782" i="16"/>
  <c r="V3382" i="16"/>
  <c r="V3381" i="16"/>
  <c r="V1771" i="16"/>
  <c r="V147" i="16"/>
  <c r="V1770" i="16"/>
  <c r="V4463" i="16"/>
  <c r="V1825" i="16"/>
  <c r="V2182" i="16"/>
  <c r="V3618" i="16"/>
  <c r="V891" i="16"/>
  <c r="V2806" i="16"/>
  <c r="V2332" i="16"/>
  <c r="V789" i="16"/>
  <c r="V3538" i="16"/>
  <c r="V3405" i="16"/>
  <c r="V4469" i="16"/>
  <c r="V4502" i="16"/>
  <c r="V4334" i="16"/>
  <c r="V1366" i="16"/>
  <c r="V2417" i="16"/>
  <c r="V2416" i="16"/>
  <c r="V1345" i="16"/>
  <c r="V3016" i="16"/>
  <c r="V4115" i="16"/>
  <c r="V279" i="16"/>
  <c r="V3940" i="16"/>
  <c r="V722" i="16"/>
  <c r="V2804" i="16"/>
  <c r="V90" i="16"/>
  <c r="V2177" i="16"/>
  <c r="V2176" i="16"/>
  <c r="V2175" i="16"/>
  <c r="V4041" i="16"/>
  <c r="V3340" i="16"/>
  <c r="V3380" i="16"/>
  <c r="V2629" i="16"/>
  <c r="V4862" i="16"/>
  <c r="V617" i="16"/>
  <c r="V95" i="16"/>
  <c r="V14" i="16"/>
  <c r="V1737" i="16"/>
  <c r="V4333" i="16"/>
  <c r="V3617" i="16"/>
  <c r="V1416" i="16"/>
  <c r="V4106" i="16"/>
  <c r="V4468" i="16"/>
  <c r="V2064" i="16"/>
  <c r="V3566" i="16"/>
  <c r="V2473" i="16"/>
  <c r="V4801" i="16"/>
  <c r="V2385" i="16"/>
  <c r="V3685" i="16"/>
  <c r="V1608" i="16"/>
  <c r="V4357" i="16"/>
  <c r="V3949" i="16"/>
  <c r="V3948" i="16"/>
  <c r="V3947" i="16"/>
  <c r="V3684" i="16"/>
  <c r="V2800" i="16"/>
  <c r="V1639" i="16"/>
  <c r="V3339" i="16"/>
  <c r="V4015" i="16"/>
  <c r="V3616" i="16"/>
  <c r="V2041" i="16"/>
  <c r="V2042" i="16"/>
  <c r="V3615" i="16"/>
  <c r="V440" i="16"/>
  <c r="V439" i="16"/>
  <c r="V834" i="16"/>
  <c r="V833" i="16"/>
  <c r="V2235" i="16"/>
  <c r="V1455" i="16"/>
  <c r="V1454" i="16"/>
  <c r="V3501" i="16"/>
  <c r="V2904" i="16"/>
  <c r="V4735" i="16"/>
  <c r="V2270" i="16"/>
  <c r="V1787" i="16"/>
  <c r="V1328" i="16"/>
  <c r="V4688" i="16"/>
  <c r="V1120" i="16"/>
  <c r="V3815" i="16"/>
  <c r="V3991" i="16"/>
  <c r="V3127" i="16"/>
  <c r="V3128" i="16"/>
  <c r="V4023" i="16"/>
  <c r="V3338" i="16"/>
  <c r="V1845" i="16"/>
  <c r="V2347" i="16"/>
  <c r="V27" i="16"/>
  <c r="V1768" i="16"/>
  <c r="V3683" i="16"/>
  <c r="V1257" i="16"/>
  <c r="V273" i="16"/>
  <c r="V1861" i="16"/>
  <c r="V1119" i="16"/>
  <c r="V2264" i="16"/>
  <c r="V2265" i="16"/>
  <c r="V1118" i="16"/>
  <c r="V502" i="16"/>
  <c r="V3939" i="16"/>
  <c r="V1117" i="16"/>
  <c r="V2140" i="16"/>
  <c r="V2021" i="16"/>
  <c r="V2139" i="16"/>
  <c r="V2418" i="16"/>
  <c r="V1434" i="16"/>
  <c r="V3180" i="16"/>
  <c r="V1256" i="16"/>
  <c r="V3444" i="16"/>
  <c r="V2437" i="16"/>
  <c r="V1254" i="16"/>
  <c r="V3690" i="16"/>
  <c r="V484" i="16"/>
  <c r="V3689" i="16"/>
  <c r="V5139" i="16"/>
  <c r="V5135" i="16"/>
  <c r="V5142" i="16"/>
  <c r="V2002" i="16"/>
  <c r="V3105" i="16"/>
  <c r="V4880" i="16"/>
  <c r="V531" i="16"/>
  <c r="V335" i="16"/>
  <c r="V4879" i="16"/>
  <c r="V158" i="16"/>
  <c r="V2843" i="16"/>
  <c r="V3826" i="16"/>
  <c r="V3659" i="16"/>
  <c r="V3823" i="16"/>
  <c r="V692" i="16"/>
  <c r="V3379" i="16"/>
  <c r="V4332" i="16"/>
  <c r="V1981" i="16"/>
  <c r="V1866" i="16"/>
  <c r="V1634" i="16"/>
  <c r="V1633" i="16"/>
  <c r="V4910" i="16"/>
  <c r="V3985" i="16"/>
  <c r="V5079" i="16"/>
  <c r="V3785" i="16"/>
  <c r="V869" i="16"/>
  <c r="V632" i="16"/>
  <c r="V631" i="16"/>
  <c r="V634" i="16"/>
  <c r="V3337" i="16"/>
  <c r="V3292" i="16"/>
  <c r="V3336" i="16"/>
  <c r="V3159" i="16"/>
  <c r="V4628" i="16"/>
  <c r="V2575" i="16"/>
  <c r="V4627" i="16"/>
  <c r="V5093" i="16"/>
  <c r="V2799" i="16"/>
  <c r="V3162" i="16"/>
  <c r="V3415" i="16"/>
  <c r="V3015" i="16"/>
  <c r="V3913" i="16"/>
  <c r="V4510" i="16"/>
  <c r="V4331" i="16"/>
  <c r="V839" i="16"/>
  <c r="V1528" i="16"/>
  <c r="V4101" i="16"/>
  <c r="V2069" i="16"/>
  <c r="V2067" i="16"/>
  <c r="V4773" i="16"/>
  <c r="V4100" i="16"/>
  <c r="V4941" i="16"/>
  <c r="V4940" i="16"/>
  <c r="V4901" i="16"/>
  <c r="V438" i="16"/>
  <c r="V3291" i="16"/>
  <c r="V3864" i="16"/>
  <c r="V3290" i="16"/>
  <c r="V5157" i="16"/>
  <c r="V3707" i="16"/>
  <c r="V488" i="16"/>
  <c r="V2225" i="16"/>
  <c r="V3533" i="16"/>
  <c r="V3565" i="16"/>
  <c r="V2110" i="16"/>
  <c r="V5029" i="16"/>
  <c r="V1806" i="16"/>
  <c r="V1140" i="16"/>
  <c r="V2828" i="16"/>
  <c r="V437" i="16"/>
  <c r="V4114" i="16"/>
  <c r="V2109" i="16"/>
  <c r="V4649" i="16"/>
  <c r="V1749" i="16"/>
  <c r="V3775" i="16"/>
  <c r="V3845" i="16"/>
  <c r="V3414" i="16"/>
  <c r="V9" i="16"/>
  <c r="V2456" i="16"/>
  <c r="V436" i="16"/>
  <c r="V3701" i="16"/>
  <c r="V3700" i="16"/>
  <c r="V675" i="16"/>
  <c r="V4196" i="16"/>
  <c r="V3289" i="16"/>
  <c r="V4157" i="16"/>
  <c r="V4451" i="16"/>
  <c r="V858" i="16"/>
  <c r="V3574" i="16"/>
  <c r="V2450" i="16"/>
  <c r="V4110" i="16"/>
  <c r="V1367" i="16"/>
  <c r="V1408" i="16"/>
  <c r="V1368" i="16"/>
  <c r="V3653" i="16"/>
  <c r="V3060" i="16"/>
  <c r="V4900" i="16"/>
  <c r="V4899" i="16"/>
  <c r="V4883" i="16"/>
  <c r="V270" i="16"/>
  <c r="V2045" i="16"/>
  <c r="V2044" i="16"/>
  <c r="V2224" i="16"/>
  <c r="V1684" i="16"/>
  <c r="V4937" i="16"/>
  <c r="V4973" i="16"/>
  <c r="V2492" i="16"/>
  <c r="V2491" i="16"/>
  <c r="V1322" i="16"/>
  <c r="V2875" i="16"/>
  <c r="V1321" i="16"/>
  <c r="V2136" i="16"/>
  <c r="V3803" i="16"/>
  <c r="V4748" i="16"/>
  <c r="V4747" i="16"/>
  <c r="V1617" i="16"/>
  <c r="V4383" i="16"/>
  <c r="V788" i="16"/>
  <c r="V2406" i="16"/>
  <c r="V4160" i="16"/>
  <c r="V3314" i="16"/>
  <c r="V1967" i="16"/>
  <c r="V4577" i="16"/>
  <c r="V1136" i="16"/>
  <c r="V2221" i="16"/>
  <c r="V1656" i="16"/>
  <c r="V1504" i="16"/>
  <c r="V1697" i="16"/>
  <c r="V2358" i="16"/>
  <c r="V1555" i="16"/>
  <c r="V2053" i="16"/>
  <c r="V4330" i="16"/>
  <c r="V4329" i="16"/>
  <c r="V5042" i="16"/>
  <c r="V1727" i="16"/>
  <c r="V1841" i="16"/>
  <c r="V549" i="16"/>
  <c r="V3014" i="16"/>
  <c r="V320" i="16"/>
  <c r="V4652" i="16"/>
  <c r="V287" i="16"/>
  <c r="V716" i="16"/>
  <c r="V796" i="16"/>
  <c r="V4898" i="16"/>
  <c r="V2040" i="16"/>
  <c r="V1217" i="16"/>
  <c r="V1267" i="16"/>
  <c r="V928" i="16"/>
  <c r="V4472" i="16"/>
  <c r="V2984" i="16"/>
  <c r="V3196" i="16"/>
  <c r="V4117" i="16"/>
  <c r="V1983" i="16"/>
  <c r="V3318" i="16"/>
  <c r="V890" i="16"/>
  <c r="V2190" i="16"/>
  <c r="V1231" i="16"/>
  <c r="V1242" i="16"/>
  <c r="V898" i="16"/>
  <c r="V1230" i="16"/>
  <c r="V899" i="16"/>
  <c r="V4429" i="16"/>
  <c r="V4428" i="16"/>
  <c r="V2614" i="16"/>
  <c r="V4085" i="16"/>
  <c r="V2241" i="16"/>
  <c r="V2454" i="16"/>
  <c r="V2453" i="16"/>
  <c r="V3420" i="16"/>
  <c r="V2349" i="16"/>
  <c r="V3746" i="16"/>
  <c r="V650" i="16"/>
  <c r="V655" i="16"/>
  <c r="V651" i="16"/>
  <c r="V2214" i="16"/>
  <c r="V2135" i="16"/>
  <c r="V1623" i="16"/>
  <c r="V654" i="16"/>
  <c r="V2134" i="16"/>
  <c r="V2982" i="16"/>
  <c r="V795" i="16"/>
  <c r="V4068" i="16"/>
  <c r="V4070" i="16"/>
  <c r="V1636" i="16"/>
  <c r="V1537" i="16"/>
  <c r="V1635" i="16"/>
  <c r="V3537" i="16"/>
  <c r="V4148" i="16"/>
  <c r="V3682" i="16"/>
  <c r="V4022" i="16"/>
  <c r="V4021" i="16"/>
  <c r="V3041" i="16"/>
  <c r="V276" i="16"/>
  <c r="V1984" i="16"/>
  <c r="V2891" i="16"/>
  <c r="V3681" i="16"/>
  <c r="V3719" i="16"/>
  <c r="V1210" i="16"/>
  <c r="V3222" i="16"/>
  <c r="V3288" i="16"/>
  <c r="V2202" i="16"/>
  <c r="V483" i="16"/>
  <c r="V160" i="16"/>
  <c r="V2426" i="16"/>
  <c r="V4704" i="16"/>
  <c r="V4705" i="16"/>
  <c r="V1767" i="16"/>
  <c r="V4669" i="16"/>
  <c r="V4668" i="16"/>
  <c r="V435" i="16"/>
  <c r="V3287" i="16"/>
  <c r="V4608" i="16"/>
  <c r="V619" i="16"/>
  <c r="V5138" i="16"/>
  <c r="V2830" i="16"/>
  <c r="V4174" i="16"/>
  <c r="V854" i="16"/>
  <c r="V853" i="16"/>
  <c r="V3680" i="16"/>
  <c r="V1929" i="16"/>
  <c r="V2220" i="16"/>
  <c r="V503" i="16"/>
  <c r="V3679" i="16"/>
  <c r="V3286" i="16"/>
  <c r="V1909" i="16"/>
  <c r="V857" i="16"/>
  <c r="V3072" i="16"/>
  <c r="V856" i="16"/>
  <c r="V1404" i="16"/>
  <c r="V3065" i="16"/>
  <c r="V653" i="16"/>
  <c r="V652" i="16"/>
  <c r="V1116" i="16"/>
  <c r="V4576" i="16"/>
  <c r="V926" i="16"/>
  <c r="V1499" i="16"/>
  <c r="V1372" i="16"/>
  <c r="V4118" i="16"/>
  <c r="V3285" i="16"/>
  <c r="V4699" i="16"/>
  <c r="V2621" i="16"/>
  <c r="V1919" i="16"/>
  <c r="V1918" i="16"/>
  <c r="V2420" i="16"/>
  <c r="V1129" i="16"/>
  <c r="V5039" i="16"/>
  <c r="V2612" i="16"/>
  <c r="V4417" i="16"/>
  <c r="V1115" i="16"/>
  <c r="V1921" i="16"/>
  <c r="V94" i="16"/>
  <c r="V2608" i="16"/>
  <c r="V4328" i="16"/>
  <c r="V3745" i="16"/>
  <c r="V434" i="16"/>
  <c r="V2896" i="16"/>
  <c r="V4187" i="16"/>
  <c r="V4186" i="16"/>
  <c r="V2956" i="16"/>
  <c r="V3678" i="16"/>
  <c r="V1632" i="16"/>
  <c r="V1562" i="16"/>
  <c r="V1135" i="16"/>
  <c r="V3284" i="16"/>
  <c r="V3103" i="16"/>
  <c r="V3965" i="16"/>
  <c r="V1201" i="16"/>
  <c r="V3283" i="16"/>
  <c r="V4327" i="16"/>
  <c r="V2234" i="16"/>
  <c r="V4533" i="16"/>
  <c r="V4443" i="16"/>
  <c r="V338" i="16"/>
  <c r="V1331" i="16"/>
  <c r="V3677" i="16"/>
  <c r="V2207" i="16"/>
  <c r="V5107" i="16"/>
  <c r="V4772" i="16"/>
  <c r="V4849" i="16"/>
  <c r="V3378" i="16"/>
  <c r="V1470" i="16"/>
  <c r="V1540" i="16"/>
  <c r="V164" i="16"/>
  <c r="V4107" i="16"/>
  <c r="V4648" i="16"/>
  <c r="V1469" i="16"/>
  <c r="V5099" i="16"/>
  <c r="V433" i="16"/>
  <c r="V3377" i="16"/>
  <c r="V482" i="16"/>
  <c r="V3922" i="16"/>
  <c r="V4626" i="16"/>
  <c r="V1839" i="16"/>
  <c r="V2249" i="16"/>
  <c r="V2413" i="16"/>
  <c r="V351" i="16"/>
  <c r="V2405" i="16"/>
  <c r="V3587" i="16"/>
  <c r="V4326" i="16"/>
  <c r="V4094" i="16"/>
  <c r="V4719" i="16"/>
  <c r="V3376" i="16"/>
  <c r="V1601" i="16"/>
  <c r="V1157" i="16"/>
  <c r="V1575" i="16"/>
  <c r="V1574" i="16"/>
  <c r="V923" i="16"/>
  <c r="V1573" i="16"/>
  <c r="V1572" i="16"/>
  <c r="V1397" i="16"/>
  <c r="V1571" i="16"/>
  <c r="V867" i="16"/>
  <c r="V154" i="16"/>
  <c r="V1320" i="16"/>
  <c r="V1319" i="16"/>
  <c r="V1446" i="16"/>
  <c r="V2561" i="16"/>
  <c r="V1468" i="16"/>
  <c r="V4356" i="16"/>
  <c r="V4325" i="16"/>
  <c r="V2858" i="16"/>
  <c r="V4355" i="16"/>
  <c r="V3987" i="16"/>
  <c r="V2223" i="16"/>
  <c r="V2436" i="16"/>
  <c r="V1036" i="16"/>
  <c r="V136" i="16"/>
  <c r="V133" i="16"/>
  <c r="V3989" i="16"/>
  <c r="V319" i="16"/>
  <c r="V5078" i="16"/>
  <c r="V2133" i="16"/>
  <c r="V1154" i="16"/>
  <c r="V1527" i="16"/>
  <c r="V1284" i="16"/>
  <c r="V1318" i="16"/>
  <c r="V1317" i="16"/>
  <c r="V2380" i="16"/>
  <c r="V4969" i="16"/>
  <c r="V2238" i="16"/>
  <c r="V1472" i="16"/>
  <c r="V4865" i="16"/>
  <c r="V719" i="16"/>
  <c r="V3756" i="16"/>
  <c r="V1114" i="16"/>
  <c r="V3282" i="16"/>
  <c r="V3853" i="16"/>
  <c r="V135" i="16"/>
  <c r="V1260" i="16"/>
  <c r="V487" i="16"/>
  <c r="V4830" i="16"/>
  <c r="V4204" i="16"/>
  <c r="V3500" i="16"/>
  <c r="V4793" i="16"/>
  <c r="V2292" i="16"/>
  <c r="V1485" i="16"/>
  <c r="V4582" i="16"/>
  <c r="V4581" i="16"/>
  <c r="V4141" i="16"/>
  <c r="V3479" i="16"/>
  <c r="V4470" i="16"/>
  <c r="V2861" i="16"/>
  <c r="V990" i="16"/>
  <c r="V4666" i="16"/>
  <c r="V1889" i="16"/>
  <c r="V2626" i="16"/>
  <c r="V5028" i="16"/>
  <c r="V607" i="16"/>
  <c r="V1670" i="16"/>
  <c r="V207" i="16"/>
  <c r="V3924" i="16"/>
  <c r="V3443" i="16"/>
  <c r="V2934" i="16"/>
  <c r="V4919" i="16"/>
  <c r="V4916" i="16"/>
  <c r="V2461" i="16"/>
  <c r="V501" i="16"/>
  <c r="V128" i="16"/>
  <c r="V3744" i="16"/>
  <c r="V224" i="16"/>
  <c r="V1962" i="16"/>
  <c r="V2962" i="16"/>
  <c r="V989" i="16"/>
  <c r="V4029" i="16"/>
  <c r="V2470" i="16"/>
  <c r="V1542" i="16"/>
  <c r="V3062" i="16"/>
  <c r="V606" i="16"/>
  <c r="V787" i="16"/>
  <c r="V2370" i="16"/>
  <c r="V2369" i="16"/>
  <c r="V3217" i="16"/>
  <c r="V3090" i="16"/>
  <c r="V3089" i="16"/>
  <c r="V1467" i="16"/>
  <c r="V2625" i="16"/>
  <c r="V1836" i="16"/>
  <c r="V1835" i="16"/>
  <c r="V1830" i="16"/>
  <c r="V2846" i="16"/>
  <c r="V2630" i="16"/>
  <c r="V4324" i="16"/>
  <c r="V4203" i="16"/>
  <c r="V4076" i="16"/>
  <c r="V988" i="16"/>
  <c r="V4831" i="16"/>
  <c r="V2722" i="16"/>
  <c r="V4416" i="16"/>
  <c r="V1200" i="16"/>
  <c r="V3652" i="16"/>
  <c r="V3375" i="16"/>
  <c r="V4939" i="16"/>
  <c r="V1344" i="16"/>
  <c r="V872" i="16"/>
  <c r="V3814" i="16"/>
  <c r="V4835" i="16"/>
  <c r="V691" i="16"/>
  <c r="V2504" i="16"/>
  <c r="V3722" i="16"/>
  <c r="V4647" i="16"/>
  <c r="V2009" i="16"/>
  <c r="V1298" i="16"/>
  <c r="V1304" i="16"/>
  <c r="V173" i="16"/>
  <c r="V1300" i="16"/>
  <c r="V1299" i="16"/>
  <c r="V4323" i="16"/>
  <c r="V1026" i="16"/>
  <c r="V1025" i="16"/>
  <c r="V3468" i="16"/>
  <c r="V3281" i="16"/>
  <c r="V2321" i="16"/>
  <c r="V2317" i="16"/>
  <c r="V1650" i="16"/>
  <c r="V2295" i="16"/>
  <c r="V2654" i="16"/>
  <c r="V3280" i="16"/>
  <c r="V3888" i="16"/>
  <c r="V605" i="16"/>
  <c r="V3840" i="16"/>
  <c r="V2823" i="16"/>
  <c r="V3887" i="16"/>
  <c r="V219" i="16"/>
  <c r="V89" i="16"/>
  <c r="V4066" i="16"/>
  <c r="V1642" i="16"/>
  <c r="V1113" i="16"/>
  <c r="V1112" i="16"/>
  <c r="V5163" i="16"/>
  <c r="V2291" i="16"/>
  <c r="V1849" i="16"/>
  <c r="V31" i="16"/>
  <c r="V1765" i="16"/>
  <c r="V2592" i="16"/>
  <c r="V1128" i="16"/>
  <c r="V3791" i="16"/>
  <c r="V3305" i="16"/>
  <c r="V105" i="16"/>
  <c r="V530" i="16"/>
  <c r="V529" i="16"/>
  <c r="V3800" i="16"/>
  <c r="V4028" i="16"/>
  <c r="V2585" i="16"/>
  <c r="V3467" i="16"/>
  <c r="V3124" i="16"/>
  <c r="V4965" i="16"/>
  <c r="V1466" i="16"/>
  <c r="V1700" i="16"/>
  <c r="V604" i="16"/>
  <c r="V1972" i="16"/>
  <c r="V3155" i="16"/>
  <c r="V3156" i="16"/>
  <c r="V3335" i="16"/>
  <c r="V1275" i="16"/>
  <c r="V3374" i="16"/>
  <c r="V4575" i="16"/>
  <c r="V2790" i="16"/>
  <c r="V2792" i="16"/>
  <c r="V4897" i="16"/>
  <c r="V88" i="16"/>
  <c r="V2108" i="16"/>
  <c r="V3735" i="16"/>
  <c r="V87" i="16"/>
  <c r="V1661" i="16"/>
  <c r="V4908" i="16"/>
  <c r="V2993" i="16"/>
  <c r="V3866" i="16"/>
  <c r="V4833" i="16"/>
  <c r="V3174" i="16"/>
  <c r="V432" i="16"/>
  <c r="V680" i="16"/>
  <c r="V682" i="16"/>
  <c r="V603" i="16"/>
  <c r="V681" i="16"/>
  <c r="V602" i="16"/>
  <c r="V685" i="16"/>
  <c r="V786" i="16"/>
  <c r="V679" i="16"/>
  <c r="V4446" i="16"/>
  <c r="V3178" i="16"/>
  <c r="V2563" i="16"/>
  <c r="V1061" i="16"/>
  <c r="V5050" i="16"/>
  <c r="V2972" i="16"/>
  <c r="V689" i="16"/>
  <c r="V1606" i="16"/>
  <c r="V86" i="16"/>
  <c r="V4954" i="16"/>
  <c r="V785" i="16"/>
  <c r="V3475" i="16"/>
  <c r="V4322" i="16"/>
  <c r="V4856" i="16"/>
  <c r="V2449" i="16"/>
  <c r="V4415" i="16"/>
  <c r="V129" i="16"/>
  <c r="V1491" i="16"/>
  <c r="V481" i="16"/>
  <c r="V1795" i="16"/>
  <c r="V1160" i="16"/>
  <c r="V987" i="16"/>
  <c r="V941" i="16"/>
  <c r="V3129" i="16"/>
  <c r="V3782" i="16"/>
  <c r="V125" i="16"/>
  <c r="V124" i="16"/>
  <c r="V123" i="16"/>
  <c r="V431" i="16"/>
  <c r="V430" i="16"/>
  <c r="V3007" i="16"/>
  <c r="V236" i="16"/>
  <c r="V2035" i="16"/>
  <c r="V520" i="16"/>
  <c r="V2181" i="16"/>
  <c r="V1824" i="16"/>
  <c r="V521" i="16"/>
  <c r="V4896" i="16"/>
  <c r="V3279" i="16"/>
  <c r="V552" i="16"/>
  <c r="V4509" i="16"/>
  <c r="V2391" i="16"/>
  <c r="V3564" i="16"/>
  <c r="V1276" i="16"/>
  <c r="V1278" i="16"/>
  <c r="V1176" i="16"/>
  <c r="V85" i="16"/>
  <c r="V708" i="16"/>
  <c r="V3841" i="16"/>
  <c r="V1111" i="16"/>
  <c r="V1155" i="16"/>
  <c r="V668" i="16"/>
  <c r="V4583" i="16"/>
  <c r="V3392" i="16"/>
  <c r="V3863" i="16"/>
  <c r="V4382" i="16"/>
  <c r="V4381" i="16"/>
  <c r="V3186" i="16"/>
  <c r="V265" i="16"/>
  <c r="V2890" i="16"/>
  <c r="V2644" i="16"/>
  <c r="V1465" i="16"/>
  <c r="V2978" i="16"/>
  <c r="V5072" i="16"/>
  <c r="V1415" i="16"/>
  <c r="V922" i="16"/>
  <c r="V1831" i="16"/>
  <c r="V4625" i="16"/>
  <c r="V3755" i="16"/>
  <c r="V1490" i="16"/>
  <c r="V4321" i="16"/>
  <c r="V5052" i="16"/>
  <c r="V1269" i="16"/>
  <c r="V1270" i="16"/>
  <c r="V2841" i="16"/>
  <c r="V4520" i="16"/>
  <c r="V3334" i="16"/>
  <c r="V38" i="16"/>
  <c r="V197" i="16"/>
  <c r="V2050" i="16"/>
  <c r="V284" i="16"/>
  <c r="V3536" i="16"/>
  <c r="V1924" i="16"/>
  <c r="V1110" i="16"/>
  <c r="V3628" i="16"/>
  <c r="V4574" i="16"/>
  <c r="V318" i="16"/>
  <c r="V2256" i="16"/>
  <c r="V4528" i="16"/>
  <c r="V4844" i="16"/>
  <c r="V4638" i="16"/>
  <c r="V1876" i="16"/>
  <c r="V2147" i="16"/>
  <c r="V4633" i="16"/>
  <c r="V3978" i="16"/>
  <c r="V3006" i="16"/>
  <c r="V1898" i="16"/>
  <c r="V2562" i="16"/>
  <c r="V2505" i="16"/>
  <c r="V1638" i="16"/>
  <c r="V1637" i="16"/>
  <c r="V3304" i="16"/>
  <c r="V1600" i="16"/>
  <c r="V4843" i="16"/>
  <c r="V3499" i="16"/>
  <c r="V345" i="16"/>
  <c r="V944" i="16"/>
  <c r="V3013" i="16"/>
  <c r="V2992" i="16"/>
  <c r="V2025" i="16"/>
  <c r="V3539" i="16"/>
  <c r="V3442" i="16"/>
  <c r="V4099" i="16"/>
  <c r="V1897" i="16"/>
  <c r="V2448" i="16"/>
  <c r="V4646" i="16"/>
  <c r="V4492" i="16"/>
  <c r="V3441" i="16"/>
  <c r="V3373" i="16"/>
  <c r="V1757" i="16"/>
  <c r="V2490" i="16"/>
  <c r="V2971" i="16"/>
  <c r="V2213" i="16"/>
  <c r="V2937" i="16"/>
  <c r="V616" i="16"/>
  <c r="V4687" i="16"/>
  <c r="V3528" i="16"/>
  <c r="V1878" i="16"/>
  <c r="V642" i="16"/>
  <c r="V3054" i="16"/>
  <c r="V26" i="16"/>
  <c r="V615" i="16"/>
  <c r="V861" i="16"/>
  <c r="V2357" i="16"/>
  <c r="V2404" i="16"/>
  <c r="V3739" i="16"/>
  <c r="V4519" i="16"/>
  <c r="V3738" i="16"/>
  <c r="V144" i="16"/>
  <c r="V3880" i="16"/>
  <c r="V3799" i="16"/>
  <c r="V3798" i="16"/>
  <c r="V3706" i="16"/>
  <c r="V4782" i="16"/>
  <c r="V480" i="16"/>
  <c r="V3563" i="16"/>
  <c r="V2966" i="16"/>
  <c r="V3836" i="16"/>
  <c r="V3716" i="16"/>
  <c r="V2319" i="16"/>
  <c r="V3194" i="16"/>
  <c r="V196" i="16"/>
  <c r="V5070" i="16"/>
  <c r="V2153" i="16"/>
  <c r="V1216" i="16"/>
  <c r="V3507" i="16"/>
  <c r="V4006" i="16"/>
  <c r="V3177" i="16"/>
  <c r="V429" i="16"/>
  <c r="V163" i="16"/>
  <c r="V4154" i="16"/>
  <c r="V618" i="16"/>
  <c r="V3747" i="16"/>
  <c r="V5143" i="16"/>
  <c r="V2503" i="16"/>
  <c r="V16" i="16"/>
  <c r="V2403" i="16"/>
  <c r="V2580" i="16"/>
  <c r="V3754" i="16"/>
  <c r="V2447" i="16"/>
  <c r="V504" i="16"/>
  <c r="V2852" i="16"/>
  <c r="V4750" i="16"/>
  <c r="V4532" i="16"/>
  <c r="V2834" i="16"/>
  <c r="V2512" i="16"/>
  <c r="V3071" i="16"/>
  <c r="V2446" i="16"/>
  <c r="V203" i="16"/>
  <c r="V1726" i="16"/>
  <c r="V2314" i="16"/>
  <c r="V3527" i="16"/>
  <c r="V3526" i="16"/>
  <c r="V3651" i="16"/>
  <c r="V2080" i="16"/>
  <c r="V1159" i="16"/>
  <c r="V2781" i="16"/>
  <c r="V2107" i="16"/>
  <c r="V116" i="16"/>
  <c r="V2049" i="16"/>
  <c r="V1833" i="16"/>
  <c r="V106" i="16"/>
  <c r="V5137" i="16"/>
  <c r="V986" i="16"/>
  <c r="V3676" i="16"/>
  <c r="V3413" i="16"/>
  <c r="V1309" i="16"/>
  <c r="V3715" i="16"/>
  <c r="V3770" i="16"/>
  <c r="V3750" i="16"/>
  <c r="V4757" i="16"/>
  <c r="V4759" i="16"/>
  <c r="V4755" i="16"/>
  <c r="V4756" i="16"/>
  <c r="V4530" i="16"/>
  <c r="V601" i="16"/>
  <c r="V3768" i="16"/>
  <c r="V2445" i="16"/>
  <c r="V122" i="16"/>
  <c r="V3767" i="16"/>
  <c r="V5047" i="16"/>
  <c r="V4943" i="16"/>
  <c r="V470" i="16"/>
  <c r="V5046" i="16"/>
  <c r="V4942" i="16"/>
  <c r="V2001" i="16"/>
  <c r="V1734" i="16"/>
  <c r="V3562" i="16"/>
  <c r="V3714" i="16"/>
  <c r="V317" i="16"/>
  <c r="V2374" i="16"/>
  <c r="V3912" i="16"/>
  <c r="V3911" i="16"/>
  <c r="V2132" i="16"/>
  <c r="V3498" i="16"/>
  <c r="V4573" i="16"/>
  <c r="V4580" i="16"/>
  <c r="V4863" i="16"/>
  <c r="V1865" i="16"/>
  <c r="V2415" i="16"/>
  <c r="V2424" i="16"/>
  <c r="V2910" i="16"/>
  <c r="V3147" i="16"/>
  <c r="V3146" i="16"/>
  <c r="V2106" i="16"/>
  <c r="V1759" i="16"/>
  <c r="V1725" i="16"/>
  <c r="V4518" i="16"/>
  <c r="V3879" i="16"/>
  <c r="V2907" i="16"/>
  <c r="V1341" i="16"/>
  <c r="V1810" i="16"/>
  <c r="V428" i="16"/>
  <c r="V3910" i="16"/>
  <c r="V2886" i="16"/>
  <c r="V921" i="16"/>
  <c r="V1988" i="16"/>
  <c r="V1424" i="16"/>
  <c r="V4320" i="16"/>
  <c r="V4964" i="16"/>
  <c r="V4572" i="16"/>
  <c r="V3675" i="16"/>
  <c r="V4875" i="16"/>
  <c r="V1356" i="16"/>
  <c r="V1599" i="16"/>
  <c r="V153" i="16"/>
  <c r="V427" i="16"/>
  <c r="V195" i="16"/>
  <c r="V194" i="16"/>
  <c r="V39" i="16"/>
  <c r="V4475" i="16"/>
  <c r="V4319" i="16"/>
  <c r="V5114" i="16"/>
  <c r="V1932" i="16"/>
  <c r="V5115" i="16"/>
  <c r="V620" i="16"/>
  <c r="V450" i="16"/>
  <c r="V3899" i="16"/>
  <c r="V614" i="16"/>
  <c r="V3116" i="16"/>
  <c r="V3813" i="16"/>
  <c r="V2208" i="16"/>
  <c r="V551" i="16"/>
  <c r="V1598" i="16"/>
  <c r="V426" i="16"/>
  <c r="V3850" i="16"/>
  <c r="V649" i="16"/>
  <c r="V4624" i="16"/>
  <c r="V4623" i="16"/>
  <c r="V2444" i="16"/>
  <c r="V2250" i="16"/>
  <c r="V491" i="16"/>
  <c r="V1373" i="16"/>
  <c r="V1024" i="16"/>
  <c r="V784" i="16"/>
  <c r="V5098" i="16"/>
  <c r="V3661" i="16"/>
  <c r="V4414" i="16"/>
  <c r="V3650" i="16"/>
  <c r="V4318" i="16"/>
  <c r="V4216" i="16"/>
  <c r="V2255" i="16"/>
  <c r="V4476" i="16"/>
  <c r="V4317" i="16"/>
  <c r="V425" i="16"/>
  <c r="V316" i="16"/>
  <c r="V1732" i="16"/>
  <c r="V84" i="16"/>
  <c r="V783" i="16"/>
  <c r="V2105" i="16"/>
  <c r="V832" i="16"/>
  <c r="V2300" i="16"/>
  <c r="V684" i="16"/>
  <c r="V515" i="16"/>
  <c r="V1033" i="16"/>
  <c r="V4316" i="16"/>
  <c r="V424" i="16"/>
  <c r="V2354" i="16"/>
  <c r="V1250" i="16"/>
  <c r="V5077" i="16"/>
  <c r="V4571" i="16"/>
  <c r="V3968" i="16"/>
  <c r="V5158" i="16"/>
  <c r="V4027" i="16"/>
  <c r="V1850" i="16"/>
  <c r="V2892" i="16"/>
  <c r="V3278" i="16"/>
  <c r="V3996" i="16"/>
  <c r="V3995" i="16"/>
  <c r="V794" i="16"/>
  <c r="V793" i="16"/>
  <c r="V1186" i="16"/>
  <c r="V423" i="16"/>
  <c r="V674" i="16"/>
  <c r="V3440" i="16"/>
  <c r="V83" i="16"/>
  <c r="V82" i="16"/>
  <c r="V4593" i="16"/>
  <c r="V4607" i="16"/>
  <c r="V4599" i="16"/>
  <c r="V4595" i="16"/>
  <c r="V2388" i="16"/>
  <c r="V2955" i="16"/>
  <c r="V2943" i="16"/>
  <c r="V4924" i="16"/>
  <c r="V4037" i="16"/>
  <c r="V4315" i="16"/>
  <c r="V519" i="16"/>
  <c r="V4827" i="16"/>
  <c r="V1139" i="16"/>
  <c r="V449" i="16"/>
  <c r="V3439" i="16"/>
  <c r="V879" i="16"/>
  <c r="V2939" i="16"/>
  <c r="V1821" i="16"/>
  <c r="V1822" i="16"/>
  <c r="V1724" i="16"/>
  <c r="V4702" i="16"/>
  <c r="V3372" i="16"/>
  <c r="V3371" i="16"/>
  <c r="V3370" i="16"/>
  <c r="V5141" i="16"/>
  <c r="V5140" i="16"/>
  <c r="V2611" i="16"/>
  <c r="V2412" i="16"/>
  <c r="V1464" i="16"/>
  <c r="V422" i="16"/>
  <c r="V264" i="16"/>
  <c r="V4686" i="16"/>
  <c r="V3449" i="16"/>
  <c r="V4436" i="16"/>
  <c r="V3179" i="16"/>
  <c r="V2565" i="16"/>
  <c r="V659" i="16"/>
  <c r="V2651" i="16"/>
  <c r="V2363" i="16"/>
  <c r="V4645" i="16"/>
  <c r="V2131" i="16"/>
  <c r="V4380" i="16"/>
  <c r="V2723" i="16"/>
  <c r="V3453" i="16"/>
  <c r="V5035" i="16"/>
  <c r="V641" i="16"/>
  <c r="V3312" i="16"/>
  <c r="V1696" i="16"/>
  <c r="V4183" i="16"/>
  <c r="V4182" i="16"/>
  <c r="V2443" i="16"/>
  <c r="V5155" i="16"/>
  <c r="V3311" i="16"/>
  <c r="V3333" i="16"/>
  <c r="V5057" i="16"/>
  <c r="V1109" i="16"/>
  <c r="V985" i="16"/>
  <c r="V3153" i="16"/>
  <c r="V1359" i="16"/>
  <c r="V1023" i="16"/>
  <c r="V3419" i="16"/>
  <c r="V1814" i="16"/>
  <c r="V1820" i="16"/>
  <c r="V4501" i="16"/>
  <c r="V4771" i="16"/>
  <c r="V4792" i="16"/>
  <c r="V1927" i="16"/>
  <c r="V1241" i="16"/>
  <c r="V3369" i="16"/>
  <c r="V984" i="16"/>
  <c r="V983" i="16"/>
  <c r="V2212" i="16"/>
  <c r="V1877" i="16"/>
  <c r="V3561" i="16"/>
  <c r="V2226" i="16"/>
  <c r="V678" i="16"/>
  <c r="V1804" i="16"/>
  <c r="V2237" i="16"/>
  <c r="V193" i="16"/>
  <c r="V982" i="16"/>
  <c r="V981" i="16"/>
  <c r="V421" i="16"/>
  <c r="V4732" i="16"/>
  <c r="V980" i="16"/>
  <c r="V4379" i="16"/>
  <c r="V4378" i="16"/>
  <c r="V1423" i="16"/>
  <c r="V4314" i="16"/>
  <c r="V4313" i="16"/>
  <c r="V4570" i="16"/>
  <c r="V4864" i="16"/>
  <c r="V4874" i="16"/>
  <c r="V5027" i="16"/>
  <c r="V1215" i="16"/>
  <c r="V3525" i="16"/>
  <c r="V3140" i="16"/>
  <c r="V3277" i="16"/>
  <c r="V3438" i="16"/>
  <c r="V5026" i="16"/>
  <c r="V2343" i="16"/>
  <c r="V2341" i="16"/>
  <c r="V114" i="16"/>
  <c r="V2813" i="16"/>
  <c r="V3368" i="16"/>
  <c r="V4978" i="16"/>
  <c r="V2342" i="16"/>
  <c r="V4172" i="16"/>
  <c r="V3795" i="16"/>
  <c r="V1801" i="16"/>
  <c r="V1645" i="16"/>
  <c r="V1526" i="16"/>
  <c r="V3107" i="16"/>
  <c r="V4312" i="16"/>
  <c r="V4517" i="16"/>
  <c r="V2869" i="16"/>
  <c r="V420" i="16"/>
  <c r="V1365" i="16"/>
  <c r="V2368" i="16"/>
  <c r="V3793" i="16"/>
  <c r="V2933" i="16"/>
  <c r="V2596" i="16"/>
  <c r="V2057" i="16"/>
  <c r="V1911" i="16"/>
  <c r="V1910" i="16"/>
  <c r="V1913" i="16"/>
  <c r="V1912" i="16"/>
  <c r="V4005" i="16"/>
  <c r="V3276" i="16"/>
  <c r="V1688" i="16"/>
  <c r="V263" i="16"/>
  <c r="V2502" i="16"/>
  <c r="V1874" i="16"/>
  <c r="V4166" i="16"/>
  <c r="V2923" i="16"/>
  <c r="V2922" i="16"/>
  <c r="V4997" i="16"/>
  <c r="V113" i="16"/>
  <c r="V2779" i="16"/>
  <c r="V1032" i="16"/>
  <c r="V3412" i="16"/>
  <c r="V2272" i="16"/>
  <c r="V2867" i="16"/>
  <c r="V2290" i="16"/>
  <c r="V262" i="16"/>
  <c r="V2271" i="16"/>
  <c r="V4311" i="16"/>
  <c r="V1561" i="16"/>
  <c r="V3303" i="16"/>
  <c r="V4456" i="16"/>
  <c r="V4616" i="16"/>
  <c r="V3469" i="16"/>
  <c r="V3894" i="16"/>
  <c r="V1853" i="16"/>
  <c r="V3960" i="16"/>
  <c r="V1065" i="16"/>
  <c r="V5151" i="16"/>
  <c r="V1629" i="16"/>
  <c r="V5105" i="16"/>
  <c r="V1029" i="16"/>
  <c r="V81" i="16"/>
  <c r="V4569" i="16"/>
  <c r="V4868" i="16"/>
  <c r="V3890" i="16"/>
  <c r="V3367" i="16"/>
  <c r="V2591" i="16"/>
  <c r="V3164" i="16"/>
  <c r="V2130" i="16"/>
  <c r="V4310" i="16"/>
  <c r="V3275" i="16"/>
  <c r="V1133" i="16"/>
  <c r="V3139" i="16"/>
  <c r="V3138" i="16"/>
  <c r="V4500" i="16"/>
  <c r="V4770" i="16"/>
  <c r="V3437" i="16"/>
  <c r="V3051" i="16"/>
  <c r="V1208" i="16"/>
  <c r="V4685" i="16"/>
  <c r="V2289" i="16"/>
  <c r="V3860" i="16"/>
  <c r="V3917" i="16"/>
  <c r="V805" i="16"/>
  <c r="V806" i="16"/>
  <c r="V4817" i="16"/>
  <c r="V419" i="16"/>
  <c r="V1364" i="16"/>
  <c r="V3674" i="16"/>
  <c r="V797" i="16"/>
  <c r="V3743" i="16"/>
  <c r="V3673" i="16"/>
  <c r="V1327" i="16"/>
  <c r="V820" i="16"/>
  <c r="V4664" i="16"/>
  <c r="V4568" i="16"/>
  <c r="V2714" i="16"/>
  <c r="V4450" i="16"/>
  <c r="V1108" i="16"/>
  <c r="V1107" i="16"/>
  <c r="V4507" i="16"/>
  <c r="V5025" i="16"/>
  <c r="V3938" i="16"/>
  <c r="V261" i="16"/>
  <c r="V1240" i="16"/>
  <c r="V3893" i="16"/>
  <c r="V3774" i="16"/>
  <c r="V3063" i="16"/>
  <c r="V1452" i="16"/>
  <c r="V3366" i="16"/>
  <c r="V1819" i="16"/>
  <c r="V1760" i="16"/>
  <c r="V1761" i="16"/>
  <c r="V418" i="16"/>
  <c r="V4909" i="16"/>
  <c r="V4152" i="16"/>
  <c r="V5000" i="16"/>
  <c r="V4632" i="16"/>
  <c r="V4567" i="16"/>
  <c r="V4566" i="16"/>
  <c r="V102" i="16"/>
  <c r="V2587" i="16"/>
  <c r="V4215" i="16"/>
  <c r="V4952" i="16"/>
  <c r="V3825" i="16"/>
  <c r="V3822" i="16"/>
  <c r="V2313" i="16"/>
  <c r="V1818" i="16"/>
  <c r="V4499" i="16"/>
  <c r="V277" i="16"/>
  <c r="V4181" i="16"/>
  <c r="V4895" i="16"/>
  <c r="V2432" i="16"/>
  <c r="V2554" i="16"/>
  <c r="V2553" i="16"/>
  <c r="V2524" i="16"/>
  <c r="V1363" i="16"/>
  <c r="V80" i="16"/>
  <c r="V4055" i="16"/>
  <c r="V1883" i="16"/>
  <c r="V1588" i="16"/>
  <c r="V490" i="16"/>
  <c r="V458" i="16"/>
  <c r="V3079" i="16"/>
  <c r="V4689" i="16"/>
  <c r="V4684" i="16"/>
  <c r="V137" i="16"/>
  <c r="V1616" i="16"/>
  <c r="V2356" i="16"/>
  <c r="V2865" i="16"/>
  <c r="V417" i="16"/>
  <c r="V1997" i="16"/>
  <c r="V4309" i="16"/>
  <c r="V2581" i="16"/>
  <c r="V4308" i="16"/>
  <c r="V5127" i="16"/>
  <c r="V929" i="16"/>
  <c r="V3959" i="16"/>
  <c r="V2917" i="16"/>
  <c r="V1864" i="16"/>
  <c r="V4683" i="16"/>
  <c r="V1776" i="16"/>
  <c r="V1887" i="16"/>
  <c r="V2248" i="16"/>
  <c r="V3524" i="16"/>
  <c r="V2033" i="16"/>
  <c r="V4822" i="16"/>
  <c r="V4525" i="16"/>
  <c r="V5165" i="16"/>
  <c r="V4307" i="16"/>
  <c r="V416" i="16"/>
  <c r="V630" i="16"/>
  <c r="V4063" i="16"/>
  <c r="V1672" i="16"/>
  <c r="V2721" i="16"/>
  <c r="V2451" i="16"/>
  <c r="V868" i="16"/>
  <c r="V3012" i="16"/>
  <c r="V3011" i="16"/>
  <c r="V3010" i="16"/>
  <c r="V4565" i="16"/>
  <c r="V4884" i="16"/>
  <c r="V2945" i="16"/>
  <c r="V157" i="16"/>
  <c r="V2947" i="16"/>
  <c r="V4050" i="16"/>
  <c r="V415" i="16"/>
  <c r="V3586" i="16"/>
  <c r="V4620" i="16"/>
  <c r="V2251" i="16"/>
  <c r="V1832" i="16"/>
  <c r="V4682" i="16"/>
  <c r="V2244" i="16"/>
  <c r="V414" i="16"/>
  <c r="V523" i="16"/>
  <c r="V2872" i="16"/>
  <c r="V1307" i="16"/>
  <c r="V600" i="16"/>
  <c r="V1750" i="16"/>
  <c r="V355" i="16"/>
  <c r="V4135" i="16"/>
  <c r="V350" i="16"/>
  <c r="V2032" i="16"/>
  <c r="V878" i="16"/>
  <c r="V3158" i="16"/>
  <c r="V3157" i="16"/>
  <c r="V479" i="16"/>
  <c r="V3070" i="16"/>
  <c r="V1171" i="16"/>
  <c r="V688" i="16"/>
  <c r="V361" i="16"/>
  <c r="V472" i="16"/>
  <c r="V4564" i="16"/>
  <c r="V4563" i="16"/>
  <c r="V3902" i="16"/>
  <c r="V4970" i="16"/>
  <c r="V4825" i="16"/>
  <c r="V4956" i="16"/>
  <c r="V3332" i="16"/>
  <c r="V1432" i="16"/>
  <c r="V1716" i="16"/>
  <c r="V4180" i="16"/>
  <c r="V35" i="16"/>
  <c r="V43" i="16"/>
  <c r="V5089" i="16"/>
  <c r="V2247" i="16"/>
  <c r="V979" i="16"/>
  <c r="V4481" i="16"/>
  <c r="V2229" i="16"/>
  <c r="V79" i="16"/>
  <c r="V782" i="16"/>
  <c r="V3206" i="16"/>
  <c r="V2079" i="16"/>
  <c r="V3058" i="16"/>
  <c r="V3614" i="16"/>
  <c r="V3274" i="16"/>
  <c r="V3365" i="16"/>
  <c r="V4011" i="16"/>
  <c r="V3649" i="16"/>
  <c r="V544" i="16"/>
  <c r="V545" i="16"/>
  <c r="V3560" i="16"/>
  <c r="V667" i="16"/>
  <c r="V660" i="16"/>
  <c r="V2918" i="16"/>
  <c r="V781" i="16"/>
  <c r="V192" i="16"/>
  <c r="V3452" i="16"/>
  <c r="V4994" i="16"/>
  <c r="V3672" i="16"/>
  <c r="V4306" i="16"/>
  <c r="V4123" i="16"/>
  <c r="V4522" i="16"/>
  <c r="V695" i="16"/>
  <c r="V1707" i="16"/>
  <c r="V4122" i="16"/>
  <c r="V1991" i="16"/>
  <c r="V1699" i="16"/>
  <c r="V3648" i="16"/>
  <c r="V2589" i="16"/>
  <c r="V413" i="16"/>
  <c r="V2552" i="16"/>
  <c r="V191" i="16"/>
  <c r="V4462" i="16"/>
  <c r="V554" i="16"/>
  <c r="V4305" i="16"/>
  <c r="V166" i="16"/>
  <c r="V1106" i="16"/>
  <c r="V4125" i="16"/>
  <c r="V4304" i="16"/>
  <c r="V3588" i="16"/>
  <c r="V2793" i="16"/>
  <c r="V2811" i="16"/>
  <c r="V1873" i="16"/>
  <c r="V1175" i="16"/>
  <c r="V4060" i="16"/>
  <c r="V4054" i="16"/>
  <c r="V5024" i="16"/>
  <c r="V1615" i="16"/>
  <c r="V4303" i="16"/>
  <c r="V3630" i="16"/>
  <c r="V5023" i="16"/>
  <c r="V78" i="16"/>
  <c r="V704" i="16"/>
  <c r="V2908" i="16"/>
  <c r="V2838" i="16"/>
  <c r="V2712" i="16"/>
  <c r="V2509" i="16"/>
  <c r="V2845" i="16"/>
  <c r="V2844" i="16"/>
  <c r="V1401" i="16"/>
  <c r="V3273" i="16"/>
  <c r="V3150" i="16"/>
  <c r="V3523" i="16"/>
  <c r="V3522" i="16"/>
  <c r="V5152" i="16"/>
  <c r="V4742" i="16"/>
  <c r="V3804" i="16"/>
  <c r="V12" i="16"/>
  <c r="V1132" i="16"/>
  <c r="V281" i="16"/>
  <c r="V1181" i="16"/>
  <c r="V1180" i="16"/>
  <c r="V1179" i="16"/>
  <c r="V3994" i="16"/>
  <c r="V881" i="16"/>
  <c r="V3993" i="16"/>
  <c r="V190" i="16"/>
  <c r="V3364" i="16"/>
  <c r="V4709" i="16"/>
  <c r="V4708" i="16"/>
  <c r="V3310" i="16"/>
  <c r="V3115" i="16"/>
  <c r="V3223" i="16"/>
  <c r="V344" i="16"/>
  <c r="V2617" i="16"/>
  <c r="V1980" i="16"/>
  <c r="V1362" i="16"/>
  <c r="V4198" i="16"/>
  <c r="V1361" i="16"/>
  <c r="V3585" i="16"/>
  <c r="V1800" i="16"/>
  <c r="V1546" i="16"/>
  <c r="V1545" i="16"/>
  <c r="V3859" i="16"/>
  <c r="V4143" i="16"/>
  <c r="V1553" i="16"/>
  <c r="V4781" i="16"/>
  <c r="V4780" i="16"/>
  <c r="V2954" i="16"/>
  <c r="V1105" i="16"/>
  <c r="V2953" i="16"/>
  <c r="V978" i="16"/>
  <c r="V4435" i="16"/>
  <c r="V315" i="16"/>
  <c r="V3627" i="16"/>
  <c r="V2818" i="16"/>
  <c r="V1705" i="16"/>
  <c r="V3909" i="16"/>
  <c r="V4354" i="16"/>
  <c r="V920" i="16"/>
  <c r="V412" i="16"/>
  <c r="V141" i="16"/>
  <c r="V1483" i="16"/>
  <c r="V666" i="16"/>
  <c r="V132" i="16"/>
  <c r="V780" i="16"/>
  <c r="V131" i="16"/>
  <c r="V1453" i="16"/>
  <c r="V2515" i="16"/>
  <c r="V5112" i="16"/>
  <c r="V5133" i="16"/>
  <c r="V4816" i="16"/>
  <c r="V4019" i="16"/>
  <c r="V3862" i="16"/>
  <c r="V3858" i="16"/>
  <c r="V3861" i="16"/>
  <c r="V3584" i="16"/>
  <c r="V1746" i="16"/>
  <c r="V1885" i="16"/>
  <c r="V888" i="16"/>
  <c r="V5131" i="16"/>
  <c r="V2189" i="16"/>
  <c r="V1104" i="16"/>
  <c r="V4302" i="16"/>
  <c r="V937" i="16"/>
  <c r="V4585" i="16"/>
  <c r="V4584" i="16"/>
  <c r="V4878" i="16"/>
  <c r="V2236" i="16"/>
  <c r="V2856" i="16"/>
  <c r="V4467" i="16"/>
  <c r="V2338" i="16"/>
  <c r="V2489" i="16"/>
  <c r="V2476" i="16"/>
  <c r="V2475" i="16"/>
  <c r="V2987" i="16"/>
  <c r="V510" i="16"/>
  <c r="V4614" i="16"/>
  <c r="V1681" i="16"/>
  <c r="V705" i="16"/>
  <c r="V1000" i="16"/>
  <c r="V556" i="16"/>
  <c r="V599" i="16"/>
  <c r="V1144" i="16"/>
  <c r="V1489" i="16"/>
  <c r="V779" i="16"/>
  <c r="V3272" i="16"/>
  <c r="V3726" i="16"/>
  <c r="V269" i="16"/>
  <c r="V1906" i="16"/>
  <c r="V1103" i="16"/>
  <c r="V1525" i="16"/>
  <c r="V3331" i="16"/>
  <c r="V919" i="16"/>
  <c r="V467" i="16"/>
  <c r="V5150" i="16"/>
  <c r="V112" i="16"/>
  <c r="V1488" i="16"/>
  <c r="V2142" i="16"/>
  <c r="V2144" i="16"/>
  <c r="V4437" i="16"/>
  <c r="V3028" i="16"/>
  <c r="V5059" i="16"/>
  <c r="V5058" i="16"/>
  <c r="V1712" i="16"/>
  <c r="V2428" i="16"/>
  <c r="V2442" i="16"/>
  <c r="V2441" i="16"/>
  <c r="V3844" i="16"/>
  <c r="V1975" i="16"/>
  <c r="V4791" i="16"/>
  <c r="V4790" i="16"/>
  <c r="V3781" i="16"/>
  <c r="V411" i="16"/>
  <c r="V4644" i="16"/>
  <c r="V4643" i="16"/>
  <c r="V4301" i="16"/>
  <c r="V778" i="16"/>
  <c r="V2511" i="16"/>
  <c r="V2566" i="16"/>
  <c r="V2467" i="16"/>
  <c r="V410" i="16"/>
  <c r="V1802" i="16"/>
  <c r="V3020" i="16"/>
  <c r="V1463" i="16"/>
  <c r="V1131" i="16"/>
  <c r="V4703" i="16"/>
  <c r="V3466" i="16"/>
  <c r="V3075" i="16"/>
  <c r="V5122" i="16"/>
  <c r="V3050" i="16"/>
  <c r="V3908" i="16"/>
  <c r="V1917" i="16"/>
  <c r="V2577" i="16"/>
  <c r="V1587" i="16"/>
  <c r="V3647" i="16"/>
  <c r="V2211" i="16"/>
  <c r="V2903" i="16"/>
  <c r="V1733" i="16"/>
  <c r="V2996" i="16"/>
  <c r="V3182" i="16"/>
  <c r="V1414" i="16"/>
  <c r="V1597" i="16"/>
  <c r="V2525" i="16"/>
  <c r="V4004" i="16"/>
  <c r="V3271" i="16"/>
  <c r="V1022" i="16"/>
  <c r="V887" i="16"/>
  <c r="V4562" i="16"/>
  <c r="V3857" i="16"/>
  <c r="V1723" i="16"/>
  <c r="V4698" i="16"/>
  <c r="V3192" i="16"/>
  <c r="V2913" i="16"/>
  <c r="V3897" i="16"/>
  <c r="V3963" i="16"/>
  <c r="V3962" i="16"/>
  <c r="V1524" i="16"/>
  <c r="V2206" i="16"/>
  <c r="V5085" i="16"/>
  <c r="V4353" i="16"/>
  <c r="V1021" i="16"/>
  <c r="V3270" i="16"/>
  <c r="V3734" i="16"/>
  <c r="V4561" i="16"/>
  <c r="V230" i="16"/>
  <c r="V4391" i="16"/>
  <c r="V3780" i="16"/>
  <c r="V156" i="16"/>
  <c r="V977" i="16"/>
  <c r="V347" i="16"/>
  <c r="V3404" i="16"/>
  <c r="V2649" i="16"/>
  <c r="V2183" i="16"/>
  <c r="V2860" i="16"/>
  <c r="V718" i="16"/>
  <c r="V633" i="16"/>
  <c r="V840" i="16"/>
  <c r="V976" i="16"/>
  <c r="V1189" i="16"/>
  <c r="V3137" i="16"/>
  <c r="V3403" i="16"/>
  <c r="V202" i="16"/>
  <c r="V4744" i="16"/>
  <c r="V2288" i="16"/>
  <c r="V409" i="16"/>
  <c r="V1854" i="16"/>
  <c r="V5102" i="16"/>
  <c r="V5101" i="16"/>
  <c r="V2965" i="16"/>
  <c r="V4560" i="16"/>
  <c r="V2488" i="16"/>
  <c r="V213" i="16"/>
  <c r="V3646" i="16"/>
  <c r="V2261" i="16"/>
  <c r="V3759" i="16"/>
  <c r="V3497" i="16"/>
  <c r="V3733" i="16"/>
  <c r="V3732" i="16"/>
  <c r="V1102" i="16"/>
  <c r="V1058" i="16"/>
  <c r="V4127" i="16"/>
  <c r="V2720" i="16"/>
  <c r="V2926" i="16"/>
  <c r="V2925" i="16"/>
  <c r="V1149" i="16"/>
  <c r="V2287" i="16"/>
  <c r="V2197" i="16"/>
  <c r="V3436" i="16"/>
  <c r="V4485" i="16"/>
  <c r="V4484" i="16"/>
  <c r="V152" i="16"/>
  <c r="V4662" i="16"/>
  <c r="V4461" i="16"/>
  <c r="V629" i="16"/>
  <c r="V260" i="16"/>
  <c r="V1418" i="16"/>
  <c r="V4963" i="16"/>
  <c r="V1258" i="16"/>
  <c r="V3465" i="16"/>
  <c r="V777" i="16"/>
  <c r="V3082" i="16"/>
  <c r="V1273" i="16"/>
  <c r="V3631" i="16"/>
  <c r="V4478" i="16"/>
  <c r="V1316" i="16"/>
  <c r="V4300" i="16"/>
  <c r="V4894" i="16"/>
  <c r="V111" i="16"/>
  <c r="V1907" i="16"/>
  <c r="V4413" i="16"/>
  <c r="V663" i="16"/>
  <c r="V3168" i="16"/>
  <c r="V662" i="16"/>
  <c r="V661" i="16"/>
  <c r="V314" i="16"/>
  <c r="V1982" i="16"/>
  <c r="V408" i="16"/>
  <c r="V4128" i="16"/>
  <c r="V4893" i="16"/>
  <c r="V4892" i="16"/>
  <c r="V4891" i="16"/>
  <c r="V4789" i="16"/>
  <c r="V4815" i="16"/>
  <c r="V4821" i="16"/>
  <c r="V4498" i="16"/>
  <c r="V518" i="16"/>
  <c r="V975" i="16"/>
  <c r="V3977" i="16"/>
  <c r="V466" i="16"/>
  <c r="V4962" i="16"/>
  <c r="V259" i="16"/>
  <c r="V5144" i="16"/>
  <c r="V3363" i="16"/>
  <c r="V1101" i="16"/>
  <c r="V4681" i="16"/>
  <c r="V3713" i="16"/>
  <c r="V3712" i="16"/>
  <c r="V1020" i="16"/>
  <c r="V237" i="16"/>
  <c r="V1523" i="16"/>
  <c r="V4146" i="16"/>
  <c r="V3532" i="16"/>
  <c r="V3613" i="16"/>
  <c r="V776" i="16"/>
  <c r="V918" i="16"/>
  <c r="V4299" i="16"/>
  <c r="V4298" i="16"/>
  <c r="V1044" i="16"/>
  <c r="V1043" i="16"/>
  <c r="V3892" i="16"/>
  <c r="V3269" i="16"/>
  <c r="V2345" i="16"/>
  <c r="V4049" i="16"/>
  <c r="V1722" i="16"/>
  <c r="V4591" i="16"/>
  <c r="V4589" i="16"/>
  <c r="V4588" i="16"/>
  <c r="V4590" i="16"/>
  <c r="V2930" i="16"/>
  <c r="V2938" i="16"/>
  <c r="V4412" i="16"/>
  <c r="V4297" i="16"/>
  <c r="V313" i="16"/>
  <c r="V1142" i="16"/>
  <c r="V1529" i="16"/>
  <c r="V2389" i="16"/>
  <c r="V1974" i="16"/>
  <c r="V3531" i="16"/>
  <c r="V5054" i="16"/>
  <c r="V4296" i="16"/>
  <c r="V4295" i="16"/>
  <c r="V3895" i="16"/>
  <c r="V1605" i="16"/>
  <c r="V4431" i="16"/>
  <c r="V407" i="16"/>
  <c r="V3268" i="16"/>
  <c r="V2921" i="16"/>
  <c r="V3496" i="16"/>
  <c r="V3495" i="16"/>
  <c r="V4775" i="16"/>
  <c r="V3976" i="16"/>
  <c r="V3975" i="16"/>
  <c r="V2460" i="16"/>
  <c r="V4873" i="16"/>
  <c r="V3790" i="16"/>
  <c r="V4411" i="16"/>
  <c r="V3494" i="16"/>
  <c r="V3506" i="16"/>
  <c r="V3974" i="16"/>
  <c r="V3493" i="16"/>
  <c r="V3835" i="16"/>
  <c r="V4410" i="16"/>
  <c r="V4098" i="16"/>
  <c r="V1355" i="16"/>
  <c r="V4097" i="16"/>
  <c r="V528" i="16"/>
  <c r="V5022" i="16"/>
  <c r="V3742" i="16"/>
  <c r="V4136" i="16"/>
  <c r="V2320" i="16"/>
  <c r="V2887" i="16"/>
  <c r="V1487" i="16"/>
  <c r="V1100" i="16"/>
  <c r="V312" i="16"/>
  <c r="V1255" i="16"/>
  <c r="V3133" i="16"/>
  <c r="V1654" i="16"/>
  <c r="V775" i="16"/>
  <c r="V3612" i="16"/>
  <c r="V3611" i="16"/>
  <c r="V3693" i="16"/>
  <c r="V3610" i="16"/>
  <c r="V1168" i="16"/>
  <c r="V4506" i="16"/>
  <c r="V4179" i="16"/>
  <c r="V1680" i="16"/>
  <c r="V2169" i="16"/>
  <c r="V852" i="16"/>
  <c r="V5021" i="16"/>
  <c r="V1522" i="16"/>
  <c r="V843" i="16"/>
  <c r="V1813" i="16"/>
  <c r="V4084" i="16"/>
  <c r="V3173" i="16"/>
  <c r="V1400" i="16"/>
  <c r="V340" i="16"/>
  <c r="V2911" i="16"/>
  <c r="V4294" i="16"/>
  <c r="V624" i="16"/>
  <c r="V5034" i="16"/>
  <c r="V1539" i="16"/>
  <c r="V851" i="16"/>
  <c r="V2631" i="16"/>
  <c r="V4976" i="16"/>
  <c r="V850" i="16"/>
  <c r="V2508" i="16"/>
  <c r="V1134" i="16"/>
  <c r="V1060" i="16"/>
  <c r="V849" i="16"/>
  <c r="V290" i="16"/>
  <c r="V917" i="16"/>
  <c r="V2168" i="16"/>
  <c r="V2167" i="16"/>
  <c r="V2906" i="16"/>
  <c r="V3123" i="16"/>
  <c r="V838" i="16"/>
  <c r="V2719" i="16"/>
  <c r="V1413" i="16"/>
  <c r="V3609" i="16"/>
  <c r="V4083" i="16"/>
  <c r="V3210" i="16"/>
  <c r="V3435" i="16"/>
  <c r="V1342" i="16"/>
  <c r="V1343" i="16"/>
  <c r="V4082" i="16"/>
  <c r="V4081" i="16"/>
  <c r="V774" i="16"/>
  <c r="V4155" i="16"/>
  <c r="V1695" i="16"/>
  <c r="V1249" i="16"/>
  <c r="V2433" i="16"/>
  <c r="V4293" i="16"/>
  <c r="V2870" i="16"/>
  <c r="V3141" i="16"/>
  <c r="V2640" i="16"/>
  <c r="V4292" i="16"/>
  <c r="V3102" i="16"/>
  <c r="V4048" i="16"/>
  <c r="V3074" i="16"/>
  <c r="V258" i="16"/>
  <c r="V77" i="16"/>
  <c r="V2842" i="16"/>
  <c r="V1704" i="16"/>
  <c r="V235" i="16"/>
  <c r="V1172" i="16"/>
  <c r="V2323" i="16"/>
  <c r="V2634" i="16"/>
  <c r="V3112" i="16"/>
  <c r="V1099" i="16"/>
  <c r="V234" i="16"/>
  <c r="V4199" i="16"/>
  <c r="V1314" i="16"/>
  <c r="V1536" i="16"/>
  <c r="V3091" i="16"/>
  <c r="V3464" i="16"/>
  <c r="V3067" i="16"/>
  <c r="V4291" i="16"/>
  <c r="V257" i="16"/>
  <c r="V3705" i="16"/>
  <c r="V2252" i="16"/>
  <c r="V2889" i="16"/>
  <c r="V189" i="16"/>
  <c r="V172" i="16"/>
  <c r="V448" i="16"/>
  <c r="V171" i="16"/>
  <c r="V1223" i="16"/>
  <c r="V2129" i="16"/>
  <c r="V2128" i="16"/>
  <c r="V4986" i="16"/>
  <c r="V4667" i="16"/>
  <c r="V4559" i="16"/>
  <c r="V76" i="16"/>
  <c r="V2570" i="16"/>
  <c r="V1291" i="16"/>
  <c r="V201" i="16"/>
  <c r="V353" i="16"/>
  <c r="V406" i="16"/>
  <c r="V1399" i="16"/>
  <c r="V3362" i="16"/>
  <c r="V162" i="16"/>
  <c r="V1655" i="16"/>
  <c r="V3970" i="16"/>
  <c r="V2008" i="16"/>
  <c r="V5001" i="16"/>
  <c r="V4290" i="16"/>
  <c r="V3849" i="16"/>
  <c r="V1303" i="16"/>
  <c r="V3101" i="16"/>
  <c r="V3834" i="16"/>
  <c r="V4477" i="16"/>
  <c r="V773" i="16"/>
  <c r="V3920" i="16"/>
  <c r="V3267" i="16"/>
  <c r="V188" i="16"/>
  <c r="V916" i="16"/>
  <c r="V4631" i="16"/>
  <c r="V215" i="16"/>
  <c r="V1786" i="16"/>
  <c r="V3573" i="16"/>
  <c r="V2919" i="16"/>
  <c r="V3741" i="16"/>
  <c r="V5065" i="16"/>
  <c r="V1593" i="16"/>
  <c r="V3572" i="16"/>
  <c r="V4907" i="16"/>
  <c r="V3608" i="16"/>
  <c r="V4394" i="16"/>
  <c r="V2866" i="16"/>
  <c r="V1098" i="16"/>
  <c r="V4003" i="16"/>
  <c r="V1596" i="16"/>
  <c r="V4002" i="16"/>
  <c r="V1989" i="16"/>
  <c r="V1097" i="16"/>
  <c r="V837" i="16"/>
  <c r="V75" i="16"/>
  <c r="V2262" i="16"/>
  <c r="V5086" i="16"/>
  <c r="V613" i="16"/>
  <c r="V974" i="16"/>
  <c r="V1096" i="16"/>
  <c r="V3418" i="16"/>
  <c r="V4961" i="16"/>
  <c r="V4960" i="16"/>
  <c r="V4062" i="16"/>
  <c r="V4460" i="16"/>
  <c r="V3942" i="16"/>
  <c r="V1095" i="16"/>
  <c r="V143" i="16"/>
  <c r="V3391" i="16"/>
  <c r="V2463" i="16"/>
  <c r="V3361" i="16"/>
  <c r="V3390" i="16"/>
  <c r="V3626" i="16"/>
  <c r="V4388" i="16"/>
  <c r="V4619" i="16"/>
  <c r="V2386" i="16"/>
  <c r="V3699" i="16"/>
  <c r="V3802" i="16"/>
  <c r="V1631" i="16"/>
  <c r="V3454" i="16"/>
  <c r="V3986" i="16"/>
  <c r="V3360" i="16"/>
  <c r="V3824" i="16"/>
  <c r="V4067" i="16"/>
  <c r="V283" i="16"/>
  <c r="V280" i="16"/>
  <c r="V886" i="16"/>
  <c r="V3121" i="16"/>
  <c r="V3359" i="16"/>
  <c r="V1277" i="16"/>
  <c r="V5049" i="16"/>
  <c r="V1651" i="16"/>
  <c r="V1563" i="16"/>
  <c r="V1094" i="16"/>
  <c r="V1093" i="16"/>
  <c r="V3185" i="16"/>
  <c r="V4579" i="16"/>
  <c r="V5097" i="16"/>
  <c r="V3711" i="16"/>
  <c r="V3710" i="16"/>
  <c r="V2152" i="16"/>
  <c r="V4832" i="16"/>
  <c r="V712" i="16"/>
  <c r="V1218" i="16"/>
  <c r="V311" i="16"/>
  <c r="V4948" i="16"/>
  <c r="V5082" i="16"/>
  <c r="V3402" i="16"/>
  <c r="V3521" i="16"/>
  <c r="V3170" i="16"/>
  <c r="V336" i="16"/>
  <c r="V3935" i="16"/>
  <c r="V3066" i="16"/>
  <c r="V4026" i="16"/>
  <c r="V4091" i="16"/>
  <c r="V4090" i="16"/>
  <c r="V621" i="16"/>
  <c r="V3583" i="16"/>
  <c r="V151" i="16"/>
  <c r="V3891" i="16"/>
  <c r="V4163" i="16"/>
  <c r="V4162" i="16"/>
  <c r="V598" i="16"/>
  <c r="V2028" i="16"/>
  <c r="V597" i="16"/>
  <c r="V612" i="16"/>
  <c r="V4848" i="16"/>
  <c r="V1092" i="16"/>
  <c r="V1778" i="16"/>
  <c r="V1091" i="16"/>
  <c r="V187" i="16"/>
  <c r="V2902" i="16"/>
  <c r="V186" i="16"/>
  <c r="V1609" i="16"/>
  <c r="V115" i="16"/>
  <c r="V4289" i="16"/>
  <c r="V3492" i="16"/>
  <c r="V2312" i="16"/>
  <c r="V4377" i="16"/>
  <c r="V4979" i="16"/>
  <c r="V1721" i="16"/>
  <c r="V1604" i="16"/>
  <c r="V1451" i="16"/>
  <c r="V4977" i="16"/>
  <c r="V900" i="16"/>
  <c r="V2294" i="16"/>
  <c r="V2311" i="16"/>
  <c r="V2293" i="16"/>
  <c r="V973" i="16"/>
  <c r="V459" i="16"/>
  <c r="V4855" i="16"/>
  <c r="V360" i="16"/>
  <c r="V5130" i="16"/>
  <c r="V4558" i="16"/>
  <c r="V310" i="16"/>
  <c r="V455" i="16"/>
  <c r="V256" i="16"/>
  <c r="V4985" i="16"/>
  <c r="V1648" i="16"/>
  <c r="V4459" i="16"/>
  <c r="V3812" i="16"/>
  <c r="V4065" i="16"/>
  <c r="V2711" i="16"/>
  <c r="V2632" i="16"/>
  <c r="V140" i="16"/>
  <c r="V1766" i="16"/>
  <c r="V4749" i="16"/>
  <c r="V2487" i="16"/>
  <c r="V1153" i="16"/>
  <c r="V18" i="16"/>
  <c r="V596" i="16"/>
  <c r="V1987" i="16"/>
  <c r="V1090" i="16"/>
  <c r="V3330" i="16"/>
  <c r="V2326" i="16"/>
  <c r="V1089" i="16"/>
  <c r="V1671" i="16"/>
  <c r="V2559" i="16"/>
  <c r="V2037" i="16"/>
  <c r="V5020" i="16"/>
  <c r="V3559" i="16"/>
  <c r="V3558" i="16"/>
  <c r="V3557" i="16"/>
  <c r="V2350" i="16"/>
  <c r="V915" i="16"/>
  <c r="V185" i="16"/>
  <c r="V1968" i="16"/>
  <c r="V2639" i="16"/>
  <c r="V831" i="16"/>
  <c r="V802" i="16"/>
  <c r="V1057" i="16"/>
  <c r="V1056" i="16"/>
  <c r="V74" i="16"/>
  <c r="V169" i="16"/>
  <c r="V1148" i="16"/>
  <c r="V5076" i="16"/>
  <c r="V3839" i="16"/>
  <c r="V3838" i="16"/>
  <c r="V3997" i="16"/>
  <c r="V1669" i="16"/>
  <c r="V1668" i="16"/>
  <c r="V1667" i="16"/>
  <c r="V73" i="16"/>
  <c r="V453" i="16"/>
  <c r="V1999" i="16"/>
  <c r="V1603" i="16"/>
  <c r="V862" i="16"/>
  <c r="V4715" i="16"/>
  <c r="V4717" i="16"/>
  <c r="V4716" i="16"/>
  <c r="V4714" i="16"/>
  <c r="V4409" i="16"/>
  <c r="V1964" i="16"/>
  <c r="V3958" i="16"/>
  <c r="V1462" i="16"/>
  <c r="V3266" i="16"/>
  <c r="V1007" i="16"/>
  <c r="V1019" i="16"/>
  <c r="V3773" i="16"/>
  <c r="V4697" i="16"/>
  <c r="V3753" i="16"/>
  <c r="V4854" i="16"/>
  <c r="V4288" i="16"/>
  <c r="V4516" i="16"/>
  <c r="V4001" i="16"/>
  <c r="V4287" i="16"/>
  <c r="V4286" i="16"/>
  <c r="V842" i="16"/>
  <c r="V4285" i="16"/>
  <c r="V4432" i="16"/>
  <c r="V4284" i="16"/>
  <c r="V1844" i="16"/>
  <c r="V4968" i="16"/>
  <c r="V309" i="16"/>
  <c r="V972" i="16"/>
  <c r="V4867" i="16"/>
  <c r="V4959" i="16"/>
  <c r="V1412" i="16"/>
  <c r="V2929" i="16"/>
  <c r="V4283" i="16"/>
  <c r="V1901" i="16"/>
  <c r="V4178" i="16"/>
  <c r="V334" i="16"/>
  <c r="V4488" i="16"/>
  <c r="V4487" i="16"/>
  <c r="V4779" i="16"/>
  <c r="V1586" i="16"/>
  <c r="V4124" i="16"/>
  <c r="V4531" i="16"/>
  <c r="V5096" i="16"/>
  <c r="V5095" i="16"/>
  <c r="V1018" i="16"/>
  <c r="V4799" i="16"/>
  <c r="V830" i="16"/>
  <c r="V1336" i="16"/>
  <c r="V4149" i="16"/>
  <c r="V3329" i="16"/>
  <c r="V1449" i="16"/>
  <c r="V3898" i="16"/>
  <c r="V3556" i="16"/>
  <c r="V1143" i="16"/>
  <c r="V20" i="16"/>
  <c r="V4207" i="16"/>
  <c r="V895" i="16"/>
  <c r="V894" i="16"/>
  <c r="V3731" i="16"/>
  <c r="V5129" i="16"/>
  <c r="V4213" i="16"/>
  <c r="V2638" i="16"/>
  <c r="V405" i="16"/>
  <c r="V3056" i="16"/>
  <c r="V1138" i="16"/>
  <c r="V4376" i="16"/>
  <c r="V1521" i="16"/>
  <c r="V4208" i="16"/>
  <c r="V4967" i="16"/>
  <c r="V3048" i="16"/>
  <c r="V1302" i="16"/>
  <c r="V506" i="16"/>
  <c r="V1803" i="16"/>
  <c r="V1156" i="16"/>
  <c r="V3607" i="16"/>
  <c r="V3555" i="16"/>
  <c r="V3554" i="16"/>
  <c r="V2928" i="16"/>
  <c r="V2783" i="16"/>
  <c r="V1607" i="16"/>
  <c r="V1976" i="16"/>
  <c r="V1658" i="16"/>
  <c r="V2166" i="16"/>
  <c r="V3718" i="16"/>
  <c r="V2165" i="16"/>
  <c r="V404" i="16"/>
  <c r="V403" i="16"/>
  <c r="V402" i="16"/>
  <c r="V30" i="16"/>
  <c r="V3218" i="16"/>
  <c r="V2254" i="16"/>
  <c r="V3069" i="16"/>
  <c r="V1971" i="16"/>
  <c r="V829" i="16"/>
  <c r="V1570" i="16"/>
  <c r="V1407" i="16"/>
  <c r="V1405" i="16"/>
  <c r="V1406" i="16"/>
  <c r="V3463" i="16"/>
  <c r="V2486" i="16"/>
  <c r="V971" i="16"/>
  <c r="V4427" i="16"/>
  <c r="V4282" i="16"/>
  <c r="V2493" i="16"/>
  <c r="V2633" i="16"/>
  <c r="V4658" i="16"/>
  <c r="V3358" i="16"/>
  <c r="V4971" i="16"/>
  <c r="V665" i="16"/>
  <c r="V3645" i="16"/>
  <c r="V4430" i="16"/>
  <c r="V5060" i="16"/>
  <c r="V3052" i="16"/>
  <c r="V3992" i="16"/>
  <c r="V2430" i="16"/>
  <c r="V1673" i="16"/>
  <c r="V970" i="16"/>
  <c r="V799" i="16"/>
  <c r="V3187" i="16"/>
  <c r="V2127" i="16"/>
  <c r="V1282" i="16"/>
  <c r="V331" i="16"/>
  <c r="V3434" i="16"/>
  <c r="V4921" i="16"/>
  <c r="V3725" i="16"/>
  <c r="V2039" i="16"/>
  <c r="V1890" i="16"/>
  <c r="V611" i="16"/>
  <c r="V610" i="16"/>
  <c r="V3870" i="16"/>
  <c r="V2322" i="16"/>
  <c r="V823" i="16"/>
  <c r="V969" i="16"/>
  <c r="V4387" i="16"/>
  <c r="V3265" i="16"/>
  <c r="V1902" i="16"/>
  <c r="V366" i="16"/>
  <c r="V1221" i="16"/>
  <c r="V1239" i="16"/>
  <c r="V4129" i="16"/>
  <c r="V1232" i="16"/>
  <c r="V4080" i="16"/>
  <c r="V1042" i="16"/>
  <c r="V274" i="16"/>
  <c r="V2825" i="16"/>
  <c r="V2901" i="16"/>
  <c r="V1852" i="16"/>
  <c r="V1252" i="16"/>
  <c r="V855" i="16"/>
  <c r="V204" i="16"/>
  <c r="V968" i="16"/>
  <c r="V4947" i="16"/>
  <c r="V4946" i="16"/>
  <c r="V1741" i="16"/>
  <c r="V3907" i="16"/>
  <c r="V4281" i="16"/>
  <c r="V4945" i="16"/>
  <c r="V3906" i="16"/>
  <c r="V1167" i="16"/>
  <c r="V2967" i="16"/>
  <c r="V4075" i="16"/>
  <c r="V525" i="16"/>
  <c r="V1088" i="16"/>
  <c r="V2964" i="16"/>
  <c r="V2299" i="16"/>
  <c r="V4051" i="16"/>
  <c r="V41" i="16"/>
  <c r="V37" i="16"/>
  <c r="V255" i="16"/>
  <c r="V209" i="16"/>
  <c r="V2383" i="16"/>
  <c r="V2789" i="16"/>
  <c r="V2588" i="16"/>
  <c r="V493" i="16"/>
  <c r="V3113" i="16"/>
  <c r="V271" i="16"/>
  <c r="V3100" i="16"/>
  <c r="V2382" i="16"/>
  <c r="V2551" i="16"/>
  <c r="V4690" i="16"/>
  <c r="V3984" i="16"/>
  <c r="V1738" i="16"/>
  <c r="V1739" i="16"/>
  <c r="V214" i="16"/>
  <c r="V995" i="16"/>
  <c r="V4212" i="16"/>
  <c r="V3553" i="16"/>
  <c r="V121" i="16"/>
  <c r="V1185" i="16"/>
  <c r="V2645" i="16"/>
  <c r="V1621" i="16"/>
  <c r="V1578" i="16"/>
  <c r="V1775" i="16"/>
  <c r="V3658" i="16"/>
  <c r="V772" i="16"/>
  <c r="V2805" i="16"/>
  <c r="V1694" i="16"/>
  <c r="V1411" i="16"/>
  <c r="V2186" i="16"/>
  <c r="V1703" i="16"/>
  <c r="V2104" i="16"/>
  <c r="V2103" i="16"/>
  <c r="V3191" i="16"/>
  <c r="V2146" i="16"/>
  <c r="V3099" i="16"/>
  <c r="V3098" i="16"/>
  <c r="V3491" i="16"/>
  <c r="V3490" i="16"/>
  <c r="V771" i="16"/>
  <c r="V3221" i="16"/>
  <c r="V4814" i="16"/>
  <c r="V1764" i="16"/>
  <c r="V308" i="16"/>
  <c r="V1931" i="16"/>
  <c r="V4935" i="16"/>
  <c r="V1520" i="16"/>
  <c r="V770" i="16"/>
  <c r="V2961" i="16"/>
  <c r="V3671" i="16"/>
  <c r="V1558" i="16"/>
  <c r="V5092" i="16"/>
  <c r="V4280" i="16"/>
  <c r="V1358" i="16"/>
  <c r="V4828" i="16"/>
  <c r="V4202" i="16"/>
  <c r="V1507" i="16"/>
  <c r="V2556" i="16"/>
  <c r="V2517" i="16"/>
  <c r="V5044" i="16"/>
  <c r="V4497" i="16"/>
  <c r="V2810" i="16"/>
  <c r="V4105" i="16"/>
  <c r="V4042" i="16"/>
  <c r="V3401" i="16"/>
  <c r="V4923" i="16"/>
  <c r="V3148" i="16"/>
  <c r="V686" i="16"/>
  <c r="V809" i="16"/>
  <c r="V3737" i="16"/>
  <c r="V3730" i="16"/>
  <c r="V1199" i="16"/>
  <c r="V4515" i="16"/>
  <c r="V4723" i="16"/>
  <c r="V326" i="16"/>
  <c r="V1799" i="16"/>
  <c r="V2148" i="16"/>
  <c r="V1560" i="16"/>
  <c r="V4449" i="16"/>
  <c r="V1087" i="16"/>
  <c r="V3833" i="16"/>
  <c r="V1785" i="16"/>
  <c r="V542" i="16"/>
  <c r="V343" i="16"/>
  <c r="V541" i="16"/>
  <c r="V2952" i="16"/>
  <c r="V1261" i="16"/>
  <c r="V5067" i="16"/>
  <c r="V769" i="16"/>
  <c r="V999" i="16"/>
  <c r="V2713" i="16"/>
  <c r="V1017" i="16"/>
  <c r="V2007" i="16"/>
  <c r="V4727" i="16"/>
  <c r="V2550" i="16"/>
  <c r="V2513" i="16"/>
  <c r="V2549" i="16"/>
  <c r="V2548" i="16"/>
  <c r="V2661" i="16"/>
  <c r="V3670" i="16"/>
  <c r="V3175" i="16"/>
  <c r="V2218" i="16"/>
  <c r="V3085" i="16"/>
  <c r="V1626" i="16"/>
  <c r="V401" i="16"/>
  <c r="V400" i="16"/>
  <c r="V4168" i="16"/>
  <c r="V3005" i="16"/>
  <c r="V1184" i="16"/>
  <c r="V3205" i="16"/>
  <c r="V3097" i="16"/>
  <c r="V1247" i="16"/>
  <c r="V3264" i="16"/>
  <c r="V2327" i="16"/>
  <c r="V34" i="16"/>
  <c r="V32" i="16"/>
  <c r="V33" i="16"/>
  <c r="V3263" i="16"/>
  <c r="V4680" i="16"/>
  <c r="V2912" i="16"/>
  <c r="V3896" i="16"/>
  <c r="V877" i="16"/>
  <c r="V2331" i="16"/>
  <c r="V2991" i="16"/>
  <c r="V2990" i="16"/>
  <c r="V2995" i="16"/>
  <c r="V2994" i="16"/>
  <c r="V3057" i="16"/>
  <c r="V4527" i="16"/>
  <c r="V1340" i="16"/>
  <c r="V3049" i="16"/>
  <c r="V1174" i="16"/>
  <c r="V3821" i="16"/>
  <c r="V3820" i="16"/>
  <c r="V3819" i="16"/>
  <c r="V2547" i="16"/>
  <c r="V2620" i="16"/>
  <c r="V1503" i="16"/>
  <c r="V914" i="16"/>
  <c r="V913" i="16"/>
  <c r="V1535" i="16"/>
  <c r="V1534" i="16"/>
  <c r="V3508" i="16"/>
  <c r="V3198" i="16"/>
  <c r="V2959" i="16"/>
  <c r="V3885" i="16"/>
  <c r="V72" i="16"/>
  <c r="V5111" i="16"/>
  <c r="V1502" i="16"/>
  <c r="V1245" i="16"/>
  <c r="V1244" i="16"/>
  <c r="V2616" i="16"/>
  <c r="V3779" i="16"/>
  <c r="V3606" i="16"/>
  <c r="V1461" i="16"/>
  <c r="V1460" i="16"/>
  <c r="V1371" i="16"/>
  <c r="V1173" i="16"/>
  <c r="V184" i="16"/>
  <c r="V183" i="16"/>
  <c r="V200" i="16"/>
  <c r="V564" i="16"/>
  <c r="V699" i="16"/>
  <c r="V2155" i="16"/>
  <c r="V1238" i="16"/>
  <c r="V71" i="16"/>
  <c r="V912" i="16"/>
  <c r="V1549" i="16"/>
  <c r="V1548" i="16"/>
  <c r="V723" i="16"/>
  <c r="V727" i="16"/>
  <c r="V4279" i="16"/>
  <c r="V4278" i="16"/>
  <c r="V307" i="16"/>
  <c r="V2968" i="16"/>
  <c r="V3092" i="16"/>
  <c r="V3088" i="16"/>
  <c r="V3096" i="16"/>
  <c r="V5002" i="16"/>
  <c r="V1145" i="16"/>
  <c r="V3778" i="16"/>
  <c r="V768" i="16"/>
  <c r="V4752" i="16"/>
  <c r="V4751" i="16"/>
  <c r="V4754" i="16"/>
  <c r="V595" i="16"/>
  <c r="V4557" i="16"/>
  <c r="V3698" i="16"/>
  <c r="V5084" i="16"/>
  <c r="V5075" i="16"/>
  <c r="V3262" i="16"/>
  <c r="V1552" i="16"/>
  <c r="V996" i="16"/>
  <c r="V1360" i="16"/>
  <c r="V1544" i="16"/>
  <c r="V1551" i="16"/>
  <c r="V998" i="16"/>
  <c r="V1543" i="16"/>
  <c r="V4277" i="16"/>
  <c r="V648" i="16"/>
  <c r="V647" i="16"/>
  <c r="V3462" i="16"/>
  <c r="V2485" i="16"/>
  <c r="V4036" i="16"/>
  <c r="V4035" i="16"/>
  <c r="V5003" i="16"/>
  <c r="V4813" i="16"/>
  <c r="V3357" i="16"/>
  <c r="V943" i="16"/>
  <c r="V4706" i="16"/>
  <c r="V3111" i="16"/>
  <c r="V2102" i="16"/>
  <c r="V3951" i="16"/>
  <c r="V399" i="16"/>
  <c r="V337" i="16"/>
  <c r="V306" i="16"/>
  <c r="V3669" i="16"/>
  <c r="V3657" i="16"/>
  <c r="V1227" i="16"/>
  <c r="V4102" i="16"/>
  <c r="V4096" i="16"/>
  <c r="V2951" i="16"/>
  <c r="V4839" i="16"/>
  <c r="V819" i="16"/>
  <c r="V767" i="16"/>
  <c r="V1315" i="16"/>
  <c r="V3261" i="16"/>
  <c r="V2126" i="16"/>
  <c r="V3260" i="16"/>
  <c r="V3259" i="16"/>
  <c r="V1896" i="16"/>
  <c r="V205" i="16"/>
  <c r="V3474" i="16"/>
  <c r="V4375" i="16"/>
  <c r="V2501" i="16"/>
  <c r="V3540" i="16"/>
  <c r="V5146" i="16"/>
  <c r="V2125" i="16"/>
  <c r="V305" i="16"/>
  <c r="V1370" i="16"/>
  <c r="V2337" i="16"/>
  <c r="V4474" i="16"/>
  <c r="V130" i="16"/>
  <c r="V766" i="16"/>
  <c r="V398" i="16"/>
  <c r="V3356" i="16"/>
  <c r="V3668" i="16"/>
  <c r="V4776" i="16"/>
  <c r="V4766" i="16"/>
  <c r="V4983" i="16"/>
  <c r="V4982" i="16"/>
  <c r="V4981" i="16"/>
  <c r="V1881" i="16"/>
  <c r="V4725" i="16"/>
  <c r="V3258" i="16"/>
  <c r="V1784" i="16"/>
  <c r="V2124" i="16"/>
  <c r="V208" i="16"/>
  <c r="V1002" i="16"/>
  <c r="V1001" i="16"/>
  <c r="V206" i="16"/>
  <c r="V2123" i="16"/>
  <c r="V2101" i="16"/>
  <c r="V1202" i="16"/>
  <c r="V4386" i="16"/>
  <c r="V2465" i="16"/>
  <c r="V304" i="16"/>
  <c r="V4374" i="16"/>
  <c r="V911" i="16"/>
  <c r="V1869" i="16"/>
  <c r="V4276" i="16"/>
  <c r="V1683" i="16"/>
  <c r="V4931" i="16"/>
  <c r="V3114" i="16"/>
  <c r="V494" i="16"/>
  <c r="V495" i="16"/>
  <c r="V98" i="16"/>
  <c r="V3167" i="16"/>
  <c r="V1086" i="16"/>
  <c r="V594" i="16"/>
  <c r="V3878" i="16"/>
  <c r="V4731" i="16"/>
  <c r="V2353" i="16"/>
  <c r="V24" i="16"/>
  <c r="V2122" i="16"/>
  <c r="V4390" i="16"/>
  <c r="V4014" i="16"/>
  <c r="V4013" i="16"/>
  <c r="V1233" i="16"/>
  <c r="V155" i="16"/>
  <c r="V2973" i="16"/>
  <c r="V2960" i="16"/>
  <c r="V2402" i="16"/>
  <c r="V5160" i="16"/>
  <c r="V4523" i="16"/>
  <c r="V2316" i="16"/>
  <c r="V2840" i="16"/>
  <c r="V1837" i="16"/>
  <c r="V1581" i="16"/>
  <c r="V2180" i="16"/>
  <c r="V4838" i="16"/>
  <c r="V2179" i="16"/>
  <c r="V2164" i="16"/>
  <c r="V4842" i="16"/>
  <c r="V4841" i="16"/>
  <c r="V2163" i="16"/>
  <c r="V2173" i="16"/>
  <c r="V2172" i="16"/>
  <c r="V325" i="16"/>
  <c r="V324" i="16"/>
  <c r="V323" i="16"/>
  <c r="V3934" i="16"/>
  <c r="V1439" i="16"/>
  <c r="V2981" i="16"/>
  <c r="V397" i="16"/>
  <c r="V2496" i="16"/>
  <c r="V1248" i="16"/>
  <c r="V3489" i="16"/>
  <c r="V3632" i="16"/>
  <c r="V1985" i="16"/>
  <c r="V2821" i="16"/>
  <c r="V3929" i="16"/>
  <c r="V3009" i="16"/>
  <c r="V1973" i="16"/>
  <c r="V3872" i="16"/>
  <c r="V2822" i="16"/>
  <c r="V2006" i="16"/>
  <c r="V2495" i="16"/>
  <c r="V2494" i="16"/>
  <c r="V396" i="16"/>
  <c r="V4275" i="16"/>
  <c r="V4274" i="16"/>
  <c r="V4936" i="16"/>
  <c r="V4508" i="16"/>
  <c r="V4273" i="16"/>
  <c r="V4826" i="16"/>
  <c r="V463" i="16"/>
  <c r="V5071" i="16"/>
  <c r="V3635" i="16"/>
  <c r="V3636" i="16"/>
  <c r="V3451" i="16"/>
  <c r="V5069" i="16"/>
  <c r="V3450" i="16"/>
  <c r="V3355" i="16"/>
  <c r="V4272" i="16"/>
  <c r="V2877" i="16"/>
  <c r="V127" i="16"/>
  <c r="V126" i="16"/>
  <c r="V798" i="16"/>
  <c r="V3076" i="16"/>
  <c r="V4458" i="16"/>
  <c r="V2652" i="16"/>
  <c r="V1410" i="16"/>
  <c r="V1720" i="16"/>
  <c r="V4730" i="16"/>
  <c r="V3040" i="16"/>
  <c r="V3488" i="16"/>
  <c r="V2851" i="16"/>
  <c r="V3053" i="16"/>
  <c r="V3017" i="16"/>
  <c r="V1817" i="16"/>
  <c r="V5118" i="16"/>
  <c r="V2258" i="16"/>
  <c r="V1004" i="16"/>
  <c r="V2005" i="16"/>
  <c r="V4726" i="16"/>
  <c r="V4877" i="16"/>
  <c r="V875" i="16"/>
  <c r="V876" i="16"/>
  <c r="V3257" i="16"/>
  <c r="V4271" i="16"/>
  <c r="V4270" i="16"/>
  <c r="V4113" i="16"/>
  <c r="V4556" i="16"/>
  <c r="V4823" i="16"/>
  <c r="V1868" i="16"/>
  <c r="V1788" i="16"/>
  <c r="V3095" i="16"/>
  <c r="V4269" i="16"/>
  <c r="V4602" i="16"/>
  <c r="V457" i="16"/>
  <c r="V1147" i="16"/>
  <c r="V4095" i="16"/>
  <c r="V2193" i="16"/>
  <c r="V3789" i="16"/>
  <c r="V3461" i="16"/>
  <c r="V3571" i="16"/>
  <c r="V3256" i="16"/>
  <c r="V4659" i="16"/>
  <c r="V4373" i="16"/>
  <c r="V2336" i="16"/>
  <c r="V2335" i="16"/>
  <c r="V2895" i="16"/>
  <c r="V2894" i="16"/>
  <c r="V2546" i="16"/>
  <c r="V2521" i="16"/>
  <c r="V2520" i="16"/>
  <c r="V2545" i="16"/>
  <c r="V1762" i="16"/>
  <c r="V2243" i="16"/>
  <c r="V4788" i="16"/>
  <c r="V2569" i="16"/>
  <c r="V2567" i="16"/>
  <c r="V4010" i="16"/>
  <c r="V182" i="16"/>
  <c r="V4268" i="16"/>
  <c r="V4267" i="16"/>
  <c r="V254" i="16"/>
  <c r="V4151" i="16"/>
  <c r="V4150" i="16"/>
  <c r="V967" i="16"/>
  <c r="V2874" i="16"/>
  <c r="V2100" i="16"/>
  <c r="V3487" i="16"/>
  <c r="V3486" i="16"/>
  <c r="V210" i="16"/>
  <c r="V885" i="16"/>
  <c r="V5164" i="16"/>
  <c r="V2121" i="16"/>
  <c r="V1879" i="16"/>
  <c r="V2058" i="16"/>
  <c r="V5121" i="16"/>
  <c r="V4158" i="16"/>
  <c r="V848" i="16"/>
  <c r="V2507" i="16"/>
  <c r="V1012" i="16"/>
  <c r="V1011" i="16"/>
  <c r="V462" i="16"/>
  <c r="V2900" i="16"/>
  <c r="V3209" i="16"/>
  <c r="V4555" i="16"/>
  <c r="V720" i="16"/>
  <c r="V1279" i="16"/>
  <c r="V1280" i="16"/>
  <c r="V4554" i="16"/>
  <c r="V447" i="16"/>
  <c r="V557" i="16"/>
  <c r="V17" i="16"/>
  <c r="V1872" i="16"/>
  <c r="V1880" i="16"/>
  <c r="V1871" i="16"/>
  <c r="V2162" i="16"/>
  <c r="V717" i="16"/>
  <c r="V1693" i="16"/>
  <c r="V3729" i="16"/>
  <c r="V3520" i="16"/>
  <c r="V229" i="16"/>
  <c r="V4266" i="16"/>
  <c r="V253" i="16"/>
  <c r="V252" i="16"/>
  <c r="V658" i="16"/>
  <c r="V1755" i="16"/>
  <c r="V4165" i="16"/>
  <c r="V5051" i="16"/>
  <c r="V2231" i="16"/>
  <c r="V2718" i="16"/>
  <c r="V4711" i="16"/>
  <c r="V2796" i="16"/>
  <c r="V2066" i="16"/>
  <c r="V4491" i="16"/>
  <c r="V4140" i="16"/>
  <c r="V3871" i="16"/>
  <c r="V4914" i="16"/>
  <c r="V3473" i="16"/>
  <c r="V3034" i="16"/>
  <c r="V2346" i="16"/>
  <c r="V4512" i="16"/>
  <c r="V2274" i="16"/>
  <c r="V3220" i="16"/>
  <c r="V4975" i="16"/>
  <c r="V2328" i="16"/>
  <c r="V4352" i="16"/>
  <c r="V2500" i="16"/>
  <c r="V3081" i="16"/>
  <c r="V4445" i="16"/>
  <c r="V4769" i="16"/>
  <c r="V4398" i="16"/>
  <c r="V4372" i="16"/>
  <c r="V4397" i="16"/>
  <c r="V4265" i="16"/>
  <c r="V1484" i="16"/>
  <c r="V2590" i="16"/>
  <c r="V4642" i="16"/>
  <c r="V3255" i="16"/>
  <c r="V593" i="16"/>
  <c r="V4915" i="16"/>
  <c r="V329" i="16"/>
  <c r="V500" i="16"/>
  <c r="V801" i="16"/>
  <c r="V2859" i="16"/>
  <c r="V4264" i="16"/>
  <c r="V2302" i="16"/>
  <c r="V2297" i="16"/>
  <c r="V3254" i="16"/>
  <c r="V2310" i="16"/>
  <c r="V2309" i="16"/>
  <c r="V2301" i="16"/>
  <c r="V2296" i="16"/>
  <c r="V2308" i="16"/>
  <c r="V4760" i="16"/>
  <c r="V3552" i="16"/>
  <c r="V2307" i="16"/>
  <c r="V5056" i="16"/>
  <c r="V2029" i="16"/>
  <c r="V4993" i="16"/>
  <c r="V5019" i="16"/>
  <c r="V3728" i="16"/>
  <c r="V2717" i="16"/>
  <c r="V1085" i="16"/>
  <c r="V3667" i="16"/>
  <c r="V5061" i="16"/>
  <c r="V3354" i="16"/>
  <c r="V687" i="16"/>
  <c r="V2558" i="16"/>
  <c r="V811" i="16"/>
  <c r="V3519" i="16"/>
  <c r="V3530" i="16"/>
  <c r="V2048" i="16"/>
  <c r="V2011" i="16"/>
  <c r="V1665" i="16"/>
  <c r="V1664" i="16"/>
  <c r="V2401" i="16"/>
  <c r="V2394" i="16"/>
  <c r="V2377" i="16"/>
  <c r="V2392" i="16"/>
  <c r="V2400" i="16"/>
  <c r="V2942" i="16"/>
  <c r="V2798" i="16"/>
  <c r="V1146" i="16"/>
  <c r="V2099" i="16"/>
  <c r="V395" i="16"/>
  <c r="V3817" i="16"/>
  <c r="V2286" i="16"/>
  <c r="V2275" i="16"/>
  <c r="V2285" i="16"/>
  <c r="V2266" i="16"/>
  <c r="V1495" i="16"/>
  <c r="V1016" i="16"/>
  <c r="V3919" i="16"/>
  <c r="V4505" i="16"/>
  <c r="V70" i="16"/>
  <c r="V994" i="16"/>
  <c r="V673" i="16"/>
  <c r="V2120" i="16"/>
  <c r="V3811" i="16"/>
  <c r="V1789" i="16"/>
  <c r="V4211" i="16"/>
  <c r="V4210" i="16"/>
  <c r="V2924" i="16"/>
  <c r="V966" i="16"/>
  <c r="V69" i="16"/>
  <c r="V3810" i="16"/>
  <c r="V2586" i="16"/>
  <c r="V2583" i="16"/>
  <c r="V1009" i="16"/>
  <c r="V2195" i="16"/>
  <c r="V2194" i="16"/>
  <c r="V2376" i="16"/>
  <c r="V2474" i="16"/>
  <c r="V2484" i="16"/>
  <c r="V527" i="16"/>
  <c r="V2455" i="16"/>
  <c r="V4089" i="16"/>
  <c r="V4088" i="16"/>
  <c r="V4209" i="16"/>
  <c r="V4034" i="16"/>
  <c r="V4033" i="16"/>
  <c r="V3400" i="16"/>
  <c r="V2399" i="16"/>
  <c r="V5126" i="16"/>
  <c r="V1752" i="16"/>
  <c r="V478" i="16"/>
  <c r="V29" i="16"/>
  <c r="V2824" i="16"/>
  <c r="V4040" i="16"/>
  <c r="V4718" i="16"/>
  <c r="V1569" i="16"/>
  <c r="V1568" i="16"/>
  <c r="V1567" i="16"/>
  <c r="V1566" i="16"/>
  <c r="V4765" i="16"/>
  <c r="V3644" i="16"/>
  <c r="V3709" i="16"/>
  <c r="V3535" i="16"/>
  <c r="V3551" i="16"/>
  <c r="V5083" i="16"/>
  <c r="V5045" i="16"/>
  <c r="V792" i="16"/>
  <c r="V3852" i="16"/>
  <c r="V1747" i="16"/>
  <c r="V2355" i="16"/>
  <c r="V2230" i="16"/>
  <c r="V3353" i="16"/>
  <c r="V4480" i="16"/>
  <c r="V1717" i="16"/>
  <c r="V910" i="16"/>
  <c r="V1908" i="16"/>
  <c r="V4371" i="16"/>
  <c r="V5018" i="16"/>
  <c r="V4161" i="16"/>
  <c r="V5048" i="16"/>
  <c r="V3518" i="16"/>
  <c r="V5166" i="16"/>
  <c r="V1084" i="16"/>
  <c r="V3411" i="16"/>
  <c r="V3933" i="16"/>
  <c r="V721" i="16"/>
  <c r="V726" i="16"/>
  <c r="V4798" i="16"/>
  <c r="V4553" i="16"/>
  <c r="V4552" i="16"/>
  <c r="V4853" i="16"/>
  <c r="V4655" i="16"/>
  <c r="V1265" i="16"/>
  <c r="V4045" i="16"/>
  <c r="V2246" i="16"/>
  <c r="V5053" i="16"/>
  <c r="V1501" i="16"/>
  <c r="V4263" i="16"/>
  <c r="V3605" i="16"/>
  <c r="V4262" i="16"/>
  <c r="V1692" i="16"/>
  <c r="V2070" i="16"/>
  <c r="V2259" i="16"/>
  <c r="V251" i="16"/>
  <c r="V2060" i="16"/>
  <c r="V1130" i="16"/>
  <c r="V2318" i="16"/>
  <c r="V4120" i="16"/>
  <c r="V3867" i="16"/>
  <c r="V558" i="16"/>
  <c r="V4890" i="16"/>
  <c r="V4596" i="16"/>
  <c r="V4601" i="16"/>
  <c r="V909" i="16"/>
  <c r="V883" i="16"/>
  <c r="V4604" i="16"/>
  <c r="V5088" i="16"/>
  <c r="V1083" i="16"/>
  <c r="V1519" i="16"/>
  <c r="V3410" i="16"/>
  <c r="V3485" i="16"/>
  <c r="V4950" i="16"/>
  <c r="V2161" i="16"/>
  <c r="V5161" i="16"/>
  <c r="V4949" i="16"/>
  <c r="V1823" i="16"/>
  <c r="V3697" i="16"/>
  <c r="V68" i="16"/>
  <c r="V4933" i="16"/>
  <c r="V3352" i="16"/>
  <c r="V2367" i="16"/>
  <c r="V1481" i="16"/>
  <c r="V5128" i="16"/>
  <c r="V2171" i="16"/>
  <c r="V342" i="16"/>
  <c r="V3604" i="16"/>
  <c r="V3165" i="16"/>
  <c r="V3851" i="16"/>
  <c r="V514" i="16"/>
  <c r="V3777" i="16"/>
  <c r="V3776" i="16"/>
  <c r="V4615" i="16"/>
  <c r="V2390" i="16"/>
  <c r="V1207" i="16"/>
  <c r="V1403" i="16"/>
  <c r="V1533" i="16"/>
  <c r="V592" i="16"/>
  <c r="V2098" i="16"/>
  <c r="V2068" i="16"/>
  <c r="V2097" i="16"/>
  <c r="V465" i="16"/>
  <c r="V965" i="16"/>
  <c r="V464" i="16"/>
  <c r="V1497" i="16"/>
  <c r="V1498" i="16"/>
  <c r="V555" i="16"/>
  <c r="V3024" i="16"/>
  <c r="V2054" i="16"/>
  <c r="V2055" i="16"/>
  <c r="V1783" i="16"/>
  <c r="V1782" i="16"/>
  <c r="V526" i="16"/>
  <c r="V394" i="16"/>
  <c r="V3253" i="16"/>
  <c r="V1444" i="16"/>
  <c r="V2149" i="16"/>
  <c r="V2150" i="16"/>
  <c r="V964" i="16"/>
  <c r="V1882" i="16"/>
  <c r="V4920" i="16"/>
  <c r="V4453" i="16"/>
  <c r="V3882" i="16"/>
  <c r="V3696" i="16"/>
  <c r="V4370" i="16"/>
  <c r="V1338" i="16"/>
  <c r="V765" i="16"/>
  <c r="V940" i="16"/>
  <c r="V640" i="16"/>
  <c r="V1518" i="16"/>
  <c r="V4142" i="16"/>
  <c r="V3740" i="16"/>
  <c r="V3409" i="16"/>
  <c r="V2184" i="16"/>
  <c r="V3603" i="16"/>
  <c r="V3004" i="16"/>
  <c r="V3916" i="16"/>
  <c r="V3915" i="16"/>
  <c r="V2795" i="16"/>
  <c r="V4457" i="16"/>
  <c r="V591" i="16"/>
  <c r="V590" i="16"/>
  <c r="V589" i="16"/>
  <c r="V671" i="16"/>
  <c r="V4369" i="16"/>
  <c r="V3131" i="16"/>
  <c r="V1151" i="16"/>
  <c r="V4999" i="16"/>
  <c r="V2622" i="16"/>
  <c r="V3937" i="16"/>
  <c r="V4660" i="16"/>
  <c r="V3918" i="16"/>
  <c r="V934" i="16"/>
  <c r="V4193" i="16"/>
  <c r="V963" i="16"/>
  <c r="V4745" i="16"/>
  <c r="V4746" i="16"/>
  <c r="V1041" i="16"/>
  <c r="V1049" i="16"/>
  <c r="V1015" i="16"/>
  <c r="V1048" i="16"/>
  <c r="V1006" i="16"/>
  <c r="V1046" i="16"/>
  <c r="V1028" i="16"/>
  <c r="V4551" i="16"/>
  <c r="V2785" i="16"/>
  <c r="V3086" i="16"/>
  <c r="V3873" i="16"/>
  <c r="V1040" i="16"/>
  <c r="V2119" i="16"/>
  <c r="V4905" i="16"/>
  <c r="V3787" i="16"/>
  <c r="V4261" i="16"/>
  <c r="V4904" i="16"/>
  <c r="V2233" i="16"/>
  <c r="V1348" i="16"/>
  <c r="V303" i="16"/>
  <c r="V3818" i="16"/>
  <c r="V3181" i="16"/>
  <c r="V4653" i="16"/>
  <c r="V4654" i="16"/>
  <c r="V2210" i="16"/>
  <c r="V2833" i="16"/>
  <c r="V2832" i="16"/>
  <c r="V2831" i="16"/>
  <c r="V2232" i="16"/>
  <c r="V1790" i="16"/>
  <c r="V3550" i="16"/>
  <c r="V864" i="16"/>
  <c r="V863" i="16"/>
  <c r="V711" i="16"/>
  <c r="V725" i="16"/>
  <c r="V4613" i="16"/>
  <c r="V3602" i="16"/>
  <c r="V1990" i="16"/>
  <c r="V962" i="16"/>
  <c r="V393" i="16"/>
  <c r="V5066" i="16"/>
  <c r="V5017" i="16"/>
  <c r="V533" i="16"/>
  <c r="V2325" i="16"/>
  <c r="V2284" i="16"/>
  <c r="V2627" i="16"/>
  <c r="V4260" i="16"/>
  <c r="V2899" i="16"/>
  <c r="V3022" i="16"/>
  <c r="V2260" i="16"/>
  <c r="V4820" i="16"/>
  <c r="V513" i="16"/>
  <c r="V3666" i="16"/>
  <c r="V3868" i="16"/>
  <c r="V1756" i="16"/>
  <c r="V1758" i="16"/>
  <c r="V512" i="16"/>
  <c r="V4259" i="16"/>
  <c r="V1809" i="16"/>
  <c r="V1843" i="16"/>
  <c r="V3932" i="16"/>
  <c r="V4258" i="16"/>
  <c r="V4845" i="16"/>
  <c r="V1777" i="16"/>
  <c r="V3931" i="16"/>
  <c r="V3302" i="16"/>
  <c r="V588" i="16"/>
  <c r="V3484" i="16"/>
  <c r="V4408" i="16"/>
  <c r="V4395" i="16"/>
  <c r="V4214" i="16"/>
  <c r="V4399" i="16"/>
  <c r="V4392" i="16"/>
  <c r="V4393" i="16"/>
  <c r="V1190" i="16"/>
  <c r="V3688" i="16"/>
  <c r="V3136" i="16"/>
  <c r="V1679" i="16"/>
  <c r="V220" i="16"/>
  <c r="V3203" i="16"/>
  <c r="V2024" i="16"/>
  <c r="V4257" i="16"/>
  <c r="V2059" i="16"/>
  <c r="V4256" i="16"/>
  <c r="V4622" i="16"/>
  <c r="V285" i="16"/>
  <c r="V2646" i="16"/>
  <c r="V181" i="16"/>
  <c r="V847" i="16"/>
  <c r="V764" i="16"/>
  <c r="V1827" i="16"/>
  <c r="V2905" i="16"/>
  <c r="V1807" i="16"/>
  <c r="V1478" i="16"/>
  <c r="V1965" i="16"/>
  <c r="V1811" i="16"/>
  <c r="V67" i="16"/>
  <c r="V1595" i="16"/>
  <c r="V2034" i="16"/>
  <c r="V2036" i="16"/>
  <c r="V3601" i="16"/>
  <c r="V3600" i="16"/>
  <c r="V2836" i="16"/>
  <c r="V3160" i="16"/>
  <c r="V2593" i="16"/>
  <c r="V4944" i="16"/>
  <c r="V110" i="16"/>
  <c r="V1740" i="16"/>
  <c r="V5016" i="16"/>
  <c r="V4586" i="16"/>
  <c r="V477" i="16"/>
  <c r="V2216" i="16"/>
  <c r="V3110" i="16"/>
  <c r="V2217" i="16"/>
  <c r="V2594" i="16"/>
  <c r="V4851" i="16"/>
  <c r="V4850" i="16"/>
  <c r="V3599" i="16"/>
  <c r="V4710" i="16"/>
  <c r="V4550" i="16"/>
  <c r="V4549" i="16"/>
  <c r="V2452" i="16"/>
  <c r="V3570" i="16"/>
  <c r="V1856" i="16"/>
  <c r="V4351" i="16"/>
  <c r="V2017" i="16"/>
  <c r="V646" i="16"/>
  <c r="V1183" i="16"/>
  <c r="V3704" i="16"/>
  <c r="V3252" i="16"/>
  <c r="V3251" i="16"/>
  <c r="V4038" i="16"/>
  <c r="V4778" i="16"/>
  <c r="V3317" i="16"/>
  <c r="V3736" i="16"/>
  <c r="V4368" i="16"/>
  <c r="V1930" i="16"/>
  <c r="V961" i="16"/>
  <c r="V2000" i="16"/>
  <c r="V657" i="16"/>
  <c r="V3172" i="16"/>
  <c r="V2160" i="16"/>
  <c r="V2159" i="16"/>
  <c r="V3328" i="16"/>
  <c r="V2158" i="16"/>
  <c r="V2637" i="16"/>
  <c r="V4641" i="16"/>
  <c r="V1933" i="16"/>
  <c r="V1934" i="16"/>
  <c r="V700" i="16"/>
  <c r="V5038" i="16"/>
  <c r="V5037" i="16"/>
  <c r="V2609" i="16"/>
  <c r="V4426" i="16"/>
  <c r="V3881" i="16"/>
  <c r="V3517" i="16"/>
  <c r="V2205" i="16"/>
  <c r="V4442" i="16"/>
  <c r="V4255" i="16"/>
  <c r="V1590" i="16"/>
  <c r="V1443" i="16"/>
  <c r="V2038" i="16"/>
  <c r="V4072" i="16"/>
  <c r="V4071" i="16"/>
  <c r="V1743" i="16"/>
  <c r="V1293" i="16"/>
  <c r="V2387" i="16"/>
  <c r="V452" i="16"/>
  <c r="V2096" i="16"/>
  <c r="V4360" i="16"/>
  <c r="V4511" i="16"/>
  <c r="V4992" i="16"/>
  <c r="V3408" i="16"/>
  <c r="V3407" i="16"/>
  <c r="V4254" i="16"/>
  <c r="V4679" i="16"/>
  <c r="V4787" i="16"/>
  <c r="V4696" i="16"/>
  <c r="V4389" i="16"/>
  <c r="V4253" i="16"/>
  <c r="V3307" i="16"/>
  <c r="V499" i="16"/>
  <c r="V40" i="16"/>
  <c r="V639" i="16"/>
  <c r="V1052" i="16"/>
  <c r="V1053" i="16"/>
  <c r="V4252" i="16"/>
  <c r="V3399" i="16"/>
  <c r="V4972" i="16"/>
  <c r="V2333" i="16"/>
  <c r="V5015" i="16"/>
  <c r="V2215" i="16"/>
  <c r="V4448" i="16"/>
  <c r="V3120" i="16"/>
  <c r="V3250" i="16"/>
  <c r="V3078" i="16"/>
  <c r="V4251" i="16"/>
  <c r="V4407" i="16"/>
  <c r="V392" i="16"/>
  <c r="V763" i="16"/>
  <c r="V391" i="16"/>
  <c r="V1067" i="16"/>
  <c r="V3249" i="16"/>
  <c r="V960" i="16"/>
  <c r="V3176" i="16"/>
  <c r="V587" i="16"/>
  <c r="V4812" i="16"/>
  <c r="V5081" i="16"/>
  <c r="V3869" i="16"/>
  <c r="V656" i="16"/>
  <c r="V2958" i="16"/>
  <c r="V3534" i="16"/>
  <c r="V4889" i="16"/>
  <c r="V3865" i="16"/>
  <c r="V3166" i="16"/>
  <c r="V2523" i="16"/>
  <c r="V2544" i="16"/>
  <c r="V302" i="16"/>
  <c r="V762" i="16"/>
  <c r="V1532" i="16"/>
  <c r="V1531" i="16"/>
  <c r="V2809" i="16"/>
  <c r="V1517" i="16"/>
  <c r="V1998" i="16"/>
  <c r="V1014" i="16"/>
  <c r="V2835" i="16"/>
  <c r="V1082" i="16"/>
  <c r="V2801" i="16"/>
  <c r="V2414" i="16"/>
  <c r="V1619" i="16"/>
  <c r="V1339" i="16"/>
  <c r="V2941" i="16"/>
  <c r="V390" i="16"/>
  <c r="V476" i="16"/>
  <c r="V2329" i="16"/>
  <c r="V2283" i="16"/>
  <c r="V761" i="16"/>
  <c r="V2879" i="16"/>
  <c r="V145" i="16"/>
  <c r="V2003" i="16"/>
  <c r="V4250" i="16"/>
  <c r="V4249" i="16"/>
  <c r="V3021" i="16"/>
  <c r="V4201" i="16"/>
  <c r="V2459" i="16"/>
  <c r="V22" i="16"/>
  <c r="V2458" i="16"/>
  <c r="V3033" i="16"/>
  <c r="V959" i="16"/>
  <c r="V2944" i="16"/>
  <c r="V1292" i="16"/>
  <c r="V461" i="16"/>
  <c r="V3433" i="16"/>
  <c r="V1124" i="16"/>
  <c r="V553" i="16"/>
  <c r="V543" i="16"/>
  <c r="V3625" i="16"/>
  <c r="V3624" i="16"/>
  <c r="V2543" i="16"/>
  <c r="V389" i="16"/>
  <c r="V540" i="16"/>
  <c r="V933" i="16"/>
  <c r="V3529" i="16"/>
  <c r="V3914" i="16"/>
  <c r="V1290" i="16"/>
  <c r="V1289" i="16"/>
  <c r="V1288" i="16"/>
  <c r="V539" i="16"/>
  <c r="V3809" i="16"/>
  <c r="V134" i="16"/>
  <c r="V4473" i="16"/>
  <c r="V3944" i="16"/>
  <c r="V365" i="16"/>
  <c r="V2245" i="16"/>
  <c r="V3943" i="16"/>
  <c r="V538" i="16"/>
  <c r="V3766" i="16"/>
  <c r="V703" i="16"/>
  <c r="V3143" i="16"/>
  <c r="V1196" i="16"/>
  <c r="V1191" i="16"/>
  <c r="V1195" i="16"/>
  <c r="V1193" i="16"/>
  <c r="V1192" i="16"/>
  <c r="V4678" i="16"/>
  <c r="V1577" i="16"/>
  <c r="V3043" i="16"/>
  <c r="V1576" i="16"/>
  <c r="V4800" i="16"/>
  <c r="V3109" i="16"/>
  <c r="V3108" i="16"/>
  <c r="V760" i="16"/>
  <c r="V2542" i="16"/>
  <c r="V2541" i="16"/>
  <c r="V2540" i="16"/>
  <c r="V828" i="16"/>
  <c r="V2539" i="16"/>
  <c r="V4872" i="16"/>
  <c r="V1678" i="16"/>
  <c r="V1816" i="16"/>
  <c r="V4846" i="16"/>
  <c r="V2315" i="16"/>
  <c r="V1711" i="16"/>
  <c r="V1640" i="16"/>
  <c r="V1710" i="16"/>
  <c r="V1709" i="16"/>
  <c r="V1708" i="16"/>
  <c r="V2808" i="16"/>
  <c r="V227" i="16"/>
  <c r="V1430" i="16"/>
  <c r="V2914" i="16"/>
  <c r="V1187" i="16"/>
  <c r="V3460" i="16"/>
  <c r="V1034" i="16"/>
  <c r="V827" i="16"/>
  <c r="V5104" i="16"/>
  <c r="V4018" i="16"/>
  <c r="V3003" i="16"/>
  <c r="V2522" i="16"/>
  <c r="V3808" i="16"/>
  <c r="V3807" i="16"/>
  <c r="V1253" i="16"/>
  <c r="V1039" i="16"/>
  <c r="V4171" i="16"/>
  <c r="V3432" i="16"/>
  <c r="V2893" i="16"/>
  <c r="V109" i="16"/>
  <c r="V4736" i="16"/>
  <c r="V698" i="16"/>
  <c r="V1585" i="16"/>
  <c r="V1584" i="16"/>
  <c r="V4768" i="16"/>
  <c r="V2031" i="16"/>
  <c r="V701" i="16"/>
  <c r="V1798" i="16"/>
  <c r="V1899" i="16"/>
  <c r="V5014" i="16"/>
  <c r="V339" i="16"/>
  <c r="V759" i="16"/>
  <c r="V4743" i="16"/>
  <c r="V4753" i="16"/>
  <c r="V3321" i="16"/>
  <c r="V4119" i="16"/>
  <c r="V758" i="16"/>
  <c r="V250" i="16"/>
  <c r="V2578" i="16"/>
  <c r="V388" i="16"/>
  <c r="V1691" i="16"/>
  <c r="V4017" i="16"/>
  <c r="V275" i="16"/>
  <c r="V1311" i="16"/>
  <c r="V1516" i="16"/>
  <c r="V5036" i="16"/>
  <c r="V1161" i="16"/>
  <c r="V3316" i="16"/>
  <c r="V4888" i="16"/>
  <c r="V2440" i="16"/>
  <c r="V586" i="16"/>
  <c r="V4064" i="16"/>
  <c r="V1081" i="16"/>
  <c r="V2572" i="16"/>
  <c r="V2571" i="16"/>
  <c r="V1486" i="16"/>
  <c r="V4248" i="16"/>
  <c r="V5159" i="16"/>
  <c r="V1774" i="16"/>
  <c r="V757" i="16"/>
  <c r="V2538" i="16"/>
  <c r="V2537" i="16"/>
  <c r="V2536" i="16"/>
  <c r="V1895" i="16"/>
  <c r="V908" i="16"/>
  <c r="V5125" i="16"/>
  <c r="V1978" i="16"/>
  <c r="V1630" i="16"/>
  <c r="V1152" i="16"/>
  <c r="V4991" i="16"/>
  <c r="V4990" i="16"/>
  <c r="V4989" i="16"/>
  <c r="V212" i="16"/>
  <c r="V387" i="16"/>
  <c r="V756" i="16"/>
  <c r="V585" i="16"/>
  <c r="V755" i="16"/>
  <c r="V754" i="16"/>
  <c r="V753" i="16"/>
  <c r="V4159" i="16"/>
  <c r="V4834" i="16"/>
  <c r="V3019" i="16"/>
  <c r="V3027" i="16"/>
  <c r="V3026" i="16"/>
  <c r="V3018" i="16"/>
  <c r="V1059" i="16"/>
  <c r="V1228" i="16"/>
  <c r="V4606" i="16"/>
  <c r="V4598" i="16"/>
  <c r="V4594" i="16"/>
  <c r="V4597" i="16"/>
  <c r="V4603" i="16"/>
  <c r="V3398" i="16"/>
  <c r="V4000" i="16"/>
  <c r="V3216" i="16"/>
  <c r="V1126" i="16"/>
  <c r="V4524" i="16"/>
  <c r="V4665" i="16"/>
  <c r="V3956" i="16"/>
  <c r="V1620" i="16"/>
  <c r="V3999" i="16"/>
  <c r="V3856" i="16"/>
  <c r="V1530" i="16"/>
  <c r="V2618" i="16"/>
  <c r="V3248" i="16"/>
  <c r="V3748" i="16"/>
  <c r="V1354" i="16"/>
  <c r="V645" i="16"/>
  <c r="V1442" i="16"/>
  <c r="V1916" i="16"/>
  <c r="V3476" i="16"/>
  <c r="V3483" i="16"/>
  <c r="V386" i="16"/>
  <c r="V1583" i="16"/>
  <c r="V3144" i="16"/>
  <c r="V3145" i="16"/>
  <c r="V3633" i="16"/>
  <c r="V584" i="16"/>
  <c r="V2883" i="16"/>
  <c r="V3389" i="16"/>
  <c r="V3388" i="16"/>
  <c r="V4811" i="16"/>
  <c r="V3472" i="16"/>
  <c r="V2555" i="16"/>
  <c r="V385" i="16"/>
  <c r="V3786" i="16"/>
  <c r="V583" i="16"/>
  <c r="V4858" i="16"/>
  <c r="V3169" i="16"/>
  <c r="V4861" i="16"/>
  <c r="V4008" i="16"/>
  <c r="V3126" i="16"/>
  <c r="V3122" i="16"/>
  <c r="V2398" i="16"/>
  <c r="V752" i="16"/>
  <c r="V3247" i="16"/>
  <c r="V524" i="16"/>
  <c r="V517" i="16"/>
  <c r="V1858" i="16"/>
  <c r="V2636" i="16"/>
  <c r="V1993" i="16"/>
  <c r="V807" i="16"/>
  <c r="V1592" i="16"/>
  <c r="V5153" i="16"/>
  <c r="V547" i="16"/>
  <c r="V2306" i="16"/>
  <c r="V2305" i="16"/>
  <c r="V5108" i="16"/>
  <c r="V148" i="16"/>
  <c r="V469" i="16"/>
  <c r="V4998" i="16"/>
  <c r="V3598" i="16"/>
  <c r="V751" i="16"/>
  <c r="V3597" i="16"/>
  <c r="V4441" i="16"/>
  <c r="V750" i="16"/>
  <c r="V28" i="16"/>
  <c r="V3596" i="16"/>
  <c r="V3246" i="16"/>
  <c r="V2862" i="16"/>
  <c r="V4913" i="16"/>
  <c r="V1281" i="16"/>
  <c r="V4406" i="16"/>
  <c r="V2095" i="16"/>
  <c r="V2061" i="16"/>
  <c r="V2143" i="16"/>
  <c r="V2648" i="16"/>
  <c r="V803" i="16"/>
  <c r="V4032" i="16"/>
  <c r="V180" i="16"/>
  <c r="V179" i="16"/>
  <c r="V1459" i="16"/>
  <c r="V1063" i="16"/>
  <c r="V364" i="16"/>
  <c r="V2013" i="16"/>
  <c r="V749" i="16"/>
  <c r="V1458" i="16"/>
  <c r="V1496" i="16"/>
  <c r="V4466" i="16"/>
  <c r="V4737" i="16"/>
  <c r="V2936" i="16"/>
  <c r="V4738" i="16"/>
  <c r="V818" i="16"/>
  <c r="V228" i="16"/>
  <c r="V178" i="16"/>
  <c r="V249" i="16"/>
  <c r="V1748" i="16"/>
  <c r="V1690" i="16"/>
  <c r="V4247" i="16"/>
  <c r="V3448" i="16"/>
  <c r="V4486" i="16"/>
  <c r="V748" i="16"/>
  <c r="V1797" i="16"/>
  <c r="V3969" i="16"/>
  <c r="V4881" i="16"/>
  <c r="V2506" i="16"/>
  <c r="V4621" i="16"/>
  <c r="V3509" i="16"/>
  <c r="V3510" i="16"/>
  <c r="V2094" i="16"/>
  <c r="V2435" i="16"/>
  <c r="V1781" i="16"/>
  <c r="V4876" i="16"/>
  <c r="V846" i="16"/>
  <c r="V3772" i="16"/>
  <c r="V456" i="16"/>
  <c r="V3884" i="16"/>
  <c r="V5145" i="16"/>
  <c r="V4479" i="16"/>
  <c r="V4605" i="16"/>
  <c r="V1323" i="16"/>
  <c r="V2154" i="16"/>
  <c r="V1494" i="16"/>
  <c r="V1493" i="16"/>
  <c r="V1492" i="16"/>
  <c r="V1682" i="16"/>
  <c r="V3967" i="16"/>
  <c r="V3245" i="16"/>
  <c r="V747" i="16"/>
  <c r="V3643" i="16"/>
  <c r="V1422" i="16"/>
  <c r="V3582" i="16"/>
  <c r="V1977" i="16"/>
  <c r="V2857" i="16"/>
  <c r="V5080" i="16"/>
  <c r="V1719" i="16"/>
  <c r="V286" i="16"/>
  <c r="V1429" i="16"/>
  <c r="V1428" i="16"/>
  <c r="V1237" i="16"/>
  <c r="V638" i="16"/>
  <c r="V1729" i="16"/>
  <c r="V817" i="16"/>
  <c r="V3193" i="16"/>
  <c r="V2371" i="16"/>
  <c r="V3351" i="16"/>
  <c r="V1644" i="16"/>
  <c r="V1080" i="16"/>
  <c r="V66" i="16"/>
  <c r="V3422" i="16"/>
  <c r="V2980" i="16"/>
  <c r="V3130" i="16"/>
  <c r="V3002" i="16"/>
  <c r="V958" i="16"/>
  <c r="V248" i="16"/>
  <c r="V1353" i="16"/>
  <c r="V3516" i="16"/>
  <c r="V4777" i="16"/>
  <c r="V3757" i="16"/>
  <c r="V2062" i="16"/>
  <c r="V3765" i="16"/>
  <c r="V5156" i="16"/>
  <c r="V3244" i="16"/>
  <c r="V1582" i="16"/>
  <c r="V3961" i="16"/>
  <c r="V1306" i="16"/>
  <c r="V2579" i="16"/>
  <c r="V146" i="16"/>
  <c r="V1305" i="16"/>
  <c r="V3988" i="16"/>
  <c r="V4758" i="16"/>
  <c r="V2375" i="16"/>
  <c r="V4195" i="16"/>
  <c r="V4587" i="16"/>
  <c r="V5109" i="16"/>
  <c r="V4246" i="16"/>
  <c r="V65" i="16"/>
  <c r="V1079" i="16"/>
  <c r="V3243" i="16"/>
  <c r="V3242" i="16"/>
  <c r="V4385" i="16"/>
  <c r="V4367" i="16"/>
  <c r="V3855" i="16"/>
  <c r="V3848" i="16"/>
  <c r="V2366" i="16"/>
  <c r="V2483" i="16"/>
  <c r="V4425" i="16"/>
  <c r="V4405" i="16"/>
  <c r="V4424" i="16"/>
  <c r="V1591" i="16"/>
  <c r="V1426" i="16"/>
  <c r="V1589" i="16"/>
  <c r="V2787" i="16"/>
  <c r="V1425" i="16"/>
  <c r="V4496" i="16"/>
  <c r="V3702" i="16"/>
  <c r="V161" i="16"/>
  <c r="V268" i="16"/>
  <c r="V4087" i="16"/>
  <c r="V582" i="16"/>
  <c r="V957" i="16"/>
  <c r="V2334" i="16"/>
  <c r="V1272" i="16"/>
  <c r="V3549" i="16"/>
  <c r="V2201" i="16"/>
  <c r="V1431" i="16"/>
  <c r="V3941" i="16"/>
  <c r="V217" i="16"/>
  <c r="V3623" i="16"/>
  <c r="V2482" i="16"/>
  <c r="V4691" i="16"/>
  <c r="V3030" i="16"/>
  <c r="V2477" i="16"/>
  <c r="V2478" i="16"/>
  <c r="V2360" i="16"/>
  <c r="V2365" i="16"/>
  <c r="V2361" i="16"/>
  <c r="V2472" i="16"/>
  <c r="V2471" i="16"/>
  <c r="V2481" i="16"/>
  <c r="V2480" i="16"/>
  <c r="V2362" i="16"/>
  <c r="V2643" i="16"/>
  <c r="V4663" i="16"/>
  <c r="V907" i="16"/>
  <c r="V5013" i="16"/>
  <c r="V5012" i="16"/>
  <c r="V2046" i="16"/>
  <c r="V3548" i="16"/>
  <c r="V384" i="16"/>
  <c r="V2423" i="16"/>
  <c r="V3320" i="16"/>
  <c r="V4423" i="16"/>
  <c r="V746" i="16"/>
  <c r="V2878" i="16"/>
  <c r="V1791" i="16"/>
  <c r="V1675" i="16"/>
  <c r="V1676" i="16"/>
  <c r="V3905" i="16"/>
  <c r="V2950" i="16"/>
  <c r="V816" i="16"/>
  <c r="V4548" i="16"/>
  <c r="V278" i="16"/>
  <c r="V3622" i="16"/>
  <c r="V932" i="16"/>
  <c r="V3241" i="16"/>
  <c r="V2628" i="16"/>
  <c r="V64" i="16"/>
  <c r="V1751" i="16"/>
  <c r="V2606" i="16"/>
  <c r="V330" i="16"/>
  <c r="V4245" i="16"/>
  <c r="V3322" i="16"/>
  <c r="V4609" i="16"/>
  <c r="V2030" i="16"/>
  <c r="V3171" i="16"/>
  <c r="V1266" i="16"/>
  <c r="V4244" i="16"/>
  <c r="V3350" i="16"/>
  <c r="V3708" i="16"/>
  <c r="V1886" i="16"/>
  <c r="V101" i="16"/>
  <c r="V1838" i="16"/>
  <c r="V5091" i="16"/>
  <c r="V2613" i="16"/>
  <c r="V93" i="16"/>
  <c r="V4918" i="16"/>
  <c r="V4350" i="16"/>
  <c r="V3471" i="16"/>
  <c r="V1214" i="16"/>
  <c r="V1594" i="16"/>
  <c r="V581" i="16"/>
  <c r="V565" i="16"/>
  <c r="V2016" i="16"/>
  <c r="V2020" i="16"/>
  <c r="V2019" i="16"/>
  <c r="V2015" i="16"/>
  <c r="V2018" i="16"/>
  <c r="V3240" i="16"/>
  <c r="V930" i="16"/>
  <c r="V713" i="16"/>
  <c r="V1377" i="16"/>
  <c r="V1378" i="16"/>
  <c r="V1390" i="16"/>
  <c r="V4447" i="16"/>
  <c r="V63" i="16"/>
  <c r="V3581" i="16"/>
  <c r="V223" i="16"/>
  <c r="V1369" i="16"/>
  <c r="V2653" i="16"/>
  <c r="V4741" i="16"/>
  <c r="V1457" i="16"/>
  <c r="V836" i="16"/>
  <c r="V4134" i="16"/>
  <c r="V4852" i="16"/>
  <c r="V1686" i="16"/>
  <c r="V4139" i="16"/>
  <c r="V1438" i="16"/>
  <c r="V2429" i="16"/>
  <c r="V4133" i="16"/>
  <c r="V4132" i="16"/>
  <c r="V897" i="16"/>
  <c r="V4116" i="16"/>
  <c r="V150" i="16"/>
  <c r="V1652" i="16"/>
  <c r="V3955" i="16"/>
  <c r="V2219" i="16"/>
  <c r="V496" i="16"/>
  <c r="V1515" i="16"/>
  <c r="V3421" i="16"/>
  <c r="V580" i="16"/>
  <c r="V3397" i="16"/>
  <c r="V383" i="16"/>
  <c r="V301" i="16"/>
  <c r="V1038" i="16"/>
  <c r="V4349" i="16"/>
  <c r="V3665" i="16"/>
  <c r="V3792" i="16"/>
  <c r="V3752" i="16"/>
  <c r="V1559" i="16"/>
  <c r="V468" i="16"/>
  <c r="V2093" i="16"/>
  <c r="V2118" i="16"/>
  <c r="V2073" i="16"/>
  <c r="V3877" i="16"/>
  <c r="V3642" i="16"/>
  <c r="V3764" i="16"/>
  <c r="V3763" i="16"/>
  <c r="V3547" i="16"/>
  <c r="V1714" i="16"/>
  <c r="V1728" i="16"/>
  <c r="V2794" i="16"/>
  <c r="V167" i="16"/>
  <c r="V2615" i="16"/>
  <c r="V120" i="16"/>
  <c r="V119" i="16"/>
  <c r="V1335" i="16"/>
  <c r="V860" i="16"/>
  <c r="V683" i="16"/>
  <c r="V2970" i="16"/>
  <c r="V2974" i="16"/>
  <c r="V2092" i="16"/>
  <c r="V1229" i="16"/>
  <c r="V2091" i="16"/>
  <c r="V3832" i="16"/>
  <c r="V3831" i="16"/>
  <c r="V3830" i="16"/>
  <c r="V1674" i="16"/>
  <c r="V2623" i="16"/>
  <c r="V1514" i="16"/>
  <c r="V4677" i="16"/>
  <c r="V3032" i="16"/>
  <c r="V2051" i="16"/>
  <c r="V1123" i="16"/>
  <c r="V1513" i="16"/>
  <c r="V1663" i="16"/>
  <c r="V3417" i="16"/>
  <c r="V382" i="16"/>
  <c r="V707" i="16"/>
  <c r="V791" i="16"/>
  <c r="V745" i="16"/>
  <c r="V1078" i="16"/>
  <c r="V1178" i="16"/>
  <c r="V4930" i="16"/>
  <c r="V381" i="16"/>
  <c r="V744" i="16"/>
  <c r="V1337" i="16"/>
  <c r="V247" i="16"/>
  <c r="V246" i="16"/>
  <c r="V4810" i="16"/>
  <c r="V2117" i="16"/>
  <c r="V2116" i="16"/>
  <c r="V3319" i="16"/>
  <c r="V939" i="16"/>
  <c r="V2071" i="16"/>
  <c r="V4243" i="16"/>
  <c r="V845" i="16"/>
  <c r="V1236" i="16"/>
  <c r="V1206" i="16"/>
  <c r="V62" i="16"/>
  <c r="V1077" i="16"/>
  <c r="V1903" i="16"/>
  <c r="V2090" i="16"/>
  <c r="V2075" i="16"/>
  <c r="V5123" i="16"/>
  <c r="V3482" i="16"/>
  <c r="V3301" i="16"/>
  <c r="V743" i="16"/>
  <c r="V3595" i="16"/>
  <c r="V380" i="16"/>
  <c r="V815" i="16"/>
  <c r="V800" i="16"/>
  <c r="V4887" i="16"/>
  <c r="V4886" i="16"/>
  <c r="V3886" i="16"/>
  <c r="V4242" i="16"/>
  <c r="V2829" i="16"/>
  <c r="V3036" i="16"/>
  <c r="V2716" i="16"/>
  <c r="V2397" i="16"/>
  <c r="V245" i="16"/>
  <c r="V3184" i="16"/>
  <c r="V3927" i="16"/>
  <c r="V2156" i="16"/>
  <c r="V2157" i="16"/>
  <c r="V4836" i="16"/>
  <c r="V1506" i="16"/>
  <c r="V2277" i="16"/>
  <c r="V3087" i="16"/>
  <c r="V1859" i="16"/>
  <c r="V4044" i="16"/>
  <c r="V1745" i="16"/>
  <c r="V2963" i="16"/>
  <c r="V3546" i="16"/>
  <c r="V3724" i="16"/>
  <c r="V742" i="16"/>
  <c r="V1867" i="16"/>
  <c r="V3723" i="16"/>
  <c r="V956" i="16"/>
  <c r="V149" i="16"/>
  <c r="V3656" i="16"/>
  <c r="V3641" i="16"/>
  <c r="V1334" i="16"/>
  <c r="V2052" i="16"/>
  <c r="V741" i="16"/>
  <c r="V2228" i="16"/>
  <c r="V1926" i="16"/>
  <c r="V2010" i="16"/>
  <c r="V272" i="16"/>
  <c r="V3064" i="16"/>
  <c r="V5134" i="16"/>
  <c r="V3545" i="16"/>
  <c r="V4241" i="16"/>
  <c r="V4729" i="16"/>
  <c r="V4635" i="16"/>
  <c r="V3396" i="16"/>
  <c r="V3395" i="16"/>
  <c r="V4121" i="16"/>
  <c r="V579" i="16"/>
  <c r="V2304" i="16"/>
  <c r="V2396" i="16"/>
  <c r="V2853" i="16"/>
  <c r="V2499" i="16"/>
  <c r="V475" i="16"/>
  <c r="V1076" i="16"/>
  <c r="V4797" i="16"/>
  <c r="V1657" i="16"/>
  <c r="V4809" i="16"/>
  <c r="V3655" i="16"/>
  <c r="V882" i="16"/>
  <c r="V1479" i="16"/>
  <c r="V5120" i="16"/>
  <c r="V3481" i="16"/>
  <c r="V3580" i="16"/>
  <c r="V1863" i="16"/>
  <c r="V906" i="16"/>
  <c r="V4025" i="16"/>
  <c r="V379" i="16"/>
  <c r="V3239" i="16"/>
  <c r="V1474" i="16"/>
  <c r="V835" i="16"/>
  <c r="V4713" i="16"/>
  <c r="V3794" i="16"/>
  <c r="V4712" i="16"/>
  <c r="V4348" i="16"/>
  <c r="V4240" i="16"/>
  <c r="V4764" i="16"/>
  <c r="V4239" i="16"/>
  <c r="V3594" i="16"/>
  <c r="V2425" i="16"/>
  <c r="V1875" i="16"/>
  <c r="V2535" i="16"/>
  <c r="V740" i="16"/>
  <c r="V702" i="16"/>
  <c r="V4434" i="16"/>
  <c r="V4039" i="16"/>
  <c r="V955" i="16"/>
  <c r="V327" i="16"/>
  <c r="V4722" i="16"/>
  <c r="V4869" i="16"/>
  <c r="V3480" i="16"/>
  <c r="V1900" i="16"/>
  <c r="V4366" i="16"/>
  <c r="V2457" i="16"/>
  <c r="V4465" i="16"/>
  <c r="V628" i="16"/>
  <c r="V2605" i="16"/>
  <c r="V3345" i="16"/>
  <c r="V4526" i="16"/>
  <c r="V3477" i="16"/>
  <c r="V3593" i="16"/>
  <c r="V4238" i="16"/>
  <c r="V4145" i="16"/>
  <c r="V4951" i="16"/>
  <c r="V1301" i="16"/>
  <c r="V4237" i="16"/>
  <c r="V378" i="16"/>
  <c r="V1986" i="16"/>
  <c r="V3816" i="16"/>
  <c r="V4988" i="16"/>
  <c r="V4984" i="16"/>
  <c r="V4361" i="16"/>
  <c r="V139" i="16"/>
  <c r="V1805" i="16"/>
  <c r="V4236" i="16"/>
  <c r="V4235" i="16"/>
  <c r="V1324" i="16"/>
  <c r="V1660" i="16"/>
  <c r="V3001" i="16"/>
  <c r="V1840" i="16"/>
  <c r="V3515" i="16"/>
  <c r="V3514" i="16"/>
  <c r="V3883" i="16"/>
  <c r="V2534" i="16"/>
  <c r="V2340" i="16"/>
  <c r="V1005" i="16"/>
  <c r="V1742" i="16"/>
  <c r="V1538" i="16"/>
  <c r="V341" i="16"/>
  <c r="V4188" i="16"/>
  <c r="V377" i="16"/>
  <c r="V4177" i="16"/>
  <c r="V1643" i="16"/>
  <c r="V954" i="16"/>
  <c r="V2802" i="16"/>
  <c r="V2115" i="16"/>
  <c r="V103" i="16"/>
  <c r="V4404" i="16"/>
  <c r="V4396" i="16"/>
  <c r="V3406" i="16"/>
  <c r="V2089" i="16"/>
  <c r="V376" i="16"/>
  <c r="V4455" i="16"/>
  <c r="V3847" i="16"/>
  <c r="V4093" i="16"/>
  <c r="V1295" i="16"/>
  <c r="V3998" i="16"/>
  <c r="V3843" i="16"/>
  <c r="V165" i="16"/>
  <c r="V1735" i="16"/>
  <c r="V3513" i="16"/>
  <c r="V1628" i="16"/>
  <c r="V3512" i="16"/>
  <c r="V953" i="16"/>
  <c r="V4167" i="16"/>
  <c r="V3771" i="16"/>
  <c r="V2076" i="16"/>
  <c r="V2088" i="16"/>
  <c r="V2065" i="16"/>
  <c r="V244" i="16"/>
  <c r="V2786" i="16"/>
  <c r="V874" i="16"/>
  <c r="V870" i="16"/>
  <c r="V2282" i="16"/>
  <c r="V2087" i="16"/>
  <c r="V2074" i="16"/>
  <c r="V3238" i="16"/>
  <c r="V2427" i="16"/>
  <c r="V4547" i="16"/>
  <c r="V4546" i="16"/>
  <c r="V2516" i="16"/>
  <c r="V3829" i="16"/>
  <c r="V3828" i="16"/>
  <c r="V4786" i="16"/>
  <c r="V2817" i="16"/>
  <c r="V4495" i="16"/>
  <c r="V2816" i="16"/>
  <c r="V714" i="16"/>
  <c r="V625" i="16"/>
  <c r="V4767" i="16"/>
  <c r="V1286" i="16"/>
  <c r="V1780" i="16"/>
  <c r="V739" i="16"/>
  <c r="V174" i="16"/>
  <c r="V1380" i="16"/>
  <c r="V1389" i="16"/>
  <c r="V5100" i="16"/>
  <c r="V5094" i="16"/>
  <c r="V4194" i="16"/>
  <c r="V1271" i="16"/>
  <c r="V1194" i="16"/>
  <c r="V3031" i="16"/>
  <c r="V3953" i="16"/>
  <c r="V2466" i="16"/>
  <c r="V3393" i="16"/>
  <c r="V2564" i="16"/>
  <c r="V4464" i="16"/>
  <c r="V3023" i="16"/>
  <c r="V4796" i="16"/>
  <c r="V4795" i="16"/>
  <c r="V578" i="16"/>
  <c r="V609" i="16"/>
  <c r="V2815" i="16"/>
  <c r="V61" i="16"/>
  <c r="V2533" i="16"/>
  <c r="V3634" i="16"/>
  <c r="V2023" i="16"/>
  <c r="V4958" i="16"/>
  <c r="V4439" i="16"/>
  <c r="V637" i="16"/>
  <c r="V60" i="16"/>
  <c r="V59" i="16"/>
  <c r="V1308" i="16"/>
  <c r="V1310" i="16"/>
  <c r="V2797" i="16"/>
  <c r="V4192" i="16"/>
  <c r="V1706" i="16"/>
  <c r="V4020" i="16"/>
  <c r="V5154" i="16"/>
  <c r="V1894" i="16"/>
  <c r="V2196" i="16"/>
  <c r="V4422" i="16"/>
  <c r="V2897" i="16"/>
  <c r="V1500" i="16"/>
  <c r="V1557" i="16"/>
  <c r="V1556" i="16"/>
  <c r="V3000" i="16"/>
  <c r="V1812" i="16"/>
  <c r="V710" i="16"/>
  <c r="V58" i="16"/>
  <c r="V4234" i="16"/>
  <c r="V1166" i="16"/>
  <c r="V1828" i="16"/>
  <c r="V822" i="16"/>
  <c r="V5011" i="16"/>
  <c r="V2012" i="16"/>
  <c r="V3327" i="16"/>
  <c r="V3326" i="16"/>
  <c r="V2439" i="16"/>
  <c r="V57" i="16"/>
  <c r="V4191" i="16"/>
  <c r="V1125" i="16"/>
  <c r="V1687" i="16"/>
  <c r="V2281" i="16"/>
  <c r="V222" i="16"/>
  <c r="V356" i="16"/>
  <c r="V2364" i="16"/>
  <c r="V5132" i="16"/>
  <c r="V2709" i="16"/>
  <c r="V2393" i="16"/>
  <c r="V2395" i="16"/>
  <c r="V2381" i="16"/>
  <c r="V2373" i="16"/>
  <c r="V2724" i="16"/>
  <c r="V4695" i="16"/>
  <c r="V3237" i="16"/>
  <c r="V107" i="16"/>
  <c r="V2839" i="16"/>
  <c r="V2920" i="16"/>
  <c r="V1263" i="16"/>
  <c r="V3055" i="16"/>
  <c r="V664" i="16"/>
  <c r="V2909" i="16"/>
  <c r="V511" i="16"/>
  <c r="V2047" i="16"/>
  <c r="V1611" i="16"/>
  <c r="V454" i="16"/>
  <c r="V1884" i="16"/>
  <c r="V804" i="16"/>
  <c r="V814" i="16"/>
  <c r="V4934" i="16"/>
  <c r="V952" i="16"/>
  <c r="V1842" i="16"/>
  <c r="V4657" i="16"/>
  <c r="V3904" i="16"/>
  <c r="V690" i="16"/>
  <c r="V216" i="16"/>
  <c r="V697" i="16"/>
  <c r="V5043" i="16"/>
  <c r="V4837" i="16"/>
  <c r="V2855" i="16"/>
  <c r="V56" i="16"/>
  <c r="V55" i="16"/>
  <c r="V243" i="16"/>
  <c r="V1969" i="16"/>
  <c r="V3973" i="16"/>
  <c r="V1979" i="16"/>
  <c r="V54" i="16"/>
  <c r="V3431" i="16"/>
  <c r="V2330" i="16"/>
  <c r="V1062" i="16"/>
  <c r="V1075" i="16"/>
  <c r="V951" i="16"/>
  <c r="V4012" i="16"/>
  <c r="V1170" i="16"/>
  <c r="V53" i="16"/>
  <c r="V696" i="16"/>
  <c r="V3038" i="16"/>
  <c r="V577" i="16"/>
  <c r="V2868" i="16"/>
  <c r="V1169" i="16"/>
  <c r="V1037" i="16"/>
  <c r="V3972" i="16"/>
  <c r="V1920" i="16"/>
  <c r="V3061" i="16"/>
  <c r="V1352" i="16"/>
  <c r="V3387" i="16"/>
  <c r="V2339" i="16"/>
  <c r="V2014" i="16"/>
  <c r="V2027" i="16"/>
  <c r="V4483" i="16"/>
  <c r="V4482" i="16"/>
  <c r="V3094" i="16"/>
  <c r="V950" i="16"/>
  <c r="V738" i="16"/>
  <c r="V949" i="16"/>
  <c r="V5010" i="16"/>
  <c r="V2819" i="16"/>
  <c r="V1614" i="16"/>
  <c r="V4156" i="16"/>
  <c r="V2263" i="16"/>
  <c r="V3654" i="16"/>
  <c r="V4233" i="16"/>
  <c r="V4929" i="16"/>
  <c r="V3827" i="16"/>
  <c r="V3801" i="16"/>
  <c r="V2351" i="16"/>
  <c r="V1297" i="16"/>
  <c r="V3236" i="16"/>
  <c r="V3926" i="16"/>
  <c r="V3201" i="16"/>
  <c r="V3925" i="16"/>
  <c r="V636" i="16"/>
  <c r="V4112" i="16"/>
  <c r="V4111" i="16"/>
  <c r="V3569" i="16"/>
  <c r="V4529" i="16"/>
  <c r="V561" i="16"/>
  <c r="V562" i="16"/>
  <c r="V790" i="16"/>
  <c r="V4676" i="16"/>
  <c r="V4675" i="16"/>
  <c r="V4674" i="16"/>
  <c r="V537" i="16"/>
  <c r="V3592" i="16"/>
  <c r="V1235" i="16"/>
  <c r="V1234" i="16"/>
  <c r="V3703" i="16"/>
  <c r="V4421" i="16"/>
  <c r="V375" i="16"/>
  <c r="V4232" i="16"/>
  <c r="V3854" i="16"/>
  <c r="V1074" i="16"/>
  <c r="V3047" i="16"/>
  <c r="V4231" i="16"/>
  <c r="V2086" i="16"/>
  <c r="V938" i="16"/>
  <c r="V546" i="16"/>
  <c r="V550" i="16"/>
  <c r="V1421" i="16"/>
  <c r="V1050" i="16"/>
  <c r="V1054" i="16"/>
  <c r="V5068" i="16"/>
  <c r="V52" i="16"/>
  <c r="V3923" i="16"/>
  <c r="V737" i="16"/>
  <c r="V736" i="16"/>
  <c r="V177" i="16"/>
  <c r="V4230" i="16"/>
  <c r="V3579" i="16"/>
  <c r="V3578" i="16"/>
  <c r="V2932" i="16"/>
  <c r="V1851" i="16"/>
  <c r="V2885" i="16"/>
  <c r="V1473" i="16"/>
  <c r="V935" i="16"/>
  <c r="V4545" i="16"/>
  <c r="V4229" i="16"/>
  <c r="V3957" i="16"/>
  <c r="V1541" i="16"/>
  <c r="V1698" i="16"/>
  <c r="V3235" i="16"/>
  <c r="V446" i="16"/>
  <c r="V2946" i="16"/>
  <c r="V2989" i="16"/>
  <c r="V3073" i="16"/>
  <c r="V3045" i="16"/>
  <c r="V735" i="16"/>
  <c r="V3762" i="16"/>
  <c r="V3769" i="16"/>
  <c r="V1262" i="16"/>
  <c r="V4808" i="16"/>
  <c r="V2988" i="16"/>
  <c r="V100" i="16"/>
  <c r="V2650" i="16"/>
  <c r="V1923" i="16"/>
  <c r="V25" i="16"/>
  <c r="V3077" i="16"/>
  <c r="V2141" i="16"/>
  <c r="V300" i="16"/>
  <c r="V4228" i="16"/>
  <c r="V3212" i="16"/>
  <c r="V2434" i="16"/>
  <c r="V2882" i="16"/>
  <c r="V4227" i="16"/>
  <c r="V5062" i="16"/>
  <c r="V1622" i="16"/>
  <c r="V3721" i="16"/>
  <c r="V1209" i="16"/>
  <c r="V2145" i="16"/>
  <c r="V1427" i="16"/>
  <c r="V3234" i="16"/>
  <c r="V4164" i="16"/>
  <c r="V2280" i="16"/>
  <c r="V3300" i="16"/>
  <c r="V1992" i="16"/>
  <c r="V5009" i="16"/>
  <c r="V4153" i="16"/>
  <c r="V242" i="16"/>
  <c r="V218" i="16"/>
  <c r="V3577" i="16"/>
  <c r="V4980" i="16"/>
  <c r="V4871" i="16"/>
  <c r="V4870" i="16"/>
  <c r="V3215" i="16"/>
  <c r="V3233" i="16"/>
  <c r="V3695" i="16"/>
  <c r="V1792" i="16"/>
  <c r="V1736" i="16"/>
  <c r="V1554" i="16"/>
  <c r="V1915" i="16"/>
  <c r="V1351" i="16"/>
  <c r="V374" i="16"/>
  <c r="V4059" i="16"/>
  <c r="V3576" i="16"/>
  <c r="V4721" i="16"/>
  <c r="V2268" i="16"/>
  <c r="V3325" i="16"/>
  <c r="V1914" i="16"/>
  <c r="V3797" i="16"/>
  <c r="V2077" i="16"/>
  <c r="V2078" i="16"/>
  <c r="V4347" i="16"/>
  <c r="V2976" i="16"/>
  <c r="V1251" i="16"/>
  <c r="V4494" i="16"/>
  <c r="V4493" i="16"/>
  <c r="V4670" i="16"/>
  <c r="V2422" i="16"/>
  <c r="V508" i="16"/>
  <c r="V4673" i="16"/>
  <c r="V576" i="16"/>
  <c r="V2279" i="16"/>
  <c r="V2985" i="16"/>
  <c r="V1779" i="16"/>
  <c r="V2935" i="16"/>
  <c r="V3758" i="16"/>
  <c r="V1225" i="16"/>
  <c r="V4061" i="16"/>
  <c r="V1224" i="16"/>
  <c r="V536" i="16"/>
  <c r="V1226" i="16"/>
  <c r="V3309" i="16"/>
  <c r="V2983" i="16"/>
  <c r="V2876" i="16"/>
  <c r="V3761" i="16"/>
  <c r="V931" i="16"/>
  <c r="V2931" i="16"/>
  <c r="V2975" i="16"/>
  <c r="V3037" i="16"/>
  <c r="V3784" i="16"/>
  <c r="V4640" i="16"/>
  <c r="V4053" i="16"/>
  <c r="V373" i="16"/>
  <c r="V3946" i="16"/>
  <c r="V3945" i="16"/>
  <c r="V4047" i="16"/>
  <c r="V865" i="16"/>
  <c r="V4346" i="16"/>
  <c r="V1035" i="16"/>
  <c r="V4226" i="16"/>
  <c r="V4514" i="16"/>
  <c r="V4365" i="16"/>
  <c r="V3093" i="16"/>
  <c r="V4906" i="16"/>
  <c r="V5073" i="16"/>
  <c r="V2997" i="16"/>
  <c r="V3430" i="16"/>
  <c r="V2204" i="16"/>
  <c r="V3059" i="16"/>
  <c r="V13" i="16"/>
  <c r="V1701" i="16"/>
  <c r="V1512" i="16"/>
  <c r="V3394" i="16"/>
  <c r="V4104" i="16"/>
  <c r="V3199" i="16"/>
  <c r="V4103" i="16"/>
  <c r="V3200" i="16"/>
  <c r="V1045" i="16"/>
  <c r="V522" i="16"/>
  <c r="V211" i="16"/>
  <c r="V3149" i="16"/>
  <c r="V328" i="16"/>
  <c r="V1127" i="16"/>
  <c r="V2871" i="16"/>
  <c r="V233" i="16"/>
  <c r="V693" i="16"/>
  <c r="V51" i="16"/>
  <c r="V4639" i="16"/>
  <c r="V299" i="16"/>
  <c r="V3008" i="16"/>
  <c r="V1857" i="16"/>
  <c r="V298" i="16"/>
  <c r="V1010" i="16"/>
  <c r="V2888" i="16"/>
  <c r="V2837" i="16"/>
  <c r="V221" i="16"/>
  <c r="V535" i="16"/>
  <c r="V2641" i="16"/>
  <c r="V4785" i="16"/>
  <c r="V1073" i="16"/>
  <c r="V3640" i="16"/>
  <c r="V4724" i="16"/>
  <c r="V4885" i="16"/>
  <c r="V4824" i="16"/>
  <c r="V1268" i="16"/>
  <c r="V1198" i="16"/>
  <c r="V3084" i="16"/>
  <c r="V1197" i="16"/>
  <c r="V3083" i="16"/>
  <c r="V1666" i="16"/>
  <c r="V1435" i="16"/>
  <c r="V1511" i="16"/>
  <c r="V4403" i="16"/>
  <c r="V1165" i="16"/>
  <c r="V3423" i="16"/>
  <c r="V997" i="16"/>
  <c r="V1177" i="16"/>
  <c r="V2253" i="16"/>
  <c r="V3208" i="16"/>
  <c r="V2977" i="16"/>
  <c r="V5113" i="16"/>
  <c r="V1862" i="16"/>
  <c r="V1164" i="16"/>
  <c r="V4131" i="16"/>
  <c r="V1122" i="16"/>
  <c r="V3207" i="16"/>
  <c r="V4092" i="16"/>
  <c r="V4138" i="16"/>
  <c r="V2986" i="16"/>
  <c r="V2647" i="16"/>
  <c r="V694" i="16"/>
  <c r="V532" i="16"/>
  <c r="V2043" i="16"/>
  <c r="V3308" i="16"/>
  <c r="V715" i="16"/>
  <c r="V50" i="16"/>
  <c r="V3788" i="16"/>
  <c r="V3694" i="16"/>
  <c r="V4912" i="16"/>
  <c r="V3344" i="16"/>
  <c r="V36" i="16"/>
  <c r="V1482" i="16"/>
  <c r="V3343" i="16"/>
  <c r="V5117" i="16"/>
  <c r="V4807" i="16"/>
  <c r="V4420" i="16"/>
  <c r="V2085" i="16"/>
  <c r="V2203" i="16"/>
  <c r="V4925" i="16"/>
  <c r="V4911" i="16"/>
  <c r="V1450" i="16"/>
  <c r="V3954" i="16"/>
  <c r="V2114" i="16"/>
  <c r="V1925" i="16"/>
  <c r="V4544" i="16"/>
  <c r="V1264" i="16"/>
  <c r="V1296" i="16"/>
  <c r="V474" i="16"/>
  <c r="V372" i="16"/>
  <c r="V176" i="16"/>
  <c r="V3783" i="16"/>
  <c r="V4200" i="16"/>
  <c r="V4185" i="16"/>
  <c r="V241" i="16"/>
  <c r="V4618" i="16"/>
  <c r="V2568" i="16"/>
  <c r="V826" i="16"/>
  <c r="V117" i="16"/>
  <c r="V635" i="16"/>
  <c r="V1624" i="16"/>
  <c r="V4637" i="16"/>
  <c r="V1031" i="16"/>
  <c r="V2464" i="16"/>
  <c r="V5110" i="16"/>
  <c r="V1287" i="16"/>
  <c r="V3591" i="16"/>
  <c r="V534" i="16"/>
  <c r="V3232" i="16"/>
  <c r="V3299" i="16"/>
  <c r="V1333" i="16"/>
  <c r="V1332" i="16"/>
  <c r="V2240" i="16"/>
  <c r="V3324" i="16"/>
  <c r="V575" i="16"/>
  <c r="V4543" i="16"/>
  <c r="V4651" i="16"/>
  <c r="V1970" i="16"/>
  <c r="V905" i="16"/>
  <c r="V3590" i="16"/>
  <c r="V3930" i="16"/>
  <c r="V3660" i="16"/>
  <c r="V2969" i="16"/>
  <c r="V2850" i="16"/>
  <c r="V2849" i="16"/>
  <c r="V2209" i="16"/>
  <c r="V1445" i="16"/>
  <c r="V627" i="16"/>
  <c r="V574" i="16"/>
  <c r="V626" i="16"/>
  <c r="V2576" i="16"/>
  <c r="V3664" i="16"/>
  <c r="V3202" i="16"/>
  <c r="V4225" i="16"/>
  <c r="V3751" i="16"/>
  <c r="V4612" i="16"/>
  <c r="V3544" i="16"/>
  <c r="V573" i="16"/>
  <c r="V371" i="16"/>
  <c r="V498" i="16"/>
  <c r="V3806" i="16"/>
  <c r="V4928" i="16"/>
  <c r="V4402" i="16"/>
  <c r="V4401" i="16"/>
  <c r="V4176" i="16"/>
  <c r="V4052" i="16"/>
  <c r="V3639" i="16"/>
  <c r="V4995" i="16"/>
  <c r="V1072" i="16"/>
  <c r="V2915" i="16"/>
  <c r="V4224" i="16"/>
  <c r="V1213" i="16"/>
  <c r="V1294" i="16"/>
  <c r="V1212" i="16"/>
  <c r="V2715" i="16"/>
  <c r="V3161" i="16"/>
  <c r="V896" i="16"/>
  <c r="V4223" i="16"/>
  <c r="V5041" i="16"/>
  <c r="V2784" i="16"/>
  <c r="V3876" i="16"/>
  <c r="V572" i="16"/>
  <c r="V3875" i="16"/>
  <c r="V571" i="16"/>
  <c r="V3189" i="16"/>
  <c r="V1274" i="16"/>
  <c r="V570" i="16"/>
  <c r="V569" i="16"/>
  <c r="V2438" i="16"/>
  <c r="V1055" i="16"/>
  <c r="V4364" i="16"/>
  <c r="V4363" i="16"/>
  <c r="V4031" i="16"/>
  <c r="V1613" i="16"/>
  <c r="V3231" i="16"/>
  <c r="V3230" i="16"/>
  <c r="V370" i="16"/>
  <c r="V49" i="16"/>
  <c r="V48" i="16"/>
  <c r="V2881" i="16"/>
  <c r="V4130" i="16"/>
  <c r="V2948" i="16"/>
  <c r="V2916" i="16"/>
  <c r="V3543" i="16"/>
  <c r="V1904" i="16"/>
  <c r="V1815" i="16"/>
  <c r="V47" i="16"/>
  <c r="V1448" i="16"/>
  <c r="V445" i="16"/>
  <c r="V3213" i="16"/>
  <c r="V4079" i="16"/>
  <c r="V4078" i="16"/>
  <c r="V297" i="16"/>
  <c r="V1547" i="16"/>
  <c r="V5008" i="16"/>
  <c r="V2710" i="16"/>
  <c r="V3429" i="16"/>
  <c r="V1243" i="16"/>
  <c r="V289" i="16"/>
  <c r="V5103" i="16"/>
  <c r="V3152" i="16"/>
  <c r="V2807" i="16"/>
  <c r="V4728" i="16"/>
  <c r="V3936" i="16"/>
  <c r="V4137" i="16"/>
  <c r="V825" i="16"/>
  <c r="V1510" i="16"/>
  <c r="V3889" i="16"/>
  <c r="V4222" i="16"/>
  <c r="V2604" i="16"/>
  <c r="V2603" i="16"/>
  <c r="V170" i="16"/>
  <c r="V2276" i="16"/>
  <c r="V2999" i="16"/>
  <c r="V1313" i="16"/>
  <c r="V240" i="16"/>
  <c r="V728" i="16"/>
  <c r="V1509" i="16"/>
  <c r="V1357" i="16"/>
  <c r="V1350" i="16"/>
  <c r="V1808" i="16"/>
  <c r="V3151" i="16"/>
  <c r="V3542" i="16"/>
  <c r="V4345" i="16"/>
  <c r="V3025" i="16"/>
  <c r="V4542" i="16"/>
  <c r="V2222" i="16"/>
  <c r="V568" i="16"/>
  <c r="V1505" i="16"/>
  <c r="V3313" i="16"/>
  <c r="V1508" i="16"/>
  <c r="V3663" i="16"/>
  <c r="V1071" i="16"/>
  <c r="V2419" i="16"/>
  <c r="V104" i="16"/>
  <c r="V936" i="16"/>
  <c r="V3470" i="16"/>
  <c r="V1677" i="16"/>
  <c r="V3428" i="16"/>
  <c r="V5124" i="16"/>
  <c r="V5106" i="16"/>
  <c r="V844" i="16"/>
  <c r="V871" i="16"/>
  <c r="V2635" i="16"/>
  <c r="V3214" i="16"/>
  <c r="V2602" i="16"/>
  <c r="V2242" i="16"/>
  <c r="V2601" i="16"/>
  <c r="V1447" i="16"/>
  <c r="V4927" i="16"/>
  <c r="V3135" i="16"/>
  <c r="V3134" i="16"/>
  <c r="V288" i="16"/>
  <c r="V4541" i="16"/>
  <c r="V4540" i="16"/>
  <c r="V1203" i="16"/>
  <c r="V3154" i="16"/>
  <c r="V3315" i="16"/>
  <c r="V3638" i="16"/>
  <c r="V3459" i="16"/>
  <c r="V2187" i="16"/>
  <c r="V3458" i="16"/>
  <c r="V3457" i="16"/>
  <c r="V239" i="16"/>
  <c r="V4384" i="16"/>
  <c r="V4539" i="16"/>
  <c r="V880" i="16"/>
  <c r="V4175" i="16"/>
  <c r="V4538" i="16"/>
  <c r="V4774" i="16"/>
  <c r="V5007" i="16"/>
  <c r="V3971" i="16"/>
  <c r="V3386" i="16"/>
  <c r="V1794" i="16"/>
  <c r="V1793" i="16"/>
  <c r="V1796" i="16"/>
  <c r="V4221" i="16"/>
  <c r="V3749" i="16"/>
  <c r="V296" i="16"/>
  <c r="V1070" i="16"/>
  <c r="V358" i="16"/>
  <c r="V359" i="16"/>
  <c r="V2820" i="16"/>
  <c r="V4611" i="16"/>
  <c r="V4610" i="16"/>
  <c r="V369" i="16"/>
  <c r="V1013" i="16"/>
  <c r="V1027" i="16"/>
  <c r="V1718" i="16"/>
  <c r="V948" i="16"/>
  <c r="V1030" i="16"/>
  <c r="V2532" i="16"/>
  <c r="V4661" i="16"/>
  <c r="V2624" i="16"/>
  <c r="V4419" i="16"/>
  <c r="V2584" i="16"/>
  <c r="V622" i="16"/>
  <c r="V4046" i="16"/>
  <c r="V4955" i="16"/>
  <c r="V1220" i="16"/>
  <c r="V3349" i="16"/>
  <c r="V3424" i="16"/>
  <c r="V1994" i="16"/>
  <c r="V3427" i="16"/>
  <c r="V1259" i="16"/>
  <c r="V3425" i="16"/>
  <c r="V1003" i="16"/>
  <c r="V4400" i="16"/>
  <c r="V2854" i="16"/>
  <c r="V904" i="16"/>
  <c r="V5119" i="16"/>
  <c r="V2431" i="16"/>
  <c r="V4806" i="16"/>
  <c r="V142" i="16"/>
  <c r="V5147" i="16"/>
  <c r="V1565" i="16"/>
  <c r="V1731" i="16"/>
  <c r="V1730" i="16"/>
  <c r="V1715" i="16"/>
  <c r="V1564" i="16"/>
  <c r="V1420" i="16"/>
  <c r="V1069" i="16"/>
  <c r="V4926" i="16"/>
  <c r="V295" i="16"/>
  <c r="V4537" i="16"/>
  <c r="V4438" i="16"/>
  <c r="V2352" i="16"/>
  <c r="V3298" i="16"/>
  <c r="V903" i="16"/>
  <c r="V812" i="16"/>
  <c r="V1388" i="16"/>
  <c r="V2949" i="16"/>
  <c r="V4030" i="16"/>
  <c r="V1383" i="16"/>
  <c r="V1375" i="16"/>
  <c r="V3983" i="16"/>
  <c r="V4672" i="16"/>
  <c r="V2178" i="16"/>
  <c r="V4882" i="16"/>
  <c r="V46" i="16"/>
  <c r="V4957" i="16"/>
  <c r="V1141" i="16"/>
  <c r="V1222" i="16"/>
  <c r="V866" i="16"/>
  <c r="V1387" i="16"/>
  <c r="V1376" i="16"/>
  <c r="V4996" i="16"/>
  <c r="V1051" i="16"/>
  <c r="V1047" i="16"/>
  <c r="V1996" i="16"/>
  <c r="V1995" i="16"/>
  <c r="V1137" i="16"/>
  <c r="V3229" i="16"/>
  <c r="V4805" i="16"/>
  <c r="V4220" i="16"/>
  <c r="V4362" i="16"/>
  <c r="V2526" i="16"/>
  <c r="V4707" i="16"/>
  <c r="V4600" i="16"/>
  <c r="V3952" i="16"/>
  <c r="V623" i="16"/>
  <c r="V4219" i="16"/>
  <c r="V1398" i="16"/>
  <c r="V3323" i="16"/>
  <c r="V4829" i="16"/>
  <c r="V734" i="16"/>
  <c r="V1773" i="16"/>
  <c r="V1772" i="16"/>
  <c r="V3035" i="16"/>
  <c r="V3796" i="16"/>
  <c r="V2518" i="16"/>
  <c r="V2600" i="16"/>
  <c r="V4077" i="16"/>
  <c r="V2998" i="16"/>
  <c r="V2940" i="16"/>
  <c r="V45" i="16"/>
  <c r="V3589" i="16"/>
  <c r="V733" i="16"/>
  <c r="V2814" i="16"/>
  <c r="V2979" i="16"/>
  <c r="V4454" i="16"/>
  <c r="V3964" i="16"/>
  <c r="V1625" i="16"/>
  <c r="V2267" i="16"/>
  <c r="V108" i="16"/>
  <c r="V1580" i="16"/>
  <c r="V1579" i="16"/>
  <c r="V732" i="16"/>
  <c r="V731" i="16"/>
  <c r="V1702" i="16"/>
  <c r="V1713" i="16"/>
  <c r="V1386" i="16"/>
  <c r="V4218" i="16"/>
  <c r="V1379" i="16"/>
  <c r="V1381" i="16"/>
  <c r="V5006" i="16"/>
  <c r="V3197" i="16"/>
  <c r="V1888" i="16"/>
  <c r="V3541" i="16"/>
  <c r="V5005" i="16"/>
  <c r="V1893" i="16"/>
  <c r="V294" i="16"/>
  <c r="V884" i="16"/>
  <c r="V118" i="16"/>
  <c r="V1419" i="16"/>
  <c r="V1219" i="16"/>
  <c r="V730" i="16"/>
  <c r="V1456" i="16"/>
  <c r="V1246" i="16"/>
  <c r="V2880" i="16"/>
  <c r="V3348" i="16"/>
  <c r="V1409" i="16"/>
  <c r="V2514" i="16"/>
  <c r="V2599" i="16"/>
  <c r="V357" i="16"/>
  <c r="V1744" i="16"/>
  <c r="V1068" i="16"/>
  <c r="V293" i="16"/>
  <c r="V1689" i="16"/>
  <c r="V2084" i="16"/>
  <c r="V1647" i="16"/>
  <c r="V1646" i="16"/>
  <c r="V2898" i="16"/>
  <c r="V10" i="16"/>
  <c r="V3805" i="16"/>
  <c r="V5149" i="16"/>
  <c r="V1437" i="16"/>
  <c r="V4794" i="16"/>
  <c r="V1753" i="16"/>
  <c r="V3132" i="16"/>
  <c r="V709" i="16"/>
  <c r="V3874" i="16"/>
  <c r="V2873" i="16"/>
  <c r="V368" i="16"/>
  <c r="V367" i="16"/>
  <c r="V706" i="16"/>
  <c r="V3575" i="16"/>
  <c r="V292" i="16"/>
  <c r="V2113" i="16"/>
  <c r="V2239" i="16"/>
  <c r="V2083" i="16"/>
  <c r="V2082" i="16"/>
  <c r="V2479" i="16"/>
  <c r="V5148" i="16"/>
  <c r="V97" i="16"/>
  <c r="V3342" i="16"/>
  <c r="V1433" i="16"/>
  <c r="V5055" i="16"/>
  <c r="V4784" i="16"/>
  <c r="V1285" i="16"/>
  <c r="V4536" i="16"/>
  <c r="V1860" i="16"/>
  <c r="V1892" i="16"/>
  <c r="V1891" i="16"/>
  <c r="V159" i="16"/>
  <c r="V1205" i="16"/>
  <c r="V1204" i="16"/>
  <c r="V4074" i="16"/>
  <c r="V925" i="16"/>
  <c r="V4804" i="16"/>
  <c r="V1283" i="16"/>
  <c r="V473" i="16"/>
  <c r="V1829" i="16"/>
  <c r="V2063" i="16"/>
  <c r="V824" i="16"/>
  <c r="V3142" i="16"/>
  <c r="V4802" i="16"/>
  <c r="V4803" i="16"/>
  <c r="V232" i="16"/>
  <c r="V231" i="16"/>
  <c r="V2803" i="16"/>
  <c r="V3637" i="16"/>
  <c r="V4197" i="16"/>
  <c r="V4126" i="16"/>
  <c r="V3204" i="16"/>
  <c r="V5090" i="16"/>
  <c r="V2847" i="16"/>
  <c r="V4694" i="16"/>
  <c r="V3228" i="16"/>
  <c r="V2348" i="16"/>
  <c r="V2227" i="16"/>
  <c r="V489" i="16"/>
  <c r="V4217" i="16"/>
  <c r="V2510" i="16"/>
  <c r="V947" i="16"/>
  <c r="V2022" i="16"/>
  <c r="V2151" i="16"/>
  <c r="V1402" i="16"/>
  <c r="V3456" i="16"/>
  <c r="V4761" i="16"/>
  <c r="V1477" i="16"/>
  <c r="V1475" i="16"/>
  <c r="V1476" i="16"/>
  <c r="V567" i="16"/>
  <c r="V946" i="16"/>
  <c r="V942" i="16"/>
  <c r="V3227" i="16"/>
  <c r="V3226" i="16"/>
  <c r="V2927" i="16"/>
  <c r="V1662" i="16"/>
  <c r="V4535" i="16"/>
  <c r="V2359" i="16"/>
  <c r="V3662" i="16"/>
  <c r="V3297" i="16"/>
  <c r="V3347" i="16"/>
  <c r="V1848" i="16"/>
  <c r="V4783" i="16"/>
  <c r="V3990" i="16"/>
  <c r="V2081" i="16"/>
  <c r="V4513" i="16"/>
  <c r="V729" i="16"/>
  <c r="V889" i="16"/>
  <c r="V4917" i="16"/>
  <c r="V3225" i="16"/>
  <c r="V4634" i="16"/>
  <c r="V363" i="16"/>
  <c r="V1612" i="16"/>
  <c r="V4109" i="16"/>
  <c r="V5004" i="16"/>
  <c r="V945" i="16"/>
  <c r="V1436" i="16"/>
  <c r="V199" i="16"/>
  <c r="V291" i="16"/>
  <c r="V44" i="16"/>
  <c r="V3426" i="16"/>
  <c r="V2269" i="16"/>
  <c r="V2531" i="16"/>
  <c r="V2530" i="16"/>
  <c r="V2529" i="16"/>
  <c r="V2528" i="16"/>
  <c r="V3190" i="16"/>
  <c r="V1066" i="16"/>
  <c r="V2056" i="16"/>
  <c r="V23" i="16"/>
  <c r="V1347" i="16"/>
  <c r="V175" i="16"/>
  <c r="V4147" i="16"/>
  <c r="V2303" i="16"/>
  <c r="V2298" i="16"/>
  <c r="V471" i="16"/>
  <c r="V1382" i="16"/>
  <c r="V1385" i="16"/>
  <c r="V1384" i="16"/>
  <c r="V2557" i="16"/>
  <c r="V1685" i="16"/>
  <c r="V892" i="16"/>
  <c r="V893" i="16"/>
  <c r="V3511" i="16"/>
  <c r="V2004" i="16"/>
  <c r="V2468" i="16"/>
  <c r="V2469" i="16"/>
  <c r="V1754" i="16"/>
  <c r="V4693" i="16"/>
  <c r="V5064" i="16"/>
  <c r="V168" i="16"/>
  <c r="V2384" i="16"/>
  <c r="V354" i="16"/>
  <c r="V4206" i="16"/>
  <c r="V348" i="16"/>
  <c r="V4205" i="16"/>
  <c r="V2826" i="16"/>
  <c r="V1834" i="16"/>
  <c r="V1610" i="16"/>
  <c r="V902" i="16"/>
  <c r="V901" i="16"/>
  <c r="V4433" i="16"/>
  <c r="V352" i="16"/>
  <c r="V4534" i="16"/>
  <c r="V282" i="16"/>
  <c r="V4108" i="16"/>
  <c r="V1441" i="16"/>
  <c r="V3416" i="16"/>
  <c r="V3195" i="16"/>
  <c r="V3346" i="16"/>
  <c r="V5087" i="16"/>
  <c r="V566" i="16"/>
  <c r="V4170" i="16"/>
  <c r="V1346" i="16"/>
  <c r="V1349" i="16"/>
  <c r="V4344" i="16"/>
  <c r="V3455" i="16"/>
  <c r="V3478" i="16"/>
  <c r="V3760" i="16"/>
  <c r="V2278" i="16"/>
  <c r="V4169" i="16"/>
  <c r="V3621" i="16"/>
  <c r="V4343" i="16"/>
  <c r="V3068" i="16"/>
  <c r="V3903" i="16"/>
  <c r="V5074" i="16"/>
  <c r="V2188" i="16"/>
  <c r="V2527" i="16"/>
  <c r="V3119" i="16"/>
  <c r="V3224" i="16"/>
  <c r="V4974" i="16"/>
  <c r="AB3" i="1"/>
  <c r="AB4" i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2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" i="1"/>
  <c r="Y28" i="1"/>
  <c r="Y23" i="1"/>
  <c r="Y24" i="1"/>
  <c r="Y22" i="1"/>
  <c r="Y2" i="1"/>
  <c r="Y13" i="1"/>
  <c r="Y26" i="1"/>
  <c r="Y27" i="1"/>
  <c r="Y21" i="1"/>
  <c r="Y29" i="1"/>
  <c r="Y30" i="1"/>
  <c r="Y102" i="1"/>
  <c r="Y103" i="1"/>
  <c r="Y115" i="1"/>
  <c r="Y121" i="1"/>
  <c r="Y116" i="1"/>
  <c r="Y122" i="1"/>
  <c r="Y111" i="1"/>
  <c r="Y105" i="1"/>
  <c r="Y106" i="1"/>
  <c r="Y112" i="1"/>
  <c r="Y104" i="1"/>
  <c r="Y99" i="1"/>
  <c r="Y107" i="1"/>
  <c r="Y108" i="1"/>
  <c r="Y109" i="1"/>
  <c r="Y110" i="1"/>
  <c r="Y78" i="1"/>
  <c r="Y89" i="1"/>
  <c r="Y93" i="1"/>
  <c r="Y92" i="1"/>
  <c r="Y113" i="1"/>
  <c r="Y114" i="1"/>
  <c r="Y73" i="1"/>
  <c r="Y74" i="1"/>
  <c r="Y69" i="1"/>
  <c r="Y117" i="1"/>
  <c r="Y118" i="1"/>
  <c r="Y119" i="1"/>
  <c r="Y120" i="1"/>
  <c r="Y84" i="1"/>
  <c r="Y123" i="1"/>
  <c r="Y124" i="1"/>
  <c r="Y125" i="1"/>
  <c r="Y126" i="1"/>
  <c r="Y127" i="1"/>
  <c r="Y71" i="1"/>
  <c r="Y81" i="1"/>
  <c r="Y85" i="1"/>
  <c r="Y83" i="1"/>
  <c r="Y219" i="1"/>
  <c r="Y220" i="1"/>
  <c r="Y185" i="1"/>
  <c r="Y187" i="1"/>
  <c r="Y221" i="1"/>
  <c r="Y222" i="1"/>
  <c r="Y223" i="1"/>
  <c r="Y224" i="1"/>
  <c r="Y202" i="1"/>
  <c r="Y198" i="1"/>
  <c r="Y204" i="1"/>
  <c r="Y206" i="1"/>
  <c r="Y225" i="1"/>
  <c r="Y226" i="1"/>
  <c r="Y227" i="1"/>
  <c r="Y195" i="1"/>
  <c r="Y205" i="1"/>
  <c r="Y190" i="1"/>
  <c r="Y323" i="1"/>
  <c r="Y284" i="1"/>
  <c r="Y324" i="1"/>
  <c r="Y325" i="1"/>
  <c r="Y326" i="1"/>
  <c r="Y327" i="1"/>
  <c r="Y328" i="1"/>
  <c r="Y290" i="1"/>
  <c r="Y280" i="1"/>
  <c r="Y302" i="1"/>
  <c r="Y273" i="1"/>
  <c r="Y274" i="1"/>
  <c r="Y303" i="1"/>
  <c r="Y296" i="1"/>
  <c r="Y287" i="1"/>
  <c r="Y283" i="1"/>
  <c r="Y301" i="1"/>
  <c r="Y288" i="1"/>
  <c r="Y285" i="1"/>
  <c r="Y329" i="1"/>
  <c r="Y330" i="1"/>
  <c r="Y331" i="1"/>
  <c r="Y332" i="1"/>
  <c r="Y333" i="1"/>
  <c r="Y305" i="1"/>
  <c r="Y270" i="1"/>
  <c r="Y281" i="1"/>
  <c r="Y279" i="1"/>
  <c r="Y297" i="1"/>
  <c r="Y292" i="1"/>
  <c r="Y217" i="1"/>
  <c r="Y207" i="1"/>
  <c r="Y208" i="1"/>
  <c r="Y209" i="1"/>
  <c r="Y182" i="1"/>
  <c r="Y192" i="1"/>
  <c r="Y210" i="1"/>
  <c r="Y211" i="1"/>
  <c r="Y212" i="1"/>
  <c r="Y213" i="1"/>
  <c r="Y214" i="1"/>
  <c r="Y215" i="1"/>
  <c r="Y197" i="1"/>
  <c r="Y189" i="1"/>
  <c r="Y196" i="1"/>
  <c r="Y216" i="1"/>
  <c r="Y218" i="1"/>
  <c r="Y183" i="1"/>
  <c r="Y184" i="1"/>
  <c r="Y191" i="1"/>
  <c r="Y186" i="1"/>
  <c r="Y188" i="1"/>
  <c r="Y203" i="1"/>
  <c r="Y193" i="1"/>
  <c r="Y201" i="1"/>
  <c r="Y194" i="1"/>
  <c r="Y63" i="1"/>
  <c r="Y50" i="1"/>
  <c r="Y49" i="1"/>
  <c r="Y57" i="1"/>
  <c r="Y35" i="1"/>
  <c r="Y39" i="1"/>
  <c r="Y41" i="1"/>
  <c r="Y51" i="1"/>
  <c r="Y43" i="1"/>
  <c r="Y44" i="1"/>
  <c r="Y34" i="1"/>
  <c r="Y53" i="1"/>
  <c r="Y36" i="1"/>
  <c r="Y54" i="1"/>
  <c r="Y42" i="1"/>
  <c r="Y66" i="1"/>
  <c r="Y37" i="1"/>
  <c r="Y32" i="1"/>
  <c r="Y33" i="1"/>
  <c r="Y31" i="1"/>
  <c r="Y38" i="1"/>
  <c r="Y40" i="1"/>
  <c r="Y14" i="1"/>
  <c r="Y45" i="1"/>
  <c r="Y46" i="1"/>
  <c r="Y47" i="1"/>
  <c r="Y48" i="1"/>
  <c r="Y52" i="1"/>
  <c r="Y19" i="1"/>
  <c r="Y8" i="1"/>
  <c r="Y15" i="1"/>
  <c r="Y55" i="1"/>
  <c r="Y56" i="1"/>
  <c r="Y58" i="1"/>
  <c r="Y59" i="1"/>
  <c r="Y10" i="1"/>
  <c r="Y12" i="1"/>
  <c r="Y6" i="1"/>
  <c r="Y60" i="1"/>
  <c r="Y61" i="1"/>
  <c r="Y3" i="1"/>
  <c r="Y18" i="1"/>
  <c r="Y17" i="1"/>
  <c r="Y9" i="1"/>
  <c r="Y62" i="1"/>
  <c r="Y7" i="1"/>
  <c r="Y64" i="1"/>
  <c r="Y65" i="1"/>
  <c r="Y5" i="1"/>
  <c r="Y67" i="1"/>
  <c r="Y68" i="1"/>
  <c r="Y11" i="1"/>
  <c r="Y16" i="1"/>
  <c r="Y131" i="1"/>
  <c r="Y132" i="1"/>
  <c r="Y139" i="1"/>
  <c r="Y140" i="1"/>
  <c r="Y146" i="1"/>
  <c r="Y141" i="1"/>
  <c r="Y147" i="1"/>
  <c r="Y128" i="1"/>
  <c r="Y70" i="1"/>
  <c r="Y129" i="1"/>
  <c r="Y130" i="1"/>
  <c r="Y90" i="1"/>
  <c r="Y97" i="1"/>
  <c r="Y94" i="1"/>
  <c r="Y72" i="1"/>
  <c r="Y88" i="1"/>
  <c r="Y133" i="1"/>
  <c r="Y134" i="1"/>
  <c r="Y135" i="1"/>
  <c r="Y75" i="1"/>
  <c r="Y95" i="1"/>
  <c r="Y79" i="1"/>
  <c r="Y136" i="1"/>
  <c r="Y137" i="1"/>
  <c r="Y138" i="1"/>
  <c r="Y96" i="1"/>
  <c r="Y76" i="1"/>
  <c r="Y86" i="1"/>
  <c r="Y142" i="1"/>
  <c r="Y143" i="1"/>
  <c r="Y144" i="1"/>
  <c r="Y145" i="1"/>
  <c r="Y91" i="1"/>
  <c r="Y87" i="1"/>
  <c r="Y82" i="1"/>
  <c r="Y148" i="1"/>
  <c r="Y149" i="1"/>
  <c r="Y150" i="1"/>
  <c r="Y151" i="1"/>
  <c r="Y77" i="1"/>
  <c r="Y80" i="1"/>
  <c r="Y98" i="1"/>
  <c r="Y306" i="1"/>
  <c r="Y307" i="1"/>
  <c r="Y318" i="1"/>
  <c r="Y308" i="1"/>
  <c r="Y319" i="1"/>
  <c r="Y309" i="1"/>
  <c r="Y310" i="1"/>
  <c r="Y311" i="1"/>
  <c r="Y312" i="1"/>
  <c r="Y313" i="1"/>
  <c r="Y314" i="1"/>
  <c r="Y315" i="1"/>
  <c r="Y316" i="1"/>
  <c r="Y267" i="1"/>
  <c r="Y266" i="1"/>
  <c r="Y268" i="1"/>
  <c r="Y272" i="1"/>
  <c r="Y282" i="1"/>
  <c r="Y264" i="1"/>
  <c r="Y300" i="1"/>
  <c r="Y269" i="1"/>
  <c r="Y299" i="1"/>
  <c r="Y304" i="1"/>
  <c r="Y317" i="1"/>
  <c r="Y289" i="1"/>
  <c r="Y277" i="1"/>
  <c r="Y276" i="1"/>
  <c r="Y275" i="1"/>
  <c r="Y271" i="1"/>
  <c r="Y265" i="1"/>
  <c r="Y278" i="1"/>
  <c r="Y263" i="1"/>
  <c r="Y320" i="1"/>
  <c r="Y321" i="1"/>
  <c r="Y291" i="1"/>
  <c r="Y322" i="1"/>
  <c r="Y294" i="1"/>
  <c r="Y298" i="1"/>
  <c r="Y295" i="1"/>
  <c r="Y286" i="1"/>
  <c r="Y153" i="1"/>
  <c r="Y152" i="1"/>
  <c r="Y165" i="1"/>
  <c r="Y156" i="1"/>
  <c r="Y160" i="1"/>
  <c r="Y177" i="1"/>
  <c r="Y178" i="1"/>
  <c r="Y172" i="1"/>
  <c r="Y162" i="1"/>
  <c r="Y170" i="1"/>
  <c r="Y174" i="1"/>
  <c r="Y171" i="1"/>
  <c r="Y175" i="1"/>
  <c r="Y168" i="1"/>
  <c r="Y161" i="1"/>
  <c r="Y179" i="1"/>
  <c r="Y173" i="1"/>
  <c r="Y154" i="1"/>
  <c r="Y155" i="1"/>
  <c r="Y157" i="1"/>
  <c r="Y166" i="1"/>
  <c r="Y176" i="1"/>
  <c r="Y164" i="1"/>
  <c r="Y159" i="1"/>
  <c r="Y163" i="1"/>
  <c r="Y169" i="1"/>
  <c r="Y180" i="1"/>
  <c r="Y181" i="1"/>
  <c r="Y158" i="1"/>
  <c r="Y167" i="1"/>
  <c r="Y234" i="1"/>
  <c r="Y232" i="1"/>
  <c r="Y251" i="1"/>
  <c r="Y235" i="1"/>
  <c r="Y231" i="1"/>
  <c r="Y238" i="1"/>
  <c r="Y244" i="1"/>
  <c r="Y245" i="1"/>
  <c r="Y258" i="1"/>
  <c r="Y229" i="1"/>
  <c r="Y233" i="1"/>
  <c r="Y246" i="1"/>
  <c r="Y247" i="1"/>
  <c r="Y237" i="1"/>
  <c r="Y248" i="1"/>
  <c r="Y259" i="1"/>
  <c r="Y249" i="1"/>
  <c r="Y250" i="1"/>
  <c r="Y228" i="1"/>
  <c r="Y236" i="1"/>
  <c r="Y243" i="1"/>
  <c r="Y239" i="1"/>
  <c r="Y242" i="1"/>
  <c r="Y252" i="1"/>
  <c r="Y253" i="1"/>
  <c r="Y254" i="1"/>
  <c r="Y255" i="1"/>
  <c r="Y256" i="1"/>
  <c r="Y257" i="1"/>
  <c r="Y230" i="1"/>
  <c r="Y260" i="1"/>
  <c r="Y261" i="1"/>
  <c r="Y262" i="1"/>
  <c r="Y241" i="1"/>
  <c r="Y200" i="1"/>
  <c r="Y20" i="1"/>
  <c r="Y240" i="1"/>
  <c r="Y101" i="1"/>
  <c r="Y100" i="1"/>
  <c r="Y4" i="1"/>
  <c r="Y199" i="1"/>
  <c r="Y29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Z394" i="1" s="1"/>
  <c r="Y395" i="1"/>
  <c r="Y396" i="1"/>
  <c r="Y397" i="1"/>
  <c r="Y398" i="1"/>
  <c r="Y399" i="1"/>
  <c r="Z399" i="1" s="1"/>
  <c r="Y400" i="1"/>
  <c r="Z400" i="1" s="1"/>
  <c r="Y401" i="1"/>
  <c r="Z401" i="1" s="1"/>
  <c r="Y402" i="1"/>
  <c r="Z402" i="1" s="1"/>
  <c r="Y403" i="1"/>
  <c r="Y404" i="1"/>
  <c r="Z404" i="1" s="1"/>
  <c r="Y405" i="1"/>
  <c r="Z405" i="1" s="1"/>
  <c r="Y406" i="1"/>
  <c r="Z406" i="1" s="1"/>
  <c r="Y407" i="1"/>
  <c r="Z407" i="1" s="1"/>
  <c r="Y408" i="1"/>
  <c r="Z408" i="1" s="1"/>
  <c r="Y409" i="1"/>
  <c r="Z409" i="1" s="1"/>
  <c r="Y410" i="1"/>
  <c r="Z410" i="1" s="1"/>
  <c r="Y411" i="1"/>
  <c r="Z411" i="1" s="1"/>
  <c r="Y412" i="1"/>
  <c r="Z412" i="1" s="1"/>
  <c r="Y413" i="1"/>
  <c r="Z413" i="1" s="1"/>
  <c r="Y414" i="1"/>
  <c r="Z414" i="1" s="1"/>
  <c r="Y415" i="1"/>
  <c r="Z415" i="1" s="1"/>
  <c r="Y416" i="1"/>
  <c r="Z416" i="1" s="1"/>
  <c r="Y417" i="1"/>
  <c r="Z417" i="1" s="1"/>
  <c r="Y418" i="1"/>
  <c r="Z418" i="1" s="1"/>
  <c r="Y419" i="1"/>
  <c r="Z419" i="1" s="1"/>
  <c r="Y420" i="1"/>
  <c r="Z420" i="1" s="1"/>
  <c r="Y421" i="1"/>
  <c r="Y422" i="1"/>
  <c r="Y423" i="1"/>
  <c r="Y424" i="1"/>
  <c r="Y25" i="1"/>
  <c r="Z393" i="1"/>
  <c r="Z395" i="1"/>
  <c r="Z396" i="1"/>
  <c r="Z397" i="1"/>
  <c r="Z398" i="1"/>
  <c r="Z403" i="1"/>
  <c r="X78" i="1" l="1"/>
  <c r="X89" i="1"/>
  <c r="X93" i="1"/>
  <c r="X92" i="1"/>
  <c r="X113" i="1"/>
  <c r="X114" i="1"/>
  <c r="X73" i="1"/>
  <c r="X74" i="1"/>
  <c r="X69" i="1"/>
  <c r="X117" i="1"/>
  <c r="X118" i="1"/>
  <c r="X119" i="1"/>
  <c r="X120" i="1"/>
  <c r="X84" i="1"/>
  <c r="X123" i="1"/>
  <c r="X124" i="1"/>
  <c r="X125" i="1"/>
  <c r="X126" i="1"/>
  <c r="X127" i="1"/>
  <c r="X71" i="1"/>
  <c r="X81" i="1"/>
  <c r="X85" i="1"/>
  <c r="X83" i="1"/>
  <c r="X219" i="1"/>
  <c r="X220" i="1"/>
  <c r="X185" i="1"/>
  <c r="X187" i="1"/>
  <c r="X221" i="1"/>
  <c r="X222" i="1"/>
  <c r="X223" i="1"/>
  <c r="X224" i="1"/>
  <c r="X202" i="1"/>
  <c r="X198" i="1"/>
  <c r="X204" i="1"/>
  <c r="X206" i="1"/>
  <c r="X225" i="1"/>
  <c r="X226" i="1"/>
  <c r="X227" i="1"/>
  <c r="X195" i="1"/>
  <c r="X205" i="1"/>
  <c r="X190" i="1"/>
  <c r="X323" i="1"/>
  <c r="X284" i="1"/>
  <c r="X324" i="1"/>
  <c r="X325" i="1"/>
  <c r="X326" i="1"/>
  <c r="X327" i="1"/>
  <c r="X328" i="1"/>
  <c r="X290" i="1"/>
  <c r="X280" i="1"/>
  <c r="X302" i="1"/>
  <c r="X273" i="1"/>
  <c r="X274" i="1"/>
  <c r="X303" i="1"/>
  <c r="X296" i="1"/>
  <c r="X287" i="1"/>
  <c r="X283" i="1"/>
  <c r="X301" i="1"/>
  <c r="X288" i="1"/>
  <c r="X285" i="1"/>
  <c r="X329" i="1"/>
  <c r="X330" i="1"/>
  <c r="X331" i="1"/>
  <c r="X332" i="1"/>
  <c r="X333" i="1"/>
  <c r="X305" i="1"/>
  <c r="X270" i="1"/>
  <c r="X281" i="1"/>
  <c r="X279" i="1"/>
  <c r="X297" i="1"/>
  <c r="X292" i="1"/>
  <c r="X217" i="1"/>
  <c r="X207" i="1"/>
  <c r="X208" i="1"/>
  <c r="X209" i="1"/>
  <c r="X182" i="1"/>
  <c r="X192" i="1"/>
  <c r="X210" i="1"/>
  <c r="X211" i="1"/>
  <c r="X212" i="1"/>
  <c r="X213" i="1"/>
  <c r="X214" i="1"/>
  <c r="X215" i="1"/>
  <c r="X197" i="1"/>
  <c r="X189" i="1"/>
  <c r="X196" i="1"/>
  <c r="X216" i="1"/>
  <c r="X218" i="1"/>
  <c r="X183" i="1"/>
  <c r="X184" i="1"/>
  <c r="X191" i="1"/>
  <c r="X186" i="1"/>
  <c r="X188" i="1"/>
  <c r="X203" i="1"/>
  <c r="X193" i="1"/>
  <c r="X201" i="1"/>
  <c r="X194" i="1"/>
  <c r="X63" i="1"/>
  <c r="X50" i="1"/>
  <c r="X49" i="1"/>
  <c r="X57" i="1"/>
  <c r="X35" i="1"/>
  <c r="X39" i="1"/>
  <c r="X41" i="1"/>
  <c r="X51" i="1"/>
  <c r="X43" i="1"/>
  <c r="X44" i="1"/>
  <c r="X34" i="1"/>
  <c r="X53" i="1"/>
  <c r="X36" i="1"/>
  <c r="X54" i="1"/>
  <c r="X42" i="1"/>
  <c r="X66" i="1"/>
  <c r="X37" i="1"/>
  <c r="X32" i="1"/>
  <c r="X33" i="1"/>
  <c r="X31" i="1"/>
  <c r="X38" i="1"/>
  <c r="X40" i="1"/>
  <c r="X14" i="1"/>
  <c r="X45" i="1"/>
  <c r="X46" i="1"/>
  <c r="X47" i="1"/>
  <c r="X48" i="1"/>
  <c r="X52" i="1"/>
  <c r="X19" i="1"/>
  <c r="X8" i="1"/>
  <c r="X15" i="1"/>
  <c r="X55" i="1"/>
  <c r="X56" i="1"/>
  <c r="X58" i="1"/>
  <c r="X59" i="1"/>
  <c r="X10" i="1"/>
  <c r="X12" i="1"/>
  <c r="X6" i="1"/>
  <c r="X60" i="1"/>
  <c r="X61" i="1"/>
  <c r="X3" i="1"/>
  <c r="X18" i="1"/>
  <c r="X17" i="1"/>
  <c r="X9" i="1"/>
  <c r="X62" i="1"/>
  <c r="X7" i="1"/>
  <c r="X64" i="1"/>
  <c r="X65" i="1"/>
  <c r="X5" i="1"/>
  <c r="X67" i="1"/>
  <c r="X68" i="1"/>
  <c r="X11" i="1"/>
  <c r="X16" i="1"/>
  <c r="X131" i="1"/>
  <c r="X132" i="1"/>
  <c r="X139" i="1"/>
  <c r="X140" i="1"/>
  <c r="X146" i="1"/>
  <c r="X141" i="1"/>
  <c r="X147" i="1"/>
  <c r="X128" i="1"/>
  <c r="X70" i="1"/>
  <c r="X129" i="1"/>
  <c r="X130" i="1"/>
  <c r="X90" i="1"/>
  <c r="X97" i="1"/>
  <c r="X94" i="1"/>
  <c r="X72" i="1"/>
  <c r="X88" i="1"/>
  <c r="X133" i="1"/>
  <c r="X134" i="1"/>
  <c r="X135" i="1"/>
  <c r="X75" i="1"/>
  <c r="X95" i="1"/>
  <c r="X79" i="1"/>
  <c r="X136" i="1"/>
  <c r="X137" i="1"/>
  <c r="X138" i="1"/>
  <c r="X96" i="1"/>
  <c r="X76" i="1"/>
  <c r="X86" i="1"/>
  <c r="X142" i="1"/>
  <c r="X143" i="1"/>
  <c r="X144" i="1"/>
  <c r="X145" i="1"/>
  <c r="X91" i="1"/>
  <c r="X87" i="1"/>
  <c r="X82" i="1"/>
  <c r="X148" i="1"/>
  <c r="X149" i="1"/>
  <c r="X150" i="1"/>
  <c r="X151" i="1"/>
  <c r="X77" i="1"/>
  <c r="X80" i="1"/>
  <c r="X98" i="1"/>
  <c r="X306" i="1"/>
  <c r="X307" i="1"/>
  <c r="X318" i="1"/>
  <c r="X308" i="1"/>
  <c r="X319" i="1"/>
  <c r="X309" i="1"/>
  <c r="X310" i="1"/>
  <c r="X311" i="1"/>
  <c r="X312" i="1"/>
  <c r="X313" i="1"/>
  <c r="X314" i="1"/>
  <c r="X315" i="1"/>
  <c r="X316" i="1"/>
  <c r="X267" i="1"/>
  <c r="X266" i="1"/>
  <c r="X268" i="1"/>
  <c r="X272" i="1"/>
  <c r="X282" i="1"/>
  <c r="X264" i="1"/>
  <c r="X300" i="1"/>
  <c r="X269" i="1"/>
  <c r="X299" i="1"/>
  <c r="X304" i="1"/>
  <c r="X317" i="1"/>
  <c r="X289" i="1"/>
  <c r="X277" i="1"/>
  <c r="X276" i="1"/>
  <c r="X275" i="1"/>
  <c r="X271" i="1"/>
  <c r="X265" i="1"/>
  <c r="X278" i="1"/>
  <c r="X263" i="1"/>
  <c r="X320" i="1"/>
  <c r="X321" i="1"/>
  <c r="X291" i="1"/>
  <c r="X322" i="1"/>
  <c r="X294" i="1"/>
  <c r="X298" i="1"/>
  <c r="X295" i="1"/>
  <c r="X286" i="1"/>
  <c r="X153" i="1"/>
  <c r="X152" i="1"/>
  <c r="X165" i="1"/>
  <c r="X156" i="1"/>
  <c r="X160" i="1"/>
  <c r="X177" i="1"/>
  <c r="X178" i="1"/>
  <c r="X172" i="1"/>
  <c r="X162" i="1"/>
  <c r="X170" i="1"/>
  <c r="X174" i="1"/>
  <c r="X171" i="1"/>
  <c r="X175" i="1"/>
  <c r="X168" i="1"/>
  <c r="X161" i="1"/>
  <c r="X179" i="1"/>
  <c r="X173" i="1"/>
  <c r="X154" i="1"/>
  <c r="X155" i="1"/>
  <c r="X157" i="1"/>
  <c r="X166" i="1"/>
  <c r="X176" i="1"/>
  <c r="X164" i="1"/>
  <c r="X159" i="1"/>
  <c r="X163" i="1"/>
  <c r="X169" i="1"/>
  <c r="X180" i="1"/>
  <c r="X181" i="1"/>
  <c r="X158" i="1"/>
  <c r="X167" i="1"/>
  <c r="X234" i="1"/>
  <c r="X232" i="1"/>
  <c r="X251" i="1"/>
  <c r="X235" i="1"/>
  <c r="X231" i="1"/>
  <c r="X238" i="1"/>
  <c r="X244" i="1"/>
  <c r="X245" i="1"/>
  <c r="X258" i="1"/>
  <c r="X229" i="1"/>
  <c r="X233" i="1"/>
  <c r="X246" i="1"/>
  <c r="X247" i="1"/>
  <c r="X237" i="1"/>
  <c r="X248" i="1"/>
  <c r="X259" i="1"/>
  <c r="X249" i="1"/>
  <c r="X250" i="1"/>
  <c r="X228" i="1"/>
  <c r="X236" i="1"/>
  <c r="X243" i="1"/>
  <c r="X239" i="1"/>
  <c r="X242" i="1"/>
  <c r="X252" i="1"/>
  <c r="X253" i="1"/>
  <c r="X254" i="1"/>
  <c r="X255" i="1"/>
  <c r="X256" i="1"/>
  <c r="X257" i="1"/>
  <c r="X230" i="1"/>
  <c r="X260" i="1"/>
  <c r="X261" i="1"/>
  <c r="X262" i="1"/>
  <c r="X241" i="1"/>
  <c r="X200" i="1"/>
  <c r="X20" i="1"/>
  <c r="X240" i="1"/>
  <c r="X101" i="1"/>
  <c r="X100" i="1"/>
  <c r="X4" i="1"/>
  <c r="X199" i="1"/>
  <c r="X29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28" i="1"/>
  <c r="X23" i="1"/>
  <c r="X24" i="1"/>
  <c r="X22" i="1"/>
  <c r="X2" i="1"/>
  <c r="X13" i="1"/>
  <c r="X26" i="1"/>
  <c r="X27" i="1"/>
  <c r="X21" i="1"/>
  <c r="X29" i="1"/>
  <c r="X30" i="1"/>
  <c r="X102" i="1"/>
  <c r="X103" i="1"/>
  <c r="X115" i="1"/>
  <c r="X121" i="1"/>
  <c r="X116" i="1"/>
  <c r="X122" i="1"/>
  <c r="X111" i="1"/>
  <c r="X105" i="1"/>
  <c r="X106" i="1"/>
  <c r="X112" i="1"/>
  <c r="X104" i="1"/>
  <c r="X99" i="1"/>
  <c r="X107" i="1"/>
  <c r="X108" i="1"/>
  <c r="X109" i="1"/>
  <c r="X110" i="1"/>
  <c r="X25" i="1"/>
  <c r="G2" i="13"/>
  <c r="G3" i="13"/>
  <c r="G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" i="13"/>
  <c r="H2" i="12"/>
  <c r="H3" i="12"/>
  <c r="H4" i="12"/>
  <c r="H5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1" i="12"/>
  <c r="W27" i="1"/>
  <c r="W21" i="1"/>
  <c r="W29" i="1"/>
  <c r="W30" i="1"/>
  <c r="W102" i="1"/>
  <c r="W103" i="1"/>
  <c r="W115" i="1"/>
  <c r="W121" i="1"/>
  <c r="W116" i="1"/>
  <c r="W122" i="1"/>
  <c r="W111" i="1"/>
  <c r="W105" i="1"/>
  <c r="W106" i="1"/>
  <c r="W112" i="1"/>
  <c r="W104" i="1"/>
  <c r="W99" i="1"/>
  <c r="W107" i="1"/>
  <c r="W108" i="1"/>
  <c r="W109" i="1"/>
  <c r="W110" i="1"/>
  <c r="W78" i="1"/>
  <c r="W89" i="1"/>
  <c r="W93" i="1"/>
  <c r="W92" i="1"/>
  <c r="W113" i="1"/>
  <c r="W114" i="1"/>
  <c r="W73" i="1"/>
  <c r="W74" i="1"/>
  <c r="W69" i="1"/>
  <c r="W117" i="1"/>
  <c r="W118" i="1"/>
  <c r="W119" i="1"/>
  <c r="W120" i="1"/>
  <c r="W84" i="1"/>
  <c r="W123" i="1"/>
  <c r="W124" i="1"/>
  <c r="W125" i="1"/>
  <c r="W126" i="1"/>
  <c r="W127" i="1"/>
  <c r="W71" i="1"/>
  <c r="W81" i="1"/>
  <c r="W85" i="1"/>
  <c r="W83" i="1"/>
  <c r="W219" i="1"/>
  <c r="W220" i="1"/>
  <c r="W185" i="1"/>
  <c r="W187" i="1"/>
  <c r="W221" i="1"/>
  <c r="Z221" i="1" s="1"/>
  <c r="W222" i="1"/>
  <c r="Z222" i="1" s="1"/>
  <c r="W223" i="1"/>
  <c r="W224" i="1"/>
  <c r="W202" i="1"/>
  <c r="W198" i="1"/>
  <c r="W204" i="1"/>
  <c r="W206" i="1"/>
  <c r="W225" i="1"/>
  <c r="W226" i="1"/>
  <c r="W227" i="1"/>
  <c r="W195" i="1"/>
  <c r="W205" i="1"/>
  <c r="W190" i="1"/>
  <c r="W323" i="1"/>
  <c r="W284" i="1"/>
  <c r="W324" i="1"/>
  <c r="Z324" i="1" s="1"/>
  <c r="W325" i="1"/>
  <c r="W326" i="1"/>
  <c r="W327" i="1"/>
  <c r="W328" i="1"/>
  <c r="W290" i="1"/>
  <c r="W280" i="1"/>
  <c r="W302" i="1"/>
  <c r="W273" i="1"/>
  <c r="W274" i="1"/>
  <c r="W303" i="1"/>
  <c r="W296" i="1"/>
  <c r="W287" i="1"/>
  <c r="W283" i="1"/>
  <c r="W301" i="1"/>
  <c r="W288" i="1"/>
  <c r="Z288" i="1" s="1"/>
  <c r="W285" i="1"/>
  <c r="Z285" i="1" s="1"/>
  <c r="W329" i="1"/>
  <c r="W330" i="1"/>
  <c r="W331" i="1"/>
  <c r="W332" i="1"/>
  <c r="W333" i="1"/>
  <c r="W305" i="1"/>
  <c r="W270" i="1"/>
  <c r="W281" i="1"/>
  <c r="W279" i="1"/>
  <c r="W297" i="1"/>
  <c r="W292" i="1"/>
  <c r="W217" i="1"/>
  <c r="W207" i="1"/>
  <c r="W208" i="1"/>
  <c r="W209" i="1"/>
  <c r="W182" i="1"/>
  <c r="W192" i="1"/>
  <c r="W210" i="1"/>
  <c r="W211" i="1"/>
  <c r="W212" i="1"/>
  <c r="W213" i="1"/>
  <c r="W214" i="1"/>
  <c r="W215" i="1"/>
  <c r="W197" i="1"/>
  <c r="W189" i="1"/>
  <c r="W196" i="1"/>
  <c r="W216" i="1"/>
  <c r="Z216" i="1" s="1"/>
  <c r="W218" i="1"/>
  <c r="W183" i="1"/>
  <c r="W184" i="1"/>
  <c r="W191" i="1"/>
  <c r="W186" i="1"/>
  <c r="W188" i="1"/>
  <c r="W203" i="1"/>
  <c r="W193" i="1"/>
  <c r="W201" i="1"/>
  <c r="W194" i="1"/>
  <c r="W63" i="1"/>
  <c r="W50" i="1"/>
  <c r="W49" i="1"/>
  <c r="W57" i="1"/>
  <c r="W35" i="1"/>
  <c r="W39" i="1"/>
  <c r="Z39" i="1" s="1"/>
  <c r="W41" i="1"/>
  <c r="W51" i="1"/>
  <c r="W43" i="1"/>
  <c r="W44" i="1"/>
  <c r="W34" i="1"/>
  <c r="Z34" i="1" s="1"/>
  <c r="W53" i="1"/>
  <c r="W36" i="1"/>
  <c r="W54" i="1"/>
  <c r="W42" i="1"/>
  <c r="W66" i="1"/>
  <c r="W37" i="1"/>
  <c r="W32" i="1"/>
  <c r="W33" i="1"/>
  <c r="Z33" i="1" s="1"/>
  <c r="W31" i="1"/>
  <c r="W38" i="1"/>
  <c r="W40" i="1"/>
  <c r="W14" i="1"/>
  <c r="W45" i="1"/>
  <c r="W46" i="1"/>
  <c r="W47" i="1"/>
  <c r="W48" i="1"/>
  <c r="W52" i="1"/>
  <c r="W19" i="1"/>
  <c r="W8" i="1"/>
  <c r="W15" i="1"/>
  <c r="W55" i="1"/>
  <c r="W56" i="1"/>
  <c r="W58" i="1"/>
  <c r="W59" i="1"/>
  <c r="W10" i="1"/>
  <c r="W12" i="1"/>
  <c r="W6" i="1"/>
  <c r="W60" i="1"/>
  <c r="Z60" i="1" s="1"/>
  <c r="W61" i="1"/>
  <c r="W3" i="1"/>
  <c r="W18" i="1"/>
  <c r="W17" i="1"/>
  <c r="W9" i="1"/>
  <c r="W62" i="1"/>
  <c r="W7" i="1"/>
  <c r="W64" i="1"/>
  <c r="W65" i="1"/>
  <c r="W5" i="1"/>
  <c r="W67" i="1"/>
  <c r="W68" i="1"/>
  <c r="W11" i="1"/>
  <c r="W16" i="1"/>
  <c r="W131" i="1"/>
  <c r="W132" i="1"/>
  <c r="W139" i="1"/>
  <c r="W140" i="1"/>
  <c r="W146" i="1"/>
  <c r="W141" i="1"/>
  <c r="W147" i="1"/>
  <c r="W128" i="1"/>
  <c r="W70" i="1"/>
  <c r="W129" i="1"/>
  <c r="W130" i="1"/>
  <c r="W90" i="1"/>
  <c r="W97" i="1"/>
  <c r="W94" i="1"/>
  <c r="W72" i="1"/>
  <c r="W88" i="1"/>
  <c r="W133" i="1"/>
  <c r="W134" i="1"/>
  <c r="W135" i="1"/>
  <c r="W75" i="1"/>
  <c r="W95" i="1"/>
  <c r="W79" i="1"/>
  <c r="W136" i="1"/>
  <c r="W137" i="1"/>
  <c r="W138" i="1"/>
  <c r="W96" i="1"/>
  <c r="W76" i="1"/>
  <c r="W86" i="1"/>
  <c r="W142" i="1"/>
  <c r="W143" i="1"/>
  <c r="W144" i="1"/>
  <c r="W145" i="1"/>
  <c r="W91" i="1"/>
  <c r="W87" i="1"/>
  <c r="W82" i="1"/>
  <c r="W148" i="1"/>
  <c r="W149" i="1"/>
  <c r="W150" i="1"/>
  <c r="W151" i="1"/>
  <c r="W77" i="1"/>
  <c r="W80" i="1"/>
  <c r="W98" i="1"/>
  <c r="W306" i="1"/>
  <c r="W307" i="1"/>
  <c r="W318" i="1"/>
  <c r="W308" i="1"/>
  <c r="W319" i="1"/>
  <c r="Z319" i="1" s="1"/>
  <c r="W309" i="1"/>
  <c r="W310" i="1"/>
  <c r="W311" i="1"/>
  <c r="W312" i="1"/>
  <c r="W313" i="1"/>
  <c r="W314" i="1"/>
  <c r="W315" i="1"/>
  <c r="W316" i="1"/>
  <c r="W267" i="1"/>
  <c r="W266" i="1"/>
  <c r="W268" i="1"/>
  <c r="W272" i="1"/>
  <c r="W282" i="1"/>
  <c r="W264" i="1"/>
  <c r="W300" i="1"/>
  <c r="W269" i="1"/>
  <c r="W299" i="1"/>
  <c r="W304" i="1"/>
  <c r="W317" i="1"/>
  <c r="W289" i="1"/>
  <c r="W277" i="1"/>
  <c r="W276" i="1"/>
  <c r="W275" i="1"/>
  <c r="W271" i="1"/>
  <c r="W265" i="1"/>
  <c r="W278" i="1"/>
  <c r="W263" i="1"/>
  <c r="W320" i="1"/>
  <c r="W321" i="1"/>
  <c r="W291" i="1"/>
  <c r="W322" i="1"/>
  <c r="W294" i="1"/>
  <c r="W298" i="1"/>
  <c r="W295" i="1"/>
  <c r="W286" i="1"/>
  <c r="W153" i="1"/>
  <c r="W152" i="1"/>
  <c r="W165" i="1"/>
  <c r="W156" i="1"/>
  <c r="W160" i="1"/>
  <c r="W177" i="1"/>
  <c r="Z177" i="1" s="1"/>
  <c r="W178" i="1"/>
  <c r="Z178" i="1" s="1"/>
  <c r="W172" i="1"/>
  <c r="W162" i="1"/>
  <c r="W170" i="1"/>
  <c r="W174" i="1"/>
  <c r="W171" i="1"/>
  <c r="W175" i="1"/>
  <c r="Z175" i="1" s="1"/>
  <c r="W168" i="1"/>
  <c r="W161" i="1"/>
  <c r="W179" i="1"/>
  <c r="Z179" i="1" s="1"/>
  <c r="W173" i="1"/>
  <c r="W154" i="1"/>
  <c r="W155" i="1"/>
  <c r="W157" i="1"/>
  <c r="W166" i="1"/>
  <c r="W176" i="1"/>
  <c r="Z176" i="1" s="1"/>
  <c r="W164" i="1"/>
  <c r="W159" i="1"/>
  <c r="W163" i="1"/>
  <c r="W169" i="1"/>
  <c r="W180" i="1"/>
  <c r="W181" i="1"/>
  <c r="W158" i="1"/>
  <c r="W167" i="1"/>
  <c r="W234" i="1"/>
  <c r="W232" i="1"/>
  <c r="W251" i="1"/>
  <c r="Z251" i="1" s="1"/>
  <c r="W235" i="1"/>
  <c r="W231" i="1"/>
  <c r="W238" i="1"/>
  <c r="W244" i="1"/>
  <c r="W245" i="1"/>
  <c r="W258" i="1"/>
  <c r="Z258" i="1" s="1"/>
  <c r="W229" i="1"/>
  <c r="W233" i="1"/>
  <c r="W246" i="1"/>
  <c r="W247" i="1"/>
  <c r="W237" i="1"/>
  <c r="W248" i="1"/>
  <c r="Z248" i="1" s="1"/>
  <c r="W259" i="1"/>
  <c r="Z259" i="1" s="1"/>
  <c r="W249" i="1"/>
  <c r="W250" i="1"/>
  <c r="W228" i="1"/>
  <c r="W236" i="1"/>
  <c r="W243" i="1"/>
  <c r="W239" i="1"/>
  <c r="W242" i="1"/>
  <c r="W252" i="1"/>
  <c r="W253" i="1"/>
  <c r="W254" i="1"/>
  <c r="Z254" i="1" s="1"/>
  <c r="W255" i="1"/>
  <c r="W256" i="1"/>
  <c r="W257" i="1"/>
  <c r="W230" i="1"/>
  <c r="W260" i="1"/>
  <c r="W261" i="1"/>
  <c r="Z261" i="1" s="1"/>
  <c r="W262" i="1"/>
  <c r="Z262" i="1" s="1"/>
  <c r="W241" i="1"/>
  <c r="Z241" i="1" s="1"/>
  <c r="W200" i="1"/>
  <c r="Z200" i="1" s="1"/>
  <c r="W20" i="1"/>
  <c r="Z20" i="1" s="1"/>
  <c r="W240" i="1"/>
  <c r="Z240" i="1" s="1"/>
  <c r="W101" i="1"/>
  <c r="Z101" i="1" s="1"/>
  <c r="W100" i="1"/>
  <c r="Z100" i="1" s="1"/>
  <c r="W4" i="1"/>
  <c r="Z4" i="1" s="1"/>
  <c r="W199" i="1"/>
  <c r="Z199" i="1" s="1"/>
  <c r="W293" i="1"/>
  <c r="Z293" i="1" s="1"/>
  <c r="W334" i="1"/>
  <c r="Z334" i="1" s="1"/>
  <c r="W335" i="1"/>
  <c r="Z335" i="1" s="1"/>
  <c r="W336" i="1"/>
  <c r="Z336" i="1" s="1"/>
  <c r="W337" i="1"/>
  <c r="Z337" i="1" s="1"/>
  <c r="W338" i="1"/>
  <c r="Z338" i="1" s="1"/>
  <c r="W339" i="1"/>
  <c r="Z339" i="1" s="1"/>
  <c r="W340" i="1"/>
  <c r="Z340" i="1" s="1"/>
  <c r="W341" i="1"/>
  <c r="Z341" i="1" s="1"/>
  <c r="W342" i="1"/>
  <c r="Z342" i="1" s="1"/>
  <c r="W343" i="1"/>
  <c r="Z343" i="1" s="1"/>
  <c r="W344" i="1"/>
  <c r="Z344" i="1" s="1"/>
  <c r="W345" i="1"/>
  <c r="Z345" i="1" s="1"/>
  <c r="W346" i="1"/>
  <c r="Z346" i="1" s="1"/>
  <c r="W347" i="1"/>
  <c r="Z347" i="1" s="1"/>
  <c r="W348" i="1"/>
  <c r="Z348" i="1" s="1"/>
  <c r="W349" i="1"/>
  <c r="Z349" i="1" s="1"/>
  <c r="W350" i="1"/>
  <c r="Z350" i="1" s="1"/>
  <c r="W351" i="1"/>
  <c r="Z351" i="1" s="1"/>
  <c r="W352" i="1"/>
  <c r="Z352" i="1" s="1"/>
  <c r="W353" i="1"/>
  <c r="Z353" i="1" s="1"/>
  <c r="W354" i="1"/>
  <c r="Z354" i="1" s="1"/>
  <c r="W355" i="1"/>
  <c r="Z355" i="1" s="1"/>
  <c r="W356" i="1"/>
  <c r="Z356" i="1" s="1"/>
  <c r="W357" i="1"/>
  <c r="Z357" i="1" s="1"/>
  <c r="W358" i="1"/>
  <c r="Z358" i="1" s="1"/>
  <c r="W359" i="1"/>
  <c r="Z359" i="1" s="1"/>
  <c r="W360" i="1"/>
  <c r="Z360" i="1" s="1"/>
  <c r="W361" i="1"/>
  <c r="Z361" i="1" s="1"/>
  <c r="W362" i="1"/>
  <c r="Z362" i="1" s="1"/>
  <c r="W363" i="1"/>
  <c r="Z363" i="1" s="1"/>
  <c r="W364" i="1"/>
  <c r="Z364" i="1" s="1"/>
  <c r="W365" i="1"/>
  <c r="Z365" i="1" s="1"/>
  <c r="W366" i="1"/>
  <c r="Z366" i="1" s="1"/>
  <c r="W367" i="1"/>
  <c r="Z367" i="1" s="1"/>
  <c r="W368" i="1"/>
  <c r="Z368" i="1" s="1"/>
  <c r="W369" i="1"/>
  <c r="Z369" i="1" s="1"/>
  <c r="W370" i="1"/>
  <c r="Z370" i="1" s="1"/>
  <c r="W371" i="1"/>
  <c r="Z371" i="1" s="1"/>
  <c r="W372" i="1"/>
  <c r="Z372" i="1" s="1"/>
  <c r="W373" i="1"/>
  <c r="Z373" i="1" s="1"/>
  <c r="W374" i="1"/>
  <c r="Z374" i="1" s="1"/>
  <c r="W375" i="1"/>
  <c r="Z375" i="1" s="1"/>
  <c r="W376" i="1"/>
  <c r="Z376" i="1" s="1"/>
  <c r="W377" i="1"/>
  <c r="Z377" i="1" s="1"/>
  <c r="W378" i="1"/>
  <c r="Z378" i="1" s="1"/>
  <c r="W379" i="1"/>
  <c r="Z379" i="1" s="1"/>
  <c r="W380" i="1"/>
  <c r="Z380" i="1" s="1"/>
  <c r="W381" i="1"/>
  <c r="Z381" i="1" s="1"/>
  <c r="W382" i="1"/>
  <c r="Z382" i="1" s="1"/>
  <c r="W383" i="1"/>
  <c r="Z383" i="1" s="1"/>
  <c r="W384" i="1"/>
  <c r="Z384" i="1" s="1"/>
  <c r="W385" i="1"/>
  <c r="Z385" i="1" s="1"/>
  <c r="W386" i="1"/>
  <c r="Z386" i="1" s="1"/>
  <c r="W387" i="1"/>
  <c r="Z387" i="1" s="1"/>
  <c r="W388" i="1"/>
  <c r="Z388" i="1" s="1"/>
  <c r="W389" i="1"/>
  <c r="Z389" i="1" s="1"/>
  <c r="W390" i="1"/>
  <c r="Z390" i="1" s="1"/>
  <c r="W391" i="1"/>
  <c r="Z391" i="1" s="1"/>
  <c r="W392" i="1"/>
  <c r="Z392" i="1" s="1"/>
  <c r="W28" i="1"/>
  <c r="W23" i="1"/>
  <c r="W24" i="1"/>
  <c r="W22" i="1"/>
  <c r="W2" i="1"/>
  <c r="W13" i="1"/>
  <c r="W26" i="1"/>
  <c r="W25" i="1"/>
  <c r="Z174" i="1" l="1"/>
  <c r="Z23" i="1"/>
  <c r="Z28" i="1"/>
  <c r="M258" i="1"/>
  <c r="M229" i="1"/>
  <c r="M233" i="1"/>
  <c r="M246" i="1"/>
  <c r="M247" i="1"/>
  <c r="M237" i="1"/>
  <c r="M54" i="11"/>
  <c r="M55" i="11"/>
  <c r="M56" i="11"/>
  <c r="M57" i="11"/>
  <c r="M58" i="11"/>
  <c r="M59" i="11"/>
  <c r="M60" i="11"/>
  <c r="M61" i="11"/>
  <c r="M62" i="11"/>
  <c r="M63" i="11"/>
  <c r="M64" i="11"/>
  <c r="M3" i="11"/>
  <c r="M4" i="11"/>
  <c r="M5" i="11"/>
  <c r="M6" i="11"/>
  <c r="M7" i="11"/>
  <c r="M8" i="11"/>
  <c r="M9" i="11"/>
  <c r="M10" i="1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2" i="11"/>
  <c r="O22" i="1" l="1"/>
  <c r="O25" i="1"/>
  <c r="O2" i="1"/>
  <c r="O13" i="1"/>
  <c r="O26" i="1"/>
  <c r="O27" i="1"/>
  <c r="O21" i="1"/>
  <c r="O29" i="1"/>
  <c r="O30" i="1"/>
  <c r="O104" i="1"/>
  <c r="O99" i="1"/>
  <c r="O102" i="1"/>
  <c r="O103" i="1"/>
  <c r="O107" i="1"/>
  <c r="O108" i="1"/>
  <c r="O105" i="1"/>
  <c r="O106" i="1"/>
  <c r="O109" i="1"/>
  <c r="O110" i="1"/>
  <c r="O89" i="1"/>
  <c r="O93" i="1"/>
  <c r="O92" i="1"/>
  <c r="O113" i="1"/>
  <c r="O111" i="1"/>
  <c r="O112" i="1"/>
  <c r="O114" i="1"/>
  <c r="O69" i="1"/>
  <c r="O117" i="1"/>
  <c r="O118" i="1"/>
  <c r="O119" i="1"/>
  <c r="O116" i="1"/>
  <c r="O115" i="1"/>
  <c r="O120" i="1"/>
  <c r="O84" i="1"/>
  <c r="O123" i="1"/>
  <c r="O124" i="1"/>
  <c r="O125" i="1"/>
  <c r="O126" i="1"/>
  <c r="O127" i="1"/>
  <c r="O121" i="1"/>
  <c r="O122" i="1"/>
  <c r="O71" i="1"/>
  <c r="O73" i="1"/>
  <c r="O81" i="1"/>
  <c r="O74" i="1"/>
  <c r="O85" i="1"/>
  <c r="O78" i="1"/>
  <c r="O83" i="1"/>
  <c r="O173" i="1"/>
  <c r="O172" i="1"/>
  <c r="O160" i="1"/>
  <c r="O164" i="1"/>
  <c r="O159" i="1"/>
  <c r="O180" i="1"/>
  <c r="O181" i="1"/>
  <c r="O162" i="1"/>
  <c r="O152" i="1"/>
  <c r="O154" i="1"/>
  <c r="O156" i="1"/>
  <c r="O155" i="1"/>
  <c r="O165" i="1"/>
  <c r="O157" i="1"/>
  <c r="O163" i="1"/>
  <c r="O158" i="1"/>
  <c r="O166" i="1"/>
  <c r="O161" i="1"/>
  <c r="O167" i="1"/>
  <c r="O168" i="1"/>
  <c r="O153" i="1"/>
  <c r="O169" i="1"/>
  <c r="O170" i="1"/>
  <c r="O171" i="1"/>
  <c r="O208" i="1"/>
  <c r="O211" i="1"/>
  <c r="O212" i="1"/>
  <c r="O213" i="1"/>
  <c r="O214" i="1"/>
  <c r="O207" i="1"/>
  <c r="O215" i="1"/>
  <c r="O209" i="1"/>
  <c r="O210" i="1"/>
  <c r="O217" i="1"/>
  <c r="O218" i="1"/>
  <c r="O223" i="1"/>
  <c r="O220" i="1"/>
  <c r="O219" i="1"/>
  <c r="O224" i="1"/>
  <c r="O225" i="1"/>
  <c r="O226" i="1"/>
  <c r="O227" i="1"/>
  <c r="O183" i="1"/>
  <c r="O182" i="1"/>
  <c r="O184" i="1"/>
  <c r="O191" i="1"/>
  <c r="O185" i="1"/>
  <c r="O202" i="1"/>
  <c r="O187" i="1"/>
  <c r="O197" i="1"/>
  <c r="O192" i="1"/>
  <c r="O186" i="1"/>
  <c r="O198" i="1"/>
  <c r="O188" i="1"/>
  <c r="O189" i="1"/>
  <c r="O203" i="1"/>
  <c r="O196" i="1"/>
  <c r="O204" i="1"/>
  <c r="O195" i="1"/>
  <c r="O205" i="1"/>
  <c r="O31" i="1"/>
  <c r="O32" i="1"/>
  <c r="O36" i="1"/>
  <c r="O35" i="1"/>
  <c r="O37" i="1"/>
  <c r="O38" i="1"/>
  <c r="O40" i="1"/>
  <c r="O14" i="1"/>
  <c r="O42" i="1"/>
  <c r="O41" i="1"/>
  <c r="O45" i="1"/>
  <c r="O43" i="1"/>
  <c r="O44" i="1"/>
  <c r="O46" i="1"/>
  <c r="O47" i="1"/>
  <c r="O48" i="1"/>
  <c r="O49" i="1"/>
  <c r="O50" i="1"/>
  <c r="O52" i="1"/>
  <c r="O19" i="1"/>
  <c r="O51" i="1"/>
  <c r="O8" i="1"/>
  <c r="O15" i="1"/>
  <c r="O53" i="1"/>
  <c r="O54" i="1"/>
  <c r="O55" i="1"/>
  <c r="O56" i="1"/>
  <c r="O57" i="1"/>
  <c r="O58" i="1"/>
  <c r="O59" i="1"/>
  <c r="O10" i="1"/>
  <c r="O12" i="1"/>
  <c r="O6" i="1"/>
  <c r="O61" i="1"/>
  <c r="O3" i="1"/>
  <c r="O18" i="1"/>
  <c r="O9" i="1"/>
  <c r="O62" i="1"/>
  <c r="O7" i="1"/>
  <c r="O64" i="1"/>
  <c r="O63" i="1"/>
  <c r="O65" i="1"/>
  <c r="O5" i="1"/>
  <c r="O67" i="1"/>
  <c r="O66" i="1"/>
  <c r="O68" i="1"/>
  <c r="O70" i="1"/>
  <c r="O129" i="1"/>
  <c r="O130" i="1"/>
  <c r="O128" i="1"/>
  <c r="O94" i="1"/>
  <c r="O72" i="1"/>
  <c r="O88" i="1"/>
  <c r="O133" i="1"/>
  <c r="O134" i="1"/>
  <c r="O131" i="1"/>
  <c r="O132" i="1"/>
  <c r="O135" i="1"/>
  <c r="O79" i="1"/>
  <c r="O136" i="1"/>
  <c r="O137" i="1"/>
  <c r="O138" i="1"/>
  <c r="O76" i="1"/>
  <c r="O86" i="1"/>
  <c r="O142" i="1"/>
  <c r="O143" i="1"/>
  <c r="O139" i="1"/>
  <c r="O141" i="1"/>
  <c r="O144" i="1"/>
  <c r="O140" i="1"/>
  <c r="O145" i="1"/>
  <c r="O82" i="1"/>
  <c r="O148" i="1"/>
  <c r="O149" i="1"/>
  <c r="O150" i="1"/>
  <c r="O151" i="1"/>
  <c r="O146" i="1"/>
  <c r="O147" i="1"/>
  <c r="O77" i="1"/>
  <c r="O80" i="1"/>
  <c r="O75" i="1"/>
  <c r="O90" i="1"/>
  <c r="O97" i="1"/>
  <c r="O91" i="1"/>
  <c r="O95" i="1"/>
  <c r="O96" i="1"/>
  <c r="O98" i="1"/>
  <c r="O249" i="1"/>
  <c r="O250" i="1"/>
  <c r="O247" i="1"/>
  <c r="O252" i="1"/>
  <c r="O253" i="1"/>
  <c r="O255" i="1"/>
  <c r="O256" i="1"/>
  <c r="O257" i="1"/>
  <c r="O230" i="1"/>
  <c r="O260" i="1"/>
  <c r="O228" i="1"/>
  <c r="O233" i="1"/>
  <c r="O232" i="1"/>
  <c r="O231" i="1"/>
  <c r="O229" i="1"/>
  <c r="O234" i="1"/>
  <c r="O244" i="1"/>
  <c r="O236" i="1"/>
  <c r="O235" i="1"/>
  <c r="O245" i="1"/>
  <c r="O246" i="1"/>
  <c r="O237" i="1"/>
  <c r="O238" i="1"/>
  <c r="O310" i="1"/>
  <c r="O311" i="1"/>
  <c r="O312" i="1"/>
  <c r="O313" i="1"/>
  <c r="O309" i="1"/>
  <c r="O314" i="1"/>
  <c r="O306" i="1"/>
  <c r="O308" i="1"/>
  <c r="O307" i="1"/>
  <c r="O315" i="1"/>
  <c r="O316" i="1"/>
  <c r="O320" i="1"/>
  <c r="O318" i="1"/>
  <c r="O321" i="1"/>
  <c r="O291" i="1"/>
  <c r="O322" i="1"/>
  <c r="O326" i="1"/>
  <c r="O323" i="1"/>
  <c r="O327" i="1"/>
  <c r="O325" i="1"/>
  <c r="O328" i="1"/>
  <c r="O329" i="1"/>
  <c r="O330" i="1"/>
  <c r="O331" i="1"/>
  <c r="O332" i="1"/>
  <c r="O333" i="1"/>
  <c r="O305" i="1"/>
  <c r="O267" i="1"/>
  <c r="O266" i="1"/>
  <c r="O268" i="1"/>
  <c r="O272" i="1"/>
  <c r="O290" i="1"/>
  <c r="O294" i="1"/>
  <c r="O282" i="1"/>
  <c r="O264" i="1"/>
  <c r="O298" i="1"/>
  <c r="O270" i="1"/>
  <c r="O300" i="1"/>
  <c r="O281" i="1"/>
  <c r="O269" i="1"/>
  <c r="O295" i="1"/>
  <c r="O280" i="1"/>
  <c r="O302" i="1"/>
  <c r="O273" i="1"/>
  <c r="O284" i="1"/>
  <c r="O274" i="1"/>
  <c r="O303" i="1"/>
  <c r="O296" i="1"/>
  <c r="O279" i="1"/>
  <c r="O299" i="1"/>
  <c r="O287" i="1"/>
  <c r="O283" i="1"/>
  <c r="O297" i="1"/>
  <c r="O206" i="1"/>
  <c r="O243" i="1"/>
  <c r="O304" i="1"/>
  <c r="O193" i="1"/>
  <c r="O201" i="1"/>
  <c r="O190" i="1"/>
  <c r="O317" i="1"/>
  <c r="O289" i="1"/>
  <c r="O277" i="1"/>
  <c r="O276" i="1"/>
  <c r="O275" i="1"/>
  <c r="O271" i="1"/>
  <c r="O265" i="1"/>
  <c r="O292" i="1"/>
  <c r="O239" i="1"/>
  <c r="O242" i="1"/>
  <c r="O278" i="1"/>
  <c r="O286" i="1"/>
  <c r="O194" i="1"/>
  <c r="O301" i="1"/>
  <c r="O263" i="1"/>
  <c r="O11" i="1"/>
  <c r="O87" i="1"/>
  <c r="O17" i="1"/>
  <c r="O16" i="1"/>
  <c r="O251" i="1"/>
  <c r="O221" i="1"/>
  <c r="O288" i="1"/>
  <c r="O285" i="1"/>
  <c r="O261" i="1"/>
  <c r="O324" i="1"/>
  <c r="O254" i="1"/>
  <c r="O222" i="1"/>
  <c r="O34" i="1"/>
  <c r="O33" i="1"/>
  <c r="O60" i="1"/>
  <c r="O28" i="1"/>
  <c r="O216" i="1"/>
  <c r="O177" i="1"/>
  <c r="O259" i="1"/>
  <c r="O248" i="1"/>
  <c r="O179" i="1"/>
  <c r="O258" i="1"/>
  <c r="O175" i="1"/>
  <c r="O23" i="1"/>
  <c r="O262" i="1"/>
  <c r="O176" i="1"/>
  <c r="O174" i="1"/>
  <c r="O39" i="1"/>
  <c r="O319" i="1"/>
  <c r="O178" i="1"/>
  <c r="O200" i="1"/>
  <c r="O20" i="1"/>
  <c r="O240" i="1"/>
  <c r="O101" i="1"/>
  <c r="O100" i="1"/>
  <c r="O4" i="1"/>
  <c r="O199" i="1"/>
  <c r="O29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24" i="1"/>
  <c r="N22" i="1"/>
  <c r="N25" i="1"/>
  <c r="N2" i="1"/>
  <c r="N13" i="1"/>
  <c r="N26" i="1"/>
  <c r="N27" i="1"/>
  <c r="N21" i="1"/>
  <c r="N29" i="1"/>
  <c r="N30" i="1"/>
  <c r="N104" i="1"/>
  <c r="N99" i="1"/>
  <c r="N102" i="1"/>
  <c r="N103" i="1"/>
  <c r="N107" i="1"/>
  <c r="N108" i="1"/>
  <c r="N105" i="1"/>
  <c r="N106" i="1"/>
  <c r="N109" i="1"/>
  <c r="N110" i="1"/>
  <c r="N89" i="1"/>
  <c r="N93" i="1"/>
  <c r="N92" i="1"/>
  <c r="N113" i="1"/>
  <c r="N111" i="1"/>
  <c r="N112" i="1"/>
  <c r="N114" i="1"/>
  <c r="N69" i="1"/>
  <c r="N117" i="1"/>
  <c r="N118" i="1"/>
  <c r="N119" i="1"/>
  <c r="N116" i="1"/>
  <c r="N115" i="1"/>
  <c r="N120" i="1"/>
  <c r="N84" i="1"/>
  <c r="N123" i="1"/>
  <c r="N124" i="1"/>
  <c r="N125" i="1"/>
  <c r="N126" i="1"/>
  <c r="N127" i="1"/>
  <c r="N121" i="1"/>
  <c r="N122" i="1"/>
  <c r="N71" i="1"/>
  <c r="N73" i="1"/>
  <c r="N81" i="1"/>
  <c r="N74" i="1"/>
  <c r="N85" i="1"/>
  <c r="N78" i="1"/>
  <c r="N83" i="1"/>
  <c r="N173" i="1"/>
  <c r="N172" i="1"/>
  <c r="N160" i="1"/>
  <c r="N164" i="1"/>
  <c r="N159" i="1"/>
  <c r="N180" i="1"/>
  <c r="N181" i="1"/>
  <c r="N162" i="1"/>
  <c r="N152" i="1"/>
  <c r="N154" i="1"/>
  <c r="N156" i="1"/>
  <c r="N155" i="1"/>
  <c r="N165" i="1"/>
  <c r="N157" i="1"/>
  <c r="N163" i="1"/>
  <c r="N158" i="1"/>
  <c r="N166" i="1"/>
  <c r="N161" i="1"/>
  <c r="N167" i="1"/>
  <c r="N168" i="1"/>
  <c r="N153" i="1"/>
  <c r="N169" i="1"/>
  <c r="N170" i="1"/>
  <c r="N171" i="1"/>
  <c r="N208" i="1"/>
  <c r="N211" i="1"/>
  <c r="N212" i="1"/>
  <c r="N213" i="1"/>
  <c r="N214" i="1"/>
  <c r="N207" i="1"/>
  <c r="N215" i="1"/>
  <c r="N209" i="1"/>
  <c r="N210" i="1"/>
  <c r="N217" i="1"/>
  <c r="N218" i="1"/>
  <c r="N223" i="1"/>
  <c r="N220" i="1"/>
  <c r="N219" i="1"/>
  <c r="N224" i="1"/>
  <c r="N225" i="1"/>
  <c r="N226" i="1"/>
  <c r="N227" i="1"/>
  <c r="N183" i="1"/>
  <c r="N182" i="1"/>
  <c r="N184" i="1"/>
  <c r="N191" i="1"/>
  <c r="N185" i="1"/>
  <c r="N202" i="1"/>
  <c r="N187" i="1"/>
  <c r="N197" i="1"/>
  <c r="N192" i="1"/>
  <c r="N186" i="1"/>
  <c r="N198" i="1"/>
  <c r="N188" i="1"/>
  <c r="N189" i="1"/>
  <c r="N203" i="1"/>
  <c r="N196" i="1"/>
  <c r="N204" i="1"/>
  <c r="N195" i="1"/>
  <c r="N205" i="1"/>
  <c r="N31" i="1"/>
  <c r="N32" i="1"/>
  <c r="N36" i="1"/>
  <c r="N35" i="1"/>
  <c r="N37" i="1"/>
  <c r="N38" i="1"/>
  <c r="N40" i="1"/>
  <c r="N14" i="1"/>
  <c r="N42" i="1"/>
  <c r="N41" i="1"/>
  <c r="N45" i="1"/>
  <c r="N43" i="1"/>
  <c r="N44" i="1"/>
  <c r="N46" i="1"/>
  <c r="N47" i="1"/>
  <c r="N48" i="1"/>
  <c r="N49" i="1"/>
  <c r="N50" i="1"/>
  <c r="N52" i="1"/>
  <c r="N19" i="1"/>
  <c r="N51" i="1"/>
  <c r="N8" i="1"/>
  <c r="N15" i="1"/>
  <c r="N53" i="1"/>
  <c r="N54" i="1"/>
  <c r="N55" i="1"/>
  <c r="N56" i="1"/>
  <c r="N57" i="1"/>
  <c r="N58" i="1"/>
  <c r="N59" i="1"/>
  <c r="N10" i="1"/>
  <c r="N12" i="1"/>
  <c r="N6" i="1"/>
  <c r="N61" i="1"/>
  <c r="N3" i="1"/>
  <c r="N18" i="1"/>
  <c r="N9" i="1"/>
  <c r="N62" i="1"/>
  <c r="N7" i="1"/>
  <c r="N64" i="1"/>
  <c r="N63" i="1"/>
  <c r="N65" i="1"/>
  <c r="N5" i="1"/>
  <c r="N67" i="1"/>
  <c r="N66" i="1"/>
  <c r="N68" i="1"/>
  <c r="N70" i="1"/>
  <c r="N129" i="1"/>
  <c r="N130" i="1"/>
  <c r="N128" i="1"/>
  <c r="N94" i="1"/>
  <c r="N72" i="1"/>
  <c r="N88" i="1"/>
  <c r="N133" i="1"/>
  <c r="N134" i="1"/>
  <c r="N131" i="1"/>
  <c r="N132" i="1"/>
  <c r="N135" i="1"/>
  <c r="N79" i="1"/>
  <c r="N136" i="1"/>
  <c r="N137" i="1"/>
  <c r="N138" i="1"/>
  <c r="N76" i="1"/>
  <c r="N86" i="1"/>
  <c r="N142" i="1"/>
  <c r="N143" i="1"/>
  <c r="N139" i="1"/>
  <c r="N141" i="1"/>
  <c r="N144" i="1"/>
  <c r="N140" i="1"/>
  <c r="N145" i="1"/>
  <c r="N82" i="1"/>
  <c r="N148" i="1"/>
  <c r="N149" i="1"/>
  <c r="N150" i="1"/>
  <c r="N151" i="1"/>
  <c r="N146" i="1"/>
  <c r="N147" i="1"/>
  <c r="N77" i="1"/>
  <c r="N80" i="1"/>
  <c r="N75" i="1"/>
  <c r="N90" i="1"/>
  <c r="N97" i="1"/>
  <c r="N91" i="1"/>
  <c r="N95" i="1"/>
  <c r="N96" i="1"/>
  <c r="N98" i="1"/>
  <c r="N249" i="1"/>
  <c r="N250" i="1"/>
  <c r="N247" i="1"/>
  <c r="N252" i="1"/>
  <c r="N253" i="1"/>
  <c r="N255" i="1"/>
  <c r="N256" i="1"/>
  <c r="N257" i="1"/>
  <c r="N230" i="1"/>
  <c r="N260" i="1"/>
  <c r="N228" i="1"/>
  <c r="N233" i="1"/>
  <c r="N232" i="1"/>
  <c r="N231" i="1"/>
  <c r="N229" i="1"/>
  <c r="N234" i="1"/>
  <c r="N244" i="1"/>
  <c r="N236" i="1"/>
  <c r="N235" i="1"/>
  <c r="N245" i="1"/>
  <c r="N246" i="1"/>
  <c r="N237" i="1"/>
  <c r="N238" i="1"/>
  <c r="N310" i="1"/>
  <c r="N311" i="1"/>
  <c r="N312" i="1"/>
  <c r="N313" i="1"/>
  <c r="N309" i="1"/>
  <c r="N314" i="1"/>
  <c r="N306" i="1"/>
  <c r="N308" i="1"/>
  <c r="N307" i="1"/>
  <c r="N315" i="1"/>
  <c r="N316" i="1"/>
  <c r="N320" i="1"/>
  <c r="N318" i="1"/>
  <c r="N321" i="1"/>
  <c r="N291" i="1"/>
  <c r="N322" i="1"/>
  <c r="N326" i="1"/>
  <c r="N323" i="1"/>
  <c r="N327" i="1"/>
  <c r="N325" i="1"/>
  <c r="N328" i="1"/>
  <c r="N329" i="1"/>
  <c r="N330" i="1"/>
  <c r="N331" i="1"/>
  <c r="N332" i="1"/>
  <c r="N333" i="1"/>
  <c r="N305" i="1"/>
  <c r="N267" i="1"/>
  <c r="N266" i="1"/>
  <c r="N268" i="1"/>
  <c r="N272" i="1"/>
  <c r="N290" i="1"/>
  <c r="N294" i="1"/>
  <c r="N282" i="1"/>
  <c r="N264" i="1"/>
  <c r="N298" i="1"/>
  <c r="N270" i="1"/>
  <c r="N300" i="1"/>
  <c r="N281" i="1"/>
  <c r="N269" i="1"/>
  <c r="N295" i="1"/>
  <c r="N280" i="1"/>
  <c r="N302" i="1"/>
  <c r="N273" i="1"/>
  <c r="N284" i="1"/>
  <c r="N274" i="1"/>
  <c r="N303" i="1"/>
  <c r="N296" i="1"/>
  <c r="N279" i="1"/>
  <c r="N299" i="1"/>
  <c r="N287" i="1"/>
  <c r="N283" i="1"/>
  <c r="N297" i="1"/>
  <c r="N206" i="1"/>
  <c r="N243" i="1"/>
  <c r="N304" i="1"/>
  <c r="N193" i="1"/>
  <c r="N201" i="1"/>
  <c r="N190" i="1"/>
  <c r="N317" i="1"/>
  <c r="N289" i="1"/>
  <c r="N277" i="1"/>
  <c r="N276" i="1"/>
  <c r="N275" i="1"/>
  <c r="N271" i="1"/>
  <c r="N265" i="1"/>
  <c r="N292" i="1"/>
  <c r="N239" i="1"/>
  <c r="N242" i="1"/>
  <c r="N278" i="1"/>
  <c r="N286" i="1"/>
  <c r="N194" i="1"/>
  <c r="N301" i="1"/>
  <c r="N263" i="1"/>
  <c r="N11" i="1"/>
  <c r="N87" i="1"/>
  <c r="N17" i="1"/>
  <c r="N16" i="1"/>
  <c r="N251" i="1"/>
  <c r="N221" i="1"/>
  <c r="N288" i="1"/>
  <c r="N285" i="1"/>
  <c r="N261" i="1"/>
  <c r="N324" i="1"/>
  <c r="N254" i="1"/>
  <c r="N222" i="1"/>
  <c r="N34" i="1"/>
  <c r="N33" i="1"/>
  <c r="N60" i="1"/>
  <c r="N28" i="1"/>
  <c r="N216" i="1"/>
  <c r="N177" i="1"/>
  <c r="N259" i="1"/>
  <c r="N248" i="1"/>
  <c r="N179" i="1"/>
  <c r="N258" i="1"/>
  <c r="N175" i="1"/>
  <c r="N23" i="1"/>
  <c r="N262" i="1"/>
  <c r="N176" i="1"/>
  <c r="N174" i="1"/>
  <c r="N39" i="1"/>
  <c r="N319" i="1"/>
  <c r="N178" i="1"/>
  <c r="N200" i="1"/>
  <c r="N20" i="1"/>
  <c r="N240" i="1"/>
  <c r="N101" i="1"/>
  <c r="N100" i="1"/>
  <c r="N4" i="1"/>
  <c r="N199" i="1"/>
  <c r="N29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24" i="1"/>
  <c r="M53" i="11"/>
  <c r="M52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43" i="10"/>
  <c r="M42" i="10"/>
  <c r="M41" i="10"/>
  <c r="M40" i="10"/>
  <c r="M39" i="10"/>
  <c r="M38" i="10"/>
  <c r="M37" i="10"/>
  <c r="M36" i="10"/>
  <c r="M35" i="10"/>
  <c r="M34" i="10"/>
  <c r="M33" i="10"/>
  <c r="M32" i="10"/>
  <c r="M31" i="10"/>
  <c r="M30" i="10"/>
  <c r="M29" i="10"/>
  <c r="M28" i="10"/>
  <c r="M27" i="10"/>
  <c r="M26" i="10"/>
  <c r="M25" i="10"/>
  <c r="M24" i="10"/>
  <c r="M23" i="10"/>
  <c r="M22" i="10"/>
  <c r="M21" i="10"/>
  <c r="M20" i="10"/>
  <c r="M19" i="10"/>
  <c r="M18" i="10"/>
  <c r="M17" i="10"/>
  <c r="M16" i="10"/>
  <c r="M15" i="10"/>
  <c r="M14" i="10"/>
  <c r="M13" i="10"/>
  <c r="M12" i="10"/>
  <c r="M11" i="10"/>
  <c r="M10" i="10"/>
  <c r="M9" i="10"/>
  <c r="M8" i="10"/>
  <c r="M7" i="10"/>
  <c r="M6" i="10"/>
  <c r="M5" i="10"/>
  <c r="M4" i="10"/>
  <c r="M3" i="10"/>
  <c r="M2" i="10"/>
  <c r="M2" i="1"/>
  <c r="M13" i="1"/>
  <c r="M26" i="1"/>
  <c r="M27" i="1"/>
  <c r="M21" i="1"/>
  <c r="M29" i="1"/>
  <c r="M30" i="1"/>
  <c r="M104" i="1"/>
  <c r="M99" i="1"/>
  <c r="M102" i="1"/>
  <c r="M103" i="1"/>
  <c r="M107" i="1"/>
  <c r="M108" i="1"/>
  <c r="M105" i="1"/>
  <c r="M106" i="1"/>
  <c r="M109" i="1"/>
  <c r="M110" i="1"/>
  <c r="M89" i="1"/>
  <c r="M93" i="1"/>
  <c r="M92" i="1"/>
  <c r="M113" i="1"/>
  <c r="M111" i="1"/>
  <c r="M112" i="1"/>
  <c r="M114" i="1"/>
  <c r="M69" i="1"/>
  <c r="M117" i="1"/>
  <c r="M118" i="1"/>
  <c r="M119" i="1"/>
  <c r="M116" i="1"/>
  <c r="M115" i="1"/>
  <c r="M120" i="1"/>
  <c r="M84" i="1"/>
  <c r="M123" i="1"/>
  <c r="M124" i="1"/>
  <c r="M125" i="1"/>
  <c r="M126" i="1"/>
  <c r="M127" i="1"/>
  <c r="M121" i="1"/>
  <c r="M122" i="1"/>
  <c r="M71" i="1"/>
  <c r="M73" i="1"/>
  <c r="M81" i="1"/>
  <c r="M74" i="1"/>
  <c r="M85" i="1"/>
  <c r="M78" i="1"/>
  <c r="M83" i="1"/>
  <c r="M173" i="1"/>
  <c r="M172" i="1"/>
  <c r="M160" i="1"/>
  <c r="M164" i="1"/>
  <c r="M159" i="1"/>
  <c r="M180" i="1"/>
  <c r="M181" i="1"/>
  <c r="M162" i="1"/>
  <c r="M152" i="1"/>
  <c r="M154" i="1"/>
  <c r="M156" i="1"/>
  <c r="M155" i="1"/>
  <c r="M165" i="1"/>
  <c r="M157" i="1"/>
  <c r="M163" i="1"/>
  <c r="M158" i="1"/>
  <c r="M166" i="1"/>
  <c r="M161" i="1"/>
  <c r="M167" i="1"/>
  <c r="M168" i="1"/>
  <c r="M153" i="1"/>
  <c r="M169" i="1"/>
  <c r="M170" i="1"/>
  <c r="M171" i="1"/>
  <c r="M208" i="1"/>
  <c r="M211" i="1"/>
  <c r="M212" i="1"/>
  <c r="M213" i="1"/>
  <c r="M214" i="1"/>
  <c r="M207" i="1"/>
  <c r="M215" i="1"/>
  <c r="M209" i="1"/>
  <c r="M210" i="1"/>
  <c r="M217" i="1"/>
  <c r="M218" i="1"/>
  <c r="M223" i="1"/>
  <c r="M220" i="1"/>
  <c r="M219" i="1"/>
  <c r="M224" i="1"/>
  <c r="M225" i="1"/>
  <c r="M226" i="1"/>
  <c r="M227" i="1"/>
  <c r="M183" i="1"/>
  <c r="M182" i="1"/>
  <c r="M184" i="1"/>
  <c r="M191" i="1"/>
  <c r="M185" i="1"/>
  <c r="M202" i="1"/>
  <c r="M187" i="1"/>
  <c r="M197" i="1"/>
  <c r="M192" i="1"/>
  <c r="M186" i="1"/>
  <c r="M198" i="1"/>
  <c r="M188" i="1"/>
  <c r="M189" i="1"/>
  <c r="M203" i="1"/>
  <c r="M196" i="1"/>
  <c r="M204" i="1"/>
  <c r="M195" i="1"/>
  <c r="M205" i="1"/>
  <c r="M31" i="1"/>
  <c r="M32" i="1"/>
  <c r="M36" i="1"/>
  <c r="M35" i="1"/>
  <c r="M37" i="1"/>
  <c r="M38" i="1"/>
  <c r="M40" i="1"/>
  <c r="M14" i="1"/>
  <c r="M42" i="1"/>
  <c r="M41" i="1"/>
  <c r="M45" i="1"/>
  <c r="M43" i="1"/>
  <c r="M44" i="1"/>
  <c r="M46" i="1"/>
  <c r="M47" i="1"/>
  <c r="M48" i="1"/>
  <c r="M49" i="1"/>
  <c r="M50" i="1"/>
  <c r="M52" i="1"/>
  <c r="M19" i="1"/>
  <c r="M51" i="1"/>
  <c r="M8" i="1"/>
  <c r="M15" i="1"/>
  <c r="M53" i="1"/>
  <c r="M54" i="1"/>
  <c r="M55" i="1"/>
  <c r="M56" i="1"/>
  <c r="M57" i="1"/>
  <c r="M58" i="1"/>
  <c r="M59" i="1"/>
  <c r="M10" i="1"/>
  <c r="M12" i="1"/>
  <c r="M6" i="1"/>
  <c r="M61" i="1"/>
  <c r="M3" i="1"/>
  <c r="M18" i="1"/>
  <c r="M9" i="1"/>
  <c r="M62" i="1"/>
  <c r="M7" i="1"/>
  <c r="M64" i="1"/>
  <c r="M63" i="1"/>
  <c r="M65" i="1"/>
  <c r="M5" i="1"/>
  <c r="M67" i="1"/>
  <c r="M66" i="1"/>
  <c r="M68" i="1"/>
  <c r="M70" i="1"/>
  <c r="M129" i="1"/>
  <c r="M130" i="1"/>
  <c r="M128" i="1"/>
  <c r="M94" i="1"/>
  <c r="M72" i="1"/>
  <c r="M88" i="1"/>
  <c r="M133" i="1"/>
  <c r="M134" i="1"/>
  <c r="M131" i="1"/>
  <c r="M132" i="1"/>
  <c r="M135" i="1"/>
  <c r="M79" i="1"/>
  <c r="M136" i="1"/>
  <c r="M137" i="1"/>
  <c r="M138" i="1"/>
  <c r="M76" i="1"/>
  <c r="M86" i="1"/>
  <c r="M142" i="1"/>
  <c r="M143" i="1"/>
  <c r="M139" i="1"/>
  <c r="M141" i="1"/>
  <c r="M144" i="1"/>
  <c r="M140" i="1"/>
  <c r="M145" i="1"/>
  <c r="M82" i="1"/>
  <c r="M148" i="1"/>
  <c r="M149" i="1"/>
  <c r="M150" i="1"/>
  <c r="M151" i="1"/>
  <c r="M146" i="1"/>
  <c r="M147" i="1"/>
  <c r="M77" i="1"/>
  <c r="M80" i="1"/>
  <c r="M75" i="1"/>
  <c r="M90" i="1"/>
  <c r="M97" i="1"/>
  <c r="M91" i="1"/>
  <c r="M95" i="1"/>
  <c r="M96" i="1"/>
  <c r="M98" i="1"/>
  <c r="M249" i="1"/>
  <c r="M250" i="1"/>
  <c r="M252" i="1"/>
  <c r="M253" i="1"/>
  <c r="M255" i="1"/>
  <c r="M256" i="1"/>
  <c r="M257" i="1"/>
  <c r="M230" i="1"/>
  <c r="M260" i="1"/>
  <c r="M228" i="1"/>
  <c r="M232" i="1"/>
  <c r="M231" i="1"/>
  <c r="M234" i="1"/>
  <c r="M244" i="1"/>
  <c r="M236" i="1"/>
  <c r="M235" i="1"/>
  <c r="M245" i="1"/>
  <c r="M238" i="1"/>
  <c r="M310" i="1"/>
  <c r="M311" i="1"/>
  <c r="M312" i="1"/>
  <c r="M313" i="1"/>
  <c r="M309" i="1"/>
  <c r="M314" i="1"/>
  <c r="M306" i="1"/>
  <c r="M308" i="1"/>
  <c r="M307" i="1"/>
  <c r="M315" i="1"/>
  <c r="M316" i="1"/>
  <c r="M320" i="1"/>
  <c r="M318" i="1"/>
  <c r="M321" i="1"/>
  <c r="M291" i="1"/>
  <c r="M322" i="1"/>
  <c r="M326" i="1"/>
  <c r="M323" i="1"/>
  <c r="M327" i="1"/>
  <c r="M325" i="1"/>
  <c r="M328" i="1"/>
  <c r="M329" i="1"/>
  <c r="M330" i="1"/>
  <c r="M331" i="1"/>
  <c r="M332" i="1"/>
  <c r="M333" i="1"/>
  <c r="M305" i="1"/>
  <c r="M267" i="1"/>
  <c r="M266" i="1"/>
  <c r="M268" i="1"/>
  <c r="M272" i="1"/>
  <c r="M290" i="1"/>
  <c r="M294" i="1"/>
  <c r="M282" i="1"/>
  <c r="M264" i="1"/>
  <c r="M298" i="1"/>
  <c r="M270" i="1"/>
  <c r="M300" i="1"/>
  <c r="M281" i="1"/>
  <c r="M269" i="1"/>
  <c r="M295" i="1"/>
  <c r="M280" i="1"/>
  <c r="M302" i="1"/>
  <c r="M273" i="1"/>
  <c r="M284" i="1"/>
  <c r="M274" i="1"/>
  <c r="M303" i="1"/>
  <c r="M296" i="1"/>
  <c r="M279" i="1"/>
  <c r="M299" i="1"/>
  <c r="M287" i="1"/>
  <c r="M283" i="1"/>
  <c r="M297" i="1"/>
  <c r="M206" i="1"/>
  <c r="M243" i="1"/>
  <c r="M304" i="1"/>
  <c r="M193" i="1"/>
  <c r="M201" i="1"/>
  <c r="M190" i="1"/>
  <c r="M317" i="1"/>
  <c r="M289" i="1"/>
  <c r="M277" i="1"/>
  <c r="M276" i="1"/>
  <c r="M275" i="1"/>
  <c r="M271" i="1"/>
  <c r="M265" i="1"/>
  <c r="M292" i="1"/>
  <c r="M239" i="1"/>
  <c r="M242" i="1"/>
  <c r="M278" i="1"/>
  <c r="M286" i="1"/>
  <c r="M194" i="1"/>
  <c r="M301" i="1"/>
  <c r="M263" i="1"/>
  <c r="M11" i="1"/>
  <c r="M87" i="1"/>
  <c r="M17" i="1"/>
  <c r="M16" i="1"/>
  <c r="M251" i="1"/>
  <c r="M221" i="1"/>
  <c r="M288" i="1"/>
  <c r="M285" i="1"/>
  <c r="M261" i="1"/>
  <c r="M324" i="1"/>
  <c r="M254" i="1"/>
  <c r="M222" i="1"/>
  <c r="M34" i="1"/>
  <c r="M33" i="1"/>
  <c r="M60" i="1"/>
  <c r="M28" i="1"/>
  <c r="M216" i="1"/>
  <c r="M177" i="1"/>
  <c r="M259" i="1"/>
  <c r="M248" i="1"/>
  <c r="M179" i="1"/>
  <c r="M175" i="1"/>
  <c r="M23" i="1"/>
  <c r="M262" i="1"/>
  <c r="M176" i="1"/>
  <c r="M174" i="1"/>
  <c r="M39" i="1"/>
  <c r="M319" i="1"/>
  <c r="M178" i="1"/>
  <c r="M200" i="1"/>
  <c r="M20" i="1"/>
  <c r="M240" i="1"/>
  <c r="M101" i="1"/>
  <c r="M100" i="1"/>
  <c r="M4" i="1"/>
  <c r="M199" i="1"/>
  <c r="M29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22" i="1"/>
  <c r="M25" i="1"/>
  <c r="M24" i="1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2" i="9"/>
  <c r="L22" i="1"/>
  <c r="L25" i="1"/>
  <c r="L2" i="1"/>
  <c r="L13" i="1"/>
  <c r="L26" i="1"/>
  <c r="L27" i="1"/>
  <c r="L21" i="1"/>
  <c r="L29" i="1"/>
  <c r="L30" i="1"/>
  <c r="L104" i="1"/>
  <c r="L99" i="1"/>
  <c r="L102" i="1"/>
  <c r="L103" i="1"/>
  <c r="L107" i="1"/>
  <c r="L108" i="1"/>
  <c r="L105" i="1"/>
  <c r="L106" i="1"/>
  <c r="L109" i="1"/>
  <c r="L110" i="1"/>
  <c r="L89" i="1"/>
  <c r="L93" i="1"/>
  <c r="L92" i="1"/>
  <c r="L113" i="1"/>
  <c r="L111" i="1"/>
  <c r="L112" i="1"/>
  <c r="L114" i="1"/>
  <c r="L69" i="1"/>
  <c r="L117" i="1"/>
  <c r="L118" i="1"/>
  <c r="L119" i="1"/>
  <c r="L116" i="1"/>
  <c r="L115" i="1"/>
  <c r="L120" i="1"/>
  <c r="L84" i="1"/>
  <c r="L123" i="1"/>
  <c r="L124" i="1"/>
  <c r="L125" i="1"/>
  <c r="L126" i="1"/>
  <c r="L127" i="1"/>
  <c r="L121" i="1"/>
  <c r="L122" i="1"/>
  <c r="L71" i="1"/>
  <c r="L73" i="1"/>
  <c r="L81" i="1"/>
  <c r="L74" i="1"/>
  <c r="L85" i="1"/>
  <c r="L78" i="1"/>
  <c r="L83" i="1"/>
  <c r="L173" i="1"/>
  <c r="L172" i="1"/>
  <c r="L160" i="1"/>
  <c r="L164" i="1"/>
  <c r="L159" i="1"/>
  <c r="L180" i="1"/>
  <c r="L181" i="1"/>
  <c r="L162" i="1"/>
  <c r="L152" i="1"/>
  <c r="L154" i="1"/>
  <c r="L156" i="1"/>
  <c r="L155" i="1"/>
  <c r="L165" i="1"/>
  <c r="L157" i="1"/>
  <c r="L163" i="1"/>
  <c r="L158" i="1"/>
  <c r="L166" i="1"/>
  <c r="L161" i="1"/>
  <c r="L167" i="1"/>
  <c r="L168" i="1"/>
  <c r="L153" i="1"/>
  <c r="L169" i="1"/>
  <c r="L170" i="1"/>
  <c r="L171" i="1"/>
  <c r="L208" i="1"/>
  <c r="L211" i="1"/>
  <c r="L212" i="1"/>
  <c r="L213" i="1"/>
  <c r="L214" i="1"/>
  <c r="L207" i="1"/>
  <c r="L215" i="1"/>
  <c r="L209" i="1"/>
  <c r="L210" i="1"/>
  <c r="L217" i="1"/>
  <c r="L218" i="1"/>
  <c r="L223" i="1"/>
  <c r="L220" i="1"/>
  <c r="L219" i="1"/>
  <c r="L224" i="1"/>
  <c r="L225" i="1"/>
  <c r="L226" i="1"/>
  <c r="L227" i="1"/>
  <c r="L183" i="1"/>
  <c r="L182" i="1"/>
  <c r="L184" i="1"/>
  <c r="L191" i="1"/>
  <c r="L185" i="1"/>
  <c r="L202" i="1"/>
  <c r="L187" i="1"/>
  <c r="L197" i="1"/>
  <c r="L192" i="1"/>
  <c r="L186" i="1"/>
  <c r="L198" i="1"/>
  <c r="L188" i="1"/>
  <c r="L189" i="1"/>
  <c r="L203" i="1"/>
  <c r="L196" i="1"/>
  <c r="L204" i="1"/>
  <c r="L195" i="1"/>
  <c r="L205" i="1"/>
  <c r="L31" i="1"/>
  <c r="L32" i="1"/>
  <c r="L36" i="1"/>
  <c r="L35" i="1"/>
  <c r="L37" i="1"/>
  <c r="L38" i="1"/>
  <c r="L40" i="1"/>
  <c r="L14" i="1"/>
  <c r="L42" i="1"/>
  <c r="L41" i="1"/>
  <c r="L45" i="1"/>
  <c r="L43" i="1"/>
  <c r="L44" i="1"/>
  <c r="L46" i="1"/>
  <c r="L47" i="1"/>
  <c r="L48" i="1"/>
  <c r="L49" i="1"/>
  <c r="L50" i="1"/>
  <c r="L52" i="1"/>
  <c r="L19" i="1"/>
  <c r="L51" i="1"/>
  <c r="L8" i="1"/>
  <c r="L15" i="1"/>
  <c r="L53" i="1"/>
  <c r="L54" i="1"/>
  <c r="L55" i="1"/>
  <c r="L56" i="1"/>
  <c r="L57" i="1"/>
  <c r="L58" i="1"/>
  <c r="L59" i="1"/>
  <c r="L10" i="1"/>
  <c r="L12" i="1"/>
  <c r="L6" i="1"/>
  <c r="L61" i="1"/>
  <c r="L3" i="1"/>
  <c r="L18" i="1"/>
  <c r="L9" i="1"/>
  <c r="L62" i="1"/>
  <c r="L7" i="1"/>
  <c r="L64" i="1"/>
  <c r="L63" i="1"/>
  <c r="L65" i="1"/>
  <c r="L5" i="1"/>
  <c r="L67" i="1"/>
  <c r="L66" i="1"/>
  <c r="L68" i="1"/>
  <c r="L70" i="1"/>
  <c r="L129" i="1"/>
  <c r="L130" i="1"/>
  <c r="L128" i="1"/>
  <c r="L94" i="1"/>
  <c r="L72" i="1"/>
  <c r="L88" i="1"/>
  <c r="L133" i="1"/>
  <c r="L134" i="1"/>
  <c r="L131" i="1"/>
  <c r="L132" i="1"/>
  <c r="L135" i="1"/>
  <c r="L79" i="1"/>
  <c r="L136" i="1"/>
  <c r="L137" i="1"/>
  <c r="L138" i="1"/>
  <c r="L76" i="1"/>
  <c r="L86" i="1"/>
  <c r="L142" i="1"/>
  <c r="L143" i="1"/>
  <c r="L139" i="1"/>
  <c r="L141" i="1"/>
  <c r="L144" i="1"/>
  <c r="L140" i="1"/>
  <c r="L145" i="1"/>
  <c r="L82" i="1"/>
  <c r="L148" i="1"/>
  <c r="L149" i="1"/>
  <c r="L150" i="1"/>
  <c r="L151" i="1"/>
  <c r="L146" i="1"/>
  <c r="L147" i="1"/>
  <c r="L77" i="1"/>
  <c r="L80" i="1"/>
  <c r="L75" i="1"/>
  <c r="L90" i="1"/>
  <c r="L97" i="1"/>
  <c r="L91" i="1"/>
  <c r="L95" i="1"/>
  <c r="L96" i="1"/>
  <c r="L98" i="1"/>
  <c r="L249" i="1"/>
  <c r="L250" i="1"/>
  <c r="L247" i="1"/>
  <c r="L252" i="1"/>
  <c r="L253" i="1"/>
  <c r="L255" i="1"/>
  <c r="L256" i="1"/>
  <c r="L257" i="1"/>
  <c r="L230" i="1"/>
  <c r="L260" i="1"/>
  <c r="L228" i="1"/>
  <c r="L233" i="1"/>
  <c r="L232" i="1"/>
  <c r="L231" i="1"/>
  <c r="L229" i="1"/>
  <c r="L234" i="1"/>
  <c r="L244" i="1"/>
  <c r="L236" i="1"/>
  <c r="L235" i="1"/>
  <c r="L245" i="1"/>
  <c r="L246" i="1"/>
  <c r="L237" i="1"/>
  <c r="L238" i="1"/>
  <c r="L310" i="1"/>
  <c r="L311" i="1"/>
  <c r="L312" i="1"/>
  <c r="L313" i="1"/>
  <c r="L309" i="1"/>
  <c r="L314" i="1"/>
  <c r="L306" i="1"/>
  <c r="L308" i="1"/>
  <c r="L307" i="1"/>
  <c r="L315" i="1"/>
  <c r="L316" i="1"/>
  <c r="L320" i="1"/>
  <c r="L318" i="1"/>
  <c r="L321" i="1"/>
  <c r="L291" i="1"/>
  <c r="L322" i="1"/>
  <c r="L326" i="1"/>
  <c r="L323" i="1"/>
  <c r="L327" i="1"/>
  <c r="L325" i="1"/>
  <c r="L328" i="1"/>
  <c r="L329" i="1"/>
  <c r="L330" i="1"/>
  <c r="L331" i="1"/>
  <c r="L332" i="1"/>
  <c r="L333" i="1"/>
  <c r="L305" i="1"/>
  <c r="L267" i="1"/>
  <c r="L266" i="1"/>
  <c r="L268" i="1"/>
  <c r="L272" i="1"/>
  <c r="L290" i="1"/>
  <c r="L294" i="1"/>
  <c r="L282" i="1"/>
  <c r="L264" i="1"/>
  <c r="L298" i="1"/>
  <c r="L270" i="1"/>
  <c r="L300" i="1"/>
  <c r="L281" i="1"/>
  <c r="L269" i="1"/>
  <c r="L295" i="1"/>
  <c r="L280" i="1"/>
  <c r="L302" i="1"/>
  <c r="L273" i="1"/>
  <c r="L284" i="1"/>
  <c r="L274" i="1"/>
  <c r="L303" i="1"/>
  <c r="L296" i="1"/>
  <c r="L279" i="1"/>
  <c r="L299" i="1"/>
  <c r="L287" i="1"/>
  <c r="L283" i="1"/>
  <c r="L297" i="1"/>
  <c r="L206" i="1"/>
  <c r="L243" i="1"/>
  <c r="L304" i="1"/>
  <c r="L193" i="1"/>
  <c r="L201" i="1"/>
  <c r="L190" i="1"/>
  <c r="L317" i="1"/>
  <c r="L289" i="1"/>
  <c r="L277" i="1"/>
  <c r="L276" i="1"/>
  <c r="L275" i="1"/>
  <c r="L271" i="1"/>
  <c r="L265" i="1"/>
  <c r="L292" i="1"/>
  <c r="L239" i="1"/>
  <c r="L242" i="1"/>
  <c r="L278" i="1"/>
  <c r="L286" i="1"/>
  <c r="L194" i="1"/>
  <c r="L301" i="1"/>
  <c r="L263" i="1"/>
  <c r="L11" i="1"/>
  <c r="L87" i="1"/>
  <c r="L17" i="1"/>
  <c r="L16" i="1"/>
  <c r="L251" i="1"/>
  <c r="L221" i="1"/>
  <c r="L288" i="1"/>
  <c r="L285" i="1"/>
  <c r="L261" i="1"/>
  <c r="L324" i="1"/>
  <c r="L254" i="1"/>
  <c r="L222" i="1"/>
  <c r="L34" i="1"/>
  <c r="L33" i="1"/>
  <c r="L60" i="1"/>
  <c r="L28" i="1"/>
  <c r="L216" i="1"/>
  <c r="L177" i="1"/>
  <c r="L259" i="1"/>
  <c r="L248" i="1"/>
  <c r="L179" i="1"/>
  <c r="L258" i="1"/>
  <c r="L175" i="1"/>
  <c r="L23" i="1"/>
  <c r="L262" i="1"/>
  <c r="L176" i="1"/>
  <c r="L174" i="1"/>
  <c r="L39" i="1"/>
  <c r="L319" i="1"/>
  <c r="L178" i="1"/>
  <c r="L200" i="1"/>
  <c r="L20" i="1"/>
  <c r="L240" i="1"/>
  <c r="L101" i="1"/>
  <c r="L100" i="1"/>
  <c r="L4" i="1"/>
  <c r="L199" i="1"/>
  <c r="L29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Q374" i="1" s="1"/>
  <c r="L375" i="1"/>
  <c r="Q375" i="1" s="1"/>
  <c r="L376" i="1"/>
  <c r="Q376" i="1" s="1"/>
  <c r="L377" i="1"/>
  <c r="Q377" i="1" s="1"/>
  <c r="L378" i="1"/>
  <c r="Q378" i="1" s="1"/>
  <c r="L379" i="1"/>
  <c r="Q379" i="1" s="1"/>
  <c r="L380" i="1"/>
  <c r="Q380" i="1" s="1"/>
  <c r="L381" i="1"/>
  <c r="Q381" i="1" s="1"/>
  <c r="L382" i="1"/>
  <c r="Q382" i="1" s="1"/>
  <c r="L383" i="1"/>
  <c r="Q383" i="1" s="1"/>
  <c r="L384" i="1"/>
  <c r="Q384" i="1" s="1"/>
  <c r="L385" i="1"/>
  <c r="Q385" i="1" s="1"/>
  <c r="L386" i="1"/>
  <c r="Q386" i="1" s="1"/>
  <c r="L387" i="1"/>
  <c r="Q387" i="1" s="1"/>
  <c r="L388" i="1"/>
  <c r="Q388" i="1" s="1"/>
  <c r="L389" i="1"/>
  <c r="Q389" i="1" s="1"/>
  <c r="L390" i="1"/>
  <c r="Q390" i="1" s="1"/>
  <c r="L391" i="1"/>
  <c r="Q391" i="1" s="1"/>
  <c r="L392" i="1"/>
  <c r="Q392" i="1" s="1"/>
  <c r="L393" i="1"/>
  <c r="Q393" i="1" s="1"/>
  <c r="L394" i="1"/>
  <c r="Q394" i="1" s="1"/>
  <c r="L395" i="1"/>
  <c r="Q395" i="1" s="1"/>
  <c r="L396" i="1"/>
  <c r="Q396" i="1" s="1"/>
  <c r="L397" i="1"/>
  <c r="Q397" i="1" s="1"/>
  <c r="L398" i="1"/>
  <c r="Q398" i="1" s="1"/>
  <c r="L399" i="1"/>
  <c r="Q399" i="1" s="1"/>
  <c r="L400" i="1"/>
  <c r="Q400" i="1" s="1"/>
  <c r="L401" i="1"/>
  <c r="Q401" i="1" s="1"/>
  <c r="L402" i="1"/>
  <c r="Q402" i="1" s="1"/>
  <c r="L403" i="1"/>
  <c r="Q403" i="1" s="1"/>
  <c r="L404" i="1"/>
  <c r="Q404" i="1" s="1"/>
  <c r="L405" i="1"/>
  <c r="Q405" i="1" s="1"/>
  <c r="L406" i="1"/>
  <c r="Q406" i="1" s="1"/>
  <c r="L407" i="1"/>
  <c r="Q407" i="1" s="1"/>
  <c r="L408" i="1"/>
  <c r="Q408" i="1" s="1"/>
  <c r="L409" i="1"/>
  <c r="Q409" i="1" s="1"/>
  <c r="L410" i="1"/>
  <c r="Q410" i="1" s="1"/>
  <c r="L411" i="1"/>
  <c r="Q411" i="1" s="1"/>
  <c r="L412" i="1"/>
  <c r="Q412" i="1" s="1"/>
  <c r="L413" i="1"/>
  <c r="Q413" i="1" s="1"/>
  <c r="L414" i="1"/>
  <c r="Q414" i="1" s="1"/>
  <c r="L415" i="1"/>
  <c r="Q415" i="1" s="1"/>
  <c r="L416" i="1"/>
  <c r="Q416" i="1" s="1"/>
  <c r="L417" i="1"/>
  <c r="Q417" i="1" s="1"/>
  <c r="L418" i="1"/>
  <c r="Q418" i="1" s="1"/>
  <c r="L419" i="1"/>
  <c r="Q419" i="1" s="1"/>
  <c r="L420" i="1"/>
  <c r="L421" i="1"/>
  <c r="L422" i="1"/>
  <c r="L423" i="1"/>
  <c r="L424" i="1"/>
  <c r="L425" i="1"/>
  <c r="L426" i="1"/>
  <c r="L24" i="1"/>
  <c r="N2" i="8"/>
  <c r="N3" i="8"/>
  <c r="N4" i="8"/>
  <c r="N5" i="8"/>
  <c r="N6" i="8"/>
  <c r="N7" i="8"/>
  <c r="N8" i="8"/>
  <c r="N9" i="8"/>
  <c r="N10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1" i="8"/>
  <c r="K2" i="1"/>
  <c r="K13" i="1"/>
  <c r="K26" i="1"/>
  <c r="K27" i="1"/>
  <c r="K21" i="1"/>
  <c r="K29" i="1"/>
  <c r="K30" i="1"/>
  <c r="K104" i="1"/>
  <c r="K99" i="1"/>
  <c r="K102" i="1"/>
  <c r="K103" i="1"/>
  <c r="K107" i="1"/>
  <c r="K108" i="1"/>
  <c r="K105" i="1"/>
  <c r="K106" i="1"/>
  <c r="K109" i="1"/>
  <c r="K110" i="1"/>
  <c r="K89" i="1"/>
  <c r="K93" i="1"/>
  <c r="K92" i="1"/>
  <c r="K113" i="1"/>
  <c r="K111" i="1"/>
  <c r="K112" i="1"/>
  <c r="K114" i="1"/>
  <c r="K69" i="1"/>
  <c r="K117" i="1"/>
  <c r="K118" i="1"/>
  <c r="K119" i="1"/>
  <c r="K116" i="1"/>
  <c r="K115" i="1"/>
  <c r="K120" i="1"/>
  <c r="K84" i="1"/>
  <c r="K123" i="1"/>
  <c r="K124" i="1"/>
  <c r="K125" i="1"/>
  <c r="K126" i="1"/>
  <c r="K127" i="1"/>
  <c r="K121" i="1"/>
  <c r="K122" i="1"/>
  <c r="K71" i="1"/>
  <c r="K73" i="1"/>
  <c r="K81" i="1"/>
  <c r="K74" i="1"/>
  <c r="K85" i="1"/>
  <c r="K78" i="1"/>
  <c r="K83" i="1"/>
  <c r="K173" i="1"/>
  <c r="K172" i="1"/>
  <c r="K160" i="1"/>
  <c r="K164" i="1"/>
  <c r="K159" i="1"/>
  <c r="K180" i="1"/>
  <c r="K181" i="1"/>
  <c r="K162" i="1"/>
  <c r="K152" i="1"/>
  <c r="K154" i="1"/>
  <c r="K156" i="1"/>
  <c r="K155" i="1"/>
  <c r="K165" i="1"/>
  <c r="K157" i="1"/>
  <c r="K163" i="1"/>
  <c r="K158" i="1"/>
  <c r="K166" i="1"/>
  <c r="K161" i="1"/>
  <c r="K167" i="1"/>
  <c r="K168" i="1"/>
  <c r="K153" i="1"/>
  <c r="K169" i="1"/>
  <c r="K170" i="1"/>
  <c r="K171" i="1"/>
  <c r="K208" i="1"/>
  <c r="K211" i="1"/>
  <c r="K212" i="1"/>
  <c r="K213" i="1"/>
  <c r="K214" i="1"/>
  <c r="K207" i="1"/>
  <c r="K215" i="1"/>
  <c r="K209" i="1"/>
  <c r="K210" i="1"/>
  <c r="K217" i="1"/>
  <c r="K218" i="1"/>
  <c r="K223" i="1"/>
  <c r="K220" i="1"/>
  <c r="K219" i="1"/>
  <c r="K224" i="1"/>
  <c r="K225" i="1"/>
  <c r="K226" i="1"/>
  <c r="K227" i="1"/>
  <c r="K183" i="1"/>
  <c r="K182" i="1"/>
  <c r="K184" i="1"/>
  <c r="K191" i="1"/>
  <c r="K185" i="1"/>
  <c r="K202" i="1"/>
  <c r="K187" i="1"/>
  <c r="K197" i="1"/>
  <c r="K192" i="1"/>
  <c r="K186" i="1"/>
  <c r="K198" i="1"/>
  <c r="K188" i="1"/>
  <c r="K189" i="1"/>
  <c r="K203" i="1"/>
  <c r="K196" i="1"/>
  <c r="K204" i="1"/>
  <c r="K195" i="1"/>
  <c r="K205" i="1"/>
  <c r="K31" i="1"/>
  <c r="K32" i="1"/>
  <c r="K36" i="1"/>
  <c r="K35" i="1"/>
  <c r="K37" i="1"/>
  <c r="K38" i="1"/>
  <c r="K40" i="1"/>
  <c r="K14" i="1"/>
  <c r="K42" i="1"/>
  <c r="K41" i="1"/>
  <c r="K45" i="1"/>
  <c r="K43" i="1"/>
  <c r="K44" i="1"/>
  <c r="K46" i="1"/>
  <c r="K47" i="1"/>
  <c r="K48" i="1"/>
  <c r="K49" i="1"/>
  <c r="K50" i="1"/>
  <c r="K52" i="1"/>
  <c r="K19" i="1"/>
  <c r="K51" i="1"/>
  <c r="K8" i="1"/>
  <c r="K15" i="1"/>
  <c r="K53" i="1"/>
  <c r="K54" i="1"/>
  <c r="K55" i="1"/>
  <c r="K56" i="1"/>
  <c r="K57" i="1"/>
  <c r="K58" i="1"/>
  <c r="K59" i="1"/>
  <c r="K10" i="1"/>
  <c r="K12" i="1"/>
  <c r="K6" i="1"/>
  <c r="K61" i="1"/>
  <c r="K3" i="1"/>
  <c r="K18" i="1"/>
  <c r="K9" i="1"/>
  <c r="K62" i="1"/>
  <c r="K7" i="1"/>
  <c r="K64" i="1"/>
  <c r="K63" i="1"/>
  <c r="K65" i="1"/>
  <c r="K5" i="1"/>
  <c r="K67" i="1"/>
  <c r="K66" i="1"/>
  <c r="K68" i="1"/>
  <c r="K70" i="1"/>
  <c r="K129" i="1"/>
  <c r="K130" i="1"/>
  <c r="K128" i="1"/>
  <c r="K94" i="1"/>
  <c r="K72" i="1"/>
  <c r="K88" i="1"/>
  <c r="K133" i="1"/>
  <c r="K134" i="1"/>
  <c r="K131" i="1"/>
  <c r="K132" i="1"/>
  <c r="K135" i="1"/>
  <c r="K79" i="1"/>
  <c r="K136" i="1"/>
  <c r="K137" i="1"/>
  <c r="K138" i="1"/>
  <c r="K76" i="1"/>
  <c r="K86" i="1"/>
  <c r="K142" i="1"/>
  <c r="K143" i="1"/>
  <c r="K139" i="1"/>
  <c r="K141" i="1"/>
  <c r="K144" i="1"/>
  <c r="K140" i="1"/>
  <c r="K145" i="1"/>
  <c r="K82" i="1"/>
  <c r="K148" i="1"/>
  <c r="K149" i="1"/>
  <c r="K150" i="1"/>
  <c r="K151" i="1"/>
  <c r="K146" i="1"/>
  <c r="K147" i="1"/>
  <c r="K77" i="1"/>
  <c r="K80" i="1"/>
  <c r="K75" i="1"/>
  <c r="K90" i="1"/>
  <c r="K97" i="1"/>
  <c r="K91" i="1"/>
  <c r="K95" i="1"/>
  <c r="K96" i="1"/>
  <c r="K98" i="1"/>
  <c r="K249" i="1"/>
  <c r="K250" i="1"/>
  <c r="K247" i="1"/>
  <c r="K252" i="1"/>
  <c r="K253" i="1"/>
  <c r="K255" i="1"/>
  <c r="K256" i="1"/>
  <c r="K257" i="1"/>
  <c r="K230" i="1"/>
  <c r="K260" i="1"/>
  <c r="K228" i="1"/>
  <c r="K233" i="1"/>
  <c r="K232" i="1"/>
  <c r="K231" i="1"/>
  <c r="K229" i="1"/>
  <c r="K234" i="1"/>
  <c r="K244" i="1"/>
  <c r="K236" i="1"/>
  <c r="K235" i="1"/>
  <c r="K245" i="1"/>
  <c r="K246" i="1"/>
  <c r="K237" i="1"/>
  <c r="K238" i="1"/>
  <c r="K310" i="1"/>
  <c r="K311" i="1"/>
  <c r="K312" i="1"/>
  <c r="K313" i="1"/>
  <c r="K309" i="1"/>
  <c r="K314" i="1"/>
  <c r="K306" i="1"/>
  <c r="K308" i="1"/>
  <c r="K307" i="1"/>
  <c r="K315" i="1"/>
  <c r="K316" i="1"/>
  <c r="K320" i="1"/>
  <c r="K318" i="1"/>
  <c r="K321" i="1"/>
  <c r="K291" i="1"/>
  <c r="K322" i="1"/>
  <c r="K326" i="1"/>
  <c r="K323" i="1"/>
  <c r="K327" i="1"/>
  <c r="K325" i="1"/>
  <c r="K328" i="1"/>
  <c r="K329" i="1"/>
  <c r="K330" i="1"/>
  <c r="K331" i="1"/>
  <c r="K332" i="1"/>
  <c r="K333" i="1"/>
  <c r="K305" i="1"/>
  <c r="K267" i="1"/>
  <c r="K266" i="1"/>
  <c r="K268" i="1"/>
  <c r="K272" i="1"/>
  <c r="K290" i="1"/>
  <c r="K294" i="1"/>
  <c r="K282" i="1"/>
  <c r="K264" i="1"/>
  <c r="K298" i="1"/>
  <c r="K270" i="1"/>
  <c r="K300" i="1"/>
  <c r="K281" i="1"/>
  <c r="K269" i="1"/>
  <c r="K295" i="1"/>
  <c r="K280" i="1"/>
  <c r="K302" i="1"/>
  <c r="K273" i="1"/>
  <c r="K284" i="1"/>
  <c r="K274" i="1"/>
  <c r="K303" i="1"/>
  <c r="K296" i="1"/>
  <c r="K279" i="1"/>
  <c r="K299" i="1"/>
  <c r="K287" i="1"/>
  <c r="K283" i="1"/>
  <c r="K297" i="1"/>
  <c r="K206" i="1"/>
  <c r="K243" i="1"/>
  <c r="K304" i="1"/>
  <c r="K193" i="1"/>
  <c r="K201" i="1"/>
  <c r="K190" i="1"/>
  <c r="K317" i="1"/>
  <c r="K289" i="1"/>
  <c r="K277" i="1"/>
  <c r="K276" i="1"/>
  <c r="K275" i="1"/>
  <c r="K271" i="1"/>
  <c r="K265" i="1"/>
  <c r="K292" i="1"/>
  <c r="K239" i="1"/>
  <c r="K242" i="1"/>
  <c r="K278" i="1"/>
  <c r="K286" i="1"/>
  <c r="K194" i="1"/>
  <c r="K301" i="1"/>
  <c r="K263" i="1"/>
  <c r="K11" i="1"/>
  <c r="K87" i="1"/>
  <c r="K17" i="1"/>
  <c r="K16" i="1"/>
  <c r="K251" i="1"/>
  <c r="K221" i="1"/>
  <c r="K288" i="1"/>
  <c r="K285" i="1"/>
  <c r="K261" i="1"/>
  <c r="K324" i="1"/>
  <c r="K254" i="1"/>
  <c r="K222" i="1"/>
  <c r="K34" i="1"/>
  <c r="K33" i="1"/>
  <c r="K60" i="1"/>
  <c r="K28" i="1"/>
  <c r="K216" i="1"/>
  <c r="K177" i="1"/>
  <c r="K259" i="1"/>
  <c r="K248" i="1"/>
  <c r="K179" i="1"/>
  <c r="K258" i="1"/>
  <c r="K175" i="1"/>
  <c r="K23" i="1"/>
  <c r="K262" i="1"/>
  <c r="K176" i="1"/>
  <c r="K174" i="1"/>
  <c r="K39" i="1"/>
  <c r="K319" i="1"/>
  <c r="K178" i="1"/>
  <c r="K200" i="1"/>
  <c r="K22" i="1"/>
  <c r="K25" i="1"/>
  <c r="K24" i="1"/>
  <c r="J22" i="1"/>
  <c r="J25" i="1"/>
  <c r="J2" i="1"/>
  <c r="J13" i="1"/>
  <c r="J26" i="1"/>
  <c r="J27" i="1"/>
  <c r="J21" i="1"/>
  <c r="J29" i="1"/>
  <c r="J30" i="1"/>
  <c r="J104" i="1"/>
  <c r="J99" i="1"/>
  <c r="J102" i="1"/>
  <c r="J103" i="1"/>
  <c r="J107" i="1"/>
  <c r="J108" i="1"/>
  <c r="J105" i="1"/>
  <c r="J106" i="1"/>
  <c r="J109" i="1"/>
  <c r="J110" i="1"/>
  <c r="J89" i="1"/>
  <c r="J93" i="1"/>
  <c r="J92" i="1"/>
  <c r="J113" i="1"/>
  <c r="J111" i="1"/>
  <c r="J112" i="1"/>
  <c r="J114" i="1"/>
  <c r="J69" i="1"/>
  <c r="J117" i="1"/>
  <c r="J118" i="1"/>
  <c r="J119" i="1"/>
  <c r="J116" i="1"/>
  <c r="J115" i="1"/>
  <c r="J120" i="1"/>
  <c r="J84" i="1"/>
  <c r="J123" i="1"/>
  <c r="J124" i="1"/>
  <c r="J125" i="1"/>
  <c r="J126" i="1"/>
  <c r="J127" i="1"/>
  <c r="J121" i="1"/>
  <c r="J122" i="1"/>
  <c r="J71" i="1"/>
  <c r="J73" i="1"/>
  <c r="J81" i="1"/>
  <c r="J74" i="1"/>
  <c r="J85" i="1"/>
  <c r="J78" i="1"/>
  <c r="J83" i="1"/>
  <c r="J173" i="1"/>
  <c r="J172" i="1"/>
  <c r="J160" i="1"/>
  <c r="J164" i="1"/>
  <c r="J159" i="1"/>
  <c r="J180" i="1"/>
  <c r="J181" i="1"/>
  <c r="J162" i="1"/>
  <c r="J152" i="1"/>
  <c r="J154" i="1"/>
  <c r="J156" i="1"/>
  <c r="J155" i="1"/>
  <c r="J165" i="1"/>
  <c r="J157" i="1"/>
  <c r="J163" i="1"/>
  <c r="J158" i="1"/>
  <c r="J166" i="1"/>
  <c r="J161" i="1"/>
  <c r="J167" i="1"/>
  <c r="J168" i="1"/>
  <c r="J153" i="1"/>
  <c r="J169" i="1"/>
  <c r="J170" i="1"/>
  <c r="J171" i="1"/>
  <c r="J208" i="1"/>
  <c r="J211" i="1"/>
  <c r="J212" i="1"/>
  <c r="J213" i="1"/>
  <c r="J214" i="1"/>
  <c r="J207" i="1"/>
  <c r="J215" i="1"/>
  <c r="J209" i="1"/>
  <c r="J210" i="1"/>
  <c r="J217" i="1"/>
  <c r="J218" i="1"/>
  <c r="J223" i="1"/>
  <c r="J220" i="1"/>
  <c r="J219" i="1"/>
  <c r="J224" i="1"/>
  <c r="J225" i="1"/>
  <c r="J226" i="1"/>
  <c r="J227" i="1"/>
  <c r="J183" i="1"/>
  <c r="J182" i="1"/>
  <c r="J184" i="1"/>
  <c r="J191" i="1"/>
  <c r="J185" i="1"/>
  <c r="J202" i="1"/>
  <c r="J187" i="1"/>
  <c r="J197" i="1"/>
  <c r="J192" i="1"/>
  <c r="J186" i="1"/>
  <c r="J198" i="1"/>
  <c r="J188" i="1"/>
  <c r="J189" i="1"/>
  <c r="J203" i="1"/>
  <c r="J196" i="1"/>
  <c r="J204" i="1"/>
  <c r="J195" i="1"/>
  <c r="J205" i="1"/>
  <c r="J31" i="1"/>
  <c r="J32" i="1"/>
  <c r="J36" i="1"/>
  <c r="J35" i="1"/>
  <c r="J37" i="1"/>
  <c r="J38" i="1"/>
  <c r="J40" i="1"/>
  <c r="J14" i="1"/>
  <c r="J42" i="1"/>
  <c r="J41" i="1"/>
  <c r="J45" i="1"/>
  <c r="J43" i="1"/>
  <c r="J44" i="1"/>
  <c r="J46" i="1"/>
  <c r="J47" i="1"/>
  <c r="J48" i="1"/>
  <c r="J49" i="1"/>
  <c r="J50" i="1"/>
  <c r="J52" i="1"/>
  <c r="J19" i="1"/>
  <c r="J51" i="1"/>
  <c r="J8" i="1"/>
  <c r="J15" i="1"/>
  <c r="J53" i="1"/>
  <c r="J54" i="1"/>
  <c r="J55" i="1"/>
  <c r="J56" i="1"/>
  <c r="J57" i="1"/>
  <c r="J58" i="1"/>
  <c r="J59" i="1"/>
  <c r="J10" i="1"/>
  <c r="J12" i="1"/>
  <c r="J6" i="1"/>
  <c r="J61" i="1"/>
  <c r="J3" i="1"/>
  <c r="J18" i="1"/>
  <c r="J9" i="1"/>
  <c r="J62" i="1"/>
  <c r="J7" i="1"/>
  <c r="J64" i="1"/>
  <c r="J63" i="1"/>
  <c r="J65" i="1"/>
  <c r="J5" i="1"/>
  <c r="J67" i="1"/>
  <c r="J66" i="1"/>
  <c r="J68" i="1"/>
  <c r="J70" i="1"/>
  <c r="J129" i="1"/>
  <c r="J130" i="1"/>
  <c r="J128" i="1"/>
  <c r="J94" i="1"/>
  <c r="J72" i="1"/>
  <c r="J88" i="1"/>
  <c r="J133" i="1"/>
  <c r="J134" i="1"/>
  <c r="J131" i="1"/>
  <c r="J132" i="1"/>
  <c r="J135" i="1"/>
  <c r="J79" i="1"/>
  <c r="J136" i="1"/>
  <c r="J137" i="1"/>
  <c r="J138" i="1"/>
  <c r="J76" i="1"/>
  <c r="J86" i="1"/>
  <c r="J142" i="1"/>
  <c r="J143" i="1"/>
  <c r="J139" i="1"/>
  <c r="J141" i="1"/>
  <c r="J144" i="1"/>
  <c r="J140" i="1"/>
  <c r="J145" i="1"/>
  <c r="J82" i="1"/>
  <c r="J148" i="1"/>
  <c r="J149" i="1"/>
  <c r="J150" i="1"/>
  <c r="J151" i="1"/>
  <c r="J146" i="1"/>
  <c r="J147" i="1"/>
  <c r="J77" i="1"/>
  <c r="J80" i="1"/>
  <c r="J75" i="1"/>
  <c r="J90" i="1"/>
  <c r="J97" i="1"/>
  <c r="J91" i="1"/>
  <c r="J95" i="1"/>
  <c r="J96" i="1"/>
  <c r="J98" i="1"/>
  <c r="J249" i="1"/>
  <c r="J250" i="1"/>
  <c r="J247" i="1"/>
  <c r="J252" i="1"/>
  <c r="J253" i="1"/>
  <c r="J255" i="1"/>
  <c r="J256" i="1"/>
  <c r="J257" i="1"/>
  <c r="J230" i="1"/>
  <c r="J260" i="1"/>
  <c r="J228" i="1"/>
  <c r="J233" i="1"/>
  <c r="J232" i="1"/>
  <c r="J231" i="1"/>
  <c r="J229" i="1"/>
  <c r="J234" i="1"/>
  <c r="J244" i="1"/>
  <c r="J236" i="1"/>
  <c r="J235" i="1"/>
  <c r="J245" i="1"/>
  <c r="J246" i="1"/>
  <c r="J237" i="1"/>
  <c r="J238" i="1"/>
  <c r="J310" i="1"/>
  <c r="J311" i="1"/>
  <c r="J312" i="1"/>
  <c r="J313" i="1"/>
  <c r="J309" i="1"/>
  <c r="J314" i="1"/>
  <c r="J306" i="1"/>
  <c r="J308" i="1"/>
  <c r="J307" i="1"/>
  <c r="J315" i="1"/>
  <c r="J316" i="1"/>
  <c r="J320" i="1"/>
  <c r="J318" i="1"/>
  <c r="J321" i="1"/>
  <c r="J291" i="1"/>
  <c r="J322" i="1"/>
  <c r="J326" i="1"/>
  <c r="J323" i="1"/>
  <c r="J327" i="1"/>
  <c r="J325" i="1"/>
  <c r="J328" i="1"/>
  <c r="J329" i="1"/>
  <c r="J330" i="1"/>
  <c r="J331" i="1"/>
  <c r="J332" i="1"/>
  <c r="J333" i="1"/>
  <c r="J305" i="1"/>
  <c r="J267" i="1"/>
  <c r="J266" i="1"/>
  <c r="J268" i="1"/>
  <c r="J272" i="1"/>
  <c r="J290" i="1"/>
  <c r="J294" i="1"/>
  <c r="J282" i="1"/>
  <c r="J264" i="1"/>
  <c r="J298" i="1"/>
  <c r="J270" i="1"/>
  <c r="J300" i="1"/>
  <c r="J281" i="1"/>
  <c r="J269" i="1"/>
  <c r="J295" i="1"/>
  <c r="J280" i="1"/>
  <c r="J302" i="1"/>
  <c r="J273" i="1"/>
  <c r="J284" i="1"/>
  <c r="J274" i="1"/>
  <c r="J303" i="1"/>
  <c r="J296" i="1"/>
  <c r="J279" i="1"/>
  <c r="J299" i="1"/>
  <c r="J287" i="1"/>
  <c r="J283" i="1"/>
  <c r="J297" i="1"/>
  <c r="J206" i="1"/>
  <c r="J243" i="1"/>
  <c r="J304" i="1"/>
  <c r="J193" i="1"/>
  <c r="J201" i="1"/>
  <c r="J190" i="1"/>
  <c r="J317" i="1"/>
  <c r="J289" i="1"/>
  <c r="J277" i="1"/>
  <c r="J276" i="1"/>
  <c r="J275" i="1"/>
  <c r="J271" i="1"/>
  <c r="J265" i="1"/>
  <c r="J292" i="1"/>
  <c r="J239" i="1"/>
  <c r="J242" i="1"/>
  <c r="J278" i="1"/>
  <c r="J286" i="1"/>
  <c r="J194" i="1"/>
  <c r="J301" i="1"/>
  <c r="J263" i="1"/>
  <c r="J11" i="1"/>
  <c r="J87" i="1"/>
  <c r="J17" i="1"/>
  <c r="J16" i="1"/>
  <c r="J251" i="1"/>
  <c r="J221" i="1"/>
  <c r="J288" i="1"/>
  <c r="J285" i="1"/>
  <c r="J261" i="1"/>
  <c r="J324" i="1"/>
  <c r="J254" i="1"/>
  <c r="J222" i="1"/>
  <c r="J34" i="1"/>
  <c r="J33" i="1"/>
  <c r="J60" i="1"/>
  <c r="J28" i="1"/>
  <c r="J216" i="1"/>
  <c r="J177" i="1"/>
  <c r="J259" i="1"/>
  <c r="J248" i="1"/>
  <c r="J179" i="1"/>
  <c r="J258" i="1"/>
  <c r="J175" i="1"/>
  <c r="J23" i="1"/>
  <c r="J262" i="1"/>
  <c r="J176" i="1"/>
  <c r="J174" i="1"/>
  <c r="J39" i="1"/>
  <c r="J319" i="1"/>
  <c r="J24" i="1"/>
  <c r="N2" i="7"/>
  <c r="N3" i="7"/>
  <c r="N4" i="7"/>
  <c r="N5" i="7"/>
  <c r="N6" i="7"/>
  <c r="N7" i="7"/>
  <c r="N8" i="7"/>
  <c r="N9" i="7"/>
  <c r="N10" i="7"/>
  <c r="N11" i="7"/>
  <c r="N12" i="7"/>
  <c r="N13" i="7"/>
  <c r="N14" i="7"/>
  <c r="N15" i="7"/>
  <c r="N16" i="7"/>
  <c r="N17" i="7"/>
  <c r="N18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1" i="7"/>
  <c r="N43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4" i="6"/>
  <c r="N45" i="6"/>
  <c r="N46" i="6"/>
  <c r="N47" i="6"/>
  <c r="N48" i="6"/>
  <c r="N49" i="6"/>
  <c r="N50" i="6"/>
  <c r="N51" i="6"/>
  <c r="N52" i="6"/>
  <c r="N53" i="6"/>
  <c r="N54" i="6"/>
  <c r="N1" i="6"/>
  <c r="N2" i="6"/>
  <c r="N3" i="6"/>
  <c r="N4" i="6"/>
  <c r="N5" i="6"/>
  <c r="N6" i="6"/>
  <c r="N7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Q371" i="1" l="1"/>
  <c r="Q363" i="1"/>
  <c r="Q372" i="1"/>
  <c r="Q120" i="1"/>
  <c r="Q370" i="1"/>
  <c r="Q272" i="1"/>
  <c r="Q237" i="1"/>
  <c r="Q144" i="1"/>
  <c r="Q9" i="1"/>
  <c r="Q57" i="1"/>
  <c r="Q199" i="1"/>
  <c r="Q171" i="1"/>
  <c r="Q100" i="1"/>
  <c r="Q39" i="1"/>
  <c r="Q190" i="1"/>
  <c r="Q287" i="1"/>
  <c r="Q302" i="1"/>
  <c r="Q264" i="1"/>
  <c r="Q305" i="1"/>
  <c r="Q327" i="1"/>
  <c r="Q316" i="1"/>
  <c r="Q312" i="1"/>
  <c r="Q236" i="1"/>
  <c r="Q260" i="1"/>
  <c r="Q250" i="1"/>
  <c r="Q75" i="1"/>
  <c r="Q148" i="1"/>
  <c r="Q142" i="1"/>
  <c r="Q132" i="1"/>
  <c r="Q130" i="1"/>
  <c r="Q63" i="1"/>
  <c r="Q6" i="1"/>
  <c r="Q54" i="1"/>
  <c r="Q49" i="1"/>
  <c r="Q299" i="1"/>
  <c r="Q304" i="1"/>
  <c r="Q269" i="1"/>
  <c r="Q290" i="1"/>
  <c r="Q322" i="1"/>
  <c r="Q308" i="1"/>
  <c r="Q238" i="1"/>
  <c r="Q229" i="1"/>
  <c r="Q256" i="1"/>
  <c r="Q275" i="1"/>
  <c r="Q296" i="1"/>
  <c r="Q331" i="1"/>
  <c r="Q351" i="1"/>
  <c r="Q96" i="1"/>
  <c r="Q147" i="1"/>
  <c r="Q138" i="1"/>
  <c r="Q68" i="1"/>
  <c r="Q62" i="1"/>
  <c r="Q8" i="1"/>
  <c r="Q46" i="1"/>
  <c r="Q204" i="1"/>
  <c r="Q197" i="1"/>
  <c r="Q161" i="1"/>
  <c r="Q154" i="1"/>
  <c r="Q71" i="1"/>
  <c r="Q114" i="1"/>
  <c r="Q109" i="1"/>
  <c r="Q373" i="1"/>
  <c r="Q319" i="1"/>
  <c r="Q34" i="1"/>
  <c r="Q251" i="1"/>
  <c r="Q286" i="1"/>
  <c r="Q243" i="1"/>
  <c r="Q303" i="1"/>
  <c r="Q330" i="1"/>
  <c r="Q291" i="1"/>
  <c r="Q231" i="1"/>
  <c r="Q255" i="1"/>
  <c r="Q88" i="1"/>
  <c r="Q58" i="1"/>
  <c r="Q44" i="1"/>
  <c r="Q187" i="1"/>
  <c r="Q226" i="1"/>
  <c r="Q208" i="1"/>
  <c r="Q166" i="1"/>
  <c r="Q173" i="1"/>
  <c r="Q112" i="1"/>
  <c r="Q30" i="1"/>
  <c r="Q364" i="1"/>
  <c r="Q248" i="1"/>
  <c r="Q222" i="1"/>
  <c r="Q278" i="1"/>
  <c r="Q277" i="1"/>
  <c r="Q274" i="1"/>
  <c r="Q300" i="1"/>
  <c r="Q268" i="1"/>
  <c r="Q329" i="1"/>
  <c r="Q314" i="1"/>
  <c r="Q232" i="1"/>
  <c r="Q253" i="1"/>
  <c r="Q151" i="1"/>
  <c r="Q141" i="1"/>
  <c r="Q72" i="1"/>
  <c r="Q18" i="1"/>
  <c r="Q19" i="1"/>
  <c r="Q43" i="1"/>
  <c r="Q203" i="1"/>
  <c r="Q202" i="1"/>
  <c r="Q209" i="1"/>
  <c r="Q162" i="1"/>
  <c r="Q83" i="1"/>
  <c r="Q115" i="1"/>
  <c r="Q111" i="1"/>
  <c r="Q105" i="1"/>
  <c r="Q29" i="1"/>
  <c r="Q355" i="1"/>
  <c r="Q347" i="1"/>
  <c r="Q295" i="1"/>
  <c r="Q307" i="1"/>
  <c r="Q77" i="1"/>
  <c r="Q218" i="1"/>
  <c r="Q228" i="1"/>
  <c r="Q61" i="1"/>
  <c r="Q107" i="1"/>
  <c r="Q348" i="1"/>
  <c r="Q340" i="1"/>
  <c r="Q281" i="1"/>
  <c r="Q306" i="1"/>
  <c r="Q146" i="1"/>
  <c r="Q66" i="1"/>
  <c r="Q37" i="1"/>
  <c r="Q210" i="1"/>
  <c r="Q122" i="1"/>
  <c r="Q140" i="1"/>
  <c r="Q133" i="1"/>
  <c r="Q59" i="1"/>
  <c r="Q38" i="1"/>
  <c r="Q227" i="1"/>
  <c r="Q217" i="1"/>
  <c r="Q211" i="1"/>
  <c r="Q172" i="1"/>
  <c r="Q84" i="1"/>
  <c r="Q104" i="1"/>
  <c r="Q365" i="1"/>
  <c r="Q179" i="1"/>
  <c r="Q276" i="1"/>
  <c r="Q95" i="1"/>
  <c r="Q137" i="1"/>
  <c r="Q51" i="1"/>
  <c r="Q196" i="1"/>
  <c r="Q152" i="1"/>
  <c r="Q106" i="1"/>
  <c r="Q356" i="1"/>
  <c r="Q206" i="1"/>
  <c r="Q321" i="1"/>
  <c r="Q246" i="1"/>
  <c r="Q91" i="1"/>
  <c r="Q136" i="1"/>
  <c r="Q67" i="1"/>
  <c r="Q35" i="1"/>
  <c r="Q225" i="1"/>
  <c r="Q158" i="1"/>
  <c r="Q121" i="1"/>
  <c r="Q22" i="1"/>
  <c r="Q4" i="1"/>
  <c r="Q70" i="1"/>
  <c r="Q40" i="1"/>
  <c r="Q73" i="1"/>
  <c r="Q174" i="1"/>
  <c r="Q259" i="1"/>
  <c r="Q254" i="1"/>
  <c r="Q17" i="1"/>
  <c r="Q242" i="1"/>
  <c r="Q362" i="1"/>
  <c r="Q354" i="1"/>
  <c r="Q346" i="1"/>
  <c r="Q338" i="1"/>
  <c r="Q349" i="1"/>
  <c r="Q341" i="1"/>
  <c r="Q221" i="1"/>
  <c r="Q42" i="1"/>
  <c r="Q31" i="1"/>
  <c r="Q198" i="1"/>
  <c r="Q184" i="1"/>
  <c r="Q220" i="1"/>
  <c r="Q214" i="1"/>
  <c r="Q153" i="1"/>
  <c r="Q165" i="1"/>
  <c r="Q159" i="1"/>
  <c r="Q74" i="1"/>
  <c r="Q125" i="1"/>
  <c r="Q118" i="1"/>
  <c r="Q93" i="1"/>
  <c r="Q103" i="1"/>
  <c r="Q26" i="1"/>
  <c r="Q336" i="1"/>
  <c r="Q240" i="1"/>
  <c r="Q339" i="1"/>
  <c r="Q16" i="1"/>
  <c r="Q23" i="1"/>
  <c r="Q28" i="1"/>
  <c r="Q285" i="1"/>
  <c r="Q263" i="1"/>
  <c r="Q265" i="1"/>
  <c r="Q201" i="1"/>
  <c r="Q280" i="1"/>
  <c r="Q282" i="1"/>
  <c r="Q333" i="1"/>
  <c r="Q323" i="1"/>
  <c r="Q315" i="1"/>
  <c r="Q311" i="1"/>
  <c r="Q244" i="1"/>
  <c r="Q249" i="1"/>
  <c r="Q80" i="1"/>
  <c r="Q82" i="1"/>
  <c r="Q86" i="1"/>
  <c r="Q131" i="1"/>
  <c r="Q129" i="1"/>
  <c r="Q64" i="1"/>
  <c r="Q12" i="1"/>
  <c r="Q53" i="1"/>
  <c r="Q48" i="1"/>
  <c r="Q14" i="1"/>
  <c r="Q205" i="1"/>
  <c r="Q186" i="1"/>
  <c r="Q182" i="1"/>
  <c r="Q223" i="1"/>
  <c r="Q213" i="1"/>
  <c r="Q168" i="1"/>
  <c r="Q155" i="1"/>
  <c r="Q164" i="1"/>
  <c r="Q81" i="1"/>
  <c r="Q124" i="1"/>
  <c r="Q117" i="1"/>
  <c r="Q89" i="1"/>
  <c r="Q13" i="1"/>
  <c r="Q230" i="1"/>
  <c r="Q102" i="1"/>
  <c r="Q367" i="1"/>
  <c r="Q359" i="1"/>
  <c r="Q343" i="1"/>
  <c r="Q335" i="1"/>
  <c r="Q20" i="1"/>
  <c r="Q175" i="1"/>
  <c r="Q60" i="1"/>
  <c r="Q288" i="1"/>
  <c r="Q301" i="1"/>
  <c r="Q200" i="1"/>
  <c r="Q366" i="1"/>
  <c r="Q358" i="1"/>
  <c r="Q350" i="1"/>
  <c r="Q342" i="1"/>
  <c r="Q334" i="1"/>
  <c r="Q258" i="1"/>
  <c r="Q194" i="1"/>
  <c r="Q193" i="1"/>
  <c r="Q294" i="1"/>
  <c r="Q326" i="1"/>
  <c r="Q234" i="1"/>
  <c r="Q98" i="1"/>
  <c r="Q76" i="1"/>
  <c r="Q10" i="1"/>
  <c r="Q47" i="1"/>
  <c r="Q192" i="1"/>
  <c r="Q167" i="1"/>
  <c r="Q160" i="1"/>
  <c r="Q69" i="1"/>
  <c r="Q99" i="1"/>
  <c r="Q2" i="1"/>
  <c r="Q178" i="1"/>
  <c r="Q33" i="1"/>
  <c r="Q271" i="1"/>
  <c r="Q279" i="1"/>
  <c r="Q332" i="1"/>
  <c r="Q310" i="1"/>
  <c r="Q257" i="1"/>
  <c r="Q145" i="1"/>
  <c r="Q134" i="1"/>
  <c r="Q7" i="1"/>
  <c r="Q15" i="1"/>
  <c r="Q195" i="1"/>
  <c r="Q183" i="1"/>
  <c r="Q212" i="1"/>
  <c r="Q156" i="1"/>
  <c r="Q123" i="1"/>
  <c r="Q110" i="1"/>
  <c r="Q25" i="1"/>
  <c r="Q357" i="1"/>
  <c r="Q293" i="1"/>
  <c r="Q283" i="1"/>
  <c r="Q273" i="1"/>
  <c r="Q247" i="1"/>
  <c r="Q55" i="1"/>
  <c r="Q207" i="1"/>
  <c r="Q169" i="1"/>
  <c r="Q92" i="1"/>
  <c r="Q27" i="1"/>
  <c r="Q369" i="1"/>
  <c r="Q368" i="1"/>
  <c r="Q360" i="1"/>
  <c r="Q352" i="1"/>
  <c r="Q344" i="1"/>
  <c r="Q262" i="1"/>
  <c r="Q216" i="1"/>
  <c r="Q261" i="1"/>
  <c r="Q11" i="1"/>
  <c r="Q292" i="1"/>
  <c r="Q317" i="1"/>
  <c r="Q298" i="1"/>
  <c r="Q267" i="1"/>
  <c r="Q325" i="1"/>
  <c r="Q320" i="1"/>
  <c r="Q313" i="1"/>
  <c r="Q235" i="1"/>
  <c r="Q90" i="1"/>
  <c r="Q149" i="1"/>
  <c r="Q143" i="1"/>
  <c r="Q135" i="1"/>
  <c r="Q128" i="1"/>
  <c r="Q65" i="1"/>
  <c r="Q50" i="1"/>
  <c r="Q41" i="1"/>
  <c r="Q32" i="1"/>
  <c r="Q188" i="1"/>
  <c r="Q191" i="1"/>
  <c r="Q219" i="1"/>
  <c r="Q157" i="1"/>
  <c r="Q180" i="1"/>
  <c r="Q85" i="1"/>
  <c r="Q126" i="1"/>
  <c r="Q119" i="1"/>
  <c r="Q361" i="1"/>
  <c r="Q353" i="1"/>
  <c r="Q345" i="1"/>
  <c r="Q337" i="1"/>
  <c r="Q101" i="1"/>
  <c r="Q176" i="1"/>
  <c r="Q177" i="1"/>
  <c r="Q324" i="1"/>
  <c r="Q87" i="1"/>
  <c r="Q239" i="1"/>
  <c r="Q289" i="1"/>
  <c r="Q297" i="1"/>
  <c r="Q284" i="1"/>
  <c r="Q270" i="1"/>
  <c r="Q266" i="1"/>
  <c r="Q328" i="1"/>
  <c r="Q318" i="1"/>
  <c r="Q309" i="1"/>
  <c r="Q245" i="1"/>
  <c r="Q233" i="1"/>
  <c r="Q252" i="1"/>
  <c r="Q97" i="1"/>
  <c r="Q150" i="1"/>
  <c r="Q139" i="1"/>
  <c r="Q79" i="1"/>
  <c r="Q94" i="1"/>
  <c r="Q5" i="1"/>
  <c r="Q3" i="1"/>
  <c r="Q56" i="1"/>
  <c r="Q52" i="1"/>
  <c r="Q45" i="1"/>
  <c r="Q36" i="1"/>
  <c r="Q189" i="1"/>
  <c r="Q185" i="1"/>
  <c r="Q224" i="1"/>
  <c r="Q215" i="1"/>
  <c r="Q170" i="1"/>
  <c r="Q163" i="1"/>
  <c r="Q181" i="1"/>
  <c r="Q78" i="1"/>
  <c r="Q127" i="1"/>
  <c r="Q116" i="1"/>
  <c r="Q113" i="1"/>
  <c r="Q108" i="1"/>
  <c r="Q21" i="1"/>
  <c r="Q24" i="1"/>
  <c r="V22" i="1"/>
  <c r="V25" i="1"/>
  <c r="V2" i="1"/>
  <c r="V13" i="1"/>
  <c r="V26" i="1"/>
  <c r="V27" i="1"/>
  <c r="V21" i="1"/>
  <c r="V29" i="1"/>
  <c r="V30" i="1"/>
  <c r="V104" i="1"/>
  <c r="V99" i="1"/>
  <c r="V102" i="1"/>
  <c r="V103" i="1"/>
  <c r="V107" i="1"/>
  <c r="V108" i="1"/>
  <c r="V105" i="1"/>
  <c r="V106" i="1"/>
  <c r="V109" i="1"/>
  <c r="V110" i="1"/>
  <c r="V89" i="1"/>
  <c r="V93" i="1"/>
  <c r="V92" i="1"/>
  <c r="V113" i="1"/>
  <c r="V111" i="1"/>
  <c r="V112" i="1"/>
  <c r="V114" i="1"/>
  <c r="V69" i="1"/>
  <c r="V117" i="1"/>
  <c r="V118" i="1"/>
  <c r="V119" i="1"/>
  <c r="V116" i="1"/>
  <c r="V115" i="1"/>
  <c r="V120" i="1"/>
  <c r="V84" i="1"/>
  <c r="V123" i="1"/>
  <c r="V124" i="1"/>
  <c r="V125" i="1"/>
  <c r="V126" i="1"/>
  <c r="V127" i="1"/>
  <c r="V121" i="1"/>
  <c r="V122" i="1"/>
  <c r="V71" i="1"/>
  <c r="V73" i="1"/>
  <c r="V81" i="1"/>
  <c r="V74" i="1"/>
  <c r="V85" i="1"/>
  <c r="V78" i="1"/>
  <c r="V83" i="1"/>
  <c r="V173" i="1"/>
  <c r="V172" i="1"/>
  <c r="V160" i="1"/>
  <c r="V164" i="1"/>
  <c r="V159" i="1"/>
  <c r="V180" i="1"/>
  <c r="V181" i="1"/>
  <c r="V162" i="1"/>
  <c r="V152" i="1"/>
  <c r="V154" i="1"/>
  <c r="V156" i="1"/>
  <c r="V155" i="1"/>
  <c r="V165" i="1"/>
  <c r="V157" i="1"/>
  <c r="V163" i="1"/>
  <c r="V158" i="1"/>
  <c r="V166" i="1"/>
  <c r="V161" i="1"/>
  <c r="V167" i="1"/>
  <c r="V168" i="1"/>
  <c r="V153" i="1"/>
  <c r="V169" i="1"/>
  <c r="V170" i="1"/>
  <c r="V171" i="1"/>
  <c r="V208" i="1"/>
  <c r="V211" i="1"/>
  <c r="V212" i="1"/>
  <c r="V213" i="1"/>
  <c r="V214" i="1"/>
  <c r="V207" i="1"/>
  <c r="V215" i="1"/>
  <c r="V209" i="1"/>
  <c r="V210" i="1"/>
  <c r="V217" i="1"/>
  <c r="V218" i="1"/>
  <c r="V223" i="1"/>
  <c r="V220" i="1"/>
  <c r="V219" i="1"/>
  <c r="V224" i="1"/>
  <c r="V225" i="1"/>
  <c r="V226" i="1"/>
  <c r="V227" i="1"/>
  <c r="V183" i="1"/>
  <c r="V182" i="1"/>
  <c r="V184" i="1"/>
  <c r="V191" i="1"/>
  <c r="V185" i="1"/>
  <c r="V202" i="1"/>
  <c r="V187" i="1"/>
  <c r="V197" i="1"/>
  <c r="V192" i="1"/>
  <c r="V186" i="1"/>
  <c r="V198" i="1"/>
  <c r="V188" i="1"/>
  <c r="V189" i="1"/>
  <c r="V203" i="1"/>
  <c r="V196" i="1"/>
  <c r="V204" i="1"/>
  <c r="V195" i="1"/>
  <c r="V205" i="1"/>
  <c r="V31" i="1"/>
  <c r="V32" i="1"/>
  <c r="V36" i="1"/>
  <c r="V35" i="1"/>
  <c r="V37" i="1"/>
  <c r="V38" i="1"/>
  <c r="V40" i="1"/>
  <c r="V14" i="1"/>
  <c r="V42" i="1"/>
  <c r="V41" i="1"/>
  <c r="V45" i="1"/>
  <c r="V43" i="1"/>
  <c r="V44" i="1"/>
  <c r="V46" i="1"/>
  <c r="V47" i="1"/>
  <c r="V48" i="1"/>
  <c r="V49" i="1"/>
  <c r="V50" i="1"/>
  <c r="V52" i="1"/>
  <c r="V19" i="1"/>
  <c r="V51" i="1"/>
  <c r="V8" i="1"/>
  <c r="V15" i="1"/>
  <c r="V53" i="1"/>
  <c r="V54" i="1"/>
  <c r="V55" i="1"/>
  <c r="V56" i="1"/>
  <c r="V57" i="1"/>
  <c r="V58" i="1"/>
  <c r="V59" i="1"/>
  <c r="V10" i="1"/>
  <c r="V12" i="1"/>
  <c r="V6" i="1"/>
  <c r="V61" i="1"/>
  <c r="V3" i="1"/>
  <c r="V18" i="1"/>
  <c r="V9" i="1"/>
  <c r="V62" i="1"/>
  <c r="V7" i="1"/>
  <c r="V64" i="1"/>
  <c r="V63" i="1"/>
  <c r="V65" i="1"/>
  <c r="V5" i="1"/>
  <c r="V67" i="1"/>
  <c r="V66" i="1"/>
  <c r="V68" i="1"/>
  <c r="V70" i="1"/>
  <c r="V129" i="1"/>
  <c r="V130" i="1"/>
  <c r="V128" i="1"/>
  <c r="V94" i="1"/>
  <c r="V72" i="1"/>
  <c r="V88" i="1"/>
  <c r="V133" i="1"/>
  <c r="V134" i="1"/>
  <c r="V131" i="1"/>
  <c r="V132" i="1"/>
  <c r="V135" i="1"/>
  <c r="V79" i="1"/>
  <c r="V136" i="1"/>
  <c r="V137" i="1"/>
  <c r="V138" i="1"/>
  <c r="V76" i="1"/>
  <c r="V86" i="1"/>
  <c r="V142" i="1"/>
  <c r="V143" i="1"/>
  <c r="V139" i="1"/>
  <c r="V141" i="1"/>
  <c r="V144" i="1"/>
  <c r="V140" i="1"/>
  <c r="V145" i="1"/>
  <c r="V82" i="1"/>
  <c r="V148" i="1"/>
  <c r="V149" i="1"/>
  <c r="V150" i="1"/>
  <c r="V151" i="1"/>
  <c r="V146" i="1"/>
  <c r="V147" i="1"/>
  <c r="V77" i="1"/>
  <c r="V80" i="1"/>
  <c r="V75" i="1"/>
  <c r="V90" i="1"/>
  <c r="V97" i="1"/>
  <c r="V91" i="1"/>
  <c r="V95" i="1"/>
  <c r="V96" i="1"/>
  <c r="V98" i="1"/>
  <c r="V249" i="1"/>
  <c r="V250" i="1"/>
  <c r="V247" i="1"/>
  <c r="V252" i="1"/>
  <c r="V253" i="1"/>
  <c r="V255" i="1"/>
  <c r="V256" i="1"/>
  <c r="V257" i="1"/>
  <c r="V230" i="1"/>
  <c r="V260" i="1"/>
  <c r="V228" i="1"/>
  <c r="V233" i="1"/>
  <c r="V232" i="1"/>
  <c r="V231" i="1"/>
  <c r="V229" i="1"/>
  <c r="V234" i="1"/>
  <c r="V244" i="1"/>
  <c r="V236" i="1"/>
  <c r="V235" i="1"/>
  <c r="V245" i="1"/>
  <c r="V246" i="1"/>
  <c r="V237" i="1"/>
  <c r="V238" i="1"/>
  <c r="V310" i="1"/>
  <c r="V311" i="1"/>
  <c r="V312" i="1"/>
  <c r="V313" i="1"/>
  <c r="V309" i="1"/>
  <c r="V314" i="1"/>
  <c r="V306" i="1"/>
  <c r="V308" i="1"/>
  <c r="V307" i="1"/>
  <c r="V315" i="1"/>
  <c r="V316" i="1"/>
  <c r="V320" i="1"/>
  <c r="V318" i="1"/>
  <c r="V321" i="1"/>
  <c r="V291" i="1"/>
  <c r="V322" i="1"/>
  <c r="V326" i="1"/>
  <c r="V323" i="1"/>
  <c r="V327" i="1"/>
  <c r="V325" i="1"/>
  <c r="V328" i="1"/>
  <c r="V329" i="1"/>
  <c r="V330" i="1"/>
  <c r="V331" i="1"/>
  <c r="V332" i="1"/>
  <c r="V333" i="1"/>
  <c r="V305" i="1"/>
  <c r="V267" i="1"/>
  <c r="V266" i="1"/>
  <c r="V268" i="1"/>
  <c r="V272" i="1"/>
  <c r="V290" i="1"/>
  <c r="V294" i="1"/>
  <c r="V282" i="1"/>
  <c r="V264" i="1"/>
  <c r="V298" i="1"/>
  <c r="V270" i="1"/>
  <c r="V300" i="1"/>
  <c r="V281" i="1"/>
  <c r="V269" i="1"/>
  <c r="V295" i="1"/>
  <c r="V280" i="1"/>
  <c r="V302" i="1"/>
  <c r="V273" i="1"/>
  <c r="V284" i="1"/>
  <c r="V274" i="1"/>
  <c r="V303" i="1"/>
  <c r="V296" i="1"/>
  <c r="V279" i="1"/>
  <c r="V299" i="1"/>
  <c r="V287" i="1"/>
  <c r="V283" i="1"/>
  <c r="V297" i="1"/>
  <c r="V206" i="1"/>
  <c r="V243" i="1"/>
  <c r="V304" i="1"/>
  <c r="V193" i="1"/>
  <c r="V201" i="1"/>
  <c r="V190" i="1"/>
  <c r="V317" i="1"/>
  <c r="V289" i="1"/>
  <c r="V277" i="1"/>
  <c r="V276" i="1"/>
  <c r="V275" i="1"/>
  <c r="V271" i="1"/>
  <c r="V265" i="1"/>
  <c r="V292" i="1"/>
  <c r="V239" i="1"/>
  <c r="V242" i="1"/>
  <c r="V278" i="1"/>
  <c r="V286" i="1"/>
  <c r="V194" i="1"/>
  <c r="V301" i="1"/>
  <c r="V263" i="1"/>
  <c r="V11" i="1"/>
  <c r="V87" i="1"/>
  <c r="V17" i="1"/>
  <c r="V16" i="1"/>
  <c r="V24" i="1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K2" i="4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1" i="4"/>
  <c r="U22" i="1"/>
  <c r="U25" i="1"/>
  <c r="U2" i="1"/>
  <c r="U13" i="1"/>
  <c r="U26" i="1"/>
  <c r="U27" i="1"/>
  <c r="U21" i="1"/>
  <c r="U29" i="1"/>
  <c r="U30" i="1"/>
  <c r="U104" i="1"/>
  <c r="U99" i="1"/>
  <c r="U102" i="1"/>
  <c r="U103" i="1"/>
  <c r="U107" i="1"/>
  <c r="U108" i="1"/>
  <c r="U105" i="1"/>
  <c r="U106" i="1"/>
  <c r="U109" i="1"/>
  <c r="U110" i="1"/>
  <c r="U89" i="1"/>
  <c r="U93" i="1"/>
  <c r="U92" i="1"/>
  <c r="U113" i="1"/>
  <c r="U111" i="1"/>
  <c r="U112" i="1"/>
  <c r="U114" i="1"/>
  <c r="U69" i="1"/>
  <c r="U117" i="1"/>
  <c r="U118" i="1"/>
  <c r="U119" i="1"/>
  <c r="U116" i="1"/>
  <c r="U115" i="1"/>
  <c r="U120" i="1"/>
  <c r="U84" i="1"/>
  <c r="U123" i="1"/>
  <c r="U124" i="1"/>
  <c r="U125" i="1"/>
  <c r="U126" i="1"/>
  <c r="U127" i="1"/>
  <c r="U121" i="1"/>
  <c r="U122" i="1"/>
  <c r="U71" i="1"/>
  <c r="U73" i="1"/>
  <c r="U81" i="1"/>
  <c r="U74" i="1"/>
  <c r="U85" i="1"/>
  <c r="U78" i="1"/>
  <c r="U83" i="1"/>
  <c r="U173" i="1"/>
  <c r="U172" i="1"/>
  <c r="U160" i="1"/>
  <c r="U164" i="1"/>
  <c r="U159" i="1"/>
  <c r="U180" i="1"/>
  <c r="U181" i="1"/>
  <c r="U162" i="1"/>
  <c r="U152" i="1"/>
  <c r="U154" i="1"/>
  <c r="U156" i="1"/>
  <c r="U155" i="1"/>
  <c r="U165" i="1"/>
  <c r="U157" i="1"/>
  <c r="U163" i="1"/>
  <c r="U158" i="1"/>
  <c r="U166" i="1"/>
  <c r="U161" i="1"/>
  <c r="U167" i="1"/>
  <c r="U168" i="1"/>
  <c r="U153" i="1"/>
  <c r="U169" i="1"/>
  <c r="U170" i="1"/>
  <c r="U171" i="1"/>
  <c r="U208" i="1"/>
  <c r="U211" i="1"/>
  <c r="U212" i="1"/>
  <c r="U213" i="1"/>
  <c r="U214" i="1"/>
  <c r="U207" i="1"/>
  <c r="U215" i="1"/>
  <c r="U209" i="1"/>
  <c r="U210" i="1"/>
  <c r="U217" i="1"/>
  <c r="U218" i="1"/>
  <c r="U223" i="1"/>
  <c r="U220" i="1"/>
  <c r="U219" i="1"/>
  <c r="U224" i="1"/>
  <c r="U225" i="1"/>
  <c r="U226" i="1"/>
  <c r="U227" i="1"/>
  <c r="U183" i="1"/>
  <c r="U182" i="1"/>
  <c r="U184" i="1"/>
  <c r="U191" i="1"/>
  <c r="U185" i="1"/>
  <c r="U202" i="1"/>
  <c r="U187" i="1"/>
  <c r="U197" i="1"/>
  <c r="U192" i="1"/>
  <c r="U186" i="1"/>
  <c r="U198" i="1"/>
  <c r="U188" i="1"/>
  <c r="U189" i="1"/>
  <c r="U203" i="1"/>
  <c r="U196" i="1"/>
  <c r="U204" i="1"/>
  <c r="U195" i="1"/>
  <c r="U205" i="1"/>
  <c r="U31" i="1"/>
  <c r="U32" i="1"/>
  <c r="U36" i="1"/>
  <c r="U35" i="1"/>
  <c r="U37" i="1"/>
  <c r="U38" i="1"/>
  <c r="U40" i="1"/>
  <c r="U14" i="1"/>
  <c r="U42" i="1"/>
  <c r="U41" i="1"/>
  <c r="U45" i="1"/>
  <c r="U43" i="1"/>
  <c r="U44" i="1"/>
  <c r="U46" i="1"/>
  <c r="U47" i="1"/>
  <c r="U48" i="1"/>
  <c r="U49" i="1"/>
  <c r="U50" i="1"/>
  <c r="U52" i="1"/>
  <c r="U19" i="1"/>
  <c r="U51" i="1"/>
  <c r="U8" i="1"/>
  <c r="U15" i="1"/>
  <c r="U53" i="1"/>
  <c r="U54" i="1"/>
  <c r="U55" i="1"/>
  <c r="U56" i="1"/>
  <c r="U57" i="1"/>
  <c r="U58" i="1"/>
  <c r="U59" i="1"/>
  <c r="U10" i="1"/>
  <c r="U12" i="1"/>
  <c r="U6" i="1"/>
  <c r="U61" i="1"/>
  <c r="U3" i="1"/>
  <c r="U18" i="1"/>
  <c r="U9" i="1"/>
  <c r="U62" i="1"/>
  <c r="U7" i="1"/>
  <c r="U64" i="1"/>
  <c r="U63" i="1"/>
  <c r="U65" i="1"/>
  <c r="U5" i="1"/>
  <c r="U67" i="1"/>
  <c r="U66" i="1"/>
  <c r="U68" i="1"/>
  <c r="U70" i="1"/>
  <c r="U129" i="1"/>
  <c r="U130" i="1"/>
  <c r="U128" i="1"/>
  <c r="U94" i="1"/>
  <c r="U72" i="1"/>
  <c r="U88" i="1"/>
  <c r="U133" i="1"/>
  <c r="U134" i="1"/>
  <c r="U131" i="1"/>
  <c r="U132" i="1"/>
  <c r="U135" i="1"/>
  <c r="U79" i="1"/>
  <c r="U136" i="1"/>
  <c r="U137" i="1"/>
  <c r="U138" i="1"/>
  <c r="U76" i="1"/>
  <c r="U86" i="1"/>
  <c r="U142" i="1"/>
  <c r="U143" i="1"/>
  <c r="U139" i="1"/>
  <c r="U141" i="1"/>
  <c r="U144" i="1"/>
  <c r="U140" i="1"/>
  <c r="U145" i="1"/>
  <c r="U82" i="1"/>
  <c r="U148" i="1"/>
  <c r="U149" i="1"/>
  <c r="U150" i="1"/>
  <c r="U151" i="1"/>
  <c r="U146" i="1"/>
  <c r="U147" i="1"/>
  <c r="U77" i="1"/>
  <c r="U80" i="1"/>
  <c r="U75" i="1"/>
  <c r="U90" i="1"/>
  <c r="U97" i="1"/>
  <c r="U91" i="1"/>
  <c r="U95" i="1"/>
  <c r="U96" i="1"/>
  <c r="U98" i="1"/>
  <c r="U249" i="1"/>
  <c r="U250" i="1"/>
  <c r="U247" i="1"/>
  <c r="U252" i="1"/>
  <c r="U253" i="1"/>
  <c r="U255" i="1"/>
  <c r="U256" i="1"/>
  <c r="U257" i="1"/>
  <c r="U230" i="1"/>
  <c r="U260" i="1"/>
  <c r="U228" i="1"/>
  <c r="U233" i="1"/>
  <c r="U232" i="1"/>
  <c r="U231" i="1"/>
  <c r="U229" i="1"/>
  <c r="U234" i="1"/>
  <c r="U244" i="1"/>
  <c r="U236" i="1"/>
  <c r="U235" i="1"/>
  <c r="U245" i="1"/>
  <c r="U246" i="1"/>
  <c r="U237" i="1"/>
  <c r="U238" i="1"/>
  <c r="U310" i="1"/>
  <c r="U311" i="1"/>
  <c r="U312" i="1"/>
  <c r="U313" i="1"/>
  <c r="U309" i="1"/>
  <c r="U314" i="1"/>
  <c r="U306" i="1"/>
  <c r="U308" i="1"/>
  <c r="U307" i="1"/>
  <c r="U315" i="1"/>
  <c r="U316" i="1"/>
  <c r="U320" i="1"/>
  <c r="U318" i="1"/>
  <c r="U321" i="1"/>
  <c r="U291" i="1"/>
  <c r="U322" i="1"/>
  <c r="U326" i="1"/>
  <c r="U323" i="1"/>
  <c r="U327" i="1"/>
  <c r="U325" i="1"/>
  <c r="U328" i="1"/>
  <c r="U329" i="1"/>
  <c r="U330" i="1"/>
  <c r="U331" i="1"/>
  <c r="U332" i="1"/>
  <c r="U333" i="1"/>
  <c r="U305" i="1"/>
  <c r="U267" i="1"/>
  <c r="U266" i="1"/>
  <c r="U268" i="1"/>
  <c r="U272" i="1"/>
  <c r="U290" i="1"/>
  <c r="U294" i="1"/>
  <c r="U282" i="1"/>
  <c r="U264" i="1"/>
  <c r="U298" i="1"/>
  <c r="U270" i="1"/>
  <c r="U300" i="1"/>
  <c r="U281" i="1"/>
  <c r="U269" i="1"/>
  <c r="U295" i="1"/>
  <c r="U280" i="1"/>
  <c r="U302" i="1"/>
  <c r="U273" i="1"/>
  <c r="U284" i="1"/>
  <c r="U274" i="1"/>
  <c r="U303" i="1"/>
  <c r="U296" i="1"/>
  <c r="U279" i="1"/>
  <c r="U299" i="1"/>
  <c r="U287" i="1"/>
  <c r="U283" i="1"/>
  <c r="U297" i="1"/>
  <c r="U206" i="1"/>
  <c r="U243" i="1"/>
  <c r="U304" i="1"/>
  <c r="U193" i="1"/>
  <c r="U201" i="1"/>
  <c r="U190" i="1"/>
  <c r="U317" i="1"/>
  <c r="U289" i="1"/>
  <c r="U277" i="1"/>
  <c r="U276" i="1"/>
  <c r="U275" i="1"/>
  <c r="U271" i="1"/>
  <c r="U265" i="1"/>
  <c r="U292" i="1"/>
  <c r="U239" i="1"/>
  <c r="U242" i="1"/>
  <c r="U278" i="1"/>
  <c r="U286" i="1"/>
  <c r="U194" i="1"/>
  <c r="U301" i="1"/>
  <c r="U263" i="1"/>
  <c r="U11" i="1"/>
  <c r="U87" i="1"/>
  <c r="U17" i="1"/>
  <c r="U16" i="1"/>
  <c r="U24" i="1"/>
  <c r="T22" i="1"/>
  <c r="T25" i="1"/>
  <c r="T2" i="1"/>
  <c r="T13" i="1"/>
  <c r="T26" i="1"/>
  <c r="T27" i="1"/>
  <c r="T21" i="1"/>
  <c r="T29" i="1"/>
  <c r="T30" i="1"/>
  <c r="T104" i="1"/>
  <c r="T99" i="1"/>
  <c r="T102" i="1"/>
  <c r="T103" i="1"/>
  <c r="T107" i="1"/>
  <c r="T108" i="1"/>
  <c r="T105" i="1"/>
  <c r="T106" i="1"/>
  <c r="T109" i="1"/>
  <c r="T110" i="1"/>
  <c r="T89" i="1"/>
  <c r="T93" i="1"/>
  <c r="T92" i="1"/>
  <c r="T113" i="1"/>
  <c r="T111" i="1"/>
  <c r="T112" i="1"/>
  <c r="T114" i="1"/>
  <c r="T69" i="1"/>
  <c r="T117" i="1"/>
  <c r="T118" i="1"/>
  <c r="T119" i="1"/>
  <c r="T116" i="1"/>
  <c r="T115" i="1"/>
  <c r="T120" i="1"/>
  <c r="T84" i="1"/>
  <c r="T123" i="1"/>
  <c r="T124" i="1"/>
  <c r="T125" i="1"/>
  <c r="T126" i="1"/>
  <c r="T127" i="1"/>
  <c r="T121" i="1"/>
  <c r="T122" i="1"/>
  <c r="T71" i="1"/>
  <c r="T73" i="1"/>
  <c r="T81" i="1"/>
  <c r="T74" i="1"/>
  <c r="T85" i="1"/>
  <c r="T78" i="1"/>
  <c r="T83" i="1"/>
  <c r="T173" i="1"/>
  <c r="T172" i="1"/>
  <c r="T160" i="1"/>
  <c r="T164" i="1"/>
  <c r="T159" i="1"/>
  <c r="T180" i="1"/>
  <c r="T181" i="1"/>
  <c r="T162" i="1"/>
  <c r="T152" i="1"/>
  <c r="T154" i="1"/>
  <c r="T156" i="1"/>
  <c r="T155" i="1"/>
  <c r="T165" i="1"/>
  <c r="T157" i="1"/>
  <c r="T163" i="1"/>
  <c r="T158" i="1"/>
  <c r="T166" i="1"/>
  <c r="T161" i="1"/>
  <c r="T167" i="1"/>
  <c r="T168" i="1"/>
  <c r="T153" i="1"/>
  <c r="T169" i="1"/>
  <c r="T170" i="1"/>
  <c r="T171" i="1"/>
  <c r="T208" i="1"/>
  <c r="T211" i="1"/>
  <c r="T212" i="1"/>
  <c r="T213" i="1"/>
  <c r="T214" i="1"/>
  <c r="T207" i="1"/>
  <c r="T215" i="1"/>
  <c r="T209" i="1"/>
  <c r="T210" i="1"/>
  <c r="T217" i="1"/>
  <c r="T218" i="1"/>
  <c r="T223" i="1"/>
  <c r="T220" i="1"/>
  <c r="T219" i="1"/>
  <c r="T224" i="1"/>
  <c r="T225" i="1"/>
  <c r="T226" i="1"/>
  <c r="T227" i="1"/>
  <c r="T183" i="1"/>
  <c r="T182" i="1"/>
  <c r="T184" i="1"/>
  <c r="T191" i="1"/>
  <c r="T185" i="1"/>
  <c r="T202" i="1"/>
  <c r="T187" i="1"/>
  <c r="T197" i="1"/>
  <c r="T192" i="1"/>
  <c r="T186" i="1"/>
  <c r="T198" i="1"/>
  <c r="T188" i="1"/>
  <c r="T189" i="1"/>
  <c r="T203" i="1"/>
  <c r="T196" i="1"/>
  <c r="T204" i="1"/>
  <c r="T195" i="1"/>
  <c r="T205" i="1"/>
  <c r="T31" i="1"/>
  <c r="T32" i="1"/>
  <c r="T36" i="1"/>
  <c r="T35" i="1"/>
  <c r="T37" i="1"/>
  <c r="T38" i="1"/>
  <c r="T40" i="1"/>
  <c r="T14" i="1"/>
  <c r="T42" i="1"/>
  <c r="T41" i="1"/>
  <c r="T45" i="1"/>
  <c r="T43" i="1"/>
  <c r="T44" i="1"/>
  <c r="T46" i="1"/>
  <c r="T47" i="1"/>
  <c r="T48" i="1"/>
  <c r="T49" i="1"/>
  <c r="T50" i="1"/>
  <c r="T52" i="1"/>
  <c r="T19" i="1"/>
  <c r="T51" i="1"/>
  <c r="T8" i="1"/>
  <c r="T15" i="1"/>
  <c r="T53" i="1"/>
  <c r="T54" i="1"/>
  <c r="T55" i="1"/>
  <c r="T56" i="1"/>
  <c r="T57" i="1"/>
  <c r="T58" i="1"/>
  <c r="T59" i="1"/>
  <c r="T10" i="1"/>
  <c r="T12" i="1"/>
  <c r="T6" i="1"/>
  <c r="T61" i="1"/>
  <c r="T3" i="1"/>
  <c r="T18" i="1"/>
  <c r="T9" i="1"/>
  <c r="T62" i="1"/>
  <c r="T7" i="1"/>
  <c r="T64" i="1"/>
  <c r="T63" i="1"/>
  <c r="T65" i="1"/>
  <c r="T5" i="1"/>
  <c r="T67" i="1"/>
  <c r="T66" i="1"/>
  <c r="T68" i="1"/>
  <c r="T70" i="1"/>
  <c r="T129" i="1"/>
  <c r="T130" i="1"/>
  <c r="T128" i="1"/>
  <c r="T94" i="1"/>
  <c r="T72" i="1"/>
  <c r="T88" i="1"/>
  <c r="T133" i="1"/>
  <c r="T134" i="1"/>
  <c r="T131" i="1"/>
  <c r="T132" i="1"/>
  <c r="T135" i="1"/>
  <c r="T79" i="1"/>
  <c r="T136" i="1"/>
  <c r="T137" i="1"/>
  <c r="T138" i="1"/>
  <c r="T76" i="1"/>
  <c r="T86" i="1"/>
  <c r="T142" i="1"/>
  <c r="T143" i="1"/>
  <c r="T139" i="1"/>
  <c r="T141" i="1"/>
  <c r="T144" i="1"/>
  <c r="T140" i="1"/>
  <c r="T145" i="1"/>
  <c r="T82" i="1"/>
  <c r="T148" i="1"/>
  <c r="T149" i="1"/>
  <c r="T150" i="1"/>
  <c r="T151" i="1"/>
  <c r="T146" i="1"/>
  <c r="T147" i="1"/>
  <c r="T77" i="1"/>
  <c r="T80" i="1"/>
  <c r="T75" i="1"/>
  <c r="T90" i="1"/>
  <c r="T97" i="1"/>
  <c r="T91" i="1"/>
  <c r="T95" i="1"/>
  <c r="T96" i="1"/>
  <c r="T98" i="1"/>
  <c r="T249" i="1"/>
  <c r="T250" i="1"/>
  <c r="T247" i="1"/>
  <c r="T252" i="1"/>
  <c r="T253" i="1"/>
  <c r="T255" i="1"/>
  <c r="T256" i="1"/>
  <c r="T257" i="1"/>
  <c r="T230" i="1"/>
  <c r="T260" i="1"/>
  <c r="T228" i="1"/>
  <c r="T233" i="1"/>
  <c r="T232" i="1"/>
  <c r="T231" i="1"/>
  <c r="T229" i="1"/>
  <c r="T234" i="1"/>
  <c r="T244" i="1"/>
  <c r="T236" i="1"/>
  <c r="T235" i="1"/>
  <c r="T245" i="1"/>
  <c r="T246" i="1"/>
  <c r="T237" i="1"/>
  <c r="T238" i="1"/>
  <c r="T310" i="1"/>
  <c r="T311" i="1"/>
  <c r="T312" i="1"/>
  <c r="T313" i="1"/>
  <c r="T309" i="1"/>
  <c r="T314" i="1"/>
  <c r="T306" i="1"/>
  <c r="T308" i="1"/>
  <c r="T307" i="1"/>
  <c r="T315" i="1"/>
  <c r="T316" i="1"/>
  <c r="T320" i="1"/>
  <c r="T318" i="1"/>
  <c r="T321" i="1"/>
  <c r="T291" i="1"/>
  <c r="T322" i="1"/>
  <c r="T326" i="1"/>
  <c r="T323" i="1"/>
  <c r="T327" i="1"/>
  <c r="T325" i="1"/>
  <c r="T328" i="1"/>
  <c r="T329" i="1"/>
  <c r="T330" i="1"/>
  <c r="T331" i="1"/>
  <c r="T332" i="1"/>
  <c r="T333" i="1"/>
  <c r="T305" i="1"/>
  <c r="T267" i="1"/>
  <c r="T266" i="1"/>
  <c r="T268" i="1"/>
  <c r="T272" i="1"/>
  <c r="T290" i="1"/>
  <c r="T294" i="1"/>
  <c r="T282" i="1"/>
  <c r="T264" i="1"/>
  <c r="T298" i="1"/>
  <c r="T270" i="1"/>
  <c r="T300" i="1"/>
  <c r="T281" i="1"/>
  <c r="T269" i="1"/>
  <c r="T295" i="1"/>
  <c r="T280" i="1"/>
  <c r="T302" i="1"/>
  <c r="T273" i="1"/>
  <c r="T284" i="1"/>
  <c r="T274" i="1"/>
  <c r="T303" i="1"/>
  <c r="T296" i="1"/>
  <c r="T279" i="1"/>
  <c r="T299" i="1"/>
  <c r="T287" i="1"/>
  <c r="T283" i="1"/>
  <c r="T297" i="1"/>
  <c r="T206" i="1"/>
  <c r="T243" i="1"/>
  <c r="T304" i="1"/>
  <c r="T193" i="1"/>
  <c r="T201" i="1"/>
  <c r="T190" i="1"/>
  <c r="T317" i="1"/>
  <c r="T289" i="1"/>
  <c r="T277" i="1"/>
  <c r="T276" i="1"/>
  <c r="Z276" i="1" s="1"/>
  <c r="T275" i="1"/>
  <c r="T271" i="1"/>
  <c r="T265" i="1"/>
  <c r="T292" i="1"/>
  <c r="T239" i="1"/>
  <c r="T242" i="1"/>
  <c r="T278" i="1"/>
  <c r="T286" i="1"/>
  <c r="Z286" i="1" s="1"/>
  <c r="T194" i="1"/>
  <c r="T301" i="1"/>
  <c r="T263" i="1"/>
  <c r="T11" i="1"/>
  <c r="T87" i="1"/>
  <c r="T17" i="1"/>
  <c r="T16" i="1"/>
  <c r="T24" i="1"/>
  <c r="J94" i="3"/>
  <c r="J92" i="3"/>
  <c r="J90" i="3"/>
  <c r="J99" i="3"/>
  <c r="J102" i="3"/>
  <c r="J101" i="3"/>
  <c r="J104" i="3"/>
  <c r="J105" i="3"/>
  <c r="J100" i="3"/>
  <c r="J103" i="3"/>
  <c r="J106" i="3"/>
  <c r="J113" i="3"/>
  <c r="J107" i="3"/>
  <c r="J108" i="3"/>
  <c r="J109" i="3"/>
  <c r="J111" i="3"/>
  <c r="J110" i="3"/>
  <c r="J112" i="3"/>
  <c r="J114" i="3"/>
  <c r="J115" i="3"/>
  <c r="J116" i="3"/>
  <c r="J2" i="3"/>
  <c r="J3" i="3"/>
  <c r="J1" i="3"/>
  <c r="J12" i="3"/>
  <c r="J5" i="3"/>
  <c r="J8" i="3"/>
  <c r="J6" i="3"/>
  <c r="J15" i="3"/>
  <c r="J11" i="3"/>
  <c r="J17" i="3"/>
  <c r="J20" i="3"/>
  <c r="J23" i="3"/>
  <c r="J4" i="3"/>
  <c r="J9" i="3"/>
  <c r="J14" i="3"/>
  <c r="J26" i="3"/>
  <c r="J7" i="3"/>
  <c r="J13" i="3"/>
  <c r="J16" i="3"/>
  <c r="J18" i="3"/>
  <c r="J19" i="3"/>
  <c r="J21" i="3"/>
  <c r="J24" i="3"/>
  <c r="J27" i="3"/>
  <c r="J10" i="3"/>
  <c r="J22" i="3"/>
  <c r="J25" i="3"/>
  <c r="J31" i="3"/>
  <c r="J29" i="3"/>
  <c r="J46" i="3"/>
  <c r="J32" i="3"/>
  <c r="J28" i="3"/>
  <c r="J37" i="3"/>
  <c r="J51" i="3"/>
  <c r="J30" i="3"/>
  <c r="J36" i="3"/>
  <c r="J40" i="3"/>
  <c r="J42" i="3"/>
  <c r="J54" i="3"/>
  <c r="J44" i="3"/>
  <c r="J48" i="3"/>
  <c r="J38" i="3"/>
  <c r="J53" i="3"/>
  <c r="J33" i="3"/>
  <c r="J34" i="3"/>
  <c r="J41" i="3"/>
  <c r="J43" i="3"/>
  <c r="J45" i="3"/>
  <c r="J52" i="3"/>
  <c r="J55" i="3"/>
  <c r="J56" i="3"/>
  <c r="J35" i="3"/>
  <c r="J39" i="3"/>
  <c r="J47" i="3"/>
  <c r="J49" i="3"/>
  <c r="J50" i="3"/>
  <c r="J118" i="3"/>
  <c r="J117" i="3"/>
  <c r="J73" i="3"/>
  <c r="J82" i="3"/>
  <c r="J59" i="3"/>
  <c r="J62" i="3"/>
  <c r="J76" i="3"/>
  <c r="J70" i="3"/>
  <c r="J58" i="3"/>
  <c r="J77" i="3"/>
  <c r="J60" i="3"/>
  <c r="J64" i="3"/>
  <c r="J66" i="3"/>
  <c r="J81" i="3"/>
  <c r="J61" i="3"/>
  <c r="J67" i="3"/>
  <c r="J74" i="3"/>
  <c r="J57" i="3"/>
  <c r="J63" i="3"/>
  <c r="J68" i="3"/>
  <c r="J71" i="3"/>
  <c r="J78" i="3"/>
  <c r="J80" i="3"/>
  <c r="J84" i="3"/>
  <c r="J85" i="3"/>
  <c r="J65" i="3"/>
  <c r="J69" i="3"/>
  <c r="J75" i="3"/>
  <c r="J79" i="3"/>
  <c r="J83" i="3"/>
  <c r="J87" i="3"/>
  <c r="J86" i="3"/>
  <c r="J88" i="3"/>
  <c r="J97" i="3"/>
  <c r="J93" i="3"/>
  <c r="J98" i="3"/>
  <c r="J95" i="3"/>
  <c r="J91" i="3"/>
  <c r="J89" i="3"/>
  <c r="J96" i="3"/>
  <c r="J72" i="3"/>
  <c r="Z87" i="1" l="1"/>
  <c r="Z239" i="1"/>
  <c r="Z317" i="1"/>
  <c r="Z283" i="1"/>
  <c r="Z16" i="1"/>
  <c r="Z278" i="1"/>
  <c r="Z277" i="1"/>
  <c r="Z301" i="1"/>
  <c r="Z271" i="1"/>
  <c r="Z193" i="1"/>
  <c r="Z17" i="1"/>
  <c r="Z242" i="1"/>
  <c r="Z289" i="1"/>
  <c r="Z297" i="1"/>
  <c r="Z201" i="1"/>
  <c r="Z292" i="1"/>
  <c r="Z287" i="1"/>
  <c r="Z265" i="1"/>
  <c r="Z11" i="1"/>
  <c r="Z190" i="1"/>
  <c r="Z263" i="1"/>
  <c r="Z194" i="1"/>
  <c r="Z275" i="1"/>
  <c r="S206" i="1"/>
  <c r="Z206" i="1" s="1"/>
  <c r="S304" i="1"/>
  <c r="Z304" i="1" s="1"/>
  <c r="S157" i="1"/>
  <c r="Z157" i="1" s="1"/>
  <c r="S243" i="1"/>
  <c r="Z243" i="1" s="1"/>
  <c r="G2" i="2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1" i="2"/>
  <c r="S180" i="1"/>
  <c r="Z180" i="1" s="1"/>
  <c r="S181" i="1"/>
  <c r="Z181" i="1" s="1"/>
  <c r="S195" i="1"/>
  <c r="Z195" i="1" s="1"/>
  <c r="S165" i="1"/>
  <c r="Z165" i="1" s="1"/>
  <c r="S172" i="1"/>
  <c r="Z172" i="1" s="1"/>
  <c r="S228" i="1"/>
  <c r="Z228" i="1" s="1"/>
  <c r="S270" i="1"/>
  <c r="Z270" i="1" s="1"/>
  <c r="S229" i="1"/>
  <c r="Z229" i="1" s="1"/>
  <c r="S281" i="1"/>
  <c r="Z281" i="1" s="1"/>
  <c r="S231" i="1"/>
  <c r="Z231" i="1" s="1"/>
  <c r="S279" i="1"/>
  <c r="Z279" i="1" s="1"/>
  <c r="S249" i="1"/>
  <c r="Z249" i="1" s="1"/>
  <c r="S233" i="1"/>
  <c r="Z233" i="1" s="1"/>
  <c r="S329" i="1"/>
  <c r="Z329" i="1" s="1"/>
  <c r="S330" i="1"/>
  <c r="Z330" i="1" s="1"/>
  <c r="S230" i="1"/>
  <c r="Z230" i="1" s="1"/>
  <c r="S331" i="1"/>
  <c r="Z331" i="1" s="1"/>
  <c r="S260" i="1"/>
  <c r="Z260" i="1" s="1"/>
  <c r="S238" i="1"/>
  <c r="Z238" i="1" s="1"/>
  <c r="S255" i="1"/>
  <c r="Z255" i="1" s="1"/>
  <c r="S252" i="1"/>
  <c r="Z252" i="1" s="1"/>
  <c r="S332" i="1"/>
  <c r="Z332" i="1" s="1"/>
  <c r="S232" i="1"/>
  <c r="Z232" i="1" s="1"/>
  <c r="S250" i="1"/>
  <c r="Z250" i="1" s="1"/>
  <c r="S234" i="1"/>
  <c r="Z234" i="1" s="1"/>
  <c r="S256" i="1"/>
  <c r="Z256" i="1" s="1"/>
  <c r="S333" i="1"/>
  <c r="Z333" i="1" s="1"/>
  <c r="S257" i="1"/>
  <c r="Z257" i="1" s="1"/>
  <c r="S253" i="1"/>
  <c r="Z253" i="1" s="1"/>
  <c r="S71" i="1"/>
  <c r="Z71" i="1" s="1"/>
  <c r="S83" i="1"/>
  <c r="Z83" i="1" s="1"/>
  <c r="S183" i="1"/>
  <c r="Z183" i="1" s="1"/>
  <c r="S182" i="1"/>
  <c r="Z182" i="1" s="1"/>
  <c r="S81" i="1"/>
  <c r="Z81" i="1" s="1"/>
  <c r="S85" i="1"/>
  <c r="Z85" i="1" s="1"/>
  <c r="S84" i="1"/>
  <c r="Z84" i="1" s="1"/>
  <c r="S208" i="1"/>
  <c r="Z208" i="1" s="1"/>
  <c r="S123" i="1"/>
  <c r="Z123" i="1" s="1"/>
  <c r="S211" i="1"/>
  <c r="Z211" i="1" s="1"/>
  <c r="S184" i="1"/>
  <c r="Z184" i="1" s="1"/>
  <c r="S185" i="1"/>
  <c r="Z185" i="1" s="1"/>
  <c r="S189" i="1"/>
  <c r="Z189" i="1" s="1"/>
  <c r="S186" i="1"/>
  <c r="Z186" i="1" s="1"/>
  <c r="S212" i="1"/>
  <c r="Z212" i="1" s="1"/>
  <c r="S188" i="1"/>
  <c r="Z188" i="1" s="1"/>
  <c r="S124" i="1"/>
  <c r="Z124" i="1" s="1"/>
  <c r="S213" i="1"/>
  <c r="Z213" i="1" s="1"/>
  <c r="S125" i="1"/>
  <c r="Z125" i="1" s="1"/>
  <c r="S214" i="1"/>
  <c r="Z214" i="1" s="1"/>
  <c r="S191" i="1"/>
  <c r="Z191" i="1" s="1"/>
  <c r="S202" i="1"/>
  <c r="Z202" i="1" s="1"/>
  <c r="S126" i="1"/>
  <c r="Z126" i="1" s="1"/>
  <c r="S127" i="1"/>
  <c r="Z127" i="1" s="1"/>
  <c r="S198" i="1"/>
  <c r="Z198" i="1" s="1"/>
  <c r="S121" i="1"/>
  <c r="Z121" i="1" s="1"/>
  <c r="S122" i="1"/>
  <c r="Z122" i="1" s="1"/>
  <c r="S207" i="1"/>
  <c r="Z207" i="1" s="1"/>
  <c r="S215" i="1"/>
  <c r="Z215" i="1" s="1"/>
  <c r="S209" i="1"/>
  <c r="Z209" i="1" s="1"/>
  <c r="S210" i="1"/>
  <c r="Z210" i="1" s="1"/>
  <c r="S223" i="1"/>
  <c r="Z223" i="1" s="1"/>
  <c r="S217" i="1"/>
  <c r="Z217" i="1" s="1"/>
  <c r="S220" i="1"/>
  <c r="Z220" i="1" s="1"/>
  <c r="S219" i="1"/>
  <c r="Z219" i="1" s="1"/>
  <c r="S218" i="1"/>
  <c r="Z218" i="1" s="1"/>
  <c r="S77" i="1"/>
  <c r="Z77" i="1" s="1"/>
  <c r="S82" i="1"/>
  <c r="Z82" i="1" s="1"/>
  <c r="S298" i="1"/>
  <c r="Z298" i="1" s="1"/>
  <c r="S80" i="1"/>
  <c r="Z80" i="1" s="1"/>
  <c r="S266" i="1"/>
  <c r="Z266" i="1" s="1"/>
  <c r="S294" i="1"/>
  <c r="Z294" i="1" s="1"/>
  <c r="S264" i="1"/>
  <c r="Z264" i="1" s="1"/>
  <c r="S282" i="1"/>
  <c r="Z282" i="1" s="1"/>
  <c r="S272" i="1"/>
  <c r="Z272" i="1" s="1"/>
  <c r="S98" i="1"/>
  <c r="Z98" i="1" s="1"/>
  <c r="S269" i="1"/>
  <c r="Z269" i="1" s="1"/>
  <c r="S310" i="1"/>
  <c r="Z310" i="1" s="1"/>
  <c r="S311" i="1"/>
  <c r="Z311" i="1" s="1"/>
  <c r="S268" i="1"/>
  <c r="Z268" i="1" s="1"/>
  <c r="S273" i="1"/>
  <c r="Z273" i="1" s="1"/>
  <c r="S302" i="1"/>
  <c r="Z302" i="1" s="1"/>
  <c r="S320" i="1"/>
  <c r="Z320" i="1" s="1"/>
  <c r="S274" i="1"/>
  <c r="Z274" i="1" s="1"/>
  <c r="S326" i="1"/>
  <c r="Z326" i="1" s="1"/>
  <c r="S148" i="1"/>
  <c r="Z148" i="1" s="1"/>
  <c r="S149" i="1"/>
  <c r="Z149" i="1" s="1"/>
  <c r="S267" i="1"/>
  <c r="Z267" i="1" s="1"/>
  <c r="S303" i="1"/>
  <c r="Z303" i="1" s="1"/>
  <c r="S312" i="1"/>
  <c r="Z312" i="1" s="1"/>
  <c r="S295" i="1"/>
  <c r="Z295" i="1" s="1"/>
  <c r="S318" i="1"/>
  <c r="Z318" i="1" s="1"/>
  <c r="S321" i="1"/>
  <c r="Z321" i="1" s="1"/>
  <c r="S313" i="1"/>
  <c r="Z313" i="1" s="1"/>
  <c r="S309" i="1"/>
  <c r="Z309" i="1" s="1"/>
  <c r="S323" i="1"/>
  <c r="Z323" i="1" s="1"/>
  <c r="S150" i="1"/>
  <c r="Z150" i="1" s="1"/>
  <c r="S314" i="1"/>
  <c r="Z314" i="1" s="1"/>
  <c r="S151" i="1"/>
  <c r="Z151" i="1" s="1"/>
  <c r="S291" i="1"/>
  <c r="Z291" i="1" s="1"/>
  <c r="S146" i="1"/>
  <c r="Z146" i="1" s="1"/>
  <c r="S306" i="1"/>
  <c r="Z306" i="1" s="1"/>
  <c r="S147" i="1"/>
  <c r="Z147" i="1" s="1"/>
  <c r="S308" i="1"/>
  <c r="Z308" i="1" s="1"/>
  <c r="S307" i="1"/>
  <c r="Z307" i="1" s="1"/>
  <c r="S315" i="1"/>
  <c r="Z315" i="1" s="1"/>
  <c r="S327" i="1"/>
  <c r="Z327" i="1" s="1"/>
  <c r="S322" i="1"/>
  <c r="Z322" i="1" s="1"/>
  <c r="S325" i="1"/>
  <c r="Z325" i="1" s="1"/>
  <c r="S89" i="1"/>
  <c r="Z89" i="1" s="1"/>
  <c r="S69" i="1"/>
  <c r="Z69" i="1" s="1"/>
  <c r="S107" i="1"/>
  <c r="Z107" i="1" s="1"/>
  <c r="S104" i="1"/>
  <c r="Z104" i="1" s="1"/>
  <c r="S21" i="1"/>
  <c r="Z21" i="1" s="1"/>
  <c r="S74" i="1"/>
  <c r="Z74" i="1" s="1"/>
  <c r="S78" i="1"/>
  <c r="Z78" i="1" s="1"/>
  <c r="S99" i="1"/>
  <c r="Z99" i="1" s="1"/>
  <c r="S93" i="1"/>
  <c r="Z93" i="1" s="1"/>
  <c r="S73" i="1"/>
  <c r="Z73" i="1" s="1"/>
  <c r="S92" i="1"/>
  <c r="Z92" i="1" s="1"/>
  <c r="S108" i="1"/>
  <c r="Z108" i="1" s="1"/>
  <c r="S117" i="1"/>
  <c r="Z117" i="1" s="1"/>
  <c r="S29" i="1"/>
  <c r="Z29" i="1" s="1"/>
  <c r="S113" i="1"/>
  <c r="Z113" i="1" s="1"/>
  <c r="S118" i="1"/>
  <c r="Z118" i="1" s="1"/>
  <c r="S119" i="1"/>
  <c r="Z119" i="1" s="1"/>
  <c r="S102" i="1"/>
  <c r="Z102" i="1" s="1"/>
  <c r="S103" i="1"/>
  <c r="Z103" i="1" s="1"/>
  <c r="S111" i="1"/>
  <c r="Z111" i="1" s="1"/>
  <c r="S105" i="1"/>
  <c r="Z105" i="1" s="1"/>
  <c r="S106" i="1"/>
  <c r="Z106" i="1" s="1"/>
  <c r="S116" i="1"/>
  <c r="Z116" i="1" s="1"/>
  <c r="S115" i="1"/>
  <c r="Z115" i="1" s="1"/>
  <c r="S109" i="1"/>
  <c r="Z109" i="1" s="1"/>
  <c r="S110" i="1"/>
  <c r="Z110" i="1" s="1"/>
  <c r="S112" i="1"/>
  <c r="Z112" i="1" s="1"/>
  <c r="S114" i="1"/>
  <c r="Z114" i="1" s="1"/>
  <c r="S30" i="1"/>
  <c r="Z30" i="1" s="1"/>
  <c r="S79" i="1"/>
  <c r="Z79" i="1" s="1"/>
  <c r="S70" i="1"/>
  <c r="Z70" i="1" s="1"/>
  <c r="S94" i="1"/>
  <c r="Z94" i="1" s="1"/>
  <c r="S72" i="1"/>
  <c r="Z72" i="1" s="1"/>
  <c r="S76" i="1"/>
  <c r="Z76" i="1" s="1"/>
  <c r="S88" i="1"/>
  <c r="Z88" i="1" s="1"/>
  <c r="S75" i="1"/>
  <c r="Z75" i="1" s="1"/>
  <c r="S86" i="1"/>
  <c r="Z86" i="1" s="1"/>
  <c r="S129" i="1"/>
  <c r="Z129" i="1" s="1"/>
  <c r="S90" i="1"/>
  <c r="Z90" i="1" s="1"/>
  <c r="S130" i="1"/>
  <c r="Z130" i="1" s="1"/>
  <c r="S91" i="1"/>
  <c r="Z91" i="1" s="1"/>
  <c r="S136" i="1"/>
  <c r="Z136" i="1" s="1"/>
  <c r="S133" i="1"/>
  <c r="Z133" i="1" s="1"/>
  <c r="S95" i="1"/>
  <c r="Z95" i="1" s="1"/>
  <c r="S134" i="1"/>
  <c r="Z134" i="1" s="1"/>
  <c r="S142" i="1"/>
  <c r="Z142" i="1" s="1"/>
  <c r="S143" i="1"/>
  <c r="Z143" i="1" s="1"/>
  <c r="S96" i="1"/>
  <c r="Z96" i="1" s="1"/>
  <c r="S137" i="1"/>
  <c r="Z137" i="1" s="1"/>
  <c r="S131" i="1"/>
  <c r="Z131" i="1" s="1"/>
  <c r="S132" i="1"/>
  <c r="Z132" i="1" s="1"/>
  <c r="S139" i="1"/>
  <c r="Z139" i="1" s="1"/>
  <c r="S135" i="1"/>
  <c r="Z135" i="1" s="1"/>
  <c r="S141" i="1"/>
  <c r="Z141" i="1" s="1"/>
  <c r="S144" i="1"/>
  <c r="Z144" i="1" s="1"/>
  <c r="S128" i="1"/>
  <c r="Z128" i="1" s="1"/>
  <c r="S140" i="1"/>
  <c r="Z140" i="1" s="1"/>
  <c r="S138" i="1"/>
  <c r="Z138" i="1" s="1"/>
  <c r="S145" i="1"/>
  <c r="Z145" i="1" s="1"/>
  <c r="S2" i="1"/>
  <c r="Z2" i="1" s="1"/>
  <c r="S13" i="1"/>
  <c r="Z13" i="1" s="1"/>
  <c r="S22" i="1"/>
  <c r="Z22" i="1" s="1"/>
  <c r="S26" i="1"/>
  <c r="Z26" i="1" s="1"/>
  <c r="S25" i="1"/>
  <c r="Z25" i="1" s="1"/>
  <c r="S27" i="1"/>
  <c r="Z27" i="1" s="1"/>
  <c r="S24" i="1"/>
  <c r="Z24" i="1" s="1"/>
  <c r="S64" i="1"/>
  <c r="Z64" i="1" s="1"/>
  <c r="S3" i="1"/>
  <c r="Z3" i="1" s="1"/>
  <c r="S9" i="1"/>
  <c r="Z9" i="1" s="1"/>
  <c r="S5" i="1"/>
  <c r="Z5" i="1" s="1"/>
  <c r="S62" i="1"/>
  <c r="Z62" i="1" s="1"/>
  <c r="S47" i="1"/>
  <c r="Z47" i="1" s="1"/>
  <c r="S6" i="1"/>
  <c r="Z6" i="1" s="1"/>
  <c r="S59" i="1"/>
  <c r="Z59" i="1" s="1"/>
  <c r="S58" i="1"/>
  <c r="Z58" i="1" s="1"/>
  <c r="S8" i="1"/>
  <c r="Z8" i="1" s="1"/>
  <c r="S52" i="1"/>
  <c r="Z52" i="1" s="1"/>
  <c r="S10" i="1"/>
  <c r="Z10" i="1" s="1"/>
  <c r="S48" i="1"/>
  <c r="Z48" i="1" s="1"/>
  <c r="S61" i="1"/>
  <c r="Z61" i="1" s="1"/>
  <c r="S67" i="1"/>
  <c r="Z67" i="1" s="1"/>
  <c r="S19" i="1"/>
  <c r="Z19" i="1" s="1"/>
  <c r="S7" i="1"/>
  <c r="Z7" i="1" s="1"/>
  <c r="S18" i="1"/>
  <c r="Z18" i="1" s="1"/>
  <c r="S12" i="1"/>
  <c r="Z12" i="1" s="1"/>
  <c r="S15" i="1"/>
  <c r="Z15" i="1" s="1"/>
  <c r="S55" i="1"/>
  <c r="Z55" i="1" s="1"/>
  <c r="S14" i="1"/>
  <c r="Z14" i="1" s="1"/>
  <c r="S45" i="1"/>
  <c r="Z45" i="1" s="1"/>
  <c r="S63" i="1"/>
  <c r="Z63" i="1" s="1"/>
  <c r="S50" i="1"/>
  <c r="Z50" i="1" s="1"/>
  <c r="S65" i="1"/>
  <c r="Z65" i="1" s="1"/>
  <c r="S49" i="1"/>
  <c r="Z49" i="1" s="1"/>
  <c r="S42" i="1"/>
  <c r="Z42" i="1" s="1"/>
  <c r="S43" i="1"/>
  <c r="Z43" i="1" s="1"/>
  <c r="S66" i="1"/>
  <c r="Z66" i="1" s="1"/>
  <c r="S68" i="1"/>
  <c r="Z68" i="1" s="1"/>
  <c r="S44" i="1"/>
  <c r="Z44" i="1" s="1"/>
  <c r="S41" i="1"/>
  <c r="Z41" i="1" s="1"/>
  <c r="S51" i="1"/>
  <c r="Z51" i="1" s="1"/>
  <c r="S53" i="1"/>
  <c r="Z53" i="1" s="1"/>
  <c r="S36" i="1"/>
  <c r="Z36" i="1" s="1"/>
  <c r="S38" i="1"/>
  <c r="Z38" i="1" s="1"/>
  <c r="S31" i="1"/>
  <c r="Z31" i="1" s="1"/>
  <c r="S37" i="1"/>
  <c r="Z37" i="1" s="1"/>
  <c r="S46" i="1"/>
  <c r="Z46" i="1" s="1"/>
  <c r="S54" i="1"/>
  <c r="Z54" i="1" s="1"/>
  <c r="S32" i="1"/>
  <c r="Z32" i="1" s="1"/>
  <c r="S40" i="1"/>
  <c r="Z40" i="1" s="1"/>
  <c r="S35" i="1"/>
  <c r="Z35" i="1" s="1"/>
  <c r="S56" i="1"/>
  <c r="Z56" i="1" s="1"/>
  <c r="S57" i="1"/>
  <c r="Z57" i="1" s="1"/>
  <c r="S167" i="1"/>
  <c r="Z167" i="1" s="1"/>
  <c r="S155" i="1"/>
  <c r="Z155" i="1" s="1"/>
  <c r="S280" i="1"/>
  <c r="Z280" i="1" s="1"/>
  <c r="S299" i="1"/>
  <c r="Z299" i="1" s="1"/>
  <c r="S204" i="1"/>
  <c r="Z204" i="1" s="1"/>
  <c r="S300" i="1"/>
  <c r="Z300" i="1" s="1"/>
  <c r="S235" i="1"/>
  <c r="Z235" i="1" s="1"/>
  <c r="S169" i="1"/>
  <c r="Z169" i="1" s="1"/>
  <c r="S236" i="1"/>
  <c r="Z236" i="1" s="1"/>
  <c r="S170" i="1"/>
  <c r="Z170" i="1" s="1"/>
  <c r="S162" i="1"/>
  <c r="Z162" i="1" s="1"/>
  <c r="S171" i="1"/>
  <c r="Z171" i="1" s="1"/>
  <c r="S168" i="1"/>
  <c r="Z168" i="1" s="1"/>
  <c r="S163" i="1"/>
  <c r="Z163" i="1" s="1"/>
  <c r="S120" i="1"/>
  <c r="Z120" i="1" s="1"/>
  <c r="S247" i="1"/>
  <c r="Z247" i="1" s="1"/>
  <c r="S197" i="1"/>
  <c r="Z197" i="1" s="1"/>
  <c r="S290" i="1"/>
  <c r="Z290" i="1" s="1"/>
  <c r="S316" i="1"/>
  <c r="Z316" i="1" s="1"/>
  <c r="S237" i="1"/>
  <c r="Z237" i="1" s="1"/>
  <c r="S192" i="1"/>
  <c r="Z192" i="1" s="1"/>
  <c r="S328" i="1"/>
  <c r="Z328" i="1" s="1"/>
  <c r="S246" i="1"/>
  <c r="Z246" i="1" s="1"/>
  <c r="S305" i="1"/>
  <c r="Z305" i="1" s="1"/>
  <c r="S205" i="1"/>
  <c r="Z205" i="1" s="1"/>
  <c r="S224" i="1"/>
  <c r="Z224" i="1" s="1"/>
  <c r="S296" i="1"/>
  <c r="Z296" i="1" s="1"/>
  <c r="S160" i="1"/>
  <c r="Z160" i="1" s="1"/>
  <c r="S244" i="1"/>
  <c r="Z244" i="1" s="1"/>
  <c r="S245" i="1"/>
  <c r="Z245" i="1" s="1"/>
  <c r="S97" i="1"/>
  <c r="Z97" i="1" s="1"/>
  <c r="S203" i="1"/>
  <c r="Z203" i="1" s="1"/>
  <c r="S284" i="1"/>
  <c r="Z284" i="1" s="1"/>
  <c r="S196" i="1"/>
  <c r="Z196" i="1" s="1"/>
  <c r="S187" i="1"/>
  <c r="Z187" i="1" s="1"/>
  <c r="S154" i="1"/>
  <c r="Z154" i="1" s="1"/>
  <c r="S156" i="1"/>
  <c r="Z156" i="1" s="1"/>
  <c r="S153" i="1"/>
  <c r="Z153" i="1" s="1"/>
  <c r="S158" i="1"/>
  <c r="Z158" i="1" s="1"/>
  <c r="S164" i="1"/>
  <c r="Z164" i="1" s="1"/>
  <c r="S173" i="1"/>
  <c r="Z173" i="1" s="1"/>
  <c r="S161" i="1"/>
  <c r="Z161" i="1" s="1"/>
  <c r="S225" i="1"/>
  <c r="Z225" i="1" s="1"/>
  <c r="S166" i="1"/>
  <c r="Z166" i="1" s="1"/>
  <c r="S159" i="1"/>
  <c r="Z159" i="1" s="1"/>
  <c r="S226" i="1"/>
  <c r="Z226" i="1" s="1"/>
  <c r="S227" i="1"/>
  <c r="Z227" i="1" s="1"/>
  <c r="S152" i="1"/>
  <c r="Z152" i="1" s="1"/>
  <c r="P249" i="1"/>
  <c r="P356" i="1"/>
  <c r="P308" i="1"/>
  <c r="P161" i="1"/>
  <c r="P382" i="1"/>
  <c r="P350" i="1"/>
  <c r="P175" i="1"/>
  <c r="P282" i="1"/>
  <c r="P311" i="1"/>
  <c r="P80" i="1"/>
  <c r="P129" i="1"/>
  <c r="P48" i="1"/>
  <c r="P182" i="1"/>
  <c r="P155" i="1"/>
  <c r="P117" i="1"/>
  <c r="P186" i="1"/>
  <c r="P388" i="1"/>
  <c r="P269" i="1"/>
  <c r="P197" i="1"/>
  <c r="P380" i="1"/>
  <c r="P348" i="1"/>
  <c r="P179" i="1"/>
  <c r="P275" i="1"/>
  <c r="P290" i="1"/>
  <c r="P238" i="1"/>
  <c r="P147" i="1"/>
  <c r="P68" i="1"/>
  <c r="P46" i="1"/>
  <c r="P227" i="1"/>
  <c r="P154" i="1"/>
  <c r="P114" i="1"/>
  <c r="P358" i="1"/>
  <c r="P168" i="1"/>
  <c r="P374" i="1"/>
  <c r="P342" i="1"/>
  <c r="P60" i="1"/>
  <c r="P201" i="1"/>
  <c r="P333" i="1"/>
  <c r="P244" i="1"/>
  <c r="P82" i="1"/>
  <c r="P64" i="1"/>
  <c r="P14" i="1"/>
  <c r="P223" i="1"/>
  <c r="P164" i="1"/>
  <c r="P89" i="1"/>
  <c r="P53" i="1"/>
  <c r="P8" i="1"/>
  <c r="P372" i="1"/>
  <c r="P340" i="1"/>
  <c r="P34" i="1"/>
  <c r="P304" i="1"/>
  <c r="P331" i="1"/>
  <c r="P229" i="1"/>
  <c r="P140" i="1"/>
  <c r="P62" i="1"/>
  <c r="P38" i="1"/>
  <c r="P217" i="1"/>
  <c r="P172" i="1"/>
  <c r="P109" i="1"/>
  <c r="P131" i="1"/>
  <c r="P286" i="1"/>
  <c r="P133" i="1"/>
  <c r="P398" i="1"/>
  <c r="P366" i="1"/>
  <c r="P334" i="1"/>
  <c r="P288" i="1"/>
  <c r="P299" i="1"/>
  <c r="P323" i="1"/>
  <c r="P230" i="1"/>
  <c r="P86" i="1"/>
  <c r="P213" i="1"/>
  <c r="P81" i="1"/>
  <c r="P102" i="1"/>
  <c r="P12" i="1"/>
  <c r="P205" i="1"/>
  <c r="P390" i="1"/>
  <c r="P200" i="1"/>
  <c r="P301" i="1"/>
  <c r="P280" i="1"/>
  <c r="P315" i="1"/>
  <c r="P124" i="1"/>
  <c r="P265" i="1"/>
  <c r="P319" i="1"/>
  <c r="P96" i="1"/>
  <c r="P84" i="1"/>
  <c r="P396" i="1"/>
  <c r="P364" i="1"/>
  <c r="P199" i="1"/>
  <c r="P251" i="1"/>
  <c r="P296" i="1"/>
  <c r="P322" i="1"/>
  <c r="P256" i="1"/>
  <c r="P138" i="1"/>
  <c r="P59" i="1"/>
  <c r="P204" i="1"/>
  <c r="P211" i="1"/>
  <c r="P71" i="1"/>
  <c r="P104" i="1"/>
  <c r="P24" i="1"/>
  <c r="P393" i="1"/>
  <c r="P385" i="1"/>
  <c r="P377" i="1"/>
  <c r="P369" i="1"/>
  <c r="P361" i="1"/>
  <c r="P353" i="1"/>
  <c r="P345" i="1"/>
  <c r="P337" i="1"/>
  <c r="P101" i="1"/>
  <c r="P176" i="1"/>
  <c r="P177" i="1"/>
  <c r="P324" i="1"/>
  <c r="P87" i="1"/>
  <c r="P239" i="1"/>
  <c r="P289" i="1"/>
  <c r="P297" i="1"/>
  <c r="P284" i="1"/>
  <c r="P270" i="1"/>
  <c r="P266" i="1"/>
  <c r="P328" i="1"/>
  <c r="P318" i="1"/>
  <c r="P309" i="1"/>
  <c r="P245" i="1"/>
  <c r="P233" i="1"/>
  <c r="P252" i="1"/>
  <c r="P97" i="1"/>
  <c r="P150" i="1"/>
  <c r="P139" i="1"/>
  <c r="P79" i="1"/>
  <c r="P94" i="1"/>
  <c r="P5" i="1"/>
  <c r="P3" i="1"/>
  <c r="P56" i="1"/>
  <c r="P52" i="1"/>
  <c r="P45" i="1"/>
  <c r="P36" i="1"/>
  <c r="P189" i="1"/>
  <c r="P185" i="1"/>
  <c r="P224" i="1"/>
  <c r="P215" i="1"/>
  <c r="P170" i="1"/>
  <c r="P163" i="1"/>
  <c r="P181" i="1"/>
  <c r="P78" i="1"/>
  <c r="P127" i="1"/>
  <c r="P116" i="1"/>
  <c r="P113" i="1"/>
  <c r="P108" i="1"/>
  <c r="P21" i="1"/>
  <c r="P392" i="1"/>
  <c r="P384" i="1"/>
  <c r="P376" i="1"/>
  <c r="P368" i="1"/>
  <c r="P360" i="1"/>
  <c r="P352" i="1"/>
  <c r="P344" i="1"/>
  <c r="P336" i="1"/>
  <c r="P240" i="1"/>
  <c r="P262" i="1"/>
  <c r="P216" i="1"/>
  <c r="P261" i="1"/>
  <c r="P11" i="1"/>
  <c r="P292" i="1"/>
  <c r="P317" i="1"/>
  <c r="P283" i="1"/>
  <c r="P273" i="1"/>
  <c r="P298" i="1"/>
  <c r="P267" i="1"/>
  <c r="P325" i="1"/>
  <c r="P320" i="1"/>
  <c r="P313" i="1"/>
  <c r="P235" i="1"/>
  <c r="P228" i="1"/>
  <c r="P247" i="1"/>
  <c r="P90" i="1"/>
  <c r="P149" i="1"/>
  <c r="P143" i="1"/>
  <c r="P135" i="1"/>
  <c r="P128" i="1"/>
  <c r="P65" i="1"/>
  <c r="P61" i="1"/>
  <c r="P55" i="1"/>
  <c r="P50" i="1"/>
  <c r="P41" i="1"/>
  <c r="P32" i="1"/>
  <c r="P188" i="1"/>
  <c r="P191" i="1"/>
  <c r="P219" i="1"/>
  <c r="P207" i="1"/>
  <c r="P169" i="1"/>
  <c r="P157" i="1"/>
  <c r="P180" i="1"/>
  <c r="P85" i="1"/>
  <c r="P126" i="1"/>
  <c r="P119" i="1"/>
  <c r="P92" i="1"/>
  <c r="P107" i="1"/>
  <c r="P27" i="1"/>
  <c r="P391" i="1"/>
  <c r="P383" i="1"/>
  <c r="P375" i="1"/>
  <c r="P367" i="1"/>
  <c r="P359" i="1"/>
  <c r="P351" i="1"/>
  <c r="P343" i="1"/>
  <c r="P335" i="1"/>
  <c r="P20" i="1"/>
  <c r="P23" i="1"/>
  <c r="P28" i="1"/>
  <c r="P285" i="1"/>
  <c r="P263" i="1"/>
  <c r="P190" i="1"/>
  <c r="P287" i="1"/>
  <c r="P302" i="1"/>
  <c r="P264" i="1"/>
  <c r="P305" i="1"/>
  <c r="P327" i="1"/>
  <c r="P316" i="1"/>
  <c r="P312" i="1"/>
  <c r="P236" i="1"/>
  <c r="P260" i="1"/>
  <c r="P250" i="1"/>
  <c r="P75" i="1"/>
  <c r="P148" i="1"/>
  <c r="P142" i="1"/>
  <c r="P132" i="1"/>
  <c r="P130" i="1"/>
  <c r="P63" i="1"/>
  <c r="P6" i="1"/>
  <c r="P54" i="1"/>
  <c r="P49" i="1"/>
  <c r="P42" i="1"/>
  <c r="P31" i="1"/>
  <c r="P198" i="1"/>
  <c r="P184" i="1"/>
  <c r="P220" i="1"/>
  <c r="P214" i="1"/>
  <c r="P153" i="1"/>
  <c r="P165" i="1"/>
  <c r="P159" i="1"/>
  <c r="P74" i="1"/>
  <c r="P125" i="1"/>
  <c r="P118" i="1"/>
  <c r="P93" i="1"/>
  <c r="P103" i="1"/>
  <c r="P26" i="1"/>
  <c r="P13" i="1"/>
  <c r="P397" i="1"/>
  <c r="P389" i="1"/>
  <c r="P381" i="1"/>
  <c r="P373" i="1"/>
  <c r="P365" i="1"/>
  <c r="P357" i="1"/>
  <c r="P349" i="1"/>
  <c r="P341" i="1"/>
  <c r="P293" i="1"/>
  <c r="P178" i="1"/>
  <c r="P258" i="1"/>
  <c r="P33" i="1"/>
  <c r="P221" i="1"/>
  <c r="P194" i="1"/>
  <c r="P271" i="1"/>
  <c r="P193" i="1"/>
  <c r="P279" i="1"/>
  <c r="P295" i="1"/>
  <c r="P294" i="1"/>
  <c r="P332" i="1"/>
  <c r="P326" i="1"/>
  <c r="P307" i="1"/>
  <c r="P310" i="1"/>
  <c r="P234" i="1"/>
  <c r="P257" i="1"/>
  <c r="P98" i="1"/>
  <c r="P77" i="1"/>
  <c r="P145" i="1"/>
  <c r="P76" i="1"/>
  <c r="P134" i="1"/>
  <c r="P70" i="1"/>
  <c r="P7" i="1"/>
  <c r="P10" i="1"/>
  <c r="P15" i="1"/>
  <c r="P47" i="1"/>
  <c r="P40" i="1"/>
  <c r="P195" i="1"/>
  <c r="P192" i="1"/>
  <c r="P183" i="1"/>
  <c r="P218" i="1"/>
  <c r="P212" i="1"/>
  <c r="P167" i="1"/>
  <c r="P156" i="1"/>
  <c r="P160" i="1"/>
  <c r="P73" i="1"/>
  <c r="P123" i="1"/>
  <c r="P69" i="1"/>
  <c r="P110" i="1"/>
  <c r="P99" i="1"/>
  <c r="P2" i="1"/>
  <c r="P395" i="1"/>
  <c r="P387" i="1"/>
  <c r="P379" i="1"/>
  <c r="P371" i="1"/>
  <c r="P363" i="1"/>
  <c r="P355" i="1"/>
  <c r="P347" i="1"/>
  <c r="P339" i="1"/>
  <c r="P4" i="1"/>
  <c r="P39" i="1"/>
  <c r="P248" i="1"/>
  <c r="P222" i="1"/>
  <c r="P16" i="1"/>
  <c r="P278" i="1"/>
  <c r="P276" i="1"/>
  <c r="P243" i="1"/>
  <c r="P303" i="1"/>
  <c r="P281" i="1"/>
  <c r="P272" i="1"/>
  <c r="P330" i="1"/>
  <c r="P291" i="1"/>
  <c r="P306" i="1"/>
  <c r="P237" i="1"/>
  <c r="P231" i="1"/>
  <c r="P255" i="1"/>
  <c r="P95" i="1"/>
  <c r="P146" i="1"/>
  <c r="P144" i="1"/>
  <c r="P137" i="1"/>
  <c r="P88" i="1"/>
  <c r="P66" i="1"/>
  <c r="P9" i="1"/>
  <c r="P58" i="1"/>
  <c r="P51" i="1"/>
  <c r="P44" i="1"/>
  <c r="P37" i="1"/>
  <c r="P196" i="1"/>
  <c r="P187" i="1"/>
  <c r="P226" i="1"/>
  <c r="P210" i="1"/>
  <c r="P208" i="1"/>
  <c r="P166" i="1"/>
  <c r="P152" i="1"/>
  <c r="P173" i="1"/>
  <c r="P122" i="1"/>
  <c r="P120" i="1"/>
  <c r="P112" i="1"/>
  <c r="P106" i="1"/>
  <c r="P30" i="1"/>
  <c r="P25" i="1"/>
  <c r="P394" i="1"/>
  <c r="P386" i="1"/>
  <c r="P378" i="1"/>
  <c r="P370" i="1"/>
  <c r="P362" i="1"/>
  <c r="P354" i="1"/>
  <c r="P346" i="1"/>
  <c r="P338" i="1"/>
  <c r="P100" i="1"/>
  <c r="P174" i="1"/>
  <c r="P259" i="1"/>
  <c r="P254" i="1"/>
  <c r="P17" i="1"/>
  <c r="P242" i="1"/>
  <c r="P277" i="1"/>
  <c r="P206" i="1"/>
  <c r="P274" i="1"/>
  <c r="P300" i="1"/>
  <c r="P268" i="1"/>
  <c r="P329" i="1"/>
  <c r="P321" i="1"/>
  <c r="P314" i="1"/>
  <c r="P246" i="1"/>
  <c r="P232" i="1"/>
  <c r="P253" i="1"/>
  <c r="P91" i="1"/>
  <c r="P151" i="1"/>
  <c r="P141" i="1"/>
  <c r="P136" i="1"/>
  <c r="P72" i="1"/>
  <c r="P67" i="1"/>
  <c r="P18" i="1"/>
  <c r="P57" i="1"/>
  <c r="P19" i="1"/>
  <c r="P43" i="1"/>
  <c r="P35" i="1"/>
  <c r="P203" i="1"/>
  <c r="P202" i="1"/>
  <c r="P225" i="1"/>
  <c r="P209" i="1"/>
  <c r="P171" i="1"/>
  <c r="P158" i="1"/>
  <c r="P162" i="1"/>
  <c r="P83" i="1"/>
  <c r="P121" i="1"/>
  <c r="P115" i="1"/>
  <c r="P111" i="1"/>
  <c r="P105" i="1"/>
  <c r="P29" i="1"/>
  <c r="P22" i="1"/>
</calcChain>
</file>

<file path=xl/sharedStrings.xml><?xml version="1.0" encoding="utf-8"?>
<sst xmlns="http://schemas.openxmlformats.org/spreadsheetml/2006/main" count="92568" uniqueCount="19643">
  <si>
    <t>FIS Code</t>
  </si>
  <si>
    <t>CZE Code</t>
  </si>
  <si>
    <t>Jméno</t>
  </si>
  <si>
    <t>M/L</t>
  </si>
  <si>
    <t>Rok Nar.</t>
  </si>
  <si>
    <t>Kraj</t>
  </si>
  <si>
    <t>BASE LIST PAR</t>
  </si>
  <si>
    <t>BASE LIST SBX</t>
  </si>
  <si>
    <t>Novosadová Nikol</t>
  </si>
  <si>
    <t>L</t>
  </si>
  <si>
    <t>Středočeský kraj</t>
  </si>
  <si>
    <t>Mendlová Anežka</t>
  </si>
  <si>
    <t>Praha</t>
  </si>
  <si>
    <t>Vladařová Sofie</t>
  </si>
  <si>
    <t>Olomoucký kraj</t>
  </si>
  <si>
    <t>Veberová Sofie</t>
  </si>
  <si>
    <t>KOLMANOVÁ Emma</t>
  </si>
  <si>
    <t>Jihočeský kraj</t>
  </si>
  <si>
    <t>Krauerová Maja</t>
  </si>
  <si>
    <t>Karlovarský kraj</t>
  </si>
  <si>
    <t>Fejglová Mia</t>
  </si>
  <si>
    <t>Jusková Anita</t>
  </si>
  <si>
    <t>Chládková Anežka</t>
  </si>
  <si>
    <t>Kambová Alexandra</t>
  </si>
  <si>
    <t>Plzeňský kraj</t>
  </si>
  <si>
    <t>Cernikova Anna Kaia</t>
  </si>
  <si>
    <t>Královéhradecký kraj</t>
  </si>
  <si>
    <t>Braunová Melisa</t>
  </si>
  <si>
    <t>Prouzová Nela</t>
  </si>
  <si>
    <t>Liberecký kraj</t>
  </si>
  <si>
    <t>Konečná Maja</t>
  </si>
  <si>
    <t>Pouchová Klaudie</t>
  </si>
  <si>
    <t>Moudrá Eliška</t>
  </si>
  <si>
    <t>Samková Julie</t>
  </si>
  <si>
    <t>LACHMANOVÁ Anna</t>
  </si>
  <si>
    <t>Krauer Jonáš</t>
  </si>
  <si>
    <t>M</t>
  </si>
  <si>
    <t>Panuška David</t>
  </si>
  <si>
    <t>Malkrab Sebastien</t>
  </si>
  <si>
    <t>Panuška Adam</t>
  </si>
  <si>
    <t>Holub Antonín</t>
  </si>
  <si>
    <t>Kohlman Matyáš</t>
  </si>
  <si>
    <t>Látal Jiří</t>
  </si>
  <si>
    <t>Moudrý Šimon</t>
  </si>
  <si>
    <t>Dostál Vojtěch</t>
  </si>
  <si>
    <t>Válek Antonín</t>
  </si>
  <si>
    <t>Stefka Krystof</t>
  </si>
  <si>
    <t>Kraj Jihomoravský</t>
  </si>
  <si>
    <t>Skandera Vojta</t>
  </si>
  <si>
    <t>Válek Matěj</t>
  </si>
  <si>
    <t>Pitrun František</t>
  </si>
  <si>
    <t>Kaisrlik Vojtěch</t>
  </si>
  <si>
    <t xml:space="preserve">Dostálová Veronika </t>
  </si>
  <si>
    <t>Gola Petr</t>
  </si>
  <si>
    <t>Moravskoslezský kraj</t>
  </si>
  <si>
    <t>CEMPER Pavel</t>
  </si>
  <si>
    <t>Beck Hynek</t>
  </si>
  <si>
    <t>Ústecký kraj</t>
  </si>
  <si>
    <t>ROUŠAL Jakub</t>
  </si>
  <si>
    <t>Koucká Nikol</t>
  </si>
  <si>
    <t>Majkus Viktor</t>
  </si>
  <si>
    <t>Hajžman Filip</t>
  </si>
  <si>
    <t>Křepský Adrian</t>
  </si>
  <si>
    <t>Hrůšová Karolína</t>
  </si>
  <si>
    <t>KOŘÍNKOVÁ Lucie</t>
  </si>
  <si>
    <t>Tomanová Anna</t>
  </si>
  <si>
    <t>Dejmková Kristýna</t>
  </si>
  <si>
    <t>Neumanová Kristýna</t>
  </si>
  <si>
    <t>Kraj Vysočina</t>
  </si>
  <si>
    <t>Kneřová Viktorie</t>
  </si>
  <si>
    <t>BURKHARDTOVÁ Sofia</t>
  </si>
  <si>
    <t>ZVÍŘECÍ Martina</t>
  </si>
  <si>
    <t>Flegrová Frederika</t>
  </si>
  <si>
    <t>Zvadová Sára</t>
  </si>
  <si>
    <t>Vladařová Mia</t>
  </si>
  <si>
    <t>Kočanová Zuzana</t>
  </si>
  <si>
    <t>CHYMCAKOVA Anna</t>
  </si>
  <si>
    <t>Höcková Mariana</t>
  </si>
  <si>
    <t>Konečná Marina</t>
  </si>
  <si>
    <t>Hanzlíčková Karolína</t>
  </si>
  <si>
    <t>Měřičková Eliška</t>
  </si>
  <si>
    <t>Zvadová Viktorie</t>
  </si>
  <si>
    <t>Šetková Natálie</t>
  </si>
  <si>
    <t>Bíbrová Amélie Mia</t>
  </si>
  <si>
    <t>Jusková Ema</t>
  </si>
  <si>
    <t>Černíková Eva Nara</t>
  </si>
  <si>
    <t>PEKAŘOVÁ Stela</t>
  </si>
  <si>
    <t>Petráčková Viktorie</t>
  </si>
  <si>
    <t>OTIPKOVÁ Hana</t>
  </si>
  <si>
    <t>JECHOVÁ Linda</t>
  </si>
  <si>
    <t>KOZELSKÁ Ivana</t>
  </si>
  <si>
    <t>KLÖSLOVÁ Sofie</t>
  </si>
  <si>
    <t>KOZELSKÁ Adéla</t>
  </si>
  <si>
    <t>ŠINDELÁŘOVÁ Kateřina</t>
  </si>
  <si>
    <t>KŘENKOVÁ Adina</t>
  </si>
  <si>
    <t>Zlínský kraj</t>
  </si>
  <si>
    <t>MINÁRIKOVÁ Vendula</t>
  </si>
  <si>
    <t>OTIPKOVÁ Lucie</t>
  </si>
  <si>
    <t>MIKESKOVÁ Karolína</t>
  </si>
  <si>
    <t>VYKYDALOVÁ Sofie</t>
  </si>
  <si>
    <t>Benáčan Max</t>
  </si>
  <si>
    <t>Sobotka Oliver</t>
  </si>
  <si>
    <t>Měřička Marek</t>
  </si>
  <si>
    <t>Martinez - Horský Matyáš</t>
  </si>
  <si>
    <t>Plch Martin</t>
  </si>
  <si>
    <t>Fejgl Samuel</t>
  </si>
  <si>
    <t>Výtvar Martin</t>
  </si>
  <si>
    <t>Vaniš Daniel</t>
  </si>
  <si>
    <t>Tůma Hugo</t>
  </si>
  <si>
    <t>Horký Vojtěch</t>
  </si>
  <si>
    <t>Samek Mikuláš</t>
  </si>
  <si>
    <t>Founě Jiří</t>
  </si>
  <si>
    <t>Šťastný Oliver</t>
  </si>
  <si>
    <t>Vladyka Jan</t>
  </si>
  <si>
    <t>Bačík Ondřej</t>
  </si>
  <si>
    <t>Kohlman Šimon</t>
  </si>
  <si>
    <t>Martínek Matěj</t>
  </si>
  <si>
    <t>Kohout Vojtěch</t>
  </si>
  <si>
    <t>Puchta Patrik Lukas</t>
  </si>
  <si>
    <t>SKOČDOPOLE Jan</t>
  </si>
  <si>
    <t>Svoboda Tobias</t>
  </si>
  <si>
    <t>Skandera Matyáš</t>
  </si>
  <si>
    <t>Štolfa Sebastien</t>
  </si>
  <si>
    <t>Děd Richard</t>
  </si>
  <si>
    <t>Štern David</t>
  </si>
  <si>
    <t>POLIDOR Aleš</t>
  </si>
  <si>
    <t>Křepský Sebastian</t>
  </si>
  <si>
    <t>Schreckinger Jan</t>
  </si>
  <si>
    <t>Havlásek David</t>
  </si>
  <si>
    <t>JECH Lukáš</t>
  </si>
  <si>
    <t>Vašica Teodor</t>
  </si>
  <si>
    <t>Jirka Martin</t>
  </si>
  <si>
    <t>Kotyk Johan</t>
  </si>
  <si>
    <t>VÁLEK Vojtěch</t>
  </si>
  <si>
    <t>KLEIN Kryštof</t>
  </si>
  <si>
    <t>MAREŠ Filip</t>
  </si>
  <si>
    <t>SMAŽÁK Lukáš</t>
  </si>
  <si>
    <t>DYBAL Marek</t>
  </si>
  <si>
    <t>MICHAL Tomáš</t>
  </si>
  <si>
    <t>MADĚRA Antonín</t>
  </si>
  <si>
    <t>JAŠA Jakub</t>
  </si>
  <si>
    <t>Seménka Antonín</t>
  </si>
  <si>
    <t>ŠINDELÁŘ Adam</t>
  </si>
  <si>
    <t>VYTVAROVA Karolina</t>
  </si>
  <si>
    <t>SPERLOVA Karolina</t>
  </si>
  <si>
    <t>VARMUZKOVA Klara</t>
  </si>
  <si>
    <t>DOBRA Karolina</t>
  </si>
  <si>
    <t>MONDLOVA Aneta</t>
  </si>
  <si>
    <t>POLOLANIKOVA Victorie</t>
  </si>
  <si>
    <t>TICHA Adela</t>
  </si>
  <si>
    <t>TROJANOVA Katerina</t>
  </si>
  <si>
    <t>JANOUSKOVA Adela</t>
  </si>
  <si>
    <t>TRESTIKOVA Vendulka</t>
  </si>
  <si>
    <t>HOCKOVA Nela</t>
  </si>
  <si>
    <t>LOUDOVA Zuzana</t>
  </si>
  <si>
    <t>NOVAKOVA Natalie</t>
  </si>
  <si>
    <t>STRNADOVA Sara</t>
  </si>
  <si>
    <t>SANTROCHOVA Adela</t>
  </si>
  <si>
    <t>CTVRTLIKOVA Eliska</t>
  </si>
  <si>
    <t>BLAZKOVA Veronika</t>
  </si>
  <si>
    <t>MADEROVA Zuzana</t>
  </si>
  <si>
    <t>SONKOVA Klara</t>
  </si>
  <si>
    <t>KECLIKOVA Adela</t>
  </si>
  <si>
    <t>ZVIRECI Jana</t>
  </si>
  <si>
    <t>POLIDOROVA Linda</t>
  </si>
  <si>
    <t>BIEGELOVA Sofie</t>
  </si>
  <si>
    <t>MARESOVA Emma Maya</t>
  </si>
  <si>
    <t>SKRIPSKA Kristyna</t>
  </si>
  <si>
    <t>PLACHA Barbora</t>
  </si>
  <si>
    <t>KECLIKOVA Barbora</t>
  </si>
  <si>
    <t>HRONKOVA Lucie</t>
  </si>
  <si>
    <t>KOLESOVA Zuzana</t>
  </si>
  <si>
    <t>TROJAN Vojtech</t>
  </si>
  <si>
    <t>TATARKO Bruno</t>
  </si>
  <si>
    <t>POMYKAL Lukas</t>
  </si>
  <si>
    <t>TURINSKY Matyas</t>
  </si>
  <si>
    <t>HLAVACEK Stepan</t>
  </si>
  <si>
    <t>Peterka Matyáš</t>
  </si>
  <si>
    <t>STEFKA Matyas</t>
  </si>
  <si>
    <t>BABACEK David</t>
  </si>
  <si>
    <t>SMERAK Matous</t>
  </si>
  <si>
    <t>BARTUSEK Jakub</t>
  </si>
  <si>
    <t>ELIAS Frantisek</t>
  </si>
  <si>
    <t>KREJCI Jakub</t>
  </si>
  <si>
    <t>ŠKARKA Oliver</t>
  </si>
  <si>
    <t>VRANA Adam</t>
  </si>
  <si>
    <t>HORAL Pavel</t>
  </si>
  <si>
    <t>HRONES Jakub</t>
  </si>
  <si>
    <t>KALKUS Matyas</t>
  </si>
  <si>
    <t>Lizna Ondřej</t>
  </si>
  <si>
    <t>Polan Robert</t>
  </si>
  <si>
    <t>BROZ Matej</t>
  </si>
  <si>
    <t>KRUPA Adam</t>
  </si>
  <si>
    <t>BIEGEL Benjamin</t>
  </si>
  <si>
    <t>TULACH Ondrej</t>
  </si>
  <si>
    <t>KRAUTMAN Christopher Joseph</t>
  </si>
  <si>
    <t>MINARIK Krystof</t>
  </si>
  <si>
    <t>FRIEDEL David</t>
  </si>
  <si>
    <t>CHOLEVA Simon</t>
  </si>
  <si>
    <t>SONKA Antonin</t>
  </si>
  <si>
    <t>KLOSEL Samuel</t>
  </si>
  <si>
    <t>PALACKY Krystof Jiri</t>
  </si>
  <si>
    <t>VESELKOVA Sara</t>
  </si>
  <si>
    <t>BURESOVA Vendula</t>
  </si>
  <si>
    <t>HUMMELOVA Eva</t>
  </si>
  <si>
    <t>MACHALOVA Tereza</t>
  </si>
  <si>
    <t>HOUZVICKOVA Kristyna</t>
  </si>
  <si>
    <t>NEUBERTOVA Klara</t>
  </si>
  <si>
    <t>HAVLIKOVA Klara</t>
  </si>
  <si>
    <t>KOUDELKA Matous</t>
  </si>
  <si>
    <t>HOUSER Radek</t>
  </si>
  <si>
    <t>ZERAVA Jakub</t>
  </si>
  <si>
    <t>CHOURA Krystof</t>
  </si>
  <si>
    <t>SLATINSKY Adam</t>
  </si>
  <si>
    <t>KONECNY Martin</t>
  </si>
  <si>
    <t>VESELKA Dominik</t>
  </si>
  <si>
    <t>CERNOHORSKY Jan</t>
  </si>
  <si>
    <t>Kolman Marek</t>
  </si>
  <si>
    <t>MICHAL Stanislav</t>
  </si>
  <si>
    <t>ZAHRADNICEK Jan</t>
  </si>
  <si>
    <t>BASTAR Adam</t>
  </si>
  <si>
    <t>Heider Martin</t>
  </si>
  <si>
    <t>KOUDELKA Jaroslav</t>
  </si>
  <si>
    <t>LIZNA Matej</t>
  </si>
  <si>
    <t>NOVOSAD Tomas</t>
  </si>
  <si>
    <t>KASPAR Daniel</t>
  </si>
  <si>
    <t>BAZANT Sebastian</t>
  </si>
  <si>
    <t>PAULICEK Daniel</t>
  </si>
  <si>
    <t>KNOTEK Frantisek</t>
  </si>
  <si>
    <t>SANDA Pavel</t>
  </si>
  <si>
    <t>Panuška Přemysl</t>
  </si>
  <si>
    <t>Benacan Petr</t>
  </si>
  <si>
    <t>POCINEK Adam</t>
  </si>
  <si>
    <t>URBAN Ales</t>
  </si>
  <si>
    <t>ZAK Zbynek</t>
  </si>
  <si>
    <t>BRUZEK Viktor</t>
  </si>
  <si>
    <t>SINDELAR Petr</t>
  </si>
  <si>
    <t>KUH Vojtech</t>
  </si>
  <si>
    <t>CHOLEVA Krystof</t>
  </si>
  <si>
    <t>KECLIK Jakub</t>
  </si>
  <si>
    <t>KLEIN Tomas</t>
  </si>
  <si>
    <t>GLAJCH Martin</t>
  </si>
  <si>
    <t>BUCHTEL Martin</t>
  </si>
  <si>
    <t>KRBEC Ondrej</t>
  </si>
  <si>
    <t>SKRIPSKY Jan</t>
  </si>
  <si>
    <t>SONKA Jaroslav</t>
  </si>
  <si>
    <t>KECLIK Jiri</t>
  </si>
  <si>
    <t>KOZELSKY Radek</t>
  </si>
  <si>
    <t>SLAIS Marek</t>
  </si>
  <si>
    <t>RYS Michal</t>
  </si>
  <si>
    <t>PROKOPEC Leos Sen.</t>
  </si>
  <si>
    <t>STARECEK Jiri</t>
  </si>
  <si>
    <t>SONKA Jiri</t>
  </si>
  <si>
    <t>HALEK Martin</t>
  </si>
  <si>
    <t>KUH Josef</t>
  </si>
  <si>
    <t>Pažoutová Natálie</t>
  </si>
  <si>
    <t>Chalupníková Dorota</t>
  </si>
  <si>
    <t>Stütz Matěj</t>
  </si>
  <si>
    <t>Svoboda Sonny Ferdinand</t>
  </si>
  <si>
    <t>Kopačková Aneta</t>
  </si>
  <si>
    <t>Kolacki Viktor</t>
  </si>
  <si>
    <t>Chládek Bohumil</t>
  </si>
  <si>
    <t>Fialová Laura</t>
  </si>
  <si>
    <t>Zeqiri Tobias</t>
  </si>
  <si>
    <t>Holubová Věra</t>
  </si>
  <si>
    <t xml:space="preserve">Novotná Luisa </t>
  </si>
  <si>
    <t>Ceralová Mariana</t>
  </si>
  <si>
    <t>Ceralová Karolína</t>
  </si>
  <si>
    <t>Novosadová Tereza</t>
  </si>
  <si>
    <t>Bašta Dorota</t>
  </si>
  <si>
    <t>Bašta Berta</t>
  </si>
  <si>
    <t>Cukr Čeněk</t>
  </si>
  <si>
    <t>Červenková Agáta</t>
  </si>
  <si>
    <t>Fialová Valerie</t>
  </si>
  <si>
    <t>Lebeděv Maxim</t>
  </si>
  <si>
    <t>Rejmann Adam</t>
  </si>
  <si>
    <t>Skrbek Adam</t>
  </si>
  <si>
    <t>Šťastná Anna Daniela</t>
  </si>
  <si>
    <t>Volopich Daniel Tobias</t>
  </si>
  <si>
    <t>Veber Viliam</t>
  </si>
  <si>
    <t>Hurych Dominik</t>
  </si>
  <si>
    <t>Zadražilová Tereza</t>
  </si>
  <si>
    <t>Žarković Mijat</t>
  </si>
  <si>
    <t xml:space="preserve">Novotná Laura </t>
  </si>
  <si>
    <t>Novák Jakub</t>
  </si>
  <si>
    <t>Novák Matěj</t>
  </si>
  <si>
    <t>Makovec Martin</t>
  </si>
  <si>
    <t>Křížová Kristýna</t>
  </si>
  <si>
    <t>Doubravský Jakub</t>
  </si>
  <si>
    <t>Kopová Barbora</t>
  </si>
  <si>
    <t>CZE</t>
  </si>
  <si>
    <t>Chymčáková Anna</t>
  </si>
  <si>
    <t>Lewandowska Hania</t>
  </si>
  <si>
    <t>POL</t>
  </si>
  <si>
    <t>Kulesza Antoni</t>
  </si>
  <si>
    <t>Svoboda Ferdinad Sonny</t>
  </si>
  <si>
    <t>Huliy Yaroslava</t>
  </si>
  <si>
    <t>UKR</t>
  </si>
  <si>
    <t>Krauerová Marie</t>
  </si>
  <si>
    <t>Kolmanová Emma</t>
  </si>
  <si>
    <t>Cemper Pavel</t>
  </si>
  <si>
    <t>Kulesza Cezary</t>
  </si>
  <si>
    <t>Roušal Jakub</t>
  </si>
  <si>
    <t>Třeštíková Vendulka</t>
  </si>
  <si>
    <t>Pololáníková Victorie</t>
  </si>
  <si>
    <t>Tichá Adéla</t>
  </si>
  <si>
    <t>Kořínková Lucie</t>
  </si>
  <si>
    <t>Štefka Matyáš</t>
  </si>
  <si>
    <t>Bartušek Jakub</t>
  </si>
  <si>
    <t>Krejčí Jakub</t>
  </si>
  <si>
    <t>Horal Pavel</t>
  </si>
  <si>
    <t>Misecky</t>
  </si>
  <si>
    <t>Černíková Anna Kaia</t>
  </si>
  <si>
    <t>KIDS</t>
  </si>
  <si>
    <t>ROOKIES</t>
  </si>
  <si>
    <t>JUN</t>
  </si>
  <si>
    <t>DOSPĚLÍ</t>
  </si>
  <si>
    <t>Vácha Adam</t>
  </si>
  <si>
    <t>Vácha David</t>
  </si>
  <si>
    <t>Mozsár Luca</t>
  </si>
  <si>
    <t>HUN</t>
  </si>
  <si>
    <t>Bíró Flóra</t>
  </si>
  <si>
    <t>Schieszl Janka</t>
  </si>
  <si>
    <t>Kavalecz Hank Botond</t>
  </si>
  <si>
    <t>Ludvig Ferenc</t>
  </si>
  <si>
    <t>Werner Benedikt</t>
  </si>
  <si>
    <t>GER</t>
  </si>
  <si>
    <t>von Hurter Ludwig</t>
  </si>
  <si>
    <t xml:space="preserve">BACHMANN Seraphin </t>
  </si>
  <si>
    <t>AUT</t>
  </si>
  <si>
    <t>Vojtek Radoslav</t>
  </si>
  <si>
    <t>SVK</t>
  </si>
  <si>
    <t>Ivchatov Ivan</t>
  </si>
  <si>
    <t>Yuchen Zhu</t>
  </si>
  <si>
    <t>CHN</t>
  </si>
  <si>
    <t>Founě Jan</t>
  </si>
  <si>
    <t>Mórotz Kamil</t>
  </si>
  <si>
    <t>Papp Mátyás</t>
  </si>
  <si>
    <t>PITONAK Filip</t>
  </si>
  <si>
    <t>VIGAS Michal Lev</t>
  </si>
  <si>
    <t>VIGAS Oliver</t>
  </si>
  <si>
    <t>Bako Vilhelem Csinszka</t>
  </si>
  <si>
    <t>ROU</t>
  </si>
  <si>
    <t>Neuman Albert</t>
  </si>
  <si>
    <t>SEBESTA Oliver</t>
  </si>
  <si>
    <t xml:space="preserve">Stütz Matěj </t>
  </si>
  <si>
    <t>Válek Vojtěch</t>
  </si>
  <si>
    <t xml:space="preserve">Kopová Barbora </t>
  </si>
  <si>
    <t>Šťastná Anna, Daniela</t>
  </si>
  <si>
    <t>KM</t>
  </si>
  <si>
    <t>Štefka Kryštof</t>
  </si>
  <si>
    <t>Chladek Bohumil</t>
  </si>
  <si>
    <t>RL</t>
  </si>
  <si>
    <t>POWELL Drew</t>
  </si>
  <si>
    <t>LAT</t>
  </si>
  <si>
    <t>BUNTSCHU Leandro</t>
  </si>
  <si>
    <t>SUI</t>
  </si>
  <si>
    <t>FURRER Julian</t>
  </si>
  <si>
    <t>PATRICK Mackenzie</t>
  </si>
  <si>
    <t>GBR</t>
  </si>
  <si>
    <t>REISZ Zoltan</t>
  </si>
  <si>
    <t>MAIER Simon</t>
  </si>
  <si>
    <t>FURRER Laurin</t>
  </si>
  <si>
    <t>BACHMANN Valentin</t>
  </si>
  <si>
    <t>FORMANEK Jan</t>
  </si>
  <si>
    <t>KREJCI Jan</t>
  </si>
  <si>
    <t>TURNER Cameron</t>
  </si>
  <si>
    <t>AUS</t>
  </si>
  <si>
    <t>HULIY Nazariy</t>
  </si>
  <si>
    <t>BASS Roy</t>
  </si>
  <si>
    <t>USA</t>
  </si>
  <si>
    <t>DAVIS-COOK Leon</t>
  </si>
  <si>
    <t>BRAUNIUS Stijn</t>
  </si>
  <si>
    <t>NED</t>
  </si>
  <si>
    <t>PANUSKA Premysl</t>
  </si>
  <si>
    <t>MAUND Matthew</t>
  </si>
  <si>
    <t>HANKO Michal</t>
  </si>
  <si>
    <t>RUPF Tyler</t>
  </si>
  <si>
    <t>ERHARD David</t>
  </si>
  <si>
    <t>DE GODOY SAMPAIO Joao Roberto</t>
  </si>
  <si>
    <t>SWE</t>
  </si>
  <si>
    <t>RIEDEL Malte</t>
  </si>
  <si>
    <t>SAKAL Samuel</t>
  </si>
  <si>
    <t>SCHWENKEL Felix Kurt</t>
  </si>
  <si>
    <t>EBNER Niclas</t>
  </si>
  <si>
    <t>BOEHLER Silas</t>
  </si>
  <si>
    <t>KOCHERHANS Noah</t>
  </si>
  <si>
    <t>ASCHILIER Jonas</t>
  </si>
  <si>
    <t>TOMASAK Jakub</t>
  </si>
  <si>
    <t>CLINTON Sebastian</t>
  </si>
  <si>
    <t>EBNER Lenard</t>
  </si>
  <si>
    <t>LUEDI Etienne</t>
  </si>
  <si>
    <t>WEATHERALL Oscar</t>
  </si>
  <si>
    <t>ENGLER Lars</t>
  </si>
  <si>
    <t>SOBOTKA Oliver</t>
  </si>
  <si>
    <t>PETERKA Matyas</t>
  </si>
  <si>
    <t>HORVAT Tamas</t>
  </si>
  <si>
    <t>BAKO VILHELEM Csanad</t>
  </si>
  <si>
    <t>BONNARD Gilles</t>
  </si>
  <si>
    <t>POLAN Robert</t>
  </si>
  <si>
    <t>MARTINEZ-HORSKY Matyas</t>
  </si>
  <si>
    <t>BARABAS Balint</t>
  </si>
  <si>
    <t>WOOD Jonathon</t>
  </si>
  <si>
    <t>BENACAN Max</t>
  </si>
  <si>
    <t>NEUMANOVA Kristyna</t>
  </si>
  <si>
    <t>KNEROVA Viktorie</t>
  </si>
  <si>
    <t>BUCHWALD Liset</t>
  </si>
  <si>
    <t>GALLER Anna-Maria</t>
  </si>
  <si>
    <t>BILLINGHAM Maya</t>
  </si>
  <si>
    <t>WIEDMER Noemie</t>
  </si>
  <si>
    <t>PITONAKOVA Katarina</t>
  </si>
  <si>
    <t>GUBSER Nuria</t>
  </si>
  <si>
    <t>BRUNNER Blanca</t>
  </si>
  <si>
    <t>WUETHRICH Janine</t>
  </si>
  <si>
    <t>WILSON Abbey</t>
  </si>
  <si>
    <t>BECK Lara</t>
  </si>
  <si>
    <t>HRUSOVA Karolina</t>
  </si>
  <si>
    <t>PITONAKOVA Dorota</t>
  </si>
  <si>
    <t>MANDEL Kata</t>
  </si>
  <si>
    <t>KOLLER Alina</t>
  </si>
  <si>
    <t>BARTALIS Henrietta</t>
  </si>
  <si>
    <t>DE BOOY Guusje</t>
  </si>
  <si>
    <t>PIGMANS Loreley</t>
  </si>
  <si>
    <t>PITONAKOVA Sara</t>
  </si>
  <si>
    <t>TEDER Mai Brit</t>
  </si>
  <si>
    <t>EST</t>
  </si>
  <si>
    <t>TOTH Emma Agnes</t>
  </si>
  <si>
    <t>BURKHARDTOVA Sofia</t>
  </si>
  <si>
    <t>ROEED Julie</t>
  </si>
  <si>
    <t>NOR</t>
  </si>
  <si>
    <t>AZIZ Kerry</t>
  </si>
  <si>
    <t>IRL</t>
  </si>
  <si>
    <t>KORINKOVA Lucie</t>
  </si>
  <si>
    <t>SBXDM1</t>
  </si>
  <si>
    <t>SBXDM2</t>
  </si>
  <si>
    <t>SBXDM3</t>
  </si>
  <si>
    <t>MARRION Jonathan</t>
  </si>
  <si>
    <t>BACHMANN Seraphin</t>
  </si>
  <si>
    <t>Panuska David</t>
  </si>
  <si>
    <t>Novotná Laura</t>
  </si>
  <si>
    <t>Novotná Luisa</t>
  </si>
  <si>
    <t>Bib</t>
  </si>
  <si>
    <t>CZE KOD</t>
  </si>
  <si>
    <t>Jmeno</t>
  </si>
  <si>
    <t>YoB</t>
  </si>
  <si>
    <t>Cat.</t>
  </si>
  <si>
    <t>Nat.</t>
  </si>
  <si>
    <t>CZE points</t>
  </si>
  <si>
    <t>RM</t>
  </si>
  <si>
    <t>Stastna Daniela</t>
  </si>
  <si>
    <t>FOXHALL Jessica</t>
  </si>
  <si>
    <t>Choleva Gabriel</t>
  </si>
  <si>
    <t>Leidolfová Eliška</t>
  </si>
  <si>
    <t>Baláž Luis</t>
  </si>
  <si>
    <t>Kuchař Filip</t>
  </si>
  <si>
    <t>Šetlík Damián</t>
  </si>
  <si>
    <t>Hrubešová Amelie</t>
  </si>
  <si>
    <t>Mahovský Kamil</t>
  </si>
  <si>
    <t>Prokopec Leoš</t>
  </si>
  <si>
    <t>Tvrdoň Radek</t>
  </si>
  <si>
    <t>Žďárská Dita</t>
  </si>
  <si>
    <t>Hordossy Eliška</t>
  </si>
  <si>
    <t>Niklová Evelína</t>
  </si>
  <si>
    <t>Laurinec Benedikt</t>
  </si>
  <si>
    <t>Laurinec Maxmilián</t>
  </si>
  <si>
    <t>Liptáková Lucie</t>
  </si>
  <si>
    <t>Rajmon Jakub</t>
  </si>
  <si>
    <t>Rajmonová Kristýna</t>
  </si>
  <si>
    <t>Šindelářová Jana</t>
  </si>
  <si>
    <t>Třeštík Jonatan</t>
  </si>
  <si>
    <t>Třeštíková Ela</t>
  </si>
  <si>
    <t>Dohnalová Sandra</t>
  </si>
  <si>
    <t>SUPERKIDS</t>
  </si>
  <si>
    <t>* 00:58,63</t>
  </si>
  <si>
    <t>* 00:57,30</t>
  </si>
  <si>
    <t>KULESZA Cezary</t>
  </si>
  <si>
    <t>* 00:48,71</t>
  </si>
  <si>
    <t>* 00:49,53</t>
  </si>
  <si>
    <t>* 00:55,28</t>
  </si>
  <si>
    <t>* 00:53,95</t>
  </si>
  <si>
    <t>CHOLEVA Gabriel</t>
  </si>
  <si>
    <t>* 01:01,32</t>
  </si>
  <si>
    <t>* 01:05,33</t>
  </si>
  <si>
    <t>KULPINSKA Klara</t>
  </si>
  <si>
    <t>* 00:45,10</t>
  </si>
  <si>
    <t>* 00:45,28</t>
  </si>
  <si>
    <t>* 00:46,65</t>
  </si>
  <si>
    <t>* 00:45,60</t>
  </si>
  <si>
    <t>* 00:46,96</t>
  </si>
  <si>
    <t>* 00:49,34</t>
  </si>
  <si>
    <t>KOČANOVÁ Zuzana</t>
  </si>
  <si>
    <t>* 00:51,91</t>
  </si>
  <si>
    <t>* 00:52,42</t>
  </si>
  <si>
    <t>PARA Zofia</t>
  </si>
  <si>
    <t>* 00:53,92</t>
  </si>
  <si>
    <t>* 00:53,13</t>
  </si>
  <si>
    <t>LEIDOLFOVÁ Eliška</t>
  </si>
  <si>
    <t>* 01:04,03</t>
  </si>
  <si>
    <t>* 01:02,05</t>
  </si>
  <si>
    <t>* 00:50,43</t>
  </si>
  <si>
    <t>* 00:46,38</t>
  </si>
  <si>
    <t>KIJKOWSKI Jerzy</t>
  </si>
  <si>
    <t>* 00:55,14</t>
  </si>
  <si>
    <t>* 00:47,40</t>
  </si>
  <si>
    <t>LICHTARSKI Tymon</t>
  </si>
  <si>
    <t>* 00:57,52</t>
  </si>
  <si>
    <t>* 00:57,36</t>
  </si>
  <si>
    <t>* 00:48,41</t>
  </si>
  <si>
    <t>* 00:45,72</t>
  </si>
  <si>
    <t>KACICZAK Martyna</t>
  </si>
  <si>
    <t>* 00:47,69</t>
  </si>
  <si>
    <t>* 00:46,56</t>
  </si>
  <si>
    <t>* 00:47,49</t>
  </si>
  <si>
    <t>* 00:47,36</t>
  </si>
  <si>
    <t>* 00:47,39</t>
  </si>
  <si>
    <t>* 00:47,61</t>
  </si>
  <si>
    <t>* 00:47,60</t>
  </si>
  <si>
    <t>* 00:37,48</t>
  </si>
  <si>
    <t>* 00:37,91</t>
  </si>
  <si>
    <t>* 00:41,56</t>
  </si>
  <si>
    <t>* 00:41,43</t>
  </si>
  <si>
    <t>HARASIMOWICZ Marat</t>
  </si>
  <si>
    <t>* 00:42,16</t>
  </si>
  <si>
    <t>* 00:41,79</t>
  </si>
  <si>
    <t>* 00:42,65</t>
  </si>
  <si>
    <t>* 00:43,04</t>
  </si>
  <si>
    <t>WINKLER Jan</t>
  </si>
  <si>
    <t>* 00:43,50</t>
  </si>
  <si>
    <t>* 00:42,79</t>
  </si>
  <si>
    <t>KULESZA Antoni</t>
  </si>
  <si>
    <t>* 00:44,49</t>
  </si>
  <si>
    <t>* 00:43,93</t>
  </si>
  <si>
    <t>WOJTUSZEK Franciszek</t>
  </si>
  <si>
    <t>* 00:46,59</t>
  </si>
  <si>
    <t>* 00:46,13</t>
  </si>
  <si>
    <t>PAR DM1</t>
  </si>
  <si>
    <t>PAR DM2</t>
  </si>
  <si>
    <t>PAR DM3</t>
  </si>
  <si>
    <t>PAR SP1</t>
  </si>
  <si>
    <t>PAR SP2</t>
  </si>
  <si>
    <t>PAR SP3</t>
  </si>
  <si>
    <t>JECHOVA Linda</t>
  </si>
  <si>
    <t>PIWOWARCZYK Nadia</t>
  </si>
  <si>
    <t>Disqualified</t>
  </si>
  <si>
    <t>KULA Maria</t>
  </si>
  <si>
    <t>MICHURA Klaudia</t>
  </si>
  <si>
    <t>BUCKA Nicole</t>
  </si>
  <si>
    <t>OTIPKOVA Hana</t>
  </si>
  <si>
    <t>STOKLOSA Natalia</t>
  </si>
  <si>
    <t>POLTORAK Karolina</t>
  </si>
  <si>
    <t>KACICZAK Olga</t>
  </si>
  <si>
    <t>PIWOWARCZYK Natasza</t>
  </si>
  <si>
    <t>CHMIELECKA Julia</t>
  </si>
  <si>
    <t>ZAPALA Sonia</t>
  </si>
  <si>
    <t>GEZER Irem</t>
  </si>
  <si>
    <t>TUR</t>
  </si>
  <si>
    <t>BOCSI Levente</t>
  </si>
  <si>
    <t>Did Not Start</t>
  </si>
  <si>
    <t>SMAZAK Lukas</t>
  </si>
  <si>
    <t>SZABO Marcell</t>
  </si>
  <si>
    <t>BACO Matej</t>
  </si>
  <si>
    <t>GASIENICA-DANIEL Andrzej</t>
  </si>
  <si>
    <t>LUBONSKI Jakub</t>
  </si>
  <si>
    <t>KACICZAK Bartlomiej</t>
  </si>
  <si>
    <t>KULPINSKI Anatol</t>
  </si>
  <si>
    <t>MIKOLAJCZYK Maciej</t>
  </si>
  <si>
    <t>MAJERCZYK Patryk</t>
  </si>
  <si>
    <t>PAPP Endre</t>
  </si>
  <si>
    <t>CHOLEVA Petr</t>
  </si>
  <si>
    <t>PATKAI Marcell</t>
  </si>
  <si>
    <t>KLEIN Krystof</t>
  </si>
  <si>
    <t>WILK Michal</t>
  </si>
  <si>
    <t>Did Not Finish</t>
  </si>
  <si>
    <t>KIJKOWSKI Wojciech</t>
  </si>
  <si>
    <t>SLEDZ Stanislaw</t>
  </si>
  <si>
    <t>KNESZ Kamil</t>
  </si>
  <si>
    <t>* 00:58,96</t>
  </si>
  <si>
    <t>* 00:59,17</t>
  </si>
  <si>
    <t>* 00:50,17</t>
  </si>
  <si>
    <t>* 00:50,49</t>
  </si>
  <si>
    <t>* 00:56,59</t>
  </si>
  <si>
    <t>* 00:57,25</t>
  </si>
  <si>
    <t>* 01:01,67</t>
  </si>
  <si>
    <t>* 01:09,13</t>
  </si>
  <si>
    <t>* 00:45,05</t>
  </si>
  <si>
    <t>* 00:45,86</t>
  </si>
  <si>
    <t>* 00:46,94</t>
  </si>
  <si>
    <t>* 00:48,96</t>
  </si>
  <si>
    <t>* 00:49,21</t>
  </si>
  <si>
    <t>* 00:51,22</t>
  </si>
  <si>
    <t>* 00:54,21</t>
  </si>
  <si>
    <t>* 00:55,52</t>
  </si>
  <si>
    <t>* 00:56,67</t>
  </si>
  <si>
    <t>* 01:00,76</t>
  </si>
  <si>
    <t>* 01:01,27</t>
  </si>
  <si>
    <t>* 00:45,06</t>
  </si>
  <si>
    <t>* 00:46,04</t>
  </si>
  <si>
    <t>* 00:52,21</t>
  </si>
  <si>
    <t>* 00:48,15</t>
  </si>
  <si>
    <t>* 01:03,07</t>
  </si>
  <si>
    <t>* 01:08,36</t>
  </si>
  <si>
    <t>* 00:47,05</t>
  </si>
  <si>
    <t>* 00:46,37</t>
  </si>
  <si>
    <t>* 00:47,27</t>
  </si>
  <si>
    <t>* 00:46,21</t>
  </si>
  <si>
    <t>* 00:47,01</t>
  </si>
  <si>
    <t>* 00:48,17</t>
  </si>
  <si>
    <t>* 00:47,32</t>
  </si>
  <si>
    <t>* 00:53,28</t>
  </si>
  <si>
    <t>* 00:51,18</t>
  </si>
  <si>
    <t>* 00:50,34</t>
  </si>
  <si>
    <t>* 00:38,46</t>
  </si>
  <si>
    <t>* 00:38,70</t>
  </si>
  <si>
    <t>* 00:40,76</t>
  </si>
  <si>
    <t>* 00:41,94</t>
  </si>
  <si>
    <t>* 00:41,24</t>
  </si>
  <si>
    <t>* 00:43,35</t>
  </si>
  <si>
    <t>* 00:44,34</t>
  </si>
  <si>
    <t>* 00:41,95</t>
  </si>
  <si>
    <t>* 00:44,53</t>
  </si>
  <si>
    <t>* 00:49,03</t>
  </si>
  <si>
    <t>* 00:44,04</t>
  </si>
  <si>
    <t>* 00:47,13</t>
  </si>
  <si>
    <t>* 00:48,16</t>
  </si>
  <si>
    <t>* 00:54,42</t>
  </si>
  <si>
    <t>* 00:53,96</t>
  </si>
  <si>
    <t>* 00:59,73</t>
  </si>
  <si>
    <t>* 01:00,67</t>
  </si>
  <si>
    <t>* 01:06,57</t>
  </si>
  <si>
    <t>* 01:07,08</t>
  </si>
  <si>
    <t>* 00:46,64</t>
  </si>
  <si>
    <t>* 00:48,86</t>
  </si>
  <si>
    <t>* 00:49,59</t>
  </si>
  <si>
    <t>* 00:50,85</t>
  </si>
  <si>
    <t>* 00:50,20</t>
  </si>
  <si>
    <t>* 00:54,36</t>
  </si>
  <si>
    <t>* 00:54,40</t>
  </si>
  <si>
    <t>* 00:55,41</t>
  </si>
  <si>
    <t>* 01:04,15</t>
  </si>
  <si>
    <t>* 01:03,62</t>
  </si>
  <si>
    <t>* 00:48,51</t>
  </si>
  <si>
    <t>* 00:49,75</t>
  </si>
  <si>
    <t>* 00:52,12</t>
  </si>
  <si>
    <t>* 00:51,01</t>
  </si>
  <si>
    <t>SZYMANSKI Adam</t>
  </si>
  <si>
    <t>* 00:54,96</t>
  </si>
  <si>
    <t>* 00:56,19</t>
  </si>
  <si>
    <t>* 00:59,61</t>
  </si>
  <si>
    <t>* 01:01,89</t>
  </si>
  <si>
    <t>* 00:45,69</t>
  </si>
  <si>
    <t>* 00:48,34</t>
  </si>
  <si>
    <t>* 00:49,63</t>
  </si>
  <si>
    <t>* 00:49,96</t>
  </si>
  <si>
    <t>* 00:49,51</t>
  </si>
  <si>
    <t>* 00:50,37</t>
  </si>
  <si>
    <t>* 00:50,03</t>
  </si>
  <si>
    <t>* 00:56,21</t>
  </si>
  <si>
    <t>* 00:54,80</t>
  </si>
  <si>
    <t>* 00:46,00</t>
  </si>
  <si>
    <t>* 00:45,40</t>
  </si>
  <si>
    <t>* 00:45,01</t>
  </si>
  <si>
    <t>* 00:48,46</t>
  </si>
  <si>
    <t>* 00:47,31</t>
  </si>
  <si>
    <t>* 00:51,55</t>
  </si>
  <si>
    <t>* 00:48,48</t>
  </si>
  <si>
    <t>* 00:49,41</t>
  </si>
  <si>
    <t>* 00:51,03</t>
  </si>
  <si>
    <t>Průběžně PAR</t>
  </si>
  <si>
    <t>Maděra Jakub</t>
  </si>
  <si>
    <t>Golová Tereza</t>
  </si>
  <si>
    <t>* 00:48,00</t>
  </si>
  <si>
    <t>* 00:50,73</t>
  </si>
  <si>
    <t>* 00:53,30</t>
  </si>
  <si>
    <t>* 00:56,31</t>
  </si>
  <si>
    <t>MENDLOVÁ Anežka</t>
  </si>
  <si>
    <t>* 01:00,36</t>
  </si>
  <si>
    <t>* 00:49,89</t>
  </si>
  <si>
    <t>DOUBRAVSKÝ Jakub</t>
  </si>
  <si>
    <t>* 00:56,33</t>
  </si>
  <si>
    <t>* 01:00,82</t>
  </si>
  <si>
    <t>* 00:49,11</t>
  </si>
  <si>
    <t>* 00:51,56</t>
  </si>
  <si>
    <t>* 00:55,05</t>
  </si>
  <si>
    <t>* 00:54,07</t>
  </si>
  <si>
    <t>* 00:44,52</t>
  </si>
  <si>
    <t>* 00:44,50</t>
  </si>
  <si>
    <t>* 00:45,14</t>
  </si>
  <si>
    <t>* 00:54,72</t>
  </si>
  <si>
    <t>* 00:52,99</t>
  </si>
  <si>
    <t>ZDARSKA Dita</t>
  </si>
  <si>
    <t>MAHOVSKY Kamil</t>
  </si>
  <si>
    <t>NOVOSADOVÁ Tereza</t>
  </si>
  <si>
    <t>* 00:55,58</t>
  </si>
  <si>
    <t>NOVOSADOVÁ Nikol</t>
  </si>
  <si>
    <t>* 00:56,24</t>
  </si>
  <si>
    <t>* 00:53,84</t>
  </si>
  <si>
    <t>VEBEROVÁ Sofie</t>
  </si>
  <si>
    <t>* 00:54,69</t>
  </si>
  <si>
    <t>* 00:56,41</t>
  </si>
  <si>
    <t>NOVOTNÁ Laura Elen</t>
  </si>
  <si>
    <t>* 01:01,30</t>
  </si>
  <si>
    <t>* 01:02,71</t>
  </si>
  <si>
    <t>NIKLOVÁ Evelína</t>
  </si>
  <si>
    <t>* 01:01,35</t>
  </si>
  <si>
    <t>CHLÁDKOVÁ Anežka</t>
  </si>
  <si>
    <t>* 01:06,35</t>
  </si>
  <si>
    <t>LACHMANNOVÁ Anna</t>
  </si>
  <si>
    <t>* 01:06,12</t>
  </si>
  <si>
    <t>* 01:10,00</t>
  </si>
  <si>
    <t>HOLUBOVÁ Věra</t>
  </si>
  <si>
    <t>* 01:11,14</t>
  </si>
  <si>
    <t>NOVOTNÁ Luisa Anna</t>
  </si>
  <si>
    <t>* 01:15,78</t>
  </si>
  <si>
    <t>CERALOVA Mariana</t>
  </si>
  <si>
    <t>* 01:20,10</t>
  </si>
  <si>
    <t>* 01:17,94</t>
  </si>
  <si>
    <t>GOLOVÁ Tereza</t>
  </si>
  <si>
    <t>* 01:29,93</t>
  </si>
  <si>
    <t>* 01:17,29</t>
  </si>
  <si>
    <t>* 00:53,00</t>
  </si>
  <si>
    <t>CHLÁDEK Bohumil</t>
  </si>
  <si>
    <t>* 00:55,77</t>
  </si>
  <si>
    <t>HOLUB Antonín</t>
  </si>
  <si>
    <t>* 00:57,66</t>
  </si>
  <si>
    <t>* 00:59,41</t>
  </si>
  <si>
    <t>PITRUN František</t>
  </si>
  <si>
    <t>* 01:09,32</t>
  </si>
  <si>
    <t>* 01:02,22</t>
  </si>
  <si>
    <t>NOVÁK Jakub</t>
  </si>
  <si>
    <t>* 01:05,77</t>
  </si>
  <si>
    <t>* 01:09,76</t>
  </si>
  <si>
    <t>SKRBEK Adam</t>
  </si>
  <si>
    <t>* 01:05,24</t>
  </si>
  <si>
    <t>NOVÁK Matěj</t>
  </si>
  <si>
    <t>* 01:09,12</t>
  </si>
  <si>
    <t>* 01:12,77</t>
  </si>
  <si>
    <t>CZE kod</t>
  </si>
  <si>
    <t>CZE body</t>
  </si>
  <si>
    <t>kontrola</t>
  </si>
  <si>
    <t>* 00:58,70</t>
  </si>
  <si>
    <t>* 00:59,91</t>
  </si>
  <si>
    <t>* 01:04,00</t>
  </si>
  <si>
    <t>* 01:02,10</t>
  </si>
  <si>
    <t>* 01:03,97</t>
  </si>
  <si>
    <t>* 01:11,07</t>
  </si>
  <si>
    <t>* 01:08,30</t>
  </si>
  <si>
    <t>* 01:08,94</t>
  </si>
  <si>
    <t>CERALOVÁ Karolína</t>
  </si>
  <si>
    <t>* 01:09,85</t>
  </si>
  <si>
    <t>* 01:11,28</t>
  </si>
  <si>
    <t>* 01:11,63</t>
  </si>
  <si>
    <t>* 01:13,89</t>
  </si>
  <si>
    <t>* 01:17,90</t>
  </si>
  <si>
    <t>* 01:20,08</t>
  </si>
  <si>
    <t>DOHNALOVÁ Sandra</t>
  </si>
  <si>
    <t>* 01:17,86</t>
  </si>
  <si>
    <t>* 01:23,61</t>
  </si>
  <si>
    <t>* 01:11,44</t>
  </si>
  <si>
    <t>* 01:30,91</t>
  </si>
  <si>
    <t>* 01:21,52</t>
  </si>
  <si>
    <t>* 01:23,05</t>
  </si>
  <si>
    <t>* 01:24,62</t>
  </si>
  <si>
    <t>* 01:24,74</t>
  </si>
  <si>
    <t>RAJMONOVA Kristyna</t>
  </si>
  <si>
    <t>* 01:45,71</t>
  </si>
  <si>
    <t>* 01:46,40</t>
  </si>
  <si>
    <t>LIPTAKOVA Lucie</t>
  </si>
  <si>
    <t>* 02:14,87</t>
  </si>
  <si>
    <t>* 02:05,36</t>
  </si>
  <si>
    <t>* 00:55,31</t>
  </si>
  <si>
    <t>* 00:56,81</t>
  </si>
  <si>
    <t>* 01:00,04</t>
  </si>
  <si>
    <t>MALKRAB Sebastien</t>
  </si>
  <si>
    <t>* 01:03,16</t>
  </si>
  <si>
    <t>* 01:07,01</t>
  </si>
  <si>
    <t>MOUDRY Simon</t>
  </si>
  <si>
    <t>* 01:08,32</t>
  </si>
  <si>
    <t>* 01:10,40</t>
  </si>
  <si>
    <t>* 01:09,45</t>
  </si>
  <si>
    <t>* 01:09,73</t>
  </si>
  <si>
    <t>CUKR Cenek</t>
  </si>
  <si>
    <t>* 01:23,11</t>
  </si>
  <si>
    <t>* 01:22,38</t>
  </si>
  <si>
    <t>LAURINEC Maxmilian</t>
  </si>
  <si>
    <t>* 01:22,09</t>
  </si>
  <si>
    <t>* 01:29,82</t>
  </si>
  <si>
    <t>LAURINEC Benedikt</t>
  </si>
  <si>
    <t>* 01:40,99</t>
  </si>
  <si>
    <t>* 01:33,29</t>
  </si>
  <si>
    <t>RAJMON Jakub</t>
  </si>
  <si>
    <t>* 01:50,00</t>
  </si>
  <si>
    <t>* 01:49,89</t>
  </si>
  <si>
    <t>* 00:52,11</t>
  </si>
  <si>
    <t>* 00:50,71</t>
  </si>
  <si>
    <t>* 00:54,62</t>
  </si>
  <si>
    <t>* 00:53,24</t>
  </si>
  <si>
    <t>* 01:04,71</t>
  </si>
  <si>
    <t>HRUBESOVA Amelie</t>
  </si>
  <si>
    <t>* 01:26,37</t>
  </si>
  <si>
    <t>* 01:20,94</t>
  </si>
  <si>
    <t>* 00:51,08</t>
  </si>
  <si>
    <t>* 00:51,53</t>
  </si>
  <si>
    <t>SINDELAR Adam</t>
  </si>
  <si>
    <t>* 01:01,55</t>
  </si>
  <si>
    <t>* 00:59,69</t>
  </si>
  <si>
    <t>* 01:03,47</t>
  </si>
  <si>
    <t>* 01:04,62</t>
  </si>
  <si>
    <t>KUCHAR Filip</t>
  </si>
  <si>
    <t>* 01:16,74</t>
  </si>
  <si>
    <t>* 01:18,11</t>
  </si>
  <si>
    <t>* 00:51,30</t>
  </si>
  <si>
    <t>* 00:51,97</t>
  </si>
  <si>
    <t>* 00:51,95</t>
  </si>
  <si>
    <t>* 00:53,04</t>
  </si>
  <si>
    <t>* 00:52,31</t>
  </si>
  <si>
    <t>* 00:54,17</t>
  </si>
  <si>
    <t>* 00:55,11</t>
  </si>
  <si>
    <t>SINDELAROVA Katerina</t>
  </si>
  <si>
    <t>* 01:00,80</t>
  </si>
  <si>
    <t>STASTNA Anna Daniela</t>
  </si>
  <si>
    <t>* 01:01,52</t>
  </si>
  <si>
    <t>* 01:00,18</t>
  </si>
  <si>
    <t>DEJMKOVÁ Kristýna</t>
  </si>
  <si>
    <t>* 01:01,24</t>
  </si>
  <si>
    <t>* 01:03,26</t>
  </si>
  <si>
    <t>* 00:44,38</t>
  </si>
  <si>
    <t>* 00:43,22</t>
  </si>
  <si>
    <t>* 00:44,35</t>
  </si>
  <si>
    <t>* 00:45,83</t>
  </si>
  <si>
    <t>* 00:44,56</t>
  </si>
  <si>
    <t>* 01:00,81</t>
  </si>
  <si>
    <t>* 00:57,08</t>
  </si>
  <si>
    <t>MADĚRA Jakub</t>
  </si>
  <si>
    <t>* 01:08,79</t>
  </si>
  <si>
    <t>* 01:09,82</t>
  </si>
  <si>
    <t>ABLAZHEVICHS Andris</t>
  </si>
  <si>
    <t>KRUMINS Kristaps</t>
  </si>
  <si>
    <t>SINDELAROVA Jana</t>
  </si>
  <si>
    <t>* 00:52,07</t>
  </si>
  <si>
    <t>* 00:52,55</t>
  </si>
  <si>
    <t>* 00:51,66</t>
  </si>
  <si>
    <t>* 00:52,34</t>
  </si>
  <si>
    <t>* 00:53,36</t>
  </si>
  <si>
    <t>* 00:54,26</t>
  </si>
  <si>
    <t>* 00:54,38</t>
  </si>
  <si>
    <t>* 00:57,53</t>
  </si>
  <si>
    <t>* 00:58,36</t>
  </si>
  <si>
    <t>* 00:59,96</t>
  </si>
  <si>
    <t>* 00:58,65</t>
  </si>
  <si>
    <t>* 01:00,59</t>
  </si>
  <si>
    <t>* 01:02,56</t>
  </si>
  <si>
    <t>* 01:01,71</t>
  </si>
  <si>
    <t>* 01:02,46</t>
  </si>
  <si>
    <t>* 01:04,68</t>
  </si>
  <si>
    <t>* 01:03,18</t>
  </si>
  <si>
    <t>* 01:05,44</t>
  </si>
  <si>
    <t>* 01:19,29</t>
  </si>
  <si>
    <t>* 01:33,98</t>
  </si>
  <si>
    <t>* 00:45,98</t>
  </si>
  <si>
    <t>* 00:47,10</t>
  </si>
  <si>
    <t>* 00:47,26</t>
  </si>
  <si>
    <t>* 00:46,08</t>
  </si>
  <si>
    <t>* 00:49,30</t>
  </si>
  <si>
    <t>* 00:49,38</t>
  </si>
  <si>
    <t>* 00:49,08</t>
  </si>
  <si>
    <t>VEBER Viliam</t>
  </si>
  <si>
    <t>* 00:52,52</t>
  </si>
  <si>
    <t>* 00:53,23</t>
  </si>
  <si>
    <t>* 00:52,28</t>
  </si>
  <si>
    <t>* 00:54,70</t>
  </si>
  <si>
    <t>* 01:03,08</t>
  </si>
  <si>
    <t>* 01:01,60</t>
  </si>
  <si>
    <t>* 01:38,85</t>
  </si>
  <si>
    <t>* 01:32,35</t>
  </si>
  <si>
    <t>* 00:43,29</t>
  </si>
  <si>
    <t>* 00:43,52</t>
  </si>
  <si>
    <t>* 00:47,19</t>
  </si>
  <si>
    <t>* 00:49,24</t>
  </si>
  <si>
    <t>* 00:51,14</t>
  </si>
  <si>
    <t>* 00:54,85</t>
  </si>
  <si>
    <t>* 00:55,33</t>
  </si>
  <si>
    <t>* 00:51,54</t>
  </si>
  <si>
    <t>* 01:10,76</t>
  </si>
  <si>
    <t>* 00:41,59</t>
  </si>
  <si>
    <t>* 00:41,70</t>
  </si>
  <si>
    <t>* 00:57,78</t>
  </si>
  <si>
    <t>* 01:02,38</t>
  </si>
  <si>
    <t>* 00:41,11</t>
  </si>
  <si>
    <t>* 00:40,72</t>
  </si>
  <si>
    <t>* 00:42,21</t>
  </si>
  <si>
    <t>* 00:46,48</t>
  </si>
  <si>
    <t>* 00:47,00</t>
  </si>
  <si>
    <t>* 00:46,75</t>
  </si>
  <si>
    <t>* 00:50,00</t>
  </si>
  <si>
    <t>* 00:48,50</t>
  </si>
  <si>
    <t>* 00:56,11</t>
  </si>
  <si>
    <t>* 01:04,89</t>
  </si>
  <si>
    <t>* 00:40,68</t>
  </si>
  <si>
    <t>* 00:35,02</t>
  </si>
  <si>
    <t>* 00:34,79</t>
  </si>
  <si>
    <t>* 00:34,43</t>
  </si>
  <si>
    <t>* 00:35,51</t>
  </si>
  <si>
    <t>* 00:36,76</t>
  </si>
  <si>
    <t>* 00:38,38</t>
  </si>
  <si>
    <t>* 00:45,13</t>
  </si>
  <si>
    <t>* 00:49,37</t>
  </si>
  <si>
    <t>HAVLASEK David</t>
  </si>
  <si>
    <t>* 00:48,62</t>
  </si>
  <si>
    <t>* 00:48,07</t>
  </si>
  <si>
    <t>* 00:54,02</t>
  </si>
  <si>
    <t>* 00:52,79</t>
  </si>
  <si>
    <t>Púbal Vojtěch</t>
  </si>
  <si>
    <t>SBX4</t>
  </si>
  <si>
    <t>SBX5</t>
  </si>
  <si>
    <t>SBX6</t>
  </si>
  <si>
    <t>Neumanová Berta</t>
  </si>
  <si>
    <t>Holub Jan</t>
  </si>
  <si>
    <t>Koucký Robin</t>
  </si>
  <si>
    <t>Lasáková Aneta</t>
  </si>
  <si>
    <t>Lasáková Viktorie</t>
  </si>
  <si>
    <t>Kubičík Jan</t>
  </si>
  <si>
    <t>Doležalová Simona</t>
  </si>
  <si>
    <t>Houser Radek</t>
  </si>
  <si>
    <t>Zerava Jakub</t>
  </si>
  <si>
    <t>SHOJI Keita</t>
  </si>
  <si>
    <t>JPN</t>
  </si>
  <si>
    <t>Stefka Matyas</t>
  </si>
  <si>
    <t>Turinsky Matyas</t>
  </si>
  <si>
    <t>Hlavacek Stepan</t>
  </si>
  <si>
    <t>JOVIC Todor</t>
  </si>
  <si>
    <t>SRB</t>
  </si>
  <si>
    <t>Braunius Stijn</t>
  </si>
  <si>
    <t>Benacan Max</t>
  </si>
  <si>
    <t>Michal Stanislav</t>
  </si>
  <si>
    <t>Bastar Adam</t>
  </si>
  <si>
    <t>Marshall Charles</t>
  </si>
  <si>
    <t>Babacek David</t>
  </si>
  <si>
    <t>Martinez - Horsky Matyas</t>
  </si>
  <si>
    <t>Knotek Frantisek</t>
  </si>
  <si>
    <t>Panuska Premysl</t>
  </si>
  <si>
    <t>Korinkova Lucie</t>
  </si>
  <si>
    <t>Knerova Viktorie</t>
  </si>
  <si>
    <t>NEUMANOVA Kristýna</t>
  </si>
  <si>
    <t>Lasaková Viktorie</t>
  </si>
  <si>
    <t>Lasaková Aneta</t>
  </si>
  <si>
    <t>HULIY YAROSLAVA</t>
  </si>
  <si>
    <t>Novotná Laura Elen</t>
  </si>
  <si>
    <t>IVCHATOVA MARTA</t>
  </si>
  <si>
    <t>Novotná Luisa Anna</t>
  </si>
  <si>
    <t>ZDRAVKOVIC Mila</t>
  </si>
  <si>
    <t>PANIC Dina</t>
  </si>
  <si>
    <t>IVCHATOV IVAN</t>
  </si>
  <si>
    <t>Radoslav Vojtek</t>
  </si>
  <si>
    <t>PESIC Ilija</t>
  </si>
  <si>
    <t>cze points</t>
  </si>
  <si>
    <t>Novosad Tomáš</t>
  </si>
  <si>
    <t>CP PAR</t>
  </si>
  <si>
    <t>#N/A</t>
  </si>
  <si>
    <t>KL</t>
  </si>
  <si>
    <t>BL 24 PAR</t>
  </si>
  <si>
    <t>BL 24 SBX</t>
  </si>
  <si>
    <t xml:space="preserve">CP SBX </t>
  </si>
  <si>
    <t>Příjmení</t>
  </si>
  <si>
    <t>Pohlaví</t>
  </si>
  <si>
    <t>Rodné číslo</t>
  </si>
  <si>
    <t>Národnost</t>
  </si>
  <si>
    <t>Ulice</t>
  </si>
  <si>
    <t>č.p.</t>
  </si>
  <si>
    <t>Město</t>
  </si>
  <si>
    <t>PSČ</t>
  </si>
  <si>
    <t>Telefon</t>
  </si>
  <si>
    <t>Email</t>
  </si>
  <si>
    <t>Datum nar.</t>
  </si>
  <si>
    <t>ID registrace</t>
  </si>
  <si>
    <t>Klub</t>
  </si>
  <si>
    <t>Kraj klubu</t>
  </si>
  <si>
    <t>Hlavní úsek</t>
  </si>
  <si>
    <t>Vedlejší úsek</t>
  </si>
  <si>
    <t>Podúseky</t>
  </si>
  <si>
    <t>Závodník FIS kód</t>
  </si>
  <si>
    <t>Tr. třída</t>
  </si>
  <si>
    <t>Rozh. třída</t>
  </si>
  <si>
    <t>Cvič. třída</t>
  </si>
  <si>
    <t>Poplatek SLČR</t>
  </si>
  <si>
    <t>Poplatek FIS</t>
  </si>
  <si>
    <t>Poplatek OSU</t>
  </si>
  <si>
    <t>Forma členství</t>
  </si>
  <si>
    <t>Datum zaplacení SLČR</t>
  </si>
  <si>
    <t>Jakub</t>
  </si>
  <si>
    <t>Ab</t>
  </si>
  <si>
    <t>Muž</t>
  </si>
  <si>
    <t>031229/4477</t>
  </si>
  <si>
    <t>Česká republika</t>
  </si>
  <si>
    <t>K. Tomana</t>
  </si>
  <si>
    <t>Bystřice</t>
  </si>
  <si>
    <t>jakub.neradil@czechsnowboarding.cz</t>
  </si>
  <si>
    <t>Český Snowboarding z.s.</t>
  </si>
  <si>
    <t>SB</t>
  </si>
  <si>
    <t>Ne</t>
  </si>
  <si>
    <t>AČL</t>
  </si>
  <si>
    <t>Aisha</t>
  </si>
  <si>
    <t>Abdelghany</t>
  </si>
  <si>
    <t>Žena</t>
  </si>
  <si>
    <t>125914/1466</t>
  </si>
  <si>
    <t>Husova</t>
  </si>
  <si>
    <t>Brno</t>
  </si>
  <si>
    <t>abdelghany.aisha@czechsnowboarding.cz</t>
  </si>
  <si>
    <t>Jan</t>
  </si>
  <si>
    <t>Deštné v Orlických horách</t>
  </si>
  <si>
    <t>Nezařazení - Královéhradecký kraj</t>
  </si>
  <si>
    <t>Královéhradecký</t>
  </si>
  <si>
    <t>AD</t>
  </si>
  <si>
    <t>NČL</t>
  </si>
  <si>
    <t>Veronika</t>
  </si>
  <si>
    <t>Bílovec</t>
  </si>
  <si>
    <t>Jihomoravský</t>
  </si>
  <si>
    <t>ZL</t>
  </si>
  <si>
    <t>Praha 6</t>
  </si>
  <si>
    <t>René</t>
  </si>
  <si>
    <t>Moravská Třebová</t>
  </si>
  <si>
    <t>Pardubický</t>
  </si>
  <si>
    <t>Roman</t>
  </si>
  <si>
    <t>Nezařazení - Ústecký kraj</t>
  </si>
  <si>
    <t>Ústecký</t>
  </si>
  <si>
    <t>III.</t>
  </si>
  <si>
    <t>Rostislav</t>
  </si>
  <si>
    <t>Tomáš</t>
  </si>
  <si>
    <t>Luční</t>
  </si>
  <si>
    <t>Ivančice</t>
  </si>
  <si>
    <t>Sportovní akademie Špindlerův Mlýn, z. ú.</t>
  </si>
  <si>
    <t>Luděk</t>
  </si>
  <si>
    <t>BD</t>
  </si>
  <si>
    <t>Marie</t>
  </si>
  <si>
    <t>Šárka</t>
  </si>
  <si>
    <t>IV.</t>
  </si>
  <si>
    <t>Julie</t>
  </si>
  <si>
    <t>Simona</t>
  </si>
  <si>
    <t>David</t>
  </si>
  <si>
    <t>Absolon</t>
  </si>
  <si>
    <t>810806/3678</t>
  </si>
  <si>
    <t>Revoluční</t>
  </si>
  <si>
    <t>Choceň 1</t>
  </si>
  <si>
    <t>david.absik@gmail.com</t>
  </si>
  <si>
    <t>Nezařazení - Pardubický kraj</t>
  </si>
  <si>
    <t>Zdeněk</t>
  </si>
  <si>
    <t>520728/043</t>
  </si>
  <si>
    <t>Krajinská</t>
  </si>
  <si>
    <t>Liberec</t>
  </si>
  <si>
    <t>az@ysr.cz</t>
  </si>
  <si>
    <t>Spolek Y.S.R.</t>
  </si>
  <si>
    <t>Liberecký</t>
  </si>
  <si>
    <t>Andrea</t>
  </si>
  <si>
    <t>Tovární</t>
  </si>
  <si>
    <t>Králíky</t>
  </si>
  <si>
    <t>Chabařovice</t>
  </si>
  <si>
    <t>Adéla</t>
  </si>
  <si>
    <t>Ohradní</t>
  </si>
  <si>
    <t>Praha 4</t>
  </si>
  <si>
    <t>Gabriela</t>
  </si>
  <si>
    <t>Jilemnice</t>
  </si>
  <si>
    <t>Adolf</t>
  </si>
  <si>
    <t>Adam</t>
  </si>
  <si>
    <t>praha</t>
  </si>
  <si>
    <t>Klub freestylového lyžování Most z.s.</t>
  </si>
  <si>
    <t>AL</t>
  </si>
  <si>
    <t>Alexandr</t>
  </si>
  <si>
    <t>Studentská</t>
  </si>
  <si>
    <t>Turnov</t>
  </si>
  <si>
    <t>Nezařazení - Liberecký kraj</t>
  </si>
  <si>
    <t>Dominik</t>
  </si>
  <si>
    <t>Valašské Meziříčí</t>
  </si>
  <si>
    <t>Zlínský</t>
  </si>
  <si>
    <t>880222/0009</t>
  </si>
  <si>
    <t>K.H.Borovského</t>
  </si>
  <si>
    <t>Pelhřimov</t>
  </si>
  <si>
    <t>adam@ceskysnowboarding.cz</t>
  </si>
  <si>
    <t>Lukáš</t>
  </si>
  <si>
    <t>Na Poříčí</t>
  </si>
  <si>
    <t>Praha 1</t>
  </si>
  <si>
    <t>Marek</t>
  </si>
  <si>
    <t>891230/6150</t>
  </si>
  <si>
    <t>Temenická</t>
  </si>
  <si>
    <t>Šumperk</t>
  </si>
  <si>
    <t>123AiS231@gmail.com</t>
  </si>
  <si>
    <t>Matěj</t>
  </si>
  <si>
    <t>Písek</t>
  </si>
  <si>
    <t>Jihočeský</t>
  </si>
  <si>
    <t>Ondřej</t>
  </si>
  <si>
    <t>České Budějovice</t>
  </si>
  <si>
    <t>Samuel</t>
  </si>
  <si>
    <t>Olomouc</t>
  </si>
  <si>
    <t>Olomoucký</t>
  </si>
  <si>
    <t>RS</t>
  </si>
  <si>
    <t>Viktor</t>
  </si>
  <si>
    <t>Irkutská</t>
  </si>
  <si>
    <t>Vladimír</t>
  </si>
  <si>
    <t>840511/6918</t>
  </si>
  <si>
    <t>Okružní</t>
  </si>
  <si>
    <t>adamv@ceskysnowboarding.cz</t>
  </si>
  <si>
    <t>Amálie</t>
  </si>
  <si>
    <t>Kozlovice</t>
  </si>
  <si>
    <t>Moravskoslezský</t>
  </si>
  <si>
    <t>Barbora</t>
  </si>
  <si>
    <t>Oblá</t>
  </si>
  <si>
    <t>Dana</t>
  </si>
  <si>
    <t>Poděbrady</t>
  </si>
  <si>
    <t>Středočeský</t>
  </si>
  <si>
    <t>Natálie</t>
  </si>
  <si>
    <t>Vsetín</t>
  </si>
  <si>
    <t>Šarlota</t>
  </si>
  <si>
    <t>Školní</t>
  </si>
  <si>
    <t>Tereza</t>
  </si>
  <si>
    <t>Filip</t>
  </si>
  <si>
    <t>Libor</t>
  </si>
  <si>
    <t>Adamec</t>
  </si>
  <si>
    <t>Hradec Králové</t>
  </si>
  <si>
    <t>Rudník</t>
  </si>
  <si>
    <t>Nezařazení - Moravskoslezský kraj</t>
  </si>
  <si>
    <t>Nový Malín</t>
  </si>
  <si>
    <t>870806/4024</t>
  </si>
  <si>
    <t>DR.E.Beneše</t>
  </si>
  <si>
    <t>Česká Třebová</t>
  </si>
  <si>
    <t>adamec@ceskysnowboarding.cz</t>
  </si>
  <si>
    <t>Marcel</t>
  </si>
  <si>
    <t>Martin</t>
  </si>
  <si>
    <t>Papírenská</t>
  </si>
  <si>
    <t>Trutnov</t>
  </si>
  <si>
    <t>Svoboda nad Úpou</t>
  </si>
  <si>
    <t>Michal</t>
  </si>
  <si>
    <t>Radek</t>
  </si>
  <si>
    <t>Richard</t>
  </si>
  <si>
    <t>Praha 5</t>
  </si>
  <si>
    <t>Třebechovice pod Orebem</t>
  </si>
  <si>
    <t>Vít</t>
  </si>
  <si>
    <t>Adamek</t>
  </si>
  <si>
    <t>080614/3657</t>
  </si>
  <si>
    <t>Krestova</t>
  </si>
  <si>
    <t>Ostrava</t>
  </si>
  <si>
    <t>ondrej.adamek@czechsnowboarding.cz</t>
  </si>
  <si>
    <t>Antonín</t>
  </si>
  <si>
    <t>Adámek</t>
  </si>
  <si>
    <t>010905/4154</t>
  </si>
  <si>
    <t>Bzenecká</t>
  </si>
  <si>
    <t>adamek@czechsnowboarding.cz</t>
  </si>
  <si>
    <t>SnowKidz z.s.</t>
  </si>
  <si>
    <t>Hynek</t>
  </si>
  <si>
    <t>Hálkova</t>
  </si>
  <si>
    <t>Štěpánovice</t>
  </si>
  <si>
    <t>Liberec 12</t>
  </si>
  <si>
    <t>Jaroslav</t>
  </si>
  <si>
    <t>IL</t>
  </si>
  <si>
    <t>Jindřich</t>
  </si>
  <si>
    <t>060103/7899</t>
  </si>
  <si>
    <t>Starobiště</t>
  </si>
  <si>
    <t>Starovice</t>
  </si>
  <si>
    <t>Sport Club 2000, z.s.</t>
  </si>
  <si>
    <t>Jiří</t>
  </si>
  <si>
    <t>Leoš</t>
  </si>
  <si>
    <t>Trmice</t>
  </si>
  <si>
    <t>II.</t>
  </si>
  <si>
    <t>Ondráčkova</t>
  </si>
  <si>
    <t>Milan</t>
  </si>
  <si>
    <t>Družstevní</t>
  </si>
  <si>
    <t>Hlinsko</t>
  </si>
  <si>
    <t>Pavel</t>
  </si>
  <si>
    <t>570521/2073</t>
  </si>
  <si>
    <t>Blatno</t>
  </si>
  <si>
    <t>adamek@sportclub2000.eu</t>
  </si>
  <si>
    <t>Fibichova</t>
  </si>
  <si>
    <t>Petr</t>
  </si>
  <si>
    <t>870430/1892</t>
  </si>
  <si>
    <t>Kanice</t>
  </si>
  <si>
    <t>adamek@ceskysnowboarding.cz</t>
  </si>
  <si>
    <t>Plzeňský</t>
  </si>
  <si>
    <t>Václav</t>
  </si>
  <si>
    <t>Křížová</t>
  </si>
  <si>
    <t>Liberec 30</t>
  </si>
  <si>
    <t>Oliver</t>
  </si>
  <si>
    <t>Adametz</t>
  </si>
  <si>
    <t>080906/7941</t>
  </si>
  <si>
    <t>Nadační 1</t>
  </si>
  <si>
    <t>m.ullmannova@centrum.cz</t>
  </si>
  <si>
    <t>Nezařazení - Jihomoravský kraj</t>
  </si>
  <si>
    <t>Šafaříkova</t>
  </si>
  <si>
    <t>Karel</t>
  </si>
  <si>
    <t>Jeseník</t>
  </si>
  <si>
    <t>Radim</t>
  </si>
  <si>
    <t>Eliška</t>
  </si>
  <si>
    <t>Adamíková</t>
  </si>
  <si>
    <t>Hana</t>
  </si>
  <si>
    <t>Nikola</t>
  </si>
  <si>
    <t>096128/8097</t>
  </si>
  <si>
    <t>Spačilova</t>
  </si>
  <si>
    <t>adamikova@volny.cz</t>
  </si>
  <si>
    <t>Adamkova</t>
  </si>
  <si>
    <t>055829/3703</t>
  </si>
  <si>
    <t>barbora.adamkova@czechsnowboarding.cz</t>
  </si>
  <si>
    <t>Anna</t>
  </si>
  <si>
    <t>Modřice</t>
  </si>
  <si>
    <t>Blanka</t>
  </si>
  <si>
    <t>Český Těšín</t>
  </si>
  <si>
    <t>Emma</t>
  </si>
  <si>
    <t>Ilona</t>
  </si>
  <si>
    <t>Plzeň</t>
  </si>
  <si>
    <t>Izabela</t>
  </si>
  <si>
    <t>Slovenská</t>
  </si>
  <si>
    <t>Jana</t>
  </si>
  <si>
    <t>Rtyně v Podkrkonoší</t>
  </si>
  <si>
    <t>Markéta</t>
  </si>
  <si>
    <t>Milada</t>
  </si>
  <si>
    <t>Nela</t>
  </si>
  <si>
    <t>Sára</t>
  </si>
  <si>
    <t>Terezie</t>
  </si>
  <si>
    <t>Vendula</t>
  </si>
  <si>
    <t>Nádražní</t>
  </si>
  <si>
    <t>Babice nad Svitavou</t>
  </si>
  <si>
    <t>Viktorie</t>
  </si>
  <si>
    <t>Vlaďka</t>
  </si>
  <si>
    <t>Horní</t>
  </si>
  <si>
    <t>Jablonec nad Nisou</t>
  </si>
  <si>
    <t>Eva</t>
  </si>
  <si>
    <t>Slovenská republika</t>
  </si>
  <si>
    <t>Tusarova</t>
  </si>
  <si>
    <t>Praha 7</t>
  </si>
  <si>
    <t>Karolína</t>
  </si>
  <si>
    <t>Kateřina</t>
  </si>
  <si>
    <t>Rozálie</t>
  </si>
  <si>
    <t>Kněžmost</t>
  </si>
  <si>
    <t>Nad Stadionem</t>
  </si>
  <si>
    <t>Nové Město nad Metují</t>
  </si>
  <si>
    <t>Smiřice</t>
  </si>
  <si>
    <t>Šenov</t>
  </si>
  <si>
    <t>Nezvalova</t>
  </si>
  <si>
    <t>Liberec 15</t>
  </si>
  <si>
    <t>Dolní</t>
  </si>
  <si>
    <t>Angelina</t>
  </si>
  <si>
    <t>Praha 3</t>
  </si>
  <si>
    <t>Ahti</t>
  </si>
  <si>
    <t>705927/5256</t>
  </si>
  <si>
    <t>K lesu</t>
  </si>
  <si>
    <t>Horoměřice</t>
  </si>
  <si>
    <t>Ahtig@klubkrusnychhor.cz</t>
  </si>
  <si>
    <t>Nezařazení - Středočeský kraj</t>
  </si>
  <si>
    <t>Robin</t>
  </si>
  <si>
    <t>960226/4320</t>
  </si>
  <si>
    <t>K Lesu</t>
  </si>
  <si>
    <t>ahtir@klubkrusnychhor.cz</t>
  </si>
  <si>
    <t>Markos</t>
  </si>
  <si>
    <t>Achilleas Kafantaris</t>
  </si>
  <si>
    <t>150330/0645</t>
  </si>
  <si>
    <t>Gen. Peřiny</t>
  </si>
  <si>
    <t>Hustopeče</t>
  </si>
  <si>
    <t>andrea.cejnkova@gmail.com</t>
  </si>
  <si>
    <t>Marie Majerové</t>
  </si>
  <si>
    <t>Stanislav</t>
  </si>
  <si>
    <t>Žitná</t>
  </si>
  <si>
    <t>Jitka</t>
  </si>
  <si>
    <t>Vysokoškolský sportovní klub Humanita z.s.</t>
  </si>
  <si>
    <t>Vlastimil</t>
  </si>
  <si>
    <t>Praha 9</t>
  </si>
  <si>
    <t>Al Oukla</t>
  </si>
  <si>
    <t>705121/0430</t>
  </si>
  <si>
    <t>Hennerova</t>
  </si>
  <si>
    <t>aloukla@ceskysnowboarding.cz</t>
  </si>
  <si>
    <t>Petra</t>
  </si>
  <si>
    <t>Pražská</t>
  </si>
  <si>
    <t>Praha 10</t>
  </si>
  <si>
    <t>Praha 2</t>
  </si>
  <si>
    <t>Daniel</t>
  </si>
  <si>
    <t>ŠPINDL sportuje, z.s.</t>
  </si>
  <si>
    <t>Matyáš</t>
  </si>
  <si>
    <t>Zdíkov</t>
  </si>
  <si>
    <t>R</t>
  </si>
  <si>
    <t>Větrná</t>
  </si>
  <si>
    <t>Vrchlabí</t>
  </si>
  <si>
    <t>Aneta</t>
  </si>
  <si>
    <t>Nezařazení - Jihočeský kraj</t>
  </si>
  <si>
    <t>Nová</t>
  </si>
  <si>
    <t>Nezařazení - kraj Vysočina</t>
  </si>
  <si>
    <t>Vysočina</t>
  </si>
  <si>
    <t>Karlovy Vary</t>
  </si>
  <si>
    <t>Nezařazení - Karlovarský kraj</t>
  </si>
  <si>
    <t>Karlovarský</t>
  </si>
  <si>
    <t>Sofia</t>
  </si>
  <si>
    <t>Laura</t>
  </si>
  <si>
    <t>Aleš</t>
  </si>
  <si>
    <t>Mladá Boleslav</t>
  </si>
  <si>
    <t>SK SKIracingMB z.s.</t>
  </si>
  <si>
    <t>Alexa</t>
  </si>
  <si>
    <t>930318/6178</t>
  </si>
  <si>
    <t>Branna</t>
  </si>
  <si>
    <t>Branná</t>
  </si>
  <si>
    <t>martin.alexa13@gmail.com</t>
  </si>
  <si>
    <t>Bezručova</t>
  </si>
  <si>
    <t>Starý Plzenec</t>
  </si>
  <si>
    <t>Daniela</t>
  </si>
  <si>
    <t>Nezařazení - Plzeňský kraj</t>
  </si>
  <si>
    <t>Beata</t>
  </si>
  <si>
    <t>Alexová</t>
  </si>
  <si>
    <t>945219/4114</t>
  </si>
  <si>
    <t>Krkoškova</t>
  </si>
  <si>
    <t>alexova@ceskysnowboarding.cz</t>
  </si>
  <si>
    <t>Zlín</t>
  </si>
  <si>
    <t>Ke Stadionu</t>
  </si>
  <si>
    <t>Kostelec nad Orlicí</t>
  </si>
  <si>
    <t>Kaštanová</t>
  </si>
  <si>
    <t>Tělovýchovná jednota sportovní areál Špičák z.s.</t>
  </si>
  <si>
    <t>Alena</t>
  </si>
  <si>
    <t>Tylova</t>
  </si>
  <si>
    <t>CL</t>
  </si>
  <si>
    <t>Tanvald</t>
  </si>
  <si>
    <t>Vincent</t>
  </si>
  <si>
    <t>Ambrož</t>
  </si>
  <si>
    <t>980410/5223</t>
  </si>
  <si>
    <t>Čechova</t>
  </si>
  <si>
    <t>Velké Meziříčí</t>
  </si>
  <si>
    <t>honza.ambroz@gmail.com</t>
  </si>
  <si>
    <t>9150163 (SB)</t>
  </si>
  <si>
    <t>Oldřich</t>
  </si>
  <si>
    <t>Mazánkova</t>
  </si>
  <si>
    <t>Ústí nad Orlicí</t>
  </si>
  <si>
    <t>Nové Město na Moravě</t>
  </si>
  <si>
    <t>Gončarenkova</t>
  </si>
  <si>
    <t>Olga</t>
  </si>
  <si>
    <t>Nezařazení - Zlínský kraj</t>
  </si>
  <si>
    <t>Rýmařov</t>
  </si>
  <si>
    <t>Patrik</t>
  </si>
  <si>
    <t>Ameler</t>
  </si>
  <si>
    <t>130905/1700</t>
  </si>
  <si>
    <t>Škrochova</t>
  </si>
  <si>
    <t>ameler@czechsnowboarding.cz</t>
  </si>
  <si>
    <t>Amler</t>
  </si>
  <si>
    <t>910209/3264</t>
  </si>
  <si>
    <t>Sudovice</t>
  </si>
  <si>
    <t>Nový Knín</t>
  </si>
  <si>
    <t>amler@ceskysnowboarding.cz</t>
  </si>
  <si>
    <t>Ančincová</t>
  </si>
  <si>
    <t>825515/4611</t>
  </si>
  <si>
    <t>Traplice</t>
  </si>
  <si>
    <t>ancincova@ceskysnowboardingcz</t>
  </si>
  <si>
    <t>Peter</t>
  </si>
  <si>
    <t>Jáchym</t>
  </si>
  <si>
    <t>Anděl</t>
  </si>
  <si>
    <t>Marian</t>
  </si>
  <si>
    <t>Ohrobec</t>
  </si>
  <si>
    <t>841015/0001</t>
  </si>
  <si>
    <t>Křížovského</t>
  </si>
  <si>
    <t>andel@ceskysnowboarding.cz</t>
  </si>
  <si>
    <t>Andělová</t>
  </si>
  <si>
    <t>Martina</t>
  </si>
  <si>
    <t>tereza</t>
  </si>
  <si>
    <t>750224/4959</t>
  </si>
  <si>
    <t>Kaňovice</t>
  </si>
  <si>
    <t>Frýdek Místek</t>
  </si>
  <si>
    <t>tereza.andelova@czechsnowboarding.cz</t>
  </si>
  <si>
    <t>Andera</t>
  </si>
  <si>
    <t>881219/0178</t>
  </si>
  <si>
    <t>Na staré vinici</t>
  </si>
  <si>
    <t>renataprokopcova@seznam.cz</t>
  </si>
  <si>
    <t>Nezařazení - Praha</t>
  </si>
  <si>
    <t>9150219 (SB)</t>
  </si>
  <si>
    <t>Senohraby</t>
  </si>
  <si>
    <t>TJ Sokol Senohraby</t>
  </si>
  <si>
    <t>Tobiáš</t>
  </si>
  <si>
    <t>žádná</t>
  </si>
  <si>
    <t>Havlíčkova</t>
  </si>
  <si>
    <t>Myslbekova</t>
  </si>
  <si>
    <t>Nezařazení - Olomoucký kraj</t>
  </si>
  <si>
    <t>Chrudim</t>
  </si>
  <si>
    <t>Štěpánkovická</t>
  </si>
  <si>
    <t>Kravaře</t>
  </si>
  <si>
    <t>TJ TATRAN LITOVEL, z.s.</t>
  </si>
  <si>
    <t>Andrejco</t>
  </si>
  <si>
    <t>080717/3763</t>
  </si>
  <si>
    <t>Lopuchová</t>
  </si>
  <si>
    <t>Antošovice</t>
  </si>
  <si>
    <t>jakub.andrejco@czechsnowboarding.cz</t>
  </si>
  <si>
    <t>Semily</t>
  </si>
  <si>
    <t>Palackého</t>
  </si>
  <si>
    <t>Nový Bor</t>
  </si>
  <si>
    <t>Andres</t>
  </si>
  <si>
    <t>730321/0156</t>
  </si>
  <si>
    <t>U Smaltovny</t>
  </si>
  <si>
    <t>martin.anders@czechsnowboarding.cz</t>
  </si>
  <si>
    <t>Jiřího z Poděbrad</t>
  </si>
  <si>
    <t>Nejdek</t>
  </si>
  <si>
    <t>Drahomíra</t>
  </si>
  <si>
    <t>Andresová</t>
  </si>
  <si>
    <t>735912/0230</t>
  </si>
  <si>
    <t>drahusandresova@ceskysnowboarding.cz</t>
  </si>
  <si>
    <t>Andrle</t>
  </si>
  <si>
    <t>880723/5745</t>
  </si>
  <si>
    <t>Pod Javorem</t>
  </si>
  <si>
    <t>Mšeno u Mělníka</t>
  </si>
  <si>
    <t>davidandrle@ceskysnowboarding.cz</t>
  </si>
  <si>
    <t>František</t>
  </si>
  <si>
    <t>Ski Klub Petříkov,z.s</t>
  </si>
  <si>
    <t>820610/7932</t>
  </si>
  <si>
    <t>Studánka</t>
  </si>
  <si>
    <t>Tachov</t>
  </si>
  <si>
    <t>andrle@ceskysnowboarding.cz</t>
  </si>
  <si>
    <t>Sadová</t>
  </si>
  <si>
    <t>Mnichovice</t>
  </si>
  <si>
    <t>Kryštof</t>
  </si>
  <si>
    <t>Táborská</t>
  </si>
  <si>
    <t>Jana Švermy</t>
  </si>
  <si>
    <t>Alice</t>
  </si>
  <si>
    <t>Kristýna</t>
  </si>
  <si>
    <t>Lucie</t>
  </si>
  <si>
    <t>Vysoká Pec</t>
  </si>
  <si>
    <t>Dobruška</t>
  </si>
  <si>
    <t>Vojtěch</t>
  </si>
  <si>
    <t>Iveta</t>
  </si>
  <si>
    <t>Zuzana</t>
  </si>
  <si>
    <t>Podskalská</t>
  </si>
  <si>
    <t>Solnice</t>
  </si>
  <si>
    <t>Josef</t>
  </si>
  <si>
    <t>Chomutov</t>
  </si>
  <si>
    <t>Anna Marie</t>
  </si>
  <si>
    <t>Nový Jičín</t>
  </si>
  <si>
    <t>Vladislav</t>
  </si>
  <si>
    <t>Renáta</t>
  </si>
  <si>
    <t>Sportovní klub ve Vrbně pod Pradědem, z.s.</t>
  </si>
  <si>
    <t>Andš</t>
  </si>
  <si>
    <t>770915/3408</t>
  </si>
  <si>
    <t>Schutzova</t>
  </si>
  <si>
    <t>ands@ceskysnowboarding.cz</t>
  </si>
  <si>
    <t>Anger</t>
  </si>
  <si>
    <t>060205/2352</t>
  </si>
  <si>
    <t>Kyjov</t>
  </si>
  <si>
    <t>anger@czechsnowboarding.cz</t>
  </si>
  <si>
    <t>Klub Krušných hor, z.s.</t>
  </si>
  <si>
    <t>900426/0199</t>
  </si>
  <si>
    <t>Přímětická</t>
  </si>
  <si>
    <t>Praha 4 Michle</t>
  </si>
  <si>
    <t>anger@cskysnowboarding.cz</t>
  </si>
  <si>
    <t>Angerová</t>
  </si>
  <si>
    <t>085205/2333</t>
  </si>
  <si>
    <t>angerova@czechsnowboarding.cz</t>
  </si>
  <si>
    <t>Liberec 1</t>
  </si>
  <si>
    <t>Pod Kavalírkou</t>
  </si>
  <si>
    <t>Teplice</t>
  </si>
  <si>
    <t>Bohdan</t>
  </si>
  <si>
    <t>Anton</t>
  </si>
  <si>
    <t>Lubomír</t>
  </si>
  <si>
    <t>Žerotínova</t>
  </si>
  <si>
    <t>Denis</t>
  </si>
  <si>
    <t>Mladé Buky</t>
  </si>
  <si>
    <t>Miroslav</t>
  </si>
  <si>
    <t>Praha 8</t>
  </si>
  <si>
    <t>Antonova</t>
  </si>
  <si>
    <t>Antonina</t>
  </si>
  <si>
    <t>835817/8895</t>
  </si>
  <si>
    <t>5.května</t>
  </si>
  <si>
    <t>antonova@ceskysnowboarding.cz</t>
  </si>
  <si>
    <t>Pohoří</t>
  </si>
  <si>
    <t>Lipovská</t>
  </si>
  <si>
    <t>Nymburk</t>
  </si>
  <si>
    <t>Sportovní klub Janské Lázně, z.s.</t>
  </si>
  <si>
    <t>Žacléř</t>
  </si>
  <si>
    <t>Velká Úpa</t>
  </si>
  <si>
    <t>Pec pod Sněžkou</t>
  </si>
  <si>
    <t>Robert</t>
  </si>
  <si>
    <t>Horní Rokytnice</t>
  </si>
  <si>
    <t>Rokytnice nad Jizerou</t>
  </si>
  <si>
    <t>Náměstí Míru</t>
  </si>
  <si>
    <t>Antošová</t>
  </si>
  <si>
    <t>TJ Dukla Liberec, z.s.</t>
  </si>
  <si>
    <t>Klára</t>
  </si>
  <si>
    <t>Marcela</t>
  </si>
  <si>
    <t>805903/0485</t>
  </si>
  <si>
    <t>Háj</t>
  </si>
  <si>
    <t>Loučná</t>
  </si>
  <si>
    <t>antosova@sportclub2000.eu</t>
  </si>
  <si>
    <t>Anýžová</t>
  </si>
  <si>
    <t>895413/0944</t>
  </si>
  <si>
    <t>Lodecká</t>
  </si>
  <si>
    <t>anyzova@ceskysnowboarding.cz</t>
  </si>
  <si>
    <t>Kaplická</t>
  </si>
  <si>
    <t>Šimon</t>
  </si>
  <si>
    <t>Sosnová</t>
  </si>
  <si>
    <t>Linda</t>
  </si>
  <si>
    <t>Čtvrtě</t>
  </si>
  <si>
    <t>Appl</t>
  </si>
  <si>
    <t>100113/3276</t>
  </si>
  <si>
    <t>Svatoplukova</t>
  </si>
  <si>
    <t>Červenka</t>
  </si>
  <si>
    <t>appl@czechsnowboarding.cz</t>
  </si>
  <si>
    <t>Applová</t>
  </si>
  <si>
    <t>955202/5945</t>
  </si>
  <si>
    <t>17. listopadu</t>
  </si>
  <si>
    <t>Kopřivnice</t>
  </si>
  <si>
    <t>klara.applova@czechsnowboarding.cz</t>
  </si>
  <si>
    <t>Třeboňská</t>
  </si>
  <si>
    <t>Mánesova</t>
  </si>
  <si>
    <t>Pardubice</t>
  </si>
  <si>
    <t>Arnošt</t>
  </si>
  <si>
    <t>890626/2266</t>
  </si>
  <si>
    <t>Uxova</t>
  </si>
  <si>
    <t>Nýřany</t>
  </si>
  <si>
    <t>adam.arnost@seznam.cz</t>
  </si>
  <si>
    <t>9150060 (SB)</t>
  </si>
  <si>
    <t>SB, SB</t>
  </si>
  <si>
    <t>Černošice</t>
  </si>
  <si>
    <t>Magdalena</t>
  </si>
  <si>
    <t>U Blaženky</t>
  </si>
  <si>
    <t>Slaný</t>
  </si>
  <si>
    <t>Anežka</t>
  </si>
  <si>
    <t>Lánov</t>
  </si>
  <si>
    <t>Georg</t>
  </si>
  <si>
    <t>Atanasov</t>
  </si>
  <si>
    <t>700202/2764</t>
  </si>
  <si>
    <t>Chuderinská</t>
  </si>
  <si>
    <t>Litvínov</t>
  </si>
  <si>
    <t>atanasov@klubkrusnychhor.cz</t>
  </si>
  <si>
    <t>Žádná</t>
  </si>
  <si>
    <t>Alexandra</t>
  </si>
  <si>
    <t>Atanasová</t>
  </si>
  <si>
    <t>915529/2971</t>
  </si>
  <si>
    <t>atanasova@klubkrusnychhor.cz</t>
  </si>
  <si>
    <t>Orlová</t>
  </si>
  <si>
    <t>Polní</t>
  </si>
  <si>
    <t>Albrechtice</t>
  </si>
  <si>
    <t>Čeněk</t>
  </si>
  <si>
    <t>Svornosti</t>
  </si>
  <si>
    <t>Komenského</t>
  </si>
  <si>
    <t>Havířov</t>
  </si>
  <si>
    <t>Na Kozinci</t>
  </si>
  <si>
    <t>Dušan</t>
  </si>
  <si>
    <t>Budovatelů</t>
  </si>
  <si>
    <t>I.</t>
  </si>
  <si>
    <t>Diana</t>
  </si>
  <si>
    <t>Augustinová</t>
  </si>
  <si>
    <t>955928/1402</t>
  </si>
  <si>
    <t>Sídliště Vyšný</t>
  </si>
  <si>
    <t>Český Krumlov</t>
  </si>
  <si>
    <t>diana.augustinova@gmail.com</t>
  </si>
  <si>
    <t>Selská</t>
  </si>
  <si>
    <t>Kmochova</t>
  </si>
  <si>
    <t>Liberec 14</t>
  </si>
  <si>
    <t>Aujeský</t>
  </si>
  <si>
    <t>021006/4239</t>
  </si>
  <si>
    <t>Voříškova</t>
  </si>
  <si>
    <t>aujesky.filip@czechsnowboarding</t>
  </si>
  <si>
    <t>Slezská</t>
  </si>
  <si>
    <t>Tyršova</t>
  </si>
  <si>
    <t>Studená</t>
  </si>
  <si>
    <t>Aurell</t>
  </si>
  <si>
    <t>040215/5787</t>
  </si>
  <si>
    <t>Heřmanova</t>
  </si>
  <si>
    <t>klaraaurell@seznam.cz</t>
  </si>
  <si>
    <t>9150276 (SB)</t>
  </si>
  <si>
    <t>Matouš</t>
  </si>
  <si>
    <t>060502/4684</t>
  </si>
  <si>
    <t>Aust</t>
  </si>
  <si>
    <t>880202/1074</t>
  </si>
  <si>
    <t>Krajnic</t>
  </si>
  <si>
    <t>Mladá Bolestav</t>
  </si>
  <si>
    <t>aust@ceskysnowboarding.cz</t>
  </si>
  <si>
    <t>Žižkova</t>
  </si>
  <si>
    <t>Čelákovice</t>
  </si>
  <si>
    <t>Dvořákova</t>
  </si>
  <si>
    <t>Domažlice</t>
  </si>
  <si>
    <t>Josefa Hory</t>
  </si>
  <si>
    <t>Baader</t>
  </si>
  <si>
    <t>800812/9085</t>
  </si>
  <si>
    <t>Matušova</t>
  </si>
  <si>
    <t>Liberec 3</t>
  </si>
  <si>
    <t>baade@ceskysnowboarding.cz</t>
  </si>
  <si>
    <t>Klášterec nad Ohří</t>
  </si>
  <si>
    <t>Albert</t>
  </si>
  <si>
    <t>SKI klub Velké Meziříčí</t>
  </si>
  <si>
    <t>Bára</t>
  </si>
  <si>
    <t>Stanislava</t>
  </si>
  <si>
    <t>Babczynská</t>
  </si>
  <si>
    <t>745219/0064</t>
  </si>
  <si>
    <t>Obora</t>
  </si>
  <si>
    <t>Petrov</t>
  </si>
  <si>
    <t>babczynska@email.cz</t>
  </si>
  <si>
    <t>Spolek Snowboardový klub ZODYHYD SNOW</t>
  </si>
  <si>
    <t>Zita</t>
  </si>
  <si>
    <t>055216/4448</t>
  </si>
  <si>
    <t>Dan</t>
  </si>
  <si>
    <t>Babczynski</t>
  </si>
  <si>
    <t>070606/4502</t>
  </si>
  <si>
    <t>Babiánková</t>
  </si>
  <si>
    <t>016017/0010</t>
  </si>
  <si>
    <t>Štúrova</t>
  </si>
  <si>
    <t>kristyna.babiankova@seznam.cz</t>
  </si>
  <si>
    <t>Snowbeasts z.s.</t>
  </si>
  <si>
    <t>9155065 (SB)</t>
  </si>
  <si>
    <t>Babická</t>
  </si>
  <si>
    <t>735821/2444</t>
  </si>
  <si>
    <t>Schubertova</t>
  </si>
  <si>
    <t>babicka@sportclub2000.eu</t>
  </si>
  <si>
    <t>Babický</t>
  </si>
  <si>
    <t>640611/0975</t>
  </si>
  <si>
    <t>babicky@sportclub2000.eu</t>
  </si>
  <si>
    <t>Babič</t>
  </si>
  <si>
    <t>Dolní Branná</t>
  </si>
  <si>
    <t>080303/8511</t>
  </si>
  <si>
    <t>B. Němcové</t>
  </si>
  <si>
    <t>Podivín</t>
  </si>
  <si>
    <t>miriamsilhanova@seznam.cz</t>
  </si>
  <si>
    <t>Zbyněk</t>
  </si>
  <si>
    <t>Sirotkova</t>
  </si>
  <si>
    <t>Babincová</t>
  </si>
  <si>
    <t>945420/0041</t>
  </si>
  <si>
    <t>Krocínova</t>
  </si>
  <si>
    <t>Staré město</t>
  </si>
  <si>
    <t>tereza.babincova@seznam.cz</t>
  </si>
  <si>
    <t>Horská</t>
  </si>
  <si>
    <t>Rožnov pod Radhoštěm</t>
  </si>
  <si>
    <t>Hlučín</t>
  </si>
  <si>
    <t>Tréninkové centrum Praděd, zapsaný spolek</t>
  </si>
  <si>
    <t>P</t>
  </si>
  <si>
    <t>Strakonice</t>
  </si>
  <si>
    <t>Olšany</t>
  </si>
  <si>
    <t>Ludmila</t>
  </si>
  <si>
    <t>Ledeč nad Sázavou</t>
  </si>
  <si>
    <t>Lučany</t>
  </si>
  <si>
    <t>Lučany nad Nisou</t>
  </si>
  <si>
    <t>Mojmír</t>
  </si>
  <si>
    <t>Báča</t>
  </si>
  <si>
    <t>060210/4437</t>
  </si>
  <si>
    <t>bacovat@seznam.cz</t>
  </si>
  <si>
    <t>Radka</t>
  </si>
  <si>
    <t>Spalova</t>
  </si>
  <si>
    <t>Rakovník</t>
  </si>
  <si>
    <t>Bače</t>
  </si>
  <si>
    <t>870620/2439</t>
  </si>
  <si>
    <t>Tisová</t>
  </si>
  <si>
    <t>Vysoké Mýto</t>
  </si>
  <si>
    <t>bace@ceskysnowboarding.cz</t>
  </si>
  <si>
    <t>Bačík</t>
  </si>
  <si>
    <t>Karlova Studánka</t>
  </si>
  <si>
    <t>100902/0342</t>
  </si>
  <si>
    <t>SNP</t>
  </si>
  <si>
    <t>Vimperk</t>
  </si>
  <si>
    <t>vondma@seznam.cz</t>
  </si>
  <si>
    <t>SK SNOWRIDERS VIMPERK z.s.</t>
  </si>
  <si>
    <t>Alžběta</t>
  </si>
  <si>
    <t>Badalíková</t>
  </si>
  <si>
    <t>955425/5249</t>
  </si>
  <si>
    <t>Bukovecká</t>
  </si>
  <si>
    <t>Praha 9 - Letňany</t>
  </si>
  <si>
    <t>badli@seznam.cz</t>
  </si>
  <si>
    <t>Habrová</t>
  </si>
  <si>
    <t>Fryšták</t>
  </si>
  <si>
    <t>Vítězslav</t>
  </si>
  <si>
    <t>Sportovní</t>
  </si>
  <si>
    <t>Želešice</t>
  </si>
  <si>
    <t>Svatopluk</t>
  </si>
  <si>
    <t>Bagara</t>
  </si>
  <si>
    <t>780115/4779</t>
  </si>
  <si>
    <t>Bystrice nad Pernstejnem</t>
  </si>
  <si>
    <t>sbagara@gmail.com</t>
  </si>
  <si>
    <t>Ema</t>
  </si>
  <si>
    <t>Petra Bezruče</t>
  </si>
  <si>
    <t>Veleslavínova</t>
  </si>
  <si>
    <t>Opava</t>
  </si>
  <si>
    <t>Bach</t>
  </si>
  <si>
    <t>730720/2760</t>
  </si>
  <si>
    <t>br@ysr.cz</t>
  </si>
  <si>
    <t>100723/1280</t>
  </si>
  <si>
    <t>bt@ysr.cz</t>
  </si>
  <si>
    <t>Ladislav</t>
  </si>
  <si>
    <t>Bachová</t>
  </si>
  <si>
    <t>735507/2681</t>
  </si>
  <si>
    <t>bh@ysr.cz</t>
  </si>
  <si>
    <t>045920/4482</t>
  </si>
  <si>
    <t>bk@ysr.cz</t>
  </si>
  <si>
    <t>Židlochovice</t>
  </si>
  <si>
    <t>Bachurová</t>
  </si>
  <si>
    <t>835216/0663</t>
  </si>
  <si>
    <t>bachurova@sportclub2000.eu</t>
  </si>
  <si>
    <t>Baier</t>
  </si>
  <si>
    <t>Křivatcová</t>
  </si>
  <si>
    <t>870917/3924</t>
  </si>
  <si>
    <t>České Petrovice</t>
  </si>
  <si>
    <t>ecomabai@gmail.com</t>
  </si>
  <si>
    <t>SKI KLUB České Petrovice</t>
  </si>
  <si>
    <t>Žamberk</t>
  </si>
  <si>
    <t>Karlov</t>
  </si>
  <si>
    <t>Nad Tratí</t>
  </si>
  <si>
    <t>Prachatice</t>
  </si>
  <si>
    <t>Marta</t>
  </si>
  <si>
    <t>Michaela</t>
  </si>
  <si>
    <t>Bajerková</t>
  </si>
  <si>
    <t>915308/4094</t>
  </si>
  <si>
    <t>Voroněžská</t>
  </si>
  <si>
    <t>bajerovamichaela@centrum.cz</t>
  </si>
  <si>
    <t>Bajerová</t>
  </si>
  <si>
    <t>Praha 14</t>
  </si>
  <si>
    <t>Monika</t>
  </si>
  <si>
    <t>826112/0307</t>
  </si>
  <si>
    <t>Nad primaskou</t>
  </si>
  <si>
    <t>kudrnova.monika@gmail.com</t>
  </si>
  <si>
    <t>Czech Snowboardcross Team z.s.</t>
  </si>
  <si>
    <t>895623/4078</t>
  </si>
  <si>
    <t>Boží Dar</t>
  </si>
  <si>
    <t>bajerova@klubkrusnychhor.cz</t>
  </si>
  <si>
    <t>Masarykova</t>
  </si>
  <si>
    <t>Bajný</t>
  </si>
  <si>
    <t>880617/0098</t>
  </si>
  <si>
    <t>Jordánská</t>
  </si>
  <si>
    <t>janbajny@ceskysnowboarding.cz</t>
  </si>
  <si>
    <t>Hřbitovní</t>
  </si>
  <si>
    <t>Mikuláš</t>
  </si>
  <si>
    <t>Bakeš</t>
  </si>
  <si>
    <t>820802/0183</t>
  </si>
  <si>
    <t>Voršilská 4</t>
  </si>
  <si>
    <t>bakes.david@gmail.com</t>
  </si>
  <si>
    <t>Denisa</t>
  </si>
  <si>
    <t>AD, AD</t>
  </si>
  <si>
    <t>Zahradní</t>
  </si>
  <si>
    <t>Bakos</t>
  </si>
  <si>
    <t>701112/1128</t>
  </si>
  <si>
    <t>Sídliště</t>
  </si>
  <si>
    <t>Příbram</t>
  </si>
  <si>
    <t>adolf.bakos@czechsnowboarding.cz</t>
  </si>
  <si>
    <t>Bakulová</t>
  </si>
  <si>
    <t>765214/0694</t>
  </si>
  <si>
    <t>Hnězdenská</t>
  </si>
  <si>
    <t>danabakulova@czechsnowboarding.cz</t>
  </si>
  <si>
    <t>Miloš</t>
  </si>
  <si>
    <t>Harrachov</t>
  </si>
  <si>
    <t>Helena</t>
  </si>
  <si>
    <t>V Zahradách</t>
  </si>
  <si>
    <t>Krmelín</t>
  </si>
  <si>
    <t>Janika</t>
  </si>
  <si>
    <t>Baláčková</t>
  </si>
  <si>
    <t>075926/6090</t>
  </si>
  <si>
    <t>Na střelinici</t>
  </si>
  <si>
    <t>janika.balackova@gmail.com</t>
  </si>
  <si>
    <t>Komunardů</t>
  </si>
  <si>
    <t>Balajka</t>
  </si>
  <si>
    <t>991024/5004</t>
  </si>
  <si>
    <t>Modrá</t>
  </si>
  <si>
    <t>balajka.lukas@seznam.cz</t>
  </si>
  <si>
    <t>Pěnčín</t>
  </si>
  <si>
    <t>Balán</t>
  </si>
  <si>
    <t>820516/0843</t>
  </si>
  <si>
    <t>Mikoláše Alše</t>
  </si>
  <si>
    <t>Kolín</t>
  </si>
  <si>
    <t>balan@ceskysnowboarding.cz</t>
  </si>
  <si>
    <t>Vojta</t>
  </si>
  <si>
    <t>Velké Hamry</t>
  </si>
  <si>
    <t>Irena</t>
  </si>
  <si>
    <t>Renata</t>
  </si>
  <si>
    <t>Hlavní</t>
  </si>
  <si>
    <t>Smetanova</t>
  </si>
  <si>
    <t>Luis</t>
  </si>
  <si>
    <t>Baláž</t>
  </si>
  <si>
    <t>150618/1336</t>
  </si>
  <si>
    <t>Nad lomem</t>
  </si>
  <si>
    <t>denisa@sviga.cz</t>
  </si>
  <si>
    <t>SK LOQUITA´S, z. s.</t>
  </si>
  <si>
    <t>Balcar</t>
  </si>
  <si>
    <t>Lesní</t>
  </si>
  <si>
    <t>060721/3673</t>
  </si>
  <si>
    <t>Pod školou</t>
  </si>
  <si>
    <t>Lukas.balcar@czechsnowboarding.cz</t>
  </si>
  <si>
    <t>831104/3048</t>
  </si>
  <si>
    <t>onrejbalcar@czechsnowboarding.cz</t>
  </si>
  <si>
    <t>Nový Svět</t>
  </si>
  <si>
    <t>Tymákov</t>
  </si>
  <si>
    <t>Štěpánská</t>
  </si>
  <si>
    <t>Velká Bíteš</t>
  </si>
  <si>
    <t>Kamenice</t>
  </si>
  <si>
    <t>Balga</t>
  </si>
  <si>
    <t>Voskovcova</t>
  </si>
  <si>
    <t>710729/4117</t>
  </si>
  <si>
    <t>Zamecká</t>
  </si>
  <si>
    <t>balga@czechsnowboarding.cz</t>
  </si>
  <si>
    <t>Balihar</t>
  </si>
  <si>
    <t>840806/0023</t>
  </si>
  <si>
    <t>Veverkova</t>
  </si>
  <si>
    <t>balihar@ceskysnowboarding.cz</t>
  </si>
  <si>
    <t>Chodská</t>
  </si>
  <si>
    <t>Kamila</t>
  </si>
  <si>
    <t>Jeremenkova</t>
  </si>
  <si>
    <t>Pavlína</t>
  </si>
  <si>
    <t>Adilet</t>
  </si>
  <si>
    <t>Balmukhambet</t>
  </si>
  <si>
    <t>920913/3285</t>
  </si>
  <si>
    <t>Terronská</t>
  </si>
  <si>
    <t>adilet@czechsnowboarding.cz</t>
  </si>
  <si>
    <t>Balon</t>
  </si>
  <si>
    <t>100727/0330</t>
  </si>
  <si>
    <t>Mezidolí</t>
  </si>
  <si>
    <t>balon@snowkidzcz.com</t>
  </si>
  <si>
    <t>Baloun</t>
  </si>
  <si>
    <t>Štěpán</t>
  </si>
  <si>
    <t>141025/0919</t>
  </si>
  <si>
    <t>Pasovská</t>
  </si>
  <si>
    <t>pasovska@seznam.cz</t>
  </si>
  <si>
    <t>Balounová</t>
  </si>
  <si>
    <t>Elen</t>
  </si>
  <si>
    <t>146027/0482</t>
  </si>
  <si>
    <t>Výčapy</t>
  </si>
  <si>
    <t>elen.balounova@czechsnowboarding.cz</t>
  </si>
  <si>
    <t>Baloušek</t>
  </si>
  <si>
    <t>011027/5913</t>
  </si>
  <si>
    <t>Moravská</t>
  </si>
  <si>
    <t>jakub.balousek@czechsnowboarding.cz</t>
  </si>
  <si>
    <t>Lenka</t>
  </si>
  <si>
    <t>Baloušková</t>
  </si>
  <si>
    <t>876111/0941</t>
  </si>
  <si>
    <t>Dasická</t>
  </si>
  <si>
    <t>balouskova@ceskysnowboarding.cz</t>
  </si>
  <si>
    <t>Sabina</t>
  </si>
  <si>
    <t>Jižní</t>
  </si>
  <si>
    <t>Odry</t>
  </si>
  <si>
    <t>Elena</t>
  </si>
  <si>
    <t>Brušperk</t>
  </si>
  <si>
    <t>Oskar</t>
  </si>
  <si>
    <t>Slunečná</t>
  </si>
  <si>
    <t>Velká Polom</t>
  </si>
  <si>
    <t>Mníšek pod Brdy</t>
  </si>
  <si>
    <t>Vesec</t>
  </si>
  <si>
    <t>Ellen</t>
  </si>
  <si>
    <t>Velké Karlovice</t>
  </si>
  <si>
    <t>Horní Bečva</t>
  </si>
  <si>
    <t>Krkonošská</t>
  </si>
  <si>
    <t>Báňa</t>
  </si>
  <si>
    <t>111130/1345</t>
  </si>
  <si>
    <t>Klecandová</t>
  </si>
  <si>
    <t>banovaveronika@seznam.cz</t>
  </si>
  <si>
    <t>Sebastien</t>
  </si>
  <si>
    <t>Bango</t>
  </si>
  <si>
    <t>100826/1265</t>
  </si>
  <si>
    <t>Leitnerová</t>
  </si>
  <si>
    <t>kervic@seznam.cz</t>
  </si>
  <si>
    <t>Sandra</t>
  </si>
  <si>
    <t>Stříbrná</t>
  </si>
  <si>
    <t>Hugo</t>
  </si>
  <si>
    <t>Ivan</t>
  </si>
  <si>
    <t>Ruda nad Moravou</t>
  </si>
  <si>
    <t>Rybářská</t>
  </si>
  <si>
    <t>Vikýřovice</t>
  </si>
  <si>
    <t>Jičínská</t>
  </si>
  <si>
    <t>Sebastian</t>
  </si>
  <si>
    <t>Miroslava</t>
  </si>
  <si>
    <t>Vanessa</t>
  </si>
  <si>
    <t>Michael</t>
  </si>
  <si>
    <t>Kozí</t>
  </si>
  <si>
    <t>Baprawski</t>
  </si>
  <si>
    <t>141025/0897</t>
  </si>
  <si>
    <t>Náměstí 28.dubna</t>
  </si>
  <si>
    <t>baprawski.jakub@czechsnowboarding.cz</t>
  </si>
  <si>
    <t>Bár</t>
  </si>
  <si>
    <t>750204/2504</t>
  </si>
  <si>
    <t>Kovařská</t>
  </si>
  <si>
    <t>Kovářská</t>
  </si>
  <si>
    <t>bar@klubkrusnychhor.cz</t>
  </si>
  <si>
    <t>Polská republika</t>
  </si>
  <si>
    <t>Bělská</t>
  </si>
  <si>
    <t>Palkovice</t>
  </si>
  <si>
    <t>Liberec 11</t>
  </si>
  <si>
    <t>Ester</t>
  </si>
  <si>
    <t>Žďár nad Sázavou</t>
  </si>
  <si>
    <t>Benedikt</t>
  </si>
  <si>
    <t>Bartákova</t>
  </si>
  <si>
    <t>Křišťálová</t>
  </si>
  <si>
    <t>Bardoň</t>
  </si>
  <si>
    <t>041022/0371</t>
  </si>
  <si>
    <t>Novodvorská</t>
  </si>
  <si>
    <t>ANTONIN.BARDON@czechsnowboarding.cz</t>
  </si>
  <si>
    <t>Vojanova</t>
  </si>
  <si>
    <t>Barello</t>
  </si>
  <si>
    <t>765527/0722</t>
  </si>
  <si>
    <t>Velké Chvalovice</t>
  </si>
  <si>
    <t>denisabarello@ceskysnowboarding.cz</t>
  </si>
  <si>
    <t>Bareš</t>
  </si>
  <si>
    <t>900615/4300</t>
  </si>
  <si>
    <t>Severní</t>
  </si>
  <si>
    <t>bares@ceskysnowboarding.cz</t>
  </si>
  <si>
    <t>091005/7984</t>
  </si>
  <si>
    <t>Jana Uhra</t>
  </si>
  <si>
    <t>bares@czechsnowboarding.cz</t>
  </si>
  <si>
    <t>Jílovská</t>
  </si>
  <si>
    <t>Dominika</t>
  </si>
  <si>
    <t>Barešová</t>
  </si>
  <si>
    <t>056228/7979</t>
  </si>
  <si>
    <t>baresova@czechsnowboarding.cz</t>
  </si>
  <si>
    <t>935311/0074</t>
  </si>
  <si>
    <t>K Námestí</t>
  </si>
  <si>
    <t>baresova@ceskysnowboarding.cz</t>
  </si>
  <si>
    <t>Zdenka</t>
  </si>
  <si>
    <t>625806/0908</t>
  </si>
  <si>
    <t>Barfuss</t>
  </si>
  <si>
    <t>620921/0700</t>
  </si>
  <si>
    <t>Zborovská</t>
  </si>
  <si>
    <t>barfuss@ceskysnowboarding.cz</t>
  </si>
  <si>
    <t>Hlavní třída</t>
  </si>
  <si>
    <t>Barchánek</t>
  </si>
  <si>
    <t>660722/0510</t>
  </si>
  <si>
    <t>Mořinka</t>
  </si>
  <si>
    <t>josef.barchanek@max.klinovec.club</t>
  </si>
  <si>
    <t>Max Klínovec z.s.</t>
  </si>
  <si>
    <t>Barchánková</t>
  </si>
  <si>
    <t>075107/0760</t>
  </si>
  <si>
    <t>Mořina</t>
  </si>
  <si>
    <t>adela.barchankova@maxklinovec.club</t>
  </si>
  <si>
    <t>Martina Barchánková</t>
  </si>
  <si>
    <t>695513/0050</t>
  </si>
  <si>
    <t>martina.barchankova@maxklinovec.club</t>
  </si>
  <si>
    <t>Stela</t>
  </si>
  <si>
    <t>Rokytnice</t>
  </si>
  <si>
    <t>Slavičín</t>
  </si>
  <si>
    <t>Růžová</t>
  </si>
  <si>
    <t>Podlesí</t>
  </si>
  <si>
    <t>Všemina</t>
  </si>
  <si>
    <t>Agáta</t>
  </si>
  <si>
    <t>Sofie</t>
  </si>
  <si>
    <t>Žaneta</t>
  </si>
  <si>
    <t>Bárta</t>
  </si>
  <si>
    <t>Černá</t>
  </si>
  <si>
    <t>061028/3388</t>
  </si>
  <si>
    <t>Branka u Opavy</t>
  </si>
  <si>
    <t>filip.barta@czechsnowboarding.cz</t>
  </si>
  <si>
    <t>090724/7990</t>
  </si>
  <si>
    <t>Kovácká</t>
  </si>
  <si>
    <t>5a</t>
  </si>
  <si>
    <t>barta@czechsnowboarding.cz</t>
  </si>
  <si>
    <t>Vinohradská</t>
  </si>
  <si>
    <t>Tábor</t>
  </si>
  <si>
    <t>Za Humny</t>
  </si>
  <si>
    <t>900507/0052</t>
  </si>
  <si>
    <t>Holíkova</t>
  </si>
  <si>
    <t>Jílové</t>
  </si>
  <si>
    <t>barta@ceskysnowboarding.cz</t>
  </si>
  <si>
    <t>Preslova</t>
  </si>
  <si>
    <t>Bartáček</t>
  </si>
  <si>
    <t>850802/1819</t>
  </si>
  <si>
    <t>Vančurova</t>
  </si>
  <si>
    <t>bartacek@ceskysnowboarding.cz</t>
  </si>
  <si>
    <t>Erik</t>
  </si>
  <si>
    <t>Barták</t>
  </si>
  <si>
    <t>Labská 340</t>
  </si>
  <si>
    <t>Višňová</t>
  </si>
  <si>
    <t>Milovice</t>
  </si>
  <si>
    <t>Liberec 5</t>
  </si>
  <si>
    <t>780921/1630</t>
  </si>
  <si>
    <t>Kratušín</t>
  </si>
  <si>
    <t>Husinec</t>
  </si>
  <si>
    <t>vladimirbartak@seznam.cz</t>
  </si>
  <si>
    <t>Adriana</t>
  </si>
  <si>
    <t>Bartáková</t>
  </si>
  <si>
    <t>805811/0071</t>
  </si>
  <si>
    <t>Světova</t>
  </si>
  <si>
    <t>danask88@me.com</t>
  </si>
  <si>
    <t>Nella</t>
  </si>
  <si>
    <t>Kostelní</t>
  </si>
  <si>
    <t>Žofie</t>
  </si>
  <si>
    <t>Alois</t>
  </si>
  <si>
    <t>Bártek</t>
  </si>
  <si>
    <t>Blatnická</t>
  </si>
  <si>
    <t>890712/0992</t>
  </si>
  <si>
    <t>Haškova</t>
  </si>
  <si>
    <t>Liberec 6</t>
  </si>
  <si>
    <t>bartek@ceskysnowboarding.cz</t>
  </si>
  <si>
    <t>Bruntál</t>
  </si>
  <si>
    <t>Pivcova</t>
  </si>
  <si>
    <t>Gorkého</t>
  </si>
  <si>
    <t>Alšova</t>
  </si>
  <si>
    <t>Bartková</t>
  </si>
  <si>
    <t>085809/3764</t>
  </si>
  <si>
    <t>B.Václavka</t>
  </si>
  <si>
    <t>julie.bartkova@czechsnowboarding.cz</t>
  </si>
  <si>
    <t>Jugoslávská</t>
  </si>
  <si>
    <t>Bartl</t>
  </si>
  <si>
    <t>830105/9492</t>
  </si>
  <si>
    <t>Daškova</t>
  </si>
  <si>
    <t>bartl@ceskysnowboarding.cz</t>
  </si>
  <si>
    <t>Mníšek</t>
  </si>
  <si>
    <t>830107/2923</t>
  </si>
  <si>
    <t>Nám.9.Května</t>
  </si>
  <si>
    <t>Eliáš</t>
  </si>
  <si>
    <t>Ivo</t>
  </si>
  <si>
    <t>Jonáš</t>
  </si>
  <si>
    <t>Mikoláš</t>
  </si>
  <si>
    <t>Letní</t>
  </si>
  <si>
    <t>Orlická</t>
  </si>
  <si>
    <t>Hostivice</t>
  </si>
  <si>
    <t>Johana</t>
  </si>
  <si>
    <t>Bartoň</t>
  </si>
  <si>
    <t>951111/2633</t>
  </si>
  <si>
    <t>barton@ceskysnowboarding.cz</t>
  </si>
  <si>
    <t>Benátky nad Jizerou</t>
  </si>
  <si>
    <t>Hronov</t>
  </si>
  <si>
    <t>Theodor</t>
  </si>
  <si>
    <t>Kamenná</t>
  </si>
  <si>
    <t>Bartoňová</t>
  </si>
  <si>
    <t>075215/8847</t>
  </si>
  <si>
    <t>Kounicova</t>
  </si>
  <si>
    <t>venjan@centrum.cz</t>
  </si>
  <si>
    <t>056219/3104</t>
  </si>
  <si>
    <t>Čs. Armády</t>
  </si>
  <si>
    <t>Příbor</t>
  </si>
  <si>
    <t>hana.bartonova@czechsnowboarding.cz</t>
  </si>
  <si>
    <t>Jeronýmova</t>
  </si>
  <si>
    <t>Otrokovice</t>
  </si>
  <si>
    <t>Bartosek</t>
  </si>
  <si>
    <t>811226/3555</t>
  </si>
  <si>
    <t>Dasicka</t>
  </si>
  <si>
    <t>bartosek@ceskysnowboarding.cz</t>
  </si>
  <si>
    <t>Meda</t>
  </si>
  <si>
    <t>Bartoš</t>
  </si>
  <si>
    <t>Karla Čapka</t>
  </si>
  <si>
    <t>Josefův Důl</t>
  </si>
  <si>
    <t>ČSA</t>
  </si>
  <si>
    <t>Lelekovice</t>
  </si>
  <si>
    <t>Mariánské Lázně</t>
  </si>
  <si>
    <t>871224/6158</t>
  </si>
  <si>
    <t>Jesenická</t>
  </si>
  <si>
    <t>Hanušovice</t>
  </si>
  <si>
    <t>bartos@ceskysnowboarding.cz</t>
  </si>
  <si>
    <t>080921/7981</t>
  </si>
  <si>
    <t>Vrchovecká</t>
  </si>
  <si>
    <t>bartos.ondrej@czechsnowboarding.cz</t>
  </si>
  <si>
    <t xml:space="preserve">Ondřej </t>
  </si>
  <si>
    <t>Dubová</t>
  </si>
  <si>
    <t>U Vodojemu</t>
  </si>
  <si>
    <t>Kosmonosy</t>
  </si>
  <si>
    <t>Kodaňská</t>
  </si>
  <si>
    <t>960911/4482</t>
  </si>
  <si>
    <t>Starý Hrozenkov, Starý Hrozenkov 275</t>
  </si>
  <si>
    <t>Starý Hrozenkov</t>
  </si>
  <si>
    <t>romob@seznam.cz</t>
  </si>
  <si>
    <t>Tadeáš</t>
  </si>
  <si>
    <t>Vrchlického</t>
  </si>
  <si>
    <t>Kamil</t>
  </si>
  <si>
    <t>Bartošek</t>
  </si>
  <si>
    <t>940724/4187</t>
  </si>
  <si>
    <t>Dambořice</t>
  </si>
  <si>
    <t>bartosek@czechsnowboarding.cz</t>
  </si>
  <si>
    <t>Bartoška</t>
  </si>
  <si>
    <t>090705/7987</t>
  </si>
  <si>
    <t>Rybnická</t>
  </si>
  <si>
    <t>jan.bartoska@czechsnowboarding.cz</t>
  </si>
  <si>
    <t>Bartošková</t>
  </si>
  <si>
    <t>785403/4331</t>
  </si>
  <si>
    <t>Přepeřská</t>
  </si>
  <si>
    <t>katerinabartoskova@czechsnowboarding.cz</t>
  </si>
  <si>
    <t>Bartošová</t>
  </si>
  <si>
    <t>Josefína</t>
  </si>
  <si>
    <t>Magdaléna</t>
  </si>
  <si>
    <t>Dolní Lhota</t>
  </si>
  <si>
    <t>875625/0294</t>
  </si>
  <si>
    <t>Borského</t>
  </si>
  <si>
    <t>bartosova@ceskysnowboarding.cz</t>
  </si>
  <si>
    <t>916214/4486</t>
  </si>
  <si>
    <t>Iva</t>
  </si>
  <si>
    <t>Bártová</t>
  </si>
  <si>
    <t>Liberec 23</t>
  </si>
  <si>
    <t>056028/7904</t>
  </si>
  <si>
    <t>Purkyňova</t>
  </si>
  <si>
    <t>Přerov</t>
  </si>
  <si>
    <t>physiolife@email.cz</t>
  </si>
  <si>
    <t>036030/5088</t>
  </si>
  <si>
    <t>veralb@email.cz</t>
  </si>
  <si>
    <t>Snow Rockets z.s.</t>
  </si>
  <si>
    <t>9155074 (SB), 9155074 (SB)</t>
  </si>
  <si>
    <t>005817/3775</t>
  </si>
  <si>
    <t>Vodní</t>
  </si>
  <si>
    <t>vendybartova@seznam.cz</t>
  </si>
  <si>
    <t>Věra</t>
  </si>
  <si>
    <t>Damián</t>
  </si>
  <si>
    <t>Bartůněk</t>
  </si>
  <si>
    <t>900704/0053</t>
  </si>
  <si>
    <t>Srbská</t>
  </si>
  <si>
    <t>janbartunek@ceskysnowboarding.cz</t>
  </si>
  <si>
    <t>Vítek</t>
  </si>
  <si>
    <t>Bartušek</t>
  </si>
  <si>
    <t>031129/1662</t>
  </si>
  <si>
    <t>Purkártova</t>
  </si>
  <si>
    <t>pavla.mar@email.cz</t>
  </si>
  <si>
    <t>9150323 (SB)</t>
  </si>
  <si>
    <t>Měšice</t>
  </si>
  <si>
    <t>Bartuška,</t>
  </si>
  <si>
    <t>901003/2405</t>
  </si>
  <si>
    <t>Úšava</t>
  </si>
  <si>
    <t>bartuska@ceskysnowboarding.cz</t>
  </si>
  <si>
    <t>Barusová</t>
  </si>
  <si>
    <t>765527/3351</t>
  </si>
  <si>
    <t>Zárubova</t>
  </si>
  <si>
    <t>blankabarusova@seznam.cz</t>
  </si>
  <si>
    <t>Teodor</t>
  </si>
  <si>
    <t>Barušek</t>
  </si>
  <si>
    <t>081117/8918</t>
  </si>
  <si>
    <t>Skalecká</t>
  </si>
  <si>
    <t>barusek@snowkidzcz.com</t>
  </si>
  <si>
    <t>Beroun</t>
  </si>
  <si>
    <t>Bařínek</t>
  </si>
  <si>
    <t>730716/5701</t>
  </si>
  <si>
    <t>nábr.Dr.Edvarda Beneše</t>
  </si>
  <si>
    <t>2270/9</t>
  </si>
  <si>
    <t>d.barinek@vanair.oro</t>
  </si>
  <si>
    <t>AD, BD</t>
  </si>
  <si>
    <t>Ivana</t>
  </si>
  <si>
    <t>Chodov</t>
  </si>
  <si>
    <t>Týna</t>
  </si>
  <si>
    <t>Bastar</t>
  </si>
  <si>
    <t>930322/0674</t>
  </si>
  <si>
    <t xml:space="preserve">Argentinská </t>
  </si>
  <si>
    <t>bastar.ad@seznam.cz</t>
  </si>
  <si>
    <t>Bastl</t>
  </si>
  <si>
    <t>Luboš</t>
  </si>
  <si>
    <t>720211/3083</t>
  </si>
  <si>
    <t>Národní Gardy</t>
  </si>
  <si>
    <t>lu3xi@seznam.cz</t>
  </si>
  <si>
    <t>High5</t>
  </si>
  <si>
    <t>Tobias</t>
  </si>
  <si>
    <t>Klatovská</t>
  </si>
  <si>
    <t>Nýrsko</t>
  </si>
  <si>
    <t>Bastlová</t>
  </si>
  <si>
    <t>Osvobození</t>
  </si>
  <si>
    <t>České Meziříčí</t>
  </si>
  <si>
    <t>095918/7999</t>
  </si>
  <si>
    <t>Holubice</t>
  </si>
  <si>
    <t>linda.bastlova@czechsnowboarding.cz</t>
  </si>
  <si>
    <t>735803/3056</t>
  </si>
  <si>
    <t>085818/0873</t>
  </si>
  <si>
    <t>115819/1947</t>
  </si>
  <si>
    <t>Rychnov nad Kněžnou</t>
  </si>
  <si>
    <t>Berta</t>
  </si>
  <si>
    <t>Bašta</t>
  </si>
  <si>
    <t>065922/7415</t>
  </si>
  <si>
    <t>Prokopa Velikeho</t>
  </si>
  <si>
    <t>Úvaly</t>
  </si>
  <si>
    <t>tomas.basta@pwc.com</t>
  </si>
  <si>
    <t>Dorota</t>
  </si>
  <si>
    <t>105818/0123</t>
  </si>
  <si>
    <t>Prokopa Velikého</t>
  </si>
  <si>
    <t>860109/0685</t>
  </si>
  <si>
    <t>Pánkova</t>
  </si>
  <si>
    <t>basta@ceskysnowboarding.cz</t>
  </si>
  <si>
    <t>Ella</t>
  </si>
  <si>
    <t>Lada</t>
  </si>
  <si>
    <t>Bedřichov</t>
  </si>
  <si>
    <t>Špindlerův Mlýn</t>
  </si>
  <si>
    <t>B.Němcové</t>
  </si>
  <si>
    <t>Melisa</t>
  </si>
  <si>
    <t>Na výsluní</t>
  </si>
  <si>
    <t>Úvoz</t>
  </si>
  <si>
    <t>Davyd</t>
  </si>
  <si>
    <t>Batshta</t>
  </si>
  <si>
    <t>Ukrajina</t>
  </si>
  <si>
    <t>Pila</t>
  </si>
  <si>
    <t>bashta.tetjana1@gmail.com</t>
  </si>
  <si>
    <t>5. května</t>
  </si>
  <si>
    <t>Tomaš</t>
  </si>
  <si>
    <t>Jiráskova</t>
  </si>
  <si>
    <t>Lidická</t>
  </si>
  <si>
    <t>Most</t>
  </si>
  <si>
    <t>Železná Ruda</t>
  </si>
  <si>
    <t>Ostrov</t>
  </si>
  <si>
    <t>Bauerová</t>
  </si>
  <si>
    <t>925218/2401</t>
  </si>
  <si>
    <t>Hroznatova</t>
  </si>
  <si>
    <t>bauerovaan@gmail.com</t>
  </si>
  <si>
    <t>Valerie</t>
  </si>
  <si>
    <t>045718/3672</t>
  </si>
  <si>
    <t>Náměstí B. Němcové</t>
  </si>
  <si>
    <t>valerie.bauerova@czechsnowboarding.cz</t>
  </si>
  <si>
    <t>Baumlová</t>
  </si>
  <si>
    <t>046028/4660</t>
  </si>
  <si>
    <t>Karlštejnská</t>
  </si>
  <si>
    <t>baumlova.dana@seznam.cz</t>
  </si>
  <si>
    <t>Zdenek</t>
  </si>
  <si>
    <t>Baur</t>
  </si>
  <si>
    <t>931029/5566</t>
  </si>
  <si>
    <t>marek.baur@czechsnowboarding.cz</t>
  </si>
  <si>
    <t>Carmen</t>
  </si>
  <si>
    <t>Žlutická</t>
  </si>
  <si>
    <t>Jizerská</t>
  </si>
  <si>
    <t>Bazala</t>
  </si>
  <si>
    <t>880520/0987</t>
  </si>
  <si>
    <t>Bratří Lumiérů</t>
  </si>
  <si>
    <t>Samotišky</t>
  </si>
  <si>
    <t>bazala@ceskysnowboarding.cz</t>
  </si>
  <si>
    <t>Bažant</t>
  </si>
  <si>
    <t>Ruprechtická</t>
  </si>
  <si>
    <t>960409/0716</t>
  </si>
  <si>
    <t xml:space="preserve">Smetanova </t>
  </si>
  <si>
    <t>Votice</t>
  </si>
  <si>
    <t>Ubbyumanga@gmail.com</t>
  </si>
  <si>
    <t>9150351 (SB)</t>
  </si>
  <si>
    <t>Mlýnská</t>
  </si>
  <si>
    <t>Bažik</t>
  </si>
  <si>
    <t>910813/4651</t>
  </si>
  <si>
    <t>Charvátská</t>
  </si>
  <si>
    <t>bazik@czechsnowboarding.cz</t>
  </si>
  <si>
    <t>Bažil</t>
  </si>
  <si>
    <t>681002/2087</t>
  </si>
  <si>
    <t>Besední</t>
  </si>
  <si>
    <t>bazil@sportclub2000eu</t>
  </si>
  <si>
    <t>Bebčák</t>
  </si>
  <si>
    <t>771216/4493</t>
  </si>
  <si>
    <t>Výškovice</t>
  </si>
  <si>
    <t>bebcak.petr@czechsnowboarding.cz</t>
  </si>
  <si>
    <t>Beck</t>
  </si>
  <si>
    <t>Na zájezdu</t>
  </si>
  <si>
    <t>121221/1583</t>
  </si>
  <si>
    <t>Savtopluka Čecha</t>
  </si>
  <si>
    <t>Žatec</t>
  </si>
  <si>
    <t>fiala@email.cz</t>
  </si>
  <si>
    <t>Becková</t>
  </si>
  <si>
    <t>895727/1664</t>
  </si>
  <si>
    <t>1.máje</t>
  </si>
  <si>
    <t>beckkovanna@seznam.cz</t>
  </si>
  <si>
    <t>635921/1837</t>
  </si>
  <si>
    <t>beckovam@seznam.cz</t>
  </si>
  <si>
    <t>785825/2732</t>
  </si>
  <si>
    <t>Svatopluka Čecha</t>
  </si>
  <si>
    <t>renata.beckova@maxklinovec.club</t>
  </si>
  <si>
    <t>996006/1672</t>
  </si>
  <si>
    <t>Becová</t>
  </si>
  <si>
    <t>725912/0110</t>
  </si>
  <si>
    <t>Lupáčova</t>
  </si>
  <si>
    <t>monika.becova@czechsnowboarding.cz</t>
  </si>
  <si>
    <t>Družec</t>
  </si>
  <si>
    <t>Bečva</t>
  </si>
  <si>
    <t>061126/7965</t>
  </si>
  <si>
    <t>Přemyslovo náměstí</t>
  </si>
  <si>
    <t>becva@czechsnowboarding.cz</t>
  </si>
  <si>
    <t>Bečvář</t>
  </si>
  <si>
    <t>901201/4198</t>
  </si>
  <si>
    <t>Jugoslávských partyzánů</t>
  </si>
  <si>
    <t>Praha 6 - Dejvice</t>
  </si>
  <si>
    <t>becvar@ceskysnowboarding.cz</t>
  </si>
  <si>
    <t>Vítězná</t>
  </si>
  <si>
    <t>Bečvářová</t>
  </si>
  <si>
    <t>045128/5835</t>
  </si>
  <si>
    <t>Hrdličkova</t>
  </si>
  <si>
    <t>martina.tietzova@seznam.cz</t>
  </si>
  <si>
    <t>015529/0432</t>
  </si>
  <si>
    <t>Nerudova</t>
  </si>
  <si>
    <t>Vídeňská</t>
  </si>
  <si>
    <t>Aš</t>
  </si>
  <si>
    <t>Bednář</t>
  </si>
  <si>
    <t>940520/3566</t>
  </si>
  <si>
    <t>Mokošín</t>
  </si>
  <si>
    <t>Adam.bed@post.cz</t>
  </si>
  <si>
    <t>U Křížku</t>
  </si>
  <si>
    <t>V zahrádkách</t>
  </si>
  <si>
    <t>661110/1013</t>
  </si>
  <si>
    <t>Rajhradice</t>
  </si>
  <si>
    <t>jind.bednar@seznam.cz</t>
  </si>
  <si>
    <t>Za Tratí</t>
  </si>
  <si>
    <t>920303/0001</t>
  </si>
  <si>
    <t>890902/3783</t>
  </si>
  <si>
    <t>Borová</t>
  </si>
  <si>
    <t>bednar@ceskysnowboarding.cz</t>
  </si>
  <si>
    <t>971002/2091</t>
  </si>
  <si>
    <t>Ječná</t>
  </si>
  <si>
    <t>Třemošná</t>
  </si>
  <si>
    <t>bedyfbr@email.cz</t>
  </si>
  <si>
    <t>Bílovice nad Svitavou</t>
  </si>
  <si>
    <t>Bednaříková</t>
  </si>
  <si>
    <t>075418/3694</t>
  </si>
  <si>
    <t>bednarikova@snowkidzcz.com</t>
  </si>
  <si>
    <t>Silvie</t>
  </si>
  <si>
    <t>Jaroměř</t>
  </si>
  <si>
    <t>Národní</t>
  </si>
  <si>
    <t>Pacov</t>
  </si>
  <si>
    <t>AD, AD, AD</t>
  </si>
  <si>
    <t>Běhal</t>
  </si>
  <si>
    <t>Pavlovská</t>
  </si>
  <si>
    <t>691109/1121</t>
  </si>
  <si>
    <t>martin.behal@czechsnowboarding.cz</t>
  </si>
  <si>
    <t>920529/5770</t>
  </si>
  <si>
    <t>Olšany u Prostějova</t>
  </si>
  <si>
    <t>behal@ceskysnowboarding.cz</t>
  </si>
  <si>
    <t>Stella</t>
  </si>
  <si>
    <t>Běhavý</t>
  </si>
  <si>
    <t>720911/4484</t>
  </si>
  <si>
    <t>Jungmannova</t>
  </si>
  <si>
    <t>Kuřim</t>
  </si>
  <si>
    <t>jaroslabehavy@ceskysnowboarding.cz</t>
  </si>
  <si>
    <t>820902/7244</t>
  </si>
  <si>
    <t>Milín</t>
  </si>
  <si>
    <t>behavy@ceskysnowboarding.cz</t>
  </si>
  <si>
    <t>Křižíkova</t>
  </si>
  <si>
    <t>Artur</t>
  </si>
  <si>
    <t>Beier</t>
  </si>
  <si>
    <t>701123/3603</t>
  </si>
  <si>
    <t>Do Dolců</t>
  </si>
  <si>
    <t>arturbeier@czechsnowboarding.cz</t>
  </si>
  <si>
    <t>Beil</t>
  </si>
  <si>
    <t>790130/1518</t>
  </si>
  <si>
    <t>Maín</t>
  </si>
  <si>
    <t>Kutná Hora</t>
  </si>
  <si>
    <t>beil@ceskysnowboarding.cz</t>
  </si>
  <si>
    <t>Radomír</t>
  </si>
  <si>
    <t>890424/0895</t>
  </si>
  <si>
    <t>Na Studních</t>
  </si>
  <si>
    <t>Bejček</t>
  </si>
  <si>
    <t>Na Stráni</t>
  </si>
  <si>
    <t>Ústí nad Labem</t>
  </si>
  <si>
    <t>561218/1036</t>
  </si>
  <si>
    <t>Mírová</t>
  </si>
  <si>
    <t>Čajkovského</t>
  </si>
  <si>
    <t>Bejda</t>
  </si>
  <si>
    <t>750325/0942</t>
  </si>
  <si>
    <t>pavelbejda@czechsnowboarding.cz</t>
  </si>
  <si>
    <t>Janské Lázně</t>
  </si>
  <si>
    <t>Patočkova</t>
  </si>
  <si>
    <t>Dlážděná</t>
  </si>
  <si>
    <t>Maja</t>
  </si>
  <si>
    <t>Bek</t>
  </si>
  <si>
    <t>690218/0208</t>
  </si>
  <si>
    <t>Pod Parukářkou</t>
  </si>
  <si>
    <t>danielbek@czechsnowboarding.cz</t>
  </si>
  <si>
    <t>Hradní</t>
  </si>
  <si>
    <t>Nový Hrádek</t>
  </si>
  <si>
    <t>Beková</t>
  </si>
  <si>
    <t>735329/0505</t>
  </si>
  <si>
    <t>Podviný mlýn</t>
  </si>
  <si>
    <t>blankabekova@ceskysnowboarding.cz</t>
  </si>
  <si>
    <t>Běl</t>
  </si>
  <si>
    <t>900213/2117</t>
  </si>
  <si>
    <t>Vondruškova</t>
  </si>
  <si>
    <t>Plzeň - Bolevec</t>
  </si>
  <si>
    <t>bel@ceskysnowboarding.cz</t>
  </si>
  <si>
    <t>Beladová</t>
  </si>
  <si>
    <t>915122/0001</t>
  </si>
  <si>
    <t>Štichova</t>
  </si>
  <si>
    <t>beladova@ceskysnowboarding.cz</t>
  </si>
  <si>
    <t>Jaroslava</t>
  </si>
  <si>
    <t>Otnice</t>
  </si>
  <si>
    <t>Lea</t>
  </si>
  <si>
    <t>Trojanovice</t>
  </si>
  <si>
    <t>Bělíková</t>
  </si>
  <si>
    <t>725817/2537</t>
  </si>
  <si>
    <t>Vránová</t>
  </si>
  <si>
    <t>barboraprg@seznam.cz</t>
  </si>
  <si>
    <t>Jáchymovská</t>
  </si>
  <si>
    <t>Bělocká</t>
  </si>
  <si>
    <t>005326/2726</t>
  </si>
  <si>
    <t>bn@ysr.cz</t>
  </si>
  <si>
    <t>9155014 (SB)</t>
  </si>
  <si>
    <t>Bělohlávková</t>
  </si>
  <si>
    <t>725927/0557</t>
  </si>
  <si>
    <t>Třešňová</t>
  </si>
  <si>
    <t>Benešov</t>
  </si>
  <si>
    <t>jitka.belohlavkova@seznam.cz</t>
  </si>
  <si>
    <t>Bělohoubková</t>
  </si>
  <si>
    <t>065824/8118</t>
  </si>
  <si>
    <t>Helfertova</t>
  </si>
  <si>
    <t>hirschova.eva@seznam.cz</t>
  </si>
  <si>
    <t>běloušek</t>
  </si>
  <si>
    <t>830505/3152</t>
  </si>
  <si>
    <t>Dr. Jana Malíka</t>
  </si>
  <si>
    <t>belousektomas@seznam.cz</t>
  </si>
  <si>
    <t>MOTION TEAM, z.s.</t>
  </si>
  <si>
    <t>Bělský</t>
  </si>
  <si>
    <t>860608/0010</t>
  </si>
  <si>
    <t>Kunice</t>
  </si>
  <si>
    <t>Stránčice</t>
  </si>
  <si>
    <t>belsky@ceskysnowboarding.cz</t>
  </si>
  <si>
    <t>Belšánová</t>
  </si>
  <si>
    <t>056008/4910</t>
  </si>
  <si>
    <t>Pod Šibencem</t>
  </si>
  <si>
    <t>Beroun 3</t>
  </si>
  <si>
    <t>luc.belsanova@gmail.com</t>
  </si>
  <si>
    <t>Květa</t>
  </si>
  <si>
    <t>Bémová</t>
  </si>
  <si>
    <t>116025/1158</t>
  </si>
  <si>
    <t>Kladenská</t>
  </si>
  <si>
    <t>patrik.bem@ragbyolymp.cz</t>
  </si>
  <si>
    <t>SPORTUNION z.s.</t>
  </si>
  <si>
    <t>Max</t>
  </si>
  <si>
    <t>Benáčan</t>
  </si>
  <si>
    <t>070803/4789</t>
  </si>
  <si>
    <t>Erbenova</t>
  </si>
  <si>
    <t>Jirny</t>
  </si>
  <si>
    <t>petr.benacan@icloud.com</t>
  </si>
  <si>
    <t>9150361 (SB)</t>
  </si>
  <si>
    <t>100928/0932</t>
  </si>
  <si>
    <t>petr.benacan@seznam.cz</t>
  </si>
  <si>
    <t>ZL, ZL</t>
  </si>
  <si>
    <t>770404/0509</t>
  </si>
  <si>
    <t>Strašnická</t>
  </si>
  <si>
    <t>benacan@ceskysnowboarding.cz</t>
  </si>
  <si>
    <t>9150360 (SB)</t>
  </si>
  <si>
    <t>Praha 12</t>
  </si>
  <si>
    <t>Kojetická</t>
  </si>
  <si>
    <t>Neratovice</t>
  </si>
  <si>
    <t>Božanovská</t>
  </si>
  <si>
    <t>Paseky</t>
  </si>
  <si>
    <t>Paseky nad Jizerou</t>
  </si>
  <si>
    <t>Ivana Olbrachta</t>
  </si>
  <si>
    <t>Benco</t>
  </si>
  <si>
    <t>800918/5096</t>
  </si>
  <si>
    <t>Strojnická</t>
  </si>
  <si>
    <t>benco@ceskysnowboarding.cz</t>
  </si>
  <si>
    <t>Katka</t>
  </si>
  <si>
    <t>Benčíková</t>
  </si>
  <si>
    <t>825529/6082</t>
  </si>
  <si>
    <t>Kubelíkova</t>
  </si>
  <si>
    <t>bencikova.katka@gmail.com</t>
  </si>
  <si>
    <t>Břeclav</t>
  </si>
  <si>
    <t>Benda</t>
  </si>
  <si>
    <t>790909/0508</t>
  </si>
  <si>
    <t>Březová</t>
  </si>
  <si>
    <t>ondrbend@gmail.com</t>
  </si>
  <si>
    <t>820604/1723</t>
  </si>
  <si>
    <t>Družební</t>
  </si>
  <si>
    <t>pavel.benda@czechsnowboarding.cz</t>
  </si>
  <si>
    <t>Bořivojova</t>
  </si>
  <si>
    <t>Roudnice nad Labem</t>
  </si>
  <si>
    <t>Sviadnov</t>
  </si>
  <si>
    <t>Ivona</t>
  </si>
  <si>
    <t>Prostějov</t>
  </si>
  <si>
    <t>Bendová</t>
  </si>
  <si>
    <t>105920/1209</t>
  </si>
  <si>
    <t>Sevastopolská</t>
  </si>
  <si>
    <t>bendova.barbora@czechsnowboarding.cz</t>
  </si>
  <si>
    <t>Karla</t>
  </si>
  <si>
    <t>846220/7325</t>
  </si>
  <si>
    <t>Západní</t>
  </si>
  <si>
    <t>bendova@ceskysnowboarding.cz</t>
  </si>
  <si>
    <t>055403/3018</t>
  </si>
  <si>
    <t>U Světlé</t>
  </si>
  <si>
    <t>petrbenda@tiscali.cz</t>
  </si>
  <si>
    <t>Mariana</t>
  </si>
  <si>
    <t>095206/4927</t>
  </si>
  <si>
    <t>mariana.bendova@czechsnowboarding.cz</t>
  </si>
  <si>
    <t>Valentýna</t>
  </si>
  <si>
    <t>Náchod</t>
  </si>
  <si>
    <t>041111/4671</t>
  </si>
  <si>
    <t>petra.benediktova@volny.cz</t>
  </si>
  <si>
    <t>060730/4918</t>
  </si>
  <si>
    <t>050404/3661</t>
  </si>
  <si>
    <t>tomas.benedikt@czechsnowboarding.cz</t>
  </si>
  <si>
    <t>Benediktová</t>
  </si>
  <si>
    <t>735606/5200</t>
  </si>
  <si>
    <t>Beneš</t>
  </si>
  <si>
    <t>910421/2755</t>
  </si>
  <si>
    <t>Dukelských hrdinů</t>
  </si>
  <si>
    <t>benes@ceskysnowboarding.cz</t>
  </si>
  <si>
    <t>Adrian</t>
  </si>
  <si>
    <t>Sáňkařská</t>
  </si>
  <si>
    <t>Letohradská</t>
  </si>
  <si>
    <t>Řevnice</t>
  </si>
  <si>
    <t>881130/4172</t>
  </si>
  <si>
    <t>Na Mlejnici</t>
  </si>
  <si>
    <t>Maxmilián</t>
  </si>
  <si>
    <t>730918/0296</t>
  </si>
  <si>
    <t>Spojená</t>
  </si>
  <si>
    <t>milosbenes@czechsnowboarding.cz</t>
  </si>
  <si>
    <t>Chrást</t>
  </si>
  <si>
    <t>Generála Svobody</t>
  </si>
  <si>
    <t>Sportovní klub SKOL Brno, z. s.</t>
  </si>
  <si>
    <t>Budovatelská</t>
  </si>
  <si>
    <t>Rudolf</t>
  </si>
  <si>
    <t>Vratislav</t>
  </si>
  <si>
    <t>730929/3508</t>
  </si>
  <si>
    <t>Ke Kaménce</t>
  </si>
  <si>
    <t>vratislav.benes@czechsnowboarding.cz</t>
  </si>
  <si>
    <t>Čkyně</t>
  </si>
  <si>
    <t>Jolana</t>
  </si>
  <si>
    <t>Javorová</t>
  </si>
  <si>
    <t>Bennette</t>
  </si>
  <si>
    <t>090731/1944</t>
  </si>
  <si>
    <t>Hřebeč</t>
  </si>
  <si>
    <t>bohumilabennette@gmail.com</t>
  </si>
  <si>
    <t>050205/8920</t>
  </si>
  <si>
    <t>Jana Masaryka</t>
  </si>
  <si>
    <t>Nicole</t>
  </si>
  <si>
    <t>Bělehradská</t>
  </si>
  <si>
    <t>Beran</t>
  </si>
  <si>
    <t>Římská</t>
  </si>
  <si>
    <t>Sokolov</t>
  </si>
  <si>
    <t>670420/0811</t>
  </si>
  <si>
    <t>Ukrajinská</t>
  </si>
  <si>
    <t>josef.beran@volny.cz</t>
  </si>
  <si>
    <t>700524/0671</t>
  </si>
  <si>
    <t>beran@sportclub2000.eu</t>
  </si>
  <si>
    <t>920130/8116</t>
  </si>
  <si>
    <t>Velký Osek</t>
  </si>
  <si>
    <t>beran@ceskysnowboarding.cz</t>
  </si>
  <si>
    <t>Husinecká</t>
  </si>
  <si>
    <t>830718/4523</t>
  </si>
  <si>
    <t>Eliščina</t>
  </si>
  <si>
    <t>Třebíč</t>
  </si>
  <si>
    <t>991228/5988</t>
  </si>
  <si>
    <t>Zdeňka Vavříka</t>
  </si>
  <si>
    <t>pochopova@snowkidzcz.com</t>
  </si>
  <si>
    <t>Náměstí Svobody</t>
  </si>
  <si>
    <t>Vlachovo Březí</t>
  </si>
  <si>
    <t>Tobias Bendix</t>
  </si>
  <si>
    <t>071211/1587</t>
  </si>
  <si>
    <t>Bedřichov 101,</t>
  </si>
  <si>
    <t>mirka@maskot.dk</t>
  </si>
  <si>
    <t>772524 (AD)</t>
  </si>
  <si>
    <t>Jindřichův Hradec</t>
  </si>
  <si>
    <t>Beránek</t>
  </si>
  <si>
    <t>810126/3379</t>
  </si>
  <si>
    <t>Slemeno</t>
  </si>
  <si>
    <t>beranek@ceskysnowboarding.cz</t>
  </si>
  <si>
    <t>Jablonné nad Orlicí</t>
  </si>
  <si>
    <t>Ski team Buková hora</t>
  </si>
  <si>
    <t>Sezemice</t>
  </si>
  <si>
    <t>Sportovní klub SJ SKI, z.s.</t>
  </si>
  <si>
    <t>731204/0197</t>
  </si>
  <si>
    <t>Mařákova</t>
  </si>
  <si>
    <t>Dejvice</t>
  </si>
  <si>
    <t>pberanek@seznam.cz</t>
  </si>
  <si>
    <t>Adela</t>
  </si>
  <si>
    <t>Beránková</t>
  </si>
  <si>
    <t>135807/1682</t>
  </si>
  <si>
    <t>Leskaverova</t>
  </si>
  <si>
    <t>rampulovae@seznam.cz</t>
  </si>
  <si>
    <t>Olšová</t>
  </si>
  <si>
    <t>Dražovice</t>
  </si>
  <si>
    <t>Pavla</t>
  </si>
  <si>
    <t>705810/1138</t>
  </si>
  <si>
    <t>Sečská</t>
  </si>
  <si>
    <t>pavla.beranek@seznam.cz</t>
  </si>
  <si>
    <t>Beranová</t>
  </si>
  <si>
    <t>Majakovského</t>
  </si>
  <si>
    <t>Jičín</t>
  </si>
  <si>
    <t>035529/3257</t>
  </si>
  <si>
    <t>radoslav.civrny@essox.cz</t>
  </si>
  <si>
    <t>9155083 (SB)</t>
  </si>
  <si>
    <t>Kyšice</t>
  </si>
  <si>
    <t>735118/3576</t>
  </si>
  <si>
    <t>ŠPINDLERŮV MLÝN</t>
  </si>
  <si>
    <t>046229/7990</t>
  </si>
  <si>
    <t>Vážany nad Litavou</t>
  </si>
  <si>
    <t>Vážany</t>
  </si>
  <si>
    <t>natalie.beranova@czechsnowboarding.cz</t>
  </si>
  <si>
    <t>Rozárie</t>
  </si>
  <si>
    <t>Třebízského</t>
  </si>
  <si>
    <t>Kraslice</t>
  </si>
  <si>
    <t>915928/3265</t>
  </si>
  <si>
    <t>Na Albě</t>
  </si>
  <si>
    <t>popsie700@seznam.cz</t>
  </si>
  <si>
    <t>Berdych</t>
  </si>
  <si>
    <t>Karlštejn</t>
  </si>
  <si>
    <t>731120/2536</t>
  </si>
  <si>
    <t>Podhorská</t>
  </si>
  <si>
    <t>berdych@ceskysnowboarding.cz</t>
  </si>
  <si>
    <t>Berdychová</t>
  </si>
  <si>
    <t>816212/6126</t>
  </si>
  <si>
    <t>Přemyslova</t>
  </si>
  <si>
    <t>berdychova@ceskysnowboarding.cz</t>
  </si>
  <si>
    <t>Berger</t>
  </si>
  <si>
    <t>120902/0758</t>
  </si>
  <si>
    <t>Česká</t>
  </si>
  <si>
    <t>Česká - část obce Česká</t>
  </si>
  <si>
    <t>z.bergerova@centrum.cz</t>
  </si>
  <si>
    <t>Za sokolovnou</t>
  </si>
  <si>
    <t>Bergerová</t>
  </si>
  <si>
    <t>925225/3879</t>
  </si>
  <si>
    <t>Bílá Třemešná</t>
  </si>
  <si>
    <t>Karol.bergerova@gmail.com</t>
  </si>
  <si>
    <t>Sněžka 1603 z.s.</t>
  </si>
  <si>
    <t>Trojská</t>
  </si>
  <si>
    <t>Kyjevská</t>
  </si>
  <si>
    <t>Darek</t>
  </si>
  <si>
    <t>Bergmann</t>
  </si>
  <si>
    <t>910103/2677</t>
  </si>
  <si>
    <t>Příchovice</t>
  </si>
  <si>
    <t>bergmann@ceskysnowboarding.cz</t>
  </si>
  <si>
    <t>950214/2683</t>
  </si>
  <si>
    <t>Beringer</t>
  </si>
  <si>
    <t>920621/0035</t>
  </si>
  <si>
    <t>Stehlíkova</t>
  </si>
  <si>
    <t>danberinger@czechsnowboarding.cz</t>
  </si>
  <si>
    <t>Berka</t>
  </si>
  <si>
    <t>Tišnov</t>
  </si>
  <si>
    <t>Příční</t>
  </si>
  <si>
    <t>160128/0175</t>
  </si>
  <si>
    <t>Pod skalkou</t>
  </si>
  <si>
    <t>mika.berka@gmail.com</t>
  </si>
  <si>
    <t>Berková</t>
  </si>
  <si>
    <t>Valdštejnova</t>
  </si>
  <si>
    <t>Sluneční</t>
  </si>
  <si>
    <t>895518/4205</t>
  </si>
  <si>
    <t>Palackého třída</t>
  </si>
  <si>
    <t>berkova.zuzana@czechsnowboarding.cz</t>
  </si>
  <si>
    <t>U Lípy</t>
  </si>
  <si>
    <t>Eda</t>
  </si>
  <si>
    <t>Hranice</t>
  </si>
  <si>
    <t>Leona</t>
  </si>
  <si>
    <t>Sladkovského</t>
  </si>
  <si>
    <t>Elišky Krásnohorské</t>
  </si>
  <si>
    <t>Blažena</t>
  </si>
  <si>
    <t>Třinec</t>
  </si>
  <si>
    <t>Bernáth</t>
  </si>
  <si>
    <t>920121/0293</t>
  </si>
  <si>
    <t>Olivová</t>
  </si>
  <si>
    <t>matej.wizena@seznam.cz</t>
  </si>
  <si>
    <t>Bernatová</t>
  </si>
  <si>
    <t>075106/3775</t>
  </si>
  <si>
    <t>Javůrková</t>
  </si>
  <si>
    <t>nela.bernatova@czechsnowboarding.cz</t>
  </si>
  <si>
    <t>Jiřina</t>
  </si>
  <si>
    <t>Jaromír</t>
  </si>
  <si>
    <t>Jahodová</t>
  </si>
  <si>
    <t>Klub lyžařů Turnov</t>
  </si>
  <si>
    <t>Ela</t>
  </si>
  <si>
    <t>Berný</t>
  </si>
  <si>
    <t>890618/1680</t>
  </si>
  <si>
    <t>Kurzova</t>
  </si>
  <si>
    <t>berny@ceskysnowboarding.cz</t>
  </si>
  <si>
    <t>Tadáš</t>
  </si>
  <si>
    <t>080530/7580</t>
  </si>
  <si>
    <t>Hl. Mašůvky</t>
  </si>
  <si>
    <t>Hluboké Mašůvky</t>
  </si>
  <si>
    <t>vlasakova.eva@volny.cz</t>
  </si>
  <si>
    <t>Široká</t>
  </si>
  <si>
    <t>Lukas</t>
  </si>
  <si>
    <t>Berská</t>
  </si>
  <si>
    <t>005129/5376</t>
  </si>
  <si>
    <t>Frýdlant nad Ostravicí</t>
  </si>
  <si>
    <t>kamenictvikarasek@email.cz</t>
  </si>
  <si>
    <t>Lítací Jelen</t>
  </si>
  <si>
    <t>9155025 (SB)</t>
  </si>
  <si>
    <t>Beseda</t>
  </si>
  <si>
    <t>070307/3107</t>
  </si>
  <si>
    <t>Dukelská</t>
  </si>
  <si>
    <t>beseda@snowkidzcz.com</t>
  </si>
  <si>
    <t>Černokostelecká</t>
  </si>
  <si>
    <t>Tělocvičná jednota Sokol Nusle Praha</t>
  </si>
  <si>
    <t>Pod Vilami</t>
  </si>
  <si>
    <t>Frenštát pod Radhoštěm</t>
  </si>
  <si>
    <t>Valentina</t>
  </si>
  <si>
    <t>Bestová</t>
  </si>
  <si>
    <t>055803/2420</t>
  </si>
  <si>
    <t>Šafaříková</t>
  </si>
  <si>
    <t>slunettchka@seznam.cz</t>
  </si>
  <si>
    <t>Mahony Snowboards z.s.</t>
  </si>
  <si>
    <t>Květná</t>
  </si>
  <si>
    <t>Vyškov</t>
  </si>
  <si>
    <t>Košická</t>
  </si>
  <si>
    <t>Beunier</t>
  </si>
  <si>
    <t>081223/3543</t>
  </si>
  <si>
    <t>Francouzská</t>
  </si>
  <si>
    <t>petr.beunier@czechsnowboarding.cz</t>
  </si>
  <si>
    <t>Beyer</t>
  </si>
  <si>
    <t>910220/5915</t>
  </si>
  <si>
    <t>Elektrárenská</t>
  </si>
  <si>
    <t>tOm.matusinec@seznam.cz</t>
  </si>
  <si>
    <t>Bezděk</t>
  </si>
  <si>
    <t>Kuba</t>
  </si>
  <si>
    <t>070730/0418</t>
  </si>
  <si>
    <t>Bělotní</t>
  </si>
  <si>
    <t>kuba.bezdek@czechsnowboarding.cz</t>
  </si>
  <si>
    <t>Ostrava 1</t>
  </si>
  <si>
    <t>Sebastián</t>
  </si>
  <si>
    <t>SKI KLUB Česká Třebová, z.s.</t>
  </si>
  <si>
    <t>Gita</t>
  </si>
  <si>
    <t>Bezdičková</t>
  </si>
  <si>
    <t>095508/8112</t>
  </si>
  <si>
    <t>Tučkova</t>
  </si>
  <si>
    <t>bezdickovalucie@gmail.com</t>
  </si>
  <si>
    <t>Blansko</t>
  </si>
  <si>
    <t>Bezkočka</t>
  </si>
  <si>
    <t>810202/0344</t>
  </si>
  <si>
    <t>Svojšická</t>
  </si>
  <si>
    <t>bezkocka@ceskysnowboarding.cz</t>
  </si>
  <si>
    <t>Jateční</t>
  </si>
  <si>
    <t>Dalibor</t>
  </si>
  <si>
    <t>Rudice</t>
  </si>
  <si>
    <t>Kristian</t>
  </si>
  <si>
    <t>Vaňurova</t>
  </si>
  <si>
    <t>Čermákova</t>
  </si>
  <si>
    <t>AD, SB</t>
  </si>
  <si>
    <t>Frošova</t>
  </si>
  <si>
    <t>Bicek</t>
  </si>
  <si>
    <t>121101/0878</t>
  </si>
  <si>
    <t>Jindrovská</t>
  </si>
  <si>
    <t>Lomnice nad Lužnicí</t>
  </si>
  <si>
    <t>zdenek.bicek@post.cz</t>
  </si>
  <si>
    <t>070830/1660</t>
  </si>
  <si>
    <t>stanislava.Bicanova@seznam.cz</t>
  </si>
  <si>
    <t>Zlenice</t>
  </si>
  <si>
    <t>Dlouhá</t>
  </si>
  <si>
    <t>Benjamin</t>
  </si>
  <si>
    <t>Biegel</t>
  </si>
  <si>
    <t>040119/6202</t>
  </si>
  <si>
    <t>Protilehlá</t>
  </si>
  <si>
    <t>495/8</t>
  </si>
  <si>
    <t>benjamin.biegel@maxklinovec.club</t>
  </si>
  <si>
    <t xml:space="preserve"> 9150316 (SB)</t>
  </si>
  <si>
    <t>Biegelová</t>
  </si>
  <si>
    <t>065918/5076</t>
  </si>
  <si>
    <t>sofie.biegelova@maxklinovec.club</t>
  </si>
  <si>
    <t>9155110 (SB)</t>
  </si>
  <si>
    <t>Bien</t>
  </si>
  <si>
    <t>861030/0556</t>
  </si>
  <si>
    <t>Rožňavská</t>
  </si>
  <si>
    <t>bien@ceskysnowboarding.cz</t>
  </si>
  <si>
    <t>Bílá</t>
  </si>
  <si>
    <t>056012/4675</t>
  </si>
  <si>
    <t>U ručiček</t>
  </si>
  <si>
    <t>eliska.bila@maxklinovec.club</t>
  </si>
  <si>
    <t>745914/0502</t>
  </si>
  <si>
    <t>U Ručiček</t>
  </si>
  <si>
    <t>home.bila@volny.cz</t>
  </si>
  <si>
    <t>Říčany u Prahy</t>
  </si>
  <si>
    <t>Konstantin</t>
  </si>
  <si>
    <t>Pod Klaudiánkou</t>
  </si>
  <si>
    <t>Kristián</t>
  </si>
  <si>
    <t>Bílek</t>
  </si>
  <si>
    <t>020221/0162</t>
  </si>
  <si>
    <t>Rýznerova</t>
  </si>
  <si>
    <t>TBilek@salans.com</t>
  </si>
  <si>
    <t>Sportovní klub 2.P.S.K.</t>
  </si>
  <si>
    <t>720823/0051</t>
  </si>
  <si>
    <t>Konvalinková</t>
  </si>
  <si>
    <t>Zeleneč</t>
  </si>
  <si>
    <t>jaroslav.bilek@dsp.cz</t>
  </si>
  <si>
    <t>Švermova</t>
  </si>
  <si>
    <t>680601/0200</t>
  </si>
  <si>
    <t>Domanovická</t>
  </si>
  <si>
    <t>Praha 9 - Újezd nad Lesy</t>
  </si>
  <si>
    <t>petrbilek@czechsnowboarding.cz</t>
  </si>
  <si>
    <t>030612/4764</t>
  </si>
  <si>
    <t>Rymice</t>
  </si>
  <si>
    <t>Kroměříž</t>
  </si>
  <si>
    <t>informace@snowkidz.cz</t>
  </si>
  <si>
    <t>680226/0564</t>
  </si>
  <si>
    <t>Otakara Ostrčila</t>
  </si>
  <si>
    <t>FIZZYCZ@gmail.com</t>
  </si>
  <si>
    <t>Arbesova</t>
  </si>
  <si>
    <t>Zdena</t>
  </si>
  <si>
    <t>Rotava</t>
  </si>
  <si>
    <t>Bílková</t>
  </si>
  <si>
    <t>875113/4524</t>
  </si>
  <si>
    <t>Lorencova</t>
  </si>
  <si>
    <t>bilkova@ceskysnowboarding.cz</t>
  </si>
  <si>
    <t>Pernink</t>
  </si>
  <si>
    <t>Blatenská</t>
  </si>
  <si>
    <t>825301/1734</t>
  </si>
  <si>
    <t>Dražice</t>
  </si>
  <si>
    <t>lucka@sportclubfun.com</t>
  </si>
  <si>
    <t>Sport Club Fun, z.s.</t>
  </si>
  <si>
    <t>045405/7076</t>
  </si>
  <si>
    <t>vančurova</t>
  </si>
  <si>
    <t>viktorie</t>
  </si>
  <si>
    <t>viktorie.bilkova@czechsnowboarding.cz</t>
  </si>
  <si>
    <t>Bílý</t>
  </si>
  <si>
    <t>110122/0076</t>
  </si>
  <si>
    <t>Černá Hora</t>
  </si>
  <si>
    <t>bilymilda@email.cz</t>
  </si>
  <si>
    <t>051012/4670</t>
  </si>
  <si>
    <t>matyas.bily@maxklinovec.club</t>
  </si>
  <si>
    <t>741029/0899</t>
  </si>
  <si>
    <t>michal.bily@mcsup.cz</t>
  </si>
  <si>
    <t>9150237 (SB), 9150237 (SB)</t>
  </si>
  <si>
    <t>830729/3962</t>
  </si>
  <si>
    <t>Černá hora</t>
  </si>
  <si>
    <t>bilimilda@email.cz</t>
  </si>
  <si>
    <t>901031/3862</t>
  </si>
  <si>
    <t>Nám. 14.řijna</t>
  </si>
  <si>
    <t>petr@sportclubfun.com</t>
  </si>
  <si>
    <t>130614/1111</t>
  </si>
  <si>
    <t>zodyhydsnow@seznam.cz</t>
  </si>
  <si>
    <t>Kopretinová</t>
  </si>
  <si>
    <t>Mahenova</t>
  </si>
  <si>
    <t>Výstavní</t>
  </si>
  <si>
    <t>Binková</t>
  </si>
  <si>
    <t>915725/3864</t>
  </si>
  <si>
    <t>Evropská</t>
  </si>
  <si>
    <t>binkova@klubkrusnychhor.cz</t>
  </si>
  <si>
    <t>Biňovcová</t>
  </si>
  <si>
    <t>915828/0505</t>
  </si>
  <si>
    <t>K Tržnici</t>
  </si>
  <si>
    <t>Praha-Holešovice</t>
  </si>
  <si>
    <t>LUCIE.BINOVCOVA@pevni.cz</t>
  </si>
  <si>
    <t>Birhane</t>
  </si>
  <si>
    <t>025902/4216</t>
  </si>
  <si>
    <t>Čápkova</t>
  </si>
  <si>
    <t>birhane@czechsnowboarding.cz</t>
  </si>
  <si>
    <t>Bělohorská</t>
  </si>
  <si>
    <t>Mírová pod Kozákovem</t>
  </si>
  <si>
    <t>Metoděj</t>
  </si>
  <si>
    <t>Miloslav</t>
  </si>
  <si>
    <t>Bíša</t>
  </si>
  <si>
    <t>951010/2635</t>
  </si>
  <si>
    <t>Klášterec n. Ohří</t>
  </si>
  <si>
    <t>bisa@ceskysnowboarding.cz</t>
  </si>
  <si>
    <t>Jirkov</t>
  </si>
  <si>
    <t>Bitmanová</t>
  </si>
  <si>
    <t>896209/2645</t>
  </si>
  <si>
    <t>bitmanova@klubkrusnychhor.cz</t>
  </si>
  <si>
    <t>Bittnerová</t>
  </si>
  <si>
    <t>746206/5545</t>
  </si>
  <si>
    <t>U Kapličky</t>
  </si>
  <si>
    <t>anna.bittnerova@czechsnowboarding.cz</t>
  </si>
  <si>
    <t>065919/3568</t>
  </si>
  <si>
    <t>U kapličky</t>
  </si>
  <si>
    <t>elen.bittnerova@czechsnowboarding.cz</t>
  </si>
  <si>
    <t>Bitzanová</t>
  </si>
  <si>
    <t>745712/0066</t>
  </si>
  <si>
    <t>Pod Lipami</t>
  </si>
  <si>
    <t>petrabitzanova@czechsnowboarding.cz</t>
  </si>
  <si>
    <t>Školská</t>
  </si>
  <si>
    <t>Karviná</t>
  </si>
  <si>
    <t>Branislav</t>
  </si>
  <si>
    <t>Bizirský</t>
  </si>
  <si>
    <t>790918/0169</t>
  </si>
  <si>
    <t>K Hájenkám 343</t>
  </si>
  <si>
    <t>martin.bizirsky@czechsnowboarding.cz</t>
  </si>
  <si>
    <t>Nikol</t>
  </si>
  <si>
    <t>Dagmar</t>
  </si>
  <si>
    <t>Bizzuto</t>
  </si>
  <si>
    <t>755203/5678</t>
  </si>
  <si>
    <t>Brunclíkova</t>
  </si>
  <si>
    <t>dasabizzuto@czechsnowboarding.cz</t>
  </si>
  <si>
    <t>Krátká</t>
  </si>
  <si>
    <t>Ostrava - Stará Bělá</t>
  </si>
  <si>
    <t>Bláha</t>
  </si>
  <si>
    <t>Potoční</t>
  </si>
  <si>
    <t>Skalná</t>
  </si>
  <si>
    <t>820115/0562</t>
  </si>
  <si>
    <t>Čerčany</t>
  </si>
  <si>
    <t>jiri.blaha7@gmail.com</t>
  </si>
  <si>
    <t>Poděbradská</t>
  </si>
  <si>
    <t>U Jezu</t>
  </si>
  <si>
    <t>730811/0381</t>
  </si>
  <si>
    <t>Slatina</t>
  </si>
  <si>
    <t>Slatina u Velvar</t>
  </si>
  <si>
    <t>martin.mini@centrum.cz</t>
  </si>
  <si>
    <t>840402/2033</t>
  </si>
  <si>
    <t>Americká</t>
  </si>
  <si>
    <t>blaha@klubkrusnychhor.cz</t>
  </si>
  <si>
    <t>Mládí</t>
  </si>
  <si>
    <t>M.Horákové</t>
  </si>
  <si>
    <t>Johnova</t>
  </si>
  <si>
    <t>Černého</t>
  </si>
  <si>
    <t>Velké Přílepy</t>
  </si>
  <si>
    <t>Kollárova</t>
  </si>
  <si>
    <t>Bláhová</t>
  </si>
  <si>
    <t>855728/1249</t>
  </si>
  <si>
    <t>blahova@ceskysnowboarding.cz</t>
  </si>
  <si>
    <t>696029/2471</t>
  </si>
  <si>
    <t>Chlum</t>
  </si>
  <si>
    <t>795306/0126</t>
  </si>
  <si>
    <t>k.sykorova@centrum.cz</t>
  </si>
  <si>
    <t>095306/5278</t>
  </si>
  <si>
    <t>Vilapark</t>
  </si>
  <si>
    <t>Brodek u Pavlovic</t>
  </si>
  <si>
    <t>martin.bl@seznam.cz</t>
  </si>
  <si>
    <t>Liliana</t>
  </si>
  <si>
    <t>136224/0539</t>
  </si>
  <si>
    <t xml:space="preserve">Sněženková </t>
  </si>
  <si>
    <t>michaela.cernohorska@post.cz</t>
  </si>
  <si>
    <t>765130/5552</t>
  </si>
  <si>
    <t>Blahušová</t>
  </si>
  <si>
    <t>805604/2500</t>
  </si>
  <si>
    <t>Obránců míru</t>
  </si>
  <si>
    <t>Kadaň</t>
  </si>
  <si>
    <t>ilona.blahusova@maxklinovec.club</t>
  </si>
  <si>
    <t>Blahuta</t>
  </si>
  <si>
    <t>980731/5298</t>
  </si>
  <si>
    <t>blahuta@czechsnowboarding.cz</t>
  </si>
  <si>
    <t>Vanesa</t>
  </si>
  <si>
    <t>Blamák</t>
  </si>
  <si>
    <t>940706/0443</t>
  </si>
  <si>
    <t>dblamak@gmail.com</t>
  </si>
  <si>
    <t>Nové Město</t>
  </si>
  <si>
    <t>Blatná</t>
  </si>
  <si>
    <t>Anita</t>
  </si>
  <si>
    <t>Dolní Lánov</t>
  </si>
  <si>
    <t>Havlíčkův Brod</t>
  </si>
  <si>
    <t>Liberec 7</t>
  </si>
  <si>
    <t>Blažek</t>
  </si>
  <si>
    <t>851231/3337</t>
  </si>
  <si>
    <t>Brozanská</t>
  </si>
  <si>
    <t>blazenah@seznam.cz</t>
  </si>
  <si>
    <t>Moravský Beroun</t>
  </si>
  <si>
    <t>Pohraniční stráže</t>
  </si>
  <si>
    <t>040828/3557</t>
  </si>
  <si>
    <t>Kubánská</t>
  </si>
  <si>
    <t>lenka.blazkova@czechsnowboarding.cz</t>
  </si>
  <si>
    <t>Blažík</t>
  </si>
  <si>
    <t>791106/0443</t>
  </si>
  <si>
    <t>Zenklova</t>
  </si>
  <si>
    <t>lapackova@generalippf.cz</t>
  </si>
  <si>
    <t>Vondrákova</t>
  </si>
  <si>
    <t>Blažková</t>
  </si>
  <si>
    <t>Maršovice</t>
  </si>
  <si>
    <t>145409/1001</t>
  </si>
  <si>
    <t>petra.blazkova@post.cz</t>
  </si>
  <si>
    <t>Na Výsluní</t>
  </si>
  <si>
    <t>095913/4451</t>
  </si>
  <si>
    <t>Na Ohradě</t>
  </si>
  <si>
    <t>Pyšely</t>
  </si>
  <si>
    <t>blazkova@czechsnowboarding.cz</t>
  </si>
  <si>
    <t>845903/3803</t>
  </si>
  <si>
    <t>055703/6260</t>
  </si>
  <si>
    <t>Stráž nad Nežárkou</t>
  </si>
  <si>
    <t>mblazkova@centrum.cz</t>
  </si>
  <si>
    <t>066028/8101</t>
  </si>
  <si>
    <t>9155127 (SB)</t>
  </si>
  <si>
    <t>Záhřebská</t>
  </si>
  <si>
    <t>Slatiňany</t>
  </si>
  <si>
    <t>Blecha</t>
  </si>
  <si>
    <t>Lanškroun</t>
  </si>
  <si>
    <t>100630/7995</t>
  </si>
  <si>
    <t>Spodní</t>
  </si>
  <si>
    <t>blecha@czechsnowboarding.cz</t>
  </si>
  <si>
    <t>Blecher</t>
  </si>
  <si>
    <t>880929/0160</t>
  </si>
  <si>
    <t>tomas.hecmt@seznam.cz</t>
  </si>
  <si>
    <t>Bleša</t>
  </si>
  <si>
    <t>870503/5152</t>
  </si>
  <si>
    <t>blesa@ceskysnowboarding.cz</t>
  </si>
  <si>
    <t>Blézlová</t>
  </si>
  <si>
    <t>075204/8847</t>
  </si>
  <si>
    <t>29a</t>
  </si>
  <si>
    <t>Boskovice</t>
  </si>
  <si>
    <t>blezlova@czechsnowboarding.cz</t>
  </si>
  <si>
    <t>Boardt</t>
  </si>
  <si>
    <t>830326/0075</t>
  </si>
  <si>
    <t>Vl.Vančury</t>
  </si>
  <si>
    <t>boardt@ceskysnowboarding.cz</t>
  </si>
  <si>
    <t>Bobková</t>
  </si>
  <si>
    <t>815825/2575</t>
  </si>
  <si>
    <t>Žitavská</t>
  </si>
  <si>
    <t>Hrádek n. Nisou</t>
  </si>
  <si>
    <t>bobkova@sportclub2000.eu</t>
  </si>
  <si>
    <t>Boboslová</t>
  </si>
  <si>
    <t>075616/3683</t>
  </si>
  <si>
    <t>Ostrava Poruba</t>
  </si>
  <si>
    <t>boboslova@snowkidzcz.com</t>
  </si>
  <si>
    <t>Bobysud</t>
  </si>
  <si>
    <t>910714/2682</t>
  </si>
  <si>
    <t>Žďár</t>
  </si>
  <si>
    <t>bobysud@ceskysnowboarding.cz</t>
  </si>
  <si>
    <t>Bocek</t>
  </si>
  <si>
    <t>790614/4202</t>
  </si>
  <si>
    <t>Guty</t>
  </si>
  <si>
    <t>bocek@ceskysnowboarding.cz</t>
  </si>
  <si>
    <t>Bockschneiderová</t>
  </si>
  <si>
    <t>726012/2573</t>
  </si>
  <si>
    <t>Jeřmanická</t>
  </si>
  <si>
    <t>radkabockschneiderova@czechsnowboarding.cz</t>
  </si>
  <si>
    <t>Boček</t>
  </si>
  <si>
    <t>Podolí</t>
  </si>
  <si>
    <t>780502/2104</t>
  </si>
  <si>
    <t>Štětínská</t>
  </si>
  <si>
    <t>890311/1129</t>
  </si>
  <si>
    <t>V Mezihoří</t>
  </si>
  <si>
    <t>jiri.bocek@seznam.cz</t>
  </si>
  <si>
    <t>Kovařovicova</t>
  </si>
  <si>
    <t>860908/2185</t>
  </si>
  <si>
    <t>U Lomů</t>
  </si>
  <si>
    <t>o.j.bocek@seznam.cz</t>
  </si>
  <si>
    <t>Bočková</t>
  </si>
  <si>
    <t>126224/0815</t>
  </si>
  <si>
    <t>jaroslav.bocek1@gmail.com</t>
  </si>
  <si>
    <t>860417/6174</t>
  </si>
  <si>
    <t>Uherské Hradiště</t>
  </si>
  <si>
    <t>U Stadionu</t>
  </si>
  <si>
    <t>Magda</t>
  </si>
  <si>
    <t>Kuršova</t>
  </si>
  <si>
    <t>Břidličná</t>
  </si>
  <si>
    <t>Sokolovská</t>
  </si>
  <si>
    <t>praha 5</t>
  </si>
  <si>
    <t>Nina</t>
  </si>
  <si>
    <t>Vilma</t>
  </si>
  <si>
    <t>Bodnárová</t>
  </si>
  <si>
    <t>776029/1759</t>
  </si>
  <si>
    <t>Paprsková</t>
  </si>
  <si>
    <t>xbodnaro@volny.cz</t>
  </si>
  <si>
    <t>Nicolas</t>
  </si>
  <si>
    <t>6a</t>
  </si>
  <si>
    <t>Boháč</t>
  </si>
  <si>
    <t>28. října</t>
  </si>
  <si>
    <t>090524/0391</t>
  </si>
  <si>
    <t>Staré Hamry</t>
  </si>
  <si>
    <t>bohac@snowkidzcz.com</t>
  </si>
  <si>
    <t>050903/0379</t>
  </si>
  <si>
    <t>Boháček</t>
  </si>
  <si>
    <t>901120/3267</t>
  </si>
  <si>
    <t>Na bělidle</t>
  </si>
  <si>
    <t>Týniště nad Orlicí</t>
  </si>
  <si>
    <t>bohacek@ceskysnowboarding.cz</t>
  </si>
  <si>
    <t>040215/5798</t>
  </si>
  <si>
    <t>Nám. bří. Synků</t>
  </si>
  <si>
    <t>andy.bubu@seznam.cz</t>
  </si>
  <si>
    <t>100. Hard, z.s.</t>
  </si>
  <si>
    <t>9150325 (SB)</t>
  </si>
  <si>
    <t>Boháčková</t>
  </si>
  <si>
    <t>075207/4697</t>
  </si>
  <si>
    <t>Mikulov</t>
  </si>
  <si>
    <t>Boháčová</t>
  </si>
  <si>
    <t>726215/0170</t>
  </si>
  <si>
    <t>Pod Nouzovem</t>
  </si>
  <si>
    <t>dagmarbohacova@seznam.cz</t>
  </si>
  <si>
    <t>916218/0038</t>
  </si>
  <si>
    <t>Ondříčkova</t>
  </si>
  <si>
    <t>janca.bohacova@email.cz</t>
  </si>
  <si>
    <t>Boher</t>
  </si>
  <si>
    <t>100606/8041</t>
  </si>
  <si>
    <t>Ctiradova</t>
  </si>
  <si>
    <t>boher.radim@czechsnowboarding.cz</t>
  </si>
  <si>
    <t>Lázně Bohdaneč</t>
  </si>
  <si>
    <t>Anastázie</t>
  </si>
  <si>
    <t>Böhmová</t>
  </si>
  <si>
    <t>055818/3769</t>
  </si>
  <si>
    <t>Dvouletky</t>
  </si>
  <si>
    <t>kamila.bohmova@czechsnowboarding.cz</t>
  </si>
  <si>
    <t>Mělník</t>
  </si>
  <si>
    <t>Bohůnek</t>
  </si>
  <si>
    <t>650416/2060</t>
  </si>
  <si>
    <t>Vaňkova</t>
  </si>
  <si>
    <t>Klatovy 3</t>
  </si>
  <si>
    <t>bohunek.p@seznam.cz</t>
  </si>
  <si>
    <t>910501/2026</t>
  </si>
  <si>
    <t>Klatovy</t>
  </si>
  <si>
    <t>petrbohunek@seznam.cz</t>
  </si>
  <si>
    <t>9150143 (SB), 9150143 (SB)</t>
  </si>
  <si>
    <t>Bohůnková</t>
  </si>
  <si>
    <t>975927/2028</t>
  </si>
  <si>
    <t>bohunkova@snowrockets.cz</t>
  </si>
  <si>
    <t>1159995 (SB), 1159995 (SB)</t>
  </si>
  <si>
    <t>V Zátiší</t>
  </si>
  <si>
    <t>Kralupy nad Vltavou</t>
  </si>
  <si>
    <t>Hradišťská</t>
  </si>
  <si>
    <t>Vyškovická</t>
  </si>
  <si>
    <t>U Dívčích hradů</t>
  </si>
  <si>
    <t>Boková</t>
  </si>
  <si>
    <t>066217/8121</t>
  </si>
  <si>
    <t>Vlčnovská</t>
  </si>
  <si>
    <t>bokova@czechsnowboarding.cz</t>
  </si>
  <si>
    <t>Na Výšině</t>
  </si>
  <si>
    <t>795418/4535</t>
  </si>
  <si>
    <t>Týnská</t>
  </si>
  <si>
    <t>martina.bokova@seznam.cz</t>
  </si>
  <si>
    <t>Bokůvková</t>
  </si>
  <si>
    <t>095717/5274</t>
  </si>
  <si>
    <t>Wolkerova</t>
  </si>
  <si>
    <t>p.bokuvkova@volny.cz</t>
  </si>
  <si>
    <t>Želechovice nad Dřevnicí</t>
  </si>
  <si>
    <t>Sedláčkova</t>
  </si>
  <si>
    <t>Bolek</t>
  </si>
  <si>
    <t>070913/3678</t>
  </si>
  <si>
    <t>bolek@snowkidzcz.com</t>
  </si>
  <si>
    <t>071225/3773</t>
  </si>
  <si>
    <t>michal.bolek@czechsnowboarding.cz</t>
  </si>
  <si>
    <t>Kosmonautů</t>
  </si>
  <si>
    <t>Bolfík</t>
  </si>
  <si>
    <t>080724/8530</t>
  </si>
  <si>
    <t>Hodonín</t>
  </si>
  <si>
    <t>boflik@czechsnowboarding.cz</t>
  </si>
  <si>
    <t>Bolina</t>
  </si>
  <si>
    <t>PRAHA 9</t>
  </si>
  <si>
    <t>Eduard</t>
  </si>
  <si>
    <t>840320/7912</t>
  </si>
  <si>
    <t>Na Petynce</t>
  </si>
  <si>
    <t>bolina@ceskysnowboarding.cz</t>
  </si>
  <si>
    <t>Bolková</t>
  </si>
  <si>
    <t>056106/3778</t>
  </si>
  <si>
    <t>marketa.bolkova@czechsnowboarding.cz</t>
  </si>
  <si>
    <t>Bolomová</t>
  </si>
  <si>
    <t>115215/0362</t>
  </si>
  <si>
    <t>Alejníková</t>
  </si>
  <si>
    <t>barbora.bolomova@czechsnowboarding.cz</t>
  </si>
  <si>
    <t>Arthur</t>
  </si>
  <si>
    <t>Kristina</t>
  </si>
  <si>
    <t>Fričova</t>
  </si>
  <si>
    <t>Borecký</t>
  </si>
  <si>
    <t>780305/1894</t>
  </si>
  <si>
    <t>borecky@ceskysnowboarding.cz</t>
  </si>
  <si>
    <t>Na Štěpnici</t>
  </si>
  <si>
    <t>Borkovcová</t>
  </si>
  <si>
    <t>066002/7962</t>
  </si>
  <si>
    <t>Ferrerova</t>
  </si>
  <si>
    <t>dana.borkovcova@centrum.cz</t>
  </si>
  <si>
    <t>765910/4695</t>
  </si>
  <si>
    <t>855919/1850</t>
  </si>
  <si>
    <t>sídl.Svákov</t>
  </si>
  <si>
    <t>Soběslav</t>
  </si>
  <si>
    <t>borkovcova@ceskysnowboarding.cz</t>
  </si>
  <si>
    <t>Borovec</t>
  </si>
  <si>
    <t>090820/8004</t>
  </si>
  <si>
    <t>141102/1018</t>
  </si>
  <si>
    <t>borovec.petr@czechsnowboarding.cz</t>
  </si>
  <si>
    <t>Borovička</t>
  </si>
  <si>
    <t>900330/3947</t>
  </si>
  <si>
    <t>Letohrad</t>
  </si>
  <si>
    <t>Kunčice</t>
  </si>
  <si>
    <t>borovicka@ceskysnowboarding.cz</t>
  </si>
  <si>
    <t>Ondra</t>
  </si>
  <si>
    <t>Borovská</t>
  </si>
  <si>
    <t>015830/3211</t>
  </si>
  <si>
    <t>Nad Parkem</t>
  </si>
  <si>
    <t>borovska.lucie@czechsnowboarding.cz</t>
  </si>
  <si>
    <t>Borovský</t>
  </si>
  <si>
    <t>870830/0898</t>
  </si>
  <si>
    <t>Tuklaty</t>
  </si>
  <si>
    <t>borovsky@ceskysnowboarding.cz</t>
  </si>
  <si>
    <t>Bortel</t>
  </si>
  <si>
    <t>050518/0368</t>
  </si>
  <si>
    <t>Na kopečku</t>
  </si>
  <si>
    <t>ondrej.bortel@czechsnowboarding.cz</t>
  </si>
  <si>
    <t>081002/0376</t>
  </si>
  <si>
    <t>vojtech.bortel@czechsnowboarding.cz</t>
  </si>
  <si>
    <t>U hřiště</t>
  </si>
  <si>
    <t>Borůvková</t>
  </si>
  <si>
    <t>Boženy Němcové</t>
  </si>
  <si>
    <t>Písečná</t>
  </si>
  <si>
    <t>Praha 4 - Kunratice</t>
  </si>
  <si>
    <t>28.října</t>
  </si>
  <si>
    <t>Leština</t>
  </si>
  <si>
    <t>Bosničová</t>
  </si>
  <si>
    <t>085130/4531</t>
  </si>
  <si>
    <t>malešicka</t>
  </si>
  <si>
    <t>2855/2b</t>
  </si>
  <si>
    <t>laurabosnicova@gmail.com</t>
  </si>
  <si>
    <t>Boštík</t>
  </si>
  <si>
    <t>880823/3841</t>
  </si>
  <si>
    <t>Litomyšl</t>
  </si>
  <si>
    <t>janbostik@gmail.com</t>
  </si>
  <si>
    <t>890310/3770</t>
  </si>
  <si>
    <t>bostikjiri1@seznam.cz</t>
  </si>
  <si>
    <t>Botková</t>
  </si>
  <si>
    <t>805408/4192</t>
  </si>
  <si>
    <t>Dlouha</t>
  </si>
  <si>
    <t>botina@seznam.cz</t>
  </si>
  <si>
    <t xml:space="preserve">Vojtěch </t>
  </si>
  <si>
    <t>Maxim</t>
  </si>
  <si>
    <t>Lyžařský klub Chomutov, z.s.</t>
  </si>
  <si>
    <t>Bouček</t>
  </si>
  <si>
    <t>950729/1178</t>
  </si>
  <si>
    <t>Dobříš</t>
  </si>
  <si>
    <t>bouci007@gmail.com</t>
  </si>
  <si>
    <t>9150204 (SB)</t>
  </si>
  <si>
    <t>820319/2525</t>
  </si>
  <si>
    <t>boucis@seznam.cz</t>
  </si>
  <si>
    <t>Zvonková</t>
  </si>
  <si>
    <t>110910/0487</t>
  </si>
  <si>
    <t>Příčná</t>
  </si>
  <si>
    <t>Čížkovice</t>
  </si>
  <si>
    <t>j.bozka@centrum.cz</t>
  </si>
  <si>
    <t>Boučková</t>
  </si>
  <si>
    <t>885616/2766</t>
  </si>
  <si>
    <t>preislerova.eliska@seznam.cz</t>
  </si>
  <si>
    <t>Bouda</t>
  </si>
  <si>
    <t>840329/4185</t>
  </si>
  <si>
    <t>Botanická</t>
  </si>
  <si>
    <t>bouda@ceskysnowboarding.cz</t>
  </si>
  <si>
    <t>Bouchalová</t>
  </si>
  <si>
    <t>806104/6136</t>
  </si>
  <si>
    <t>Česká Lípa</t>
  </si>
  <si>
    <t>bouchalova@ceskysnowboarding.cz</t>
  </si>
  <si>
    <t>Boukalová</t>
  </si>
  <si>
    <t>836124/5277</t>
  </si>
  <si>
    <t>boukalova@ceskysnowboarding.cz</t>
  </si>
  <si>
    <t>Bouma</t>
  </si>
  <si>
    <t>Sedlčany</t>
  </si>
  <si>
    <t>100602/4690</t>
  </si>
  <si>
    <t>Za vokovickou vozovnou</t>
  </si>
  <si>
    <t>sylvie.boumova@seznam.cz</t>
  </si>
  <si>
    <t>Koperníkova</t>
  </si>
  <si>
    <t>Dvůr Králové nad Labem</t>
  </si>
  <si>
    <t>Horní Maršov</t>
  </si>
  <si>
    <t>Lipová</t>
  </si>
  <si>
    <t>Boxan</t>
  </si>
  <si>
    <t>850817/6215</t>
  </si>
  <si>
    <t>U Hráze</t>
  </si>
  <si>
    <t>boxan@ceskysnowboarding.cz</t>
  </si>
  <si>
    <t>Antonie</t>
  </si>
  <si>
    <t>Dita</t>
  </si>
  <si>
    <t>Nad Záhořím</t>
  </si>
  <si>
    <t>Majerové</t>
  </si>
  <si>
    <t>Slunná</t>
  </si>
  <si>
    <t>Výškovická</t>
  </si>
  <si>
    <t>Lhotka</t>
  </si>
  <si>
    <t>Poštovní</t>
  </si>
  <si>
    <t>Vackova</t>
  </si>
  <si>
    <t>Bradáčková</t>
  </si>
  <si>
    <t>776210/3096</t>
  </si>
  <si>
    <t>Chlumec nad Cidlinou</t>
  </si>
  <si>
    <t>katerina.bradackova@czechsnowboarding.cz</t>
  </si>
  <si>
    <t>Slaná u Semil</t>
  </si>
  <si>
    <t>Bradová</t>
  </si>
  <si>
    <t>085112/2162</t>
  </si>
  <si>
    <t>horní benešov</t>
  </si>
  <si>
    <t>nela.bradova@czechsnowboarding.cz</t>
  </si>
  <si>
    <t>Malá Morávka</t>
  </si>
  <si>
    <t>Brajerková</t>
  </si>
  <si>
    <t>035725/4073</t>
  </si>
  <si>
    <t>brajerkova@czechsnowboarding.cz</t>
  </si>
  <si>
    <t>Na Hrázi</t>
  </si>
  <si>
    <t>Baarova</t>
  </si>
  <si>
    <t>Beáta</t>
  </si>
  <si>
    <t>Emily</t>
  </si>
  <si>
    <t>Loket</t>
  </si>
  <si>
    <t>Dělnická</t>
  </si>
  <si>
    <t>Kladno</t>
  </si>
  <si>
    <t>Braunová</t>
  </si>
  <si>
    <t>146216/1492</t>
  </si>
  <si>
    <t>Křečkov</t>
  </si>
  <si>
    <t>braunova.romana@seznam.cz</t>
  </si>
  <si>
    <t>Mysločovice</t>
  </si>
  <si>
    <t>Brázdová</t>
  </si>
  <si>
    <t>815807/3847</t>
  </si>
  <si>
    <t>Modřická</t>
  </si>
  <si>
    <t>salatova.jaroslava@seznam.cz</t>
  </si>
  <si>
    <t>Miriam</t>
  </si>
  <si>
    <t>Hluboká</t>
  </si>
  <si>
    <t>Brejcha</t>
  </si>
  <si>
    <t>770430/0351</t>
  </si>
  <si>
    <t>Janovského</t>
  </si>
  <si>
    <t>rattka@email.cz</t>
  </si>
  <si>
    <t>Romana</t>
  </si>
  <si>
    <t>Janáčkova</t>
  </si>
  <si>
    <t>Brenza</t>
  </si>
  <si>
    <t>760305/5350</t>
  </si>
  <si>
    <t>Petrohradská</t>
  </si>
  <si>
    <t>brenza@ceskysnowboarding.cz</t>
  </si>
  <si>
    <t>Brettscheiderova</t>
  </si>
  <si>
    <t>645712/1352</t>
  </si>
  <si>
    <t>Mírové nam.</t>
  </si>
  <si>
    <t>Kadań</t>
  </si>
  <si>
    <t>ludmila.brettscheiderova@maxklinovec.club</t>
  </si>
  <si>
    <t xml:space="preserve">Adam </t>
  </si>
  <si>
    <t>Jablonec nad Jizerou</t>
  </si>
  <si>
    <t>Brhlíková</t>
  </si>
  <si>
    <t>786226/0197</t>
  </si>
  <si>
    <t>ivana.brhlik@czechsnowboarding.cz</t>
  </si>
  <si>
    <t>Čapkova</t>
  </si>
  <si>
    <t>Herbenova</t>
  </si>
  <si>
    <t>Boris</t>
  </si>
  <si>
    <t>Brilla</t>
  </si>
  <si>
    <t>131028/0774</t>
  </si>
  <si>
    <t>Křepelčí</t>
  </si>
  <si>
    <t>brilla@czechsnowboarding.cz</t>
  </si>
  <si>
    <t>Brixi</t>
  </si>
  <si>
    <t>751108/0907</t>
  </si>
  <si>
    <t>Petra bezruče</t>
  </si>
  <si>
    <t>ibrix@seznam.cz</t>
  </si>
  <si>
    <t>125525/1294</t>
  </si>
  <si>
    <t>Zedníkova</t>
  </si>
  <si>
    <t>dagmar.brixi@seznam.cz</t>
  </si>
  <si>
    <t>Brixí</t>
  </si>
  <si>
    <t>820427/7906</t>
  </si>
  <si>
    <t>Zašová</t>
  </si>
  <si>
    <t>Brodský</t>
  </si>
  <si>
    <t>670711/1455</t>
  </si>
  <si>
    <t>Domažlická 1479/10</t>
  </si>
  <si>
    <t>marek.brodsky@czechsnowboarding.cz</t>
  </si>
  <si>
    <t>Karpatská</t>
  </si>
  <si>
    <t>Štěnovice</t>
  </si>
  <si>
    <t>Na Vyhlídce</t>
  </si>
  <si>
    <t>Valdštejnská</t>
  </si>
  <si>
    <t>Strážné</t>
  </si>
  <si>
    <t>Honza</t>
  </si>
  <si>
    <t>Broz</t>
  </si>
  <si>
    <t>050826/6891</t>
  </si>
  <si>
    <t>Hollarova</t>
  </si>
  <si>
    <t>Usti nad Labem</t>
  </si>
  <si>
    <t>honza.broz@centrum.cz</t>
  </si>
  <si>
    <t>Brož</t>
  </si>
  <si>
    <t>070911/0391</t>
  </si>
  <si>
    <t>žaneň</t>
  </si>
  <si>
    <t>jakub.broz@czechsnowboarding.cz</t>
  </si>
  <si>
    <t>Trnková</t>
  </si>
  <si>
    <t>Jihlava</t>
  </si>
  <si>
    <t>050329/4924</t>
  </si>
  <si>
    <t>terrym@centrum.cz</t>
  </si>
  <si>
    <t>9150279 (SB)</t>
  </si>
  <si>
    <t>Brožek</t>
  </si>
  <si>
    <t>061219/3769</t>
  </si>
  <si>
    <t>Lumírova</t>
  </si>
  <si>
    <t>filip.brozek@czechsnowboarding.cz</t>
  </si>
  <si>
    <t>Křížkovského</t>
  </si>
  <si>
    <t>Pod Kaštany</t>
  </si>
  <si>
    <t>Všestary</t>
  </si>
  <si>
    <t>Tyršova stezka</t>
  </si>
  <si>
    <t>Benecko</t>
  </si>
  <si>
    <t>Křižkovského</t>
  </si>
  <si>
    <t>Brožová</t>
  </si>
  <si>
    <t>085714/7995</t>
  </si>
  <si>
    <t>Pod Školou</t>
  </si>
  <si>
    <t>barbora.brozova@czechsnowboarding.cz</t>
  </si>
  <si>
    <t>Renoirova</t>
  </si>
  <si>
    <t>Šumavská</t>
  </si>
  <si>
    <t>925413/3196</t>
  </si>
  <si>
    <t>Ledečská</t>
  </si>
  <si>
    <t>evaabrozova@gmail.com</t>
  </si>
  <si>
    <t>015103/2134</t>
  </si>
  <si>
    <t>Veselí</t>
  </si>
  <si>
    <t>Janovice nad Úhlavou</t>
  </si>
  <si>
    <t>viktorkabrozova@seznam.cz</t>
  </si>
  <si>
    <t>9155042 (SB)</t>
  </si>
  <si>
    <t>Závodu Míru</t>
  </si>
  <si>
    <t>Maxmilián Jan</t>
  </si>
  <si>
    <t>Brückler</t>
  </si>
  <si>
    <t>120518/1164</t>
  </si>
  <si>
    <t>mtomanova@akbruckler.cz</t>
  </si>
  <si>
    <t>Viktorie Anna</t>
  </si>
  <si>
    <t>Brücklerová</t>
  </si>
  <si>
    <t>095414/4730</t>
  </si>
  <si>
    <t>Ke Školce</t>
  </si>
  <si>
    <t>Rudná</t>
  </si>
  <si>
    <t>Rudná u Prahy</t>
  </si>
  <si>
    <t>Brum</t>
  </si>
  <si>
    <t>970923/0740</t>
  </si>
  <si>
    <t>zadní</t>
  </si>
  <si>
    <t>kladno</t>
  </si>
  <si>
    <t>ngpkbrum@seznam.cz</t>
  </si>
  <si>
    <t>Brummel</t>
  </si>
  <si>
    <t>080628/4666</t>
  </si>
  <si>
    <t>Puškinovo náměstí</t>
  </si>
  <si>
    <t>681004/1678</t>
  </si>
  <si>
    <t>Fryčova</t>
  </si>
  <si>
    <t>martin.brummel@czechsnowboarding.cz</t>
  </si>
  <si>
    <t>Brůna</t>
  </si>
  <si>
    <t>560921/1817</t>
  </si>
  <si>
    <t>U Pramenu</t>
  </si>
  <si>
    <t>Louny</t>
  </si>
  <si>
    <t>bruna@ceskysnowboarding.cz</t>
  </si>
  <si>
    <t>Brunclíková</t>
  </si>
  <si>
    <t>Jarmila</t>
  </si>
  <si>
    <t>595117/1512</t>
  </si>
  <si>
    <t>jarmilabruncla@centrum.cz</t>
  </si>
  <si>
    <t>Rolnická</t>
  </si>
  <si>
    <t>Petýrkova</t>
  </si>
  <si>
    <t>Brůžek</t>
  </si>
  <si>
    <t>810412/3951</t>
  </si>
  <si>
    <t>bruzek@sportclub2000.eu</t>
  </si>
  <si>
    <t>800113/0423</t>
  </si>
  <si>
    <t>Křižovnická</t>
  </si>
  <si>
    <t>viktorbruzek@centrum.cz</t>
  </si>
  <si>
    <t>FB Sport Club, z.s.</t>
  </si>
  <si>
    <t>1473042 (SB)</t>
  </si>
  <si>
    <t>Brycz</t>
  </si>
  <si>
    <t>060504/2405</t>
  </si>
  <si>
    <t>Střelecká</t>
  </si>
  <si>
    <t>karolina.bryczova@gmail.com</t>
  </si>
  <si>
    <t>040504/2407</t>
  </si>
  <si>
    <t>Svitavy</t>
  </si>
  <si>
    <t>Brydniak</t>
  </si>
  <si>
    <t>050304/3772</t>
  </si>
  <si>
    <t>matej.brydniak@czechsnowboarding.cz</t>
  </si>
  <si>
    <t>Dobřany</t>
  </si>
  <si>
    <t>Brychta</t>
  </si>
  <si>
    <t>080416/8079</t>
  </si>
  <si>
    <t>Maršov</t>
  </si>
  <si>
    <t>brychta@czechsnowboarding.cz</t>
  </si>
  <si>
    <t>Moravany</t>
  </si>
  <si>
    <t>Brynda</t>
  </si>
  <si>
    <t>850307/0785</t>
  </si>
  <si>
    <t>Václava Rabase</t>
  </si>
  <si>
    <t>WACHO@centrum.cz</t>
  </si>
  <si>
    <t>Pstruží</t>
  </si>
  <si>
    <t>Lounská</t>
  </si>
  <si>
    <t>Brzobohatá</t>
  </si>
  <si>
    <t>795524/0304</t>
  </si>
  <si>
    <t>Břevmov</t>
  </si>
  <si>
    <t>kbrzobohata@seznam.cz</t>
  </si>
  <si>
    <t>Brzobohatý</t>
  </si>
  <si>
    <t>830603/3989</t>
  </si>
  <si>
    <t>brzobohaty@ceskysnowboarding.cz</t>
  </si>
  <si>
    <t>071123/8000</t>
  </si>
  <si>
    <t>Za plovárnou</t>
  </si>
  <si>
    <t>Znojmo</t>
  </si>
  <si>
    <t>brzobohataleona@seznam.cz</t>
  </si>
  <si>
    <t>Sokolnice</t>
  </si>
  <si>
    <t>Matej</t>
  </si>
  <si>
    <t>Břečka</t>
  </si>
  <si>
    <t>920305/5829</t>
  </si>
  <si>
    <t>Antonína Sovy</t>
  </si>
  <si>
    <t>h.brecka@seznam.cz</t>
  </si>
  <si>
    <t>Břeský</t>
  </si>
  <si>
    <t>930501/3707</t>
  </si>
  <si>
    <t>Rozlecká</t>
  </si>
  <si>
    <t>bresky@ceskysnowboarding.cz</t>
  </si>
  <si>
    <t>Březina</t>
  </si>
  <si>
    <t>Čáslavská</t>
  </si>
  <si>
    <t>Bludov</t>
  </si>
  <si>
    <t>950526/3207</t>
  </si>
  <si>
    <t>Lučice</t>
  </si>
  <si>
    <t>josefbrezina@czechsnowboarding.cz</t>
  </si>
  <si>
    <t>Březinová</t>
  </si>
  <si>
    <t>845405/5753</t>
  </si>
  <si>
    <t>Hrabenov</t>
  </si>
  <si>
    <t>iv.brezinova@gmail.com</t>
  </si>
  <si>
    <t>066111/6357</t>
  </si>
  <si>
    <t>Olgy Havlové</t>
  </si>
  <si>
    <t>brezinova.p111@seznam.cz</t>
  </si>
  <si>
    <t>Jozefína</t>
  </si>
  <si>
    <t>Březková</t>
  </si>
  <si>
    <t>095504/5113</t>
  </si>
  <si>
    <t>Říčany</t>
  </si>
  <si>
    <t>brezkova.jozefina@czechsnowboarding.cz</t>
  </si>
  <si>
    <t>Natalie</t>
  </si>
  <si>
    <t>Břínková</t>
  </si>
  <si>
    <t>125120/1677</t>
  </si>
  <si>
    <t>Fanderlíkova</t>
  </si>
  <si>
    <t>anna.brinkova@czechsnowboarding.cz</t>
  </si>
  <si>
    <t>Smržovka</t>
  </si>
  <si>
    <t>Břízová</t>
  </si>
  <si>
    <t>Michala</t>
  </si>
  <si>
    <t>Ski klub Strážné z.s.</t>
  </si>
  <si>
    <t>Topolová</t>
  </si>
  <si>
    <t>Mazovská</t>
  </si>
  <si>
    <t>Bucek</t>
  </si>
  <si>
    <t>780510/3086</t>
  </si>
  <si>
    <t>Hradecká</t>
  </si>
  <si>
    <t>bucek@ceskysnowboarding.cz</t>
  </si>
  <si>
    <t>V Šáreckém údolí</t>
  </si>
  <si>
    <t>Pod Lesem</t>
  </si>
  <si>
    <t>Buček</t>
  </si>
  <si>
    <t>820411/5337</t>
  </si>
  <si>
    <t>Bacherova</t>
  </si>
  <si>
    <t>foto.davidbucek@me.com</t>
  </si>
  <si>
    <t>Ulička</t>
  </si>
  <si>
    <t>Mládežnická</t>
  </si>
  <si>
    <t>Bučková</t>
  </si>
  <si>
    <t>886017/0792</t>
  </si>
  <si>
    <t>Kačice</t>
  </si>
  <si>
    <t>anett.bucko@seznam.cz</t>
  </si>
  <si>
    <t>1a</t>
  </si>
  <si>
    <t>945527/0033</t>
  </si>
  <si>
    <t>Blodkova</t>
  </si>
  <si>
    <t>buckovanatalie@seznam.cz</t>
  </si>
  <si>
    <t>V Zahrádkách</t>
  </si>
  <si>
    <t>Budík</t>
  </si>
  <si>
    <t>880426/4249</t>
  </si>
  <si>
    <t>Slavkov u Brna</t>
  </si>
  <si>
    <t>meeky@email.cz</t>
  </si>
  <si>
    <t>Spáčilova</t>
  </si>
  <si>
    <t>920928/4073</t>
  </si>
  <si>
    <t>ondrej.budik@gmail.com</t>
  </si>
  <si>
    <t>Oto</t>
  </si>
  <si>
    <t>Budín</t>
  </si>
  <si>
    <t>930517/4076</t>
  </si>
  <si>
    <t>Návrší</t>
  </si>
  <si>
    <t>otobudin17@gmail.com</t>
  </si>
  <si>
    <t>Bohumil</t>
  </si>
  <si>
    <t>Budina</t>
  </si>
  <si>
    <t>970929/0140</t>
  </si>
  <si>
    <t>Na Lánech</t>
  </si>
  <si>
    <t>martinbudina29@gmail.com</t>
  </si>
  <si>
    <t>Budínská</t>
  </si>
  <si>
    <t>796202/0506</t>
  </si>
  <si>
    <t>Drevníky</t>
  </si>
  <si>
    <t>h.budinska@seznam.cz</t>
  </si>
  <si>
    <t>Bělocerkevská</t>
  </si>
  <si>
    <t>Plavecká</t>
  </si>
  <si>
    <t>Buchner</t>
  </si>
  <si>
    <t>750507/1915</t>
  </si>
  <si>
    <t>robert.buchner@czechsnowboarding.cz</t>
  </si>
  <si>
    <t>Ořechov</t>
  </si>
  <si>
    <t>Buchsbaum</t>
  </si>
  <si>
    <t>040507/5946</t>
  </si>
  <si>
    <t>Sušice</t>
  </si>
  <si>
    <t>lbuch@seznam.cz</t>
  </si>
  <si>
    <t>Slezská Ostrava</t>
  </si>
  <si>
    <t>Trávník</t>
  </si>
  <si>
    <t>Pod nemocnicí</t>
  </si>
  <si>
    <t>Buchtel</t>
  </si>
  <si>
    <t>820516/1943</t>
  </si>
  <si>
    <t>Zbrojnická</t>
  </si>
  <si>
    <t>marrabu@email.cz</t>
  </si>
  <si>
    <t>9150150 (SB), 9150150 (SB)</t>
  </si>
  <si>
    <t>Buchtelová</t>
  </si>
  <si>
    <t>095408/8014</t>
  </si>
  <si>
    <t>Oderská</t>
  </si>
  <si>
    <t>nikca48@seznam.cz</t>
  </si>
  <si>
    <t>Riegrova</t>
  </si>
  <si>
    <t>Cormac</t>
  </si>
  <si>
    <t>Buk</t>
  </si>
  <si>
    <t>051121/1943</t>
  </si>
  <si>
    <t>luciebukova1@gmail.com</t>
  </si>
  <si>
    <t>Bukač</t>
  </si>
  <si>
    <t>900909/3852</t>
  </si>
  <si>
    <t>richard@sportclubfun.com</t>
  </si>
  <si>
    <t>Lilien</t>
  </si>
  <si>
    <t>Buková</t>
  </si>
  <si>
    <t>Bukovský</t>
  </si>
  <si>
    <t>670517/0571</t>
  </si>
  <si>
    <t>U rotundy</t>
  </si>
  <si>
    <t>jiri.bukovsky@czechsnowboarding.cz</t>
  </si>
  <si>
    <t>Veletržní</t>
  </si>
  <si>
    <t>Florian</t>
  </si>
  <si>
    <t>Modřínová</t>
  </si>
  <si>
    <t>Hubert</t>
  </si>
  <si>
    <t>Bulíčková</t>
  </si>
  <si>
    <t>955405/0187</t>
  </si>
  <si>
    <t>Konopáče</t>
  </si>
  <si>
    <t>aneta.bulickova@czechsnowboarding.cz</t>
  </si>
  <si>
    <t>Čestmír</t>
  </si>
  <si>
    <t>Chudenická</t>
  </si>
  <si>
    <t>Bulis</t>
  </si>
  <si>
    <t>Praha 11</t>
  </si>
  <si>
    <t>870121/0507</t>
  </si>
  <si>
    <t>Průběžná</t>
  </si>
  <si>
    <t>marza@sportclubfun.com</t>
  </si>
  <si>
    <t>820803/0490</t>
  </si>
  <si>
    <t>Tomasbulis@sportclubfun.com</t>
  </si>
  <si>
    <t>Bumba</t>
  </si>
  <si>
    <t>110618/1384</t>
  </si>
  <si>
    <t>Panuškova</t>
  </si>
  <si>
    <t>kadlecova.leonka@seznam.cz</t>
  </si>
  <si>
    <t>Jarda</t>
  </si>
  <si>
    <t>Buňata</t>
  </si>
  <si>
    <t>870628/4257</t>
  </si>
  <si>
    <t>jarda.bunata@seznam.cz</t>
  </si>
  <si>
    <t>900603/4180</t>
  </si>
  <si>
    <t>jbunata@seznam.cz</t>
  </si>
  <si>
    <t>Buňatová</t>
  </si>
  <si>
    <t>925714/3423</t>
  </si>
  <si>
    <t>Prachov</t>
  </si>
  <si>
    <t>alena.macounova@czechsnowboarding.cz</t>
  </si>
  <si>
    <t>Buňka</t>
  </si>
  <si>
    <t>031008/4280</t>
  </si>
  <si>
    <t>Svinošice</t>
  </si>
  <si>
    <t>bunkova.radka@centrum.cz</t>
  </si>
  <si>
    <t>Bura</t>
  </si>
  <si>
    <t>060101/3655</t>
  </si>
  <si>
    <t>Moravská Ostrava</t>
  </si>
  <si>
    <t>bura@snowkidzcz.com</t>
  </si>
  <si>
    <t>090603/3711</t>
  </si>
  <si>
    <t>Vrázova</t>
  </si>
  <si>
    <t>Volyně</t>
  </si>
  <si>
    <t>Burda</t>
  </si>
  <si>
    <t>K Beranovu</t>
  </si>
  <si>
    <t>janburda75@gmail.com</t>
  </si>
  <si>
    <t>750927/0010</t>
  </si>
  <si>
    <t>Rebešovice</t>
  </si>
  <si>
    <t>Rokycanova</t>
  </si>
  <si>
    <t>Panenská</t>
  </si>
  <si>
    <t>Český tým transplantovaných, z.s.</t>
  </si>
  <si>
    <t>Klimkovice</t>
  </si>
  <si>
    <t>Burdek</t>
  </si>
  <si>
    <t>510831/291</t>
  </si>
  <si>
    <t>Na Podlesí</t>
  </si>
  <si>
    <t>jiri.burdek@maxklinovec.club</t>
  </si>
  <si>
    <t>Klírova</t>
  </si>
  <si>
    <t>Benjamín</t>
  </si>
  <si>
    <t>Bureš</t>
  </si>
  <si>
    <t>Jílovišťská</t>
  </si>
  <si>
    <t>960716/0244</t>
  </si>
  <si>
    <t>Velichovská</t>
  </si>
  <si>
    <t>klofac.karel@gmail.com</t>
  </si>
  <si>
    <t>Vítkovice v Krkonoších</t>
  </si>
  <si>
    <t>640325/2702</t>
  </si>
  <si>
    <t>libor.bures@volny.cz</t>
  </si>
  <si>
    <t>Svobody</t>
  </si>
  <si>
    <t>Na Kopci</t>
  </si>
  <si>
    <t>841119/4275</t>
  </si>
  <si>
    <t>Francova Lhota</t>
  </si>
  <si>
    <t>PATRIK.BURES@seznam.cz</t>
  </si>
  <si>
    <t>950504/5220</t>
  </si>
  <si>
    <t>Bystřice nad Pernštejnem</t>
  </si>
  <si>
    <t>patrik.bury@gmail.com</t>
  </si>
  <si>
    <t>9150207 (SB)</t>
  </si>
  <si>
    <t>920327/0406</t>
  </si>
  <si>
    <t>tomas.bures@gmail.com</t>
  </si>
  <si>
    <t>Neumannova</t>
  </si>
  <si>
    <t>Burešová</t>
  </si>
  <si>
    <t>Evelina</t>
  </si>
  <si>
    <t>096209/8148</t>
  </si>
  <si>
    <t>Vinohrady</t>
  </si>
  <si>
    <t>buresova.evelina@czechsnowboarding.cz</t>
  </si>
  <si>
    <t>665724/1976</t>
  </si>
  <si>
    <t>jana.bure@gmail.com</t>
  </si>
  <si>
    <t>Matylda</t>
  </si>
  <si>
    <t>116231/1216</t>
  </si>
  <si>
    <t>buresova.sandra@czechsnowboarding.cz</t>
  </si>
  <si>
    <t>995304/3738</t>
  </si>
  <si>
    <t>Vítkovice</t>
  </si>
  <si>
    <t>vendybur@seznam.cz</t>
  </si>
  <si>
    <t>AD, AL, AL</t>
  </si>
  <si>
    <t>9155003 (AD), 9155003 (SB), 2534726 (AL), 9155003 (AL)</t>
  </si>
  <si>
    <t>Lyžařská</t>
  </si>
  <si>
    <t>Minská</t>
  </si>
  <si>
    <t>Nejedlého</t>
  </si>
  <si>
    <t>Burianec</t>
  </si>
  <si>
    <t>900331/3330</t>
  </si>
  <si>
    <t>Prskačka</t>
  </si>
  <si>
    <t>Praskačka</t>
  </si>
  <si>
    <t>burianec@ceskysnowboarding.cz</t>
  </si>
  <si>
    <t>Burianová</t>
  </si>
  <si>
    <t>075709/3656</t>
  </si>
  <si>
    <t>Zakončená</t>
  </si>
  <si>
    <t>tereza.burianova@czechsnowboarding.cz</t>
  </si>
  <si>
    <t>Burkhardtová</t>
  </si>
  <si>
    <t>076024/2967</t>
  </si>
  <si>
    <t>Havanská</t>
  </si>
  <si>
    <t>klara@burkhardtova.cz</t>
  </si>
  <si>
    <t xml:space="preserve"> 9155142 (SB)</t>
  </si>
  <si>
    <t>Burkoňová</t>
  </si>
  <si>
    <t>735902/2979</t>
  </si>
  <si>
    <t>Travní</t>
  </si>
  <si>
    <t>Chotěboř</t>
  </si>
  <si>
    <t>burkonova@ceskysnowboarding.cz</t>
  </si>
  <si>
    <t>Burkuš</t>
  </si>
  <si>
    <t>920227/3267</t>
  </si>
  <si>
    <t>Mandysova</t>
  </si>
  <si>
    <t>Daniel.Burkus@seznam.cz</t>
  </si>
  <si>
    <t>Slámova</t>
  </si>
  <si>
    <t>Bursík</t>
  </si>
  <si>
    <t>800127/1047</t>
  </si>
  <si>
    <t>Vyšehořovice</t>
  </si>
  <si>
    <t>Mochov</t>
  </si>
  <si>
    <t>jan.bursik@mahonysnowboards.club</t>
  </si>
  <si>
    <t>770224/0436</t>
  </si>
  <si>
    <t>Choteč</t>
  </si>
  <si>
    <t>Praha západ</t>
  </si>
  <si>
    <t>bursikk@c-box.cz</t>
  </si>
  <si>
    <t>Bursíková</t>
  </si>
  <si>
    <t>655822/0372</t>
  </si>
  <si>
    <t>dagmar.bursikova@mahonysnowboards.club</t>
  </si>
  <si>
    <t>Gagarinova</t>
  </si>
  <si>
    <t>Tichá</t>
  </si>
  <si>
    <t>Talichova</t>
  </si>
  <si>
    <t>Buřilová</t>
  </si>
  <si>
    <t>105512/0561</t>
  </si>
  <si>
    <t>Lužická</t>
  </si>
  <si>
    <t>ema.burilova@czechsnowboarding.cz</t>
  </si>
  <si>
    <t>Krajní</t>
  </si>
  <si>
    <t>Búš</t>
  </si>
  <si>
    <t>900414/3478</t>
  </si>
  <si>
    <t>Nám. Svornosti</t>
  </si>
  <si>
    <t>bus@ceskysnowboarding.cz</t>
  </si>
  <si>
    <t>Bušková</t>
  </si>
  <si>
    <t>925613/0598</t>
  </si>
  <si>
    <t>Obvodová</t>
  </si>
  <si>
    <t>barabuskova@czechsnowboarding.cz</t>
  </si>
  <si>
    <t>Bušo</t>
  </si>
  <si>
    <t>910401/8209</t>
  </si>
  <si>
    <t>Rumunská</t>
  </si>
  <si>
    <t>buso@ceskysnowboarding.cz</t>
  </si>
  <si>
    <t>Bušová</t>
  </si>
  <si>
    <t>766224/3963</t>
  </si>
  <si>
    <t>Štťastného</t>
  </si>
  <si>
    <t>busova@czechsnowboarding.cz</t>
  </si>
  <si>
    <t>Nám.Václava Vacka</t>
  </si>
  <si>
    <t>Butulová</t>
  </si>
  <si>
    <t>105108/0173</t>
  </si>
  <si>
    <t>evabuti@seznam.cz</t>
  </si>
  <si>
    <t>Bydžovská</t>
  </si>
  <si>
    <t>965327/4653</t>
  </si>
  <si>
    <t>Dobrovolského</t>
  </si>
  <si>
    <t>bydzovska.eliska@czechsnowboarding.cz</t>
  </si>
  <si>
    <t>Na Drahách</t>
  </si>
  <si>
    <t>Štěpánka</t>
  </si>
  <si>
    <t>Alexej</t>
  </si>
  <si>
    <t>Dobrovského</t>
  </si>
  <si>
    <t>Na kopci</t>
  </si>
  <si>
    <t>Svatava</t>
  </si>
  <si>
    <t>Maxmilian</t>
  </si>
  <si>
    <t>Bystřická</t>
  </si>
  <si>
    <t>Vilém</t>
  </si>
  <si>
    <t>Cabadaj</t>
  </si>
  <si>
    <t>050403/3552</t>
  </si>
  <si>
    <t>Podvojná</t>
  </si>
  <si>
    <t>cabadaj@snowkidzcz.com</t>
  </si>
  <si>
    <t>020624/5996</t>
  </si>
  <si>
    <t>Cabák</t>
  </si>
  <si>
    <t>860915/4554</t>
  </si>
  <si>
    <t>cab@brutalpop.cz</t>
  </si>
  <si>
    <t>Cabejšek</t>
  </si>
  <si>
    <t>021216/4227</t>
  </si>
  <si>
    <t>Dušínova</t>
  </si>
  <si>
    <t>cabejsek@czechsnowboarding.cz</t>
  </si>
  <si>
    <t>Cacáková</t>
  </si>
  <si>
    <t>775807/0078</t>
  </si>
  <si>
    <t>Staromodřanská 10</t>
  </si>
  <si>
    <t>marketa.cacakova@czechsnowbaording.cz</t>
  </si>
  <si>
    <t>Cacek</t>
  </si>
  <si>
    <t>850714/0070</t>
  </si>
  <si>
    <t>Nuselská</t>
  </si>
  <si>
    <t>josefcacek@yahoo.com</t>
  </si>
  <si>
    <t>Nedvědice</t>
  </si>
  <si>
    <t>Řepiště</t>
  </si>
  <si>
    <t>Bystřice pod Hostýnem</t>
  </si>
  <si>
    <t>Cagášek</t>
  </si>
  <si>
    <t>790819/0488</t>
  </si>
  <si>
    <t>U Santošky</t>
  </si>
  <si>
    <t>Praha 5,</t>
  </si>
  <si>
    <t>tcagi@seznam.cz</t>
  </si>
  <si>
    <t>Czech Snowboard Team z.s.</t>
  </si>
  <si>
    <t>Cahová</t>
  </si>
  <si>
    <t>035802/4227</t>
  </si>
  <si>
    <t>Okrouhlá</t>
  </si>
  <si>
    <t>michal.cana76&amp;gmail.com</t>
  </si>
  <si>
    <t>Pivovarská</t>
  </si>
  <si>
    <t xml:space="preserve">Karolína </t>
  </si>
  <si>
    <t>Cameron</t>
  </si>
  <si>
    <t>855316/5467</t>
  </si>
  <si>
    <t>eva_snbco@yahoo.com</t>
  </si>
  <si>
    <t>KNOR-SKI TEAM, z.s.</t>
  </si>
  <si>
    <t>Elisa</t>
  </si>
  <si>
    <t>Ostopovice</t>
  </si>
  <si>
    <t>Veselíčko</t>
  </si>
  <si>
    <t>Ostrava - Polanka nad Odrou</t>
  </si>
  <si>
    <t>Táňa</t>
  </si>
  <si>
    <t>Vladislava</t>
  </si>
  <si>
    <t>Cardová</t>
  </si>
  <si>
    <t>875505/4231</t>
  </si>
  <si>
    <t>Klarisky</t>
  </si>
  <si>
    <t>cardova@ceskysnowboarding.cz</t>
  </si>
  <si>
    <t>Kristyán</t>
  </si>
  <si>
    <t>Carini</t>
  </si>
  <si>
    <t>090723/8992</t>
  </si>
  <si>
    <t>kristyan.carini@czechsnowboarding.cz</t>
  </si>
  <si>
    <t>Cejpek</t>
  </si>
  <si>
    <t>Poříčí</t>
  </si>
  <si>
    <t>Bezděkov</t>
  </si>
  <si>
    <t>790607/4825</t>
  </si>
  <si>
    <t>jiri.cejpek@seznam.cz</t>
  </si>
  <si>
    <t>Cejpková</t>
  </si>
  <si>
    <t>745104/2005</t>
  </si>
  <si>
    <t>acejpkova@tiscali.cz</t>
  </si>
  <si>
    <t>Libuše</t>
  </si>
  <si>
    <t>Soňa</t>
  </si>
  <si>
    <t>Patricie</t>
  </si>
  <si>
    <t>Horní Bludovice</t>
  </si>
  <si>
    <t>Cemper</t>
  </si>
  <si>
    <t>121228/0729</t>
  </si>
  <si>
    <t>Revírní</t>
  </si>
  <si>
    <t>elsterova@mcsup.cz</t>
  </si>
  <si>
    <t>661013/0109</t>
  </si>
  <si>
    <t>Praha 5 - Lipence</t>
  </si>
  <si>
    <t>petr.cemper@mahonysnowboards.club</t>
  </si>
  <si>
    <t>030606/0073</t>
  </si>
  <si>
    <t>peta.cemper@mahonysnowboards.club</t>
  </si>
  <si>
    <t>065717/4452</t>
  </si>
  <si>
    <t>valentina.cemper@mahonysnowboards.club</t>
  </si>
  <si>
    <t>Strmá</t>
  </si>
  <si>
    <t>Cenková</t>
  </si>
  <si>
    <t>065105/7913</t>
  </si>
  <si>
    <t>Slivice</t>
  </si>
  <si>
    <t>cenkova.anna@czechsnowboarding.cz</t>
  </si>
  <si>
    <t>Cepoušková</t>
  </si>
  <si>
    <t>925910/3128</t>
  </si>
  <si>
    <t>Na Schodech</t>
  </si>
  <si>
    <t>cepouskova@ceskysnowboarding.cz</t>
  </si>
  <si>
    <t>Ceralova</t>
  </si>
  <si>
    <t>155803/1717</t>
  </si>
  <si>
    <t>Okružní 1436</t>
  </si>
  <si>
    <t>ceralova.katerina@gmail.com</t>
  </si>
  <si>
    <t>Ceralová</t>
  </si>
  <si>
    <t>125814/1291</t>
  </si>
  <si>
    <t>Ceralova.katerina@gmail.com</t>
  </si>
  <si>
    <t>Cermak</t>
  </si>
  <si>
    <t>900418/2572</t>
  </si>
  <si>
    <t>cermak@ceskysnowboarding.cz</t>
  </si>
  <si>
    <t>Kdyně</t>
  </si>
  <si>
    <t>Cerman</t>
  </si>
  <si>
    <t>891009/6173</t>
  </si>
  <si>
    <t>Kachlíkova</t>
  </si>
  <si>
    <t>cerman@ceskysnowboarding.cz</t>
  </si>
  <si>
    <t>Andrej</t>
  </si>
  <si>
    <t>Cetlová</t>
  </si>
  <si>
    <t>805101/4081</t>
  </si>
  <si>
    <t>Joštova</t>
  </si>
  <si>
    <t>Židlochivice</t>
  </si>
  <si>
    <t>cetlova@czechsnowboarding.cz</t>
  </si>
  <si>
    <t>775512/4036</t>
  </si>
  <si>
    <t>Vlkova</t>
  </si>
  <si>
    <t>Cibulka</t>
  </si>
  <si>
    <t>805430/0276</t>
  </si>
  <si>
    <t>Ortenovo nám.</t>
  </si>
  <si>
    <t>jancibulka@ceskysnowboarding.cz</t>
  </si>
  <si>
    <t>U parku</t>
  </si>
  <si>
    <t>Všetaty</t>
  </si>
  <si>
    <t>910209/1317</t>
  </si>
  <si>
    <t>Sokolská</t>
  </si>
  <si>
    <t>ondrejcibulka@ceskysnowboarding.cz</t>
  </si>
  <si>
    <t>Marketa</t>
  </si>
  <si>
    <t>Cienciala</t>
  </si>
  <si>
    <t>110811/0234</t>
  </si>
  <si>
    <t>Smilovice</t>
  </si>
  <si>
    <t>antonin.cienciala@czechsnowboarding.cz</t>
  </si>
  <si>
    <t>Ciencialova</t>
  </si>
  <si>
    <t>925222/5389</t>
  </si>
  <si>
    <t>Nábřežní</t>
  </si>
  <si>
    <t>Veronika-ciencialova@czechsnowboarding.cz</t>
  </si>
  <si>
    <t>Erika</t>
  </si>
  <si>
    <t>Dolní Břežany</t>
  </si>
  <si>
    <t>Sv.Čecha</t>
  </si>
  <si>
    <t>Cihoňová</t>
  </si>
  <si>
    <t>795219/4360</t>
  </si>
  <si>
    <t>U wáltrovky</t>
  </si>
  <si>
    <t>Jinonice</t>
  </si>
  <si>
    <t>baracihonova@ceskysnowboarding.cz</t>
  </si>
  <si>
    <t>Sládkova</t>
  </si>
  <si>
    <t>Raisova</t>
  </si>
  <si>
    <t>Cikrlová</t>
  </si>
  <si>
    <t>085129/7909</t>
  </si>
  <si>
    <t>cikrlova@czechsnowboarding.cz</t>
  </si>
  <si>
    <t>U Sanatoria</t>
  </si>
  <si>
    <t>U Akademie</t>
  </si>
  <si>
    <t>Rybalkova</t>
  </si>
  <si>
    <t>Cimrmanová</t>
  </si>
  <si>
    <t>995529/2842</t>
  </si>
  <si>
    <t>Lovosice</t>
  </si>
  <si>
    <t>cimrmanovat@gymlovo.cz</t>
  </si>
  <si>
    <t>9155027 (SB)</t>
  </si>
  <si>
    <t>Liščí kopec</t>
  </si>
  <si>
    <t>Cinke</t>
  </si>
  <si>
    <t>115815/2017</t>
  </si>
  <si>
    <t>Říčanská</t>
  </si>
  <si>
    <t>Průhonice</t>
  </si>
  <si>
    <t>lauren.rodgers@zspruhonice.cz</t>
  </si>
  <si>
    <t>120915/1042</t>
  </si>
  <si>
    <t>Tomas</t>
  </si>
  <si>
    <t>K Brusce</t>
  </si>
  <si>
    <t>Hornická</t>
  </si>
  <si>
    <t>Císař</t>
  </si>
  <si>
    <t>090707/8139</t>
  </si>
  <si>
    <t>Jezuitská</t>
  </si>
  <si>
    <t>frantisek.cisar@gmail.com</t>
  </si>
  <si>
    <t>040915/8167</t>
  </si>
  <si>
    <t>cisar@czechsnowboarding.cz</t>
  </si>
  <si>
    <t>Pekařská</t>
  </si>
  <si>
    <t>Budějovická</t>
  </si>
  <si>
    <t>Havířov-Město</t>
  </si>
  <si>
    <t>Zelená</t>
  </si>
  <si>
    <t>Francesco</t>
  </si>
  <si>
    <t>Colosimo</t>
  </si>
  <si>
    <t>991113/4321</t>
  </si>
  <si>
    <t>Vejvanovskeho</t>
  </si>
  <si>
    <t>fra.colo13@gmail.com</t>
  </si>
  <si>
    <t>Isabell</t>
  </si>
  <si>
    <t>Costa e silva</t>
  </si>
  <si>
    <t>125123/1069</t>
  </si>
  <si>
    <t>costa@czechsnowboarding.cz</t>
  </si>
  <si>
    <t>Coubal</t>
  </si>
  <si>
    <t>650317/1191</t>
  </si>
  <si>
    <t>Ptice</t>
  </si>
  <si>
    <t>vaclav.coubal@cut-e.com</t>
  </si>
  <si>
    <t>Bohuslav</t>
  </si>
  <si>
    <t>Bohuslavice</t>
  </si>
  <si>
    <t>Coufalová</t>
  </si>
  <si>
    <t>925910/6164</t>
  </si>
  <si>
    <t>1. máje</t>
  </si>
  <si>
    <t>Mohelnice</t>
  </si>
  <si>
    <t>mar.coufalova@seznam.cz</t>
  </si>
  <si>
    <t>766213/2797</t>
  </si>
  <si>
    <t>Meziboří</t>
  </si>
  <si>
    <t>petrapetule@seznam.cz</t>
  </si>
  <si>
    <t>Horní náměstí</t>
  </si>
  <si>
    <t>Lysice</t>
  </si>
  <si>
    <t>Ben</t>
  </si>
  <si>
    <t>Cristovao</t>
  </si>
  <si>
    <t>870608/2198</t>
  </si>
  <si>
    <t>Luhovská</t>
  </si>
  <si>
    <t>Praha 8 Kobylisy</t>
  </si>
  <si>
    <t>cristovao@ceskysnowboarding.cz</t>
  </si>
  <si>
    <t>Csabi</t>
  </si>
  <si>
    <t>050217/1879</t>
  </si>
  <si>
    <t>Lučina</t>
  </si>
  <si>
    <t>adam.csabi@czechsnowboarding.cz</t>
  </si>
  <si>
    <t>Okrajová</t>
  </si>
  <si>
    <t>Cukr</t>
  </si>
  <si>
    <t>120630/0711</t>
  </si>
  <si>
    <t>Červený Hrádek</t>
  </si>
  <si>
    <t>Bečváry</t>
  </si>
  <si>
    <t>baribari@post.cz</t>
  </si>
  <si>
    <t>773106 (AD)</t>
  </si>
  <si>
    <t>730427/0523</t>
  </si>
  <si>
    <t>Přecechtělova</t>
  </si>
  <si>
    <t>cukr@ceskysnowboarding.cz</t>
  </si>
  <si>
    <t>Severovýchodní</t>
  </si>
  <si>
    <t>Partyzánská</t>
  </si>
  <si>
    <t>Milíkov</t>
  </si>
  <si>
    <t>klturnov@klturnov.cz</t>
  </si>
  <si>
    <t>Czinner</t>
  </si>
  <si>
    <t>850928/2034</t>
  </si>
  <si>
    <t>Praha 15</t>
  </si>
  <si>
    <t>czinner@ceskysnowboarding.cz</t>
  </si>
  <si>
    <t>Czivišová</t>
  </si>
  <si>
    <t>735601/0321</t>
  </si>
  <si>
    <t>Bubeneč</t>
  </si>
  <si>
    <t>LUCIE.CZIVISOVA@sv.cvut.cz</t>
  </si>
  <si>
    <t>Kunovice</t>
  </si>
  <si>
    <t>Znojemská</t>
  </si>
  <si>
    <t>Čada</t>
  </si>
  <si>
    <t>Přelouč</t>
  </si>
  <si>
    <t>Zámecká</t>
  </si>
  <si>
    <t>890821/3138</t>
  </si>
  <si>
    <t>cada.radek@post.cz</t>
  </si>
  <si>
    <t>Ostravice</t>
  </si>
  <si>
    <t>Kostnická</t>
  </si>
  <si>
    <t>Čajánek</t>
  </si>
  <si>
    <t>050821/0406</t>
  </si>
  <si>
    <t>K Ostavici</t>
  </si>
  <si>
    <t>cajanek.mikulas@czechsnowboarding.cz</t>
  </si>
  <si>
    <t>Čajčík</t>
  </si>
  <si>
    <t>930101/0004</t>
  </si>
  <si>
    <t>cajcik@gmail.com</t>
  </si>
  <si>
    <t>Bronislava</t>
  </si>
  <si>
    <t>Čajková</t>
  </si>
  <si>
    <t>735601/5843</t>
  </si>
  <si>
    <t>Domanín</t>
  </si>
  <si>
    <t>cajkova.bronislava@czechsnowboarding.cz</t>
  </si>
  <si>
    <t>075817/2338</t>
  </si>
  <si>
    <t>Velká nad Veličkou</t>
  </si>
  <si>
    <t>zalesakova.m@seznam.cz</t>
  </si>
  <si>
    <t>Čalkovská</t>
  </si>
  <si>
    <t>055906/1250</t>
  </si>
  <si>
    <t>Mokrá</t>
  </si>
  <si>
    <t>calkovska@czechsnowboarding.cz</t>
  </si>
  <si>
    <t>Čamrda</t>
  </si>
  <si>
    <t>910424/0596</t>
  </si>
  <si>
    <t>Praha  1</t>
  </si>
  <si>
    <t>ondra.snb@hotmail.com</t>
  </si>
  <si>
    <t>Čáp</t>
  </si>
  <si>
    <t>431226/059</t>
  </si>
  <si>
    <t>jaroslavcap@ceskysnowboarding.cz</t>
  </si>
  <si>
    <t>Čapek</t>
  </si>
  <si>
    <t>810626/1581</t>
  </si>
  <si>
    <t>Hekrova</t>
  </si>
  <si>
    <t>jiricapek@ceskysnowboarding.cz</t>
  </si>
  <si>
    <t>Johan</t>
  </si>
  <si>
    <t>991027/2163</t>
  </si>
  <si>
    <t>simon.capek@cz.redbull.com</t>
  </si>
  <si>
    <t>9150225 (SB)</t>
  </si>
  <si>
    <t>Čapková</t>
  </si>
  <si>
    <t>Bohdana</t>
  </si>
  <si>
    <t>Čapoun</t>
  </si>
  <si>
    <t>951004/0155</t>
  </si>
  <si>
    <t>capoun@ceskysnowboarding.cz</t>
  </si>
  <si>
    <t>Čapucha</t>
  </si>
  <si>
    <t>020404/5644</t>
  </si>
  <si>
    <t>Zákresova</t>
  </si>
  <si>
    <t>jakub.capucha@czechsnowboarding.cz</t>
  </si>
  <si>
    <t>Nová Role</t>
  </si>
  <si>
    <t>035506/1938</t>
  </si>
  <si>
    <t>Caslavskyondrej@seznam.cz</t>
  </si>
  <si>
    <t>Local Parks z.s.</t>
  </si>
  <si>
    <t>Zora</t>
  </si>
  <si>
    <t>Častová</t>
  </si>
  <si>
    <t>066024/5960</t>
  </si>
  <si>
    <t>Svatá Maří</t>
  </si>
  <si>
    <t>ivana.castova@seznam.cz</t>
  </si>
  <si>
    <t xml:space="preserve">Čečilová </t>
  </si>
  <si>
    <t>045908/6518</t>
  </si>
  <si>
    <t>Božice</t>
  </si>
  <si>
    <t>anna.cecilova@issmt.cz</t>
  </si>
  <si>
    <t>Čedík</t>
  </si>
  <si>
    <t>781111/1121</t>
  </si>
  <si>
    <t>standa.cedik@seznam.cz</t>
  </si>
  <si>
    <t>9150294 (SB)</t>
  </si>
  <si>
    <t>Čech</t>
  </si>
  <si>
    <t>130614/1144</t>
  </si>
  <si>
    <t>cech.adam@czechsnowboarding.cz</t>
  </si>
  <si>
    <t>850527/8947</t>
  </si>
  <si>
    <t>K hájenkám</t>
  </si>
  <si>
    <t>cech@ceskysnowboarding</t>
  </si>
  <si>
    <t>Luhačovice</t>
  </si>
  <si>
    <t>090702/5944</t>
  </si>
  <si>
    <t>U Vodáka</t>
  </si>
  <si>
    <t>Gabriela.cechova@seznam.cz</t>
  </si>
  <si>
    <t>SK Freestyle Area</t>
  </si>
  <si>
    <t>061002/5207</t>
  </si>
  <si>
    <t>K Rokli</t>
  </si>
  <si>
    <t>blanka.frnkova@email.cz</t>
  </si>
  <si>
    <t>Stará</t>
  </si>
  <si>
    <t>Fugnerova</t>
  </si>
  <si>
    <t>Hluboká nad Vltavou</t>
  </si>
  <si>
    <t>Radan</t>
  </si>
  <si>
    <t>Čoupkových</t>
  </si>
  <si>
    <t>Zábřeh</t>
  </si>
  <si>
    <t>051031/3551</t>
  </si>
  <si>
    <t>Šenovská</t>
  </si>
  <si>
    <t>cech@snowkidzcz.com</t>
  </si>
  <si>
    <t>640211/2497</t>
  </si>
  <si>
    <t>Želatovská</t>
  </si>
  <si>
    <t>vladcech@seznam.cz</t>
  </si>
  <si>
    <t>1.snowboardová</t>
  </si>
  <si>
    <t>Čecháková</t>
  </si>
  <si>
    <t>015905/5325</t>
  </si>
  <si>
    <t>nikcacechakova@seznam.cz</t>
  </si>
  <si>
    <t>9155044 (SB)</t>
  </si>
  <si>
    <t>Čechová</t>
  </si>
  <si>
    <t>155810/1655</t>
  </si>
  <si>
    <t>cechova.adela@czechsnowboarding.cz</t>
  </si>
  <si>
    <t>075807/5428</t>
  </si>
  <si>
    <t>Na Radosti</t>
  </si>
  <si>
    <t>Hořovice</t>
  </si>
  <si>
    <t>lenka.sevcikova33@gmail.com</t>
  </si>
  <si>
    <t>796129/4132</t>
  </si>
  <si>
    <t>Za Poštou</t>
  </si>
  <si>
    <t>cechove@ceskysnowboarding.cz</t>
  </si>
  <si>
    <t>Frýdlant</t>
  </si>
  <si>
    <t>135827/1134</t>
  </si>
  <si>
    <t>cechova.natalie@czechsnowboarding.cz</t>
  </si>
  <si>
    <t>846029/4161</t>
  </si>
  <si>
    <t>Družstevníků</t>
  </si>
  <si>
    <t>715612/3810</t>
  </si>
  <si>
    <t>cechova@czechsnowboarding.cz</t>
  </si>
  <si>
    <t>Čechovská</t>
  </si>
  <si>
    <t>065629/8082</t>
  </si>
  <si>
    <t>Za Myslivnou</t>
  </si>
  <si>
    <t>Pozořice</t>
  </si>
  <si>
    <t>veronika1407@Centrum.cz</t>
  </si>
  <si>
    <t>Velemín</t>
  </si>
  <si>
    <t>Čejka</t>
  </si>
  <si>
    <t>Třešnová</t>
  </si>
  <si>
    <t>920721/3125</t>
  </si>
  <si>
    <t>patrik.cejka@seznam.cz</t>
  </si>
  <si>
    <t>Souběžná</t>
  </si>
  <si>
    <t>Choceň</t>
  </si>
  <si>
    <t>Čejková</t>
  </si>
  <si>
    <t>895617/0410</t>
  </si>
  <si>
    <t>Hořálkova</t>
  </si>
  <si>
    <t>Praha 16</t>
  </si>
  <si>
    <t>cejkova@ceskysnowboarding.cz</t>
  </si>
  <si>
    <t>125710/1626</t>
  </si>
  <si>
    <t>cejkova.barbora@czechsnowboarding.cz</t>
  </si>
  <si>
    <t>045226/7057</t>
  </si>
  <si>
    <t>Vlkonice</t>
  </si>
  <si>
    <t>Vacov</t>
  </si>
  <si>
    <t>cejkovaludmila@seznam.cz</t>
  </si>
  <si>
    <t>905430/6107</t>
  </si>
  <si>
    <t>Proutěná</t>
  </si>
  <si>
    <t>Čelikovská</t>
  </si>
  <si>
    <t>025521/0186</t>
  </si>
  <si>
    <t>Melodická</t>
  </si>
  <si>
    <t>1380/3</t>
  </si>
  <si>
    <t>a.celikov@seznam.cz</t>
  </si>
  <si>
    <t>Čemeryš</t>
  </si>
  <si>
    <t>900917/2447</t>
  </si>
  <si>
    <t>Zákupy</t>
  </si>
  <si>
    <t>kixx00@seznam.cz</t>
  </si>
  <si>
    <t>Lilia Adriana</t>
  </si>
  <si>
    <t>Čeňková</t>
  </si>
  <si>
    <t>125501/1340</t>
  </si>
  <si>
    <t>marian.cenek@email.cz</t>
  </si>
  <si>
    <t>Brandýs nad Labem</t>
  </si>
  <si>
    <t>Vysoká</t>
  </si>
  <si>
    <t>Jungmanova</t>
  </si>
  <si>
    <t>Čepera</t>
  </si>
  <si>
    <t>851205/9501</t>
  </si>
  <si>
    <t>V Údolí</t>
  </si>
  <si>
    <t>Velké Pavlovice</t>
  </si>
  <si>
    <t>cepera@ceskysnowboarding.cz</t>
  </si>
  <si>
    <t>Žďár nad Sázavou 2</t>
  </si>
  <si>
    <t>Čermák</t>
  </si>
  <si>
    <t>101202/0482</t>
  </si>
  <si>
    <t>Bučovice</t>
  </si>
  <si>
    <t>maja.c@seznam.cz</t>
  </si>
  <si>
    <t>080421/8107</t>
  </si>
  <si>
    <t>Uřínov</t>
  </si>
  <si>
    <t>denis.cermak@czechsnowboarding.cz</t>
  </si>
  <si>
    <t>Horác</t>
  </si>
  <si>
    <t>091231/5129</t>
  </si>
  <si>
    <t>Bobkova</t>
  </si>
  <si>
    <t>shotgun@seznam.cz</t>
  </si>
  <si>
    <t>100123/8535</t>
  </si>
  <si>
    <t>Sladová</t>
  </si>
  <si>
    <t>jakub.cermak@czechsnowboarding.cz</t>
  </si>
  <si>
    <t>740317/0192</t>
  </si>
  <si>
    <t>9150257 (SB)</t>
  </si>
  <si>
    <t>Václavská</t>
  </si>
  <si>
    <t>Roztoky</t>
  </si>
  <si>
    <t>Matrin</t>
  </si>
  <si>
    <t>810330/6024</t>
  </si>
  <si>
    <t>Cheb</t>
  </si>
  <si>
    <t>780408/5784</t>
  </si>
  <si>
    <t>cermak.michal@czechsnowboarding.cz</t>
  </si>
  <si>
    <t>Vranov</t>
  </si>
  <si>
    <t>Dolní Dvůr</t>
  </si>
  <si>
    <t>891209/4191</t>
  </si>
  <si>
    <t>cermakr@ceskysnowboarding.cz</t>
  </si>
  <si>
    <t>Šťepán</t>
  </si>
  <si>
    <t>060127/3035</t>
  </si>
  <si>
    <t>Uhřínov</t>
  </si>
  <si>
    <t>stepan.cermak@czechsnowboarding.cz</t>
  </si>
  <si>
    <t>900220/3056</t>
  </si>
  <si>
    <t>Celní</t>
  </si>
  <si>
    <t>tom.cze@seznam.cz</t>
  </si>
  <si>
    <t>090302/2681</t>
  </si>
  <si>
    <t>Královická</t>
  </si>
  <si>
    <t>martin@nitro.cz</t>
  </si>
  <si>
    <t>board masteRS team</t>
  </si>
  <si>
    <t>Čermáková</t>
  </si>
  <si>
    <t>Krakovská</t>
  </si>
  <si>
    <t>805312/0515</t>
  </si>
  <si>
    <t>Ratinořská</t>
  </si>
  <si>
    <t>cermakova@ceskysnowboarding.cz</t>
  </si>
  <si>
    <t>Kamelova</t>
  </si>
  <si>
    <t>Růžena</t>
  </si>
  <si>
    <t>905502/4088</t>
  </si>
  <si>
    <t>Blatného</t>
  </si>
  <si>
    <t>Drobného</t>
  </si>
  <si>
    <t>075617/5090</t>
  </si>
  <si>
    <t>zofie@sportclubfun.com</t>
  </si>
  <si>
    <t>935505/5930</t>
  </si>
  <si>
    <t>Ahenpjuková</t>
  </si>
  <si>
    <t>cerna@czechsnowboarding.cz</t>
  </si>
  <si>
    <t>Jablonecká</t>
  </si>
  <si>
    <t>Dáša</t>
  </si>
  <si>
    <t>Jindřiška</t>
  </si>
  <si>
    <t>775228/6003</t>
  </si>
  <si>
    <t>Kročehlavy</t>
  </si>
  <si>
    <t>1katkacerna@seznam.cz</t>
  </si>
  <si>
    <t>Ostravská</t>
  </si>
  <si>
    <t>Rita</t>
  </si>
  <si>
    <t>Radniční</t>
  </si>
  <si>
    <t>Nová Ves</t>
  </si>
  <si>
    <t>Černík</t>
  </si>
  <si>
    <t>Králův Dvůr</t>
  </si>
  <si>
    <t>760825/1409</t>
  </si>
  <si>
    <t>Za řekou</t>
  </si>
  <si>
    <t>mc@martincernik.cz</t>
  </si>
  <si>
    <t>Alešova</t>
  </si>
  <si>
    <t>740926/3213</t>
  </si>
  <si>
    <t>Podhůrská</t>
  </si>
  <si>
    <t>radimcernik@hotmail.com</t>
  </si>
  <si>
    <t>Anna Kaia</t>
  </si>
  <si>
    <t>Černíková</t>
  </si>
  <si>
    <t>136030/1316</t>
  </si>
  <si>
    <t xml:space="preserve">Hradec Králové  </t>
  </si>
  <si>
    <t>Eva Nara</t>
  </si>
  <si>
    <t>105831/1782</t>
  </si>
  <si>
    <t>Amelie</t>
  </si>
  <si>
    <t>Černohorský</t>
  </si>
  <si>
    <t>900320/1196</t>
  </si>
  <si>
    <t>Dubno</t>
  </si>
  <si>
    <t>cernohorsky.honza@gmail.com</t>
  </si>
  <si>
    <t>9150193 (SB)</t>
  </si>
  <si>
    <t>920108/1098</t>
  </si>
  <si>
    <t>Okrsek</t>
  </si>
  <si>
    <t>Lysá nad Labem</t>
  </si>
  <si>
    <t>cernohorsky@ceskysnowboarding.cz</t>
  </si>
  <si>
    <t>Černohous</t>
  </si>
  <si>
    <t>910729/3954</t>
  </si>
  <si>
    <t>Jamné nad Orlicí</t>
  </si>
  <si>
    <t>cernohous1991@raeder-falge.cz</t>
  </si>
  <si>
    <t>Líšnice</t>
  </si>
  <si>
    <t>820926/5779</t>
  </si>
  <si>
    <t>Hlavni</t>
  </si>
  <si>
    <t>milan.cer1@gmail.com</t>
  </si>
  <si>
    <t>840703/3668</t>
  </si>
  <si>
    <t>Lichkov</t>
  </si>
  <si>
    <t>mom@post.cz</t>
  </si>
  <si>
    <t>Hradec Králové 11</t>
  </si>
  <si>
    <t>Černohousová</t>
  </si>
  <si>
    <t>845509/3317</t>
  </si>
  <si>
    <t>jana.cernohousova@centrum.cz</t>
  </si>
  <si>
    <t>Hněvotín</t>
  </si>
  <si>
    <t>Černoch</t>
  </si>
  <si>
    <t>051104/4347</t>
  </si>
  <si>
    <t>Nové Havří</t>
  </si>
  <si>
    <t>Velké Popovice</t>
  </si>
  <si>
    <t>cernosi@gmail.com</t>
  </si>
  <si>
    <t>711208/0701</t>
  </si>
  <si>
    <t>Želatovice</t>
  </si>
  <si>
    <t>cernoch@ceskysnowboarding.cz</t>
  </si>
  <si>
    <t>711208/5695</t>
  </si>
  <si>
    <t>Na Vrchovici</t>
  </si>
  <si>
    <t>blacksport@email.cz</t>
  </si>
  <si>
    <t>750527/4997</t>
  </si>
  <si>
    <t>Bordovice</t>
  </si>
  <si>
    <t>zdenek.cernoch@czechsnowboarding.cz</t>
  </si>
  <si>
    <t>Černošková</t>
  </si>
  <si>
    <t>Údolní</t>
  </si>
  <si>
    <t>746202/3844</t>
  </si>
  <si>
    <t>cernoskova.renata@@czechsnowboarding.cz</t>
  </si>
  <si>
    <t>Černovský</t>
  </si>
  <si>
    <t>920721/0903</t>
  </si>
  <si>
    <t>K Lipám</t>
  </si>
  <si>
    <t>krystofcernovsky@ceskysnowboarding.cz</t>
  </si>
  <si>
    <t>Černý</t>
  </si>
  <si>
    <t>Na Bělidle</t>
  </si>
  <si>
    <t>100513/3547</t>
  </si>
  <si>
    <t>Roviny</t>
  </si>
  <si>
    <t>dominik.cerny@czechsnowboarding.cz</t>
  </si>
  <si>
    <t>980119/2445</t>
  </si>
  <si>
    <t>asuncion12@seznam.cz</t>
  </si>
  <si>
    <t>730823/0182</t>
  </si>
  <si>
    <t>Chalupkova</t>
  </si>
  <si>
    <t>cerny.jan@czechsnowboarding.cz</t>
  </si>
  <si>
    <t>840325/0273</t>
  </si>
  <si>
    <t>Londýnská</t>
  </si>
  <si>
    <t>cerny@ceskysnowboarding.cz</t>
  </si>
  <si>
    <t>791110/1220</t>
  </si>
  <si>
    <t>cernyj@ceskysnowboarding.cz</t>
  </si>
  <si>
    <t>850929/0790</t>
  </si>
  <si>
    <t>Dolní Bezděkov</t>
  </si>
  <si>
    <t>g.u.r.u@centrum.cz</t>
  </si>
  <si>
    <t>Nové Strašecí</t>
  </si>
  <si>
    <t>801110/7225</t>
  </si>
  <si>
    <t>Lublinska</t>
  </si>
  <si>
    <t>cernyp@ceskysnowboarding.cz</t>
  </si>
  <si>
    <t>630221/1619</t>
  </si>
  <si>
    <t>Kališnická</t>
  </si>
  <si>
    <t>Praha 3 - Žižkov</t>
  </si>
  <si>
    <t>pavcer@seznam.cz</t>
  </si>
  <si>
    <t>891024/3892</t>
  </si>
  <si>
    <t>Kynžvartská</t>
  </si>
  <si>
    <t>Valy u Mariánských Lázní</t>
  </si>
  <si>
    <t>130129/0276</t>
  </si>
  <si>
    <t>cernochen@seznam.cz</t>
  </si>
  <si>
    <t>Husitská</t>
  </si>
  <si>
    <t>Štefánikova</t>
  </si>
  <si>
    <t>Holubí</t>
  </si>
  <si>
    <t>630113/0605</t>
  </si>
  <si>
    <t>icervenka@csas.cz</t>
  </si>
  <si>
    <t>050412/0364</t>
  </si>
  <si>
    <t>radek.cervenka@czechsnowboarding.cz</t>
  </si>
  <si>
    <t>770921/0509</t>
  </si>
  <si>
    <t>Tulipánová</t>
  </si>
  <si>
    <t>vaclav.cervenka@gmail.com</t>
  </si>
  <si>
    <t>Červenková</t>
  </si>
  <si>
    <t>085218/4960</t>
  </si>
  <si>
    <t>Ovčí Hájek</t>
  </si>
  <si>
    <t>2155/6</t>
  </si>
  <si>
    <t>kratochvilova-dita@seznam.cz</t>
  </si>
  <si>
    <t>Komárov</t>
  </si>
  <si>
    <t>Červený</t>
  </si>
  <si>
    <t>Plzeňská</t>
  </si>
  <si>
    <t>730208/0005</t>
  </si>
  <si>
    <t>Šmilovského</t>
  </si>
  <si>
    <t>freeteepek@gmail.com</t>
  </si>
  <si>
    <t>9150370 (SB)</t>
  </si>
  <si>
    <t>Červinka</t>
  </si>
  <si>
    <t>700808/3577</t>
  </si>
  <si>
    <t>Slovanská</t>
  </si>
  <si>
    <t>cervinka@ceskysnowboarding.cz</t>
  </si>
  <si>
    <t>730716/2731</t>
  </si>
  <si>
    <t>U Strouhy</t>
  </si>
  <si>
    <t>martincervinka@ceskysnowboarding.cz</t>
  </si>
  <si>
    <t>Mia</t>
  </si>
  <si>
    <t>Litoměřice</t>
  </si>
  <si>
    <t>Haštalská</t>
  </si>
  <si>
    <t>Česák</t>
  </si>
  <si>
    <t>850311/2541</t>
  </si>
  <si>
    <t>Nám.J. z Lobkowitz</t>
  </si>
  <si>
    <t>cesak@ceskysnowboarding.cz</t>
  </si>
  <si>
    <t>840817/2971</t>
  </si>
  <si>
    <t>Žižkova II</t>
  </si>
  <si>
    <t>cesakr@ceskysnowboarding.cz</t>
  </si>
  <si>
    <t>Sadov</t>
  </si>
  <si>
    <t>Apolena</t>
  </si>
  <si>
    <t>Česila</t>
  </si>
  <si>
    <t>660126/1414</t>
  </si>
  <si>
    <t>Daštinská</t>
  </si>
  <si>
    <t>cesila@ceskysnowboarding.cz</t>
  </si>
  <si>
    <t>Fleischnerova</t>
  </si>
  <si>
    <t>Čihák</t>
  </si>
  <si>
    <t>E. Beneše</t>
  </si>
  <si>
    <t>740428/0048</t>
  </si>
  <si>
    <t>Pražského povstání</t>
  </si>
  <si>
    <t>cihak@ceskysnowboarding.cz</t>
  </si>
  <si>
    <t>Hellichova</t>
  </si>
  <si>
    <t>Petrovice</t>
  </si>
  <si>
    <t>Číhal</t>
  </si>
  <si>
    <t>890307/3740</t>
  </si>
  <si>
    <t>Frýdlantská</t>
  </si>
  <si>
    <t>cihal@ceskysnowboarding.cz</t>
  </si>
  <si>
    <t>861226/5343</t>
  </si>
  <si>
    <t>Oslavická</t>
  </si>
  <si>
    <t>cihal.marek@gmail.com</t>
  </si>
  <si>
    <t>080601/6794</t>
  </si>
  <si>
    <t>Staré Město</t>
  </si>
  <si>
    <t>scihal@seznam.cz</t>
  </si>
  <si>
    <t>840526/4824</t>
  </si>
  <si>
    <t>michal@art21.cz</t>
  </si>
  <si>
    <t>Divadelní</t>
  </si>
  <si>
    <t>740914/4589</t>
  </si>
  <si>
    <t>Čihalová</t>
  </si>
  <si>
    <t>125802/0874</t>
  </si>
  <si>
    <t>Chopinova</t>
  </si>
  <si>
    <t>cihalova.daniela@czechsnowboarding.cz</t>
  </si>
  <si>
    <t>Čiková</t>
  </si>
  <si>
    <t>746028/2302</t>
  </si>
  <si>
    <t>Jana Wericha</t>
  </si>
  <si>
    <t>katerina.cikova@seznam.cz</t>
  </si>
  <si>
    <t>Činková</t>
  </si>
  <si>
    <t>825903/0945</t>
  </si>
  <si>
    <t>Bakov nad Jizerou</t>
  </si>
  <si>
    <t>cinkova@ceskysnowboarding.cz</t>
  </si>
  <si>
    <t>855421/6143</t>
  </si>
  <si>
    <t>Čížek</t>
  </si>
  <si>
    <t>Brdičkova</t>
  </si>
  <si>
    <t>860110/3379</t>
  </si>
  <si>
    <t>Vižnov</t>
  </si>
  <si>
    <t>Meziměstí</t>
  </si>
  <si>
    <t>cizek@ceskysnowboarding.cz</t>
  </si>
  <si>
    <t>Čížková</t>
  </si>
  <si>
    <t>915109/1620</t>
  </si>
  <si>
    <t>cizkova@ceskysnowboarding.cz</t>
  </si>
  <si>
    <t>Čižmář</t>
  </si>
  <si>
    <t>010731/4119</t>
  </si>
  <si>
    <t>Jelínková</t>
  </si>
  <si>
    <t>cizmar@czechsnowboarding.cz</t>
  </si>
  <si>
    <t>Čonka</t>
  </si>
  <si>
    <t>880620/6167</t>
  </si>
  <si>
    <t>conka@ceskysnowboarding.cz</t>
  </si>
  <si>
    <t>U Dubu</t>
  </si>
  <si>
    <t>Čtvrtlíková</t>
  </si>
  <si>
    <t>065704/6170</t>
  </si>
  <si>
    <t>eliskactvrtlikova@seznam.cz</t>
  </si>
  <si>
    <t>9155131 (SB)</t>
  </si>
  <si>
    <t>Čuda</t>
  </si>
  <si>
    <t>080709/7445</t>
  </si>
  <si>
    <t>Plesníkova</t>
  </si>
  <si>
    <t>cuda@czechsnowboarding.cz</t>
  </si>
  <si>
    <t>Lažany</t>
  </si>
  <si>
    <t>Čuma</t>
  </si>
  <si>
    <t>771127/3702</t>
  </si>
  <si>
    <t>petr.cuma@gmail.com</t>
  </si>
  <si>
    <t>Sportovní klub Větrný vrch z.s.</t>
  </si>
  <si>
    <t>Čumová</t>
  </si>
  <si>
    <t>031115/5911</t>
  </si>
  <si>
    <t>A. Hrdličky</t>
  </si>
  <si>
    <t>lenka.cumova@czechsnowboarding.cz</t>
  </si>
  <si>
    <t>Bednářská</t>
  </si>
  <si>
    <t>Vřesina</t>
  </si>
  <si>
    <t>Čurda</t>
  </si>
  <si>
    <t>070322/0540</t>
  </si>
  <si>
    <t>Hlavní Třída</t>
  </si>
  <si>
    <t>michal.curda@czechsnowboarding.cz</t>
  </si>
  <si>
    <t>Rudé Armády</t>
  </si>
  <si>
    <t>Čutková</t>
  </si>
  <si>
    <t>050303/5544</t>
  </si>
  <si>
    <t>U lesa</t>
  </si>
  <si>
    <t>kristyna.cutkova@czechsnowboarding.cz</t>
  </si>
  <si>
    <t>Čvančar</t>
  </si>
  <si>
    <t>050306/4661</t>
  </si>
  <si>
    <t>Rakousova</t>
  </si>
  <si>
    <t>pzarubova@gmail.com</t>
  </si>
  <si>
    <t>Čvančarová</t>
  </si>
  <si>
    <t>075329/6159</t>
  </si>
  <si>
    <t>Rájec</t>
  </si>
  <si>
    <t>veronika.cvancarova@czechsnowboarding.cz</t>
  </si>
  <si>
    <t>Čvirk</t>
  </si>
  <si>
    <t>050420/4910</t>
  </si>
  <si>
    <t>iva.cvirkova@seznam.cz</t>
  </si>
  <si>
    <t>Chladová</t>
  </si>
  <si>
    <t>795820/1911</t>
  </si>
  <si>
    <t>dasa@yettisnowboard.cz</t>
  </si>
  <si>
    <t>Ulrich</t>
  </si>
  <si>
    <t>Dala</t>
  </si>
  <si>
    <t>811010/3749</t>
  </si>
  <si>
    <t>Bílkova</t>
  </si>
  <si>
    <t>dala@czechsnowboarding.cz</t>
  </si>
  <si>
    <t>Danášová</t>
  </si>
  <si>
    <t>075504/3421</t>
  </si>
  <si>
    <t>Nová Sedlice</t>
  </si>
  <si>
    <t>nela.danasova@czechsnowboarding.cz</t>
  </si>
  <si>
    <t>055309/3387</t>
  </si>
  <si>
    <t>nikol.danasova@czechsnowboarding.cz</t>
  </si>
  <si>
    <t>Danda</t>
  </si>
  <si>
    <t>790818/0159</t>
  </si>
  <si>
    <t>Nad Havlem</t>
  </si>
  <si>
    <t>ondrej.danda@mahonysnowboards.club</t>
  </si>
  <si>
    <t>Daněk</t>
  </si>
  <si>
    <t>080216/8136</t>
  </si>
  <si>
    <t>Ve mlýnku</t>
  </si>
  <si>
    <t>danekj1@centrum.cz</t>
  </si>
  <si>
    <t>Lípa</t>
  </si>
  <si>
    <t>070904/0376</t>
  </si>
  <si>
    <t>Pionýrů</t>
  </si>
  <si>
    <t>lukas.danek@czechsnowboarding.cz</t>
  </si>
  <si>
    <t>Romen</t>
  </si>
  <si>
    <t>811218/3827</t>
  </si>
  <si>
    <t>Tvarožná</t>
  </si>
  <si>
    <t>danek@ceskysnowboarding.cz</t>
  </si>
  <si>
    <t>770610/3240</t>
  </si>
  <si>
    <t>Dang Ba</t>
  </si>
  <si>
    <t>111120/0673</t>
  </si>
  <si>
    <t>J.K. Tyla</t>
  </si>
  <si>
    <t>hieuthu76@seznam.cz</t>
  </si>
  <si>
    <t>AD, ZL</t>
  </si>
  <si>
    <t>Nguyen</t>
  </si>
  <si>
    <t>070809/7181</t>
  </si>
  <si>
    <t>9150384 (SB)</t>
  </si>
  <si>
    <t>Daňhel</t>
  </si>
  <si>
    <t>710123/0169</t>
  </si>
  <si>
    <t>U Smaltovky</t>
  </si>
  <si>
    <t>danhel@volny.cz</t>
  </si>
  <si>
    <t>830420/4733</t>
  </si>
  <si>
    <t>dahno6@seznam.cz</t>
  </si>
  <si>
    <t>Jižní Svahy</t>
  </si>
  <si>
    <t>Molákova</t>
  </si>
  <si>
    <t>Danielová</t>
  </si>
  <si>
    <t>Slopné</t>
  </si>
  <si>
    <t>725401/1127</t>
  </si>
  <si>
    <t>Hošťkova</t>
  </si>
  <si>
    <t>Talhov</t>
  </si>
  <si>
    <t>vera.danielova@czechsnowoarding.cz</t>
  </si>
  <si>
    <t>AD, AD, AD, AD</t>
  </si>
  <si>
    <t>Dětmarovice</t>
  </si>
  <si>
    <t>Labská Kotlina</t>
  </si>
  <si>
    <t>Holešov</t>
  </si>
  <si>
    <t>Zákoutí</t>
  </si>
  <si>
    <t>Dattelová</t>
  </si>
  <si>
    <t>906220/7154</t>
  </si>
  <si>
    <t>dattelova@ceskysnowboarding.cz</t>
  </si>
  <si>
    <t>Dr. Janského</t>
  </si>
  <si>
    <t>Janov nad Nisou</t>
  </si>
  <si>
    <t>780409/0041</t>
  </si>
  <si>
    <t>filipdavid@ceskysnowboarding.cz</t>
  </si>
  <si>
    <t>790727/3693</t>
  </si>
  <si>
    <t>Škroupova</t>
  </si>
  <si>
    <t>Šestajovice</t>
  </si>
  <si>
    <t>janxdavid@gmail.com</t>
  </si>
  <si>
    <t>Werichova</t>
  </si>
  <si>
    <t>Štěpánov</t>
  </si>
  <si>
    <t>670307/1243</t>
  </si>
  <si>
    <t>Kejplíkova</t>
  </si>
  <si>
    <t>petrd.office@seznam.cz</t>
  </si>
  <si>
    <t>Urbánková</t>
  </si>
  <si>
    <t>090603/4437</t>
  </si>
  <si>
    <t>Abby</t>
  </si>
  <si>
    <t>Davidová</t>
  </si>
  <si>
    <t>125905/1266</t>
  </si>
  <si>
    <t>verovika.papconova@seznam.cz</t>
  </si>
  <si>
    <t>Urbánkova</t>
  </si>
  <si>
    <t>Liberecká</t>
  </si>
  <si>
    <t>115308/1303</t>
  </si>
  <si>
    <t>Viliam</t>
  </si>
  <si>
    <t>Sloup v Čechách</t>
  </si>
  <si>
    <t>Pod Nemocnicí</t>
  </si>
  <si>
    <t>Sobina</t>
  </si>
  <si>
    <t>Decková</t>
  </si>
  <si>
    <t>795522/3859</t>
  </si>
  <si>
    <t>Výkop</t>
  </si>
  <si>
    <t>deckova@czechsnowboarding.cz</t>
  </si>
  <si>
    <t>Děd</t>
  </si>
  <si>
    <t>080802/1588</t>
  </si>
  <si>
    <t>ddzuzik@seznam.cz</t>
  </si>
  <si>
    <t>9150363 (SB)</t>
  </si>
  <si>
    <t>Nivy</t>
  </si>
  <si>
    <t>Dědina</t>
  </si>
  <si>
    <t>Benešova</t>
  </si>
  <si>
    <t>Dejmková</t>
  </si>
  <si>
    <t>766120/2197</t>
  </si>
  <si>
    <t>Masarykovo náměstí</t>
  </si>
  <si>
    <t>Rokycany</t>
  </si>
  <si>
    <t>GABINA.DEJMKOVA@atlas.cz</t>
  </si>
  <si>
    <t>085103/1599</t>
  </si>
  <si>
    <t>dded@centrum.cz</t>
  </si>
  <si>
    <t>9155134 (SB)</t>
  </si>
  <si>
    <t>Šternberk</t>
  </si>
  <si>
    <t xml:space="preserve">Jan </t>
  </si>
  <si>
    <t>Dembický</t>
  </si>
  <si>
    <t>710822/2484</t>
  </si>
  <si>
    <t>K.Buriana</t>
  </si>
  <si>
    <t>radek.dembicky@ceskysnowboarding.cz</t>
  </si>
  <si>
    <t>Dembowski</t>
  </si>
  <si>
    <t>740213/0186</t>
  </si>
  <si>
    <t>dembowski@ceskysnowboarding.cz</t>
  </si>
  <si>
    <t>Evžen</t>
  </si>
  <si>
    <t>Demlová</t>
  </si>
  <si>
    <t>095101/7078</t>
  </si>
  <si>
    <t>Libhošť</t>
  </si>
  <si>
    <t>johana.demlova@czechsnowboarding.cz</t>
  </si>
  <si>
    <t>Demutová</t>
  </si>
  <si>
    <t>095508/5087</t>
  </si>
  <si>
    <t>Psohlavců</t>
  </si>
  <si>
    <t>1498/57</t>
  </si>
  <si>
    <t>andrea.demutova@gmail.com</t>
  </si>
  <si>
    <t>Denelucová</t>
  </si>
  <si>
    <t>845324/2490</t>
  </si>
  <si>
    <t>andrea.denelucova@maxklinovec.club</t>
  </si>
  <si>
    <t>Františkovy Lázně</t>
  </si>
  <si>
    <t>Vojkovice</t>
  </si>
  <si>
    <t>Christine</t>
  </si>
  <si>
    <t>Karlovarská</t>
  </si>
  <si>
    <t>Poděbradova</t>
  </si>
  <si>
    <t>Nad Palatou</t>
  </si>
  <si>
    <t>Praha 5 Košíře</t>
  </si>
  <si>
    <t>Polívkova</t>
  </si>
  <si>
    <t>Di-Giustová</t>
  </si>
  <si>
    <t>866014/7694</t>
  </si>
  <si>
    <t>giustova@ceskysnowboarding.cz</t>
  </si>
  <si>
    <t>Dian</t>
  </si>
  <si>
    <t>090305/8926</t>
  </si>
  <si>
    <t>Místní</t>
  </si>
  <si>
    <t>jakub.dian@czechsnowboarding.cz</t>
  </si>
  <si>
    <t>065306/8933</t>
  </si>
  <si>
    <t>karolina.dian@czechsnowboarding.cz</t>
  </si>
  <si>
    <t>Dias</t>
  </si>
  <si>
    <t>730927/4852</t>
  </si>
  <si>
    <t>Sukdolská</t>
  </si>
  <si>
    <t>Ondřejov</t>
  </si>
  <si>
    <t>tomas.dias73@gmail.com</t>
  </si>
  <si>
    <t>Matyas</t>
  </si>
  <si>
    <t>Diblíček</t>
  </si>
  <si>
    <t>870628/3784</t>
  </si>
  <si>
    <t>diblicek@ceskysnowboarding.cz</t>
  </si>
  <si>
    <t>Diňosová</t>
  </si>
  <si>
    <t>065801/3543</t>
  </si>
  <si>
    <t>adela.dinosova@czechsnowboarding.cz</t>
  </si>
  <si>
    <t xml:space="preserve">Bedřichov </t>
  </si>
  <si>
    <t>Prostřední Bečva</t>
  </si>
  <si>
    <t>Střítež nad Bečvou</t>
  </si>
  <si>
    <t>Diviš</t>
  </si>
  <si>
    <t>Dalovice</t>
  </si>
  <si>
    <t>980521/1669</t>
  </si>
  <si>
    <t>Eva.Divisova@email.cz</t>
  </si>
  <si>
    <t>9150166 (SB), 9150166 (SB)</t>
  </si>
  <si>
    <t>920510/1686</t>
  </si>
  <si>
    <t>Prokop</t>
  </si>
  <si>
    <t>881119/4216</t>
  </si>
  <si>
    <t>K Radosti</t>
  </si>
  <si>
    <t>s.divis@seznam.cz</t>
  </si>
  <si>
    <t>Borská</t>
  </si>
  <si>
    <t>Krnov</t>
  </si>
  <si>
    <t>Zavadilova</t>
  </si>
  <si>
    <t>Gábina</t>
  </si>
  <si>
    <t>Nová Paka</t>
  </si>
  <si>
    <t>Prešovská</t>
  </si>
  <si>
    <t>Dlauhý</t>
  </si>
  <si>
    <t>900320/2131</t>
  </si>
  <si>
    <t>dlauhy@ceskysnowboarding.cz</t>
  </si>
  <si>
    <t>Libušská</t>
  </si>
  <si>
    <t>755815/4879</t>
  </si>
  <si>
    <t>dlouha@czechsnowboarding.cz</t>
  </si>
  <si>
    <t>Foerstrova</t>
  </si>
  <si>
    <t>K Matěji</t>
  </si>
  <si>
    <t>Sylvie</t>
  </si>
  <si>
    <t>Dlouhý</t>
  </si>
  <si>
    <t>761213/2462</t>
  </si>
  <si>
    <t>Kostermanova</t>
  </si>
  <si>
    <t>dlouhy@ceskysnowboarding.cz</t>
  </si>
  <si>
    <t>Na stráni</t>
  </si>
  <si>
    <t>Dluhošová</t>
  </si>
  <si>
    <t>125822/0172</t>
  </si>
  <si>
    <t>Slezské námestí</t>
  </si>
  <si>
    <t>sarlota.dluhosova@czechsnowboarding.cz</t>
  </si>
  <si>
    <t>Dobčák</t>
  </si>
  <si>
    <t>140821/1134</t>
  </si>
  <si>
    <t>Kobylnická</t>
  </si>
  <si>
    <t>katerina.dobcakova@seznam.cz</t>
  </si>
  <si>
    <t>Dobeš</t>
  </si>
  <si>
    <t>Chýnice</t>
  </si>
  <si>
    <t>110312/0491</t>
  </si>
  <si>
    <t>dobes.vy@tiscali.cz</t>
  </si>
  <si>
    <t>Elizabeth</t>
  </si>
  <si>
    <t>Květnová</t>
  </si>
  <si>
    <t>Dobiášová</t>
  </si>
  <si>
    <t>706010/0212</t>
  </si>
  <si>
    <t>karolinadobiasova@ceskysnowboarding.cz</t>
  </si>
  <si>
    <t>Chrpová</t>
  </si>
  <si>
    <t>Dobiš</t>
  </si>
  <si>
    <t>890124/6387</t>
  </si>
  <si>
    <t>dobisdavid@seznam.cz</t>
  </si>
  <si>
    <t>Dobišová</t>
  </si>
  <si>
    <t>655119/0745</t>
  </si>
  <si>
    <t>info@sc-production.com</t>
  </si>
  <si>
    <t>Doboš</t>
  </si>
  <si>
    <t>970421/0736</t>
  </si>
  <si>
    <t>Hrdlív</t>
  </si>
  <si>
    <t>jirka252525@seznam.cz</t>
  </si>
  <si>
    <t>Dobrá</t>
  </si>
  <si>
    <t>035519/2156</t>
  </si>
  <si>
    <t>Meruňková</t>
  </si>
  <si>
    <t>k.dobra@seznam.cz</t>
  </si>
  <si>
    <t>9155070 (SB)</t>
  </si>
  <si>
    <t>Merhautova</t>
  </si>
  <si>
    <t>Dobrovolný</t>
  </si>
  <si>
    <t>021125/4219</t>
  </si>
  <si>
    <t>Neznašovy</t>
  </si>
  <si>
    <t>rybbka.kucerova@gmail.com</t>
  </si>
  <si>
    <t>901113/4088</t>
  </si>
  <si>
    <t>Marie Kudeříkové</t>
  </si>
  <si>
    <t>dobrovolny@czechsnowboarding.cz</t>
  </si>
  <si>
    <t>Olešná</t>
  </si>
  <si>
    <t>Dočekal</t>
  </si>
  <si>
    <t>070409/7977</t>
  </si>
  <si>
    <t>Heyrovského</t>
  </si>
  <si>
    <t>docekal@czechsnowboarding.cz</t>
  </si>
  <si>
    <t>Dočkal</t>
  </si>
  <si>
    <t>Rekreační</t>
  </si>
  <si>
    <t>910915/6166</t>
  </si>
  <si>
    <t>Lerchova</t>
  </si>
  <si>
    <t>dockal@ceskysnowboarding.cz</t>
  </si>
  <si>
    <t>Dohnal</t>
  </si>
  <si>
    <t>030212/6242</t>
  </si>
  <si>
    <t>Kulturní</t>
  </si>
  <si>
    <t>filip.dohnal@czechsnowboarding.cz</t>
  </si>
  <si>
    <t>740930/4991</t>
  </si>
  <si>
    <t>jiri.dohnal@czechsnowboarding.cz</t>
  </si>
  <si>
    <t>751208/4393</t>
  </si>
  <si>
    <t>paveldohnal@email.cz</t>
  </si>
  <si>
    <t>050202/7966</t>
  </si>
  <si>
    <t>Strážnická</t>
  </si>
  <si>
    <t>hschelova@email.cz</t>
  </si>
  <si>
    <t>Dohnálek</t>
  </si>
  <si>
    <t>920716/0193</t>
  </si>
  <si>
    <t>dohnalek@ceskysnowboarding.cz</t>
  </si>
  <si>
    <t>Naděžda</t>
  </si>
  <si>
    <t>Dohnálková</t>
  </si>
  <si>
    <t>746205/0079</t>
  </si>
  <si>
    <t>nadezdadohnalkova@ceskysnowboarding.cz</t>
  </si>
  <si>
    <t>945313/0940</t>
  </si>
  <si>
    <t>Zádvorník</t>
  </si>
  <si>
    <t>Velké Němčice</t>
  </si>
  <si>
    <t>dohnalkova@ceskysnowboarding.cz</t>
  </si>
  <si>
    <t>Dohnalová</t>
  </si>
  <si>
    <t>Za Strahovem</t>
  </si>
  <si>
    <t>045924/3268</t>
  </si>
  <si>
    <t>marky.dohnalova@seznam.cz</t>
  </si>
  <si>
    <t>755617/0732</t>
  </si>
  <si>
    <t>Hamr</t>
  </si>
  <si>
    <t>jindřichův hradec</t>
  </si>
  <si>
    <t>dohnalova@ceskysnowboarding.cz</t>
  </si>
  <si>
    <t>Dojiva</t>
  </si>
  <si>
    <t>040322/0444</t>
  </si>
  <si>
    <t>Balbínova</t>
  </si>
  <si>
    <t>vasek.dojiva@volny.cz</t>
  </si>
  <si>
    <t>Pellicova</t>
  </si>
  <si>
    <t>Doksanská</t>
  </si>
  <si>
    <t>Doksanský</t>
  </si>
  <si>
    <t>630927/0638</t>
  </si>
  <si>
    <t>Pod Černým vrchem</t>
  </si>
  <si>
    <t>martin.doksansky@ceskysnowboarding.cz</t>
  </si>
  <si>
    <t>Dolachová</t>
  </si>
  <si>
    <t>995606/4074</t>
  </si>
  <si>
    <t>Brněnská</t>
  </si>
  <si>
    <t>dolachova.natalie@czechsnowboarding.cz</t>
  </si>
  <si>
    <t>Přemysl</t>
  </si>
  <si>
    <t>Dolejší</t>
  </si>
  <si>
    <t>085119/8117</t>
  </si>
  <si>
    <t>Kabátníková</t>
  </si>
  <si>
    <t>dolejsi.anna@czechsnowboarding.cz</t>
  </si>
  <si>
    <t>Bezděz</t>
  </si>
  <si>
    <t>Doksy</t>
  </si>
  <si>
    <t>800712/1738</t>
  </si>
  <si>
    <t>Nesvačiny</t>
  </si>
  <si>
    <t>jaroslavdolejsi@ceskysnowboarding.cz</t>
  </si>
  <si>
    <t>Čelakovského</t>
  </si>
  <si>
    <t>Doležal</t>
  </si>
  <si>
    <t>870306/1796</t>
  </si>
  <si>
    <t>Záboří</t>
  </si>
  <si>
    <t>adolezal.23@gmail.com</t>
  </si>
  <si>
    <t>Pionýrská</t>
  </si>
  <si>
    <t>Rajhrad</t>
  </si>
  <si>
    <t>890526/0166</t>
  </si>
  <si>
    <t>Sibřina</t>
  </si>
  <si>
    <t>Praha - východ</t>
  </si>
  <si>
    <t>honza-dolezal@seznam.cz</t>
  </si>
  <si>
    <t>9150263 (SB)</t>
  </si>
  <si>
    <t>780614/7228</t>
  </si>
  <si>
    <t>Vojtova</t>
  </si>
  <si>
    <t>dolezalj@ceskysnowboarding.cz</t>
  </si>
  <si>
    <t>Kořenov</t>
  </si>
  <si>
    <t>910223/0907</t>
  </si>
  <si>
    <t>Starý Kolín</t>
  </si>
  <si>
    <t>Alžírská</t>
  </si>
  <si>
    <t>040320/8718</t>
  </si>
  <si>
    <t>Generála svobody</t>
  </si>
  <si>
    <t>Uničov</t>
  </si>
  <si>
    <t>dolezalm@ceskysnowboarding.cz</t>
  </si>
  <si>
    <t>070703/3690</t>
  </si>
  <si>
    <t>Antošovická</t>
  </si>
  <si>
    <t>matej.dolezal@czechsnowboarding.cz</t>
  </si>
  <si>
    <t>Sinkulova</t>
  </si>
  <si>
    <t>Doležalová</t>
  </si>
  <si>
    <t>656126/0431</t>
  </si>
  <si>
    <t>Škroupovo náměstí</t>
  </si>
  <si>
    <t>alzbetadol@seznam.cz</t>
  </si>
  <si>
    <t>Přeštice</t>
  </si>
  <si>
    <t>735627/2495</t>
  </si>
  <si>
    <t>Věžní</t>
  </si>
  <si>
    <t>lenka.dolezalova@maxklinovec.club</t>
  </si>
  <si>
    <t>895411/6127</t>
  </si>
  <si>
    <t>Václava Dobiáše</t>
  </si>
  <si>
    <t>dolezaloval@ceskysnowboarding.cz</t>
  </si>
  <si>
    <t>086125/8101</t>
  </si>
  <si>
    <t>Osová Bítýška</t>
  </si>
  <si>
    <t>fuserusdolezalova@tiskali.cz</t>
  </si>
  <si>
    <t>Vlasta</t>
  </si>
  <si>
    <t>Zdeňka</t>
  </si>
  <si>
    <t>Břetislav</t>
  </si>
  <si>
    <t>Ostrava - Poruba</t>
  </si>
  <si>
    <t>Dolha</t>
  </si>
  <si>
    <t>910504/5642</t>
  </si>
  <si>
    <t>ČS.Tankistů</t>
  </si>
  <si>
    <t>dolní lhota</t>
  </si>
  <si>
    <t>jakub.dolha@czechsnowboarding.cz</t>
  </si>
  <si>
    <t>Janského</t>
  </si>
  <si>
    <t>Odolenovice</t>
  </si>
  <si>
    <t>Donátová</t>
  </si>
  <si>
    <t>805327/0500</t>
  </si>
  <si>
    <t>Na rovnosti 13a</t>
  </si>
  <si>
    <t>donat.k@volny.cz</t>
  </si>
  <si>
    <t>Donelly</t>
  </si>
  <si>
    <t>915220/1707</t>
  </si>
  <si>
    <t>becvarova.misa@gmail.com</t>
  </si>
  <si>
    <t>Timotej</t>
  </si>
  <si>
    <t>Kanada</t>
  </si>
  <si>
    <t>Dono</t>
  </si>
  <si>
    <t>850305/6133</t>
  </si>
  <si>
    <t>Červená Voda</t>
  </si>
  <si>
    <t>donotomas@seznam.cz</t>
  </si>
  <si>
    <t>Dorážka</t>
  </si>
  <si>
    <t>770512/2821</t>
  </si>
  <si>
    <t>dorazka@ceskysnowboarding.cz</t>
  </si>
  <si>
    <t>Dorfler</t>
  </si>
  <si>
    <t>070621/1781</t>
  </si>
  <si>
    <t>Meinlova</t>
  </si>
  <si>
    <t>chaloupkaupotoka@seznam.cz</t>
  </si>
  <si>
    <t>Mariusz</t>
  </si>
  <si>
    <t>SK MONSUN, z.s.</t>
  </si>
  <si>
    <t>P.Bezruče</t>
  </si>
  <si>
    <t>Doskočil</t>
  </si>
  <si>
    <t>830304/7423</t>
  </si>
  <si>
    <t>Horní Světlá</t>
  </si>
  <si>
    <t>Krompach</t>
  </si>
  <si>
    <t>doskocil@ceskysnowboarding.cz</t>
  </si>
  <si>
    <t>Dostál</t>
  </si>
  <si>
    <t>830406/7233</t>
  </si>
  <si>
    <t>Bří. Čapků</t>
  </si>
  <si>
    <t>Praha 10 Vinohrady</t>
  </si>
  <si>
    <t>dostal@ceskysnowboarding.cz</t>
  </si>
  <si>
    <t>Ždírec nad Doubravou</t>
  </si>
  <si>
    <t>Nepelova</t>
  </si>
  <si>
    <t>Jabloňová</t>
  </si>
  <si>
    <t>110121/1320</t>
  </si>
  <si>
    <t>Špinlerův Mlýn</t>
  </si>
  <si>
    <t>kristina.dostalova@gmail.com</t>
  </si>
  <si>
    <t>Dlouhá Ves</t>
  </si>
  <si>
    <t>Dostálek</t>
  </si>
  <si>
    <t>695906/0779</t>
  </si>
  <si>
    <t>kounická</t>
  </si>
  <si>
    <t>daviddostalek@ceskysnowboarding.cz</t>
  </si>
  <si>
    <t>Dostalík</t>
  </si>
  <si>
    <t>1A</t>
  </si>
  <si>
    <t>880129/6163</t>
  </si>
  <si>
    <t>dostalik@ceskysnowboarding.cz</t>
  </si>
  <si>
    <t>Dostalíková</t>
  </si>
  <si>
    <t>085723/1232</t>
  </si>
  <si>
    <t>dostalikova.adela@czechsnowboarding.cz</t>
  </si>
  <si>
    <t>115529/0961</t>
  </si>
  <si>
    <t>dostalikova.veronika@czechsnowboarding.cz</t>
  </si>
  <si>
    <t>Dostálová</t>
  </si>
  <si>
    <t>795205/0260</t>
  </si>
  <si>
    <t>Nad kajetánkou</t>
  </si>
  <si>
    <t>bara.dostalova@ceskysnowboarding.cz</t>
  </si>
  <si>
    <t>875104/3543</t>
  </si>
  <si>
    <t>Kostelecká</t>
  </si>
  <si>
    <t>dostalova@ceskysnowboarding.cz</t>
  </si>
  <si>
    <t>916207/3943</t>
  </si>
  <si>
    <t>nikola.dostalova@email.cz</t>
  </si>
  <si>
    <t>135325/0492</t>
  </si>
  <si>
    <t>Nám. Svobody</t>
  </si>
  <si>
    <t>Bulharská</t>
  </si>
  <si>
    <t>Lázeňská</t>
  </si>
  <si>
    <t>Doubravský</t>
  </si>
  <si>
    <t>110531/7411</t>
  </si>
  <si>
    <t>zátiší</t>
  </si>
  <si>
    <t>monikarolfova@seznam.cz</t>
  </si>
  <si>
    <t>Douděrová</t>
  </si>
  <si>
    <t>Horáčkova</t>
  </si>
  <si>
    <t>dana.u@email.cz</t>
  </si>
  <si>
    <t>115414/1054</t>
  </si>
  <si>
    <t>Dourbělová</t>
  </si>
  <si>
    <t>125221/1664</t>
  </si>
  <si>
    <t>Fišova</t>
  </si>
  <si>
    <t>dourbelova.julie@czechsnowboarding</t>
  </si>
  <si>
    <t>Douša</t>
  </si>
  <si>
    <t>Brdlikova</t>
  </si>
  <si>
    <t>041210/0898</t>
  </si>
  <si>
    <t>V. Klementa</t>
  </si>
  <si>
    <t>dousa@ceskysnowboarding.cz</t>
  </si>
  <si>
    <t>Doušová</t>
  </si>
  <si>
    <t>915405/0499</t>
  </si>
  <si>
    <t>Litevská</t>
  </si>
  <si>
    <t>klaradousova@seznam.cz</t>
  </si>
  <si>
    <t>Doválelová</t>
  </si>
  <si>
    <t>080903/1421</t>
  </si>
  <si>
    <t>Nový Šaldorf</t>
  </si>
  <si>
    <t>tereza.dovalelova@czechsnowboarding.cz</t>
  </si>
  <si>
    <t>Drábek</t>
  </si>
  <si>
    <t>940530/5965</t>
  </si>
  <si>
    <t>Proskovická</t>
  </si>
  <si>
    <t>matej.drabek@czechsnowboarding.cz</t>
  </si>
  <si>
    <t>Drabinová</t>
  </si>
  <si>
    <t>035224/5399</t>
  </si>
  <si>
    <t>klara.drabinova@czechsnowboarding.cz</t>
  </si>
  <si>
    <t>Drábková</t>
  </si>
  <si>
    <t>505405/031</t>
  </si>
  <si>
    <t>fitlive@centrum.cz</t>
  </si>
  <si>
    <t>Dragoun</t>
  </si>
  <si>
    <t>041210/3681</t>
  </si>
  <si>
    <t>dragoun@ceskysnowboarding.cz</t>
  </si>
  <si>
    <t>Drahokoupilová</t>
  </si>
  <si>
    <t>955306/3366</t>
  </si>
  <si>
    <t>Svídnice</t>
  </si>
  <si>
    <t>hada9@seznam.cz</t>
  </si>
  <si>
    <t>Ctirad</t>
  </si>
  <si>
    <t>Drahorád</t>
  </si>
  <si>
    <t>020803/1868</t>
  </si>
  <si>
    <t>Františkovi Lázně</t>
  </si>
  <si>
    <t>denis.drahorad@czechsnowboarding.cz</t>
  </si>
  <si>
    <t>Drahorádová</t>
  </si>
  <si>
    <t>466211/087</t>
  </si>
  <si>
    <t>drahoradova@klubkrusnychhor.cz</t>
  </si>
  <si>
    <t>025904/1937</t>
  </si>
  <si>
    <t>875116/8393</t>
  </si>
  <si>
    <t>drahoradova@ceskysnowboarding.cz</t>
  </si>
  <si>
    <t>Na Šumavě</t>
  </si>
  <si>
    <t>Drahovzal</t>
  </si>
  <si>
    <t>100109/7911</t>
  </si>
  <si>
    <t>Podstránská</t>
  </si>
  <si>
    <t>drahovzal.pavel@czechsnowboarding.cz</t>
  </si>
  <si>
    <t>Drahovzalová</t>
  </si>
  <si>
    <t>065711/7901</t>
  </si>
  <si>
    <t>drahovzalova.laura@czechsnowboarding.cz</t>
  </si>
  <si>
    <t>Ochoz u Brna</t>
  </si>
  <si>
    <t>Drastich</t>
  </si>
  <si>
    <t>100907/0546</t>
  </si>
  <si>
    <t>filip.drastich@czechsnowboarding.cz</t>
  </si>
  <si>
    <t>Drašnarová</t>
  </si>
  <si>
    <t>730420/0178</t>
  </si>
  <si>
    <t>nikoladrasnarova@ceskysnowboarding.cz</t>
  </si>
  <si>
    <t>Dratva</t>
  </si>
  <si>
    <t>080309/4919</t>
  </si>
  <si>
    <t>jakub.dratva@post.cz</t>
  </si>
  <si>
    <t>Dratvová</t>
  </si>
  <si>
    <t>105106/4927</t>
  </si>
  <si>
    <t>Dráždil</t>
  </si>
  <si>
    <t>830318/3790</t>
  </si>
  <si>
    <t>Šerkovice</t>
  </si>
  <si>
    <t>drazdil@ceskysnowboarding.cz</t>
  </si>
  <si>
    <t>Drážková</t>
  </si>
  <si>
    <t>755103/9452</t>
  </si>
  <si>
    <t>Horná Sůča</t>
  </si>
  <si>
    <t>Stará Lubovňa</t>
  </si>
  <si>
    <t>ddrazko@gmail.com</t>
  </si>
  <si>
    <t>Dražkovec</t>
  </si>
  <si>
    <t>mirodrazkovec@ceskysnowboarding.cz</t>
  </si>
  <si>
    <t>Jana Zajíce</t>
  </si>
  <si>
    <t>Drbal</t>
  </si>
  <si>
    <t>430101/002</t>
  </si>
  <si>
    <t>Dykova</t>
  </si>
  <si>
    <t>711216/3047</t>
  </si>
  <si>
    <t>zbynel.drbal@seznam.cz</t>
  </si>
  <si>
    <t>Drbalová</t>
  </si>
  <si>
    <t>725205/0267</t>
  </si>
  <si>
    <t>barbora.drbalova@seznam.cz</t>
  </si>
  <si>
    <t>436015/951</t>
  </si>
  <si>
    <t>j.drbalova@seznam.cz</t>
  </si>
  <si>
    <t>Drbohlav</t>
  </si>
  <si>
    <t>891201/0195</t>
  </si>
  <si>
    <t>Mráčská</t>
  </si>
  <si>
    <t>matej.drbohlav@ceskysnowboarding.cz</t>
  </si>
  <si>
    <t>780619/7223</t>
  </si>
  <si>
    <t>Pod Kesnerkou</t>
  </si>
  <si>
    <t>drbohlav@ceskysnowboarding.cz</t>
  </si>
  <si>
    <t>801029/0156</t>
  </si>
  <si>
    <t>Holubova 24</t>
  </si>
  <si>
    <t>tomas.drbohlav@avetravel.cz</t>
  </si>
  <si>
    <t>Vršovická</t>
  </si>
  <si>
    <t>palackého</t>
  </si>
  <si>
    <t>Drdácký</t>
  </si>
  <si>
    <t>910715/4188</t>
  </si>
  <si>
    <t>Pod Havrankou</t>
  </si>
  <si>
    <t>Praha - Troja</t>
  </si>
  <si>
    <t>drdacky@ceskysnowboarding.cz</t>
  </si>
  <si>
    <t>Drenčeni</t>
  </si>
  <si>
    <t>650505/1069</t>
  </si>
  <si>
    <t>drenceni@centrum.cz</t>
  </si>
  <si>
    <t>Vsetínská</t>
  </si>
  <si>
    <t>Dreslerová</t>
  </si>
  <si>
    <t>105724/1196</t>
  </si>
  <si>
    <t>Kaštanova</t>
  </si>
  <si>
    <t>natali.dreslerova@czechsnowboarding.cz</t>
  </si>
  <si>
    <t>Dressler</t>
  </si>
  <si>
    <t>021219/3740</t>
  </si>
  <si>
    <t>dolní kalna</t>
  </si>
  <si>
    <t>Dolní Kalná</t>
  </si>
  <si>
    <t>dresslerka@centrum.cz</t>
  </si>
  <si>
    <t>Drešer</t>
  </si>
  <si>
    <t>941111/0082</t>
  </si>
  <si>
    <t>Jetřichovocká</t>
  </si>
  <si>
    <t>dreser.je@seznam.cz</t>
  </si>
  <si>
    <t>Zlatá stezka</t>
  </si>
  <si>
    <t>Šípková</t>
  </si>
  <si>
    <t>Drlík</t>
  </si>
  <si>
    <t>000412/4098</t>
  </si>
  <si>
    <t>Šlapanice</t>
  </si>
  <si>
    <t>ondrej.drlik@czechsnowboarding.cz</t>
  </si>
  <si>
    <t>Veselí nad Moravou</t>
  </si>
  <si>
    <t>Bochenkova</t>
  </si>
  <si>
    <t>Schnirchova</t>
  </si>
  <si>
    <t>Cholevova</t>
  </si>
  <si>
    <t>Podhradská</t>
  </si>
  <si>
    <t>Drozd</t>
  </si>
  <si>
    <t>Langrova</t>
  </si>
  <si>
    <t>891121/5544</t>
  </si>
  <si>
    <t>michal.drozd@czechsnowboarding.cz</t>
  </si>
  <si>
    <t>Drozda</t>
  </si>
  <si>
    <t>881216/4372</t>
  </si>
  <si>
    <t>Jihozápadní</t>
  </si>
  <si>
    <t>marek.drozda@ceskysnowboarding.cz</t>
  </si>
  <si>
    <t>Drozdová</t>
  </si>
  <si>
    <t>075111/3594</t>
  </si>
  <si>
    <t>Matěje Kopeckého</t>
  </si>
  <si>
    <t>dasadro@seznam.cz</t>
  </si>
  <si>
    <t>816003/5345</t>
  </si>
  <si>
    <t>martina.drozdova@gmail.com</t>
  </si>
  <si>
    <t>U Kříže</t>
  </si>
  <si>
    <t>Náměšť nad Oslavou</t>
  </si>
  <si>
    <t>U stadionu</t>
  </si>
  <si>
    <t xml:space="preserve">Jakub </t>
  </si>
  <si>
    <t>Drvoštěp</t>
  </si>
  <si>
    <t>061218/4716</t>
  </si>
  <si>
    <t>Olivova 28</t>
  </si>
  <si>
    <t>jamesdrvostep@gmail.com</t>
  </si>
  <si>
    <t>Drvoštěpová</t>
  </si>
  <si>
    <t>096213/4701</t>
  </si>
  <si>
    <t xml:space="preserve">annadrvostepova@gmail.com </t>
  </si>
  <si>
    <t>Polská</t>
  </si>
  <si>
    <t>Dřínovský</t>
  </si>
  <si>
    <t>051010/7972</t>
  </si>
  <si>
    <t>Chmelnice</t>
  </si>
  <si>
    <t>lenulka.dr@centrum.cz</t>
  </si>
  <si>
    <t>Dřízhalová</t>
  </si>
  <si>
    <t>796213/0066</t>
  </si>
  <si>
    <t>Rášova</t>
  </si>
  <si>
    <t>lenkadriz@seznam.cz</t>
  </si>
  <si>
    <t>Dubcová</t>
  </si>
  <si>
    <t>085613/3113</t>
  </si>
  <si>
    <t>Starojická Lhota</t>
  </si>
  <si>
    <t>anna.dubcova@czechsnowboarding.cz</t>
  </si>
  <si>
    <t>065323/3097</t>
  </si>
  <si>
    <t>stepanka.dubcova@czechsnowboarding.cz</t>
  </si>
  <si>
    <t>Dubec</t>
  </si>
  <si>
    <t>Metylovice</t>
  </si>
  <si>
    <t>080613/3141</t>
  </si>
  <si>
    <t>martin.dubec@czechsnowboarding.cz</t>
  </si>
  <si>
    <t>Duben</t>
  </si>
  <si>
    <t>980504/0047</t>
  </si>
  <si>
    <t>duben4@seznam.cz</t>
  </si>
  <si>
    <t>Býšť</t>
  </si>
  <si>
    <t>Letná</t>
  </si>
  <si>
    <t>Dubsky</t>
  </si>
  <si>
    <t>065408/4662</t>
  </si>
  <si>
    <t>hessingova@seznam.cz</t>
  </si>
  <si>
    <t>Oliver Paul</t>
  </si>
  <si>
    <t>041031/4707</t>
  </si>
  <si>
    <t>Dubský</t>
  </si>
  <si>
    <t>070519/0376</t>
  </si>
  <si>
    <t>adrian.dubský@czechsnowboarding.cz</t>
  </si>
  <si>
    <t>Vodičkova</t>
  </si>
  <si>
    <t>Dudáškova</t>
  </si>
  <si>
    <t>065726/7985</t>
  </si>
  <si>
    <t>Běloruská</t>
  </si>
  <si>
    <t>blanka.dudaskova@gmail.com</t>
  </si>
  <si>
    <t>Úpice</t>
  </si>
  <si>
    <t>Dudešek</t>
  </si>
  <si>
    <t>050705/8068</t>
  </si>
  <si>
    <t>Tupesy</t>
  </si>
  <si>
    <t>nika.dube@seznam.cz</t>
  </si>
  <si>
    <t>081029/6784</t>
  </si>
  <si>
    <t>Dudová</t>
  </si>
  <si>
    <t>755808/0101</t>
  </si>
  <si>
    <t>dudy@ceskysnowboarding.cz</t>
  </si>
  <si>
    <t>Dufek</t>
  </si>
  <si>
    <t>071013/7989</t>
  </si>
  <si>
    <t>lendufkova@seznam.cz</t>
  </si>
  <si>
    <t>Dolní Radslavice</t>
  </si>
  <si>
    <t>830902/4823</t>
  </si>
  <si>
    <t>dufek@falcocomputer.cz</t>
  </si>
  <si>
    <t>Dufková</t>
  </si>
  <si>
    <t>055326/8067</t>
  </si>
  <si>
    <t>076117/7901</t>
  </si>
  <si>
    <t>dufkova.ema@czechsnowboarding.cz</t>
  </si>
  <si>
    <t>836203/0094</t>
  </si>
  <si>
    <t>dufkova@ceskysnowboarding.cz</t>
  </si>
  <si>
    <t>Duhová</t>
  </si>
  <si>
    <t>735503/2443</t>
  </si>
  <si>
    <t>Přívozní</t>
  </si>
  <si>
    <t>pavlina.duhova@maxklinovec.club</t>
  </si>
  <si>
    <t>Ducháček</t>
  </si>
  <si>
    <t>900512/4513</t>
  </si>
  <si>
    <t>Žižkov</t>
  </si>
  <si>
    <t>Vranov u Brna</t>
  </si>
  <si>
    <t>duchacek@ceskysnowboarding.cz</t>
  </si>
  <si>
    <t>790105/4029</t>
  </si>
  <si>
    <t>Brno-Modřice</t>
  </si>
  <si>
    <t>petdu@email.cz</t>
  </si>
  <si>
    <t>Roseč</t>
  </si>
  <si>
    <t>Hornomlýnská</t>
  </si>
  <si>
    <t>Dulík</t>
  </si>
  <si>
    <t>790313/4206</t>
  </si>
  <si>
    <t>Cihlářská</t>
  </si>
  <si>
    <t>dulik.jiri@seznam.cz</t>
  </si>
  <si>
    <t>ďulíkova</t>
  </si>
  <si>
    <t>785331/5558</t>
  </si>
  <si>
    <t>jana.dulikova@czechsnowboarding.cz</t>
  </si>
  <si>
    <t>Vlachovice</t>
  </si>
  <si>
    <t>Dunda</t>
  </si>
  <si>
    <t>811214/7483</t>
  </si>
  <si>
    <t>dunda@ceskysnowboarding.cz</t>
  </si>
  <si>
    <t>Ostružinová</t>
  </si>
  <si>
    <t>Dundálková</t>
  </si>
  <si>
    <t>105609/7779</t>
  </si>
  <si>
    <t>Koniklecová</t>
  </si>
  <si>
    <t>dviktor@seznam.cz</t>
  </si>
  <si>
    <t>Olivie</t>
  </si>
  <si>
    <t>Dupal</t>
  </si>
  <si>
    <t>Ladova</t>
  </si>
  <si>
    <t>950922/2591</t>
  </si>
  <si>
    <t>V přírodě</t>
  </si>
  <si>
    <t>dupal@klubkrusnychhor.cz</t>
  </si>
  <si>
    <t>Na Valech</t>
  </si>
  <si>
    <t>Přístavní</t>
  </si>
  <si>
    <t>Svahová</t>
  </si>
  <si>
    <t>Durec</t>
  </si>
  <si>
    <t>050830/8108</t>
  </si>
  <si>
    <t>Starohorská</t>
  </si>
  <si>
    <t>Klobouky</t>
  </si>
  <si>
    <t>durec@czechsnowboarding.cz</t>
  </si>
  <si>
    <t>Stráž nad Nisou</t>
  </si>
  <si>
    <t>Durrová</t>
  </si>
  <si>
    <t>785403/0789</t>
  </si>
  <si>
    <t>pavladurry@ceskysnowboarding.cz</t>
  </si>
  <si>
    <t>Moldavská</t>
  </si>
  <si>
    <t>Dusbaba</t>
  </si>
  <si>
    <t>890808/0995</t>
  </si>
  <si>
    <t>Hradčanská</t>
  </si>
  <si>
    <t>dusbaba@ceskysnowboarding.cz</t>
  </si>
  <si>
    <t>Dusíková</t>
  </si>
  <si>
    <t>105226/3234</t>
  </si>
  <si>
    <t>Zengrova</t>
  </si>
  <si>
    <t>radkahacarova@email.cz</t>
  </si>
  <si>
    <t>Krásná</t>
  </si>
  <si>
    <t>Mirek</t>
  </si>
  <si>
    <t>Dušátko</t>
  </si>
  <si>
    <t>760925/0495</t>
  </si>
  <si>
    <t>Vratislavská</t>
  </si>
  <si>
    <t>jandusatko@ceskysnowboarding.cz</t>
  </si>
  <si>
    <t>Dušatková</t>
  </si>
  <si>
    <t>775331/2116</t>
  </si>
  <si>
    <t>Radimova</t>
  </si>
  <si>
    <t>dusatkova@ceskysnowboarding.cz</t>
  </si>
  <si>
    <t>Dušejovský</t>
  </si>
  <si>
    <t>930424/0429</t>
  </si>
  <si>
    <t>Pod vltavským krovem</t>
  </si>
  <si>
    <t>dvsejovsky@gmail.com</t>
  </si>
  <si>
    <t>Dušek</t>
  </si>
  <si>
    <t>920718/6153</t>
  </si>
  <si>
    <t>Dolní Boříkovice</t>
  </si>
  <si>
    <t>091111/3654</t>
  </si>
  <si>
    <t>Petřvald</t>
  </si>
  <si>
    <t>matyas.dusek@czechsnowboarding.cz</t>
  </si>
  <si>
    <t>060415/0404</t>
  </si>
  <si>
    <t>tadeas.dusek@czechsnowboarding.cz</t>
  </si>
  <si>
    <t>Dušková</t>
  </si>
  <si>
    <t>885508/2456</t>
  </si>
  <si>
    <t>Strážný</t>
  </si>
  <si>
    <t>duskova@ceskysnowboarding.cz</t>
  </si>
  <si>
    <t>885508/1818</t>
  </si>
  <si>
    <t>Strářžný</t>
  </si>
  <si>
    <t>pavla.duskova@czechsnowboarding.cz</t>
  </si>
  <si>
    <t>965409/2646</t>
  </si>
  <si>
    <t>Strupčice</t>
  </si>
  <si>
    <t>sarlota.duskova@seznam.cz</t>
  </si>
  <si>
    <t>K. Světlé</t>
  </si>
  <si>
    <t>Dvorská</t>
  </si>
  <si>
    <t>Březinova</t>
  </si>
  <si>
    <t>Mimoň</t>
  </si>
  <si>
    <t>Dvořáček</t>
  </si>
  <si>
    <t>Opletalova</t>
  </si>
  <si>
    <t>010505/4158</t>
  </si>
  <si>
    <t>Čejkova</t>
  </si>
  <si>
    <t>dvork.1@seznam.cz</t>
  </si>
  <si>
    <t>611125/0783</t>
  </si>
  <si>
    <t>dvoracek.judo@seznam</t>
  </si>
  <si>
    <t>910601/1002</t>
  </si>
  <si>
    <t>U Horní brány</t>
  </si>
  <si>
    <t>Broumov</t>
  </si>
  <si>
    <t>dvoracek@ceskysnowboarding.cz</t>
  </si>
  <si>
    <t>Dvořáčková</t>
  </si>
  <si>
    <t>935701/1950</t>
  </si>
  <si>
    <t>dvorackova@ceskysnowboarding.cz</t>
  </si>
  <si>
    <t>Dvořák</t>
  </si>
  <si>
    <t>051124/8067</t>
  </si>
  <si>
    <t>dvorak.david@czechsnowboarding.cz</t>
  </si>
  <si>
    <t>Podolská</t>
  </si>
  <si>
    <t>910828/0016</t>
  </si>
  <si>
    <t>Mirovická</t>
  </si>
  <si>
    <t>filip.dvorak@ymail.com</t>
  </si>
  <si>
    <t>130402/0971</t>
  </si>
  <si>
    <t>Praha 9 - Hloubětín</t>
  </si>
  <si>
    <t>djlucca@mac.com</t>
  </si>
  <si>
    <t>780306/3334</t>
  </si>
  <si>
    <t>U Dolíčku</t>
  </si>
  <si>
    <t>jandvorak@ceskysnowboarding.cz</t>
  </si>
  <si>
    <t>780112/0063</t>
  </si>
  <si>
    <t>Lamačova</t>
  </si>
  <si>
    <t>jandvorak2@ceskysnowboarding.cz</t>
  </si>
  <si>
    <t>800113/3228</t>
  </si>
  <si>
    <t>dvorak@ceskysnowboarding.cz</t>
  </si>
  <si>
    <t>Častolovice</t>
  </si>
  <si>
    <t>Snow Sports, z. s.</t>
  </si>
  <si>
    <t>051020/4486</t>
  </si>
  <si>
    <t>Volutová</t>
  </si>
  <si>
    <t>2523/14</t>
  </si>
  <si>
    <t>max@sportclubfun.com</t>
  </si>
  <si>
    <t>820702/0514</t>
  </si>
  <si>
    <t>Brigádníků</t>
  </si>
  <si>
    <t>michal@sportclubfun.com</t>
  </si>
  <si>
    <t>AL, AL</t>
  </si>
  <si>
    <t>Anglická</t>
  </si>
  <si>
    <t>Skalka</t>
  </si>
  <si>
    <t>100719/1493</t>
  </si>
  <si>
    <t>Foltýnova</t>
  </si>
  <si>
    <t>100310/8128</t>
  </si>
  <si>
    <t>Ráječko</t>
  </si>
  <si>
    <t>dvorak.patrik@czechsnowboarding.cz</t>
  </si>
  <si>
    <t>681002/1592</t>
  </si>
  <si>
    <t>Šíbrova</t>
  </si>
  <si>
    <t>petrdvorak@ceskysnowboarding.cz</t>
  </si>
  <si>
    <t>710207/0426</t>
  </si>
  <si>
    <t>Bludovická</t>
  </si>
  <si>
    <t>otaldik@seznam.cz</t>
  </si>
  <si>
    <t>800716/0194</t>
  </si>
  <si>
    <t>Vysočanská</t>
  </si>
  <si>
    <t>Praha 19</t>
  </si>
  <si>
    <t>dvorakpetr@ceskysnowboarding.cz</t>
  </si>
  <si>
    <t>831115/3950</t>
  </si>
  <si>
    <t>Školní 89</t>
  </si>
  <si>
    <t>petr.dvorak@maxklinovec.club</t>
  </si>
  <si>
    <t>990601/4272</t>
  </si>
  <si>
    <t>Chládková</t>
  </si>
  <si>
    <t>dvorak@czechsnowboarding.cz</t>
  </si>
  <si>
    <t>190921/1040</t>
  </si>
  <si>
    <t>lenka@sportclubfun.com</t>
  </si>
  <si>
    <t>Pod Javory</t>
  </si>
  <si>
    <t>920414/1298</t>
  </si>
  <si>
    <t>Hlubocká</t>
  </si>
  <si>
    <t>discopica@seznam.cz</t>
  </si>
  <si>
    <t>Jimramov</t>
  </si>
  <si>
    <t>Dvořáková</t>
  </si>
  <si>
    <t>Bieblova</t>
  </si>
  <si>
    <t>Dříteň</t>
  </si>
  <si>
    <t>045904/8128</t>
  </si>
  <si>
    <t>dvorakova.ester@czechsnowboarding.cz</t>
  </si>
  <si>
    <t>Tilhonova</t>
  </si>
  <si>
    <t>Radošov</t>
  </si>
  <si>
    <t>Kyselka</t>
  </si>
  <si>
    <t>905910/1326</t>
  </si>
  <si>
    <t>Dienzenhoferova</t>
  </si>
  <si>
    <t>dvorakova@ceskysnowboarding.cz</t>
  </si>
  <si>
    <t>825824/0067</t>
  </si>
  <si>
    <t>kristynadvorakova@ceskysnowboarding.cz</t>
  </si>
  <si>
    <t>825209/1716</t>
  </si>
  <si>
    <t>lenka@dvorakova.org</t>
  </si>
  <si>
    <t>Ljuba</t>
  </si>
  <si>
    <t>515826/027</t>
  </si>
  <si>
    <t>ljubka@seznam.cz</t>
  </si>
  <si>
    <t>815519/0208</t>
  </si>
  <si>
    <t>marcela1054@seznam.cz</t>
  </si>
  <si>
    <t>905706/5809</t>
  </si>
  <si>
    <t>Hromůvka</t>
  </si>
  <si>
    <t>dvorakovam@ceskysnowboarding.cz</t>
  </si>
  <si>
    <t>936209/5743</t>
  </si>
  <si>
    <t>Nadjezdová</t>
  </si>
  <si>
    <t>dvorakova@czechsnowboarding.cz</t>
  </si>
  <si>
    <t>996122/0027</t>
  </si>
  <si>
    <t>misa@sportclubfun.com</t>
  </si>
  <si>
    <t>925416/1323</t>
  </si>
  <si>
    <t>U Železné lávky</t>
  </si>
  <si>
    <t>dvorakovap@ceskysnowboarding.cz</t>
  </si>
  <si>
    <t>1159967 (SB)</t>
  </si>
  <si>
    <t>Hanzlíčkova</t>
  </si>
  <si>
    <t>976102/0016</t>
  </si>
  <si>
    <t>Volutová 2523/14</t>
  </si>
  <si>
    <t>terka@magicc.cz</t>
  </si>
  <si>
    <t>9155006 (SB)</t>
  </si>
  <si>
    <t>045817/1230</t>
  </si>
  <si>
    <t>dvorakova.tereza@czechsnowboarding</t>
  </si>
  <si>
    <t>Dybal</t>
  </si>
  <si>
    <t>080526/8981</t>
  </si>
  <si>
    <t>martin.zakova@seznam.cz</t>
  </si>
  <si>
    <t>Rychvald</t>
  </si>
  <si>
    <t>K Roztokům</t>
  </si>
  <si>
    <t>Dymáčková</t>
  </si>
  <si>
    <t>815413/1854</t>
  </si>
  <si>
    <t>Goethova</t>
  </si>
  <si>
    <t>dymackova@ceskysnowboarding.cz</t>
  </si>
  <si>
    <t>Dymanusová</t>
  </si>
  <si>
    <t>745416/0505</t>
  </si>
  <si>
    <t>Balabínova</t>
  </si>
  <si>
    <t>pavlinadymanusova@czechsnowboarding.cz</t>
  </si>
  <si>
    <t>Dynka</t>
  </si>
  <si>
    <t>950506/4459</t>
  </si>
  <si>
    <t>dynka@ceskysnowboarding.cz</t>
  </si>
  <si>
    <t>T.G.Masaryka</t>
  </si>
  <si>
    <t>Dynybil</t>
  </si>
  <si>
    <t>470524/126</t>
  </si>
  <si>
    <t>dynybil@klubkrusnychhor.cz</t>
  </si>
  <si>
    <t>Claire</t>
  </si>
  <si>
    <t>Dynybilová</t>
  </si>
  <si>
    <t>856031/0022</t>
  </si>
  <si>
    <t>dydybilova@klubkrusnychhor.cz</t>
  </si>
  <si>
    <t>Dyrc</t>
  </si>
  <si>
    <t>900629/0975</t>
  </si>
  <si>
    <t>dyrc@ceskysnowboarding.cz</t>
  </si>
  <si>
    <t>Dytrych</t>
  </si>
  <si>
    <t>800528/0206</t>
  </si>
  <si>
    <t>Nad Nuslemi</t>
  </si>
  <si>
    <t>dytrych@ceskysnowboarding.cz</t>
  </si>
  <si>
    <t>Dyymáček</t>
  </si>
  <si>
    <t>780418/0670</t>
  </si>
  <si>
    <t>daviddymacek@ceskysnowboarding.cz</t>
  </si>
  <si>
    <t>Rožnovská</t>
  </si>
  <si>
    <t>Juraj</t>
  </si>
  <si>
    <t>Eckertová</t>
  </si>
  <si>
    <t>045123/7061</t>
  </si>
  <si>
    <t>Špidrova</t>
  </si>
  <si>
    <t>eckertova@email.cz</t>
  </si>
  <si>
    <t>Maxence</t>
  </si>
  <si>
    <t>Edouard</t>
  </si>
  <si>
    <t>091007/4759</t>
  </si>
  <si>
    <t>Podolské nábřeží</t>
  </si>
  <si>
    <t>max.edouard@seznam.cz</t>
  </si>
  <si>
    <t>Effenberk</t>
  </si>
  <si>
    <t>Radvanice</t>
  </si>
  <si>
    <t>lenkaeffenberkova@seznam.cz</t>
  </si>
  <si>
    <t>070323/6446</t>
  </si>
  <si>
    <t>Egyházi</t>
  </si>
  <si>
    <t>Fantova</t>
  </si>
  <si>
    <t>Praha 13</t>
  </si>
  <si>
    <t>671210/0560</t>
  </si>
  <si>
    <t>tomas.egyhazi@volny.cz</t>
  </si>
  <si>
    <t>Ehlová</t>
  </si>
  <si>
    <t>026019/5639</t>
  </si>
  <si>
    <t>Žabokrky</t>
  </si>
  <si>
    <t>josefehl@seznam.cz</t>
  </si>
  <si>
    <t>Svratka</t>
  </si>
  <si>
    <t>Eisenreich</t>
  </si>
  <si>
    <t>881213/6168</t>
  </si>
  <si>
    <t>Kostelec u Křížků</t>
  </si>
  <si>
    <t>eisenreich@ceskysnowboarding.cz</t>
  </si>
  <si>
    <t>Máchova</t>
  </si>
  <si>
    <t>Ejemová</t>
  </si>
  <si>
    <t>946110/3201</t>
  </si>
  <si>
    <t>Močidla</t>
  </si>
  <si>
    <t>betyejem@seznam.cz</t>
  </si>
  <si>
    <t>Nick</t>
  </si>
  <si>
    <t>Fratišek</t>
  </si>
  <si>
    <t>030313/1939</t>
  </si>
  <si>
    <t>elias@klubkrusnychhor.cz</t>
  </si>
  <si>
    <t>9150350 (SB)</t>
  </si>
  <si>
    <t>830224/7217</t>
  </si>
  <si>
    <t>Poříční</t>
  </si>
  <si>
    <t>elias@ceskysnowboarding.cz</t>
  </si>
  <si>
    <t>880801/4028</t>
  </si>
  <si>
    <t>Na louži</t>
  </si>
  <si>
    <t>ej.akub@seznam.cz</t>
  </si>
  <si>
    <t>9150259 (SB)</t>
  </si>
  <si>
    <t>Pech</t>
  </si>
  <si>
    <t>Zimní</t>
  </si>
  <si>
    <t>100916/1780</t>
  </si>
  <si>
    <t>vaclav.elias@czechsnowboarding.cz</t>
  </si>
  <si>
    <t>Eliášová</t>
  </si>
  <si>
    <t>Donínská</t>
  </si>
  <si>
    <t>116025/0498</t>
  </si>
  <si>
    <t>lucie.eliasova@czechsnowboarding.cz</t>
  </si>
  <si>
    <t>125519/1245</t>
  </si>
  <si>
    <t>Cimlerova</t>
  </si>
  <si>
    <t>44/1</t>
  </si>
  <si>
    <t>eliasova.rozarie@czechsnowboarding.cz</t>
  </si>
  <si>
    <t>Králová</t>
  </si>
  <si>
    <t>Vnitřní</t>
  </si>
  <si>
    <t>Foldynová</t>
  </si>
  <si>
    <t>Nepilova</t>
  </si>
  <si>
    <t>Masarykovo nám.</t>
  </si>
  <si>
    <t>Elster</t>
  </si>
  <si>
    <t>700831/2498</t>
  </si>
  <si>
    <t>Vejprty</t>
  </si>
  <si>
    <t>pavel.elster@maxklinovec.club</t>
  </si>
  <si>
    <t>941130/2648</t>
  </si>
  <si>
    <t>pavel.elster@mahonysnowboards.club</t>
  </si>
  <si>
    <t>Elsterová</t>
  </si>
  <si>
    <t>475922/040</t>
  </si>
  <si>
    <t>jaroslava.elsterova@mahonysnowboards.club</t>
  </si>
  <si>
    <t>735607/1921</t>
  </si>
  <si>
    <t>petra.elsterova@mahonysnowboards.club</t>
  </si>
  <si>
    <t>Na Zahrádkách</t>
  </si>
  <si>
    <t>Na Švihance</t>
  </si>
  <si>
    <t>Emanuel</t>
  </si>
  <si>
    <t>780313/1006</t>
  </si>
  <si>
    <t>Exnarova</t>
  </si>
  <si>
    <t>H. Králové</t>
  </si>
  <si>
    <t>emanuel@ceskysnowboarding.cz</t>
  </si>
  <si>
    <t>Engel</t>
  </si>
  <si>
    <t>Šimonova</t>
  </si>
  <si>
    <t>801002/5474</t>
  </si>
  <si>
    <t>Brantice</t>
  </si>
  <si>
    <t>engel@ceskysnowboarding.cz</t>
  </si>
  <si>
    <t>V Lukách</t>
  </si>
  <si>
    <t>Enzman</t>
  </si>
  <si>
    <t>550424/1270</t>
  </si>
  <si>
    <t>Měděnec</t>
  </si>
  <si>
    <t>karel.enzman@maxklinovec.club</t>
  </si>
  <si>
    <t>Erbenová</t>
  </si>
  <si>
    <t>886121/4131</t>
  </si>
  <si>
    <t>Pod Lázní</t>
  </si>
  <si>
    <t>Praha 4 Nusle</t>
  </si>
  <si>
    <t>erbenova@ceskysnowboarding.cz</t>
  </si>
  <si>
    <t>Vanda</t>
  </si>
  <si>
    <t>Eremiáš</t>
  </si>
  <si>
    <t>840121/0994</t>
  </si>
  <si>
    <t>eremias@ceskysnowboarding.cz</t>
  </si>
  <si>
    <t>Eret</t>
  </si>
  <si>
    <t>490818/117</t>
  </si>
  <si>
    <t>eret@sportclub2000.eu</t>
  </si>
  <si>
    <t>Eršilová</t>
  </si>
  <si>
    <t>825423/1843</t>
  </si>
  <si>
    <t>ersilova@ceskysnowboarding.cz</t>
  </si>
  <si>
    <t>Špičák</t>
  </si>
  <si>
    <t>Esser</t>
  </si>
  <si>
    <t>900605/0009</t>
  </si>
  <si>
    <t>Gen.Janouška</t>
  </si>
  <si>
    <t>esser@ceskysnowboarding.cz</t>
  </si>
  <si>
    <t>Emma Sophia</t>
  </si>
  <si>
    <t>Esterová</t>
  </si>
  <si>
    <t>095309/2338</t>
  </si>
  <si>
    <t>Hovorany</t>
  </si>
  <si>
    <t>esterkovad@kbeziky.cz</t>
  </si>
  <si>
    <t>U Uranie</t>
  </si>
  <si>
    <t>Gogolova</t>
  </si>
  <si>
    <t>Fabiánová</t>
  </si>
  <si>
    <t>705321/4135</t>
  </si>
  <si>
    <t>Bratislavská</t>
  </si>
  <si>
    <t>d.fabianova@volny.cz</t>
  </si>
  <si>
    <t>Mitrovická</t>
  </si>
  <si>
    <t>Fabíková</t>
  </si>
  <si>
    <t>626009/0826</t>
  </si>
  <si>
    <t>zuzana.fabikova@maxklinovec.club</t>
  </si>
  <si>
    <t>Pobřežní</t>
  </si>
  <si>
    <t>Fajmen</t>
  </si>
  <si>
    <t>081011/2798</t>
  </si>
  <si>
    <t>fajmen@czechsnowboarding.cz</t>
  </si>
  <si>
    <t>Fajmon</t>
  </si>
  <si>
    <t>070429/2798</t>
  </si>
  <si>
    <t>subar666@centrum.cz</t>
  </si>
  <si>
    <t>Falc</t>
  </si>
  <si>
    <t>860112/1474</t>
  </si>
  <si>
    <t>Sidliste</t>
  </si>
  <si>
    <t>Velesin</t>
  </si>
  <si>
    <t>kfalcik@gmail.com</t>
  </si>
  <si>
    <t>9150114 (SB)</t>
  </si>
  <si>
    <t>Faldíková</t>
  </si>
  <si>
    <t>936017/5638</t>
  </si>
  <si>
    <t>Aldova</t>
  </si>
  <si>
    <t>petrafaldikova@ceskysnowboarding.cz</t>
  </si>
  <si>
    <t>Na Příkopech</t>
  </si>
  <si>
    <t>Falge</t>
  </si>
  <si>
    <t>Nad Jenerálkou</t>
  </si>
  <si>
    <t>radka.falge@gmail.com</t>
  </si>
  <si>
    <t>766218/0229</t>
  </si>
  <si>
    <t>Falout</t>
  </si>
  <si>
    <t>820802/2163</t>
  </si>
  <si>
    <t>Staňkov</t>
  </si>
  <si>
    <t>falout@ceskysnowboarding.cz</t>
  </si>
  <si>
    <t>Jesenice</t>
  </si>
  <si>
    <t>Polička</t>
  </si>
  <si>
    <t>Faltýsková</t>
  </si>
  <si>
    <t>095720/4479</t>
  </si>
  <si>
    <t>sara.faltyskova@gmail.com</t>
  </si>
  <si>
    <t>Poznaňská</t>
  </si>
  <si>
    <t>Fanta</t>
  </si>
  <si>
    <t>020716/0844</t>
  </si>
  <si>
    <t>filip.fanta@czechsnowboarding.cz</t>
  </si>
  <si>
    <t>Fantura</t>
  </si>
  <si>
    <t>860213/0196</t>
  </si>
  <si>
    <t>Jakobiho</t>
  </si>
  <si>
    <t>jaroslav.fantura@ceskysnowboarding.cz</t>
  </si>
  <si>
    <t>Ota</t>
  </si>
  <si>
    <t>Farbiak</t>
  </si>
  <si>
    <t>880619/0052</t>
  </si>
  <si>
    <t>Španielova</t>
  </si>
  <si>
    <t>farbiak@ceskysnowboarding.cz</t>
  </si>
  <si>
    <t>Karin</t>
  </si>
  <si>
    <t>Vendryně</t>
  </si>
  <si>
    <t>Hrádek nad Nisou</t>
  </si>
  <si>
    <t>Faustová</t>
  </si>
  <si>
    <t>025925/2026</t>
  </si>
  <si>
    <t>Strážov</t>
  </si>
  <si>
    <t>sara.faustova@seznam.cz</t>
  </si>
  <si>
    <t>Fedoriška</t>
  </si>
  <si>
    <t>931028/2509</t>
  </si>
  <si>
    <t>fedoriskalada@seznam.cz</t>
  </si>
  <si>
    <t>Kobylnice</t>
  </si>
  <si>
    <t>Jablonec Nad Nisou</t>
  </si>
  <si>
    <t>Bruno</t>
  </si>
  <si>
    <t xml:space="preserve">Tadeáš </t>
  </si>
  <si>
    <t>Fejfarova</t>
  </si>
  <si>
    <t>Tomáše ze Štítného</t>
  </si>
  <si>
    <t>Fejgl</t>
  </si>
  <si>
    <t>Východní</t>
  </si>
  <si>
    <t>091025/2420</t>
  </si>
  <si>
    <t>Bratří Karpíšků</t>
  </si>
  <si>
    <t>Pchery</t>
  </si>
  <si>
    <t>a.fejgl@email.cz</t>
  </si>
  <si>
    <t>Fejglová</t>
  </si>
  <si>
    <t>145630/1627</t>
  </si>
  <si>
    <t>a.fejgl@gmail.cz</t>
  </si>
  <si>
    <t>Fejtková</t>
  </si>
  <si>
    <t>935810/1247</t>
  </si>
  <si>
    <t>Molkova</t>
  </si>
  <si>
    <t>f.anysek@seznam.cz</t>
  </si>
  <si>
    <t>Irma</t>
  </si>
  <si>
    <t>Felker</t>
  </si>
  <si>
    <t>800916/7804</t>
  </si>
  <si>
    <t>Starý Rokytník</t>
  </si>
  <si>
    <t>felker@ceskysnowboarding.cz</t>
  </si>
  <si>
    <t>Tereza Ella</t>
  </si>
  <si>
    <t>Feltmann</t>
  </si>
  <si>
    <t>065731/3701</t>
  </si>
  <si>
    <t>feltmann@snowkidzcz.com</t>
  </si>
  <si>
    <t>Fenár</t>
  </si>
  <si>
    <t>081219/0610</t>
  </si>
  <si>
    <t>Za starou Farou</t>
  </si>
  <si>
    <t>markvarto1@seznam.cz</t>
  </si>
  <si>
    <t>Fencl</t>
  </si>
  <si>
    <t>830612/1945</t>
  </si>
  <si>
    <t>jindra.fencl@centrum.cz</t>
  </si>
  <si>
    <t>Matúš</t>
  </si>
  <si>
    <t>Feranec</t>
  </si>
  <si>
    <t>Pezinok</t>
  </si>
  <si>
    <t>feranecmatus@gmail.com</t>
  </si>
  <si>
    <t>Ferencova</t>
  </si>
  <si>
    <t>115325/1814</t>
  </si>
  <si>
    <t>Bukovinka</t>
  </si>
  <si>
    <t>josef@ferenc.name</t>
  </si>
  <si>
    <t>Ferstl</t>
  </si>
  <si>
    <t>731021/2536</t>
  </si>
  <si>
    <t>comfort.taxi@email.cz</t>
  </si>
  <si>
    <t>Alexander</t>
  </si>
  <si>
    <t>V Olšinách</t>
  </si>
  <si>
    <t>Zátopkova</t>
  </si>
  <si>
    <t>Fiala</t>
  </si>
  <si>
    <t>110722/1104</t>
  </si>
  <si>
    <t>Starý pod Dvorou</t>
  </si>
  <si>
    <t>fiala.david@czechsnowboarding.cz</t>
  </si>
  <si>
    <t>nemá email</t>
  </si>
  <si>
    <t>950930/0196</t>
  </si>
  <si>
    <t>matous.fiala@ceskysnowboarding.cz</t>
  </si>
  <si>
    <t>PRAHA 4</t>
  </si>
  <si>
    <t>17.listopadu</t>
  </si>
  <si>
    <t>Myslivecká</t>
  </si>
  <si>
    <t>U Parku</t>
  </si>
  <si>
    <t>Fialová</t>
  </si>
  <si>
    <t>Lety</t>
  </si>
  <si>
    <t>petr.fiala@basepoint.cz</t>
  </si>
  <si>
    <t>885610/0011</t>
  </si>
  <si>
    <t>Vodárna</t>
  </si>
  <si>
    <t>Všenory</t>
  </si>
  <si>
    <t>fialova.marketka@seznam.cz</t>
  </si>
  <si>
    <t>116109/1613</t>
  </si>
  <si>
    <t>Fibír</t>
  </si>
  <si>
    <t>680929/1192</t>
  </si>
  <si>
    <t>Dětská</t>
  </si>
  <si>
    <t>fibir@ceskysnowboarding.cz</t>
  </si>
  <si>
    <t>Fibírová</t>
  </si>
  <si>
    <t>766118/0516</t>
  </si>
  <si>
    <t>adela.fibirova@ceskysnowboarding.cz</t>
  </si>
  <si>
    <t>Bělčická</t>
  </si>
  <si>
    <t>Lísková</t>
  </si>
  <si>
    <t>Edisonova</t>
  </si>
  <si>
    <t>Vlastislav</t>
  </si>
  <si>
    <t>Staré náměstí</t>
  </si>
  <si>
    <t>Nataša</t>
  </si>
  <si>
    <t>Figueroa</t>
  </si>
  <si>
    <t>745917/0444</t>
  </si>
  <si>
    <t>natasafigueroa@ceskysnowboarding.cz</t>
  </si>
  <si>
    <t>Figurová</t>
  </si>
  <si>
    <t>935526/6008</t>
  </si>
  <si>
    <t>tereza.figurova@seznam.cz</t>
  </si>
  <si>
    <t>Fijalík</t>
  </si>
  <si>
    <t>840731/4454</t>
  </si>
  <si>
    <t>fijalik@czechsnowboarding.cz</t>
  </si>
  <si>
    <t>Madlen</t>
  </si>
  <si>
    <t>Vašek</t>
  </si>
  <si>
    <t>810521/1631</t>
  </si>
  <si>
    <t>ludek.filip@seznam.cz</t>
  </si>
  <si>
    <t>Neumann</t>
  </si>
  <si>
    <t>Filipi</t>
  </si>
  <si>
    <t>106025/1005</t>
  </si>
  <si>
    <t>Šrámkova</t>
  </si>
  <si>
    <t>filipi.dominika@czechsnowboarding.cz</t>
  </si>
  <si>
    <t>Filipiová</t>
  </si>
  <si>
    <t>785427/2393</t>
  </si>
  <si>
    <t>fs@ysr.cz</t>
  </si>
  <si>
    <t>Hradec Králové 12</t>
  </si>
  <si>
    <t>Filípková</t>
  </si>
  <si>
    <t>Kouty</t>
  </si>
  <si>
    <t>766124/0213</t>
  </si>
  <si>
    <t>Ke Strašnické</t>
  </si>
  <si>
    <t>zuzanafilipkova@ceskysnowboarding.cz</t>
  </si>
  <si>
    <t>Filipová</t>
  </si>
  <si>
    <t>Vodova</t>
  </si>
  <si>
    <t>4a</t>
  </si>
  <si>
    <t>005711/3650</t>
  </si>
  <si>
    <t>Jungovo Nábřeží</t>
  </si>
  <si>
    <t>terca.filipova@email.cz</t>
  </si>
  <si>
    <t>9155016 (SB)</t>
  </si>
  <si>
    <t>Tuchoměřice</t>
  </si>
  <si>
    <t>Mladých</t>
  </si>
  <si>
    <t>Fiřt</t>
  </si>
  <si>
    <t>000922/0222</t>
  </si>
  <si>
    <t>Holečkova 57</t>
  </si>
  <si>
    <t>fira@euroteam.cz</t>
  </si>
  <si>
    <t>Fiřtová</t>
  </si>
  <si>
    <t>025207/0170</t>
  </si>
  <si>
    <t>Fisherová</t>
  </si>
  <si>
    <t>045629/3662</t>
  </si>
  <si>
    <t>Hlučín Rovniny</t>
  </si>
  <si>
    <t>fisherova@snowkidzcz.com</t>
  </si>
  <si>
    <t>085512/3764</t>
  </si>
  <si>
    <t>875630/3776</t>
  </si>
  <si>
    <t>Hostinné</t>
  </si>
  <si>
    <t>Veronika-Fischerova@seznam.cz</t>
  </si>
  <si>
    <t>Březenecká</t>
  </si>
  <si>
    <t>liberec</t>
  </si>
  <si>
    <t>Fišer</t>
  </si>
  <si>
    <t>850704/8781</t>
  </si>
  <si>
    <t>Mendelova</t>
  </si>
  <si>
    <t>Karvina-8</t>
  </si>
  <si>
    <t>fiser@ceskysnowboarding.cz</t>
  </si>
  <si>
    <t>760323/2604</t>
  </si>
  <si>
    <t>jiri.fisher@cuzk.cz</t>
  </si>
  <si>
    <t>781013/4541</t>
  </si>
  <si>
    <t>Rázusova</t>
  </si>
  <si>
    <t>jiri.fiser@centrum.cz</t>
  </si>
  <si>
    <t>9150202 (SB)</t>
  </si>
  <si>
    <t>790102/2789</t>
  </si>
  <si>
    <t>fiser@klubkrusnychhor.cz</t>
  </si>
  <si>
    <t>Fišerová</t>
  </si>
  <si>
    <t>005825/4218</t>
  </si>
  <si>
    <t>Němčičky</t>
  </si>
  <si>
    <t>aneta.fiserova@email.cz</t>
  </si>
  <si>
    <t>765413/3300</t>
  </si>
  <si>
    <t>Dvůr králové</t>
  </si>
  <si>
    <t>luckafiserova@ceskysnowboarding.cz</t>
  </si>
  <si>
    <t>Vlašim</t>
  </si>
  <si>
    <t>Vladimíra</t>
  </si>
  <si>
    <t>Fitzsimon</t>
  </si>
  <si>
    <t>805718/0912</t>
  </si>
  <si>
    <t>Do Klecánek</t>
  </si>
  <si>
    <t>Praha Východ</t>
  </si>
  <si>
    <t>fitzsimon@ceskysnowboarding.cz</t>
  </si>
  <si>
    <t>Flachsová</t>
  </si>
  <si>
    <t>755522/5315</t>
  </si>
  <si>
    <t>Petříkov</t>
  </si>
  <si>
    <t>evaflachsova@ceskysnowboarding.cz</t>
  </si>
  <si>
    <t>Kelč</t>
  </si>
  <si>
    <t>Moskevská</t>
  </si>
  <si>
    <t>Flašar</t>
  </si>
  <si>
    <t>060822/8104</t>
  </si>
  <si>
    <t>Bojanovická</t>
  </si>
  <si>
    <t>Lužice</t>
  </si>
  <si>
    <t>michal.flašar@czechsnowboarding.cz</t>
  </si>
  <si>
    <t>Flašár</t>
  </si>
  <si>
    <t>950920/6146</t>
  </si>
  <si>
    <t>Hrabová</t>
  </si>
  <si>
    <t>datlar72@gmail.com</t>
  </si>
  <si>
    <t>Flášar</t>
  </si>
  <si>
    <t>990504/6140</t>
  </si>
  <si>
    <t>flasar.lukas@seznam.cz</t>
  </si>
  <si>
    <t>Bukova</t>
  </si>
  <si>
    <t>Flegr</t>
  </si>
  <si>
    <t>720124/2587</t>
  </si>
  <si>
    <t>josef.flegr@saint-gobain.com</t>
  </si>
  <si>
    <t>Frederika</t>
  </si>
  <si>
    <t>Flegrová</t>
  </si>
  <si>
    <t>076017/4954</t>
  </si>
  <si>
    <t>Steinbrenerova</t>
  </si>
  <si>
    <t>Flejšar</t>
  </si>
  <si>
    <t>800627/0261</t>
  </si>
  <si>
    <t>Všehrdova 12</t>
  </si>
  <si>
    <t>flejsar@seznam.cz</t>
  </si>
  <si>
    <t>1154998 (SB), 1154998 (SB)</t>
  </si>
  <si>
    <t>Flejšarová</t>
  </si>
  <si>
    <t>125530/1707</t>
  </si>
  <si>
    <t>Na míčance</t>
  </si>
  <si>
    <t>Flejsar@seznam.cz</t>
  </si>
  <si>
    <t>720503/2197</t>
  </si>
  <si>
    <t>radekflorian@ceskysnowboarding.cz</t>
  </si>
  <si>
    <t>Radicova</t>
  </si>
  <si>
    <t>Koněvova</t>
  </si>
  <si>
    <t>Florián</t>
  </si>
  <si>
    <t>070905/4962</t>
  </si>
  <si>
    <t>na vlečce</t>
  </si>
  <si>
    <t>úhonice</t>
  </si>
  <si>
    <t>adelaflorianova@gmail.com</t>
  </si>
  <si>
    <t>050828/3765</t>
  </si>
  <si>
    <t>Chabičkovská</t>
  </si>
  <si>
    <t>Velka Polom</t>
  </si>
  <si>
    <t>lukas.florian@czechsnowboarding.cz</t>
  </si>
  <si>
    <t>Floriánová</t>
  </si>
  <si>
    <t>795924/4700</t>
  </si>
  <si>
    <t>Raichlova</t>
  </si>
  <si>
    <t>florianova@ceskysnowboarding.cz</t>
  </si>
  <si>
    <t>Foitová</t>
  </si>
  <si>
    <t>835831/0510</t>
  </si>
  <si>
    <t>foitova@ceskysnowboarding.cz</t>
  </si>
  <si>
    <t>Fojt</t>
  </si>
  <si>
    <t>Kolowratská</t>
  </si>
  <si>
    <t>070720/7688</t>
  </si>
  <si>
    <t>pafo@email.cz</t>
  </si>
  <si>
    <t>Fojtík</t>
  </si>
  <si>
    <t>090702/3766</t>
  </si>
  <si>
    <t>michal.fojtík@czechsnowboarding.cz</t>
  </si>
  <si>
    <t>Fojtová</t>
  </si>
  <si>
    <t>105812/1471</t>
  </si>
  <si>
    <t>fojtova.nela@czechsnowboarding.cz</t>
  </si>
  <si>
    <t>Folbárová</t>
  </si>
  <si>
    <t>975408/5935</t>
  </si>
  <si>
    <t>A.Dvořáka</t>
  </si>
  <si>
    <t>veronika.folbarova@czechsnowboarding.cz</t>
  </si>
  <si>
    <t>Foldes</t>
  </si>
  <si>
    <t>140117/1255</t>
  </si>
  <si>
    <t>foldes@czechsnowboarding.cz</t>
  </si>
  <si>
    <t>Foldesová</t>
  </si>
  <si>
    <t>125505/1017</t>
  </si>
  <si>
    <t>foldesova.elena@czechsnowboarding.cz</t>
  </si>
  <si>
    <t>Foldyna</t>
  </si>
  <si>
    <t>000613/2731</t>
  </si>
  <si>
    <t>fm@ysr.cz</t>
  </si>
  <si>
    <t xml:space="preserve"> 9150199 (SB)</t>
  </si>
  <si>
    <t>Staříč</t>
  </si>
  <si>
    <t>Praha3</t>
  </si>
  <si>
    <t>075806/3691</t>
  </si>
  <si>
    <t>Cihelní</t>
  </si>
  <si>
    <t>marcela.foldynova@czechsnowboarding.cz</t>
  </si>
  <si>
    <t>075806/3702</t>
  </si>
  <si>
    <t>marketa.foldynova@czechsnowboarding.cz</t>
  </si>
  <si>
    <t>Charbulova</t>
  </si>
  <si>
    <t>Folová</t>
  </si>
  <si>
    <t>725214/7694</t>
  </si>
  <si>
    <t>iveta.folova@maxklinovec.club</t>
  </si>
  <si>
    <t>Praha 5 - Stodůlky</t>
  </si>
  <si>
    <t>Přepeře</t>
  </si>
  <si>
    <t>Foltýnová</t>
  </si>
  <si>
    <t>Hybešova</t>
  </si>
  <si>
    <t>Sara</t>
  </si>
  <si>
    <t>Nevanova</t>
  </si>
  <si>
    <t>Richtrova</t>
  </si>
  <si>
    <t>Forberger</t>
  </si>
  <si>
    <t>076204/8089</t>
  </si>
  <si>
    <t>forberger.nina@czechsnowboarding.cz</t>
  </si>
  <si>
    <t>Formánek</t>
  </si>
  <si>
    <t>011107/1675</t>
  </si>
  <si>
    <t>formanek@euro-system.cz</t>
  </si>
  <si>
    <t>9150227 (SB)</t>
  </si>
  <si>
    <t>721214/1629</t>
  </si>
  <si>
    <t>vyroba@euro-system.cz</t>
  </si>
  <si>
    <t>611231/0886</t>
  </si>
  <si>
    <t>formanek@sportclub2000.eu</t>
  </si>
  <si>
    <t>Italská</t>
  </si>
  <si>
    <t>Justýna</t>
  </si>
  <si>
    <t>Fořt</t>
  </si>
  <si>
    <t>041212/4922</t>
  </si>
  <si>
    <t>Myslbekova 5</t>
  </si>
  <si>
    <t>fort@calabar.cz</t>
  </si>
  <si>
    <t>9150311 (SB)</t>
  </si>
  <si>
    <t>100214/4913</t>
  </si>
  <si>
    <t>730916/0166</t>
  </si>
  <si>
    <t>Fotulová</t>
  </si>
  <si>
    <t>785601/0261</t>
  </si>
  <si>
    <t>Na Korálově</t>
  </si>
  <si>
    <t>Slivenec</t>
  </si>
  <si>
    <t>fotu@seznam.cz</t>
  </si>
  <si>
    <t>Founě</t>
  </si>
  <si>
    <t>p.founova@seznam.cz</t>
  </si>
  <si>
    <t>080616/5932</t>
  </si>
  <si>
    <t>Fraenkl</t>
  </si>
  <si>
    <t>780510/3317</t>
  </si>
  <si>
    <t>Karpaty</t>
  </si>
  <si>
    <t>fraenkl@ceskysnowboarding.cz</t>
  </si>
  <si>
    <t>Frajkor</t>
  </si>
  <si>
    <t>160331/0654</t>
  </si>
  <si>
    <t>frajky.riders@seznam.cz</t>
  </si>
  <si>
    <t>890416/5710</t>
  </si>
  <si>
    <t>9150063 (SB), 9150063 (SB)</t>
  </si>
  <si>
    <t>Franc</t>
  </si>
  <si>
    <t>780228/4688</t>
  </si>
  <si>
    <t>david.fra@centrum.cz</t>
  </si>
  <si>
    <t>9150200 (SB)</t>
  </si>
  <si>
    <t>910110/4430</t>
  </si>
  <si>
    <t>Zaječí</t>
  </si>
  <si>
    <t>franc@czechsnowboarding.cz</t>
  </si>
  <si>
    <t>610721/1495</t>
  </si>
  <si>
    <t>U Jízdárny</t>
  </si>
  <si>
    <t>pavelfranc@ceskysnowboarding.cz</t>
  </si>
  <si>
    <t>780817/3978</t>
  </si>
  <si>
    <t>franc.pavel@gemail.com</t>
  </si>
  <si>
    <t>740330/0784</t>
  </si>
  <si>
    <t>Kozojedy</t>
  </si>
  <si>
    <t>Kostelec nad Čenými lesy</t>
  </si>
  <si>
    <t>tomas@ceskysnowboarding.cz</t>
  </si>
  <si>
    <t>080125/8106</t>
  </si>
  <si>
    <t>Sněžná</t>
  </si>
  <si>
    <t>28.Října</t>
  </si>
  <si>
    <t>Franče</t>
  </si>
  <si>
    <t>070105/4233</t>
  </si>
  <si>
    <t>Pod Švabinami</t>
  </si>
  <si>
    <t>france.ales@czechsnowboarding.cz</t>
  </si>
  <si>
    <t>Emil</t>
  </si>
  <si>
    <t>Franěk</t>
  </si>
  <si>
    <t>881016/0205</t>
  </si>
  <si>
    <t>Vojtěšská</t>
  </si>
  <si>
    <t>franek@ceskysnowboarding.cz</t>
  </si>
  <si>
    <t>050318/8114</t>
  </si>
  <si>
    <t>Radostice</t>
  </si>
  <si>
    <t>frankovamarta@seznam.cz</t>
  </si>
  <si>
    <t>Franchi</t>
  </si>
  <si>
    <t>080408/8923</t>
  </si>
  <si>
    <t>Salmova</t>
  </si>
  <si>
    <t>alberto@franchi.cz</t>
  </si>
  <si>
    <t>Frank</t>
  </si>
  <si>
    <t>870412/4198</t>
  </si>
  <si>
    <t>Dr. Krpaty</t>
  </si>
  <si>
    <t>frank@ceskysnowboarding.cz</t>
  </si>
  <si>
    <t>690515/6192</t>
  </si>
  <si>
    <t>frankp@ceskysnowboarding.cz</t>
  </si>
  <si>
    <t>Frankl</t>
  </si>
  <si>
    <t>100916/1670</t>
  </si>
  <si>
    <t>Zbraslav u Brna</t>
  </si>
  <si>
    <t>frankl@czechsnowboarding.cz</t>
  </si>
  <si>
    <t>Fraňkova</t>
  </si>
  <si>
    <t>055318/8075</t>
  </si>
  <si>
    <t>marta.frankova@czechsnowboarding.cz</t>
  </si>
  <si>
    <t>Za Řekou</t>
  </si>
  <si>
    <t>Berounská</t>
  </si>
  <si>
    <t>Frébort</t>
  </si>
  <si>
    <t>040316/4784</t>
  </si>
  <si>
    <t>Havraní</t>
  </si>
  <si>
    <t>Petřkovice</t>
  </si>
  <si>
    <t>daniel.freboer@czechsnowboarding.cz</t>
  </si>
  <si>
    <t>Natali</t>
  </si>
  <si>
    <t>Stará cesta</t>
  </si>
  <si>
    <t>Freiová</t>
  </si>
  <si>
    <t>925209/0507</t>
  </si>
  <si>
    <t>Průčelní</t>
  </si>
  <si>
    <t>erzika.17@seznam.cz</t>
  </si>
  <si>
    <t>Křivoklátská</t>
  </si>
  <si>
    <t>Benešov u Semil</t>
  </si>
  <si>
    <t>Frič</t>
  </si>
  <si>
    <t>Československé armády</t>
  </si>
  <si>
    <t>Bernov</t>
  </si>
  <si>
    <t>Za Beránkem</t>
  </si>
  <si>
    <t>841006/1660</t>
  </si>
  <si>
    <t>jiri.fric@centrum.cz</t>
  </si>
  <si>
    <t>Tolstého</t>
  </si>
  <si>
    <t>Rozvojová</t>
  </si>
  <si>
    <t>Rosice</t>
  </si>
  <si>
    <t>Fried</t>
  </si>
  <si>
    <t>040509/8188</t>
  </si>
  <si>
    <t>Vymalalova</t>
  </si>
  <si>
    <t>z.friedova@seznam.cz</t>
  </si>
  <si>
    <t>Friedel</t>
  </si>
  <si>
    <t>060626/3724</t>
  </si>
  <si>
    <t>Jaselská</t>
  </si>
  <si>
    <t>t.friedel@seznam.cz</t>
  </si>
  <si>
    <t>9150352 (SB)</t>
  </si>
  <si>
    <t>760307/5513</t>
  </si>
  <si>
    <t>Vinařská</t>
  </si>
  <si>
    <t>Holasova</t>
  </si>
  <si>
    <t>Slepá</t>
  </si>
  <si>
    <t>Zruč nad Sázavou</t>
  </si>
  <si>
    <t>Frk</t>
  </si>
  <si>
    <t>810520/0697</t>
  </si>
  <si>
    <t>frk@ceskysnowboarding.cz</t>
  </si>
  <si>
    <t>Frnka</t>
  </si>
  <si>
    <t>071002/5217</t>
  </si>
  <si>
    <t>ivet.hodinova@seznam.cz</t>
  </si>
  <si>
    <t>Veselá</t>
  </si>
  <si>
    <t>Christian</t>
  </si>
  <si>
    <t>Fröhlich</t>
  </si>
  <si>
    <t>891109/3697</t>
  </si>
  <si>
    <t>frohlich@ceskysnowboarding.cz</t>
  </si>
  <si>
    <t>Ježkova</t>
  </si>
  <si>
    <t>Froleš</t>
  </si>
  <si>
    <t>740428/0587</t>
  </si>
  <si>
    <t>U Pentlovky</t>
  </si>
  <si>
    <t>davidfroles@ceskysnowboarding.cz</t>
  </si>
  <si>
    <t>Feřtekova</t>
  </si>
  <si>
    <t>Frolíková</t>
  </si>
  <si>
    <t>755902/0183</t>
  </si>
  <si>
    <t>Nad Kovárnou</t>
  </si>
  <si>
    <t>frolikova@ceskysnowboarding.cz</t>
  </si>
  <si>
    <t>Frolka</t>
  </si>
  <si>
    <t>750829/4255</t>
  </si>
  <si>
    <t>Kněždub</t>
  </si>
  <si>
    <t>marek.frolka@czechsnowboarding.cz</t>
  </si>
  <si>
    <t>Fronček</t>
  </si>
  <si>
    <t>831105/5412</t>
  </si>
  <si>
    <t>Svatoslavova</t>
  </si>
  <si>
    <t>j.froncek@seznam.cz</t>
  </si>
  <si>
    <t>Fronková</t>
  </si>
  <si>
    <t>035521/4651</t>
  </si>
  <si>
    <t>Mutěnice</t>
  </si>
  <si>
    <t>radkahromeckova@seznam.cz</t>
  </si>
  <si>
    <t>Frössl</t>
  </si>
  <si>
    <t>821201/7231</t>
  </si>
  <si>
    <t>Lomnického</t>
  </si>
  <si>
    <t>Praha 4 - NUSLE</t>
  </si>
  <si>
    <t>frossl@ceskysnowboarding.cz</t>
  </si>
  <si>
    <t>Frühauf</t>
  </si>
  <si>
    <t>960608/0748</t>
  </si>
  <si>
    <t>Budečská</t>
  </si>
  <si>
    <t>Dada.fr@seznam.cz</t>
  </si>
  <si>
    <t>Fryč</t>
  </si>
  <si>
    <t>770112/2077</t>
  </si>
  <si>
    <t>zdenek.fryc@ceskysnowboarding.cz</t>
  </si>
  <si>
    <t>Fryčová</t>
  </si>
  <si>
    <t>515524/045</t>
  </si>
  <si>
    <t>frycova@klubkrusnychhor.cz</t>
  </si>
  <si>
    <t>Frydrych</t>
  </si>
  <si>
    <t>961129/2636</t>
  </si>
  <si>
    <t>tonda.frydrych@atlas.cz</t>
  </si>
  <si>
    <t>Lubor</t>
  </si>
  <si>
    <t>Frýzek</t>
  </si>
  <si>
    <t>911025/3735</t>
  </si>
  <si>
    <t>Ant. Dvořáka 302</t>
  </si>
  <si>
    <t>lubor.zooo@centrum.cz</t>
  </si>
  <si>
    <t>Fučík</t>
  </si>
  <si>
    <t>790302/2622</t>
  </si>
  <si>
    <t>Zavrřzná</t>
  </si>
  <si>
    <t>jakubfucik@ceskysnowboarding.cz</t>
  </si>
  <si>
    <t>Úzká</t>
  </si>
  <si>
    <t>Přemyslovská</t>
  </si>
  <si>
    <t>Fuchs</t>
  </si>
  <si>
    <t>030127/4149</t>
  </si>
  <si>
    <t>Mělčany</t>
  </si>
  <si>
    <t>fuchs@czechsnowboarding.cz</t>
  </si>
  <si>
    <t>Ondrouškova</t>
  </si>
  <si>
    <t>Fuisová</t>
  </si>
  <si>
    <t>125226/0977</t>
  </si>
  <si>
    <t>Musorgského</t>
  </si>
  <si>
    <t>fuisova@czechsnowboarding.cz</t>
  </si>
  <si>
    <t>095710/8009</t>
  </si>
  <si>
    <t>Fuit</t>
  </si>
  <si>
    <t>770212/8907</t>
  </si>
  <si>
    <t>M. Kopeckého</t>
  </si>
  <si>
    <t>fuit@ceskysnowboarding.cz</t>
  </si>
  <si>
    <t>Fuková</t>
  </si>
  <si>
    <t>735811/0221</t>
  </si>
  <si>
    <t>rariracz@seznam.cz</t>
  </si>
  <si>
    <t>Fuksa</t>
  </si>
  <si>
    <t>980809/1073</t>
  </si>
  <si>
    <t>bfukra8@seznam.cz</t>
  </si>
  <si>
    <t>Odboje</t>
  </si>
  <si>
    <t>Fulínová</t>
  </si>
  <si>
    <t>025809/0019</t>
  </si>
  <si>
    <t>Vestecká</t>
  </si>
  <si>
    <t>Jesenice u Prahy</t>
  </si>
  <si>
    <t>magda.fulinova@email.cz</t>
  </si>
  <si>
    <t>Fulop</t>
  </si>
  <si>
    <t>081202/3663</t>
  </si>
  <si>
    <t>jižní</t>
  </si>
  <si>
    <t>Ostrava-Město</t>
  </si>
  <si>
    <t>matyasfulop@czechsnowboarding.cz</t>
  </si>
  <si>
    <t>Funiok</t>
  </si>
  <si>
    <t>820115/4973</t>
  </si>
  <si>
    <t>jan.funiok@czechsnowboarding.cz</t>
  </si>
  <si>
    <t>Furstová</t>
  </si>
  <si>
    <t>035702/2094</t>
  </si>
  <si>
    <t>Špičácká</t>
  </si>
  <si>
    <t>furstova@seznam.cz</t>
  </si>
  <si>
    <t>Fuxová</t>
  </si>
  <si>
    <t>785318/0500</t>
  </si>
  <si>
    <t>Aubrechtové</t>
  </si>
  <si>
    <t>fuxova@ceskysnowboarding.cz</t>
  </si>
  <si>
    <t>Zoe</t>
  </si>
  <si>
    <t>Zuzka</t>
  </si>
  <si>
    <t>895809/5960</t>
  </si>
  <si>
    <t>fuxovaz@ceskysnowboarding.cz</t>
  </si>
  <si>
    <t>Gába</t>
  </si>
  <si>
    <t>880504/5810</t>
  </si>
  <si>
    <t>gaba@ceskysnowboarding.cz</t>
  </si>
  <si>
    <t>Gábová</t>
  </si>
  <si>
    <t>945127/5702</t>
  </si>
  <si>
    <t>gabova@ceskysnowboarding.cz</t>
  </si>
  <si>
    <t>Gabriel</t>
  </si>
  <si>
    <t>Říhová</t>
  </si>
  <si>
    <t>U hranic</t>
  </si>
  <si>
    <t>Praha Klánovice</t>
  </si>
  <si>
    <t>Gábrová</t>
  </si>
  <si>
    <t>086110/8127</t>
  </si>
  <si>
    <t>Foglarova</t>
  </si>
  <si>
    <t>gabrova@czechsnowboarding.cz</t>
  </si>
  <si>
    <t>Dolní Lutyně</t>
  </si>
  <si>
    <t>Gaisler</t>
  </si>
  <si>
    <t>700205/3586</t>
  </si>
  <si>
    <t>Sukova</t>
  </si>
  <si>
    <t>gaisler@seznam.cz</t>
  </si>
  <si>
    <t>Snowboard Club Malá Ohrada</t>
  </si>
  <si>
    <t>Gaislerová</t>
  </si>
  <si>
    <t>866023/1899</t>
  </si>
  <si>
    <t>Pískařská</t>
  </si>
  <si>
    <t>gaislerova@seznam.cz</t>
  </si>
  <si>
    <t>Gaj</t>
  </si>
  <si>
    <t>010918/5395</t>
  </si>
  <si>
    <t>marcel.gaj@czechsnowboarding.cz</t>
  </si>
  <si>
    <t>Gajdoš</t>
  </si>
  <si>
    <t>740822/5594</t>
  </si>
  <si>
    <t>rgajdos@gmail.com</t>
  </si>
  <si>
    <t>Gajdošík</t>
  </si>
  <si>
    <t>030709/5910</t>
  </si>
  <si>
    <t>Vlachova Lhota</t>
  </si>
  <si>
    <t>martin.gajdosik@czechsnowboarding.cz</t>
  </si>
  <si>
    <t>Gajdošová</t>
  </si>
  <si>
    <t>Pawla</t>
  </si>
  <si>
    <t>905122/8406</t>
  </si>
  <si>
    <t>Hájová</t>
  </si>
  <si>
    <t>gajdosikova@ceskysnowboarding.cz</t>
  </si>
  <si>
    <t>Gajová</t>
  </si>
  <si>
    <t>015918/5400</t>
  </si>
  <si>
    <t>renata.gajova@czechsnowboarding.cz</t>
  </si>
  <si>
    <t>Gala</t>
  </si>
  <si>
    <t>090916/8007</t>
  </si>
  <si>
    <t>halamek@seznam.cz</t>
  </si>
  <si>
    <t>Gála</t>
  </si>
  <si>
    <t>840810/4078</t>
  </si>
  <si>
    <t>Hrázka</t>
  </si>
  <si>
    <t>Brno - Medlánky</t>
  </si>
  <si>
    <t>gala@ceskysnowboarding.cz</t>
  </si>
  <si>
    <t>Galabrová</t>
  </si>
  <si>
    <t>056218/6592</t>
  </si>
  <si>
    <t>Okeužní</t>
  </si>
  <si>
    <t>dominika.galabrova@czechsnowboarding.cz</t>
  </si>
  <si>
    <t>Galasovský</t>
  </si>
  <si>
    <t>930213/4193</t>
  </si>
  <si>
    <t>Slezákova</t>
  </si>
  <si>
    <t>galasovsky@ceskysnowboarding.cz</t>
  </si>
  <si>
    <t>Opavská</t>
  </si>
  <si>
    <t>Galla</t>
  </si>
  <si>
    <t>170804/1137</t>
  </si>
  <si>
    <t>Saskova</t>
  </si>
  <si>
    <t>luciezemanovaa@gmail.com</t>
  </si>
  <si>
    <t>Galler</t>
  </si>
  <si>
    <t>900130/4180</t>
  </si>
  <si>
    <t>Hogerova</t>
  </si>
  <si>
    <t>galler@ceskysnowboarding.cz</t>
  </si>
  <si>
    <t>Galuska</t>
  </si>
  <si>
    <t>111027/0480</t>
  </si>
  <si>
    <t>k.Světlé</t>
  </si>
  <si>
    <t>daniel.galuska@czechsnowboarding.cz</t>
  </si>
  <si>
    <t>Galvánek</t>
  </si>
  <si>
    <t>781019/2764</t>
  </si>
  <si>
    <t>U stadiónu</t>
  </si>
  <si>
    <t>prace1968@seznam.cz</t>
  </si>
  <si>
    <t>Garajová</t>
  </si>
  <si>
    <t>005704/5934</t>
  </si>
  <si>
    <t>Bedřicha Nikodema</t>
  </si>
  <si>
    <t>zuzana.garajova@czechsnowboarding.cz</t>
  </si>
  <si>
    <t>Krasická</t>
  </si>
  <si>
    <t>Gašpar</t>
  </si>
  <si>
    <t>120609/1227</t>
  </si>
  <si>
    <t>bieldominik798@gmail.cz</t>
  </si>
  <si>
    <t>Spojovací</t>
  </si>
  <si>
    <t>Volgogradská</t>
  </si>
  <si>
    <t>Gazda</t>
  </si>
  <si>
    <t>101212/1000</t>
  </si>
  <si>
    <t>Luh</t>
  </si>
  <si>
    <t>nadidaa@yamoo.com</t>
  </si>
  <si>
    <t>900621/6274</t>
  </si>
  <si>
    <t>Dolní Paseky</t>
  </si>
  <si>
    <t>Rožnov p. R.</t>
  </si>
  <si>
    <t>gazda@ceskysnowboarding.cz</t>
  </si>
  <si>
    <t>Gazdík</t>
  </si>
  <si>
    <t>810512/0177</t>
  </si>
  <si>
    <t>Vondrouškova</t>
  </si>
  <si>
    <t>Praha 6 Řepy</t>
  </si>
  <si>
    <t>gazdik@ceskysnowboarding.cz</t>
  </si>
  <si>
    <t>Gelnar</t>
  </si>
  <si>
    <t>080127/3770</t>
  </si>
  <si>
    <t>Kolkerova</t>
  </si>
  <si>
    <t>michal.gelnar@czechsnowboarding.cz</t>
  </si>
  <si>
    <t>Gendiar</t>
  </si>
  <si>
    <t>970624/3261</t>
  </si>
  <si>
    <t>Železničářská</t>
  </si>
  <si>
    <t>tomgendiar@email.cz</t>
  </si>
  <si>
    <t>Dostojevského</t>
  </si>
  <si>
    <t>Georgiev</t>
  </si>
  <si>
    <t>790125/9509</t>
  </si>
  <si>
    <t>Barandova</t>
  </si>
  <si>
    <t>georgiev@ceskysnowboarding.cz</t>
  </si>
  <si>
    <t>Gerlová</t>
  </si>
  <si>
    <t>825729/0679</t>
  </si>
  <si>
    <t>gabinagerlova@ceskysnowboarding.cz</t>
  </si>
  <si>
    <t>Gežo</t>
  </si>
  <si>
    <t>830218/3758</t>
  </si>
  <si>
    <t>Kladoruby</t>
  </si>
  <si>
    <t>Letovice</t>
  </si>
  <si>
    <t>gezo@ceskysnowboarding.cz</t>
  </si>
  <si>
    <t>Eliska</t>
  </si>
  <si>
    <t>Giecková</t>
  </si>
  <si>
    <t>105202/3566</t>
  </si>
  <si>
    <t>Ostrava - Bohumín</t>
  </si>
  <si>
    <t>eliska.gieckova@czechsnowboarding.cz</t>
  </si>
  <si>
    <t>Příbram 2</t>
  </si>
  <si>
    <t>Českolipská</t>
  </si>
  <si>
    <t>Glajch</t>
  </si>
  <si>
    <t>750320/0045</t>
  </si>
  <si>
    <t>Vietnamská</t>
  </si>
  <si>
    <t>1125/8</t>
  </si>
  <si>
    <t>martin.glajch@cliffordchance.com</t>
  </si>
  <si>
    <t>VLLNNA</t>
  </si>
  <si>
    <t>1698664 (SB)</t>
  </si>
  <si>
    <t>Glajchová</t>
  </si>
  <si>
    <t>146208/0554</t>
  </si>
  <si>
    <t>martin.glajch@gmail.com</t>
  </si>
  <si>
    <t>Glaser</t>
  </si>
  <si>
    <t>730625/2569</t>
  </si>
  <si>
    <t>pavelglaser@ceskysnowboarding.cz</t>
  </si>
  <si>
    <t>Glaserová</t>
  </si>
  <si>
    <t>915712/1952</t>
  </si>
  <si>
    <t>9.května</t>
  </si>
  <si>
    <t>glaserova@ceskysnowboarding.cz</t>
  </si>
  <si>
    <t>695212/2947</t>
  </si>
  <si>
    <t>zuzana.glaserova@maxklinovec.club</t>
  </si>
  <si>
    <t>Mikulovská</t>
  </si>
  <si>
    <t>Glazer</t>
  </si>
  <si>
    <t>061125/8087</t>
  </si>
  <si>
    <t>Svatojánského</t>
  </si>
  <si>
    <t>Iglazer@seznam.cz</t>
  </si>
  <si>
    <t>Glemkova</t>
  </si>
  <si>
    <t>075905/3548</t>
  </si>
  <si>
    <t>U studia</t>
  </si>
  <si>
    <t>vanda.glemkova@czechsnowboarding.cz</t>
  </si>
  <si>
    <t>andrea</t>
  </si>
  <si>
    <t>Glumbíková</t>
  </si>
  <si>
    <t>055617/3662</t>
  </si>
  <si>
    <t>Pavlousková</t>
  </si>
  <si>
    <t>Mokré lazce</t>
  </si>
  <si>
    <t>andrea.glumbikova@czechsnowboarding.cz</t>
  </si>
  <si>
    <t>Dariia</t>
  </si>
  <si>
    <t>Glushko</t>
  </si>
  <si>
    <t>835728/1295</t>
  </si>
  <si>
    <t>Úlehlova</t>
  </si>
  <si>
    <t>dariia.glushko@czechsnowboarding.cz</t>
  </si>
  <si>
    <t>K Parku</t>
  </si>
  <si>
    <t>Charlotte</t>
  </si>
  <si>
    <t>Goj</t>
  </si>
  <si>
    <t>080720/3771</t>
  </si>
  <si>
    <t>nábřeží</t>
  </si>
  <si>
    <t>antonin.guj@czechsnowboarding.cz</t>
  </si>
  <si>
    <t>Gola</t>
  </si>
  <si>
    <t>110602/0597</t>
  </si>
  <si>
    <t>vitagola@seznam.cz</t>
  </si>
  <si>
    <t>Hradec nad Moravicí</t>
  </si>
  <si>
    <t>Goliáš</t>
  </si>
  <si>
    <t>890405/4170</t>
  </si>
  <si>
    <t>Čebín</t>
  </si>
  <si>
    <t>martingoli@seznam.cz</t>
  </si>
  <si>
    <t>Golová</t>
  </si>
  <si>
    <t>145721/0425</t>
  </si>
  <si>
    <t>Zoltán</t>
  </si>
  <si>
    <t>Gombos</t>
  </si>
  <si>
    <t>680429/7082</t>
  </si>
  <si>
    <t>Na Fialce</t>
  </si>
  <si>
    <t>gombos@ceskysnowboarding.cz</t>
  </si>
  <si>
    <t>Gonda</t>
  </si>
  <si>
    <t>765729/0630</t>
  </si>
  <si>
    <t>Hýskov</t>
  </si>
  <si>
    <t>alenagonda@ceskysnowboarding.cz</t>
  </si>
  <si>
    <t>Gondek</t>
  </si>
  <si>
    <t>131013/1185</t>
  </si>
  <si>
    <t>Bayerova</t>
  </si>
  <si>
    <t>gondek@czechsnowboarding.cz</t>
  </si>
  <si>
    <t>Milánská</t>
  </si>
  <si>
    <t>Košice</t>
  </si>
  <si>
    <t>Na strání</t>
  </si>
  <si>
    <t>Gorgolová</t>
  </si>
  <si>
    <t>785310/1608</t>
  </si>
  <si>
    <t>Levského</t>
  </si>
  <si>
    <t>alenaGorgolova@ceskysnowboarding.cz</t>
  </si>
  <si>
    <t>Görner</t>
  </si>
  <si>
    <t>111212/1098</t>
  </si>
  <si>
    <t>Jedovnice</t>
  </si>
  <si>
    <t>sylvacz@seznam.cz</t>
  </si>
  <si>
    <t>Gosson</t>
  </si>
  <si>
    <t>096203/0839</t>
  </si>
  <si>
    <t>Nechanice</t>
  </si>
  <si>
    <t>l.batovsky@centrum.cz</t>
  </si>
  <si>
    <t>Götz</t>
  </si>
  <si>
    <t>Rozmarýnova</t>
  </si>
  <si>
    <t>650910/1060</t>
  </si>
  <si>
    <t>Osadní</t>
  </si>
  <si>
    <t>ctiradgotz@ceskysnowboarding.cz</t>
  </si>
  <si>
    <t>Götzl</t>
  </si>
  <si>
    <t>761119/2226</t>
  </si>
  <si>
    <t>Sokolovská 333</t>
  </si>
  <si>
    <t>martin.gotzl@ceskysnowboarding.cz</t>
  </si>
  <si>
    <t>Grabec</t>
  </si>
  <si>
    <t>030819/4227</t>
  </si>
  <si>
    <t>Křehlíkova</t>
  </si>
  <si>
    <t>ggrabcova@noss.sz</t>
  </si>
  <si>
    <t>Grác</t>
  </si>
  <si>
    <t>150316/0901</t>
  </si>
  <si>
    <t>Boženy Antonínové</t>
  </si>
  <si>
    <t>grac@czechsnowboarding.cz</t>
  </si>
  <si>
    <t>Buštěhrad</t>
  </si>
  <si>
    <t>Granzerová</t>
  </si>
  <si>
    <t>975927/5548</t>
  </si>
  <si>
    <t>granzerova2@seznam.cz</t>
  </si>
  <si>
    <t>Grebac</t>
  </si>
  <si>
    <t>750420/7227</t>
  </si>
  <si>
    <t>Osov</t>
  </si>
  <si>
    <t>martin.grebac@gmail.com</t>
  </si>
  <si>
    <t>Bukovany</t>
  </si>
  <si>
    <t>Grebíková</t>
  </si>
  <si>
    <t>885714/4164</t>
  </si>
  <si>
    <t>Ve Střešovičkách</t>
  </si>
  <si>
    <t>grebikove@ceskysnowboarding.cz</t>
  </si>
  <si>
    <t>Gregorová</t>
  </si>
  <si>
    <t>105719/1157</t>
  </si>
  <si>
    <t>Svážná</t>
  </si>
  <si>
    <t>gregorova@czechsnowboarding.cz</t>
  </si>
  <si>
    <t>Grigárek</t>
  </si>
  <si>
    <t>750219/5712</t>
  </si>
  <si>
    <t>meka@email.cz</t>
  </si>
  <si>
    <t>Grigorov</t>
  </si>
  <si>
    <t>930301/0497</t>
  </si>
  <si>
    <t>Mladá Topolová</t>
  </si>
  <si>
    <t>david.grigor@ceskysnowboarding.cz</t>
  </si>
  <si>
    <t>Grodová</t>
  </si>
  <si>
    <t>045730/3561</t>
  </si>
  <si>
    <t>grodova@snowkidzcz.com</t>
  </si>
  <si>
    <t>Groh</t>
  </si>
  <si>
    <t>960319/0894</t>
  </si>
  <si>
    <t>zeerou@centrum.cz</t>
  </si>
  <si>
    <t>Radoslav</t>
  </si>
  <si>
    <t>Rabštejnská Lhota</t>
  </si>
  <si>
    <t>Gronátová</t>
  </si>
  <si>
    <t>836109/0419</t>
  </si>
  <si>
    <t>Odlehlá</t>
  </si>
  <si>
    <t>gronatova.jitka@gmail.com</t>
  </si>
  <si>
    <t>Gross</t>
  </si>
  <si>
    <t>K Babě</t>
  </si>
  <si>
    <t>950202/0066</t>
  </si>
  <si>
    <t>gross@ceskysnowboarding</t>
  </si>
  <si>
    <t>Grossl</t>
  </si>
  <si>
    <t>730908/2781</t>
  </si>
  <si>
    <t>Kpt.Nálepky</t>
  </si>
  <si>
    <t>j.grossl@globus.cz</t>
  </si>
  <si>
    <t>Grosslová</t>
  </si>
  <si>
    <t>795626/3348</t>
  </si>
  <si>
    <t>Lonkova</t>
  </si>
  <si>
    <t>grosslova@klubkrusnychhor.cz</t>
  </si>
  <si>
    <t>Grossmann</t>
  </si>
  <si>
    <t>710519/9915</t>
  </si>
  <si>
    <t>grossmann@sportclub2000.eu</t>
  </si>
  <si>
    <t>Kralovická</t>
  </si>
  <si>
    <t>Jáchymov</t>
  </si>
  <si>
    <t>Grundler</t>
  </si>
  <si>
    <t>640420/0110</t>
  </si>
  <si>
    <t>Jirásková</t>
  </si>
  <si>
    <t>grundler@sportclub200.eu</t>
  </si>
  <si>
    <t>Grundlová</t>
  </si>
  <si>
    <t>765507/0236</t>
  </si>
  <si>
    <t>Pod stadiony</t>
  </si>
  <si>
    <t>sim.gru@gmail.com</t>
  </si>
  <si>
    <t>Valy</t>
  </si>
  <si>
    <t>Grušková</t>
  </si>
  <si>
    <t>085126/2170</t>
  </si>
  <si>
    <t>Bánov</t>
  </si>
  <si>
    <t>jana.gruskova@czechsnowboarding.cz</t>
  </si>
  <si>
    <t>Gryc</t>
  </si>
  <si>
    <t>070704/7979</t>
  </si>
  <si>
    <t>Krasová</t>
  </si>
  <si>
    <t>gryc.matyas@czechsnowboarding.cz</t>
  </si>
  <si>
    <t>121119/1003</t>
  </si>
  <si>
    <t>gryc.mikulas@czechsnowboarding.cz</t>
  </si>
  <si>
    <t>Grycar</t>
  </si>
  <si>
    <t>060114/3763</t>
  </si>
  <si>
    <t>krystof.grycar@czechsnowboarding.cz</t>
  </si>
  <si>
    <t>Lhota</t>
  </si>
  <si>
    <t>Grygerová</t>
  </si>
  <si>
    <t>095314/3378</t>
  </si>
  <si>
    <t>OPAVA</t>
  </si>
  <si>
    <t>jana,grygerova@czechsnowboarding.cz</t>
  </si>
  <si>
    <t>Bratří Žůrků</t>
  </si>
  <si>
    <t>Guberová</t>
  </si>
  <si>
    <t>085306/3673</t>
  </si>
  <si>
    <t>Horymírova</t>
  </si>
  <si>
    <t>karolina.guberova@czechsnowboarding.cz</t>
  </si>
  <si>
    <t>Gubílová</t>
  </si>
  <si>
    <t>795725/3799</t>
  </si>
  <si>
    <t>237/5</t>
  </si>
  <si>
    <t>gubinova.michaela@czechsnowboarding.cz</t>
  </si>
  <si>
    <t>Güenther</t>
  </si>
  <si>
    <t>100503/2160</t>
  </si>
  <si>
    <t>Hlubčická</t>
  </si>
  <si>
    <t>karel.guenther@czechsnowboarding.cz</t>
  </si>
  <si>
    <t>Gumuláková</t>
  </si>
  <si>
    <t>846123/3231</t>
  </si>
  <si>
    <t>monikagumulakova@ceskysnowboarding.cz</t>
  </si>
  <si>
    <t>Gurecký</t>
  </si>
  <si>
    <t>791128/4403</t>
  </si>
  <si>
    <t>gurecky@ceskysnowboaring.cz</t>
  </si>
  <si>
    <t>Gutwirth</t>
  </si>
  <si>
    <t>920519/1402</t>
  </si>
  <si>
    <t>Nad Koupalištěm</t>
  </si>
  <si>
    <t>Větrní</t>
  </si>
  <si>
    <t>gutwirthfilip@gmail.com</t>
  </si>
  <si>
    <t>Haas</t>
  </si>
  <si>
    <t>910201/7232</t>
  </si>
  <si>
    <t>haas@ceskysnowboarding.cz</t>
  </si>
  <si>
    <t>Habásková</t>
  </si>
  <si>
    <t>945802/3124</t>
  </si>
  <si>
    <t>Telnice</t>
  </si>
  <si>
    <t>gabriealaannahabaskova@gmail.com</t>
  </si>
  <si>
    <t>Habelová</t>
  </si>
  <si>
    <t>755813/5926</t>
  </si>
  <si>
    <t>Mozambická</t>
  </si>
  <si>
    <t>Vokovice</t>
  </si>
  <si>
    <t>habelovny@seznam.cz</t>
  </si>
  <si>
    <t>Habemicht</t>
  </si>
  <si>
    <t>560724/1772</t>
  </si>
  <si>
    <t>habemicht@klubkrusnychhor.cz</t>
  </si>
  <si>
    <t>Osvoboditelů</t>
  </si>
  <si>
    <t>Had</t>
  </si>
  <si>
    <t>011206/1708</t>
  </si>
  <si>
    <t>jana.hadova@centrum.cz,</t>
  </si>
  <si>
    <t>9150240 (SB)</t>
  </si>
  <si>
    <t>Hadaš</t>
  </si>
  <si>
    <t>670726/1682</t>
  </si>
  <si>
    <t>HLAVNÍ</t>
  </si>
  <si>
    <t>frantisekhadas@ceskysnowboarding.cz</t>
  </si>
  <si>
    <t>Hadfield</t>
  </si>
  <si>
    <t>121012/1693</t>
  </si>
  <si>
    <t>hadfield@czechsnowboarding.cz</t>
  </si>
  <si>
    <t>101107/0533</t>
  </si>
  <si>
    <t>tomas.hadfield@czechsnowboarding.cz</t>
  </si>
  <si>
    <t>Bubenečská</t>
  </si>
  <si>
    <t>Hach</t>
  </si>
  <si>
    <t>850808/3771</t>
  </si>
  <si>
    <t>hach@ceskysnowboarding.cz</t>
  </si>
  <si>
    <t>Hajduk</t>
  </si>
  <si>
    <t>931118/0417</t>
  </si>
  <si>
    <t>klik1618@seznam.cz</t>
  </si>
  <si>
    <t>Hájek</t>
  </si>
  <si>
    <t>Bartolomějská</t>
  </si>
  <si>
    <t>111010/0640</t>
  </si>
  <si>
    <t>hajek@czechsnowboarding.cz</t>
  </si>
  <si>
    <t>060131/0831</t>
  </si>
  <si>
    <t>Šmeralova</t>
  </si>
  <si>
    <t>374/12</t>
  </si>
  <si>
    <t>petr.hajek@cmail.cz</t>
  </si>
  <si>
    <t>Rybízová</t>
  </si>
  <si>
    <t>900601/7229</t>
  </si>
  <si>
    <t>Mičurinova</t>
  </si>
  <si>
    <t>hajek@ceskysnowboarding.cz</t>
  </si>
  <si>
    <t>Dolení</t>
  </si>
  <si>
    <t>U Potoka</t>
  </si>
  <si>
    <t>Prokopa Holého</t>
  </si>
  <si>
    <t>730924/3084</t>
  </si>
  <si>
    <t>880905/3341</t>
  </si>
  <si>
    <t>Cukrovarnická</t>
  </si>
  <si>
    <t>phdrake@seznam.cz</t>
  </si>
  <si>
    <t>151014/0214</t>
  </si>
  <si>
    <t>adelahajkova@gmail.com</t>
  </si>
  <si>
    <t>120716/1395</t>
  </si>
  <si>
    <t>659/3</t>
  </si>
  <si>
    <t>hajek.tomas@czechsnowboarding.cz</t>
  </si>
  <si>
    <t>850330/4183</t>
  </si>
  <si>
    <t>Viklefova</t>
  </si>
  <si>
    <t>Hájková</t>
  </si>
  <si>
    <t>035727/3279</t>
  </si>
  <si>
    <t>Děčín</t>
  </si>
  <si>
    <t>Zastávka</t>
  </si>
  <si>
    <t>995507/3887</t>
  </si>
  <si>
    <t>K.J.Erbena</t>
  </si>
  <si>
    <t>lindi-lila@email.cz</t>
  </si>
  <si>
    <t>755713/3100</t>
  </si>
  <si>
    <t>Konečná</t>
  </si>
  <si>
    <t>Hajžman</t>
  </si>
  <si>
    <t>140226/1344</t>
  </si>
  <si>
    <t xml:space="preserve">Nýřanská </t>
  </si>
  <si>
    <t>Plzeň 1</t>
  </si>
  <si>
    <t>martina-hajzmanova@seznam.cz</t>
  </si>
  <si>
    <t>Valteřice</t>
  </si>
  <si>
    <t>Jihoslovanská</t>
  </si>
  <si>
    <t>Slaná</t>
  </si>
  <si>
    <t>Halámek</t>
  </si>
  <si>
    <t>710922/3770</t>
  </si>
  <si>
    <t>Olešnice</t>
  </si>
  <si>
    <t>halamek@czechsnowboarding.cz</t>
  </si>
  <si>
    <t>Halamová</t>
  </si>
  <si>
    <t>005714/2151</t>
  </si>
  <si>
    <t>Závišín</t>
  </si>
  <si>
    <t>eliska.hala@seznam.cz</t>
  </si>
  <si>
    <t>Halanič</t>
  </si>
  <si>
    <t>831201/1004</t>
  </si>
  <si>
    <t>halanic@ceskysnowboarding.cz</t>
  </si>
  <si>
    <t>U Kamencového jezera</t>
  </si>
  <si>
    <t>Halašová</t>
  </si>
  <si>
    <t>045529/1078</t>
  </si>
  <si>
    <t>anna.halas@icloud.com</t>
  </si>
  <si>
    <t>Hálek</t>
  </si>
  <si>
    <t>860423/0789</t>
  </si>
  <si>
    <t>Náměstí Starosty Pavla</t>
  </si>
  <si>
    <t>mates.halek@gmail.com</t>
  </si>
  <si>
    <t>9150157 (SB), 9150157 (SB), 	2534731 (AL)</t>
  </si>
  <si>
    <t>Hallová</t>
  </si>
  <si>
    <t>925518/6116</t>
  </si>
  <si>
    <t>hallova@ceskysnowboarding.cz</t>
  </si>
  <si>
    <t>Haloun</t>
  </si>
  <si>
    <t>900302/1753</t>
  </si>
  <si>
    <t>petr1@sportclubfun.com</t>
  </si>
  <si>
    <t>920117/1760</t>
  </si>
  <si>
    <t>tomas.haloun@maxklinovec.club</t>
  </si>
  <si>
    <t>Halouzka</t>
  </si>
  <si>
    <t>040323/0410</t>
  </si>
  <si>
    <t>p.halouzka@seznam.cz</t>
  </si>
  <si>
    <t>Halová</t>
  </si>
  <si>
    <t>065524/3017</t>
  </si>
  <si>
    <t>halova.monika@czechsnowboarding</t>
  </si>
  <si>
    <t>Hálová</t>
  </si>
  <si>
    <t>845104/0092</t>
  </si>
  <si>
    <t>saros.halova@yahoo.co.uk</t>
  </si>
  <si>
    <t>445727/106</t>
  </si>
  <si>
    <t>halova@sportclub2000.eu</t>
  </si>
  <si>
    <t>Hamáček</t>
  </si>
  <si>
    <t>760922/3039</t>
  </si>
  <si>
    <t>Hradečnice</t>
  </si>
  <si>
    <t>janhamacek@ceskysnowboarding.cz</t>
  </si>
  <si>
    <t>Haman</t>
  </si>
  <si>
    <t>811031/3585</t>
  </si>
  <si>
    <t>Horní Brusnice</t>
  </si>
  <si>
    <t>thaman@centrum.cz</t>
  </si>
  <si>
    <t>Hamerská</t>
  </si>
  <si>
    <t>Hamerský</t>
  </si>
  <si>
    <t>750724/5636</t>
  </si>
  <si>
    <t>hamersky@ceskysnowboarding.cz</t>
  </si>
  <si>
    <t>Osecká</t>
  </si>
  <si>
    <t>P.Jilemnického</t>
  </si>
  <si>
    <t>Hamrosi</t>
  </si>
  <si>
    <t>791102/5529</t>
  </si>
  <si>
    <t>Jubilejní</t>
  </si>
  <si>
    <t>radim.hamrosi@czechsnowboarding.cz</t>
  </si>
  <si>
    <t>Hamšík</t>
  </si>
  <si>
    <t>050820/7997</t>
  </si>
  <si>
    <t>Syrovice</t>
  </si>
  <si>
    <t>hamsik.vaclav@czechsnowboarding.cz</t>
  </si>
  <si>
    <t>Hamšíková</t>
  </si>
  <si>
    <t>765715/4120</t>
  </si>
  <si>
    <t>Štefáníkova</t>
  </si>
  <si>
    <t>miroslava.hamsikova@gmail.com</t>
  </si>
  <si>
    <t>105813/1195</t>
  </si>
  <si>
    <t>Hána</t>
  </si>
  <si>
    <t>820209/0270</t>
  </si>
  <si>
    <t>hana@klubkrusnychhor.cz</t>
  </si>
  <si>
    <t>840927/6161</t>
  </si>
  <si>
    <t>hanao@klubkrusnychhor.cz</t>
  </si>
  <si>
    <t>721122/1721</t>
  </si>
  <si>
    <t>V pěšinách</t>
  </si>
  <si>
    <t>hana@ceskysnowboarding.cz</t>
  </si>
  <si>
    <t>Hanáček</t>
  </si>
  <si>
    <t>981118/4185</t>
  </si>
  <si>
    <t>Bořetická</t>
  </si>
  <si>
    <t>hanacek.adam@czechsnowboarding.cz</t>
  </si>
  <si>
    <t>Hanák</t>
  </si>
  <si>
    <t>Tom</t>
  </si>
  <si>
    <t>760109/3533</t>
  </si>
  <si>
    <t>Laudova</t>
  </si>
  <si>
    <t>hanak@ceskysnowboarding.cz</t>
  </si>
  <si>
    <t>Hanakova</t>
  </si>
  <si>
    <t>025928/4124</t>
  </si>
  <si>
    <t>uromeda@uromeda.cz</t>
  </si>
  <si>
    <t>Hanáková</t>
  </si>
  <si>
    <t>115324/1782</t>
  </si>
  <si>
    <t>sofie.hanakova@czechsnowboarding.cz</t>
  </si>
  <si>
    <t>Za vodou</t>
  </si>
  <si>
    <t>Střední</t>
  </si>
  <si>
    <t>Havelkova</t>
  </si>
  <si>
    <t>Gen.Svobody</t>
  </si>
  <si>
    <t>Hanke</t>
  </si>
  <si>
    <t>061220/6067</t>
  </si>
  <si>
    <t>petr.hanke@czechsnowboarding.cz</t>
  </si>
  <si>
    <t>Hanko</t>
  </si>
  <si>
    <t>960319/1664</t>
  </si>
  <si>
    <t>Solná Lhota</t>
  </si>
  <si>
    <t>michal.hanko19@gmail.com</t>
  </si>
  <si>
    <t>9150146 (SB), 9150146 (SB)</t>
  </si>
  <si>
    <t>710518/1655</t>
  </si>
  <si>
    <t>hanko@hanko.cz</t>
  </si>
  <si>
    <t>011015/1943</t>
  </si>
  <si>
    <t>Stará Kysibelská</t>
  </si>
  <si>
    <t>d.hanek@centrum.cz</t>
  </si>
  <si>
    <t>Hanková</t>
  </si>
  <si>
    <t>045617/1771</t>
  </si>
  <si>
    <t>hankova@klubkrusnychhor.cz</t>
  </si>
  <si>
    <t>9155077 (SB)</t>
  </si>
  <si>
    <t>Novoměstská</t>
  </si>
  <si>
    <t>Hanoušková</t>
  </si>
  <si>
    <t>745320/5705</t>
  </si>
  <si>
    <t>K hutím</t>
  </si>
  <si>
    <t>sivahanouskova@ceskysnowboarding.cz</t>
  </si>
  <si>
    <t>Mozartova</t>
  </si>
  <si>
    <t>Tomanova</t>
  </si>
  <si>
    <t>Hansenová</t>
  </si>
  <si>
    <t>835620/0501</t>
  </si>
  <si>
    <t>hansen@sportclubfun.com</t>
  </si>
  <si>
    <t>Beskydská</t>
  </si>
  <si>
    <t>Nám. Míru</t>
  </si>
  <si>
    <t>Hanušková</t>
  </si>
  <si>
    <t>726019/0201</t>
  </si>
  <si>
    <t>lucie..hanuskova@czeskysnowboarding.cz</t>
  </si>
  <si>
    <t>Hanušová</t>
  </si>
  <si>
    <t>606231/0837</t>
  </si>
  <si>
    <t>Modletice</t>
  </si>
  <si>
    <t>hanusova@ceskysnowboarding.cz</t>
  </si>
  <si>
    <t>Hanzalová</t>
  </si>
  <si>
    <t>046211/4675</t>
  </si>
  <si>
    <t>Radúzova</t>
  </si>
  <si>
    <t>andrea.hanzalova@gmail.com</t>
  </si>
  <si>
    <t>925818/5915</t>
  </si>
  <si>
    <t>eliska.hanzalova@czechsnowboarding.cz</t>
  </si>
  <si>
    <t>Hanzlíčková</t>
  </si>
  <si>
    <t>095511/5205</t>
  </si>
  <si>
    <t>j.igler@seznam.cz</t>
  </si>
  <si>
    <t>Hanzlík</t>
  </si>
  <si>
    <t>730408/0388</t>
  </si>
  <si>
    <t>U Průhonu</t>
  </si>
  <si>
    <t>ladislavhanzlik@ceskysnowboarding.cz</t>
  </si>
  <si>
    <t>Nepomuk</t>
  </si>
  <si>
    <t>Hanzúček</t>
  </si>
  <si>
    <t>870903/6182</t>
  </si>
  <si>
    <t>hanzucek@ceskysnowboarding.cz</t>
  </si>
  <si>
    <t>Hanžl</t>
  </si>
  <si>
    <t>101110/0981</t>
  </si>
  <si>
    <t>liduska75@hotmail.com</t>
  </si>
  <si>
    <t>070331/5932</t>
  </si>
  <si>
    <t>Ostrovského</t>
  </si>
  <si>
    <t>Harašta</t>
  </si>
  <si>
    <t>720414/5685</t>
  </si>
  <si>
    <t>harasta@ceskysnowboarding.cz</t>
  </si>
  <si>
    <t>U Bažantnice</t>
  </si>
  <si>
    <t>Heleny Malířové</t>
  </si>
  <si>
    <t>Hardtová</t>
  </si>
  <si>
    <t>085128/4951</t>
  </si>
  <si>
    <t>tomas.hardt@redcap.cz</t>
  </si>
  <si>
    <t>085128/4940</t>
  </si>
  <si>
    <t>vojta</t>
  </si>
  <si>
    <t>Harenčák</t>
  </si>
  <si>
    <t>940609/7217</t>
  </si>
  <si>
    <t>Nad NÁDRŽKOU</t>
  </si>
  <si>
    <t>PSÁRY</t>
  </si>
  <si>
    <t>harencak@ceskysnowboarding.cz</t>
  </si>
  <si>
    <t>Horní Lánov</t>
  </si>
  <si>
    <t>Hartl</t>
  </si>
  <si>
    <t>740920/0337</t>
  </si>
  <si>
    <t>karelhartl@ceskysnowboarding.cz</t>
  </si>
  <si>
    <t>Hartman</t>
  </si>
  <si>
    <t>930816/0169</t>
  </si>
  <si>
    <t>Petržílova</t>
  </si>
  <si>
    <t>hartman@ceskysnowboarding.cz</t>
  </si>
  <si>
    <t>Hasík</t>
  </si>
  <si>
    <t>880520/4540</t>
  </si>
  <si>
    <t>Petrůvka</t>
  </si>
  <si>
    <t>fikisah@seznam.cz</t>
  </si>
  <si>
    <t>Oldřichova</t>
  </si>
  <si>
    <t>Hassová</t>
  </si>
  <si>
    <t>155401/1085</t>
  </si>
  <si>
    <t>Stará Boleslav</t>
  </si>
  <si>
    <t>petr@stany4party.cz</t>
  </si>
  <si>
    <t>Hašlerová</t>
  </si>
  <si>
    <t>446226/049</t>
  </si>
  <si>
    <t>Vlčkova</t>
  </si>
  <si>
    <t>haslerova@ceskysnowboarding.cz</t>
  </si>
  <si>
    <t>Haštabová</t>
  </si>
  <si>
    <t>766231/1283</t>
  </si>
  <si>
    <t>dani.hastabova@seznam.cz</t>
  </si>
  <si>
    <t>045227/6033</t>
  </si>
  <si>
    <t>Hátle</t>
  </si>
  <si>
    <t>880929/0215</t>
  </si>
  <si>
    <t>Na Špitálce</t>
  </si>
  <si>
    <t>hatle@ceskysnowboarding.cz</t>
  </si>
  <si>
    <t>861212/2079</t>
  </si>
  <si>
    <t>Hátriková</t>
  </si>
  <si>
    <t>735413/0399</t>
  </si>
  <si>
    <t>petrahatrikova@ceskysnowboarding.cz</t>
  </si>
  <si>
    <t>Kašperské Hory</t>
  </si>
  <si>
    <t>Česká Skalice</t>
  </si>
  <si>
    <t>Hauke</t>
  </si>
  <si>
    <t>070120/7903</t>
  </si>
  <si>
    <t>hauke@czechsnowboarding.cz</t>
  </si>
  <si>
    <t>Volary</t>
  </si>
  <si>
    <t>Hausenblas</t>
  </si>
  <si>
    <t>891109/1079</t>
  </si>
  <si>
    <t>Sadská</t>
  </si>
  <si>
    <t>DAN.HAUSIK@seznam.cz</t>
  </si>
  <si>
    <t>Police</t>
  </si>
  <si>
    <t>Lihovarská</t>
  </si>
  <si>
    <t>Hausner</t>
  </si>
  <si>
    <t>880604/0287</t>
  </si>
  <si>
    <t>Hřemenská</t>
  </si>
  <si>
    <t>bobwithcamera@gmail.com</t>
  </si>
  <si>
    <t>Haušidlová</t>
  </si>
  <si>
    <t>035823/1126</t>
  </si>
  <si>
    <t>Pešlova</t>
  </si>
  <si>
    <t>hausildova@email.cz</t>
  </si>
  <si>
    <t>Havel</t>
  </si>
  <si>
    <t>010516/1727</t>
  </si>
  <si>
    <t>Nám.Svobody</t>
  </si>
  <si>
    <t>damikhavel@seznam.cz</t>
  </si>
  <si>
    <t>760913/3576</t>
  </si>
  <si>
    <t>Borovičky</t>
  </si>
  <si>
    <t>Dvůr králové nad Labem</t>
  </si>
  <si>
    <t>jirihavel@ceskysnowboarding.cz</t>
  </si>
  <si>
    <t>Praha 4 Chodov</t>
  </si>
  <si>
    <t>Vratimov</t>
  </si>
  <si>
    <t>Havelka</t>
  </si>
  <si>
    <t>071109/3108</t>
  </si>
  <si>
    <t>Na Lani</t>
  </si>
  <si>
    <t>krystof.havelka@czechsnowboarding.cz</t>
  </si>
  <si>
    <t>Lísky</t>
  </si>
  <si>
    <t>700925/4362</t>
  </si>
  <si>
    <t>Na Vyhlídce 876</t>
  </si>
  <si>
    <t>martin.havelka@ceskysnowboarding.cz</t>
  </si>
  <si>
    <t>Haviernik</t>
  </si>
  <si>
    <t>900630/6342</t>
  </si>
  <si>
    <t>Mezivodí</t>
  </si>
  <si>
    <t>haviernik@ceskysnowboarding.cz</t>
  </si>
  <si>
    <t>Havlásek</t>
  </si>
  <si>
    <t>081212/3180</t>
  </si>
  <si>
    <t>Hakenová</t>
  </si>
  <si>
    <t>luckix@seznam.cz</t>
  </si>
  <si>
    <t>9150364 (SB)</t>
  </si>
  <si>
    <t>Lumír</t>
  </si>
  <si>
    <t>Havlátová</t>
  </si>
  <si>
    <t>130131/1429</t>
  </si>
  <si>
    <t>havlatova@czechsnowboarding.cz</t>
  </si>
  <si>
    <t>045701/7990</t>
  </si>
  <si>
    <t>085422/7902</t>
  </si>
  <si>
    <t>Havlenová</t>
  </si>
  <si>
    <t>Havlíček</t>
  </si>
  <si>
    <t>K Vodárně</t>
  </si>
  <si>
    <t>131218/0056</t>
  </si>
  <si>
    <t>Korkusova Huť</t>
  </si>
  <si>
    <t>petik.havlicek@centrum.cz</t>
  </si>
  <si>
    <t>691025/0171</t>
  </si>
  <si>
    <t>Nad Bahnivkou</t>
  </si>
  <si>
    <t>pethav@seznam.cz</t>
  </si>
  <si>
    <t>9150235 (SB)</t>
  </si>
  <si>
    <t>100814/0254</t>
  </si>
  <si>
    <t>Jeriova</t>
  </si>
  <si>
    <t>860429/0739</t>
  </si>
  <si>
    <t>havlicek@ceskysnowboarding.cz</t>
  </si>
  <si>
    <t>Havlíčková</t>
  </si>
  <si>
    <t>105415/1593</t>
  </si>
  <si>
    <t>ivet.tomickovaa@seznam.cz</t>
  </si>
  <si>
    <t>Havlík</t>
  </si>
  <si>
    <t>160226/0979</t>
  </si>
  <si>
    <t>Kazín</t>
  </si>
  <si>
    <t>klara@vllnna.cz</t>
  </si>
  <si>
    <t>Rataje</t>
  </si>
  <si>
    <t>901219/4180</t>
  </si>
  <si>
    <t>havlik@ceskysnowboarding.cz</t>
  </si>
  <si>
    <t>790603/0011</t>
  </si>
  <si>
    <t>Pokračovací</t>
  </si>
  <si>
    <t>830120/0501</t>
  </si>
  <si>
    <t>vasah@post.cz</t>
  </si>
  <si>
    <t>Mnichovo Hradiště</t>
  </si>
  <si>
    <t>Havlíková</t>
  </si>
  <si>
    <t>845427/0495</t>
  </si>
  <si>
    <t>Havlová</t>
  </si>
  <si>
    <t>005831/2683</t>
  </si>
  <si>
    <t>elisosaurus007@gmail.com</t>
  </si>
  <si>
    <t xml:space="preserve"> 9155066 (SB),  9155066 (SB)</t>
  </si>
  <si>
    <t>Grohova</t>
  </si>
  <si>
    <t>Jenišov</t>
  </si>
  <si>
    <t>826207/0487</t>
  </si>
  <si>
    <t>Chuděnická</t>
  </si>
  <si>
    <t>havlova@ceskysnowboarding.cz</t>
  </si>
  <si>
    <t>Havranek</t>
  </si>
  <si>
    <t>940828/3698</t>
  </si>
  <si>
    <t>havranek@ceskysnowboarding.cz</t>
  </si>
  <si>
    <t>Havránek</t>
  </si>
  <si>
    <t>090911/0785</t>
  </si>
  <si>
    <t>havranek@klubkrusnychhor.cz</t>
  </si>
  <si>
    <t>071009/4264</t>
  </si>
  <si>
    <t>051126/7911</t>
  </si>
  <si>
    <t>havranek@czechsnowboarding.cz</t>
  </si>
  <si>
    <t>Štefániková</t>
  </si>
  <si>
    <t>Polenská</t>
  </si>
  <si>
    <t>Viola</t>
  </si>
  <si>
    <t>Hažmuková</t>
  </si>
  <si>
    <t>765726/5869</t>
  </si>
  <si>
    <t>pavla@kazmuk.cz</t>
  </si>
  <si>
    <t>Hebelka</t>
  </si>
  <si>
    <t>070320/0828</t>
  </si>
  <si>
    <t>Pod Vinicí</t>
  </si>
  <si>
    <t>Vysoká nad Labem</t>
  </si>
  <si>
    <t>hebelka@seznam.cz</t>
  </si>
  <si>
    <t>Hebelková</t>
  </si>
  <si>
    <t>086017/0828</t>
  </si>
  <si>
    <t>Heger</t>
  </si>
  <si>
    <t>110616/0880</t>
  </si>
  <si>
    <t>Soběšická</t>
  </si>
  <si>
    <t>hegerovaalena@seznam.cz</t>
  </si>
  <si>
    <t>Hegrova</t>
  </si>
  <si>
    <t>826106/3140</t>
  </si>
  <si>
    <t>lenka.hegrova@seznam.cz</t>
  </si>
  <si>
    <t>Hegrová</t>
  </si>
  <si>
    <t>915402/4253</t>
  </si>
  <si>
    <t>Holasice</t>
  </si>
  <si>
    <t>lucie@vllnna.cz</t>
  </si>
  <si>
    <t>Heider</t>
  </si>
  <si>
    <t>780622/1632</t>
  </si>
  <si>
    <t>martin.hei@tiscali.cz</t>
  </si>
  <si>
    <t>9150355 (SB)</t>
  </si>
  <si>
    <t>Heiderová</t>
  </si>
  <si>
    <t>075124/5968</t>
  </si>
  <si>
    <t>slamka.gargi@seznam.cz</t>
  </si>
  <si>
    <t>116202/0343</t>
  </si>
  <si>
    <t>Heiník</t>
  </si>
  <si>
    <t>820113/0212</t>
  </si>
  <si>
    <t>pavel@racetool.cz</t>
  </si>
  <si>
    <t>Femke Leonne</t>
  </si>
  <si>
    <t>Heinsbroeg</t>
  </si>
  <si>
    <t>870423/1239</t>
  </si>
  <si>
    <t>Jar. Seiferta</t>
  </si>
  <si>
    <t>Chuderov</t>
  </si>
  <si>
    <t>Hejčová</t>
  </si>
  <si>
    <t>8a</t>
  </si>
  <si>
    <t>115827/1158</t>
  </si>
  <si>
    <t>Dohnalova</t>
  </si>
  <si>
    <t>klara.hejcova@gmail.com</t>
  </si>
  <si>
    <t>Komenského nám.</t>
  </si>
  <si>
    <t>Palachova</t>
  </si>
  <si>
    <t>Labská</t>
  </si>
  <si>
    <t>Hejna</t>
  </si>
  <si>
    <t>840828/3961</t>
  </si>
  <si>
    <t>Blažovice</t>
  </si>
  <si>
    <t>hejna@czechsnowboarding.cz</t>
  </si>
  <si>
    <t>Hejná</t>
  </si>
  <si>
    <t>851006/4222</t>
  </si>
  <si>
    <t>Ečerova</t>
  </si>
  <si>
    <t>hejna.marcela@czechsnowboarding.cz</t>
  </si>
  <si>
    <t>Hejnal</t>
  </si>
  <si>
    <t>120311/0117</t>
  </si>
  <si>
    <t>Karla a KsamitA</t>
  </si>
  <si>
    <t>dominik.hejnal@czechsnowboarding.cz</t>
  </si>
  <si>
    <t>Hejnek</t>
  </si>
  <si>
    <t>761110/0992</t>
  </si>
  <si>
    <t>Střelničná</t>
  </si>
  <si>
    <t>miroslavhejnek@seznam.cz</t>
  </si>
  <si>
    <t>Hejný</t>
  </si>
  <si>
    <t>740901/0488</t>
  </si>
  <si>
    <t>martin.hejny@ceskysnowboarding.cz</t>
  </si>
  <si>
    <t>Regina</t>
  </si>
  <si>
    <t>Hejsek</t>
  </si>
  <si>
    <t>920710/0210</t>
  </si>
  <si>
    <t>marekhejsek@ceskysnowboarding.cz</t>
  </si>
  <si>
    <t>Farní</t>
  </si>
  <si>
    <t>Hejtmanová</t>
  </si>
  <si>
    <t>116224/1069</t>
  </si>
  <si>
    <t>Rotalova</t>
  </si>
  <si>
    <t>hejtmanova.veronika@czechsnowboarding.cz</t>
  </si>
  <si>
    <t>Hejzáková</t>
  </si>
  <si>
    <t>750604/1829</t>
  </si>
  <si>
    <t>Hamsíkova</t>
  </si>
  <si>
    <t>eliska.hejzakova@ceskysnowboarding.cz</t>
  </si>
  <si>
    <t>Libeř</t>
  </si>
  <si>
    <t>Helán</t>
  </si>
  <si>
    <t>790825/3804</t>
  </si>
  <si>
    <t>helan@ceskysnowboarding.cz</t>
  </si>
  <si>
    <t>Helbichová</t>
  </si>
  <si>
    <t>835430/0702</t>
  </si>
  <si>
    <t>evahelbichova@ceskysnowboarding.cz</t>
  </si>
  <si>
    <t>Helclová</t>
  </si>
  <si>
    <t>666130/0283</t>
  </si>
  <si>
    <t>Imrychova</t>
  </si>
  <si>
    <t>helclova@ceskysnowboarding.cz</t>
  </si>
  <si>
    <t>Helebrantová</t>
  </si>
  <si>
    <t>675705/0014</t>
  </si>
  <si>
    <t>Severní terasa</t>
  </si>
  <si>
    <t>helebrantova.e@seznam.cz</t>
  </si>
  <si>
    <t>Hellarová</t>
  </si>
  <si>
    <t>975124/4360</t>
  </si>
  <si>
    <t>Vedrovice</t>
  </si>
  <si>
    <t>hellarova.veronika@czechsnowboarding.cz</t>
  </si>
  <si>
    <t>Heller</t>
  </si>
  <si>
    <t>860316/0962</t>
  </si>
  <si>
    <t>jakubheller@gmail.com</t>
  </si>
  <si>
    <t>Hemerková</t>
  </si>
  <si>
    <t>115815/1104</t>
  </si>
  <si>
    <t>Dačická</t>
  </si>
  <si>
    <t>petr.hemerka@icloud.com</t>
  </si>
  <si>
    <t>Hendrych</t>
  </si>
  <si>
    <t>041119/6786</t>
  </si>
  <si>
    <t>Uherský Ostroh</t>
  </si>
  <si>
    <t>Hendrychová</t>
  </si>
  <si>
    <t>135723/0468</t>
  </si>
  <si>
    <t>michaelahendrychova@yahoo.com</t>
  </si>
  <si>
    <t>Smetanovo nábřeží</t>
  </si>
  <si>
    <t>Heráková</t>
  </si>
  <si>
    <t>095909/8096</t>
  </si>
  <si>
    <t>janaher@email.cz</t>
  </si>
  <si>
    <t>075422/8090</t>
  </si>
  <si>
    <t>Hercegová</t>
  </si>
  <si>
    <t>825111/2496</t>
  </si>
  <si>
    <t>monika.hercegova@maxklinovec.club</t>
  </si>
  <si>
    <t>Hercig</t>
  </si>
  <si>
    <t>840802/5087</t>
  </si>
  <si>
    <t>hercigl@seznam.cz</t>
  </si>
  <si>
    <t>Hercogová</t>
  </si>
  <si>
    <t>866210/4088</t>
  </si>
  <si>
    <t>hercogovavceskysnowboarding.cz</t>
  </si>
  <si>
    <t>Herčíková</t>
  </si>
  <si>
    <t>045513/2689</t>
  </si>
  <si>
    <t>Na Radouči</t>
  </si>
  <si>
    <t>eliska.schoenova@gmail.com</t>
  </si>
  <si>
    <t>Hutnická</t>
  </si>
  <si>
    <t>Na strážišti</t>
  </si>
  <si>
    <t>Yurii</t>
  </si>
  <si>
    <t>Hereshi</t>
  </si>
  <si>
    <t>890102/1382</t>
  </si>
  <si>
    <t>Na Kamencoch</t>
  </si>
  <si>
    <t>yurii.hereshi@czechsnowboarding.cz</t>
  </si>
  <si>
    <t>Hvězdná</t>
  </si>
  <si>
    <t>Hermanová</t>
  </si>
  <si>
    <t>110118/0080</t>
  </si>
  <si>
    <t>J.Opletalova</t>
  </si>
  <si>
    <t>hermanova.eva@czechsnowboarding.cz</t>
  </si>
  <si>
    <t>825625/0299</t>
  </si>
  <si>
    <t>Letecká</t>
  </si>
  <si>
    <t>jana@loquitas.org</t>
  </si>
  <si>
    <t>9155032 (SB), 9155032 (SB)</t>
  </si>
  <si>
    <t>Hernátek</t>
  </si>
  <si>
    <t>610220/1963</t>
  </si>
  <si>
    <t>K Černé skále</t>
  </si>
  <si>
    <t>jiri.hernatek@ceskysnowboarding.cz</t>
  </si>
  <si>
    <t>Herudek</t>
  </si>
  <si>
    <t>060207/3703</t>
  </si>
  <si>
    <t>Hať</t>
  </si>
  <si>
    <t>ondrej.herude@czechsnowboarding.cz</t>
  </si>
  <si>
    <t>Hervert</t>
  </si>
  <si>
    <t>041210/4099</t>
  </si>
  <si>
    <t>hervert@ceskysnowboarding.cz</t>
  </si>
  <si>
    <t>Heřman</t>
  </si>
  <si>
    <t>960308/0960</t>
  </si>
  <si>
    <t>Pod Lomem</t>
  </si>
  <si>
    <t>Velké přílepy</t>
  </si>
  <si>
    <t>frantherman@ceskysnowboarding.cz</t>
  </si>
  <si>
    <t>790622/0047</t>
  </si>
  <si>
    <t>Malá Štěpánská</t>
  </si>
  <si>
    <t>herman@ceskysnowboarding.cz</t>
  </si>
  <si>
    <t>Heřmanský</t>
  </si>
  <si>
    <t>Jirka</t>
  </si>
  <si>
    <t>850704/5151</t>
  </si>
  <si>
    <t>Bučovická</t>
  </si>
  <si>
    <t>herman.j@hotmail.cz</t>
  </si>
  <si>
    <t>Hes</t>
  </si>
  <si>
    <t>880412/0490</t>
  </si>
  <si>
    <t>Záveská</t>
  </si>
  <si>
    <t>alex.hes@ceskysnowboarding.cz</t>
  </si>
  <si>
    <t>Hess</t>
  </si>
  <si>
    <t>Jevany</t>
  </si>
  <si>
    <t>081120/3767</t>
  </si>
  <si>
    <t>Chrobákova</t>
  </si>
  <si>
    <t>richard.hess@czechsnowboarding.cz</t>
  </si>
  <si>
    <t>Hessingová</t>
  </si>
  <si>
    <t>756024/0171</t>
  </si>
  <si>
    <t>Ke Struhám</t>
  </si>
  <si>
    <t>hessingova@kemper.cz</t>
  </si>
  <si>
    <t>066102/4441</t>
  </si>
  <si>
    <t>lucie.hessingova@mahonysnowboards.club</t>
  </si>
  <si>
    <t>Sophie</t>
  </si>
  <si>
    <t>055210/4465</t>
  </si>
  <si>
    <t>Hettnerová</t>
  </si>
  <si>
    <t>796222/2950</t>
  </si>
  <si>
    <t>Lotyšská</t>
  </si>
  <si>
    <t>hettnerova@ceskysnowboarding.cz</t>
  </si>
  <si>
    <t>Heyrovská</t>
  </si>
  <si>
    <t>046214/7730</t>
  </si>
  <si>
    <t>šmeralova</t>
  </si>
  <si>
    <t>heyrovska@ceskysnowboarding.cz</t>
  </si>
  <si>
    <t>Hezla</t>
  </si>
  <si>
    <t>710603/5145</t>
  </si>
  <si>
    <t>Veveří</t>
  </si>
  <si>
    <t>hezla.radek@czechsnowboarding.cz</t>
  </si>
  <si>
    <t>Hikl</t>
  </si>
  <si>
    <t>100409/5213</t>
  </si>
  <si>
    <t>marta.hiklova@seznam.cz</t>
  </si>
  <si>
    <t>790926/1646</t>
  </si>
  <si>
    <t>miroslav.hikl@seznam.cz</t>
  </si>
  <si>
    <t>030224/1720</t>
  </si>
  <si>
    <t>Hiklová</t>
  </si>
  <si>
    <t>015904/1663</t>
  </si>
  <si>
    <t>andrea.hiklova@seznam.cz</t>
  </si>
  <si>
    <t>825827/1637</t>
  </si>
  <si>
    <t>Hiko</t>
  </si>
  <si>
    <t>990108/2301</t>
  </si>
  <si>
    <t>Podbělohorská</t>
  </si>
  <si>
    <t>Hikova</t>
  </si>
  <si>
    <t>765524/2199</t>
  </si>
  <si>
    <t>lucka@burton.cz</t>
  </si>
  <si>
    <t>Hildebrant</t>
  </si>
  <si>
    <t>900118/0397</t>
  </si>
  <si>
    <t>hildebrant@ceskysnowboarding.cz</t>
  </si>
  <si>
    <t>Velen</t>
  </si>
  <si>
    <t>Lány</t>
  </si>
  <si>
    <t>Hířová</t>
  </si>
  <si>
    <t>735228/1013</t>
  </si>
  <si>
    <t>hamilahirova@ceskysnowboarding.cz</t>
  </si>
  <si>
    <t>Hladík</t>
  </si>
  <si>
    <t>120405/1123</t>
  </si>
  <si>
    <t>marie.jeselkova@seznam.cz</t>
  </si>
  <si>
    <t>Soběšovice</t>
  </si>
  <si>
    <t>Hladíková</t>
  </si>
  <si>
    <t>Hradská</t>
  </si>
  <si>
    <t>Velká</t>
  </si>
  <si>
    <t>085626/3573</t>
  </si>
  <si>
    <t>monika.hladikova@czechsnowboarding.cz</t>
  </si>
  <si>
    <t>Hladiš</t>
  </si>
  <si>
    <t>810210/4604</t>
  </si>
  <si>
    <t>hladis@czechsnowboarding.cz</t>
  </si>
  <si>
    <t>Hladká</t>
  </si>
  <si>
    <t>Cvrčovice</t>
  </si>
  <si>
    <t>745311/0544</t>
  </si>
  <si>
    <t>Molitorovská</t>
  </si>
  <si>
    <t>magdalena.hladka@ceskysnowboarding.cz</t>
  </si>
  <si>
    <t>Vaňhalova</t>
  </si>
  <si>
    <t>Hlava</t>
  </si>
  <si>
    <t>Vyhlídková</t>
  </si>
  <si>
    <t>840326/6168</t>
  </si>
  <si>
    <t>I.Olbrachta</t>
  </si>
  <si>
    <t>hlava@ceskysnowboarding.cz</t>
  </si>
  <si>
    <t>Hlaváč</t>
  </si>
  <si>
    <t>Jinočany</t>
  </si>
  <si>
    <t>Kosmákova</t>
  </si>
  <si>
    <t>811229/5785</t>
  </si>
  <si>
    <t>Požárníků</t>
  </si>
  <si>
    <t>hlavac@ceskysnowboarding.cz</t>
  </si>
  <si>
    <t>Hlaváček</t>
  </si>
  <si>
    <t>741231/2798</t>
  </si>
  <si>
    <t>J.Průchy</t>
  </si>
  <si>
    <t>hlavacek@klubkrusnychhor.cz</t>
  </si>
  <si>
    <t>691023/7224</t>
  </si>
  <si>
    <t>hlavacek@ceskysnowboarding.cz</t>
  </si>
  <si>
    <t>060728/1774</t>
  </si>
  <si>
    <t>Lesov</t>
  </si>
  <si>
    <t>hlavacek.s@email.cz</t>
  </si>
  <si>
    <t>9150338 (SB)</t>
  </si>
  <si>
    <t>Zlata</t>
  </si>
  <si>
    <t>Hlaváčová</t>
  </si>
  <si>
    <t>056013/7996</t>
  </si>
  <si>
    <t>Ibsenova</t>
  </si>
  <si>
    <t>monika.hlavacova@czechsnowboarding.cz</t>
  </si>
  <si>
    <t>Hlavatý</t>
  </si>
  <si>
    <t>910425/4203</t>
  </si>
  <si>
    <t>hlavaty.lukas@czechsnowboarding.cz</t>
  </si>
  <si>
    <t>Hlavica</t>
  </si>
  <si>
    <t>051025/3667</t>
  </si>
  <si>
    <t>ondřej.hlavica@czechsnowboarding.cz</t>
  </si>
  <si>
    <t>Hlávka</t>
  </si>
  <si>
    <t>060123/4678</t>
  </si>
  <si>
    <t>k hájku</t>
  </si>
  <si>
    <t>Želivec</t>
  </si>
  <si>
    <t>moni.hlavkova@gmail.com</t>
  </si>
  <si>
    <t>041203/1510</t>
  </si>
  <si>
    <t>Družby</t>
  </si>
  <si>
    <t>Luka nad Jihlavou</t>
  </si>
  <si>
    <t>hlavka@seznam.cz</t>
  </si>
  <si>
    <t>Hlávková</t>
  </si>
  <si>
    <t>975327/1693</t>
  </si>
  <si>
    <t>Hliniště</t>
  </si>
  <si>
    <t>hlavkova.petula@seznam.cz</t>
  </si>
  <si>
    <t>1159986 (SB), 1159986 (SB)</t>
  </si>
  <si>
    <t>Hlavničková</t>
  </si>
  <si>
    <t>935716/5928</t>
  </si>
  <si>
    <t>Čeladná</t>
  </si>
  <si>
    <t>Martina.celadna@seznam.cz</t>
  </si>
  <si>
    <t>Hlavsová</t>
  </si>
  <si>
    <t>835624/2224</t>
  </si>
  <si>
    <t>hlavsova@ceskysnowboarding.cz</t>
  </si>
  <si>
    <t>Hlinka</t>
  </si>
  <si>
    <t>011015/5980</t>
  </si>
  <si>
    <t>Těšínska</t>
  </si>
  <si>
    <t>lukas.hlinka@czechsnowboarding.cz</t>
  </si>
  <si>
    <t>Hlinovská</t>
  </si>
  <si>
    <t>765602/0053</t>
  </si>
  <si>
    <t>Domažlická</t>
  </si>
  <si>
    <t>evahlinovska@ceskysnowboarding.cz</t>
  </si>
  <si>
    <t>Hlinovský</t>
  </si>
  <si>
    <t>010429/4322</t>
  </si>
  <si>
    <t>910105/2895</t>
  </si>
  <si>
    <t>Jetelová</t>
  </si>
  <si>
    <t>Zruč - Senec</t>
  </si>
  <si>
    <t>hlinak91@gmail.com</t>
  </si>
  <si>
    <t>Hloušek</t>
  </si>
  <si>
    <t>790709/4206</t>
  </si>
  <si>
    <t>hlousek@ceskysnowboarding.cz</t>
  </si>
  <si>
    <t>780307/4587</t>
  </si>
  <si>
    <t>Pod Kapličkou</t>
  </si>
  <si>
    <t>marian.hlousek@ceskysnowboarding.cz</t>
  </si>
  <si>
    <t>870127/7189</t>
  </si>
  <si>
    <t>Roudničská</t>
  </si>
  <si>
    <t>martinhlousek@ceskysnowboarding.cz</t>
  </si>
  <si>
    <t>880408/2848</t>
  </si>
  <si>
    <t>mirahlousek@ceskysnowboarding.cz</t>
  </si>
  <si>
    <t>Hloušková</t>
  </si>
  <si>
    <t>095110/7982</t>
  </si>
  <si>
    <t>hlouskova.barbora@czechsnowboarding.cz</t>
  </si>
  <si>
    <t>785718/0210</t>
  </si>
  <si>
    <t>hlouskova@seznam.cz</t>
  </si>
  <si>
    <t>Polanka nad Odrou</t>
  </si>
  <si>
    <t>Hlucháňová</t>
  </si>
  <si>
    <t>005913/4075</t>
  </si>
  <si>
    <t>Valtická</t>
  </si>
  <si>
    <t>hluchanovalenka@gmail.com</t>
  </si>
  <si>
    <t>Hluchý</t>
  </si>
  <si>
    <t>841230/0006</t>
  </si>
  <si>
    <t>hluchy@ceskysnowboarding.cz</t>
  </si>
  <si>
    <t>Hmurova</t>
  </si>
  <si>
    <t>055512/3657</t>
  </si>
  <si>
    <t>Na okraji</t>
  </si>
  <si>
    <t>adela.hmurova@czechsnowboarding.cz</t>
  </si>
  <si>
    <t>Kunčice nad Labem</t>
  </si>
  <si>
    <t>Hnízdilová</t>
  </si>
  <si>
    <t>925903/0022</t>
  </si>
  <si>
    <t>ČS. Armády</t>
  </si>
  <si>
    <t>babetta@gmail.com</t>
  </si>
  <si>
    <t>Hnyk</t>
  </si>
  <si>
    <t>871111/3928</t>
  </si>
  <si>
    <t>tom@sportclubfun.com</t>
  </si>
  <si>
    <t>Radmila</t>
  </si>
  <si>
    <t>Hobzová</t>
  </si>
  <si>
    <t>016204/4223</t>
  </si>
  <si>
    <t>Žleb</t>
  </si>
  <si>
    <t>Neslovice</t>
  </si>
  <si>
    <t>martina.n1@seznam.cz</t>
  </si>
  <si>
    <t>Ski racing Olomouc</t>
  </si>
  <si>
    <t>Höcková</t>
  </si>
  <si>
    <t>095421/2094</t>
  </si>
  <si>
    <t xml:space="preserve">Budovcova </t>
  </si>
  <si>
    <t>julie.s@seznam.cz</t>
  </si>
  <si>
    <t>056110/4654</t>
  </si>
  <si>
    <t>9155122 (SB)</t>
  </si>
  <si>
    <t>Hodan</t>
  </si>
  <si>
    <t>051117/4202</t>
  </si>
  <si>
    <t>hodan@centrum.cz</t>
  </si>
  <si>
    <t>Újezd</t>
  </si>
  <si>
    <t>Hodek</t>
  </si>
  <si>
    <t>800221/3538</t>
  </si>
  <si>
    <t>hodek@ceskysnowboarding.cz</t>
  </si>
  <si>
    <t>Hodinová</t>
  </si>
  <si>
    <t>756225/4392</t>
  </si>
  <si>
    <t>Komornická</t>
  </si>
  <si>
    <t>bara.hodinova@ceskysnowboarding.cz</t>
  </si>
  <si>
    <t>Hodnonová</t>
  </si>
  <si>
    <t>075414/3764</t>
  </si>
  <si>
    <t>hodnonova@snowkidzcz.com</t>
  </si>
  <si>
    <t>Hodonský</t>
  </si>
  <si>
    <t>880719/0986</t>
  </si>
  <si>
    <t>Ruska</t>
  </si>
  <si>
    <t>hodonsky@ceskysnowboarding.cz</t>
  </si>
  <si>
    <t>Hoenigová</t>
  </si>
  <si>
    <t>785221/2456</t>
  </si>
  <si>
    <t>petra.hoenigova@maxklinovec.club</t>
  </si>
  <si>
    <t>Radimovice</t>
  </si>
  <si>
    <t>Katrin</t>
  </si>
  <si>
    <t>Hofhanslová</t>
  </si>
  <si>
    <t>756017/0321</t>
  </si>
  <si>
    <t>Kamýcká</t>
  </si>
  <si>
    <t>sarkahofhanslova@ceskysnowboarding.cz</t>
  </si>
  <si>
    <t>Hofírková</t>
  </si>
  <si>
    <t>065321/7983</t>
  </si>
  <si>
    <t>gabriela-hofirkova@centrum.cz</t>
  </si>
  <si>
    <t>Alan</t>
  </si>
  <si>
    <t>Hofman</t>
  </si>
  <si>
    <t>970701/0027</t>
  </si>
  <si>
    <t>Borová Lada</t>
  </si>
  <si>
    <t>david.hofman@email.cz</t>
  </si>
  <si>
    <t>790202/5373</t>
  </si>
  <si>
    <t>Nemocniční</t>
  </si>
  <si>
    <t>jindrich.hofman@ceskysnowboarding.cz</t>
  </si>
  <si>
    <t>Plynární</t>
  </si>
  <si>
    <t>Hofmanová</t>
  </si>
  <si>
    <t>825818/5166</t>
  </si>
  <si>
    <t>bety.hofmanova@ceskysnowboarding.cz</t>
  </si>
  <si>
    <t>Hochmal</t>
  </si>
  <si>
    <t>810901/0448</t>
  </si>
  <si>
    <t>marekhochmal@ceskysnowboarding.cz</t>
  </si>
  <si>
    <t>Hochmanová</t>
  </si>
  <si>
    <t>Hojdyszova</t>
  </si>
  <si>
    <t>055504/6591</t>
  </si>
  <si>
    <t>Dolní Kišná</t>
  </si>
  <si>
    <t>tereza.hojdyszova@czechsnowboarding.cz</t>
  </si>
  <si>
    <t>Hokrová</t>
  </si>
  <si>
    <t>635225/0828</t>
  </si>
  <si>
    <t>hokrova@klubkrusnychhor.cz</t>
  </si>
  <si>
    <t>Holá</t>
  </si>
  <si>
    <t>965825/3165</t>
  </si>
  <si>
    <t>psh@iol.cz</t>
  </si>
  <si>
    <t>425419/018</t>
  </si>
  <si>
    <t>695905/2375</t>
  </si>
  <si>
    <t>U odborů</t>
  </si>
  <si>
    <t>jiri.hol@atlas.cz</t>
  </si>
  <si>
    <t>885303/3189</t>
  </si>
  <si>
    <t>905527/3150</t>
  </si>
  <si>
    <t>hola@klubkrusnychhor.cz</t>
  </si>
  <si>
    <t>925222/3134</t>
  </si>
  <si>
    <t>665529/0532</t>
  </si>
  <si>
    <t>milan.klinovec@volny.cz</t>
  </si>
  <si>
    <t>875414/3200</t>
  </si>
  <si>
    <t>snoubik@quick.cz</t>
  </si>
  <si>
    <t>Holák</t>
  </si>
  <si>
    <t>090620/6917</t>
  </si>
  <si>
    <t>zdenka.sobeslavova@seznam.cz</t>
  </si>
  <si>
    <t>051224/6878</t>
  </si>
  <si>
    <t>Holan</t>
  </si>
  <si>
    <t>760708/3616</t>
  </si>
  <si>
    <t>Puchmajerova</t>
  </si>
  <si>
    <t>velkoobchudek@gmail.com</t>
  </si>
  <si>
    <t>9150238 (SB)</t>
  </si>
  <si>
    <t>850806/3850</t>
  </si>
  <si>
    <t>Zemanova</t>
  </si>
  <si>
    <t>ondrej.holan@seznam.cz</t>
  </si>
  <si>
    <t>Holaň</t>
  </si>
  <si>
    <t>060810/3694</t>
  </si>
  <si>
    <t>R.Tomáška</t>
  </si>
  <si>
    <t>Studénka</t>
  </si>
  <si>
    <t>vilem.holan@czechsnowboarding.cz</t>
  </si>
  <si>
    <t>Magistrů</t>
  </si>
  <si>
    <t>Holas</t>
  </si>
  <si>
    <t>940106/2946</t>
  </si>
  <si>
    <t>Jakubská</t>
  </si>
  <si>
    <t>d.holas@hotmail.com</t>
  </si>
  <si>
    <t>Holčáková</t>
  </si>
  <si>
    <t>016107/6146</t>
  </si>
  <si>
    <t>Koruna</t>
  </si>
  <si>
    <t>lucka.holcakova@sezna.cz</t>
  </si>
  <si>
    <t>Holečková</t>
  </si>
  <si>
    <t>115603/1569</t>
  </si>
  <si>
    <t>zuzikpelc@seznam.cz</t>
  </si>
  <si>
    <t>065820/4745</t>
  </si>
  <si>
    <t>holeckova.lea@gmail.com</t>
  </si>
  <si>
    <t>075623/7581</t>
  </si>
  <si>
    <t>Přímětice</t>
  </si>
  <si>
    <t>holeckova@czechsnowboarding.cz</t>
  </si>
  <si>
    <t>Holečkovský</t>
  </si>
  <si>
    <t>790409/0557</t>
  </si>
  <si>
    <t>k.holeckovsky@seznam.cz</t>
  </si>
  <si>
    <t>Holendová</t>
  </si>
  <si>
    <t>865408/1678</t>
  </si>
  <si>
    <t>Fr.Šrámka</t>
  </si>
  <si>
    <t>holendova@ceskysnowboarding.cz</t>
  </si>
  <si>
    <t>Milénova</t>
  </si>
  <si>
    <t>Holešovská</t>
  </si>
  <si>
    <t>835423/2524</t>
  </si>
  <si>
    <t>pvojtaskova@seznam.cz</t>
  </si>
  <si>
    <t>Holická</t>
  </si>
  <si>
    <t>861220/2588</t>
  </si>
  <si>
    <t>Davle-Sloup</t>
  </si>
  <si>
    <t>holicka@ceskysnowboarding.cz</t>
  </si>
  <si>
    <t>Holienčinová</t>
  </si>
  <si>
    <t>796114/2805</t>
  </si>
  <si>
    <t>Tkalcovská 1519</t>
  </si>
  <si>
    <t>danielgillar@email.cz</t>
  </si>
  <si>
    <t>Holík</t>
  </si>
  <si>
    <t>040626/5090</t>
  </si>
  <si>
    <t>Kotlaska</t>
  </si>
  <si>
    <t>smrzovao@seznam.cz</t>
  </si>
  <si>
    <t>Ocelářská</t>
  </si>
  <si>
    <t>Hollmann</t>
  </si>
  <si>
    <t>541030/2645</t>
  </si>
  <si>
    <t>K Váze</t>
  </si>
  <si>
    <t>hollmann@ceskysnowboarding.cz</t>
  </si>
  <si>
    <t>Holman</t>
  </si>
  <si>
    <t>800205/2938</t>
  </si>
  <si>
    <t>Soukenická</t>
  </si>
  <si>
    <t>holman@ceskysnowboarding.cz</t>
  </si>
  <si>
    <t>Olbrachtova</t>
  </si>
  <si>
    <t>Holomek</t>
  </si>
  <si>
    <t>930708/4138</t>
  </si>
  <si>
    <t>Křenovice</t>
  </si>
  <si>
    <t>holomek.jakub@czechsnowboarding.cz</t>
  </si>
  <si>
    <t>Holoubek</t>
  </si>
  <si>
    <t>980825/0133</t>
  </si>
  <si>
    <t>Horňátecká</t>
  </si>
  <si>
    <t>kubaholoubek@seznam.cz</t>
  </si>
  <si>
    <t>920402/0177</t>
  </si>
  <si>
    <t>Kolovratská</t>
  </si>
  <si>
    <t>holoubek@ceskysnowboarding.cz</t>
  </si>
  <si>
    <t>Holoušova</t>
  </si>
  <si>
    <t>095523/8086</t>
  </si>
  <si>
    <t>Otakara Šefčíka</t>
  </si>
  <si>
    <t>holousova@czechsnowboarding.cz</t>
  </si>
  <si>
    <t>Holsz</t>
  </si>
  <si>
    <t>880928/5606</t>
  </si>
  <si>
    <t>jan.holsz@czechsnowboarding.cz</t>
  </si>
  <si>
    <t>Holub</t>
  </si>
  <si>
    <t xml:space="preserve">Český Šternberk </t>
  </si>
  <si>
    <t>Český Šternberk</t>
  </si>
  <si>
    <t>honza@povoda.cz</t>
  </si>
  <si>
    <t>Holice</t>
  </si>
  <si>
    <t>Holubec</t>
  </si>
  <si>
    <t>830809/3442</t>
  </si>
  <si>
    <t>Víchová n.J.</t>
  </si>
  <si>
    <t>honza_holubec@seznam.cz</t>
  </si>
  <si>
    <t>Holubová</t>
  </si>
  <si>
    <t>556122/1644</t>
  </si>
  <si>
    <t>ivana.holubka@gmail.cz</t>
  </si>
  <si>
    <t>156203/1053</t>
  </si>
  <si>
    <t>Holubovská</t>
  </si>
  <si>
    <t>966120/0736</t>
  </si>
  <si>
    <t>Žižice</t>
  </si>
  <si>
    <t>holubovska.marketa@gmail.com</t>
  </si>
  <si>
    <t>Holuška</t>
  </si>
  <si>
    <t>130128/0211</t>
  </si>
  <si>
    <t>Karla Aksanita</t>
  </si>
  <si>
    <t>Pustkovec</t>
  </si>
  <si>
    <t>filip.holuska@czechsnowboarding.cz</t>
  </si>
  <si>
    <t>Holušová</t>
  </si>
  <si>
    <t>075114/3657</t>
  </si>
  <si>
    <t>K. Aksamita</t>
  </si>
  <si>
    <t>Ostrava Pustkovec</t>
  </si>
  <si>
    <t>ema.holusova@czechsnowboarding.cz</t>
  </si>
  <si>
    <t>106027/1476</t>
  </si>
  <si>
    <t>nela.holusova@czechsnowboarding.cz</t>
  </si>
  <si>
    <t>Holý</t>
  </si>
  <si>
    <t>Chýně</t>
  </si>
  <si>
    <t>660407/0616</t>
  </si>
  <si>
    <t>holy@klubkrusnychhor.cz</t>
  </si>
  <si>
    <t>611122/1699</t>
  </si>
  <si>
    <t>Holzer</t>
  </si>
  <si>
    <t>090212/8007</t>
  </si>
  <si>
    <t>Svitáčková</t>
  </si>
  <si>
    <t>Střezlice</t>
  </si>
  <si>
    <t>k.eibel@post.cz</t>
  </si>
  <si>
    <t>Zbraslav</t>
  </si>
  <si>
    <t>Honek</t>
  </si>
  <si>
    <t>060316/8093</t>
  </si>
  <si>
    <t>8.května</t>
  </si>
  <si>
    <t>honek.filip@czechsnowboarding.cz</t>
  </si>
  <si>
    <t>Honová</t>
  </si>
  <si>
    <t>785711/5607</t>
  </si>
  <si>
    <t>Ječmínková</t>
  </si>
  <si>
    <t>iva.honova@czechsnowboarding.cz</t>
  </si>
  <si>
    <t>Potštát</t>
  </si>
  <si>
    <t>095519/3668</t>
  </si>
  <si>
    <t>terza.honova@czechsnowboarding.cz</t>
  </si>
  <si>
    <t>Honsová</t>
  </si>
  <si>
    <t>105521/7922</t>
  </si>
  <si>
    <t>Dostalova</t>
  </si>
  <si>
    <t>misa.hons@gmail.com</t>
  </si>
  <si>
    <t>125802/1842</t>
  </si>
  <si>
    <t>Honz</t>
  </si>
  <si>
    <t>920908/0441</t>
  </si>
  <si>
    <t>U Lidového domu</t>
  </si>
  <si>
    <t>honzdavid@gmail.com</t>
  </si>
  <si>
    <t>Honzátková</t>
  </si>
  <si>
    <t>905121/0399</t>
  </si>
  <si>
    <t>Práčská</t>
  </si>
  <si>
    <t>anna.honzatkova@ceskysnowboarding.cz</t>
  </si>
  <si>
    <t>Stavbařů</t>
  </si>
  <si>
    <t>Honzková</t>
  </si>
  <si>
    <t>105920/1022</t>
  </si>
  <si>
    <t>Marty Krasové</t>
  </si>
  <si>
    <t>kristýna.honzkova@czechsnowboarding.cz</t>
  </si>
  <si>
    <t>Hopjaková</t>
  </si>
  <si>
    <t>965610/5734</t>
  </si>
  <si>
    <t>Loštice</t>
  </si>
  <si>
    <t>vendyhopjakova@seznam.cz</t>
  </si>
  <si>
    <t>1159987 (SB), 1159987 (SB)</t>
  </si>
  <si>
    <t>Hopjáková</t>
  </si>
  <si>
    <t>855904/7695</t>
  </si>
  <si>
    <t>Raškovice</t>
  </si>
  <si>
    <t>Frýdek-Místek</t>
  </si>
  <si>
    <t>hopjakova@ceskysnowboarding.cz</t>
  </si>
  <si>
    <t>Brandlova</t>
  </si>
  <si>
    <t>Na Chmelnici</t>
  </si>
  <si>
    <t>Horáček</t>
  </si>
  <si>
    <t>Jánského</t>
  </si>
  <si>
    <t>Hraniční</t>
  </si>
  <si>
    <t>980618/4597</t>
  </si>
  <si>
    <t>o.hor58@seznam.cz</t>
  </si>
  <si>
    <t>801123/0018</t>
  </si>
  <si>
    <t>horacek@sportclub2000.eu</t>
  </si>
  <si>
    <t>Lánská</t>
  </si>
  <si>
    <t>Mirošovice</t>
  </si>
  <si>
    <t>Horák</t>
  </si>
  <si>
    <t>Jelínkova</t>
  </si>
  <si>
    <t>090529/3378</t>
  </si>
  <si>
    <t>Štěpánkovice</t>
  </si>
  <si>
    <t>denis.horak@czechsnowboarding.cz</t>
  </si>
  <si>
    <t>960817/1518</t>
  </si>
  <si>
    <t>U Víta</t>
  </si>
  <si>
    <t>Jemnice</t>
  </si>
  <si>
    <t>fila.horak@seznam.cz</t>
  </si>
  <si>
    <t>030604/0163</t>
  </si>
  <si>
    <t>Topolská</t>
  </si>
  <si>
    <t>horys@sportclubfun.com</t>
  </si>
  <si>
    <t>820215/2860</t>
  </si>
  <si>
    <t>horak@ceskysnowboarding.cz</t>
  </si>
  <si>
    <t>840526/5319</t>
  </si>
  <si>
    <t>Dřevařská</t>
  </si>
  <si>
    <t>horakj@ceskysnowboarding.cz</t>
  </si>
  <si>
    <t>000511/0424</t>
  </si>
  <si>
    <t>horak@sportclubfun.com</t>
  </si>
  <si>
    <t>Dr.E.Beneše</t>
  </si>
  <si>
    <t>Hrušovská</t>
  </si>
  <si>
    <t>101129/0863</t>
  </si>
  <si>
    <t>Krumlov</t>
  </si>
  <si>
    <t>simka@post.cz</t>
  </si>
  <si>
    <t>910907/0718</t>
  </si>
  <si>
    <t>Braškov</t>
  </si>
  <si>
    <t>horis.snb68@gmail.com</t>
  </si>
  <si>
    <t>690414/4214</t>
  </si>
  <si>
    <t>Tyníšťská</t>
  </si>
  <si>
    <t>Třebechovice p.O</t>
  </si>
  <si>
    <t>horakr@ceskysnowboarding.cz</t>
  </si>
  <si>
    <t>Horáková</t>
  </si>
  <si>
    <t>055728/8006</t>
  </si>
  <si>
    <t>amalie.horakova@czechsnowboarding.cz</t>
  </si>
  <si>
    <t>U Mlýna</t>
  </si>
  <si>
    <t>Orechova</t>
  </si>
  <si>
    <t>Nitra</t>
  </si>
  <si>
    <t>horakovaj@yahoo.com</t>
  </si>
  <si>
    <t>085423/3842</t>
  </si>
  <si>
    <t>Bílovice</t>
  </si>
  <si>
    <t>phoraky@centrum.cz</t>
  </si>
  <si>
    <t>Horal</t>
  </si>
  <si>
    <t>040325/6337</t>
  </si>
  <si>
    <t>Hájná Hora</t>
  </si>
  <si>
    <t>hajnahora@centrum.cz</t>
  </si>
  <si>
    <t>9150322 (SB)</t>
  </si>
  <si>
    <t>Horávová</t>
  </si>
  <si>
    <t>745227/4676</t>
  </si>
  <si>
    <t>horavova@czechsnowboarding.cz</t>
  </si>
  <si>
    <t>Bernáškova</t>
  </si>
  <si>
    <t>Roztoky u Prahy</t>
  </si>
  <si>
    <t>Horehleď</t>
  </si>
  <si>
    <t>810913/5419</t>
  </si>
  <si>
    <t>Slezského odboje</t>
  </si>
  <si>
    <t>Háj ve Slezsku</t>
  </si>
  <si>
    <t>horohled@ceskysnowboarding.cz</t>
  </si>
  <si>
    <t>Horil</t>
  </si>
  <si>
    <t>845423/3997</t>
  </si>
  <si>
    <t>horil.klara@czechsnowboarding.cz</t>
  </si>
  <si>
    <t>Horká</t>
  </si>
  <si>
    <t>745516/2814</t>
  </si>
  <si>
    <t>petra.horka@seznam.cz</t>
  </si>
  <si>
    <t>Horký</t>
  </si>
  <si>
    <t>731223/2653</t>
  </si>
  <si>
    <t>j.u.r.d.a@seznam.cz</t>
  </si>
  <si>
    <t>890506/0296</t>
  </si>
  <si>
    <t>Zákupská</t>
  </si>
  <si>
    <t>horky@ceskysnowboardingsnowboarding.cz</t>
  </si>
  <si>
    <t>640123/2167</t>
  </si>
  <si>
    <t>fukapension@volny.cz</t>
  </si>
  <si>
    <t>740327/3515</t>
  </si>
  <si>
    <t>horky.vaclav@czechsnowboarding.cz</t>
  </si>
  <si>
    <t>071126/1628</t>
  </si>
  <si>
    <t>9150341 (SB)</t>
  </si>
  <si>
    <t>Horňáčková</t>
  </si>
  <si>
    <t>885617/0939</t>
  </si>
  <si>
    <t>Mozolky</t>
  </si>
  <si>
    <t>hornackova@ceskysnowboarding.cz</t>
  </si>
  <si>
    <t>Horňáková</t>
  </si>
  <si>
    <t>746206/7228</t>
  </si>
  <si>
    <t>želivecká</t>
  </si>
  <si>
    <t>hornakova@spdsmasna.cz</t>
  </si>
  <si>
    <t>Malšovice</t>
  </si>
  <si>
    <t>Horník</t>
  </si>
  <si>
    <t>030908/1949</t>
  </si>
  <si>
    <t>hornikj@seznam.cz</t>
  </si>
  <si>
    <t>Hornofová</t>
  </si>
  <si>
    <t>745211/0468</t>
  </si>
  <si>
    <t>bara.hornofova@ceskysnowboarding.cz</t>
  </si>
  <si>
    <t>765328/0052</t>
  </si>
  <si>
    <t>Mrzky</t>
  </si>
  <si>
    <t>hanapokornikova@seznam.cz</t>
  </si>
  <si>
    <t>Kpt.Jaroše</t>
  </si>
  <si>
    <t>115526/1701</t>
  </si>
  <si>
    <t>horska.lucie@czechsnowboarding.cz</t>
  </si>
  <si>
    <t>Horsky</t>
  </si>
  <si>
    <t>851227/2703</t>
  </si>
  <si>
    <t>horsky@sportclub2000.eu</t>
  </si>
  <si>
    <t>Hort</t>
  </si>
  <si>
    <t>861013/4995</t>
  </si>
  <si>
    <t>hortmichal@seznam.cz</t>
  </si>
  <si>
    <t>Zelená Hora</t>
  </si>
  <si>
    <t>Horváth</t>
  </si>
  <si>
    <t>740403/8279</t>
  </si>
  <si>
    <t>horvath@ceskysnowboarding.cz</t>
  </si>
  <si>
    <t>Harcovská</t>
  </si>
  <si>
    <t>Horváthová</t>
  </si>
  <si>
    <t>785819/2122</t>
  </si>
  <si>
    <t>Rokycanská</t>
  </si>
  <si>
    <t>horvatova@klubkrusnychhor.cz</t>
  </si>
  <si>
    <t>Horynová</t>
  </si>
  <si>
    <t>635711/2124</t>
  </si>
  <si>
    <t>horinovakaterina@seznam.cz</t>
  </si>
  <si>
    <t>Strážnice</t>
  </si>
  <si>
    <t>Isabela</t>
  </si>
  <si>
    <t>Hořejší</t>
  </si>
  <si>
    <t>886212/2533</t>
  </si>
  <si>
    <t>veronik@seznam.cz</t>
  </si>
  <si>
    <t>Hořičko</t>
  </si>
  <si>
    <t>170629/0597</t>
  </si>
  <si>
    <t>phorcicko@seznam.cz</t>
  </si>
  <si>
    <t>Hořičková</t>
  </si>
  <si>
    <t>125629/1014</t>
  </si>
  <si>
    <t>Hoshnová</t>
  </si>
  <si>
    <t>836201/6135</t>
  </si>
  <si>
    <t>Krásova</t>
  </si>
  <si>
    <t>Praha 3 Žižkov</t>
  </si>
  <si>
    <t>hoshnova@ceskysnowboarding.cz</t>
  </si>
  <si>
    <t>Hostek</t>
  </si>
  <si>
    <t>750317/2061</t>
  </si>
  <si>
    <t>miloshostek@ceskysnowboarding.cz</t>
  </si>
  <si>
    <t>Hošek</t>
  </si>
  <si>
    <t>980117/6176</t>
  </si>
  <si>
    <t>tonislav33@gmail.com</t>
  </si>
  <si>
    <t>860505/3666</t>
  </si>
  <si>
    <t>hosek@ceskysnowboarding.cz</t>
  </si>
  <si>
    <t>820721/1969</t>
  </si>
  <si>
    <t>Karla Chocholy</t>
  </si>
  <si>
    <t>vit.hosek@ceskysnowboarding.cz</t>
  </si>
  <si>
    <t>Nedbalova</t>
  </si>
  <si>
    <t>Hotový</t>
  </si>
  <si>
    <t>070712/7982</t>
  </si>
  <si>
    <t>prokop.hotovy@czechsnowboarding.cz</t>
  </si>
  <si>
    <t>Houdek</t>
  </si>
  <si>
    <t>720503/0558</t>
  </si>
  <si>
    <t>Nové Městečko</t>
  </si>
  <si>
    <t>dusanhoudek@ceskysnowboarding.cz</t>
  </si>
  <si>
    <t>Houdková</t>
  </si>
  <si>
    <t>106005/1443</t>
  </si>
  <si>
    <t>houdkovajana@email.cz</t>
  </si>
  <si>
    <t>775823/0491</t>
  </si>
  <si>
    <t>ivahoudkova@ceskysnowboarding.cz</t>
  </si>
  <si>
    <t>Hourová</t>
  </si>
  <si>
    <t>085114/7990</t>
  </si>
  <si>
    <t>veronika.hourova@czechsnowboarding.cz</t>
  </si>
  <si>
    <t>Houser</t>
  </si>
  <si>
    <t>960702/4933</t>
  </si>
  <si>
    <t>Hartmannova</t>
  </si>
  <si>
    <t>radek.hous@gmail.com</t>
  </si>
  <si>
    <t>9150234 (SB), 151165 (AD)</t>
  </si>
  <si>
    <t>Houska</t>
  </si>
  <si>
    <t>810125/0938</t>
  </si>
  <si>
    <t>houska@ceskysnowboarding.cz</t>
  </si>
  <si>
    <t>990402/0137</t>
  </si>
  <si>
    <t>Chrášťana</t>
  </si>
  <si>
    <t>Chrášťany</t>
  </si>
  <si>
    <t>kubahouska1@gmail.com</t>
  </si>
  <si>
    <t>680624/0199</t>
  </si>
  <si>
    <t>Crášťany</t>
  </si>
  <si>
    <t>ja.houska@seznam.cz</t>
  </si>
  <si>
    <t>990402/0148</t>
  </si>
  <si>
    <t>jarahouska@seznam.cz</t>
  </si>
  <si>
    <t>Houšková</t>
  </si>
  <si>
    <t>886116/1848</t>
  </si>
  <si>
    <t>Staňkova</t>
  </si>
  <si>
    <t>karolina.houskova@maxklinovec.club</t>
  </si>
  <si>
    <t>Houžvičková</t>
  </si>
  <si>
    <t>966220/0042</t>
  </si>
  <si>
    <t>houzvickova.kristyna@seznam.cz</t>
  </si>
  <si>
    <t>9155052 (SB)</t>
  </si>
  <si>
    <t>Hovjacká</t>
  </si>
  <si>
    <t>845925/4991</t>
  </si>
  <si>
    <t>jana.hovjacka@czechsnowboarding.cz</t>
  </si>
  <si>
    <t>Augustinova</t>
  </si>
  <si>
    <t>Hoza</t>
  </si>
  <si>
    <t>850221/9792</t>
  </si>
  <si>
    <t>Středová</t>
  </si>
  <si>
    <t>hoza@ceskysnowboarding.cz</t>
  </si>
  <si>
    <t>Hrabal</t>
  </si>
  <si>
    <t>130424/1796</t>
  </si>
  <si>
    <t>hrabalovaeva@seznam.cz</t>
  </si>
  <si>
    <t>Hrabálková</t>
  </si>
  <si>
    <t>115417/0787</t>
  </si>
  <si>
    <t>Moravské Bránice</t>
  </si>
  <si>
    <t>hrabalkova.magdalena@czechsnowboarding.cz</t>
  </si>
  <si>
    <t>775104/0572</t>
  </si>
  <si>
    <t>Rybova</t>
  </si>
  <si>
    <t>misahrabova@ceskyhsnowboarding.cz</t>
  </si>
  <si>
    <t>Hrabovská</t>
  </si>
  <si>
    <t>905503/4120</t>
  </si>
  <si>
    <t>mari.hra@seznam.cz</t>
  </si>
  <si>
    <t>Soběslavova</t>
  </si>
  <si>
    <t>Hradecký</t>
  </si>
  <si>
    <t>461127/489</t>
  </si>
  <si>
    <t>Pod Dvorem</t>
  </si>
  <si>
    <t>Veleslavín</t>
  </si>
  <si>
    <t>hradecky@ceskysnowboarding.cz</t>
  </si>
  <si>
    <t>Pod hůrkou</t>
  </si>
  <si>
    <t>Hradilová</t>
  </si>
  <si>
    <t>Wenda</t>
  </si>
  <si>
    <t>905506/2456</t>
  </si>
  <si>
    <t>J.K.Tyla</t>
  </si>
  <si>
    <t>hradilova@ceskysnowboarding.cz</t>
  </si>
  <si>
    <t>Hrach</t>
  </si>
  <si>
    <t>761213/2044</t>
  </si>
  <si>
    <t>Mýto za dráhou</t>
  </si>
  <si>
    <t>karel.hrach@czechsnowboarding.cz</t>
  </si>
  <si>
    <t>Hráská</t>
  </si>
  <si>
    <t>805422/2462</t>
  </si>
  <si>
    <t>erika.hraska@maxklinovec.club</t>
  </si>
  <si>
    <t>Hraše</t>
  </si>
  <si>
    <t>781224/1635</t>
  </si>
  <si>
    <t>jirihrase@seznam.cz</t>
  </si>
  <si>
    <t>Alfréd</t>
  </si>
  <si>
    <t>Hrazdílek</t>
  </si>
  <si>
    <t>101204/1327</t>
  </si>
  <si>
    <t>A. Procházky</t>
  </si>
  <si>
    <t>hraziva@gmail.com</t>
  </si>
  <si>
    <t>770827/3969</t>
  </si>
  <si>
    <t>servis@gemmasport.cz</t>
  </si>
  <si>
    <t>9150042 (SB)</t>
  </si>
  <si>
    <t>670129/0541</t>
  </si>
  <si>
    <t>Na Olejní</t>
  </si>
  <si>
    <t>jan.hrazdilek@czechsnowboarding.cz</t>
  </si>
  <si>
    <t>Hrbáček</t>
  </si>
  <si>
    <t>740609/2837</t>
  </si>
  <si>
    <t>Ledlinazavinaccentrum.cz</t>
  </si>
  <si>
    <t>810319/9918</t>
  </si>
  <si>
    <t>hrabacek@ceskysnowboarding.cz</t>
  </si>
  <si>
    <t>Klusalova</t>
  </si>
  <si>
    <t>990325/4922</t>
  </si>
  <si>
    <t>Velkomeziříčská</t>
  </si>
  <si>
    <t>hrbacek123456@seznam.cz</t>
  </si>
  <si>
    <t>9150267 (SB)</t>
  </si>
  <si>
    <t>Čtveřín</t>
  </si>
  <si>
    <t>Táboritů</t>
  </si>
  <si>
    <t>Hrdlička</t>
  </si>
  <si>
    <t>800628/1976</t>
  </si>
  <si>
    <t>jaroslav.hrdlicka@czechsnowboarding.cz</t>
  </si>
  <si>
    <t>Říční</t>
  </si>
  <si>
    <t>Hrkal</t>
  </si>
  <si>
    <t>930328/0492</t>
  </si>
  <si>
    <t>U vrbiček</t>
  </si>
  <si>
    <t>filip.hrkal@ceskysnowboarding.cz</t>
  </si>
  <si>
    <t>951230/5517</t>
  </si>
  <si>
    <t>Těrlicko-Hradiště</t>
  </si>
  <si>
    <t>robin.hrkal@czechsnowboarding.cz</t>
  </si>
  <si>
    <t>Hrnčiřík</t>
  </si>
  <si>
    <t>810307/2681</t>
  </si>
  <si>
    <t>Šmejkalova</t>
  </si>
  <si>
    <t>hrncirik@ceskysnowboarding.cz</t>
  </si>
  <si>
    <t>Hrnčířová</t>
  </si>
  <si>
    <t>465206/465</t>
  </si>
  <si>
    <t>Klegova</t>
  </si>
  <si>
    <t>milada.hrncirova@volny.cz</t>
  </si>
  <si>
    <t>Hrobník</t>
  </si>
  <si>
    <t>780124/0953</t>
  </si>
  <si>
    <t>Romatsko</t>
  </si>
  <si>
    <t>hrobnik@ceskysnowboarding.cz</t>
  </si>
  <si>
    <t>Hrochová</t>
  </si>
  <si>
    <t>785622/2066</t>
  </si>
  <si>
    <t>hrochova@ceskysnowboarding.cz</t>
  </si>
  <si>
    <t>Hromadová</t>
  </si>
  <si>
    <t>Dolní Benešov</t>
  </si>
  <si>
    <t>775411/0782</t>
  </si>
  <si>
    <t>lucie.hromadova@ceskysnowboarding.cz</t>
  </si>
  <si>
    <t>Hromíř</t>
  </si>
  <si>
    <t>670103/0644</t>
  </si>
  <si>
    <t>vojta@cesmad.com</t>
  </si>
  <si>
    <t>Hron</t>
  </si>
  <si>
    <t>021204/0499</t>
  </si>
  <si>
    <t>Španělská</t>
  </si>
  <si>
    <t>j.hron@stavexpo.cz</t>
  </si>
  <si>
    <t>Vrchlabí 4</t>
  </si>
  <si>
    <t>710122/0247</t>
  </si>
  <si>
    <t>Aristotelova</t>
  </si>
  <si>
    <t>petr.hron@ceskysnowboarding.cz</t>
  </si>
  <si>
    <t>Hronek</t>
  </si>
  <si>
    <t>760531/4948</t>
  </si>
  <si>
    <t>Bauerova</t>
  </si>
  <si>
    <t>michal.hronek1@email.cz</t>
  </si>
  <si>
    <t>Hroneš</t>
  </si>
  <si>
    <t>040715/1591</t>
  </si>
  <si>
    <t>jitule@freemagazine.cz</t>
  </si>
  <si>
    <t>9150266 (SB), 770187 (AD)</t>
  </si>
  <si>
    <t>Vodňany</t>
  </si>
  <si>
    <t>Hronková</t>
  </si>
  <si>
    <t>056217/3381</t>
  </si>
  <si>
    <t>9155112 (SB)</t>
  </si>
  <si>
    <t>Hronský</t>
  </si>
  <si>
    <t>050705/1864</t>
  </si>
  <si>
    <t>Sovova</t>
  </si>
  <si>
    <t>karvina</t>
  </si>
  <si>
    <t>jiri.hronsky@czechsnowboarding.cz</t>
  </si>
  <si>
    <t>Hrotík</t>
  </si>
  <si>
    <t>810710/0683</t>
  </si>
  <si>
    <t>Vašírov</t>
  </si>
  <si>
    <t>hrotik@ceskysnowboarding.cz</t>
  </si>
  <si>
    <t>Hrouška</t>
  </si>
  <si>
    <t>470716/046</t>
  </si>
  <si>
    <t>Fügnerova 989, Beroun</t>
  </si>
  <si>
    <t>slavekhouska@centrum.cz</t>
  </si>
  <si>
    <t>Hrozová</t>
  </si>
  <si>
    <t>795509/0264</t>
  </si>
  <si>
    <t>Hrstka</t>
  </si>
  <si>
    <t>011114/6255</t>
  </si>
  <si>
    <t>Míru</t>
  </si>
  <si>
    <t>Kaplice</t>
  </si>
  <si>
    <t>hrstka@ceskysnowboarding.cz</t>
  </si>
  <si>
    <t>Zeiberlichova</t>
  </si>
  <si>
    <t>Hrubešová</t>
  </si>
  <si>
    <t>106018/1496</t>
  </si>
  <si>
    <t>alexandrahrubesova@seznam.cz</t>
  </si>
  <si>
    <t>Hrubý</t>
  </si>
  <si>
    <t>890901/4202</t>
  </si>
  <si>
    <t>Bassova</t>
  </si>
  <si>
    <t>hruby@ceskysnowboarding.cz</t>
  </si>
  <si>
    <t>760526/0201</t>
  </si>
  <si>
    <t>Svinaře</t>
  </si>
  <si>
    <t>hrubyl@ceskysnowboarding.cz</t>
  </si>
  <si>
    <t>Hrudičková</t>
  </si>
  <si>
    <t>936109/0079</t>
  </si>
  <si>
    <t>eva.hrudickova@gmail.com</t>
  </si>
  <si>
    <t>916104/0020</t>
  </si>
  <si>
    <t>martina.hrouda@seznam.cz</t>
  </si>
  <si>
    <t>Hruš</t>
  </si>
  <si>
    <t>041210/8411</t>
  </si>
  <si>
    <t>hrus@ceskysnowboarding.cz</t>
  </si>
  <si>
    <t>Hruška</t>
  </si>
  <si>
    <t>700328/3749</t>
  </si>
  <si>
    <t>hruska.hd@gmail.com</t>
  </si>
  <si>
    <t>900731/3865</t>
  </si>
  <si>
    <t>hruska@klubkrusnychhor.cz</t>
  </si>
  <si>
    <t>Bendova</t>
  </si>
  <si>
    <t>Hrušková</t>
  </si>
  <si>
    <t>Skalická</t>
  </si>
  <si>
    <t>Vrchní</t>
  </si>
  <si>
    <t>615626/1089</t>
  </si>
  <si>
    <t>Sidliště pod Ralskem</t>
  </si>
  <si>
    <t>evahruskova@ceskysnowboarding.cz</t>
  </si>
  <si>
    <t>596101/0495</t>
  </si>
  <si>
    <t>Pod Malšičkou</t>
  </si>
  <si>
    <t>jitkahruskova@seznam.cz</t>
  </si>
  <si>
    <t>Hrůšová</t>
  </si>
  <si>
    <t>075728/5936</t>
  </si>
  <si>
    <t>Kubova Huť</t>
  </si>
  <si>
    <t>penzionalbert@sumava.net</t>
  </si>
  <si>
    <t>9155130 (SB)</t>
  </si>
  <si>
    <t>745125/1907</t>
  </si>
  <si>
    <t>Hrůzová</t>
  </si>
  <si>
    <t>075406/3552</t>
  </si>
  <si>
    <t>U Sportoviště</t>
  </si>
  <si>
    <t>zuzana.hruzova@czechsnowboarding.cz</t>
  </si>
  <si>
    <t>Mário</t>
  </si>
  <si>
    <t>Hrvačič</t>
  </si>
  <si>
    <t>910806/0071</t>
  </si>
  <si>
    <t>hrvacic.mario@gmail.com</t>
  </si>
  <si>
    <t>Hubáček</t>
  </si>
  <si>
    <t>040418/7531</t>
  </si>
  <si>
    <t>krystofhubacek@gmail.com</t>
  </si>
  <si>
    <t>Mimoňská</t>
  </si>
  <si>
    <t>800803/3308</t>
  </si>
  <si>
    <t>sip.hubo@atlas.cz</t>
  </si>
  <si>
    <t>Hübner</t>
  </si>
  <si>
    <t>111018/1622</t>
  </si>
  <si>
    <t>Jiříkovského</t>
  </si>
  <si>
    <t>251/8</t>
  </si>
  <si>
    <t>hubner.lukas@czechsnowboarding.cz</t>
  </si>
  <si>
    <t>Hübnerová</t>
  </si>
  <si>
    <t>095528/7916</t>
  </si>
  <si>
    <t>2922/18</t>
  </si>
  <si>
    <t>hubnerova.anna@czechsnowboarding.cz</t>
  </si>
  <si>
    <t>Hubocký</t>
  </si>
  <si>
    <t>700101/7419</t>
  </si>
  <si>
    <t>Skupova</t>
  </si>
  <si>
    <t>hubocky@ceskysnowboarding.cz</t>
  </si>
  <si>
    <t>Hučko</t>
  </si>
  <si>
    <t>780428/0671</t>
  </si>
  <si>
    <t>janhucko@ceskysnowboarding.cz</t>
  </si>
  <si>
    <t>Hudák</t>
  </si>
  <si>
    <t>030306/5972</t>
  </si>
  <si>
    <t>Ludvíková</t>
  </si>
  <si>
    <t>Ostrava Radvanice</t>
  </si>
  <si>
    <t>misahut@email.cz</t>
  </si>
  <si>
    <t>Hudec</t>
  </si>
  <si>
    <t>150514/1209</t>
  </si>
  <si>
    <t>Ziková</t>
  </si>
  <si>
    <t>kaysha@seznam.cz</t>
  </si>
  <si>
    <t>Hudecký</t>
  </si>
  <si>
    <t>770320/0395</t>
  </si>
  <si>
    <t>Milady Horákové</t>
  </si>
  <si>
    <t>petr-hudecky@ceskysnowboarding.cz</t>
  </si>
  <si>
    <t>Hudeček</t>
  </si>
  <si>
    <t>Za humny</t>
  </si>
  <si>
    <t>090309/8108</t>
  </si>
  <si>
    <t>hudecekdu@seznam.cz</t>
  </si>
  <si>
    <t>830613/5332</t>
  </si>
  <si>
    <t>hudecek@ceskysnowboarding.cz</t>
  </si>
  <si>
    <t>810630/0983</t>
  </si>
  <si>
    <t>Výletní</t>
  </si>
  <si>
    <t>hudecekp@ceskysnowboarding.cz</t>
  </si>
  <si>
    <t>Hudský</t>
  </si>
  <si>
    <t>880315/0411</t>
  </si>
  <si>
    <t>Konšecká</t>
  </si>
  <si>
    <t>hudsky@ceskysnowboarding.cz</t>
  </si>
  <si>
    <t>Hufová</t>
  </si>
  <si>
    <t>705101/7182</t>
  </si>
  <si>
    <t>hufova@ceskysnowboarding.cz</t>
  </si>
  <si>
    <t>U Sloupů</t>
  </si>
  <si>
    <t>Rooseveltova</t>
  </si>
  <si>
    <t>Hulan</t>
  </si>
  <si>
    <t>560308/1627</t>
  </si>
  <si>
    <t>Krušnohorská</t>
  </si>
  <si>
    <t>hulan@sportclub2000.eu</t>
  </si>
  <si>
    <t>Hulanová</t>
  </si>
  <si>
    <t>526203/093</t>
  </si>
  <si>
    <t>hulanova@sportclub2000.eu</t>
  </si>
  <si>
    <t>Huleja</t>
  </si>
  <si>
    <t>800915/0259</t>
  </si>
  <si>
    <t>Nad Zámečkem</t>
  </si>
  <si>
    <t>hula@vendetta.cz</t>
  </si>
  <si>
    <t>Yevheniy</t>
  </si>
  <si>
    <t>Hulig</t>
  </si>
  <si>
    <t>Zakarpatska</t>
  </si>
  <si>
    <t>Uzhgorod Ukraine</t>
  </si>
  <si>
    <t>zhenyajuligs@gmail.com</t>
  </si>
  <si>
    <t>Hulín</t>
  </si>
  <si>
    <t>Hůlka</t>
  </si>
  <si>
    <t>805530/0253</t>
  </si>
  <si>
    <t>Švehlova</t>
  </si>
  <si>
    <t>janshulka@ceskysnowboarding.cz</t>
  </si>
  <si>
    <t>Humlová</t>
  </si>
  <si>
    <t>995402/0758</t>
  </si>
  <si>
    <t>humlova@klubkrusnychhor.cz</t>
  </si>
  <si>
    <t>755528/1404</t>
  </si>
  <si>
    <t>humlova@jh.cz</t>
  </si>
  <si>
    <t>Hummelová</t>
  </si>
  <si>
    <t>895917/2453</t>
  </si>
  <si>
    <t>evicka.hum@seznam.cz</t>
  </si>
  <si>
    <t>9155013 (SB), 9155013 (SB)</t>
  </si>
  <si>
    <t>Joanna</t>
  </si>
  <si>
    <t>Hůrka</t>
  </si>
  <si>
    <t>841111/2193</t>
  </si>
  <si>
    <t>janhurka@gmail.com</t>
  </si>
  <si>
    <t>Husák</t>
  </si>
  <si>
    <t>100827/1715</t>
  </si>
  <si>
    <t>Dvorecká</t>
  </si>
  <si>
    <t>janavachkova@seznam.cz</t>
  </si>
  <si>
    <t>ZL, AD</t>
  </si>
  <si>
    <t>Husáková</t>
  </si>
  <si>
    <t>845601/4149</t>
  </si>
  <si>
    <t>husakova@ceskysnowboarding.cz</t>
  </si>
  <si>
    <t>Provaznická</t>
  </si>
  <si>
    <t>Vinařice</t>
  </si>
  <si>
    <t>Hušek</t>
  </si>
  <si>
    <t>890113/4231</t>
  </si>
  <si>
    <t>risto@snbz.cz</t>
  </si>
  <si>
    <t>Hutla</t>
  </si>
  <si>
    <t>841110/0291</t>
  </si>
  <si>
    <t>pavel.hutla@ceskysnowboarding.cz</t>
  </si>
  <si>
    <t>Marina</t>
  </si>
  <si>
    <t>Hybšová</t>
  </si>
  <si>
    <t>445225/021</t>
  </si>
  <si>
    <t>hybsova@sportclub2000.eu</t>
  </si>
  <si>
    <t>Hyksa</t>
  </si>
  <si>
    <t>040718/7176</t>
  </si>
  <si>
    <t>b.hyksa@seznam.cz</t>
  </si>
  <si>
    <t>Hyksová</t>
  </si>
  <si>
    <t>065520/7212</t>
  </si>
  <si>
    <t>Hynarová</t>
  </si>
  <si>
    <t>085917/3656</t>
  </si>
  <si>
    <t>hynarova@czechsnowboarding.cz</t>
  </si>
  <si>
    <t>090314/7091</t>
  </si>
  <si>
    <t>Kateřinice</t>
  </si>
  <si>
    <t>hynek@snowkidzcz.com</t>
  </si>
  <si>
    <t>801004/4350</t>
  </si>
  <si>
    <t>Dobronín</t>
  </si>
  <si>
    <t>hynek@ceskysnowboarding.cz</t>
  </si>
  <si>
    <t>060507/7088</t>
  </si>
  <si>
    <t>Hynková</t>
  </si>
  <si>
    <t>615817/1129</t>
  </si>
  <si>
    <t>Na Farkáně</t>
  </si>
  <si>
    <t>hynkova@czechsnowboarding.cz</t>
  </si>
  <si>
    <t>755826/0490</t>
  </si>
  <si>
    <t>Kovalovice</t>
  </si>
  <si>
    <t>Hypius</t>
  </si>
  <si>
    <t>880510/0194</t>
  </si>
  <si>
    <t>Mikulova</t>
  </si>
  <si>
    <t>hypius@ceskysnowboarding.cz</t>
  </si>
  <si>
    <t>Hypš</t>
  </si>
  <si>
    <t>100622/1304</t>
  </si>
  <si>
    <t>jarní</t>
  </si>
  <si>
    <t>ondrej.hybs@czechsnowboarding.cz</t>
  </si>
  <si>
    <t>Hýsková</t>
  </si>
  <si>
    <t>106125/1191</t>
  </si>
  <si>
    <t>Vomáčkova</t>
  </si>
  <si>
    <t>jana.karmazinova@post.cz</t>
  </si>
  <si>
    <t>Hyzlová</t>
  </si>
  <si>
    <t>095521/5349</t>
  </si>
  <si>
    <t>lhyzlova@seznam.cz</t>
  </si>
  <si>
    <t>Lužná</t>
  </si>
  <si>
    <t>Na Lukách</t>
  </si>
  <si>
    <t>Chaloupková</t>
  </si>
  <si>
    <t>155507/1991</t>
  </si>
  <si>
    <t>marketakonecna@email.cz</t>
  </si>
  <si>
    <t>135318/1412</t>
  </si>
  <si>
    <t>Nespeky</t>
  </si>
  <si>
    <t>Chalupa</t>
  </si>
  <si>
    <t>831213/3148</t>
  </si>
  <si>
    <t>Slepotice</t>
  </si>
  <si>
    <t>hynekchalupa@ceskysnowboarding.cz</t>
  </si>
  <si>
    <t>700414/0275</t>
  </si>
  <si>
    <t>pavelchalupa@ceskysnowboarding.cz</t>
  </si>
  <si>
    <t>Chalupník</t>
  </si>
  <si>
    <t>860208/4216</t>
  </si>
  <si>
    <t>chalupnik@czechsnowboarding.cz</t>
  </si>
  <si>
    <t>100421/6015</t>
  </si>
  <si>
    <t>U vlečky</t>
  </si>
  <si>
    <t>martin.nunvar@gmail.com</t>
  </si>
  <si>
    <t>Chalupníková</t>
  </si>
  <si>
    <t>125718/1420</t>
  </si>
  <si>
    <t>U Vlečky</t>
  </si>
  <si>
    <t>Chamra</t>
  </si>
  <si>
    <t>861205/0788</t>
  </si>
  <si>
    <t>Čs.Armády</t>
  </si>
  <si>
    <t>Pletený Újezd</t>
  </si>
  <si>
    <t>ondrejchamra@ceskysnowboarding.cz</t>
  </si>
  <si>
    <t>Niki</t>
  </si>
  <si>
    <t>Charvát</t>
  </si>
  <si>
    <t>130104/0862</t>
  </si>
  <si>
    <t>Hněvkovského</t>
  </si>
  <si>
    <t>lukascharvat@centrum.cz</t>
  </si>
  <si>
    <t>080420/7910</t>
  </si>
  <si>
    <t>ivonschrvatova@seznam.cz</t>
  </si>
  <si>
    <t>Chasák</t>
  </si>
  <si>
    <t>010416/4082</t>
  </si>
  <si>
    <t>chasicek1@seznam.cz</t>
  </si>
  <si>
    <t>Chasáková</t>
  </si>
  <si>
    <t>965929/4106</t>
  </si>
  <si>
    <t>Lesická</t>
  </si>
  <si>
    <t>michaela.chasakova@seznam.cz</t>
  </si>
  <si>
    <t>Havlenova</t>
  </si>
  <si>
    <t>Psáry</t>
  </si>
  <si>
    <t>146107/0710</t>
  </si>
  <si>
    <t xml:space="preserve">Malá Hraštice </t>
  </si>
  <si>
    <t>chladkova.v@post.cz</t>
  </si>
  <si>
    <t>925226/0028</t>
  </si>
  <si>
    <t>chladkova@ceskysnowboarding.cz</t>
  </si>
  <si>
    <t>Chlářová</t>
  </si>
  <si>
    <t>806228/0017</t>
  </si>
  <si>
    <t>eva.cihlar@seznam.cz</t>
  </si>
  <si>
    <t>Těrlicko</t>
  </si>
  <si>
    <t>Třinec 1</t>
  </si>
  <si>
    <t>Chlíbek</t>
  </si>
  <si>
    <t>710909/2584</t>
  </si>
  <si>
    <t>Jánošikova</t>
  </si>
  <si>
    <t>vaclav.chlibek@mahonysnowboards.club</t>
  </si>
  <si>
    <t>Chloupka</t>
  </si>
  <si>
    <t>856009/4686</t>
  </si>
  <si>
    <t>891223/6157</t>
  </si>
  <si>
    <t>Jablonec n. Nisou</t>
  </si>
  <si>
    <t>chlum@ceskysnowboarding.cz</t>
  </si>
  <si>
    <t>Chlumecká</t>
  </si>
  <si>
    <t>595505/0992</t>
  </si>
  <si>
    <t>Jerevanská</t>
  </si>
  <si>
    <t>anita.chlumecka@ceskysnowboarding.cz</t>
  </si>
  <si>
    <t>Chlup</t>
  </si>
  <si>
    <t>711002/3811</t>
  </si>
  <si>
    <t>Ponětovice</t>
  </si>
  <si>
    <t>jan.chlup@ceskysnowboarding.cz</t>
  </si>
  <si>
    <t>Chlupová</t>
  </si>
  <si>
    <t>725316/3753</t>
  </si>
  <si>
    <t>scharka5@seznam.cz</t>
  </si>
  <si>
    <t>Husovo nám.</t>
  </si>
  <si>
    <t>Chmelíková</t>
  </si>
  <si>
    <t>915308/0904</t>
  </si>
  <si>
    <t>Červené Pečky</t>
  </si>
  <si>
    <t>barbora.chmelikova1@seznam.cz</t>
  </si>
  <si>
    <t>Zlin</t>
  </si>
  <si>
    <t>Chmelková</t>
  </si>
  <si>
    <t>815720/3890</t>
  </si>
  <si>
    <t>Moravský Krumlov</t>
  </si>
  <si>
    <t>janachmelkova@seznam.cz</t>
  </si>
  <si>
    <t>Chmielová</t>
  </si>
  <si>
    <t>855706/5451</t>
  </si>
  <si>
    <t>Náměstí míru</t>
  </si>
  <si>
    <t>chmielova@ceskysnowboarding.cz</t>
  </si>
  <si>
    <t>Chodorovska</t>
  </si>
  <si>
    <t>845815/5827</t>
  </si>
  <si>
    <t>chodorovska@ceskysnowboarding.cz</t>
  </si>
  <si>
    <t>Chochola</t>
  </si>
  <si>
    <t>811015/6175</t>
  </si>
  <si>
    <t>Utěšilova</t>
  </si>
  <si>
    <t>chochola@ceskysnowboarding.cz</t>
  </si>
  <si>
    <t>Chocholáč</t>
  </si>
  <si>
    <t>900829/7199</t>
  </si>
  <si>
    <t>chocholac@ceskysnowboarding.cz</t>
  </si>
  <si>
    <t>Chocholouškova</t>
  </si>
  <si>
    <t>075922/7337</t>
  </si>
  <si>
    <t>zborovecká</t>
  </si>
  <si>
    <t>oherovad@seznam.cz</t>
  </si>
  <si>
    <t>Přílepy</t>
  </si>
  <si>
    <t>Cholavová</t>
  </si>
  <si>
    <t>955325/4194</t>
  </si>
  <si>
    <t>cholavova.anna@seznam.cz</t>
  </si>
  <si>
    <t>Choleva</t>
  </si>
  <si>
    <t>130516/0373</t>
  </si>
  <si>
    <t>Frýdlat nad Ostravicí</t>
  </si>
  <si>
    <t>litacijelen@centrum.cz</t>
  </si>
  <si>
    <t>010328/5380</t>
  </si>
  <si>
    <t>p.choleva@centrum.cz</t>
  </si>
  <si>
    <t>9150231 (SB)</t>
  </si>
  <si>
    <t>741221/4931</t>
  </si>
  <si>
    <t>1698276 (SB)</t>
  </si>
  <si>
    <t>030523/5381</t>
  </si>
  <si>
    <t>9150271 (SB)</t>
  </si>
  <si>
    <t>Cholevová</t>
  </si>
  <si>
    <t>735410/4956</t>
  </si>
  <si>
    <t>k.cholevova@seznam.cz</t>
  </si>
  <si>
    <t>Chomát</t>
  </si>
  <si>
    <t>901116/0510</t>
  </si>
  <si>
    <t>Legií</t>
  </si>
  <si>
    <t>chomat@ceskysnowboarding.cz</t>
  </si>
  <si>
    <t>Chotovinská</t>
  </si>
  <si>
    <t>955328/0088</t>
  </si>
  <si>
    <t>michaela.chotovinska@gmail.com</t>
  </si>
  <si>
    <t>9155007 (SB)</t>
  </si>
  <si>
    <t>Choura</t>
  </si>
  <si>
    <t>000923/3862</t>
  </si>
  <si>
    <t>chourova.katerina@centrum.cz</t>
  </si>
  <si>
    <t>9150187 (SB)</t>
  </si>
  <si>
    <t>850315/4198</t>
  </si>
  <si>
    <t>Prosečné</t>
  </si>
  <si>
    <t>choura@ceskysnowboarding.cz</t>
  </si>
  <si>
    <t>9150030 (SB)</t>
  </si>
  <si>
    <t>Chourová</t>
  </si>
  <si>
    <t>875525/0416</t>
  </si>
  <si>
    <t>Prosečná</t>
  </si>
  <si>
    <t>chourova@ceskysnowboarding.cz</t>
  </si>
  <si>
    <t>915926/0044</t>
  </si>
  <si>
    <t>1159951 (SB), 1159951 (SB)</t>
  </si>
  <si>
    <t>Chovanec</t>
  </si>
  <si>
    <t>071214/2222</t>
  </si>
  <si>
    <t>Sladovní</t>
  </si>
  <si>
    <t>Kojetín</t>
  </si>
  <si>
    <t>dusan.chovanec@centrum.cz</t>
  </si>
  <si>
    <t>Chramostová</t>
  </si>
  <si>
    <t>955901/4432</t>
  </si>
  <si>
    <t>Borkovany</t>
  </si>
  <si>
    <t>chramostova@czechsnowboarding.cz</t>
  </si>
  <si>
    <t>910716/0018</t>
  </si>
  <si>
    <t>Gensovská</t>
  </si>
  <si>
    <t>jakubchrst@gmail.com</t>
  </si>
  <si>
    <t>940518/0048</t>
  </si>
  <si>
    <t>honzachrast@centrum.cz</t>
  </si>
  <si>
    <t>650403/1039</t>
  </si>
  <si>
    <t>liborchrast@volny.cz</t>
  </si>
  <si>
    <t>Napajedla</t>
  </si>
  <si>
    <t>Chrastil</t>
  </si>
  <si>
    <t>670704/0373</t>
  </si>
  <si>
    <t>V Cibulkách</t>
  </si>
  <si>
    <t>petrachrastilova@seznam.cz</t>
  </si>
  <si>
    <t>Chrástová</t>
  </si>
  <si>
    <t>706224/0361</t>
  </si>
  <si>
    <t>zchrastova@volny.cz</t>
  </si>
  <si>
    <t>Chrdle</t>
  </si>
  <si>
    <t>480211/068</t>
  </si>
  <si>
    <t>josefchrle@ceskysnowboarding.cz</t>
  </si>
  <si>
    <t>Christ</t>
  </si>
  <si>
    <t>911201/0193</t>
  </si>
  <si>
    <t>P.O.BOX 948</t>
  </si>
  <si>
    <t>christ@ceskysnowboarding.cz</t>
  </si>
  <si>
    <t>Chromec</t>
  </si>
  <si>
    <t>880811/5811</t>
  </si>
  <si>
    <t>Hanáckého pluku</t>
  </si>
  <si>
    <t>v@post.cz</t>
  </si>
  <si>
    <t>930914/5736</t>
  </si>
  <si>
    <t>v@seznam.cz</t>
  </si>
  <si>
    <t>641025/1463</t>
  </si>
  <si>
    <t>Hanáckého Pluku</t>
  </si>
  <si>
    <t>chromecol@volny.cz</t>
  </si>
  <si>
    <t>Chromeková</t>
  </si>
  <si>
    <t>756029/6601</t>
  </si>
  <si>
    <t>Bělunská</t>
  </si>
  <si>
    <t>horní Počernice</t>
  </si>
  <si>
    <t>imru@seznam.cz</t>
  </si>
  <si>
    <t>106226/0826</t>
  </si>
  <si>
    <t>Kostelec</t>
  </si>
  <si>
    <t>Kostelec nad Černými lesy</t>
  </si>
  <si>
    <t>barbora.chrpova@czechsnowboarding.cz</t>
  </si>
  <si>
    <t>Chřásťanský</t>
  </si>
  <si>
    <t>861103/1374</t>
  </si>
  <si>
    <t>K. Chocholy</t>
  </si>
  <si>
    <t>HONZA.CH@hotmail.com</t>
  </si>
  <si>
    <t>Mattioliho</t>
  </si>
  <si>
    <t>Chudová</t>
  </si>
  <si>
    <t>015330/5306</t>
  </si>
  <si>
    <t>a.chudova@seznam.cz</t>
  </si>
  <si>
    <t>9155049 (SB), 885155 (AD)</t>
  </si>
  <si>
    <t>Chum</t>
  </si>
  <si>
    <t>841206/0426</t>
  </si>
  <si>
    <t>Poupětová</t>
  </si>
  <si>
    <t>chumtom@gemail.com</t>
  </si>
  <si>
    <t>Dmytro</t>
  </si>
  <si>
    <t>Chumak</t>
  </si>
  <si>
    <t>chumaknataliia2@gmail.com</t>
  </si>
  <si>
    <t>Chundela</t>
  </si>
  <si>
    <t>750605/2565</t>
  </si>
  <si>
    <t>chp@ysr.cz</t>
  </si>
  <si>
    <t>Chundelová</t>
  </si>
  <si>
    <t>006113/2720</t>
  </si>
  <si>
    <t>chn@ysr.cz</t>
  </si>
  <si>
    <t>036231/2731</t>
  </si>
  <si>
    <t>chni@ysr.cz</t>
  </si>
  <si>
    <t>Chvalová</t>
  </si>
  <si>
    <t>886116/0088</t>
  </si>
  <si>
    <t>freyjaska@email.cz</t>
  </si>
  <si>
    <t>Jirchářská</t>
  </si>
  <si>
    <t>955113/2030</t>
  </si>
  <si>
    <t>Biřkov</t>
  </si>
  <si>
    <t>romana@sportclubfun.com</t>
  </si>
  <si>
    <t>Troubsko</t>
  </si>
  <si>
    <t>Chvátalová</t>
  </si>
  <si>
    <t>865911/1197</t>
  </si>
  <si>
    <t>U Sokolovny</t>
  </si>
  <si>
    <t>¨27716</t>
  </si>
  <si>
    <t>katkachvatalova@ceskysnowboarding.cz</t>
  </si>
  <si>
    <t>Šumavské Hoštice</t>
  </si>
  <si>
    <t>Chymčáková</t>
  </si>
  <si>
    <t>085308/1790</t>
  </si>
  <si>
    <t>Jungmannovan</t>
  </si>
  <si>
    <t>684/3</t>
  </si>
  <si>
    <t>janaknap@seznam.cz</t>
  </si>
  <si>
    <t>9155128 (SB)</t>
  </si>
  <si>
    <t>Ibrahim</t>
  </si>
  <si>
    <t>930202/5931</t>
  </si>
  <si>
    <t>Arraská</t>
  </si>
  <si>
    <t>daniel.ibrahim@seznam.cz</t>
  </si>
  <si>
    <t>Icha</t>
  </si>
  <si>
    <t>780219/1177</t>
  </si>
  <si>
    <t>Nouzovská</t>
  </si>
  <si>
    <t>ale.icha@ceskysnowboarding.cz</t>
  </si>
  <si>
    <t>Popůvky</t>
  </si>
  <si>
    <t>Nikos</t>
  </si>
  <si>
    <t>Iliadis</t>
  </si>
  <si>
    <t>871120/4370</t>
  </si>
  <si>
    <t>nikos.iliadis@mahonysnowboards.club</t>
  </si>
  <si>
    <t>871120/4381</t>
  </si>
  <si>
    <t>petr.iliadis@mahonysnowboards.club</t>
  </si>
  <si>
    <t>Immer</t>
  </si>
  <si>
    <t>730522/0241</t>
  </si>
  <si>
    <t>Hakenova</t>
  </si>
  <si>
    <t>immer@ceskysnowboarding.cz</t>
  </si>
  <si>
    <t>000 000 000</t>
  </si>
  <si>
    <t>Indrychová</t>
  </si>
  <si>
    <t>135109/1060</t>
  </si>
  <si>
    <t>Pistovice</t>
  </si>
  <si>
    <t>Račice</t>
  </si>
  <si>
    <t>indrychova.ellen@czechsnowboarding.cz</t>
  </si>
  <si>
    <t>Ingyortová</t>
  </si>
  <si>
    <t>786027/0495</t>
  </si>
  <si>
    <t>petraingyortova@ceskysnowboarding.cz</t>
  </si>
  <si>
    <t>Ipserová</t>
  </si>
  <si>
    <t>835223/3120</t>
  </si>
  <si>
    <t>Jilovská</t>
  </si>
  <si>
    <t>ipserova@ceskysnowboarding.cz</t>
  </si>
  <si>
    <t>Iskerková</t>
  </si>
  <si>
    <t>615111/0152</t>
  </si>
  <si>
    <t>dasa.iskerkova@maxklinovec.club</t>
  </si>
  <si>
    <t>Jaburek</t>
  </si>
  <si>
    <t>080117/7421</t>
  </si>
  <si>
    <t>vit.jaburek@gmail.com</t>
  </si>
  <si>
    <t>Jabůrek</t>
  </si>
  <si>
    <t>041112/7431</t>
  </si>
  <si>
    <t>vit.jakubek@gmail.com</t>
  </si>
  <si>
    <t>Štefan</t>
  </si>
  <si>
    <t>Jackulák</t>
  </si>
  <si>
    <t>800124/3393</t>
  </si>
  <si>
    <t>jackulak@ceskysnowboarding.cz</t>
  </si>
  <si>
    <t>Jadrna</t>
  </si>
  <si>
    <t>075506/0548</t>
  </si>
  <si>
    <t>dorota.jadrna@czechsnowbosrding.cz</t>
  </si>
  <si>
    <t>Jágr</t>
  </si>
  <si>
    <t>730617/0707</t>
  </si>
  <si>
    <t>Če. Armády</t>
  </si>
  <si>
    <t>jardajagr73@seznam.cz</t>
  </si>
  <si>
    <t>Jágrová</t>
  </si>
  <si>
    <t>795115/0108</t>
  </si>
  <si>
    <t>gabina.petrzilkova@seznam.cz</t>
  </si>
  <si>
    <t>Jahelková</t>
  </si>
  <si>
    <t>936107/3700</t>
  </si>
  <si>
    <t>Jaromírova</t>
  </si>
  <si>
    <t>kristyna.jahelkova@gmail.com</t>
  </si>
  <si>
    <t>Slatinská</t>
  </si>
  <si>
    <t>Čižice</t>
  </si>
  <si>
    <t>Jaitner</t>
  </si>
  <si>
    <t>800912/3881</t>
  </si>
  <si>
    <t>Petra Jilemnického</t>
  </si>
  <si>
    <t>Adamov</t>
  </si>
  <si>
    <t>jaitner@czechsnowboarding.cz</t>
  </si>
  <si>
    <t>Helema</t>
  </si>
  <si>
    <t>Jajčíková</t>
  </si>
  <si>
    <t>745723/0979</t>
  </si>
  <si>
    <t>helena.jajcikova@ceskysnowboarding.cz</t>
  </si>
  <si>
    <t>Kundratice</t>
  </si>
  <si>
    <t>jakeš</t>
  </si>
  <si>
    <t>871103/1164</t>
  </si>
  <si>
    <t>V Kostelní</t>
  </si>
  <si>
    <t>jaksalmm@gmail.com</t>
  </si>
  <si>
    <t>Jakob</t>
  </si>
  <si>
    <t>Jakoubě</t>
  </si>
  <si>
    <t>820901/4253</t>
  </si>
  <si>
    <t>U Kina</t>
  </si>
  <si>
    <t>jakoube@ceskysnowboarding.cz</t>
  </si>
  <si>
    <t>U staré pošty</t>
  </si>
  <si>
    <t>Bořanovice</t>
  </si>
  <si>
    <t>Jakovcová</t>
  </si>
  <si>
    <t>966225/0015</t>
  </si>
  <si>
    <t>katkajakovcova@seznam.cz</t>
  </si>
  <si>
    <t>095109/2428</t>
  </si>
  <si>
    <t>Tobrucká</t>
  </si>
  <si>
    <t>iva.jakovcova@seznam.cz</t>
  </si>
  <si>
    <t>050512/2343</t>
  </si>
  <si>
    <t>Osvětimany</t>
  </si>
  <si>
    <t>svatavasek@gmail.com</t>
  </si>
  <si>
    <t>Prachatická</t>
  </si>
  <si>
    <t>Jakubec</t>
  </si>
  <si>
    <t>890411/4109</t>
  </si>
  <si>
    <t>jakubec@ceskysnowboarding.cz</t>
  </si>
  <si>
    <t>Vnější</t>
  </si>
  <si>
    <t>Mostecká</t>
  </si>
  <si>
    <t>Jamnický</t>
  </si>
  <si>
    <t>980221/5819</t>
  </si>
  <si>
    <t>Stiborská</t>
  </si>
  <si>
    <t>Kobeřice</t>
  </si>
  <si>
    <t>jan.jamnicky@czechsnowboarding.cz</t>
  </si>
  <si>
    <t>Tesař</t>
  </si>
  <si>
    <t>Nušlova</t>
  </si>
  <si>
    <t>Janáček</t>
  </si>
  <si>
    <t>090516/3765</t>
  </si>
  <si>
    <t>Rozcestní</t>
  </si>
  <si>
    <t>jakub.janacek@czechsnowboarding.cz</t>
  </si>
  <si>
    <t>Janáš</t>
  </si>
  <si>
    <t>560606/1131</t>
  </si>
  <si>
    <t>janjanas@ceskysnowboarding.cz</t>
  </si>
  <si>
    <t>Jančařík</t>
  </si>
  <si>
    <t>Gočárova</t>
  </si>
  <si>
    <t>890305/0178</t>
  </si>
  <si>
    <t>Pod Křížkem</t>
  </si>
  <si>
    <t>jancarik@ceskysnowboarding.cz</t>
  </si>
  <si>
    <t>Litovel</t>
  </si>
  <si>
    <t>Vizovice</t>
  </si>
  <si>
    <t>Jančiková</t>
  </si>
  <si>
    <t>055323/3252</t>
  </si>
  <si>
    <t>Litovelská</t>
  </si>
  <si>
    <t>lucie.jancikova@czechsnowboarding.cz</t>
  </si>
  <si>
    <t>Janda</t>
  </si>
  <si>
    <t>020219/1957</t>
  </si>
  <si>
    <t>Kvapilova</t>
  </si>
  <si>
    <t>motadlo@seznam.cz</t>
  </si>
  <si>
    <t>821118/1990</t>
  </si>
  <si>
    <t>Surovova</t>
  </si>
  <si>
    <t>jindrajanda@ceskysnowboarding.cz</t>
  </si>
  <si>
    <t>760818/1922</t>
  </si>
  <si>
    <t>jandap@ceskysnowboarding.cz</t>
  </si>
  <si>
    <t>Jandejsková</t>
  </si>
  <si>
    <t>865317/1736</t>
  </si>
  <si>
    <t>violajandejskova@seznam.cz</t>
  </si>
  <si>
    <t>Bibiana</t>
  </si>
  <si>
    <t>Jandeková</t>
  </si>
  <si>
    <t>115829/0276</t>
  </si>
  <si>
    <t>Zahumení</t>
  </si>
  <si>
    <t>Horní Lhota</t>
  </si>
  <si>
    <t>bibiana.jandekova@czechsnowboarding.cz</t>
  </si>
  <si>
    <t>Chomutovská</t>
  </si>
  <si>
    <t>Jandová</t>
  </si>
  <si>
    <t>756021/0680</t>
  </si>
  <si>
    <t>Červený Újezd</t>
  </si>
  <si>
    <t>Praha - západ</t>
  </si>
  <si>
    <t>marcela.jandova@ceskysnowboarding.cz</t>
  </si>
  <si>
    <t>Zdislava</t>
  </si>
  <si>
    <t>Čsl. Armády</t>
  </si>
  <si>
    <t>Ladislava</t>
  </si>
  <si>
    <t>Janeček</t>
  </si>
  <si>
    <t>891128/0752</t>
  </si>
  <si>
    <t>Unhošť</t>
  </si>
  <si>
    <t>kareljanecek@czechsnowboarding.cz</t>
  </si>
  <si>
    <t>850513/9038</t>
  </si>
  <si>
    <t>janecek@ceskysnowboarding.cz</t>
  </si>
  <si>
    <t>Janečka</t>
  </si>
  <si>
    <t>860905/5928</t>
  </si>
  <si>
    <t>U Jezera</t>
  </si>
  <si>
    <t>janecka@ceskysnowboarding.cz</t>
  </si>
  <si>
    <t>860905/5906</t>
  </si>
  <si>
    <t>Korunní</t>
  </si>
  <si>
    <t>jandas16@seznam.cz</t>
  </si>
  <si>
    <t>Drůbeží</t>
  </si>
  <si>
    <t>Ostružná</t>
  </si>
  <si>
    <t>U Dvora</t>
  </si>
  <si>
    <t>Janega</t>
  </si>
  <si>
    <t>680701/0892</t>
  </si>
  <si>
    <t>roman.janega@ceskysnowboarding.cz</t>
  </si>
  <si>
    <t>Janek</t>
  </si>
  <si>
    <t>Bronislav</t>
  </si>
  <si>
    <t>Jezerné</t>
  </si>
  <si>
    <t>Janíček</t>
  </si>
  <si>
    <t>Kovářov</t>
  </si>
  <si>
    <t>150609/1125</t>
  </si>
  <si>
    <t>Kroftova</t>
  </si>
  <si>
    <t>janicek@czechsnowboarding.cz</t>
  </si>
  <si>
    <t>Kašparová</t>
  </si>
  <si>
    <t>Janík</t>
  </si>
  <si>
    <t>tomáš</t>
  </si>
  <si>
    <t>680209/1890</t>
  </si>
  <si>
    <t>Dukelské náměstní</t>
  </si>
  <si>
    <t>tomasj@ceskysnowboarding.cz</t>
  </si>
  <si>
    <t>Janíková</t>
  </si>
  <si>
    <t>875627/0160</t>
  </si>
  <si>
    <t>Přádova</t>
  </si>
  <si>
    <t>b.janikova@seznam.cz</t>
  </si>
  <si>
    <t>965428/0064</t>
  </si>
  <si>
    <t>janikova.klara@email.cz</t>
  </si>
  <si>
    <t>Janíníková</t>
  </si>
  <si>
    <t>066018/8089</t>
  </si>
  <si>
    <t>davo.janik@yahoo.com</t>
  </si>
  <si>
    <t>066018/8100</t>
  </si>
  <si>
    <t>Janisová</t>
  </si>
  <si>
    <t>995619/2719</t>
  </si>
  <si>
    <t>ja@ysr.cz</t>
  </si>
  <si>
    <t>9155001 (SB)</t>
  </si>
  <si>
    <t>Jankovič</t>
  </si>
  <si>
    <t>870608/3936</t>
  </si>
  <si>
    <t>Špindlerův mlýn</t>
  </si>
  <si>
    <t>michaljankovic@ceskysnowboarding.cz</t>
  </si>
  <si>
    <t>Jankových</t>
  </si>
  <si>
    <t>091130/8101</t>
  </si>
  <si>
    <t>vladislav.jankovych@czechsnowboarding.cz</t>
  </si>
  <si>
    <t>Janků</t>
  </si>
  <si>
    <t>870921/6329</t>
  </si>
  <si>
    <t>Na Konečné</t>
  </si>
  <si>
    <t>Postřelmov</t>
  </si>
  <si>
    <t>janku@ceskysnowboarding.cz</t>
  </si>
  <si>
    <t>680529/2241</t>
  </si>
  <si>
    <t>Pod Hradbami</t>
  </si>
  <si>
    <t>patrikjanku@ceskysnowboarding.cz</t>
  </si>
  <si>
    <t>Uherský Brod</t>
  </si>
  <si>
    <t>Janočková</t>
  </si>
  <si>
    <t>065507/5091</t>
  </si>
  <si>
    <t>Kličanská</t>
  </si>
  <si>
    <t>38/597</t>
  </si>
  <si>
    <t>z.rimanova@seznam.cz</t>
  </si>
  <si>
    <t>Janošte</t>
  </si>
  <si>
    <t>830528/4592</t>
  </si>
  <si>
    <t>U Svitavy</t>
  </si>
  <si>
    <t>janoste@czechsnowboarding.cz</t>
  </si>
  <si>
    <t>Janouchová</t>
  </si>
  <si>
    <t>736205/1917</t>
  </si>
  <si>
    <t>Bášť</t>
  </si>
  <si>
    <t>denisajanouchova@ceskysnowboarding.cz</t>
  </si>
  <si>
    <t>Stamicova</t>
  </si>
  <si>
    <t>Janouš</t>
  </si>
  <si>
    <t>081214/7204</t>
  </si>
  <si>
    <t>janous@skiresort.cz</t>
  </si>
  <si>
    <t>Janoušek</t>
  </si>
  <si>
    <t>820315/0560</t>
  </si>
  <si>
    <t>Chlistov</t>
  </si>
  <si>
    <t>Miličín</t>
  </si>
  <si>
    <t>Marek631@seznam.cz</t>
  </si>
  <si>
    <t>070716/4931</t>
  </si>
  <si>
    <t>Na Zbořenci</t>
  </si>
  <si>
    <t>vesela.gizela@seznam.cz</t>
  </si>
  <si>
    <t>Šantova</t>
  </si>
  <si>
    <t>Janoušková</t>
  </si>
  <si>
    <t>056216/1589</t>
  </si>
  <si>
    <t>vikuna2016@gmail.com</t>
  </si>
  <si>
    <t>9155121 (SB)</t>
  </si>
  <si>
    <t>Kloboučnická</t>
  </si>
  <si>
    <t>Zoubkova</t>
  </si>
  <si>
    <t>Jansta</t>
  </si>
  <si>
    <t>750710/3450</t>
  </si>
  <si>
    <t>jansta@akjamu.cz</t>
  </si>
  <si>
    <t>090711/2723</t>
  </si>
  <si>
    <t>marek@seznam.cz</t>
  </si>
  <si>
    <t>Janstová</t>
  </si>
  <si>
    <t>075228/2696</t>
  </si>
  <si>
    <t>lprokopec@email.cz</t>
  </si>
  <si>
    <t>876229/0900</t>
  </si>
  <si>
    <t>Břežany II</t>
  </si>
  <si>
    <t>monikajanstova@gmail.com</t>
  </si>
  <si>
    <t>5623123 (AL)</t>
  </si>
  <si>
    <t>716115/7982</t>
  </si>
  <si>
    <t>Jámy</t>
  </si>
  <si>
    <t>Janura</t>
  </si>
  <si>
    <t>790422/2458</t>
  </si>
  <si>
    <t>janura@sportclub2000.eu</t>
  </si>
  <si>
    <t>Januš</t>
  </si>
  <si>
    <t>Benátky</t>
  </si>
  <si>
    <t>840329/0984</t>
  </si>
  <si>
    <t>janus@ceskysnowboarding.cz</t>
  </si>
  <si>
    <t>Jarolímek</t>
  </si>
  <si>
    <t>971002/1662</t>
  </si>
  <si>
    <t>Hartmanice</t>
  </si>
  <si>
    <t>shaun123@email.cz</t>
  </si>
  <si>
    <t>Boží dar</t>
  </si>
  <si>
    <t>Nad Lomem</t>
  </si>
  <si>
    <t>jasap@seznam.cz</t>
  </si>
  <si>
    <t>Jasanová</t>
  </si>
  <si>
    <t>Biskupcova</t>
  </si>
  <si>
    <t>Jaša</t>
  </si>
  <si>
    <t>100408/4466</t>
  </si>
  <si>
    <t>AktivKid z.s.</t>
  </si>
  <si>
    <t>Promenáda</t>
  </si>
  <si>
    <t>Jašková</t>
  </si>
  <si>
    <t>045409/7105</t>
  </si>
  <si>
    <t>Rožnov p. Radhoštěm</t>
  </si>
  <si>
    <t>mafdalena.jaskova@czechsnowboarding.cz</t>
  </si>
  <si>
    <t>Brno - Líšeň</t>
  </si>
  <si>
    <t>Jebavá</t>
  </si>
  <si>
    <t>746101/2570</t>
  </si>
  <si>
    <t>jea@ysr.cz</t>
  </si>
  <si>
    <t>785922/4461</t>
  </si>
  <si>
    <t>Zayerova alej</t>
  </si>
  <si>
    <t>daneckaz@seznam.cz</t>
  </si>
  <si>
    <t>995808/2728</t>
  </si>
  <si>
    <t>jk@ysr.cz</t>
  </si>
  <si>
    <t>065803/2419</t>
  </si>
  <si>
    <t>jl@ysr.cz</t>
  </si>
  <si>
    <t>Jebavý</t>
  </si>
  <si>
    <t>730618/2565</t>
  </si>
  <si>
    <t>jm@ysr.cz</t>
  </si>
  <si>
    <t>730821/4485</t>
  </si>
  <si>
    <t>Zeyerova alej</t>
  </si>
  <si>
    <t>radim.jebavy@email.cz</t>
  </si>
  <si>
    <t>Jebousek</t>
  </si>
  <si>
    <t>700919/3675</t>
  </si>
  <si>
    <t>Říčky</t>
  </si>
  <si>
    <t>Orlické Podhůří</t>
  </si>
  <si>
    <t>jebousekm@seznam.cz</t>
  </si>
  <si>
    <t>Jebousková</t>
  </si>
  <si>
    <t>045908/7002</t>
  </si>
  <si>
    <t>Jedinák</t>
  </si>
  <si>
    <t>760713/1004</t>
  </si>
  <si>
    <t>jedinak@seznam.cz</t>
  </si>
  <si>
    <t>Jedlička</t>
  </si>
  <si>
    <t>050925/1963</t>
  </si>
  <si>
    <t>Hřebečská</t>
  </si>
  <si>
    <t>jedlicka.frantisek@czechsnowboarding.cz</t>
  </si>
  <si>
    <t>Dolany</t>
  </si>
  <si>
    <t>Jedličková</t>
  </si>
  <si>
    <t>876030/7204</t>
  </si>
  <si>
    <t>Kramolna</t>
  </si>
  <si>
    <t>jedlickova@ceskysnowboarding.cz</t>
  </si>
  <si>
    <t>096113/1941</t>
  </si>
  <si>
    <t>jedlickova.klara@czechsnowboarding.cz</t>
  </si>
  <si>
    <t>055527/3092</t>
  </si>
  <si>
    <t>petra.jedlickova@czechsnowboarding.cz</t>
  </si>
  <si>
    <t>Jech</t>
  </si>
  <si>
    <t>040823/4651</t>
  </si>
  <si>
    <t>Pod Černou skálou</t>
  </si>
  <si>
    <t>Klecany</t>
  </si>
  <si>
    <t>martina.jechova@seznam.cz</t>
  </si>
  <si>
    <t>9150318 (SB)</t>
  </si>
  <si>
    <t>100111/4719</t>
  </si>
  <si>
    <t>690222/0193</t>
  </si>
  <si>
    <t>Pod Černou skálou 659</t>
  </si>
  <si>
    <t>petr.jech@seznam.cz</t>
  </si>
  <si>
    <t>Jechová</t>
  </si>
  <si>
    <t>075327/4632</t>
  </si>
  <si>
    <t>745218/0824</t>
  </si>
  <si>
    <t>martina.jechova@akmj.cz</t>
  </si>
  <si>
    <t>JAkub</t>
  </si>
  <si>
    <t>Jelen</t>
  </si>
  <si>
    <t>890930/6153</t>
  </si>
  <si>
    <t>Mírové Náměstí</t>
  </si>
  <si>
    <t>jelen@ceskysnowboarding.cz</t>
  </si>
  <si>
    <t>Jelínek</t>
  </si>
  <si>
    <t>900629/0040</t>
  </si>
  <si>
    <t>9150026 (SB)</t>
  </si>
  <si>
    <t>100619/8116</t>
  </si>
  <si>
    <t>pepa.jelinak7@volny.cz</t>
  </si>
  <si>
    <t>070731/4729</t>
  </si>
  <si>
    <t>Stříbrského</t>
  </si>
  <si>
    <t>684/12</t>
  </si>
  <si>
    <t>marekmarian@centrum.cz</t>
  </si>
  <si>
    <t>080815/2367</t>
  </si>
  <si>
    <t>Boršovská</t>
  </si>
  <si>
    <t>jelinek.janek@czechsnowboarding.cz</t>
  </si>
  <si>
    <t>720629/2665</t>
  </si>
  <si>
    <t>jiráskova</t>
  </si>
  <si>
    <t>jarojelinek@seznam.cz</t>
  </si>
  <si>
    <t>Krásné</t>
  </si>
  <si>
    <t>Sněžné</t>
  </si>
  <si>
    <t>750615/1510</t>
  </si>
  <si>
    <t>Čestmírova</t>
  </si>
  <si>
    <t>vilem.jelinek@aveelektro.com</t>
  </si>
  <si>
    <t>800810/4247</t>
  </si>
  <si>
    <t>jelinek.martin@czechsnowboarding.cz</t>
  </si>
  <si>
    <t>801118/5083</t>
  </si>
  <si>
    <t>jelinek@czechsnowboarding.cz</t>
  </si>
  <si>
    <t>651110/1080</t>
  </si>
  <si>
    <t>Praha 114</t>
  </si>
  <si>
    <t>romanjelinek@ceskysnowboarding.cz</t>
  </si>
  <si>
    <t>750915/3949</t>
  </si>
  <si>
    <t>roman.jelinek75@gmail.com</t>
  </si>
  <si>
    <t>500425/197</t>
  </si>
  <si>
    <t>vilemjelinek@centrum.cz</t>
  </si>
  <si>
    <t>730607/1245</t>
  </si>
  <si>
    <t>981105/0271</t>
  </si>
  <si>
    <t>Jiříkovice</t>
  </si>
  <si>
    <t>975210/0094</t>
  </si>
  <si>
    <t>025418/4359</t>
  </si>
  <si>
    <t>Ke Karlovu</t>
  </si>
  <si>
    <t>248/66</t>
  </si>
  <si>
    <t>jelinkova.daniela@czechsnowboarding.cz</t>
  </si>
  <si>
    <t>086220/8105</t>
  </si>
  <si>
    <t>Axnanova</t>
  </si>
  <si>
    <t>jelinek.tomas@centrum.cz</t>
  </si>
  <si>
    <t>746118/3862</t>
  </si>
  <si>
    <t>Marie Podvalové</t>
  </si>
  <si>
    <t>lada.jelinkova@ceskysnowboarding.cz</t>
  </si>
  <si>
    <t>105529/4691</t>
  </si>
  <si>
    <t>756220/0228</t>
  </si>
  <si>
    <t>portelka@centrum.cz</t>
  </si>
  <si>
    <t>Jenčovská</t>
  </si>
  <si>
    <t>056206/1302</t>
  </si>
  <si>
    <t>jean@ysr.cz</t>
  </si>
  <si>
    <t>Jenerálová</t>
  </si>
  <si>
    <t>105624/8292</t>
  </si>
  <si>
    <t>Popeláková</t>
  </si>
  <si>
    <t>jjeneral@seznam.cz</t>
  </si>
  <si>
    <t>085903/8092</t>
  </si>
  <si>
    <t>Jerhot</t>
  </si>
  <si>
    <t>700117/0066</t>
  </si>
  <si>
    <t>d.jerhot@seznam.cz</t>
  </si>
  <si>
    <t>Jerhotová</t>
  </si>
  <si>
    <t>815422/0107</t>
  </si>
  <si>
    <t>evajerhotova@seznam.cz</t>
  </si>
  <si>
    <t>Flip</t>
  </si>
  <si>
    <t>Jeřábek</t>
  </si>
  <si>
    <t>080509/4697</t>
  </si>
  <si>
    <t>alexandra.jerabkova@gmail.com</t>
  </si>
  <si>
    <t>Fučíkova</t>
  </si>
  <si>
    <t>Na Strži</t>
  </si>
  <si>
    <t>Milešovice</t>
  </si>
  <si>
    <t>Jezerská</t>
  </si>
  <si>
    <t>Alberto</t>
  </si>
  <si>
    <t>Jezowicz</t>
  </si>
  <si>
    <t>120505/1199</t>
  </si>
  <si>
    <t>Meznikova</t>
  </si>
  <si>
    <t>vlasta.jezowicz@gmail.com</t>
  </si>
  <si>
    <t>Jež</t>
  </si>
  <si>
    <t>640813/0641</t>
  </si>
  <si>
    <t>ladislavjez@seznam.cz</t>
  </si>
  <si>
    <t>Ježek</t>
  </si>
  <si>
    <t>850323/4960</t>
  </si>
  <si>
    <t>adam.jezek@mahonysnowboards.club</t>
  </si>
  <si>
    <t>950419/3853</t>
  </si>
  <si>
    <t>maafek@seznam.cz</t>
  </si>
  <si>
    <t>9150378 (SB)</t>
  </si>
  <si>
    <t>740226/0426</t>
  </si>
  <si>
    <t>petrjezek@ceskysnowboarding.cz</t>
  </si>
  <si>
    <t>Ježková</t>
  </si>
  <si>
    <t>805502/3636</t>
  </si>
  <si>
    <t>Hradební</t>
  </si>
  <si>
    <t>evik.jezek@seznam.cz</t>
  </si>
  <si>
    <t>935411/2966</t>
  </si>
  <si>
    <t>kaculka.j@seznam.cz</t>
  </si>
  <si>
    <t>895417/0742</t>
  </si>
  <si>
    <t>jezkova@ceskysnowboarding.cz</t>
  </si>
  <si>
    <t>695620/7764</t>
  </si>
  <si>
    <t>jezkova.simona@seznam.cz</t>
  </si>
  <si>
    <t>Ježová</t>
  </si>
  <si>
    <t>855825/4672</t>
  </si>
  <si>
    <t>jezova.eliska@czechsnowboarding.cz</t>
  </si>
  <si>
    <t>Jílek</t>
  </si>
  <si>
    <t>Černovice</t>
  </si>
  <si>
    <t>900331/3781</t>
  </si>
  <si>
    <t>jilek@ceskysnowboarding.cz</t>
  </si>
  <si>
    <t>080522/3782</t>
  </si>
  <si>
    <t>Mongolská</t>
  </si>
  <si>
    <t>stepan.dilek@czechsnowboarding.cz</t>
  </si>
  <si>
    <t>Jílková</t>
  </si>
  <si>
    <t>115423/0660</t>
  </si>
  <si>
    <t>nela.jilkova@czechsnowboarding.cz</t>
  </si>
  <si>
    <t>Jindra</t>
  </si>
  <si>
    <t>Jindrová</t>
  </si>
  <si>
    <t>985508/1522</t>
  </si>
  <si>
    <t>Horní Slatina</t>
  </si>
  <si>
    <t>Dačice</t>
  </si>
  <si>
    <t>jindrova21@seznam.cz</t>
  </si>
  <si>
    <t>865710/0144</t>
  </si>
  <si>
    <t>Hyacintova</t>
  </si>
  <si>
    <t>jindrova@ceskysnowboarding.cz</t>
  </si>
  <si>
    <t>905323/7160</t>
  </si>
  <si>
    <t>jindroval@ceskysnowboarding.cz</t>
  </si>
  <si>
    <t>Amalie</t>
  </si>
  <si>
    <t>Jinková</t>
  </si>
  <si>
    <t>775804/0378</t>
  </si>
  <si>
    <t>amalka@ceskysnowboarding.cz</t>
  </si>
  <si>
    <t>Jíra</t>
  </si>
  <si>
    <t>780810/2456</t>
  </si>
  <si>
    <t>petrjira@ceskysnowboarding.cz</t>
  </si>
  <si>
    <t>Jiráčková</t>
  </si>
  <si>
    <t>705619/2462</t>
  </si>
  <si>
    <t>pavlina.jirackova@maxklinovec.club</t>
  </si>
  <si>
    <t>Jiraň</t>
  </si>
  <si>
    <t>690311/0236</t>
  </si>
  <si>
    <t>Tasovská</t>
  </si>
  <si>
    <t>jiran@ceskysnowboarding.cz</t>
  </si>
  <si>
    <t>Martyáš</t>
  </si>
  <si>
    <t>Bajkalská</t>
  </si>
  <si>
    <t>Jirčík</t>
  </si>
  <si>
    <t>731117/0207</t>
  </si>
  <si>
    <t>petrjircik@ceskysnowboarding.cz</t>
  </si>
  <si>
    <t>Jílové u Prahy</t>
  </si>
  <si>
    <t>Vodárenská</t>
  </si>
  <si>
    <t>081103/7183</t>
  </si>
  <si>
    <t>hsladkova@seznam.cz</t>
  </si>
  <si>
    <t>9150366 (SB)</t>
  </si>
  <si>
    <t>690314/2917</t>
  </si>
  <si>
    <t>Březová-Oleško</t>
  </si>
  <si>
    <t>milanjirka@ceskysnowboarding.cz</t>
  </si>
  <si>
    <t>MAREK</t>
  </si>
  <si>
    <t>JIRKA</t>
  </si>
  <si>
    <t>900107/1079</t>
  </si>
  <si>
    <t>Plaňanská</t>
  </si>
  <si>
    <t>jimyjuny@gmail.com</t>
  </si>
  <si>
    <t>Jirkovský</t>
  </si>
  <si>
    <t>Jirkovská</t>
  </si>
  <si>
    <t>910301/2633</t>
  </si>
  <si>
    <t>Nová Kolonie</t>
  </si>
  <si>
    <t>jirkovsky@ceskysnowboarding.cz</t>
  </si>
  <si>
    <t>Jirman</t>
  </si>
  <si>
    <t>940523/3761</t>
  </si>
  <si>
    <t>Vyskeř</t>
  </si>
  <si>
    <t>LukasJirman@seznam.cz</t>
  </si>
  <si>
    <t>Praha 5 - Hlubočepy</t>
  </si>
  <si>
    <t>Jiroušek</t>
  </si>
  <si>
    <t>MIlan</t>
  </si>
  <si>
    <t>710416/0426</t>
  </si>
  <si>
    <t>Nýdecká</t>
  </si>
  <si>
    <t>milanjirousek@ceskysnowboarding.cz</t>
  </si>
  <si>
    <t>Jirovcova</t>
  </si>
  <si>
    <t>Jiruška</t>
  </si>
  <si>
    <t>910417/3661</t>
  </si>
  <si>
    <t>martinjiruska@ceskysnowboarding.cz</t>
  </si>
  <si>
    <t>Petržílek</t>
  </si>
  <si>
    <t>960827/3257</t>
  </si>
  <si>
    <t>V poli</t>
  </si>
  <si>
    <t>petrzilek.b@email.cz</t>
  </si>
  <si>
    <t>Jiřičná</t>
  </si>
  <si>
    <t>035517/0002</t>
  </si>
  <si>
    <t>barbora.jiricna@gmail.com</t>
  </si>
  <si>
    <t>Jiřík</t>
  </si>
  <si>
    <t>090413/4484</t>
  </si>
  <si>
    <t>pavla.dvorakova@kolme.cz</t>
  </si>
  <si>
    <t>Jiříková</t>
  </si>
  <si>
    <t>705708/0679</t>
  </si>
  <si>
    <t>hanajirikova@ceskysnowboarding.cz</t>
  </si>
  <si>
    <t>Jiřišta</t>
  </si>
  <si>
    <t>900924/3716</t>
  </si>
  <si>
    <t>martinjirista@seznam.cz</t>
  </si>
  <si>
    <t>Jizba</t>
  </si>
  <si>
    <t>970921/0720</t>
  </si>
  <si>
    <t>jizbalukas@gmail.com</t>
  </si>
  <si>
    <t>Jizbová</t>
  </si>
  <si>
    <t>965815/0722</t>
  </si>
  <si>
    <t>misulka.jiz@seznam.cz</t>
  </si>
  <si>
    <t>Joachimová</t>
  </si>
  <si>
    <t>785912/0214</t>
  </si>
  <si>
    <t>Libocká</t>
  </si>
  <si>
    <t>mariejoachimova@ceskysnowboarding.cz</t>
  </si>
  <si>
    <t>730502/5530</t>
  </si>
  <si>
    <t>renejohan@ceskysnowboarding.cz</t>
  </si>
  <si>
    <t>Za Školou</t>
  </si>
  <si>
    <t>Johann</t>
  </si>
  <si>
    <t>041128/2388</t>
  </si>
  <si>
    <t>j.pocinek@rubidea.cz</t>
  </si>
  <si>
    <t>Johannová</t>
  </si>
  <si>
    <t>015408/2742</t>
  </si>
  <si>
    <t>jj@ysr.cz</t>
  </si>
  <si>
    <t>9155045 (SB)</t>
  </si>
  <si>
    <t>Vendulka</t>
  </si>
  <si>
    <t>John</t>
  </si>
  <si>
    <t>640807/1120</t>
  </si>
  <si>
    <t>john.roman@seznam.cz</t>
  </si>
  <si>
    <t>Jochman</t>
  </si>
  <si>
    <t>061120/7971</t>
  </si>
  <si>
    <t>Újezd u Brna</t>
  </si>
  <si>
    <t>jochmanova.zuzana@seznam.cz</t>
  </si>
  <si>
    <t>Jokl</t>
  </si>
  <si>
    <t>880112/4574</t>
  </si>
  <si>
    <t>jokl.vratislav@czechsnowboarding.cz</t>
  </si>
  <si>
    <t>Jonaitis</t>
  </si>
  <si>
    <t>985820/4092</t>
  </si>
  <si>
    <t>Brno- Komín</t>
  </si>
  <si>
    <t>valentyna.jonaitis@gmail.com</t>
  </si>
  <si>
    <t>9155040 (SB)</t>
  </si>
  <si>
    <t>Jonáková</t>
  </si>
  <si>
    <t>Chlumec</t>
  </si>
  <si>
    <t>085822/4532</t>
  </si>
  <si>
    <t>kamila.darling@seznam.cz</t>
  </si>
  <si>
    <t>921031/0296</t>
  </si>
  <si>
    <t>jonas@ceskysnowboarding.cz</t>
  </si>
  <si>
    <t>Skalková</t>
  </si>
  <si>
    <t>Zvole</t>
  </si>
  <si>
    <t>Jonášová</t>
  </si>
  <si>
    <t>805820/3835</t>
  </si>
  <si>
    <t>Měnín</t>
  </si>
  <si>
    <t>jon.petra@seznam.cz</t>
  </si>
  <si>
    <t>Jordánová</t>
  </si>
  <si>
    <t>060510/6150</t>
  </si>
  <si>
    <t>radussej@seznam.cz</t>
  </si>
  <si>
    <t>Joslová</t>
  </si>
  <si>
    <t>095722/6083</t>
  </si>
  <si>
    <t>Na odpolední</t>
  </si>
  <si>
    <t>joslova@czechsnowboarding.cz</t>
  </si>
  <si>
    <t>Pecka</t>
  </si>
  <si>
    <t>Polná</t>
  </si>
  <si>
    <t>Jozová</t>
  </si>
  <si>
    <t>746218/2761</t>
  </si>
  <si>
    <t>kamilajozova@ceskysnowboarding.cz</t>
  </si>
  <si>
    <t>Juda</t>
  </si>
  <si>
    <t>901230/0968</t>
  </si>
  <si>
    <t>juda@ceskysnowboarding.cz</t>
  </si>
  <si>
    <t>Junek</t>
  </si>
  <si>
    <t>531120/1280</t>
  </si>
  <si>
    <t>mail@czechsnowboarding.cz</t>
  </si>
  <si>
    <t>Jung</t>
  </si>
  <si>
    <t>090109/8088</t>
  </si>
  <si>
    <t>jung.maxmilian@czechsnowboarding.cz</t>
  </si>
  <si>
    <t>Jungová</t>
  </si>
  <si>
    <t>005802/0270</t>
  </si>
  <si>
    <t>Načeradecká</t>
  </si>
  <si>
    <t>vanessa.smile@seznam.cz</t>
  </si>
  <si>
    <t>9155048 (SB)</t>
  </si>
  <si>
    <t>Jungwirth</t>
  </si>
  <si>
    <t>Junková</t>
  </si>
  <si>
    <t>905320/0310</t>
  </si>
  <si>
    <t>Pod Farou</t>
  </si>
  <si>
    <t>junkovakristyna@seznam.cz</t>
  </si>
  <si>
    <t>Jurák</t>
  </si>
  <si>
    <t>701205/4720</t>
  </si>
  <si>
    <t>jaroslavjurak@ceskysnowboarding.cz</t>
  </si>
  <si>
    <t>Juránek</t>
  </si>
  <si>
    <t>690826/6431</t>
  </si>
  <si>
    <t>Družstevní ochoz</t>
  </si>
  <si>
    <t>juranek@ceskysnowboarding.cz</t>
  </si>
  <si>
    <t>Marko</t>
  </si>
  <si>
    <t>Juráš</t>
  </si>
  <si>
    <t>770702/5667</t>
  </si>
  <si>
    <t>Hornovská</t>
  </si>
  <si>
    <t>marek.juras@seznam.cz</t>
  </si>
  <si>
    <t>Jurášová</t>
  </si>
  <si>
    <t>045315/7848</t>
  </si>
  <si>
    <t>Sekerkovy Loučky</t>
  </si>
  <si>
    <t>karolinajurasova@seznam.cz</t>
  </si>
  <si>
    <t>Ostrava - Hrabůvka</t>
  </si>
  <si>
    <t>Bohumín</t>
  </si>
  <si>
    <t>Jurečková</t>
  </si>
  <si>
    <t>075223/3691</t>
  </si>
  <si>
    <t>Žleby</t>
  </si>
  <si>
    <t>ana.jureckova@czechsnowboarding.cz</t>
  </si>
  <si>
    <t>Jurenka</t>
  </si>
  <si>
    <t>960212/6171</t>
  </si>
  <si>
    <t>JurenkaFilip@seznam.cz</t>
  </si>
  <si>
    <t>900916/4153</t>
  </si>
  <si>
    <t>master.f@seznam.cz</t>
  </si>
  <si>
    <t>Jurga</t>
  </si>
  <si>
    <t>780522/3712</t>
  </si>
  <si>
    <t>Dolni</t>
  </si>
  <si>
    <t>kamil.chocen@seznam.cz</t>
  </si>
  <si>
    <t>Jurišicová</t>
  </si>
  <si>
    <t>035318/5932</t>
  </si>
  <si>
    <t>Na Předělu</t>
  </si>
  <si>
    <t>jurisicova@snowkidzcz.com</t>
  </si>
  <si>
    <t>Ostrava - Zábřeh</t>
  </si>
  <si>
    <t>Jurkovič</t>
  </si>
  <si>
    <t>060909/0251</t>
  </si>
  <si>
    <t>Pod Parkem</t>
  </si>
  <si>
    <t>martina.doskocilova@seznam.cz</t>
  </si>
  <si>
    <t>Jurníčková</t>
  </si>
  <si>
    <t>956128/5701</t>
  </si>
  <si>
    <t>U Morávky</t>
  </si>
  <si>
    <t>m@seznam.cz</t>
  </si>
  <si>
    <t>Juršták</t>
  </si>
  <si>
    <t>820430/2238</t>
  </si>
  <si>
    <t>jurstak@sportclub2000.eu</t>
  </si>
  <si>
    <t>Jurtíková</t>
  </si>
  <si>
    <t>876111/5528</t>
  </si>
  <si>
    <t>Kurovice</t>
  </si>
  <si>
    <t>Míškovice u Hol.</t>
  </si>
  <si>
    <t>jurtikova@ceskysnowboarding.cz</t>
  </si>
  <si>
    <t>Juřicha</t>
  </si>
  <si>
    <t>140822/1661</t>
  </si>
  <si>
    <t>Sekaninova</t>
  </si>
  <si>
    <t>janjuricha@centrum.cz</t>
  </si>
  <si>
    <t>Majdalenky</t>
  </si>
  <si>
    <t>Jusanová</t>
  </si>
  <si>
    <t>085511/3776</t>
  </si>
  <si>
    <t>Zapletalová</t>
  </si>
  <si>
    <t>katerina.jusanova@czechsnowboarding.cz</t>
  </si>
  <si>
    <t>Jusková</t>
  </si>
  <si>
    <t>126016/1155</t>
  </si>
  <si>
    <t xml:space="preserve">Podhořská </t>
  </si>
  <si>
    <t>zuzana@simplerent.cz</t>
  </si>
  <si>
    <t>095613/4960</t>
  </si>
  <si>
    <t xml:space="preserve">Praha </t>
  </si>
  <si>
    <t>Rozdrojovice</t>
  </si>
  <si>
    <t>Jůzková</t>
  </si>
  <si>
    <t>655823/1053</t>
  </si>
  <si>
    <t>janajuzkova@ceskysnowboarding.cz</t>
  </si>
  <si>
    <t>Bělá pod Bezdězem</t>
  </si>
  <si>
    <t>Kabátová</t>
  </si>
  <si>
    <t>076120/4455</t>
  </si>
  <si>
    <t>Před Oborou</t>
  </si>
  <si>
    <t>kabatova@windsors.cz</t>
  </si>
  <si>
    <t>Kabelka</t>
  </si>
  <si>
    <t>860912/0190</t>
  </si>
  <si>
    <t>kabelka@freestylekolbenka.cz</t>
  </si>
  <si>
    <t>Kacetl</t>
  </si>
  <si>
    <t>870114/4166</t>
  </si>
  <si>
    <t>kacetl@ceskysnowboarding.cz</t>
  </si>
  <si>
    <t>Kacirek</t>
  </si>
  <si>
    <t>060727/3106</t>
  </si>
  <si>
    <t>Venkovská</t>
  </si>
  <si>
    <t>MICHAL.KACIREK@czechsnowboarding.cz</t>
  </si>
  <si>
    <t>Kacíř</t>
  </si>
  <si>
    <t>080114/3772</t>
  </si>
  <si>
    <t>Ostrava Vítkovice</t>
  </si>
  <si>
    <t>kacir@snowkidzcz.com</t>
  </si>
  <si>
    <t>Maríán</t>
  </si>
  <si>
    <t>110329/0397</t>
  </si>
  <si>
    <t>Obránců Mírů</t>
  </si>
  <si>
    <t>marian.kacir@czechsnowboarding.cz</t>
  </si>
  <si>
    <t>Kačaba</t>
  </si>
  <si>
    <t>910614/0054</t>
  </si>
  <si>
    <t>jankacaba@ceskysnowboarding.cz</t>
  </si>
  <si>
    <t>Kačirek</t>
  </si>
  <si>
    <t>020612/5656</t>
  </si>
  <si>
    <t>filip.kacirek@czechsnowboarding.cz</t>
  </si>
  <si>
    <t>060727/3117</t>
  </si>
  <si>
    <t>lukas.kacirek@czechsnowboarding.cz</t>
  </si>
  <si>
    <t>Kačírek</t>
  </si>
  <si>
    <t>120804/1373</t>
  </si>
  <si>
    <t>Geislerova</t>
  </si>
  <si>
    <t>luplskova@seznam.cz</t>
  </si>
  <si>
    <t>780321/3836</t>
  </si>
  <si>
    <t>kacirek.filip@czechsnowboarding.cz</t>
  </si>
  <si>
    <t>Vejprnice</t>
  </si>
  <si>
    <t>Kaděrková</t>
  </si>
  <si>
    <t>865718/5779</t>
  </si>
  <si>
    <t>Pavelčákova</t>
  </si>
  <si>
    <t>kaderkova.z@email.cz</t>
  </si>
  <si>
    <t>Kadlčák</t>
  </si>
  <si>
    <t>821113/5086</t>
  </si>
  <si>
    <t>Louky</t>
  </si>
  <si>
    <t>kadlcak@ceskysnowboarding.cz</t>
  </si>
  <si>
    <t>Kadlčíková</t>
  </si>
  <si>
    <t>826001/9834</t>
  </si>
  <si>
    <t>Varenská</t>
  </si>
  <si>
    <t>kadlcikova@ceskysnowboarding.cz</t>
  </si>
  <si>
    <t>Kadlec</t>
  </si>
  <si>
    <t>120218/1134</t>
  </si>
  <si>
    <t>Nad Stadiónem</t>
  </si>
  <si>
    <t>barbora.ascherlova@seznam.cz</t>
  </si>
  <si>
    <t>790810/2895</t>
  </si>
  <si>
    <t>kadlec_zdenek@email.cz</t>
  </si>
  <si>
    <t>Kadlecová</t>
  </si>
  <si>
    <t>025402/3715</t>
  </si>
  <si>
    <t>ajakadlecova2002@gmail.com</t>
  </si>
  <si>
    <t>815401/2493</t>
  </si>
  <si>
    <t>zaneta.kadlecova@maxklinovec.club</t>
  </si>
  <si>
    <t>Kadlečíková</t>
  </si>
  <si>
    <t>885213/6128</t>
  </si>
  <si>
    <t>adriana.kadlecikova@mahonysnowboards.club</t>
  </si>
  <si>
    <t>Kachat</t>
  </si>
  <si>
    <t>931212/2105</t>
  </si>
  <si>
    <t>Ledecká</t>
  </si>
  <si>
    <t>jakubkachat@ceskysnowboarding.cz</t>
  </si>
  <si>
    <t>Kachlířová</t>
  </si>
  <si>
    <t>066121/7920</t>
  </si>
  <si>
    <t>Bošovice</t>
  </si>
  <si>
    <t>petra.fillova@seznam.cz</t>
  </si>
  <si>
    <t>095209/7949</t>
  </si>
  <si>
    <t>Kaincová</t>
  </si>
  <si>
    <t>985307/1668</t>
  </si>
  <si>
    <t>kainckristyna@gmail.com</t>
  </si>
  <si>
    <t>Kaiser</t>
  </si>
  <si>
    <t>850802/7627</t>
  </si>
  <si>
    <t>Nečín</t>
  </si>
  <si>
    <t>kaiser@ceskysnowboarding.cz</t>
  </si>
  <si>
    <t>martin@rkgroup.cz</t>
  </si>
  <si>
    <t>Kaisrlík</t>
  </si>
  <si>
    <t>100201/4794</t>
  </si>
  <si>
    <t>Na Hajich</t>
  </si>
  <si>
    <t>Kajzarová</t>
  </si>
  <si>
    <t>085722/7228</t>
  </si>
  <si>
    <t>anna.kajzarova@czechsnowboarding.cz</t>
  </si>
  <si>
    <t>Kakalejčík</t>
  </si>
  <si>
    <t>040917/3567</t>
  </si>
  <si>
    <t>Pulkavova</t>
  </si>
  <si>
    <t>kakalejcik@snowkidzcz.com</t>
  </si>
  <si>
    <t>Kakosová</t>
  </si>
  <si>
    <t>735512/1598</t>
  </si>
  <si>
    <t>kakosova@luwex.cz</t>
  </si>
  <si>
    <t>Kala</t>
  </si>
  <si>
    <t>960213/4201</t>
  </si>
  <si>
    <t>Potocká</t>
  </si>
  <si>
    <t>kala.david@czechsnowboarding.cz</t>
  </si>
  <si>
    <t>700805/3811</t>
  </si>
  <si>
    <t>Holasoce</t>
  </si>
  <si>
    <t>151138 (AD)</t>
  </si>
  <si>
    <t>Kaláb</t>
  </si>
  <si>
    <t>040104/4897</t>
  </si>
  <si>
    <t>kalab@snowkidzcz.com</t>
  </si>
  <si>
    <t>Kalábová</t>
  </si>
  <si>
    <t>055218/1322</t>
  </si>
  <si>
    <t>iva.balinova@seznam.cz</t>
  </si>
  <si>
    <t>055605/0550</t>
  </si>
  <si>
    <t>natali.kalabova@czechsnowboarding.cz</t>
  </si>
  <si>
    <t>055605/0561</t>
  </si>
  <si>
    <t>niki.kalabova@czechsnowboarding.cz</t>
  </si>
  <si>
    <t>Kalaš</t>
  </si>
  <si>
    <t>860713/5790</t>
  </si>
  <si>
    <t>Praha 5 - Velká Chuchle</t>
  </si>
  <si>
    <t>kalas@ceskysnowboarding.cz</t>
  </si>
  <si>
    <t>Lomená</t>
  </si>
  <si>
    <t>Kalenda</t>
  </si>
  <si>
    <t>060604/1788</t>
  </si>
  <si>
    <t>g.kalendova@centrum.cz</t>
  </si>
  <si>
    <t>9150376 (SB)</t>
  </si>
  <si>
    <t>030412/1939</t>
  </si>
  <si>
    <t>Kaleta</t>
  </si>
  <si>
    <t>050813/0381</t>
  </si>
  <si>
    <t>filip.kaleta@czechsnowboarding.cz</t>
  </si>
  <si>
    <t>České mládeže</t>
  </si>
  <si>
    <t>Kalina</t>
  </si>
  <si>
    <t>780103/2635</t>
  </si>
  <si>
    <t>Okrešice</t>
  </si>
  <si>
    <t>kalina.frantisek@czechsnowboarding.cz</t>
  </si>
  <si>
    <t>720523/1726</t>
  </si>
  <si>
    <t>Kpt. Nálepky</t>
  </si>
  <si>
    <t>Tábor 3</t>
  </si>
  <si>
    <t>101106/1326</t>
  </si>
  <si>
    <t>katka.kalinova@email.cz</t>
  </si>
  <si>
    <t>141015/1105</t>
  </si>
  <si>
    <t>040304/5236</t>
  </si>
  <si>
    <t>Kalinová</t>
  </si>
  <si>
    <t>795708/4377</t>
  </si>
  <si>
    <t>Vysoké Studnice</t>
  </si>
  <si>
    <t>kalinova.martina@czechsnowboarding.cz</t>
  </si>
  <si>
    <t>Kalista</t>
  </si>
  <si>
    <t>850217/0996</t>
  </si>
  <si>
    <t>Kovářova</t>
  </si>
  <si>
    <t>kalista@ceskysnowboarding.cz</t>
  </si>
  <si>
    <t>Kalivoda</t>
  </si>
  <si>
    <t>870110/2102</t>
  </si>
  <si>
    <t>Třeboň</t>
  </si>
  <si>
    <t>tkalic@centrum.cz</t>
  </si>
  <si>
    <t xml:space="preserve"> 9150273 (SB)</t>
  </si>
  <si>
    <t>Kalivodová</t>
  </si>
  <si>
    <t>075303/4447</t>
  </si>
  <si>
    <t>U Rokytky</t>
  </si>
  <si>
    <t>jungmannova.helena@seznam.cz</t>
  </si>
  <si>
    <t>Kalkus</t>
  </si>
  <si>
    <t>061216/2430</t>
  </si>
  <si>
    <t>novakova@bozidar.cz</t>
  </si>
  <si>
    <t>9150357 (SB)</t>
  </si>
  <si>
    <t>Kalmán</t>
  </si>
  <si>
    <t>690802/1901</t>
  </si>
  <si>
    <t>BožíDar</t>
  </si>
  <si>
    <t>kalman@klubkrusnychhor.cz</t>
  </si>
  <si>
    <t>Kalous</t>
  </si>
  <si>
    <t>080323/3794</t>
  </si>
  <si>
    <t>Gerasimová</t>
  </si>
  <si>
    <t>maxim.kalous@czechsnowboarding.cz</t>
  </si>
  <si>
    <t>Kalousová</t>
  </si>
  <si>
    <t>085327/8129</t>
  </si>
  <si>
    <t>Ostovačická</t>
  </si>
  <si>
    <t>kalousova.alexandra@czechsnowboarding.cz</t>
  </si>
  <si>
    <t>Kalovská</t>
  </si>
  <si>
    <t>115527/1788</t>
  </si>
  <si>
    <t>hana@seznam.cz</t>
  </si>
  <si>
    <t>Kaluža</t>
  </si>
  <si>
    <t>050312/3654</t>
  </si>
  <si>
    <t>stepan.kaluza@chzechsnowboarding.cz</t>
  </si>
  <si>
    <t>Kambová</t>
  </si>
  <si>
    <t>115817/1289</t>
  </si>
  <si>
    <t xml:space="preserve">Vísky </t>
  </si>
  <si>
    <t>Vísky</t>
  </si>
  <si>
    <t>gucen@seznam.cz</t>
  </si>
  <si>
    <t>Nosislav</t>
  </si>
  <si>
    <t>Kameníček</t>
  </si>
  <si>
    <t>820729/5778</t>
  </si>
  <si>
    <t>Anenska</t>
  </si>
  <si>
    <t>kamenicek@gmail.com</t>
  </si>
  <si>
    <t>Kameníčková</t>
  </si>
  <si>
    <t>845312/4944</t>
  </si>
  <si>
    <t>sonakamenickova@gmail.com</t>
  </si>
  <si>
    <t>Kameník</t>
  </si>
  <si>
    <t>150312/1125</t>
  </si>
  <si>
    <t>Nálepkova</t>
  </si>
  <si>
    <t>zuzueb@seznam.cz</t>
  </si>
  <si>
    <t>890314/9530</t>
  </si>
  <si>
    <t>kamenik@ceskysnowboarding.cz</t>
  </si>
  <si>
    <t>Kameníková</t>
  </si>
  <si>
    <t>056217/2952</t>
  </si>
  <si>
    <t>Na slunci</t>
  </si>
  <si>
    <t>Hovorčovice</t>
  </si>
  <si>
    <t>kamenikovakar@yahoo.com</t>
  </si>
  <si>
    <t>Kamicová</t>
  </si>
  <si>
    <t>756031/0208</t>
  </si>
  <si>
    <t>Churánovská</t>
  </si>
  <si>
    <t>janakamicova@ceskysnowboarding.cz</t>
  </si>
  <si>
    <t>Kanalošová</t>
  </si>
  <si>
    <t>135829/0560</t>
  </si>
  <si>
    <t>Dvory</t>
  </si>
  <si>
    <t>luciemyslikova@seznam.cz</t>
  </si>
  <si>
    <t>Kanclíř</t>
  </si>
  <si>
    <t>070222/3709</t>
  </si>
  <si>
    <t>filip.kanclir@czechsnowboarding.cz</t>
  </si>
  <si>
    <t>Kandráč</t>
  </si>
  <si>
    <t>041224/1181</t>
  </si>
  <si>
    <t>kandrac@ceskysnowboarding.cz</t>
  </si>
  <si>
    <t>Kandrnál</t>
  </si>
  <si>
    <t>080608/8019</t>
  </si>
  <si>
    <t>ekandrlova@seznam.cz</t>
  </si>
  <si>
    <t>Káninský</t>
  </si>
  <si>
    <t>800213/6186</t>
  </si>
  <si>
    <t>M. J. Husa</t>
  </si>
  <si>
    <t>kaninsky@ceskysnowboarding.cz</t>
  </si>
  <si>
    <t>Kaňok</t>
  </si>
  <si>
    <t>031111/5387</t>
  </si>
  <si>
    <t>M. Magdonové</t>
  </si>
  <si>
    <t>marek.kanok@czechsnowboarding.cz</t>
  </si>
  <si>
    <t>Kaňoková</t>
  </si>
  <si>
    <t>036111/5414</t>
  </si>
  <si>
    <t>andrea.kanokova@czechsnowboarding.cz</t>
  </si>
  <si>
    <t>Káňová</t>
  </si>
  <si>
    <t>085915/3680</t>
  </si>
  <si>
    <t>kanova@snowkidzcz.com</t>
  </si>
  <si>
    <t>Kantor</t>
  </si>
  <si>
    <t>120706/1372</t>
  </si>
  <si>
    <t>Štefáčkova</t>
  </si>
  <si>
    <t>tomas.kantor@czechsnowboarding.cz</t>
  </si>
  <si>
    <t>Kaňurek</t>
  </si>
  <si>
    <t>900621/4613</t>
  </si>
  <si>
    <t>Horní Jasenka</t>
  </si>
  <si>
    <t>kanurekm@ceskysnowboarding.cz</t>
  </si>
  <si>
    <t>Kaňůrek</t>
  </si>
  <si>
    <t>850627/4656</t>
  </si>
  <si>
    <t>kanurek@ceskysnowboarding.cz</t>
  </si>
  <si>
    <t>Kapčiarová</t>
  </si>
  <si>
    <t>806029/9830</t>
  </si>
  <si>
    <t>kapciarova@ceskysnowboarding.cz</t>
  </si>
  <si>
    <t>Kaplan</t>
  </si>
  <si>
    <t>010117/3127</t>
  </si>
  <si>
    <t>Slepá ulička</t>
  </si>
  <si>
    <t>filipkaplan2@gmail.com</t>
  </si>
  <si>
    <t>081111/3666</t>
  </si>
  <si>
    <t>honza1@seznam.cz</t>
  </si>
  <si>
    <t>Kaplanová</t>
  </si>
  <si>
    <t>035215/3120</t>
  </si>
  <si>
    <t>katka.specianova@volny.cz</t>
  </si>
  <si>
    <t>Kbel</t>
  </si>
  <si>
    <t>Karafiát</t>
  </si>
  <si>
    <t>640414/1139</t>
  </si>
  <si>
    <t>Branická</t>
  </si>
  <si>
    <t>karafiat@ceskysnowboarding.cz</t>
  </si>
  <si>
    <t>Karásek</t>
  </si>
  <si>
    <t>750702/4943</t>
  </si>
  <si>
    <t>Kunčičky u Bašky</t>
  </si>
  <si>
    <t>Baška</t>
  </si>
  <si>
    <t>9150194 (SB)</t>
  </si>
  <si>
    <t>071130/3285</t>
  </si>
  <si>
    <t>renata.klickova@seznam.cz</t>
  </si>
  <si>
    <t>Herčíkova</t>
  </si>
  <si>
    <t>Břustkova</t>
  </si>
  <si>
    <t>Karfiol</t>
  </si>
  <si>
    <t>070317/4241</t>
  </si>
  <si>
    <t>Josefa Lady</t>
  </si>
  <si>
    <t>d.karfiol@seznam.cz</t>
  </si>
  <si>
    <t>Dr. E. Beneše</t>
  </si>
  <si>
    <t>Karlík</t>
  </si>
  <si>
    <t>930906/0409</t>
  </si>
  <si>
    <t>karlikjakub@gmail.com</t>
  </si>
  <si>
    <t>Karlíková</t>
  </si>
  <si>
    <t>045703/7504</t>
  </si>
  <si>
    <t>karlikovabara@seznam.cz</t>
  </si>
  <si>
    <t>Karmazín</t>
  </si>
  <si>
    <t>791020/2366</t>
  </si>
  <si>
    <t>Kaminická</t>
  </si>
  <si>
    <t>Děčín II</t>
  </si>
  <si>
    <t>karmazin@ceskysnowboarding</t>
  </si>
  <si>
    <t>Kárník</t>
  </si>
  <si>
    <t>920726/3197</t>
  </si>
  <si>
    <t>ka.jarda80@gmail.com</t>
  </si>
  <si>
    <t>Kárníková</t>
  </si>
  <si>
    <t>836109/3048</t>
  </si>
  <si>
    <t>karnikova@ceskysnowboarding.cz</t>
  </si>
  <si>
    <t>Bruslařská</t>
  </si>
  <si>
    <t>Karpíšek</t>
  </si>
  <si>
    <t>090228/7925</t>
  </si>
  <si>
    <t>Hochmanova</t>
  </si>
  <si>
    <t>karpisek.david@czechsnowboarding.cz</t>
  </si>
  <si>
    <t>Karpíšková</t>
  </si>
  <si>
    <t>055831/7947</t>
  </si>
  <si>
    <t>karpiskova.veronika@czechsnowboarding.cz</t>
  </si>
  <si>
    <t>Karvanová</t>
  </si>
  <si>
    <t>115412/0011</t>
  </si>
  <si>
    <t>martina.karvanova@gmail.com</t>
  </si>
  <si>
    <t>065916/5936</t>
  </si>
  <si>
    <t>Kasal</t>
  </si>
  <si>
    <t>890930/0191</t>
  </si>
  <si>
    <t>arnost.kasal@ceskysnowboarding.cz</t>
  </si>
  <si>
    <t>821221/0160</t>
  </si>
  <si>
    <t>Gutova</t>
  </si>
  <si>
    <t>2403/42</t>
  </si>
  <si>
    <t>kasal@sportclubfun.com</t>
  </si>
  <si>
    <t>Kasalická</t>
  </si>
  <si>
    <t>915707/2034</t>
  </si>
  <si>
    <t>Chudenín</t>
  </si>
  <si>
    <t>michaela.kasalicka@seznam.cz</t>
  </si>
  <si>
    <t>Kasalová</t>
  </si>
  <si>
    <t>075421/8575</t>
  </si>
  <si>
    <t>Hnanice</t>
  </si>
  <si>
    <t>kasalova.klara@czechsnowboarding.cz</t>
  </si>
  <si>
    <t>Kasík</t>
  </si>
  <si>
    <t>800202/0609</t>
  </si>
  <si>
    <t>lukas.kasik@mahonysnowboards.club</t>
  </si>
  <si>
    <t>Kaslík</t>
  </si>
  <si>
    <t>850413/9446</t>
  </si>
  <si>
    <t>Podsedky</t>
  </si>
  <si>
    <t>kaslik@ceskysnowboarding</t>
  </si>
  <si>
    <t>Kasper</t>
  </si>
  <si>
    <t>981216/3911</t>
  </si>
  <si>
    <t>Junáků</t>
  </si>
  <si>
    <t>honza.kasper@seznam.cz</t>
  </si>
  <si>
    <t>Kaše</t>
  </si>
  <si>
    <t>950529/1818</t>
  </si>
  <si>
    <t>Brnířov</t>
  </si>
  <si>
    <t>petr.kase95@gmail.com</t>
  </si>
  <si>
    <t>Blahoslav</t>
  </si>
  <si>
    <t>Kašpar</t>
  </si>
  <si>
    <t>980817/1868</t>
  </si>
  <si>
    <t>dankaspar13@gmail.com</t>
  </si>
  <si>
    <t>9150145 (SB), 9150145 (SB)</t>
  </si>
  <si>
    <t>860321/0297</t>
  </si>
  <si>
    <t>Náměstí Bořislava</t>
  </si>
  <si>
    <t>filipkaspar@ceskysnowboarding.cz</t>
  </si>
  <si>
    <t>750202/1923</t>
  </si>
  <si>
    <t>cs armády</t>
  </si>
  <si>
    <t>honza@sportclubfun.com</t>
  </si>
  <si>
    <t>770512/1842</t>
  </si>
  <si>
    <t>honzakaspar@email.cz</t>
  </si>
  <si>
    <t>070323/4499</t>
  </si>
  <si>
    <t>Zlonická</t>
  </si>
  <si>
    <t>jan.kaspar@czechsnowboarding.cz</t>
  </si>
  <si>
    <t>930503/2451</t>
  </si>
  <si>
    <t>Zahrádky u České Lípy</t>
  </si>
  <si>
    <t>kaspar.lukas@email.cz</t>
  </si>
  <si>
    <t>750717/2915</t>
  </si>
  <si>
    <t>kaspar35@gmail.com</t>
  </si>
  <si>
    <t>Kašpárek</t>
  </si>
  <si>
    <t>951204/5983</t>
  </si>
  <si>
    <t>dominik.kasparek@czechsnowboarding.cz</t>
  </si>
  <si>
    <t>780208/5566</t>
  </si>
  <si>
    <t>josef.kasparek@czechsnowboarding.cz</t>
  </si>
  <si>
    <t>Vašátkova</t>
  </si>
  <si>
    <t>055616/5940</t>
  </si>
  <si>
    <t>Křesanov</t>
  </si>
  <si>
    <t>kasparova.janina@seznam.cz</t>
  </si>
  <si>
    <t>005102/1861</t>
  </si>
  <si>
    <t>info@klubkrušnýchhor.cz</t>
  </si>
  <si>
    <t>9155033 (SB)</t>
  </si>
  <si>
    <t>Kašper</t>
  </si>
  <si>
    <t>750410/4960</t>
  </si>
  <si>
    <t>radek.kasper@czechsnowboarding.cz</t>
  </si>
  <si>
    <t>V Aleji</t>
  </si>
  <si>
    <t>Kautman</t>
  </si>
  <si>
    <t>061017/5214</t>
  </si>
  <si>
    <t>kautman@rodentica.cz</t>
  </si>
  <si>
    <t>Kbely</t>
  </si>
  <si>
    <t>Kavalec</t>
  </si>
  <si>
    <t>841115/4818</t>
  </si>
  <si>
    <t>Březejc</t>
  </si>
  <si>
    <t>miloskavalec@seznam.cz</t>
  </si>
  <si>
    <t>Kaválek</t>
  </si>
  <si>
    <t>810919/0012</t>
  </si>
  <si>
    <t>Bruselská</t>
  </si>
  <si>
    <t>kavalek@ceskysnowboarding.cz</t>
  </si>
  <si>
    <t>Třebovská</t>
  </si>
  <si>
    <t>Kavanová</t>
  </si>
  <si>
    <t>846201/5562</t>
  </si>
  <si>
    <t>Budovcova</t>
  </si>
  <si>
    <t>eva.kavanova@atlas.cz</t>
  </si>
  <si>
    <t>Kavka</t>
  </si>
  <si>
    <t>960411/3783</t>
  </si>
  <si>
    <t>Z. Kopala</t>
  </si>
  <si>
    <t>l.kawka@seznam.cz</t>
  </si>
  <si>
    <t>Kawuloková</t>
  </si>
  <si>
    <t>105912/1085</t>
  </si>
  <si>
    <t>martinakawulokova@sezna.cz</t>
  </si>
  <si>
    <t>Praha 4 - Modřany</t>
  </si>
  <si>
    <t>Kazdová</t>
  </si>
  <si>
    <t>785813/2007</t>
  </si>
  <si>
    <t>Přemýšlení u Vrbiček</t>
  </si>
  <si>
    <t>Zdiby</t>
  </si>
  <si>
    <t>lucie.kazdova@seznatum.cz</t>
  </si>
  <si>
    <t>Veselka</t>
  </si>
  <si>
    <t>Keclík</t>
  </si>
  <si>
    <t>011106/5944</t>
  </si>
  <si>
    <t>Gen. Janouška</t>
  </si>
  <si>
    <t>jiri.keclik@email.cz</t>
  </si>
  <si>
    <t>9150242 (SB)</t>
  </si>
  <si>
    <t>530811/192</t>
  </si>
  <si>
    <t>9150185 (SB)</t>
  </si>
  <si>
    <t>790418/5905</t>
  </si>
  <si>
    <t>K. Šmidkeho</t>
  </si>
  <si>
    <t>1826/15</t>
  </si>
  <si>
    <t>kazi.snb@email.cz</t>
  </si>
  <si>
    <t>9150196 (SB), 9150196 (SB)</t>
  </si>
  <si>
    <t>Keclíková</t>
  </si>
  <si>
    <t>056127/3559</t>
  </si>
  <si>
    <t>9155107 (SB)</t>
  </si>
  <si>
    <t>056127/3548</t>
  </si>
  <si>
    <t>9155108 (SB)</t>
  </si>
  <si>
    <t>765523/5412</t>
  </si>
  <si>
    <t>Karola Šmidkého</t>
  </si>
  <si>
    <t>marta.kec@email.cz</t>
  </si>
  <si>
    <t>Kečová</t>
  </si>
  <si>
    <t>115107/1856</t>
  </si>
  <si>
    <t>603/24</t>
  </si>
  <si>
    <t>brno</t>
  </si>
  <si>
    <t>kecova.adela@czechsnowboarding.cz</t>
  </si>
  <si>
    <t>Kédl</t>
  </si>
  <si>
    <t>630509/2288</t>
  </si>
  <si>
    <t>Slun. Náměstí</t>
  </si>
  <si>
    <t>kedl@malcon.cz</t>
  </si>
  <si>
    <t>Kejíková</t>
  </si>
  <si>
    <t>065719/8091</t>
  </si>
  <si>
    <t>tereza.kejikova@czechsnowboarding.cz</t>
  </si>
  <si>
    <t>V Rybníčkách</t>
  </si>
  <si>
    <t>Kekely</t>
  </si>
  <si>
    <t>101217/0511</t>
  </si>
  <si>
    <t>Brněnaská</t>
  </si>
  <si>
    <t>kekely.boris@czechsnowboarding</t>
  </si>
  <si>
    <t>Kellner</t>
  </si>
  <si>
    <t>890125/0985</t>
  </si>
  <si>
    <t>Na Okrouhlici</t>
  </si>
  <si>
    <t>kellner@ceskysnowboarding.cz</t>
  </si>
  <si>
    <t>Kelnarová</t>
  </si>
  <si>
    <t>885809/6170</t>
  </si>
  <si>
    <t>Kelner</t>
  </si>
  <si>
    <t>050804/3822</t>
  </si>
  <si>
    <t>Jana Maluchy</t>
  </si>
  <si>
    <t>DAVID.KELNER@czechsnowboarding.cz</t>
  </si>
  <si>
    <t>Kendík</t>
  </si>
  <si>
    <t>001112/3431</t>
  </si>
  <si>
    <t>hana.kendikova@tiscali.cz</t>
  </si>
  <si>
    <t>9150188 (SB)</t>
  </si>
  <si>
    <t>Kenely</t>
  </si>
  <si>
    <t>151001/0733</t>
  </si>
  <si>
    <t>kenely@czechsnowboarding.cz</t>
  </si>
  <si>
    <t>Kepšta</t>
  </si>
  <si>
    <t>760601/1809</t>
  </si>
  <si>
    <t>radekkepsta@czechsnowboarding.cz</t>
  </si>
  <si>
    <t>Banskobystrická</t>
  </si>
  <si>
    <t>Keřlík</t>
  </si>
  <si>
    <t>010901/2035</t>
  </si>
  <si>
    <t>Nýrská</t>
  </si>
  <si>
    <t>adamkerlik@seznam.cz</t>
  </si>
  <si>
    <t>9150241 (SB), 9150241 (SB)</t>
  </si>
  <si>
    <t>Keszegh</t>
  </si>
  <si>
    <t>000103/5936</t>
  </si>
  <si>
    <t>Cholelova</t>
  </si>
  <si>
    <t>jan.keszgh@czechsnowboarding.cz</t>
  </si>
  <si>
    <t>Ketnerová</t>
  </si>
  <si>
    <t>935822/1884</t>
  </si>
  <si>
    <t>Na Zvoničce</t>
  </si>
  <si>
    <t>danca.ketnerova@centrum.cz</t>
  </si>
  <si>
    <t>Miluše</t>
  </si>
  <si>
    <t>Kheil</t>
  </si>
  <si>
    <t>930628/0082</t>
  </si>
  <si>
    <t>kheil@ceskysnowboarding.cz</t>
  </si>
  <si>
    <t>821213/2170</t>
  </si>
  <si>
    <t>Khomová</t>
  </si>
  <si>
    <t>866204/3335</t>
  </si>
  <si>
    <t>Albertova</t>
  </si>
  <si>
    <t>Ronie.hradec@gmail.com</t>
  </si>
  <si>
    <t>Kicberger</t>
  </si>
  <si>
    <t>020502/4083</t>
  </si>
  <si>
    <t>Blučina</t>
  </si>
  <si>
    <t>kicberger@gmail.com</t>
  </si>
  <si>
    <t>Kieselová</t>
  </si>
  <si>
    <t>085417/8842</t>
  </si>
  <si>
    <t>Sloup</t>
  </si>
  <si>
    <t>anpech@atlas.cz</t>
  </si>
  <si>
    <t>Kijkov</t>
  </si>
  <si>
    <t>900509/4307</t>
  </si>
  <si>
    <t>dankijkov@gmail.com</t>
  </si>
  <si>
    <t>Durďákova</t>
  </si>
  <si>
    <t>Kilkovská</t>
  </si>
  <si>
    <t>086205/5337</t>
  </si>
  <si>
    <t>Velká Dlážka</t>
  </si>
  <si>
    <t>kilkovska@czechsnowboarding.cz</t>
  </si>
  <si>
    <t>Kindl</t>
  </si>
  <si>
    <t>790109/2463</t>
  </si>
  <si>
    <t>Karolíny Světlé</t>
  </si>
  <si>
    <t>kindl@sportclub2000.eu</t>
  </si>
  <si>
    <t>Kirjakovský</t>
  </si>
  <si>
    <t>930419/3866</t>
  </si>
  <si>
    <t>kirjakovsky@ceskysnowboarding.cz</t>
  </si>
  <si>
    <t>Kirnig</t>
  </si>
  <si>
    <t>970110/3863</t>
  </si>
  <si>
    <t>Etrichova</t>
  </si>
  <si>
    <t>david.kirnig@seznam.cz</t>
  </si>
  <si>
    <t>Kišš</t>
  </si>
  <si>
    <t>930219/5914</t>
  </si>
  <si>
    <t>michal.kiss@czechsnowboarding.cz</t>
  </si>
  <si>
    <t>Kittelová</t>
  </si>
  <si>
    <t>876229/2737</t>
  </si>
  <si>
    <t>verca.kit@gmail.com</t>
  </si>
  <si>
    <t>Klačko</t>
  </si>
  <si>
    <t>571115/0797</t>
  </si>
  <si>
    <t>klacko@sportclub2000.eu</t>
  </si>
  <si>
    <t>Vavřinecká</t>
  </si>
  <si>
    <t>Kladiva</t>
  </si>
  <si>
    <t>670704/0626</t>
  </si>
  <si>
    <t>petr.kladiva@maxklinovec.club</t>
  </si>
  <si>
    <t>Klapal</t>
  </si>
  <si>
    <t>040305/5565</t>
  </si>
  <si>
    <t>Mirosovska</t>
  </si>
  <si>
    <t>tereza.klapalova@volny.cz</t>
  </si>
  <si>
    <t>9150298 (SB)</t>
  </si>
  <si>
    <t>Klapil</t>
  </si>
  <si>
    <t>770517/5324</t>
  </si>
  <si>
    <t>Horní lán</t>
  </si>
  <si>
    <t>zbyneklapka@gmail.com</t>
  </si>
  <si>
    <t>Klapka</t>
  </si>
  <si>
    <t>670123/0041</t>
  </si>
  <si>
    <t>pklapka@vision.cz</t>
  </si>
  <si>
    <t>9150203 (SB)</t>
  </si>
  <si>
    <t>Klápová</t>
  </si>
  <si>
    <t>735325/0168</t>
  </si>
  <si>
    <t>Vorařská</t>
  </si>
  <si>
    <t>katerinaklapova@ceskysnowboarding.cz</t>
  </si>
  <si>
    <t>Na Ostrohu</t>
  </si>
  <si>
    <t>Jůlie</t>
  </si>
  <si>
    <t>Klasna</t>
  </si>
  <si>
    <t>840928/0429</t>
  </si>
  <si>
    <t>U Sluncové</t>
  </si>
  <si>
    <t>petrklasna@ceskysnowboarding.cz</t>
  </si>
  <si>
    <t>Klaška</t>
  </si>
  <si>
    <t>810902/1404</t>
  </si>
  <si>
    <t>arch. Teplého</t>
  </si>
  <si>
    <t>klaska@ceskysnowboarding.cz</t>
  </si>
  <si>
    <t>Klaudijer</t>
  </si>
  <si>
    <t>900829/5175</t>
  </si>
  <si>
    <t>klaudijer.tomas@czechsnowboarding.cz</t>
  </si>
  <si>
    <t>Běhounkova</t>
  </si>
  <si>
    <t>Rapotín</t>
  </si>
  <si>
    <t>Kunratice</t>
  </si>
  <si>
    <t>Klečková</t>
  </si>
  <si>
    <t>075702/0385</t>
  </si>
  <si>
    <t>Paskov</t>
  </si>
  <si>
    <t>hana.kleckova@czechsnowboarding.cz</t>
  </si>
  <si>
    <t>Klein</t>
  </si>
  <si>
    <t>080325/4529</t>
  </si>
  <si>
    <t>jonasklein@seznam.cz</t>
  </si>
  <si>
    <t>070101/4501</t>
  </si>
  <si>
    <t>krystofklein@seznam.cz</t>
  </si>
  <si>
    <t>770525/0300</t>
  </si>
  <si>
    <t>Nebušická</t>
  </si>
  <si>
    <t>858a</t>
  </si>
  <si>
    <t>kleint@volny.cz</t>
  </si>
  <si>
    <t>9150198 (SB)</t>
  </si>
  <si>
    <t>Nábřeží</t>
  </si>
  <si>
    <t>Kleinová</t>
  </si>
  <si>
    <t>785611/0405</t>
  </si>
  <si>
    <t>kristynakleinova@seznam.cz</t>
  </si>
  <si>
    <t>125214/1946</t>
  </si>
  <si>
    <t>U Pošty</t>
  </si>
  <si>
    <t>kleinova.linda@czechsnowboarding.cz</t>
  </si>
  <si>
    <t>045429/8614</t>
  </si>
  <si>
    <t>Andělice</t>
  </si>
  <si>
    <t>viki.kleinova@seznam.cz</t>
  </si>
  <si>
    <t>Kolínská</t>
  </si>
  <si>
    <t>Klement</t>
  </si>
  <si>
    <t>680802/1374</t>
  </si>
  <si>
    <t>pavelklement@ceskysnowboarding.cz</t>
  </si>
  <si>
    <t>Hranická</t>
  </si>
  <si>
    <t>Klemt</t>
  </si>
  <si>
    <t>080215/0888</t>
  </si>
  <si>
    <t>jaroslav.klent@seznam.cz</t>
  </si>
  <si>
    <t>Klemtová</t>
  </si>
  <si>
    <t>035206/3943</t>
  </si>
  <si>
    <t>Meziříčí</t>
  </si>
  <si>
    <t>Klent</t>
  </si>
  <si>
    <t>000624/3688</t>
  </si>
  <si>
    <t>jklentova@email.cz</t>
  </si>
  <si>
    <t>Klepal</t>
  </si>
  <si>
    <t>851019/3186</t>
  </si>
  <si>
    <t>klepal@ceskysnowboarding.cz</t>
  </si>
  <si>
    <t>Klesnil</t>
  </si>
  <si>
    <t>110331/0857</t>
  </si>
  <si>
    <t>karel.klesnil@czechsnowboarding.cz</t>
  </si>
  <si>
    <t>090326/3768</t>
  </si>
  <si>
    <t>tomas.klesnil@czechsnowboarding.cz</t>
  </si>
  <si>
    <t>Kletečka</t>
  </si>
  <si>
    <t>891210/5224</t>
  </si>
  <si>
    <t>kletecky@ceskysnowboarding.cz</t>
  </si>
  <si>
    <t>Klička</t>
  </si>
  <si>
    <t>770414/4536</t>
  </si>
  <si>
    <t>Veselská</t>
  </si>
  <si>
    <t>Podůvky</t>
  </si>
  <si>
    <t>klicka@czechsnowboarding.cz</t>
  </si>
  <si>
    <t>Klien</t>
  </si>
  <si>
    <t>700324/0123</t>
  </si>
  <si>
    <t>klein.david@centrum.cz</t>
  </si>
  <si>
    <t>Šternberkova</t>
  </si>
  <si>
    <t>Klíma</t>
  </si>
  <si>
    <t>011025/0404</t>
  </si>
  <si>
    <t>eda.klima@gmail.com</t>
  </si>
  <si>
    <t>9150275 (SB)</t>
  </si>
  <si>
    <t>Štursova</t>
  </si>
  <si>
    <t>070702/8927</t>
  </si>
  <si>
    <t>klima.tomas@czechsnowboarding.cz</t>
  </si>
  <si>
    <t>Klimek</t>
  </si>
  <si>
    <t>061212/4920</t>
  </si>
  <si>
    <t>klimek@czechsnowboarding.cz</t>
  </si>
  <si>
    <t>050208/1877</t>
  </si>
  <si>
    <t>Orlová Poruba</t>
  </si>
  <si>
    <t>orlova</t>
  </si>
  <si>
    <t>ondrej.klimek@czechsnowboarding.cz</t>
  </si>
  <si>
    <t>Klímek</t>
  </si>
  <si>
    <t>071104/7909</t>
  </si>
  <si>
    <t>zuzana.bohackova@seznam.cz</t>
  </si>
  <si>
    <t>110506/0198</t>
  </si>
  <si>
    <t>katerina.klimkova@skolajazyku.com</t>
  </si>
  <si>
    <t>Kliment</t>
  </si>
  <si>
    <t>030225/1719</t>
  </si>
  <si>
    <t>klima.moto@seznam.cz</t>
  </si>
  <si>
    <t>Klimentová</t>
  </si>
  <si>
    <t>786021/1139</t>
  </si>
  <si>
    <t>klimentova@gmail.com</t>
  </si>
  <si>
    <t>Klimeš</t>
  </si>
  <si>
    <t>120818/0996</t>
  </si>
  <si>
    <t>U Draha</t>
  </si>
  <si>
    <t>klimesova-jana@seznam.cz</t>
  </si>
  <si>
    <t>880501/9905</t>
  </si>
  <si>
    <t>Dolní Morava</t>
  </si>
  <si>
    <t>klimes@ceskysnowboarding.cz</t>
  </si>
  <si>
    <t>Agata</t>
  </si>
  <si>
    <t>Klimova</t>
  </si>
  <si>
    <t>135305/1194</t>
  </si>
  <si>
    <t>Vitkovice</t>
  </si>
  <si>
    <t>Chatavitkovice@email.cz</t>
  </si>
  <si>
    <t>Klimšová</t>
  </si>
  <si>
    <t>085527/3826</t>
  </si>
  <si>
    <t>30.dubna</t>
  </si>
  <si>
    <t>jara.klimsova@czechsnowboarding.cz</t>
  </si>
  <si>
    <t>Krystýna</t>
  </si>
  <si>
    <t>Čílova</t>
  </si>
  <si>
    <t>Klofáč</t>
  </si>
  <si>
    <t>370831/012</t>
  </si>
  <si>
    <t>1526489 (SB), 1526489 (SB)</t>
  </si>
  <si>
    <t>710224/0024</t>
  </si>
  <si>
    <t>klofac.karel@seznam.cz</t>
  </si>
  <si>
    <t>1526489 (SB)</t>
  </si>
  <si>
    <t>790329/0362</t>
  </si>
  <si>
    <t>pklofik@volny.cz</t>
  </si>
  <si>
    <t>070310/5073</t>
  </si>
  <si>
    <t>Klofáčová</t>
  </si>
  <si>
    <t>415317/084</t>
  </si>
  <si>
    <t>klofac.karel@seznam.com</t>
  </si>
  <si>
    <t>755110/0227</t>
  </si>
  <si>
    <t>ata.klofacova@seznam.cz</t>
  </si>
  <si>
    <t>Klokočka</t>
  </si>
  <si>
    <t>960929/0130</t>
  </si>
  <si>
    <t>Zakouřilova</t>
  </si>
  <si>
    <t>krokocka.v@gmail.com</t>
  </si>
  <si>
    <t>Klösel</t>
  </si>
  <si>
    <t>050624/3386</t>
  </si>
  <si>
    <t>z.peterkova@seznam.cz</t>
  </si>
  <si>
    <t>9150346 (SB)</t>
  </si>
  <si>
    <t>Klöslová</t>
  </si>
  <si>
    <t>085817/3393</t>
  </si>
  <si>
    <t>Stará Paka</t>
  </si>
  <si>
    <t>Kloudová</t>
  </si>
  <si>
    <t>765501/0341</t>
  </si>
  <si>
    <t>Minická</t>
  </si>
  <si>
    <t>monikakloudova@ceskysnowboarding.cz</t>
  </si>
  <si>
    <t>Klubus</t>
  </si>
  <si>
    <t>771101/4322</t>
  </si>
  <si>
    <t>Dolní Bojanovice</t>
  </si>
  <si>
    <t>m.klubus@atlas.cz</t>
  </si>
  <si>
    <t>jaroslava</t>
  </si>
  <si>
    <t>Klučinová</t>
  </si>
  <si>
    <t>745211/0457</t>
  </si>
  <si>
    <t>klucinova@ceskysnowboarding.cz</t>
  </si>
  <si>
    <t>Werner</t>
  </si>
  <si>
    <t>Akátová</t>
  </si>
  <si>
    <t>Klusák</t>
  </si>
  <si>
    <t>Junácká</t>
  </si>
  <si>
    <t>071002/7978</t>
  </si>
  <si>
    <t>cerna.hanka@email.cz</t>
  </si>
  <si>
    <t>Kluzová</t>
  </si>
  <si>
    <t>055407/0550</t>
  </si>
  <si>
    <t>Třanovice</t>
  </si>
  <si>
    <t>klara.kluzova@czechsnowboarding.cz</t>
  </si>
  <si>
    <t>Klváňová</t>
  </si>
  <si>
    <t>165119/1168</t>
  </si>
  <si>
    <t>V.Kaprálové</t>
  </si>
  <si>
    <t>klnava.matylda@czechsnowboarding</t>
  </si>
  <si>
    <t>Kmínek</t>
  </si>
  <si>
    <t>horskydvur@seznam.cz</t>
  </si>
  <si>
    <t>070206/1305</t>
  </si>
  <si>
    <t>Bedřichov 1713</t>
  </si>
  <si>
    <t>Knap</t>
  </si>
  <si>
    <t>921213/7209</t>
  </si>
  <si>
    <t>knap@ceskysnowboarding.cz</t>
  </si>
  <si>
    <t>930715/0435</t>
  </si>
  <si>
    <t>Prosecká</t>
  </si>
  <si>
    <t>pochcanynohy@sezam.cz</t>
  </si>
  <si>
    <t>Knapková</t>
  </si>
  <si>
    <t>996016/3763</t>
  </si>
  <si>
    <t>Třebařov</t>
  </si>
  <si>
    <t>martinaknapkova231@seznam.cz</t>
  </si>
  <si>
    <t>Knápková</t>
  </si>
  <si>
    <t>065324/3767</t>
  </si>
  <si>
    <t>eva.knapkova@czechsnowboarding.cz</t>
  </si>
  <si>
    <t>Knapp</t>
  </si>
  <si>
    <t>841128/0493</t>
  </si>
  <si>
    <t>Trávníčkova</t>
  </si>
  <si>
    <t>petr.knapp@gmail.com</t>
  </si>
  <si>
    <t>Knappová</t>
  </si>
  <si>
    <t>155513/1116</t>
  </si>
  <si>
    <t>kapon@atlas.cz</t>
  </si>
  <si>
    <t>095625/4717</t>
  </si>
  <si>
    <t>135211/0639</t>
  </si>
  <si>
    <t>Knedla</t>
  </si>
  <si>
    <t>Potoky</t>
  </si>
  <si>
    <t>780326/3556</t>
  </si>
  <si>
    <t>knedla@czechsnowboarding.cz</t>
  </si>
  <si>
    <t>Kneřová</t>
  </si>
  <si>
    <t>076017/1588</t>
  </si>
  <si>
    <t>jana.knerova@gmail.com</t>
  </si>
  <si>
    <t xml:space="preserve"> 9155141 (SB)</t>
  </si>
  <si>
    <t>Slovinská</t>
  </si>
  <si>
    <t>Knížátková</t>
  </si>
  <si>
    <t>075110/1241</t>
  </si>
  <si>
    <t>Budkovice</t>
  </si>
  <si>
    <t>knizatkova@seznam.cz</t>
  </si>
  <si>
    <t>035720/4353</t>
  </si>
  <si>
    <t>Knot</t>
  </si>
  <si>
    <t>910923/4090</t>
  </si>
  <si>
    <t>martinknot@seznam.cz</t>
  </si>
  <si>
    <t>Knotek</t>
  </si>
  <si>
    <t>721115/3961</t>
  </si>
  <si>
    <t>Ševelova</t>
  </si>
  <si>
    <t>knotek.dalibor@czechsnowboarding.cz</t>
  </si>
  <si>
    <t>841217/1746</t>
  </si>
  <si>
    <t>Hlasivo</t>
  </si>
  <si>
    <t>Mladá Vožice</t>
  </si>
  <si>
    <t>Knotekf@seznam.cz</t>
  </si>
  <si>
    <t xml:space="preserve"> 9150301 (SB),  9150301 (SB)</t>
  </si>
  <si>
    <t>Knotková</t>
  </si>
  <si>
    <t>895825/4173</t>
  </si>
  <si>
    <t>knotkova@czechsnowboarding.cz</t>
  </si>
  <si>
    <t>Kňourková</t>
  </si>
  <si>
    <t>070619/7998</t>
  </si>
  <si>
    <t>Konopiská</t>
  </si>
  <si>
    <t>veronikaknou@email.cz</t>
  </si>
  <si>
    <t>Kňůrová</t>
  </si>
  <si>
    <t>075814/7940</t>
  </si>
  <si>
    <t>Brumovice</t>
  </si>
  <si>
    <t>dominika.knurova@czechsnowboarding.cz</t>
  </si>
  <si>
    <t>Kobersteinová</t>
  </si>
  <si>
    <t>905827/0738</t>
  </si>
  <si>
    <t>luciekobra@ceskysnowboarding.cz</t>
  </si>
  <si>
    <t>Kobezda</t>
  </si>
  <si>
    <t>680206/0947</t>
  </si>
  <si>
    <t>pavelkobezda@ceskysnowboarding.cz</t>
  </si>
  <si>
    <t>Kobliha</t>
  </si>
  <si>
    <t>850425/0469</t>
  </si>
  <si>
    <t>kobliha@ceskysnowboarding.cz</t>
  </si>
  <si>
    <t>Kocián</t>
  </si>
  <si>
    <t>780329/7502</t>
  </si>
  <si>
    <t>Galandova</t>
  </si>
  <si>
    <t>kocian@ceskysnowboarding.cz</t>
  </si>
  <si>
    <t>040320/4230</t>
  </si>
  <si>
    <t>Pod Kostelem</t>
  </si>
  <si>
    <t>vojtech.kocian@czechsnowboarding.cz</t>
  </si>
  <si>
    <t>Kociánová</t>
  </si>
  <si>
    <t>085309/3560</t>
  </si>
  <si>
    <t>veronika.kocianova@czechsnowboarding.cz</t>
  </si>
  <si>
    <t>Kocman</t>
  </si>
  <si>
    <t>050722/7941</t>
  </si>
  <si>
    <t>filip.kocman@czechsnowboarding.cz</t>
  </si>
  <si>
    <t>790121/3826</t>
  </si>
  <si>
    <t>Loosova</t>
  </si>
  <si>
    <t>Hrušovany u Brna</t>
  </si>
  <si>
    <t>kocmantomas@seznam.cz</t>
  </si>
  <si>
    <t>Kocmanová</t>
  </si>
  <si>
    <t>085402/3456</t>
  </si>
  <si>
    <t>O.Sekory</t>
  </si>
  <si>
    <t>lucie.kocmanova@czechsnowboarding.cz</t>
  </si>
  <si>
    <t>Kocourek</t>
  </si>
  <si>
    <t>831205/4124</t>
  </si>
  <si>
    <t>J. Kvapila</t>
  </si>
  <si>
    <t>kocourek@ceskysnowboarding.cz</t>
  </si>
  <si>
    <t>Kocurková</t>
  </si>
  <si>
    <t>Starý Tekov</t>
  </si>
  <si>
    <t>evakocurkova@ceskysnowboarding.cz</t>
  </si>
  <si>
    <t>Kocurová</t>
  </si>
  <si>
    <t>775105/0043</t>
  </si>
  <si>
    <t>luciekocurova@ceskysnowboarding.cz</t>
  </si>
  <si>
    <t>Kočan</t>
  </si>
  <si>
    <t>781031/1630</t>
  </si>
  <si>
    <t>Na Valše</t>
  </si>
  <si>
    <t>amajk@seznam.cz</t>
  </si>
  <si>
    <t>Kočanová</t>
  </si>
  <si>
    <t>105624/5212</t>
  </si>
  <si>
    <t>Kočárek</t>
  </si>
  <si>
    <t>690120/0020</t>
  </si>
  <si>
    <t>Jince 48</t>
  </si>
  <si>
    <t>Jince</t>
  </si>
  <si>
    <t>martin.kocarek@ceskysnowboarding.cz</t>
  </si>
  <si>
    <t>Kočí</t>
  </si>
  <si>
    <t>095731/7933</t>
  </si>
  <si>
    <t>koci@czechsnowboarding.cz</t>
  </si>
  <si>
    <t>Sušilova</t>
  </si>
  <si>
    <t>Kočiš</t>
  </si>
  <si>
    <t>781104/8762</t>
  </si>
  <si>
    <t>Boleslavova</t>
  </si>
  <si>
    <t>kocis@ardomochov.cz</t>
  </si>
  <si>
    <t>Kodada</t>
  </si>
  <si>
    <t>810609/4205</t>
  </si>
  <si>
    <t>kodata@ceskysnowboarding.cz</t>
  </si>
  <si>
    <t>Kodl</t>
  </si>
  <si>
    <t>880725/2344</t>
  </si>
  <si>
    <t>obchod@kodl-ploty.cz</t>
  </si>
  <si>
    <t>890828/2284</t>
  </si>
  <si>
    <t>20koudy@seznam.cz</t>
  </si>
  <si>
    <t>Kodýdková</t>
  </si>
  <si>
    <t>006011/5935</t>
  </si>
  <si>
    <t>Rožmberská</t>
  </si>
  <si>
    <t>jaroslav.kodydek@seznam.cz</t>
  </si>
  <si>
    <t xml:space="preserve"> 9155019 (SB)</t>
  </si>
  <si>
    <t>025926/2872</t>
  </si>
  <si>
    <t>Kodym</t>
  </si>
  <si>
    <t>920831/3862</t>
  </si>
  <si>
    <t>matejkodym@seznam.cz</t>
  </si>
  <si>
    <t>Koháková</t>
  </si>
  <si>
    <t>855513/5578</t>
  </si>
  <si>
    <t>kohakova@ceskysnowboarding.cz</t>
  </si>
  <si>
    <t>Kohlman</t>
  </si>
  <si>
    <t>111213/1669</t>
  </si>
  <si>
    <t xml:space="preserve">Březová </t>
  </si>
  <si>
    <t>kohlman@khtransport.cz</t>
  </si>
  <si>
    <t>100305/4745</t>
  </si>
  <si>
    <t>Kohout</t>
  </si>
  <si>
    <t>080910/4703</t>
  </si>
  <si>
    <t>Severozápadní III</t>
  </si>
  <si>
    <t>hankapanka@seznam.cz</t>
  </si>
  <si>
    <t>Navigátorů</t>
  </si>
  <si>
    <t>510408/383</t>
  </si>
  <si>
    <t>Županovická</t>
  </si>
  <si>
    <t>petrkohout@ceskysnowboarding.cz</t>
  </si>
  <si>
    <t>121102/1493</t>
  </si>
  <si>
    <t>773105 (AD)</t>
  </si>
  <si>
    <t>860810/1733</t>
  </si>
  <si>
    <t>Výhledy</t>
  </si>
  <si>
    <t>v.kohout@gmail.com</t>
  </si>
  <si>
    <t>100528/4115</t>
  </si>
  <si>
    <t>solito@centrum.cz</t>
  </si>
  <si>
    <t>Kohoutová</t>
  </si>
  <si>
    <t>Edita</t>
  </si>
  <si>
    <t>105528/4131</t>
  </si>
  <si>
    <t>755625/0306</t>
  </si>
  <si>
    <t>kohoutova.maki@seznam.cz</t>
  </si>
  <si>
    <t>955412/0719</t>
  </si>
  <si>
    <t>Důlní</t>
  </si>
  <si>
    <t>vercakoh@seznam.cz</t>
  </si>
  <si>
    <t>Koch</t>
  </si>
  <si>
    <t>910630/6154</t>
  </si>
  <si>
    <t>koch@ceskysnowboarding.cz</t>
  </si>
  <si>
    <t>Kochová</t>
  </si>
  <si>
    <t>Smrková</t>
  </si>
  <si>
    <t>736101/3396</t>
  </si>
  <si>
    <t>kochova@ujc.cas.cz</t>
  </si>
  <si>
    <t>Kokeš</t>
  </si>
  <si>
    <t>870415/1214</t>
  </si>
  <si>
    <t>kokes@sportclub2000.eu</t>
  </si>
  <si>
    <t>Kokešová</t>
  </si>
  <si>
    <t>045729/3584</t>
  </si>
  <si>
    <t>katerina.kokesova@czechsnowboarding.cz</t>
  </si>
  <si>
    <t>Kokta</t>
  </si>
  <si>
    <t>130609/0687</t>
  </si>
  <si>
    <t>Horákov</t>
  </si>
  <si>
    <t>kokta.lubomir@czechsnowboarding.cz</t>
  </si>
  <si>
    <t>Koktová</t>
  </si>
  <si>
    <t>115923/1634</t>
  </si>
  <si>
    <t>koktova.zuzana@czechsnowboarding.cz</t>
  </si>
  <si>
    <t>Koláček</t>
  </si>
  <si>
    <t>890130/0617</t>
  </si>
  <si>
    <t>U Háje</t>
  </si>
  <si>
    <t>kolacek.ondrej@gmail.com</t>
  </si>
  <si>
    <t>Koláčková</t>
  </si>
  <si>
    <t>065707/7960</t>
  </si>
  <si>
    <t>kolackova.ema@czechsnowboarding.cz</t>
  </si>
  <si>
    <t>Kolarova</t>
  </si>
  <si>
    <t>915521/9722</t>
  </si>
  <si>
    <t>kolarova@ceskysnowboarding.cz</t>
  </si>
  <si>
    <t>Kolář</t>
  </si>
  <si>
    <t>Danicel</t>
  </si>
  <si>
    <t>070529/8066</t>
  </si>
  <si>
    <t>Hájkova</t>
  </si>
  <si>
    <t>2257/7</t>
  </si>
  <si>
    <t>e.frijka@seznam.cz</t>
  </si>
  <si>
    <t>830218/7223</t>
  </si>
  <si>
    <t>Kudrlíkova</t>
  </si>
  <si>
    <t>kolar@ceskysnowboarding.cz</t>
  </si>
  <si>
    <t>S.Manharda</t>
  </si>
  <si>
    <t>870815/1826</t>
  </si>
  <si>
    <t>filip.kolarr@seznam.cz</t>
  </si>
  <si>
    <t>830401/5797</t>
  </si>
  <si>
    <t>ivan.dub.kolar@seznam.cz</t>
  </si>
  <si>
    <t>830326/0625</t>
  </si>
  <si>
    <t>Hořovice (okr. Beroun)</t>
  </si>
  <si>
    <t>kolarj@ceskysnowboarding.cz</t>
  </si>
  <si>
    <t>740712/2481</t>
  </si>
  <si>
    <t>kolar@kolar.cz</t>
  </si>
  <si>
    <t>101209/1377</t>
  </si>
  <si>
    <t>e.erijka@seznam.cz</t>
  </si>
  <si>
    <t>Kolařík</t>
  </si>
  <si>
    <t>111021/0684</t>
  </si>
  <si>
    <t>kolarik@czechsnowboarding.cz</t>
  </si>
  <si>
    <t>Kolářová</t>
  </si>
  <si>
    <t>656205/0880</t>
  </si>
  <si>
    <t>Janýrova</t>
  </si>
  <si>
    <t>alice.kolarova@ceskysnowboarding.cz</t>
  </si>
  <si>
    <t>145922/1423</t>
  </si>
  <si>
    <t>pavla.kapitanova@seznam.cz</t>
  </si>
  <si>
    <t>Lipůvka</t>
  </si>
  <si>
    <t>955916/2096</t>
  </si>
  <si>
    <t>Milavče</t>
  </si>
  <si>
    <t>hkolarova15@gmail.com</t>
  </si>
  <si>
    <t>Český Brod</t>
  </si>
  <si>
    <t>055801/7427</t>
  </si>
  <si>
    <t>r.kolarova@atlas.cz</t>
  </si>
  <si>
    <t>905906/4861</t>
  </si>
  <si>
    <t>796O1</t>
  </si>
  <si>
    <t>katerina.kolarova@hotmail.com</t>
  </si>
  <si>
    <t>856108/1837</t>
  </si>
  <si>
    <t>Chýnovská</t>
  </si>
  <si>
    <t>Tábor - Měšice</t>
  </si>
  <si>
    <t>kolarova@sporclubfun.com</t>
  </si>
  <si>
    <t>085324/7439</t>
  </si>
  <si>
    <t>115719/0606</t>
  </si>
  <si>
    <t>petra.kolarova@czechsnowboarding.cz</t>
  </si>
  <si>
    <t>036216/4121</t>
  </si>
  <si>
    <t>Křídlovická</t>
  </si>
  <si>
    <t>svatkakovarova@seznam.cz</t>
  </si>
  <si>
    <t>Lukov</t>
  </si>
  <si>
    <t>Kolářský</t>
  </si>
  <si>
    <t>970829/0746</t>
  </si>
  <si>
    <t>Dánská</t>
  </si>
  <si>
    <t>colda8@seznam.cz</t>
  </si>
  <si>
    <t>Kolda</t>
  </si>
  <si>
    <t>901107/0200</t>
  </si>
  <si>
    <t>mkko@seznam.cz</t>
  </si>
  <si>
    <t>Kolegarová</t>
  </si>
  <si>
    <t>885909/6213</t>
  </si>
  <si>
    <t>coffrecoffre@gmail.com</t>
  </si>
  <si>
    <t>Osvětová</t>
  </si>
  <si>
    <t>Kolesa</t>
  </si>
  <si>
    <t>710408/5593</t>
  </si>
  <si>
    <t>bedja@seznam.cz</t>
  </si>
  <si>
    <t xml:space="preserve"> 1696530 (SB),  1696530 (SB)</t>
  </si>
  <si>
    <t>Kolesár</t>
  </si>
  <si>
    <t>770904/0042</t>
  </si>
  <si>
    <t>kolesar@ceskysnowboarding.cz</t>
  </si>
  <si>
    <t>730528/0378</t>
  </si>
  <si>
    <t>Jeřábkova</t>
  </si>
  <si>
    <t>Kolesová</t>
  </si>
  <si>
    <t>005610/5929</t>
  </si>
  <si>
    <t>adolfinka1@gmail.com</t>
  </si>
  <si>
    <t xml:space="preserve"> 9155024 (SB)</t>
  </si>
  <si>
    <t>025107/5924</t>
  </si>
  <si>
    <t>anazuzakol@gmail.com</t>
  </si>
  <si>
    <t>9155055 (SB)</t>
  </si>
  <si>
    <t>Kolínek</t>
  </si>
  <si>
    <t>050507/7430</t>
  </si>
  <si>
    <t>U Zimního Stadionu</t>
  </si>
  <si>
    <t>krystof.kolinek@czechsnowboarding.cz</t>
  </si>
  <si>
    <t>656004/0696</t>
  </si>
  <si>
    <t>kolinska@ceskysnowboarding.cz</t>
  </si>
  <si>
    <t>Kolková</t>
  </si>
  <si>
    <t>785921/3494</t>
  </si>
  <si>
    <t>Moutnice</t>
  </si>
  <si>
    <t>leonka.kolkova@seznam.cz</t>
  </si>
  <si>
    <t>Kollár</t>
  </si>
  <si>
    <t>080512/7444</t>
  </si>
  <si>
    <t>Pod Ohradí</t>
  </si>
  <si>
    <t>Nivnice</t>
  </si>
  <si>
    <t>kollar@czechsnowboarding.cz</t>
  </si>
  <si>
    <t>Koller</t>
  </si>
  <si>
    <t>901114/2591</t>
  </si>
  <si>
    <t>Kundratická</t>
  </si>
  <si>
    <t>koller@ceskysnowboarding.cz</t>
  </si>
  <si>
    <t>Kollerová</t>
  </si>
  <si>
    <t>056215/4681</t>
  </si>
  <si>
    <t>U Besedy</t>
  </si>
  <si>
    <t>josef.koller1@gmali.com</t>
  </si>
  <si>
    <t>Lilly</t>
  </si>
  <si>
    <t>Kolman</t>
  </si>
  <si>
    <t>891127/1666</t>
  </si>
  <si>
    <t xml:space="preserve">Náměstí Svobody </t>
  </si>
  <si>
    <t>kolman.marw@seznam.cz</t>
  </si>
  <si>
    <t>9150356 (SB)</t>
  </si>
  <si>
    <t>Střížovice</t>
  </si>
  <si>
    <t>051002/4537</t>
  </si>
  <si>
    <t>Praha Vinohrady</t>
  </si>
  <si>
    <t>tomas.kolman@czechsnowboarding.cz</t>
  </si>
  <si>
    <t>Kolmanová</t>
  </si>
  <si>
    <t>865326/3080</t>
  </si>
  <si>
    <t>Lipská</t>
  </si>
  <si>
    <t>adela.kolmanova@maxklinovec.club</t>
  </si>
  <si>
    <t>126128/0647</t>
  </si>
  <si>
    <t>Legionářů</t>
  </si>
  <si>
    <t>Kolner</t>
  </si>
  <si>
    <t>761210/0903</t>
  </si>
  <si>
    <t>Lipník</t>
  </si>
  <si>
    <t>petrkolner@ceskysnowboarding.cz</t>
  </si>
  <si>
    <t>Kolomazník</t>
  </si>
  <si>
    <t>070511/3684</t>
  </si>
  <si>
    <t>Nad Mlýnkem</t>
  </si>
  <si>
    <t>petr.kolomaznik@czechsnowboarding.cz</t>
  </si>
  <si>
    <t>800323/3865</t>
  </si>
  <si>
    <t>Josefy Faimonové</t>
  </si>
  <si>
    <t>rkolomaznik@neunisch.brno.cz</t>
  </si>
  <si>
    <t>Kolondrová</t>
  </si>
  <si>
    <t>976021/5971</t>
  </si>
  <si>
    <t>P.Janovova</t>
  </si>
  <si>
    <t>renako10@seznam.cz</t>
  </si>
  <si>
    <t>Koloušek</t>
  </si>
  <si>
    <t>780114/0710</t>
  </si>
  <si>
    <t>kolousek@klubkrusnychhor.cz</t>
  </si>
  <si>
    <t>Komár</t>
  </si>
  <si>
    <t>720211/3743</t>
  </si>
  <si>
    <t>komar@usz.olc.justice.cz</t>
  </si>
  <si>
    <t>Komárek</t>
  </si>
  <si>
    <t>720623/3056</t>
  </si>
  <si>
    <t>jakub.komarek@maxklinovec.club</t>
  </si>
  <si>
    <t>970524/4021</t>
  </si>
  <si>
    <t>Moravská Strana</t>
  </si>
  <si>
    <t>komarek.jan@czechsnowboarding.cz</t>
  </si>
  <si>
    <t>740331/0244</t>
  </si>
  <si>
    <t>Ke Skále</t>
  </si>
  <si>
    <t>jaroslavkomarek@ceskysnowboarding.cz</t>
  </si>
  <si>
    <t>Komjathy</t>
  </si>
  <si>
    <t>041225/0377</t>
  </si>
  <si>
    <t>Fryčovice</t>
  </si>
  <si>
    <t>krystof.komjathy@czechsnowboarding.cz</t>
  </si>
  <si>
    <t>Brtnice</t>
  </si>
  <si>
    <t>Koňařík</t>
  </si>
  <si>
    <t>filip</t>
  </si>
  <si>
    <t>090311/7248</t>
  </si>
  <si>
    <t>Bratří hlaviců</t>
  </si>
  <si>
    <t>filip.konARIK@czechsnowboarding.cz</t>
  </si>
  <si>
    <t>Koňaříková</t>
  </si>
  <si>
    <t>085919/0376</t>
  </si>
  <si>
    <t>K Hájku</t>
  </si>
  <si>
    <t>lilly.konarikova@czechsnowboarding.cz</t>
  </si>
  <si>
    <t>Rori</t>
  </si>
  <si>
    <t>085919/0365</t>
  </si>
  <si>
    <t>rori.konarikova@czechsnowboarding.cz</t>
  </si>
  <si>
    <t>Kondrčíková</t>
  </si>
  <si>
    <t>075302/3546</t>
  </si>
  <si>
    <t>vendula.kondrcikova@czechsnowboarding.cz</t>
  </si>
  <si>
    <t>115313/1056</t>
  </si>
  <si>
    <t>Ve struhách</t>
  </si>
  <si>
    <t>1017/4</t>
  </si>
  <si>
    <t>martin.m.konecny@gmail.com</t>
  </si>
  <si>
    <t>085424/4699</t>
  </si>
  <si>
    <t>055608/8005</t>
  </si>
  <si>
    <t>l.p.konecna@seznam.cz</t>
  </si>
  <si>
    <t>036114/4212</t>
  </si>
  <si>
    <t>Meluzínova</t>
  </si>
  <si>
    <t>viktorie.konecna@czechsnowboarding.cz</t>
  </si>
  <si>
    <t>Konečný</t>
  </si>
  <si>
    <t>771218/0432</t>
  </si>
  <si>
    <t>U Svobodárny</t>
  </si>
  <si>
    <t>jaromirkonecny@ceskysnowboarding.cz</t>
  </si>
  <si>
    <t>780426/7779</t>
  </si>
  <si>
    <t>Ve Struhách</t>
  </si>
  <si>
    <t>martin.konecny@qedgroup.cz</t>
  </si>
  <si>
    <t>9150160 (SB), 9150160 (SB)</t>
  </si>
  <si>
    <t>930628/4108</t>
  </si>
  <si>
    <t>Glinkova</t>
  </si>
  <si>
    <t>mrkonecnym@gmail.com</t>
  </si>
  <si>
    <t>880810/5856</t>
  </si>
  <si>
    <t>Střemeníčko</t>
  </si>
  <si>
    <t>Luká</t>
  </si>
  <si>
    <t>petr.lyze@email.cz</t>
  </si>
  <si>
    <t>820121/4076</t>
  </si>
  <si>
    <t>Šitbořice</t>
  </si>
  <si>
    <t>rkonecny@czechsnowboarding.cz</t>
  </si>
  <si>
    <t>080824/5350</t>
  </si>
  <si>
    <t>Profuky</t>
  </si>
  <si>
    <t>konecny@czechsnowboarding.cz</t>
  </si>
  <si>
    <t>Konicar</t>
  </si>
  <si>
    <t>050402/3575</t>
  </si>
  <si>
    <t>Mojmírovců</t>
  </si>
  <si>
    <t>prokop.konicar@czechsnowboarding.cz</t>
  </si>
  <si>
    <t>Marián</t>
  </si>
  <si>
    <t>Mořkov</t>
  </si>
  <si>
    <t>Kamenný Přívoz</t>
  </si>
  <si>
    <t>845202/1919</t>
  </si>
  <si>
    <t>5.kvetna</t>
  </si>
  <si>
    <t>konopiska@ceskysnowboarding.cz</t>
  </si>
  <si>
    <t>Konvalinka</t>
  </si>
  <si>
    <t>851229/0072</t>
  </si>
  <si>
    <t>lukaskonvalinka@ceskysnowboarding.cz</t>
  </si>
  <si>
    <t>Kopačková</t>
  </si>
  <si>
    <t>105918/1057</t>
  </si>
  <si>
    <t>postolec@seznam.cz</t>
  </si>
  <si>
    <t>Ingrid</t>
  </si>
  <si>
    <t>Kopcová</t>
  </si>
  <si>
    <t>Praha5</t>
  </si>
  <si>
    <t>915104/5508</t>
  </si>
  <si>
    <t>Zátiší 1766</t>
  </si>
  <si>
    <t>kopcova@ceskysnowboarding.cz</t>
  </si>
  <si>
    <t>Tadeaš</t>
  </si>
  <si>
    <t>Kopča</t>
  </si>
  <si>
    <t>881219/6613</t>
  </si>
  <si>
    <t>Pod sjezdovkou</t>
  </si>
  <si>
    <t>Stará paka</t>
  </si>
  <si>
    <t>kopca@ceskysnowboarding.cz</t>
  </si>
  <si>
    <t>Kopecká</t>
  </si>
  <si>
    <t>125419/0036</t>
  </si>
  <si>
    <t>Třebochovice</t>
  </si>
  <si>
    <t>efkakuc@gemail.com</t>
  </si>
  <si>
    <t>075831/8099</t>
  </si>
  <si>
    <t>Marhoutova</t>
  </si>
  <si>
    <t>johana.kopecka@czechsnowboarding.cz</t>
  </si>
  <si>
    <t>865618/9883</t>
  </si>
  <si>
    <t>28.října 7</t>
  </si>
  <si>
    <t>kopecka@ceskysnowboarding.cz</t>
  </si>
  <si>
    <t>Kopecký</t>
  </si>
  <si>
    <t>790617/2769</t>
  </si>
  <si>
    <t>kopecky@sportclub2000.eu</t>
  </si>
  <si>
    <t>Doksany</t>
  </si>
  <si>
    <t>860404/2172</t>
  </si>
  <si>
    <t>kopecky@eskysnowboarding.cz</t>
  </si>
  <si>
    <t>Kopeček</t>
  </si>
  <si>
    <t>885212/4149</t>
  </si>
  <si>
    <t>U Kaple</t>
  </si>
  <si>
    <t>simona.frisaukova@gmail.com</t>
  </si>
  <si>
    <t>Kopečna</t>
  </si>
  <si>
    <t>956227/0179</t>
  </si>
  <si>
    <t>lizakopecna@seznam.cz</t>
  </si>
  <si>
    <t>Kopečná</t>
  </si>
  <si>
    <t>Hojsova Stráž</t>
  </si>
  <si>
    <t>Kopka</t>
  </si>
  <si>
    <t>980820/5715</t>
  </si>
  <si>
    <t>h@seznam.cz</t>
  </si>
  <si>
    <t xml:space="preserve">Barbora </t>
  </si>
  <si>
    <t>Kopová</t>
  </si>
  <si>
    <t>085716/4957</t>
  </si>
  <si>
    <t>kopova.barca@gmail.com</t>
  </si>
  <si>
    <t>Kopřiva</t>
  </si>
  <si>
    <t>Přední</t>
  </si>
  <si>
    <t>051201/8133</t>
  </si>
  <si>
    <t>radkoprivova@seznam.cz</t>
  </si>
  <si>
    <t>060504/7971</t>
  </si>
  <si>
    <t>petula.hoffi@seznam.cz</t>
  </si>
  <si>
    <t>920415/4113</t>
  </si>
  <si>
    <t>Vyhlídka</t>
  </si>
  <si>
    <t>kopriva.martin@czechsnowboarding.cz</t>
  </si>
  <si>
    <t>Kopřivová</t>
  </si>
  <si>
    <t>105823/1306</t>
  </si>
  <si>
    <t>koprivova.jana@czechsnowboarding.cz</t>
  </si>
  <si>
    <t>Kopta</t>
  </si>
  <si>
    <t>760308/1860</t>
  </si>
  <si>
    <t>kopta@ceskysnowboarding.cz</t>
  </si>
  <si>
    <t>Kopták</t>
  </si>
  <si>
    <t>080301/3387</t>
  </si>
  <si>
    <t>Kalamárská</t>
  </si>
  <si>
    <t>antonín.koptak@czechsnowboarding.cz</t>
  </si>
  <si>
    <t>Koptová</t>
  </si>
  <si>
    <t>Kopuletá</t>
  </si>
  <si>
    <t>745204/0662</t>
  </si>
  <si>
    <t>7.listopadu 243</t>
  </si>
  <si>
    <t>michaela.kopuleta@gmail.com</t>
  </si>
  <si>
    <t>Sport Team Snowboardingu o.s.</t>
  </si>
  <si>
    <t>Kopuletý</t>
  </si>
  <si>
    <t>021208/0803</t>
  </si>
  <si>
    <t>7.listopadu</t>
  </si>
  <si>
    <t>k.garry@seznam.cz</t>
  </si>
  <si>
    <t>641228/0259</t>
  </si>
  <si>
    <t>petrkopulety@volny.cz</t>
  </si>
  <si>
    <t>010812/0782</t>
  </si>
  <si>
    <t>petrkopuletyml@gmail.com</t>
  </si>
  <si>
    <t>Korábečný</t>
  </si>
  <si>
    <t>110419/0582</t>
  </si>
  <si>
    <t>adam.korabecny@czechsnowboarding.cz</t>
  </si>
  <si>
    <t>Korbelová</t>
  </si>
  <si>
    <t>845617/3495</t>
  </si>
  <si>
    <t>K Čihadlu</t>
  </si>
  <si>
    <t>Velké Opatovice</t>
  </si>
  <si>
    <t>korbelova.michaela@czechsnowboarding.cz</t>
  </si>
  <si>
    <t>Korcina</t>
  </si>
  <si>
    <t>781211/3397</t>
  </si>
  <si>
    <t>korcina@ceskysnowboarding.cz</t>
  </si>
  <si>
    <t>Suchá</t>
  </si>
  <si>
    <t>Korčák</t>
  </si>
  <si>
    <t>861206/2371</t>
  </si>
  <si>
    <t>U kombinátu</t>
  </si>
  <si>
    <t>korcak@ceskysnowboarding.cz</t>
  </si>
  <si>
    <t>Kordová</t>
  </si>
  <si>
    <t>835620/0193</t>
  </si>
  <si>
    <t>Cihlarova</t>
  </si>
  <si>
    <t>pavla.kordova@seznam.cz</t>
  </si>
  <si>
    <t>Korecká</t>
  </si>
  <si>
    <t>905213/2122</t>
  </si>
  <si>
    <t>U Vodárny</t>
  </si>
  <si>
    <t>korecka@ceskysnowboarding.cz</t>
  </si>
  <si>
    <t>Korheĺová</t>
  </si>
  <si>
    <t>985627/5935</t>
  </si>
  <si>
    <t>Karlova Stdánka</t>
  </si>
  <si>
    <t>korhelova@seznam.cz</t>
  </si>
  <si>
    <t xml:space="preserve"> 9155011 (SB)</t>
  </si>
  <si>
    <t>Kormošová</t>
  </si>
  <si>
    <t>555709/0099</t>
  </si>
  <si>
    <t>J. Švermy</t>
  </si>
  <si>
    <t>miluse.kormosova@maxklinovec.club</t>
  </si>
  <si>
    <t>755323/3842</t>
  </si>
  <si>
    <t>Svitavská</t>
  </si>
  <si>
    <t>silviekormos@volny.cz</t>
  </si>
  <si>
    <t>Lena</t>
  </si>
  <si>
    <t>Kornia</t>
  </si>
  <si>
    <t>090905/8139</t>
  </si>
  <si>
    <t>korniovi@centrum.cz</t>
  </si>
  <si>
    <t>Korniová</t>
  </si>
  <si>
    <t>075816/8103</t>
  </si>
  <si>
    <t>Korvajová</t>
  </si>
  <si>
    <t>035303/4473</t>
  </si>
  <si>
    <t>korvajova.lucie@czechsnowboarding.cz</t>
  </si>
  <si>
    <t>Lipová - lázně</t>
  </si>
  <si>
    <t>Ema Amálie</t>
  </si>
  <si>
    <t>Koryčanská</t>
  </si>
  <si>
    <t>125611/0240</t>
  </si>
  <si>
    <t>korycanska@czechsnowboarding.cz</t>
  </si>
  <si>
    <t>Koryčanský</t>
  </si>
  <si>
    <t>060321/3776</t>
  </si>
  <si>
    <t>korycansky@czechsnowboarding.cz</t>
  </si>
  <si>
    <t>Vápenná</t>
  </si>
  <si>
    <t>Korytová</t>
  </si>
  <si>
    <t>805103/2781</t>
  </si>
  <si>
    <t>A. Dvořáka</t>
  </si>
  <si>
    <t>korytova@ceskysnowboarding.cz</t>
  </si>
  <si>
    <t>HUBERT</t>
  </si>
  <si>
    <t>KOŘAN</t>
  </si>
  <si>
    <t>770527/0991</t>
  </si>
  <si>
    <t>SCHULHOFFOVA</t>
  </si>
  <si>
    <t>koran@ceskysnowboarding.cz</t>
  </si>
  <si>
    <t>Kořán</t>
  </si>
  <si>
    <t>031106/2950</t>
  </si>
  <si>
    <t>koranovalucie@seznam.cz</t>
  </si>
  <si>
    <t>Kořánová</t>
  </si>
  <si>
    <t>075312/0951</t>
  </si>
  <si>
    <t>Kořen</t>
  </si>
  <si>
    <t>830707/6250</t>
  </si>
  <si>
    <t>háj</t>
  </si>
  <si>
    <t>koren@sportclub2000.eu</t>
  </si>
  <si>
    <t>Kořínek</t>
  </si>
  <si>
    <t>101114/1010</t>
  </si>
  <si>
    <t>jarmilakorinkova@email.cz</t>
  </si>
  <si>
    <t>130625/1540</t>
  </si>
  <si>
    <t>860919/6673</t>
  </si>
  <si>
    <t>Ke Hřišti</t>
  </si>
  <si>
    <t>korinek@ceskysnowboarding.cz</t>
  </si>
  <si>
    <t>Kořínková</t>
  </si>
  <si>
    <t>035530/2739</t>
  </si>
  <si>
    <t>Starý Dvůr</t>
  </si>
  <si>
    <t>pavla.kostakova@seznam.cz</t>
  </si>
  <si>
    <t>9155084 (SB)</t>
  </si>
  <si>
    <t>075620/4933</t>
  </si>
  <si>
    <t>korinek.mila@seznam.cz</t>
  </si>
  <si>
    <t xml:space="preserve"> 9155140 (SB)</t>
  </si>
  <si>
    <t>Kos</t>
  </si>
  <si>
    <t>V Břízkách</t>
  </si>
  <si>
    <t>060309/8100</t>
  </si>
  <si>
    <t>Metelkova</t>
  </si>
  <si>
    <t>kos.vojtech@czechsnowboarding</t>
  </si>
  <si>
    <t>Kosejková</t>
  </si>
  <si>
    <t>656025/1555</t>
  </si>
  <si>
    <t>U Trati</t>
  </si>
  <si>
    <t>ritakosejkova@ceskysnowboarding.cz</t>
  </si>
  <si>
    <t>Kosina</t>
  </si>
  <si>
    <t>810822/0175</t>
  </si>
  <si>
    <t>Lodžská</t>
  </si>
  <si>
    <t>kosina.ales@seznam.cz</t>
  </si>
  <si>
    <t>Kosinová</t>
  </si>
  <si>
    <t>885606/6131</t>
  </si>
  <si>
    <t>Libňanov</t>
  </si>
  <si>
    <t>kosinova@ceskysnowboarding.cz</t>
  </si>
  <si>
    <t>Kosíř</t>
  </si>
  <si>
    <t>031027/4646</t>
  </si>
  <si>
    <t>kosir@czechsnowboarding.cz</t>
  </si>
  <si>
    <t>050925/6825</t>
  </si>
  <si>
    <t>Kosnar</t>
  </si>
  <si>
    <t>031027/2028</t>
  </si>
  <si>
    <t>734/3</t>
  </si>
  <si>
    <t>vendulakt@seznam.cz</t>
  </si>
  <si>
    <t>Kosová</t>
  </si>
  <si>
    <t>765418/3856</t>
  </si>
  <si>
    <t>kosova.hana@czechsnowboarding</t>
  </si>
  <si>
    <t>Slavíkova</t>
  </si>
  <si>
    <t>Kostková</t>
  </si>
  <si>
    <t>025926/1717</t>
  </si>
  <si>
    <t>K.Světlé</t>
  </si>
  <si>
    <t>kostkova.lada@seznam.cz</t>
  </si>
  <si>
    <t>Kostlivý</t>
  </si>
  <si>
    <t>850415/2514</t>
  </si>
  <si>
    <t>jenda.kostlivy@gmail.com</t>
  </si>
  <si>
    <t>Kostrhoun</t>
  </si>
  <si>
    <t>801004/0192</t>
  </si>
  <si>
    <t>Osinalická</t>
  </si>
  <si>
    <t>kostrhoun@ceskysnowboarding.cz</t>
  </si>
  <si>
    <t>Košatová</t>
  </si>
  <si>
    <t>846029/0520</t>
  </si>
  <si>
    <t>Holandská</t>
  </si>
  <si>
    <t>mail@ceskysnowboarding.cz</t>
  </si>
  <si>
    <t>Koščuško</t>
  </si>
  <si>
    <t>080526/5362</t>
  </si>
  <si>
    <t>matej.kuscuska@czechsnowboarding.cz</t>
  </si>
  <si>
    <t>Košec</t>
  </si>
  <si>
    <t>060623/4035</t>
  </si>
  <si>
    <t>Fukterova</t>
  </si>
  <si>
    <t>kosec.mariav@seznam.cz</t>
  </si>
  <si>
    <t>Nad Strání</t>
  </si>
  <si>
    <t>Mýto</t>
  </si>
  <si>
    <t>Kotaška</t>
  </si>
  <si>
    <t>841001/5075</t>
  </si>
  <si>
    <t>Ústavní</t>
  </si>
  <si>
    <t>j.kotaska@gmail.com</t>
  </si>
  <si>
    <t>Kotek</t>
  </si>
  <si>
    <t>930808/1244</t>
  </si>
  <si>
    <t>Povlčín</t>
  </si>
  <si>
    <t>kotekdan@seznam.cz</t>
  </si>
  <si>
    <t>Kotík</t>
  </si>
  <si>
    <t>920719/2588</t>
  </si>
  <si>
    <t>kotikd@sportclub2000.eu</t>
  </si>
  <si>
    <t>590324/2125</t>
  </si>
  <si>
    <t>kotikm@sportclub2000.eu</t>
  </si>
  <si>
    <t>841026/2454</t>
  </si>
  <si>
    <t>kotikt@sportclub2000.eu</t>
  </si>
  <si>
    <t>Kotíková</t>
  </si>
  <si>
    <t>615712/1454</t>
  </si>
  <si>
    <t>kotikova@sportclub2000.eu</t>
  </si>
  <si>
    <t>Kotková</t>
  </si>
  <si>
    <t>Medová</t>
  </si>
  <si>
    <t>Kotol</t>
  </si>
  <si>
    <t>110211/1032</t>
  </si>
  <si>
    <t>kotol.alfred@czechsnowboarding.cz</t>
  </si>
  <si>
    <t>Kotrčová</t>
  </si>
  <si>
    <t>855830/0190</t>
  </si>
  <si>
    <t>mmushak@seznam.cz</t>
  </si>
  <si>
    <t>KOTRLÍKOVÁ</t>
  </si>
  <si>
    <t>115908/0846</t>
  </si>
  <si>
    <t>l.kot@centrum.cz</t>
  </si>
  <si>
    <t>Kotrlová</t>
  </si>
  <si>
    <t>725627/5774</t>
  </si>
  <si>
    <t>kotrlova@ceskysnowboarding.cz</t>
  </si>
  <si>
    <t>Kotyk</t>
  </si>
  <si>
    <t>760407/3180</t>
  </si>
  <si>
    <t>Lomnice n. Popelkou</t>
  </si>
  <si>
    <t>jupick1@seznam.cz</t>
  </si>
  <si>
    <t>070529/4755</t>
  </si>
  <si>
    <t>silvie.andelova@gmail.com</t>
  </si>
  <si>
    <t>9150362 (SB)</t>
  </si>
  <si>
    <t>Popelákova</t>
  </si>
  <si>
    <t>Pařížská</t>
  </si>
  <si>
    <t>Kouba</t>
  </si>
  <si>
    <t>Plasy</t>
  </si>
  <si>
    <t>630421/1353</t>
  </si>
  <si>
    <t>kouba@sportclub2000.eu</t>
  </si>
  <si>
    <t>980421/3001</t>
  </si>
  <si>
    <t>810614/2451</t>
  </si>
  <si>
    <t>koubal@sportclub2000.eu</t>
  </si>
  <si>
    <t>Frostova</t>
  </si>
  <si>
    <t>Koubová</t>
  </si>
  <si>
    <t>866016/2654</t>
  </si>
  <si>
    <t>koubova@sportclub2000.eu</t>
  </si>
  <si>
    <t>615205/0850</t>
  </si>
  <si>
    <t>koubovav@sportclub2000.eu</t>
  </si>
  <si>
    <t>Koucká</t>
  </si>
  <si>
    <t>145113/0743</t>
  </si>
  <si>
    <t>Černíky</t>
  </si>
  <si>
    <t>koucka7@seznam.cz</t>
  </si>
  <si>
    <t>Koucký</t>
  </si>
  <si>
    <t>160417/0953</t>
  </si>
  <si>
    <t>Koudela</t>
  </si>
  <si>
    <t>Koudelka</t>
  </si>
  <si>
    <t>950826/1664</t>
  </si>
  <si>
    <t>Horní Planá</t>
  </si>
  <si>
    <t>koudja12@seznam.cz</t>
  </si>
  <si>
    <t>9150158 (SB), 9150158 (SB)</t>
  </si>
  <si>
    <t>990212/1669</t>
  </si>
  <si>
    <t>koudelkamat@seznam.cz</t>
  </si>
  <si>
    <t>9150167 (SB)</t>
  </si>
  <si>
    <t>Koudelková</t>
  </si>
  <si>
    <t>Provazníkova</t>
  </si>
  <si>
    <t>096214/8088</t>
  </si>
  <si>
    <t>jolana.koudelkova@czechsnowboarding.cz</t>
  </si>
  <si>
    <t>025916/4224</t>
  </si>
  <si>
    <t>zuzana.koudelkova@czechsnowboarding.cz</t>
  </si>
  <si>
    <t>Koukalová</t>
  </si>
  <si>
    <t>865112/0291</t>
  </si>
  <si>
    <t>koukalova@ceskysnowboarding.cz</t>
  </si>
  <si>
    <t>785706/0519</t>
  </si>
  <si>
    <t>koukalova@czechsnowboarding.cz</t>
  </si>
  <si>
    <t>Koukol</t>
  </si>
  <si>
    <t>880209/7227</t>
  </si>
  <si>
    <t>Záluské</t>
  </si>
  <si>
    <t>koukol@ceskysnowboarding.cz</t>
  </si>
  <si>
    <t>Koukola</t>
  </si>
  <si>
    <t>100219/7988</t>
  </si>
  <si>
    <t>koukola@czechsnowboarding.cz</t>
  </si>
  <si>
    <t>Nové Dvory</t>
  </si>
  <si>
    <t>Kouřil</t>
  </si>
  <si>
    <t>860804/5776</t>
  </si>
  <si>
    <t>libor.kouril@gmail.com</t>
  </si>
  <si>
    <t>760428/3808</t>
  </si>
  <si>
    <t>Černáho</t>
  </si>
  <si>
    <t>kouril@czechsnowboarding.cz</t>
  </si>
  <si>
    <t>Pichlova</t>
  </si>
  <si>
    <t>Kousalík</t>
  </si>
  <si>
    <t>930331/3800</t>
  </si>
  <si>
    <t>V javorech</t>
  </si>
  <si>
    <t>filip.kousalik@gmail.com</t>
  </si>
  <si>
    <t>Kout</t>
  </si>
  <si>
    <t>860523/3373</t>
  </si>
  <si>
    <t>Pod Zámečkem</t>
  </si>
  <si>
    <t>o.kout@email.cz</t>
  </si>
  <si>
    <t>K Dálnici</t>
  </si>
  <si>
    <t>Koutník</t>
  </si>
  <si>
    <t>060424/8084</t>
  </si>
  <si>
    <t>koutnik@czechsnowboarding.cz</t>
  </si>
  <si>
    <t>Koutný</t>
  </si>
  <si>
    <t>921030/5709</t>
  </si>
  <si>
    <t>koutnyjkb@gmail.com</t>
  </si>
  <si>
    <t>040726/6068</t>
  </si>
  <si>
    <t>Nebeská</t>
  </si>
  <si>
    <t>koutna@agentura-viko.cz</t>
  </si>
  <si>
    <t>Kovač</t>
  </si>
  <si>
    <t>040417/4925</t>
  </si>
  <si>
    <t>monika.k78@seznam.cz</t>
  </si>
  <si>
    <t>Kováč</t>
  </si>
  <si>
    <t>900125/5725</t>
  </si>
  <si>
    <t>Velký Újezd</t>
  </si>
  <si>
    <t>kovac@ceskysnowboarding.cz</t>
  </si>
  <si>
    <t>601120/1108</t>
  </si>
  <si>
    <t>kovac@sportclub2000.eu</t>
  </si>
  <si>
    <t>030821/4181</t>
  </si>
  <si>
    <t>Kellnerova</t>
  </si>
  <si>
    <t>kovac.krystof@czechsnowboarding.cz</t>
  </si>
  <si>
    <t>870315/5879</t>
  </si>
  <si>
    <t>Velké Hoštice</t>
  </si>
  <si>
    <t>lukas.kovac@czechsnowboarding.cz</t>
  </si>
  <si>
    <t>Kováčik</t>
  </si>
  <si>
    <t>690823/8458</t>
  </si>
  <si>
    <t>stanislav.kovacik@maxklinovec.club</t>
  </si>
  <si>
    <t>010802/2640</t>
  </si>
  <si>
    <t>standa.kovacik@maxklinovec.club</t>
  </si>
  <si>
    <t>Kováčiková</t>
  </si>
  <si>
    <t>946229/2609</t>
  </si>
  <si>
    <t>gabriela.kovacikova@maxklinovec.club</t>
  </si>
  <si>
    <t>686122/1510</t>
  </si>
  <si>
    <t>pavlina.kovacikova@maxklinovec.club</t>
  </si>
  <si>
    <t>Kováčová</t>
  </si>
  <si>
    <t>635419/1316</t>
  </si>
  <si>
    <t>kovacovaj@sportclub.eu</t>
  </si>
  <si>
    <t>835603/3950</t>
  </si>
  <si>
    <t>kovacova@czechsnowboarding.cz</t>
  </si>
  <si>
    <t>886126/2663</t>
  </si>
  <si>
    <t>kovacovap@sportclub2000.eu</t>
  </si>
  <si>
    <t>835728/2450</t>
  </si>
  <si>
    <t>kovacovaz@sportclub2000.eu</t>
  </si>
  <si>
    <t>Koval</t>
  </si>
  <si>
    <t>090704/3544</t>
  </si>
  <si>
    <t>Českobrotská</t>
  </si>
  <si>
    <t>simon.koval@czechsnowboarding.cz</t>
  </si>
  <si>
    <t>Kovandová</t>
  </si>
  <si>
    <t>925319/0155</t>
  </si>
  <si>
    <t>kovandova.lucka@email.cz</t>
  </si>
  <si>
    <t>Kovařík</t>
  </si>
  <si>
    <t>810927/7462</t>
  </si>
  <si>
    <t>Vaníčkova</t>
  </si>
  <si>
    <t>kovarik@ceskysnowboarding.cz</t>
  </si>
  <si>
    <t>870504/2687</t>
  </si>
  <si>
    <t>Hasova</t>
  </si>
  <si>
    <t>Kovářová</t>
  </si>
  <si>
    <t>855721/1817</t>
  </si>
  <si>
    <t>Květinková</t>
  </si>
  <si>
    <t>kovarova@ceskysnowboarding.cz</t>
  </si>
  <si>
    <t>855519/4549</t>
  </si>
  <si>
    <t>Slušovská</t>
  </si>
  <si>
    <t>terez.kovarova@gmail.com</t>
  </si>
  <si>
    <t>735904/1987</t>
  </si>
  <si>
    <t>marta.kov@email.cz</t>
  </si>
  <si>
    <t>Kovařovic</t>
  </si>
  <si>
    <t>900527/3266</t>
  </si>
  <si>
    <t>Třebechovická</t>
  </si>
  <si>
    <t>kovarovic@ceskysnowboarding.cz</t>
  </si>
  <si>
    <t>Kowalezyk</t>
  </si>
  <si>
    <t>860730/5608</t>
  </si>
  <si>
    <t>kowalezyk.adam@czechsnowboarding.cz</t>
  </si>
  <si>
    <t>Koza</t>
  </si>
  <si>
    <t>070527/0368</t>
  </si>
  <si>
    <t>ondrej.koza@czechsnowboarding.cz</t>
  </si>
  <si>
    <t>Kozák</t>
  </si>
  <si>
    <t>810827/3316</t>
  </si>
  <si>
    <t>klturnov@klturnov.ab50</t>
  </si>
  <si>
    <t>870820/1326</t>
  </si>
  <si>
    <t>Topinkova</t>
  </si>
  <si>
    <t>kozak@ceskysnowboarding.cz</t>
  </si>
  <si>
    <t>971230/5537</t>
  </si>
  <si>
    <t>pavel.kozak@czechsnowboarding.cz</t>
  </si>
  <si>
    <t>Žďárská</t>
  </si>
  <si>
    <t>Václavovice</t>
  </si>
  <si>
    <t>Kozelská</t>
  </si>
  <si>
    <t>086208/1891</t>
  </si>
  <si>
    <t>aligator4653@gmail.com</t>
  </si>
  <si>
    <t>065718/3681</t>
  </si>
  <si>
    <t>M.Fialy</t>
  </si>
  <si>
    <t>denisa.kozelska@czechsnowboarding.cz</t>
  </si>
  <si>
    <t>086208/1902</t>
  </si>
  <si>
    <t>Kozelský</t>
  </si>
  <si>
    <t>060410/3379</t>
  </si>
  <si>
    <t>daniel.kozelsky@czechsnowboarding.cz</t>
  </si>
  <si>
    <t>720114/5589</t>
  </si>
  <si>
    <t>9150347 (SB)</t>
  </si>
  <si>
    <t>Kozl</t>
  </si>
  <si>
    <t>831125/4182</t>
  </si>
  <si>
    <t>U Lipek</t>
  </si>
  <si>
    <t>kozlvceskysnowboarding.cz</t>
  </si>
  <si>
    <t>Kozlík</t>
  </si>
  <si>
    <t>701222/2745</t>
  </si>
  <si>
    <t>Kosmova</t>
  </si>
  <si>
    <t>jaroslavkozlik@ceskysnowboarding.cz</t>
  </si>
  <si>
    <t>Zdenky Vorlové</t>
  </si>
  <si>
    <t>Horova</t>
  </si>
  <si>
    <t>Krahulec</t>
  </si>
  <si>
    <t>090306/3546</t>
  </si>
  <si>
    <t>filip.krahulec@czechsnowboarding.cz</t>
  </si>
  <si>
    <t>Krahulová</t>
  </si>
  <si>
    <t>765405/2494</t>
  </si>
  <si>
    <t>martina.krahulova@maxklinovec.club</t>
  </si>
  <si>
    <t>Krajcarová</t>
  </si>
  <si>
    <t>955427/4213</t>
  </si>
  <si>
    <t>U Včelína</t>
  </si>
  <si>
    <t>krajcarova@centrum.cz</t>
  </si>
  <si>
    <t>Markvartovice</t>
  </si>
  <si>
    <t>Krajná</t>
  </si>
  <si>
    <t>025613/4274</t>
  </si>
  <si>
    <t>jana.krajna@seznam.cz</t>
  </si>
  <si>
    <t>Krajníková</t>
  </si>
  <si>
    <t>885517/2667</t>
  </si>
  <si>
    <t>krajnikova@ceskysnowboarding.cz</t>
  </si>
  <si>
    <t>Krakowczyk</t>
  </si>
  <si>
    <t>910205/5589</t>
  </si>
  <si>
    <t>krakowczyk@ceskysnowboarding.cz</t>
  </si>
  <si>
    <t>Král</t>
  </si>
  <si>
    <t>960331/2631</t>
  </si>
  <si>
    <t>J. A. Komenského</t>
  </si>
  <si>
    <t>kral@ceskysnowboarding.cz</t>
  </si>
  <si>
    <t>Borek</t>
  </si>
  <si>
    <t>Králíčková</t>
  </si>
  <si>
    <t>875712/3958</t>
  </si>
  <si>
    <t>Do Lánů</t>
  </si>
  <si>
    <t>Dvůr Králové</t>
  </si>
  <si>
    <t>kralickovae@seznam.cz</t>
  </si>
  <si>
    <t>Králík</t>
  </si>
  <si>
    <t>071229/8026</t>
  </si>
  <si>
    <t>evakralikova@seznam.cz</t>
  </si>
  <si>
    <t>Králíková</t>
  </si>
  <si>
    <t>926126/8005</t>
  </si>
  <si>
    <t>Belanská</t>
  </si>
  <si>
    <t>Liptovský hrádek</t>
  </si>
  <si>
    <t>dominikakralikova@ceskysnowboarding.cz</t>
  </si>
  <si>
    <t>115402/1297</t>
  </si>
  <si>
    <t>klarova.d@centrum.cz</t>
  </si>
  <si>
    <t>Albrechtice nad Orlicí</t>
  </si>
  <si>
    <t>086024/2339</t>
  </si>
  <si>
    <t>Chalúpky</t>
  </si>
  <si>
    <t>Moravský Žižkov</t>
  </si>
  <si>
    <t>kralova@czechsnowboarding.cz</t>
  </si>
  <si>
    <t>925830/5507</t>
  </si>
  <si>
    <t>Horvická</t>
  </si>
  <si>
    <t>veronika.kralova@czechsnowboarding.cz</t>
  </si>
  <si>
    <t>Kramář</t>
  </si>
  <si>
    <t>090722/5935</t>
  </si>
  <si>
    <t>Lipka</t>
  </si>
  <si>
    <t>blanka.blanik@seznam.cz</t>
  </si>
  <si>
    <t>Krametbauerová</t>
  </si>
  <si>
    <t>056008/1302</t>
  </si>
  <si>
    <t>irenka475@seznam.cz</t>
  </si>
  <si>
    <t>Kramouš</t>
  </si>
  <si>
    <t>050917/3093</t>
  </si>
  <si>
    <t>Pastelník</t>
  </si>
  <si>
    <t>jakub.kramous@czechsnowboarding.cz</t>
  </si>
  <si>
    <t>Resslova</t>
  </si>
  <si>
    <t>Orlí</t>
  </si>
  <si>
    <t>Krása</t>
  </si>
  <si>
    <t>810213/3039</t>
  </si>
  <si>
    <t>krasa@centrum.cz</t>
  </si>
  <si>
    <t>Krasilov</t>
  </si>
  <si>
    <t>700615/0206</t>
  </si>
  <si>
    <t>Sobotka</t>
  </si>
  <si>
    <t>jkrasil@seznam.cz</t>
  </si>
  <si>
    <t>Krásl</t>
  </si>
  <si>
    <t>921221/2526</t>
  </si>
  <si>
    <t>Řecká</t>
  </si>
  <si>
    <t>krasl@ceskysnowboarding.cz</t>
  </si>
  <si>
    <t>Eleanor</t>
  </si>
  <si>
    <t>Kratina</t>
  </si>
  <si>
    <t>050107/3232</t>
  </si>
  <si>
    <t>Zátiší</t>
  </si>
  <si>
    <t>Křelov</t>
  </si>
  <si>
    <t>dk.jana@seznam.cz</t>
  </si>
  <si>
    <t>065604/8074</t>
  </si>
  <si>
    <t>22. dubna</t>
  </si>
  <si>
    <t>kratka@czechsnowboarding.cz</t>
  </si>
  <si>
    <t>Staročeské náměstí</t>
  </si>
  <si>
    <t>046206/4416</t>
  </si>
  <si>
    <t>kratka@ceskysnowboarding.cz</t>
  </si>
  <si>
    <t>Boháčova</t>
  </si>
  <si>
    <t>Kratochvíl</t>
  </si>
  <si>
    <t>860627/0981</t>
  </si>
  <si>
    <t>Xaveriova</t>
  </si>
  <si>
    <t>kratochvil@ceskysnowboarding.cz</t>
  </si>
  <si>
    <t>930816/0048</t>
  </si>
  <si>
    <t>filip@sportclubfun.com</t>
  </si>
  <si>
    <t>690411/0169</t>
  </si>
  <si>
    <t>jankratochvil@sportclubfun.com</t>
  </si>
  <si>
    <t>Truhlářská</t>
  </si>
  <si>
    <t>080607/3763</t>
  </si>
  <si>
    <t>Evžena Rosického</t>
  </si>
  <si>
    <t>ondrej.kratochvil@czechsnowboarding.cz</t>
  </si>
  <si>
    <t>Kratochvílová</t>
  </si>
  <si>
    <t>965913/0129</t>
  </si>
  <si>
    <t>betyna@sportclubfun.com</t>
  </si>
  <si>
    <t>075729/8135</t>
  </si>
  <si>
    <t>391/1</t>
  </si>
  <si>
    <t>kratochvílova.karin@czechsnowboarding.cz</t>
  </si>
  <si>
    <t>825603/3852</t>
  </si>
  <si>
    <t>Drdy</t>
  </si>
  <si>
    <t>k.kratochvilova1@seznam.cz</t>
  </si>
  <si>
    <t>855701/1089</t>
  </si>
  <si>
    <t>Krajířova</t>
  </si>
  <si>
    <t>kraluca@seznam.cz</t>
  </si>
  <si>
    <t>846023/6114</t>
  </si>
  <si>
    <t>Chalkova</t>
  </si>
  <si>
    <t>kratochvilova@ceskysnowboarding.cz</t>
  </si>
  <si>
    <t>Krátošková</t>
  </si>
  <si>
    <t>015225/4333</t>
  </si>
  <si>
    <t>adela.kratoskova@email.cz</t>
  </si>
  <si>
    <t>Krauer</t>
  </si>
  <si>
    <t>120528/0450</t>
  </si>
  <si>
    <t>Loket nad Ohří</t>
  </si>
  <si>
    <t>griken@seznam.cz</t>
  </si>
  <si>
    <t>780227/0377</t>
  </si>
  <si>
    <t>info@klubkrusnychhor.cz</t>
  </si>
  <si>
    <t>Krauerová</t>
  </si>
  <si>
    <t>155108/0751</t>
  </si>
  <si>
    <t>evicka@seznam.cz</t>
  </si>
  <si>
    <t>Krausová</t>
  </si>
  <si>
    <t>046210/3103</t>
  </si>
  <si>
    <t>krausova@ceskysnowboarding.cz</t>
  </si>
  <si>
    <t>876102/7176</t>
  </si>
  <si>
    <t>046210/2960</t>
  </si>
  <si>
    <t>krausovas@ceskysnowboarding.cz</t>
  </si>
  <si>
    <t>Krauss</t>
  </si>
  <si>
    <t>986122/5913</t>
  </si>
  <si>
    <t>krauss@snowkidzcz.com</t>
  </si>
  <si>
    <t>Christopher Joseph</t>
  </si>
  <si>
    <t>Krautman</t>
  </si>
  <si>
    <t>040314/5842</t>
  </si>
  <si>
    <t>Trnová</t>
  </si>
  <si>
    <t>Praha-západ</t>
  </si>
  <si>
    <t>dininghero007@gmail.com</t>
  </si>
  <si>
    <t>9150336 (SB)</t>
  </si>
  <si>
    <t>Patrick Joseph</t>
  </si>
  <si>
    <t>010911/0144</t>
  </si>
  <si>
    <t>Trnová - Praha západ</t>
  </si>
  <si>
    <t>p.krautman@gmail.com</t>
  </si>
  <si>
    <t>9150233 (SB)</t>
  </si>
  <si>
    <t>Krbec</t>
  </si>
  <si>
    <t>840715/0268</t>
  </si>
  <si>
    <t>Zvonická</t>
  </si>
  <si>
    <t>krbec.ondrej@seznam.cz</t>
  </si>
  <si>
    <t>9150162 (SB)</t>
  </si>
  <si>
    <t>Krč</t>
  </si>
  <si>
    <t>101010/0234</t>
  </si>
  <si>
    <t>dominik.krč@czechsnowboarding.cz</t>
  </si>
  <si>
    <t>Krčálová</t>
  </si>
  <si>
    <t>055310/1527</t>
  </si>
  <si>
    <t>Měřín</t>
  </si>
  <si>
    <t>603933929 matka</t>
  </si>
  <si>
    <t>hkrcalova@seznam.cz</t>
  </si>
  <si>
    <t>Krčmář</t>
  </si>
  <si>
    <t>680519/1712</t>
  </si>
  <si>
    <t>dan@promusic.cz</t>
  </si>
  <si>
    <t>Krčmářová</t>
  </si>
  <si>
    <t>756106/0221</t>
  </si>
  <si>
    <t>Jižní VII</t>
  </si>
  <si>
    <t>Záběhlice</t>
  </si>
  <si>
    <t>bar@email.cz</t>
  </si>
  <si>
    <t>Kreibich</t>
  </si>
  <si>
    <t>900529/4177</t>
  </si>
  <si>
    <t>U Velké Skály</t>
  </si>
  <si>
    <t>kreibich@ceskysnowboarding.cz</t>
  </si>
  <si>
    <t>Kreisingerová</t>
  </si>
  <si>
    <t>995915/2016</t>
  </si>
  <si>
    <t>dasachladova@gmail.com</t>
  </si>
  <si>
    <t>035618/2002</t>
  </si>
  <si>
    <t>petra</t>
  </si>
  <si>
    <t>Krejbich</t>
  </si>
  <si>
    <t>920316/0989</t>
  </si>
  <si>
    <t>krejbich@ceskysnowboarding.cz</t>
  </si>
  <si>
    <t>880815/2551</t>
  </si>
  <si>
    <t>Hamr na Jezeře</t>
  </si>
  <si>
    <t>Krejčí</t>
  </si>
  <si>
    <t>715326/1049</t>
  </si>
  <si>
    <t>alenakrejci@ceskysnowboarding.cz</t>
  </si>
  <si>
    <t>941019/4431</t>
  </si>
  <si>
    <t>Velké Hostěrádky</t>
  </si>
  <si>
    <t>daniel.krejci94@seznam.cz</t>
  </si>
  <si>
    <t>970715/5293</t>
  </si>
  <si>
    <t>jakub.krejci@hotmail.cz</t>
  </si>
  <si>
    <t>060522/5940</t>
  </si>
  <si>
    <t>33krejcova@seznam.cz</t>
  </si>
  <si>
    <t>9150348 (SB)</t>
  </si>
  <si>
    <t>010830/1721</t>
  </si>
  <si>
    <t>9150293 (SB)</t>
  </si>
  <si>
    <t>040731/5931</t>
  </si>
  <si>
    <t>Pravětín</t>
  </si>
  <si>
    <t>kvetonovapavla@seznam.cz</t>
  </si>
  <si>
    <t>120504/1431</t>
  </si>
  <si>
    <t>Diamantová</t>
  </si>
  <si>
    <t>berecz@email.cz</t>
  </si>
  <si>
    <t>820420/8958</t>
  </si>
  <si>
    <t>krejci@ceskysnowboarding.cz</t>
  </si>
  <si>
    <t>Krejčík</t>
  </si>
  <si>
    <t>840326/0173</t>
  </si>
  <si>
    <t>Krejčířová</t>
  </si>
  <si>
    <t>076010/8118</t>
  </si>
  <si>
    <t>K Západní</t>
  </si>
  <si>
    <t>anna.krejcirova@czechsnowboarding.cz</t>
  </si>
  <si>
    <t>746019/3961</t>
  </si>
  <si>
    <t>K Západi</t>
  </si>
  <si>
    <t>krejcirova@czechsnowboarding.cz</t>
  </si>
  <si>
    <t>Krejčová</t>
  </si>
  <si>
    <t>715302/2228</t>
  </si>
  <si>
    <t>krejcova@klubkrusnychhor.cz</t>
  </si>
  <si>
    <t>775614/1646</t>
  </si>
  <si>
    <t>Krejdl</t>
  </si>
  <si>
    <t>800219/3331</t>
  </si>
  <si>
    <t>kryt@seznam.cz</t>
  </si>
  <si>
    <t>Krejníková</t>
  </si>
  <si>
    <t>785322/0034</t>
  </si>
  <si>
    <t>lenkakrejnik@ceskysnowboarding.cz</t>
  </si>
  <si>
    <t>Kremlová</t>
  </si>
  <si>
    <t>105901/1118</t>
  </si>
  <si>
    <t>Vítězství</t>
  </si>
  <si>
    <t>Moravská Nová Ves</t>
  </si>
  <si>
    <t>kremlova.amalie@czechsnowboarding.cz</t>
  </si>
  <si>
    <t>086009/8547</t>
  </si>
  <si>
    <t>kremlova.viktorie@czechsnowboarding.cz</t>
  </si>
  <si>
    <t>Kresl</t>
  </si>
  <si>
    <t>831025/0179</t>
  </si>
  <si>
    <t>oliverkresl@ceskysnowboarding.cz</t>
  </si>
  <si>
    <t>Kresta</t>
  </si>
  <si>
    <t>071025/0387</t>
  </si>
  <si>
    <t>FILIP.KRESTA@czechsnowboarding.cz</t>
  </si>
  <si>
    <t>050907/0364</t>
  </si>
  <si>
    <t>matej.kresta@czechsnowboarding.cz</t>
  </si>
  <si>
    <t>Malátova</t>
  </si>
  <si>
    <t>Krischke</t>
  </si>
  <si>
    <t>051019/4707</t>
  </si>
  <si>
    <t>jfuci@seznam.cz</t>
  </si>
  <si>
    <t>891121/4081</t>
  </si>
  <si>
    <t>Karolín</t>
  </si>
  <si>
    <t>Rájec - Jestřebí</t>
  </si>
  <si>
    <t>kristian@ceskysnowboarding.cz</t>
  </si>
  <si>
    <t>980202/2758</t>
  </si>
  <si>
    <t>Kopeckého</t>
  </si>
  <si>
    <t>david.kristian@mahonysnowboards.club</t>
  </si>
  <si>
    <t>9150169 (SB)</t>
  </si>
  <si>
    <t>701230/2583</t>
  </si>
  <si>
    <t>jan.kristian@mahonysnowboards.club</t>
  </si>
  <si>
    <t>Kristková</t>
  </si>
  <si>
    <t>805916/5532</t>
  </si>
  <si>
    <t>miroslava.kristkova@czechsnowboarding.cz</t>
  </si>
  <si>
    <t>Krobová</t>
  </si>
  <si>
    <t>036101/0023</t>
  </si>
  <si>
    <t>Libochovice</t>
  </si>
  <si>
    <t>eliska.krobova@email.cz</t>
  </si>
  <si>
    <t>9155076 (SB)</t>
  </si>
  <si>
    <t>Krofta</t>
  </si>
  <si>
    <t>900602/7228</t>
  </si>
  <si>
    <t>Kaznějov</t>
  </si>
  <si>
    <t>krofta@ceskysnowboarding.cz</t>
  </si>
  <si>
    <t>P.O.Box</t>
  </si>
  <si>
    <t>Krotil</t>
  </si>
  <si>
    <t>750326/2569</t>
  </si>
  <si>
    <t>kj@ysr.cz</t>
  </si>
  <si>
    <t>070610/2408</t>
  </si>
  <si>
    <t>j.krotil@rubidea.cz</t>
  </si>
  <si>
    <t>Krotilová</t>
  </si>
  <si>
    <t>055106/2413</t>
  </si>
  <si>
    <t>kacka.krotilova@icloud.com</t>
  </si>
  <si>
    <t>795327/2591</t>
  </si>
  <si>
    <t>kp@ysr.cz</t>
  </si>
  <si>
    <t>Kroupa</t>
  </si>
  <si>
    <t>921208/4189</t>
  </si>
  <si>
    <t>Pod Senovou</t>
  </si>
  <si>
    <t>kroupa@ceskysnowboarding.cz</t>
  </si>
  <si>
    <t>860328/0983</t>
  </si>
  <si>
    <t>Kroupar</t>
  </si>
  <si>
    <t>630423/1736</t>
  </si>
  <si>
    <t>vkvkvk@post.cz</t>
  </si>
  <si>
    <t>Václav Jr.</t>
  </si>
  <si>
    <t>930208/2592</t>
  </si>
  <si>
    <t>v.kroupar@seznam.cz</t>
  </si>
  <si>
    <t>Krpec</t>
  </si>
  <si>
    <t>090820/3549</t>
  </si>
  <si>
    <t>Miličova</t>
  </si>
  <si>
    <t>kamil.krpec@czechsnowboarding.cz</t>
  </si>
  <si>
    <t>090708/0383</t>
  </si>
  <si>
    <t>martin.krpec@czechsnowboarding.cz</t>
  </si>
  <si>
    <t>Krsička</t>
  </si>
  <si>
    <t>940716/4151</t>
  </si>
  <si>
    <t>krsicka@czechsnowboarding.cz</t>
  </si>
  <si>
    <t>Kršková</t>
  </si>
  <si>
    <t>136109/0929</t>
  </si>
  <si>
    <t>Jemelkova</t>
  </si>
  <si>
    <t>polarka.l@atlas.cz</t>
  </si>
  <si>
    <t>105915/1742</t>
  </si>
  <si>
    <t>marcela10@post.cz</t>
  </si>
  <si>
    <t>775805/3820</t>
  </si>
  <si>
    <t>krskova.michaela@czechsnowboarding.cz</t>
  </si>
  <si>
    <t>Kršňák</t>
  </si>
  <si>
    <t>880510/5727</t>
  </si>
  <si>
    <t>krsnak@ceskysnowboarding.cz</t>
  </si>
  <si>
    <t>Krubpš</t>
  </si>
  <si>
    <t>780601/7230</t>
  </si>
  <si>
    <t>petrkrubpš@ceskysnowboarding.cz</t>
  </si>
  <si>
    <t>Krulík</t>
  </si>
  <si>
    <t>920117/0165</t>
  </si>
  <si>
    <t>tadeas.krulich@seznam.cz</t>
  </si>
  <si>
    <t>Krumlová</t>
  </si>
  <si>
    <t>736201/0216</t>
  </si>
  <si>
    <t>martina.krumlova@volny.cz</t>
  </si>
  <si>
    <t>Mikeš</t>
  </si>
  <si>
    <t>Krupa</t>
  </si>
  <si>
    <t>040722/3707</t>
  </si>
  <si>
    <t>r.krupa@email.cz</t>
  </si>
  <si>
    <t>9150317 (SB)</t>
  </si>
  <si>
    <t>090501/3670</t>
  </si>
  <si>
    <t>Baranova</t>
  </si>
  <si>
    <t>matous.krupa@czechsnowboarding.cz</t>
  </si>
  <si>
    <t>Krupička</t>
  </si>
  <si>
    <t>Veselí nad Lužnicí</t>
  </si>
  <si>
    <t>980507/6171</t>
  </si>
  <si>
    <t>ondrakrupicka@seznam.cz</t>
  </si>
  <si>
    <t>Krůsová</t>
  </si>
  <si>
    <t>996122/1941</t>
  </si>
  <si>
    <t>Činov</t>
  </si>
  <si>
    <t>babulka.kt@seznam.cz</t>
  </si>
  <si>
    <t>9155004 (SB)</t>
  </si>
  <si>
    <t>Krynická</t>
  </si>
  <si>
    <t>Racková</t>
  </si>
  <si>
    <t>Mokrá-Horákov</t>
  </si>
  <si>
    <t>Novosady</t>
  </si>
  <si>
    <t>Křečová</t>
  </si>
  <si>
    <t>965829/2336</t>
  </si>
  <si>
    <t>anna.krecova@seznam.cz</t>
  </si>
  <si>
    <t>Křenek</t>
  </si>
  <si>
    <t>841206/6179</t>
  </si>
  <si>
    <t>Majetín</t>
  </si>
  <si>
    <t>krenek@ceskysnowboarding.cz</t>
  </si>
  <si>
    <t>Matty</t>
  </si>
  <si>
    <t>051022/8917</t>
  </si>
  <si>
    <t>matty.krenek@czechsnowboarding.cz</t>
  </si>
  <si>
    <t>800726/4606</t>
  </si>
  <si>
    <t>Nedachlebice</t>
  </si>
  <si>
    <t>krenek.robert@czechsnowboarding.cz</t>
  </si>
  <si>
    <t>Křenková</t>
  </si>
  <si>
    <t>055104/0424</t>
  </si>
  <si>
    <t>natalie.krenkova@czechsnowboarding.cz</t>
  </si>
  <si>
    <t>065923/0374</t>
  </si>
  <si>
    <t>zita.krenkova@czechsnowboarding.cz</t>
  </si>
  <si>
    <t>Křepská</t>
  </si>
  <si>
    <t>075503/8086</t>
  </si>
  <si>
    <t>sarka.krepska@czechsnowboarding.cz</t>
  </si>
  <si>
    <t>Křepský</t>
  </si>
  <si>
    <t>131026/1183</t>
  </si>
  <si>
    <t>2479/3</t>
  </si>
  <si>
    <t>Holanova1@seznam.cz</t>
  </si>
  <si>
    <t>091016/4849</t>
  </si>
  <si>
    <t>holanova1@seznam.cz</t>
  </si>
  <si>
    <t>Křesala</t>
  </si>
  <si>
    <t>070102/7074</t>
  </si>
  <si>
    <t>VALAŠSKÉ MEZIŘÍČÍ</t>
  </si>
  <si>
    <t>tomas.kresala@seznam.cz</t>
  </si>
  <si>
    <t>Křesálek</t>
  </si>
  <si>
    <t>960412/5443</t>
  </si>
  <si>
    <t>Planiska</t>
  </si>
  <si>
    <t>filip@kresalek.cz</t>
  </si>
  <si>
    <t>Kříha</t>
  </si>
  <si>
    <t>940513/1307</t>
  </si>
  <si>
    <t>Hlinice</t>
  </si>
  <si>
    <t>michalkriha@ceskysnowboarding.cz</t>
  </si>
  <si>
    <t>Křištová</t>
  </si>
  <si>
    <t>706015/5762</t>
  </si>
  <si>
    <t>Lublinská</t>
  </si>
  <si>
    <t>kristova@ceskysnowboarding.cz</t>
  </si>
  <si>
    <t>Křivá</t>
  </si>
  <si>
    <t>Křiváček</t>
  </si>
  <si>
    <t>Křivák</t>
  </si>
  <si>
    <t>790409/7234</t>
  </si>
  <si>
    <t>Krupka 1</t>
  </si>
  <si>
    <t>krivak@ceskysnowboarding.cz</t>
  </si>
  <si>
    <t>Křivánek</t>
  </si>
  <si>
    <t>000404/5712</t>
  </si>
  <si>
    <t>Čs.armády</t>
  </si>
  <si>
    <t>krivanek37@seznam.cz</t>
  </si>
  <si>
    <t>9150178 (SB)</t>
  </si>
  <si>
    <t>Jana Nerudy</t>
  </si>
  <si>
    <t>Kříž</t>
  </si>
  <si>
    <t>931006/2069</t>
  </si>
  <si>
    <t>Sirkařská</t>
  </si>
  <si>
    <t>kriz.cestmir@czechsnowboarding.cz</t>
  </si>
  <si>
    <t>951027/4477</t>
  </si>
  <si>
    <t>Srážné</t>
  </si>
  <si>
    <t>kriz.dusan@email.cz</t>
  </si>
  <si>
    <t>650512/1458</t>
  </si>
  <si>
    <t>Hradec králové</t>
  </si>
  <si>
    <t>martinkriz@ceskysnowboarding.cz</t>
  </si>
  <si>
    <t>930617/3569</t>
  </si>
  <si>
    <t>krizm@ceskysnowboarding.cz</t>
  </si>
  <si>
    <t>861104/2704</t>
  </si>
  <si>
    <t>kriz@ceskysnowboarding.cz</t>
  </si>
  <si>
    <t>n.n.pochopova@gmail.com</t>
  </si>
  <si>
    <t>145620/1780</t>
  </si>
  <si>
    <t>anna.krizova@czechsnowboarding.cz</t>
  </si>
  <si>
    <t>Kubá</t>
  </si>
  <si>
    <t>790709/1005</t>
  </si>
  <si>
    <t>kuba@ceskysnowboarding.cz</t>
  </si>
  <si>
    <t>Kubáč</t>
  </si>
  <si>
    <t>051114/3380</t>
  </si>
  <si>
    <t>jonas.kubac@czechsnowboarding.cz</t>
  </si>
  <si>
    <t>710731/6645</t>
  </si>
  <si>
    <t>kubac@ceskysnowboarding.cz</t>
  </si>
  <si>
    <t>Kubálková</t>
  </si>
  <si>
    <t>Mratín</t>
  </si>
  <si>
    <t>445928/062</t>
  </si>
  <si>
    <t>kubalkova@ceskysnowboarding.cz</t>
  </si>
  <si>
    <t>Kubáň</t>
  </si>
  <si>
    <t>830918/2321</t>
  </si>
  <si>
    <t>kuban@ceskysnowboarding.cz</t>
  </si>
  <si>
    <t>Emma Maya</t>
  </si>
  <si>
    <t>Kubcius</t>
  </si>
  <si>
    <t>800526/5081</t>
  </si>
  <si>
    <t>rostislav.kubicius@czechsnowboarding.cz</t>
  </si>
  <si>
    <t>Kubeček</t>
  </si>
  <si>
    <t>891102/1955</t>
  </si>
  <si>
    <t>kubecek@ceskysnowboarding.cz</t>
  </si>
  <si>
    <t>870813/9000</t>
  </si>
  <si>
    <t>Praha 6-Bubeneč</t>
  </si>
  <si>
    <t>Kubenová</t>
  </si>
  <si>
    <t>036116/0019</t>
  </si>
  <si>
    <t>Okrasná</t>
  </si>
  <si>
    <t>luciekubenova@seznam.cz</t>
  </si>
  <si>
    <t>9155073 (SB)</t>
  </si>
  <si>
    <t>085521/4547</t>
  </si>
  <si>
    <t>lucie.kubenova@seznam.cz</t>
  </si>
  <si>
    <t>Kubeš</t>
  </si>
  <si>
    <t>771006/1535</t>
  </si>
  <si>
    <t>kubes@ceskysnowboarding.cz</t>
  </si>
  <si>
    <t>Kubica</t>
  </si>
  <si>
    <t>060124/1872</t>
  </si>
  <si>
    <t>Kaminského</t>
  </si>
  <si>
    <t>jakub.kubica@czechsnowboarding.cz</t>
  </si>
  <si>
    <t>750827/3861</t>
  </si>
  <si>
    <t>kubica@czechsnowboarding.cz</t>
  </si>
  <si>
    <t>Kubíček</t>
  </si>
  <si>
    <t>090618/8008</t>
  </si>
  <si>
    <t>704/1</t>
  </si>
  <si>
    <t>kubicek.adam@czechsnowboarding.cz</t>
  </si>
  <si>
    <t>935321/6114</t>
  </si>
  <si>
    <t>K.H.Máchy</t>
  </si>
  <si>
    <t>šumperk</t>
  </si>
  <si>
    <t>kubicek@ceskysnowboarding.cz</t>
  </si>
  <si>
    <t>121122/0846</t>
  </si>
  <si>
    <t>kubicek.stepan@czechsnowboarding.cz</t>
  </si>
  <si>
    <t>Kubičík</t>
  </si>
  <si>
    <t>960119/4185</t>
  </si>
  <si>
    <t>Kluchova</t>
  </si>
  <si>
    <t>kubiciker@seznam.cz</t>
  </si>
  <si>
    <t>9150149 (SB), 772811 (AD)</t>
  </si>
  <si>
    <t>930827/4151</t>
  </si>
  <si>
    <t>s.kubicik@seznam.cz</t>
  </si>
  <si>
    <t>9150138 (SB)</t>
  </si>
  <si>
    <t>Kubíčková</t>
  </si>
  <si>
    <t>865430/5814</t>
  </si>
  <si>
    <t>kubickova@ceskysnowboarding.cz</t>
  </si>
  <si>
    <t>126017/0934</t>
  </si>
  <si>
    <t>kubickovihm@seznam.cz</t>
  </si>
  <si>
    <t>Kubík</t>
  </si>
  <si>
    <t>850928/6137</t>
  </si>
  <si>
    <t>Atselovská</t>
  </si>
  <si>
    <t>Vlkoš</t>
  </si>
  <si>
    <t>jiri.kubik@czechsnowboarding.cz</t>
  </si>
  <si>
    <t>950901/5956</t>
  </si>
  <si>
    <t>Václava Košaře</t>
  </si>
  <si>
    <t>richard.kubík@czechsnowboarding.cz</t>
  </si>
  <si>
    <t>Kubíková</t>
  </si>
  <si>
    <t>935409/5542</t>
  </si>
  <si>
    <t>kubikova@ceskysnowboarding.cz</t>
  </si>
  <si>
    <t>Na Dlážděnce</t>
  </si>
  <si>
    <t>Loučky</t>
  </si>
  <si>
    <t>Kubizňáková</t>
  </si>
  <si>
    <t>875504/4023</t>
  </si>
  <si>
    <t>Na Cvičišti</t>
  </si>
  <si>
    <t>petra.kubiznakova@gmail.com</t>
  </si>
  <si>
    <t>Kuča</t>
  </si>
  <si>
    <t>780116/2765</t>
  </si>
  <si>
    <t>kuca@ceskysnowboarding.cz</t>
  </si>
  <si>
    <t>Kučera</t>
  </si>
  <si>
    <t>090312/7445</t>
  </si>
  <si>
    <t>alois.kucera@czechsnowboarding.cz</t>
  </si>
  <si>
    <t>721021/4957</t>
  </si>
  <si>
    <t>david.kucera@czechsnowboarding.cz</t>
  </si>
  <si>
    <t>090731/4672</t>
  </si>
  <si>
    <t>kacenkadrabkova@seznam.cz</t>
  </si>
  <si>
    <t>510718/227</t>
  </si>
  <si>
    <t>Postoloprty</t>
  </si>
  <si>
    <t>kucera1@sportclub2000.eu</t>
  </si>
  <si>
    <t>800525/2739</t>
  </si>
  <si>
    <t>kucera@sportclub2000.eu</t>
  </si>
  <si>
    <t>920722/1408</t>
  </si>
  <si>
    <t>kkucik@seznam.cz</t>
  </si>
  <si>
    <t>850120/7330</t>
  </si>
  <si>
    <t>V Borku</t>
  </si>
  <si>
    <t>kucera@ceskysnowboarding.cz</t>
  </si>
  <si>
    <t>Dolní Štěpanice</t>
  </si>
  <si>
    <t>100310/4080</t>
  </si>
  <si>
    <t>V Dědině</t>
  </si>
  <si>
    <t>lukaskucera@email.cz</t>
  </si>
  <si>
    <t>870621/1360</t>
  </si>
  <si>
    <t>kucera.michal@seznam.cz</t>
  </si>
  <si>
    <t>9150155 (SB)</t>
  </si>
  <si>
    <t>101023/0771</t>
  </si>
  <si>
    <t>blanca.kucerova@seznam.cz</t>
  </si>
  <si>
    <t>060725/8113</t>
  </si>
  <si>
    <t>K Čimperku</t>
  </si>
  <si>
    <t>ajakucerku@seznam.cz</t>
  </si>
  <si>
    <t>870126/5100</t>
  </si>
  <si>
    <t>901213/7211</t>
  </si>
  <si>
    <t>Římov</t>
  </si>
  <si>
    <t>kucerap@ceskysnowboarding.cz</t>
  </si>
  <si>
    <t>020713/4367</t>
  </si>
  <si>
    <t>Potácelová</t>
  </si>
  <si>
    <t>kucera@czechsnowboarding.cz</t>
  </si>
  <si>
    <t>Kučerová</t>
  </si>
  <si>
    <t>826206/7935</t>
  </si>
  <si>
    <t>adela.kucerova@czechsnowboarding.cz</t>
  </si>
  <si>
    <t>875609/4149</t>
  </si>
  <si>
    <t>Skuhrovecká</t>
  </si>
  <si>
    <t>kucerova@ceskysnowboarding.cz</t>
  </si>
  <si>
    <t>545413/2024</t>
  </si>
  <si>
    <t>kucerova@sportclub2000.eu</t>
  </si>
  <si>
    <t>056105/4670</t>
  </si>
  <si>
    <t>036015/3915</t>
  </si>
  <si>
    <t>michal-labe.bile@seznam.cz</t>
  </si>
  <si>
    <t>Kuda</t>
  </si>
  <si>
    <t>660213/0920</t>
  </si>
  <si>
    <t>U Prokopa</t>
  </si>
  <si>
    <t>kudamartin@ceskysnowboarding.cz</t>
  </si>
  <si>
    <t>Kudělková</t>
  </si>
  <si>
    <t>075923/3112</t>
  </si>
  <si>
    <t>Rejná</t>
  </si>
  <si>
    <t>anastazie-kudelkova@czechsnowboarding.cz</t>
  </si>
  <si>
    <t>Kudelová</t>
  </si>
  <si>
    <t>095120/1702</t>
  </si>
  <si>
    <t>Desortova</t>
  </si>
  <si>
    <t>veronika.kudelova@czechsnowboarding.cz</t>
  </si>
  <si>
    <t>Kudla</t>
  </si>
  <si>
    <t>150614/0757</t>
  </si>
  <si>
    <t>Šrobárova</t>
  </si>
  <si>
    <t>terezka@nastodolci.cz</t>
  </si>
  <si>
    <t>130214/1214</t>
  </si>
  <si>
    <t>091125/4509</t>
  </si>
  <si>
    <t>Kudláček</t>
  </si>
  <si>
    <t>900305/1750</t>
  </si>
  <si>
    <t>kubakudla@sportclubfun.com</t>
  </si>
  <si>
    <t>860117/1821</t>
  </si>
  <si>
    <t>honzakudla@sportclubfun.com</t>
  </si>
  <si>
    <t>581014/3427</t>
  </si>
  <si>
    <t>jirka@sportclubfun.com</t>
  </si>
  <si>
    <t>060525/5343</t>
  </si>
  <si>
    <t>Pod Bíým kamenem</t>
  </si>
  <si>
    <t>kristi@sportclubfun.com</t>
  </si>
  <si>
    <t>981015/1780</t>
  </si>
  <si>
    <t>Pod Bílým kamenem</t>
  </si>
  <si>
    <t>krystof@sportclubfun.com</t>
  </si>
  <si>
    <t>Kudláčková</t>
  </si>
  <si>
    <t>365318/003</t>
  </si>
  <si>
    <t>Kapitána Nálepky</t>
  </si>
  <si>
    <t>blazena@sportclubfun.com</t>
  </si>
  <si>
    <t>856007/1817</t>
  </si>
  <si>
    <t>kudlackova.iva@seznam.cz</t>
  </si>
  <si>
    <t>725608/5705</t>
  </si>
  <si>
    <t>regi@sportclubfun.com</t>
  </si>
  <si>
    <t>586216/0128</t>
  </si>
  <si>
    <t>vera@sportclubfun.com</t>
  </si>
  <si>
    <t>066028/0764</t>
  </si>
  <si>
    <t>Na Doušovině</t>
  </si>
  <si>
    <t>Svárov</t>
  </si>
  <si>
    <t>pkklub@centrum.cz</t>
  </si>
  <si>
    <t>9155132 (SB)</t>
  </si>
  <si>
    <t>Kudr</t>
  </si>
  <si>
    <t>851111/2489</t>
  </si>
  <si>
    <t>Planá</t>
  </si>
  <si>
    <t>tomplan991@seznam.cz</t>
  </si>
  <si>
    <t>Kudrna</t>
  </si>
  <si>
    <t>991130/7582</t>
  </si>
  <si>
    <t>Praduvbice</t>
  </si>
  <si>
    <t>kudrna@ceskysnowboarding.cz</t>
  </si>
  <si>
    <t>Svobodova</t>
  </si>
  <si>
    <t>Kuf</t>
  </si>
  <si>
    <t>840117/2450</t>
  </si>
  <si>
    <t>kuf@sportclub2000.eu</t>
  </si>
  <si>
    <t>Kufa</t>
  </si>
  <si>
    <t>880901/5644</t>
  </si>
  <si>
    <t>rakovec</t>
  </si>
  <si>
    <t>český těšín</t>
  </si>
  <si>
    <t>kufa@ceskysnowboarding.cz</t>
  </si>
  <si>
    <t>Kufel</t>
  </si>
  <si>
    <t>Jodlowa</t>
  </si>
  <si>
    <t>Lodygowice</t>
  </si>
  <si>
    <t>34-325</t>
  </si>
  <si>
    <t>mariusz.kufel123@gmail.com</t>
  </si>
  <si>
    <t>Kugelová</t>
  </si>
  <si>
    <t>696108/2832</t>
  </si>
  <si>
    <t>Přísečnická</t>
  </si>
  <si>
    <t>iveta.kugelova@maxklinovec.club</t>
  </si>
  <si>
    <t>Kuh</t>
  </si>
  <si>
    <t>870716/3773</t>
  </si>
  <si>
    <t>Herlíkovice 354</t>
  </si>
  <si>
    <t>snb-h@seznam.cz</t>
  </si>
  <si>
    <t>770818/3615</t>
  </si>
  <si>
    <t>vojtechkuh@seznam.cz</t>
  </si>
  <si>
    <t>1695463 (SB)</t>
  </si>
  <si>
    <t>Kuhn</t>
  </si>
  <si>
    <t>750530/2321</t>
  </si>
  <si>
    <t>Rezlerova</t>
  </si>
  <si>
    <t>kuhn@ceskysnowboarding.cz</t>
  </si>
  <si>
    <t>Kuchař</t>
  </si>
  <si>
    <t>100729/1340</t>
  </si>
  <si>
    <t>Slivoňová</t>
  </si>
  <si>
    <t>michal.kuchar@disposervis.cz</t>
  </si>
  <si>
    <t>070401/8854</t>
  </si>
  <si>
    <t>Olomučany</t>
  </si>
  <si>
    <t>a.kuch@email.cz</t>
  </si>
  <si>
    <t>080724/8838</t>
  </si>
  <si>
    <t>Keřová</t>
  </si>
  <si>
    <t>Kuchařová</t>
  </si>
  <si>
    <t>775627/4966</t>
  </si>
  <si>
    <t>klaunelie@seznam.cz</t>
  </si>
  <si>
    <t>Kukačková</t>
  </si>
  <si>
    <t>016123/1664</t>
  </si>
  <si>
    <t>alenakukackova@seznam.cz</t>
  </si>
  <si>
    <t>Kukla</t>
  </si>
  <si>
    <t>810410/6021</t>
  </si>
  <si>
    <t>Bratří Synků</t>
  </si>
  <si>
    <t>kukla@ceskysnowboarding.cz</t>
  </si>
  <si>
    <t>Kuklík</t>
  </si>
  <si>
    <t>780420/0415</t>
  </si>
  <si>
    <t>ondrej.kuklik@maxklinovec.club</t>
  </si>
  <si>
    <t>Kukol</t>
  </si>
  <si>
    <t>840623/5464</t>
  </si>
  <si>
    <t>michal.kukol@skopava.com</t>
  </si>
  <si>
    <t>Kula</t>
  </si>
  <si>
    <t>080425/8048</t>
  </si>
  <si>
    <t>Za Kapličkou</t>
  </si>
  <si>
    <t>jiri.kula@seznam.cz</t>
  </si>
  <si>
    <t>Libčany</t>
  </si>
  <si>
    <t>Kulajta</t>
  </si>
  <si>
    <t>690821/2564</t>
  </si>
  <si>
    <t>Saturxova</t>
  </si>
  <si>
    <t>kulajta@ceskysnowboarding.cz</t>
  </si>
  <si>
    <t>Kulhánek</t>
  </si>
  <si>
    <t>720128/0328</t>
  </si>
  <si>
    <t>Mratínská</t>
  </si>
  <si>
    <t>antonin.kulhanek@ceskysnowboarding.cz</t>
  </si>
  <si>
    <t>871015/4772</t>
  </si>
  <si>
    <t>kvojta@email.cz</t>
  </si>
  <si>
    <t>M.Majerové</t>
  </si>
  <si>
    <t>Kulhavá</t>
  </si>
  <si>
    <t>685914/0684</t>
  </si>
  <si>
    <t>Zápotoční</t>
  </si>
  <si>
    <t>kulhava@ceskysnowboarding.cz</t>
  </si>
  <si>
    <t>Kulich</t>
  </si>
  <si>
    <t>090414/7849</t>
  </si>
  <si>
    <t>3351/10</t>
  </si>
  <si>
    <t>martina.kulichova@okpoint.cz</t>
  </si>
  <si>
    <t>010609/0413</t>
  </si>
  <si>
    <t>ondrej.kulich@okpoint.cz</t>
  </si>
  <si>
    <t>9150229 (SB)</t>
  </si>
  <si>
    <t>Kulík</t>
  </si>
  <si>
    <t>016029/4321</t>
  </si>
  <si>
    <t>Za střelnicí</t>
  </si>
  <si>
    <t>vladka.kulik@gmail.com</t>
  </si>
  <si>
    <t>Kulíšek</t>
  </si>
  <si>
    <t>880604/4533</t>
  </si>
  <si>
    <t>tomaskulisek@centrum.cz</t>
  </si>
  <si>
    <t>Kult</t>
  </si>
  <si>
    <t>860914/8988</t>
  </si>
  <si>
    <t>Jicinska</t>
  </si>
  <si>
    <t>Mlada Boleslav</t>
  </si>
  <si>
    <t>kult@ceskysnowboarding.cz</t>
  </si>
  <si>
    <t>Kumánec</t>
  </si>
  <si>
    <t>090829/1868</t>
  </si>
  <si>
    <t>Komorní lhotka</t>
  </si>
  <si>
    <t>rostislav.kumanec@czechsnowboarding.cz</t>
  </si>
  <si>
    <t>Kumpert</t>
  </si>
  <si>
    <t>860521/2396</t>
  </si>
  <si>
    <t>Habartov</t>
  </si>
  <si>
    <t>kumpert.tomas@gmail.com</t>
  </si>
  <si>
    <t>Kumšta</t>
  </si>
  <si>
    <t>430814/084</t>
  </si>
  <si>
    <t>jaroslavkumsta@ceskysnowboarding.cz</t>
  </si>
  <si>
    <t>Kunc</t>
  </si>
  <si>
    <t>090216/3570</t>
  </si>
  <si>
    <t>Anepjukova</t>
  </si>
  <si>
    <t>kunc@snowkidzcz.com</t>
  </si>
  <si>
    <t>Kuncl</t>
  </si>
  <si>
    <t>770129/1224</t>
  </si>
  <si>
    <t>cenekkuncl@ceskysnowboarding.cz</t>
  </si>
  <si>
    <t>Marty Krásové</t>
  </si>
  <si>
    <t>Kuncová</t>
  </si>
  <si>
    <t>915102/2980</t>
  </si>
  <si>
    <t>Glučkova</t>
  </si>
  <si>
    <t>kuncova.nikol@seznam.cz</t>
  </si>
  <si>
    <t>045714/3665</t>
  </si>
  <si>
    <t>kuncova@snowkidzcz.com</t>
  </si>
  <si>
    <t>Kunčar</t>
  </si>
  <si>
    <t>030420/1018</t>
  </si>
  <si>
    <t>Kojetice</t>
  </si>
  <si>
    <t>l.kuncar@seznam.cz</t>
  </si>
  <si>
    <t>9150295 (SB)</t>
  </si>
  <si>
    <t>Kuneš</t>
  </si>
  <si>
    <t>130816/0645</t>
  </si>
  <si>
    <t>michaela-kunesova@seznam.cz</t>
  </si>
  <si>
    <t>080905/5236</t>
  </si>
  <si>
    <t>Svatá Maří Brdo</t>
  </si>
  <si>
    <t>honzik.brdak@seznam.cz</t>
  </si>
  <si>
    <t>Kunešová</t>
  </si>
  <si>
    <t>865929/0057</t>
  </si>
  <si>
    <t>Přetlucká</t>
  </si>
  <si>
    <t>kunesova@ceskysnowboarding.cz</t>
  </si>
  <si>
    <t>975107/1968</t>
  </si>
  <si>
    <t>kunesova@klubkrusnychhor.cz</t>
  </si>
  <si>
    <t>035223/2012</t>
  </si>
  <si>
    <t>Radomila</t>
  </si>
  <si>
    <t>755412/1894</t>
  </si>
  <si>
    <t>105815/0940</t>
  </si>
  <si>
    <t>Kuník</t>
  </si>
  <si>
    <t>740601/2196</t>
  </si>
  <si>
    <t>kunik@kunik.cz</t>
  </si>
  <si>
    <t>Burianova</t>
  </si>
  <si>
    <t>Kupčík</t>
  </si>
  <si>
    <t>860312/4145</t>
  </si>
  <si>
    <t>Absolonova</t>
  </si>
  <si>
    <t>kicpuk@gmail.com</t>
  </si>
  <si>
    <t>780414/5019</t>
  </si>
  <si>
    <t>Fr. Horečky</t>
  </si>
  <si>
    <t>kupcik.tomas@czechsnowboarding.cz</t>
  </si>
  <si>
    <t>Kupecká</t>
  </si>
  <si>
    <t>095921/3937</t>
  </si>
  <si>
    <t>146201/1430</t>
  </si>
  <si>
    <t>Kupilík</t>
  </si>
  <si>
    <t>710303/0374</t>
  </si>
  <si>
    <t>Nový Brázdim</t>
  </si>
  <si>
    <t>jankupilik@ceskysnowboarding.cz</t>
  </si>
  <si>
    <t>Kupka</t>
  </si>
  <si>
    <t>051225/7416</t>
  </si>
  <si>
    <t>daniel.kupka@czechsnowboarding.cz</t>
  </si>
  <si>
    <t>100202/7455</t>
  </si>
  <si>
    <t>denis.kupka@czechsnowboarding.cz</t>
  </si>
  <si>
    <t>080508/7437</t>
  </si>
  <si>
    <t>dominik.kupka@czechsnowboarding.cz</t>
  </si>
  <si>
    <t>090101/3399</t>
  </si>
  <si>
    <t>@czechsnowboarding.czpatrik.kupka</t>
  </si>
  <si>
    <t>061103/3401</t>
  </si>
  <si>
    <t>Pustá Polom</t>
  </si>
  <si>
    <t>tomas.kupka@czechsnowboarding.cz</t>
  </si>
  <si>
    <t>Kupková</t>
  </si>
  <si>
    <t>116215/0902</t>
  </si>
  <si>
    <t>veronika.hynstova@seznam.cz</t>
  </si>
  <si>
    <t>Kupský</t>
  </si>
  <si>
    <t>080905/8239</t>
  </si>
  <si>
    <t>Filipínského</t>
  </si>
  <si>
    <t>kupsky@czechsnowboarding.cz</t>
  </si>
  <si>
    <t>Kupšík</t>
  </si>
  <si>
    <t>821021/0261</t>
  </si>
  <si>
    <t>Závišova</t>
  </si>
  <si>
    <t>jara.kupsa@email.cz</t>
  </si>
  <si>
    <t>Kuráň</t>
  </si>
  <si>
    <t>081204/4673</t>
  </si>
  <si>
    <t>Na Dlouhém lánu</t>
  </si>
  <si>
    <t>at.evi@volny</t>
  </si>
  <si>
    <t>Kurc</t>
  </si>
  <si>
    <t>830321/3732</t>
  </si>
  <si>
    <t>Dopravní</t>
  </si>
  <si>
    <t>Kurc@ceskysnowboarding.cz</t>
  </si>
  <si>
    <t>Podveská</t>
  </si>
  <si>
    <t>Kúrka</t>
  </si>
  <si>
    <t>050314/8954</t>
  </si>
  <si>
    <t>Ke studánce</t>
  </si>
  <si>
    <t>jan.kurka@czechsnowboarding.cz</t>
  </si>
  <si>
    <t>Kurkin</t>
  </si>
  <si>
    <t>860109/2676</t>
  </si>
  <si>
    <t>Všestudy</t>
  </si>
  <si>
    <t>kurkin@ceskysnowboarding.cz</t>
  </si>
  <si>
    <t>Kůrková</t>
  </si>
  <si>
    <t>806105/1581</t>
  </si>
  <si>
    <t>janakurkova@ceskysnowboarding.cz</t>
  </si>
  <si>
    <t>Kuropčák</t>
  </si>
  <si>
    <t>580201/6011</t>
  </si>
  <si>
    <t>jankuropcak@ceskysnowboarding.cz</t>
  </si>
  <si>
    <t>Kurzová</t>
  </si>
  <si>
    <t>075903/5948</t>
  </si>
  <si>
    <t>kurzajan@centrum.cz</t>
  </si>
  <si>
    <t>Kuřil</t>
  </si>
  <si>
    <t>820729/4469</t>
  </si>
  <si>
    <t>Malše</t>
  </si>
  <si>
    <t>romankuril@seznam.cz</t>
  </si>
  <si>
    <t>Kůřil</t>
  </si>
  <si>
    <t>050327/2341</t>
  </si>
  <si>
    <t>petra.kurilova@post.cz</t>
  </si>
  <si>
    <t>Kusá</t>
  </si>
  <si>
    <t>735609/2733</t>
  </si>
  <si>
    <t>kusa@ceskysnowboarding.cz</t>
  </si>
  <si>
    <t>Kusák</t>
  </si>
  <si>
    <t>041027/3545</t>
  </si>
  <si>
    <t>Zákrejsová</t>
  </si>
  <si>
    <t>jakub.kusak@czechsnowboarding.cz</t>
  </si>
  <si>
    <t>Kusala</t>
  </si>
  <si>
    <t>101111/1541</t>
  </si>
  <si>
    <t>filip.kusala@czechsnowboarding.cz</t>
  </si>
  <si>
    <t>Kůstka</t>
  </si>
  <si>
    <t>851025/0078</t>
  </si>
  <si>
    <t>Turkmenská</t>
  </si>
  <si>
    <t>kustka@ceskysnowboarding.cz</t>
  </si>
  <si>
    <t>Elizabet</t>
  </si>
  <si>
    <t>Kut</t>
  </si>
  <si>
    <t>pavlovka53@gmail.com</t>
  </si>
  <si>
    <t>Kutálek</t>
  </si>
  <si>
    <t>080417/8089</t>
  </si>
  <si>
    <t>antonik.kutalek@czechsnowboarding.cz</t>
  </si>
  <si>
    <t>Kutálková</t>
  </si>
  <si>
    <t>065515/8064</t>
  </si>
  <si>
    <t>pavla.kutalkova@czechsnowboarding.cz</t>
  </si>
  <si>
    <t>Šebelova</t>
  </si>
  <si>
    <t>Kutheil</t>
  </si>
  <si>
    <t>041031/5213</t>
  </si>
  <si>
    <t>bohumilkutheil@seznam.cz</t>
  </si>
  <si>
    <t>Kutil</t>
  </si>
  <si>
    <t>781225/3900</t>
  </si>
  <si>
    <t>Cejl</t>
  </si>
  <si>
    <t>jiri.kutil@centrum.cz</t>
  </si>
  <si>
    <t>Kutilek</t>
  </si>
  <si>
    <t>900913/1846</t>
  </si>
  <si>
    <t>Rozmarna</t>
  </si>
  <si>
    <t>kutilek@ceskysnowboarding.cz</t>
  </si>
  <si>
    <t>Kutílek</t>
  </si>
  <si>
    <t>671009/1509</t>
  </si>
  <si>
    <t>Manovského</t>
  </si>
  <si>
    <t>Kutínová</t>
  </si>
  <si>
    <t>695516/0047</t>
  </si>
  <si>
    <t>Na Krocínce</t>
  </si>
  <si>
    <t>alenakutinova@SEZNAM.CZ</t>
  </si>
  <si>
    <t>Kužel</t>
  </si>
  <si>
    <t>811022/0261</t>
  </si>
  <si>
    <t>michalk@sportclubfun.com</t>
  </si>
  <si>
    <t>Kuželová</t>
  </si>
  <si>
    <t>896209/3448</t>
  </si>
  <si>
    <t>eva@sportclubfun.com</t>
  </si>
  <si>
    <t>655728/0840</t>
  </si>
  <si>
    <t>pavlakuzelova@ceskysnowboarding.cz</t>
  </si>
  <si>
    <t>Kužílková</t>
  </si>
  <si>
    <t>096120/7445</t>
  </si>
  <si>
    <t>Pod Svahy</t>
  </si>
  <si>
    <t>kuzilkova.adela@czechsnowboarding</t>
  </si>
  <si>
    <t>055105/7419</t>
  </si>
  <si>
    <t>kuzilkova.karolina@czechsnowboarding</t>
  </si>
  <si>
    <t>Cihelna</t>
  </si>
  <si>
    <t>Kvapil</t>
  </si>
  <si>
    <t>880901/2575</t>
  </si>
  <si>
    <t>Pacov u Říčan</t>
  </si>
  <si>
    <t>kvapil@ceskysnowboarding.cz</t>
  </si>
  <si>
    <t>Kvasnička</t>
  </si>
  <si>
    <t>110331/1715</t>
  </si>
  <si>
    <t>kvasnicka.jakub@czechsnowboarding.cz</t>
  </si>
  <si>
    <t>Na Fabiáně</t>
  </si>
  <si>
    <t>Kvita</t>
  </si>
  <si>
    <t>080126/8094</t>
  </si>
  <si>
    <t>Hejrovského</t>
  </si>
  <si>
    <t>iva.kvitova@seznam.cz</t>
  </si>
  <si>
    <t>Rakovecká</t>
  </si>
  <si>
    <t>Slávka</t>
  </si>
  <si>
    <t>Červený vrch</t>
  </si>
  <si>
    <t>Kýčková</t>
  </si>
  <si>
    <t>025812/0159</t>
  </si>
  <si>
    <t>p.kycek@seznam.cz</t>
  </si>
  <si>
    <t>Kykal</t>
  </si>
  <si>
    <t>850804/3830</t>
  </si>
  <si>
    <t>U Bazénu</t>
  </si>
  <si>
    <t>kytal@ceskysnowboarding.cz</t>
  </si>
  <si>
    <t>Kynčl</t>
  </si>
  <si>
    <t>820603/3066</t>
  </si>
  <si>
    <t>kyncl@ceskysnowboarding.cz</t>
  </si>
  <si>
    <t>Kynych</t>
  </si>
  <si>
    <t>770503/0289</t>
  </si>
  <si>
    <t>jakubkynych@ceskysnowboarding.cz</t>
  </si>
  <si>
    <t>Kyselá</t>
  </si>
  <si>
    <t>085813/7599</t>
  </si>
  <si>
    <t>kysela.nikola@czechsnowboarding.cz</t>
  </si>
  <si>
    <t>140623/0683</t>
  </si>
  <si>
    <t>petr.kyselka@gmail.com</t>
  </si>
  <si>
    <t>Frýdek - Místek</t>
  </si>
  <si>
    <t>Kysilka</t>
  </si>
  <si>
    <t>801213/6176</t>
  </si>
  <si>
    <t>kysilka@ceskysnowboarding.cz</t>
  </si>
  <si>
    <t>Lacina</t>
  </si>
  <si>
    <t>910716/5672</t>
  </si>
  <si>
    <t>Nový Jičín 6</t>
  </si>
  <si>
    <t>lacina@ceskysnowboarding.cz</t>
  </si>
  <si>
    <t>Lacinová</t>
  </si>
  <si>
    <t>825408/7182</t>
  </si>
  <si>
    <t>Okrouhlická</t>
  </si>
  <si>
    <t>lacinova@ceskysnowboarding.cz</t>
  </si>
  <si>
    <t>Májová</t>
  </si>
  <si>
    <t>Lahner</t>
  </si>
  <si>
    <t>760905/5311</t>
  </si>
  <si>
    <t>Bieplova</t>
  </si>
  <si>
    <t>lahner.Filip@czechsnowboarding.cz</t>
  </si>
  <si>
    <t>Dvorského</t>
  </si>
  <si>
    <t>Lachetová</t>
  </si>
  <si>
    <t>125617/0058</t>
  </si>
  <si>
    <t>Solomská</t>
  </si>
  <si>
    <t>ivana.lachetova@czechsnowboarding.cz</t>
  </si>
  <si>
    <t>Lachmannová</t>
  </si>
  <si>
    <t>125319/0213</t>
  </si>
  <si>
    <t>U cukrovaru</t>
  </si>
  <si>
    <t>sylvalachmannova@seznam.cz</t>
  </si>
  <si>
    <t>Lachová</t>
  </si>
  <si>
    <t>095915/8013</t>
  </si>
  <si>
    <t>lachova.anna@czechsnowboarding.cz</t>
  </si>
  <si>
    <t>055618/7973</t>
  </si>
  <si>
    <t>lachova.vendula@czechsnowboarding.cz</t>
  </si>
  <si>
    <t>Laibl</t>
  </si>
  <si>
    <t>760728/2760</t>
  </si>
  <si>
    <t>agrat@agrat.cz</t>
  </si>
  <si>
    <t>Lakkis</t>
  </si>
  <si>
    <t>121206/1224</t>
  </si>
  <si>
    <t>28b</t>
  </si>
  <si>
    <t>lakkis@czechsnowboarding.cz</t>
  </si>
  <si>
    <t>Lalák</t>
  </si>
  <si>
    <t>021015/0017</t>
  </si>
  <si>
    <t>vykoukových</t>
  </si>
  <si>
    <t>Praha 16 Radotín</t>
  </si>
  <si>
    <t>antonin@vllnna.cz</t>
  </si>
  <si>
    <t>760921/0499</t>
  </si>
  <si>
    <t>tomas@vllnna.cz</t>
  </si>
  <si>
    <t>Hrochův Týnec</t>
  </si>
  <si>
    <t>Lambertová</t>
  </si>
  <si>
    <t>055118/3545</t>
  </si>
  <si>
    <t>Katerinice</t>
  </si>
  <si>
    <t>anna.lambertova@czechsnowboarding.cz</t>
  </si>
  <si>
    <t>Landa</t>
  </si>
  <si>
    <t>820608/0091</t>
  </si>
  <si>
    <t>Stochovská</t>
  </si>
  <si>
    <t>Čelechovice</t>
  </si>
  <si>
    <t>landa@sportclub2000.eu</t>
  </si>
  <si>
    <t>760804/0660</t>
  </si>
  <si>
    <t>landa@klubkrusnychhor.cz</t>
  </si>
  <si>
    <t>Landova</t>
  </si>
  <si>
    <t>095702/1956</t>
  </si>
  <si>
    <t>ema.landova@sportclub2000.eu</t>
  </si>
  <si>
    <t>Dorotea</t>
  </si>
  <si>
    <t>Landová</t>
  </si>
  <si>
    <t>815131/0024</t>
  </si>
  <si>
    <t>landova@sportclub2000.eu</t>
  </si>
  <si>
    <t>785420/0618</t>
  </si>
  <si>
    <t>K Lesíku</t>
  </si>
  <si>
    <t>jirkov</t>
  </si>
  <si>
    <t>landovagabriela@seznam.cz</t>
  </si>
  <si>
    <t>786013/0674</t>
  </si>
  <si>
    <t>Zelená12</t>
  </si>
  <si>
    <t>landova@klubkrusnychhor.cz</t>
  </si>
  <si>
    <t>065618/1944</t>
  </si>
  <si>
    <t>marketa.landova@sportclub2000.eu</t>
  </si>
  <si>
    <t>Hackerova</t>
  </si>
  <si>
    <t>Lang</t>
  </si>
  <si>
    <t>800515/1506</t>
  </si>
  <si>
    <t>561/8</t>
  </si>
  <si>
    <t>lang.petr@czechsnowboarding.cz</t>
  </si>
  <si>
    <t>Langer</t>
  </si>
  <si>
    <t>E. Rošického</t>
  </si>
  <si>
    <t>730907/5796</t>
  </si>
  <si>
    <t>Praha  3</t>
  </si>
  <si>
    <t>Sychrov</t>
  </si>
  <si>
    <t>Langr</t>
  </si>
  <si>
    <t>880111/6247</t>
  </si>
  <si>
    <t>Pod trámky</t>
  </si>
  <si>
    <t>langr@ceskysnowboarding.cz</t>
  </si>
  <si>
    <t>Láníková</t>
  </si>
  <si>
    <t>816126/3044</t>
  </si>
  <si>
    <t>lanikova@ceskysnowboarding.cz</t>
  </si>
  <si>
    <t>Lank</t>
  </si>
  <si>
    <t>741125/3751</t>
  </si>
  <si>
    <t>Mazourova</t>
  </si>
  <si>
    <t>lank@oquo-sb.cz</t>
  </si>
  <si>
    <t>Lapčáková</t>
  </si>
  <si>
    <t>075605/3573</t>
  </si>
  <si>
    <t>carmen.lapcakova@czechsnowboarding.cz</t>
  </si>
  <si>
    <t>Lapčík</t>
  </si>
  <si>
    <t>781017/4592</t>
  </si>
  <si>
    <t>Štěpnická</t>
  </si>
  <si>
    <t>lapcik@ceskysnowboarding.cz</t>
  </si>
  <si>
    <t>Largerová</t>
  </si>
  <si>
    <t>681023/0647</t>
  </si>
  <si>
    <t>Borovanského</t>
  </si>
  <si>
    <t>adelalargerova@ceskysnowboarding.cz</t>
  </si>
  <si>
    <t>Lasák</t>
  </si>
  <si>
    <t>100820/0721</t>
  </si>
  <si>
    <t>kamila@krt.cz</t>
  </si>
  <si>
    <t>Lasáková</t>
  </si>
  <si>
    <t>045729/3397</t>
  </si>
  <si>
    <t>anitalasak@sehnam.cz</t>
  </si>
  <si>
    <t>9155145 (SB)</t>
  </si>
  <si>
    <t>076216/3380</t>
  </si>
  <si>
    <t>vikilasakova@email.cz</t>
  </si>
  <si>
    <t>9155144 (SB)</t>
  </si>
  <si>
    <t>Lassig</t>
  </si>
  <si>
    <t>660810/0136</t>
  </si>
  <si>
    <t>K.Noskové</t>
  </si>
  <si>
    <t>radeklassig@ceskysnowboarding.cz</t>
  </si>
  <si>
    <t>Laštovic</t>
  </si>
  <si>
    <t>751002/3290</t>
  </si>
  <si>
    <t>lastovic.martin@czechsnowboarding</t>
  </si>
  <si>
    <t>Laštuvka</t>
  </si>
  <si>
    <t>960206/0259</t>
  </si>
  <si>
    <t>stepanlastuvka@ceskysnowboarding.cz</t>
  </si>
  <si>
    <t>Laštůvková</t>
  </si>
  <si>
    <t>Látal</t>
  </si>
  <si>
    <t>120523/0345</t>
  </si>
  <si>
    <t>Elišky Junkové</t>
  </si>
  <si>
    <t>latal@telecom.cz</t>
  </si>
  <si>
    <t>930415/6147</t>
  </si>
  <si>
    <t>Berlínská</t>
  </si>
  <si>
    <t>liborlatal@email.cz</t>
  </si>
  <si>
    <t>841110/4196</t>
  </si>
  <si>
    <t>latal@ceskysnowboarding.cz</t>
  </si>
  <si>
    <t>Látalová</t>
  </si>
  <si>
    <t>005315/6147</t>
  </si>
  <si>
    <t>latalova.lili@seznam.cz</t>
  </si>
  <si>
    <t>9155020 (SB)</t>
  </si>
  <si>
    <t>Latin</t>
  </si>
  <si>
    <t>860731/3957</t>
  </si>
  <si>
    <t>Strážné 155</t>
  </si>
  <si>
    <t>latin@ceskysnowboarding.cz</t>
  </si>
  <si>
    <t>Laube</t>
  </si>
  <si>
    <t>780620/2899</t>
  </si>
  <si>
    <t>radeklaube@ceskysnowboarding.cz</t>
  </si>
  <si>
    <t>Laucká</t>
  </si>
  <si>
    <t>025307/5383</t>
  </si>
  <si>
    <t>Sedliště</t>
  </si>
  <si>
    <t>eliska.laucka@czechsnowboarding.cz</t>
  </si>
  <si>
    <t>Laucký</t>
  </si>
  <si>
    <t>071019/0371</t>
  </si>
  <si>
    <t>lukas.laucky@czechsnowboarding.cz</t>
  </si>
  <si>
    <t>Laurinec</t>
  </si>
  <si>
    <t>151227/1288</t>
  </si>
  <si>
    <t>Matějská</t>
  </si>
  <si>
    <t>berenika.vicanova@gmail.com</t>
  </si>
  <si>
    <t>120601/0795</t>
  </si>
  <si>
    <t>Matějská 1</t>
  </si>
  <si>
    <t>lukas@elem6.com</t>
  </si>
  <si>
    <t>Lavička</t>
  </si>
  <si>
    <t>Jozef</t>
  </si>
  <si>
    <t>090824/1939</t>
  </si>
  <si>
    <t>Náves Družby</t>
  </si>
  <si>
    <t>jozef.lavicka@sportclub2000.eu</t>
  </si>
  <si>
    <t>120710/1302</t>
  </si>
  <si>
    <t>vaclav.lavicka@sportclub2000.eu</t>
  </si>
  <si>
    <t>Lazarčíková</t>
  </si>
  <si>
    <t>605614/0992</t>
  </si>
  <si>
    <t>Schnirchová</t>
  </si>
  <si>
    <t>jitkalazarcikova@ceskysnowboarding.cz</t>
  </si>
  <si>
    <t>Lazarová</t>
  </si>
  <si>
    <t>765611/0297</t>
  </si>
  <si>
    <t>klaralazarova@ceskysnowboarding.cz</t>
  </si>
  <si>
    <t>Láznička</t>
  </si>
  <si>
    <t>081011/4756</t>
  </si>
  <si>
    <t>adam.laznicka@educanet.cz</t>
  </si>
  <si>
    <t>Lázničková</t>
  </si>
  <si>
    <t>936123/1770</t>
  </si>
  <si>
    <t>k.laznickovaa@seznam.cz</t>
  </si>
  <si>
    <t>Petržílková</t>
  </si>
  <si>
    <t>095527/0822</t>
  </si>
  <si>
    <t>Kostiantyn</t>
  </si>
  <si>
    <t>Lebedev</t>
  </si>
  <si>
    <t>820618/4987</t>
  </si>
  <si>
    <t>Blattného</t>
  </si>
  <si>
    <t>lebedev@ceskysnowboarding.cz</t>
  </si>
  <si>
    <t>Lebeděv</t>
  </si>
  <si>
    <t>100923/1894</t>
  </si>
  <si>
    <t>Bernartice</t>
  </si>
  <si>
    <t>955323/0170</t>
  </si>
  <si>
    <t>viktor.valta@sport-invest.cz</t>
  </si>
  <si>
    <t>155763 (AD), 1159979 (SB)</t>
  </si>
  <si>
    <t>625425/1333</t>
  </si>
  <si>
    <t>zuzanaledecka@gmail.com</t>
  </si>
  <si>
    <t>Ledecký</t>
  </si>
  <si>
    <t>620727/0553</t>
  </si>
  <si>
    <t>Ledererová</t>
  </si>
  <si>
    <t>925527/0288</t>
  </si>
  <si>
    <t>Nepomuckých</t>
  </si>
  <si>
    <t>ledlucka@gmail.com</t>
  </si>
  <si>
    <t>Lédlová</t>
  </si>
  <si>
    <t>735906/0203</t>
  </si>
  <si>
    <t>ivanaledlova@ceskysnowboarding.cz</t>
  </si>
  <si>
    <t>Anne-Marie</t>
  </si>
  <si>
    <t>Ledvinová</t>
  </si>
  <si>
    <t>985501/5511</t>
  </si>
  <si>
    <t>Koštálkova</t>
  </si>
  <si>
    <t>anne-marie.ledvinova@maxklinovec.club</t>
  </si>
  <si>
    <t>685308/0608</t>
  </si>
  <si>
    <t>karla.ledvinova@maxklinovec.club</t>
  </si>
  <si>
    <t>Lehký</t>
  </si>
  <si>
    <t>020223/4241</t>
  </si>
  <si>
    <t>Josefy Fajmonové</t>
  </si>
  <si>
    <t>lehky@czechsnowboarding.cz</t>
  </si>
  <si>
    <t>Lechová</t>
  </si>
  <si>
    <t>845311/3955</t>
  </si>
  <si>
    <t>Mokrá - Horákov</t>
  </si>
  <si>
    <t>lechova@czechsnowboarding.cz</t>
  </si>
  <si>
    <t>Lejsklová</t>
  </si>
  <si>
    <t>945618/0206</t>
  </si>
  <si>
    <t>Jindřichovská</t>
  </si>
  <si>
    <t>martinalejsklova@seznam.cz</t>
  </si>
  <si>
    <t>Lemerman</t>
  </si>
  <si>
    <t>870708/0008</t>
  </si>
  <si>
    <t>Zájezdní</t>
  </si>
  <si>
    <t>Mukařov</t>
  </si>
  <si>
    <t>ondrej.lemerman@gmail.com</t>
  </si>
  <si>
    <t>Lemermanová</t>
  </si>
  <si>
    <t>925212/0031</t>
  </si>
  <si>
    <t>marketa.kalibova@gmail.com</t>
  </si>
  <si>
    <t>Lemon</t>
  </si>
  <si>
    <t>851121/0807</t>
  </si>
  <si>
    <t>lemon@ceskysnowboarding.cz</t>
  </si>
  <si>
    <t>Norman</t>
  </si>
  <si>
    <t>910728/9840</t>
  </si>
  <si>
    <t>28 řijna</t>
  </si>
  <si>
    <t>Petrovická</t>
  </si>
  <si>
    <t>Lencová</t>
  </si>
  <si>
    <t>785218/0028</t>
  </si>
  <si>
    <t>tereza@sportclubfun.com</t>
  </si>
  <si>
    <t>Nad Terasou</t>
  </si>
  <si>
    <t>Leonová</t>
  </si>
  <si>
    <t>985604/4352</t>
  </si>
  <si>
    <t>Pravlov</t>
  </si>
  <si>
    <t>lucie.leonova@czechsnowboarding.cz</t>
  </si>
  <si>
    <t>Lerch</t>
  </si>
  <si>
    <t>850315/0502</t>
  </si>
  <si>
    <t>boculone@centrum.cz</t>
  </si>
  <si>
    <t>Leš</t>
  </si>
  <si>
    <t>Kristian Petr</t>
  </si>
  <si>
    <t>111018/1567</t>
  </si>
  <si>
    <t>kristyna.les@gmail.com</t>
  </si>
  <si>
    <t>Leško</t>
  </si>
  <si>
    <t>110727/0428</t>
  </si>
  <si>
    <t>jitka.sitkova@gmail.com</t>
  </si>
  <si>
    <t>Leuthold</t>
  </si>
  <si>
    <t>080805/7690</t>
  </si>
  <si>
    <t>leuthold@czechsnowboarding.cz</t>
  </si>
  <si>
    <t>Levčíková</t>
  </si>
  <si>
    <t>885314/0802</t>
  </si>
  <si>
    <t>marketa.levcikova@seznam.cz</t>
  </si>
  <si>
    <t>U Balvanu</t>
  </si>
  <si>
    <t>Lexa</t>
  </si>
  <si>
    <t>Svatojánská</t>
  </si>
  <si>
    <t>890204/0730</t>
  </si>
  <si>
    <t>Lexa.lukas@atlas.cz</t>
  </si>
  <si>
    <t>020226/0168</t>
  </si>
  <si>
    <t>david.lhota@groupm.com</t>
  </si>
  <si>
    <t>990525/0982</t>
  </si>
  <si>
    <t>Lhoták</t>
  </si>
  <si>
    <t>851201/0782</t>
  </si>
  <si>
    <t>lhotak@ceskysnowboarding.cz</t>
  </si>
  <si>
    <t>Liebezei</t>
  </si>
  <si>
    <t>681211/1130</t>
  </si>
  <si>
    <t>č. p. 1665</t>
  </si>
  <si>
    <t>liebezei@ceskysnowboarding.cz</t>
  </si>
  <si>
    <t>Liederhaus</t>
  </si>
  <si>
    <t>880214/2822</t>
  </si>
  <si>
    <t>lidozrout2.2.5@seznam.cz</t>
  </si>
  <si>
    <t>Lichka</t>
  </si>
  <si>
    <t>100708/1999</t>
  </si>
  <si>
    <t>lichka@czechsnowboarding.cz</t>
  </si>
  <si>
    <t>770924/3047</t>
  </si>
  <si>
    <t>Lichková</t>
  </si>
  <si>
    <t>075719/8002</t>
  </si>
  <si>
    <t>lichkova@czechsnowboarding.cz</t>
  </si>
  <si>
    <t>Lichtenberk</t>
  </si>
  <si>
    <t>740315/3681</t>
  </si>
  <si>
    <t>Jiřího Macháčka</t>
  </si>
  <si>
    <t>petrlichtenberk@ceskysnowboarding.cz</t>
  </si>
  <si>
    <t>Lichter</t>
  </si>
  <si>
    <t>890807/3504</t>
  </si>
  <si>
    <t>lichter@ceskysnowboarding-cz</t>
  </si>
  <si>
    <t>Soběslavice</t>
  </si>
  <si>
    <t>740824/3183</t>
  </si>
  <si>
    <t>Károvská</t>
  </si>
  <si>
    <t>rudolflipa@ceskysnowboarding.cz</t>
  </si>
  <si>
    <t>Za Komínem</t>
  </si>
  <si>
    <t>Lipinská</t>
  </si>
  <si>
    <t>055811/6614</t>
  </si>
  <si>
    <t>Nám.ČSA</t>
  </si>
  <si>
    <t>Česky Těšín</t>
  </si>
  <si>
    <t>aneta.lipinska@czechsnowboarding.cz</t>
  </si>
  <si>
    <t>Lipovský</t>
  </si>
  <si>
    <t>971111/3489</t>
  </si>
  <si>
    <t>V Polí</t>
  </si>
  <si>
    <t>lipovsky.vaclav@czechsnowboarding.cz</t>
  </si>
  <si>
    <t>Lipták</t>
  </si>
  <si>
    <t>090826/1596</t>
  </si>
  <si>
    <t>evaadolfova@centrum.cz</t>
  </si>
  <si>
    <t>090826/1585</t>
  </si>
  <si>
    <t>Liptáková</t>
  </si>
  <si>
    <t>155503/3590</t>
  </si>
  <si>
    <t>eva.adolfova@centrum.cz</t>
  </si>
  <si>
    <t>126114/0122</t>
  </si>
  <si>
    <t>Lisová</t>
  </si>
  <si>
    <t>635410/2524</t>
  </si>
  <si>
    <t>stanislava.lisova@maxklinovec.club</t>
  </si>
  <si>
    <t>Liška</t>
  </si>
  <si>
    <t>911030/7195</t>
  </si>
  <si>
    <t>Honská</t>
  </si>
  <si>
    <t>liska@ceskysnowboarding.cz</t>
  </si>
  <si>
    <t>711227/6589</t>
  </si>
  <si>
    <t>Bobokova</t>
  </si>
  <si>
    <t>Praha 9 Satalice</t>
  </si>
  <si>
    <t>780531/0491</t>
  </si>
  <si>
    <t>Šlapalova</t>
  </si>
  <si>
    <t>Literáková</t>
  </si>
  <si>
    <t>906123/4127</t>
  </si>
  <si>
    <t>literakova@ceskysnowboaring.cz</t>
  </si>
  <si>
    <t>Litner</t>
  </si>
  <si>
    <t>110330/0506</t>
  </si>
  <si>
    <t>Gregorova</t>
  </si>
  <si>
    <t>adam.litner@czechsnowboardding.cz</t>
  </si>
  <si>
    <t>liva</t>
  </si>
  <si>
    <t>770828/3814</t>
  </si>
  <si>
    <t>oliva.advokat@seznam.cz</t>
  </si>
  <si>
    <t>Lizna</t>
  </si>
  <si>
    <t>010718/0326</t>
  </si>
  <si>
    <t>li.terka157@gmail.com</t>
  </si>
  <si>
    <t>9150228 (SB)</t>
  </si>
  <si>
    <t>060518/5075</t>
  </si>
  <si>
    <t>9150372 (SB)</t>
  </si>
  <si>
    <t>040201/5581</t>
  </si>
  <si>
    <t>Lněničková</t>
  </si>
  <si>
    <t>765110/2459</t>
  </si>
  <si>
    <t>martina.lnenickova@maxklinovec.club</t>
  </si>
  <si>
    <t>Löflerová</t>
  </si>
  <si>
    <t>915505/4084</t>
  </si>
  <si>
    <t>sarka.loflerova@seznam.cz</t>
  </si>
  <si>
    <t>Jankovcova</t>
  </si>
  <si>
    <t>Lohynský</t>
  </si>
  <si>
    <t>950206/0062</t>
  </si>
  <si>
    <t>Strancice</t>
  </si>
  <si>
    <t>janlohynsky@gmail.com</t>
  </si>
  <si>
    <t>891005/6188</t>
  </si>
  <si>
    <t>lohynsky.m@seznam.cz</t>
  </si>
  <si>
    <t>Lojek</t>
  </si>
  <si>
    <t>760125/4826</t>
  </si>
  <si>
    <t>Františkov</t>
  </si>
  <si>
    <t>ital.it@seznam.cz</t>
  </si>
  <si>
    <t>Rudolfov</t>
  </si>
  <si>
    <t>Lomoz</t>
  </si>
  <si>
    <t>950825/0444</t>
  </si>
  <si>
    <t>Měšice u Prahy</t>
  </si>
  <si>
    <t>Londa</t>
  </si>
  <si>
    <t>920201/6241</t>
  </si>
  <si>
    <t>davidlonda@seznam.cz</t>
  </si>
  <si>
    <t>Lopata</t>
  </si>
  <si>
    <t>900905/0996</t>
  </si>
  <si>
    <t>Nova</t>
  </si>
  <si>
    <t>lopata@ceskysnowboarding.cz</t>
  </si>
  <si>
    <t>Loucká</t>
  </si>
  <si>
    <t>165527/2322</t>
  </si>
  <si>
    <t>Na Dědinách</t>
  </si>
  <si>
    <t>loucka.eva@gmail.com</t>
  </si>
  <si>
    <t>Loucký</t>
  </si>
  <si>
    <t>140117/1123</t>
  </si>
  <si>
    <t>Loudát</t>
  </si>
  <si>
    <t>931016/0827</t>
  </si>
  <si>
    <t>m.loudatjr@gmail.com</t>
  </si>
  <si>
    <t>Loudová</t>
  </si>
  <si>
    <t>045227/7848</t>
  </si>
  <si>
    <t>loudovi@email.cz</t>
  </si>
  <si>
    <t>9155119 (SB)</t>
  </si>
  <si>
    <t>Loufková</t>
  </si>
  <si>
    <t>965625/6203</t>
  </si>
  <si>
    <t>Kasandra.Sandra@seznam.cz</t>
  </si>
  <si>
    <t>Louka</t>
  </si>
  <si>
    <t>811005/6185</t>
  </si>
  <si>
    <t>louka@ceskysnowboarding.cz</t>
  </si>
  <si>
    <t>Loukota</t>
  </si>
  <si>
    <t>870110/3785</t>
  </si>
  <si>
    <t>Pardubická 98</t>
  </si>
  <si>
    <t>MLOUKY@gmail.com</t>
  </si>
  <si>
    <t>Loukotová</t>
  </si>
  <si>
    <t>065509/6035</t>
  </si>
  <si>
    <t>aneta.loukotova@czechsnowboarding.cz</t>
  </si>
  <si>
    <t>755723/2452</t>
  </si>
  <si>
    <t>petra.loukotova@maxklinovec.club</t>
  </si>
  <si>
    <t>Louthan</t>
  </si>
  <si>
    <t>690502/2597</t>
  </si>
  <si>
    <t>lt@ysr.cz</t>
  </si>
  <si>
    <t>Louthanová</t>
  </si>
  <si>
    <t>965405/2672</t>
  </si>
  <si>
    <t>lb@ysr.cz</t>
  </si>
  <si>
    <t>995523/2672</t>
  </si>
  <si>
    <t>lk@ysr.cz</t>
  </si>
  <si>
    <t>9155002 (SB)</t>
  </si>
  <si>
    <t>705922/0938</t>
  </si>
  <si>
    <t>lr@ysr.cz</t>
  </si>
  <si>
    <t>Lövy</t>
  </si>
  <si>
    <t>920316/5543</t>
  </si>
  <si>
    <t>lovy@ceskysnowboarding.cz</t>
  </si>
  <si>
    <t>Lubeš</t>
  </si>
  <si>
    <t>890120/1309</t>
  </si>
  <si>
    <t>A. Kříže</t>
  </si>
  <si>
    <t>JAKUB.NES@gmail.com</t>
  </si>
  <si>
    <t>Lucinová</t>
  </si>
  <si>
    <t>865814/0051</t>
  </si>
  <si>
    <t>Lehnická</t>
  </si>
  <si>
    <t>tystar@email.cz</t>
  </si>
  <si>
    <t>Lucký</t>
  </si>
  <si>
    <t>870513/3382</t>
  </si>
  <si>
    <t>U Jatek</t>
  </si>
  <si>
    <t>Nový Bydžov</t>
  </si>
  <si>
    <t>lucky@ceskysnowboarding.cz</t>
  </si>
  <si>
    <t>870321/9492</t>
  </si>
  <si>
    <t>Durychova</t>
  </si>
  <si>
    <t>luckym@ceskysnowboarding.cz</t>
  </si>
  <si>
    <t>870321/3387</t>
  </si>
  <si>
    <t>Českoslov. Armády</t>
  </si>
  <si>
    <t>milanlucky@ceskysnowboarding.cz</t>
  </si>
  <si>
    <t>Ludin</t>
  </si>
  <si>
    <t>940322/3269</t>
  </si>
  <si>
    <t>judinant2203@gmail.com</t>
  </si>
  <si>
    <t>Horní Suchá</t>
  </si>
  <si>
    <t>Lukášková</t>
  </si>
  <si>
    <t>Rokytno</t>
  </si>
  <si>
    <t>925201/5707</t>
  </si>
  <si>
    <t>kris.lukaskova@gmail.com</t>
  </si>
  <si>
    <t>Lukeš</t>
  </si>
  <si>
    <t>760705/3399</t>
  </si>
  <si>
    <t>Kamenice - Ládví</t>
  </si>
  <si>
    <t>lukesd@ceskysnowboarding.cz</t>
  </si>
  <si>
    <t>900206/3862</t>
  </si>
  <si>
    <t>david@sportclubfun.com</t>
  </si>
  <si>
    <t>070402/4783</t>
  </si>
  <si>
    <t>jan.lukes@travelservice.aero</t>
  </si>
  <si>
    <t>770503/0201</t>
  </si>
  <si>
    <t>U družstva život</t>
  </si>
  <si>
    <t>lukes@ceskysnowboarding.cz</t>
  </si>
  <si>
    <t>Lukešová</t>
  </si>
  <si>
    <t>105626/8114</t>
  </si>
  <si>
    <t>916028/2098</t>
  </si>
  <si>
    <t>lukesovak@email.cz</t>
  </si>
  <si>
    <t>Luklová</t>
  </si>
  <si>
    <t>115117/1285</t>
  </si>
  <si>
    <t>luklova.linda@czechsnowboarding.cz</t>
  </si>
  <si>
    <t>Lula</t>
  </si>
  <si>
    <t>740510/0406</t>
  </si>
  <si>
    <t>Trojmezní</t>
  </si>
  <si>
    <t>lula@ceskysnowboaring.cz</t>
  </si>
  <si>
    <t>Lunačková</t>
  </si>
  <si>
    <t>085526/3783</t>
  </si>
  <si>
    <t>Malá 5</t>
  </si>
  <si>
    <t>natalie.lunackova@czechsnowboarding.cz</t>
  </si>
  <si>
    <t>Luňáčková</t>
  </si>
  <si>
    <t>695919/3604</t>
  </si>
  <si>
    <t>marcelun@seznam.cz</t>
  </si>
  <si>
    <t>Luňák</t>
  </si>
  <si>
    <t>990507/3266</t>
  </si>
  <si>
    <t>lunak@klubkrusnychhor.cz</t>
  </si>
  <si>
    <t>940329/2052</t>
  </si>
  <si>
    <t>lunak@ceskysnowboarding.cz</t>
  </si>
  <si>
    <t>Luňáková</t>
  </si>
  <si>
    <t>936129/3425</t>
  </si>
  <si>
    <t>lunakova@klubkrusnychhoer.cz</t>
  </si>
  <si>
    <t>895816/2037</t>
  </si>
  <si>
    <t>lunakovagabriela@gmail.com</t>
  </si>
  <si>
    <t>925728/3431</t>
  </si>
  <si>
    <t>705710/3185</t>
  </si>
  <si>
    <t>V Jámě</t>
  </si>
  <si>
    <t>Lustig</t>
  </si>
  <si>
    <t>920711/0055</t>
  </si>
  <si>
    <t>LUSTIGAC@seznam.cz</t>
  </si>
  <si>
    <t>Lyko</t>
  </si>
  <si>
    <t>051215/3774</t>
  </si>
  <si>
    <t>Bítov</t>
  </si>
  <si>
    <t>david.lyko@czechsnowboarding.cz</t>
  </si>
  <si>
    <t>Lysková</t>
  </si>
  <si>
    <t>085627/0547</t>
  </si>
  <si>
    <t>lyskova@snowkidzcz.com</t>
  </si>
  <si>
    <t>Lysý</t>
  </si>
  <si>
    <t>890921/0068</t>
  </si>
  <si>
    <t>Vodochody</t>
  </si>
  <si>
    <t>petrlysy@centrum.cz</t>
  </si>
  <si>
    <t>9150313 (SB)</t>
  </si>
  <si>
    <t>Maar</t>
  </si>
  <si>
    <t>080402/8148</t>
  </si>
  <si>
    <t>Za kn. Hájkem</t>
  </si>
  <si>
    <t>radek.maar@gmail.com</t>
  </si>
  <si>
    <t>Maarová</t>
  </si>
  <si>
    <t>126115/1672</t>
  </si>
  <si>
    <t>Macáková</t>
  </si>
  <si>
    <t>815428/0024</t>
  </si>
  <si>
    <t>macakova@ceskysnowboarding.cz</t>
  </si>
  <si>
    <t>Macek</t>
  </si>
  <si>
    <t>930411/7218</t>
  </si>
  <si>
    <t>Pod Havlínem</t>
  </si>
  <si>
    <t>PRaha 5 Zbraslav</t>
  </si>
  <si>
    <t>macek@ceskysnowboarding.cz</t>
  </si>
  <si>
    <t>770717/4200</t>
  </si>
  <si>
    <t>macekj@ceskysnowboarding.cz</t>
  </si>
  <si>
    <t>Kaloudova</t>
  </si>
  <si>
    <t>Macík</t>
  </si>
  <si>
    <t>931018/4488</t>
  </si>
  <si>
    <t>Benárna</t>
  </si>
  <si>
    <t>macik@czechsnowboarding.cz</t>
  </si>
  <si>
    <t>Macková</t>
  </si>
  <si>
    <t>Kárníkova</t>
  </si>
  <si>
    <t>075817/7937</t>
  </si>
  <si>
    <t>pivonkova.monika@hotmail.com</t>
  </si>
  <si>
    <t>656025/1291</t>
  </si>
  <si>
    <t>Jevíčská</t>
  </si>
  <si>
    <t>radka.mackova@ceskysnowboarding.cz</t>
  </si>
  <si>
    <t>Máčala</t>
  </si>
  <si>
    <t>101012/1310</t>
  </si>
  <si>
    <t>Na Bařince</t>
  </si>
  <si>
    <t>lenkov@email.cz</t>
  </si>
  <si>
    <t>Máčková</t>
  </si>
  <si>
    <t>966230/2727</t>
  </si>
  <si>
    <t>cikada96@seznam.cz</t>
  </si>
  <si>
    <t>Madejová</t>
  </si>
  <si>
    <t>marie</t>
  </si>
  <si>
    <t>085304/3675</t>
  </si>
  <si>
    <t>julie.madejova@czechsnowboarding.cz</t>
  </si>
  <si>
    <t>Máder</t>
  </si>
  <si>
    <t>810923/6168</t>
  </si>
  <si>
    <t>Toveř</t>
  </si>
  <si>
    <t>mader@ceskysnowboarding.cz</t>
  </si>
  <si>
    <t>Maděra</t>
  </si>
  <si>
    <t>080802/2413</t>
  </si>
  <si>
    <t>ma@ysr.cz</t>
  </si>
  <si>
    <t>Maděrová</t>
  </si>
  <si>
    <t>035920/2723</t>
  </si>
  <si>
    <t>mz@ysr.cz</t>
  </si>
  <si>
    <t>Mahovský</t>
  </si>
  <si>
    <t>680520/1073</t>
  </si>
  <si>
    <t>Kamil.Mahovsky@gmail.com</t>
  </si>
  <si>
    <t>1377206 (SB), 1377206 (SB)</t>
  </si>
  <si>
    <t>Suchdol nad Odrou</t>
  </si>
  <si>
    <t>Macháčková</t>
  </si>
  <si>
    <t>085313/2357</t>
  </si>
  <si>
    <t>Machalová</t>
  </si>
  <si>
    <t>995523/6082</t>
  </si>
  <si>
    <t>Mezilesí II</t>
  </si>
  <si>
    <t>Přerov-Vinary</t>
  </si>
  <si>
    <t>terkamach@email.cz</t>
  </si>
  <si>
    <t>9155046 (SB)</t>
  </si>
  <si>
    <t>Jonatan</t>
  </si>
  <si>
    <t>Machát</t>
  </si>
  <si>
    <t>630623/2174</t>
  </si>
  <si>
    <t>J.Š. Baara</t>
  </si>
  <si>
    <t>milan.machat@seznam.cz</t>
  </si>
  <si>
    <t>Machatová</t>
  </si>
  <si>
    <t>085505/3793</t>
  </si>
  <si>
    <t>Pánská</t>
  </si>
  <si>
    <t>sarka.machatova@czechsnowboarding.cz</t>
  </si>
  <si>
    <t>Machovský</t>
  </si>
  <si>
    <t>970512/6178</t>
  </si>
  <si>
    <t>machovskyj@seznam.cz</t>
  </si>
  <si>
    <t>761226/4187</t>
  </si>
  <si>
    <t>V Ořechovce</t>
  </si>
  <si>
    <t>Machů</t>
  </si>
  <si>
    <t>105630/8099</t>
  </si>
  <si>
    <t>jamija@centrum.cz</t>
  </si>
  <si>
    <t>Machytka</t>
  </si>
  <si>
    <t>910330/0976</t>
  </si>
  <si>
    <t>Hořejší Vrchlabí</t>
  </si>
  <si>
    <t>machytka@ceskysnowboarding.cz</t>
  </si>
  <si>
    <t>Maivald</t>
  </si>
  <si>
    <t>650511/0876</t>
  </si>
  <si>
    <t>Jaselská 26</t>
  </si>
  <si>
    <t>maivald@ceskysnowboarding.cz</t>
  </si>
  <si>
    <t>Majerová</t>
  </si>
  <si>
    <t>765701/0493</t>
  </si>
  <si>
    <t>L. Zápotockého</t>
  </si>
  <si>
    <t>linda.majer@seznam.cz</t>
  </si>
  <si>
    <t>Majeřík</t>
  </si>
  <si>
    <t>020429/4464</t>
  </si>
  <si>
    <t>Luhačovace</t>
  </si>
  <si>
    <t>stepulajdak@seznam.cz</t>
  </si>
  <si>
    <t>Majkus</t>
  </si>
  <si>
    <t>860603/2182</t>
  </si>
  <si>
    <t>filip@localparks.cz</t>
  </si>
  <si>
    <t>110210/1638</t>
  </si>
  <si>
    <t>Majzlík</t>
  </si>
  <si>
    <t>880820/0038</t>
  </si>
  <si>
    <t>majzlik.jan@centrum.cz</t>
  </si>
  <si>
    <t>Makovec</t>
  </si>
  <si>
    <t>031010/2034</t>
  </si>
  <si>
    <t>info@vysivkymakovec.cz</t>
  </si>
  <si>
    <t>770988 (AD), 9150296 (SB), 9150296 (SB)</t>
  </si>
  <si>
    <t>Malá</t>
  </si>
  <si>
    <t>085512/5370</t>
  </si>
  <si>
    <t>V podhoří</t>
  </si>
  <si>
    <t>adela.mala@czechsnowboarding.cz</t>
  </si>
  <si>
    <t>815708/0437</t>
  </si>
  <si>
    <t>mala@ceskysnowboarding.cz</t>
  </si>
  <si>
    <t>745424/0068</t>
  </si>
  <si>
    <t>Wuchterlova</t>
  </si>
  <si>
    <t>malakatusa@seznam.cz</t>
  </si>
  <si>
    <t>Maláč</t>
  </si>
  <si>
    <t>100704/1387</t>
  </si>
  <si>
    <t>bmal1136@gmail</t>
  </si>
  <si>
    <t>Maláčová</t>
  </si>
  <si>
    <t>135801/1325</t>
  </si>
  <si>
    <t>Kučerov</t>
  </si>
  <si>
    <t>Málek</t>
  </si>
  <si>
    <t>970619/6159</t>
  </si>
  <si>
    <t>Horní Lipka</t>
  </si>
  <si>
    <t>K@seznam.cz</t>
  </si>
  <si>
    <t>940223/6184</t>
  </si>
  <si>
    <t>820928/1685</t>
  </si>
  <si>
    <t>Masná</t>
  </si>
  <si>
    <t>malek.tomas@gmail.com</t>
  </si>
  <si>
    <t>840719/4818</t>
  </si>
  <si>
    <t>tomalek@seznam.cz</t>
  </si>
  <si>
    <t>Malík</t>
  </si>
  <si>
    <t>140408/0568</t>
  </si>
  <si>
    <t>Štítkov</t>
  </si>
  <si>
    <t>hogofogop@yahoo.com</t>
  </si>
  <si>
    <t>150606/0391</t>
  </si>
  <si>
    <t>v.malik@seznam.cz</t>
  </si>
  <si>
    <t>Malíková</t>
  </si>
  <si>
    <t>785814/1742</t>
  </si>
  <si>
    <t>Obrubce</t>
  </si>
  <si>
    <t>lenkamalikova@ceskysnowboarding.cz</t>
  </si>
  <si>
    <t>Martina Amálie</t>
  </si>
  <si>
    <t>855308/1394</t>
  </si>
  <si>
    <t>J.Lady</t>
  </si>
  <si>
    <t>malikova.martina.amalie@czechsnowboarding.cz</t>
  </si>
  <si>
    <t>Malina</t>
  </si>
  <si>
    <t>770413/0445</t>
  </si>
  <si>
    <t>M. Kudeříkové</t>
  </si>
  <si>
    <t>miroslavmalina@ceskysnowboarding.cz</t>
  </si>
  <si>
    <t>Malinová</t>
  </si>
  <si>
    <t>885602/1108</t>
  </si>
  <si>
    <t>Pod Borkem</t>
  </si>
  <si>
    <t>Malinovapt@seznam.cz</t>
  </si>
  <si>
    <t>Mališ</t>
  </si>
  <si>
    <t>880628/1869</t>
  </si>
  <si>
    <t>malis@ceskysnowboarding.cz</t>
  </si>
  <si>
    <t>880628/0164</t>
  </si>
  <si>
    <t>jiri.malis@ceskysnowboarding.cz</t>
  </si>
  <si>
    <t>Málková</t>
  </si>
  <si>
    <t>115316/1581</t>
  </si>
  <si>
    <t>dufik@seznam.cz</t>
  </si>
  <si>
    <t>755103/2159</t>
  </si>
  <si>
    <t>gabriela.malkova@seznam.cz</t>
  </si>
  <si>
    <t>Malkus</t>
  </si>
  <si>
    <t>870714/2026</t>
  </si>
  <si>
    <t>malkus@ceskysnowboarding.cz</t>
  </si>
  <si>
    <t>Malý</t>
  </si>
  <si>
    <t>Na Hanspaulce</t>
  </si>
  <si>
    <t>640305/1105</t>
  </si>
  <si>
    <t>zd.maly@volny.cz</t>
  </si>
  <si>
    <t>Huslenky</t>
  </si>
  <si>
    <t>Mančal</t>
  </si>
  <si>
    <t>851109/8596</t>
  </si>
  <si>
    <t>mancal@ceskysnowboarding.cz</t>
  </si>
  <si>
    <t>Mand</t>
  </si>
  <si>
    <t>660724/1619</t>
  </si>
  <si>
    <t>Bardějovská</t>
  </si>
  <si>
    <t>kamil.mand@ceskysnowboarding.cz</t>
  </si>
  <si>
    <t>Maneta</t>
  </si>
  <si>
    <t>040815/4736</t>
  </si>
  <si>
    <t>28/12A</t>
  </si>
  <si>
    <t>sladek.luk@seznam.cz</t>
  </si>
  <si>
    <t>Mangová</t>
  </si>
  <si>
    <t>705429/2058</t>
  </si>
  <si>
    <t>K obecním hájovnám, 1399/24</t>
  </si>
  <si>
    <t>Praha 10 Hostivař</t>
  </si>
  <si>
    <t>gmanga@seznam.cz</t>
  </si>
  <si>
    <t>Manka</t>
  </si>
  <si>
    <t>110701/0938</t>
  </si>
  <si>
    <t>230/15</t>
  </si>
  <si>
    <t>manka.karel@czechsnowboarding</t>
  </si>
  <si>
    <t>Maňková</t>
  </si>
  <si>
    <t>085131/7423</t>
  </si>
  <si>
    <t>liškova</t>
  </si>
  <si>
    <t>mankova@czechsnowboarding.cz</t>
  </si>
  <si>
    <t>Mára</t>
  </si>
  <si>
    <t>800415/0374</t>
  </si>
  <si>
    <t>Parnerova</t>
  </si>
  <si>
    <t>mara@ceskysnowboarding.cz</t>
  </si>
  <si>
    <t>B.Martinů</t>
  </si>
  <si>
    <t>J. Brabce</t>
  </si>
  <si>
    <t>Marcol</t>
  </si>
  <si>
    <t>860217/0192</t>
  </si>
  <si>
    <t>Hausmannova</t>
  </si>
  <si>
    <t>marcol@ceskysnowboarding.cz</t>
  </si>
  <si>
    <t>Marčík</t>
  </si>
  <si>
    <t>860630/0978</t>
  </si>
  <si>
    <t>J. Hory</t>
  </si>
  <si>
    <t>Jablonec</t>
  </si>
  <si>
    <t>marcik@ceskysnowboarding.cz</t>
  </si>
  <si>
    <t>Mareček</t>
  </si>
  <si>
    <t>080104/4222</t>
  </si>
  <si>
    <t>mareckovaalca@seznam.cz</t>
  </si>
  <si>
    <t>Marečková</t>
  </si>
  <si>
    <t>096201/4207</t>
  </si>
  <si>
    <t>930113/4920</t>
  </si>
  <si>
    <t>lukasmarek.rs@gmail.com</t>
  </si>
  <si>
    <t>091106/3120</t>
  </si>
  <si>
    <t>Nová ulice 518</t>
  </si>
  <si>
    <t>tomas.marek@czechsnowboarding.cz</t>
  </si>
  <si>
    <t>Mareš</t>
  </si>
  <si>
    <t>780320/0933</t>
  </si>
  <si>
    <t>mares@ceskysnowboarding.cz</t>
  </si>
  <si>
    <t>710619/2588</t>
  </si>
  <si>
    <t>evzen.mares@mahonysnowboards.club</t>
  </si>
  <si>
    <t>081025/5072</t>
  </si>
  <si>
    <t>filip.mares@mahonysnowboards.club</t>
  </si>
  <si>
    <t>920512/6150</t>
  </si>
  <si>
    <t>maresjan694@gmail.com</t>
  </si>
  <si>
    <t>790114/0016</t>
  </si>
  <si>
    <t>maresl@ceskysnowboarding.cz</t>
  </si>
  <si>
    <t>850603/4020</t>
  </si>
  <si>
    <t>maresp@ceskysnowboarding.cz</t>
  </si>
  <si>
    <t>911120/0043</t>
  </si>
  <si>
    <t>Pertoldova</t>
  </si>
  <si>
    <t>marespetr@ceskysnowboarding.cz</t>
  </si>
  <si>
    <t>001115/3714</t>
  </si>
  <si>
    <t>Vitanovice</t>
  </si>
  <si>
    <t>ro.mares@tiscali.cz</t>
  </si>
  <si>
    <t xml:space="preserve"> 9150211 (SB)</t>
  </si>
  <si>
    <t>Marešová</t>
  </si>
  <si>
    <t>875225/2520</t>
  </si>
  <si>
    <t>maresova@ceskasnowboarding.cz</t>
  </si>
  <si>
    <t>Březový vrch</t>
  </si>
  <si>
    <t>065910/5073</t>
  </si>
  <si>
    <t>emma.maresova@mahonysnowboards.club</t>
  </si>
  <si>
    <t>9155116 (SB)</t>
  </si>
  <si>
    <t>866205/0155</t>
  </si>
  <si>
    <t>Břehová</t>
  </si>
  <si>
    <t>maresovah@ceskysnowboarding.cz</t>
  </si>
  <si>
    <t>685527/1269</t>
  </si>
  <si>
    <t>Vocelová</t>
  </si>
  <si>
    <t>marketam@seznam.cz</t>
  </si>
  <si>
    <t>875620/6118</t>
  </si>
  <si>
    <t>Tismická</t>
  </si>
  <si>
    <t>maresovat@ceskysnowboarding.cz</t>
  </si>
  <si>
    <t>Markl</t>
  </si>
  <si>
    <t>070928/4455</t>
  </si>
  <si>
    <t>marklova@seznam.cz</t>
  </si>
  <si>
    <t>9150354 (SB)</t>
  </si>
  <si>
    <t>MARKO</t>
  </si>
  <si>
    <t>850311/7227</t>
  </si>
  <si>
    <t>marko@ceskysnowboarding.cz</t>
  </si>
  <si>
    <t>Marková</t>
  </si>
  <si>
    <t>765804/2447</t>
  </si>
  <si>
    <t>markova@sportclub2000.eu</t>
  </si>
  <si>
    <t>985330/3713</t>
  </si>
  <si>
    <t>malenama@seznam.cz</t>
  </si>
  <si>
    <t>726129/0168</t>
  </si>
  <si>
    <t>Kučerova</t>
  </si>
  <si>
    <t>monikamarkova@czechsnowboarding.cz</t>
  </si>
  <si>
    <t>885218/0788</t>
  </si>
  <si>
    <t>Velká Dobrá</t>
  </si>
  <si>
    <t>markovap@ceskysnowboarding.cz</t>
  </si>
  <si>
    <t>725101/4793</t>
  </si>
  <si>
    <t>Vývoz</t>
  </si>
  <si>
    <t>vera.markova@czechsnowboarding.cz</t>
  </si>
  <si>
    <t>875709/3774</t>
  </si>
  <si>
    <t>markovaz@ceskysnowboarding.cz</t>
  </si>
  <si>
    <t>Markovičová</t>
  </si>
  <si>
    <t>Vesna</t>
  </si>
  <si>
    <t>725908/9926</t>
  </si>
  <si>
    <t>Vašátkova 26</t>
  </si>
  <si>
    <t>vesna.markovicova@ceskysnowboarding.cz</t>
  </si>
  <si>
    <t>Maršálek</t>
  </si>
  <si>
    <t>060518/1225</t>
  </si>
  <si>
    <t>pavlinamarsalkova1@seznam.cz</t>
  </si>
  <si>
    <t>031006/4535</t>
  </si>
  <si>
    <t>Třída Odboje</t>
  </si>
  <si>
    <t>hamar@email.cz</t>
  </si>
  <si>
    <t>Mates</t>
  </si>
  <si>
    <t>050520/8957</t>
  </si>
  <si>
    <t>Dobrtice</t>
  </si>
  <si>
    <t>mates.marsalek@czechsnowboarding.cz</t>
  </si>
  <si>
    <t>Maršálková</t>
  </si>
  <si>
    <t>095824/1229</t>
  </si>
  <si>
    <t>086204/4205</t>
  </si>
  <si>
    <t>Kaznějovská</t>
  </si>
  <si>
    <t>Plzen 23</t>
  </si>
  <si>
    <t>Jitkamarsalkova@email.cz</t>
  </si>
  <si>
    <t>065705/7445</t>
  </si>
  <si>
    <t>085811/7513</t>
  </si>
  <si>
    <t>Maršík</t>
  </si>
  <si>
    <t>940830/0462</t>
  </si>
  <si>
    <t>ktm7@seznam.cz</t>
  </si>
  <si>
    <t>771206/0180</t>
  </si>
  <si>
    <t>marsik@ceskysnowboarding.cz</t>
  </si>
  <si>
    <t>Maršíková</t>
  </si>
  <si>
    <t>Martincová</t>
  </si>
  <si>
    <t>955102/0490</t>
  </si>
  <si>
    <t>martincova@czechsnowboarding.cz</t>
  </si>
  <si>
    <t>085909/0309</t>
  </si>
  <si>
    <t>Lensedly</t>
  </si>
  <si>
    <t>jidloprodeti@seznam.cz</t>
  </si>
  <si>
    <t>Martinec</t>
  </si>
  <si>
    <t>040411/1004</t>
  </si>
  <si>
    <t>mailto:matej.martinec@email.cz</t>
  </si>
  <si>
    <t>910227/3873</t>
  </si>
  <si>
    <t>ondra@sportclubfun.com</t>
  </si>
  <si>
    <t>750805/3388</t>
  </si>
  <si>
    <t>Martinec@ceskysnowboarding.cz</t>
  </si>
  <si>
    <t>Martinek</t>
  </si>
  <si>
    <t>920918/0079</t>
  </si>
  <si>
    <t>Pod Slovany 1913/13</t>
  </si>
  <si>
    <t>martinek@snowrockets.cz</t>
  </si>
  <si>
    <t>9150135 (SB), 9150135 (SB)</t>
  </si>
  <si>
    <t>070501/4706</t>
  </si>
  <si>
    <t>Hořínecká</t>
  </si>
  <si>
    <t>martinekpat@yahoo.com</t>
  </si>
  <si>
    <t>920424/5083</t>
  </si>
  <si>
    <t>wasa@centrum.cz</t>
  </si>
  <si>
    <t>Martínek</t>
  </si>
  <si>
    <t>Zámecký vrch 1</t>
  </si>
  <si>
    <t>020404/0001</t>
  </si>
  <si>
    <t>2002martinek@seznam.cz</t>
  </si>
  <si>
    <t>9150262 (SB)</t>
  </si>
  <si>
    <t>960730/1011</t>
  </si>
  <si>
    <t>Mjr. Frymla</t>
  </si>
  <si>
    <t>martinek@czechsnowboarding.cz</t>
  </si>
  <si>
    <t>090504/4349</t>
  </si>
  <si>
    <t>77ala@seznam.cz</t>
  </si>
  <si>
    <t>SB, AD, AD</t>
  </si>
  <si>
    <t>Na Maninách</t>
  </si>
  <si>
    <t>Martinez - Horský</t>
  </si>
  <si>
    <t>071222/4469</t>
  </si>
  <si>
    <t>monka@email.cz</t>
  </si>
  <si>
    <t xml:space="preserve"> 9150390 (SB)</t>
  </si>
  <si>
    <t>Pod Kopcem</t>
  </si>
  <si>
    <t>Marucci</t>
  </si>
  <si>
    <t>960625/0005</t>
  </si>
  <si>
    <t>Hudečkova</t>
  </si>
  <si>
    <t>mgdistribuzion@volny.cz</t>
  </si>
  <si>
    <t>9150144 (SB), 9150144 (SB)</t>
  </si>
  <si>
    <t>Marvan</t>
  </si>
  <si>
    <t>Svépomocná</t>
  </si>
  <si>
    <t>880417/4511</t>
  </si>
  <si>
    <t>marvan@ceskysnowboarding.cz</t>
  </si>
  <si>
    <t>Maryšková</t>
  </si>
  <si>
    <t>Dědinova</t>
  </si>
  <si>
    <t>915215/4220</t>
  </si>
  <si>
    <t>petullka.4ever@centrum.cz</t>
  </si>
  <si>
    <t>Marzalová</t>
  </si>
  <si>
    <t>075103/3679</t>
  </si>
  <si>
    <t>Porubská</t>
  </si>
  <si>
    <t>erika.marzalova@czechsnowboarding.cz</t>
  </si>
  <si>
    <t>Masáková</t>
  </si>
  <si>
    <t>805514/0148</t>
  </si>
  <si>
    <t>Bravnerova</t>
  </si>
  <si>
    <t>masakova@ceskysnowboarding.cz</t>
  </si>
  <si>
    <t>726123/0174</t>
  </si>
  <si>
    <t>Praha - Bubeneč</t>
  </si>
  <si>
    <t>masakovam@ceskysnowboarding.cz</t>
  </si>
  <si>
    <t>Masojídek</t>
  </si>
  <si>
    <t>590427/1593</t>
  </si>
  <si>
    <t>Holešická</t>
  </si>
  <si>
    <t>masojidek@sportclub2000.eu</t>
  </si>
  <si>
    <t>Maša</t>
  </si>
  <si>
    <t>960203/4189</t>
  </si>
  <si>
    <t>michal.masa@email.cz</t>
  </si>
  <si>
    <t>Mašát</t>
  </si>
  <si>
    <t>020827/4319</t>
  </si>
  <si>
    <t>Masat.david@gmail.com</t>
  </si>
  <si>
    <t>Mašátová</t>
  </si>
  <si>
    <t>045202/9094</t>
  </si>
  <si>
    <t>anicka@sportclubfun.com</t>
  </si>
  <si>
    <t>Mašek</t>
  </si>
  <si>
    <t>030516/0306</t>
  </si>
  <si>
    <t>masek@klubkrusnychhor.cz</t>
  </si>
  <si>
    <t>9150371 (SB)</t>
  </si>
  <si>
    <t>Rataje nad Sázavou</t>
  </si>
  <si>
    <t>Mašková</t>
  </si>
  <si>
    <t>885803/1941</t>
  </si>
  <si>
    <t>maskova@ceskysnowboarding.cz</t>
  </si>
  <si>
    <t>886105/1738</t>
  </si>
  <si>
    <t>Zálezly</t>
  </si>
  <si>
    <t>koubova.martina@seznam.cz</t>
  </si>
  <si>
    <t>Mašlán</t>
  </si>
  <si>
    <t>860616/4281</t>
  </si>
  <si>
    <t>77/29</t>
  </si>
  <si>
    <t>maslan.jakub@czechsnowboarding.cz</t>
  </si>
  <si>
    <t>Všechovice</t>
  </si>
  <si>
    <t>Mašláňová</t>
  </si>
  <si>
    <t>125524/1163</t>
  </si>
  <si>
    <t>Frišták</t>
  </si>
  <si>
    <t>barbora.maslanova@seznam.cz</t>
  </si>
  <si>
    <t>Mataová</t>
  </si>
  <si>
    <t>755725/3803</t>
  </si>
  <si>
    <t>mataova.vladka@czechsnowboarding.cz</t>
  </si>
  <si>
    <t>Maťátko</t>
  </si>
  <si>
    <t>781107/0685</t>
  </si>
  <si>
    <t>matatko@ceskysnowboarding.cz</t>
  </si>
  <si>
    <t>Matějka</t>
  </si>
  <si>
    <t>Na Kovárně</t>
  </si>
  <si>
    <t>670308/1187</t>
  </si>
  <si>
    <t>K Rybníčku</t>
  </si>
  <si>
    <t>radekmatejka@ceskysnowboarding.cz</t>
  </si>
  <si>
    <t>Matějková</t>
  </si>
  <si>
    <t>036005/1714</t>
  </si>
  <si>
    <t>fandamat@seznam.cz</t>
  </si>
  <si>
    <t>Zemědělská</t>
  </si>
  <si>
    <t>Timon</t>
  </si>
  <si>
    <t>Matěna</t>
  </si>
  <si>
    <t>061031/8071</t>
  </si>
  <si>
    <t>Borač</t>
  </si>
  <si>
    <t>timon.matena@gmail.com</t>
  </si>
  <si>
    <t>9150375 (SB)</t>
  </si>
  <si>
    <t>Podbabská</t>
  </si>
  <si>
    <t>Matiaš</t>
  </si>
  <si>
    <t>821011/4957</t>
  </si>
  <si>
    <t>Zvonickova</t>
  </si>
  <si>
    <t>matias@ceskysnowboarding.cz</t>
  </si>
  <si>
    <t>821011/7520</t>
  </si>
  <si>
    <t>Zdibska</t>
  </si>
  <si>
    <t>Praha 8-Kobylisy</t>
  </si>
  <si>
    <t>juraj.matias@seznam.cz</t>
  </si>
  <si>
    <t>Valašské Klobouky</t>
  </si>
  <si>
    <t>Brichtova</t>
  </si>
  <si>
    <t>790914/2329</t>
  </si>
  <si>
    <t>Chudížská</t>
  </si>
  <si>
    <t>Loučeň</t>
  </si>
  <si>
    <t>matous@freestylearea.eu</t>
  </si>
  <si>
    <t>Matoušková</t>
  </si>
  <si>
    <t>745508/2503</t>
  </si>
  <si>
    <t>pavlina.matouskova@maxklinovec.club</t>
  </si>
  <si>
    <t>865505/5002</t>
  </si>
  <si>
    <t>marketa.hrubanova@seznam.cz</t>
  </si>
  <si>
    <t>Matuch</t>
  </si>
  <si>
    <t>920423/3643</t>
  </si>
  <si>
    <t>matuch.petr@seznam.cz</t>
  </si>
  <si>
    <t>Matura</t>
  </si>
  <si>
    <t>880531/1515</t>
  </si>
  <si>
    <t>matura@ceskysnowboarding.cz</t>
  </si>
  <si>
    <t>Maturová</t>
  </si>
  <si>
    <t>085807/3700</t>
  </si>
  <si>
    <t>karolina.maturova@czechsnowboarding.cz</t>
  </si>
  <si>
    <t>106101/1655</t>
  </si>
  <si>
    <t>Plachty</t>
  </si>
  <si>
    <t>Ostrava - Výškovice</t>
  </si>
  <si>
    <t>Matušíková</t>
  </si>
  <si>
    <t>735704/0229</t>
  </si>
  <si>
    <t>marketa@matusikova.com</t>
  </si>
  <si>
    <t>Rokolská</t>
  </si>
  <si>
    <t>mATUšková</t>
  </si>
  <si>
    <t>805412/4397</t>
  </si>
  <si>
    <t>přerovská</t>
  </si>
  <si>
    <t>Bystřice p.Hostýnem</t>
  </si>
  <si>
    <t>jana.matuskova@czechsnowboarding.cz</t>
  </si>
  <si>
    <t>Matušková</t>
  </si>
  <si>
    <t>115819/1859</t>
  </si>
  <si>
    <t>petrmatuska@email.cz</t>
  </si>
  <si>
    <t>Matwikon</t>
  </si>
  <si>
    <t>890525/6327</t>
  </si>
  <si>
    <t>matwikon.drek@czechsnowboarding.cz</t>
  </si>
  <si>
    <t>Matys</t>
  </si>
  <si>
    <t>791011/2320</t>
  </si>
  <si>
    <t>Ant. Sovy</t>
  </si>
  <si>
    <t>matys@ceskysnowboarding.cz</t>
  </si>
  <si>
    <t>Matýs</t>
  </si>
  <si>
    <t>851002/2983</t>
  </si>
  <si>
    <t>Měcholupy</t>
  </si>
  <si>
    <t>Měcholupy u Žatce</t>
  </si>
  <si>
    <t>drazeno@seznam.cz</t>
  </si>
  <si>
    <t>Matýsek</t>
  </si>
  <si>
    <t>060129/3660</t>
  </si>
  <si>
    <t>vaclav.matysek@czechsnowboarding.cz</t>
  </si>
  <si>
    <t>Matysková</t>
  </si>
  <si>
    <t>075818/3800</t>
  </si>
  <si>
    <t>pavla.matyskova@czechsnowboarding.cz</t>
  </si>
  <si>
    <t>Matysová</t>
  </si>
  <si>
    <t>775921/2461</t>
  </si>
  <si>
    <t>Strossmaerovo náměstí</t>
  </si>
  <si>
    <t>Holešovice</t>
  </si>
  <si>
    <t>matysova@ceskysnowboarding.cz</t>
  </si>
  <si>
    <t>Matýsová</t>
  </si>
  <si>
    <t>896201/2587</t>
  </si>
  <si>
    <t>Matýšková</t>
  </si>
  <si>
    <t>105927/1653</t>
  </si>
  <si>
    <t>Zvěřinova</t>
  </si>
  <si>
    <t>petrasynkova@seznam.cz</t>
  </si>
  <si>
    <t>Maurer</t>
  </si>
  <si>
    <t>Jonathan</t>
  </si>
  <si>
    <t>120403/1796</t>
  </si>
  <si>
    <t>snura13@yahoo.com</t>
  </si>
  <si>
    <t>Prokop Jan</t>
  </si>
  <si>
    <t>090915/2981</t>
  </si>
  <si>
    <t>Maurerová</t>
  </si>
  <si>
    <t>055330/4686</t>
  </si>
  <si>
    <t>Maxián</t>
  </si>
  <si>
    <t>940809/0725</t>
  </si>
  <si>
    <t>Max-Michal@seznam.cz</t>
  </si>
  <si>
    <t>Maximová</t>
  </si>
  <si>
    <t>505823/028</t>
  </si>
  <si>
    <t>irenamaximova@ceskysnowboarding.cz</t>
  </si>
  <si>
    <t>Maxová</t>
  </si>
  <si>
    <t>105707/0696</t>
  </si>
  <si>
    <t>Homole</t>
  </si>
  <si>
    <t>maxova@post.cz</t>
  </si>
  <si>
    <t>Mayer</t>
  </si>
  <si>
    <t>880115/3856</t>
  </si>
  <si>
    <t>mayer@ceskysnowboarding.cz</t>
  </si>
  <si>
    <t>Mazák</t>
  </si>
  <si>
    <t>761101/5478</t>
  </si>
  <si>
    <t>Benešovo náměstí</t>
  </si>
  <si>
    <t>mazak@ceskysnowboarding.cz</t>
  </si>
  <si>
    <t>Mazůrek</t>
  </si>
  <si>
    <t>850719/4245</t>
  </si>
  <si>
    <t>Tynec</t>
  </si>
  <si>
    <t>mazurek@ceskysnowboarding.cz</t>
  </si>
  <si>
    <t>Mc Caffrey</t>
  </si>
  <si>
    <t>900912/4190</t>
  </si>
  <si>
    <t>mccaffrey@ceskysnowboarding.cz</t>
  </si>
  <si>
    <t>Mecera</t>
  </si>
  <si>
    <t>100126/4451</t>
  </si>
  <si>
    <t>jersakova.tereza@seznam.cz</t>
  </si>
  <si>
    <t>Maria Katarina</t>
  </si>
  <si>
    <t>Mecerová</t>
  </si>
  <si>
    <t>056031/4513</t>
  </si>
  <si>
    <t>Nella Antonie</t>
  </si>
  <si>
    <t>075708/4636</t>
  </si>
  <si>
    <t>Med</t>
  </si>
  <si>
    <t>310718/044</t>
  </si>
  <si>
    <t>vaclavmed@sportclubfun.com</t>
  </si>
  <si>
    <t>Medek</t>
  </si>
  <si>
    <t>100625/8110</t>
  </si>
  <si>
    <t>medek.matyas@czechsnowboarding.cz</t>
  </si>
  <si>
    <t>335113/031</t>
  </si>
  <si>
    <t>medovajirina@sportclubfun.com</t>
  </si>
  <si>
    <t>Medviď</t>
  </si>
  <si>
    <t>650725/2642</t>
  </si>
  <si>
    <t>medvid@ceskysnowboarding.cz</t>
  </si>
  <si>
    <t>Medvíď</t>
  </si>
  <si>
    <t>660524/0224</t>
  </si>
  <si>
    <t>martin.medvid@seznam.cz</t>
  </si>
  <si>
    <t>Měcháček</t>
  </si>
  <si>
    <t>980428/0167</t>
  </si>
  <si>
    <t>nám. Republiky</t>
  </si>
  <si>
    <t>shlucky.lm@gmail.com</t>
  </si>
  <si>
    <t>Mejsnarová</t>
  </si>
  <si>
    <t>045329/8296</t>
  </si>
  <si>
    <t>anna176@email.cz</t>
  </si>
  <si>
    <t>Klímova</t>
  </si>
  <si>
    <t>Meloun</t>
  </si>
  <si>
    <t>930529/6154</t>
  </si>
  <si>
    <t>meloun@ceskysnowboarding.cz</t>
  </si>
  <si>
    <t>Menc</t>
  </si>
  <si>
    <t>090626/8143</t>
  </si>
  <si>
    <t>Klobásova</t>
  </si>
  <si>
    <t>menc.filip@czechsnowboarding.cz</t>
  </si>
  <si>
    <t>131027/0478</t>
  </si>
  <si>
    <t>menc.jonas@czechsnowboarding.cz</t>
  </si>
  <si>
    <t>Menčík</t>
  </si>
  <si>
    <t>760319/3807</t>
  </si>
  <si>
    <t>pmensik@seznam.cz</t>
  </si>
  <si>
    <t>Menčíková</t>
  </si>
  <si>
    <t>915520/0406</t>
  </si>
  <si>
    <t>Bendlova</t>
  </si>
  <si>
    <t>Miškovice Praha-9</t>
  </si>
  <si>
    <t>mencikova@ceskysnowboarding.cz</t>
  </si>
  <si>
    <t>Helga</t>
  </si>
  <si>
    <t>Menčlová</t>
  </si>
  <si>
    <t>445411/446</t>
  </si>
  <si>
    <t>podhorská</t>
  </si>
  <si>
    <t>menclovavklubkrusnychhor.cz</t>
  </si>
  <si>
    <t>Mendlová</t>
  </si>
  <si>
    <t>115127/1231</t>
  </si>
  <si>
    <t>umlaufova@email.cz</t>
  </si>
  <si>
    <t>Mendová</t>
  </si>
  <si>
    <t>755124/0136</t>
  </si>
  <si>
    <t>S.K. Neumanna</t>
  </si>
  <si>
    <t>jaroslavamendova@ceskysnowboarding.cz</t>
  </si>
  <si>
    <t>Meneth</t>
  </si>
  <si>
    <t>810207/4123</t>
  </si>
  <si>
    <t>meneth@ceskysnowboarding.cz</t>
  </si>
  <si>
    <t>Mensík</t>
  </si>
  <si>
    <t>110318/1244</t>
  </si>
  <si>
    <t>Odbojákova</t>
  </si>
  <si>
    <t>3305/6</t>
  </si>
  <si>
    <t>mensik.max@czechsnowboarding.cz</t>
  </si>
  <si>
    <t>Menšík</t>
  </si>
  <si>
    <t>841215/4256</t>
  </si>
  <si>
    <t>mensik@ceskysnowboarding.cz</t>
  </si>
  <si>
    <t>Mentbergerová</t>
  </si>
  <si>
    <t>725911/1398</t>
  </si>
  <si>
    <t>mentbergerova@ceskysnowboarding.cz</t>
  </si>
  <si>
    <t>Menzel</t>
  </si>
  <si>
    <t>070406/3657</t>
  </si>
  <si>
    <t>antonin.menzel@czechsnowboarding.cz</t>
  </si>
  <si>
    <t>Velká Štáhle</t>
  </si>
  <si>
    <t>Trnávka</t>
  </si>
  <si>
    <t>MERTA</t>
  </si>
  <si>
    <t>800608/0907</t>
  </si>
  <si>
    <t>Rohožnická</t>
  </si>
  <si>
    <t>merta@ceskysnowboarding.cz</t>
  </si>
  <si>
    <t>Mertlíková</t>
  </si>
  <si>
    <t>845512/6295</t>
  </si>
  <si>
    <t>Rokytník</t>
  </si>
  <si>
    <t>mertlikova@ceskysnowboarding.cz</t>
  </si>
  <si>
    <t>Mertlová</t>
  </si>
  <si>
    <t>745206/0484</t>
  </si>
  <si>
    <t>mertlova@ceskysnowboarding.cz</t>
  </si>
  <si>
    <t>Mertová</t>
  </si>
  <si>
    <t>855408/3186</t>
  </si>
  <si>
    <t>jitulkamertova@centrum.cz</t>
  </si>
  <si>
    <t>786119/4253</t>
  </si>
  <si>
    <t>Drahy</t>
  </si>
  <si>
    <t>mertova@czechsnowboarding.cz</t>
  </si>
  <si>
    <t>Merva</t>
  </si>
  <si>
    <t>891213/5331</t>
  </si>
  <si>
    <t>Bruntálská</t>
  </si>
  <si>
    <t>adysabeda@seznam.cz</t>
  </si>
  <si>
    <t>Mervartová</t>
  </si>
  <si>
    <t>145506/1179</t>
  </si>
  <si>
    <t>mic.ma@centrum.cz</t>
  </si>
  <si>
    <t>Měřička</t>
  </si>
  <si>
    <t>090508/4664</t>
  </si>
  <si>
    <t>dreadlock@volny.cz</t>
  </si>
  <si>
    <t>Měřičková</t>
  </si>
  <si>
    <t>075529/4639</t>
  </si>
  <si>
    <t>luciezamrazilova@gmail.com</t>
  </si>
  <si>
    <t>9155105 (SB)</t>
  </si>
  <si>
    <t>Měsíček</t>
  </si>
  <si>
    <t>110221/4608</t>
  </si>
  <si>
    <t>mesicek.tomas@czechsnowboarding.cz</t>
  </si>
  <si>
    <t>Mestková</t>
  </si>
  <si>
    <t>996130/3297</t>
  </si>
  <si>
    <t>mestkova@ceskysnowboarding.cz</t>
  </si>
  <si>
    <t>Metalová</t>
  </si>
  <si>
    <t>655826/0203</t>
  </si>
  <si>
    <t>Stoupající</t>
  </si>
  <si>
    <t>praha 9</t>
  </si>
  <si>
    <t>metalova@ceskysnowboarding.cz</t>
  </si>
  <si>
    <t>Musílkova</t>
  </si>
  <si>
    <t>Mezník</t>
  </si>
  <si>
    <t>860408/4313</t>
  </si>
  <si>
    <t>meznik.marek@czechsnowboarding.cz</t>
  </si>
  <si>
    <t>Mezníková</t>
  </si>
  <si>
    <t>091112/7910</t>
  </si>
  <si>
    <t>meznikova.irma@czechsnowboarding.cz</t>
  </si>
  <si>
    <t>Míč</t>
  </si>
  <si>
    <t>851024/6162</t>
  </si>
  <si>
    <t>mic@ceskysnowboarding.cz</t>
  </si>
  <si>
    <t>Mičánek</t>
  </si>
  <si>
    <t>795804/3841</t>
  </si>
  <si>
    <t>Berkova</t>
  </si>
  <si>
    <t>micanek.dominik@czechsnowboarding.cz</t>
  </si>
  <si>
    <t>Míčková</t>
  </si>
  <si>
    <t>046009/2347</t>
  </si>
  <si>
    <t>jiri.micek@tiscali.cz</t>
  </si>
  <si>
    <t>Tara</t>
  </si>
  <si>
    <t>Middleton</t>
  </si>
  <si>
    <t>016125/0166</t>
  </si>
  <si>
    <t>U rybníčků</t>
  </si>
  <si>
    <t>middleton.judita@gmail.com</t>
  </si>
  <si>
    <t>Eric</t>
  </si>
  <si>
    <t>721206/2616</t>
  </si>
  <si>
    <t>esaf.th@gmail.com</t>
  </si>
  <si>
    <t>125807/1309</t>
  </si>
  <si>
    <t>Pospíšilová</t>
  </si>
  <si>
    <t>840605/5713</t>
  </si>
  <si>
    <t>Kouřílkova</t>
  </si>
  <si>
    <t>stan.mi@centrum.cz</t>
  </si>
  <si>
    <t>9150108 (SB)</t>
  </si>
  <si>
    <t>Michalcová</t>
  </si>
  <si>
    <t>925327/6395</t>
  </si>
  <si>
    <t>jmichalcova@hotmail.fr</t>
  </si>
  <si>
    <t>Michalčáková</t>
  </si>
  <si>
    <t>055804/6170</t>
  </si>
  <si>
    <t>katrin.michalcakova@czechsnowboarding.cz</t>
  </si>
  <si>
    <t>075626/6170</t>
  </si>
  <si>
    <t>nikol.michalcakova@czechsnowboarding.cz</t>
  </si>
  <si>
    <t>Michalčíková</t>
  </si>
  <si>
    <t>005627/5373</t>
  </si>
  <si>
    <t>a.michalcikova@seznam.cz</t>
  </si>
  <si>
    <t>9155018 (SB)</t>
  </si>
  <si>
    <t>Michalec</t>
  </si>
  <si>
    <t>760424/4197</t>
  </si>
  <si>
    <t>Černíkova</t>
  </si>
  <si>
    <t>Bojkovice</t>
  </si>
  <si>
    <t>michalec@ceskysnowboarding.cz</t>
  </si>
  <si>
    <t>Vltavská</t>
  </si>
  <si>
    <t>Michalík</t>
  </si>
  <si>
    <t>080222/4929</t>
  </si>
  <si>
    <t>Pod větrolamem</t>
  </si>
  <si>
    <t>martina.michalikova@oktrans.cz</t>
  </si>
  <si>
    <t>Michalisko</t>
  </si>
  <si>
    <t>070810/3440</t>
  </si>
  <si>
    <t>patrik.michalisko@czechsnowboarding,cz</t>
  </si>
  <si>
    <t>Michejda</t>
  </si>
  <si>
    <t>060501/1880</t>
  </si>
  <si>
    <t>matej.michejda@czechsnowboarding.cz</t>
  </si>
  <si>
    <t>041220/1922</t>
  </si>
  <si>
    <t>vojtech.michejda@czechsnowboarding.cz</t>
  </si>
  <si>
    <t>Michel</t>
  </si>
  <si>
    <t>050716/3657</t>
  </si>
  <si>
    <t>milan.michel@czechsnowboarding.cz</t>
  </si>
  <si>
    <t>Michenková</t>
  </si>
  <si>
    <t>995608/4226</t>
  </si>
  <si>
    <t>adri.michalkova@gmail.com</t>
  </si>
  <si>
    <t>Michovský</t>
  </si>
  <si>
    <t>031107/1948</t>
  </si>
  <si>
    <t>Čankovská</t>
  </si>
  <si>
    <t>jiri@michovsky.com</t>
  </si>
  <si>
    <t>Mika</t>
  </si>
  <si>
    <t>080625/3778</t>
  </si>
  <si>
    <t>Roman.mika@czechsnowboarding.cz</t>
  </si>
  <si>
    <t>Mikáska</t>
  </si>
  <si>
    <t>930227/7204</t>
  </si>
  <si>
    <t>mikaska@ceskysnowboarding.cz</t>
  </si>
  <si>
    <t>Mikeska</t>
  </si>
  <si>
    <t>681017/0752</t>
  </si>
  <si>
    <t>Na Bezděkově</t>
  </si>
  <si>
    <t>Benešov u Prahy</t>
  </si>
  <si>
    <t>roman@sportclubfun.com</t>
  </si>
  <si>
    <t>060801/7443</t>
  </si>
  <si>
    <t>3978/72</t>
  </si>
  <si>
    <t>mikes.daniel@czechsnowboarding.cz</t>
  </si>
  <si>
    <t>840126/4190</t>
  </si>
  <si>
    <t>mikes@ceskysnowboarding.cz</t>
  </si>
  <si>
    <t>890512/3854</t>
  </si>
  <si>
    <t>740422/3409</t>
  </si>
  <si>
    <t>stepan@sportclubfun.com</t>
  </si>
  <si>
    <t>Lenora</t>
  </si>
  <si>
    <t>Mikešová</t>
  </si>
  <si>
    <t>Nicol Arleta</t>
  </si>
  <si>
    <t>095727/7431</t>
  </si>
  <si>
    <t>mikesova.nikol.arleta@czechsnowboarding.cz</t>
  </si>
  <si>
    <t>Miklišová</t>
  </si>
  <si>
    <t>955516/1891</t>
  </si>
  <si>
    <t>miklisova.michaela@centrum.cz</t>
  </si>
  <si>
    <t>Mikolávek</t>
  </si>
  <si>
    <t>961215/5916</t>
  </si>
  <si>
    <t>Umešníku</t>
  </si>
  <si>
    <t>tom.matusinec@seznam.cz</t>
  </si>
  <si>
    <t>Mikousová</t>
  </si>
  <si>
    <t>975705/3702</t>
  </si>
  <si>
    <t>diana.mikouskova@gmail.com</t>
  </si>
  <si>
    <t>Miková</t>
  </si>
  <si>
    <t>785609/5511</t>
  </si>
  <si>
    <t>mikova@ceskysnowboarding.cz</t>
  </si>
  <si>
    <t>045609/3770</t>
  </si>
  <si>
    <t>nikola.mikova@czechsnowboarding.cz</t>
  </si>
  <si>
    <t>Míková</t>
  </si>
  <si>
    <t>046221/4951</t>
  </si>
  <si>
    <t>Volavkova</t>
  </si>
  <si>
    <t>karolinka.mika@seznam.cz</t>
  </si>
  <si>
    <t xml:space="preserve"> 9155099 (SB)</t>
  </si>
  <si>
    <t>Mikula</t>
  </si>
  <si>
    <t>090322/3662</t>
  </si>
  <si>
    <t>V hruškovem sadu</t>
  </si>
  <si>
    <t>filip.mikula@czechsnowboarding.cz</t>
  </si>
  <si>
    <t>830403/5553</t>
  </si>
  <si>
    <t>robin.mikula@czechsnowboarding.cz</t>
  </si>
  <si>
    <t>Mikulášek</t>
  </si>
  <si>
    <t>710706/4668</t>
  </si>
  <si>
    <t>mikulasek.adam@czechsnowboarding.cz</t>
  </si>
  <si>
    <t>Mikulášová</t>
  </si>
  <si>
    <t>085119/3662</t>
  </si>
  <si>
    <t>Zřídelní</t>
  </si>
  <si>
    <t>lada.mikulasova@czechsnowboarding.cz</t>
  </si>
  <si>
    <t>Vestec u Prahy</t>
  </si>
  <si>
    <t>Praha 12 - Modřany</t>
  </si>
  <si>
    <t>Mikulda</t>
  </si>
  <si>
    <t>081111/3776</t>
  </si>
  <si>
    <t>david.mikulda@czechsnowboarding.cz</t>
  </si>
  <si>
    <t>Mikulec</t>
  </si>
  <si>
    <t>080622/7246</t>
  </si>
  <si>
    <t>Smetanová</t>
  </si>
  <si>
    <t>matej.mikulec@czechsnowboarding.cz</t>
  </si>
  <si>
    <t>Mikulecká</t>
  </si>
  <si>
    <t>076020/7910</t>
  </si>
  <si>
    <t>ema.mikulecka@czechsnowboarding.cz</t>
  </si>
  <si>
    <t>Mikulenda</t>
  </si>
  <si>
    <t>040205/4213</t>
  </si>
  <si>
    <t>Lubina</t>
  </si>
  <si>
    <t>matej.mikulenda@czechsnowboarding.cz</t>
  </si>
  <si>
    <t>Mikulica</t>
  </si>
  <si>
    <t>720405/4792</t>
  </si>
  <si>
    <t>libor.mikulica@rwe.cz</t>
  </si>
  <si>
    <t>Mikušiak</t>
  </si>
  <si>
    <t>720101/5811</t>
  </si>
  <si>
    <t>mikusiak@ceskysnowboarding.cz</t>
  </si>
  <si>
    <t>Mikyska</t>
  </si>
  <si>
    <t>581025/0138</t>
  </si>
  <si>
    <t>Gdaňská</t>
  </si>
  <si>
    <t>665/22</t>
  </si>
  <si>
    <t>Eduard.mikyska@volny.cz</t>
  </si>
  <si>
    <t>Sportovní klub Motorlet Praha, spolek</t>
  </si>
  <si>
    <t>940203/3366</t>
  </si>
  <si>
    <t>Prague 8</t>
  </si>
  <si>
    <t>mikyskamartin@seznam.cz</t>
  </si>
  <si>
    <t>Nová Dědina</t>
  </si>
  <si>
    <t>Milčuch</t>
  </si>
  <si>
    <t>900108/3960</t>
  </si>
  <si>
    <t>milcuch@czechsnowboarding.cz</t>
  </si>
  <si>
    <t>Miler</t>
  </si>
  <si>
    <t>720229/0623</t>
  </si>
  <si>
    <t>Za hřištěm</t>
  </si>
  <si>
    <t>vlastimilmiler@ceskysnowboarding.cz</t>
  </si>
  <si>
    <t>Milko</t>
  </si>
  <si>
    <t>780526/2729</t>
  </si>
  <si>
    <t>milko@czechsnowboarding.cz</t>
  </si>
  <si>
    <t>Milsimerová</t>
  </si>
  <si>
    <t>835818/0017</t>
  </si>
  <si>
    <t>milsimerova@ceskysnowboarding.cz</t>
  </si>
  <si>
    <t>Milý</t>
  </si>
  <si>
    <t>Vitek</t>
  </si>
  <si>
    <t>Minárik</t>
  </si>
  <si>
    <t>160811/0515</t>
  </si>
  <si>
    <t>roman.minarik@osu.cz</t>
  </si>
  <si>
    <t>060630/3654</t>
  </si>
  <si>
    <t>9150333 (SB)</t>
  </si>
  <si>
    <t>760415/5581</t>
  </si>
  <si>
    <t>Mináriková</t>
  </si>
  <si>
    <t>775212/5557</t>
  </si>
  <si>
    <t>Klimkovice (okres Ostrava-město)</t>
  </si>
  <si>
    <t>sylvajs@email.cz</t>
  </si>
  <si>
    <t>095819/3698</t>
  </si>
  <si>
    <t>Minářová</t>
  </si>
  <si>
    <t>865615/2527</t>
  </si>
  <si>
    <t>Žufanova</t>
  </si>
  <si>
    <t>minarova@ceskysnowboarding.cz</t>
  </si>
  <si>
    <t>Minke</t>
  </si>
  <si>
    <t>751229/2436</t>
  </si>
  <si>
    <t>minke@ceskysnowboarding.cz</t>
  </si>
  <si>
    <t>841223/1223</t>
  </si>
  <si>
    <t>Hliník</t>
  </si>
  <si>
    <t>Miroslav@ceskysnowboarding.cz</t>
  </si>
  <si>
    <t>Likáš</t>
  </si>
  <si>
    <t>Mirtes</t>
  </si>
  <si>
    <t>881209/0221</t>
  </si>
  <si>
    <t>U Podolského hřbitova</t>
  </si>
  <si>
    <t>mirtes@ceskysnowboarding.cz</t>
  </si>
  <si>
    <t>Misconiová</t>
  </si>
  <si>
    <t>795827/0529</t>
  </si>
  <si>
    <t>Tulská</t>
  </si>
  <si>
    <t>misconiova@gmail.com</t>
  </si>
  <si>
    <t>Mitlener</t>
  </si>
  <si>
    <t>580122/1239</t>
  </si>
  <si>
    <t>jaroslav.mitlener@maxklinovec.club</t>
  </si>
  <si>
    <t>Mitlenerová</t>
  </si>
  <si>
    <t>906030/1019</t>
  </si>
  <si>
    <t>klara.mitlenerova@maxklinovec.club</t>
  </si>
  <si>
    <t>585108/0697</t>
  </si>
  <si>
    <t>lenka.mitlenerova@maxklinovec.club</t>
  </si>
  <si>
    <t>Mladý</t>
  </si>
  <si>
    <t>030327/4191</t>
  </si>
  <si>
    <t>Tasov</t>
  </si>
  <si>
    <t>petrmlady@post.cz</t>
  </si>
  <si>
    <t>Mlčák</t>
  </si>
  <si>
    <t>100221/7997</t>
  </si>
  <si>
    <t>david.mlcak1@gmail.com</t>
  </si>
  <si>
    <t>071110/8002</t>
  </si>
  <si>
    <t>Mlčoch</t>
  </si>
  <si>
    <t>740905/5764</t>
  </si>
  <si>
    <t>Lužickosrbská</t>
  </si>
  <si>
    <t>mecoun@yahoo.com</t>
  </si>
  <si>
    <t>Mlejnková</t>
  </si>
  <si>
    <t>785802/0027</t>
  </si>
  <si>
    <t>Jakubovská</t>
  </si>
  <si>
    <t>misa.mlejnkova@gmail.com</t>
  </si>
  <si>
    <t>905412/7170</t>
  </si>
  <si>
    <t>Královodvorská</t>
  </si>
  <si>
    <t>mlejnkova@ceskysnowboarding.cz</t>
  </si>
  <si>
    <t>Mlejnská</t>
  </si>
  <si>
    <t>Mlch</t>
  </si>
  <si>
    <t>931017/0012</t>
  </si>
  <si>
    <t>U Roháčových kasáren</t>
  </si>
  <si>
    <t>filip.mlch93@gmail.com</t>
  </si>
  <si>
    <t>Mlynár</t>
  </si>
  <si>
    <t>060312/2971</t>
  </si>
  <si>
    <t>Pod Václavem</t>
  </si>
  <si>
    <t>jan.mlynar@gmail.com</t>
  </si>
  <si>
    <t>Mlynárová</t>
  </si>
  <si>
    <t>045624/2963</t>
  </si>
  <si>
    <t>Mlynář</t>
  </si>
  <si>
    <t>890415/0013</t>
  </si>
  <si>
    <t>U Laboratoře</t>
  </si>
  <si>
    <t>mlynar@ceskysnowboarding.cz</t>
  </si>
  <si>
    <t>Mňáčková</t>
  </si>
  <si>
    <t>715827/0053</t>
  </si>
  <si>
    <t>k.mnackova@seznam.cz</t>
  </si>
  <si>
    <t>Moc</t>
  </si>
  <si>
    <t>820207/2318</t>
  </si>
  <si>
    <t>moc@email.cz</t>
  </si>
  <si>
    <t>Mocová</t>
  </si>
  <si>
    <t>865401/0409</t>
  </si>
  <si>
    <t>mocova@ceskysnowboarding.cz</t>
  </si>
  <si>
    <t>Modrý</t>
  </si>
  <si>
    <t>860909/2580</t>
  </si>
  <si>
    <t>adam.modry@czechsnowboarding.cz</t>
  </si>
  <si>
    <t>Moidl</t>
  </si>
  <si>
    <t>810320/0039</t>
  </si>
  <si>
    <t>radoslavmoidl@ceskysnowboarding.cz</t>
  </si>
  <si>
    <t>Mokrýšová</t>
  </si>
  <si>
    <t>685524/2086</t>
  </si>
  <si>
    <t>andrea.mokrysova@maxklinovec.club</t>
  </si>
  <si>
    <t>Mollová</t>
  </si>
  <si>
    <t>125228/1624</t>
  </si>
  <si>
    <t>klara.mollova@gmail.com</t>
  </si>
  <si>
    <t>Rebeca</t>
  </si>
  <si>
    <t>135820/1768</t>
  </si>
  <si>
    <t>Victorie</t>
  </si>
  <si>
    <t>155517/0826</t>
  </si>
  <si>
    <t>Molnar</t>
  </si>
  <si>
    <t>090827/3245</t>
  </si>
  <si>
    <t>tomas.molnar@czechsnowboarding.cz</t>
  </si>
  <si>
    <t>Mondlová</t>
  </si>
  <si>
    <t>026004/1716</t>
  </si>
  <si>
    <t>mondlova.anet@seznam.cz</t>
  </si>
  <si>
    <t>9155080 (SB)</t>
  </si>
  <si>
    <t>Moonitz</t>
  </si>
  <si>
    <t>735508/2240</t>
  </si>
  <si>
    <t>a.moonitz@dean-international.com</t>
  </si>
  <si>
    <t>Morák</t>
  </si>
  <si>
    <t>950413/0669</t>
  </si>
  <si>
    <t>Mladá průběžná 604</t>
  </si>
  <si>
    <t>tomasmorak@ceskysnowboarding.cz</t>
  </si>
  <si>
    <t>Moravcová</t>
  </si>
  <si>
    <t>095527/4452</t>
  </si>
  <si>
    <t>V Javorech</t>
  </si>
  <si>
    <t>zvoka@yohoo.com</t>
  </si>
  <si>
    <t>745531/2458</t>
  </si>
  <si>
    <t>Ustadionu</t>
  </si>
  <si>
    <t>jitka.moravcova@maxklinovec.club</t>
  </si>
  <si>
    <t>055126/7904</t>
  </si>
  <si>
    <t>moravcova.julie@czechsnowboarding.cz</t>
  </si>
  <si>
    <t>Moravčík</t>
  </si>
  <si>
    <t>671122/1418</t>
  </si>
  <si>
    <t>petrmoravcik@ceskysnowboarding.cz</t>
  </si>
  <si>
    <t>911109/4388</t>
  </si>
  <si>
    <t>v.moravcik@email.cz</t>
  </si>
  <si>
    <t>Moravec</t>
  </si>
  <si>
    <t>790521/1974</t>
  </si>
  <si>
    <t>moravec.libor@gmail.com</t>
  </si>
  <si>
    <t>831223/1455</t>
  </si>
  <si>
    <t>602/265232</t>
  </si>
  <si>
    <t>moravecm@ceskysnowboarding.cz</t>
  </si>
  <si>
    <t>110415/1158</t>
  </si>
  <si>
    <t>Praha 20</t>
  </si>
  <si>
    <t>780112/2780</t>
  </si>
  <si>
    <t>Volyňských Čechů</t>
  </si>
  <si>
    <t>trapstory@seznam.cz</t>
  </si>
  <si>
    <t>110303/0500</t>
  </si>
  <si>
    <t>moravec@snowkidzcz.com</t>
  </si>
  <si>
    <t>900316/9560</t>
  </si>
  <si>
    <t>moravect@ceskysnowboarding.cz</t>
  </si>
  <si>
    <t>070217/4682</t>
  </si>
  <si>
    <t>Před Skalkami II</t>
  </si>
  <si>
    <t>Praha Záběhlice</t>
  </si>
  <si>
    <t>vojtamoravecc@seznam.cz</t>
  </si>
  <si>
    <t>Morávek</t>
  </si>
  <si>
    <t>Teyschlova</t>
  </si>
  <si>
    <t>830912/4197</t>
  </si>
  <si>
    <t>moravek@ceskysnowboarding.cz</t>
  </si>
  <si>
    <t>Petr Marek</t>
  </si>
  <si>
    <t>Moravík</t>
  </si>
  <si>
    <t>121130/1421</t>
  </si>
  <si>
    <t>pavlamoravikova@seznam.cz</t>
  </si>
  <si>
    <t>Moravíková</t>
  </si>
  <si>
    <t>795511/7390</t>
  </si>
  <si>
    <t>moravikova.gabriela@czechsnowboarding.cz</t>
  </si>
  <si>
    <t>Morávková</t>
  </si>
  <si>
    <t>105308/8135</t>
  </si>
  <si>
    <t>Zmola</t>
  </si>
  <si>
    <t>moravkova@czechsnowboarding.cz</t>
  </si>
  <si>
    <t>Morcinek</t>
  </si>
  <si>
    <t>060911/1877</t>
  </si>
  <si>
    <t>tomas.morcinek@czechsnowboarding.cz</t>
  </si>
  <si>
    <t>Morysková</t>
  </si>
  <si>
    <t>975827/0148</t>
  </si>
  <si>
    <t>morysek@seznam.cz</t>
  </si>
  <si>
    <t>Moser</t>
  </si>
  <si>
    <t>841223/0981</t>
  </si>
  <si>
    <t>moser@ceskysnowboarding.cz</t>
  </si>
  <si>
    <t>Moskaljuk</t>
  </si>
  <si>
    <t>740219/0169</t>
  </si>
  <si>
    <t>Na Výtoni</t>
  </si>
  <si>
    <t>moskaljuk@ceskysnowboarding.cz</t>
  </si>
  <si>
    <t>Motejl</t>
  </si>
  <si>
    <t>931224/1125</t>
  </si>
  <si>
    <t>Na Vrstvá</t>
  </si>
  <si>
    <t>motejl@ceskysnowboarding.cz</t>
  </si>
  <si>
    <t>Motoška</t>
  </si>
  <si>
    <t>740131/0048</t>
  </si>
  <si>
    <t>motoska@atlas.cz</t>
  </si>
  <si>
    <t>Motyka</t>
  </si>
  <si>
    <t>080204/3561</t>
  </si>
  <si>
    <t>Kokovice</t>
  </si>
  <si>
    <t>stepa.motyka@czechsnowboarding.cz</t>
  </si>
  <si>
    <t>Motyková</t>
  </si>
  <si>
    <t>055929/3790</t>
  </si>
  <si>
    <t>Lesy</t>
  </si>
  <si>
    <t>marketa.motykova@czechsnowboarding.cz</t>
  </si>
  <si>
    <t>Moudrá</t>
  </si>
  <si>
    <t>155107/1368</t>
  </si>
  <si>
    <t>lukas@lukasmoudry.cz</t>
  </si>
  <si>
    <t>Moudrý</t>
  </si>
  <si>
    <t>050112/7231</t>
  </si>
  <si>
    <t>moudry.kristan@czechsnowboarding.cz</t>
  </si>
  <si>
    <t>130120/1099</t>
  </si>
  <si>
    <t>Jižní II</t>
  </si>
  <si>
    <t>zhola@seznam.cz</t>
  </si>
  <si>
    <t>Movkrová</t>
  </si>
  <si>
    <t>755817/4525</t>
  </si>
  <si>
    <t>U sluncové</t>
  </si>
  <si>
    <t>pavlamk@sznam.cz</t>
  </si>
  <si>
    <t>Mráz</t>
  </si>
  <si>
    <t>820515/2747</t>
  </si>
  <si>
    <t>mraz@sportclub2000.eu</t>
  </si>
  <si>
    <t>580819/0696</t>
  </si>
  <si>
    <t>mrazl@sportclub2000.eu</t>
  </si>
  <si>
    <t>880506/2981</t>
  </si>
  <si>
    <t>mrazo@sportclub2000.eu</t>
  </si>
  <si>
    <t>Mrázek</t>
  </si>
  <si>
    <t>Ke Chlumu</t>
  </si>
  <si>
    <t>870729/2583</t>
  </si>
  <si>
    <t>jan.mrazek87@gmail.com</t>
  </si>
  <si>
    <t>9150164 (SB), 9150164 (SB)</t>
  </si>
  <si>
    <t>860522/1768</t>
  </si>
  <si>
    <t>mrazek@ceskysnowboarding.cz</t>
  </si>
  <si>
    <t>710823/0074</t>
  </si>
  <si>
    <t>Počepice</t>
  </si>
  <si>
    <t>Rovina</t>
  </si>
  <si>
    <t>vladimir.mrazek@seznam.cz</t>
  </si>
  <si>
    <t>Mrázik</t>
  </si>
  <si>
    <t>870530/6159</t>
  </si>
  <si>
    <t>mrazik@cekysnowboarding.cz</t>
  </si>
  <si>
    <t>Mrazíková</t>
  </si>
  <si>
    <t>855424/2169</t>
  </si>
  <si>
    <t>pavlinamrazikova@ceskysnowboarding.cz</t>
  </si>
  <si>
    <t>Mrázková</t>
  </si>
  <si>
    <t>895525/1096</t>
  </si>
  <si>
    <t>mrazkova@ceskysnowboarding.cz</t>
  </si>
  <si>
    <t>105508/3777</t>
  </si>
  <si>
    <t>nikol.mrazkova@czechsnowboarding.cz</t>
  </si>
  <si>
    <t>Mrázová</t>
  </si>
  <si>
    <t>566001/1885</t>
  </si>
  <si>
    <t>mrazova@sportclub2000.eu</t>
  </si>
  <si>
    <t>Mrhálek</t>
  </si>
  <si>
    <t>050422/8098</t>
  </si>
  <si>
    <t>Letovická</t>
  </si>
  <si>
    <t>mrhalkova.katerina@seznam.cz</t>
  </si>
  <si>
    <t>adriana</t>
  </si>
  <si>
    <t>Mrkvicová</t>
  </si>
  <si>
    <t>065425/3765</t>
  </si>
  <si>
    <t>A.Poledníka</t>
  </si>
  <si>
    <t>andriana.mrkvicova@czechsnowboarding.cz</t>
  </si>
  <si>
    <t>Mrlík</t>
  </si>
  <si>
    <t>820803/3086</t>
  </si>
  <si>
    <t>mrlik@ceskysnowboarding.cz</t>
  </si>
  <si>
    <t>Mrštíková</t>
  </si>
  <si>
    <t>Múcka</t>
  </si>
  <si>
    <t>740826/7625</t>
  </si>
  <si>
    <t>Malý Újezd</t>
  </si>
  <si>
    <t>Velký Borek</t>
  </si>
  <si>
    <t>marian.mucka@ceskysnowboarding.cz</t>
  </si>
  <si>
    <t>kpt. Nálepky</t>
  </si>
  <si>
    <t>Mühl</t>
  </si>
  <si>
    <t>815520/0130</t>
  </si>
  <si>
    <t>Karlova</t>
  </si>
  <si>
    <t>alena.muhl@seznam.cz</t>
  </si>
  <si>
    <t>810918/0057</t>
  </si>
  <si>
    <t>muhl.filip@seznam.cz</t>
  </si>
  <si>
    <t>140521/1379</t>
  </si>
  <si>
    <t xml:space="preserve">Karlova </t>
  </si>
  <si>
    <t>Mucha</t>
  </si>
  <si>
    <t>060411/4467</t>
  </si>
  <si>
    <t>Vítkovická</t>
  </si>
  <si>
    <t>stepikmucha@seznam.cz</t>
  </si>
  <si>
    <t>Mulač</t>
  </si>
  <si>
    <t>890623/2280</t>
  </si>
  <si>
    <t>mulac@ceskysnowboarding.cz</t>
  </si>
  <si>
    <t>Mulerová</t>
  </si>
  <si>
    <t>715913/2728</t>
  </si>
  <si>
    <t>Uačínská</t>
  </si>
  <si>
    <t>jitkamulerova@ceskysnowboarding.cz</t>
  </si>
  <si>
    <t>Natalie Elinor</t>
  </si>
  <si>
    <t>Mullen</t>
  </si>
  <si>
    <t>006130/6245</t>
  </si>
  <si>
    <t>Malý Skalník</t>
  </si>
  <si>
    <t>mullenova@seznam.cz</t>
  </si>
  <si>
    <t>9155012 (SB)</t>
  </si>
  <si>
    <t>Muller</t>
  </si>
  <si>
    <t>110323/0931</t>
  </si>
  <si>
    <t>m.i.s.t.a.@seznam.cz</t>
  </si>
  <si>
    <t>Müller</t>
  </si>
  <si>
    <t>1969/15</t>
  </si>
  <si>
    <t>helenasifrova@email.cz</t>
  </si>
  <si>
    <t>710802/0051</t>
  </si>
  <si>
    <t>Pod Klikovkou</t>
  </si>
  <si>
    <t>martin.muller@ceskysnowboarding.cz</t>
  </si>
  <si>
    <t>041216/5941</t>
  </si>
  <si>
    <t>mullerstrazny@seznam.cz</t>
  </si>
  <si>
    <t>730318/0038</t>
  </si>
  <si>
    <t>Nad Zlíchovem</t>
  </si>
  <si>
    <t>muller.p.21@seznam.cz</t>
  </si>
  <si>
    <t>Mullerová</t>
  </si>
  <si>
    <t>115302/0913</t>
  </si>
  <si>
    <t>Drholec</t>
  </si>
  <si>
    <t>anna.mulerova@czechsnowboarding.cz</t>
  </si>
  <si>
    <t>825730/4110</t>
  </si>
  <si>
    <t>Drnholec</t>
  </si>
  <si>
    <t>mullerova@czechsnowboarding.cz</t>
  </si>
  <si>
    <t>035714/4073</t>
  </si>
  <si>
    <t>Ostrovačice</t>
  </si>
  <si>
    <t>Muroňová</t>
  </si>
  <si>
    <t>075410/0369</t>
  </si>
  <si>
    <t>Veronské.nám.</t>
  </si>
  <si>
    <t>veronika.muronova@czechsnowboarding.cz</t>
  </si>
  <si>
    <t>Muselík</t>
  </si>
  <si>
    <t>070326/8071</t>
  </si>
  <si>
    <t>muselik@czechsnowboarding.cz</t>
  </si>
  <si>
    <t>Musil</t>
  </si>
  <si>
    <t>900531/0061</t>
  </si>
  <si>
    <t>musil@ceskysnowboarding.cz</t>
  </si>
  <si>
    <t>100811/1093</t>
  </si>
  <si>
    <t>jakub.musil@czechsnowboarding.cz</t>
  </si>
  <si>
    <t>060727/7935</t>
  </si>
  <si>
    <t>matej.musil@czechsnowboarding.cz</t>
  </si>
  <si>
    <t>Na Břehu</t>
  </si>
  <si>
    <t>940908/4212</t>
  </si>
  <si>
    <t>vita.musil@gmail.com</t>
  </si>
  <si>
    <t>Musílek</t>
  </si>
  <si>
    <t>810223/4316</t>
  </si>
  <si>
    <t>musilek@ceskysnowboarding.cz</t>
  </si>
  <si>
    <t>Musílková</t>
  </si>
  <si>
    <t>065221/8083</t>
  </si>
  <si>
    <t>Sídliště Družba</t>
  </si>
  <si>
    <t>Mušák</t>
  </si>
  <si>
    <t>820818/0750</t>
  </si>
  <si>
    <t>U Botiče</t>
  </si>
  <si>
    <t>musak@ceskysnowboarding.cz</t>
  </si>
  <si>
    <t>Mutl</t>
  </si>
  <si>
    <t>961220/4701</t>
  </si>
  <si>
    <t>littlesmurf96seznam.cz</t>
  </si>
  <si>
    <t>Muzikářová</t>
  </si>
  <si>
    <t>815115/4671</t>
  </si>
  <si>
    <t>Návrší Svobody</t>
  </si>
  <si>
    <t>muzikarova@czechsnowboarding.cz</t>
  </si>
  <si>
    <t>Mynář</t>
  </si>
  <si>
    <t>111204/0919</t>
  </si>
  <si>
    <t>Merhoutova</t>
  </si>
  <si>
    <t>mynar@czechsnowboarding.cz</t>
  </si>
  <si>
    <t>980915/6159</t>
  </si>
  <si>
    <t>Plechy</t>
  </si>
  <si>
    <t>ozymandyus@seznam.cz</t>
  </si>
  <si>
    <t xml:space="preserve"> 9150332 (SB)</t>
  </si>
  <si>
    <t>010329/4477</t>
  </si>
  <si>
    <t>Myrdacz</t>
  </si>
  <si>
    <t>710304/5136</t>
  </si>
  <si>
    <t>Ježkova 611</t>
  </si>
  <si>
    <t>martin.myrdacz@ceskysnowboarding.cz</t>
  </si>
  <si>
    <t>Myslivečková</t>
  </si>
  <si>
    <t>895416/1128</t>
  </si>
  <si>
    <t>Lázně Toušeň</t>
  </si>
  <si>
    <t>Myšíková</t>
  </si>
  <si>
    <t>845112/2372</t>
  </si>
  <si>
    <t>d.mysikova@seznam.cz</t>
  </si>
  <si>
    <t>9155026 (SB)</t>
  </si>
  <si>
    <t>Nádvorník</t>
  </si>
  <si>
    <t>090123/3234</t>
  </si>
  <si>
    <t>nadvornik@snowkidzcz.com</t>
  </si>
  <si>
    <t>Nagy</t>
  </si>
  <si>
    <t>711219/0899</t>
  </si>
  <si>
    <t>martin.nagy@ceskysnowboarding.cz</t>
  </si>
  <si>
    <t>Najbrtová</t>
  </si>
  <si>
    <t>085520/8101</t>
  </si>
  <si>
    <t>najbrtova.daniela@czechsnowboarding.cz</t>
  </si>
  <si>
    <t>065910/8076</t>
  </si>
  <si>
    <t>najbrtova.veronika@czechsnowboarding.cz</t>
  </si>
  <si>
    <t>Najgrová</t>
  </si>
  <si>
    <t>956218/6139</t>
  </si>
  <si>
    <t>Chromeč</t>
  </si>
  <si>
    <t>diana.najgrova@czechsnowboarding.cz</t>
  </si>
  <si>
    <t>Najvárek</t>
  </si>
  <si>
    <t>040618/0368</t>
  </si>
  <si>
    <t>E.Krasnohorské</t>
  </si>
  <si>
    <t>jan.najvarek@czechsnowboarding.cz</t>
  </si>
  <si>
    <t>Nališová</t>
  </si>
  <si>
    <t>965112/5231</t>
  </si>
  <si>
    <t>martina.valisova@email.cz</t>
  </si>
  <si>
    <t>Náměstek</t>
  </si>
  <si>
    <t>825201/0184</t>
  </si>
  <si>
    <t>Běchorská</t>
  </si>
  <si>
    <t>jakubnamestek@ceskysnowboarding.cz</t>
  </si>
  <si>
    <t>Nápravník</t>
  </si>
  <si>
    <t>991020/0487</t>
  </si>
  <si>
    <t>G.Janouška</t>
  </si>
  <si>
    <t>jakub.napravnik@czechsnowboarding.cz</t>
  </si>
  <si>
    <t>Náprstková</t>
  </si>
  <si>
    <t>755523/0661</t>
  </si>
  <si>
    <t>Hospozín</t>
  </si>
  <si>
    <t>enaprstkova@seznam.cz</t>
  </si>
  <si>
    <t>Narovcová</t>
  </si>
  <si>
    <t>915910/0918</t>
  </si>
  <si>
    <t>Na Pohoří</t>
  </si>
  <si>
    <t>narovcova@ceskysnowboarding.cz</t>
  </si>
  <si>
    <t>Nárožná</t>
  </si>
  <si>
    <t>925629/9382</t>
  </si>
  <si>
    <t>narozna@ceskysnowboarding.cz</t>
  </si>
  <si>
    <t>Nástraha</t>
  </si>
  <si>
    <t>740303/3418</t>
  </si>
  <si>
    <t>Pod Suchým Vrchem</t>
  </si>
  <si>
    <t>Davle</t>
  </si>
  <si>
    <t>nastraha@ceskysnowboarding.cz</t>
  </si>
  <si>
    <t>Navrátil</t>
  </si>
  <si>
    <t>071106/8127</t>
  </si>
  <si>
    <t>david.navratil@czechsnowboarding.cz</t>
  </si>
  <si>
    <t>771118/2072</t>
  </si>
  <si>
    <t>navrátilj@ceskysnowboarding.cz</t>
  </si>
  <si>
    <t>850605/0025</t>
  </si>
  <si>
    <t>navratil@ceskysnowboarding.cz</t>
  </si>
  <si>
    <t>991130/4205</t>
  </si>
  <si>
    <t>Víta Nejedlého</t>
  </si>
  <si>
    <t>navratim@ceskysnowboarding.cz</t>
  </si>
  <si>
    <t>Milliel</t>
  </si>
  <si>
    <t>810527/4188</t>
  </si>
  <si>
    <t>830215/4366</t>
  </si>
  <si>
    <t>Ivanovice na Hané</t>
  </si>
  <si>
    <t>navratilp@ceskysnowboarding.cz</t>
  </si>
  <si>
    <t>110505/1255</t>
  </si>
  <si>
    <t>navratil@czechsnowboarding.cz</t>
  </si>
  <si>
    <t>Navrátilová</t>
  </si>
  <si>
    <t>095817/8133</t>
  </si>
  <si>
    <t>sarkanavrc@seznam.cz</t>
  </si>
  <si>
    <t>125906/0550</t>
  </si>
  <si>
    <t>jana.navratilova@czechsnowboarding.cz</t>
  </si>
  <si>
    <t>995801/4198</t>
  </si>
  <si>
    <t>47a</t>
  </si>
  <si>
    <t>navratilova.ka@seznam.cz</t>
  </si>
  <si>
    <t>9155058 (SB)</t>
  </si>
  <si>
    <t>725901/3003</t>
  </si>
  <si>
    <t>Dr.Trippé</t>
  </si>
  <si>
    <t>Kostelec nad Černými Lesy</t>
  </si>
  <si>
    <t>radkanavratilova@ceskysnowboarding.cz</t>
  </si>
  <si>
    <t>945119/4181</t>
  </si>
  <si>
    <t>navratilova.simona@czechsnowboarding.cz</t>
  </si>
  <si>
    <t>115921/1911</t>
  </si>
  <si>
    <t>zd.navratilova@seznam.cz</t>
  </si>
  <si>
    <t>Navratova</t>
  </si>
  <si>
    <t>856015/2700</t>
  </si>
  <si>
    <t>navratova@sportclub2000.eu</t>
  </si>
  <si>
    <t>Návratová</t>
  </si>
  <si>
    <t>076005/0390</t>
  </si>
  <si>
    <t>Pod Šimlem</t>
  </si>
  <si>
    <t>eliska.navratova@czechsnowboarding.cz</t>
  </si>
  <si>
    <t>Neckař</t>
  </si>
  <si>
    <t>780430/4695</t>
  </si>
  <si>
    <t>t.neckar@seznam.cz</t>
  </si>
  <si>
    <t>9150239 (SB)</t>
  </si>
  <si>
    <t>Nečaj</t>
  </si>
  <si>
    <t>080525/7904</t>
  </si>
  <si>
    <t>necaj.dominik@czechsnowboarding.cz</t>
  </si>
  <si>
    <t>Nečas</t>
  </si>
  <si>
    <t>071025/8142</t>
  </si>
  <si>
    <t>necasova@gml.cz</t>
  </si>
  <si>
    <t>081211/8131</t>
  </si>
  <si>
    <t>dominik.nacas@czechsnowboarding.cz</t>
  </si>
  <si>
    <t>841127/2782</t>
  </si>
  <si>
    <t>LOM</t>
  </si>
  <si>
    <t>jn@johnynotime.com</t>
  </si>
  <si>
    <t>Nečasová</t>
  </si>
  <si>
    <t>095828/8089</t>
  </si>
  <si>
    <t>826208/0497</t>
  </si>
  <si>
    <t>Jasmínova</t>
  </si>
  <si>
    <t>jana.necasova@maxklinovec.club</t>
  </si>
  <si>
    <t>Nečina</t>
  </si>
  <si>
    <t>910827/0028</t>
  </si>
  <si>
    <t>jamesnecina@seznam.cz</t>
  </si>
  <si>
    <t>Nedoma</t>
  </si>
  <si>
    <t>091103/7589</t>
  </si>
  <si>
    <t>Za Hřbitovem</t>
  </si>
  <si>
    <t>725/2</t>
  </si>
  <si>
    <t>nedoma.martin@czechsnowboarding.cz</t>
  </si>
  <si>
    <t>Nedomlel</t>
  </si>
  <si>
    <t>830717/5195</t>
  </si>
  <si>
    <t>Flemingova</t>
  </si>
  <si>
    <t>tomas_ny@centrum.cz</t>
  </si>
  <si>
    <t>Nedorostková</t>
  </si>
  <si>
    <t>035907/4210</t>
  </si>
  <si>
    <t>k Sídlišti</t>
  </si>
  <si>
    <t>nedorostkova@czechsnowboarding.cz</t>
  </si>
  <si>
    <t>Nedvěd</t>
  </si>
  <si>
    <t>040427/2220</t>
  </si>
  <si>
    <t>Velehradská</t>
  </si>
  <si>
    <t>nedved.daniel@czechsnowboarding</t>
  </si>
  <si>
    <t>070209/2215</t>
  </si>
  <si>
    <t>nedved.lukas@czechsnowboarding</t>
  </si>
  <si>
    <t>Nedvědová</t>
  </si>
  <si>
    <t>075701/8097</t>
  </si>
  <si>
    <t>nedvedova@czechsnowboarding.cz</t>
  </si>
  <si>
    <t>785107/0326</t>
  </si>
  <si>
    <t>ditanedvedova@ceskysnowboarding.cz</t>
  </si>
  <si>
    <t>Liliane</t>
  </si>
  <si>
    <t>105626/7861</t>
  </si>
  <si>
    <t>Pod Kotlaskou</t>
  </si>
  <si>
    <t>Nedved.D@seznam.cz</t>
  </si>
  <si>
    <t>735101/1767</t>
  </si>
  <si>
    <t>Petřínská 572/14</t>
  </si>
  <si>
    <t>magdalena.nedvedova@ceskysnowboarding.cz</t>
  </si>
  <si>
    <t>975503/6148</t>
  </si>
  <si>
    <t>nedvedova.zdislava@czechsnowboarding.cz</t>
  </si>
  <si>
    <t>Nechanický</t>
  </si>
  <si>
    <t>770307/3576</t>
  </si>
  <si>
    <t>nechanicky@sportclub2000.eu</t>
  </si>
  <si>
    <t>Nejdl</t>
  </si>
  <si>
    <t>080719/7688</t>
  </si>
  <si>
    <t>tomnejdl@yohoo.com</t>
  </si>
  <si>
    <t>Nejdlová</t>
  </si>
  <si>
    <t>755316/6005</t>
  </si>
  <si>
    <t>martinanejdlova@ceskysnowboarding.cz</t>
  </si>
  <si>
    <t>Nejedlá</t>
  </si>
  <si>
    <t>755914/1007</t>
  </si>
  <si>
    <t>Kukelská</t>
  </si>
  <si>
    <t>jananejedla@ceskysnowboarding.cz</t>
  </si>
  <si>
    <t>Nejedlý</t>
  </si>
  <si>
    <t>860914/2366</t>
  </si>
  <si>
    <t>nejedly@ceskysnowboarding.cz</t>
  </si>
  <si>
    <t>Nejezchleb</t>
  </si>
  <si>
    <t>071111/7990</t>
  </si>
  <si>
    <t>pavel.nejezchleb@email.cz</t>
  </si>
  <si>
    <t>Nejezchleba</t>
  </si>
  <si>
    <t>661220/1530</t>
  </si>
  <si>
    <t>U Studně</t>
  </si>
  <si>
    <t>ne.dan@seznam.cz</t>
  </si>
  <si>
    <t>Nejezchlebová</t>
  </si>
  <si>
    <t>055929/7959</t>
  </si>
  <si>
    <t>Nekolová</t>
  </si>
  <si>
    <t>675912/1919</t>
  </si>
  <si>
    <t>pplk. Nováčka</t>
  </si>
  <si>
    <t>irenanekolova@ceskysnowboarding.cz</t>
  </si>
  <si>
    <t>Nekvinda</t>
  </si>
  <si>
    <t>870928/3627</t>
  </si>
  <si>
    <t>nesquik.pro@centrum.cz</t>
  </si>
  <si>
    <t>Němcová</t>
  </si>
  <si>
    <t>806023/6118</t>
  </si>
  <si>
    <t>L. Podéště</t>
  </si>
  <si>
    <t>nemcova@ceskysnowboarding.cz</t>
  </si>
  <si>
    <t>076229/8086</t>
  </si>
  <si>
    <t>Jírova</t>
  </si>
  <si>
    <t>blnemcova@seznam.cz</t>
  </si>
  <si>
    <t>066223/7433</t>
  </si>
  <si>
    <t>jirgen@centrum.cz</t>
  </si>
  <si>
    <t>Němec</t>
  </si>
  <si>
    <t>100701/1764</t>
  </si>
  <si>
    <t>j.nemec@czechsnowboarding.cz</t>
  </si>
  <si>
    <t>551031/0531</t>
  </si>
  <si>
    <t>nemec@ceskysnowboarding.cz</t>
  </si>
  <si>
    <t>920422/5118</t>
  </si>
  <si>
    <t>Heroltovice</t>
  </si>
  <si>
    <t>Libavá</t>
  </si>
  <si>
    <t>110321/1406</t>
  </si>
  <si>
    <t>Křivánky</t>
  </si>
  <si>
    <t>iuweta@centrum.cz</t>
  </si>
  <si>
    <t>060222/6438</t>
  </si>
  <si>
    <t>petra.lefla@centrum.cz</t>
  </si>
  <si>
    <t>Tobiaš</t>
  </si>
  <si>
    <t>120125/1073</t>
  </si>
  <si>
    <t>nemec@czechsnowboarding.cz</t>
  </si>
  <si>
    <t>Němeček</t>
  </si>
  <si>
    <t>700503/2199</t>
  </si>
  <si>
    <t>Raková</t>
  </si>
  <si>
    <t>robertnemecek@ceskysnowboarding.cz</t>
  </si>
  <si>
    <t>Němečkova</t>
  </si>
  <si>
    <t>806113/0374</t>
  </si>
  <si>
    <t>Všehrdova</t>
  </si>
  <si>
    <t>nemeckova@ceskysnowboarding.cz</t>
  </si>
  <si>
    <t>Němečková</t>
  </si>
  <si>
    <t>095728/0368</t>
  </si>
  <si>
    <t>Na zadkách</t>
  </si>
  <si>
    <t>alice.nemeckova@czechsnowboarding.cz</t>
  </si>
  <si>
    <t>Nemg</t>
  </si>
  <si>
    <t>690718/2766</t>
  </si>
  <si>
    <t>U průhonu</t>
  </si>
  <si>
    <t>petrnemg@ceskysnowboarding.cz</t>
  </si>
  <si>
    <t>Něnec</t>
  </si>
  <si>
    <t>821210/0490</t>
  </si>
  <si>
    <t>nemect@ceskysnowboarding.cz</t>
  </si>
  <si>
    <t>Neová</t>
  </si>
  <si>
    <t>806115/4827</t>
  </si>
  <si>
    <t>iveta-laura@seznam.cz</t>
  </si>
  <si>
    <t>Nepevná</t>
  </si>
  <si>
    <t>055902/8096</t>
  </si>
  <si>
    <t>Kolesova</t>
  </si>
  <si>
    <t>petr.nepevny@seznam.cz</t>
  </si>
  <si>
    <t>Nerad</t>
  </si>
  <si>
    <t>780213/0105</t>
  </si>
  <si>
    <t>jirinerad@ceskysnowboarding.cz</t>
  </si>
  <si>
    <t>Nerušil</t>
  </si>
  <si>
    <t>920223/5504</t>
  </si>
  <si>
    <t>nerusil.marek@czechsnowboarding.cz</t>
  </si>
  <si>
    <t>Nesvadbová</t>
  </si>
  <si>
    <t>965421/4229</t>
  </si>
  <si>
    <t>nesvadbova.z@gmail.cz</t>
  </si>
  <si>
    <t>Nešnera</t>
  </si>
  <si>
    <t>830112/5767</t>
  </si>
  <si>
    <t>Mlýnický Dvůr</t>
  </si>
  <si>
    <t>morava@sunski.cz</t>
  </si>
  <si>
    <t>Nešpůrek</t>
  </si>
  <si>
    <t>740629/3895</t>
  </si>
  <si>
    <t>robertnespurek@ceskysnowboarding.cz</t>
  </si>
  <si>
    <t>Netík</t>
  </si>
  <si>
    <t>050521/7911</t>
  </si>
  <si>
    <t>Střelice</t>
  </si>
  <si>
    <t>janrt03@email.cz</t>
  </si>
  <si>
    <t>Netoličková</t>
  </si>
  <si>
    <t>065131/3773</t>
  </si>
  <si>
    <t>Doktora Šavrdy</t>
  </si>
  <si>
    <t>sara.netolickova@czechsnowboarding.cz</t>
  </si>
  <si>
    <t>Netrh</t>
  </si>
  <si>
    <t>060612/3881</t>
  </si>
  <si>
    <t>Jirkanetrh@Gmail.com</t>
  </si>
  <si>
    <t>Neubertová</t>
  </si>
  <si>
    <t>005619/5722</t>
  </si>
  <si>
    <t>klara.neubertova@seznam.cz</t>
  </si>
  <si>
    <t>9155022 (SB)</t>
  </si>
  <si>
    <t>Neuhauserová</t>
  </si>
  <si>
    <t>916124/0616</t>
  </si>
  <si>
    <t>benešov</t>
  </si>
  <si>
    <t>jananeuhauserova@ceskysnowboarding.cz</t>
  </si>
  <si>
    <t>Neuman</t>
  </si>
  <si>
    <t>100312/6520</t>
  </si>
  <si>
    <t>Třebíč - Podklášteří</t>
  </si>
  <si>
    <t>ales.neuman@seznam.cz</t>
  </si>
  <si>
    <t>061119/8599</t>
  </si>
  <si>
    <t>Horní Bučice</t>
  </si>
  <si>
    <t>neumann@czechsnowboarding.cz</t>
  </si>
  <si>
    <t>Drnovice</t>
  </si>
  <si>
    <t>921115/0201</t>
  </si>
  <si>
    <t>neumann@ceskysnowboarding.cz</t>
  </si>
  <si>
    <t>Neuwirth</t>
  </si>
  <si>
    <t>421102/413</t>
  </si>
  <si>
    <t>neuwirth@czechsnowboarding.cz</t>
  </si>
  <si>
    <t>Neužilová</t>
  </si>
  <si>
    <t>515204/030</t>
  </si>
  <si>
    <t>lenkaneuzilova@ceskysnowboarding.cz</t>
  </si>
  <si>
    <t>Tř. osvobození</t>
  </si>
  <si>
    <t>Únětická</t>
  </si>
  <si>
    <t>Nevolová</t>
  </si>
  <si>
    <t>646019/1826</t>
  </si>
  <si>
    <t>nevolova@ceskysnowboarding.cz</t>
  </si>
  <si>
    <t>876122/0204</t>
  </si>
  <si>
    <t>Nevšímal</t>
  </si>
  <si>
    <t>970516/0047</t>
  </si>
  <si>
    <t>jannevsimal@sportclubfun.com</t>
  </si>
  <si>
    <t>810919/5182</t>
  </si>
  <si>
    <t>U Obecního dvora</t>
  </si>
  <si>
    <t>cuty@sportclubfun.com</t>
  </si>
  <si>
    <t>Nevšímalová</t>
  </si>
  <si>
    <t>836110/0000</t>
  </si>
  <si>
    <t>Hroznová</t>
  </si>
  <si>
    <t>jananevsimal@sportclubfun.com</t>
  </si>
  <si>
    <t>835928/0446</t>
  </si>
  <si>
    <t>799/7</t>
  </si>
  <si>
    <t>tesarova@msmis.cz</t>
  </si>
  <si>
    <t>Praha 6 - Břevnov</t>
  </si>
  <si>
    <t>Achátová</t>
  </si>
  <si>
    <t>Niemczuk</t>
  </si>
  <si>
    <t>911021/5378</t>
  </si>
  <si>
    <t>karel.niemczyk@czechsnowboarding.cz</t>
  </si>
  <si>
    <t>Nierostek</t>
  </si>
  <si>
    <t>900621/5416</t>
  </si>
  <si>
    <t>739 59 39 79</t>
  </si>
  <si>
    <t>nierostek@gmail.com</t>
  </si>
  <si>
    <t>9150244 (SB)</t>
  </si>
  <si>
    <t>Nikl</t>
  </si>
  <si>
    <t>831021/5320</t>
  </si>
  <si>
    <t>nikl@ceskysnowboarding.cz</t>
  </si>
  <si>
    <t>Nikodem</t>
  </si>
  <si>
    <t>120131/1716</t>
  </si>
  <si>
    <t>michalagabalcova@gmail.cz</t>
  </si>
  <si>
    <t>Nikodemová</t>
  </si>
  <si>
    <t>075728/5221</t>
  </si>
  <si>
    <t>gabalcovamichala@gmail.cz</t>
  </si>
  <si>
    <t>REnáta</t>
  </si>
  <si>
    <t>Norková</t>
  </si>
  <si>
    <t>735516/0626</t>
  </si>
  <si>
    <t>renatanorkova@ceskysnowboarding.cz</t>
  </si>
  <si>
    <t>Nosál</t>
  </si>
  <si>
    <t>091212/4708</t>
  </si>
  <si>
    <t>Ostrovní</t>
  </si>
  <si>
    <t>jnosal@assisto.cz</t>
  </si>
  <si>
    <t>773102 (AD)</t>
  </si>
  <si>
    <t>140710/1883</t>
  </si>
  <si>
    <t>U michelského lesa</t>
  </si>
  <si>
    <t>nosalondrej@seznam.cz</t>
  </si>
  <si>
    <t>120314/1159</t>
  </si>
  <si>
    <t>jiri.nosal@ass.com</t>
  </si>
  <si>
    <t>773103 (AD)</t>
  </si>
  <si>
    <t>Nosálová</t>
  </si>
  <si>
    <t>755411/0311</t>
  </si>
  <si>
    <t>Nosil</t>
  </si>
  <si>
    <t>900626/3387</t>
  </si>
  <si>
    <t>nosil.vaclav@seznam.cz</t>
  </si>
  <si>
    <t>Nosková</t>
  </si>
  <si>
    <t>016008/3132</t>
  </si>
  <si>
    <t>Českobratrská</t>
  </si>
  <si>
    <t>1556/37</t>
  </si>
  <si>
    <t>r.noskova@email.cz</t>
  </si>
  <si>
    <t>9155082 (SB)</t>
  </si>
  <si>
    <t>046129/1776</t>
  </si>
  <si>
    <t>nova@klubkrusnychhor.cz</t>
  </si>
  <si>
    <t>Nováček</t>
  </si>
  <si>
    <t>Pod Koníčky</t>
  </si>
  <si>
    <t>961021/4119</t>
  </si>
  <si>
    <t>novacek.ondrej@czechsnowboarding.cz</t>
  </si>
  <si>
    <t>620825/1049</t>
  </si>
  <si>
    <t>Legerova</t>
  </si>
  <si>
    <t>pavel.novacek@gc5cz.com</t>
  </si>
  <si>
    <t>matyas</t>
  </si>
  <si>
    <t>novák</t>
  </si>
  <si>
    <t>060810/0372</t>
  </si>
  <si>
    <t>polní</t>
  </si>
  <si>
    <t>matyas.novak@czechsnowboarding.cz</t>
  </si>
  <si>
    <t>Novák</t>
  </si>
  <si>
    <t>900626/5752</t>
  </si>
  <si>
    <t>Vily</t>
  </si>
  <si>
    <t>novad@ceskysnowboarding.cz</t>
  </si>
  <si>
    <t>070124/8086</t>
  </si>
  <si>
    <t>novakd@czechsnowboarding.cz</t>
  </si>
  <si>
    <t>890412/6165</t>
  </si>
  <si>
    <t>Velká Morava</t>
  </si>
  <si>
    <t>novak-emil@seznam.cz</t>
  </si>
  <si>
    <t>870118/0796</t>
  </si>
  <si>
    <t>nowa@seznam.cz</t>
  </si>
  <si>
    <t>821230/4056</t>
  </si>
  <si>
    <t>novakj@ceskysnowboarding.cz</t>
  </si>
  <si>
    <t>130929/0400</t>
  </si>
  <si>
    <t>novakovam5487@gmail.com</t>
  </si>
  <si>
    <t>160116/1034</t>
  </si>
  <si>
    <t>Moravská 1375</t>
  </si>
  <si>
    <t>petr.novak3@skanska.cz</t>
  </si>
  <si>
    <t>720723/0096</t>
  </si>
  <si>
    <t>Klíčovská</t>
  </si>
  <si>
    <t>791/7</t>
  </si>
  <si>
    <t>jirkanw@seznam.cz</t>
  </si>
  <si>
    <t>801114/3668</t>
  </si>
  <si>
    <t>zed7@seznam.cz</t>
  </si>
  <si>
    <t>860829/4178</t>
  </si>
  <si>
    <t>Pod Holým vrchem</t>
  </si>
  <si>
    <t>novakl@ceskysnowboarding.cz</t>
  </si>
  <si>
    <t>690614/3882</t>
  </si>
  <si>
    <t>novak@sportclub2000.eu</t>
  </si>
  <si>
    <t>841228/0173</t>
  </si>
  <si>
    <t>novakm@ceskysnowboarding.cz</t>
  </si>
  <si>
    <t xml:space="preserve">Matěj </t>
  </si>
  <si>
    <t>171202/0596</t>
  </si>
  <si>
    <t>870225/1074</t>
  </si>
  <si>
    <t>novako@ceskysnowboarding.cz</t>
  </si>
  <si>
    <t>870418/3642</t>
  </si>
  <si>
    <t>novakp@ceskysnowboarding.cz</t>
  </si>
  <si>
    <t>780724/0529</t>
  </si>
  <si>
    <t>Krupská</t>
  </si>
  <si>
    <t>doat@seznam.cz</t>
  </si>
  <si>
    <t>820327/0163</t>
  </si>
  <si>
    <t>831017/3663</t>
  </si>
  <si>
    <t>U Pily</t>
  </si>
  <si>
    <t>newmann@post.cz</t>
  </si>
  <si>
    <t>060906/8878</t>
  </si>
  <si>
    <t>novak.petr@czechsnowboarding</t>
  </si>
  <si>
    <t>850822/4032</t>
  </si>
  <si>
    <t>novakrichard@centrum.cz</t>
  </si>
  <si>
    <t>100728/0571</t>
  </si>
  <si>
    <t>kosmonautů</t>
  </si>
  <si>
    <t>tomas.notak@czechsnowboarding.cz</t>
  </si>
  <si>
    <t>Nováková</t>
  </si>
  <si>
    <t>595809/3383</t>
  </si>
  <si>
    <t>nám. TGM</t>
  </si>
  <si>
    <t>novakova@ceskysnowboarding.cz</t>
  </si>
  <si>
    <t>085410/2568</t>
  </si>
  <si>
    <t>U školek</t>
  </si>
  <si>
    <t>hankor@seznam.cz</t>
  </si>
  <si>
    <t>905808/0064</t>
  </si>
  <si>
    <t>Uhersko</t>
  </si>
  <si>
    <t>novakova.elza@seznam.cz</t>
  </si>
  <si>
    <t>076005/3558</t>
  </si>
  <si>
    <t>karolina.novakova@czechsnowboarding.cz</t>
  </si>
  <si>
    <t>845828/2503</t>
  </si>
  <si>
    <t>1: máje</t>
  </si>
  <si>
    <t>lucie.novakova@maxklinovec.club</t>
  </si>
  <si>
    <t>065122/4662</t>
  </si>
  <si>
    <t>s.belkova@btaudit.com</t>
  </si>
  <si>
    <t>9155124 (SB)</t>
  </si>
  <si>
    <t>825908/1039</t>
  </si>
  <si>
    <t>Platanova</t>
  </si>
  <si>
    <t>petranovakova@ceskysnowboarding.cz</t>
  </si>
  <si>
    <t>915909/4208</t>
  </si>
  <si>
    <t>novakovar@czechsnowboarding.cz</t>
  </si>
  <si>
    <t>726227/2864</t>
  </si>
  <si>
    <t>Vondroušková</t>
  </si>
  <si>
    <t>sarka@art-shop.cz</t>
  </si>
  <si>
    <t>746120/5378</t>
  </si>
  <si>
    <t>novákova.zdislava@czechsnowboarding.cz</t>
  </si>
  <si>
    <t>025111/4072</t>
  </si>
  <si>
    <t>novakova.zdislava@czechsnowboarding.cz</t>
  </si>
  <si>
    <t>Novosad</t>
  </si>
  <si>
    <t>Klicperova</t>
  </si>
  <si>
    <t>820824/1162</t>
  </si>
  <si>
    <t>Rovná</t>
  </si>
  <si>
    <t xml:space="preserve">Vrané nad Vltavou </t>
  </si>
  <si>
    <t>tomas_novosad@email.cz</t>
  </si>
  <si>
    <t>9150365 (SB)</t>
  </si>
  <si>
    <t>Novosadová</t>
  </si>
  <si>
    <t>125110/0719</t>
  </si>
  <si>
    <t>Vrané Nad Vltavou</t>
  </si>
  <si>
    <t>lucie.novosadova@post.cz</t>
  </si>
  <si>
    <t>Novotková</t>
  </si>
  <si>
    <t>045720/7960</t>
  </si>
  <si>
    <t>Ploudivská</t>
  </si>
  <si>
    <t>novotkovamilada@seznam.cz</t>
  </si>
  <si>
    <t>martina</t>
  </si>
  <si>
    <t>novotná</t>
  </si>
  <si>
    <t>785818/3432</t>
  </si>
  <si>
    <t>soley@seznam.cz</t>
  </si>
  <si>
    <t>Novotná</t>
  </si>
  <si>
    <t>085926/7332</t>
  </si>
  <si>
    <t>adela.novotna@czechsnowboarding.cz</t>
  </si>
  <si>
    <t>Dolany u Olomouce</t>
  </si>
  <si>
    <t>holmen_kolen@yahoo.com</t>
  </si>
  <si>
    <t>685821/0117</t>
  </si>
  <si>
    <t>Pálavské Náměstí</t>
  </si>
  <si>
    <t>novotna.katerina@czechsnowboarding.cz</t>
  </si>
  <si>
    <t>785504/1403</t>
  </si>
  <si>
    <t>j.anyska@seznam.cz</t>
  </si>
  <si>
    <t>alesnovotny@seznam.cz</t>
  </si>
  <si>
    <t>935101/3661</t>
  </si>
  <si>
    <t>Dobroslavova</t>
  </si>
  <si>
    <t>kikcano@gmail.com</t>
  </si>
  <si>
    <t>Voňkova</t>
  </si>
  <si>
    <t>736217/0068</t>
  </si>
  <si>
    <t>Praha 6-Liboc</t>
  </si>
  <si>
    <t>monikanovotna@czechsnowboarding.cz</t>
  </si>
  <si>
    <t>985314/3949</t>
  </si>
  <si>
    <t>novotna@czechsnowboarding.cz</t>
  </si>
  <si>
    <t>845811/0947</t>
  </si>
  <si>
    <t>novotnat@ceskysnowboarding.cz</t>
  </si>
  <si>
    <t>885212/2884</t>
  </si>
  <si>
    <t>Buzulucká</t>
  </si>
  <si>
    <t>terka@sportclubfun.com</t>
  </si>
  <si>
    <t>605324/0281</t>
  </si>
  <si>
    <t>zdenanovotna@sportclubfun.com</t>
  </si>
  <si>
    <t>756201/0115</t>
  </si>
  <si>
    <t>Novotná Jaroměřská</t>
  </si>
  <si>
    <t>935316/0443</t>
  </si>
  <si>
    <t>delphin.saphira@volny.cz</t>
  </si>
  <si>
    <t>Novotný</t>
  </si>
  <si>
    <t>790429/0317</t>
  </si>
  <si>
    <t>780522/0423</t>
  </si>
  <si>
    <t>Spořická</t>
  </si>
  <si>
    <t>nohousnovotny@seznam.cz</t>
  </si>
  <si>
    <t>821122/3680</t>
  </si>
  <si>
    <t>davideknovotny@seznam.cz</t>
  </si>
  <si>
    <t>800214/8572</t>
  </si>
  <si>
    <t>novotnyf@ceskysnowboarding.cz</t>
  </si>
  <si>
    <t>140404/0209</t>
  </si>
  <si>
    <t>Na dračkách</t>
  </si>
  <si>
    <t>vo.novotny@gmail.com</t>
  </si>
  <si>
    <t>850907/6147</t>
  </si>
  <si>
    <t>Bystřice p. Hostýnem</t>
  </si>
  <si>
    <t>cube.n.@seznam.cz</t>
  </si>
  <si>
    <t>870908/2822</t>
  </si>
  <si>
    <t>novotnyj@ceskysnowboarding.cz</t>
  </si>
  <si>
    <t>450526/128</t>
  </si>
  <si>
    <t>novojan@seznam.cz</t>
  </si>
  <si>
    <t>841225/0693</t>
  </si>
  <si>
    <t>hon.ice@seznam.cz</t>
  </si>
  <si>
    <t>980724/5701</t>
  </si>
  <si>
    <t>Boční</t>
  </si>
  <si>
    <t>jahun-nov@volny.cz</t>
  </si>
  <si>
    <t>610907/0770</t>
  </si>
  <si>
    <t>novotnyk@ceskysnowboarding.cz</t>
  </si>
  <si>
    <t>621220/1413</t>
  </si>
  <si>
    <t>Hladovská</t>
  </si>
  <si>
    <t>karel.novotny@czechsnowboarding.cz</t>
  </si>
  <si>
    <t>831208/6178</t>
  </si>
  <si>
    <t>Happy Hill</t>
  </si>
  <si>
    <t>novotnym@ceskysnowboarding.cz</t>
  </si>
  <si>
    <t>700714/0448</t>
  </si>
  <si>
    <t>Na Fidlovačce</t>
  </si>
  <si>
    <t>750518/0309</t>
  </si>
  <si>
    <t>mareknovotny@volny.cz</t>
  </si>
  <si>
    <t>900305/0782</t>
  </si>
  <si>
    <t>Horní město</t>
  </si>
  <si>
    <t>novotnama@ceskysnowboarding.cz</t>
  </si>
  <si>
    <t>140503/1221</t>
  </si>
  <si>
    <t>matej.novotny@czechsnowboarding.cz</t>
  </si>
  <si>
    <t>501013/307</t>
  </si>
  <si>
    <t>Uhlířská lhota</t>
  </si>
  <si>
    <t>novotnymi@ceskysnowboarding.cz</t>
  </si>
  <si>
    <t>810701/0164</t>
  </si>
  <si>
    <t>michalnovotny@seznam.cz</t>
  </si>
  <si>
    <t>880406/0804</t>
  </si>
  <si>
    <t>ondrejnovotny@ceskysnowboarding.cz</t>
  </si>
  <si>
    <t>950419/5712</t>
  </si>
  <si>
    <t>novotny.ondrej@czechsnowboarding.cz</t>
  </si>
  <si>
    <t>160322/0289</t>
  </si>
  <si>
    <t>andulkaper@seznam.cz</t>
  </si>
  <si>
    <t>540816/2045</t>
  </si>
  <si>
    <t>vlada@sportclubfun.com</t>
  </si>
  <si>
    <t>950125/0044</t>
  </si>
  <si>
    <t>novotny.vladimit1995@gmail.com</t>
  </si>
  <si>
    <t>Nový</t>
  </si>
  <si>
    <t>050606/7276</t>
  </si>
  <si>
    <t>Štěfánikova</t>
  </si>
  <si>
    <t>novy.antonin@czechsnowboarding</t>
  </si>
  <si>
    <t>Nožičková</t>
  </si>
  <si>
    <t>095309/0369</t>
  </si>
  <si>
    <t>Padlých hrdinů</t>
  </si>
  <si>
    <t>ela.nozickova@czechsnowboarding.cz</t>
  </si>
  <si>
    <t>Holice v Čechách</t>
  </si>
  <si>
    <t>Nýdlová</t>
  </si>
  <si>
    <t>675420/0398</t>
  </si>
  <si>
    <t>Hloubětín</t>
  </si>
  <si>
    <t>radka.nydlova@centrum.cz</t>
  </si>
  <si>
    <t>Nykl</t>
  </si>
  <si>
    <t>050618/7902</t>
  </si>
  <si>
    <t>Houbalová</t>
  </si>
  <si>
    <t>jana.brinkova@seznam.cz</t>
  </si>
  <si>
    <t>Nykodym</t>
  </si>
  <si>
    <t>790117/4512</t>
  </si>
  <si>
    <t>nykodym@ceskysnowboarding.cz</t>
  </si>
  <si>
    <t>Nykodým</t>
  </si>
  <si>
    <t>100503/8001</t>
  </si>
  <si>
    <t>Kotlanová</t>
  </si>
  <si>
    <t>nykodym@czechsnowboarding.cz</t>
  </si>
  <si>
    <t>080311/8096</t>
  </si>
  <si>
    <t>Nytra</t>
  </si>
  <si>
    <t>761125/5575</t>
  </si>
  <si>
    <t>Dr. Zikmunda Wintra</t>
  </si>
  <si>
    <t>daniel.nytra@gmail.com</t>
  </si>
  <si>
    <t>030220/0151</t>
  </si>
  <si>
    <t>d.nytra@seznam.cz</t>
  </si>
  <si>
    <t>Nývlt</t>
  </si>
  <si>
    <t>070902/2567</t>
  </si>
  <si>
    <t>nyvlt@inmed.cz</t>
  </si>
  <si>
    <t>Oberlander</t>
  </si>
  <si>
    <t>871228/0126</t>
  </si>
  <si>
    <t>v.oberlander@seznam.cz</t>
  </si>
  <si>
    <t>Obí</t>
  </si>
  <si>
    <t>836228/0058</t>
  </si>
  <si>
    <t>obi@ceskysnowboarding.cz</t>
  </si>
  <si>
    <t>Obleser</t>
  </si>
  <si>
    <t>731112/3853</t>
  </si>
  <si>
    <t>Místeká</t>
  </si>
  <si>
    <t>patrikobleser@ceskysnowboarding.cz</t>
  </si>
  <si>
    <t>Oborníková</t>
  </si>
  <si>
    <t>795710/1185</t>
  </si>
  <si>
    <t>nikolaobornikova@ceskysnowboarding.cz</t>
  </si>
  <si>
    <t>Obrovská</t>
  </si>
  <si>
    <t>925206/3370</t>
  </si>
  <si>
    <t>Bítovany</t>
  </si>
  <si>
    <t>obrovska.m@gmail.com</t>
  </si>
  <si>
    <t>Obstová</t>
  </si>
  <si>
    <t>865806/2677</t>
  </si>
  <si>
    <t>obstova@sportclub2000.eu</t>
  </si>
  <si>
    <t>Olší</t>
  </si>
  <si>
    <t>Ohnoutka</t>
  </si>
  <si>
    <t>841225/6160</t>
  </si>
  <si>
    <t>ohnoutka@ceskysnowboarding.cz</t>
  </si>
  <si>
    <t>Okáč</t>
  </si>
  <si>
    <t>081231/7902</t>
  </si>
  <si>
    <t>MartinaOkacova@seznam.cz</t>
  </si>
  <si>
    <t>Okleštěk</t>
  </si>
  <si>
    <t>660601/0752</t>
  </si>
  <si>
    <t>helena.kelnarova@sporthoteldm.cz</t>
  </si>
  <si>
    <t>Okrouhlý</t>
  </si>
  <si>
    <t>850618/4192</t>
  </si>
  <si>
    <t>Mejstříkova</t>
  </si>
  <si>
    <t>Praha 4 Háje</t>
  </si>
  <si>
    <t>okrouhly@ceskysnowboarding.cz</t>
  </si>
  <si>
    <t>Oliva</t>
  </si>
  <si>
    <t>701115/4590</t>
  </si>
  <si>
    <t>jaromiroliva@ceskysnowboarding.cz</t>
  </si>
  <si>
    <t>Oliverusová</t>
  </si>
  <si>
    <t>655625/2087</t>
  </si>
  <si>
    <t>K rybníkům</t>
  </si>
  <si>
    <t>monika.oliverusova@zimmer.com</t>
  </si>
  <si>
    <t>765719/4611</t>
  </si>
  <si>
    <t>Uherské hradiště</t>
  </si>
  <si>
    <t>sarka.olivova@seznam.cz</t>
  </si>
  <si>
    <t>Olma</t>
  </si>
  <si>
    <t>050425/3684</t>
  </si>
  <si>
    <t>Gončarovova</t>
  </si>
  <si>
    <t>olma@snowkidzcz.com</t>
  </si>
  <si>
    <t>Olšerová</t>
  </si>
  <si>
    <t>095717/7606</t>
  </si>
  <si>
    <t>olserova.nella@czechsnowboarding.cz</t>
  </si>
  <si>
    <t>090107/8024</t>
  </si>
  <si>
    <t>477/7</t>
  </si>
  <si>
    <t>ondrovalucie@email.cz</t>
  </si>
  <si>
    <t>760228/4525</t>
  </si>
  <si>
    <t>Cyrilometodějská</t>
  </si>
  <si>
    <t>kamil.ok@seznam.cz</t>
  </si>
  <si>
    <t>091208/8012</t>
  </si>
  <si>
    <t>Ondráček</t>
  </si>
  <si>
    <t>111113/1142</t>
  </si>
  <si>
    <t>Kořískova</t>
  </si>
  <si>
    <t>ondracek.adam@czechsnowboarding.cz</t>
  </si>
  <si>
    <t>Ondráčková</t>
  </si>
  <si>
    <t>045603/3655</t>
  </si>
  <si>
    <t>ondrackovaj@snowkidzcz.com</t>
  </si>
  <si>
    <t>065222/8126</t>
  </si>
  <si>
    <t>Sivice</t>
  </si>
  <si>
    <t>sana.ondrackova@atlas.cz</t>
  </si>
  <si>
    <t>Ondrášková</t>
  </si>
  <si>
    <t>095227/7084</t>
  </si>
  <si>
    <t>páteho května</t>
  </si>
  <si>
    <t>anna.ondraskova@czechsnowboarding.cz</t>
  </si>
  <si>
    <t>Ondriášová</t>
  </si>
  <si>
    <t>945411/2965</t>
  </si>
  <si>
    <t>Jaroslava Vrchlického</t>
  </si>
  <si>
    <t>dom.ondriasova@gmail.cz</t>
  </si>
  <si>
    <t>Vrbová</t>
  </si>
  <si>
    <t>Ondrová</t>
  </si>
  <si>
    <t>725212/4539</t>
  </si>
  <si>
    <t>085617/6519</t>
  </si>
  <si>
    <t>Ondrúš</t>
  </si>
  <si>
    <t>080829/3563</t>
  </si>
  <si>
    <t>Za humení</t>
  </si>
  <si>
    <t>pavel.ondrus@czechsnowboarding.cz</t>
  </si>
  <si>
    <t>Ondrušek</t>
  </si>
  <si>
    <t>120810/1037</t>
  </si>
  <si>
    <t>Bří. Křížků</t>
  </si>
  <si>
    <t>ondrusek.adam@czechsnowboarding.cz</t>
  </si>
  <si>
    <t>100908/1040</t>
  </si>
  <si>
    <t>ondrusek.matej@czechsnowboarding.cz</t>
  </si>
  <si>
    <t>Bezručova čtvrť</t>
  </si>
  <si>
    <t>910515/3882</t>
  </si>
  <si>
    <t>Regnerova</t>
  </si>
  <si>
    <t>ondraadam9@gmail.com</t>
  </si>
  <si>
    <t>Öner</t>
  </si>
  <si>
    <t>786009/3802</t>
  </si>
  <si>
    <t>katerinaoner@cesnowboarding.cz</t>
  </si>
  <si>
    <t>Ongnejovič</t>
  </si>
  <si>
    <t>950311/0507</t>
  </si>
  <si>
    <t>markoongnejovic@ceskysnowboarding.cz</t>
  </si>
  <si>
    <t>Pod Horkou</t>
  </si>
  <si>
    <t>Opěla</t>
  </si>
  <si>
    <t>911217/5919</t>
  </si>
  <si>
    <t>richard.opela@czechsnowboarding.cz</t>
  </si>
  <si>
    <t>Oprša</t>
  </si>
  <si>
    <t>780628/0449</t>
  </si>
  <si>
    <t>oprsa@ceskysnowboarding.cz</t>
  </si>
  <si>
    <t>Oratorová</t>
  </si>
  <si>
    <t>126126/1782</t>
  </si>
  <si>
    <t>Přibyslavice</t>
  </si>
  <si>
    <t>lucie.oratorova@czechsnowboarding.cz</t>
  </si>
  <si>
    <t>Oravcová</t>
  </si>
  <si>
    <t>115502/0262</t>
  </si>
  <si>
    <t>anna.oravcova@czechsnowboarding.cz</t>
  </si>
  <si>
    <t>Oravec</t>
  </si>
  <si>
    <t>090428/3677</t>
  </si>
  <si>
    <t>josef.oravec@czechsnowboarding.cz</t>
  </si>
  <si>
    <t>Orban</t>
  </si>
  <si>
    <t>731124/2224</t>
  </si>
  <si>
    <t>U Kaplička</t>
  </si>
  <si>
    <t>Lutín</t>
  </si>
  <si>
    <t>orban&amp;ceskysnowboarding.cz</t>
  </si>
  <si>
    <t>Orlík</t>
  </si>
  <si>
    <t>120822/1586</t>
  </si>
  <si>
    <t>orlik.matyas@czechsnowboarding.cz</t>
  </si>
  <si>
    <t>Arsalan</t>
  </si>
  <si>
    <t>Orlovskiy</t>
  </si>
  <si>
    <t>850409/4247</t>
  </si>
  <si>
    <t>Netolická</t>
  </si>
  <si>
    <t>orlovsky@ceskysnowboarding.cz</t>
  </si>
  <si>
    <t>Paula</t>
  </si>
  <si>
    <t>Oršuliaková</t>
  </si>
  <si>
    <t>095510/8935</t>
  </si>
  <si>
    <t>Loučná pod Klínovcem</t>
  </si>
  <si>
    <t>katrin-guenther@gmx.de</t>
  </si>
  <si>
    <t>Osang</t>
  </si>
  <si>
    <t>110508/0559</t>
  </si>
  <si>
    <t>Jiřího Voskovce</t>
  </si>
  <si>
    <t>richard.osang@gmail.com</t>
  </si>
  <si>
    <t>773104 (AD)</t>
  </si>
  <si>
    <t>140627/1427</t>
  </si>
  <si>
    <t>Praha 21</t>
  </si>
  <si>
    <t>tereza.treskova@gmail.com</t>
  </si>
  <si>
    <t>Osičková</t>
  </si>
  <si>
    <t>785524/0800</t>
  </si>
  <si>
    <t>praha 3</t>
  </si>
  <si>
    <t>jirinaosickova@ceskysnowboarding.cz</t>
  </si>
  <si>
    <t>Osmánek</t>
  </si>
  <si>
    <t>070130/3581</t>
  </si>
  <si>
    <t>Tísek</t>
  </si>
  <si>
    <t>adam.osmanek@czechsnowboarding.cz</t>
  </si>
  <si>
    <t>Ošmera</t>
  </si>
  <si>
    <t>050510/3698</t>
  </si>
  <si>
    <t>Hulvátská 5</t>
  </si>
  <si>
    <t>osmera@snowkidzcz.com</t>
  </si>
  <si>
    <t>Rosťa</t>
  </si>
  <si>
    <t>Otahál</t>
  </si>
  <si>
    <t>110420/0141</t>
  </si>
  <si>
    <t>Fiora16@seznam.cz</t>
  </si>
  <si>
    <t>Otáhalová</t>
  </si>
  <si>
    <t>075918/1599</t>
  </si>
  <si>
    <t>9155135 (SB)</t>
  </si>
  <si>
    <t>Otipka</t>
  </si>
  <si>
    <t>750326/4978</t>
  </si>
  <si>
    <t>otipka@otipka.cz</t>
  </si>
  <si>
    <t>Otipková</t>
  </si>
  <si>
    <t>075517/0394</t>
  </si>
  <si>
    <t>9155137 (SB)</t>
  </si>
  <si>
    <t>105327/0383</t>
  </si>
  <si>
    <t>765317/4958</t>
  </si>
  <si>
    <t>sarka.otipkova@seznam.cz</t>
  </si>
  <si>
    <t>Otradovcová</t>
  </si>
  <si>
    <t>855103/1929</t>
  </si>
  <si>
    <t>marketa.otradovcova@gmail.com</t>
  </si>
  <si>
    <t>Oujeský</t>
  </si>
  <si>
    <t>090802/8836</t>
  </si>
  <si>
    <t>ladislavoujesky@seznam.cz</t>
  </si>
  <si>
    <t>800308/2461</t>
  </si>
  <si>
    <t>Václava Řezáče</t>
  </si>
  <si>
    <t>oujesky@sportclub2000.eu</t>
  </si>
  <si>
    <t>Oujezdská</t>
  </si>
  <si>
    <t>085206/8118</t>
  </si>
  <si>
    <t>oujezdska@czechsnowboarding.cz</t>
  </si>
  <si>
    <t>Oujezdský</t>
  </si>
  <si>
    <t>071124/3027</t>
  </si>
  <si>
    <t>Ríšova</t>
  </si>
  <si>
    <t>Ojtrovačice</t>
  </si>
  <si>
    <t>andrea@oujezdsky.eu</t>
  </si>
  <si>
    <t>32a</t>
  </si>
  <si>
    <t>Ouzká</t>
  </si>
  <si>
    <t>905616/9650</t>
  </si>
  <si>
    <t>ouzkasona@gmail.com</t>
  </si>
  <si>
    <t>Ouzky</t>
  </si>
  <si>
    <t>860821/2712</t>
  </si>
  <si>
    <t>m.ouzky@yahoo.com</t>
  </si>
  <si>
    <t>Korunovační</t>
  </si>
  <si>
    <t>Ožana</t>
  </si>
  <si>
    <t>090110/0376</t>
  </si>
  <si>
    <t>ondrejozana@czechsnowboarding.cz</t>
  </si>
  <si>
    <t>Ožanová</t>
  </si>
  <si>
    <t>785117/5596</t>
  </si>
  <si>
    <t>jana.ozanova@czechsnowboarding.cz</t>
  </si>
  <si>
    <t>Pacandová</t>
  </si>
  <si>
    <t>825530/0449</t>
  </si>
  <si>
    <t>karlos@gws.cz</t>
  </si>
  <si>
    <t>Pacejka</t>
  </si>
  <si>
    <t>690930/0145</t>
  </si>
  <si>
    <t>pacejka@czechsnowboarding.cz</t>
  </si>
  <si>
    <t>Packowská</t>
  </si>
  <si>
    <t>095324/8120</t>
  </si>
  <si>
    <t>k.zelinska@seznam.cz</t>
  </si>
  <si>
    <t>Musilova</t>
  </si>
  <si>
    <t>Pepa</t>
  </si>
  <si>
    <t>Ovocná</t>
  </si>
  <si>
    <t>Padera</t>
  </si>
  <si>
    <t>700418/3747</t>
  </si>
  <si>
    <t>rantisek.padera@czechsnowboarding.cz</t>
  </si>
  <si>
    <t>Karlická</t>
  </si>
  <si>
    <t>Padrtková</t>
  </si>
  <si>
    <t>025212/4224</t>
  </si>
  <si>
    <t>Na Valtické</t>
  </si>
  <si>
    <t>ling.17@seznam.cz</t>
  </si>
  <si>
    <t>Kouřim</t>
  </si>
  <si>
    <t>Pachman</t>
  </si>
  <si>
    <t>670721/0994</t>
  </si>
  <si>
    <t>Žilina zahradní</t>
  </si>
  <si>
    <t>pachman@ceskysnowboarding.cz</t>
  </si>
  <si>
    <t>Pajer</t>
  </si>
  <si>
    <t>david@pajer.eu</t>
  </si>
  <si>
    <t>971010/0037</t>
  </si>
  <si>
    <t>Pajtlová</t>
  </si>
  <si>
    <t>955222/2328</t>
  </si>
  <si>
    <t>nataliipajtlova@gmail.com</t>
  </si>
  <si>
    <t>Pala</t>
  </si>
  <si>
    <t>135609/1088</t>
  </si>
  <si>
    <t>třískalová</t>
  </si>
  <si>
    <t>katka.pala@email.cz</t>
  </si>
  <si>
    <t>155614/1103</t>
  </si>
  <si>
    <t>Palacký</t>
  </si>
  <si>
    <t>060714/1711</t>
  </si>
  <si>
    <t>krysapalacky@gmail.com</t>
  </si>
  <si>
    <t>110304/0268</t>
  </si>
  <si>
    <t>michal.palacky@czechsnowboarding.cz</t>
  </si>
  <si>
    <t>Palát</t>
  </si>
  <si>
    <t>830120/5858</t>
  </si>
  <si>
    <t>ondrejpalat@ceskysnowboarding.cz</t>
  </si>
  <si>
    <t>Palátová</t>
  </si>
  <si>
    <t>855827/4417</t>
  </si>
  <si>
    <t>palatova@czechsnowboarding.cz</t>
  </si>
  <si>
    <t>Palatý</t>
  </si>
  <si>
    <t>041219/5267</t>
  </si>
  <si>
    <t>jan.palaty@czechsnowboarding.cz</t>
  </si>
  <si>
    <t>Pálffy</t>
  </si>
  <si>
    <t>890403/8143</t>
  </si>
  <si>
    <t>alexandrPalffy@ceskysnowboarding.cz</t>
  </si>
  <si>
    <t>Urbanova</t>
  </si>
  <si>
    <t>Palíšek</t>
  </si>
  <si>
    <t>120110/0131</t>
  </si>
  <si>
    <t>palisek.tobias@czechsnowboarding.cz</t>
  </si>
  <si>
    <t>Pálka</t>
  </si>
  <si>
    <t>980525/0169</t>
  </si>
  <si>
    <t>Vestavěná</t>
  </si>
  <si>
    <t>ondrapalka@seznam.cz</t>
  </si>
  <si>
    <t>931110/4935</t>
  </si>
  <si>
    <t>Divišova</t>
  </si>
  <si>
    <t>vitapalka16@seznam.cz</t>
  </si>
  <si>
    <t>Za Branou</t>
  </si>
  <si>
    <t>Palla</t>
  </si>
  <si>
    <t>970721/0194</t>
  </si>
  <si>
    <t>filippalla@ceskysnowboarding.cz</t>
  </si>
  <si>
    <t>Palm</t>
  </si>
  <si>
    <t>870425/3239</t>
  </si>
  <si>
    <t>Nechvílova</t>
  </si>
  <si>
    <t>palm@ceskysnowboarding.cz</t>
  </si>
  <si>
    <t>Palonci</t>
  </si>
  <si>
    <t>780813/5071</t>
  </si>
  <si>
    <t>kamil.palonci@czechsnowboarding.cz</t>
  </si>
  <si>
    <t>Palotáš</t>
  </si>
  <si>
    <t>070928/5346</t>
  </si>
  <si>
    <t>simon.palotas@czechsnowboarding.cz</t>
  </si>
  <si>
    <t>Palotášová</t>
  </si>
  <si>
    <t>055212/5354</t>
  </si>
  <si>
    <t>Adela-platosova@czechsnowboarding.cz</t>
  </si>
  <si>
    <t>Paluzga</t>
  </si>
  <si>
    <t>860417/5888</t>
  </si>
  <si>
    <t>ali-alex@seznam.cz</t>
  </si>
  <si>
    <t>Pančocha</t>
  </si>
  <si>
    <t>830810/4596</t>
  </si>
  <si>
    <t>Pekárenská</t>
  </si>
  <si>
    <t>jan.pancocha@gmail.com</t>
  </si>
  <si>
    <t>Pančochová</t>
  </si>
  <si>
    <t>885611/4575</t>
  </si>
  <si>
    <t>146110/1147</t>
  </si>
  <si>
    <t>906101/5018</t>
  </si>
  <si>
    <t>sarkapanc1@gmail.com</t>
  </si>
  <si>
    <t>Pánek</t>
  </si>
  <si>
    <t>770819/0512</t>
  </si>
  <si>
    <t>Hrudníčkova</t>
  </si>
  <si>
    <t>janpanek@ceskysnowboarding.cz</t>
  </si>
  <si>
    <t>Panský</t>
  </si>
  <si>
    <t>920229/1318</t>
  </si>
  <si>
    <t>Karla Lavičky</t>
  </si>
  <si>
    <t>Nakpa@centrum.cz</t>
  </si>
  <si>
    <t>9150250 (SB)</t>
  </si>
  <si>
    <t>Panuščíková</t>
  </si>
  <si>
    <t>745417/0020</t>
  </si>
  <si>
    <t>Schofflerova</t>
  </si>
  <si>
    <t>libusepanuscikova@ceskysnowboarding.cz</t>
  </si>
  <si>
    <t>Panuška</t>
  </si>
  <si>
    <t>110220/1342</t>
  </si>
  <si>
    <t>U výkupního střediska</t>
  </si>
  <si>
    <t>premysl75@gmail.com</t>
  </si>
  <si>
    <t>110220/1353</t>
  </si>
  <si>
    <t>670607/1460</t>
  </si>
  <si>
    <t>Pávov</t>
  </si>
  <si>
    <t>josefpanuska@ceskysnowboarding.cz</t>
  </si>
  <si>
    <t>750817/0307</t>
  </si>
  <si>
    <t>Ve výhledu</t>
  </si>
  <si>
    <t>9150383 (SB)</t>
  </si>
  <si>
    <t>Papaj</t>
  </si>
  <si>
    <t>060818/3664</t>
  </si>
  <si>
    <t>Karla Pokorného</t>
  </si>
  <si>
    <t>papaj@snowkidzcz.com</t>
  </si>
  <si>
    <t>Paparega</t>
  </si>
  <si>
    <t>860319/8076</t>
  </si>
  <si>
    <t>U Ohře</t>
  </si>
  <si>
    <t>paparega@ceskysnowboarding.cz</t>
  </si>
  <si>
    <t>Papež</t>
  </si>
  <si>
    <t>870828/0086</t>
  </si>
  <si>
    <t>kRÁLOVICKÁ</t>
  </si>
  <si>
    <t>ondrap@centrum.cz</t>
  </si>
  <si>
    <t>Papežík</t>
  </si>
  <si>
    <t>050622/7458</t>
  </si>
  <si>
    <t>papezik@czechsnowboarding.cz</t>
  </si>
  <si>
    <t>Papíková</t>
  </si>
  <si>
    <t>105830/0485</t>
  </si>
  <si>
    <t>eliska.papikova@czechsnowboarding.cz</t>
  </si>
  <si>
    <t>Papírník</t>
  </si>
  <si>
    <t>890405/7228</t>
  </si>
  <si>
    <t>papirnik@ceskysnowboarding.cz</t>
  </si>
  <si>
    <t>Parák</t>
  </si>
  <si>
    <t>940523/5576</t>
  </si>
  <si>
    <t>K rybníku</t>
  </si>
  <si>
    <t>karel.parak@icloud.com</t>
  </si>
  <si>
    <t>Páral</t>
  </si>
  <si>
    <t>870625/4469</t>
  </si>
  <si>
    <t>BRNO</t>
  </si>
  <si>
    <t>paral@ceskysnowboarding.cz</t>
  </si>
  <si>
    <t>Pardubský</t>
  </si>
  <si>
    <t>701224/3040</t>
  </si>
  <si>
    <t>pardubsky@ceskysnowboarding.cz</t>
  </si>
  <si>
    <t>Parkert</t>
  </si>
  <si>
    <t>900322/3955</t>
  </si>
  <si>
    <t>parkert.martin@gmail.com</t>
  </si>
  <si>
    <t>Pařenicová</t>
  </si>
  <si>
    <t>835805/5893</t>
  </si>
  <si>
    <t>Praha 6 Střešovice</t>
  </si>
  <si>
    <t>petraparenicova@gmail.com</t>
  </si>
  <si>
    <t>Paříková</t>
  </si>
  <si>
    <t>146218/1809</t>
  </si>
  <si>
    <t>Hůsková</t>
  </si>
  <si>
    <t>parikova@czechsnowboarding.cz</t>
  </si>
  <si>
    <t>Pařízek</t>
  </si>
  <si>
    <t>870209/0012</t>
  </si>
  <si>
    <t>parizek@ceskysnowboarding.cz</t>
  </si>
  <si>
    <t>Pascarella</t>
  </si>
  <si>
    <t>050428/8950</t>
  </si>
  <si>
    <t>pascarella@czechsnowboarding.cz</t>
  </si>
  <si>
    <t>Paseková</t>
  </si>
  <si>
    <t>745719/1830</t>
  </si>
  <si>
    <t>Červená skála</t>
  </si>
  <si>
    <t>janapasi@seznam.cz</t>
  </si>
  <si>
    <t>Dragan</t>
  </si>
  <si>
    <t>Pasovský</t>
  </si>
  <si>
    <t>760821/1138</t>
  </si>
  <si>
    <t>dragan@centrum.cz</t>
  </si>
  <si>
    <t>Pastor</t>
  </si>
  <si>
    <t>880410/4199</t>
  </si>
  <si>
    <t>pastor@ceskysnowboarding.cz</t>
  </si>
  <si>
    <t>Pastornická</t>
  </si>
  <si>
    <t>065723/1861</t>
  </si>
  <si>
    <t>vanessa.pastornicka@czechsnowboarding.cz</t>
  </si>
  <si>
    <t>Pašek</t>
  </si>
  <si>
    <t>921028/5425</t>
  </si>
  <si>
    <t>Smilovice u Třince</t>
  </si>
  <si>
    <t>pasek@ceskysnowboarding.cz</t>
  </si>
  <si>
    <t>Paták</t>
  </si>
  <si>
    <t>090601/4637</t>
  </si>
  <si>
    <t>patakovi@post.cz</t>
  </si>
  <si>
    <t>Paťák</t>
  </si>
  <si>
    <t>061220/3559</t>
  </si>
  <si>
    <t>adam.patak@czechsnowboarding.cz</t>
  </si>
  <si>
    <t>Paťáková</t>
  </si>
  <si>
    <t>105917/0783</t>
  </si>
  <si>
    <t>lucie.patakova@czechsnowboarding.cz</t>
  </si>
  <si>
    <t>Patočka</t>
  </si>
  <si>
    <t>090324/8005</t>
  </si>
  <si>
    <t>samefa@post.cz</t>
  </si>
  <si>
    <t>Patras</t>
  </si>
  <si>
    <t>700823/1494</t>
  </si>
  <si>
    <t>patras@ceskysnowboarding.cz</t>
  </si>
  <si>
    <t>Patroch</t>
  </si>
  <si>
    <t>090812/1709</t>
  </si>
  <si>
    <t>patroch@czechsnowboarding.cz</t>
  </si>
  <si>
    <t>Yulia</t>
  </si>
  <si>
    <t>Patrusheva</t>
  </si>
  <si>
    <t>815330/9967</t>
  </si>
  <si>
    <t>patrusheva@ceskysnowboarding.cz</t>
  </si>
  <si>
    <t>Paulíček</t>
  </si>
  <si>
    <t>000207/3907</t>
  </si>
  <si>
    <t>paulicek@skiareal.cz</t>
  </si>
  <si>
    <t>320717 (AD)</t>
  </si>
  <si>
    <t>930515/3858</t>
  </si>
  <si>
    <t xml:space="preserve"> 	9150054 (SB)</t>
  </si>
  <si>
    <t>Pávek</t>
  </si>
  <si>
    <t>841022/3041</t>
  </si>
  <si>
    <t>matrixhk@seznam.cz</t>
  </si>
  <si>
    <t>Pavelčík</t>
  </si>
  <si>
    <t>790926/0029</t>
  </si>
  <si>
    <t>pavelcik@ceskysnowboarding.cz</t>
  </si>
  <si>
    <t>Pavelka</t>
  </si>
  <si>
    <t>060215/6731</t>
  </si>
  <si>
    <t>Libochovická</t>
  </si>
  <si>
    <t>martina.pavelkova@volny.cz</t>
  </si>
  <si>
    <t>Pavelková</t>
  </si>
  <si>
    <t>705122/2200</t>
  </si>
  <si>
    <t>janapavelkova@ceskysnowboarding.cz</t>
  </si>
  <si>
    <t>Wurmova</t>
  </si>
  <si>
    <t>Páviš</t>
  </si>
  <si>
    <t>121128/1258</t>
  </si>
  <si>
    <t>vapah@seznam.cz</t>
  </si>
  <si>
    <t>Pávišová</t>
  </si>
  <si>
    <t>065529/8072</t>
  </si>
  <si>
    <t>Pávková</t>
  </si>
  <si>
    <t>085514/7920</t>
  </si>
  <si>
    <t>pavkova.alena@seznam.cz</t>
  </si>
  <si>
    <t>Pavlasová</t>
  </si>
  <si>
    <t>156014/0516</t>
  </si>
  <si>
    <t>barbora.pavlasova@yahoo.com</t>
  </si>
  <si>
    <t>Pavlata</t>
  </si>
  <si>
    <t>820926/2468</t>
  </si>
  <si>
    <t>pavlata@sportclub2000.eu</t>
  </si>
  <si>
    <t>Pavlechová</t>
  </si>
  <si>
    <t>745126/5184</t>
  </si>
  <si>
    <t>pavlechova.zuzana@czechsnowboarding.cz</t>
  </si>
  <si>
    <t>Pavlica</t>
  </si>
  <si>
    <t>761030/3404</t>
  </si>
  <si>
    <t>Na Porici</t>
  </si>
  <si>
    <t>pavlica@ceskysnowboarding.cz</t>
  </si>
  <si>
    <t>Pavlíček</t>
  </si>
  <si>
    <t>861006/3011</t>
  </si>
  <si>
    <t>targavia@seznam.cz</t>
  </si>
  <si>
    <t>Stěžery</t>
  </si>
  <si>
    <t>Pavlíčková</t>
  </si>
  <si>
    <t>075924/8952</t>
  </si>
  <si>
    <t>jana.pavlickova@czechsnowboarding.cz</t>
  </si>
  <si>
    <t>986120/3902</t>
  </si>
  <si>
    <t>Kolmá</t>
  </si>
  <si>
    <t>Pavlík</t>
  </si>
  <si>
    <t>930611/6160</t>
  </si>
  <si>
    <t>pavlik.jan@czechsnowboarding.cz</t>
  </si>
  <si>
    <t>741124/3037</t>
  </si>
  <si>
    <t>opavlik@hotmail.com</t>
  </si>
  <si>
    <t>960508/6150</t>
  </si>
  <si>
    <t>pavlik.tomas@czechsnowboarding.cz</t>
  </si>
  <si>
    <t>Pavlíková</t>
  </si>
  <si>
    <t>965417/0020</t>
  </si>
  <si>
    <t>Kopaniny</t>
  </si>
  <si>
    <t>845831/2786</t>
  </si>
  <si>
    <t>mnonicka@seznam.cz</t>
  </si>
  <si>
    <t>Pavlín</t>
  </si>
  <si>
    <t>480514/459</t>
  </si>
  <si>
    <t>pavlin@sportclub2000.eu</t>
  </si>
  <si>
    <t>Pavlorka</t>
  </si>
  <si>
    <t>071130/3549</t>
  </si>
  <si>
    <t>Ratibořská</t>
  </si>
  <si>
    <t>583/8</t>
  </si>
  <si>
    <t>Písť</t>
  </si>
  <si>
    <t>dominik.pavlorka@czechsnowboarding.cz</t>
  </si>
  <si>
    <t>Pavlová</t>
  </si>
  <si>
    <t>065630/8950</t>
  </si>
  <si>
    <t>Viléma Hrubého</t>
  </si>
  <si>
    <t>Praha - Staré Město</t>
  </si>
  <si>
    <t>kristýna.pavlova@czechsnowboarding.cz</t>
  </si>
  <si>
    <t>Pavlovcová</t>
  </si>
  <si>
    <t>025816/4247</t>
  </si>
  <si>
    <t>Nováčkova</t>
  </si>
  <si>
    <t>juliepavlocova@gmail.com</t>
  </si>
  <si>
    <t>Egor</t>
  </si>
  <si>
    <t>Pavlovitch</t>
  </si>
  <si>
    <t>871129/1380</t>
  </si>
  <si>
    <t>Benátská</t>
  </si>
  <si>
    <t>pavlovichegor@gmail.com</t>
  </si>
  <si>
    <t>Leopoldova</t>
  </si>
  <si>
    <t>Pazdera</t>
  </si>
  <si>
    <t>890606/0416</t>
  </si>
  <si>
    <t>K přívozu</t>
  </si>
  <si>
    <t>pazderatomas@seznam.cz</t>
  </si>
  <si>
    <t>9150134 (SB), 9150134 (SB)</t>
  </si>
  <si>
    <t>Pazderová</t>
  </si>
  <si>
    <t>776007/0439</t>
  </si>
  <si>
    <t>Na Pramenech</t>
  </si>
  <si>
    <t>hanapazderova@ceskysnowboarding.cz</t>
  </si>
  <si>
    <t>Pažout</t>
  </si>
  <si>
    <t>Střešovická</t>
  </si>
  <si>
    <t>960730/6148</t>
  </si>
  <si>
    <t>pazout@ceskysnowboarding.cz</t>
  </si>
  <si>
    <t>Pažoutová</t>
  </si>
  <si>
    <t xml:space="preserve">Natálie </t>
  </si>
  <si>
    <t>166003/1450</t>
  </si>
  <si>
    <t>Kováříkova</t>
  </si>
  <si>
    <t>daniellla@centrum.cz</t>
  </si>
  <si>
    <t>936024/7149</t>
  </si>
  <si>
    <t>Pod Vyhlídkou</t>
  </si>
  <si>
    <t>pazoutova@ceskysnowboarding.cz</t>
  </si>
  <si>
    <t>780612/3303</t>
  </si>
  <si>
    <t>michal.pecka@gmail.com</t>
  </si>
  <si>
    <t>Pecková</t>
  </si>
  <si>
    <t>986212/3337</t>
  </si>
  <si>
    <t>peckova@sportclubfun.com</t>
  </si>
  <si>
    <t>Peč</t>
  </si>
  <si>
    <t>140607/1381</t>
  </si>
  <si>
    <t>Stráž pod Ralskem</t>
  </si>
  <si>
    <t>pecovaj@gymcl.cz</t>
  </si>
  <si>
    <t>Velký Týnec</t>
  </si>
  <si>
    <t>Pěčková</t>
  </si>
  <si>
    <t>115908/1704</t>
  </si>
  <si>
    <t>viktorie.peckova@czechsnowboarding.cz</t>
  </si>
  <si>
    <t>Pehlík</t>
  </si>
  <si>
    <t>800923/0196</t>
  </si>
  <si>
    <t>pehlik@ceskysnowboarding.cz</t>
  </si>
  <si>
    <t>680713/1166</t>
  </si>
  <si>
    <t>Bedřichovská</t>
  </si>
  <si>
    <t>fk.p@seznam.cz</t>
  </si>
  <si>
    <t>Praha 9 - Vysočany</t>
  </si>
  <si>
    <t>Pechácek</t>
  </si>
  <si>
    <t>600123/0774</t>
  </si>
  <si>
    <t>zdenek@vllnna.cz</t>
  </si>
  <si>
    <t>Pecháčková</t>
  </si>
  <si>
    <t>065923/7920</t>
  </si>
  <si>
    <t>vopatova@centrum.cz</t>
  </si>
  <si>
    <t>Pechlát</t>
  </si>
  <si>
    <t>770606/5543</t>
  </si>
  <si>
    <t>Ostrava Zábřeh</t>
  </si>
  <si>
    <t>pechlat@czechsnowboarding.cz</t>
  </si>
  <si>
    <t>Pechman</t>
  </si>
  <si>
    <t>791113/6926</t>
  </si>
  <si>
    <t>pechman@ceskysnowboarding.cz</t>
  </si>
  <si>
    <t>Peikertová</t>
  </si>
  <si>
    <t>806208/0488</t>
  </si>
  <si>
    <t>Vratislavova</t>
  </si>
  <si>
    <t>peikertova@ceskysnowboarding.cz</t>
  </si>
  <si>
    <t>Pejhová</t>
  </si>
  <si>
    <t>005512/5972</t>
  </si>
  <si>
    <t>Brušperk-Novosady</t>
  </si>
  <si>
    <t>adriana.pejhova@ceskysnowboarding.cz</t>
  </si>
  <si>
    <t>Pejková</t>
  </si>
  <si>
    <t>885421/4259</t>
  </si>
  <si>
    <t>Ostrovačická</t>
  </si>
  <si>
    <t>pejkova@czechsnowboarding.cz</t>
  </si>
  <si>
    <t>Pejřil</t>
  </si>
  <si>
    <t>810510/3798</t>
  </si>
  <si>
    <t>Kobližná</t>
  </si>
  <si>
    <t>1jp1@seznam.cz</t>
  </si>
  <si>
    <t>Pekárek</t>
  </si>
  <si>
    <t>870524/1028</t>
  </si>
  <si>
    <t>Na Farkách</t>
  </si>
  <si>
    <t>pekarek@fotofamily.cz</t>
  </si>
  <si>
    <t>Mařanova</t>
  </si>
  <si>
    <t>Pekařová</t>
  </si>
  <si>
    <t>085701/3795</t>
  </si>
  <si>
    <t>katerina.pekarova@czechsnowboarding.cz</t>
  </si>
  <si>
    <t>076219/6160</t>
  </si>
  <si>
    <t xml:space="preserve">U splavu </t>
  </si>
  <si>
    <t>pekarova.270@gymspk.cz</t>
  </si>
  <si>
    <t>Peková</t>
  </si>
  <si>
    <t>745128/1585</t>
  </si>
  <si>
    <t>Grregorova</t>
  </si>
  <si>
    <t>p.albrechtova@seznam.cz</t>
  </si>
  <si>
    <t>Pelich</t>
  </si>
  <si>
    <t>680826/0690</t>
  </si>
  <si>
    <t>Švermov</t>
  </si>
  <si>
    <t>pelich@ceskysnowboarding.cz</t>
  </si>
  <si>
    <t>Pelikán</t>
  </si>
  <si>
    <t>110810/1390</t>
  </si>
  <si>
    <t>Mor.Krumlov</t>
  </si>
  <si>
    <t>pelikan.marek@czechsnowboarding.cz</t>
  </si>
  <si>
    <t>090222/1232</t>
  </si>
  <si>
    <t>pelikan.milan@czechsnowboarding.cz</t>
  </si>
  <si>
    <t>790725/3695</t>
  </si>
  <si>
    <t>pelikan@ceskysnowboarding.cz</t>
  </si>
  <si>
    <t>940809/0417</t>
  </si>
  <si>
    <t>Pod hotelem Horizont</t>
  </si>
  <si>
    <t>method99@email.cz</t>
  </si>
  <si>
    <t>Pelíšek</t>
  </si>
  <si>
    <t>870729/5025</t>
  </si>
  <si>
    <t>lamin5@seznam.cz</t>
  </si>
  <si>
    <t>Kotlářská</t>
  </si>
  <si>
    <t>Peneisl</t>
  </si>
  <si>
    <t>110409/0185</t>
  </si>
  <si>
    <t>matyas.peneisl@czechsnowboarding.cz</t>
  </si>
  <si>
    <t>Pěnkavová</t>
  </si>
  <si>
    <t>086023/4221</t>
  </si>
  <si>
    <t>Vejprcice</t>
  </si>
  <si>
    <t>penkavova.eliska@czechsnowboarding.cz</t>
  </si>
  <si>
    <t>Peňsová</t>
  </si>
  <si>
    <t>915811/4119</t>
  </si>
  <si>
    <t>panasova@seznam.cz</t>
  </si>
  <si>
    <t>Perdulová</t>
  </si>
  <si>
    <t>056201/3661</t>
  </si>
  <si>
    <t>natalie.perdulova@czechsnowboarding.cz</t>
  </si>
  <si>
    <t>Pergler</t>
  </si>
  <si>
    <t>890528/0978</t>
  </si>
  <si>
    <t>pergler@ceskysnowboarding.cz</t>
  </si>
  <si>
    <t>Pernegrová</t>
  </si>
  <si>
    <t>876125/1246</t>
  </si>
  <si>
    <t>sarcica@seznam.cz</t>
  </si>
  <si>
    <t>Pernica</t>
  </si>
  <si>
    <t>720128/3804</t>
  </si>
  <si>
    <t>pernica@czechsnowboarding.cz</t>
  </si>
  <si>
    <t>Pernicová</t>
  </si>
  <si>
    <t>125503/1382</t>
  </si>
  <si>
    <t>pernicova.johana@czechsnowboarding.cz</t>
  </si>
  <si>
    <t>Pernička</t>
  </si>
  <si>
    <t>880203/2800</t>
  </si>
  <si>
    <t>Soukené nám.</t>
  </si>
  <si>
    <t>marek.pernicka@ligranit.cz</t>
  </si>
  <si>
    <t>1154984 (SB)</t>
  </si>
  <si>
    <t>900818/0962</t>
  </si>
  <si>
    <t>Konecna</t>
  </si>
  <si>
    <t>vpernicka@gmail.com</t>
  </si>
  <si>
    <t>Taťána</t>
  </si>
  <si>
    <t>Peřestý</t>
  </si>
  <si>
    <t>900110/0614</t>
  </si>
  <si>
    <t>peresta@ceskysnowboarding.cz</t>
  </si>
  <si>
    <t>Peřina</t>
  </si>
  <si>
    <t>Stružnice</t>
  </si>
  <si>
    <t>900212/7222</t>
  </si>
  <si>
    <t>perina@ceskysnowboarding.cz</t>
  </si>
  <si>
    <t>Pešatová</t>
  </si>
  <si>
    <t>095923/1867</t>
  </si>
  <si>
    <t>pesatova.kristyna@gmail.com</t>
  </si>
  <si>
    <t>Pešek</t>
  </si>
  <si>
    <t>821017/6172</t>
  </si>
  <si>
    <t>pesek@ceskysnowboarding.cz</t>
  </si>
  <si>
    <t>951017/3871</t>
  </si>
  <si>
    <t>martinpesek8@gmail.com</t>
  </si>
  <si>
    <t>Pešina</t>
  </si>
  <si>
    <t>880712/3182</t>
  </si>
  <si>
    <t>duchypo@seznam.cz</t>
  </si>
  <si>
    <t>Pešková</t>
  </si>
  <si>
    <t>755503/3101</t>
  </si>
  <si>
    <t>Denisovo Náměstí</t>
  </si>
  <si>
    <t>peskova@ceskysnowboarding.cz</t>
  </si>
  <si>
    <t>Pešl</t>
  </si>
  <si>
    <t>110813/0980</t>
  </si>
  <si>
    <t>Kamínky</t>
  </si>
  <si>
    <t>pesl.matej@czechsnowboarding.cz</t>
  </si>
  <si>
    <t>Peták</t>
  </si>
  <si>
    <t>740711/8488</t>
  </si>
  <si>
    <t>petak@ceskysnowboarding.cz</t>
  </si>
  <si>
    <t>Peterka</t>
  </si>
  <si>
    <t>700414/2948</t>
  </si>
  <si>
    <t>peterka@ceskysnowboarding.cz</t>
  </si>
  <si>
    <t>040418/1789</t>
  </si>
  <si>
    <t>bouckova.eli@seznam.cz</t>
  </si>
  <si>
    <t>9150319 (SB)</t>
  </si>
  <si>
    <t>Peterková</t>
  </si>
  <si>
    <t>835511/4020</t>
  </si>
  <si>
    <t>Rsajeankova@seznam.cz</t>
  </si>
  <si>
    <t>Zdobnice</t>
  </si>
  <si>
    <t>890708/3658</t>
  </si>
  <si>
    <t>petr@ceskysnowboarding.cz</t>
  </si>
  <si>
    <t>980902/5292</t>
  </si>
  <si>
    <t>kalimero98@seznam.cz</t>
  </si>
  <si>
    <t>021222/3946</t>
  </si>
  <si>
    <t>Dolní Čermná</t>
  </si>
  <si>
    <t>Tomi.Paci001@seznam.cz</t>
  </si>
  <si>
    <t>071016/7953</t>
  </si>
  <si>
    <t>Řehořova</t>
  </si>
  <si>
    <t>m.galadova@seznam.cz</t>
  </si>
  <si>
    <t>120504/1079</t>
  </si>
  <si>
    <t>Petráčková</t>
  </si>
  <si>
    <t>075307/4685</t>
  </si>
  <si>
    <t>Černilovská</t>
  </si>
  <si>
    <t>petrackova.martina@seznam.cz</t>
  </si>
  <si>
    <t>Petrák</t>
  </si>
  <si>
    <t>620416/0336</t>
  </si>
  <si>
    <t>petrpetrak@ceskysnowboarding.cz</t>
  </si>
  <si>
    <t>Petráková</t>
  </si>
  <si>
    <t>985709/3730</t>
  </si>
  <si>
    <t>veverkaposerka@seznam.cz</t>
  </si>
  <si>
    <t>Petránek</t>
  </si>
  <si>
    <t>911126/4481</t>
  </si>
  <si>
    <t>Zápy</t>
  </si>
  <si>
    <t>Brandýs n. Labem</t>
  </si>
  <si>
    <t>petranek@ceskysnowboarding.cz</t>
  </si>
  <si>
    <t>Petrásek</t>
  </si>
  <si>
    <t>141123/0755</t>
  </si>
  <si>
    <t>U Družstva Práce</t>
  </si>
  <si>
    <t>drofova.martina@gmail.com</t>
  </si>
  <si>
    <t>Petrmichl</t>
  </si>
  <si>
    <t>790609/0104</t>
  </si>
  <si>
    <t>Litvínov 1</t>
  </si>
  <si>
    <t>petrmichl@ceskysnowboarding.cz</t>
  </si>
  <si>
    <t>Petrof</t>
  </si>
  <si>
    <t>760321/2617</t>
  </si>
  <si>
    <t>Štyrsova</t>
  </si>
  <si>
    <t>antonin.petrof@mahonysnowboards.club</t>
  </si>
  <si>
    <t>9150014 (SB)</t>
  </si>
  <si>
    <t>921208/0988</t>
  </si>
  <si>
    <t>petrof@ceskysnowboarding.cz</t>
  </si>
  <si>
    <t>Kiril</t>
  </si>
  <si>
    <t>911231/3287</t>
  </si>
  <si>
    <t>Kladická</t>
  </si>
  <si>
    <t>kirilpetrov@ceskysnowboarding.cz</t>
  </si>
  <si>
    <t>Petrová</t>
  </si>
  <si>
    <t>Elizabeta</t>
  </si>
  <si>
    <t>046209/3775</t>
  </si>
  <si>
    <t>petrova@snowkidzcz.com</t>
  </si>
  <si>
    <t>U Hadovky</t>
  </si>
  <si>
    <t>Petrů</t>
  </si>
  <si>
    <t>095222/0390</t>
  </si>
  <si>
    <t>eliska.petru@czechsnowboarding.cz</t>
  </si>
  <si>
    <t>095222/0401</t>
  </si>
  <si>
    <t>linda.petru@czechsnowboarding.cz</t>
  </si>
  <si>
    <t>921106/0155</t>
  </si>
  <si>
    <t>Borovského</t>
  </si>
  <si>
    <t>marek.petru@ceskysnowboarding.cz</t>
  </si>
  <si>
    <t>065216/8066</t>
  </si>
  <si>
    <t>Hrákov</t>
  </si>
  <si>
    <t>petru.renata@email.cz</t>
  </si>
  <si>
    <t>Petruška</t>
  </si>
  <si>
    <t>061130/3660</t>
  </si>
  <si>
    <t>vojtech.petruska@czechsnowboarding.cz</t>
  </si>
  <si>
    <t>Petrušková</t>
  </si>
  <si>
    <t>085812/3662</t>
  </si>
  <si>
    <t>vendula.petruskova@czechsnowboarding.cz</t>
  </si>
  <si>
    <t>821001/3097</t>
  </si>
  <si>
    <t>Pexa</t>
  </si>
  <si>
    <t>900903/1306</t>
  </si>
  <si>
    <t>Karla Štěcha</t>
  </si>
  <si>
    <t>pexa@ceskysnowboarding.cz</t>
  </si>
  <si>
    <t>Pexová</t>
  </si>
  <si>
    <t>085120/7929</t>
  </si>
  <si>
    <t>Prštice</t>
  </si>
  <si>
    <t>pexova.karolina@czechsnowboarding.cz</t>
  </si>
  <si>
    <t>Philip</t>
  </si>
  <si>
    <t>Hradec Kralove</t>
  </si>
  <si>
    <t>Pícl</t>
  </si>
  <si>
    <t>560329/1760</t>
  </si>
  <si>
    <t>karel.picl@maxklinovec.club</t>
  </si>
  <si>
    <t>Píclová</t>
  </si>
  <si>
    <t>556225/0540</t>
  </si>
  <si>
    <t>miluse.piclova@maxklinovec.club</t>
  </si>
  <si>
    <t>855507/2713</t>
  </si>
  <si>
    <t>petra.piclova@maxklinovec.club</t>
  </si>
  <si>
    <t>Pieran</t>
  </si>
  <si>
    <t>090422/3232</t>
  </si>
  <si>
    <t>jakub@seznam.cz</t>
  </si>
  <si>
    <t>Pieranová</t>
  </si>
  <si>
    <t>785412/5268</t>
  </si>
  <si>
    <t>Floriána Navrátila</t>
  </si>
  <si>
    <t>075107/3235</t>
  </si>
  <si>
    <t>Pietrasová</t>
  </si>
  <si>
    <t>845116/3578</t>
  </si>
  <si>
    <t>danpie@seznam.cz</t>
  </si>
  <si>
    <t>Pietrasz</t>
  </si>
  <si>
    <t>075513/3665</t>
  </si>
  <si>
    <t>natalie.poietrasz@czechsnowboarding.cz</t>
  </si>
  <si>
    <t>Piherová</t>
  </si>
  <si>
    <t>696026/3871</t>
  </si>
  <si>
    <t>Černětice</t>
  </si>
  <si>
    <t>Piherova@seznam.cz</t>
  </si>
  <si>
    <t>956006/1665</t>
  </si>
  <si>
    <t>Pícha</t>
  </si>
  <si>
    <t>880609/1316</t>
  </si>
  <si>
    <t>picha.r@seznam.cz</t>
  </si>
  <si>
    <t>Pichler</t>
  </si>
  <si>
    <t>705117/0170</t>
  </si>
  <si>
    <t>Rádešínská</t>
  </si>
  <si>
    <t>pavlinapichler@ceskysnowboarding.cz</t>
  </si>
  <si>
    <t>Pika</t>
  </si>
  <si>
    <t>090310/5269</t>
  </si>
  <si>
    <t>Smržice</t>
  </si>
  <si>
    <t>pika@czechsnowboarding.cz</t>
  </si>
  <si>
    <t>Pilař</t>
  </si>
  <si>
    <t>760406/3302</t>
  </si>
  <si>
    <t>V Zápolí</t>
  </si>
  <si>
    <t>Praha 4 - Michle</t>
  </si>
  <si>
    <t>pilar@ceskysnowboarding.cz</t>
  </si>
  <si>
    <t>740509/0539</t>
  </si>
  <si>
    <t>Pilát</t>
  </si>
  <si>
    <t>100816/1297</t>
  </si>
  <si>
    <t>pavlapilatova@seznam.cz</t>
  </si>
  <si>
    <t>Pilátová</t>
  </si>
  <si>
    <t>775415/0701</t>
  </si>
  <si>
    <t>Budapešťská</t>
  </si>
  <si>
    <t>hanapilatova@ceskysnowboarding.cz</t>
  </si>
  <si>
    <t>Pilcová</t>
  </si>
  <si>
    <t>760811/0499</t>
  </si>
  <si>
    <t>ruzenapilcova@ceskysnowboarding.cz</t>
  </si>
  <si>
    <t>Pilný</t>
  </si>
  <si>
    <t>880217/2016</t>
  </si>
  <si>
    <t>Kryzánkova</t>
  </si>
  <si>
    <t>mail@davidpilny.cz</t>
  </si>
  <si>
    <t>9150272 (SB)</t>
  </si>
  <si>
    <t>Piloušek</t>
  </si>
  <si>
    <t>105316/4519</t>
  </si>
  <si>
    <t>lucie.pilousek@seznam.cz</t>
  </si>
  <si>
    <t>Pincová</t>
  </si>
  <si>
    <t>785205/3143</t>
  </si>
  <si>
    <t>pinche@seznam.cz</t>
  </si>
  <si>
    <t>Pindel</t>
  </si>
  <si>
    <t>951118/5948</t>
  </si>
  <si>
    <t>pindel.tomas@czechsnowboarding.cz</t>
  </si>
  <si>
    <t>Pinecker</t>
  </si>
  <si>
    <t>681126/1765</t>
  </si>
  <si>
    <t>Spanielova</t>
  </si>
  <si>
    <t>janpinecker@ceskysnowboarding.cz</t>
  </si>
  <si>
    <t>Pinka</t>
  </si>
  <si>
    <t>731223/1179</t>
  </si>
  <si>
    <t>richardpinka@ceskysnowboarding.cz</t>
  </si>
  <si>
    <t>Pinkas</t>
  </si>
  <si>
    <t>890601/0399</t>
  </si>
  <si>
    <t>pinkas@ceskysnowboarding.cz</t>
  </si>
  <si>
    <t>Piruchta</t>
  </si>
  <si>
    <t>700528/0205</t>
  </si>
  <si>
    <t>piruchta@ceskysnowboarding.cz</t>
  </si>
  <si>
    <t>Písačková</t>
  </si>
  <si>
    <t>886107/0009</t>
  </si>
  <si>
    <t>pisackova@ceskysnowboarding.cz</t>
  </si>
  <si>
    <t>Písařová</t>
  </si>
  <si>
    <t>735227/0519</t>
  </si>
  <si>
    <t>Mírovická</t>
  </si>
  <si>
    <t>pisarova@ceskysnowboarding.cz</t>
  </si>
  <si>
    <t>Písecký</t>
  </si>
  <si>
    <t>790422/0269</t>
  </si>
  <si>
    <t>Doubravínova</t>
  </si>
  <si>
    <t>pisecky@ceskysnowboarding.cz</t>
  </si>
  <si>
    <t>Pisk</t>
  </si>
  <si>
    <t>920510/4942</t>
  </si>
  <si>
    <t>radekpisk@seznam.cz</t>
  </si>
  <si>
    <t>Piter</t>
  </si>
  <si>
    <t>880526/6041</t>
  </si>
  <si>
    <t>prepravapiter@centrum.cz</t>
  </si>
  <si>
    <t>Pitha</t>
  </si>
  <si>
    <t>060324/4730</t>
  </si>
  <si>
    <t>Československého exilu</t>
  </si>
  <si>
    <t>jan.pitha@gmail.cz</t>
  </si>
  <si>
    <t>9150377 (SB)</t>
  </si>
  <si>
    <t>Pitrun</t>
  </si>
  <si>
    <t>150705/1128</t>
  </si>
  <si>
    <t>mlhovi@seznam.cz</t>
  </si>
  <si>
    <t>773107 (AD)</t>
  </si>
  <si>
    <t>Pivcová</t>
  </si>
  <si>
    <t>076111/0955</t>
  </si>
  <si>
    <t>michal.pivec@seznam.cz</t>
  </si>
  <si>
    <t>Pivec</t>
  </si>
  <si>
    <t>071111/0961</t>
  </si>
  <si>
    <t>860622/2966</t>
  </si>
  <si>
    <t>950823/2591</t>
  </si>
  <si>
    <t>pivogamb@seznam.cz</t>
  </si>
  <si>
    <t>Pivkova</t>
  </si>
  <si>
    <t>065412/5384</t>
  </si>
  <si>
    <t>barbora.pivkova@czechsnowboarding.cz</t>
  </si>
  <si>
    <t>Pivková</t>
  </si>
  <si>
    <t>856113/8080</t>
  </si>
  <si>
    <t>pivkovag@gmail.com</t>
  </si>
  <si>
    <t>Pivrnec</t>
  </si>
  <si>
    <t>040923/0239</t>
  </si>
  <si>
    <t>Benešov nad Ploučnic</t>
  </si>
  <si>
    <t>kakauko@volny.cz</t>
  </si>
  <si>
    <t>Beethovenova</t>
  </si>
  <si>
    <t>Plačková</t>
  </si>
  <si>
    <t>785324/5928</t>
  </si>
  <si>
    <t>Valašské Meziřičí</t>
  </si>
  <si>
    <t>forty5@centrum.cz</t>
  </si>
  <si>
    <t>SB, SB, SB, AD</t>
  </si>
  <si>
    <t>1159242 (SB), 1159242 (SB)</t>
  </si>
  <si>
    <t>Plachá</t>
  </si>
  <si>
    <t>045210/7722</t>
  </si>
  <si>
    <t>Frýdek -Místek</t>
  </si>
  <si>
    <t>placha.g@seznam.cz</t>
  </si>
  <si>
    <t>9155097 (SB)</t>
  </si>
  <si>
    <t>716020/5008</t>
  </si>
  <si>
    <t>9155075 (SB)</t>
  </si>
  <si>
    <t>Plachý</t>
  </si>
  <si>
    <t>790404/0991</t>
  </si>
  <si>
    <t>Jana Zjíce</t>
  </si>
  <si>
    <t>plachy@ceskysnowboarding.cz</t>
  </si>
  <si>
    <t>Planková</t>
  </si>
  <si>
    <t>065329/3685</t>
  </si>
  <si>
    <t>natalie.plunkova@czechsnowboarding.cz</t>
  </si>
  <si>
    <t>Na Padesátém</t>
  </si>
  <si>
    <t>Plašilová</t>
  </si>
  <si>
    <t>825207/2653</t>
  </si>
  <si>
    <t>andrea.plasilova@ceskysnowboarding.cz</t>
  </si>
  <si>
    <t>Plášilová</t>
  </si>
  <si>
    <t>995523/1550</t>
  </si>
  <si>
    <t>plasilova.mi@gmail.com</t>
  </si>
  <si>
    <t>Plášková</t>
  </si>
  <si>
    <t>115616/1303</t>
  </si>
  <si>
    <t>plaskova@czechsnowboarding.cz</t>
  </si>
  <si>
    <t>Plecitý</t>
  </si>
  <si>
    <t>900320/6168</t>
  </si>
  <si>
    <t>Františka Kažka</t>
  </si>
  <si>
    <t>plecity@ceskysnowboarding.cz</t>
  </si>
  <si>
    <t>Plch</t>
  </si>
  <si>
    <t>080524/1789</t>
  </si>
  <si>
    <t>Modenská</t>
  </si>
  <si>
    <t>plch@klubkrusnychhor.cz</t>
  </si>
  <si>
    <t>9150358 (SB)</t>
  </si>
  <si>
    <t>Plinta</t>
  </si>
  <si>
    <t>890531/0392</t>
  </si>
  <si>
    <t>Příbramská 29</t>
  </si>
  <si>
    <t>354/526049</t>
  </si>
  <si>
    <t>plinta@ceskysnowboarding.cz</t>
  </si>
  <si>
    <t>Plochová</t>
  </si>
  <si>
    <t>785520/3796</t>
  </si>
  <si>
    <t>Vlárská</t>
  </si>
  <si>
    <t>plochova@czechsnowboarding.cz</t>
  </si>
  <si>
    <t>Plotěná</t>
  </si>
  <si>
    <t>115124/1520</t>
  </si>
  <si>
    <t>Palatského</t>
  </si>
  <si>
    <t>ploteny.j@seznam.cz</t>
  </si>
  <si>
    <t>Plotěný</t>
  </si>
  <si>
    <t>811210/3824</t>
  </si>
  <si>
    <t>080422/8128</t>
  </si>
  <si>
    <t>monika.plotena@volny.cz</t>
  </si>
  <si>
    <t>Plšek</t>
  </si>
  <si>
    <t>090327/7903</t>
  </si>
  <si>
    <t>plsek@czechsnowboarding.cz</t>
  </si>
  <si>
    <t>Plšková</t>
  </si>
  <si>
    <t>055620/5353</t>
  </si>
  <si>
    <t>Pod Valyí</t>
  </si>
  <si>
    <t>plskova.karolina@czechsnowboarding.cz</t>
  </si>
  <si>
    <t>Plucnara</t>
  </si>
  <si>
    <t>870726/7965</t>
  </si>
  <si>
    <t>Kaprasova 13</t>
  </si>
  <si>
    <t>plucnara@ceskysnowboarding.cz</t>
  </si>
  <si>
    <t>Pobořilová</t>
  </si>
  <si>
    <t>890717/7213</t>
  </si>
  <si>
    <t>poborilova@ceskysnowboarding.cz</t>
  </si>
  <si>
    <t>Počinek</t>
  </si>
  <si>
    <t>990328/2796</t>
  </si>
  <si>
    <t>pa@ysr.cz</t>
  </si>
  <si>
    <t>9150168 (SB)</t>
  </si>
  <si>
    <t>800301/6197</t>
  </si>
  <si>
    <t>Beroun 2</t>
  </si>
  <si>
    <t>pocinek@ceskysnowboarding.cz</t>
  </si>
  <si>
    <t>Počta</t>
  </si>
  <si>
    <t>880720/0490</t>
  </si>
  <si>
    <t>Lnářská</t>
  </si>
  <si>
    <t>pocta@ceskysnowboarding.cz</t>
  </si>
  <si>
    <t>Počtová</t>
  </si>
  <si>
    <t>766224/1213</t>
  </si>
  <si>
    <t>erikapoctova@ceskysnowboarding.cz</t>
  </si>
  <si>
    <t>865623/4136</t>
  </si>
  <si>
    <t>Praha 10 Uhřiněves</t>
  </si>
  <si>
    <t>poctova@ceskysnowboarding.cz</t>
  </si>
  <si>
    <t>Podařil</t>
  </si>
  <si>
    <t>881121/1607</t>
  </si>
  <si>
    <t>Lýskova</t>
  </si>
  <si>
    <t>a.podaril@email.cz</t>
  </si>
  <si>
    <t>Poddaný</t>
  </si>
  <si>
    <t>850321/7723</t>
  </si>
  <si>
    <t>poddaný@ceskysnowboarding.cz</t>
  </si>
  <si>
    <t>Podhorecký</t>
  </si>
  <si>
    <t>690726/0074</t>
  </si>
  <si>
    <t>mpodhorekcy@gmail.com</t>
  </si>
  <si>
    <t>9150304 (SB)</t>
  </si>
  <si>
    <t>855420/0171</t>
  </si>
  <si>
    <t>K Milíčovu</t>
  </si>
  <si>
    <t>bara.podhradska@ceskysnowboarding.cz</t>
  </si>
  <si>
    <t>Podhráský</t>
  </si>
  <si>
    <t>680924/0966</t>
  </si>
  <si>
    <t>jaroslavpodhrasky@ceskysnowboarding.cz</t>
  </si>
  <si>
    <t>Podola</t>
  </si>
  <si>
    <t>081203/3783</t>
  </si>
  <si>
    <t>Žilinská</t>
  </si>
  <si>
    <t>krystofpodola@czechsnowboarding.cz</t>
  </si>
  <si>
    <t>Podolský</t>
  </si>
  <si>
    <t>801205/4028</t>
  </si>
  <si>
    <t>1380/22</t>
  </si>
  <si>
    <t>podolsky.ondrej@czechsnowboarding.cz</t>
  </si>
  <si>
    <t>800429/2791</t>
  </si>
  <si>
    <t>podolsky@ceskysnowboarding.cz</t>
  </si>
  <si>
    <t>Pohanka</t>
  </si>
  <si>
    <t>140211/1106</t>
  </si>
  <si>
    <t>Kunčina Ves</t>
  </si>
  <si>
    <t>pohanka@czechsnowboarding.cz</t>
  </si>
  <si>
    <t>Pohl</t>
  </si>
  <si>
    <t>051106/8118</t>
  </si>
  <si>
    <t>Bří.Sapáků</t>
  </si>
  <si>
    <t>katka.michal@volny.cz</t>
  </si>
  <si>
    <t>Pohlová</t>
  </si>
  <si>
    <t>775308/1743</t>
  </si>
  <si>
    <t>martinapohlova@ceskysnowboarding.cz</t>
  </si>
  <si>
    <t>055824/3554</t>
  </si>
  <si>
    <t>zuzana.pohlova@czechsnowboarding.cz</t>
  </si>
  <si>
    <t>Pohořalý</t>
  </si>
  <si>
    <t>460810/135</t>
  </si>
  <si>
    <t>Kurkova</t>
  </si>
  <si>
    <t>pohoraly@ceskysnowboarding.cz</t>
  </si>
  <si>
    <t>Pochop</t>
  </si>
  <si>
    <t>650520/2363</t>
  </si>
  <si>
    <t>herrmann666@seznam.cz</t>
  </si>
  <si>
    <t>Pochopová</t>
  </si>
  <si>
    <t>906106/3704</t>
  </si>
  <si>
    <t>706102/0945</t>
  </si>
  <si>
    <t>Liščí kopec 697</t>
  </si>
  <si>
    <t>olga.pochopova@seznam.cz</t>
  </si>
  <si>
    <t>Pochyla</t>
  </si>
  <si>
    <t>060321/3380</t>
  </si>
  <si>
    <t>Smolkov</t>
  </si>
  <si>
    <t>matej.pochyla@czechsnowboarding.cz</t>
  </si>
  <si>
    <t>Pochylová</t>
  </si>
  <si>
    <t>076108/3389</t>
  </si>
  <si>
    <t>katerina.pochylova@czechsnowboarding.cz</t>
  </si>
  <si>
    <t>Hlubočky</t>
  </si>
  <si>
    <t>Pokorná</t>
  </si>
  <si>
    <t>075829/1996</t>
  </si>
  <si>
    <t>pokornyb@sportclub2000.eu</t>
  </si>
  <si>
    <t>915306/4426</t>
  </si>
  <si>
    <t>Vlasatice</t>
  </si>
  <si>
    <t>pokornaiva91@gmail.com</t>
  </si>
  <si>
    <t>716124/3870</t>
  </si>
  <si>
    <t>48/52</t>
  </si>
  <si>
    <t>jp.jitka@gmail.com</t>
  </si>
  <si>
    <t>U Luhu</t>
  </si>
  <si>
    <t>Klánovice</t>
  </si>
  <si>
    <t>805221/0672</t>
  </si>
  <si>
    <t>pokorna@sportclub2000.cz</t>
  </si>
  <si>
    <t>Pokorný</t>
  </si>
  <si>
    <t>740217/0666</t>
  </si>
  <si>
    <t>karel@katoslog.cz</t>
  </si>
  <si>
    <t>861001/2114</t>
  </si>
  <si>
    <t>pokorny@ceskysnowboarding.cz</t>
  </si>
  <si>
    <t>780415/3808</t>
  </si>
  <si>
    <t>pokornyp@ceskysnowboarding.cz</t>
  </si>
  <si>
    <t>Lohniského</t>
  </si>
  <si>
    <t>Poláček</t>
  </si>
  <si>
    <t>850327/0017</t>
  </si>
  <si>
    <t>davison@email.cz</t>
  </si>
  <si>
    <t>860811/4680</t>
  </si>
  <si>
    <t>jpolacek@seznam.cz</t>
  </si>
  <si>
    <t>Poláčková</t>
  </si>
  <si>
    <t>885510/0166</t>
  </si>
  <si>
    <t>ev.polackova@gmail.com</t>
  </si>
  <si>
    <t>Polák</t>
  </si>
  <si>
    <t>801226/1224</t>
  </si>
  <si>
    <t>Bradlova</t>
  </si>
  <si>
    <t>polakjakub@gmail.com</t>
  </si>
  <si>
    <t>780804/2539</t>
  </si>
  <si>
    <t>polak@seznam.cz</t>
  </si>
  <si>
    <t>810618/7551</t>
  </si>
  <si>
    <t>U Dekanky</t>
  </si>
  <si>
    <t>polak@ceskysnowboarding.cz</t>
  </si>
  <si>
    <t>Polan</t>
  </si>
  <si>
    <t>051126/7955</t>
  </si>
  <si>
    <t>bob.polan@gmail.com</t>
  </si>
  <si>
    <t>9150373 (SB)</t>
  </si>
  <si>
    <t>Polanský</t>
  </si>
  <si>
    <t>041219/1395</t>
  </si>
  <si>
    <t>T.G Masaryka</t>
  </si>
  <si>
    <t>polansky@ceskysnowboarding.cz</t>
  </si>
  <si>
    <t>Polášek</t>
  </si>
  <si>
    <t>840916/4247</t>
  </si>
  <si>
    <t>polis.martin@gemail.com</t>
  </si>
  <si>
    <t>090117/3119</t>
  </si>
  <si>
    <t>michal.polasek@czechsnowboarding.cz</t>
  </si>
  <si>
    <t>070717/3093</t>
  </si>
  <si>
    <t>vojtech.polasek@czechsnowboarding.cz</t>
  </si>
  <si>
    <t>Polcar</t>
  </si>
  <si>
    <t>140522/0861</t>
  </si>
  <si>
    <t>Poledníčková</t>
  </si>
  <si>
    <t>885323/5776</t>
  </si>
  <si>
    <t>petra.polednickova@centrum.cz</t>
  </si>
  <si>
    <t>Polehla</t>
  </si>
  <si>
    <t>050605/6518</t>
  </si>
  <si>
    <t>lucie.polehlova@seznam.cz</t>
  </si>
  <si>
    <t>820228/8237</t>
  </si>
  <si>
    <t>Na Moklině</t>
  </si>
  <si>
    <t>polehla@ceskysnowboarding.cz</t>
  </si>
  <si>
    <t>Polehlová</t>
  </si>
  <si>
    <t>775312/4544</t>
  </si>
  <si>
    <t>Vyšehradská</t>
  </si>
  <si>
    <t>Polidor</t>
  </si>
  <si>
    <t>761002/1045</t>
  </si>
  <si>
    <t>ČSLA 1103</t>
  </si>
  <si>
    <t>alespolidor@seznam.cz</t>
  </si>
  <si>
    <t>9150236 (SB)</t>
  </si>
  <si>
    <t>090504/7847</t>
  </si>
  <si>
    <t>Polidorová</t>
  </si>
  <si>
    <t>046205/7849</t>
  </si>
  <si>
    <t>9155102 (SB)</t>
  </si>
  <si>
    <t>Poloczek</t>
  </si>
  <si>
    <t>800319/0008</t>
  </si>
  <si>
    <t>Náměstí J.z Lobkovic</t>
  </si>
  <si>
    <t>poloczek@ceskysnowboarding.cz</t>
  </si>
  <si>
    <t>Pololáníková</t>
  </si>
  <si>
    <t>055922/4479</t>
  </si>
  <si>
    <t>V soudním</t>
  </si>
  <si>
    <t>victorie.pololanikova@gmail.com</t>
  </si>
  <si>
    <t>9155114 (SB)</t>
  </si>
  <si>
    <t>Pomykáčková</t>
  </si>
  <si>
    <t>046210/4016</t>
  </si>
  <si>
    <t>Chlumín</t>
  </si>
  <si>
    <t>pomykacova@ceskysnowboarding.cz</t>
  </si>
  <si>
    <t>Pomykal</t>
  </si>
  <si>
    <t>040704/7971</t>
  </si>
  <si>
    <t>Nad Zahořím</t>
  </si>
  <si>
    <t>lukas.pomykal@gmail.com</t>
  </si>
  <si>
    <t xml:space="preserve"> 9155100 (SB)</t>
  </si>
  <si>
    <t>Pončík</t>
  </si>
  <si>
    <t>080123/3543</t>
  </si>
  <si>
    <t>Uzavřená</t>
  </si>
  <si>
    <t>jan.poncik@czechsnowboarding.cz</t>
  </si>
  <si>
    <t>Ponížil</t>
  </si>
  <si>
    <t>950522/5092</t>
  </si>
  <si>
    <t>Nádraží</t>
  </si>
  <si>
    <t>Nezamyslice</t>
  </si>
  <si>
    <t>ponizil.tomas@czechsnowboarding.cz</t>
  </si>
  <si>
    <t>Popelka</t>
  </si>
  <si>
    <t>100524/7914</t>
  </si>
  <si>
    <t>popelka@czechsnowboarding.cz</t>
  </si>
  <si>
    <t>060522/7920</t>
  </si>
  <si>
    <t>Poppr</t>
  </si>
  <si>
    <t>840214/4696</t>
  </si>
  <si>
    <t>martin.poppr@post.cz</t>
  </si>
  <si>
    <t>SB, SB, SB, SB, SB, SB</t>
  </si>
  <si>
    <t>9150381 (SB)</t>
  </si>
  <si>
    <t>Porhajm</t>
  </si>
  <si>
    <t>740620/3959</t>
  </si>
  <si>
    <t>porhajm@email.cz</t>
  </si>
  <si>
    <t>Porhinčák</t>
  </si>
  <si>
    <t>760613/4272</t>
  </si>
  <si>
    <t>U Dráhy</t>
  </si>
  <si>
    <t>pohrincak@ceskysnowboarding.cz</t>
  </si>
  <si>
    <t>Porkert</t>
  </si>
  <si>
    <t>960802/3293</t>
  </si>
  <si>
    <t>porkert@ceskysnowboarding.cz</t>
  </si>
  <si>
    <t>960802/3282</t>
  </si>
  <si>
    <t>porkerto@ceskysnowboarding.cz</t>
  </si>
  <si>
    <t>Porš</t>
  </si>
  <si>
    <t>870131/0189</t>
  </si>
  <si>
    <t>pors@ceskysnowboarding.cz</t>
  </si>
  <si>
    <t>Portych</t>
  </si>
  <si>
    <t>790904/5804</t>
  </si>
  <si>
    <t>portych@ceskysnowboarding.cz</t>
  </si>
  <si>
    <t>Poruba</t>
  </si>
  <si>
    <t>Porubský</t>
  </si>
  <si>
    <t>881125/3770</t>
  </si>
  <si>
    <t>porubsky@ceskysnowboarding.cz</t>
  </si>
  <si>
    <t>Pospíšil</t>
  </si>
  <si>
    <t>751004/3585</t>
  </si>
  <si>
    <t>pospisilovaandrea@email.cz</t>
  </si>
  <si>
    <t>9150112 (SB)</t>
  </si>
  <si>
    <t>831225/0254</t>
  </si>
  <si>
    <t>pospisil@ceskysnowboarding.cz</t>
  </si>
  <si>
    <t>430611/085</t>
  </si>
  <si>
    <t>Betlémská</t>
  </si>
  <si>
    <t>pospisilj@ceskysnowboarding.cz</t>
  </si>
  <si>
    <t>Sládková</t>
  </si>
  <si>
    <t>980205/5714</t>
  </si>
  <si>
    <t>Kaličnická</t>
  </si>
  <si>
    <t>J@seznam.cz</t>
  </si>
  <si>
    <t>100511/7938</t>
  </si>
  <si>
    <t>J.Fajmonové</t>
  </si>
  <si>
    <t>danascully@centrum.cz</t>
  </si>
  <si>
    <t>100920/1127</t>
  </si>
  <si>
    <t>pavel.pospisil@czechsnowboarding.cz</t>
  </si>
  <si>
    <t>900729/1095</t>
  </si>
  <si>
    <t>pospisil.petr@czechsnowboarding.cz</t>
  </si>
  <si>
    <t>925206/5724</t>
  </si>
  <si>
    <t>O@seznam.cz</t>
  </si>
  <si>
    <t>075617/7356</t>
  </si>
  <si>
    <t>pospzdenka@seznam.cz</t>
  </si>
  <si>
    <t>075617/7345</t>
  </si>
  <si>
    <t>pospmiraz@seznam.cz</t>
  </si>
  <si>
    <t>065330/8601</t>
  </si>
  <si>
    <t>natalie.pospisilova@czechsnowboarding.cz</t>
  </si>
  <si>
    <t>025220/1950</t>
  </si>
  <si>
    <t>sarka.pospisilova@czechsnowboarding.cz</t>
  </si>
  <si>
    <t>945421/3703</t>
  </si>
  <si>
    <t>terka.pospisilka@seznam.cz</t>
  </si>
  <si>
    <t>Pouchová</t>
  </si>
  <si>
    <t>info@dvoracky.cz</t>
  </si>
  <si>
    <t>105622/1595</t>
  </si>
  <si>
    <t>886324 (AD)</t>
  </si>
  <si>
    <t>Na Sluneční Stráni</t>
  </si>
  <si>
    <t>Pozdenkov</t>
  </si>
  <si>
    <t>940116/4113</t>
  </si>
  <si>
    <t>Leskauerova</t>
  </si>
  <si>
    <t>pozdenkov@ceskysnowboarding.cz</t>
  </si>
  <si>
    <t>Pracná</t>
  </si>
  <si>
    <t>125702/0457</t>
  </si>
  <si>
    <t>MJR.Nováka</t>
  </si>
  <si>
    <t>agata.pracna@czechsnowboarding.cz</t>
  </si>
  <si>
    <t>U Trojice</t>
  </si>
  <si>
    <t>Prachařová</t>
  </si>
  <si>
    <t>075904/7421</t>
  </si>
  <si>
    <t>viola.pracharova@czechsnowboarding.cz</t>
  </si>
  <si>
    <t>Pravencova</t>
  </si>
  <si>
    <t>745506/1405</t>
  </si>
  <si>
    <t>ivapravencova@ceskysnowboarding.cz</t>
  </si>
  <si>
    <t>Pražák</t>
  </si>
  <si>
    <t>090808/2956</t>
  </si>
  <si>
    <t>Nad Vodovodem</t>
  </si>
  <si>
    <t>mila@dronte.cz</t>
  </si>
  <si>
    <t>080228/3790</t>
  </si>
  <si>
    <t>Husakova</t>
  </si>
  <si>
    <t>ondrej.prazak@czechsnowboarding.cz</t>
  </si>
  <si>
    <t>Pražáková</t>
  </si>
  <si>
    <t>826014/0196</t>
  </si>
  <si>
    <t>Nám.Josefa Machka</t>
  </si>
  <si>
    <t>prazakova@ceskysnowboarding.cz</t>
  </si>
  <si>
    <t>Pražma</t>
  </si>
  <si>
    <t>120315/0751</t>
  </si>
  <si>
    <t>tyršova</t>
  </si>
  <si>
    <t>tomas.prazma@czechsnowboarding.cz</t>
  </si>
  <si>
    <t>Preclíková</t>
  </si>
  <si>
    <t>066117/6780</t>
  </si>
  <si>
    <t>V. Hrubého</t>
  </si>
  <si>
    <t>vendula.preclikova@czechsnowboarding.cz</t>
  </si>
  <si>
    <t>Nupaky</t>
  </si>
  <si>
    <t>Prchalová</t>
  </si>
  <si>
    <t>915420/2739</t>
  </si>
  <si>
    <t>KBucharce</t>
  </si>
  <si>
    <t>zprchalova@seznam.cz</t>
  </si>
  <si>
    <t>Prieselova</t>
  </si>
  <si>
    <t>695927/0175</t>
  </si>
  <si>
    <t>Beneova</t>
  </si>
  <si>
    <t>prieselova@seznam.cz</t>
  </si>
  <si>
    <t>Primásek</t>
  </si>
  <si>
    <t>960425/3362</t>
  </si>
  <si>
    <t>radekprimasek@gmail.com</t>
  </si>
  <si>
    <t>9150247 (SB)</t>
  </si>
  <si>
    <t>Proch</t>
  </si>
  <si>
    <t>100211/8150</t>
  </si>
  <si>
    <t>proch.martin@czechsnowboarding.cz</t>
  </si>
  <si>
    <t>Procházka</t>
  </si>
  <si>
    <t>900828/1018</t>
  </si>
  <si>
    <t>prochazka@ceskysnowboarding.cz</t>
  </si>
  <si>
    <t>000512/1292</t>
  </si>
  <si>
    <t>sídl. Vajgar</t>
  </si>
  <si>
    <t>684/III</t>
  </si>
  <si>
    <t>janprochazka13@centrum.cz</t>
  </si>
  <si>
    <t>9150249 (SB)</t>
  </si>
  <si>
    <t>111004/1306</t>
  </si>
  <si>
    <t>prochazka@rokopol.cz</t>
  </si>
  <si>
    <t>770325/2480</t>
  </si>
  <si>
    <t>Předměřice nad Jizerou</t>
  </si>
  <si>
    <t>jaroslavprochazka@ceskysnowboarding.cz</t>
  </si>
  <si>
    <t>980619/3738</t>
  </si>
  <si>
    <t>lucky937@seznam.cz</t>
  </si>
  <si>
    <t>060805/5800</t>
  </si>
  <si>
    <t>prochazka@klubkrusnychhor.cz</t>
  </si>
  <si>
    <t>690216/0177</t>
  </si>
  <si>
    <t>petrproch69@seznam.cz</t>
  </si>
  <si>
    <t>960421/5929</t>
  </si>
  <si>
    <t>Petřvaldská</t>
  </si>
  <si>
    <t>Havířov - Šumbark</t>
  </si>
  <si>
    <t>vaclav.prochazka@czechsnowboarding.cz</t>
  </si>
  <si>
    <t>Procházková</t>
  </si>
  <si>
    <t>085804/6783</t>
  </si>
  <si>
    <t>045728/3805</t>
  </si>
  <si>
    <t>V sadě</t>
  </si>
  <si>
    <t>barbora.prochazkova@czechsnowboarding.cz</t>
  </si>
  <si>
    <t>116214/1684</t>
  </si>
  <si>
    <t>proczu@centrum.cz</t>
  </si>
  <si>
    <t>865919/3829</t>
  </si>
  <si>
    <t>Bozetechova</t>
  </si>
  <si>
    <t>prochazkova@ceskysnowboarding.cz</t>
  </si>
  <si>
    <t>055415/7901</t>
  </si>
  <si>
    <t>Schwaigrova</t>
  </si>
  <si>
    <t>Prokeš</t>
  </si>
  <si>
    <t>090401/0393</t>
  </si>
  <si>
    <t>Nademlýnská</t>
  </si>
  <si>
    <t>Praha - staré město</t>
  </si>
  <si>
    <t>matej.prokes@czechsnowboarding.cz</t>
  </si>
  <si>
    <t>870602/0312</t>
  </si>
  <si>
    <t>Praha 6 Břevnov</t>
  </si>
  <si>
    <t>proki.cestovatel@gmail.com</t>
  </si>
  <si>
    <t>070425/1592</t>
  </si>
  <si>
    <t>tomas@sharkej.com</t>
  </si>
  <si>
    <t>Prokopcová</t>
  </si>
  <si>
    <t>905109/0488</t>
  </si>
  <si>
    <t>Na Hvížďalce 30</t>
  </si>
  <si>
    <t>anett.ms@seznam.cz</t>
  </si>
  <si>
    <t>635528/1669</t>
  </si>
  <si>
    <t>Na Hvížďalce</t>
  </si>
  <si>
    <t>085720/8011</t>
  </si>
  <si>
    <t>prokopcova@czechsnowboarding.cz</t>
  </si>
  <si>
    <t>Prokopec</t>
  </si>
  <si>
    <t>570227/0079</t>
  </si>
  <si>
    <t>lprokopec@seznam.cz</t>
  </si>
  <si>
    <t>1697403 (SB)</t>
  </si>
  <si>
    <t>880427/0541</t>
  </si>
  <si>
    <t>Prokopová</t>
  </si>
  <si>
    <t>125405/1117</t>
  </si>
  <si>
    <t>Úpatní</t>
  </si>
  <si>
    <t>prokopova@czechsnowboarding.cz</t>
  </si>
  <si>
    <t>105823/1328</t>
  </si>
  <si>
    <t>9.Května</t>
  </si>
  <si>
    <t>lenkaprokopova2014@gmail.com</t>
  </si>
  <si>
    <t>Proksová</t>
  </si>
  <si>
    <t>126030/1240</t>
  </si>
  <si>
    <t>Kohoutova</t>
  </si>
  <si>
    <t>proksova@czechsnowboarding.cz</t>
  </si>
  <si>
    <t>Prostějovský</t>
  </si>
  <si>
    <t>040518/8201</t>
  </si>
  <si>
    <t>prostejovsky.filip@czechsnowboarding.cz</t>
  </si>
  <si>
    <t>Protivová</t>
  </si>
  <si>
    <t>155713/1796</t>
  </si>
  <si>
    <t>protivova.julie@czechsnowboarding.cz</t>
  </si>
  <si>
    <t>Jablonec nad Nisou - Kokonín</t>
  </si>
  <si>
    <t>Prouza</t>
  </si>
  <si>
    <t>870914/1001</t>
  </si>
  <si>
    <t>Horní Radechová</t>
  </si>
  <si>
    <t>prouza@ceskysnowboarding.cz</t>
  </si>
  <si>
    <t>Lucka</t>
  </si>
  <si>
    <t>Prouzová</t>
  </si>
  <si>
    <t>895806/3290</t>
  </si>
  <si>
    <t>lusinda@seznam.cz</t>
  </si>
  <si>
    <t>Pruša</t>
  </si>
  <si>
    <t>970529/4929</t>
  </si>
  <si>
    <t>prusaste@seznam.cz</t>
  </si>
  <si>
    <t>Průša</t>
  </si>
  <si>
    <t>890913/0505</t>
  </si>
  <si>
    <t>davidprusa@ceskysnowboarding.cz</t>
  </si>
  <si>
    <t>800304/0496</t>
  </si>
  <si>
    <t>nansen@sportclubfun.com</t>
  </si>
  <si>
    <t>010109/3135</t>
  </si>
  <si>
    <t>macaprusa357@gmail.com</t>
  </si>
  <si>
    <t>Rút</t>
  </si>
  <si>
    <t>Przeczková</t>
  </si>
  <si>
    <t>785305/5122</t>
  </si>
  <si>
    <t>Zastavěná</t>
  </si>
  <si>
    <t>rut.przeczkova@czechsnowboarding.cz</t>
  </si>
  <si>
    <t>Přáda</t>
  </si>
  <si>
    <t>780718/0392</t>
  </si>
  <si>
    <t>K Bohnicím</t>
  </si>
  <si>
    <t>prada@ceskysnowboarding.cz</t>
  </si>
  <si>
    <t>Přeučilová</t>
  </si>
  <si>
    <t>715916/2912</t>
  </si>
  <si>
    <t>Alfonze Muchy</t>
  </si>
  <si>
    <t>hanapreucilova@ceskysnowboarding.cz</t>
  </si>
  <si>
    <t>Příborská</t>
  </si>
  <si>
    <t>936226/4593</t>
  </si>
  <si>
    <t>dendapriborska@seznam.cz</t>
  </si>
  <si>
    <t>Juliana</t>
  </si>
  <si>
    <t>Přibyl</t>
  </si>
  <si>
    <t>590615/1647</t>
  </si>
  <si>
    <t>Bělinského</t>
  </si>
  <si>
    <t>Ivan.pribyl@seznam.cz</t>
  </si>
  <si>
    <t>Přibylová</t>
  </si>
  <si>
    <t>695612/0193</t>
  </si>
  <si>
    <t>eva.pribylova@seznam.cz</t>
  </si>
  <si>
    <t>Příhoda</t>
  </si>
  <si>
    <t>930616/4648</t>
  </si>
  <si>
    <t>Hodoním</t>
  </si>
  <si>
    <t>prihoda.david@czechsnowboarding.cz</t>
  </si>
  <si>
    <t>Hlohová</t>
  </si>
  <si>
    <t>Příhodský</t>
  </si>
  <si>
    <t>910108/2111</t>
  </si>
  <si>
    <t>prohodsky@ceskysnowboarding.cz</t>
  </si>
  <si>
    <t>Příhonský</t>
  </si>
  <si>
    <t>850512/7224</t>
  </si>
  <si>
    <t>prihonsky@ceskysnowboarding.cz</t>
  </si>
  <si>
    <t>Přichystalová</t>
  </si>
  <si>
    <t>105420/8012</t>
  </si>
  <si>
    <t>101d</t>
  </si>
  <si>
    <t>v.kachlikova@gmail.com</t>
  </si>
  <si>
    <t>Přikryl</t>
  </si>
  <si>
    <t>000425/4767</t>
  </si>
  <si>
    <t>1714/15</t>
  </si>
  <si>
    <t>benjaminprikryl@seznam.cz</t>
  </si>
  <si>
    <t>9150300 (SB)</t>
  </si>
  <si>
    <t>880419/4190</t>
  </si>
  <si>
    <t>Dřevohostice</t>
  </si>
  <si>
    <t>prikril@ceskysnowboarding.cz</t>
  </si>
  <si>
    <t>Přikrylová</t>
  </si>
  <si>
    <t>095808/2213</t>
  </si>
  <si>
    <t>Morkovice</t>
  </si>
  <si>
    <t>mars378@seznam.cz</t>
  </si>
  <si>
    <t>Norská</t>
  </si>
  <si>
    <t>Psota</t>
  </si>
  <si>
    <t>850120/1533</t>
  </si>
  <si>
    <t>psota@ceskysnowboarding.cz</t>
  </si>
  <si>
    <t>Pszczolka</t>
  </si>
  <si>
    <t>076104/0379</t>
  </si>
  <si>
    <t>petr.pszczolka@czechsnowboarding.cz</t>
  </si>
  <si>
    <t>Pszczolková</t>
  </si>
  <si>
    <t>090905/0384</t>
  </si>
  <si>
    <t>ester.pszczolkova@czechsnowboarding.cz</t>
  </si>
  <si>
    <t>Ptáček</t>
  </si>
  <si>
    <t>090827/4730</t>
  </si>
  <si>
    <t>Vavřenova</t>
  </si>
  <si>
    <t>pavla.ptackova@hotmail.com</t>
  </si>
  <si>
    <t>110507/0549</t>
  </si>
  <si>
    <t>911026/0060</t>
  </si>
  <si>
    <t>ptacek@ceskysnowboarding.cz</t>
  </si>
  <si>
    <t>760417/1740</t>
  </si>
  <si>
    <t>Travná</t>
  </si>
  <si>
    <t>910530/3955</t>
  </si>
  <si>
    <t>ptacekr@ceskysnowboarding.cz</t>
  </si>
  <si>
    <t>Ptáčková</t>
  </si>
  <si>
    <t>145822/2150</t>
  </si>
  <si>
    <t>Vranská</t>
  </si>
  <si>
    <t>ptackova.anna14@gmail.com</t>
  </si>
  <si>
    <t>Ptáčniková</t>
  </si>
  <si>
    <t>085110/0690</t>
  </si>
  <si>
    <t>Nad Řekou</t>
  </si>
  <si>
    <t>ptacnikova@czechsnowboarding.cz</t>
  </si>
  <si>
    <t>046011/0607</t>
  </si>
  <si>
    <t>Ptáčníková</t>
  </si>
  <si>
    <t>945922/0067</t>
  </si>
  <si>
    <t>partisovam@gmail.com</t>
  </si>
  <si>
    <t>Půbal</t>
  </si>
  <si>
    <t>130105/0256</t>
  </si>
  <si>
    <t>petracen@email.cz</t>
  </si>
  <si>
    <t>Puci</t>
  </si>
  <si>
    <t>055902/4774</t>
  </si>
  <si>
    <t>viktor.puci@seznam.cz</t>
  </si>
  <si>
    <t>Pudelka</t>
  </si>
  <si>
    <t>071111/8507</t>
  </si>
  <si>
    <t>ivana.pudelkova@gmail.con</t>
  </si>
  <si>
    <t>Půhonná</t>
  </si>
  <si>
    <t>825714/0177</t>
  </si>
  <si>
    <t>puhonna@ceskysnowboarding.cz</t>
  </si>
  <si>
    <t>Patrik Lucas</t>
  </si>
  <si>
    <t>Puchta</t>
  </si>
  <si>
    <t>101029/1645</t>
  </si>
  <si>
    <t>U Ježíška</t>
  </si>
  <si>
    <t>janousovatereza@seznam.cz</t>
  </si>
  <si>
    <t>Arsenyi</t>
  </si>
  <si>
    <t>Pukhov</t>
  </si>
  <si>
    <t>890509/4242</t>
  </si>
  <si>
    <t>arsenyi.pukhov@cekysnowboarding.cz</t>
  </si>
  <si>
    <t>Pulda</t>
  </si>
  <si>
    <t>031217/0265</t>
  </si>
  <si>
    <t>milan.pulda@renocar.cz</t>
  </si>
  <si>
    <t>Půlpánová</t>
  </si>
  <si>
    <t>925329/0926</t>
  </si>
  <si>
    <t>pulpanova@ceskysnowboarding.cz</t>
  </si>
  <si>
    <t>Punčochář</t>
  </si>
  <si>
    <t>961121/0037</t>
  </si>
  <si>
    <t>Dunajevského</t>
  </si>
  <si>
    <t>lisabo@seznam.cz</t>
  </si>
  <si>
    <t>Údlice</t>
  </si>
  <si>
    <t>Pytlounová</t>
  </si>
  <si>
    <t>776121/4934</t>
  </si>
  <si>
    <t>anezka.pytlounova@seznam.cz</t>
  </si>
  <si>
    <t>Quaiser</t>
  </si>
  <si>
    <t>850609/3332</t>
  </si>
  <si>
    <t>Quaser@ceskysnowboarding.cz</t>
  </si>
  <si>
    <t>Quardová</t>
  </si>
  <si>
    <t>005111/5636</t>
  </si>
  <si>
    <t>Mošnov</t>
  </si>
  <si>
    <t>adela.quardova@ceskysnowboarding.cz</t>
  </si>
  <si>
    <t>Raab</t>
  </si>
  <si>
    <t>730310/2301</t>
  </si>
  <si>
    <t>jindrichraab@ceskysnowboarding.cz</t>
  </si>
  <si>
    <t>Šťastný</t>
  </si>
  <si>
    <t>961127/2847</t>
  </si>
  <si>
    <t>stastnyrada@gmail.com</t>
  </si>
  <si>
    <t>Radková</t>
  </si>
  <si>
    <t>065612/0377</t>
  </si>
  <si>
    <t>Kostravice</t>
  </si>
  <si>
    <t>veronika.radkova@czechsnowboarding.cz</t>
  </si>
  <si>
    <t>Horymír</t>
  </si>
  <si>
    <t>Rafajová</t>
  </si>
  <si>
    <t>125314/1835</t>
  </si>
  <si>
    <t>Krenčího</t>
  </si>
  <si>
    <t>zakrak@centrum.cz</t>
  </si>
  <si>
    <t>Raiser</t>
  </si>
  <si>
    <t>920915/0049</t>
  </si>
  <si>
    <t>Suppeho</t>
  </si>
  <si>
    <t>tomasraisler@gmail.com</t>
  </si>
  <si>
    <t>Raiskub</t>
  </si>
  <si>
    <t>120725/0495</t>
  </si>
  <si>
    <t>monikaraiskubova@seznam.cz</t>
  </si>
  <si>
    <t>Rajmon</t>
  </si>
  <si>
    <t>151009/1297</t>
  </si>
  <si>
    <t>Nad Berlínem</t>
  </si>
  <si>
    <t>adela.rajmonova@seznam.cz</t>
  </si>
  <si>
    <t>900425/0321</t>
  </si>
  <si>
    <t>Amforova</t>
  </si>
  <si>
    <t>rajmon@ceskysnowboarding.cz</t>
  </si>
  <si>
    <t>Rajmonová</t>
  </si>
  <si>
    <t>136205/0943</t>
  </si>
  <si>
    <t>Rajnochová</t>
  </si>
  <si>
    <t>015628/4513</t>
  </si>
  <si>
    <t>Zalesna VIII</t>
  </si>
  <si>
    <t>a.rajnochova@email.cz</t>
  </si>
  <si>
    <t>9155063 (SB)</t>
  </si>
  <si>
    <t>Rajol</t>
  </si>
  <si>
    <t>040325/4676</t>
  </si>
  <si>
    <t>jakub.rajol@czechsnowboarding.cz</t>
  </si>
  <si>
    <t>Ramach</t>
  </si>
  <si>
    <t>100131/1586</t>
  </si>
  <si>
    <t>74b</t>
  </si>
  <si>
    <t>zuzanaromachova@seznam.cz</t>
  </si>
  <si>
    <t>Ramachová</t>
  </si>
  <si>
    <t>125517/1522</t>
  </si>
  <si>
    <t>086121/1604</t>
  </si>
  <si>
    <t>Ramaisl</t>
  </si>
  <si>
    <t>700204/0342</t>
  </si>
  <si>
    <t>ramaisl@ceskysnowboarding.cz</t>
  </si>
  <si>
    <t>Rambousek</t>
  </si>
  <si>
    <t>871210/7470</t>
  </si>
  <si>
    <t>Jana Kříže</t>
  </si>
  <si>
    <t>rambousek@ceskysnowboarding.cz</t>
  </si>
  <si>
    <t>751129/3394</t>
  </si>
  <si>
    <t>800421/0082</t>
  </si>
  <si>
    <t>rambousek.jan@czechsnowboarding.cz</t>
  </si>
  <si>
    <t>Rambousková</t>
  </si>
  <si>
    <t>076025/5089</t>
  </si>
  <si>
    <t>Habrovany</t>
  </si>
  <si>
    <t>alena.rambouskova@email.cz</t>
  </si>
  <si>
    <t>Rameš</t>
  </si>
  <si>
    <t>830303/6192</t>
  </si>
  <si>
    <t>rames@ceskysnowboarding.cz</t>
  </si>
  <si>
    <t>Ramžová</t>
  </si>
  <si>
    <t>785306/0215</t>
  </si>
  <si>
    <t>monikaramzova@ceskysnowboarding.cz</t>
  </si>
  <si>
    <t>Rapičák</t>
  </si>
  <si>
    <t>060506/3767</t>
  </si>
  <si>
    <t>sebastian.rapicak@czechsnowboarding.cz</t>
  </si>
  <si>
    <t>Rasel</t>
  </si>
  <si>
    <t>131231/1121</t>
  </si>
  <si>
    <t>kacaban@seznam.cz</t>
  </si>
  <si>
    <t>Raszyk</t>
  </si>
  <si>
    <t>940608/5370</t>
  </si>
  <si>
    <t>filip.raszyk@gmail.com</t>
  </si>
  <si>
    <t>Raška</t>
  </si>
  <si>
    <t>060621/5346</t>
  </si>
  <si>
    <t>Zárub</t>
  </si>
  <si>
    <t>370/23</t>
  </si>
  <si>
    <t>Troubky</t>
  </si>
  <si>
    <t>raska.adam@czechsnowboarding.cz</t>
  </si>
  <si>
    <t>Rataj</t>
  </si>
  <si>
    <t>020809/1708</t>
  </si>
  <si>
    <t>josef.bejcek@seznam.cz</t>
  </si>
  <si>
    <t>Raus</t>
  </si>
  <si>
    <t>021104/4119</t>
  </si>
  <si>
    <t>288/3</t>
  </si>
  <si>
    <t>raus.krystof@czechsnowboarding.cz</t>
  </si>
  <si>
    <t>Rážek</t>
  </si>
  <si>
    <t>851129/2911</t>
  </si>
  <si>
    <t>Předměstí odboje</t>
  </si>
  <si>
    <t>lukarazek@seznam.cz</t>
  </si>
  <si>
    <t>Rebjonková</t>
  </si>
  <si>
    <t>046209/1773</t>
  </si>
  <si>
    <t>Pražská silnice</t>
  </si>
  <si>
    <t>rebjonkova@klubkrusnychhor.cz</t>
  </si>
  <si>
    <t>Recman</t>
  </si>
  <si>
    <t>811221/7212</t>
  </si>
  <si>
    <t>recman@ceskysnowboarding.cz</t>
  </si>
  <si>
    <t>Redlová</t>
  </si>
  <si>
    <t>065924/3662</t>
  </si>
  <si>
    <t>Straník</t>
  </si>
  <si>
    <t>aneta.redlova@czechsnowboarding.cz</t>
  </si>
  <si>
    <t>Regieta</t>
  </si>
  <si>
    <t>910821/2322</t>
  </si>
  <si>
    <t>SV. Čecha</t>
  </si>
  <si>
    <t>arthur.regieta@maxklinovec.club</t>
  </si>
  <si>
    <t>030716/3857</t>
  </si>
  <si>
    <t>regtom@seznam.cz</t>
  </si>
  <si>
    <t>Rehberger</t>
  </si>
  <si>
    <t>980428/5161</t>
  </si>
  <si>
    <t>Holanská</t>
  </si>
  <si>
    <t>marekrehberger@email.cz</t>
  </si>
  <si>
    <t>Reichlová</t>
  </si>
  <si>
    <t>865618/2238</t>
  </si>
  <si>
    <t>Malířská</t>
  </si>
  <si>
    <t>reichlova@ceskysnowboarding.cz</t>
  </si>
  <si>
    <t>025419/5304</t>
  </si>
  <si>
    <t>reichlovi@gmail.com</t>
  </si>
  <si>
    <t>9155057 (SB)</t>
  </si>
  <si>
    <t>Reimann</t>
  </si>
  <si>
    <t>051031/0559</t>
  </si>
  <si>
    <t>Dlouhá Třída</t>
  </si>
  <si>
    <t>richard.reimann@czechsnowboarding.cz</t>
  </si>
  <si>
    <t>Reindl</t>
  </si>
  <si>
    <t>860404/3151</t>
  </si>
  <si>
    <t>reindl@ceskysnowboarding.cz</t>
  </si>
  <si>
    <t>Reinisch</t>
  </si>
  <si>
    <t>960912/5999</t>
  </si>
  <si>
    <t>dominik.reinisch@czechsnowboarding.cz</t>
  </si>
  <si>
    <t>Reiský</t>
  </si>
  <si>
    <t>051217/1660</t>
  </si>
  <si>
    <t>Stříbřec</t>
  </si>
  <si>
    <t>jan.reisky@czechsnowboarding.cz</t>
  </si>
  <si>
    <t>Reissigová</t>
  </si>
  <si>
    <t>645914/0644</t>
  </si>
  <si>
    <t>jindraressigova@ceskysnowboarding.cz</t>
  </si>
  <si>
    <t>Rejda</t>
  </si>
  <si>
    <t>030822/3586</t>
  </si>
  <si>
    <t>Rybitevská</t>
  </si>
  <si>
    <t>r.rejdova@seznam.cz</t>
  </si>
  <si>
    <t>Rejmann</t>
  </si>
  <si>
    <t>080708/3882</t>
  </si>
  <si>
    <t>Perštejn</t>
  </si>
  <si>
    <t>physiorej@gmail.com</t>
  </si>
  <si>
    <t>Rejmontová</t>
  </si>
  <si>
    <t>876123/3778</t>
  </si>
  <si>
    <t>rejmontova@ceskysnowboarding.cz</t>
  </si>
  <si>
    <t>Babákova</t>
  </si>
  <si>
    <t>Rejnová</t>
  </si>
  <si>
    <t>726002/0196</t>
  </si>
  <si>
    <t>Na Vinohradech</t>
  </si>
  <si>
    <t>evarejmova@ceskysnowboarding.cz</t>
  </si>
  <si>
    <t>Rejzková</t>
  </si>
  <si>
    <t>865325/1629</t>
  </si>
  <si>
    <t>Křemenská</t>
  </si>
  <si>
    <t>rejzkova@ceskysnowboarding.cz</t>
  </si>
  <si>
    <t>Remeš</t>
  </si>
  <si>
    <t>060413/3112</t>
  </si>
  <si>
    <t>Spálkov</t>
  </si>
  <si>
    <t>milan.remes@czechsnowboarding.cz</t>
  </si>
  <si>
    <t>060413/3101</t>
  </si>
  <si>
    <t>pavel.remes@czechsnowboarding.cz</t>
  </si>
  <si>
    <t>Remiáš</t>
  </si>
  <si>
    <t>960115/6180</t>
  </si>
  <si>
    <t>Remixx96@seznam.cz</t>
  </si>
  <si>
    <t>Renč</t>
  </si>
  <si>
    <t>860116/4187</t>
  </si>
  <si>
    <t>Ekonomická</t>
  </si>
  <si>
    <t>renc@ceskysnowboarding.cz</t>
  </si>
  <si>
    <t>Yan</t>
  </si>
  <si>
    <t>Renelt</t>
  </si>
  <si>
    <t>880111/1000</t>
  </si>
  <si>
    <t>Pacholíkova</t>
  </si>
  <si>
    <t>reneltvceskysnowboarding.cz</t>
  </si>
  <si>
    <t>Repaský</t>
  </si>
  <si>
    <t>901025/0733</t>
  </si>
  <si>
    <t>trepasky@seznam.cz</t>
  </si>
  <si>
    <t>Rešl</t>
  </si>
  <si>
    <t>860119/2017</t>
  </si>
  <si>
    <t>resl@ceskysnowboarding.cz</t>
  </si>
  <si>
    <t>Rezková</t>
  </si>
  <si>
    <t>875621/4170</t>
  </si>
  <si>
    <t>Rostěnice</t>
  </si>
  <si>
    <t>rezkova@czechsnowboarding.cz</t>
  </si>
  <si>
    <t>Ricciardi</t>
  </si>
  <si>
    <t>940223/0508</t>
  </si>
  <si>
    <t>Praha 10 Strašnice</t>
  </si>
  <si>
    <t>tomaso.RICCARDI@gmail.com</t>
  </si>
  <si>
    <t>Ridzák</t>
  </si>
  <si>
    <t>661014/1615</t>
  </si>
  <si>
    <t>Šepkova</t>
  </si>
  <si>
    <t>frantisekridzak@ceskysnowboarding.cz</t>
  </si>
  <si>
    <t>Riedel</t>
  </si>
  <si>
    <t>050625/2428</t>
  </si>
  <si>
    <t>rf@ysr.cz</t>
  </si>
  <si>
    <t>680329/1781</t>
  </si>
  <si>
    <t>rr@ysr.cz</t>
  </si>
  <si>
    <t>Riedelová</t>
  </si>
  <si>
    <t>775115/0319</t>
  </si>
  <si>
    <t>rm@ysr.cz</t>
  </si>
  <si>
    <t>Stiborova</t>
  </si>
  <si>
    <t>Riedlová</t>
  </si>
  <si>
    <t>836020/2730</t>
  </si>
  <si>
    <t>iveta.riedlova@maxklinovec.club</t>
  </si>
  <si>
    <t>Riessler</t>
  </si>
  <si>
    <t>080103/7435</t>
  </si>
  <si>
    <t>Lazy</t>
  </si>
  <si>
    <t>riessler@czechsnowboarding.cz</t>
  </si>
  <si>
    <t>Riesz</t>
  </si>
  <si>
    <t>890611/4591</t>
  </si>
  <si>
    <t>Kasárna</t>
  </si>
  <si>
    <t>milanriesz@ceskysnowboarding.cz</t>
  </si>
  <si>
    <t>Richter</t>
  </si>
  <si>
    <t>790212/0105</t>
  </si>
  <si>
    <t>richter@ceskysnowboarding.cz</t>
  </si>
  <si>
    <t>125513/0822</t>
  </si>
  <si>
    <t>meda.richtrova@czechsnowboarding.cz</t>
  </si>
  <si>
    <t>Ritter</t>
  </si>
  <si>
    <t>830102/1971</t>
  </si>
  <si>
    <t>ritter@freestylearea.eu</t>
  </si>
  <si>
    <t>Roaolová</t>
  </si>
  <si>
    <t>745210/2449</t>
  </si>
  <si>
    <t>chomutov</t>
  </si>
  <si>
    <t>ivetaroaolova@ceskysnowboarding.cz</t>
  </si>
  <si>
    <t>Sydney</t>
  </si>
  <si>
    <t>Robinson</t>
  </si>
  <si>
    <t>080508/7987</t>
  </si>
  <si>
    <t>robinson@czechsnowboarding</t>
  </si>
  <si>
    <t>115531/1861</t>
  </si>
  <si>
    <t>Ročák</t>
  </si>
  <si>
    <t>891030/4502</t>
  </si>
  <si>
    <t>rocak@ceskysnowboarding.cz</t>
  </si>
  <si>
    <t>Roh</t>
  </si>
  <si>
    <t>880207/4391</t>
  </si>
  <si>
    <t>Na Fojtství</t>
  </si>
  <si>
    <t>roh@ceskysnowboarding.cz</t>
  </si>
  <si>
    <t>Rojar</t>
  </si>
  <si>
    <t>060803/2403</t>
  </si>
  <si>
    <t>jaroslav.rojar@gmail.com</t>
  </si>
  <si>
    <t>Rokos</t>
  </si>
  <si>
    <t>900712/6172</t>
  </si>
  <si>
    <t>rokos@ceskysnowboarding.cz</t>
  </si>
  <si>
    <t>060416/0381</t>
  </si>
  <si>
    <t>Matěj.Roman@czechsnowboarding.cz</t>
  </si>
  <si>
    <t>100224/3693</t>
  </si>
  <si>
    <t>petr.roman@czechsnowboarding.cz</t>
  </si>
  <si>
    <t>Bělkovice</t>
  </si>
  <si>
    <t>Viki</t>
  </si>
  <si>
    <t>Ronzová</t>
  </si>
  <si>
    <t>085205/1233</t>
  </si>
  <si>
    <t>Malostranská</t>
  </si>
  <si>
    <t>viki.ronzova@czechsnowboarding.cz</t>
  </si>
  <si>
    <t>Rössl</t>
  </si>
  <si>
    <t>820329/7212</t>
  </si>
  <si>
    <t>Hanušova</t>
  </si>
  <si>
    <t>rossl@ceskysnowboarding.cz</t>
  </si>
  <si>
    <t>Lisztova</t>
  </si>
  <si>
    <t>Rotter</t>
  </si>
  <si>
    <t>040803/8620</t>
  </si>
  <si>
    <t>Uherčice</t>
  </si>
  <si>
    <t>rotter.matej@czechsnowboarding.cz</t>
  </si>
  <si>
    <t>Těšetice</t>
  </si>
  <si>
    <t>Roubíček</t>
  </si>
  <si>
    <t>790119/3443</t>
  </si>
  <si>
    <t>Durychov</t>
  </si>
  <si>
    <t>roubicekpavel@seznam.cz</t>
  </si>
  <si>
    <t>Roušar</t>
  </si>
  <si>
    <t>930324/4181</t>
  </si>
  <si>
    <t>rousar@ceskysnowboarding.cz</t>
  </si>
  <si>
    <t>Routa</t>
  </si>
  <si>
    <t>700907/0035</t>
  </si>
  <si>
    <t>Při Trati</t>
  </si>
  <si>
    <t>routa@ceskysnowboarding.cz</t>
  </si>
  <si>
    <t>Rovenský</t>
  </si>
  <si>
    <t>740609/1891</t>
  </si>
  <si>
    <t>Kralovice</t>
  </si>
  <si>
    <t>appgsro@gmail.cz</t>
  </si>
  <si>
    <t>990805/2000</t>
  </si>
  <si>
    <t>Bílov</t>
  </si>
  <si>
    <t>Rovňanová</t>
  </si>
  <si>
    <t>965519/2030</t>
  </si>
  <si>
    <t>rovnanova@czechsnowboarding.cz</t>
  </si>
  <si>
    <t>Rozkydal</t>
  </si>
  <si>
    <t>840811/3824</t>
  </si>
  <si>
    <t>rozkydal.zdenek@czechsnowboarding.cz</t>
  </si>
  <si>
    <t>Rozvoral</t>
  </si>
  <si>
    <t>870421/2594</t>
  </si>
  <si>
    <t>Dohnalova Lhota</t>
  </si>
  <si>
    <t>rozvoral@ceskysnowboarding.cz</t>
  </si>
  <si>
    <t>866113/0940</t>
  </si>
  <si>
    <t>roznovska@ceskysnowboarding.cz</t>
  </si>
  <si>
    <t>Ruber</t>
  </si>
  <si>
    <t>060318/8003</t>
  </si>
  <si>
    <t>ruber.simon@czechsnowboarding.cz</t>
  </si>
  <si>
    <t>Rudolecký</t>
  </si>
  <si>
    <t>010221/4134</t>
  </si>
  <si>
    <t>rudolecky@czechsnowboarding.cz</t>
  </si>
  <si>
    <t>Rulf</t>
  </si>
  <si>
    <t>061117/4938</t>
  </si>
  <si>
    <t>info@stav-povoleni.cz</t>
  </si>
  <si>
    <t>Rulfová</t>
  </si>
  <si>
    <t>805505/0289</t>
  </si>
  <si>
    <t>rulfova@ceskysnowboarding.cz</t>
  </si>
  <si>
    <t>Ruml</t>
  </si>
  <si>
    <t>080325/8841</t>
  </si>
  <si>
    <t>oleslavovaeva@volny.cz</t>
  </si>
  <si>
    <t>Rumlář</t>
  </si>
  <si>
    <t>710630/3325</t>
  </si>
  <si>
    <t>rumlar@klubkrusnychhor.cz</t>
  </si>
  <si>
    <t>Rumlerová</t>
  </si>
  <si>
    <t>985819/5710</t>
  </si>
  <si>
    <t>Krapkova</t>
  </si>
  <si>
    <t>P@seznam.cz</t>
  </si>
  <si>
    <t>Runštukova</t>
  </si>
  <si>
    <t>095112/0544</t>
  </si>
  <si>
    <t>tereza.runštukova@czechsnowboarding.cz</t>
  </si>
  <si>
    <t>Rus</t>
  </si>
  <si>
    <t>081124/4632</t>
  </si>
  <si>
    <t>Chudoměřická</t>
  </si>
  <si>
    <t>frantisek.rus@mahonysnowboards.club</t>
  </si>
  <si>
    <t>050730/4655</t>
  </si>
  <si>
    <t>matyas.rus@mahonysnowboards.club</t>
  </si>
  <si>
    <t>Rusek</t>
  </si>
  <si>
    <t>080423/3100</t>
  </si>
  <si>
    <t>Suchdol n. Odrou</t>
  </si>
  <si>
    <t>david.rusek@czechsnowboarding.cz</t>
  </si>
  <si>
    <t>Rusiňák</t>
  </si>
  <si>
    <t>840612/6179</t>
  </si>
  <si>
    <t>rusinak@ceskysnowboarding.cz</t>
  </si>
  <si>
    <t>Rusňák</t>
  </si>
  <si>
    <t>090218/0378</t>
  </si>
  <si>
    <t>rusnak.adam@czechsnowboarding.cz</t>
  </si>
  <si>
    <t>Rusz</t>
  </si>
  <si>
    <t>820502/3442</t>
  </si>
  <si>
    <t>Třinec VI</t>
  </si>
  <si>
    <t>rusz@ceskysnowboarding.cz</t>
  </si>
  <si>
    <t>Růžička</t>
  </si>
  <si>
    <t>881105/0028</t>
  </si>
  <si>
    <t>ruzicka@klubkrusnychhor.cz</t>
  </si>
  <si>
    <t>660304/0246</t>
  </si>
  <si>
    <t>Jalovcova</t>
  </si>
  <si>
    <t>jiriruzicka@ceskysnowboarding.cz</t>
  </si>
  <si>
    <t>051024/8079</t>
  </si>
  <si>
    <t>j.ruzickova11@gmail.com</t>
  </si>
  <si>
    <t>050713/7994</t>
  </si>
  <si>
    <t>michal.ruzicka@czechsnowboarding.cz</t>
  </si>
  <si>
    <t>620521/0220</t>
  </si>
  <si>
    <t>Růžičková</t>
  </si>
  <si>
    <t>085506/7983</t>
  </si>
  <si>
    <t>715816/5256</t>
  </si>
  <si>
    <t>hanaruzickova@ceskysnowboarding.cz</t>
  </si>
  <si>
    <t>725902/0186</t>
  </si>
  <si>
    <t>Nad Kesneraou</t>
  </si>
  <si>
    <t>janaruzickova@ceskysnowboarding.cz</t>
  </si>
  <si>
    <t>905319/6086</t>
  </si>
  <si>
    <t>Osmek</t>
  </si>
  <si>
    <t>466/5</t>
  </si>
  <si>
    <t>ruzicka.lucie@czechsnowboarding.cz</t>
  </si>
  <si>
    <t>675527/0214</t>
  </si>
  <si>
    <t>ruzickova@klubkrusnychhor.cz</t>
  </si>
  <si>
    <t>916127/0316</t>
  </si>
  <si>
    <t>075412/1236</t>
  </si>
  <si>
    <t>Boží Hora</t>
  </si>
  <si>
    <t>ruzickova.terezie@czechsnowboarding.cz</t>
  </si>
  <si>
    <t>745225/4667</t>
  </si>
  <si>
    <t>reneta@ruzova.cz</t>
  </si>
  <si>
    <t>Růžovič</t>
  </si>
  <si>
    <t>650817/6862</t>
  </si>
  <si>
    <t>ruzovic@sportclub2000.eu</t>
  </si>
  <si>
    <t>Na Lužci</t>
  </si>
  <si>
    <t>Chotěbuzská</t>
  </si>
  <si>
    <t>Rýdez</t>
  </si>
  <si>
    <t>910922/5653</t>
  </si>
  <si>
    <t>rybí</t>
  </si>
  <si>
    <t>milan.rydel@czechsnowboarding.cz</t>
  </si>
  <si>
    <t>Rýdl</t>
  </si>
  <si>
    <t>750103/2550</t>
  </si>
  <si>
    <t>Dalmatská</t>
  </si>
  <si>
    <t>dusanrydl@ceskysnowboarding.cz</t>
  </si>
  <si>
    <t>Rýdlová</t>
  </si>
  <si>
    <t>876016/3786</t>
  </si>
  <si>
    <t>Klosova 225</t>
  </si>
  <si>
    <t>rydlova@ceskysnowboarding.cz</t>
  </si>
  <si>
    <t>Rygl</t>
  </si>
  <si>
    <t>100515/8088</t>
  </si>
  <si>
    <t>Duhajevského</t>
  </si>
  <si>
    <t>ryglovahanka@seznam.cz</t>
  </si>
  <si>
    <t>Rychlý</t>
  </si>
  <si>
    <t>060620/3543</t>
  </si>
  <si>
    <t>Jabluňová</t>
  </si>
  <si>
    <t>adam.rychly@czechsnowboarding.cz</t>
  </si>
  <si>
    <t>Rychtařík</t>
  </si>
  <si>
    <t>070614/1876</t>
  </si>
  <si>
    <t>jan.rychtarik@czechsnowboarding.cz</t>
  </si>
  <si>
    <t>900321/3769</t>
  </si>
  <si>
    <t>Kornická</t>
  </si>
  <si>
    <t>matej.rychtarik@damejidlo.cz</t>
  </si>
  <si>
    <t>880603/3830</t>
  </si>
  <si>
    <t>mickeykulemikule@seznam.cz</t>
  </si>
  <si>
    <t>Rychtaříková</t>
  </si>
  <si>
    <t>045930/4736</t>
  </si>
  <si>
    <t>Boušova</t>
  </si>
  <si>
    <t>ema.rychtarikova@seznam.cz</t>
  </si>
  <si>
    <t>075428/7985</t>
  </si>
  <si>
    <t>Plotní</t>
  </si>
  <si>
    <t>rychtarikova@czechsnowboarding.cz</t>
  </si>
  <si>
    <t>Rychtářová</t>
  </si>
  <si>
    <t>065919/3557</t>
  </si>
  <si>
    <t>barbora.rychtarova@czechsnowboarding.cz</t>
  </si>
  <si>
    <t>Rys</t>
  </si>
  <si>
    <t>060803/5934</t>
  </si>
  <si>
    <t>katka.rysova@email.cz</t>
  </si>
  <si>
    <t>840224/4345</t>
  </si>
  <si>
    <t>michal.rys@atlas.cz</t>
  </si>
  <si>
    <t>9150015 (SB)</t>
  </si>
  <si>
    <t>Tali</t>
  </si>
  <si>
    <t>Rysů</t>
  </si>
  <si>
    <t>035117/3702</t>
  </si>
  <si>
    <t>taliasrys@seznam.cz</t>
  </si>
  <si>
    <t>Ryšavá</t>
  </si>
  <si>
    <t>815917/3803</t>
  </si>
  <si>
    <t>Chudčice</t>
  </si>
  <si>
    <t>rysava@czechsnowboarding.cz</t>
  </si>
  <si>
    <t>Rýšavý</t>
  </si>
  <si>
    <t>790515/3839</t>
  </si>
  <si>
    <t>rysavy.ivo@czechsnowboarding</t>
  </si>
  <si>
    <t>Ryšica</t>
  </si>
  <si>
    <t>831205/7226</t>
  </si>
  <si>
    <t>rysica@ceskysnowboarding.cz</t>
  </si>
  <si>
    <t>Ryška</t>
  </si>
  <si>
    <t>080811/3768</t>
  </si>
  <si>
    <t>Mastného</t>
  </si>
  <si>
    <t>sebastian.ryska@czechsnowboarding.cz</t>
  </si>
  <si>
    <t>Zájezdí</t>
  </si>
  <si>
    <t>Vyžlovka</t>
  </si>
  <si>
    <t>Řeháčková</t>
  </si>
  <si>
    <t>696002/0023</t>
  </si>
  <si>
    <t>Veronske nam.</t>
  </si>
  <si>
    <t>janarehackova@ceskysnowboarding.cz</t>
  </si>
  <si>
    <t>865119/5421</t>
  </si>
  <si>
    <t>rehackova@ceskysnowboarding.cz</t>
  </si>
  <si>
    <t>Řehák</t>
  </si>
  <si>
    <t>860614/2050</t>
  </si>
  <si>
    <t>rehak@ceskysnowboarding.cz</t>
  </si>
  <si>
    <t>810124/0796</t>
  </si>
  <si>
    <t>K hájovně</t>
  </si>
  <si>
    <t>rehakj@ceskysnowboarding.cz</t>
  </si>
  <si>
    <t>Jarek</t>
  </si>
  <si>
    <t>Řehulka</t>
  </si>
  <si>
    <t>800620/5823</t>
  </si>
  <si>
    <t>Bedihošť</t>
  </si>
  <si>
    <t>rehulka@ceskysnowboarding.cz</t>
  </si>
  <si>
    <t>Řechková</t>
  </si>
  <si>
    <t>815526/0487</t>
  </si>
  <si>
    <t>rechkova@ceskysnowboarding.cz</t>
  </si>
  <si>
    <t>Řeřucha</t>
  </si>
  <si>
    <t>850529/5216</t>
  </si>
  <si>
    <t>rerucha@ceskysnowboarding.cz</t>
  </si>
  <si>
    <t>Řezáč</t>
  </si>
  <si>
    <t>Fabien</t>
  </si>
  <si>
    <t>870703/1003</t>
  </si>
  <si>
    <t>rezac@ceskysnowboarding.cz</t>
  </si>
  <si>
    <t>080726/8011</t>
  </si>
  <si>
    <t>Veverské Knínice</t>
  </si>
  <si>
    <t>rezac.filip@czechsnowboarding.cz</t>
  </si>
  <si>
    <t>100803/1959</t>
  </si>
  <si>
    <t>rezacovapetra@gmail.com</t>
  </si>
  <si>
    <t>Řezniček</t>
  </si>
  <si>
    <t>051116/3565</t>
  </si>
  <si>
    <t>tomas.reznicek@czechsnowboarding.cz</t>
  </si>
  <si>
    <t>Řezníček</t>
  </si>
  <si>
    <t>920424/0980</t>
  </si>
  <si>
    <t>Karvina 8</t>
  </si>
  <si>
    <t>reznicek@ceskysnowboarding.cz</t>
  </si>
  <si>
    <t>Dylan</t>
  </si>
  <si>
    <t>050415/8094</t>
  </si>
  <si>
    <t>romana.reznickova@ceskapojistovna.cz</t>
  </si>
  <si>
    <t>930121/0721</t>
  </si>
  <si>
    <t>Velvarská</t>
  </si>
  <si>
    <t>lukas.reznicek@ceskysnowboarding.cz</t>
  </si>
  <si>
    <t>Říha</t>
  </si>
  <si>
    <t>Spytihněv</t>
  </si>
  <si>
    <t>050630/1719</t>
  </si>
  <si>
    <t>vit.riha@czechsnowboarding.cz</t>
  </si>
  <si>
    <t>005304/2594</t>
  </si>
  <si>
    <t>rihovaa@sportclub2000.eu</t>
  </si>
  <si>
    <t>705801/3952</t>
  </si>
  <si>
    <t>Lucni</t>
  </si>
  <si>
    <t>ditarihova@ceskysnowboarding.cz</t>
  </si>
  <si>
    <t>645317/1626</t>
  </si>
  <si>
    <t>rihovae@sportclub2000.eu</t>
  </si>
  <si>
    <t>885105/7996</t>
  </si>
  <si>
    <t>karinarihova@gmail.com</t>
  </si>
  <si>
    <t>875714/2658</t>
  </si>
  <si>
    <t>rihovap@sportclub2000.eu</t>
  </si>
  <si>
    <t>656231/0216</t>
  </si>
  <si>
    <t>rihovavl@seznam.cz</t>
  </si>
  <si>
    <t>Římanová</t>
  </si>
  <si>
    <t>866019/0935</t>
  </si>
  <si>
    <t>rimanova@ceskysnowboarding.cz</t>
  </si>
  <si>
    <t>Sádek</t>
  </si>
  <si>
    <t>760526/3435</t>
  </si>
  <si>
    <t>Koštálov</t>
  </si>
  <si>
    <t>sadekjiri@seznam.cz</t>
  </si>
  <si>
    <t>Sadílek</t>
  </si>
  <si>
    <t>780917/0281</t>
  </si>
  <si>
    <t>fisz@seznam.cz</t>
  </si>
  <si>
    <t>860216/8069</t>
  </si>
  <si>
    <t>sadilek@ceskysnowboarding.cz</t>
  </si>
  <si>
    <t>Andy</t>
  </si>
  <si>
    <t>Ságl</t>
  </si>
  <si>
    <t>090328/8012</t>
  </si>
  <si>
    <t>Libňatov</t>
  </si>
  <si>
    <t>embartakova@gmail.com</t>
  </si>
  <si>
    <t>Ságlová</t>
  </si>
  <si>
    <t>075126/7990</t>
  </si>
  <si>
    <t>Sacher</t>
  </si>
  <si>
    <t>115809/1374</t>
  </si>
  <si>
    <t>Nové Sedlo</t>
  </si>
  <si>
    <t>sacher@czechsnowboarding.cz</t>
  </si>
  <si>
    <t>140504/1011</t>
  </si>
  <si>
    <t>tobias.sacher@czechsnowboarding.cz</t>
  </si>
  <si>
    <t>Sainer</t>
  </si>
  <si>
    <t>770227/2743</t>
  </si>
  <si>
    <t>sasai@seznam.cz</t>
  </si>
  <si>
    <t>Sajdl</t>
  </si>
  <si>
    <t>530511/352</t>
  </si>
  <si>
    <t>venomek@seznam.cz</t>
  </si>
  <si>
    <t>Salač</t>
  </si>
  <si>
    <t>011231/1012</t>
  </si>
  <si>
    <t>slamartinn1@gmail.com</t>
  </si>
  <si>
    <t>Salva</t>
  </si>
  <si>
    <t>130701/1662</t>
  </si>
  <si>
    <t>Starobrněnská</t>
  </si>
  <si>
    <t>Salvetová</t>
  </si>
  <si>
    <t>875422/5073</t>
  </si>
  <si>
    <t>masal@seznam.cz</t>
  </si>
  <si>
    <t>Samcová</t>
  </si>
  <si>
    <t>585322/1913</t>
  </si>
  <si>
    <t>samcova@klubkrusnychhor.cz</t>
  </si>
  <si>
    <t>Samec</t>
  </si>
  <si>
    <t>551118/0807</t>
  </si>
  <si>
    <t>samec@klubkrusnychhor.cz</t>
  </si>
  <si>
    <t>890114/1964</t>
  </si>
  <si>
    <t>850103/2034</t>
  </si>
  <si>
    <t>Samek</t>
  </si>
  <si>
    <t>080218/0775</t>
  </si>
  <si>
    <t>Purtkártova</t>
  </si>
  <si>
    <t>samek@akholasamek.cz</t>
  </si>
  <si>
    <t>Sameš</t>
  </si>
  <si>
    <t>840913/7220</t>
  </si>
  <si>
    <t>Jablonec nad.Nisou</t>
  </si>
  <si>
    <t>sames@ceskysnowboarding.cz</t>
  </si>
  <si>
    <t>Samková</t>
  </si>
  <si>
    <t>935428/4126</t>
  </si>
  <si>
    <t>samcizant@gmail.com</t>
  </si>
  <si>
    <t>1159964 (SB)</t>
  </si>
  <si>
    <t>Samlík</t>
  </si>
  <si>
    <t>070528/7924</t>
  </si>
  <si>
    <t xml:space="preserve">Zbýšov u Brna </t>
  </si>
  <si>
    <t>romansamlik12@seznam.cz</t>
  </si>
  <si>
    <t>Samotná</t>
  </si>
  <si>
    <t>865201/2006</t>
  </si>
  <si>
    <t>katerina.samotna@maxklinovec.club</t>
  </si>
  <si>
    <t>Sanders</t>
  </si>
  <si>
    <t>825922/9913</t>
  </si>
  <si>
    <t>sandersvceskysnowboarding.cz</t>
  </si>
  <si>
    <t>Sandleiterová</t>
  </si>
  <si>
    <t>895901/2667</t>
  </si>
  <si>
    <t>lucie.sandleiterova@gmail.com</t>
  </si>
  <si>
    <t>Sanislo</t>
  </si>
  <si>
    <t>700206/3706</t>
  </si>
  <si>
    <t>Krouzova</t>
  </si>
  <si>
    <t>jonassanislo@ceskysnowboarding.cz</t>
  </si>
  <si>
    <t>Saravec</t>
  </si>
  <si>
    <t>870808/1921</t>
  </si>
  <si>
    <t>hakenova</t>
  </si>
  <si>
    <t>rybitvi</t>
  </si>
  <si>
    <t>sarevec@ceskysnowboarding.cz</t>
  </si>
  <si>
    <t>Sarganek</t>
  </si>
  <si>
    <t>960314/5519</t>
  </si>
  <si>
    <t>david.sarganek@email.cz</t>
  </si>
  <si>
    <t>Satke</t>
  </si>
  <si>
    <t>095818/3787</t>
  </si>
  <si>
    <t>Zimmlerova</t>
  </si>
  <si>
    <t>terezA.satke@czechsnowboarding.cz</t>
  </si>
  <si>
    <t>Vrchlabí 1</t>
  </si>
  <si>
    <t>Sauerová</t>
  </si>
  <si>
    <t>995507/3425</t>
  </si>
  <si>
    <t>Vlasaur@seznam.cz</t>
  </si>
  <si>
    <t>9155047 (SB)</t>
  </si>
  <si>
    <t>Savková</t>
  </si>
  <si>
    <t>796023/0663</t>
  </si>
  <si>
    <t>Bakov</t>
  </si>
  <si>
    <t>klarasavkova@ceskysnowboarding.cz</t>
  </si>
  <si>
    <t>Scönpflugová</t>
  </si>
  <si>
    <t>685911/1864</t>
  </si>
  <si>
    <t>katerinaSconpflugova@ceskysnowboarding.cz</t>
  </si>
  <si>
    <t>Searles</t>
  </si>
  <si>
    <t>755522/1971</t>
  </si>
  <si>
    <t>searles@ceskysnowboarding.cz</t>
  </si>
  <si>
    <t>Sedíkek</t>
  </si>
  <si>
    <t>150307/1306</t>
  </si>
  <si>
    <t>Drásov</t>
  </si>
  <si>
    <t>usmevavamila@seznam.cz</t>
  </si>
  <si>
    <t>Sedláček</t>
  </si>
  <si>
    <t>090201/7919</t>
  </si>
  <si>
    <t>Strachotín</t>
  </si>
  <si>
    <t>jakub.sedlacek@czechsnowboarding.cz</t>
  </si>
  <si>
    <t>520510/064</t>
  </si>
  <si>
    <t>Načetín</t>
  </si>
  <si>
    <t>sedlacekj@sportclub2000.eu</t>
  </si>
  <si>
    <t>930824/4770</t>
  </si>
  <si>
    <t>Tučapy</t>
  </si>
  <si>
    <t>9150172 (SB)</t>
  </si>
  <si>
    <t>020316/4258</t>
  </si>
  <si>
    <t>sedlacek.milos@czechsnowboarding.cz</t>
  </si>
  <si>
    <t>980706/3739</t>
  </si>
  <si>
    <t>sentijed@seznam.cz</t>
  </si>
  <si>
    <t>741221/4062</t>
  </si>
  <si>
    <t>sedlacekr@volny.cz</t>
  </si>
  <si>
    <t>940305/2593</t>
  </si>
  <si>
    <t>sedlacekvvsportclub2000.eu</t>
  </si>
  <si>
    <t>Sedláčková</t>
  </si>
  <si>
    <t>625311/6969</t>
  </si>
  <si>
    <t>sedlackova@sportclub2000.eu</t>
  </si>
  <si>
    <t>046129/3283</t>
  </si>
  <si>
    <t>Olomouc-Droždín</t>
  </si>
  <si>
    <t>sedlacek@vymetal.cz</t>
  </si>
  <si>
    <t>115727/0774</t>
  </si>
  <si>
    <t>Šerámková</t>
  </si>
  <si>
    <t>janasedlackova@seznam.cz</t>
  </si>
  <si>
    <t>885511/6138</t>
  </si>
  <si>
    <t>Cyrilská</t>
  </si>
  <si>
    <t>sedlina.p@seznam.cz</t>
  </si>
  <si>
    <t>Sedlák</t>
  </si>
  <si>
    <t>780518/3694</t>
  </si>
  <si>
    <t>bohus.s.@email.cz</t>
  </si>
  <si>
    <t>110713/1487</t>
  </si>
  <si>
    <t>sedlak@czechsnowboarding.cz</t>
  </si>
  <si>
    <t>701227/0023</t>
  </si>
  <si>
    <t>Pod Mlejnkem</t>
  </si>
  <si>
    <t>tomassedlak@ceskysnowboarding.cz</t>
  </si>
  <si>
    <t>070716/3270</t>
  </si>
  <si>
    <t>Lazecká</t>
  </si>
  <si>
    <t>vojtechsedlak2@gmail.com</t>
  </si>
  <si>
    <t>Sedláková</t>
  </si>
  <si>
    <t>095217/7083</t>
  </si>
  <si>
    <t>nela.sedlakova@czechsnowboarding.cz</t>
  </si>
  <si>
    <t>Sedlář</t>
  </si>
  <si>
    <t>940826/6230</t>
  </si>
  <si>
    <t>sedlard@seznam.cz</t>
  </si>
  <si>
    <t>9150248 (SB)</t>
  </si>
  <si>
    <t>Sedlíková</t>
  </si>
  <si>
    <t>065704/3717</t>
  </si>
  <si>
    <t>nám.Družby</t>
  </si>
  <si>
    <t>viktorie.sedlikova@czechsnowboarding,cz</t>
  </si>
  <si>
    <t>Sedmík</t>
  </si>
  <si>
    <t>060913/3778</t>
  </si>
  <si>
    <t>martin.sedmik@czechsnowboarding.cz</t>
  </si>
  <si>
    <t>000630/5948</t>
  </si>
  <si>
    <t>sedmik@czechsnowboarding.cz</t>
  </si>
  <si>
    <t>Sehnal</t>
  </si>
  <si>
    <t>750801/4162</t>
  </si>
  <si>
    <t>sehnal.petr@czechsnowboarding.cz</t>
  </si>
  <si>
    <t>Sehnalík</t>
  </si>
  <si>
    <t>041118/3553</t>
  </si>
  <si>
    <t>Dr.Šavrdy</t>
  </si>
  <si>
    <t>robin.sehnalik@czechsnowboarding.cz</t>
  </si>
  <si>
    <t>Sehnalíková</t>
  </si>
  <si>
    <t>085422/3766</t>
  </si>
  <si>
    <t>tereza.sehnalikova@czechsnowboarding.cz</t>
  </si>
  <si>
    <t>Seidl</t>
  </si>
  <si>
    <t>780825/0010</t>
  </si>
  <si>
    <t>seidlp@seznam.cz</t>
  </si>
  <si>
    <t>lucie</t>
  </si>
  <si>
    <t>seidlerova</t>
  </si>
  <si>
    <t>985910/5828</t>
  </si>
  <si>
    <t>lucie.seidlerova@czechsnowboarding.cz</t>
  </si>
  <si>
    <t>Seidlová</t>
  </si>
  <si>
    <t>805123/0132</t>
  </si>
  <si>
    <t>alena.seidlova@ceskysnowboarding.cz</t>
  </si>
  <si>
    <t>575712/0083</t>
  </si>
  <si>
    <t>seidlovahana@sportclubfun.com</t>
  </si>
  <si>
    <t>806106/0029</t>
  </si>
  <si>
    <t>jitka@sportclubfun.com</t>
  </si>
  <si>
    <t>Sejkora</t>
  </si>
  <si>
    <t>820411/3390</t>
  </si>
  <si>
    <t>Spojovaci</t>
  </si>
  <si>
    <t>slcr@sejky.com</t>
  </si>
  <si>
    <t>Sekalová</t>
  </si>
  <si>
    <t>705402/0281</t>
  </si>
  <si>
    <t>Kostečná</t>
  </si>
  <si>
    <t>ivanasekalova@ceskysnowboarding.cz</t>
  </si>
  <si>
    <t>Sekyra</t>
  </si>
  <si>
    <t>851204/4046</t>
  </si>
  <si>
    <t>Krásná Lípa</t>
  </si>
  <si>
    <t>sekyra@ceskysnowboarding.cz</t>
  </si>
  <si>
    <t>Sekyrová</t>
  </si>
  <si>
    <t>045316/3150</t>
  </si>
  <si>
    <t>sekyrovi@tiscali.cz</t>
  </si>
  <si>
    <t>Selzáčková</t>
  </si>
  <si>
    <t>895222/5733</t>
  </si>
  <si>
    <t>Oddechová</t>
  </si>
  <si>
    <t>Praha 16 Lipence</t>
  </si>
  <si>
    <t>selzackova@ceskysnowboarding.cz</t>
  </si>
  <si>
    <t>Semančik</t>
  </si>
  <si>
    <t>800916/6176</t>
  </si>
  <si>
    <t>Lidicke Namestie</t>
  </si>
  <si>
    <t>semancik@ceskysnowboarding.cz</t>
  </si>
  <si>
    <t>Semančová</t>
  </si>
  <si>
    <t>115123/1070</t>
  </si>
  <si>
    <t>marcela.ne@centrum.cz</t>
  </si>
  <si>
    <t>Seménka</t>
  </si>
  <si>
    <t>091209/1774</t>
  </si>
  <si>
    <t xml:space="preserve">Obránců Míru </t>
  </si>
  <si>
    <t>a.semenka@tiscali.cz</t>
  </si>
  <si>
    <t>Semerád</t>
  </si>
  <si>
    <t>870505/3192</t>
  </si>
  <si>
    <t>honzasemerad@seznam.cz</t>
  </si>
  <si>
    <t>Amina</t>
  </si>
  <si>
    <t>Serdaliyeva</t>
  </si>
  <si>
    <t>Republika Kazachstán</t>
  </si>
  <si>
    <t>Střížkovská</t>
  </si>
  <si>
    <t>serdaliyev.anuar@gmail.com</t>
  </si>
  <si>
    <t>Rozaliya</t>
  </si>
  <si>
    <t>Sery</t>
  </si>
  <si>
    <t>560229/2058</t>
  </si>
  <si>
    <t>sery@czechsnowboarding.cz</t>
  </si>
  <si>
    <t>Shaklein</t>
  </si>
  <si>
    <t>950829/5687</t>
  </si>
  <si>
    <t>egorshaklein@ceskysnowboarding.cz</t>
  </si>
  <si>
    <t>Shorban</t>
  </si>
  <si>
    <t>920304/7227</t>
  </si>
  <si>
    <t>shorbamcceskysnowboarding.cz</t>
  </si>
  <si>
    <t>Shullová</t>
  </si>
  <si>
    <t>065711/3798</t>
  </si>
  <si>
    <t>karolina.schullova@czechsnowboarding.cz</t>
  </si>
  <si>
    <t>Shwarz</t>
  </si>
  <si>
    <t>090809/3659</t>
  </si>
  <si>
    <t>schwarz@snowkidzcz.com</t>
  </si>
  <si>
    <t>Shwetter</t>
  </si>
  <si>
    <t>970731/5508</t>
  </si>
  <si>
    <t>U lékárny</t>
  </si>
  <si>
    <t>Havířov- Prostřední Suchá</t>
  </si>
  <si>
    <t>ondrashwetter@seznam.cz</t>
  </si>
  <si>
    <t>Schafhauserová</t>
  </si>
  <si>
    <t>035812/2028</t>
  </si>
  <si>
    <t>ivana.schaf@seznam.cz</t>
  </si>
  <si>
    <t>Scheinostová</t>
  </si>
  <si>
    <t>935909/2039</t>
  </si>
  <si>
    <t>Svojše</t>
  </si>
  <si>
    <t>farmasvojse@seznam.cz</t>
  </si>
  <si>
    <t>Schellongová</t>
  </si>
  <si>
    <t>126127/1671</t>
  </si>
  <si>
    <t>Zábrdovická</t>
  </si>
  <si>
    <t>stela.schellongova@czechsnowboarding.cz</t>
  </si>
  <si>
    <t>Scherling</t>
  </si>
  <si>
    <t>840424/1582</t>
  </si>
  <si>
    <t>janscherling@gmail.com</t>
  </si>
  <si>
    <t>Schimmer</t>
  </si>
  <si>
    <t>841024/2456</t>
  </si>
  <si>
    <t>jakub.schimmer@seznam.cz</t>
  </si>
  <si>
    <t>AD, SB, SB</t>
  </si>
  <si>
    <t>150561 (AD)</t>
  </si>
  <si>
    <t>610611/1088</t>
  </si>
  <si>
    <t>mschimmer@volny.cz</t>
  </si>
  <si>
    <t>Schleichert</t>
  </si>
  <si>
    <t>760908/2976</t>
  </si>
  <si>
    <t>Žižkov II.</t>
  </si>
  <si>
    <t>milanschleichert@ceskysnowboarding.cz</t>
  </si>
  <si>
    <t>Schmidtmayer</t>
  </si>
  <si>
    <t>020309/0404</t>
  </si>
  <si>
    <t>Braunerova</t>
  </si>
  <si>
    <t>fra.sch@seznam.cz</t>
  </si>
  <si>
    <t>Schmidtová</t>
  </si>
  <si>
    <t>865726/5595</t>
  </si>
  <si>
    <t>Poštovská</t>
  </si>
  <si>
    <t>be4me@seznam</t>
  </si>
  <si>
    <t>Schneider</t>
  </si>
  <si>
    <t>930428/5716</t>
  </si>
  <si>
    <t>maca.schneider@seznam.cz</t>
  </si>
  <si>
    <t>760320/3971</t>
  </si>
  <si>
    <t>radekksch@volny.cz</t>
  </si>
  <si>
    <t>Schneiderová</t>
  </si>
  <si>
    <t>115125/1508</t>
  </si>
  <si>
    <t>scheva@volny.cz</t>
  </si>
  <si>
    <t>Schoemann</t>
  </si>
  <si>
    <t>985410/4304</t>
  </si>
  <si>
    <t>Freystadterstr.</t>
  </si>
  <si>
    <t>Norimberk</t>
  </si>
  <si>
    <t>rtenk@web.de</t>
  </si>
  <si>
    <t xml:space="preserve"> 9155086 (SB)</t>
  </si>
  <si>
    <t>Schoenfeldeová</t>
  </si>
  <si>
    <t>666010/0854</t>
  </si>
  <si>
    <t>ladislava.schoenfeldeova@maxklinovec.club</t>
  </si>
  <si>
    <t>Schondorfová</t>
  </si>
  <si>
    <t>115422/1178</t>
  </si>
  <si>
    <t>vosli@centrum.cz</t>
  </si>
  <si>
    <t>085807/2347</t>
  </si>
  <si>
    <t>Schönová</t>
  </si>
  <si>
    <t>725724/0958</t>
  </si>
  <si>
    <t>Schulmeister</t>
  </si>
  <si>
    <t>090518/8130</t>
  </si>
  <si>
    <t>a.jonasova@seznam.cz</t>
  </si>
  <si>
    <t>Schuster</t>
  </si>
  <si>
    <t>920920/0165</t>
  </si>
  <si>
    <t>j.r.schuster@seznam.cz</t>
  </si>
  <si>
    <t>Schwartzhoffová</t>
  </si>
  <si>
    <t>056018/3228</t>
  </si>
  <si>
    <t>schwartzhoff@centrum.cz</t>
  </si>
  <si>
    <t>Schwarzová</t>
  </si>
  <si>
    <t>785527/3811</t>
  </si>
  <si>
    <t>Bří Žůrků</t>
  </si>
  <si>
    <t>704/1B</t>
  </si>
  <si>
    <t>schwarzova.kamila@czechsnowboarding.cz</t>
  </si>
  <si>
    <t>Siegl</t>
  </si>
  <si>
    <t>970407/3269</t>
  </si>
  <si>
    <t>vladimir.siegl@email.cz</t>
  </si>
  <si>
    <t>Sieravský</t>
  </si>
  <si>
    <t>081209/3557</t>
  </si>
  <si>
    <t>1025E</t>
  </si>
  <si>
    <t>stanislav.sieravsky@czechsnowboarding.cz</t>
  </si>
  <si>
    <t>Sichingerová</t>
  </si>
  <si>
    <t>066207/5205</t>
  </si>
  <si>
    <t>sichinger.otto@seznam.cz</t>
  </si>
  <si>
    <t>Sikora</t>
  </si>
  <si>
    <t>085515/5510</t>
  </si>
  <si>
    <t>agata.sikora@czechsnowboarding.cz</t>
  </si>
  <si>
    <t>Síkorová</t>
  </si>
  <si>
    <t>875423/2707</t>
  </si>
  <si>
    <t>Vejprtská</t>
  </si>
  <si>
    <t>sikorova@klubkrusnychhor.cz</t>
  </si>
  <si>
    <t>Silný</t>
  </si>
  <si>
    <t>840510/7832</t>
  </si>
  <si>
    <t>silny@ceskysnowboarding.cz</t>
  </si>
  <si>
    <t>Simandl</t>
  </si>
  <si>
    <t>020819/0268</t>
  </si>
  <si>
    <t>Kukovická</t>
  </si>
  <si>
    <t>tadeas.simandl@gmail.com</t>
  </si>
  <si>
    <t>Simunek</t>
  </si>
  <si>
    <t>870728/3585</t>
  </si>
  <si>
    <t>Rolnicka</t>
  </si>
  <si>
    <t>simunek@ceskysnowboarding.cz</t>
  </si>
  <si>
    <t>Simurda</t>
  </si>
  <si>
    <t>830331/4789</t>
  </si>
  <si>
    <t>cipoza@seznam.cz</t>
  </si>
  <si>
    <t>Siostrzoney</t>
  </si>
  <si>
    <t>890113/5573</t>
  </si>
  <si>
    <t>Úvozní</t>
  </si>
  <si>
    <t>siostrzoney@czechsnowboarding.cz</t>
  </si>
  <si>
    <t>Rafael</t>
  </si>
  <si>
    <t>Sirotek</t>
  </si>
  <si>
    <t>770302/0358</t>
  </si>
  <si>
    <t>sirotek@ceskysnowboarding.cz</t>
  </si>
  <si>
    <t>Siwy</t>
  </si>
  <si>
    <t>040806/3788</t>
  </si>
  <si>
    <t>K.Shwarze</t>
  </si>
  <si>
    <t>jakub.siwy@czechsnowboarding.cz</t>
  </si>
  <si>
    <t>Sixtová</t>
  </si>
  <si>
    <t>735104/3172</t>
  </si>
  <si>
    <t>k.janitorova@seznam.cz</t>
  </si>
  <si>
    <t>Skála</t>
  </si>
  <si>
    <t>730924/0466</t>
  </si>
  <si>
    <t>Na kavčích horách</t>
  </si>
  <si>
    <t>martinskala@ceskysnowboarding.cz</t>
  </si>
  <si>
    <t>570207/1166</t>
  </si>
  <si>
    <t>Skumrov Hatě</t>
  </si>
  <si>
    <t>skala@ceskysnowboarding.cz</t>
  </si>
  <si>
    <t>751002/6194</t>
  </si>
  <si>
    <t>745716/2603</t>
  </si>
  <si>
    <t>Pod Kynastem</t>
  </si>
  <si>
    <t>jitka.skal@centrum.cz</t>
  </si>
  <si>
    <t>Skalík</t>
  </si>
  <si>
    <t>091110/5261</t>
  </si>
  <si>
    <t>Milicova</t>
  </si>
  <si>
    <t>Prostejov</t>
  </si>
  <si>
    <t>I.neradiva@centrum.cz</t>
  </si>
  <si>
    <t>Skalíkova</t>
  </si>
  <si>
    <t>076008/5260</t>
  </si>
  <si>
    <t>I.neradova@centrum.cz</t>
  </si>
  <si>
    <t>111103/0316</t>
  </si>
  <si>
    <t>olcaziky@seznam.cz</t>
  </si>
  <si>
    <t>145228/0676</t>
  </si>
  <si>
    <t>Skálová</t>
  </si>
  <si>
    <t>125121/0851</t>
  </si>
  <si>
    <t>tř.kap. Jaroše</t>
  </si>
  <si>
    <t>skala.petr@izomed.cz</t>
  </si>
  <si>
    <t>105513/3112</t>
  </si>
  <si>
    <t>nikola.skalova@czechsnowboarding.cz</t>
  </si>
  <si>
    <t>825109/2025</t>
  </si>
  <si>
    <t>verunka-baby@seznam.cz</t>
  </si>
  <si>
    <t>Skalský</t>
  </si>
  <si>
    <t>890920/2181</t>
  </si>
  <si>
    <t>605-258381</t>
  </si>
  <si>
    <t>skalsky@ceskysnowboarding.cz</t>
  </si>
  <si>
    <t>841123/7703</t>
  </si>
  <si>
    <t>736-685422</t>
  </si>
  <si>
    <t>Skandera</t>
  </si>
  <si>
    <t>080705/1949</t>
  </si>
  <si>
    <t xml:space="preserve">Jihoslovanská </t>
  </si>
  <si>
    <t>jaja@nikitacloting.cz</t>
  </si>
  <si>
    <t>AD, BD, BD</t>
  </si>
  <si>
    <t>9150353 (SB)</t>
  </si>
  <si>
    <t>760513/0676</t>
  </si>
  <si>
    <t>Moravanů</t>
  </si>
  <si>
    <t>richardskanderasnbcoach@gmail.com</t>
  </si>
  <si>
    <t>Sklenář</t>
  </si>
  <si>
    <t>091112/8009</t>
  </si>
  <si>
    <t>sklenarova@pious.cz</t>
  </si>
  <si>
    <t>090826/4456</t>
  </si>
  <si>
    <t>Tomas.sklenar@centrum.cz</t>
  </si>
  <si>
    <t>Skokanová</t>
  </si>
  <si>
    <t>876203/0409</t>
  </si>
  <si>
    <t>Čenovická</t>
  </si>
  <si>
    <t>skokanova@ceskysnowboarding.cz</t>
  </si>
  <si>
    <t>Skopal</t>
  </si>
  <si>
    <t>001219/6074</t>
  </si>
  <si>
    <t>Přerov-Předmostí</t>
  </si>
  <si>
    <t>domeeez@hotmail.com</t>
  </si>
  <si>
    <t>9150183 (SB)</t>
  </si>
  <si>
    <t>Skopový</t>
  </si>
  <si>
    <t>920711/0990</t>
  </si>
  <si>
    <t>V Zeleném Údolí</t>
  </si>
  <si>
    <t>skopovy@ceskysnowboarding.cz</t>
  </si>
  <si>
    <t>Skotnica</t>
  </si>
  <si>
    <t>080522/3705</t>
  </si>
  <si>
    <t>Filip.skotnica@czechsnowboarding.cz</t>
  </si>
  <si>
    <t>Skoumalová</t>
  </si>
  <si>
    <t>035216/4219</t>
  </si>
  <si>
    <t>skoumalovamichaela@post.cz</t>
  </si>
  <si>
    <t>Skoupý</t>
  </si>
  <si>
    <t>790916/6177</t>
  </si>
  <si>
    <t>skoupy@ceskysnowboarding.cz</t>
  </si>
  <si>
    <t>Skrbek</t>
  </si>
  <si>
    <t>150307/0866</t>
  </si>
  <si>
    <t>skrbkovic@gmail.com</t>
  </si>
  <si>
    <t>180428/0775</t>
  </si>
  <si>
    <t>Skřička</t>
  </si>
  <si>
    <t>040909/4675</t>
  </si>
  <si>
    <t>oliver.skricka@maxklinovec.club</t>
  </si>
  <si>
    <t>Skřipská</t>
  </si>
  <si>
    <t>016203/5940</t>
  </si>
  <si>
    <t>jan.skripsky@email.cz</t>
  </si>
  <si>
    <t>9155037 (SB)</t>
  </si>
  <si>
    <t>045814/3653</t>
  </si>
  <si>
    <t>9155096 (SB)</t>
  </si>
  <si>
    <t>Skřípská</t>
  </si>
  <si>
    <t>715817/5563</t>
  </si>
  <si>
    <t>ingrid.skripska@seznam.cz</t>
  </si>
  <si>
    <t>Skřipský</t>
  </si>
  <si>
    <t>710124/5536</t>
  </si>
  <si>
    <t>9150184 (SB)</t>
  </si>
  <si>
    <t>Skuhravá</t>
  </si>
  <si>
    <t>805522/1889</t>
  </si>
  <si>
    <t>janaskuhrava@ceskysnowboarding.cz</t>
  </si>
  <si>
    <t>Skupien</t>
  </si>
  <si>
    <t>940407/0489</t>
  </si>
  <si>
    <t>Nučická</t>
  </si>
  <si>
    <t>skupien.marek@email.cz</t>
  </si>
  <si>
    <t>Skyčíková</t>
  </si>
  <si>
    <t>825814/3817</t>
  </si>
  <si>
    <t>Brafova</t>
  </si>
  <si>
    <t>skycikova.michaela@czechsnowboarding.cz</t>
  </si>
  <si>
    <t>Slaboch</t>
  </si>
  <si>
    <t>880803/0033</t>
  </si>
  <si>
    <t>Milotiská</t>
  </si>
  <si>
    <t>d.slaboch@seznam.cz</t>
  </si>
  <si>
    <t>Sládečková</t>
  </si>
  <si>
    <t>735811/0056</t>
  </si>
  <si>
    <t>Vlast. hilské</t>
  </si>
  <si>
    <t>annasladeckova@ceskysnowboarding.cz</t>
  </si>
  <si>
    <t>Sládek</t>
  </si>
  <si>
    <t>940614/0403</t>
  </si>
  <si>
    <t>080131/4690</t>
  </si>
  <si>
    <t>sladata@seznam.cz</t>
  </si>
  <si>
    <t>000405/0277</t>
  </si>
  <si>
    <t>781109/4533</t>
  </si>
  <si>
    <t>tomas.sladek@czechsnowboarding.cz</t>
  </si>
  <si>
    <t>055926/4321</t>
  </si>
  <si>
    <t>erika.sladkova@czechsnowboarding.cz</t>
  </si>
  <si>
    <t>086008/7910</t>
  </si>
  <si>
    <t>evasladkova11@gmail.com</t>
  </si>
  <si>
    <t>U Světovaru</t>
  </si>
  <si>
    <t>Sláma</t>
  </si>
  <si>
    <t>Jarmil</t>
  </si>
  <si>
    <t>890426/6514</t>
  </si>
  <si>
    <t>slamavceskysnowboarding.cz</t>
  </si>
  <si>
    <t>870214/1943</t>
  </si>
  <si>
    <t>slama@ceskysnowboarding.cz</t>
  </si>
  <si>
    <t>Slámová</t>
  </si>
  <si>
    <t>945524/4106</t>
  </si>
  <si>
    <t>Vilémovice</t>
  </si>
  <si>
    <t>slamova.petra@czechsnowboarding</t>
  </si>
  <si>
    <t>Slapnička</t>
  </si>
  <si>
    <t>790905/2195</t>
  </si>
  <si>
    <t>slapnicka@ceskysnowboarding.cz</t>
  </si>
  <si>
    <t>Slatinský</t>
  </si>
  <si>
    <t>980123/4938</t>
  </si>
  <si>
    <t>adamslatinsky@g,ail.cz</t>
  </si>
  <si>
    <t>9150268 (SB)</t>
  </si>
  <si>
    <t>Slatínský</t>
  </si>
  <si>
    <t>940124/5953</t>
  </si>
  <si>
    <t>Edisonová</t>
  </si>
  <si>
    <t>vaclav.slatinsky@czechsnowboarding.cz</t>
  </si>
  <si>
    <t>Slavický</t>
  </si>
  <si>
    <t>920305/6159</t>
  </si>
  <si>
    <t>jslavicky@gmail.com</t>
  </si>
  <si>
    <t>Slavik</t>
  </si>
  <si>
    <t>891123/0526</t>
  </si>
  <si>
    <t>Potociny 629</t>
  </si>
  <si>
    <t>slavik.matej.cze@gmail.com</t>
  </si>
  <si>
    <t>Slavík</t>
  </si>
  <si>
    <t>930519/2974</t>
  </si>
  <si>
    <t>michalslavik@hotmail.com</t>
  </si>
  <si>
    <t>Slavíková</t>
  </si>
  <si>
    <t>775706/0179</t>
  </si>
  <si>
    <t>Majerského</t>
  </si>
  <si>
    <t>katerinaslavikova@ceskysnowboarding.cz</t>
  </si>
  <si>
    <t>085901/3782</t>
  </si>
  <si>
    <t>písečná</t>
  </si>
  <si>
    <t>nela.slavikova@czechsnowboarding.cz</t>
  </si>
  <si>
    <t>Sisi</t>
  </si>
  <si>
    <t>Slavovová</t>
  </si>
  <si>
    <t>906117/7158</t>
  </si>
  <si>
    <t>Čimická</t>
  </si>
  <si>
    <t>slavovova@ceskysnowboarding.cz</t>
  </si>
  <si>
    <t>Slepička</t>
  </si>
  <si>
    <t>770105/1787</t>
  </si>
  <si>
    <t>Za skalkou</t>
  </si>
  <si>
    <t>Praha 4 Braník</t>
  </si>
  <si>
    <t>slepicka@ceskysnowboarding.cz</t>
  </si>
  <si>
    <t>Slezáčková</t>
  </si>
  <si>
    <t>046210/6920</t>
  </si>
  <si>
    <t>slezackova@ceskysnowboarding.cz</t>
  </si>
  <si>
    <t>Slezáková</t>
  </si>
  <si>
    <t>815817/2495</t>
  </si>
  <si>
    <t>slezakova@sportclub2000.eu</t>
  </si>
  <si>
    <t>895530/0035</t>
  </si>
  <si>
    <t>klarouge.sl@seznam.cz</t>
  </si>
  <si>
    <t>Slivárichová</t>
  </si>
  <si>
    <t>105421/5206</t>
  </si>
  <si>
    <t>dvormichaela@seznam.cz</t>
  </si>
  <si>
    <t>nelly</t>
  </si>
  <si>
    <t>slobodzianová</t>
  </si>
  <si>
    <t>085213/4448</t>
  </si>
  <si>
    <t>K červenému vrchu</t>
  </si>
  <si>
    <t>Sloupová</t>
  </si>
  <si>
    <t>785709/0219</t>
  </si>
  <si>
    <t>gabinasloupova@ceskysnowboarding.cz</t>
  </si>
  <si>
    <t>876029/5984</t>
  </si>
  <si>
    <t>sloupova@ceskysnowboarding.cz</t>
  </si>
  <si>
    <t>746212/0281</t>
  </si>
  <si>
    <t>matyldasloupova@ceskysnowboarding.cz</t>
  </si>
  <si>
    <t>Slováčková</t>
  </si>
  <si>
    <t>805310/0143</t>
  </si>
  <si>
    <t>zuzanaslovackova@ceskysnowboarding.cz</t>
  </si>
  <si>
    <t>Slováková</t>
  </si>
  <si>
    <t>695120/5602</t>
  </si>
  <si>
    <t>marketa.slovakova@czechsnowboarding.cz</t>
  </si>
  <si>
    <t>Slowik</t>
  </si>
  <si>
    <t>050319/3658</t>
  </si>
  <si>
    <t>daniel.slowik@czechsnowboarding.cz</t>
  </si>
  <si>
    <t>Sluka</t>
  </si>
  <si>
    <t>680217/0727</t>
  </si>
  <si>
    <t>Malinovského</t>
  </si>
  <si>
    <t>pavelsluka@ceskysnowboarding.cz</t>
  </si>
  <si>
    <t>Smažák</t>
  </si>
  <si>
    <t>070908/3782</t>
  </si>
  <si>
    <t>k.olsakova@seznam.cz</t>
  </si>
  <si>
    <t>030822/4224</t>
  </si>
  <si>
    <t>Smejkalová</t>
  </si>
  <si>
    <t>855215/4424</t>
  </si>
  <si>
    <t>Koniklecova</t>
  </si>
  <si>
    <t>smejkalova.klara@czechsnowboarding.cz</t>
  </si>
  <si>
    <t>Smekal</t>
  </si>
  <si>
    <t>081115/3684</t>
  </si>
  <si>
    <t>smekal@snowkidzcz.com</t>
  </si>
  <si>
    <t>Smékal</t>
  </si>
  <si>
    <t>890214/4097</t>
  </si>
  <si>
    <t>s.m.e.k.o.j.s@icloud.com</t>
  </si>
  <si>
    <t>9150303 (SB)</t>
  </si>
  <si>
    <t>930209/6144</t>
  </si>
  <si>
    <t>Drozdov</t>
  </si>
  <si>
    <t>vojta.smekal@seznam.cz</t>
  </si>
  <si>
    <t>Smékalová</t>
  </si>
  <si>
    <t>755527/1735</t>
  </si>
  <si>
    <t>Na Petřinách</t>
  </si>
  <si>
    <t>radkasmekalova@ceskysnowboarding.cz</t>
  </si>
  <si>
    <t>Smělíková</t>
  </si>
  <si>
    <t>725709/0379</t>
  </si>
  <si>
    <t>marketa.smelikova@elzel.cz</t>
  </si>
  <si>
    <t>Smetana</t>
  </si>
  <si>
    <t>820325/0055</t>
  </si>
  <si>
    <t>Platanová</t>
  </si>
  <si>
    <t>jansmetana@ceskysnowboarding.cz</t>
  </si>
  <si>
    <t>940623/0185</t>
  </si>
  <si>
    <t>Vitošská</t>
  </si>
  <si>
    <t>smetana@ceskysnowboarding.cz</t>
  </si>
  <si>
    <t>026005/0351</t>
  </si>
  <si>
    <t>tynasmetanova15@seznam.cz</t>
  </si>
  <si>
    <t>905928/2243</t>
  </si>
  <si>
    <t>Na podlesí</t>
  </si>
  <si>
    <t>vendula.smetanova@maxklinovec.club</t>
  </si>
  <si>
    <t>Smetiprach</t>
  </si>
  <si>
    <t>990117/3260</t>
  </si>
  <si>
    <t>Úzská</t>
  </si>
  <si>
    <t>smetisek@gmali.com</t>
  </si>
  <si>
    <t>Smiešková</t>
  </si>
  <si>
    <t>105412/3763</t>
  </si>
  <si>
    <t>Vratimov - Horní Datyně</t>
  </si>
  <si>
    <t>katerina.smieskova@czechsnowboarding.cz</t>
  </si>
  <si>
    <t>085910/3784</t>
  </si>
  <si>
    <t>tereza.smieskova@czechsnowboarding.cz</t>
  </si>
  <si>
    <t>Smíšková</t>
  </si>
  <si>
    <t>035806/0296</t>
  </si>
  <si>
    <t>U Vápenky</t>
  </si>
  <si>
    <t>natalie.smiskova@seznam.cz</t>
  </si>
  <si>
    <t>Smištík</t>
  </si>
  <si>
    <t>910125/4217</t>
  </si>
  <si>
    <t>Trpín</t>
  </si>
  <si>
    <t>martin.smistik@gmail.com</t>
  </si>
  <si>
    <t>Smolaga</t>
  </si>
  <si>
    <t>800723/0033</t>
  </si>
  <si>
    <t>mareksmolaga@ceskysnowboarding.cz</t>
  </si>
  <si>
    <t>Smolík</t>
  </si>
  <si>
    <t>860728/1034</t>
  </si>
  <si>
    <t>smajlik9@email.cz</t>
  </si>
  <si>
    <t>Denys</t>
  </si>
  <si>
    <t>Smovzh</t>
  </si>
  <si>
    <t>881021/4402</t>
  </si>
  <si>
    <t>smozvzh@ceskysnowboarding.cz</t>
  </si>
  <si>
    <t>Smrčina</t>
  </si>
  <si>
    <t>900511/1764</t>
  </si>
  <si>
    <t>Sepekov</t>
  </si>
  <si>
    <t>radeksmrcina@ceskysnowboarding.cz</t>
  </si>
  <si>
    <t>Smrž</t>
  </si>
  <si>
    <t>791007/3501</t>
  </si>
  <si>
    <t>Skřičkova</t>
  </si>
  <si>
    <t>smrz@czechsnowboarding.cz</t>
  </si>
  <si>
    <t>Smutná</t>
  </si>
  <si>
    <t>095615/8049</t>
  </si>
  <si>
    <t>Za Střelnicí</t>
  </si>
  <si>
    <t>996213/5722</t>
  </si>
  <si>
    <t>slunicko.no1@seznam.cz</t>
  </si>
  <si>
    <t>065417/1243</t>
  </si>
  <si>
    <t>Lukovany</t>
  </si>
  <si>
    <t>smutna@czechsnowboarding.cz</t>
  </si>
  <si>
    <t>Smutný</t>
  </si>
  <si>
    <t>961126/0054</t>
  </si>
  <si>
    <t>smutny@ceskysnowboarding.cz</t>
  </si>
  <si>
    <t>770720/0314</t>
  </si>
  <si>
    <t>U Státní dráhy</t>
  </si>
  <si>
    <t>Smyčka</t>
  </si>
  <si>
    <t>970208/6163</t>
  </si>
  <si>
    <t>smyckajiri@seznam.cz</t>
  </si>
  <si>
    <t>Sob</t>
  </si>
  <si>
    <t>910801/4201</t>
  </si>
  <si>
    <t>sob@ceskysnowboarding.cz</t>
  </si>
  <si>
    <t>Sobala</t>
  </si>
  <si>
    <t>841207/5804</t>
  </si>
  <si>
    <t>sobalamartin@email.cz</t>
  </si>
  <si>
    <t>Sobek</t>
  </si>
  <si>
    <t>080707/3806</t>
  </si>
  <si>
    <t>U prodejny</t>
  </si>
  <si>
    <t>tomas.sobek@czechsnowboarding.cz</t>
  </si>
  <si>
    <t>Sobotíková</t>
  </si>
  <si>
    <t>025223/5566</t>
  </si>
  <si>
    <t>marketa.sobotikova@czechsnowboarding.cz</t>
  </si>
  <si>
    <t>070504/4670</t>
  </si>
  <si>
    <t>Benediktská</t>
  </si>
  <si>
    <t>petr.sobotka@seznam.cz</t>
  </si>
  <si>
    <t>9150386 (SB)</t>
  </si>
  <si>
    <t>040911/4728</t>
  </si>
  <si>
    <t>Sobotková</t>
  </si>
  <si>
    <t>745812/0263</t>
  </si>
  <si>
    <t>Sobotová</t>
  </si>
  <si>
    <t>745705/0381</t>
  </si>
  <si>
    <t>Na stáži</t>
  </si>
  <si>
    <t>beatasobotova@ceskysnowboarding.cz</t>
  </si>
  <si>
    <t>Sochatzi</t>
  </si>
  <si>
    <t>160602/1164</t>
  </si>
  <si>
    <t>Solárová</t>
  </si>
  <si>
    <t>795429/0663</t>
  </si>
  <si>
    <t>katerinasolarova@ceskysnowboarding.cz</t>
  </si>
  <si>
    <t>Soljak</t>
  </si>
  <si>
    <t>730829/0825</t>
  </si>
  <si>
    <t>U Prúhonu</t>
  </si>
  <si>
    <t>jsoljak@atlas.cz</t>
  </si>
  <si>
    <t>Sommerová</t>
  </si>
  <si>
    <t>775128/5850</t>
  </si>
  <si>
    <t>Rožnov Pod Radhoštěm</t>
  </si>
  <si>
    <t>marcela.sommerova@ceskysnowboarding.cz</t>
  </si>
  <si>
    <t>Sommrová</t>
  </si>
  <si>
    <t>075623/8065</t>
  </si>
  <si>
    <t>sommrova.tereza@czechsnowboarding.cz</t>
  </si>
  <si>
    <t>Somr</t>
  </si>
  <si>
    <t>070901/0368</t>
  </si>
  <si>
    <t>daniel.somr@czechsnowboarding.cz</t>
  </si>
  <si>
    <t>Sonley</t>
  </si>
  <si>
    <t>085330/8973</t>
  </si>
  <si>
    <t>2467/64</t>
  </si>
  <si>
    <t>sonley.jitka@czechsnowboarding.cz</t>
  </si>
  <si>
    <t>Souček</t>
  </si>
  <si>
    <t>001002/5928</t>
  </si>
  <si>
    <t>david.soucek@czechsnowboarding.cz</t>
  </si>
  <si>
    <t>060801/4462</t>
  </si>
  <si>
    <t>kuba11soucek@gmail.com</t>
  </si>
  <si>
    <t>890206/1311</t>
  </si>
  <si>
    <t>soucek@ceskysnowboarding.cz</t>
  </si>
  <si>
    <t>Součková</t>
  </si>
  <si>
    <t>755507/0402</t>
  </si>
  <si>
    <t>danielasouckova@ceskysnowboarding.cz</t>
  </si>
  <si>
    <t>Soudek</t>
  </si>
  <si>
    <t>880719/3439</t>
  </si>
  <si>
    <t>soudek@czechsnowboarding.cz</t>
  </si>
  <si>
    <t>Soukup</t>
  </si>
  <si>
    <t>061226/1232</t>
  </si>
  <si>
    <t>soukup@czechsnowboarding.cz</t>
  </si>
  <si>
    <t>soukupk@email.cz</t>
  </si>
  <si>
    <t>780409/0591</t>
  </si>
  <si>
    <t>karelsoukup@ceskysnowboarding.cz</t>
  </si>
  <si>
    <t>061022/4186</t>
  </si>
  <si>
    <t>coufalova@seznam.cz</t>
  </si>
  <si>
    <t>740617/1685</t>
  </si>
  <si>
    <t>soukup@ceskysnowboarding.cz</t>
  </si>
  <si>
    <t>Soukupová</t>
  </si>
  <si>
    <t>046015/6444</t>
  </si>
  <si>
    <t>795407/9936</t>
  </si>
  <si>
    <t>soukupova@czechsnowboarding.cz</t>
  </si>
  <si>
    <t>Soušek</t>
  </si>
  <si>
    <t>971026/5917</t>
  </si>
  <si>
    <t>Dlouhá třída</t>
  </si>
  <si>
    <t>1029/67</t>
  </si>
  <si>
    <t>sousek.skola@gmail.com</t>
  </si>
  <si>
    <t>Soušková</t>
  </si>
  <si>
    <t>925531/2099</t>
  </si>
  <si>
    <t>K Lomu</t>
  </si>
  <si>
    <t>katerinasouskova@ceskysnowboarding.cz</t>
  </si>
  <si>
    <t>Soutner</t>
  </si>
  <si>
    <t>830522/2046</t>
  </si>
  <si>
    <t>U Střelnice</t>
  </si>
  <si>
    <t>stepan.soutner@gmail.com</t>
  </si>
  <si>
    <t>Sovová</t>
  </si>
  <si>
    <t xml:space="preserve">U Sloupů </t>
  </si>
  <si>
    <t>michaela_herova@seznam.cz</t>
  </si>
  <si>
    <t>Spálenka</t>
  </si>
  <si>
    <t>050815/6000</t>
  </si>
  <si>
    <t>Baldecká</t>
  </si>
  <si>
    <t>spalenka.adam@czechsnowboarding.cz</t>
  </si>
  <si>
    <t>030811/3773</t>
  </si>
  <si>
    <t>spalenka.petr@czechsnowboarding.cz</t>
  </si>
  <si>
    <t>Spišák</t>
  </si>
  <si>
    <t>880308/0286</t>
  </si>
  <si>
    <t>spisak@ceskysnowboarding.cz</t>
  </si>
  <si>
    <t>Spoustová</t>
  </si>
  <si>
    <t>755114/2467</t>
  </si>
  <si>
    <t>Budivatelů</t>
  </si>
  <si>
    <t>zlata.spoustova@maxklinovec.club</t>
  </si>
  <si>
    <t>Spudich</t>
  </si>
  <si>
    <t>030504/2639</t>
  </si>
  <si>
    <t>Na Strážišti</t>
  </si>
  <si>
    <t>ilonaspudichova@seznam.cz</t>
  </si>
  <si>
    <t>Srb</t>
  </si>
  <si>
    <t>711220/2240</t>
  </si>
  <si>
    <t>srb@ceskysnowboarding.cz</t>
  </si>
  <si>
    <t>Srkala</t>
  </si>
  <si>
    <t>000617/3222</t>
  </si>
  <si>
    <t>srkala@ceskysnowboarding.cz</t>
  </si>
  <si>
    <t>Srpová</t>
  </si>
  <si>
    <t>085708/3546</t>
  </si>
  <si>
    <t>lenka.srpova@czechsnowboarding.cz</t>
  </si>
  <si>
    <t>066122/3563</t>
  </si>
  <si>
    <t>stela.srpova@czechsnowboarding.cz</t>
  </si>
  <si>
    <t>Maksim</t>
  </si>
  <si>
    <t>Stadnik</t>
  </si>
  <si>
    <t>091110/8033</t>
  </si>
  <si>
    <t>maksim.stadnik@czechsnowboarding.cz</t>
  </si>
  <si>
    <t>Stach</t>
  </si>
  <si>
    <t>040121/6354</t>
  </si>
  <si>
    <t>stachcztgm@centrum.cz</t>
  </si>
  <si>
    <t>120416/1376</t>
  </si>
  <si>
    <t>stach.matej@czechsnowboarding.cz</t>
  </si>
  <si>
    <t>Stachová</t>
  </si>
  <si>
    <t>086009/7920</t>
  </si>
  <si>
    <t>stachova.denisa@czechsnowboarding.cz</t>
  </si>
  <si>
    <t>Staňa</t>
  </si>
  <si>
    <t>800924/0085</t>
  </si>
  <si>
    <t>stana@sportclub2000.eu</t>
  </si>
  <si>
    <t>Stáňa</t>
  </si>
  <si>
    <t>741006/5575</t>
  </si>
  <si>
    <t>stana@ceskysnowboarding.cz</t>
  </si>
  <si>
    <t>Standart</t>
  </si>
  <si>
    <t>781210/7160</t>
  </si>
  <si>
    <t>884/7</t>
  </si>
  <si>
    <t>standart.michal@czechsnowboarding.cz</t>
  </si>
  <si>
    <t>Staněk</t>
  </si>
  <si>
    <t>050626/7960</t>
  </si>
  <si>
    <t>stanek@czechsnowboarding.cz</t>
  </si>
  <si>
    <t>050720/4192</t>
  </si>
  <si>
    <t>Živnostencká</t>
  </si>
  <si>
    <t>mavstankovi@seznam.cz</t>
  </si>
  <si>
    <t>830508/1466</t>
  </si>
  <si>
    <t>Dačice – Chlumec</t>
  </si>
  <si>
    <t>stanek.vit@czechsnowboarding.cz</t>
  </si>
  <si>
    <t>001206/4470</t>
  </si>
  <si>
    <t>jakub.stanislav@czechsnowboarding.cz</t>
  </si>
  <si>
    <t>100411/6069</t>
  </si>
  <si>
    <t>stanislav@snowkidzcz.com</t>
  </si>
  <si>
    <t>900601/1003</t>
  </si>
  <si>
    <t>olbramovická</t>
  </si>
  <si>
    <t>stanislav@ceskysnowboarding.cz</t>
  </si>
  <si>
    <t>050513/7424</t>
  </si>
  <si>
    <t>simon.stanislav@czechsnowboarding.cz</t>
  </si>
  <si>
    <t>Stanislavová</t>
  </si>
  <si>
    <t>085520/6088</t>
  </si>
  <si>
    <t>stanislavova@snowkidzcz.com</t>
  </si>
  <si>
    <t>Staňková</t>
  </si>
  <si>
    <t>760622/3130</t>
  </si>
  <si>
    <t>stankova.anežka@czechsnowboarding.cz</t>
  </si>
  <si>
    <t>745614/2452</t>
  </si>
  <si>
    <t>Řepčická</t>
  </si>
  <si>
    <t>Praha 102</t>
  </si>
  <si>
    <t>janastankova@ceskysnowboarding.cz</t>
  </si>
  <si>
    <t>945816/1889</t>
  </si>
  <si>
    <t>lucie.stankova@maxklinovec.club</t>
  </si>
  <si>
    <t>750419/4027</t>
  </si>
  <si>
    <t>stara@czechsnowboarding.cz</t>
  </si>
  <si>
    <t>736107/0002</t>
  </si>
  <si>
    <t>blankastara@ceskysnowboarding.cz</t>
  </si>
  <si>
    <t>Staranský</t>
  </si>
  <si>
    <t>080812/6594</t>
  </si>
  <si>
    <t>Jan.stavarsky@czechsnowboarding.cz</t>
  </si>
  <si>
    <t>Stareček</t>
  </si>
  <si>
    <t>741106/5475</t>
  </si>
  <si>
    <t>jiri.starecek@misscosmetic.cz</t>
  </si>
  <si>
    <t>9150195 (SB)</t>
  </si>
  <si>
    <t>000628/5851</t>
  </si>
  <si>
    <t>9150197 (SB)</t>
  </si>
  <si>
    <t>Starečková</t>
  </si>
  <si>
    <t>755417/5420</t>
  </si>
  <si>
    <t>jstarecek@centrum.cz</t>
  </si>
  <si>
    <t>025618/5820</t>
  </si>
  <si>
    <t>9155060 (SB)</t>
  </si>
  <si>
    <t>Dalimilova</t>
  </si>
  <si>
    <t>Starý</t>
  </si>
  <si>
    <t>060212/7966</t>
  </si>
  <si>
    <t>damst@seznam.cz</t>
  </si>
  <si>
    <t>130709/1764</t>
  </si>
  <si>
    <t>Babice nad svitavou</t>
  </si>
  <si>
    <t>stary.maej@czechsnowboarding.cz</t>
  </si>
  <si>
    <t>110824/1618</t>
  </si>
  <si>
    <t>stary.oliver@czechsnowboarding</t>
  </si>
  <si>
    <t>870503/2831</t>
  </si>
  <si>
    <t>vitek.stary@gmail.com</t>
  </si>
  <si>
    <t>Stehlík</t>
  </si>
  <si>
    <t>750514/3107</t>
  </si>
  <si>
    <t>jaroslavstehlik@ceskysnowboarding.cz</t>
  </si>
  <si>
    <t>121009/1520</t>
  </si>
  <si>
    <t>petr.stehlik@czechsnowboarding.cz</t>
  </si>
  <si>
    <t>Stehlíková</t>
  </si>
  <si>
    <t>775308/3789</t>
  </si>
  <si>
    <t>stehlikova@czechsnowboarding.cz</t>
  </si>
  <si>
    <t>Steiger</t>
  </si>
  <si>
    <t>730914/0432</t>
  </si>
  <si>
    <t>Úvalská</t>
  </si>
  <si>
    <t>vaclavsteiger@ceskysnowboarding.cz</t>
  </si>
  <si>
    <t>Steiner</t>
  </si>
  <si>
    <t>830511/6182</t>
  </si>
  <si>
    <t>steiner@ceskysnowboarding.cz</t>
  </si>
  <si>
    <t>Steinerová</t>
  </si>
  <si>
    <t>856121/7159</t>
  </si>
  <si>
    <t>Na Šafránce</t>
  </si>
  <si>
    <t>steinerova@ceskysnowboarding.cz</t>
  </si>
  <si>
    <t>736129/2026</t>
  </si>
  <si>
    <t>l.steinerka@seznam.cz</t>
  </si>
  <si>
    <t>Stejskal</t>
  </si>
  <si>
    <t>960523/1669</t>
  </si>
  <si>
    <t>Vladimir.Stejskal@fs.mfcr.cz</t>
  </si>
  <si>
    <t>720702/0172</t>
  </si>
  <si>
    <t>jirkas.stejskal@volny.cz</t>
  </si>
  <si>
    <t>650919/0457</t>
  </si>
  <si>
    <t>Stejskalová</t>
  </si>
  <si>
    <t>075724/2882</t>
  </si>
  <si>
    <t>vilma@email.cz</t>
  </si>
  <si>
    <t>855220/1119</t>
  </si>
  <si>
    <t>Rokytnická</t>
  </si>
  <si>
    <t>stejskalova@ceskysnowboarding.cz</t>
  </si>
  <si>
    <t>945719/1612</t>
  </si>
  <si>
    <t>Steklá</t>
  </si>
  <si>
    <t>075909/7922</t>
  </si>
  <si>
    <t>steklina@gmail.com</t>
  </si>
  <si>
    <t>805208/5778</t>
  </si>
  <si>
    <t>stekla@czechsnowboarding.cz</t>
  </si>
  <si>
    <t>Steklý</t>
  </si>
  <si>
    <t>110824/1277</t>
  </si>
  <si>
    <t>steklina@gemail.com</t>
  </si>
  <si>
    <t>Steňová</t>
  </si>
  <si>
    <t>445419/098</t>
  </si>
  <si>
    <t>Zengerova</t>
  </si>
  <si>
    <t>j.stenkova@seznam.cz</t>
  </si>
  <si>
    <t>Stezka</t>
  </si>
  <si>
    <t>770427/2059</t>
  </si>
  <si>
    <t>miroslavstezka@ceskysnowboarding.cz</t>
  </si>
  <si>
    <t>Stiller</t>
  </si>
  <si>
    <t>040421/4646</t>
  </si>
  <si>
    <t>Tulkova</t>
  </si>
  <si>
    <t>vojtech.stiller@czechsnowboarding.cz</t>
  </si>
  <si>
    <t>Stoklová</t>
  </si>
  <si>
    <t>456128/100</t>
  </si>
  <si>
    <t>jitka.stoklova@maxklinovec.club</t>
  </si>
  <si>
    <t>Stolín</t>
  </si>
  <si>
    <t>980913/3950</t>
  </si>
  <si>
    <t>jirka.stolda@seznam.cz</t>
  </si>
  <si>
    <t>811120/4189</t>
  </si>
  <si>
    <t>stolin@ceskysnowboarding.cz</t>
  </si>
  <si>
    <t>Stonjek</t>
  </si>
  <si>
    <t>840908/3397</t>
  </si>
  <si>
    <t>Olešnice v O. H.</t>
  </si>
  <si>
    <t>Olešnice v Orlických Horách</t>
  </si>
  <si>
    <t>stonjek@ceskysnowboarding.cz</t>
  </si>
  <si>
    <t>Strack</t>
  </si>
  <si>
    <t>060927/3786</t>
  </si>
  <si>
    <t>Bruzovská</t>
  </si>
  <si>
    <t>splankova@seznam.cz</t>
  </si>
  <si>
    <t>Strak</t>
  </si>
  <si>
    <t>780201/5452</t>
  </si>
  <si>
    <t>bolatice</t>
  </si>
  <si>
    <t>jiri.strak@czechsnowboarding.cz</t>
  </si>
  <si>
    <t>Straka</t>
  </si>
  <si>
    <t>720420/3314</t>
  </si>
  <si>
    <t>U Husova sboru</t>
  </si>
  <si>
    <t>jaroslavstraka@ceskysnowboarding.cz</t>
  </si>
  <si>
    <t>800507/0436</t>
  </si>
  <si>
    <t>Palmetová</t>
  </si>
  <si>
    <t>straka@ceskysnowboarding.cz</t>
  </si>
  <si>
    <t>630921/0556</t>
  </si>
  <si>
    <t>miloslav.straka@maxklinovec.club</t>
  </si>
  <si>
    <t>Strakoňová</t>
  </si>
  <si>
    <t>085909/7921</t>
  </si>
  <si>
    <t>Straková</t>
  </si>
  <si>
    <t>046008/2414</t>
  </si>
  <si>
    <t>Strakc@seznam.cz</t>
  </si>
  <si>
    <t>9155101 (SB)</t>
  </si>
  <si>
    <t>Kazimír</t>
  </si>
  <si>
    <t>Straňák</t>
  </si>
  <si>
    <t>780414/2489</t>
  </si>
  <si>
    <t>kazimir.stranak@maxklinovec.club</t>
  </si>
  <si>
    <t>Strank</t>
  </si>
  <si>
    <t>731208/8905</t>
  </si>
  <si>
    <t>Ipelská</t>
  </si>
  <si>
    <t>r.strenk@volny.cz</t>
  </si>
  <si>
    <t>Stránský</t>
  </si>
  <si>
    <t>760226/2734</t>
  </si>
  <si>
    <t>robycek@centrum.cz</t>
  </si>
  <si>
    <t>Stráská</t>
  </si>
  <si>
    <t>075508/5287</t>
  </si>
  <si>
    <t>Aloise Krále</t>
  </si>
  <si>
    <t>adela.straska@czechsnowboarding.cz</t>
  </si>
  <si>
    <t>Strašák</t>
  </si>
  <si>
    <t>731218/4033</t>
  </si>
  <si>
    <t>Šlámalova</t>
  </si>
  <si>
    <t>strasak@proglas.cz</t>
  </si>
  <si>
    <t>Antonínská</t>
  </si>
  <si>
    <t>Strauss</t>
  </si>
  <si>
    <t>860117/2041</t>
  </si>
  <si>
    <t>Ovocnářská</t>
  </si>
  <si>
    <t>Praha 5 Lipence</t>
  </si>
  <si>
    <t>strauss@ceskysnowboarding.cz</t>
  </si>
  <si>
    <t>Streichl</t>
  </si>
  <si>
    <t>861014/4268</t>
  </si>
  <si>
    <t>Pod kopcem</t>
  </si>
  <si>
    <t>streichl@ceskysnowboarding.cz</t>
  </si>
  <si>
    <t>1 Máje</t>
  </si>
  <si>
    <t>Strejc</t>
  </si>
  <si>
    <t>830321/0993</t>
  </si>
  <si>
    <t>strejc@ceskysnowboarding.cz</t>
  </si>
  <si>
    <t>Strejcová</t>
  </si>
  <si>
    <t>765213/0233</t>
  </si>
  <si>
    <t>evastrejcova@seznam.cz</t>
  </si>
  <si>
    <t>Strejček</t>
  </si>
  <si>
    <t>820309/4207</t>
  </si>
  <si>
    <t>strejcek@ceskysnowboarding.cz</t>
  </si>
  <si>
    <t>Strejčková</t>
  </si>
  <si>
    <t>045717/8909</t>
  </si>
  <si>
    <t>strejckovamarketa@seznam.cz</t>
  </si>
  <si>
    <t>Strnad</t>
  </si>
  <si>
    <t>100417/7900</t>
  </si>
  <si>
    <t>matej.strnad@czechsnowboarding.cz</t>
  </si>
  <si>
    <t>730114/0022</t>
  </si>
  <si>
    <t>strnad@ceskysnowboarding.cz</t>
  </si>
  <si>
    <t>810721/1233</t>
  </si>
  <si>
    <t>Kotnovská</t>
  </si>
  <si>
    <t>strny@sportclubfun.com</t>
  </si>
  <si>
    <t>radek.strnad.vm@seznam.cz</t>
  </si>
  <si>
    <t>Strnadel</t>
  </si>
  <si>
    <t>900318/6170</t>
  </si>
  <si>
    <t>strnadel@ceskysnowboarding.cz</t>
  </si>
  <si>
    <t>Strnadová</t>
  </si>
  <si>
    <t>825405/4072</t>
  </si>
  <si>
    <t>lpetrjan@centrum.cz</t>
  </si>
  <si>
    <t>025930/5233</t>
  </si>
  <si>
    <t>9155053 (SB), 885750 (SB)</t>
  </si>
  <si>
    <t>815215/2448</t>
  </si>
  <si>
    <t>strnadova@sportclub2000.eu</t>
  </si>
  <si>
    <t>Strojček</t>
  </si>
  <si>
    <t>091109/8133</t>
  </si>
  <si>
    <t>adriana.strejckova@gmail.com</t>
  </si>
  <si>
    <t>Strouhalová</t>
  </si>
  <si>
    <t>105113/8033</t>
  </si>
  <si>
    <t>zahnaska@seznam.cz</t>
  </si>
  <si>
    <t>Struková</t>
  </si>
  <si>
    <t>785311/0309</t>
  </si>
  <si>
    <t>Šp.Mlýn</t>
  </si>
  <si>
    <t>strukova@ceskysnowboarding.cz</t>
  </si>
  <si>
    <t>Střelská</t>
  </si>
  <si>
    <t>095129/7930</t>
  </si>
  <si>
    <t>U Hrřiště</t>
  </si>
  <si>
    <t>strelska.sarka@czechsnowboarding.cz</t>
  </si>
  <si>
    <t>Stříbrný</t>
  </si>
  <si>
    <t>870708/0019</t>
  </si>
  <si>
    <t>Bohůňková</t>
  </si>
  <si>
    <t>stribrny@ceskysnowboarding.cz</t>
  </si>
  <si>
    <t>Střílková</t>
  </si>
  <si>
    <t>935220/5830</t>
  </si>
  <si>
    <t>kettystrilkova@seznam.cz</t>
  </si>
  <si>
    <t>Střítecká</t>
  </si>
  <si>
    <t>105923/1602</t>
  </si>
  <si>
    <t>Lelkova</t>
  </si>
  <si>
    <t>stritecka.monika@czechsnowboarding.cz</t>
  </si>
  <si>
    <t>Stříž</t>
  </si>
  <si>
    <t>071228/7939</t>
  </si>
  <si>
    <t>Poňava</t>
  </si>
  <si>
    <t>testudo@volny.cz</t>
  </si>
  <si>
    <t>Střížová</t>
  </si>
  <si>
    <t>036002/4082</t>
  </si>
  <si>
    <t>815307/3863</t>
  </si>
  <si>
    <t>Volného</t>
  </si>
  <si>
    <t>studena.hana@czechsnowboarding.cz</t>
  </si>
  <si>
    <t>Studnička</t>
  </si>
  <si>
    <t>770704/1507</t>
  </si>
  <si>
    <t>Hyacintová</t>
  </si>
  <si>
    <t>Praha 106 Záběhlice</t>
  </si>
  <si>
    <t>petrstudnicka@ceskysnowboarding.cz</t>
  </si>
  <si>
    <t>Stuchlík</t>
  </si>
  <si>
    <t>081217/8048</t>
  </si>
  <si>
    <t>stuchlikovi71@seznam.cz</t>
  </si>
  <si>
    <t>Stuchlíková</t>
  </si>
  <si>
    <t>915514/5527</t>
  </si>
  <si>
    <t>nikolastuchlikova@ceskysnowboarding.cz</t>
  </si>
  <si>
    <t>055819/8091</t>
  </si>
  <si>
    <t>Stutz</t>
  </si>
  <si>
    <t>370803/052</t>
  </si>
  <si>
    <t>karel@klubkrusnychhor.cz</t>
  </si>
  <si>
    <t>Stütz</t>
  </si>
  <si>
    <t>100405/1719</t>
  </si>
  <si>
    <t>14jitka@seznam.cz</t>
  </si>
  <si>
    <t>Sudová</t>
  </si>
  <si>
    <t>895406/0126</t>
  </si>
  <si>
    <t>sudova@ceskysnowboarding.cz</t>
  </si>
  <si>
    <t>005811/2989</t>
  </si>
  <si>
    <t>lsucha@seznam.cz</t>
  </si>
  <si>
    <t>Suchanek</t>
  </si>
  <si>
    <t>860729/3805</t>
  </si>
  <si>
    <t>suchanek@ceskysnowboarding.cz</t>
  </si>
  <si>
    <t>Suchánek</t>
  </si>
  <si>
    <t>940504/3494</t>
  </si>
  <si>
    <t>honzasusak@gmail.com</t>
  </si>
  <si>
    <t>740101/0419</t>
  </si>
  <si>
    <t>jirisuchanek@ceskysnowboarding.cz</t>
  </si>
  <si>
    <t>Aloisina Výšina</t>
  </si>
  <si>
    <t>Suchanová</t>
  </si>
  <si>
    <t>825426/7164</t>
  </si>
  <si>
    <t>suchanova@ceskysnowboarding-cz</t>
  </si>
  <si>
    <t>Suchomelová</t>
  </si>
  <si>
    <t>085711/8097</t>
  </si>
  <si>
    <t>monika.suchomelova@seznam.cz</t>
  </si>
  <si>
    <t>Suchoň</t>
  </si>
  <si>
    <t>050717/3095</t>
  </si>
  <si>
    <t>krystof.suchon@czechsnowboarding.cz</t>
  </si>
  <si>
    <t>Suchý</t>
  </si>
  <si>
    <t>Adam Jan</t>
  </si>
  <si>
    <t>020512/2973</t>
  </si>
  <si>
    <t>120723/1443</t>
  </si>
  <si>
    <t>sarik.hofman@seznam.cz</t>
  </si>
  <si>
    <t>861206/3196</t>
  </si>
  <si>
    <t>ondrejsuchy@atlas.cz</t>
  </si>
  <si>
    <t>870530/3959</t>
  </si>
  <si>
    <t>Suk</t>
  </si>
  <si>
    <t>860218/9024</t>
  </si>
  <si>
    <t>Na stezkách</t>
  </si>
  <si>
    <t>Černožice</t>
  </si>
  <si>
    <t>602/626862</t>
  </si>
  <si>
    <t>suk@ceskysnowboarding.cz</t>
  </si>
  <si>
    <t>Sukeník</t>
  </si>
  <si>
    <t>691104/2732</t>
  </si>
  <si>
    <t>raritacz@seznam.cz</t>
  </si>
  <si>
    <t>Suko</t>
  </si>
  <si>
    <t>891226/2150</t>
  </si>
  <si>
    <t>suko@ceskysnowboarding.cz</t>
  </si>
  <si>
    <t>Surá</t>
  </si>
  <si>
    <t>115122/1412</t>
  </si>
  <si>
    <t>adela.sura@czechsnowboarding.cz</t>
  </si>
  <si>
    <t>115518/1005</t>
  </si>
  <si>
    <t>e.sura@seznam.cz</t>
  </si>
  <si>
    <t>Surma</t>
  </si>
  <si>
    <t>051012/3680</t>
  </si>
  <si>
    <t>K pískovně</t>
  </si>
  <si>
    <t>surma@snowkidzcz.com</t>
  </si>
  <si>
    <t>060530/0366</t>
  </si>
  <si>
    <t>martin.surma@czechsnowboarding.cz</t>
  </si>
  <si>
    <t>Surovčíková</t>
  </si>
  <si>
    <t>656104/1927</t>
  </si>
  <si>
    <t>jana.surovcikova@maxklinovec.club</t>
  </si>
  <si>
    <t>Surovec</t>
  </si>
  <si>
    <t>831013/1885</t>
  </si>
  <si>
    <t>surovec@ceskysnowboarding.cz</t>
  </si>
  <si>
    <t>Surový</t>
  </si>
  <si>
    <t>910222/5000</t>
  </si>
  <si>
    <t>surovy.e@seznam.cz</t>
  </si>
  <si>
    <t>Surt</t>
  </si>
  <si>
    <t>131001/1505</t>
  </si>
  <si>
    <t>Sušilová</t>
  </si>
  <si>
    <t>105518/8002</t>
  </si>
  <si>
    <t>dorota.susilova@czechsnowboarding.cz</t>
  </si>
  <si>
    <t>Svachová</t>
  </si>
  <si>
    <t>055327/5228</t>
  </si>
  <si>
    <t>lucinecka66@seznam.cz</t>
  </si>
  <si>
    <t>Svědínek</t>
  </si>
  <si>
    <t>120308/1473</t>
  </si>
  <si>
    <t>blankaklepsova@seznam.cz</t>
  </si>
  <si>
    <t>Svědínková</t>
  </si>
  <si>
    <t>036228/3746</t>
  </si>
  <si>
    <t>Světlý</t>
  </si>
  <si>
    <t>840721/0438</t>
  </si>
  <si>
    <t>svetly@ceskysnowboarding.cz</t>
  </si>
  <si>
    <t>Sviták</t>
  </si>
  <si>
    <t>911116/0190</t>
  </si>
  <si>
    <t>svitak@ceskysnowboarding.cz</t>
  </si>
  <si>
    <t>Svítil</t>
  </si>
  <si>
    <t>940309/4184</t>
  </si>
  <si>
    <t>Sibiřská</t>
  </si>
  <si>
    <t>svitild@gmail.com</t>
  </si>
  <si>
    <t>920316/4190</t>
  </si>
  <si>
    <t>svitil@ceskysnowboarding.cz</t>
  </si>
  <si>
    <t>Svítilová</t>
  </si>
  <si>
    <t>735829/0907</t>
  </si>
  <si>
    <t>svitilova.j@seznam.cz</t>
  </si>
  <si>
    <t>Svoboda</t>
  </si>
  <si>
    <t>111018/1501</t>
  </si>
  <si>
    <t>svoboda.david@czechsnowboarding.cz</t>
  </si>
  <si>
    <t>Ferdinad Sonny</t>
  </si>
  <si>
    <t>081216/4518</t>
  </si>
  <si>
    <t>elektrovox@gmail.com</t>
  </si>
  <si>
    <t>101013/0176</t>
  </si>
  <si>
    <t>svoboda@czechsnowboarding.cz</t>
  </si>
  <si>
    <t>Greta Elizabeth</t>
  </si>
  <si>
    <t>145319/1872</t>
  </si>
  <si>
    <t xml:space="preserve">Pražská </t>
  </si>
  <si>
    <t>940503/3264</t>
  </si>
  <si>
    <t>Rozběřice</t>
  </si>
  <si>
    <t>svobodajakub00@gmail.com</t>
  </si>
  <si>
    <t>Chlupova</t>
  </si>
  <si>
    <t>720125/2729</t>
  </si>
  <si>
    <t>Podbořany</t>
  </si>
  <si>
    <t>svoboda.podborany@worldonline.cz</t>
  </si>
  <si>
    <t>MiIroslav</t>
  </si>
  <si>
    <t>750123/2574</t>
  </si>
  <si>
    <t>Librrec 8</t>
  </si>
  <si>
    <t>Mirek.msvoboda@seznam.cz</t>
  </si>
  <si>
    <t>721114/9638</t>
  </si>
  <si>
    <t>Moskevcská</t>
  </si>
  <si>
    <t>svoboda@ceskysnowboarding.cz</t>
  </si>
  <si>
    <t>800830/0806</t>
  </si>
  <si>
    <t>774 26 74 95</t>
  </si>
  <si>
    <t>zoocorechameleon@gmail.com</t>
  </si>
  <si>
    <t>910823/2474</t>
  </si>
  <si>
    <t>osvoboda@outlook.cz</t>
  </si>
  <si>
    <t>960710/4925</t>
  </si>
  <si>
    <t>petersnaaa@seznam.cz</t>
  </si>
  <si>
    <t>701009/5609</t>
  </si>
  <si>
    <t>radek.svoboda@czechsnowboarding.cz</t>
  </si>
  <si>
    <t>860810/0160</t>
  </si>
  <si>
    <t>Vrbno</t>
  </si>
  <si>
    <t>Kadov</t>
  </si>
  <si>
    <t>snowboarding@seznam.cz</t>
  </si>
  <si>
    <t>070724/1788</t>
  </si>
  <si>
    <t>mpatreincova@seznam</t>
  </si>
  <si>
    <t>9150359 (SB)</t>
  </si>
  <si>
    <t>545305/1934</t>
  </si>
  <si>
    <t>svoboda.vilem@czechsnowboarding.cz</t>
  </si>
  <si>
    <t>970613/6264</t>
  </si>
  <si>
    <t>svobodek41@seznam.cz</t>
  </si>
  <si>
    <t>041027/6592</t>
  </si>
  <si>
    <t>hornická</t>
  </si>
  <si>
    <t>vojtech.svoboda@czechsnowboarding.cz</t>
  </si>
  <si>
    <t>865220/3142</t>
  </si>
  <si>
    <t>michaela.svobodova@maxklinovec.club</t>
  </si>
  <si>
    <t>Svobodová</t>
  </si>
  <si>
    <t>936014/0174</t>
  </si>
  <si>
    <t>eny.svobodova@seznam.cz</t>
  </si>
  <si>
    <t>085828/3778</t>
  </si>
  <si>
    <t>Včelínek</t>
  </si>
  <si>
    <t>aneta.svobodova@czechsnowboarding.cz</t>
  </si>
  <si>
    <t>056228/8067</t>
  </si>
  <si>
    <t>Achvalovka</t>
  </si>
  <si>
    <t>esalome@seznam.cz</t>
  </si>
  <si>
    <t>Malá Morava</t>
  </si>
  <si>
    <t>765510/3203</t>
  </si>
  <si>
    <t>ivanasvobodova@hotmail.com</t>
  </si>
  <si>
    <t>996222/2006</t>
  </si>
  <si>
    <t xml:space="preserve">Jáchymov </t>
  </si>
  <si>
    <t>tina.sv@seznam.cz</t>
  </si>
  <si>
    <t>130602/1167</t>
  </si>
  <si>
    <t>Pažojtové</t>
  </si>
  <si>
    <t>smot@volny.cz</t>
  </si>
  <si>
    <t>Sychra</t>
  </si>
  <si>
    <t>830609/5853</t>
  </si>
  <si>
    <t>sychra@ceskysnowboarding.cz</t>
  </si>
  <si>
    <t>Sýkora</t>
  </si>
  <si>
    <t>940708/1673</t>
  </si>
  <si>
    <t>dan.syky@seznam.cz</t>
  </si>
  <si>
    <t>9150142 (SB)</t>
  </si>
  <si>
    <t>Útušice</t>
  </si>
  <si>
    <t>Sýkorová</t>
  </si>
  <si>
    <t>745210/0513</t>
  </si>
  <si>
    <t>U Markéty</t>
  </si>
  <si>
    <t>sykorova.vladka@seznam.cz</t>
  </si>
  <si>
    <t>Synková</t>
  </si>
  <si>
    <t>915324/6113</t>
  </si>
  <si>
    <t>Limuzská</t>
  </si>
  <si>
    <t>synkovavceskysnowboarding.cz</t>
  </si>
  <si>
    <t>Sysel</t>
  </si>
  <si>
    <t>050518/8068</t>
  </si>
  <si>
    <t>sysel.vojtech@czechsnowboarding.cz</t>
  </si>
  <si>
    <t>Szonowski</t>
  </si>
  <si>
    <t>430110/955</t>
  </si>
  <si>
    <t>szonowski@ceskysnowboarding.cz</t>
  </si>
  <si>
    <t>Šádová</t>
  </si>
  <si>
    <t>835111/0592</t>
  </si>
  <si>
    <t>Pradubice</t>
  </si>
  <si>
    <t>sadova@ceskysnowboarding.cz</t>
  </si>
  <si>
    <t>Šafka</t>
  </si>
  <si>
    <t>010410/0029</t>
  </si>
  <si>
    <t>sebiksaf@seznam.cz</t>
  </si>
  <si>
    <t>9150265 (SB)</t>
  </si>
  <si>
    <t>Šafková</t>
  </si>
  <si>
    <t>015410/0001</t>
  </si>
  <si>
    <t>sofisaf@seznam.cz</t>
  </si>
  <si>
    <t xml:space="preserve"> 9155062 (SB)</t>
  </si>
  <si>
    <t>Šachová</t>
  </si>
  <si>
    <t>106106/0044</t>
  </si>
  <si>
    <t>jaroslavajanisova@seznam.cz</t>
  </si>
  <si>
    <t>Šáchová</t>
  </si>
  <si>
    <t>035408/5006</t>
  </si>
  <si>
    <t>karolina.sachova@czechsnowboarding.cz</t>
  </si>
  <si>
    <t>Šajner</t>
  </si>
  <si>
    <t>860411/6455</t>
  </si>
  <si>
    <t>Jirkovského</t>
  </si>
  <si>
    <t>sajner@ceskysnowboarding.cz</t>
  </si>
  <si>
    <t>Šálková</t>
  </si>
  <si>
    <t>101020/1016</t>
  </si>
  <si>
    <t>salkova.zora@czechsnowboarding.cz</t>
  </si>
  <si>
    <t>Šamola</t>
  </si>
  <si>
    <t>091013/3774</t>
  </si>
  <si>
    <t>jaroslav.samola@czechsnowboarding.cz</t>
  </si>
  <si>
    <t>Na Viničních horách</t>
  </si>
  <si>
    <t>Šanda</t>
  </si>
  <si>
    <t xml:space="preserve">Pavel </t>
  </si>
  <si>
    <t>860629/2475</t>
  </si>
  <si>
    <t xml:space="preserve">Hornická </t>
  </si>
  <si>
    <t>xlevels@seznam.cz</t>
  </si>
  <si>
    <t>9150367 (SB)</t>
  </si>
  <si>
    <t>Šandová</t>
  </si>
  <si>
    <t>935728/0482</t>
  </si>
  <si>
    <t>barunkasandova@gmail.com</t>
  </si>
  <si>
    <t>Šaňková</t>
  </si>
  <si>
    <t>756121/0580</t>
  </si>
  <si>
    <t>Drahoňovice</t>
  </si>
  <si>
    <t>sankova@ceskysnowboarding.cz</t>
  </si>
  <si>
    <t>Šánová</t>
  </si>
  <si>
    <t>045429/6161</t>
  </si>
  <si>
    <t>sanova.23o@gymskp.cz</t>
  </si>
  <si>
    <t xml:space="preserve"> 9155104 (SB)</t>
  </si>
  <si>
    <t>Šantrochová</t>
  </si>
  <si>
    <t>056228/1775</t>
  </si>
  <si>
    <t>adelka.santroska@seznam.cz</t>
  </si>
  <si>
    <t>9155120 (SB)</t>
  </si>
  <si>
    <t>Šapovalivová</t>
  </si>
  <si>
    <t>755302/0618</t>
  </si>
  <si>
    <t>Chýňana</t>
  </si>
  <si>
    <t>dasasapovalivova@ceskysnowboarding.cz</t>
  </si>
  <si>
    <t>Šarapatka</t>
  </si>
  <si>
    <t>840414/7224</t>
  </si>
  <si>
    <t>sarapatka@ceskysnowboarding.cz</t>
  </si>
  <si>
    <t>Šaroun</t>
  </si>
  <si>
    <t>890827/5816</t>
  </si>
  <si>
    <t>vejvanovice</t>
  </si>
  <si>
    <t>hr.tynec</t>
  </si>
  <si>
    <t>saroun@ceskysnowboarding.cz</t>
  </si>
  <si>
    <t>Šašek</t>
  </si>
  <si>
    <t>921031/1957</t>
  </si>
  <si>
    <t>Ondra.sasek@seznam.cz</t>
  </si>
  <si>
    <t>Šauer</t>
  </si>
  <si>
    <t>130220/0537</t>
  </si>
  <si>
    <t>Roženecké Paseky</t>
  </si>
  <si>
    <t>cz-motokros@seznam.cz</t>
  </si>
  <si>
    <t>Ščigel</t>
  </si>
  <si>
    <t>090829/3386</t>
  </si>
  <si>
    <t>Nad dvorem</t>
  </si>
  <si>
    <t>scigel@snowkidzcz.com</t>
  </si>
  <si>
    <t>Ščurek</t>
  </si>
  <si>
    <t>121112/1010</t>
  </si>
  <si>
    <t>třeneckého</t>
  </si>
  <si>
    <t>matyas.scurek@czechsnowboarding.cz</t>
  </si>
  <si>
    <t>Šebečková</t>
  </si>
  <si>
    <t>906010/4196</t>
  </si>
  <si>
    <t>sebeckova.z@seznam.cz</t>
  </si>
  <si>
    <t>Šebesta</t>
  </si>
  <si>
    <t>111122/1705</t>
  </si>
  <si>
    <t>Gusty Blahové</t>
  </si>
  <si>
    <t>zvysekalo@seznam.cz</t>
  </si>
  <si>
    <t>Šebestová</t>
  </si>
  <si>
    <t>895615/4141</t>
  </si>
  <si>
    <t>Lískovec</t>
  </si>
  <si>
    <t>sebestova@ceskysnowboarding.cz</t>
  </si>
  <si>
    <t>Šebková</t>
  </si>
  <si>
    <t>775226/0417</t>
  </si>
  <si>
    <t>dasasebkova@ceskysnowboarding.cz</t>
  </si>
  <si>
    <t>985516/0491</t>
  </si>
  <si>
    <t>sebek.jiri.71@seznam.cz</t>
  </si>
  <si>
    <t>Šebrlová</t>
  </si>
  <si>
    <t>696229/0830</t>
  </si>
  <si>
    <t>dasasebrlova@ceskysnowboarding.cz</t>
  </si>
  <si>
    <t>Šedá</t>
  </si>
  <si>
    <t>096009/7919</t>
  </si>
  <si>
    <t>Pavlíkova</t>
  </si>
  <si>
    <t>ella.seda@seznam.cz</t>
  </si>
  <si>
    <t>Šedivý</t>
  </si>
  <si>
    <t>881017/7211</t>
  </si>
  <si>
    <t>Na čihadle</t>
  </si>
  <si>
    <t>sedivy@ceskysnowboarding.cz</t>
  </si>
  <si>
    <t>Šedová</t>
  </si>
  <si>
    <t>766108/0504</t>
  </si>
  <si>
    <t>Miranova</t>
  </si>
  <si>
    <t>ja.sedova@email.cz</t>
  </si>
  <si>
    <t>Šefr</t>
  </si>
  <si>
    <t>061115/7855</t>
  </si>
  <si>
    <t>Brandýs na Labem</t>
  </si>
  <si>
    <t>sefrpavel1@gmail.com</t>
  </si>
  <si>
    <t>Šefránková</t>
  </si>
  <si>
    <t>705802/0079</t>
  </si>
  <si>
    <t>Na Šiberných</t>
  </si>
  <si>
    <t>jsefrankova@strech-praha.cz</t>
  </si>
  <si>
    <t>065909/4722</t>
  </si>
  <si>
    <t>Šejstalová</t>
  </si>
  <si>
    <t>115926/1202</t>
  </si>
  <si>
    <t>katerina.sejstalova@czechsnowboarding.cz</t>
  </si>
  <si>
    <t>Šejvl</t>
  </si>
  <si>
    <t>811110/2901</t>
  </si>
  <si>
    <t>sejvl@sportclub2000.eu</t>
  </si>
  <si>
    <t>Šeliga</t>
  </si>
  <si>
    <t>820802/5166</t>
  </si>
  <si>
    <t>seliga@ceskysnowboarding.cz</t>
  </si>
  <si>
    <t>Šembera</t>
  </si>
  <si>
    <t>900502/1003</t>
  </si>
  <si>
    <t>sembera@ceskysnowboarding.cz</t>
  </si>
  <si>
    <t>Šenk</t>
  </si>
  <si>
    <t>721212/3842</t>
  </si>
  <si>
    <t>senk@czechsnowboarding.cz</t>
  </si>
  <si>
    <t>Šenkýř</t>
  </si>
  <si>
    <t>910628/4473</t>
  </si>
  <si>
    <t>michalsenkyr@seznam.cz</t>
  </si>
  <si>
    <t>Šereda</t>
  </si>
  <si>
    <t>670308/0813</t>
  </si>
  <si>
    <t>Praha 4 - Roztyly</t>
  </si>
  <si>
    <t>martin.sereda@atlas.cz</t>
  </si>
  <si>
    <t>9150252 (SB)</t>
  </si>
  <si>
    <t>Šerlovská</t>
  </si>
  <si>
    <t>745907/1774</t>
  </si>
  <si>
    <t>Vojtěchova</t>
  </si>
  <si>
    <t>serlovska@ceskysnowboarding.cz</t>
  </si>
  <si>
    <t>Šesták</t>
  </si>
  <si>
    <t>Stanovice</t>
  </si>
  <si>
    <t>590226/1717</t>
  </si>
  <si>
    <t>sestakz@seznam.cz</t>
  </si>
  <si>
    <t>Šetina</t>
  </si>
  <si>
    <t>790410/0182</t>
  </si>
  <si>
    <t>setina@ceskysnowboarding.cz</t>
  </si>
  <si>
    <t>Šetková</t>
  </si>
  <si>
    <t>075218/5962</t>
  </si>
  <si>
    <t>xsedlo@seznam.cz</t>
  </si>
  <si>
    <t>Šetlík</t>
  </si>
  <si>
    <t>130809/1466</t>
  </si>
  <si>
    <t>tereza@ehs.cz</t>
  </si>
  <si>
    <t>Ševčík</t>
  </si>
  <si>
    <t>890918/3855</t>
  </si>
  <si>
    <t>Svatopetrská</t>
  </si>
  <si>
    <t>peter.line790gmail.com</t>
  </si>
  <si>
    <t>Ševít</t>
  </si>
  <si>
    <t>770909/0015</t>
  </si>
  <si>
    <t>Na formance</t>
  </si>
  <si>
    <t>martin.sevit@ceskysnowboarding.cz</t>
  </si>
  <si>
    <t>Ševítová</t>
  </si>
  <si>
    <t>785429/0994</t>
  </si>
  <si>
    <t>jana.sevitova@email.cz</t>
  </si>
  <si>
    <t>Šída</t>
  </si>
  <si>
    <t>110430/0615</t>
  </si>
  <si>
    <t>Kobylákova</t>
  </si>
  <si>
    <t>sidam@seznam.cz</t>
  </si>
  <si>
    <t>Česká Bělá</t>
  </si>
  <si>
    <t>Šídová</t>
  </si>
  <si>
    <t>065628/4673</t>
  </si>
  <si>
    <t>095327/4641</t>
  </si>
  <si>
    <t>Šiflová</t>
  </si>
  <si>
    <t>115817/1685</t>
  </si>
  <si>
    <t>siflova@czechsnowboarding.cz</t>
  </si>
  <si>
    <t>Šifrová</t>
  </si>
  <si>
    <t>865727/3856</t>
  </si>
  <si>
    <t>Dimitrova</t>
  </si>
  <si>
    <t>Šícha</t>
  </si>
  <si>
    <t>791208/1001</t>
  </si>
  <si>
    <t>V mezihoří</t>
  </si>
  <si>
    <t>sicha@ceskysnowboarding.cz</t>
  </si>
  <si>
    <t>Šíchová</t>
  </si>
  <si>
    <t>715419/0120</t>
  </si>
  <si>
    <t>martinasc@seznam.cz</t>
  </si>
  <si>
    <t>Šikýř</t>
  </si>
  <si>
    <t>040408/4703</t>
  </si>
  <si>
    <t>Šilha</t>
  </si>
  <si>
    <t>970612/2030</t>
  </si>
  <si>
    <t>daniel.silha18@seznam.cz</t>
  </si>
  <si>
    <t>9150186 (SB), 9150186 (SB)</t>
  </si>
  <si>
    <t>Šíma</t>
  </si>
  <si>
    <t>730208/5417</t>
  </si>
  <si>
    <t>horymirsima@ceskysnowboarding.cz</t>
  </si>
  <si>
    <t>Mahouš</t>
  </si>
  <si>
    <t>Netolice</t>
  </si>
  <si>
    <t>810513/1177</t>
  </si>
  <si>
    <t>li-pody@seznam.cz</t>
  </si>
  <si>
    <t>930215/0055</t>
  </si>
  <si>
    <t>Praha - Kolovraty</t>
  </si>
  <si>
    <t>mumajz@gmail.com</t>
  </si>
  <si>
    <t>Šimáková</t>
  </si>
  <si>
    <t>995512/6038</t>
  </si>
  <si>
    <t>Španielová</t>
  </si>
  <si>
    <t>simakovamarket@seznam.cz</t>
  </si>
  <si>
    <t>Šimána</t>
  </si>
  <si>
    <t>630911/0907</t>
  </si>
  <si>
    <t>oldrich.simana@maxklinovec.club</t>
  </si>
  <si>
    <t>Šimarová</t>
  </si>
  <si>
    <t>796005/5268</t>
  </si>
  <si>
    <t>simarova@ceskysnowboarding.cz</t>
  </si>
  <si>
    <t>Šimeček</t>
  </si>
  <si>
    <t>101228/1226</t>
  </si>
  <si>
    <t>eva.simeckova@czechsnowboarding.cz</t>
  </si>
  <si>
    <t>680626/1671</t>
  </si>
  <si>
    <t>Zezulova</t>
  </si>
  <si>
    <t>simecek@czechsnowboarding.cz</t>
  </si>
  <si>
    <t>Šimek</t>
  </si>
  <si>
    <t>Sabastian</t>
  </si>
  <si>
    <t>706008/0324</t>
  </si>
  <si>
    <t>Na břevnovské pláni</t>
  </si>
  <si>
    <t>simek@ceskysnowboarding.cz</t>
  </si>
  <si>
    <t>Šimko</t>
  </si>
  <si>
    <t>m.zmeskalova@gmail.com</t>
  </si>
  <si>
    <t>870316/4844</t>
  </si>
  <si>
    <t>simko@ceskysnowboarding.cz</t>
  </si>
  <si>
    <t>Šimlová</t>
  </si>
  <si>
    <t>745930/1487</t>
  </si>
  <si>
    <t>m.h.siml@volny.cz</t>
  </si>
  <si>
    <t>760629/0901</t>
  </si>
  <si>
    <t>jirisimon@ceskysnowboarding.cz</t>
  </si>
  <si>
    <t>900804/6179</t>
  </si>
  <si>
    <t>Ovčí hájek</t>
  </si>
  <si>
    <t>simon@ceskysnowboarding.cz</t>
  </si>
  <si>
    <t>Šimonová</t>
  </si>
  <si>
    <t>845715/3606</t>
  </si>
  <si>
    <t>hanka.simonova@centrum.cz</t>
  </si>
  <si>
    <t>Šimonovská</t>
  </si>
  <si>
    <t>925623/7155</t>
  </si>
  <si>
    <t>Olomouc-Chomoutov</t>
  </si>
  <si>
    <t>simonovska@ceskysnowboarding.cz</t>
  </si>
  <si>
    <t>Šimůnek</t>
  </si>
  <si>
    <t>720904/4117</t>
  </si>
  <si>
    <t>PRAHA 8 Karlín</t>
  </si>
  <si>
    <t>890413/4195</t>
  </si>
  <si>
    <t>Liberec III</t>
  </si>
  <si>
    <t>simunekt@ceskysnowboarding.cz</t>
  </si>
  <si>
    <t>Šimurda</t>
  </si>
  <si>
    <t>830331/8452</t>
  </si>
  <si>
    <t>simurda@ceskysnowboarding.cz</t>
  </si>
  <si>
    <t>Šimurdová</t>
  </si>
  <si>
    <t>756205/5556</t>
  </si>
  <si>
    <t>J. Herolda</t>
  </si>
  <si>
    <t>simurdova@ceskysnowboarding.cz</t>
  </si>
  <si>
    <t>Šindelář</t>
  </si>
  <si>
    <t>100830/0150</t>
  </si>
  <si>
    <t>930627/0303</t>
  </si>
  <si>
    <t>jansindelar@ceskysnowboarding.cz</t>
  </si>
  <si>
    <t>130405/1419</t>
  </si>
  <si>
    <t>info@vllnna.cz</t>
  </si>
  <si>
    <t>490524/003</t>
  </si>
  <si>
    <t>misindela@gmail.com</t>
  </si>
  <si>
    <t>751116/4144</t>
  </si>
  <si>
    <t>1154985 (SB), 1154985 (SB)</t>
  </si>
  <si>
    <t>Šindelářová</t>
  </si>
  <si>
    <t>505306/008</t>
  </si>
  <si>
    <t>hsindela@gmail.com</t>
  </si>
  <si>
    <t>775815/0488</t>
  </si>
  <si>
    <t>jana@vllnna.cz</t>
  </si>
  <si>
    <t>1697597 (SB), 1697597 (SB)</t>
  </si>
  <si>
    <t>085801/4696</t>
  </si>
  <si>
    <t>katerina@vllnna.cz</t>
  </si>
  <si>
    <t>745121/0173</t>
  </si>
  <si>
    <t>marie.sindelarova@ceskysnowboarding.cz</t>
  </si>
  <si>
    <t>Šindelka</t>
  </si>
  <si>
    <t>810315/4345</t>
  </si>
  <si>
    <t>sindelka@ceskysnowboarding.cz</t>
  </si>
  <si>
    <t>Šindler</t>
  </si>
  <si>
    <t>940115/6083</t>
  </si>
  <si>
    <t>Za Vodou</t>
  </si>
  <si>
    <t>radeksindelar@gmail.cz</t>
  </si>
  <si>
    <t>Šinová</t>
  </si>
  <si>
    <t>885614/8070</t>
  </si>
  <si>
    <t>sinova2kt@seznam.cz</t>
  </si>
  <si>
    <t>Šípek</t>
  </si>
  <si>
    <t>120722/0828</t>
  </si>
  <si>
    <t>zuzi.mesnerova@seznam.cz</t>
  </si>
  <si>
    <t>radimsipek@centrum.cz</t>
  </si>
  <si>
    <t>773014 (AD)</t>
  </si>
  <si>
    <t>130114/1061</t>
  </si>
  <si>
    <t>sipekm@czechsnowboarding.cz</t>
  </si>
  <si>
    <t>881025/1142</t>
  </si>
  <si>
    <t>Odřepsy</t>
  </si>
  <si>
    <t>Libice na Cidlinou</t>
  </si>
  <si>
    <t>sipek@czechsnowboarding.cz</t>
  </si>
  <si>
    <t>780402/0532</t>
  </si>
  <si>
    <t>sipek@sportclubfun.com</t>
  </si>
  <si>
    <t>001115/3208</t>
  </si>
  <si>
    <t>Maršíkova</t>
  </si>
  <si>
    <t>sipeon@gmail.com</t>
  </si>
  <si>
    <t>645921/0692</t>
  </si>
  <si>
    <t>ivana.sipkova44@seznam.cz</t>
  </si>
  <si>
    <t>805718/0494</t>
  </si>
  <si>
    <t>luckasipek@sportclubfun.com</t>
  </si>
  <si>
    <t>Šipová</t>
  </si>
  <si>
    <t>086022/7489</t>
  </si>
  <si>
    <t>Jitrocelová</t>
  </si>
  <si>
    <t>gabuska.s@seznam.cz</t>
  </si>
  <si>
    <t>Šírová</t>
  </si>
  <si>
    <t>835716/3452</t>
  </si>
  <si>
    <t>Dolní Horní Letní</t>
  </si>
  <si>
    <t>sirova@ceskysnowboarding.cz</t>
  </si>
  <si>
    <t>906203/0945</t>
  </si>
  <si>
    <t>sirovavceskysnowboarding.cz</t>
  </si>
  <si>
    <t>Škapová</t>
  </si>
  <si>
    <t>135813/0026</t>
  </si>
  <si>
    <t>adela.skapova@czechsnowboarding.cz</t>
  </si>
  <si>
    <t>Škárek</t>
  </si>
  <si>
    <t>750902/3830</t>
  </si>
  <si>
    <t>skarek.petr@czechsnowboarding.cz</t>
  </si>
  <si>
    <t>Škarka</t>
  </si>
  <si>
    <t>050416/4683</t>
  </si>
  <si>
    <t>oliver.skarka@zskunratice.cz</t>
  </si>
  <si>
    <t>Škarpišková</t>
  </si>
  <si>
    <t>016030/4078</t>
  </si>
  <si>
    <t>skarpiskova@czechsnowboarding.cz</t>
  </si>
  <si>
    <t>Škarydová</t>
  </si>
  <si>
    <t>086029/0618</t>
  </si>
  <si>
    <t>sladek@gmail.com</t>
  </si>
  <si>
    <t>066014/0613</t>
  </si>
  <si>
    <t>Škáva</t>
  </si>
  <si>
    <t>060921/0019</t>
  </si>
  <si>
    <t>skavova.s@seznam.vz</t>
  </si>
  <si>
    <t>Škodová</t>
  </si>
  <si>
    <t>765614/0052</t>
  </si>
  <si>
    <t>Nad vodovodem</t>
  </si>
  <si>
    <t>michaela.skodova@centrum.cz</t>
  </si>
  <si>
    <t>Škola</t>
  </si>
  <si>
    <t>810404/4993</t>
  </si>
  <si>
    <t>Pod Loretou</t>
  </si>
  <si>
    <t>skolis@email.cz</t>
  </si>
  <si>
    <t>Škorpilová</t>
  </si>
  <si>
    <t>475421/114</t>
  </si>
  <si>
    <t>Nenačovice</t>
  </si>
  <si>
    <t>jaroslavaskorpilova@ceskysnowboarding.cz</t>
  </si>
  <si>
    <t>Škrabalová</t>
  </si>
  <si>
    <t>835207/3741</t>
  </si>
  <si>
    <t>nam. Osvobození</t>
  </si>
  <si>
    <t>skrabalova@czechsnowboarding.cz</t>
  </si>
  <si>
    <t>036114/4003</t>
  </si>
  <si>
    <t>Rašínova</t>
  </si>
  <si>
    <t>Lenka.skrabalova@iex</t>
  </si>
  <si>
    <t>Škrdla</t>
  </si>
  <si>
    <t>030422/4217</t>
  </si>
  <si>
    <t>Spáčilová</t>
  </si>
  <si>
    <t>lenkaskvrdlova@seznam.cz</t>
  </si>
  <si>
    <t>Škublová</t>
  </si>
  <si>
    <t>886229/2791</t>
  </si>
  <si>
    <t>skublova@ceskysnowboarding.cz</t>
  </si>
  <si>
    <t>Škvařilová</t>
  </si>
  <si>
    <t>115901/1194</t>
  </si>
  <si>
    <t>Na Větřáku</t>
  </si>
  <si>
    <t>magdalena.skverilova@czechsnowboarding.cz</t>
  </si>
  <si>
    <t>Šlachtová</t>
  </si>
  <si>
    <t>075816/1228</t>
  </si>
  <si>
    <t>iva.slachtova@email.cz</t>
  </si>
  <si>
    <t>Šlais</t>
  </si>
  <si>
    <t>770405/0849</t>
  </si>
  <si>
    <t>Krajanská</t>
  </si>
  <si>
    <t>mslais@seznam.cz</t>
  </si>
  <si>
    <t>9150220 (SB)</t>
  </si>
  <si>
    <t>050618/4437</t>
  </si>
  <si>
    <t>Šlajerová</t>
  </si>
  <si>
    <t>805519/1991</t>
  </si>
  <si>
    <t>slajerova@sportclub2000.eu</t>
  </si>
  <si>
    <t>Šlancar</t>
  </si>
  <si>
    <t>131021/0825</t>
  </si>
  <si>
    <t>Hubalova</t>
  </si>
  <si>
    <t>slancar.radim@czechsnowboarding.cz</t>
  </si>
  <si>
    <t>Šlapal</t>
  </si>
  <si>
    <t>120612/0234</t>
  </si>
  <si>
    <t>Spodní kopec</t>
  </si>
  <si>
    <t>slapal@czechsnowboarding.cz</t>
  </si>
  <si>
    <t>Šléglová</t>
  </si>
  <si>
    <t>996130/6938</t>
  </si>
  <si>
    <t>Za Novákovou zahradou</t>
  </si>
  <si>
    <t>sleglova@ceskysnowboarding.cz</t>
  </si>
  <si>
    <t>Šlechta</t>
  </si>
  <si>
    <t>950922/2734</t>
  </si>
  <si>
    <t>slechta1@seznam.cz</t>
  </si>
  <si>
    <t>Šleisová</t>
  </si>
  <si>
    <t>045212/5333</t>
  </si>
  <si>
    <t>sleis@zkdplzen.cz</t>
  </si>
  <si>
    <t>V. Huga</t>
  </si>
  <si>
    <t>Šmejkal</t>
  </si>
  <si>
    <t>850815/0046</t>
  </si>
  <si>
    <t>smejkal@ceskysnowboarding.cz</t>
  </si>
  <si>
    <t>760603/6526</t>
  </si>
  <si>
    <t>480715/179</t>
  </si>
  <si>
    <t>blatno</t>
  </si>
  <si>
    <t>smejkal@sportclub2000.eu</t>
  </si>
  <si>
    <t>Šmerák</t>
  </si>
  <si>
    <t>030228/0418</t>
  </si>
  <si>
    <t>radmila.smerakova@volny.cz</t>
  </si>
  <si>
    <t>9150270 (SB)</t>
  </si>
  <si>
    <t>630207/1435</t>
  </si>
  <si>
    <t>Nad Kundratkou</t>
  </si>
  <si>
    <t>milan.smerak@volny.cz</t>
  </si>
  <si>
    <t>Šmeráková</t>
  </si>
  <si>
    <t>695605/5788</t>
  </si>
  <si>
    <t>985802/0414</t>
  </si>
  <si>
    <t>K Zámkům</t>
  </si>
  <si>
    <t>Doubravčice</t>
  </si>
  <si>
    <t>terkasmerakova@gmail.com</t>
  </si>
  <si>
    <t>9155087 (SB), 9155087 (SB)</t>
  </si>
  <si>
    <t>Šmerková</t>
  </si>
  <si>
    <t>995707/5084</t>
  </si>
  <si>
    <t>smerkova.michaela@czechsnowboarding.cz</t>
  </si>
  <si>
    <t>Šmíd</t>
  </si>
  <si>
    <t>770518/3046</t>
  </si>
  <si>
    <t>ivo.smid@dealpartner.cz</t>
  </si>
  <si>
    <t>801012/0052</t>
  </si>
  <si>
    <t>smid@ceskysnowboarding.cz</t>
  </si>
  <si>
    <t>051027/7977</t>
  </si>
  <si>
    <t>Bratčice</t>
  </si>
  <si>
    <t>mireksm@seznam.cz</t>
  </si>
  <si>
    <t>820925/1116</t>
  </si>
  <si>
    <t>Malá Čermna</t>
  </si>
  <si>
    <t>Čermná n.Orl.</t>
  </si>
  <si>
    <t>smid.michal@czechsnowboarding.cz</t>
  </si>
  <si>
    <t>040511/8197</t>
  </si>
  <si>
    <t>romanek.smid04@gmail.com</t>
  </si>
  <si>
    <t>Šmídová</t>
  </si>
  <si>
    <t>805118/0379</t>
  </si>
  <si>
    <t>Lohenicka</t>
  </si>
  <si>
    <t>janasmidova@ceskysnowboarding.cz</t>
  </si>
  <si>
    <t>015428/4152</t>
  </si>
  <si>
    <t>Šmidrová</t>
  </si>
  <si>
    <t>925128/4240</t>
  </si>
  <si>
    <t>lenka.smidrova@seznam.cz</t>
  </si>
  <si>
    <t>Šmol</t>
  </si>
  <si>
    <t>791205/4205</t>
  </si>
  <si>
    <t>smol@ceskysnowboarding.cz</t>
  </si>
  <si>
    <t>Šmucr</t>
  </si>
  <si>
    <t>790706/2460</t>
  </si>
  <si>
    <t>smucr@rocknet.cz</t>
  </si>
  <si>
    <t>Šmýra</t>
  </si>
  <si>
    <t>830816/5547</t>
  </si>
  <si>
    <t>matejsmyra@seznam.cz</t>
  </si>
  <si>
    <t>Šnajdr</t>
  </si>
  <si>
    <t>880223/2659</t>
  </si>
  <si>
    <t>17 listopadu</t>
  </si>
  <si>
    <t>snajdr@sportclub2000.eu</t>
  </si>
  <si>
    <t>Šnajdrová</t>
  </si>
  <si>
    <t>865412/2664</t>
  </si>
  <si>
    <t>snajdrova@sportclub2000.eu</t>
  </si>
  <si>
    <t>Šoba</t>
  </si>
  <si>
    <t>810327/4751</t>
  </si>
  <si>
    <t>soba@czechsnowboarding.cz</t>
  </si>
  <si>
    <t>Hannah</t>
  </si>
  <si>
    <t>Šocová</t>
  </si>
  <si>
    <t>085708/8122</t>
  </si>
  <si>
    <t>Kneslova</t>
  </si>
  <si>
    <t>m.socova@seznam.cz</t>
  </si>
  <si>
    <t>Šoch</t>
  </si>
  <si>
    <t>430101/143</t>
  </si>
  <si>
    <t>Zlončická</t>
  </si>
  <si>
    <t>ekoair.praha@seznam.cz</t>
  </si>
  <si>
    <t>Šochová</t>
  </si>
  <si>
    <t>Svatoslava</t>
  </si>
  <si>
    <t>435801/002</t>
  </si>
  <si>
    <t>Šolc</t>
  </si>
  <si>
    <t>981001/5930</t>
  </si>
  <si>
    <t>dominik.solc@czechsnowboarding.cz</t>
  </si>
  <si>
    <t>861011/3325</t>
  </si>
  <si>
    <t>jarin.solc@seznam.cz</t>
  </si>
  <si>
    <t>Šolcová</t>
  </si>
  <si>
    <t>166009/0201</t>
  </si>
  <si>
    <t>866216/3917</t>
  </si>
  <si>
    <t>pajinka.pm@gmail.com</t>
  </si>
  <si>
    <t>Šonka</t>
  </si>
  <si>
    <t>jirkasony@volny.cz</t>
  </si>
  <si>
    <t>730718/0177</t>
  </si>
  <si>
    <t>Ćernošice</t>
  </si>
  <si>
    <t>jarinsony@volny.cz</t>
  </si>
  <si>
    <t>7150003 (SB)</t>
  </si>
  <si>
    <t>710405/0250</t>
  </si>
  <si>
    <t>1696045 (SB), 1696045 (SB)</t>
  </si>
  <si>
    <t>Šonková</t>
  </si>
  <si>
    <t>706123/0253</t>
  </si>
  <si>
    <t>dana.sonkova@volny.cz</t>
  </si>
  <si>
    <t>9155023 (SB), 9155023 (SB)</t>
  </si>
  <si>
    <t>716216/0203</t>
  </si>
  <si>
    <t>hanasonkova@volny.cz</t>
  </si>
  <si>
    <t>035104/0008</t>
  </si>
  <si>
    <t>Topolská 2209</t>
  </si>
  <si>
    <t>9155071 (SB), 885414 (AD)</t>
  </si>
  <si>
    <t>Šopíková</t>
  </si>
  <si>
    <t>825803/4939</t>
  </si>
  <si>
    <t>sopikova@ceskysnowboarding.cz</t>
  </si>
  <si>
    <t>Šostá</t>
  </si>
  <si>
    <t>975728/5384</t>
  </si>
  <si>
    <t>terezie.sosta@czechsnowboarding.cz</t>
  </si>
  <si>
    <t>Šotola</t>
  </si>
  <si>
    <t>840406/5538</t>
  </si>
  <si>
    <t>sotola@ceskysnowboarding.cz</t>
  </si>
  <si>
    <t>Šoupová</t>
  </si>
  <si>
    <t>726207/5953</t>
  </si>
  <si>
    <t>daniela.soupova@seznam.cz</t>
  </si>
  <si>
    <t>Šourek</t>
  </si>
  <si>
    <t>941207/4188</t>
  </si>
  <si>
    <t>sourek@ceskysnowboarding.cz</t>
  </si>
  <si>
    <t>Šoustek</t>
  </si>
  <si>
    <t>040823/5344</t>
  </si>
  <si>
    <t>Jana Peštuky</t>
  </si>
  <si>
    <t>adoss2004@seznam.cz</t>
  </si>
  <si>
    <t>Špác</t>
  </si>
  <si>
    <t>040414/8228</t>
  </si>
  <si>
    <t>patrik.spac@gmail.com</t>
  </si>
  <si>
    <t>Špácová</t>
  </si>
  <si>
    <t>906023/0927</t>
  </si>
  <si>
    <t>Chlumského</t>
  </si>
  <si>
    <t>spacova@ceskysnowboarding.cz</t>
  </si>
  <si>
    <t>Špaček</t>
  </si>
  <si>
    <t>080408/4688</t>
  </si>
  <si>
    <t>V Mokřinách</t>
  </si>
  <si>
    <t>daniela.spackova@imcg.cz</t>
  </si>
  <si>
    <t>871028/4847</t>
  </si>
  <si>
    <t>Tlumačov</t>
  </si>
  <si>
    <t>honza.space@post.cz</t>
  </si>
  <si>
    <t>Michal Josef</t>
  </si>
  <si>
    <t>771120/5689</t>
  </si>
  <si>
    <t>spacek@czechsnowboarding.cz</t>
  </si>
  <si>
    <t>Špačková</t>
  </si>
  <si>
    <t>065521/8080</t>
  </si>
  <si>
    <t>janaspackova@seznam.cz</t>
  </si>
  <si>
    <t>705524/2568</t>
  </si>
  <si>
    <t>Máslovice</t>
  </si>
  <si>
    <t>ivetaspackova@ceskysnowboarding.cz</t>
  </si>
  <si>
    <t>905103/5961</t>
  </si>
  <si>
    <t>Badatelů</t>
  </si>
  <si>
    <t>misha.amy@seznam.cz</t>
  </si>
  <si>
    <t>795622/3077</t>
  </si>
  <si>
    <t>v_spackova@hotmail.com</t>
  </si>
  <si>
    <t>125120/1039</t>
  </si>
  <si>
    <t>teličkova</t>
  </si>
  <si>
    <t>buchtova.maja@seznam.cz</t>
  </si>
  <si>
    <t>Špak</t>
  </si>
  <si>
    <t>Anatol</t>
  </si>
  <si>
    <t>660217/6713</t>
  </si>
  <si>
    <t>Zdibská</t>
  </si>
  <si>
    <t>anatolspak@seznam.cz</t>
  </si>
  <si>
    <t>Špánek</t>
  </si>
  <si>
    <t>890407/5103</t>
  </si>
  <si>
    <t>spanek@ceskysnowboarding.cz</t>
  </si>
  <si>
    <t>Španiel</t>
  </si>
  <si>
    <t>880928/4682</t>
  </si>
  <si>
    <t>Velkomoravská</t>
  </si>
  <si>
    <t>Moravský Písek</t>
  </si>
  <si>
    <t>z.spaniel@centrum.cz</t>
  </si>
  <si>
    <t>Španihel</t>
  </si>
  <si>
    <t>040211/1490</t>
  </si>
  <si>
    <t>Morávka</t>
  </si>
  <si>
    <t>jan.spanihel@czechsnowboarding.cz</t>
  </si>
  <si>
    <t>Špáta</t>
  </si>
  <si>
    <t>740613/2899</t>
  </si>
  <si>
    <t>spata@ceskysnowboarding.cz</t>
  </si>
  <si>
    <t>Špeldová</t>
  </si>
  <si>
    <t>985807/3643</t>
  </si>
  <si>
    <t>Chemiků</t>
  </si>
  <si>
    <t>karlicka.speldik@seznam.cz</t>
  </si>
  <si>
    <t>Šperl</t>
  </si>
  <si>
    <t>581009/1925</t>
  </si>
  <si>
    <t>info@sipamont.cz</t>
  </si>
  <si>
    <t>9150261 (SB)</t>
  </si>
  <si>
    <t>Šperlová</t>
  </si>
  <si>
    <t>065927/4220</t>
  </si>
  <si>
    <t>Stráž</t>
  </si>
  <si>
    <t>psperlova@cz.suspa.com</t>
  </si>
  <si>
    <t>9155111 (SB)</t>
  </si>
  <si>
    <t>745219/2099</t>
  </si>
  <si>
    <t>Špidlen</t>
  </si>
  <si>
    <t>910322/7210</t>
  </si>
  <si>
    <t>spidlen@ceskysnowboarding.cz</t>
  </si>
  <si>
    <t>Špíl</t>
  </si>
  <si>
    <t>660226/1017</t>
  </si>
  <si>
    <t>J. Jenčíka</t>
  </si>
  <si>
    <t>spil@ceskysnowboarding.cz</t>
  </si>
  <si>
    <t>Šponar</t>
  </si>
  <si>
    <t>910213/6175</t>
  </si>
  <si>
    <t>sponar@ceskysnowboarding.cz</t>
  </si>
  <si>
    <t>890804/7225</t>
  </si>
  <si>
    <t>Špunda</t>
  </si>
  <si>
    <t>901209/4190</t>
  </si>
  <si>
    <t>spuda@ceskysnowboarding.cz</t>
  </si>
  <si>
    <t>Šrajber</t>
  </si>
  <si>
    <t>150123/2084</t>
  </si>
  <si>
    <t>Ladzes@seznam.cz</t>
  </si>
  <si>
    <t>080327/0963</t>
  </si>
  <si>
    <t>Šrajer</t>
  </si>
  <si>
    <t>690908/0035</t>
  </si>
  <si>
    <t>frantasrajer@seznam.cz</t>
  </si>
  <si>
    <t>Šrajerová</t>
  </si>
  <si>
    <t>755808/0178</t>
  </si>
  <si>
    <t>mig34@seznam.cz</t>
  </si>
  <si>
    <t>Šrám</t>
  </si>
  <si>
    <t>920817/4184</t>
  </si>
  <si>
    <t>sram@ceskysnowboarding.cz</t>
  </si>
  <si>
    <t>Šrámek</t>
  </si>
  <si>
    <t>Do Vrchu</t>
  </si>
  <si>
    <t>730515/0842</t>
  </si>
  <si>
    <t>sramek@ceskysnowboarding.cz</t>
  </si>
  <si>
    <t>Šrédl</t>
  </si>
  <si>
    <t>920407/1987</t>
  </si>
  <si>
    <t>zdenek.sredl@maxklinovec.club</t>
  </si>
  <si>
    <t>Šrěrba</t>
  </si>
  <si>
    <t>850416/4097</t>
  </si>
  <si>
    <t>Doubravice nad Svitavou</t>
  </si>
  <si>
    <t>srerba@czechsnowboarding.cz</t>
  </si>
  <si>
    <t>Šrollová</t>
  </si>
  <si>
    <t>855731/3941</t>
  </si>
  <si>
    <t>Novákových</t>
  </si>
  <si>
    <t>petrasrollova@ceskysnowboarding.cz</t>
  </si>
  <si>
    <t>Šromová</t>
  </si>
  <si>
    <t>055520/7180</t>
  </si>
  <si>
    <t>martassrom@seznam.cz</t>
  </si>
  <si>
    <t>Šrotířová</t>
  </si>
  <si>
    <t>055430/7908</t>
  </si>
  <si>
    <t>Opálková</t>
  </si>
  <si>
    <t>srotirova.magdalena@czechsnowboarding.cz</t>
  </si>
  <si>
    <t>Šroubek</t>
  </si>
  <si>
    <t>910323/0158</t>
  </si>
  <si>
    <t>sroubek@ceskysnowboarding.cz</t>
  </si>
  <si>
    <t>Šrutka</t>
  </si>
  <si>
    <t>861222/4170</t>
  </si>
  <si>
    <t>Hoštická</t>
  </si>
  <si>
    <t>srutal@seznam.cz</t>
  </si>
  <si>
    <t>Štádler</t>
  </si>
  <si>
    <t>100212/4684</t>
  </si>
  <si>
    <t>irena.varosova@seznam.cz</t>
  </si>
  <si>
    <t>770722/0059</t>
  </si>
  <si>
    <t>Spinozova</t>
  </si>
  <si>
    <t>stadler@calabar.cz</t>
  </si>
  <si>
    <t>Štafl</t>
  </si>
  <si>
    <t>061129/2781</t>
  </si>
  <si>
    <t>stafl.martin@czechsnowboarding.cz</t>
  </si>
  <si>
    <t>Štach</t>
  </si>
  <si>
    <t>950629/4457</t>
  </si>
  <si>
    <t>SadováZ</t>
  </si>
  <si>
    <t>stach.petr@czechsnowboarding.cz</t>
  </si>
  <si>
    <t>Štáková</t>
  </si>
  <si>
    <t>045623/7551</t>
  </si>
  <si>
    <t>Přehradní</t>
  </si>
  <si>
    <t>stakova@czechsnowboarding.cz</t>
  </si>
  <si>
    <t>Štanglerová</t>
  </si>
  <si>
    <t>915312/0944</t>
  </si>
  <si>
    <t>stanglerova@ceskysnowboarding.cz</t>
  </si>
  <si>
    <t>Štanglová</t>
  </si>
  <si>
    <t>101214/0932</t>
  </si>
  <si>
    <t>stanglova.slavka@seznam.cz</t>
  </si>
  <si>
    <t>Šťastná</t>
  </si>
  <si>
    <t>Anna, Daniela</t>
  </si>
  <si>
    <t>085708/8914</t>
  </si>
  <si>
    <t>Jamné</t>
  </si>
  <si>
    <t>ZL, AD, ZL, AD</t>
  </si>
  <si>
    <t>915221/0155</t>
  </si>
  <si>
    <t>stastna@ceskysnowboarding.cz</t>
  </si>
  <si>
    <t>815905/1021</t>
  </si>
  <si>
    <t>lucakop@seznam.cz</t>
  </si>
  <si>
    <t>690526/0076</t>
  </si>
  <si>
    <t>davidstastny@ceskysnowboarding.cz</t>
  </si>
  <si>
    <t>Karlov u Josefova Dolu</t>
  </si>
  <si>
    <t>dustt@seznam.cz</t>
  </si>
  <si>
    <t>930225/6084</t>
  </si>
  <si>
    <t>stastny@czechsnowboarding.cz</t>
  </si>
  <si>
    <t>080812/1314</t>
  </si>
  <si>
    <t>770790 (AD), 9150368 (SB)</t>
  </si>
  <si>
    <t>Štěbetáková</t>
  </si>
  <si>
    <t>795202/1924</t>
  </si>
  <si>
    <t>stebetakova@ceskysnowboarding.cz</t>
  </si>
  <si>
    <t>Štec</t>
  </si>
  <si>
    <t>890629/5376</t>
  </si>
  <si>
    <t>stec.martin@gmail.com</t>
  </si>
  <si>
    <t>9150243 (SB)</t>
  </si>
  <si>
    <t>Štědrá</t>
  </si>
  <si>
    <t>750323/2385</t>
  </si>
  <si>
    <t>stedra@ceskysnowboarding.cz</t>
  </si>
  <si>
    <t>Štedroňová</t>
  </si>
  <si>
    <t>876124/3645</t>
  </si>
  <si>
    <t>Josefa Ressla</t>
  </si>
  <si>
    <t>jitastedronova@centrum.cz</t>
  </si>
  <si>
    <t>065724/1860</t>
  </si>
  <si>
    <t>karolina.stefankova@czechsnowboarding.cz</t>
  </si>
  <si>
    <t>Štefka</t>
  </si>
  <si>
    <t>150427/0922</t>
  </si>
  <si>
    <t>Vitáskova</t>
  </si>
  <si>
    <t>ivaklusackova@centrum.cz</t>
  </si>
  <si>
    <t>040628/8234</t>
  </si>
  <si>
    <t>Sadařská</t>
  </si>
  <si>
    <t>matystefka@centrum.cz</t>
  </si>
  <si>
    <t>9150321 (SB)</t>
  </si>
  <si>
    <t>Štefková</t>
  </si>
  <si>
    <t>115313/0198</t>
  </si>
  <si>
    <t>michal.stefek@icloud.com</t>
  </si>
  <si>
    <t>095622/0375</t>
  </si>
  <si>
    <t>Šteiger</t>
  </si>
  <si>
    <t>860623/0820</t>
  </si>
  <si>
    <t>steiger@ceskysnowboarding.cz</t>
  </si>
  <si>
    <t>Štemberková</t>
  </si>
  <si>
    <t>705915/2760</t>
  </si>
  <si>
    <t>stemberkmarek@gmail.com</t>
  </si>
  <si>
    <t>Štenclová</t>
  </si>
  <si>
    <t>075111/3583</t>
  </si>
  <si>
    <t>nela.stenclova@czechsnowboarding.cz</t>
  </si>
  <si>
    <t>850603/4152</t>
  </si>
  <si>
    <t>jakubstepan@ceskysnowboarding.cz</t>
  </si>
  <si>
    <t>760917/4276</t>
  </si>
  <si>
    <t>stepan@ceskysnowboarding.cz</t>
  </si>
  <si>
    <t>890114/6067</t>
  </si>
  <si>
    <t>radekstepan1@gmail.com</t>
  </si>
  <si>
    <t>Štěpánek</t>
  </si>
  <si>
    <t>680901/1990</t>
  </si>
  <si>
    <t>Jilmová</t>
  </si>
  <si>
    <t>arnost.stepanek@gmail.com</t>
  </si>
  <si>
    <t>051207/0823</t>
  </si>
  <si>
    <t>Hrdého</t>
  </si>
  <si>
    <t>stepanek@czechsnowboarding.cz</t>
  </si>
  <si>
    <t>851216/2593</t>
  </si>
  <si>
    <t>Na Domovině</t>
  </si>
  <si>
    <t>stepanek@ceskysnowboarding.cz</t>
  </si>
  <si>
    <t>791126/0456</t>
  </si>
  <si>
    <t>Štiřín</t>
  </si>
  <si>
    <t>060430/4481</t>
  </si>
  <si>
    <t>stepankovasilvie@seznam.cz</t>
  </si>
  <si>
    <t>Pelicova</t>
  </si>
  <si>
    <t>110831/1380</t>
  </si>
  <si>
    <t>Pod Vývozem</t>
  </si>
  <si>
    <t>Štepáníková</t>
  </si>
  <si>
    <t>915213/4090</t>
  </si>
  <si>
    <t>Josefská</t>
  </si>
  <si>
    <t>stepanikovav@seznam.cz</t>
  </si>
  <si>
    <t>Štěpánková</t>
  </si>
  <si>
    <t>065623/0850</t>
  </si>
  <si>
    <t>655927/1653</t>
  </si>
  <si>
    <t>Ostrovická</t>
  </si>
  <si>
    <t>stepankova@ceskysnowboarding.cz</t>
  </si>
  <si>
    <t>065202/7970</t>
  </si>
  <si>
    <t>Husovany</t>
  </si>
  <si>
    <t>stepankova.natalie@czechsnowboarding.cz</t>
  </si>
  <si>
    <t>065623/0861</t>
  </si>
  <si>
    <t>875609/0442</t>
  </si>
  <si>
    <t>Štěpánová</t>
  </si>
  <si>
    <t>855328/6313</t>
  </si>
  <si>
    <t>stepanova.martina@post.cz</t>
  </si>
  <si>
    <t>Štěpková</t>
  </si>
  <si>
    <t>756104/4403</t>
  </si>
  <si>
    <t>Králův dvůr</t>
  </si>
  <si>
    <t>stepkova@ceskysnowboarding.czsnowboarding.cz</t>
  </si>
  <si>
    <t>Štěrba</t>
  </si>
  <si>
    <t>790729/6166</t>
  </si>
  <si>
    <t>sterba@ceskysnowboarding.cz</t>
  </si>
  <si>
    <t>Šterbová</t>
  </si>
  <si>
    <t>055908/7419</t>
  </si>
  <si>
    <t>Záhlinická</t>
  </si>
  <si>
    <t>sterbova.marketa@czechsnowboarding.cz</t>
  </si>
  <si>
    <t>Štercl</t>
  </si>
  <si>
    <t>781016/2448</t>
  </si>
  <si>
    <t>Martinská</t>
  </si>
  <si>
    <t>stanislav.stercl@maxklinovec.club</t>
  </si>
  <si>
    <t>Štern</t>
  </si>
  <si>
    <t>091201/4950</t>
  </si>
  <si>
    <t>michaela.sternova@email.com</t>
  </si>
  <si>
    <t>Šternová</t>
  </si>
  <si>
    <t>765608/0190</t>
  </si>
  <si>
    <t>michaela.sternova@czech-ski.com</t>
  </si>
  <si>
    <t>Štětka</t>
  </si>
  <si>
    <t>760630/8028</t>
  </si>
  <si>
    <t>stetka@ceskysnowboarding.cz</t>
  </si>
  <si>
    <t>Števůrková</t>
  </si>
  <si>
    <t>885519/0784</t>
  </si>
  <si>
    <t>luci-ste@seznam.cz</t>
  </si>
  <si>
    <t>Štika</t>
  </si>
  <si>
    <t>880311/2010</t>
  </si>
  <si>
    <t>K Lanovce</t>
  </si>
  <si>
    <t>stika@ceskysnowboarding.cz</t>
  </si>
  <si>
    <t>Štim</t>
  </si>
  <si>
    <t>925225/3494</t>
  </si>
  <si>
    <t>Otovická</t>
  </si>
  <si>
    <t>jan.stim@maxklinovec.club</t>
  </si>
  <si>
    <t>Štípková</t>
  </si>
  <si>
    <t>085117/5204</t>
  </si>
  <si>
    <t>kstipkova@seznam.cz</t>
  </si>
  <si>
    <t>Štiva</t>
  </si>
  <si>
    <t>860702/6219</t>
  </si>
  <si>
    <t>Jánošíkova</t>
  </si>
  <si>
    <t>stiva@czechsnowboarding.cz</t>
  </si>
  <si>
    <t>Štochl</t>
  </si>
  <si>
    <t>740920/0106</t>
  </si>
  <si>
    <t>albert.stochl@ceskysnowboarding.cz</t>
  </si>
  <si>
    <t>Štolfa</t>
  </si>
  <si>
    <t>930629/4921</t>
  </si>
  <si>
    <t>martin@doubleproduction.cz</t>
  </si>
  <si>
    <t>100308/4665</t>
  </si>
  <si>
    <t>Žampionová</t>
  </si>
  <si>
    <t>vilem.stolfa@icloud.com</t>
  </si>
  <si>
    <t>840117/1471</t>
  </si>
  <si>
    <t>Žampionova</t>
  </si>
  <si>
    <t>Štorková</t>
  </si>
  <si>
    <t>055421/4694</t>
  </si>
  <si>
    <t>emmca.storkova@seznam.cz</t>
  </si>
  <si>
    <t>825822/2500</t>
  </si>
  <si>
    <t>Jungamnova</t>
  </si>
  <si>
    <t>petra.storkova@maxklinovec.club</t>
  </si>
  <si>
    <t>Šťovíček</t>
  </si>
  <si>
    <t>991130/7692</t>
  </si>
  <si>
    <t>stovicek@ceskysnowboarding.cz</t>
  </si>
  <si>
    <t>Štrbanová</t>
  </si>
  <si>
    <t>015531/4918</t>
  </si>
  <si>
    <t>Želetava</t>
  </si>
  <si>
    <t>annastrbanova@seznam.cz</t>
  </si>
  <si>
    <t>Štrunc</t>
  </si>
  <si>
    <t>090923/3567</t>
  </si>
  <si>
    <t>oliver.strunc@czechsnowboarding.cz</t>
  </si>
  <si>
    <t>Štusák</t>
  </si>
  <si>
    <t>861204/5761</t>
  </si>
  <si>
    <t>stusak@ceskysnowboarding.cz</t>
  </si>
  <si>
    <t>Štverka</t>
  </si>
  <si>
    <t>051011/3659</t>
  </si>
  <si>
    <t>Jiřího Herolda</t>
  </si>
  <si>
    <t>Konstantin.stverka@czechsnowboarding.cz</t>
  </si>
  <si>
    <t>Štýbar</t>
  </si>
  <si>
    <t>060314/5906</t>
  </si>
  <si>
    <t>třicatého dubna</t>
  </si>
  <si>
    <t>Vojtech.stybar@czechsnowboarding.cz</t>
  </si>
  <si>
    <t>Štycha</t>
  </si>
  <si>
    <t>740713/0434</t>
  </si>
  <si>
    <t>stycha@ceskysnowboarding.cz</t>
  </si>
  <si>
    <t>Šuchman</t>
  </si>
  <si>
    <t>880714/2795</t>
  </si>
  <si>
    <t>suchman@ceskysnowboarding.cz</t>
  </si>
  <si>
    <t>880215/1248</t>
  </si>
  <si>
    <t>Bohutín</t>
  </si>
  <si>
    <t>suchman.t@gmail.com</t>
  </si>
  <si>
    <t>Šulák</t>
  </si>
  <si>
    <t>111114/1394</t>
  </si>
  <si>
    <t>Za Příkopem</t>
  </si>
  <si>
    <t>anddruska@seznam.cz</t>
  </si>
  <si>
    <t>081112/4644</t>
  </si>
  <si>
    <t>Šuláková</t>
  </si>
  <si>
    <t>885414/5729</t>
  </si>
  <si>
    <t>anna.sulakova@czechsnowboarding.cz</t>
  </si>
  <si>
    <t>Šulc</t>
  </si>
  <si>
    <t>900809/7219</t>
  </si>
  <si>
    <t>sulc@ceskysnowboarding.cz</t>
  </si>
  <si>
    <t>620710/1439</t>
  </si>
  <si>
    <t>U smaltovny</t>
  </si>
  <si>
    <t>730403/0701</t>
  </si>
  <si>
    <t>Třebusice</t>
  </si>
  <si>
    <t>sulcovajituna@seznam.cz</t>
  </si>
  <si>
    <t>720718/3049</t>
  </si>
  <si>
    <t>Protifašistických bojovníku</t>
  </si>
  <si>
    <t>Jiřín</t>
  </si>
  <si>
    <t>sulcjiri@ceskysnowboarding.cz</t>
  </si>
  <si>
    <t>991126/0788</t>
  </si>
  <si>
    <t>misulekopule@gmail.com</t>
  </si>
  <si>
    <t>980822/0785</t>
  </si>
  <si>
    <t>730430/0388</t>
  </si>
  <si>
    <t>sulcs@ceskysnowboarding.cz</t>
  </si>
  <si>
    <t>960904/0782</t>
  </si>
  <si>
    <t>Šulcová</t>
  </si>
  <si>
    <t>745209/0690</t>
  </si>
  <si>
    <t>Šulz</t>
  </si>
  <si>
    <t>911128/5953</t>
  </si>
  <si>
    <t>K šafránce</t>
  </si>
  <si>
    <t>sulz@ceskysnowboarding.cz</t>
  </si>
  <si>
    <t>Šumová</t>
  </si>
  <si>
    <t>745315/4049</t>
  </si>
  <si>
    <t>ladislavasumova@ceskysnowboarding.cz</t>
  </si>
  <si>
    <t>Šunka</t>
  </si>
  <si>
    <t>111123/0868</t>
  </si>
  <si>
    <t>Krkošková</t>
  </si>
  <si>
    <t>sunka@czechsnowboarding.cz</t>
  </si>
  <si>
    <t>Šupal</t>
  </si>
  <si>
    <t>060707/3687</t>
  </si>
  <si>
    <t>vojtech.supal@czechsnowboarding.cz</t>
  </si>
  <si>
    <t>Šupka</t>
  </si>
  <si>
    <t>930420/5042</t>
  </si>
  <si>
    <t>Sady solná</t>
  </si>
  <si>
    <t>supka@ceskysnowboarding.cz</t>
  </si>
  <si>
    <t>Šustáček</t>
  </si>
  <si>
    <t>090121/7416</t>
  </si>
  <si>
    <t>tobias.sustacek@czechsnowboarding.cz</t>
  </si>
  <si>
    <t>Švábenksá</t>
  </si>
  <si>
    <t>126104/1089</t>
  </si>
  <si>
    <t>Kigginsova</t>
  </si>
  <si>
    <t>jeniksvabik@seznam.cz</t>
  </si>
  <si>
    <t>Švábík</t>
  </si>
  <si>
    <t>710220/2910</t>
  </si>
  <si>
    <t>loučná</t>
  </si>
  <si>
    <t>Loučná 82</t>
  </si>
  <si>
    <t>loodas@seznam.cz</t>
  </si>
  <si>
    <t>Švabíková</t>
  </si>
  <si>
    <t>065514/1718</t>
  </si>
  <si>
    <t>apolena.svabikova@gmail.com</t>
  </si>
  <si>
    <t>Švábíková</t>
  </si>
  <si>
    <t>996122/2656</t>
  </si>
  <si>
    <t>Loučná pod Klínovem</t>
  </si>
  <si>
    <t>Švalichová</t>
  </si>
  <si>
    <t>776216/0538</t>
  </si>
  <si>
    <t>svalichova@ceskysnowboarding.cz</t>
  </si>
  <si>
    <t>Švamberk</t>
  </si>
  <si>
    <t>810114/2434</t>
  </si>
  <si>
    <t>svamberk@ceskysnowboarding.cz</t>
  </si>
  <si>
    <t>Švancarová</t>
  </si>
  <si>
    <t>075328/0396</t>
  </si>
  <si>
    <t>svancarova@snowkidzcz.com</t>
  </si>
  <si>
    <t>Švanda</t>
  </si>
  <si>
    <t>661005/9390</t>
  </si>
  <si>
    <t>Halouzkova</t>
  </si>
  <si>
    <t>svanda@ceskysnowboarding.cz</t>
  </si>
  <si>
    <t>Švandrlíková</t>
  </si>
  <si>
    <t>726101/2044</t>
  </si>
  <si>
    <t>Písnice u Bazénu</t>
  </si>
  <si>
    <t>svandrlikova@ceskysnowboarding.cz</t>
  </si>
  <si>
    <t>Švarc</t>
  </si>
  <si>
    <t>110405/1575</t>
  </si>
  <si>
    <t>svarc.jakub@czechsnowboarding.cz</t>
  </si>
  <si>
    <t>Švec</t>
  </si>
  <si>
    <t>930718/0190</t>
  </si>
  <si>
    <t>na Chodovce</t>
  </si>
  <si>
    <t>jakubsvec@ceskysnowboarding.cz</t>
  </si>
  <si>
    <t>750330/3742</t>
  </si>
  <si>
    <t>svec@czechsnowboarding.cz</t>
  </si>
  <si>
    <t>741016/0615</t>
  </si>
  <si>
    <t>Tyršova 61</t>
  </si>
  <si>
    <t>martin.svec@ceskysnowboarding.cz</t>
  </si>
  <si>
    <t>Švecová</t>
  </si>
  <si>
    <t>095301/0377</t>
  </si>
  <si>
    <t>ema.svecova@czechsnowboarding.cz</t>
  </si>
  <si>
    <t>Švejcar</t>
  </si>
  <si>
    <t>831229/4628</t>
  </si>
  <si>
    <t>Vladislava Peroutky</t>
  </si>
  <si>
    <t>svejcar@ceskysnowboarding.cz</t>
  </si>
  <si>
    <t>Švejda</t>
  </si>
  <si>
    <t>900409/0436</t>
  </si>
  <si>
    <t>svejda@ceskysnowboarding.cz</t>
  </si>
  <si>
    <t>Švejkovská</t>
  </si>
  <si>
    <t>986201/0796</t>
  </si>
  <si>
    <t>mrnousek.77@seznam.cz</t>
  </si>
  <si>
    <t>Švestka</t>
  </si>
  <si>
    <t>720831/0615</t>
  </si>
  <si>
    <t>svestka@ceskysnowboarding.cz</t>
  </si>
  <si>
    <t>Švihel</t>
  </si>
  <si>
    <t>861011/4535</t>
  </si>
  <si>
    <t>svihel@czechsnowboarding.cz</t>
  </si>
  <si>
    <t>Šviráková</t>
  </si>
  <si>
    <t>785729/3972</t>
  </si>
  <si>
    <t>svirakova@ceskysnowboarding.cz</t>
  </si>
  <si>
    <t>Švrlanský</t>
  </si>
  <si>
    <t>040107/4839</t>
  </si>
  <si>
    <t>svrlansky@snowkidzcz.com</t>
  </si>
  <si>
    <t>Švub</t>
  </si>
  <si>
    <t>921221/6145</t>
  </si>
  <si>
    <t>svub.zdenek@gmail.com</t>
  </si>
  <si>
    <t>741227/8599</t>
  </si>
  <si>
    <t>Nádražni</t>
  </si>
  <si>
    <t>Milívsko</t>
  </si>
  <si>
    <t>tabor@ceskysnowboarding.cz</t>
  </si>
  <si>
    <t>065104/8079</t>
  </si>
  <si>
    <t>monastabor@seznam.cz</t>
  </si>
  <si>
    <t>Taclova</t>
  </si>
  <si>
    <t>830429/4185</t>
  </si>
  <si>
    <t>taclova@cekysnowboarding.cz</t>
  </si>
  <si>
    <t>Tadra</t>
  </si>
  <si>
    <t>860306/0499</t>
  </si>
  <si>
    <t>E.Hyblerové</t>
  </si>
  <si>
    <t>tadra@ceskysnowboarding.cz</t>
  </si>
  <si>
    <t>Talpaš</t>
  </si>
  <si>
    <t>800827/1887</t>
  </si>
  <si>
    <t>talpas@ceskysnowboarding.cz</t>
  </si>
  <si>
    <t>Tatara</t>
  </si>
  <si>
    <t>771219/5612</t>
  </si>
  <si>
    <t>Gen.Piky</t>
  </si>
  <si>
    <t>tatara@ceskysnowboarding.cz</t>
  </si>
  <si>
    <t>Tatarko</t>
  </si>
  <si>
    <t>030724/5400</t>
  </si>
  <si>
    <t>brunotatark@icloud.com</t>
  </si>
  <si>
    <t>9150269 (SB)</t>
  </si>
  <si>
    <t>Tauchman</t>
  </si>
  <si>
    <t>780806/2383</t>
  </si>
  <si>
    <t>filip.tauchman@email.com</t>
  </si>
  <si>
    <t>Teichmann</t>
  </si>
  <si>
    <t>060613/0371</t>
  </si>
  <si>
    <t>tedas.teichmann@czechsnowboarding.cz</t>
  </si>
  <si>
    <t>Teinevová</t>
  </si>
  <si>
    <t>135710/1779</t>
  </si>
  <si>
    <t>teinevova@czechsnowboarding.cz</t>
  </si>
  <si>
    <t>Tejkl</t>
  </si>
  <si>
    <t>780111/3672</t>
  </si>
  <si>
    <t>tejkll@email.cz</t>
  </si>
  <si>
    <t>Tekal</t>
  </si>
  <si>
    <t>901108/7217</t>
  </si>
  <si>
    <t>takal@ceskysnowboarding.cz</t>
  </si>
  <si>
    <t>Temiak</t>
  </si>
  <si>
    <t>931211/6165</t>
  </si>
  <si>
    <t>G@seznam.cz</t>
  </si>
  <si>
    <t>Teplá</t>
  </si>
  <si>
    <t>046119/7935</t>
  </si>
  <si>
    <t>macateply@seznam.cz</t>
  </si>
  <si>
    <t>Teplý</t>
  </si>
  <si>
    <t>881222/0439</t>
  </si>
  <si>
    <t>Lochenická</t>
  </si>
  <si>
    <t>jakub.teply@gmail.com</t>
  </si>
  <si>
    <t>760522/1976</t>
  </si>
  <si>
    <t>Bienerova 694</t>
  </si>
  <si>
    <t>lumir.tesar@ceskysnowboarding.cz</t>
  </si>
  <si>
    <t>Tesařík</t>
  </si>
  <si>
    <t>890301/0831</t>
  </si>
  <si>
    <t>Oleška</t>
  </si>
  <si>
    <t>Praha východ</t>
  </si>
  <si>
    <t>tesarik@ceskysnowboarding.cz</t>
  </si>
  <si>
    <t>Themlová</t>
  </si>
  <si>
    <t>026003/4225</t>
  </si>
  <si>
    <t>Kubíčkova</t>
  </si>
  <si>
    <t>themlova@czechsnowboarding.cz</t>
  </si>
  <si>
    <t>Theuerová</t>
  </si>
  <si>
    <t>905428/3865</t>
  </si>
  <si>
    <t>theuerova.el@gmail.com</t>
  </si>
  <si>
    <t>Anne</t>
  </si>
  <si>
    <t>Thirkettle</t>
  </si>
  <si>
    <t>035427/4327</t>
  </si>
  <si>
    <t>Ratíškovice</t>
  </si>
  <si>
    <t>arinek@seznam.cz</t>
  </si>
  <si>
    <t>Antony</t>
  </si>
  <si>
    <t>060213/8064</t>
  </si>
  <si>
    <t>Thoř</t>
  </si>
  <si>
    <t>911012/2890</t>
  </si>
  <si>
    <t>thor@ceskysnowboardin.cz</t>
  </si>
  <si>
    <t>Tietz</t>
  </si>
  <si>
    <t>060820/4685</t>
  </si>
  <si>
    <t>Tihelka</t>
  </si>
  <si>
    <t>941026/4215</t>
  </si>
  <si>
    <t>dislerx@seznam.cz</t>
  </si>
  <si>
    <t>101202/0251</t>
  </si>
  <si>
    <t>tomas.tihelka@czechsnowboarding.cz</t>
  </si>
  <si>
    <t>045131/3522</t>
  </si>
  <si>
    <t>Pod kynastem</t>
  </si>
  <si>
    <t>jitka.skal@seznam.cz</t>
  </si>
  <si>
    <t>9155093 (SB)</t>
  </si>
  <si>
    <t>005202/0045</t>
  </si>
  <si>
    <t>kamila.ticha@avatop.cz</t>
  </si>
  <si>
    <t>995810/1945</t>
  </si>
  <si>
    <t>ddm@novyrole.cz</t>
  </si>
  <si>
    <t>9155034 (SB)</t>
  </si>
  <si>
    <t>775918/3960</t>
  </si>
  <si>
    <t>Letňanská</t>
  </si>
  <si>
    <t>vlastacek@seznam.cz</t>
  </si>
  <si>
    <t>Tichopádová</t>
  </si>
  <si>
    <t>066106/3777</t>
  </si>
  <si>
    <t>tichopadovat@gmail.com</t>
  </si>
  <si>
    <t>Tichý</t>
  </si>
  <si>
    <t>740221/2576</t>
  </si>
  <si>
    <t>060725/3768</t>
  </si>
  <si>
    <t>patrik.tichy@czechsnowboarding.cz</t>
  </si>
  <si>
    <t>Tikovska</t>
  </si>
  <si>
    <t>896202/0496</t>
  </si>
  <si>
    <t>Hrabačovská</t>
  </si>
  <si>
    <t>e.n.t.e@email.cz</t>
  </si>
  <si>
    <t>Ťintěrová</t>
  </si>
  <si>
    <t>755721/2465</t>
  </si>
  <si>
    <t>martina.tinterova@maxklinovec.club</t>
  </si>
  <si>
    <t>Tischer</t>
  </si>
  <si>
    <t>880724/4182</t>
  </si>
  <si>
    <t>tischer@ceskysnowboarding.cz</t>
  </si>
  <si>
    <t>Tischerová</t>
  </si>
  <si>
    <t>866119/0934</t>
  </si>
  <si>
    <t>tischerovavceskysnowboarding.cz</t>
  </si>
  <si>
    <t>Tkáč</t>
  </si>
  <si>
    <t>Team Jizerky</t>
  </si>
  <si>
    <t>670206/0035</t>
  </si>
  <si>
    <t>Velký semering</t>
  </si>
  <si>
    <t>info@jizerkyinfo.cz</t>
  </si>
  <si>
    <t>Tkáčová</t>
  </si>
  <si>
    <t>055311/7081</t>
  </si>
  <si>
    <t>adela.tkacova@czechsnowboarding.cz</t>
  </si>
  <si>
    <t>065424/8001</t>
  </si>
  <si>
    <t>tkacova.sofie@czechsnowboarding.cz</t>
  </si>
  <si>
    <t>Tkočová</t>
  </si>
  <si>
    <t>046120/8066</t>
  </si>
  <si>
    <t>tkocova.karolina@czechsnowboarding.cz</t>
  </si>
  <si>
    <t>Tlustý</t>
  </si>
  <si>
    <t>830808/0143</t>
  </si>
  <si>
    <t>tlusty@suzuki-marine.cz</t>
  </si>
  <si>
    <t>780206/0673</t>
  </si>
  <si>
    <t>Rynholec</t>
  </si>
  <si>
    <t>tlusty.miroslav@centrum.cz</t>
  </si>
  <si>
    <t>Lopatecká</t>
  </si>
  <si>
    <t>120730/0160</t>
  </si>
  <si>
    <t>barinka22@seznam.cz</t>
  </si>
  <si>
    <t>Tobola</t>
  </si>
  <si>
    <t>740621/2935</t>
  </si>
  <si>
    <t>bretislav.tobola@czechsnowboarding.cz</t>
  </si>
  <si>
    <t>Točíková</t>
  </si>
  <si>
    <t>925222/0054</t>
  </si>
  <si>
    <t>Kbelská</t>
  </si>
  <si>
    <t>tinatoci@gmail.com</t>
  </si>
  <si>
    <t>Toma</t>
  </si>
  <si>
    <t>880227/5658</t>
  </si>
  <si>
    <t>Ke Slivenci</t>
  </si>
  <si>
    <t>Praha Lochkov</t>
  </si>
  <si>
    <t>d.toma@me.com</t>
  </si>
  <si>
    <t>885107/5662</t>
  </si>
  <si>
    <t>misa.svo@seznam.cz</t>
  </si>
  <si>
    <t>Tomaier</t>
  </si>
  <si>
    <t>811104/0597</t>
  </si>
  <si>
    <t>tomaier@ceskysnowboarding.cz</t>
  </si>
  <si>
    <t>Toman</t>
  </si>
  <si>
    <t>920611/0001</t>
  </si>
  <si>
    <t>Okrouhlo 28</t>
  </si>
  <si>
    <t>Okrouhlo</t>
  </si>
  <si>
    <t>Fairhead@seznam.cz</t>
  </si>
  <si>
    <t>9150230 (SB)</t>
  </si>
  <si>
    <t>960721/0019</t>
  </si>
  <si>
    <t>Praha 616</t>
  </si>
  <si>
    <t>josef.toman@seznam.cz</t>
  </si>
  <si>
    <t>840713/3680</t>
  </si>
  <si>
    <t>marek.toman@skibukovka.cz</t>
  </si>
  <si>
    <t>681023/1560</t>
  </si>
  <si>
    <t>mmtt@seznam.cz</t>
  </si>
  <si>
    <t>010212/1998</t>
  </si>
  <si>
    <t>496/5</t>
  </si>
  <si>
    <t>bianka.z@seznam.cz</t>
  </si>
  <si>
    <t>750616/5667</t>
  </si>
  <si>
    <t>petrtoman@centrum.cz</t>
  </si>
  <si>
    <t>771211/4102</t>
  </si>
  <si>
    <t>Opalkova</t>
  </si>
  <si>
    <t>toman@ceskysnowboarding.cz</t>
  </si>
  <si>
    <t>030206/0198</t>
  </si>
  <si>
    <t>Semická</t>
  </si>
  <si>
    <t>vencatoman@seznam.cz</t>
  </si>
  <si>
    <t>9150226 (SB)</t>
  </si>
  <si>
    <t>Tománek</t>
  </si>
  <si>
    <t>870422/3198</t>
  </si>
  <si>
    <t>nula@thezero.info</t>
  </si>
  <si>
    <t>Tomanová</t>
  </si>
  <si>
    <t>096030/5005</t>
  </si>
  <si>
    <t xml:space="preserve">Boží dar </t>
  </si>
  <si>
    <t>anna.toma@seznam.cz</t>
  </si>
  <si>
    <t>805822/3855</t>
  </si>
  <si>
    <t>tomanova@czechsnowboarding.cz</t>
  </si>
  <si>
    <t>905813/0158</t>
  </si>
  <si>
    <t>Janouškova</t>
  </si>
  <si>
    <t>johtom@seznam.cz</t>
  </si>
  <si>
    <t>925115/0194</t>
  </si>
  <si>
    <t>madla.tomanova@seznam.cz</t>
  </si>
  <si>
    <t>Tomastíková</t>
  </si>
  <si>
    <t>095513/3663</t>
  </si>
  <si>
    <t>U větrolomu</t>
  </si>
  <si>
    <t>adela.tomastikova@czechsnowboarding.cz</t>
  </si>
  <si>
    <t>Ciolkovského</t>
  </si>
  <si>
    <t>881215/3713</t>
  </si>
  <si>
    <t>Rybná nad Zdobnicí</t>
  </si>
  <si>
    <t>martin.tomassnb@seznam.cz</t>
  </si>
  <si>
    <t>Tomášek</t>
  </si>
  <si>
    <t>850402/6190</t>
  </si>
  <si>
    <t>tomasek@ceskysnowboarding.cz</t>
  </si>
  <si>
    <t>800908/0343</t>
  </si>
  <si>
    <t>Amforová</t>
  </si>
  <si>
    <t>tomasekm@ceskysnowboarding.cz</t>
  </si>
  <si>
    <t>061125/3555</t>
  </si>
  <si>
    <t>petr.tomasek@czechsnowboarding.cz</t>
  </si>
  <si>
    <t>Tomeček</t>
  </si>
  <si>
    <t>080123/7932</t>
  </si>
  <si>
    <t>l.tomeckova@email.cz</t>
  </si>
  <si>
    <t>Tomeš</t>
  </si>
  <si>
    <t>910113/0159</t>
  </si>
  <si>
    <t>jakub.tomes@centrum.cz</t>
  </si>
  <si>
    <t>Tomíček</t>
  </si>
  <si>
    <t>980723/5383</t>
  </si>
  <si>
    <t>timotej.tomicek@czechsnowboarding.cz</t>
  </si>
  <si>
    <t>030803/5387</t>
  </si>
  <si>
    <t>tomas.tomicek@czechsnowboarding.cz</t>
  </si>
  <si>
    <t>Tomrdle</t>
  </si>
  <si>
    <t>920603/2154</t>
  </si>
  <si>
    <t>jakubtomrdle@ceskysnowboarding.cz</t>
  </si>
  <si>
    <t>Tomšú</t>
  </si>
  <si>
    <t>070730/3102</t>
  </si>
  <si>
    <t>hladké životice</t>
  </si>
  <si>
    <t>patrik.timsu@czechsnowboarding.cz</t>
  </si>
  <si>
    <t>Tomšů</t>
  </si>
  <si>
    <t>970704/5656</t>
  </si>
  <si>
    <t>Hladké Životice</t>
  </si>
  <si>
    <t>tomsu@snowkidzcz.com</t>
  </si>
  <si>
    <t>Tongelová</t>
  </si>
  <si>
    <t>745102/2392</t>
  </si>
  <si>
    <t>radka.tongelova@maxklinovec.club</t>
  </si>
  <si>
    <t>Topinka</t>
  </si>
  <si>
    <t>880526/0233</t>
  </si>
  <si>
    <t>topinka@ceskysnowboarding.cz</t>
  </si>
  <si>
    <t>Torba</t>
  </si>
  <si>
    <t>891230/0155</t>
  </si>
  <si>
    <t>jantorba@ceskysnowboarding.cz</t>
  </si>
  <si>
    <t>Tóthová</t>
  </si>
  <si>
    <t>885423/4136</t>
  </si>
  <si>
    <t>Na Stínadlech</t>
  </si>
  <si>
    <t>tothova@ceskysnowboarding.cz</t>
  </si>
  <si>
    <t>Toufar</t>
  </si>
  <si>
    <t>820626/8191</t>
  </si>
  <si>
    <t>toufar@ceskysnowboarding.cz</t>
  </si>
  <si>
    <t>Toufarová</t>
  </si>
  <si>
    <t>925619/4233</t>
  </si>
  <si>
    <t>toufarova@ceskysnowboarding.cz</t>
  </si>
  <si>
    <t>Touš</t>
  </si>
  <si>
    <t>770930/0522</t>
  </si>
  <si>
    <t>Čtyřlístková</t>
  </si>
  <si>
    <t>tous@ceskysnowboarding.cz</t>
  </si>
  <si>
    <t>Továrková</t>
  </si>
  <si>
    <t>065307/8096</t>
  </si>
  <si>
    <t>Heleny Mašínové</t>
  </si>
  <si>
    <t>tovarkova.ilona@czechsnowboarding</t>
  </si>
  <si>
    <t>Kristyna</t>
  </si>
  <si>
    <t>Tozová</t>
  </si>
  <si>
    <t>905228/4219</t>
  </si>
  <si>
    <t>kristyna.tozova@czechsnowboarding.cz</t>
  </si>
  <si>
    <t>Trávníček</t>
  </si>
  <si>
    <t>791211/3143</t>
  </si>
  <si>
    <t>stary.nabytek@seznam.cz</t>
  </si>
  <si>
    <t>840328/7145</t>
  </si>
  <si>
    <t>Dobrá Voda u Č.B.</t>
  </si>
  <si>
    <t>travnicek@ceskysnowboarding.cz</t>
  </si>
  <si>
    <t>Trč</t>
  </si>
  <si>
    <t>041204/1146</t>
  </si>
  <si>
    <t>Čiklova</t>
  </si>
  <si>
    <t>trc@ceskysnowboarding.cz</t>
  </si>
  <si>
    <t>Trejbal</t>
  </si>
  <si>
    <t>910806/3272</t>
  </si>
  <si>
    <t>trejbal@ceskysnowboarding.cz</t>
  </si>
  <si>
    <t>Tremcinsky</t>
  </si>
  <si>
    <t>811123/0985</t>
  </si>
  <si>
    <t>Lidicka</t>
  </si>
  <si>
    <t>Nachod</t>
  </si>
  <si>
    <t>tremcinsky@ceskysnowboarding.cz</t>
  </si>
  <si>
    <t>Trenkner</t>
  </si>
  <si>
    <t>061213/7966</t>
  </si>
  <si>
    <t>trenkner.filip@czechsnowboarding.cz</t>
  </si>
  <si>
    <t>Trenknerová</t>
  </si>
  <si>
    <t>095608/8045</t>
  </si>
  <si>
    <t>trenknerova.sofie@czechsnowboarding.cz</t>
  </si>
  <si>
    <t>Trentínová</t>
  </si>
  <si>
    <t>775503/4705</t>
  </si>
  <si>
    <t>trentinova@czechsnowboarding.cz</t>
  </si>
  <si>
    <t>Trepáč</t>
  </si>
  <si>
    <t>100211/8029</t>
  </si>
  <si>
    <t>Tabule</t>
  </si>
  <si>
    <t>Tvrdonice</t>
  </si>
  <si>
    <t>elishager@centrum.cz</t>
  </si>
  <si>
    <t>Trchalík</t>
  </si>
  <si>
    <t>131212/1514</t>
  </si>
  <si>
    <t>trchalik.roman@czechsnowboarding.cz</t>
  </si>
  <si>
    <t>Trnka</t>
  </si>
  <si>
    <t>060620/5072</t>
  </si>
  <si>
    <t>Dobré pole</t>
  </si>
  <si>
    <t>oliiis@email.cz</t>
  </si>
  <si>
    <t>890217/0739</t>
  </si>
  <si>
    <t>ivo.trnka@centrum.cz</t>
  </si>
  <si>
    <t>090613/4988</t>
  </si>
  <si>
    <t>085608/8090</t>
  </si>
  <si>
    <t>Zbýšov</t>
  </si>
  <si>
    <t>martina.trnkova@centrum.cz</t>
  </si>
  <si>
    <t>045728/8183</t>
  </si>
  <si>
    <t>135728/1002</t>
  </si>
  <si>
    <t>pavel.trnka@aktt.cz</t>
  </si>
  <si>
    <t>Trochimovič</t>
  </si>
  <si>
    <t>060519/6438</t>
  </si>
  <si>
    <t>Špindlerovská</t>
  </si>
  <si>
    <t>jbily@email.cz</t>
  </si>
  <si>
    <t>Trojan</t>
  </si>
  <si>
    <t>020127/1664</t>
  </si>
  <si>
    <t>trojanf@seznam.cz</t>
  </si>
  <si>
    <t>710102/0025</t>
  </si>
  <si>
    <t>Alzbeta.trojanova@email.cz</t>
  </si>
  <si>
    <t>trojan.vaclav@volny.cz</t>
  </si>
  <si>
    <t>Štepán</t>
  </si>
  <si>
    <t>061003/2093</t>
  </si>
  <si>
    <t>Týnec nad Labem</t>
  </si>
  <si>
    <t>trojan.stepan@czechsnowboarding.cz</t>
  </si>
  <si>
    <t>050801/5211</t>
  </si>
  <si>
    <t>trojant@seznam.cz</t>
  </si>
  <si>
    <t>750404/2898</t>
  </si>
  <si>
    <t>Berní</t>
  </si>
  <si>
    <t>050705/4735</t>
  </si>
  <si>
    <t>Vojta.trojan@email.cz</t>
  </si>
  <si>
    <t>9150334 (SB)</t>
  </si>
  <si>
    <t>Trojanová</t>
  </si>
  <si>
    <t>715203/0083</t>
  </si>
  <si>
    <t>alzbeta.trojanova@email.cz</t>
  </si>
  <si>
    <t>035124/0164</t>
  </si>
  <si>
    <t>Kacka.trojanova@email.cz</t>
  </si>
  <si>
    <t>9155068 (SB)</t>
  </si>
  <si>
    <t>056212/6202</t>
  </si>
  <si>
    <t>Za Vodojemem</t>
  </si>
  <si>
    <t>trojanova.vendula@czechsnowboarding.cz</t>
  </si>
  <si>
    <t>Trošková</t>
  </si>
  <si>
    <t>725904/1900</t>
  </si>
  <si>
    <t>S. Čecha</t>
  </si>
  <si>
    <t>Klášterec n.Ohří</t>
  </si>
  <si>
    <t>zdena.troskova@maxklinovec.club</t>
  </si>
  <si>
    <t>Trtílková</t>
  </si>
  <si>
    <t>115922/1338</t>
  </si>
  <si>
    <t>Šámalová</t>
  </si>
  <si>
    <t>hana.trtilkova@gemail.com</t>
  </si>
  <si>
    <t>Trubačová</t>
  </si>
  <si>
    <t>856029/3049</t>
  </si>
  <si>
    <t>trubacova@ceskysnowboarding.cz</t>
  </si>
  <si>
    <t>845922/2783</t>
  </si>
  <si>
    <t>Truhan</t>
  </si>
  <si>
    <t>870729/2517</t>
  </si>
  <si>
    <t>truhis20@seznam.cz</t>
  </si>
  <si>
    <t>Truhlář</t>
  </si>
  <si>
    <t>660418/0231</t>
  </si>
  <si>
    <t>libor.truhlar@seznam.cz</t>
  </si>
  <si>
    <t>Trundová</t>
  </si>
  <si>
    <t>085206/7909</t>
  </si>
  <si>
    <t>Němčany</t>
  </si>
  <si>
    <t>trundova@czechsnowboarding.cz</t>
  </si>
  <si>
    <t>Tryzna</t>
  </si>
  <si>
    <t>810811/3607</t>
  </si>
  <si>
    <t>tryzna@ceskysnowboardng.cz</t>
  </si>
  <si>
    <t>Třaskoš</t>
  </si>
  <si>
    <t>060319/3679</t>
  </si>
  <si>
    <t>traskos@snowkidzcz.com</t>
  </si>
  <si>
    <t>Třaskošová</t>
  </si>
  <si>
    <t>085501/3588</t>
  </si>
  <si>
    <t>traskosova@snowkidzcz.com</t>
  </si>
  <si>
    <t>Třeštík</t>
  </si>
  <si>
    <t>150530/0819</t>
  </si>
  <si>
    <t>radka.trestikova@icloud.com</t>
  </si>
  <si>
    <t>051220/4660</t>
  </si>
  <si>
    <t>Olivova</t>
  </si>
  <si>
    <t>marcelka.trestikova@gmail.com</t>
  </si>
  <si>
    <t>Třeštíková</t>
  </si>
  <si>
    <t>135412/1065</t>
  </si>
  <si>
    <t>745325/0497</t>
  </si>
  <si>
    <t>056220/4665</t>
  </si>
  <si>
    <t>9155109 (SB)</t>
  </si>
  <si>
    <t>Tuček</t>
  </si>
  <si>
    <t>790502/1234</t>
  </si>
  <si>
    <t>Pomezní</t>
  </si>
  <si>
    <t>Dobrá voda</t>
  </si>
  <si>
    <t>petrtucek@email.cz</t>
  </si>
  <si>
    <t>Tulach</t>
  </si>
  <si>
    <t>731210/0202</t>
  </si>
  <si>
    <t>jst@seznam.cz</t>
  </si>
  <si>
    <t>9150221 (SB)</t>
  </si>
  <si>
    <t>Tuma</t>
  </si>
  <si>
    <t>810611/1882</t>
  </si>
  <si>
    <t>tuma@ceskysnowboarding.cz</t>
  </si>
  <si>
    <t>Tůma</t>
  </si>
  <si>
    <t>pavla.kozena@seznam.cz</t>
  </si>
  <si>
    <t>080205/5089</t>
  </si>
  <si>
    <t>Fr. Halase</t>
  </si>
  <si>
    <t>jijara@centrum.cz</t>
  </si>
  <si>
    <t>110224/1008</t>
  </si>
  <si>
    <t>tuma.patrik@@czechsnowboarding.cz</t>
  </si>
  <si>
    <t>040415/8216</t>
  </si>
  <si>
    <t>Tůmová</t>
  </si>
  <si>
    <t>866018/7162</t>
  </si>
  <si>
    <t>tumova@ceskysnowboarding.cz</t>
  </si>
  <si>
    <t>Turčan</t>
  </si>
  <si>
    <t>090404/1864</t>
  </si>
  <si>
    <t>tobias.turcan@czechsnowboarding.cz</t>
  </si>
  <si>
    <t>Turek</t>
  </si>
  <si>
    <t>820107/3705</t>
  </si>
  <si>
    <t>turek@ceskysnowboarding.cz</t>
  </si>
  <si>
    <t>Turinský</t>
  </si>
  <si>
    <t>041121/4661</t>
  </si>
  <si>
    <t>Nové Habří</t>
  </si>
  <si>
    <t>matyasturinsky@icloud.com</t>
  </si>
  <si>
    <t>9150310 (SB)</t>
  </si>
  <si>
    <t>Turková</t>
  </si>
  <si>
    <t>815427/1037</t>
  </si>
  <si>
    <t>V Prokopě</t>
  </si>
  <si>
    <t>kristynaturkova@ceskysnowboarding.cz</t>
  </si>
  <si>
    <t>Natálie Ema</t>
  </si>
  <si>
    <t>016023/1709</t>
  </si>
  <si>
    <t>Turzová</t>
  </si>
  <si>
    <t>915928/5003</t>
  </si>
  <si>
    <t>turzova@ceskysnowboarding.cz</t>
  </si>
  <si>
    <t>Tuzar</t>
  </si>
  <si>
    <t>880704/0792</t>
  </si>
  <si>
    <t>tomas.tuzar@seznam.cz</t>
  </si>
  <si>
    <t>Tuzarová</t>
  </si>
  <si>
    <t>905713/0731</t>
  </si>
  <si>
    <t>tuzarova@ceskysnowboarding.cz</t>
  </si>
  <si>
    <t>Tužová</t>
  </si>
  <si>
    <t>855704/1361</t>
  </si>
  <si>
    <t>tuzova@ceskysnowboarding.cz</t>
  </si>
  <si>
    <t>Tvrdoň</t>
  </si>
  <si>
    <t>940903/5383</t>
  </si>
  <si>
    <t>Radektvrdon@seznam.cz</t>
  </si>
  <si>
    <t>9150264 (SB)</t>
  </si>
  <si>
    <t>Týcová</t>
  </si>
  <si>
    <t>785131/0401</t>
  </si>
  <si>
    <t>Chvalova</t>
  </si>
  <si>
    <t>bara.tycova@ceskysnowboarding.cz</t>
  </si>
  <si>
    <t xml:space="preserve">Christian Mário </t>
  </si>
  <si>
    <t>Tyle</t>
  </si>
  <si>
    <t>100111/1606</t>
  </si>
  <si>
    <t>Ajazamkova@seznam.cz</t>
  </si>
  <si>
    <t>772591 (SB), 772591 (AD)</t>
  </si>
  <si>
    <t>Typlt</t>
  </si>
  <si>
    <t>920812/0988</t>
  </si>
  <si>
    <t>typlt@ceskysnowboarding.cz</t>
  </si>
  <si>
    <t>Uhlík</t>
  </si>
  <si>
    <t>800514/4202</t>
  </si>
  <si>
    <t>uhlik@ceskysnowboarding.cz</t>
  </si>
  <si>
    <t>Uhlíková</t>
  </si>
  <si>
    <t>975204/2157</t>
  </si>
  <si>
    <t>lenice198@seznam.cz</t>
  </si>
  <si>
    <t>Uhlíř</t>
  </si>
  <si>
    <t>080130/3239</t>
  </si>
  <si>
    <t>uhlir.vojtech@czechsnowboarding.cz</t>
  </si>
  <si>
    <t>Uhrák</t>
  </si>
  <si>
    <t>090322/3772</t>
  </si>
  <si>
    <t>Bohumila Četyny</t>
  </si>
  <si>
    <t>matej.uhrak@czechsnowboarding.cz</t>
  </si>
  <si>
    <t>040714/3792</t>
  </si>
  <si>
    <t>michal.uhrak@czechsnowboarding.cz</t>
  </si>
  <si>
    <t>Uhříček</t>
  </si>
  <si>
    <t>010927/1712</t>
  </si>
  <si>
    <t>pavlauhrickova@seznam.cz</t>
  </si>
  <si>
    <t>Ujka</t>
  </si>
  <si>
    <t>860309/0793</t>
  </si>
  <si>
    <t>k.ujka@seznam.cz</t>
  </si>
  <si>
    <t>Ullrich</t>
  </si>
  <si>
    <t>700101/0610</t>
  </si>
  <si>
    <t>ullrich@ceskysnowboarding.cz</t>
  </si>
  <si>
    <t>750910/2469</t>
  </si>
  <si>
    <t>ulrich@klubkrusnychhor.cz</t>
  </si>
  <si>
    <t>Umlaufová</t>
  </si>
  <si>
    <t>725208/0935</t>
  </si>
  <si>
    <t>Pezinská</t>
  </si>
  <si>
    <t>jitka.umlaufova@seznam.cz</t>
  </si>
  <si>
    <t>Ungr</t>
  </si>
  <si>
    <t>880310/0999</t>
  </si>
  <si>
    <t>ungr@ceskysnowboarding.cz</t>
  </si>
  <si>
    <t>Urban</t>
  </si>
  <si>
    <t>810107/1011</t>
  </si>
  <si>
    <t>Rákosová</t>
  </si>
  <si>
    <t>grafika@studio-ales.cz</t>
  </si>
  <si>
    <t>9150213 (SB)</t>
  </si>
  <si>
    <t>881216/3184</t>
  </si>
  <si>
    <t>jana zajice</t>
  </si>
  <si>
    <t>bohumil-urban@email.cz</t>
  </si>
  <si>
    <t>911011/0108</t>
  </si>
  <si>
    <t>Lovčická</t>
  </si>
  <si>
    <t>matej.u@seznam.cz</t>
  </si>
  <si>
    <t>050824/3560</t>
  </si>
  <si>
    <t>U staré elektrárny</t>
  </si>
  <si>
    <t>matyas.urban@czechsnowboarding.cz</t>
  </si>
  <si>
    <t>830309/5174</t>
  </si>
  <si>
    <t>Zaharadní</t>
  </si>
  <si>
    <t>urban@ceskysnowboarding.cz</t>
  </si>
  <si>
    <t>105910/1659</t>
  </si>
  <si>
    <t>urbankova.ella@czechsnowboarding.cz</t>
  </si>
  <si>
    <t>095427/7940</t>
  </si>
  <si>
    <t>urbanova.patricie@czechsnowboarding.cz</t>
  </si>
  <si>
    <t>Urbanová</t>
  </si>
  <si>
    <t>Žampach</t>
  </si>
  <si>
    <t>626120/0473</t>
  </si>
  <si>
    <t>dagmar.urbanova@maxklinovec.club</t>
  </si>
  <si>
    <t>836002/0284</t>
  </si>
  <si>
    <t>Čs- Armády</t>
  </si>
  <si>
    <t>kachnaur@gmail.com</t>
  </si>
  <si>
    <t>075919/3787</t>
  </si>
  <si>
    <t>zuzana.urbanova@czechsnowboarding.cz</t>
  </si>
  <si>
    <t>Urbanovský</t>
  </si>
  <si>
    <t>840118/1635</t>
  </si>
  <si>
    <t>Školská 188</t>
  </si>
  <si>
    <t>martin.urbanovsky@ceskysnowboarding.cz</t>
  </si>
  <si>
    <t>Urbisch</t>
  </si>
  <si>
    <t>960505/5823</t>
  </si>
  <si>
    <t>jakub.urbisch@gmail.com</t>
  </si>
  <si>
    <t>Urbischová</t>
  </si>
  <si>
    <t>935130/5832</t>
  </si>
  <si>
    <t>murbischova@gmail.com</t>
  </si>
  <si>
    <t>Vacek</t>
  </si>
  <si>
    <t>091010/8914</t>
  </si>
  <si>
    <t>vacek@ceec.eu</t>
  </si>
  <si>
    <t>Vacíková</t>
  </si>
  <si>
    <t>116228/0856</t>
  </si>
  <si>
    <t>maladagi@seznam.cz</t>
  </si>
  <si>
    <t>Vacková</t>
  </si>
  <si>
    <t>055219/5094</t>
  </si>
  <si>
    <t>K Opidu</t>
  </si>
  <si>
    <t>vackova@czechsnowboarding.cz</t>
  </si>
  <si>
    <t>495109/090</t>
  </si>
  <si>
    <t>Turkovice</t>
  </si>
  <si>
    <t>vackova@ceskysnowboarding.cz</t>
  </si>
  <si>
    <t>096124/4636</t>
  </si>
  <si>
    <t>Václavek</t>
  </si>
  <si>
    <t>120521/1733</t>
  </si>
  <si>
    <t>Čeradice</t>
  </si>
  <si>
    <t>vaclavson@email.cz</t>
  </si>
  <si>
    <t>150120/1724</t>
  </si>
  <si>
    <t>Václavíková</t>
  </si>
  <si>
    <t>045130/8671</t>
  </si>
  <si>
    <t>Míškovice</t>
  </si>
  <si>
    <t>vaclavikoval@seznam.cz</t>
  </si>
  <si>
    <t>Václavů</t>
  </si>
  <si>
    <t>721007/2540</t>
  </si>
  <si>
    <t>Diamantová 1906</t>
  </si>
  <si>
    <t>mvaclavu@centrum.cz</t>
  </si>
  <si>
    <t>Vaculíková</t>
  </si>
  <si>
    <t>055828/8082</t>
  </si>
  <si>
    <t>aneta.vaculikova@czechsnowboarding.cz</t>
  </si>
  <si>
    <t>Vágner</t>
  </si>
  <si>
    <t>910703/1021</t>
  </si>
  <si>
    <t>Václava Klementa</t>
  </si>
  <si>
    <t>vagner@ceskysnowboarding.cz</t>
  </si>
  <si>
    <t>Beneše</t>
  </si>
  <si>
    <t>Loránt</t>
  </si>
  <si>
    <t>Vagra</t>
  </si>
  <si>
    <t>840724/5484</t>
  </si>
  <si>
    <t>vagra@ceskysnowboarding.cz</t>
  </si>
  <si>
    <t>Vácha</t>
  </si>
  <si>
    <t>Nové Hutě</t>
  </si>
  <si>
    <t>zdaddy@seznam.cz</t>
  </si>
  <si>
    <t>Kubova</t>
  </si>
  <si>
    <t>870525/0499</t>
  </si>
  <si>
    <t>vacha@ceskysnowboarding.cz</t>
  </si>
  <si>
    <t>810911/4134</t>
  </si>
  <si>
    <t>Za hřibem</t>
  </si>
  <si>
    <t>vaclav.vacha@truesport.cz</t>
  </si>
  <si>
    <t>9150251 (SB)</t>
  </si>
  <si>
    <t>Váchová</t>
  </si>
  <si>
    <t>125226/0471</t>
  </si>
  <si>
    <t>vachovatereza@truesport.cz</t>
  </si>
  <si>
    <t>155531/0779</t>
  </si>
  <si>
    <t>vachovazuzana@truesport.cz</t>
  </si>
  <si>
    <t>Vaisarová</t>
  </si>
  <si>
    <t>946202/3483</t>
  </si>
  <si>
    <t>Vernerovice</t>
  </si>
  <si>
    <t>svaisarova@seznam.cz</t>
  </si>
  <si>
    <t>Vald</t>
  </si>
  <si>
    <t>915126/4100</t>
  </si>
  <si>
    <t>261@seznam.cz</t>
  </si>
  <si>
    <t>Válek</t>
  </si>
  <si>
    <t>110311/1075</t>
  </si>
  <si>
    <t>Velký Přílepy</t>
  </si>
  <si>
    <t>email@marievalkova.cz</t>
  </si>
  <si>
    <t>150211/0929</t>
  </si>
  <si>
    <t>090109/4953</t>
  </si>
  <si>
    <t>Valenta</t>
  </si>
  <si>
    <t>100621/2350</t>
  </si>
  <si>
    <t>valenta.martin@czechsnowboarding.cz</t>
  </si>
  <si>
    <t>880617/0087</t>
  </si>
  <si>
    <t>squeezthecheez@gmail.cz</t>
  </si>
  <si>
    <t>Valentová</t>
  </si>
  <si>
    <t>065607/7906</t>
  </si>
  <si>
    <t>valvi@volny.cz</t>
  </si>
  <si>
    <t>675815/0377</t>
  </si>
  <si>
    <t>re.va@seznam.cz</t>
  </si>
  <si>
    <t>Valchař</t>
  </si>
  <si>
    <t>070616/3667</t>
  </si>
  <si>
    <t>Řezačova</t>
  </si>
  <si>
    <t>valchar@snowkidzcz.com</t>
  </si>
  <si>
    <t>Valíček</t>
  </si>
  <si>
    <t>790606/4067</t>
  </si>
  <si>
    <t>Kašnice</t>
  </si>
  <si>
    <t>valicek@czechsnowboarding.cz</t>
  </si>
  <si>
    <t>841218/5848</t>
  </si>
  <si>
    <t>599/12</t>
  </si>
  <si>
    <t>ivalicek@gmail.com</t>
  </si>
  <si>
    <t>Valihrach</t>
  </si>
  <si>
    <t>110315/0103</t>
  </si>
  <si>
    <t>Žarošice</t>
  </si>
  <si>
    <t>flodrova@email.cz</t>
  </si>
  <si>
    <t>Válová</t>
  </si>
  <si>
    <t>195703/1824</t>
  </si>
  <si>
    <t>vala.richard.1@gmail.com</t>
  </si>
  <si>
    <t>Valtr</t>
  </si>
  <si>
    <t>110818/1250</t>
  </si>
  <si>
    <t>Slatinsko</t>
  </si>
  <si>
    <t>valtr.robin@czechsnowboarding.cz</t>
  </si>
  <si>
    <t>Valtrová</t>
  </si>
  <si>
    <t>096129/7920</t>
  </si>
  <si>
    <t>valtrova.linda@czechsnowboarding.cz</t>
  </si>
  <si>
    <t>Vamberská</t>
  </si>
  <si>
    <t>766209/2416</t>
  </si>
  <si>
    <t>milada@nefdesante.cz</t>
  </si>
  <si>
    <t>Váňa</t>
  </si>
  <si>
    <t>060708/2762</t>
  </si>
  <si>
    <t>johan@seznam.cz</t>
  </si>
  <si>
    <t>Vančák</t>
  </si>
  <si>
    <t>830701/7609</t>
  </si>
  <si>
    <t>Kralík</t>
  </si>
  <si>
    <t>vancak@ceskysnowboarding.cz</t>
  </si>
  <si>
    <t>Vančura</t>
  </si>
  <si>
    <t>080205/8114</t>
  </si>
  <si>
    <t>Konečného</t>
  </si>
  <si>
    <t>vancuram@czechsnowboarding.cz</t>
  </si>
  <si>
    <t>Vaněček</t>
  </si>
  <si>
    <t>800411/4030</t>
  </si>
  <si>
    <t>milanvanecek@seznam.cz</t>
  </si>
  <si>
    <t>Vaněčková</t>
  </si>
  <si>
    <t>735709/4613</t>
  </si>
  <si>
    <t>ivonavaneckova@gmail.com</t>
  </si>
  <si>
    <t>895706/7174</t>
  </si>
  <si>
    <t>vaneckova@ceskysnowboarding.cz</t>
  </si>
  <si>
    <t>075302/0378</t>
  </si>
  <si>
    <t>vendula.vaneckova@czechsnowboarding.cz</t>
  </si>
  <si>
    <t>Vaněk</t>
  </si>
  <si>
    <t>660517/0308</t>
  </si>
  <si>
    <t>libor.vanek@centrum.cz</t>
  </si>
  <si>
    <t>920427/5014</t>
  </si>
  <si>
    <t>Březolupy</t>
  </si>
  <si>
    <t>sokolslavek@email.cz</t>
  </si>
  <si>
    <t>Vanický</t>
  </si>
  <si>
    <t>701023/1184</t>
  </si>
  <si>
    <t>Bojanovicka</t>
  </si>
  <si>
    <t>janvanicky@ceskysnowboarding.cz</t>
  </si>
  <si>
    <t>850510/4201</t>
  </si>
  <si>
    <t>vanicky@ceskysnowboarding.cz</t>
  </si>
  <si>
    <t>Vaníček</t>
  </si>
  <si>
    <t>071201/4941</t>
  </si>
  <si>
    <t>vanicek.tomas1@seznam.cz</t>
  </si>
  <si>
    <t>Vaniš</t>
  </si>
  <si>
    <t>080124/4202</t>
  </si>
  <si>
    <t>rvanis@seznam.cz</t>
  </si>
  <si>
    <t>770685 (AD)</t>
  </si>
  <si>
    <t>Vaňková</t>
  </si>
  <si>
    <t>866005/3710</t>
  </si>
  <si>
    <t>michaela.vankova@czechsnowboarding.cz</t>
  </si>
  <si>
    <t>945623/1664</t>
  </si>
  <si>
    <t>856112/4231</t>
  </si>
  <si>
    <t>monikaurbvan@seznam.cz</t>
  </si>
  <si>
    <t>Vaňura</t>
  </si>
  <si>
    <t>111201/0086</t>
  </si>
  <si>
    <t>matej.vanura@czechsnowboarding.cz</t>
  </si>
  <si>
    <t>Varga</t>
  </si>
  <si>
    <t>Lórant</t>
  </si>
  <si>
    <t>840724/6738</t>
  </si>
  <si>
    <t>+420 647620 ?</t>
  </si>
  <si>
    <t>varga@ceskysnowboarding.cz</t>
  </si>
  <si>
    <t>911130/0968</t>
  </si>
  <si>
    <t>vargam@ceskysnowboarding.cz</t>
  </si>
  <si>
    <t>Varmužková</t>
  </si>
  <si>
    <t>045513/8013</t>
  </si>
  <si>
    <t>kincka@seznam.cz</t>
  </si>
  <si>
    <t>9155094 (SB)</t>
  </si>
  <si>
    <t>Vartík</t>
  </si>
  <si>
    <t>Tř. Andreje Hlinku</t>
  </si>
  <si>
    <t>Nitra-Slovensko</t>
  </si>
  <si>
    <t>juraj.vartik@gamil.com</t>
  </si>
  <si>
    <t>Vartová</t>
  </si>
  <si>
    <t>105217/7918</t>
  </si>
  <si>
    <t>luciewiesnerova@seznam.cz</t>
  </si>
  <si>
    <t>Vařák</t>
  </si>
  <si>
    <t>130212/1744</t>
  </si>
  <si>
    <t>Václava Haňky</t>
  </si>
  <si>
    <t>varak@czechsnowboarding.cz</t>
  </si>
  <si>
    <t>Vasey</t>
  </si>
  <si>
    <t>826108/3743</t>
  </si>
  <si>
    <t>vasey@czechsnowboarding.cz</t>
  </si>
  <si>
    <t>Vasilevova</t>
  </si>
  <si>
    <t>686119/1634</t>
  </si>
  <si>
    <t>Machotova</t>
  </si>
  <si>
    <t>julianav@ceskysnowboarding.cz</t>
  </si>
  <si>
    <t>Vasko</t>
  </si>
  <si>
    <t>820710/8668</t>
  </si>
  <si>
    <t>Kudlov</t>
  </si>
  <si>
    <t>info@truesport.cz</t>
  </si>
  <si>
    <t>Vašátová</t>
  </si>
  <si>
    <t>076205/7417</t>
  </si>
  <si>
    <t>g.vasatova@seznam.cz</t>
  </si>
  <si>
    <t>056027/7421</t>
  </si>
  <si>
    <t>790315/4600</t>
  </si>
  <si>
    <t>vasek@czechsnowboarding.cz</t>
  </si>
  <si>
    <t>100923/0783</t>
  </si>
  <si>
    <t>vasek@snowkidzcz.com</t>
  </si>
  <si>
    <t>Vašica</t>
  </si>
  <si>
    <t>070429/5933</t>
  </si>
  <si>
    <t>petravasicova@seznam.cz</t>
  </si>
  <si>
    <t>Vašicová</t>
  </si>
  <si>
    <t>055711/5933</t>
  </si>
  <si>
    <t>9155118 (SB)</t>
  </si>
  <si>
    <t>785428/4603</t>
  </si>
  <si>
    <t>jilih@seznam.cz</t>
  </si>
  <si>
    <t>Vašina</t>
  </si>
  <si>
    <t>731109/3229</t>
  </si>
  <si>
    <t>aeropetr@gemail.com</t>
  </si>
  <si>
    <t>Vašta</t>
  </si>
  <si>
    <t>760407/4709</t>
  </si>
  <si>
    <t>vasta@ceskysnowboarding.cz</t>
  </si>
  <si>
    <t>Vaštylová</t>
  </si>
  <si>
    <t>085326/3763</t>
  </si>
  <si>
    <t>Ostrava-Dubina</t>
  </si>
  <si>
    <t>magdalena.vastylova@czechsnowboarding.cz</t>
  </si>
  <si>
    <t>Vašulín</t>
  </si>
  <si>
    <t>790817/3955</t>
  </si>
  <si>
    <t>on.dra@centrum.cz</t>
  </si>
  <si>
    <t>Vaverka</t>
  </si>
  <si>
    <t>871210/4412</t>
  </si>
  <si>
    <t>Na Spojce</t>
  </si>
  <si>
    <t>m.vaverka@email.cz</t>
  </si>
  <si>
    <t>820819/0001</t>
  </si>
  <si>
    <t>t.vaverka@seznam.cz</t>
  </si>
  <si>
    <t>Vavnička</t>
  </si>
  <si>
    <t>830108/0832</t>
  </si>
  <si>
    <t>Fahtova</t>
  </si>
  <si>
    <t>vavnicka@czechsnowboarding.cz</t>
  </si>
  <si>
    <t>Vávra</t>
  </si>
  <si>
    <t>880904/1197</t>
  </si>
  <si>
    <t>Barborka</t>
  </si>
  <si>
    <t>pre.lukas@gmail.com</t>
  </si>
  <si>
    <t>830513/4090</t>
  </si>
  <si>
    <t>vavra@ceskysnowboarding.cz</t>
  </si>
  <si>
    <t>880401/6276</t>
  </si>
  <si>
    <t>petrvavrav8@seznam.cz</t>
  </si>
  <si>
    <t>Vavrů</t>
  </si>
  <si>
    <t>085120/0383</t>
  </si>
  <si>
    <t>frýdecká</t>
  </si>
  <si>
    <t>monika.vavru@czechsnowboarding.cz</t>
  </si>
  <si>
    <t>Vavrušková</t>
  </si>
  <si>
    <t>836025/2582</t>
  </si>
  <si>
    <t>nikola.vavruskova@mahonysnowboards.club</t>
  </si>
  <si>
    <t>Vavřečka</t>
  </si>
  <si>
    <t>090205/3548</t>
  </si>
  <si>
    <t>adam.vavreck@czechsnowboarding.cz</t>
  </si>
  <si>
    <t>Vavřička</t>
  </si>
  <si>
    <t>060115/0627</t>
  </si>
  <si>
    <t>Číhošť</t>
  </si>
  <si>
    <t>jakub.vavricka@czechsnowboarding.cz</t>
  </si>
  <si>
    <t>Vavřík</t>
  </si>
  <si>
    <t>060616/8090</t>
  </si>
  <si>
    <t>vavrikovajana@centrum.cz</t>
  </si>
  <si>
    <t>780904/3990</t>
  </si>
  <si>
    <t>vavrik@czechsnowboarding.cz</t>
  </si>
  <si>
    <t>Vavříková</t>
  </si>
  <si>
    <t>086024/8158</t>
  </si>
  <si>
    <t>Veber</t>
  </si>
  <si>
    <t>160927/1972</t>
  </si>
  <si>
    <t>alinaveberova@gmail.com</t>
  </si>
  <si>
    <t>Veberová</t>
  </si>
  <si>
    <t>855421/6121</t>
  </si>
  <si>
    <t>Prosluněná</t>
  </si>
  <si>
    <t>veberova@ceskysnowboarding.cz</t>
  </si>
  <si>
    <t>136030/1679</t>
  </si>
  <si>
    <t>Vecán</t>
  </si>
  <si>
    <t>870128/0335</t>
  </si>
  <si>
    <t>vecan@ceskysnowboarding.cz</t>
  </si>
  <si>
    <t>Večerka</t>
  </si>
  <si>
    <t>101218/1346</t>
  </si>
  <si>
    <t>vecerka.ladislav@czechsnowboarding.cz</t>
  </si>
  <si>
    <t>820705/4064</t>
  </si>
  <si>
    <t>Mezi školami</t>
  </si>
  <si>
    <t>vecerka@ceskysnowboarding.cz</t>
  </si>
  <si>
    <t>Večeř</t>
  </si>
  <si>
    <t>920913/6145</t>
  </si>
  <si>
    <t>vetrnyvrch@seznam.cz</t>
  </si>
  <si>
    <t>Večeřa</t>
  </si>
  <si>
    <t>911213/7210</t>
  </si>
  <si>
    <t>Okřísky</t>
  </si>
  <si>
    <t>vecera@ceskysnowboarding.cz</t>
  </si>
  <si>
    <t>910625/4179</t>
  </si>
  <si>
    <t>vecerav@ceskysnowboarding.cz</t>
  </si>
  <si>
    <t>Vedral</t>
  </si>
  <si>
    <t>060711/4662</t>
  </si>
  <si>
    <t>o.vedral@centrum.cz</t>
  </si>
  <si>
    <t>Vedralová</t>
  </si>
  <si>
    <t>105806/0982</t>
  </si>
  <si>
    <t>Vecheta</t>
  </si>
  <si>
    <t>081229/0842</t>
  </si>
  <si>
    <t>vecheta.albert@czechsnowboarding.cz</t>
  </si>
  <si>
    <t>Veinholdová</t>
  </si>
  <si>
    <t>065903/5806</t>
  </si>
  <si>
    <t>lada.sokolov@seznam.cz</t>
  </si>
  <si>
    <t>Veithová</t>
  </si>
  <si>
    <t>906217/1294</t>
  </si>
  <si>
    <t>Vrbenská</t>
  </si>
  <si>
    <t>luci.veith@gmail.com</t>
  </si>
  <si>
    <t>Velčovský</t>
  </si>
  <si>
    <t>060618/3556</t>
  </si>
  <si>
    <t>velcovsky@snowkidzcz.com</t>
  </si>
  <si>
    <t>Velecký</t>
  </si>
  <si>
    <t>790202/3998</t>
  </si>
  <si>
    <t>velecky@czechsnowboarding.cz</t>
  </si>
  <si>
    <t>Velek</t>
  </si>
  <si>
    <t>050617/4933</t>
  </si>
  <si>
    <t>katerina.velkova@atlas.cz</t>
  </si>
  <si>
    <t>Velík</t>
  </si>
  <si>
    <t>081203/1231</t>
  </si>
  <si>
    <t>olga.velikova@seznam.cz</t>
  </si>
  <si>
    <t>Velíková</t>
  </si>
  <si>
    <t>710815/4724</t>
  </si>
  <si>
    <t>t.velik@seznam.cz</t>
  </si>
  <si>
    <t>115427/1591</t>
  </si>
  <si>
    <t>Velinský</t>
  </si>
  <si>
    <t>790826/3132</t>
  </si>
  <si>
    <t>Opočinec</t>
  </si>
  <si>
    <t>velinsky@ceskysnowboarding.cz</t>
  </si>
  <si>
    <t>Věncek</t>
  </si>
  <si>
    <t>890307/8030</t>
  </si>
  <si>
    <t>vencek@ceskysnowboarding.cz</t>
  </si>
  <si>
    <t>Ventura</t>
  </si>
  <si>
    <t>140701/1683</t>
  </si>
  <si>
    <t>antonin.veamira@czechsnowboarding.cz</t>
  </si>
  <si>
    <t>751227/0513</t>
  </si>
  <si>
    <t>Nechvilová</t>
  </si>
  <si>
    <t>ventura@ceskysnowboarding.cz</t>
  </si>
  <si>
    <t>Venturová</t>
  </si>
  <si>
    <t>766022/0073</t>
  </si>
  <si>
    <t>venturova@ceskysnowboarding.cz</t>
  </si>
  <si>
    <t>835921/5260</t>
  </si>
  <si>
    <t>zuzana.venturova@czechsnowboarding.cz</t>
  </si>
  <si>
    <t>Venus</t>
  </si>
  <si>
    <t>001116/6144</t>
  </si>
  <si>
    <t>mmaarrttiinn00@seznam.cz</t>
  </si>
  <si>
    <t>Venzů</t>
  </si>
  <si>
    <t>896127/1517</t>
  </si>
  <si>
    <t>venzlu.m@seznam.cz</t>
  </si>
  <si>
    <t>Vepřeková</t>
  </si>
  <si>
    <t>055907/5286</t>
  </si>
  <si>
    <t>aveprekova@seznam.cz</t>
  </si>
  <si>
    <t>886213/5040</t>
  </si>
  <si>
    <t>veprekova@ceskysnowboarding.cz</t>
  </si>
  <si>
    <t>006122/4845</t>
  </si>
  <si>
    <t>tereza.veprekova@hotmail.com</t>
  </si>
  <si>
    <t xml:space="preserve"> 9155064 (SB)</t>
  </si>
  <si>
    <t>Verner</t>
  </si>
  <si>
    <t>110111/1484</t>
  </si>
  <si>
    <t>lefever@seznam.cz</t>
  </si>
  <si>
    <t>840324/0626</t>
  </si>
  <si>
    <t>raha 4</t>
  </si>
  <si>
    <t>verner@ceskysnowboarding.cz</t>
  </si>
  <si>
    <t>Vernerová</t>
  </si>
  <si>
    <t>076010/8008</t>
  </si>
  <si>
    <t>Věříš</t>
  </si>
  <si>
    <t>910112/3350</t>
  </si>
  <si>
    <t>Lužec nad Cidlinou</t>
  </si>
  <si>
    <t>mi1ki1@seznam.cz</t>
  </si>
  <si>
    <t>Věříšová</t>
  </si>
  <si>
    <t>886201/3402</t>
  </si>
  <si>
    <t>tyna.verisova@centrum.cz</t>
  </si>
  <si>
    <t>756220/0052</t>
  </si>
  <si>
    <t>iva_vlc@yahoo.com</t>
  </si>
  <si>
    <t>9155029 (SB), 9155029 (SB)</t>
  </si>
  <si>
    <t>866005/2665</t>
  </si>
  <si>
    <t>vesela@klubkrusnychhoe.cz</t>
  </si>
  <si>
    <t>105829/0926</t>
  </si>
  <si>
    <t>jolana.vesela@czechsnowboarding.cz</t>
  </si>
  <si>
    <t>105611/4675</t>
  </si>
  <si>
    <t>095516/3033</t>
  </si>
  <si>
    <t>veselaalena.lhotka@seznam.cz</t>
  </si>
  <si>
    <t>906204/6125</t>
  </si>
  <si>
    <t>U Václava</t>
  </si>
  <si>
    <t>vesela@ceskysnowboarding.cz</t>
  </si>
  <si>
    <t>815610/0216</t>
  </si>
  <si>
    <t>941221/1611</t>
  </si>
  <si>
    <t>domino.snb@seznam.cz</t>
  </si>
  <si>
    <t>9150121 (SB)</t>
  </si>
  <si>
    <t>Veselková</t>
  </si>
  <si>
    <t>076025/5210</t>
  </si>
  <si>
    <t>veselkova.anetka@seznam.cz</t>
  </si>
  <si>
    <t>995813/1722</t>
  </si>
  <si>
    <t>Jiri.Veselka@zentiva.cz</t>
  </si>
  <si>
    <t>1159990 (SB)</t>
  </si>
  <si>
    <t>Veselý</t>
  </si>
  <si>
    <t>161125/1092</t>
  </si>
  <si>
    <t>jitka.gronatova@gmail.com</t>
  </si>
  <si>
    <t>681225/0544</t>
  </si>
  <si>
    <t>17. Listopadu</t>
  </si>
  <si>
    <t>bvv@vesely.eu</t>
  </si>
  <si>
    <t>150520/1038</t>
  </si>
  <si>
    <t>Steplingova</t>
  </si>
  <si>
    <t>pavlina_valachova@yahoo.com</t>
  </si>
  <si>
    <t>140806/1402</t>
  </si>
  <si>
    <t>770125/2482</t>
  </si>
  <si>
    <t>veselyra@sportclub2000.eu</t>
  </si>
  <si>
    <t>780403/2500</t>
  </si>
  <si>
    <t>veselyro@sportclub2000.eu</t>
  </si>
  <si>
    <t>110411/1712</t>
  </si>
  <si>
    <t>660513/0895</t>
  </si>
  <si>
    <t>Marjánské Lázně</t>
  </si>
  <si>
    <t>veselyt@sportclub2000.eu</t>
  </si>
  <si>
    <t>830618/0003</t>
  </si>
  <si>
    <t>vaclavves@sportclubfun.com</t>
  </si>
  <si>
    <t>130127/0443</t>
  </si>
  <si>
    <t>060505/8124</t>
  </si>
  <si>
    <t>vesely@czechsnowboarding.cz</t>
  </si>
  <si>
    <t>910305/2662</t>
  </si>
  <si>
    <t>vesely.vlad@seznam.cz</t>
  </si>
  <si>
    <t>Vestek</t>
  </si>
  <si>
    <t>800820/9451</t>
  </si>
  <si>
    <t>vestek@ceskysnowboarding.cz</t>
  </si>
  <si>
    <t>Větrovský</t>
  </si>
  <si>
    <t>910713/7215</t>
  </si>
  <si>
    <t>vetrovsky@ceskysnowboarding.cz</t>
  </si>
  <si>
    <t>Větříček</t>
  </si>
  <si>
    <t>910924/1889</t>
  </si>
  <si>
    <t>adamvetricek@gmail.com</t>
  </si>
  <si>
    <t>Veverka</t>
  </si>
  <si>
    <t>080409/8119</t>
  </si>
  <si>
    <t>veverka@czechsnowboarding.cz</t>
  </si>
  <si>
    <t>100308/8119</t>
  </si>
  <si>
    <t>michaela.rihova29@centrum.cz</t>
  </si>
  <si>
    <t>Vévoda</t>
  </si>
  <si>
    <t>931009/3815</t>
  </si>
  <si>
    <t>vevoda@ceskysnowboarding.cz</t>
  </si>
  <si>
    <t>830705/1060</t>
  </si>
  <si>
    <t>vevodam@ceskysnowboarding.cz</t>
  </si>
  <si>
    <t>Věžníková</t>
  </si>
  <si>
    <t>045510/6509</t>
  </si>
  <si>
    <t>Dalešice</t>
  </si>
  <si>
    <t>Vičarová</t>
  </si>
  <si>
    <t>766019/4982</t>
  </si>
  <si>
    <t>kytinka@email.cz</t>
  </si>
  <si>
    <t>Vida</t>
  </si>
  <si>
    <t>801111/5860</t>
  </si>
  <si>
    <t>Valečevská</t>
  </si>
  <si>
    <t>vida@wellnessradlice.cz</t>
  </si>
  <si>
    <t>Vidiš</t>
  </si>
  <si>
    <t>940926/5635</t>
  </si>
  <si>
    <t>myslbekova</t>
  </si>
  <si>
    <t>jan.vindis@czechsnowboarding.cz</t>
  </si>
  <si>
    <t>Vidlička</t>
  </si>
  <si>
    <t>700907/5579</t>
  </si>
  <si>
    <t>K Šátalce</t>
  </si>
  <si>
    <t>david.vidlicka@aminostav.com</t>
  </si>
  <si>
    <t>Horní Slavkov</t>
  </si>
  <si>
    <t>Vícha</t>
  </si>
  <si>
    <t>780502/2203</t>
  </si>
  <si>
    <t>risavicha@seznam.cz</t>
  </si>
  <si>
    <t>Vicherkova</t>
  </si>
  <si>
    <t>856202/2656</t>
  </si>
  <si>
    <t>vicherkova@sportclub2000.eu</t>
  </si>
  <si>
    <t>Víchová</t>
  </si>
  <si>
    <t>780811/5414</t>
  </si>
  <si>
    <t>Pod Hanuší</t>
  </si>
  <si>
    <t>vichova@czechsnowboarding.cz</t>
  </si>
  <si>
    <t>Vijfinkel</t>
  </si>
  <si>
    <t>785227/2549</t>
  </si>
  <si>
    <t>Viktorin</t>
  </si>
  <si>
    <t>140510/1313</t>
  </si>
  <si>
    <t>viktorinovablanka@seznam.cz</t>
  </si>
  <si>
    <t>Vild</t>
  </si>
  <si>
    <t>910309/6409</t>
  </si>
  <si>
    <t>vildvceskysnowboarding.cz</t>
  </si>
  <si>
    <t>940530/0498</t>
  </si>
  <si>
    <t>Vilhám</t>
  </si>
  <si>
    <t>840427/2382</t>
  </si>
  <si>
    <t>dvilham@gmail.com</t>
  </si>
  <si>
    <t>Vinař</t>
  </si>
  <si>
    <t>960308/0410</t>
  </si>
  <si>
    <t>Na Ořechovce</t>
  </si>
  <si>
    <t>vinarvceskysnowboarding.cz</t>
  </si>
  <si>
    <t>Vinciková</t>
  </si>
  <si>
    <t>725323/0281</t>
  </si>
  <si>
    <t>j.vincikova@centrum.cz</t>
  </si>
  <si>
    <t>Vinnikov</t>
  </si>
  <si>
    <t>890602/0167</t>
  </si>
  <si>
    <t>michal.vin@volny.cz</t>
  </si>
  <si>
    <t>Vinopal</t>
  </si>
  <si>
    <t>830904/0498</t>
  </si>
  <si>
    <t>martispeed@seznam.cz</t>
  </si>
  <si>
    <t>Vintr</t>
  </si>
  <si>
    <t>100322/8083</t>
  </si>
  <si>
    <t>vintr.dominik@czechsnowboarding.cz</t>
  </si>
  <si>
    <t>711130/1637</t>
  </si>
  <si>
    <t>milanvintr@seznam.cz</t>
  </si>
  <si>
    <t>970813/1664</t>
  </si>
  <si>
    <t>Radek-vintr@seznam.cz</t>
  </si>
  <si>
    <t>9150147 (SB), 9150147 (SB)</t>
  </si>
  <si>
    <t>120604/1199</t>
  </si>
  <si>
    <t>vintr.tobias@czechsnowboarding.cz</t>
  </si>
  <si>
    <t>Vintrová</t>
  </si>
  <si>
    <t>066231/8096</t>
  </si>
  <si>
    <t>vintrova.karolina@czechsnowboarding.cz</t>
  </si>
  <si>
    <t>Víšková</t>
  </si>
  <si>
    <t>065421/8081</t>
  </si>
  <si>
    <t>visekmil@seznam.cz</t>
  </si>
  <si>
    <t>Višťalová</t>
  </si>
  <si>
    <t>695704/9979</t>
  </si>
  <si>
    <t>V Z8tiší</t>
  </si>
  <si>
    <t>olgavistalova@ceskysnowboarding.cz</t>
  </si>
  <si>
    <t>701123/2316</t>
  </si>
  <si>
    <t>vit@ceskysnowboarding.cz</t>
  </si>
  <si>
    <t>Uličný</t>
  </si>
  <si>
    <t>910214/0993</t>
  </si>
  <si>
    <t>Vitasková</t>
  </si>
  <si>
    <t>125430/0091</t>
  </si>
  <si>
    <t>Markůvky</t>
  </si>
  <si>
    <t>vitaskova.vendula@czechsnowboarding.cz</t>
  </si>
  <si>
    <t>091125/7600</t>
  </si>
  <si>
    <t>Šatov</t>
  </si>
  <si>
    <t>vitkovi@atlas.cz</t>
  </si>
  <si>
    <t>070617/7593</t>
  </si>
  <si>
    <t>vitkovivatlas.cz</t>
  </si>
  <si>
    <t>091125/7589</t>
  </si>
  <si>
    <t>vitek@czechsnowboarding.cz</t>
  </si>
  <si>
    <t>071204/1869</t>
  </si>
  <si>
    <t>Na vyslunní</t>
  </si>
  <si>
    <t>matyas.vitek@czechsnowboarding.cz</t>
  </si>
  <si>
    <t>Vítková</t>
  </si>
  <si>
    <t>905920/0425</t>
  </si>
  <si>
    <t>Konětopy</t>
  </si>
  <si>
    <t>michaella.vitkova@seznam.cz</t>
  </si>
  <si>
    <t>086031/8019</t>
  </si>
  <si>
    <t>Hvozdecká</t>
  </si>
  <si>
    <t>vitkova.veronika@czechsnowboarding.cz</t>
  </si>
  <si>
    <t>Vítová</t>
  </si>
  <si>
    <t>845823/1881</t>
  </si>
  <si>
    <t>vitova@sportclub2000.eu</t>
  </si>
  <si>
    <t>Viznar</t>
  </si>
  <si>
    <t>030826/6068</t>
  </si>
  <si>
    <t>dviznar@seznam.cz</t>
  </si>
  <si>
    <t>Víznerová</t>
  </si>
  <si>
    <t>766111/2734</t>
  </si>
  <si>
    <t>dana.viznerova@maxklinovec.club</t>
  </si>
  <si>
    <t>Vladimírová</t>
  </si>
  <si>
    <t>816007/5869</t>
  </si>
  <si>
    <t>Žilíberk</t>
  </si>
  <si>
    <t>vladimirova@czechsnowboarding.cz</t>
  </si>
  <si>
    <t>Vladyka</t>
  </si>
  <si>
    <t>080130/7914</t>
  </si>
  <si>
    <t>k.vladykova@seznam.cz</t>
  </si>
  <si>
    <t>9150369 (SB)</t>
  </si>
  <si>
    <t>Vlachová</t>
  </si>
  <si>
    <t>715627/5192</t>
  </si>
  <si>
    <t>Rodinná 17</t>
  </si>
  <si>
    <t>marcela.vlachova@ceskysnowboarding.cz</t>
  </si>
  <si>
    <t>Vlachynská</t>
  </si>
  <si>
    <t>966015/4999</t>
  </si>
  <si>
    <t>e.vlachynska@seznam.cz</t>
  </si>
  <si>
    <t>Vlasák</t>
  </si>
  <si>
    <t>910107/0418</t>
  </si>
  <si>
    <t>vlasak@ceskysnowboarding.cz</t>
  </si>
  <si>
    <t>Vlasáková</t>
  </si>
  <si>
    <t>805226/4055</t>
  </si>
  <si>
    <t>Českovická</t>
  </si>
  <si>
    <t>4114/6</t>
  </si>
  <si>
    <t>vlasakova.dana@czechsnowboarding.cz</t>
  </si>
  <si>
    <t>Vlček</t>
  </si>
  <si>
    <t>090304/4945</t>
  </si>
  <si>
    <t>filip.vlcek@czechsnowboarding.cz</t>
  </si>
  <si>
    <t>111206/1434</t>
  </si>
  <si>
    <t>Labková</t>
  </si>
  <si>
    <t>vlcek.jakub@czechsnowboarding</t>
  </si>
  <si>
    <t>750831/5067</t>
  </si>
  <si>
    <t>vlcek@ceskysnowboarding.cz</t>
  </si>
  <si>
    <t>890131/0275</t>
  </si>
  <si>
    <t>praha 10</t>
  </si>
  <si>
    <t>lukas.vlcek@ceskysnowboarding.cz</t>
  </si>
  <si>
    <t>780722/4128</t>
  </si>
  <si>
    <t>870731/6343</t>
  </si>
  <si>
    <t>vlcek.501@gmail.com</t>
  </si>
  <si>
    <t>911109/4190</t>
  </si>
  <si>
    <t>zlatá olešnice</t>
  </si>
  <si>
    <t>Zlatá olešnice</t>
  </si>
  <si>
    <t>vlcekr@ceskysnowboarding.cz</t>
  </si>
  <si>
    <t>Vlčková</t>
  </si>
  <si>
    <t>735820/3864</t>
  </si>
  <si>
    <t>vlckova@czechsnowboarding.cz</t>
  </si>
  <si>
    <t>115521/1189</t>
  </si>
  <si>
    <t>xboards@seznam.cz</t>
  </si>
  <si>
    <t>Vlk</t>
  </si>
  <si>
    <t>910424/4633</t>
  </si>
  <si>
    <t>vlk.michal@czechsnowboarding.cz</t>
  </si>
  <si>
    <t>Vlková</t>
  </si>
  <si>
    <t>595605/0375</t>
  </si>
  <si>
    <t>vlkova@sportclubfun.com</t>
  </si>
  <si>
    <t>945130/1750</t>
  </si>
  <si>
    <t>katvlk@sportclubfun.com</t>
  </si>
  <si>
    <t>865927/1632</t>
  </si>
  <si>
    <t>marcelvlk@sportclubfun.com</t>
  </si>
  <si>
    <t>Vobořilová</t>
  </si>
  <si>
    <t>756003/0489</t>
  </si>
  <si>
    <t>Jakutská</t>
  </si>
  <si>
    <t>jaroslavavoborilova@ceskysnowboarding.cz</t>
  </si>
  <si>
    <t>Vocásek</t>
  </si>
  <si>
    <t>870713/2555</t>
  </si>
  <si>
    <t>vocasek@ceskysnowboarding.cz</t>
  </si>
  <si>
    <t>850822/5957</t>
  </si>
  <si>
    <t>Pošepného</t>
  </si>
  <si>
    <t>Jílemnice</t>
  </si>
  <si>
    <t>Vocel</t>
  </si>
  <si>
    <t>690429/0327</t>
  </si>
  <si>
    <t>Pelléova</t>
  </si>
  <si>
    <t>pyro@pyro.cz</t>
  </si>
  <si>
    <t>7150014 (SB)</t>
  </si>
  <si>
    <t>Vocílková</t>
  </si>
  <si>
    <t>075101/7597</t>
  </si>
  <si>
    <t>Gaghrinova</t>
  </si>
  <si>
    <t>vocilkova.jana@czechsnowboarding.cz</t>
  </si>
  <si>
    <t>Vodák</t>
  </si>
  <si>
    <t>830826/5163</t>
  </si>
  <si>
    <t>vodak@ceskysnowboarding.cz</t>
  </si>
  <si>
    <t>Hasičská</t>
  </si>
  <si>
    <t>Vodárek</t>
  </si>
  <si>
    <t>100827/0868</t>
  </si>
  <si>
    <t>Kopánky</t>
  </si>
  <si>
    <t>Ostrožská Nová Ves</t>
  </si>
  <si>
    <t>vodarek.libor@czechsnowboarding.cz</t>
  </si>
  <si>
    <t>Vodenková</t>
  </si>
  <si>
    <t>035722/1315</t>
  </si>
  <si>
    <t>magdapoustecka1982@seznam.cz</t>
  </si>
  <si>
    <t>Vodičková</t>
  </si>
  <si>
    <t>755720/0684</t>
  </si>
  <si>
    <t>vodickova@ceskysnowboarding.cz</t>
  </si>
  <si>
    <t>Vodrážka</t>
  </si>
  <si>
    <t>020319/2638</t>
  </si>
  <si>
    <t>kahavo@ktkadan.cz</t>
  </si>
  <si>
    <t xml:space="preserve"> 9150258 (SB)</t>
  </si>
  <si>
    <t>000324/2646</t>
  </si>
  <si>
    <t>9150209 (SB)</t>
  </si>
  <si>
    <t>Vohnout</t>
  </si>
  <si>
    <t>790514/4830</t>
  </si>
  <si>
    <t>Medinská</t>
  </si>
  <si>
    <t>vohnout@ceskysnowboarding.cz</t>
  </si>
  <si>
    <t>Vojáčková</t>
  </si>
  <si>
    <t>975124/0488</t>
  </si>
  <si>
    <t>Plachtova</t>
  </si>
  <si>
    <t>vojackova@ceskysnowboarding.cz</t>
  </si>
  <si>
    <t>065924/3563</t>
  </si>
  <si>
    <t>Liptaňské nám.</t>
  </si>
  <si>
    <t>sofie.vojackova@czechsnowboarding.cz</t>
  </si>
  <si>
    <t>Pastevců</t>
  </si>
  <si>
    <t>Vojík</t>
  </si>
  <si>
    <t>110825/0011</t>
  </si>
  <si>
    <t>stepan.vojik@czechsnowboarding.cz</t>
  </si>
  <si>
    <t>Vojkůvka</t>
  </si>
  <si>
    <t>750111/5072</t>
  </si>
  <si>
    <t>radek.vojkuvka@czechsnowboarding.cz</t>
  </si>
  <si>
    <t>Vojkůvková</t>
  </si>
  <si>
    <t>095307/8104</t>
  </si>
  <si>
    <t>vojkuvkova.katerina@czechsnowboarding.cz</t>
  </si>
  <si>
    <t>Vojnová</t>
  </si>
  <si>
    <t>055122/8084</t>
  </si>
  <si>
    <t>misa.pebik@centrum.cz</t>
  </si>
  <si>
    <t>Vojtěchová</t>
  </si>
  <si>
    <t>515422/179</t>
  </si>
  <si>
    <t>miladavojtechova@ceskysnowboarding.cz</t>
  </si>
  <si>
    <t>Vojtíšek</t>
  </si>
  <si>
    <t>800714/0911</t>
  </si>
  <si>
    <t>vojtisek@sportclub2000.eu</t>
  </si>
  <si>
    <t>Vokřínek</t>
  </si>
  <si>
    <t>880905/3924</t>
  </si>
  <si>
    <t>vokrinek@ceskysnowboarding.cz</t>
  </si>
  <si>
    <t>Voldřich</t>
  </si>
  <si>
    <t>831018/0043</t>
  </si>
  <si>
    <t>saage@seznam.cz</t>
  </si>
  <si>
    <t>9150130 (SB)</t>
  </si>
  <si>
    <t>Volejníková</t>
  </si>
  <si>
    <t>116004/1696</t>
  </si>
  <si>
    <t>petra.mora@centrum.cz</t>
  </si>
  <si>
    <t>Volek</t>
  </si>
  <si>
    <t>830907/1716</t>
  </si>
  <si>
    <t>Všechov</t>
  </si>
  <si>
    <t>volek@sportclubfun.com</t>
  </si>
  <si>
    <t>Volfíková</t>
  </si>
  <si>
    <t>615627/1143</t>
  </si>
  <si>
    <t>Bezděkovské předměstí</t>
  </si>
  <si>
    <t>volfikova@ceskysnowboarding.cz</t>
  </si>
  <si>
    <t>Volný</t>
  </si>
  <si>
    <t>030605/5508</t>
  </si>
  <si>
    <t>dominik.volny@czechsnowboarding.cz</t>
  </si>
  <si>
    <t>Volopich</t>
  </si>
  <si>
    <t>Daniel Tobias</t>
  </si>
  <si>
    <t>090224/4475</t>
  </si>
  <si>
    <t>volopich@seznam.cz</t>
  </si>
  <si>
    <t>080916/4499</t>
  </si>
  <si>
    <t>V Kalisti</t>
  </si>
  <si>
    <t>Praha 10-Dubec</t>
  </si>
  <si>
    <t>volopichova@arv.li</t>
  </si>
  <si>
    <t>Volopichová</t>
  </si>
  <si>
    <t>075708/4471</t>
  </si>
  <si>
    <t>von Bennewitz</t>
  </si>
  <si>
    <t>055602/4106</t>
  </si>
  <si>
    <t>mnovotna78@gmail.com</t>
  </si>
  <si>
    <t>085201/4108</t>
  </si>
  <si>
    <t>Vondárek</t>
  </si>
  <si>
    <t>850921/6837</t>
  </si>
  <si>
    <t>Roztoky u Jílemnice</t>
  </si>
  <si>
    <t>vondarek@ceskysnowboarding.cz</t>
  </si>
  <si>
    <t>Fanda</t>
  </si>
  <si>
    <t>Vondrák</t>
  </si>
  <si>
    <t>930623/7204</t>
  </si>
  <si>
    <t>Jablonecka</t>
  </si>
  <si>
    <t>vondrak@ceskysnowboarding.cz</t>
  </si>
  <si>
    <t>Vondraš</t>
  </si>
  <si>
    <t>720310/1763</t>
  </si>
  <si>
    <t>Týnské Předměstí</t>
  </si>
  <si>
    <t>slava-v@seznam.cz</t>
  </si>
  <si>
    <t>Vondrouš</t>
  </si>
  <si>
    <t>841124/8681</t>
  </si>
  <si>
    <t>Třebihošt čp:1.</t>
  </si>
  <si>
    <t>Třebihošt</t>
  </si>
  <si>
    <t>vondrouš@ceskysnowboarding.cz</t>
  </si>
  <si>
    <t>Vondruška</t>
  </si>
  <si>
    <t>900216/6140</t>
  </si>
  <si>
    <t>vondruskajirka@seznam.cz</t>
  </si>
  <si>
    <t>Voráč</t>
  </si>
  <si>
    <t>131108/1134</t>
  </si>
  <si>
    <t>vorac.jan@czechsnowboarding.cz</t>
  </si>
  <si>
    <t>Vorek</t>
  </si>
  <si>
    <t>100105/3658</t>
  </si>
  <si>
    <t>jiri.vorek@czechsnowboarding.cz</t>
  </si>
  <si>
    <t>Vorel</t>
  </si>
  <si>
    <t>040330/5639</t>
  </si>
  <si>
    <t>vorel@ceskysnowboarding.cz</t>
  </si>
  <si>
    <t>Voříšek</t>
  </si>
  <si>
    <t>920317/4189</t>
  </si>
  <si>
    <t>Buchenwaldská</t>
  </si>
  <si>
    <t>vorisek@ceskysnowboarding.cz</t>
  </si>
  <si>
    <t>Vosáhlo</t>
  </si>
  <si>
    <t>031009/0154</t>
  </si>
  <si>
    <t>info@headsportshop.cz</t>
  </si>
  <si>
    <t>9150277 (SB)</t>
  </si>
  <si>
    <t>Vosáhlová</t>
  </si>
  <si>
    <t>056012/4664</t>
  </si>
  <si>
    <t>9155090 (SB)</t>
  </si>
  <si>
    <t>Vostrý</t>
  </si>
  <si>
    <t>881202/2219</t>
  </si>
  <si>
    <t>obchod@tym-motorsport.cz</t>
  </si>
  <si>
    <t>Vosyka</t>
  </si>
  <si>
    <t>870602/0807</t>
  </si>
  <si>
    <t>muf2687@seznam.cz</t>
  </si>
  <si>
    <t>Votava</t>
  </si>
  <si>
    <t>101102/0538</t>
  </si>
  <si>
    <t>Anepjuková</t>
  </si>
  <si>
    <t>michal.votava@czechsnowboarding.cz</t>
  </si>
  <si>
    <t>831127/0165</t>
  </si>
  <si>
    <t>Praha 9 Černý Most</t>
  </si>
  <si>
    <t>voatvson@seznam.cz</t>
  </si>
  <si>
    <t>Votavová</t>
  </si>
  <si>
    <t>126108/0095</t>
  </si>
  <si>
    <t>anezka.votavova@czechsnowboarding.cz</t>
  </si>
  <si>
    <t>Votoček</t>
  </si>
  <si>
    <t>721205/2837</t>
  </si>
  <si>
    <t>Lucemburská</t>
  </si>
  <si>
    <t>votocek@ceskysnowboarding.cz</t>
  </si>
  <si>
    <t>Votroubek</t>
  </si>
  <si>
    <t>710719/3379</t>
  </si>
  <si>
    <t>rvotroubek@seznam.cz</t>
  </si>
  <si>
    <t>Votruba</t>
  </si>
  <si>
    <t>850728/0034</t>
  </si>
  <si>
    <t>Voznicová</t>
  </si>
  <si>
    <t>855120/4310</t>
  </si>
  <si>
    <t>Novotného</t>
  </si>
  <si>
    <t>voznicova@czechsnowboarding.cz</t>
  </si>
  <si>
    <t>Vozníková</t>
  </si>
  <si>
    <t>095725/3693</t>
  </si>
  <si>
    <t>vanda.voznikova@czechsowboarding.cz</t>
  </si>
  <si>
    <t>Vrabec</t>
  </si>
  <si>
    <t>880228/0025</t>
  </si>
  <si>
    <t>Rosečská</t>
  </si>
  <si>
    <t>vrabec@ceskysnowboarding.cz</t>
  </si>
  <si>
    <t>775614/5980</t>
  </si>
  <si>
    <t>Chorušice</t>
  </si>
  <si>
    <t>840203/7930</t>
  </si>
  <si>
    <t>vrabect@ceskysnowboarding.cz</t>
  </si>
  <si>
    <t>Vrána</t>
  </si>
  <si>
    <t>040630/1599</t>
  </si>
  <si>
    <t>eva.vranova@tiscali.cz</t>
  </si>
  <si>
    <t>9150309 (SB)</t>
  </si>
  <si>
    <t>970221/1552</t>
  </si>
  <si>
    <t>Humpolec</t>
  </si>
  <si>
    <t>vrana@ceskysnowboarding.cz</t>
  </si>
  <si>
    <t>060202/0947</t>
  </si>
  <si>
    <t>Za kovárnou</t>
  </si>
  <si>
    <t>Staňkovice</t>
  </si>
  <si>
    <t>havro@post.cz</t>
  </si>
  <si>
    <t>090423/1086</t>
  </si>
  <si>
    <t>vaclavvrana@post.cz</t>
  </si>
  <si>
    <t>Vránková</t>
  </si>
  <si>
    <t>885921/7587</t>
  </si>
  <si>
    <t>vrankova@ceskysnowboarding.cz</t>
  </si>
  <si>
    <t>825707/2450</t>
  </si>
  <si>
    <t>vranova@klubkrusnychhor.cz</t>
  </si>
  <si>
    <t>845301/3437</t>
  </si>
  <si>
    <t>vranova@ceskysnowboarding.cz</t>
  </si>
  <si>
    <t>Vrátná</t>
  </si>
  <si>
    <t>855210/0953</t>
  </si>
  <si>
    <t>Panský vrch</t>
  </si>
  <si>
    <t>vratna@ceskysnowboarding.cz</t>
  </si>
  <si>
    <t>Vrba</t>
  </si>
  <si>
    <t>970817/3651</t>
  </si>
  <si>
    <t>vrba.daniel@czechsnowboarding.cz</t>
  </si>
  <si>
    <t>100305/1236</t>
  </si>
  <si>
    <t>vojtech.vrba@czechsnowboarding.cz</t>
  </si>
  <si>
    <t>Vrbanczyková</t>
  </si>
  <si>
    <t>706226/5133</t>
  </si>
  <si>
    <t>vrabczykova@snowboarding.cz</t>
  </si>
  <si>
    <t>Vrbický</t>
  </si>
  <si>
    <t>890707/3263</t>
  </si>
  <si>
    <t>tvrbicky@gmail.com</t>
  </si>
  <si>
    <t>Vrbka</t>
  </si>
  <si>
    <t>841219/1821</t>
  </si>
  <si>
    <t>ondrej.vrbka@gmail.com</t>
  </si>
  <si>
    <t>725815/4398</t>
  </si>
  <si>
    <t>V Nových Chodech</t>
  </si>
  <si>
    <t>janavrb@volny.cz</t>
  </si>
  <si>
    <t>055629/4783</t>
  </si>
  <si>
    <t>V Nových Chodek</t>
  </si>
  <si>
    <t>075224/7969</t>
  </si>
  <si>
    <t>vrbova.katerina@czechsnowboarding.cz</t>
  </si>
  <si>
    <t>085420/1227</t>
  </si>
  <si>
    <t>katerina.vrbova@czechsnowboarding.cz</t>
  </si>
  <si>
    <t>055629/4772</t>
  </si>
  <si>
    <t>936031/4920</t>
  </si>
  <si>
    <t>vrbova.tereza@czechsnowboarding.cz</t>
  </si>
  <si>
    <t>Vrbovcová</t>
  </si>
  <si>
    <t>755905/0565</t>
  </si>
  <si>
    <t>Kamenný Újezdec</t>
  </si>
  <si>
    <t>monika.vrbovcova@post.cz</t>
  </si>
  <si>
    <t>Vrbovec</t>
  </si>
  <si>
    <t>030924/0305</t>
  </si>
  <si>
    <t>051225/0761</t>
  </si>
  <si>
    <t>Vrdlovec</t>
  </si>
  <si>
    <t>780515/3433</t>
  </si>
  <si>
    <t>Karlínské nám.</t>
  </si>
  <si>
    <t>rv@email.cz</t>
  </si>
  <si>
    <t>Vrtílková</t>
  </si>
  <si>
    <t>035917/1670</t>
  </si>
  <si>
    <t>jirina.streleckova@centrum.cz</t>
  </si>
  <si>
    <t>Všetečka</t>
  </si>
  <si>
    <t>000718/4078</t>
  </si>
  <si>
    <t>jakubvsetecka01@seznam.cz</t>
  </si>
  <si>
    <t>9150189 (SB)</t>
  </si>
  <si>
    <t>Všetečková</t>
  </si>
  <si>
    <t>745415/0935</t>
  </si>
  <si>
    <t>Praha Čakovice</t>
  </si>
  <si>
    <t>renvseta@seznam.cz</t>
  </si>
  <si>
    <t>Vujtová</t>
  </si>
  <si>
    <t>105423/0012</t>
  </si>
  <si>
    <t>vujtovak@seznam.cz</t>
  </si>
  <si>
    <t>Vursta</t>
  </si>
  <si>
    <t>060106/2418</t>
  </si>
  <si>
    <t>Daniel.wurst@tiscali.cz</t>
  </si>
  <si>
    <t>Vybíhal</t>
  </si>
  <si>
    <t>090319/7999</t>
  </si>
  <si>
    <t>pavel.vybihal@czechsnowboarding.cz</t>
  </si>
  <si>
    <t>070307/8002</t>
  </si>
  <si>
    <t>petr.vybihal@czechsnowboarding.cz</t>
  </si>
  <si>
    <t>Vybíhalová</t>
  </si>
  <si>
    <t>895318/4053</t>
  </si>
  <si>
    <t>Suchdol</t>
  </si>
  <si>
    <t>l.vybihalova@seznam.cz</t>
  </si>
  <si>
    <t>Výborný</t>
  </si>
  <si>
    <t>880929/2195</t>
  </si>
  <si>
    <t>roman.vyborny@maxklinovec.club</t>
  </si>
  <si>
    <t>880829/3263</t>
  </si>
  <si>
    <t>Jiřická</t>
  </si>
  <si>
    <t>romanvyborny@ceskysnowboarding.cz</t>
  </si>
  <si>
    <t>040309/3845</t>
  </si>
  <si>
    <t>vaclav.vyborny@czechsnowboarding.cz</t>
  </si>
  <si>
    <t>Vyčítal</t>
  </si>
  <si>
    <t>850302/0977</t>
  </si>
  <si>
    <t>janvycital@ceskysnowboarding.cz</t>
  </si>
  <si>
    <t>Vydra</t>
  </si>
  <si>
    <t>100422/1779</t>
  </si>
  <si>
    <t>milos.vydra@seznam.cz</t>
  </si>
  <si>
    <t>760114/0668</t>
  </si>
  <si>
    <t>milos.vydra@mahonysnowboards.club</t>
  </si>
  <si>
    <t>110722/0411</t>
  </si>
  <si>
    <t>nám. B. Němcové</t>
  </si>
  <si>
    <t>vydra@snowkidzcz.com</t>
  </si>
  <si>
    <t>Vydrová</t>
  </si>
  <si>
    <t>765318/2504</t>
  </si>
  <si>
    <t>eva.vydrova@mahonysnowboards.club</t>
  </si>
  <si>
    <t>105422/1773</t>
  </si>
  <si>
    <t>545407/4241</t>
  </si>
  <si>
    <t>vydrova@ceskysnowboarding.cz</t>
  </si>
  <si>
    <t>860826/1365</t>
  </si>
  <si>
    <t>Vyhnánek</t>
  </si>
  <si>
    <t>050215/7964</t>
  </si>
  <si>
    <t>Vyhnánková</t>
  </si>
  <si>
    <t>755409/4691</t>
  </si>
  <si>
    <t>vyhnankova.lenka@czechsnowboarding.cz</t>
  </si>
  <si>
    <t>Výletová</t>
  </si>
  <si>
    <t>125309/1422</t>
  </si>
  <si>
    <t>Lomnička</t>
  </si>
  <si>
    <t>Tišov</t>
  </si>
  <si>
    <t>monimo@seznam.cz</t>
  </si>
  <si>
    <t>Vymazalová</t>
  </si>
  <si>
    <t>055825/7909</t>
  </si>
  <si>
    <t>ludek.reif@gmail.com</t>
  </si>
  <si>
    <t>Vymětal</t>
  </si>
  <si>
    <t>681130/0705</t>
  </si>
  <si>
    <t>jan@janvymetal.cz</t>
  </si>
  <si>
    <t>Vymětalík</t>
  </si>
  <si>
    <t>890911/6172</t>
  </si>
  <si>
    <t>Karviná-Nové Město</t>
  </si>
  <si>
    <t>vymetalik@ceskysnowboarding.cz</t>
  </si>
  <si>
    <t>Vyplel</t>
  </si>
  <si>
    <t>080826/7977</t>
  </si>
  <si>
    <t>vyplelhel@seznam.cz</t>
  </si>
  <si>
    <t>tvyskocil@centrum.cz</t>
  </si>
  <si>
    <t>Vyskočilová</t>
  </si>
  <si>
    <t>745423/3061</t>
  </si>
  <si>
    <t>alunahophop@seznam.cz</t>
  </si>
  <si>
    <t>626207/0793</t>
  </si>
  <si>
    <t>vyskocilova@sportclub2000.eu</t>
  </si>
  <si>
    <t>105514/4497</t>
  </si>
  <si>
    <t>Vysočan</t>
  </si>
  <si>
    <t>120622/0499</t>
  </si>
  <si>
    <t>vysocan@czechsnowboarding.cz</t>
  </si>
  <si>
    <t>130806/2129</t>
  </si>
  <si>
    <t>865930/7151</t>
  </si>
  <si>
    <t>Krásnohorské</t>
  </si>
  <si>
    <t>vysoka@ceskysnowboarding.cz</t>
  </si>
  <si>
    <t>Vysoký</t>
  </si>
  <si>
    <t>900429/3496</t>
  </si>
  <si>
    <t>vysoky@ceskysnowboarding.cz</t>
  </si>
  <si>
    <t>Vyšata</t>
  </si>
  <si>
    <t>670616/1110</t>
  </si>
  <si>
    <t>vysata@ceskysnowboarding.cz</t>
  </si>
  <si>
    <t>Vytisková</t>
  </si>
  <si>
    <t>956017/1544</t>
  </si>
  <si>
    <t>vytiskovakarolina@gmail.com</t>
  </si>
  <si>
    <t>Vytrouba</t>
  </si>
  <si>
    <t>890321/0987</t>
  </si>
  <si>
    <t>vytruba@ceskysnowboarding.cz</t>
  </si>
  <si>
    <t>Výtvar</t>
  </si>
  <si>
    <t>080620/4993</t>
  </si>
  <si>
    <t>Astlova</t>
  </si>
  <si>
    <t>fanda.vytvar@outlook.cz</t>
  </si>
  <si>
    <t>Výtvarová</t>
  </si>
  <si>
    <t>055804/1594</t>
  </si>
  <si>
    <t>3205/1</t>
  </si>
  <si>
    <t>9155113 (SB)</t>
  </si>
  <si>
    <t>Matyjáš</t>
  </si>
  <si>
    <t>Vyzibla</t>
  </si>
  <si>
    <t>131124/0953</t>
  </si>
  <si>
    <t>vyzibla@czechsnowboarding.cz</t>
  </si>
  <si>
    <t>Křenice</t>
  </si>
  <si>
    <t>Wachtl</t>
  </si>
  <si>
    <t>850730/1297</t>
  </si>
  <si>
    <t>double.svn@gmail.com</t>
  </si>
  <si>
    <t>Walaszková</t>
  </si>
  <si>
    <t>996227/5543</t>
  </si>
  <si>
    <t>walaszkova.maki@seznam.cz</t>
  </si>
  <si>
    <t>Waldhauser</t>
  </si>
  <si>
    <t>961026/5962</t>
  </si>
  <si>
    <t>Hrabová , Ostrava</t>
  </si>
  <si>
    <t>jcwaldhauser@seznam.cz</t>
  </si>
  <si>
    <t>9150232 (SB)</t>
  </si>
  <si>
    <t>Waldmann</t>
  </si>
  <si>
    <t>871225/1031</t>
  </si>
  <si>
    <t>waldmann@ceskysnowboarding.cz</t>
  </si>
  <si>
    <t>Waliszevská</t>
  </si>
  <si>
    <t>075901/3838</t>
  </si>
  <si>
    <t>nikola.waliszevska@czechsnowboarding.cz</t>
  </si>
  <si>
    <t>Waltr</t>
  </si>
  <si>
    <t>960827/6150</t>
  </si>
  <si>
    <t>mianwaltr@ceskysnowboarding.cz</t>
  </si>
  <si>
    <t>Wávra</t>
  </si>
  <si>
    <t>060523/3563</t>
  </si>
  <si>
    <t>Nábřeží Rudoarmjců</t>
  </si>
  <si>
    <t>filip.wavra@czechsnowboarding.cz</t>
  </si>
  <si>
    <t>Wech</t>
  </si>
  <si>
    <t>741228/0095</t>
  </si>
  <si>
    <t>wech@ceskysnowboarding.cz</t>
  </si>
  <si>
    <t>Weidenová</t>
  </si>
  <si>
    <t>756020/6126</t>
  </si>
  <si>
    <t>weidenova@ceskysnowboarding.cz</t>
  </si>
  <si>
    <t>Weidinger</t>
  </si>
  <si>
    <t>130304/1553</t>
  </si>
  <si>
    <t>Na Lískově</t>
  </si>
  <si>
    <t>weidinger@czechsnowboarding.cz</t>
  </si>
  <si>
    <t>Weiermuller</t>
  </si>
  <si>
    <t>941004/4303</t>
  </si>
  <si>
    <t>Hranicni</t>
  </si>
  <si>
    <t>robin.weiermuller@seznam.cz</t>
  </si>
  <si>
    <t>Weinreich</t>
  </si>
  <si>
    <t>041008/6611</t>
  </si>
  <si>
    <t>weinreich.matyas@czechsnowboarding.cz</t>
  </si>
  <si>
    <t>080821/7333</t>
  </si>
  <si>
    <t>weinreich.simon@czechsnowboarding.cz</t>
  </si>
  <si>
    <t>811223/1941</t>
  </si>
  <si>
    <t>jan.werner@maxklinovec.club</t>
  </si>
  <si>
    <t>Andrzej</t>
  </si>
  <si>
    <t>Wiacek</t>
  </si>
  <si>
    <t>081130/8124</t>
  </si>
  <si>
    <t>1120/5</t>
  </si>
  <si>
    <t>wiacek.andrzej@czechsnowboarding.cz</t>
  </si>
  <si>
    <t>Wick</t>
  </si>
  <si>
    <t>050508/4723</t>
  </si>
  <si>
    <t>jan.wick@seznam.cz</t>
  </si>
  <si>
    <t>Wild</t>
  </si>
  <si>
    <t>790610/4206</t>
  </si>
  <si>
    <t>u 5 Baterie</t>
  </si>
  <si>
    <t>wildvceskysnowboarding.cz</t>
  </si>
  <si>
    <t>Williamson</t>
  </si>
  <si>
    <t>891113/4309</t>
  </si>
  <si>
    <t>423/178</t>
  </si>
  <si>
    <t>Praha 6-Vokovice</t>
  </si>
  <si>
    <t>phil.williamson89@gmail.com</t>
  </si>
  <si>
    <t>9150302 (SB)</t>
  </si>
  <si>
    <t>Witalová</t>
  </si>
  <si>
    <t>096211/0391</t>
  </si>
  <si>
    <t>dominika.witalova@czechsnowboarding.cz</t>
  </si>
  <si>
    <t>wittgruber</t>
  </si>
  <si>
    <t>081027/3563</t>
  </si>
  <si>
    <t>Jaroslava Misky</t>
  </si>
  <si>
    <t>jakub.wittgruber@czechsnowboarding.cz</t>
  </si>
  <si>
    <t>Wittmann</t>
  </si>
  <si>
    <t>821231/2493</t>
  </si>
  <si>
    <t>Droužkovická</t>
  </si>
  <si>
    <t>wittmann@sportclub2000.eu</t>
  </si>
  <si>
    <t>Wlazel</t>
  </si>
  <si>
    <t>890210/0405</t>
  </si>
  <si>
    <t>Brandýská 84/10</t>
  </si>
  <si>
    <t>marek.wlazel@gmail.com</t>
  </si>
  <si>
    <t>Wojtowicz</t>
  </si>
  <si>
    <t>840307/2502</t>
  </si>
  <si>
    <t>wojtowwicz@sportclub2000.eu</t>
  </si>
  <si>
    <t>Wolf</t>
  </si>
  <si>
    <t>820919/0011</t>
  </si>
  <si>
    <t>wolf@ceskysnowboarding.cz</t>
  </si>
  <si>
    <t>821116/5523</t>
  </si>
  <si>
    <t>wolfj@sportclub2000.eu</t>
  </si>
  <si>
    <t>600611/2761</t>
  </si>
  <si>
    <t>wolfp@sportclub2000.eu</t>
  </si>
  <si>
    <t>121208/0914</t>
  </si>
  <si>
    <t>wlk.marek@gmail.com</t>
  </si>
  <si>
    <t>831130/0008</t>
  </si>
  <si>
    <t>info@tomaswolf.com</t>
  </si>
  <si>
    <t>Wolfová</t>
  </si>
  <si>
    <t>986018/2134</t>
  </si>
  <si>
    <t>Hatajova</t>
  </si>
  <si>
    <t>Chotěšov</t>
  </si>
  <si>
    <t>sandywolf18@gmail.com</t>
  </si>
  <si>
    <t>9155015 (SB)</t>
  </si>
  <si>
    <t>Wollner</t>
  </si>
  <si>
    <t>800211/5077</t>
  </si>
  <si>
    <t>Bohdanovice</t>
  </si>
  <si>
    <t>Jakartovice</t>
  </si>
  <si>
    <t>wollner@ceskysnowboarding.cz</t>
  </si>
  <si>
    <t>Wright</t>
  </si>
  <si>
    <t>705407/0265</t>
  </si>
  <si>
    <t>James Wright u Klikovky</t>
  </si>
  <si>
    <t>Wrubel</t>
  </si>
  <si>
    <t>100416/1862</t>
  </si>
  <si>
    <t>Třanovická</t>
  </si>
  <si>
    <t>Těrlicko Hradiště</t>
  </si>
  <si>
    <t>simon.wrubel@czechsnowboarding.cz</t>
  </si>
  <si>
    <t>Wrublová</t>
  </si>
  <si>
    <t>065616/1869</t>
  </si>
  <si>
    <t>eliska.wrublova@czechsnowboarding.cz</t>
  </si>
  <si>
    <t>Wünscheová</t>
  </si>
  <si>
    <t>076112/1328</t>
  </si>
  <si>
    <t>mwunsche@seznam.cz</t>
  </si>
  <si>
    <t>Yanová</t>
  </si>
  <si>
    <t>955926/0161</t>
  </si>
  <si>
    <t>Otěšínská</t>
  </si>
  <si>
    <t>pepe@sportovniakademie.cz</t>
  </si>
  <si>
    <t>Tinwa</t>
  </si>
  <si>
    <t>Yeung</t>
  </si>
  <si>
    <t>880602/2621</t>
  </si>
  <si>
    <t>tinwa.yeung@maxklinovec.club</t>
  </si>
  <si>
    <t>Záboj</t>
  </si>
  <si>
    <t>970910/4196</t>
  </si>
  <si>
    <t>zaboj.david@czechsnowboarding.cz</t>
  </si>
  <si>
    <t>Zábranská</t>
  </si>
  <si>
    <t>845206/0045</t>
  </si>
  <si>
    <t>Čertouzská</t>
  </si>
  <si>
    <t>Praha 9 Hloubětín</t>
  </si>
  <si>
    <t>zabranska@ceskysnowboarding.cz</t>
  </si>
  <si>
    <t>Zacios</t>
  </si>
  <si>
    <t>880501/6066</t>
  </si>
  <si>
    <t>H. Salichové</t>
  </si>
  <si>
    <t>radomir.zacios@czechsnowboarding.cz</t>
  </si>
  <si>
    <t>Zadilský</t>
  </si>
  <si>
    <t>890331/6235</t>
  </si>
  <si>
    <t>TOMIKZADILSKY@mail.com</t>
  </si>
  <si>
    <t>Zadražilová</t>
  </si>
  <si>
    <t>045902/6524</t>
  </si>
  <si>
    <t>105608/4634</t>
  </si>
  <si>
    <t>l.zadrazilova@bakers.cz</t>
  </si>
  <si>
    <t>Normatov</t>
  </si>
  <si>
    <t>Zafar</t>
  </si>
  <si>
    <t>820109/9962</t>
  </si>
  <si>
    <t>normatovzafar@ceskysnowboarding.cz</t>
  </si>
  <si>
    <t>Záhorská</t>
  </si>
  <si>
    <t>095501/3972</t>
  </si>
  <si>
    <t>zahorska@czechsnowboarding.cz</t>
  </si>
  <si>
    <t>Zahrádka</t>
  </si>
  <si>
    <t>831029/0978</t>
  </si>
  <si>
    <t>zahradka@ceskysnowboarding.cz</t>
  </si>
  <si>
    <t>Zahradníček</t>
  </si>
  <si>
    <t>740412/3980</t>
  </si>
  <si>
    <t>ales.zahradnicek@czechsnowboarding.cz</t>
  </si>
  <si>
    <t>821207/4541</t>
  </si>
  <si>
    <t xml:space="preserve">Zahraničního odboje  </t>
  </si>
  <si>
    <t>honzazahradnicek@seznam.cz</t>
  </si>
  <si>
    <t xml:space="preserve"> 9150245 (SB)</t>
  </si>
  <si>
    <t>jaroslav</t>
  </si>
  <si>
    <t>750609/0834</t>
  </si>
  <si>
    <t>Jiřího Franka</t>
  </si>
  <si>
    <t>jarda.zahradnicek@seznam.cz</t>
  </si>
  <si>
    <t>Zahradník</t>
  </si>
  <si>
    <t>070830/3706</t>
  </si>
  <si>
    <t>zahradnik@snowkidzcz.com</t>
  </si>
  <si>
    <t>820603/3055</t>
  </si>
  <si>
    <t>zahradax@seznam.cz</t>
  </si>
  <si>
    <t>860923/6163</t>
  </si>
  <si>
    <t>zahradnik@ceskysnowboarding.cz</t>
  </si>
  <si>
    <t>110718/0877</t>
  </si>
  <si>
    <t>zahradnik@czechsnowboarding.cz</t>
  </si>
  <si>
    <t>Záhumenský</t>
  </si>
  <si>
    <t>830629/5569</t>
  </si>
  <si>
    <t>zahumensky@ceskysnowboarding.cz</t>
  </si>
  <si>
    <t>Zachová</t>
  </si>
  <si>
    <t>845216/0156</t>
  </si>
  <si>
    <t>zachova@ceskysnowboarding.cz</t>
  </si>
  <si>
    <t>Záchová</t>
  </si>
  <si>
    <t>065702/7899</t>
  </si>
  <si>
    <t>jirza@centrum.cz</t>
  </si>
  <si>
    <t>Zajacová</t>
  </si>
  <si>
    <t>866005/0410</t>
  </si>
  <si>
    <t>zajacova@ceskysnowboarding.cz</t>
  </si>
  <si>
    <t>Zajíc</t>
  </si>
  <si>
    <t>800222/6177</t>
  </si>
  <si>
    <t>zajic@ceskysnowboarding.cz</t>
  </si>
  <si>
    <t>Zajícová</t>
  </si>
  <si>
    <t>975409/3426</t>
  </si>
  <si>
    <t>pavlina.zajicova@gymnp.cz</t>
  </si>
  <si>
    <t>865219/0305</t>
  </si>
  <si>
    <t>Kamická</t>
  </si>
  <si>
    <t>zajicova@ceskysnowboarding.cz</t>
  </si>
  <si>
    <t>Zajíčková</t>
  </si>
  <si>
    <t>845124/1040</t>
  </si>
  <si>
    <t>zajickova@ceskysnowboarding.cz</t>
  </si>
  <si>
    <t>035103/0185</t>
  </si>
  <si>
    <t>klarazaj@seznam.cz</t>
  </si>
  <si>
    <t>Mírové náměstí</t>
  </si>
  <si>
    <t>Záleský</t>
  </si>
  <si>
    <t>871212/3431</t>
  </si>
  <si>
    <t>niok.n@seznam.cz</t>
  </si>
  <si>
    <t>Zálešáková</t>
  </si>
  <si>
    <t>795409/5083</t>
  </si>
  <si>
    <t>monika.zalesakova@czechsnowboarding.cz</t>
  </si>
  <si>
    <t>Zamastil</t>
  </si>
  <si>
    <t>721226/3685</t>
  </si>
  <si>
    <t>zamastil@email.cz</t>
  </si>
  <si>
    <t>Zámečník</t>
  </si>
  <si>
    <t>080101/8086</t>
  </si>
  <si>
    <t>romaz@gmail.cz</t>
  </si>
  <si>
    <t>Zámečníková</t>
  </si>
  <si>
    <t>085101/8113</t>
  </si>
  <si>
    <t>Zámorská</t>
  </si>
  <si>
    <t>775128/0900</t>
  </si>
  <si>
    <t>Rusko</t>
  </si>
  <si>
    <t>zamorska.vera@seznam.cz</t>
  </si>
  <si>
    <t>9155081 (SB)</t>
  </si>
  <si>
    <t>Zaňka</t>
  </si>
  <si>
    <t>000106/1951</t>
  </si>
  <si>
    <t>romzan@seznam.cz</t>
  </si>
  <si>
    <t>Zápařka</t>
  </si>
  <si>
    <t>810108/1505</t>
  </si>
  <si>
    <t>miroslavzaparka@czechsnowboarding.cz</t>
  </si>
  <si>
    <t>Zaplatílek</t>
  </si>
  <si>
    <t>880208/3950</t>
  </si>
  <si>
    <t>jan@centrum.cz</t>
  </si>
  <si>
    <t>Zapletal</t>
  </si>
  <si>
    <t>901030/6151</t>
  </si>
  <si>
    <t>zapletal@ceskysnowboarding.cz</t>
  </si>
  <si>
    <t>940730/5699</t>
  </si>
  <si>
    <t>radim.zapletal@centrum.cz</t>
  </si>
  <si>
    <t>795901/5537</t>
  </si>
  <si>
    <t>Dolní Schody</t>
  </si>
  <si>
    <t>zapletalova@czechsnowboarding.cz</t>
  </si>
  <si>
    <t>Zapoměl</t>
  </si>
  <si>
    <t>090829/5212</t>
  </si>
  <si>
    <t>hronova.bouffon@seznam.cz</t>
  </si>
  <si>
    <t>Zapomělová</t>
  </si>
  <si>
    <t>085421/5219</t>
  </si>
  <si>
    <t>Zártřešek</t>
  </si>
  <si>
    <t>070127/3551</t>
  </si>
  <si>
    <t>matous.zartresek@czechsnowboarding.cz</t>
  </si>
  <si>
    <t>Záruba</t>
  </si>
  <si>
    <t>830427/0194</t>
  </si>
  <si>
    <t>Kutilova</t>
  </si>
  <si>
    <t>zaruba@ceskysnowboarding.cz</t>
  </si>
  <si>
    <t>980220/2630</t>
  </si>
  <si>
    <t>Bubenčská</t>
  </si>
  <si>
    <t>zaruba@klubkrusnychhor.cz</t>
  </si>
  <si>
    <t>Zasche</t>
  </si>
  <si>
    <t>075513/8076</t>
  </si>
  <si>
    <t>mamestan@seznam.cz</t>
  </si>
  <si>
    <t>Zásmětová</t>
  </si>
  <si>
    <t>765720/4599</t>
  </si>
  <si>
    <t>Přední Kopanina</t>
  </si>
  <si>
    <t>zasmetova@klubkrusnychhor.cz</t>
  </si>
  <si>
    <t>Zástěrová</t>
  </si>
  <si>
    <t>765512/3872</t>
  </si>
  <si>
    <t>zasterova.katerina@czechsnowboarding.cz</t>
  </si>
  <si>
    <t>Zatloukal</t>
  </si>
  <si>
    <t>831231/3955</t>
  </si>
  <si>
    <t>janzatloukal@ceskysnowboarding.cz</t>
  </si>
  <si>
    <t>Zátopek</t>
  </si>
  <si>
    <t>050616/0391</t>
  </si>
  <si>
    <t>jakub.zatopek@czechsnowboarding.cz</t>
  </si>
  <si>
    <t>Zavadil</t>
  </si>
  <si>
    <t>091203/2231</t>
  </si>
  <si>
    <t>zavadil@czechsnowboarding.cz</t>
  </si>
  <si>
    <t>000310/4772</t>
  </si>
  <si>
    <t>010917/5704</t>
  </si>
  <si>
    <t>marek.zavadil@czechsnowboarding.cz</t>
  </si>
  <si>
    <t>Zavadilová</t>
  </si>
  <si>
    <t>755524/4444</t>
  </si>
  <si>
    <t>bety.zavadilova@ceskysnowboarding.cz</t>
  </si>
  <si>
    <t>056024/3233</t>
  </si>
  <si>
    <t>martina.zavadilova@czechsnowboarding.cz</t>
  </si>
  <si>
    <t>086113/6111</t>
  </si>
  <si>
    <t>gr8dana@seznam.cz</t>
  </si>
  <si>
    <t>066030/4722</t>
  </si>
  <si>
    <t>9155103 (SB)</t>
  </si>
  <si>
    <t>095614/4684</t>
  </si>
  <si>
    <t>Misconiova@gmail.com</t>
  </si>
  <si>
    <t>Závišková</t>
  </si>
  <si>
    <t>766130/0097</t>
  </si>
  <si>
    <t>zaviskova@ceskysnowboarding.cz</t>
  </si>
  <si>
    <t>Zavoralová</t>
  </si>
  <si>
    <t>815226/3042</t>
  </si>
  <si>
    <t>petra.zavoralova@maxklinovec.club</t>
  </si>
  <si>
    <t>Zavrtálek</t>
  </si>
  <si>
    <t>100411/7422</t>
  </si>
  <si>
    <t>Dolnoveská</t>
  </si>
  <si>
    <t>Fryštát</t>
  </si>
  <si>
    <t>zavrtalek.jan@czechsnowboarding.cz</t>
  </si>
  <si>
    <t>Zavřel</t>
  </si>
  <si>
    <t>080902/8099</t>
  </si>
  <si>
    <t>jakub.zavrel@czechsnowboarding.cz</t>
  </si>
  <si>
    <t>Zawaidemová</t>
  </si>
  <si>
    <t>735315/3060</t>
  </si>
  <si>
    <t>zawaidemova@ceskysnowboarding.czsnowboarding.cz</t>
  </si>
  <si>
    <t>Zázrivec</t>
  </si>
  <si>
    <t>790421/2228</t>
  </si>
  <si>
    <t>zazrivec@czechsnowboarding.cz</t>
  </si>
  <si>
    <t>Zbořil</t>
  </si>
  <si>
    <t>080301/7336</t>
  </si>
  <si>
    <t>zboril@czechsnowboarding.cz</t>
  </si>
  <si>
    <t>950815/0399</t>
  </si>
  <si>
    <t>Dobříšská</t>
  </si>
  <si>
    <t>stanislavzboril@ceskysnowboarding.cz</t>
  </si>
  <si>
    <t>Zdráhal</t>
  </si>
  <si>
    <t>091023/7427</t>
  </si>
  <si>
    <t>karolina-gec@email.cz</t>
  </si>
  <si>
    <t>Zdražilová Talová</t>
  </si>
  <si>
    <t>865228/3794</t>
  </si>
  <si>
    <t>marketa.talova@seznam.cz</t>
  </si>
  <si>
    <t>Zdrha</t>
  </si>
  <si>
    <t>861021/2831</t>
  </si>
  <si>
    <t>V. Volfa</t>
  </si>
  <si>
    <t>zdraha@ceskysnowboarding.cz</t>
  </si>
  <si>
    <t>Zechmeister</t>
  </si>
  <si>
    <t>871223/8381</t>
  </si>
  <si>
    <t>Valtice</t>
  </si>
  <si>
    <t>zechmeister@ceskysnowboarding.cz</t>
  </si>
  <si>
    <t>Zejda</t>
  </si>
  <si>
    <t>120417/1573</t>
  </si>
  <si>
    <t>eveur@seznam.cz</t>
  </si>
  <si>
    <t>Zejdová</t>
  </si>
  <si>
    <t>095221/8157</t>
  </si>
  <si>
    <t>705429/0639</t>
  </si>
  <si>
    <t>zejdova@ceskysnowboarding.cz</t>
  </si>
  <si>
    <t>Zejman</t>
  </si>
  <si>
    <t>940914/1126</t>
  </si>
  <si>
    <t>zejmandaniel@seznam.cz</t>
  </si>
  <si>
    <t>Zelda</t>
  </si>
  <si>
    <t>910131/4464</t>
  </si>
  <si>
    <t>janzelda@hotmail.cz</t>
  </si>
  <si>
    <t>Zelenka</t>
  </si>
  <si>
    <t>860817/0208</t>
  </si>
  <si>
    <t>Zátoň</t>
  </si>
  <si>
    <t>zalenka@ceskysnowboarding.cz</t>
  </si>
  <si>
    <t>100714/0508</t>
  </si>
  <si>
    <t xml:space="preserve">Svážná </t>
  </si>
  <si>
    <t>zeli.org@gmail.com</t>
  </si>
  <si>
    <t>790405/0374</t>
  </si>
  <si>
    <t>zelenkam@ceskysnowboarding.cz</t>
  </si>
  <si>
    <t>zzzeli@seznam.cz</t>
  </si>
  <si>
    <t>Zelenková</t>
  </si>
  <si>
    <t>055226/3657</t>
  </si>
  <si>
    <t>katerina.zelenkova@czechsnowboarding.cz</t>
  </si>
  <si>
    <t>756104/0773</t>
  </si>
  <si>
    <t>z.palusa@seznam.cz</t>
  </si>
  <si>
    <t>095304/5214</t>
  </si>
  <si>
    <t>sochova.michaela@centrum.cz</t>
  </si>
  <si>
    <t>Zelinka</t>
  </si>
  <si>
    <t>121003/0822</t>
  </si>
  <si>
    <t>u potůčku</t>
  </si>
  <si>
    <t>jan.zelinka@czechsnowboarding.cz</t>
  </si>
  <si>
    <t>870117/3382</t>
  </si>
  <si>
    <t>Chlumec n. Cidlinou</t>
  </si>
  <si>
    <t>krystof.zelinka@czechsnowboarding.cz</t>
  </si>
  <si>
    <t>790912/0241</t>
  </si>
  <si>
    <t>zelinka@ceskysnowboarding.cz</t>
  </si>
  <si>
    <t>090311/3805</t>
  </si>
  <si>
    <t>U potůčku</t>
  </si>
  <si>
    <t>radka.zelinkova@czechsnowboarding.cz</t>
  </si>
  <si>
    <t>850312/3673</t>
  </si>
  <si>
    <t>zelinkat@ceskysnowboarding.cz</t>
  </si>
  <si>
    <t>Zelinko</t>
  </si>
  <si>
    <t>830413/6049</t>
  </si>
  <si>
    <t>zelinko@ceskysnowboarding.cz</t>
  </si>
  <si>
    <t>Zeman</t>
  </si>
  <si>
    <t>791018/0993</t>
  </si>
  <si>
    <t>zeman@ceskysnowboarding.cz</t>
  </si>
  <si>
    <t>060912/3658</t>
  </si>
  <si>
    <t>daniel.zeman@czechsnowboarding.cz</t>
  </si>
  <si>
    <t>140508/1414</t>
  </si>
  <si>
    <t>zeman.Kristian@czechsnowboarding.cz</t>
  </si>
  <si>
    <t>850204/0063</t>
  </si>
  <si>
    <t>za Kostelem</t>
  </si>
  <si>
    <t>zeman233@seznam.cz</t>
  </si>
  <si>
    <t>780829/4065</t>
  </si>
  <si>
    <t>zemanm@ceskysnowboarding.cz</t>
  </si>
  <si>
    <t>841128/2319</t>
  </si>
  <si>
    <t>vladimir.zeman84@gmail.com</t>
  </si>
  <si>
    <t>Zemánek</t>
  </si>
  <si>
    <t>070502/0393</t>
  </si>
  <si>
    <t>lukas.zemanek@czechsnowboarding.cz</t>
  </si>
  <si>
    <t>Zemánková</t>
  </si>
  <si>
    <t>865605/7179</t>
  </si>
  <si>
    <t>zemankova@ceskysnowboarding.cz</t>
  </si>
  <si>
    <t>Zemanová</t>
  </si>
  <si>
    <t>735303/0289</t>
  </si>
  <si>
    <t>zemanova.monca@email.cz</t>
  </si>
  <si>
    <t>095710/3972</t>
  </si>
  <si>
    <t>23shop@centrum.cz</t>
  </si>
  <si>
    <t>Zemek</t>
  </si>
  <si>
    <t>030313/5811</t>
  </si>
  <si>
    <t>Hlavnice</t>
  </si>
  <si>
    <t>stepan.zemek@czechsnowboarding.cz</t>
  </si>
  <si>
    <t>Zemková</t>
  </si>
  <si>
    <t>915822/1050</t>
  </si>
  <si>
    <t>helena.zemkova@maxklinovec.club</t>
  </si>
  <si>
    <t>Zemler</t>
  </si>
  <si>
    <t>871113/1836</t>
  </si>
  <si>
    <t>zemler@ceskysnowboarding.cz</t>
  </si>
  <si>
    <t>Zenkl</t>
  </si>
  <si>
    <t>740305/1007</t>
  </si>
  <si>
    <t>Pístecká</t>
  </si>
  <si>
    <t>aleszenkl@ceskysnowboarding.cz</t>
  </si>
  <si>
    <t>Zenklová</t>
  </si>
  <si>
    <t>825704/1716</t>
  </si>
  <si>
    <t>Zezula</t>
  </si>
  <si>
    <t>740929/4321</t>
  </si>
  <si>
    <t>zezula@seznam.cz</t>
  </si>
  <si>
    <t>Zezulová</t>
  </si>
  <si>
    <t>785327/3901</t>
  </si>
  <si>
    <t>gabrielazezulova@seznam.cz</t>
  </si>
  <si>
    <t>106216/1265</t>
  </si>
  <si>
    <t>renatazezulova@email.cz</t>
  </si>
  <si>
    <t>Ilya</t>
  </si>
  <si>
    <t>Zhukov</t>
  </si>
  <si>
    <t>891126/1315</t>
  </si>
  <si>
    <t>ilyazhukov@ceskysnowboarding.cz</t>
  </si>
  <si>
    <t>Zíbarová</t>
  </si>
  <si>
    <t>915502/0028</t>
  </si>
  <si>
    <t>Klecanská</t>
  </si>
  <si>
    <t>Barborazibarova@seznam.cz</t>
  </si>
  <si>
    <t>Zikmund</t>
  </si>
  <si>
    <t>820407/3174</t>
  </si>
  <si>
    <t>zikmund@ceskysnowboarding</t>
  </si>
  <si>
    <t>Zikmundová</t>
  </si>
  <si>
    <t>765622/1045</t>
  </si>
  <si>
    <t>Šromova</t>
  </si>
  <si>
    <t>tkovanic@gmail.com</t>
  </si>
  <si>
    <t>735213/1820</t>
  </si>
  <si>
    <t>Lipová 154</t>
  </si>
  <si>
    <t>zdenkazikmundova@ceskysnowboarding.cz</t>
  </si>
  <si>
    <t>Zilvar</t>
  </si>
  <si>
    <t>051001/4692</t>
  </si>
  <si>
    <t>tomas.zilvar@vice.com</t>
  </si>
  <si>
    <t>080924/4667</t>
  </si>
  <si>
    <t>Zíma</t>
  </si>
  <si>
    <t>660425/0576</t>
  </si>
  <si>
    <t>Slavičínská</t>
  </si>
  <si>
    <t>156/17</t>
  </si>
  <si>
    <t>vaclav.zima@maxklinovec.club</t>
  </si>
  <si>
    <t>Zímová</t>
  </si>
  <si>
    <t>076220/4960</t>
  </si>
  <si>
    <t>amalie.zimova@maxklinovec.club</t>
  </si>
  <si>
    <t>675326/0041</t>
  </si>
  <si>
    <t>iveta.zimova@maxklinovec.club</t>
  </si>
  <si>
    <t>Zimovčak</t>
  </si>
  <si>
    <t>781121/5324</t>
  </si>
  <si>
    <t>lubomirzimovcak@ceskysnowboarding.cz</t>
  </si>
  <si>
    <t>Zitková</t>
  </si>
  <si>
    <t>065102/3769</t>
  </si>
  <si>
    <t>Májkovského</t>
  </si>
  <si>
    <t>emma.zitkova@czechsnowboarding.cz</t>
  </si>
  <si>
    <t>836108/0453</t>
  </si>
  <si>
    <t>Tererova</t>
  </si>
  <si>
    <t>katerinazitkova@ceskysnowboarding.cz</t>
  </si>
  <si>
    <t>Zítková</t>
  </si>
  <si>
    <t>085911/1308</t>
  </si>
  <si>
    <t>J. Štrégla</t>
  </si>
  <si>
    <t>klara@logistikaplzen.cz</t>
  </si>
  <si>
    <t>765720/3224</t>
  </si>
  <si>
    <t>radkazitkova@ceskysnowboarding.cz</t>
  </si>
  <si>
    <t>Zlámal</t>
  </si>
  <si>
    <t>790327/2487</t>
  </si>
  <si>
    <t>Slavíčka</t>
  </si>
  <si>
    <t>zlamal@ceskysnowboarding.cz</t>
  </si>
  <si>
    <t>070509/3664</t>
  </si>
  <si>
    <t>tomas.zlamal@czechsnowboarding.cz</t>
  </si>
  <si>
    <t>Zlámalík</t>
  </si>
  <si>
    <t>950922/5704</t>
  </si>
  <si>
    <t>Lenka.Zlamalikova@seznam.cz</t>
  </si>
  <si>
    <t>Zlatkovská</t>
  </si>
  <si>
    <t>025109/4217</t>
  </si>
  <si>
    <t>zlatkovska@czechsnowboarding.cz</t>
  </si>
  <si>
    <t>Zlatníček</t>
  </si>
  <si>
    <t>080206/8003</t>
  </si>
  <si>
    <t>zlatna@centrum.cz</t>
  </si>
  <si>
    <t>041215/7933</t>
  </si>
  <si>
    <t>Zlatník</t>
  </si>
  <si>
    <t>710226/0616</t>
  </si>
  <si>
    <t>Mazlovická</t>
  </si>
  <si>
    <t>petrzlatnik@ceskysnowboarding.cz</t>
  </si>
  <si>
    <t>Zlesák</t>
  </si>
  <si>
    <t>770828/7213</t>
  </si>
  <si>
    <t>Želivecká</t>
  </si>
  <si>
    <t>zlesak@ceskysnowboarding.cz</t>
  </si>
  <si>
    <t>Zmeškalová</t>
  </si>
  <si>
    <t>876014/6175</t>
  </si>
  <si>
    <t>Znamenáček</t>
  </si>
  <si>
    <t>920626/3726</t>
  </si>
  <si>
    <t>dagysek@gmail.com</t>
  </si>
  <si>
    <t>760521/7224</t>
  </si>
  <si>
    <t>znamenacekvceskysnowboarding.cz</t>
  </si>
  <si>
    <t>Zobačová</t>
  </si>
  <si>
    <t>065809/3018</t>
  </si>
  <si>
    <t>Dažkovice</t>
  </si>
  <si>
    <t>zdena.zobacova@seznam.cz</t>
  </si>
  <si>
    <t>Zoubek</t>
  </si>
  <si>
    <t>991130/5910</t>
  </si>
  <si>
    <t>zoubek@ceskysnowboarding.cz</t>
  </si>
  <si>
    <t>Zoubková</t>
  </si>
  <si>
    <t>745923/0581</t>
  </si>
  <si>
    <t>milusezoubková@ceskysnowboarding.cz</t>
  </si>
  <si>
    <t>Zpěváčková</t>
  </si>
  <si>
    <t>805411/4794</t>
  </si>
  <si>
    <t>ivanazpevackova@ceskysnowboarding.cz</t>
  </si>
  <si>
    <t>Zpěvák</t>
  </si>
  <si>
    <t>111003/1329</t>
  </si>
  <si>
    <t>Čejkovická</t>
  </si>
  <si>
    <t>zpevak.mikulas@czechsnowboarding.cz</t>
  </si>
  <si>
    <t>Zsebi</t>
  </si>
  <si>
    <t>881023/3476</t>
  </si>
  <si>
    <t>zsebi@ceskysnowboarding.cz</t>
  </si>
  <si>
    <t>Zubek</t>
  </si>
  <si>
    <t>100319/8009</t>
  </si>
  <si>
    <t>zubek@czechsnowboarding.cz</t>
  </si>
  <si>
    <t>Zubríková</t>
  </si>
  <si>
    <t>915427/5141</t>
  </si>
  <si>
    <t>Višňové</t>
  </si>
  <si>
    <t>zubrikova.martina@czechsnowboarding.cz</t>
  </si>
  <si>
    <t>Zušťáková</t>
  </si>
  <si>
    <t>035210/5292</t>
  </si>
  <si>
    <t>laura.konicek@seznam.cz</t>
  </si>
  <si>
    <t>9155085 (SB)</t>
  </si>
  <si>
    <t>Zvada</t>
  </si>
  <si>
    <t>760925/0209</t>
  </si>
  <si>
    <t>Zvadová</t>
  </si>
  <si>
    <t>776217/5311</t>
  </si>
  <si>
    <t>michaela.zvadova@gmail.com</t>
  </si>
  <si>
    <t>085729/4933</t>
  </si>
  <si>
    <t>9155126 (SB)</t>
  </si>
  <si>
    <t>085729/4944</t>
  </si>
  <si>
    <t>9155125 (SB)</t>
  </si>
  <si>
    <t>Zvára</t>
  </si>
  <si>
    <t>800808/1499</t>
  </si>
  <si>
    <t>Sezimovo Ústí 1</t>
  </si>
  <si>
    <t>zvari@sportclubfun.com</t>
  </si>
  <si>
    <t>Zvědělík</t>
  </si>
  <si>
    <t>071215/2342</t>
  </si>
  <si>
    <t>Bůdy</t>
  </si>
  <si>
    <t>zvedelik@czechsnowboarding.cz</t>
  </si>
  <si>
    <t>Zvědělíková</t>
  </si>
  <si>
    <t>106120/0294</t>
  </si>
  <si>
    <t>zvedelikova@czechsnowboarding.cz</t>
  </si>
  <si>
    <t>Zvěřina</t>
  </si>
  <si>
    <t>990722/6230</t>
  </si>
  <si>
    <t>jirkazverina@seznam.cz</t>
  </si>
  <si>
    <t>000916/6234</t>
  </si>
  <si>
    <t>velkekarlovice@hotmail.cz</t>
  </si>
  <si>
    <t>9150260 (SB)</t>
  </si>
  <si>
    <t>140322/0489</t>
  </si>
  <si>
    <t>vaclav.zverina@czechsnowboarding.cz</t>
  </si>
  <si>
    <t>Zvoníček</t>
  </si>
  <si>
    <t>840827/3225</t>
  </si>
  <si>
    <t>zvonicek@ceskysnowboarding.cz</t>
  </si>
  <si>
    <t>Žáček</t>
  </si>
  <si>
    <t>930924/6155</t>
  </si>
  <si>
    <t>Hukvaldy</t>
  </si>
  <si>
    <t>zacek@ceskysnowboarding.cz</t>
  </si>
  <si>
    <t>Žačková</t>
  </si>
  <si>
    <t>036029/5914</t>
  </si>
  <si>
    <t>anezka.zackova@czechsnowboarding.cz</t>
  </si>
  <si>
    <t>Jan Antonín</t>
  </si>
  <si>
    <t>Žahourek</t>
  </si>
  <si>
    <t>140403/0804</t>
  </si>
  <si>
    <t>Obránci Míru</t>
  </si>
  <si>
    <t>jan.zahourek@czechsnowboarding.cz</t>
  </si>
  <si>
    <t>Žák</t>
  </si>
  <si>
    <t>881115/5166</t>
  </si>
  <si>
    <t>zak@ceskysnowboarding.cz</t>
  </si>
  <si>
    <t>990718/5376</t>
  </si>
  <si>
    <t>Zbynek-zak@seznam.cz</t>
  </si>
  <si>
    <t>9150173 (SB)</t>
  </si>
  <si>
    <t>Žáková</t>
  </si>
  <si>
    <t>836113/4078</t>
  </si>
  <si>
    <t>Horní Bojanovice</t>
  </si>
  <si>
    <t>zakova@czechsnowboarding.cz</t>
  </si>
  <si>
    <t>045913/8020</t>
  </si>
  <si>
    <t>Osová Bítyška</t>
  </si>
  <si>
    <t>Winona</t>
  </si>
  <si>
    <t>055921/3666</t>
  </si>
  <si>
    <t>winona.zakova@czechsnowboarding.cz</t>
  </si>
  <si>
    <t>Žaloudek</t>
  </si>
  <si>
    <t>050708/3654</t>
  </si>
  <si>
    <t>Matiční</t>
  </si>
  <si>
    <t>ondrej.zaloudek@czechsnowboarding.cz</t>
  </si>
  <si>
    <t>Žampová</t>
  </si>
  <si>
    <t>095615/8038</t>
  </si>
  <si>
    <t>zampa.pavel@volny.cz</t>
  </si>
  <si>
    <t>Mijat</t>
  </si>
  <si>
    <t>Žarković</t>
  </si>
  <si>
    <t>100710/0919</t>
  </si>
  <si>
    <t>Na záhonech</t>
  </si>
  <si>
    <t>1305/47</t>
  </si>
  <si>
    <t>Michle</t>
  </si>
  <si>
    <t>omcafe@gmail.com</t>
  </si>
  <si>
    <t>Ždánská</t>
  </si>
  <si>
    <t>835305/6525</t>
  </si>
  <si>
    <t>Badalky</t>
  </si>
  <si>
    <t>zdarska@ceskysnowboarding.cz</t>
  </si>
  <si>
    <t>Žďánská</t>
  </si>
  <si>
    <t>876223/2732</t>
  </si>
  <si>
    <t>pavlinazdanska@ceskysnowboarding.cz</t>
  </si>
  <si>
    <t>015326/3737</t>
  </si>
  <si>
    <t>zdarska.eva@seznam.cz</t>
  </si>
  <si>
    <t>9155038 (SB), 885039 (AD)</t>
  </si>
  <si>
    <t>Žďárský</t>
  </si>
  <si>
    <t>710906/0332</t>
  </si>
  <si>
    <t>Janečská</t>
  </si>
  <si>
    <t>Železný</t>
  </si>
  <si>
    <t>841229/7289</t>
  </si>
  <si>
    <t>zelezny@ceskysnowboarding.cz</t>
  </si>
  <si>
    <t>Ženata</t>
  </si>
  <si>
    <t>750710/3769</t>
  </si>
  <si>
    <t>Bašť</t>
  </si>
  <si>
    <t>pavelzenata@ceskysnowboarding.cz</t>
  </si>
  <si>
    <t>Žerava</t>
  </si>
  <si>
    <t>980224/0415</t>
  </si>
  <si>
    <t>marketa.zeravova@seznam.cz</t>
  </si>
  <si>
    <t>9150182 (SB)</t>
  </si>
  <si>
    <t>Žežulka</t>
  </si>
  <si>
    <t>030430/2647</t>
  </si>
  <si>
    <t>huttova.j@seznam.cz</t>
  </si>
  <si>
    <t>770251 (AD), 9150274 (SB)</t>
  </si>
  <si>
    <t>Žežulková</t>
  </si>
  <si>
    <t>065305/2422</t>
  </si>
  <si>
    <t>885370 (AD)</t>
  </si>
  <si>
    <t>Žibek</t>
  </si>
  <si>
    <t>901205/4194</t>
  </si>
  <si>
    <t>zibek@ceskysnowboarding.cz</t>
  </si>
  <si>
    <t>Židek</t>
  </si>
  <si>
    <t>081220/3689</t>
  </si>
  <si>
    <t>Ivana Sezaniny</t>
  </si>
  <si>
    <t>jakub.zidek@czechsnowboarding.cz</t>
  </si>
  <si>
    <t>Žídková</t>
  </si>
  <si>
    <t>025521/5631</t>
  </si>
  <si>
    <t>katazidkova@gmail.com</t>
  </si>
  <si>
    <t>Židlický</t>
  </si>
  <si>
    <t>691202/0236</t>
  </si>
  <si>
    <t>pavelzidlicky@ceskysnowboarding.cz</t>
  </si>
  <si>
    <t>Žitňan</t>
  </si>
  <si>
    <t>900623/5139</t>
  </si>
  <si>
    <t>náměstí Arnošta z Pardubic</t>
  </si>
  <si>
    <t>zitnan@ceskysnowboarding.cz</t>
  </si>
  <si>
    <t>Žižka</t>
  </si>
  <si>
    <t>020814/4937</t>
  </si>
  <si>
    <t>Hájenky</t>
  </si>
  <si>
    <t>zizkova@altreva.cz</t>
  </si>
  <si>
    <t>890704/6181</t>
  </si>
  <si>
    <t>zizka@ceskysnowboarding.cz</t>
  </si>
  <si>
    <t>Žlebčíková</t>
  </si>
  <si>
    <t>075121/7093</t>
  </si>
  <si>
    <t>Střítež nad bečvou</t>
  </si>
  <si>
    <t>klara.zlebcikova@czechsnowboarding.cz</t>
  </si>
  <si>
    <t>Žlebek</t>
  </si>
  <si>
    <t>041231/3385</t>
  </si>
  <si>
    <t>petr.zlebek@centrum.cz</t>
  </si>
  <si>
    <t>Žondra</t>
  </si>
  <si>
    <t>620922/0061</t>
  </si>
  <si>
    <t>Marie Pospíšilové</t>
  </si>
  <si>
    <t>Žovinec</t>
  </si>
  <si>
    <t>890725/0759</t>
  </si>
  <si>
    <t>Bukolská</t>
  </si>
  <si>
    <t>zovinec@ceskysnowboarding.cz</t>
  </si>
  <si>
    <t>Žůrková</t>
  </si>
  <si>
    <t>075323/3767</t>
  </si>
  <si>
    <t>elizabeth.zurkova@czechsnowboarding.cz</t>
  </si>
  <si>
    <t>Žwak</t>
  </si>
  <si>
    <t>031010/0153</t>
  </si>
  <si>
    <t>J.Foglara</t>
  </si>
  <si>
    <t>jonas.zwak@maxklinovec.club</t>
  </si>
  <si>
    <t>Žwaková</t>
  </si>
  <si>
    <t>676215/1517</t>
  </si>
  <si>
    <t>marcela.zwakova@maxklinovec.club</t>
  </si>
  <si>
    <t>Kraj bydliště</t>
  </si>
  <si>
    <t>má sb jako hlavní nebo vedlejší?</t>
  </si>
  <si>
    <t>úsek</t>
  </si>
  <si>
    <t>(SB)</t>
  </si>
  <si>
    <t>(SB),</t>
  </si>
  <si>
    <t>(BD)</t>
  </si>
  <si>
    <t>(AL)</t>
  </si>
  <si>
    <t>(BD),</t>
  </si>
  <si>
    <t>Závodník číslo (rozdělit na číslo filtorvaného úseku a úsek vypisovat do vedlejšího sloupce)</t>
  </si>
  <si>
    <t>Proč u některých je uvedeno číslo záv. Duplicitně? - označeno oranžově</t>
  </si>
  <si>
    <t>Kraj bydliště (absolutně nutné doplnit dle RÚIAN)</t>
  </si>
  <si>
    <t>Jiho</t>
  </si>
  <si>
    <t>není členem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</si>
</sst>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#,##0\ &quot;Kč&quot;;[Red]\-#,##0\ &quot;Kč&quot;"/>
  </numFmts>
  <fonts count="32" x14ac:knownFonts="1">
    <font>
      <sz val="11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</font>
    <font>
      <sz val="10"/>
      <color theme="1"/>
      <name val="Arial"/>
      <family val="2"/>
      <charset val="238"/>
    </font>
    <font>
      <b/>
      <sz val="10.5"/>
      <color theme="1"/>
      <name val="Calibri"/>
      <family val="2"/>
      <charset val="238"/>
      <scheme val="minor"/>
    </font>
    <font>
      <sz val="11"/>
      <color theme="1"/>
      <name val="Times New Roman"/>
      <family val="1"/>
      <charset val="238"/>
    </font>
    <font>
      <sz val="12"/>
      <color theme="1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1"/>
      <color rgb="FF00000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Calibri"/>
      <family val="2"/>
      <charset val="238"/>
      <scheme val="minor"/>
    </font>
    <font>
      <b/>
      <sz val="10"/>
      <color theme="1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8"/>
      <color theme="3"/>
      <name val="Calibri Light"/>
      <family val="2"/>
      <charset val="238"/>
      <scheme val="major"/>
    </font>
    <font>
      <sz val="11"/>
      <color rgb="FF9C6500"/>
      <name val="Calibri"/>
      <family val="2"/>
      <charset val="238"/>
      <scheme val="minor"/>
    </font>
    <font>
      <sz val="11"/>
      <color rgb="FF7E3794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3">
    <xf numFmtId="0" fontId="0" fillId="0" borderId="0"/>
    <xf numFmtId="0" fontId="16" fillId="0" borderId="2" applyNumberFormat="0" applyFill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0" applyNumberFormat="0" applyBorder="0" applyAlignment="0" applyProtection="0"/>
    <xf numFmtId="0" fontId="20" fillId="9" borderId="5" applyNumberFormat="0" applyAlignment="0" applyProtection="0"/>
    <xf numFmtId="0" fontId="21" fillId="10" borderId="6" applyNumberFormat="0" applyAlignment="0" applyProtection="0"/>
    <xf numFmtId="0" fontId="22" fillId="10" borderId="5" applyNumberFormat="0" applyAlignment="0" applyProtection="0"/>
    <xf numFmtId="0" fontId="23" fillId="0" borderId="7" applyNumberFormat="0" applyFill="0" applyAlignment="0" applyProtection="0"/>
    <xf numFmtId="0" fontId="24" fillId="11" borderId="8" applyNumberFormat="0" applyAlignment="0" applyProtection="0"/>
    <xf numFmtId="0" fontId="25" fillId="0" borderId="0" applyNumberFormat="0" applyFill="0" applyBorder="0" applyAlignment="0" applyProtection="0"/>
    <xf numFmtId="0" fontId="15" fillId="12" borderId="9" applyNumberFormat="0" applyFont="0" applyAlignment="0" applyProtection="0"/>
    <xf numFmtId="0" fontId="26" fillId="0" borderId="0" applyNumberFormat="0" applyFill="0" applyBorder="0" applyAlignment="0" applyProtection="0"/>
    <xf numFmtId="0" fontId="6" fillId="0" borderId="10" applyNumberFormat="0" applyFill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8" borderId="0" applyNumberFormat="0" applyBorder="0" applyAlignment="0" applyProtection="0"/>
  </cellStyleXfs>
  <cellXfs count="119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2" fontId="1" fillId="0" borderId="0" xfId="0" applyNumberFormat="1" applyFont="1" applyAlignment="1">
      <alignment horizontal="center"/>
    </xf>
    <xf numFmtId="1" fontId="1" fillId="0" borderId="0" xfId="0" applyNumberFormat="1" applyFont="1"/>
    <xf numFmtId="2" fontId="1" fillId="0" borderId="0" xfId="0" applyNumberFormat="1" applyFont="1" applyAlignment="1">
      <alignment horizontal="right"/>
    </xf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right" vertical="center"/>
    </xf>
    <xf numFmtId="0" fontId="10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2" fontId="8" fillId="0" borderId="0" xfId="0" applyNumberFormat="1" applyFont="1" applyAlignment="1">
      <alignment horizontal="right"/>
    </xf>
    <xf numFmtId="0" fontId="0" fillId="5" borderId="0" xfId="0" applyFill="1" applyAlignment="1">
      <alignment horizontal="left"/>
    </xf>
    <xf numFmtId="2" fontId="8" fillId="0" borderId="0" xfId="0" applyNumberFormat="1" applyFont="1" applyAlignment="1">
      <alignment horizontal="left"/>
    </xf>
    <xf numFmtId="2" fontId="0" fillId="0" borderId="0" xfId="0" applyNumberFormat="1" applyAlignment="1">
      <alignment horizontal="left"/>
    </xf>
    <xf numFmtId="0" fontId="8" fillId="0" borderId="0" xfId="0" applyFont="1" applyAlignment="1">
      <alignment horizontal="left"/>
    </xf>
    <xf numFmtId="0" fontId="12" fillId="0" borderId="1" xfId="0" applyFont="1" applyBorder="1" applyAlignment="1">
      <alignment horizontal="left"/>
    </xf>
    <xf numFmtId="0" fontId="12" fillId="0" borderId="1" xfId="0" applyFont="1" applyBorder="1"/>
    <xf numFmtId="0" fontId="12" fillId="0" borderId="1" xfId="0" applyFont="1" applyBorder="1" applyAlignment="1">
      <alignment horizontal="center"/>
    </xf>
    <xf numFmtId="1" fontId="7" fillId="0" borderId="0" xfId="0" applyNumberFormat="1" applyFont="1"/>
    <xf numFmtId="0" fontId="0" fillId="0" borderId="0" xfId="0" applyAlignment="1">
      <alignment horizontal="right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horizontal="right" vertical="center" wrapText="1"/>
    </xf>
    <xf numFmtId="0" fontId="0" fillId="0" borderId="0" xfId="0" applyAlignment="1">
      <alignment wrapText="1"/>
    </xf>
    <xf numFmtId="0" fontId="7" fillId="0" borderId="0" xfId="0" applyFont="1" applyAlignment="1">
      <alignment horizontal="right" wrapText="1"/>
    </xf>
    <xf numFmtId="0" fontId="14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14" fillId="0" borderId="0" xfId="0" applyFont="1" applyAlignment="1">
      <alignment horizontal="center" wrapText="1"/>
    </xf>
    <xf numFmtId="47" fontId="0" fillId="0" borderId="0" xfId="0" applyNumberFormat="1"/>
    <xf numFmtId="0" fontId="0" fillId="0" borderId="11" xfId="0" applyBorder="1"/>
    <xf numFmtId="0" fontId="0" fillId="0" borderId="11" xfId="0" applyBorder="1" applyAlignment="1">
      <alignment horizontal="right"/>
    </xf>
    <xf numFmtId="0" fontId="0" fillId="0" borderId="11" xfId="0" applyBorder="1" applyAlignment="1">
      <alignment horizontal="center"/>
    </xf>
    <xf numFmtId="2" fontId="0" fillId="0" borderId="11" xfId="0" applyNumberFormat="1" applyBorder="1" applyAlignment="1">
      <alignment horizontal="center"/>
    </xf>
    <xf numFmtId="0" fontId="0" fillId="19" borderId="11" xfId="0" applyFill="1" applyBorder="1"/>
    <xf numFmtId="0" fontId="0" fillId="2" borderId="11" xfId="0" applyFill="1" applyBorder="1"/>
    <xf numFmtId="2" fontId="0" fillId="2" borderId="11" xfId="0" applyNumberFormat="1" applyFill="1" applyBorder="1"/>
    <xf numFmtId="0" fontId="7" fillId="0" borderId="11" xfId="0" applyFont="1" applyBorder="1"/>
    <xf numFmtId="0" fontId="0" fillId="3" borderId="11" xfId="0" applyFill="1" applyBorder="1"/>
    <xf numFmtId="0" fontId="13" fillId="0" borderId="12" xfId="0" applyFont="1" applyBorder="1" applyAlignment="1">
      <alignment horizontal="center" wrapText="1"/>
    </xf>
    <xf numFmtId="0" fontId="13" fillId="0" borderId="12" xfId="0" applyFont="1" applyBorder="1" applyAlignment="1">
      <alignment wrapText="1"/>
    </xf>
    <xf numFmtId="0" fontId="0" fillId="0" borderId="0" xfId="0" applyAlignment="1">
      <alignment horizontal="right" wrapText="1"/>
    </xf>
    <xf numFmtId="0" fontId="30" fillId="0" borderId="0" xfId="0" applyFont="1" applyAlignment="1">
      <alignment horizontal="right" wrapText="1"/>
    </xf>
    <xf numFmtId="0" fontId="0" fillId="0" borderId="0" xfId="0" applyAlignment="1">
      <alignment horizontal="center" wrapText="1"/>
    </xf>
    <xf numFmtId="0" fontId="13" fillId="0" borderId="0" xfId="0" applyFont="1" applyAlignment="1">
      <alignment horizontal="center" wrapText="1"/>
    </xf>
    <xf numFmtId="0" fontId="13" fillId="0" borderId="0" xfId="0" applyFont="1" applyAlignment="1">
      <alignment wrapText="1"/>
    </xf>
    <xf numFmtId="0" fontId="30" fillId="0" borderId="12" xfId="0" applyFont="1" applyBorder="1" applyAlignment="1">
      <alignment horizontal="right" wrapText="1"/>
    </xf>
    <xf numFmtId="2" fontId="0" fillId="3" borderId="11" xfId="0" applyNumberFormat="1" applyFill="1" applyBorder="1"/>
    <xf numFmtId="2" fontId="0" fillId="6" borderId="11" xfId="0" applyNumberFormat="1" applyFill="1" applyBorder="1" applyAlignment="1">
      <alignment horizontal="right"/>
    </xf>
    <xf numFmtId="2" fontId="0" fillId="0" borderId="11" xfId="0" applyNumberFormat="1" applyBorder="1"/>
    <xf numFmtId="2" fontId="0" fillId="6" borderId="11" xfId="0" applyNumberFormat="1" applyFill="1" applyBorder="1"/>
    <xf numFmtId="0" fontId="1" fillId="0" borderId="11" xfId="0" applyFont="1" applyBorder="1" applyAlignment="1">
      <alignment horizontal="right"/>
    </xf>
    <xf numFmtId="0" fontId="1" fillId="0" borderId="11" xfId="0" applyFont="1" applyBorder="1"/>
    <xf numFmtId="0" fontId="0" fillId="4" borderId="11" xfId="0" applyFill="1" applyBorder="1"/>
    <xf numFmtId="0" fontId="2" fillId="0" borderId="11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center" vertical="center" wrapText="1"/>
    </xf>
    <xf numFmtId="0" fontId="0" fillId="0" borderId="11" xfId="0" applyBorder="1" applyAlignment="1">
      <alignment vertical="center"/>
    </xf>
    <xf numFmtId="0" fontId="0" fillId="0" borderId="11" xfId="0" applyBorder="1" applyAlignment="1">
      <alignment horizontal="left"/>
    </xf>
    <xf numFmtId="0" fontId="0" fillId="5" borderId="11" xfId="0" applyFill="1" applyBorder="1"/>
    <xf numFmtId="0" fontId="0" fillId="5" borderId="11" xfId="0" applyFill="1" applyBorder="1" applyAlignment="1">
      <alignment horizontal="right"/>
    </xf>
    <xf numFmtId="0" fontId="0" fillId="5" borderId="11" xfId="0" applyFill="1" applyBorder="1" applyAlignment="1">
      <alignment horizontal="left"/>
    </xf>
    <xf numFmtId="0" fontId="0" fillId="5" borderId="11" xfId="0" applyFill="1" applyBorder="1" applyAlignment="1">
      <alignment horizontal="center"/>
    </xf>
    <xf numFmtId="2" fontId="0" fillId="5" borderId="11" xfId="0" applyNumberFormat="1" applyFill="1" applyBorder="1"/>
    <xf numFmtId="0" fontId="6" fillId="0" borderId="11" xfId="0" applyFont="1" applyBorder="1"/>
    <xf numFmtId="0" fontId="7" fillId="0" borderId="11" xfId="0" applyFont="1" applyBorder="1" applyAlignment="1">
      <alignment horizontal="center"/>
    </xf>
    <xf numFmtId="2" fontId="0" fillId="4" borderId="11" xfId="0" applyNumberFormat="1" applyFill="1" applyBorder="1" applyAlignment="1">
      <alignment horizontal="left"/>
    </xf>
    <xf numFmtId="0" fontId="2" fillId="4" borderId="11" xfId="0" applyFont="1" applyFill="1" applyBorder="1"/>
    <xf numFmtId="0" fontId="2" fillId="0" borderId="11" xfId="0" applyFont="1" applyBorder="1" applyAlignment="1">
      <alignment horizontal="left"/>
    </xf>
    <xf numFmtId="0" fontId="2" fillId="2" borderId="11" xfId="0" applyFont="1" applyFill="1" applyBorder="1"/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4" fillId="0" borderId="11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center"/>
    </xf>
    <xf numFmtId="0" fontId="31" fillId="0" borderId="1" xfId="0" applyFont="1" applyBorder="1" applyAlignment="1">
      <alignment horizontal="center" wrapText="1"/>
    </xf>
    <xf numFmtId="0" fontId="31" fillId="0" borderId="1" xfId="0" applyFont="1" applyBorder="1" applyAlignment="1">
      <alignment wrapText="1"/>
    </xf>
    <xf numFmtId="16" fontId="0" fillId="3" borderId="11" xfId="0" applyNumberFormat="1" applyFill="1" applyBorder="1"/>
    <xf numFmtId="0" fontId="0" fillId="0" borderId="14" xfId="0" applyBorder="1"/>
    <xf numFmtId="0" fontId="0" fillId="0" borderId="14" xfId="0" applyBorder="1" applyAlignment="1">
      <alignment horizontal="right"/>
    </xf>
    <xf numFmtId="0" fontId="0" fillId="0" borderId="14" xfId="0" applyBorder="1" applyAlignment="1">
      <alignment horizontal="center"/>
    </xf>
    <xf numFmtId="2" fontId="0" fillId="3" borderId="14" xfId="0" applyNumberFormat="1" applyFill="1" applyBorder="1"/>
    <xf numFmtId="2" fontId="0" fillId="6" borderId="14" xfId="0" applyNumberFormat="1" applyFill="1" applyBorder="1"/>
    <xf numFmtId="2" fontId="0" fillId="0" borderId="14" xfId="0" applyNumberFormat="1" applyBorder="1"/>
    <xf numFmtId="0" fontId="0" fillId="0" borderId="13" xfId="0" applyBorder="1"/>
    <xf numFmtId="0" fontId="0" fillId="0" borderId="13" xfId="0" applyBorder="1" applyAlignment="1">
      <alignment horizontal="right"/>
    </xf>
    <xf numFmtId="0" fontId="0" fillId="0" borderId="13" xfId="0" applyBorder="1" applyAlignment="1">
      <alignment horizontal="center"/>
    </xf>
    <xf numFmtId="2" fontId="0" fillId="3" borderId="13" xfId="0" applyNumberFormat="1" applyFill="1" applyBorder="1"/>
    <xf numFmtId="2" fontId="0" fillId="6" borderId="13" xfId="0" applyNumberFormat="1" applyFill="1" applyBorder="1"/>
    <xf numFmtId="2" fontId="0" fillId="0" borderId="13" xfId="0" applyNumberFormat="1" applyBorder="1"/>
    <xf numFmtId="0" fontId="1" fillId="4" borderId="13" xfId="0" applyFont="1" applyFill="1" applyBorder="1" applyAlignment="1">
      <alignment horizontal="left"/>
    </xf>
    <xf numFmtId="0" fontId="1" fillId="0" borderId="13" xfId="0" applyFont="1" applyBorder="1" applyAlignment="1">
      <alignment horizontal="right"/>
    </xf>
    <xf numFmtId="0" fontId="1" fillId="0" borderId="13" xfId="0" applyFont="1" applyBorder="1"/>
    <xf numFmtId="0" fontId="1" fillId="0" borderId="13" xfId="0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0" fontId="1" fillId="4" borderId="11" xfId="0" applyFont="1" applyFill="1" applyBorder="1" applyAlignment="1">
      <alignment horizontal="left"/>
    </xf>
    <xf numFmtId="0" fontId="1" fillId="0" borderId="11" xfId="0" applyFont="1" applyBorder="1" applyAlignment="1">
      <alignment horizontal="center"/>
    </xf>
    <xf numFmtId="2" fontId="1" fillId="0" borderId="11" xfId="0" applyNumberFormat="1" applyFont="1" applyBorder="1" applyAlignment="1">
      <alignment horizontal="center"/>
    </xf>
    <xf numFmtId="14" fontId="0" fillId="0" borderId="0" xfId="0" applyNumberFormat="1"/>
    <xf numFmtId="6" fontId="0" fillId="0" borderId="0" xfId="0" applyNumberFormat="1"/>
    <xf numFmtId="3" fontId="0" fillId="0" borderId="0" xfId="0" applyNumberFormat="1"/>
    <xf numFmtId="0" fontId="0" fillId="3" borderId="0" xfId="0" applyFill="1" applyAlignment="1">
      <alignment horizontal="center"/>
    </xf>
    <xf numFmtId="0" fontId="0" fillId="3" borderId="0" xfId="0" applyFill="1"/>
    <xf numFmtId="0" fontId="0" fillId="4" borderId="0" xfId="0" applyFill="1"/>
    <xf numFmtId="0" fontId="0" fillId="0" borderId="0" xfId="0" applyFill="1"/>
    <xf numFmtId="0" fontId="0" fillId="5" borderId="0" xfId="0" applyFill="1"/>
    <xf numFmtId="0" fontId="0" fillId="0" borderId="11" xfId="0" applyFill="1" applyBorder="1"/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0" fillId="0" borderId="11" xfId="0" applyFill="1" applyBorder="1" applyAlignment="1">
      <alignment horizontal="center"/>
    </xf>
    <xf numFmtId="0" fontId="7" fillId="0" borderId="13" xfId="0" applyFont="1" applyBorder="1"/>
  </cellXfs>
  <cellStyles count="23">
    <cellStyle name="Celkem" xfId="14" builtinId="25" customBuiltin="1"/>
    <cellStyle name="Kontrolní buňka" xfId="10" builtinId="23" customBuiltin="1"/>
    <cellStyle name="Nadpis 1" xfId="1" builtinId="16" customBuiltin="1"/>
    <cellStyle name="Nadpis 2" xfId="2" builtinId="17" customBuiltin="1"/>
    <cellStyle name="Nadpis 3" xfId="3" builtinId="18" customBuiltin="1"/>
    <cellStyle name="Nadpis 4" xfId="4" builtinId="19" customBuiltin="1"/>
    <cellStyle name="Název 2" xfId="21" xr:uid="{2A7F3041-99BC-4362-953A-D023B7562FBA}"/>
    <cellStyle name="Neutrální 2" xfId="22" xr:uid="{BBB4FA56-09EF-470C-878F-3451017EDFA7}"/>
    <cellStyle name="Normální" xfId="0" builtinId="0"/>
    <cellStyle name="Poznámka" xfId="12" builtinId="10" customBuiltin="1"/>
    <cellStyle name="Propojená buňka" xfId="9" builtinId="24" customBuiltin="1"/>
    <cellStyle name="Správně" xfId="5" builtinId="26" customBuiltin="1"/>
    <cellStyle name="Text upozornění" xfId="11" builtinId="11" customBuiltin="1"/>
    <cellStyle name="Vstup" xfId="6" builtinId="20" customBuiltin="1"/>
    <cellStyle name="Výpočet" xfId="8" builtinId="22" customBuiltin="1"/>
    <cellStyle name="Výstup" xfId="7" builtinId="21" customBuiltin="1"/>
    <cellStyle name="Vysvětlující text" xfId="13" builtinId="53" customBuiltin="1"/>
    <cellStyle name="Zvýraznění 1" xfId="15" builtinId="29" customBuiltin="1"/>
    <cellStyle name="Zvýraznění 2" xfId="16" builtinId="33" customBuiltin="1"/>
    <cellStyle name="Zvýraznění 3" xfId="17" builtinId="37" customBuiltin="1"/>
    <cellStyle name="Zvýraznění 4" xfId="18" builtinId="41" customBuiltin="1"/>
    <cellStyle name="Zvýraznění 5" xfId="19" builtinId="45" customBuiltin="1"/>
    <cellStyle name="Zvýraznění 6" xfId="2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A43AD-9CFF-4C3A-B30E-9C6E96FE98E0}">
  <sheetPr>
    <pageSetUpPr fitToPage="1"/>
  </sheetPr>
  <dimension ref="A1:EO426"/>
  <sheetViews>
    <sheetView tabSelected="1" topLeftCell="A72" zoomScaleNormal="100" workbookViewId="0">
      <selection activeCell="K11" sqref="K11"/>
    </sheetView>
  </sheetViews>
  <sheetFormatPr defaultRowHeight="14.25" x14ac:dyDescent="0.45"/>
  <cols>
    <col min="1" max="1" width="9.06640625" style="37"/>
    <col min="2" max="2" width="9.06640625" style="38"/>
    <col min="3" max="3" width="25.796875" style="37" bestFit="1" customWidth="1"/>
    <col min="4" max="4" width="7.46484375" style="39" bestFit="1" customWidth="1"/>
    <col min="5" max="5" width="3.9296875" style="39" bestFit="1" customWidth="1"/>
    <col min="6" max="6" width="11.9296875" style="43" hidden="1" customWidth="1"/>
    <col min="7" max="7" width="11.6640625" style="54" hidden="1" customWidth="1"/>
    <col min="8" max="8" width="9.3984375" style="37" bestFit="1" customWidth="1"/>
    <col min="9" max="9" width="17.33203125" style="37" customWidth="1"/>
    <col min="10" max="12" width="8.265625" style="40" customWidth="1"/>
    <col min="13" max="15" width="7.265625" style="40" customWidth="1"/>
    <col min="16" max="16" width="11.6640625" style="41" hidden="1" customWidth="1"/>
    <col min="17" max="17" width="6.19921875" style="42" customWidth="1"/>
    <col min="18" max="18" width="8.73046875" style="42" bestFit="1" customWidth="1"/>
    <col min="19" max="19" width="7.06640625" style="57" customWidth="1"/>
    <col min="20" max="20" width="7.53125" style="56" customWidth="1"/>
    <col min="21" max="21" width="7.53125" style="57" customWidth="1"/>
    <col min="22" max="22" width="7.53125" style="56" bestFit="1" customWidth="1"/>
    <col min="23" max="23" width="6.86328125" style="57" customWidth="1"/>
    <col min="24" max="24" width="8.19921875" style="56" customWidth="1"/>
    <col min="25" max="25" width="6.33203125" style="57" customWidth="1"/>
    <col min="26" max="26" width="6.59765625" style="45" bestFit="1" customWidth="1"/>
    <col min="27" max="27" width="1.73046875" style="37" hidden="1" customWidth="1"/>
    <col min="28" max="28" width="9.06640625" style="54"/>
    <col min="29" max="16384" width="9.06640625" style="37"/>
  </cols>
  <sheetData>
    <row r="1" spans="1:28" x14ac:dyDescent="0.45">
      <c r="A1" s="37" t="s">
        <v>0</v>
      </c>
      <c r="B1" s="38" t="s">
        <v>1</v>
      </c>
      <c r="C1" s="37" t="s">
        <v>2</v>
      </c>
      <c r="D1" s="39" t="s">
        <v>4</v>
      </c>
      <c r="E1" s="39" t="s">
        <v>3</v>
      </c>
      <c r="F1" s="43" t="s">
        <v>6</v>
      </c>
      <c r="G1" s="54" t="s">
        <v>7</v>
      </c>
      <c r="I1" s="37" t="s">
        <v>5</v>
      </c>
      <c r="J1" s="40" t="s">
        <v>535</v>
      </c>
      <c r="K1" s="40" t="s">
        <v>536</v>
      </c>
      <c r="L1" s="40" t="s">
        <v>537</v>
      </c>
      <c r="M1" s="40" t="s">
        <v>538</v>
      </c>
      <c r="N1" s="40" t="s">
        <v>539</v>
      </c>
      <c r="O1" s="40" t="s">
        <v>540</v>
      </c>
      <c r="P1" s="41" t="s">
        <v>667</v>
      </c>
      <c r="Q1" s="42" t="s">
        <v>956</v>
      </c>
      <c r="R1" s="42" t="s">
        <v>959</v>
      </c>
      <c r="S1" s="55" t="s">
        <v>311</v>
      </c>
      <c r="T1" s="56" t="s">
        <v>433</v>
      </c>
      <c r="U1" s="57" t="s">
        <v>434</v>
      </c>
      <c r="V1" s="56" t="s">
        <v>435</v>
      </c>
      <c r="W1" s="57" t="s">
        <v>912</v>
      </c>
      <c r="X1" s="56" t="s">
        <v>913</v>
      </c>
      <c r="Y1" s="57" t="s">
        <v>914</v>
      </c>
      <c r="Z1" s="85" t="s">
        <v>961</v>
      </c>
      <c r="AB1" s="54" t="s">
        <v>960</v>
      </c>
    </row>
    <row r="2" spans="1:28" x14ac:dyDescent="0.45">
      <c r="A2" s="37">
        <v>1159990</v>
      </c>
      <c r="B2" s="38">
        <v>52373</v>
      </c>
      <c r="C2" s="37" t="s">
        <v>202</v>
      </c>
      <c r="D2" s="39">
        <v>1999</v>
      </c>
      <c r="E2" s="39" t="s">
        <v>9</v>
      </c>
      <c r="F2" s="43">
        <v>0</v>
      </c>
      <c r="G2" s="54">
        <v>80</v>
      </c>
      <c r="H2" s="37" t="s">
        <v>316</v>
      </c>
      <c r="I2" s="37" t="s">
        <v>17</v>
      </c>
      <c r="J2" s="40" t="str">
        <f>IFERROR(VLOOKUP(B2,'DM1'!$A$1:$M$80,13,FALSE),"")</f>
        <v/>
      </c>
      <c r="K2" s="40" t="str">
        <f>IFERROR(VLOOKUP(B2,'DM2'!$A$1:$M$80,13,FALSE),"")</f>
        <v/>
      </c>
      <c r="L2" s="40" t="str">
        <f>IFERROR(VLOOKUP(B2,'DM3'!$A$1:$M$80,13,FALSE),"")</f>
        <v/>
      </c>
      <c r="M2" s="40" t="str">
        <f>IFERROR(VLOOKUP(B2,'SP1'!$A$1:$L$80,12,FALSE),"")</f>
        <v/>
      </c>
      <c r="N2" s="40" t="str">
        <f>IFERROR(VLOOKUP(B2,'SP2'!$A$1:$L$80,12,FALSE),"")</f>
        <v/>
      </c>
      <c r="O2" s="40" t="str">
        <f>IFERROR(VLOOKUP(B2,'SP3'!$A$1:$L$73,12,FALSE),"")</f>
        <v/>
      </c>
      <c r="P2" s="41">
        <f t="shared" ref="P2:P65" si="0">SUM(J2:O2)</f>
        <v>0</v>
      </c>
      <c r="Q2" s="43">
        <f t="shared" ref="Q2:Q65" si="1">IFERROR(LARGE(J2:O2,1),0)+IFERROR(LARGE(J2:O2,2),0)+IFERROR(LARGE(J2:O2,3),0)+IFERROR(LARGE(J2:O2,4),0)</f>
        <v>0</v>
      </c>
      <c r="R2" s="43">
        <f>IFERROR(LARGE(J2:O2,1),0)+IFERROR(LARGE(J2:O2,2),0)+IFERROR(LARGE(J2:O2,3),0)</f>
        <v>0</v>
      </c>
      <c r="S2" s="57" t="str">
        <f>IFERROR(VLOOKUP(B2,'Misecky SBX'!$A$1:$F$89,6,FALSE),"")</f>
        <v/>
      </c>
      <c r="T2" s="56">
        <f>IFERROR(VLOOKUP(B2,DMSBX1!$D$1:$I$367,6,FALSE),"")</f>
        <v>40</v>
      </c>
      <c r="U2" s="57">
        <f>IFERROR(VLOOKUP(B2,DMSBX2!$C$1:$J$398,8,FALSE),"")</f>
        <v>32</v>
      </c>
      <c r="V2" s="56">
        <f>IFERROR(VLOOKUP(B2,DMSBX3!$D$1:$I$398,6,FALSE),"")</f>
        <v>29</v>
      </c>
      <c r="W2" s="57">
        <f>IFERROR(VLOOKUP(B2,pa!$A$1:$G$398,7,FALSE),"")</f>
        <v>80</v>
      </c>
      <c r="X2" s="56">
        <f>IFERROR(VLOOKUP(B2,so!$A$1:$F$398,6,FALSE),"")</f>
        <v>80</v>
      </c>
      <c r="Y2" s="57">
        <f>IFERROR(VLOOKUP(B2,ne!$A$1:$F$398,6,FALSE),"")</f>
        <v>60</v>
      </c>
      <c r="Z2" s="54">
        <f t="shared" ref="Z2:Z65" si="2">IFERROR(LARGE(S2:Y2,1),0)+IFERROR(LARGE(S2:Y2,2),0)+IFERROR(LARGE(S2:Y2,3),0)+IFERROR(LARGE(S2:Y2,4),0)+IFERROR(LARGE(S2:Y2,5),0)</f>
        <v>292</v>
      </c>
      <c r="AA2" s="37">
        <v>1</v>
      </c>
      <c r="AB2" s="54">
        <f>IFERROR(LARGE(S2:Y2,1),0)+IFERROR(LARGE(S2:Y2,2),0)+IFERROR(LARGE(S2:Y2,3),0)</f>
        <v>220</v>
      </c>
    </row>
    <row r="3" spans="1:28" x14ac:dyDescent="0.45">
      <c r="A3" s="37">
        <v>9150234</v>
      </c>
      <c r="B3" s="38">
        <v>171003</v>
      </c>
      <c r="C3" s="37" t="s">
        <v>210</v>
      </c>
      <c r="D3" s="39">
        <v>1996</v>
      </c>
      <c r="E3" s="39" t="s">
        <v>36</v>
      </c>
      <c r="F3" s="43">
        <v>0</v>
      </c>
      <c r="G3" s="54">
        <v>60</v>
      </c>
      <c r="H3" s="37" t="s">
        <v>316</v>
      </c>
      <c r="I3" s="37" t="s">
        <v>68</v>
      </c>
      <c r="J3" s="40" t="str">
        <f>IFERROR(VLOOKUP(B3,'DM1'!$A$1:$M$80,13,FALSE),"")</f>
        <v/>
      </c>
      <c r="K3" s="40" t="str">
        <f>IFERROR(VLOOKUP(B3,'DM2'!$A$1:$M$80,13,FALSE),"")</f>
        <v/>
      </c>
      <c r="L3" s="40" t="str">
        <f>IFERROR(VLOOKUP(B3,'DM3'!$A$1:$M$80,13,FALSE),"")</f>
        <v/>
      </c>
      <c r="M3" s="40" t="str">
        <f>IFERROR(VLOOKUP(B3,'SP1'!$A$1:$L$80,12,FALSE),"")</f>
        <v/>
      </c>
      <c r="N3" s="40" t="str">
        <f>IFERROR(VLOOKUP(B3,'SP2'!$A$1:$L$80,12,FALSE),"")</f>
        <v/>
      </c>
      <c r="O3" s="40" t="str">
        <f>IFERROR(VLOOKUP(B3,'SP3'!$A$1:$L$73,12,FALSE),"")</f>
        <v/>
      </c>
      <c r="P3" s="41">
        <f t="shared" si="0"/>
        <v>0</v>
      </c>
      <c r="Q3" s="43">
        <f t="shared" si="1"/>
        <v>0</v>
      </c>
      <c r="R3" s="43">
        <f t="shared" ref="R3:R66" si="3">IFERROR(LARGE(J3:O3,1),0)+IFERROR(LARGE(J3:O3,2),0)+IFERROR(LARGE(J3:O3,3),0)</f>
        <v>0</v>
      </c>
      <c r="S3" s="57" t="str">
        <f>IFERROR(VLOOKUP(B3,'Misecky SBX'!$A$1:$F$89,6,FALSE),"")</f>
        <v/>
      </c>
      <c r="T3" s="56" t="str">
        <f>IFERROR(VLOOKUP(B3,DMSBX1!$D$1:$I$367,6,FALSE),"")</f>
        <v/>
      </c>
      <c r="U3" s="57" t="str">
        <f>IFERROR(VLOOKUP(B3,DMSBX2!$C$1:$J$398,8,FALSE),"")</f>
        <v/>
      </c>
      <c r="V3" s="56" t="str">
        <f>IFERROR(VLOOKUP(B3,DMSBX3!$D$1:$I$398,6,FALSE),"")</f>
        <v/>
      </c>
      <c r="W3" s="57">
        <f>IFERROR(VLOOKUP(B3,pa!$A$1:$G$398,7,FALSE),"")</f>
        <v>80</v>
      </c>
      <c r="X3" s="56">
        <f>IFERROR(VLOOKUP(B3,so!$A$1:$F$398,6,FALSE),"")</f>
        <v>80</v>
      </c>
      <c r="Y3" s="57">
        <f>IFERROR(VLOOKUP(B3,ne!$A$1:$F$398,6,FALSE),"")</f>
        <v>100</v>
      </c>
      <c r="Z3" s="54">
        <f t="shared" si="2"/>
        <v>260</v>
      </c>
      <c r="AA3" s="37">
        <v>1</v>
      </c>
      <c r="AB3" s="54">
        <f t="shared" ref="AB3:AB66" si="4">IFERROR(LARGE(S3:Y3,1),0)+IFERROR(LARGE(S3:Y3,2),0)+IFERROR(LARGE(S3:Y3,3),0)</f>
        <v>260</v>
      </c>
    </row>
    <row r="4" spans="1:28" x14ac:dyDescent="0.45">
      <c r="A4" s="37">
        <v>9150149</v>
      </c>
      <c r="B4" s="37">
        <v>16018</v>
      </c>
      <c r="C4" s="37" t="s">
        <v>920</v>
      </c>
      <c r="D4" s="39">
        <v>1996</v>
      </c>
      <c r="E4" s="39" t="s">
        <v>36</v>
      </c>
      <c r="H4" s="37" t="s">
        <v>316</v>
      </c>
      <c r="L4" s="40" t="str">
        <f>IFERROR(VLOOKUP(B4,'DM3'!$A$1:$M$80,13,FALSE),"")</f>
        <v/>
      </c>
      <c r="M4" s="40" t="str">
        <f>IFERROR(VLOOKUP(B4,'SP1'!$A$1:$L$80,12,FALSE),"")</f>
        <v/>
      </c>
      <c r="N4" s="40" t="str">
        <f>IFERROR(VLOOKUP(B4,'SP2'!$A$1:$L$80,12,FALSE),"")</f>
        <v/>
      </c>
      <c r="O4" s="40" t="str">
        <f>IFERROR(VLOOKUP(B4,'SP3'!$A$1:$L$73,12,FALSE),"")</f>
        <v/>
      </c>
      <c r="P4" s="41">
        <f t="shared" si="0"/>
        <v>0</v>
      </c>
      <c r="Q4" s="43">
        <f t="shared" si="1"/>
        <v>0</v>
      </c>
      <c r="R4" s="43">
        <f t="shared" si="3"/>
        <v>0</v>
      </c>
      <c r="W4" s="57">
        <f>IFERROR(VLOOKUP(B4,pa!$A$1:$G$398,7,FALSE),"")</f>
        <v>100</v>
      </c>
      <c r="X4" s="56">
        <f>IFERROR(VLOOKUP(B4,so!$A$1:$F$398,6,FALSE),"")</f>
        <v>100</v>
      </c>
      <c r="Y4" s="57">
        <f>IFERROR(VLOOKUP(B4,ne!$A$1:$F$398,6,FALSE),"")</f>
        <v>8</v>
      </c>
      <c r="Z4" s="54">
        <f t="shared" si="2"/>
        <v>208</v>
      </c>
      <c r="AA4" s="37">
        <v>2</v>
      </c>
      <c r="AB4" s="54">
        <f t="shared" si="4"/>
        <v>208</v>
      </c>
    </row>
    <row r="5" spans="1:28" x14ac:dyDescent="0.45">
      <c r="A5" s="37">
        <v>9150187</v>
      </c>
      <c r="B5" s="38">
        <v>16027</v>
      </c>
      <c r="C5" s="37" t="s">
        <v>212</v>
      </c>
      <c r="D5" s="39">
        <v>2000</v>
      </c>
      <c r="E5" s="39" t="s">
        <v>36</v>
      </c>
      <c r="F5" s="43">
        <v>0</v>
      </c>
      <c r="G5" s="54">
        <v>44</v>
      </c>
      <c r="H5" s="37" t="s">
        <v>316</v>
      </c>
      <c r="I5" s="37" t="s">
        <v>26</v>
      </c>
      <c r="J5" s="40" t="str">
        <f>IFERROR(VLOOKUP(B5,'DM1'!$A$1:$M$80,13,FALSE),"")</f>
        <v/>
      </c>
      <c r="K5" s="40" t="str">
        <f>IFERROR(VLOOKUP(B5,'DM2'!$A$1:$M$80,13,FALSE),"")</f>
        <v/>
      </c>
      <c r="L5" s="40" t="str">
        <f>IFERROR(VLOOKUP(B5,'DM3'!$A$1:$M$80,13,FALSE),"")</f>
        <v/>
      </c>
      <c r="M5" s="40" t="str">
        <f>IFERROR(VLOOKUP(B5,'SP1'!$A$1:$L$80,12,FALSE),"")</f>
        <v/>
      </c>
      <c r="N5" s="40" t="str">
        <f>IFERROR(VLOOKUP(B5,'SP2'!$A$1:$L$80,12,FALSE),"")</f>
        <v/>
      </c>
      <c r="O5" s="40" t="str">
        <f>IFERROR(VLOOKUP(B5,'SP3'!$A$1:$L$73,12,FALSE),"")</f>
        <v/>
      </c>
      <c r="P5" s="41">
        <f t="shared" si="0"/>
        <v>0</v>
      </c>
      <c r="Q5" s="43">
        <f t="shared" si="1"/>
        <v>0</v>
      </c>
      <c r="R5" s="43">
        <f t="shared" si="3"/>
        <v>0</v>
      </c>
      <c r="S5" s="57" t="str">
        <f>IFERROR(VLOOKUP(B5,'Misecky SBX'!$A$1:$F$89,6,FALSE),"")</f>
        <v/>
      </c>
      <c r="T5" s="56" t="str">
        <f>IFERROR(VLOOKUP(B5,DMSBX1!$D$1:$I$367,6,FALSE),"")</f>
        <v/>
      </c>
      <c r="U5" s="57" t="str">
        <f>IFERROR(VLOOKUP(B5,DMSBX2!$C$1:$J$398,8,FALSE),"")</f>
        <v/>
      </c>
      <c r="V5" s="56" t="str">
        <f>IFERROR(VLOOKUP(B5,DMSBX3!$D$1:$I$398,6,FALSE),"")</f>
        <v/>
      </c>
      <c r="W5" s="57">
        <f>IFERROR(VLOOKUP(B5,pa!$A$1:$G$398,7,FALSE),"")</f>
        <v>60</v>
      </c>
      <c r="X5" s="56">
        <f>IFERROR(VLOOKUP(B5,so!$A$1:$F$398,6,FALSE),"")</f>
        <v>60</v>
      </c>
      <c r="Y5" s="57">
        <f>IFERROR(VLOOKUP(B5,ne!$A$1:$F$398,6,FALSE),"")</f>
        <v>50</v>
      </c>
      <c r="Z5" s="54">
        <f t="shared" si="2"/>
        <v>170</v>
      </c>
      <c r="AA5" s="37">
        <v>3</v>
      </c>
      <c r="AB5" s="54">
        <f t="shared" si="4"/>
        <v>170</v>
      </c>
    </row>
    <row r="6" spans="1:28" x14ac:dyDescent="0.45">
      <c r="A6" s="37">
        <v>9150121</v>
      </c>
      <c r="C6" s="37" t="s">
        <v>215</v>
      </c>
      <c r="D6" s="39">
        <v>1994</v>
      </c>
      <c r="E6" s="39" t="s">
        <v>36</v>
      </c>
      <c r="F6" s="43">
        <v>0</v>
      </c>
      <c r="G6" s="54">
        <v>22.666666666666668</v>
      </c>
      <c r="H6" s="37" t="s">
        <v>316</v>
      </c>
      <c r="I6" s="37" t="e">
        <v>#N/A</v>
      </c>
      <c r="J6" s="40" t="str">
        <f>IFERROR(VLOOKUP(B6,'DM1'!$A$1:$M$80,13,FALSE),"")</f>
        <v/>
      </c>
      <c r="K6" s="40" t="str">
        <f>IFERROR(VLOOKUP(B6,'DM2'!$A$1:$M$80,13,FALSE),"")</f>
        <v/>
      </c>
      <c r="L6" s="40" t="str">
        <f>IFERROR(VLOOKUP(B6,'DM3'!$A$1:$M$80,13,FALSE),"")</f>
        <v/>
      </c>
      <c r="M6" s="40" t="str">
        <f>IFERROR(VLOOKUP(B6,'SP1'!$A$1:$L$80,12,FALSE),"")</f>
        <v/>
      </c>
      <c r="N6" s="40" t="str">
        <f>IFERROR(VLOOKUP(B6,'SP2'!$A$1:$L$80,12,FALSE),"")</f>
        <v/>
      </c>
      <c r="O6" s="40" t="str">
        <f>IFERROR(VLOOKUP(B6,'SP3'!$A$1:$L$73,12,FALSE),"")</f>
        <v/>
      </c>
      <c r="P6" s="41">
        <f t="shared" si="0"/>
        <v>0</v>
      </c>
      <c r="Q6" s="43">
        <f t="shared" si="1"/>
        <v>0</v>
      </c>
      <c r="R6" s="43">
        <f t="shared" si="3"/>
        <v>0</v>
      </c>
      <c r="S6" s="57" t="str">
        <f>IFERROR(VLOOKUP(B6,'Misecky SBX'!$A$1:$F$89,6,FALSE),"")</f>
        <v/>
      </c>
      <c r="T6" s="56">
        <f>IFERROR(VLOOKUP(B6,DMSBX1!$D$1:$I$367,6,FALSE),"")</f>
        <v>60</v>
      </c>
      <c r="U6" s="57">
        <f>IFERROR(VLOOKUP(B6,DMSBX2!$C$1:$J$398,8,FALSE),"")</f>
        <v>26</v>
      </c>
      <c r="V6" s="56">
        <f>IFERROR(VLOOKUP(B6,DMSBX3!$D$1:$I$398,6,FALSE),"")</f>
        <v>32</v>
      </c>
      <c r="W6" s="57" t="str">
        <f>IFERROR(VLOOKUP(B6,pa!$A$1:$G$398,7,FALSE),"")</f>
        <v/>
      </c>
      <c r="X6" s="56" t="str">
        <f>IFERROR(VLOOKUP(B6,so!$A$1:$F$398,6,FALSE),"")</f>
        <v/>
      </c>
      <c r="Y6" s="57" t="str">
        <f>IFERROR(VLOOKUP(B6,ne!$A$1:$F$398,6,FALSE),"")</f>
        <v/>
      </c>
      <c r="Z6" s="54">
        <f t="shared" si="2"/>
        <v>118</v>
      </c>
      <c r="AB6" s="54">
        <f t="shared" si="4"/>
        <v>118</v>
      </c>
    </row>
    <row r="7" spans="1:28" x14ac:dyDescent="0.45">
      <c r="A7" s="37">
        <v>9150145</v>
      </c>
      <c r="C7" s="37" t="s">
        <v>225</v>
      </c>
      <c r="D7" s="39">
        <v>1998</v>
      </c>
      <c r="E7" s="39" t="s">
        <v>36</v>
      </c>
      <c r="F7" s="43">
        <v>0</v>
      </c>
      <c r="G7" s="54">
        <v>7.8666666666666663</v>
      </c>
      <c r="H7" s="37" t="s">
        <v>316</v>
      </c>
      <c r="I7" s="37" t="e">
        <v>#N/A</v>
      </c>
      <c r="J7" s="40" t="str">
        <f>IFERROR(VLOOKUP(B7,'DM1'!$A$1:$M$80,13,FALSE),"")</f>
        <v/>
      </c>
      <c r="K7" s="40" t="str">
        <f>IFERROR(VLOOKUP(B7,'DM2'!$A$1:$M$80,13,FALSE),"")</f>
        <v/>
      </c>
      <c r="L7" s="40" t="str">
        <f>IFERROR(VLOOKUP(B7,'DM3'!$A$1:$M$80,13,FALSE),"")</f>
        <v/>
      </c>
      <c r="M7" s="40" t="str">
        <f>IFERROR(VLOOKUP(B7,'SP1'!$A$1:$L$80,12,FALSE),"")</f>
        <v/>
      </c>
      <c r="N7" s="40" t="str">
        <f>IFERROR(VLOOKUP(B7,'SP2'!$A$1:$L$80,12,FALSE),"")</f>
        <v/>
      </c>
      <c r="O7" s="40" t="str">
        <f>IFERROR(VLOOKUP(B7,'SP3'!$A$1:$L$73,12,FALSE),"")</f>
        <v/>
      </c>
      <c r="P7" s="41">
        <f t="shared" si="0"/>
        <v>0</v>
      </c>
      <c r="Q7" s="43">
        <f t="shared" si="1"/>
        <v>0</v>
      </c>
      <c r="R7" s="43">
        <f t="shared" si="3"/>
        <v>0</v>
      </c>
      <c r="S7" s="57" t="str">
        <f>IFERROR(VLOOKUP(B7,'Misecky SBX'!$A$1:$F$89,6,FALSE),"")</f>
        <v/>
      </c>
      <c r="T7" s="56">
        <f>IFERROR(VLOOKUP(B7,DMSBX1!$D$1:$I$367,6,FALSE),"")</f>
        <v>60</v>
      </c>
      <c r="U7" s="57">
        <f>IFERROR(VLOOKUP(B7,DMSBX2!$C$1:$J$398,8,FALSE),"")</f>
        <v>26</v>
      </c>
      <c r="V7" s="56">
        <f>IFERROR(VLOOKUP(B7,DMSBX3!$D$1:$I$398,6,FALSE),"")</f>
        <v>32</v>
      </c>
      <c r="W7" s="57" t="str">
        <f>IFERROR(VLOOKUP(B7,pa!$A$1:$G$398,7,FALSE),"")</f>
        <v/>
      </c>
      <c r="X7" s="56" t="str">
        <f>IFERROR(VLOOKUP(B7,so!$A$1:$F$398,6,FALSE),"")</f>
        <v/>
      </c>
      <c r="Y7" s="57" t="str">
        <f>IFERROR(VLOOKUP(B7,ne!$A$1:$F$398,6,FALSE),"")</f>
        <v/>
      </c>
      <c r="Z7" s="54">
        <f t="shared" si="2"/>
        <v>118</v>
      </c>
      <c r="AB7" s="54">
        <f t="shared" si="4"/>
        <v>118</v>
      </c>
    </row>
    <row r="8" spans="1:28" x14ac:dyDescent="0.45">
      <c r="A8" s="37">
        <v>9150108</v>
      </c>
      <c r="B8" s="38">
        <v>16001</v>
      </c>
      <c r="C8" s="37" t="s">
        <v>218</v>
      </c>
      <c r="D8" s="39">
        <v>1984</v>
      </c>
      <c r="E8" s="39" t="s">
        <v>36</v>
      </c>
      <c r="F8" s="43">
        <v>0</v>
      </c>
      <c r="G8" s="54">
        <v>16.333333333333332</v>
      </c>
      <c r="H8" s="37" t="s">
        <v>316</v>
      </c>
      <c r="I8" s="37" t="s">
        <v>14</v>
      </c>
      <c r="J8" s="40" t="str">
        <f>IFERROR(VLOOKUP(B8,'DM1'!$A$1:$M$80,13,FALSE),"")</f>
        <v/>
      </c>
      <c r="K8" s="40" t="str">
        <f>IFERROR(VLOOKUP(B8,'DM2'!$A$1:$M$80,13,FALSE),"")</f>
        <v/>
      </c>
      <c r="L8" s="40" t="str">
        <f>IFERROR(VLOOKUP(B8,'DM3'!$A$1:$M$80,13,FALSE),"")</f>
        <v/>
      </c>
      <c r="M8" s="40" t="str">
        <f>IFERROR(VLOOKUP(B8,'SP1'!$A$1:$L$80,12,FALSE),"")</f>
        <v/>
      </c>
      <c r="N8" s="40" t="str">
        <f>IFERROR(VLOOKUP(B8,'SP2'!$A$1:$L$80,12,FALSE),"")</f>
        <v/>
      </c>
      <c r="O8" s="40" t="str">
        <f>IFERROR(VLOOKUP(B8,'SP3'!$A$1:$L$73,12,FALSE),"")</f>
        <v/>
      </c>
      <c r="P8" s="41">
        <f t="shared" si="0"/>
        <v>0</v>
      </c>
      <c r="Q8" s="43">
        <f t="shared" si="1"/>
        <v>0</v>
      </c>
      <c r="R8" s="43">
        <f t="shared" si="3"/>
        <v>0</v>
      </c>
      <c r="S8" s="57" t="str">
        <f>IFERROR(VLOOKUP(B8,'Misecky SBX'!$A$1:$F$89,6,FALSE),"")</f>
        <v/>
      </c>
      <c r="T8" s="56">
        <f>IFERROR(VLOOKUP(B8,DMSBX1!$D$1:$I$367,6,FALSE),"")</f>
        <v>14</v>
      </c>
      <c r="U8" s="57">
        <f>IFERROR(VLOOKUP(B8,DMSBX2!$C$1:$J$398,8,FALSE),"")</f>
        <v>20</v>
      </c>
      <c r="V8" s="56">
        <f>IFERROR(VLOOKUP(B8,DMSBX3!$D$1:$I$398,6,FALSE),"")</f>
        <v>13</v>
      </c>
      <c r="W8" s="57">
        <f>IFERROR(VLOOKUP(B8,pa!$A$1:$G$398,7,FALSE),"")</f>
        <v>18</v>
      </c>
      <c r="X8" s="56">
        <f>IFERROR(VLOOKUP(B8,so!$A$1:$F$398,6,FALSE),"")</f>
        <v>22</v>
      </c>
      <c r="Y8" s="57">
        <f>IFERROR(VLOOKUP(B8,ne!$A$1:$F$398,6,FALSE),"")</f>
        <v>36</v>
      </c>
      <c r="Z8" s="54">
        <f t="shared" si="2"/>
        <v>110</v>
      </c>
      <c r="AB8" s="54">
        <f t="shared" si="4"/>
        <v>78</v>
      </c>
    </row>
    <row r="9" spans="1:28" x14ac:dyDescent="0.45">
      <c r="A9" s="37">
        <v>9150182</v>
      </c>
      <c r="B9" s="38">
        <v>16023</v>
      </c>
      <c r="C9" s="37" t="s">
        <v>211</v>
      </c>
      <c r="D9" s="39">
        <v>1998</v>
      </c>
      <c r="E9" s="39" t="s">
        <v>36</v>
      </c>
      <c r="F9" s="43">
        <v>0</v>
      </c>
      <c r="G9" s="54">
        <v>58.333333333333336</v>
      </c>
      <c r="H9" s="37" t="s">
        <v>316</v>
      </c>
      <c r="I9" s="37" t="s">
        <v>29</v>
      </c>
      <c r="J9" s="40" t="str">
        <f>IFERROR(VLOOKUP(B9,'DM1'!$A$1:$M$80,13,FALSE),"")</f>
        <v/>
      </c>
      <c r="K9" s="40" t="str">
        <f>IFERROR(VLOOKUP(B9,'DM2'!$A$1:$M$80,13,FALSE),"")</f>
        <v/>
      </c>
      <c r="L9" s="40" t="str">
        <f>IFERROR(VLOOKUP(B9,'DM3'!$A$1:$M$80,13,FALSE),"")</f>
        <v/>
      </c>
      <c r="M9" s="40" t="str">
        <f>IFERROR(VLOOKUP(B9,'SP1'!$A$1:$L$80,12,FALSE),"")</f>
        <v/>
      </c>
      <c r="N9" s="40" t="str">
        <f>IFERROR(VLOOKUP(B9,'SP2'!$A$1:$L$80,12,FALSE),"")</f>
        <v/>
      </c>
      <c r="O9" s="40" t="str">
        <f>IFERROR(VLOOKUP(B9,'SP3'!$A$1:$L$73,12,FALSE),"")</f>
        <v/>
      </c>
      <c r="P9" s="41">
        <f t="shared" si="0"/>
        <v>0</v>
      </c>
      <c r="Q9" s="43">
        <f t="shared" si="1"/>
        <v>0</v>
      </c>
      <c r="R9" s="43">
        <f t="shared" si="3"/>
        <v>0</v>
      </c>
      <c r="S9" s="57" t="str">
        <f>IFERROR(VLOOKUP(B9,'Misecky SBX'!$A$1:$F$89,6,FALSE),"")</f>
        <v/>
      </c>
      <c r="T9" s="56" t="str">
        <f>IFERROR(VLOOKUP(B9,DMSBX1!$D$1:$I$367,6,FALSE),"")</f>
        <v/>
      </c>
      <c r="U9" s="57" t="str">
        <f>IFERROR(VLOOKUP(B9,DMSBX2!$C$1:$J$398,8,FALSE),"")</f>
        <v/>
      </c>
      <c r="V9" s="56" t="str">
        <f>IFERROR(VLOOKUP(B9,DMSBX3!$D$1:$I$398,6,FALSE),"")</f>
        <v/>
      </c>
      <c r="W9" s="57">
        <f>IFERROR(VLOOKUP(B9,pa!$A$1:$G$398,7,FALSE),"")</f>
        <v>50</v>
      </c>
      <c r="X9" s="56">
        <f>IFERROR(VLOOKUP(B9,so!$A$1:$F$398,6,FALSE),"")</f>
        <v>50</v>
      </c>
      <c r="Y9" s="57">
        <f>IFERROR(VLOOKUP(B9,ne!$A$1:$F$398,6,FALSE),"")</f>
        <v>7</v>
      </c>
      <c r="Z9" s="54">
        <f t="shared" si="2"/>
        <v>107</v>
      </c>
      <c r="AB9" s="54">
        <f t="shared" si="4"/>
        <v>107</v>
      </c>
    </row>
    <row r="10" spans="1:28" x14ac:dyDescent="0.45">
      <c r="A10" s="37">
        <v>9150349</v>
      </c>
      <c r="B10" s="38">
        <v>2022012</v>
      </c>
      <c r="C10" s="37" t="s">
        <v>220</v>
      </c>
      <c r="D10" s="39">
        <v>1993</v>
      </c>
      <c r="E10" s="39" t="s">
        <v>36</v>
      </c>
      <c r="F10" s="43">
        <v>0</v>
      </c>
      <c r="G10" s="54">
        <v>16</v>
      </c>
      <c r="H10" s="37" t="s">
        <v>316</v>
      </c>
      <c r="I10" s="37" t="s">
        <v>12</v>
      </c>
      <c r="J10" s="40" t="str">
        <f>IFERROR(VLOOKUP(B10,'DM1'!$A$1:$M$80,13,FALSE),"")</f>
        <v/>
      </c>
      <c r="K10" s="40" t="str">
        <f>IFERROR(VLOOKUP(B10,'DM2'!$A$1:$M$80,13,FALSE),"")</f>
        <v/>
      </c>
      <c r="L10" s="40" t="str">
        <f>IFERROR(VLOOKUP(B10,'DM3'!$A$1:$M$80,13,FALSE),"")</f>
        <v/>
      </c>
      <c r="M10" s="40" t="str">
        <f>IFERROR(VLOOKUP(B10,'SP1'!$A$1:$L$80,12,FALSE),"")</f>
        <v/>
      </c>
      <c r="N10" s="40" t="str">
        <f>IFERROR(VLOOKUP(B10,'SP2'!$A$1:$L$80,12,FALSE),"")</f>
        <v/>
      </c>
      <c r="O10" s="40" t="str">
        <f>IFERROR(VLOOKUP(B10,'SP3'!$A$1:$L$73,12,FALSE),"")</f>
        <v/>
      </c>
      <c r="P10" s="41">
        <f t="shared" si="0"/>
        <v>0</v>
      </c>
      <c r="Q10" s="43">
        <f t="shared" si="1"/>
        <v>0</v>
      </c>
      <c r="R10" s="43">
        <f t="shared" si="3"/>
        <v>0</v>
      </c>
      <c r="S10" s="57" t="str">
        <f>IFERROR(VLOOKUP(B10,'Misecky SBX'!$A$1:$F$89,6,FALSE),"")</f>
        <v/>
      </c>
      <c r="T10" s="56">
        <f>IFERROR(VLOOKUP(B10,DMSBX1!$D$1:$I$367,6,FALSE),"")</f>
        <v>14</v>
      </c>
      <c r="U10" s="57">
        <f>IFERROR(VLOOKUP(B10,DMSBX2!$C$1:$J$398,8,FALSE),"")</f>
        <v>10</v>
      </c>
      <c r="V10" s="56">
        <f>IFERROR(VLOOKUP(B10,DMSBX3!$D$1:$I$398,6,FALSE),"")</f>
        <v>11</v>
      </c>
      <c r="W10" s="57">
        <f>IFERROR(VLOOKUP(B10,pa!$A$1:$G$398,7,FALSE),"")</f>
        <v>16</v>
      </c>
      <c r="X10" s="56">
        <f>IFERROR(VLOOKUP(B10,so!$A$1:$F$398,6,FALSE),"")</f>
        <v>15</v>
      </c>
      <c r="Y10" s="57">
        <f>IFERROR(VLOOKUP(B10,ne!$A$1:$F$398,6,FALSE),"")</f>
        <v>22</v>
      </c>
      <c r="Z10" s="54">
        <f t="shared" si="2"/>
        <v>78</v>
      </c>
      <c r="AB10" s="54">
        <f t="shared" si="4"/>
        <v>53</v>
      </c>
    </row>
    <row r="11" spans="1:28" x14ac:dyDescent="0.45">
      <c r="A11" s="44">
        <v>9150227</v>
      </c>
      <c r="B11" s="37">
        <v>2023996</v>
      </c>
      <c r="C11" s="44" t="s">
        <v>364</v>
      </c>
      <c r="D11" s="71">
        <v>2001</v>
      </c>
      <c r="E11" s="39" t="s">
        <v>36</v>
      </c>
      <c r="F11" s="71"/>
      <c r="H11" s="37" t="s">
        <v>316</v>
      </c>
      <c r="J11" s="40" t="str">
        <f>IFERROR(VLOOKUP(B11,'DM1'!$A$1:$M$80,13,FALSE),"")</f>
        <v/>
      </c>
      <c r="K11" s="40" t="str">
        <f>IFERROR(VLOOKUP(B11,'DM2'!$A$1:$M$80,13,FALSE),"")</f>
        <v/>
      </c>
      <c r="L11" s="40" t="str">
        <f>IFERROR(VLOOKUP(B11,'DM3'!$A$1:$M$80,13,FALSE),"")</f>
        <v/>
      </c>
      <c r="M11" s="40" t="str">
        <f>IFERROR(VLOOKUP(B11,'SP1'!$A$1:$L$80,12,FALSE),"")</f>
        <v/>
      </c>
      <c r="N11" s="40" t="str">
        <f>IFERROR(VLOOKUP(B11,'SP2'!$A$1:$L$80,12,FALSE),"")</f>
        <v/>
      </c>
      <c r="O11" s="40" t="str">
        <f>IFERROR(VLOOKUP(B11,'SP3'!$A$1:$L$73,12,FALSE),"")</f>
        <v/>
      </c>
      <c r="P11" s="41">
        <f t="shared" si="0"/>
        <v>0</v>
      </c>
      <c r="Q11" s="43">
        <f t="shared" si="1"/>
        <v>0</v>
      </c>
      <c r="R11" s="43">
        <f t="shared" si="3"/>
        <v>0</v>
      </c>
      <c r="T11" s="56">
        <f>IFERROR(VLOOKUP(B11,DMSBX1!$D$1:$I$367,6,FALSE),"")</f>
        <v>29</v>
      </c>
      <c r="U11" s="57">
        <f>IFERROR(VLOOKUP(B11,DMSBX2!$C$1:$J$398,8,FALSE),"")</f>
        <v>22</v>
      </c>
      <c r="V11" s="56">
        <f>IFERROR(VLOOKUP(B11,DMSBX3!$D$1:$I$398,6,FALSE),"")</f>
        <v>18</v>
      </c>
      <c r="W11" s="57" t="str">
        <f>IFERROR(VLOOKUP(B11,pa!$A$1:$G$398,7,FALSE),"")</f>
        <v/>
      </c>
      <c r="X11" s="56" t="str">
        <f>IFERROR(VLOOKUP(B11,so!$A$1:$F$398,6,FALSE),"")</f>
        <v/>
      </c>
      <c r="Y11" s="57" t="str">
        <f>IFERROR(VLOOKUP(B11,ne!$A$1:$F$398,6,FALSE),"")</f>
        <v/>
      </c>
      <c r="Z11" s="54">
        <f t="shared" si="2"/>
        <v>69</v>
      </c>
      <c r="AB11" s="54">
        <f t="shared" si="4"/>
        <v>69</v>
      </c>
    </row>
    <row r="12" spans="1:28" x14ac:dyDescent="0.45">
      <c r="A12" s="37">
        <v>9150054</v>
      </c>
      <c r="B12" s="38">
        <v>10970</v>
      </c>
      <c r="C12" s="37" t="s">
        <v>227</v>
      </c>
      <c r="D12" s="39">
        <v>1993</v>
      </c>
      <c r="E12" s="39" t="s">
        <v>36</v>
      </c>
      <c r="F12" s="43">
        <v>0</v>
      </c>
      <c r="G12" s="54">
        <v>6.9333333333333336</v>
      </c>
      <c r="H12" s="37" t="s">
        <v>316</v>
      </c>
      <c r="I12" s="37" t="s">
        <v>26</v>
      </c>
      <c r="J12" s="40" t="str">
        <f>IFERROR(VLOOKUP(B12,'DM1'!$A$1:$M$80,13,FALSE),"")</f>
        <v/>
      </c>
      <c r="K12" s="40" t="str">
        <f>IFERROR(VLOOKUP(B12,'DM2'!$A$1:$M$80,13,FALSE),"")</f>
        <v/>
      </c>
      <c r="L12" s="40" t="str">
        <f>IFERROR(VLOOKUP(B12,'DM3'!$A$1:$M$80,13,FALSE),"")</f>
        <v/>
      </c>
      <c r="M12" s="40" t="str">
        <f>IFERROR(VLOOKUP(B12,'SP1'!$A$1:$L$80,12,FALSE),"")</f>
        <v/>
      </c>
      <c r="N12" s="40" t="str">
        <f>IFERROR(VLOOKUP(B12,'SP2'!$A$1:$L$80,12,FALSE),"")</f>
        <v/>
      </c>
      <c r="O12" s="40" t="str">
        <f>IFERROR(VLOOKUP(B12,'SP3'!$A$1:$L$73,12,FALSE),"")</f>
        <v/>
      </c>
      <c r="P12" s="41">
        <f t="shared" si="0"/>
        <v>0</v>
      </c>
      <c r="Q12" s="43">
        <f t="shared" si="1"/>
        <v>0</v>
      </c>
      <c r="R12" s="43">
        <f t="shared" si="3"/>
        <v>0</v>
      </c>
      <c r="S12" s="57" t="str">
        <f>IFERROR(VLOOKUP(B12,'Misecky SBX'!$A$1:$F$89,6,FALSE),"")</f>
        <v/>
      </c>
      <c r="T12" s="56" t="str">
        <f>IFERROR(VLOOKUP(B12,DMSBX1!$D$1:$I$367,6,FALSE),"")</f>
        <v/>
      </c>
      <c r="U12" s="57">
        <f>IFERROR(VLOOKUP(B12,DMSBX2!$C$1:$J$398,8,FALSE),"")</f>
        <v>12</v>
      </c>
      <c r="V12" s="56">
        <f>IFERROR(VLOOKUP(B12,DMSBX3!$D$1:$I$398,6,FALSE),"")</f>
        <v>15</v>
      </c>
      <c r="W12" s="57" t="str">
        <f>IFERROR(VLOOKUP(B12,pa!$A$1:$G$398,7,FALSE),"")</f>
        <v/>
      </c>
      <c r="X12" s="56">
        <f>IFERROR(VLOOKUP(B12,so!$A$1:$F$398,6,FALSE),"")</f>
        <v>14</v>
      </c>
      <c r="Y12" s="57">
        <f>IFERROR(VLOOKUP(B12,ne!$A$1:$F$398,6,FALSE),"")</f>
        <v>18</v>
      </c>
      <c r="Z12" s="54">
        <f t="shared" si="2"/>
        <v>59</v>
      </c>
      <c r="AB12" s="54">
        <f t="shared" si="4"/>
        <v>47</v>
      </c>
    </row>
    <row r="13" spans="1:28" x14ac:dyDescent="0.45">
      <c r="A13" s="37">
        <v>9155003</v>
      </c>
      <c r="B13" s="38">
        <v>2019126</v>
      </c>
      <c r="C13" s="37" t="s">
        <v>203</v>
      </c>
      <c r="D13" s="39">
        <v>1999</v>
      </c>
      <c r="E13" s="39" t="s">
        <v>9</v>
      </c>
      <c r="F13" s="43">
        <v>0</v>
      </c>
      <c r="G13" s="54">
        <v>65</v>
      </c>
      <c r="H13" s="37" t="s">
        <v>316</v>
      </c>
      <c r="I13" s="37" t="s">
        <v>29</v>
      </c>
      <c r="J13" s="40" t="str">
        <f>IFERROR(VLOOKUP(B13,'DM1'!$A$1:$M$80,13,FALSE),"")</f>
        <v/>
      </c>
      <c r="K13" s="40" t="str">
        <f>IFERROR(VLOOKUP(B13,'DM2'!$A$1:$M$80,13,FALSE),"")</f>
        <v/>
      </c>
      <c r="L13" s="40" t="str">
        <f>IFERROR(VLOOKUP(B13,'DM3'!$A$1:$M$80,13,FALSE),"")</f>
        <v/>
      </c>
      <c r="M13" s="40" t="str">
        <f>IFERROR(VLOOKUP(B13,'SP1'!$A$1:$L$80,12,FALSE),"")</f>
        <v/>
      </c>
      <c r="N13" s="40" t="str">
        <f>IFERROR(VLOOKUP(B13,'SP2'!$A$1:$L$80,12,FALSE),"")</f>
        <v/>
      </c>
      <c r="O13" s="40" t="str">
        <f>IFERROR(VLOOKUP(B13,'SP3'!$A$1:$L$73,12,FALSE),"")</f>
        <v/>
      </c>
      <c r="P13" s="41">
        <f t="shared" si="0"/>
        <v>0</v>
      </c>
      <c r="Q13" s="43">
        <f t="shared" si="1"/>
        <v>0</v>
      </c>
      <c r="R13" s="43">
        <f t="shared" si="3"/>
        <v>0</v>
      </c>
      <c r="S13" s="57" t="str">
        <f>IFERROR(VLOOKUP(B13,'Misecky SBX'!$A$1:$F$89,6,FALSE),"")</f>
        <v/>
      </c>
      <c r="T13" s="56" t="str">
        <f>IFERROR(VLOOKUP(B13,DMSBX1!$D$1:$I$367,6,FALSE),"")</f>
        <v/>
      </c>
      <c r="U13" s="57" t="str">
        <f>IFERROR(VLOOKUP(B13,DMSBX2!$C$1:$J$398,8,FALSE),"")</f>
        <v/>
      </c>
      <c r="V13" s="56" t="str">
        <f>IFERROR(VLOOKUP(B13,DMSBX3!$D$1:$I$398,6,FALSE),"")</f>
        <v/>
      </c>
      <c r="W13" s="57">
        <f>IFERROR(VLOOKUP(B13,pa!$A$1:$G$398,7,FALSE),"")</f>
        <v>24</v>
      </c>
      <c r="X13" s="56">
        <f>IFERROR(VLOOKUP(B13,so!$A$1:$F$398,6,FALSE),"")</f>
        <v>32</v>
      </c>
      <c r="Y13" s="57" t="str">
        <f>IFERROR(VLOOKUP(B13,ne!$A$1:$F$398,6,FALSE),"")</f>
        <v/>
      </c>
      <c r="Z13" s="54">
        <f t="shared" si="2"/>
        <v>56</v>
      </c>
      <c r="AA13" s="37">
        <v>2</v>
      </c>
      <c r="AB13" s="54">
        <f t="shared" si="4"/>
        <v>56</v>
      </c>
    </row>
    <row r="14" spans="1:28" x14ac:dyDescent="0.45">
      <c r="A14" s="37">
        <v>9150383</v>
      </c>
      <c r="B14" s="38">
        <v>2022088</v>
      </c>
      <c r="C14" s="37" t="s">
        <v>230</v>
      </c>
      <c r="D14" s="39">
        <v>1975</v>
      </c>
      <c r="E14" s="39" t="s">
        <v>36</v>
      </c>
      <c r="F14" s="43">
        <v>0</v>
      </c>
      <c r="G14" s="54">
        <v>5.333333333333333</v>
      </c>
      <c r="H14" s="37" t="s">
        <v>316</v>
      </c>
      <c r="I14" s="37" t="s">
        <v>12</v>
      </c>
      <c r="J14" s="40" t="str">
        <f>IFERROR(VLOOKUP(B14,'DM1'!$A$1:$M$80,13,FALSE),"")</f>
        <v/>
      </c>
      <c r="K14" s="40" t="str">
        <f>IFERROR(VLOOKUP(B14,'DM2'!$A$1:$M$80,13,FALSE),"")</f>
        <v/>
      </c>
      <c r="L14" s="40" t="str">
        <f>IFERROR(VLOOKUP(B14,'DM3'!$A$1:$M$80,13,FALSE),"")</f>
        <v/>
      </c>
      <c r="M14" s="40" t="str">
        <f>IFERROR(VLOOKUP(B14,'SP1'!$A$1:$L$80,12,FALSE),"")</f>
        <v/>
      </c>
      <c r="N14" s="40" t="str">
        <f>IFERROR(VLOOKUP(B14,'SP2'!$A$1:$L$80,12,FALSE),"")</f>
        <v/>
      </c>
      <c r="O14" s="40" t="str">
        <f>IFERROR(VLOOKUP(B14,'SP3'!$A$1:$L$73,12,FALSE),"")</f>
        <v/>
      </c>
      <c r="P14" s="41">
        <f t="shared" si="0"/>
        <v>0</v>
      </c>
      <c r="Q14" s="43">
        <f t="shared" si="1"/>
        <v>0</v>
      </c>
      <c r="R14" s="43">
        <f t="shared" si="3"/>
        <v>0</v>
      </c>
      <c r="S14" s="57" t="str">
        <f>IFERROR(VLOOKUP(B14,'Misecky SBX'!$A$1:$F$89,6,FALSE),"")</f>
        <v/>
      </c>
      <c r="T14" s="56">
        <f>IFERROR(VLOOKUP(B14,DMSBX1!$D$1:$I$367,6,FALSE),"")</f>
        <v>14</v>
      </c>
      <c r="U14" s="57">
        <f>IFERROR(VLOOKUP(B14,DMSBX2!$C$1:$J$398,8,FALSE),"")</f>
        <v>9</v>
      </c>
      <c r="V14" s="56">
        <f>IFERROR(VLOOKUP(B14,DMSBX3!$D$1:$I$398,6,FALSE),"")</f>
        <v>9</v>
      </c>
      <c r="W14" s="57">
        <f>IFERROR(VLOOKUP(B14,pa!$A$1:$G$398,7,FALSE),"")</f>
        <v>10</v>
      </c>
      <c r="X14" s="56">
        <f>IFERROR(VLOOKUP(B14,so!$A$1:$F$398,6,FALSE),"")</f>
        <v>8</v>
      </c>
      <c r="Y14" s="57">
        <f>IFERROR(VLOOKUP(B14,ne!$A$1:$F$398,6,FALSE),"")</f>
        <v>10</v>
      </c>
      <c r="Z14" s="54">
        <f t="shared" si="2"/>
        <v>52</v>
      </c>
      <c r="AB14" s="54">
        <f t="shared" si="4"/>
        <v>34</v>
      </c>
    </row>
    <row r="15" spans="1:28" x14ac:dyDescent="0.45">
      <c r="A15" s="37">
        <v>9150301</v>
      </c>
      <c r="B15" s="38">
        <v>12785</v>
      </c>
      <c r="C15" s="37" t="s">
        <v>228</v>
      </c>
      <c r="D15" s="39">
        <v>1984</v>
      </c>
      <c r="E15" s="39" t="s">
        <v>36</v>
      </c>
      <c r="F15" s="43">
        <v>0</v>
      </c>
      <c r="G15" s="54">
        <v>5.98</v>
      </c>
      <c r="H15" s="37" t="s">
        <v>316</v>
      </c>
      <c r="I15" s="37" t="s">
        <v>17</v>
      </c>
      <c r="J15" s="40" t="str">
        <f>IFERROR(VLOOKUP(B15,'DM1'!$A$1:$M$80,13,FALSE),"")</f>
        <v/>
      </c>
      <c r="K15" s="40" t="str">
        <f>IFERROR(VLOOKUP(B15,'DM2'!$A$1:$M$80,13,FALSE),"")</f>
        <v/>
      </c>
      <c r="L15" s="40" t="str">
        <f>IFERROR(VLOOKUP(B15,'DM3'!$A$1:$M$80,13,FALSE),"")</f>
        <v/>
      </c>
      <c r="M15" s="40" t="str">
        <f>IFERROR(VLOOKUP(B15,'SP1'!$A$1:$L$80,12,FALSE),"")</f>
        <v/>
      </c>
      <c r="N15" s="40" t="str">
        <f>IFERROR(VLOOKUP(B15,'SP2'!$A$1:$L$80,12,FALSE),"")</f>
        <v/>
      </c>
      <c r="O15" s="40" t="str">
        <f>IFERROR(VLOOKUP(B15,'SP3'!$A$1:$L$73,12,FALSE),"")</f>
        <v/>
      </c>
      <c r="P15" s="41">
        <f t="shared" si="0"/>
        <v>0</v>
      </c>
      <c r="Q15" s="43">
        <f t="shared" si="1"/>
        <v>0</v>
      </c>
      <c r="R15" s="43">
        <f t="shared" si="3"/>
        <v>0</v>
      </c>
      <c r="S15" s="57" t="str">
        <f>IFERROR(VLOOKUP(B15,'Misecky SBX'!$A$1:$F$89,6,FALSE),"")</f>
        <v/>
      </c>
      <c r="T15" s="56" t="str">
        <f>IFERROR(VLOOKUP(B15,DMSBX1!$D$1:$I$367,6,FALSE),"")</f>
        <v/>
      </c>
      <c r="U15" s="57">
        <f>IFERROR(VLOOKUP(B15,DMSBX2!$C$1:$J$398,8,FALSE),"")</f>
        <v>7</v>
      </c>
      <c r="V15" s="56">
        <f>IFERROR(VLOOKUP(B15,DMSBX3!$D$1:$I$398,6,FALSE),"")</f>
        <v>7</v>
      </c>
      <c r="W15" s="57">
        <f>IFERROR(VLOOKUP(B15,pa!$A$1:$G$398,7,FALSE),"")</f>
        <v>12</v>
      </c>
      <c r="X15" s="56">
        <f>IFERROR(VLOOKUP(B15,so!$A$1:$F$398,6,FALSE),"")</f>
        <v>12</v>
      </c>
      <c r="Y15" s="57">
        <f>IFERROR(VLOOKUP(B15,ne!$A$1:$F$398,6,FALSE),"")</f>
        <v>12</v>
      </c>
      <c r="Z15" s="54">
        <f t="shared" si="2"/>
        <v>50</v>
      </c>
      <c r="AB15" s="54">
        <f t="shared" si="4"/>
        <v>36</v>
      </c>
    </row>
    <row r="16" spans="1:28" x14ac:dyDescent="0.45">
      <c r="A16" s="44">
        <v>9150293</v>
      </c>
      <c r="B16" s="71">
        <v>2019119</v>
      </c>
      <c r="C16" s="44" t="s">
        <v>365</v>
      </c>
      <c r="D16" s="71">
        <v>2001</v>
      </c>
      <c r="E16" s="39" t="s">
        <v>36</v>
      </c>
      <c r="F16" s="71"/>
      <c r="H16" s="37" t="s">
        <v>316</v>
      </c>
      <c r="J16" s="40" t="str">
        <f>IFERROR(VLOOKUP(B16,'DM1'!$A$1:$M$80,13,FALSE),"")</f>
        <v/>
      </c>
      <c r="K16" s="40" t="str">
        <f>IFERROR(VLOOKUP(B16,'DM2'!$A$1:$M$80,13,FALSE),"")</f>
        <v/>
      </c>
      <c r="L16" s="40" t="str">
        <f>IFERROR(VLOOKUP(B16,'DM3'!$A$1:$M$80,13,FALSE),"")</f>
        <v/>
      </c>
      <c r="M16" s="40" t="str">
        <f>IFERROR(VLOOKUP(B16,'SP1'!$A$1:$L$80,12,FALSE),"")</f>
        <v/>
      </c>
      <c r="N16" s="40" t="str">
        <f>IFERROR(VLOOKUP(B16,'SP2'!$A$1:$L$80,12,FALSE),"")</f>
        <v/>
      </c>
      <c r="O16" s="40" t="str">
        <f>IFERROR(VLOOKUP(B16,'SP3'!$A$1:$L$73,12,FALSE),"")</f>
        <v/>
      </c>
      <c r="P16" s="41">
        <f t="shared" si="0"/>
        <v>0</v>
      </c>
      <c r="Q16" s="43">
        <f t="shared" si="1"/>
        <v>0</v>
      </c>
      <c r="R16" s="43">
        <f t="shared" si="3"/>
        <v>0</v>
      </c>
      <c r="T16" s="56">
        <f>IFERROR(VLOOKUP(B16,DMSBX1!$D$1:$I$367,6,FALSE),"")</f>
        <v>29</v>
      </c>
      <c r="U16" s="57">
        <f>IFERROR(VLOOKUP(B16,DMSBX2!$C$1:$J$398,8,FALSE),"")</f>
        <v>11</v>
      </c>
      <c r="V16" s="56">
        <f>IFERROR(VLOOKUP(B16,DMSBX3!$D$1:$I$398,6,FALSE),"")</f>
        <v>10</v>
      </c>
      <c r="W16" s="57" t="str">
        <f>IFERROR(VLOOKUP(B16,pa!$A$1:$G$398,7,FALSE),"")</f>
        <v/>
      </c>
      <c r="X16" s="56" t="str">
        <f>IFERROR(VLOOKUP(B16,so!$A$1:$F$398,6,FALSE),"")</f>
        <v/>
      </c>
      <c r="Y16" s="57" t="str">
        <f>IFERROR(VLOOKUP(B16,ne!$A$1:$F$398,6,FALSE),"")</f>
        <v/>
      </c>
      <c r="Z16" s="54">
        <f t="shared" si="2"/>
        <v>50</v>
      </c>
      <c r="AB16" s="54">
        <f t="shared" si="4"/>
        <v>50</v>
      </c>
    </row>
    <row r="17" spans="1:28" x14ac:dyDescent="0.45">
      <c r="A17" s="44">
        <v>9150146</v>
      </c>
      <c r="B17" s="71">
        <v>10506</v>
      </c>
      <c r="C17" s="44" t="s">
        <v>376</v>
      </c>
      <c r="D17" s="71">
        <v>1996</v>
      </c>
      <c r="E17" s="39" t="s">
        <v>36</v>
      </c>
      <c r="F17" s="71"/>
      <c r="H17" s="37" t="s">
        <v>316</v>
      </c>
      <c r="J17" s="40" t="str">
        <f>IFERROR(VLOOKUP(B17,'DM1'!$A$1:$M$80,13,FALSE),"")</f>
        <v/>
      </c>
      <c r="K17" s="40" t="str">
        <f>IFERROR(VLOOKUP(B17,'DM2'!$A$1:$M$80,13,FALSE),"")</f>
        <v/>
      </c>
      <c r="L17" s="40" t="str">
        <f>IFERROR(VLOOKUP(B17,'DM3'!$A$1:$M$80,13,FALSE),"")</f>
        <v/>
      </c>
      <c r="M17" s="40" t="str">
        <f>IFERROR(VLOOKUP(B17,'SP1'!$A$1:$L$80,12,FALSE),"")</f>
        <v/>
      </c>
      <c r="N17" s="40" t="str">
        <f>IFERROR(VLOOKUP(B17,'SP2'!$A$1:$L$80,12,FALSE),"")</f>
        <v/>
      </c>
      <c r="O17" s="40" t="str">
        <f>IFERROR(VLOOKUP(B17,'SP3'!$A$1:$L$73,12,FALSE),"")</f>
        <v/>
      </c>
      <c r="P17" s="41">
        <f t="shared" si="0"/>
        <v>0</v>
      </c>
      <c r="Q17" s="43">
        <f t="shared" si="1"/>
        <v>0</v>
      </c>
      <c r="R17" s="43">
        <f t="shared" si="3"/>
        <v>0</v>
      </c>
      <c r="T17" s="56">
        <f>IFERROR(VLOOKUP(B17,DMSBX1!$D$1:$I$367,6,FALSE),"")</f>
        <v>14</v>
      </c>
      <c r="U17" s="57">
        <f>IFERROR(VLOOKUP(B17,DMSBX2!$C$1:$J$398,8,FALSE),"")</f>
        <v>14</v>
      </c>
      <c r="V17" s="56">
        <f>IFERROR(VLOOKUP(B17,DMSBX3!$D$1:$I$398,6,FALSE),"")</f>
        <v>20</v>
      </c>
      <c r="W17" s="57" t="str">
        <f>IFERROR(VLOOKUP(B17,pa!$A$1:$G$398,7,FALSE),"")</f>
        <v/>
      </c>
      <c r="X17" s="56" t="str">
        <f>IFERROR(VLOOKUP(B17,so!$A$1:$F$398,6,FALSE),"")</f>
        <v/>
      </c>
      <c r="Y17" s="57" t="str">
        <f>IFERROR(VLOOKUP(B17,ne!$A$1:$F$398,6,FALSE),"")</f>
        <v/>
      </c>
      <c r="Z17" s="54">
        <f t="shared" si="2"/>
        <v>48</v>
      </c>
      <c r="AB17" s="54">
        <f t="shared" si="4"/>
        <v>48</v>
      </c>
    </row>
    <row r="18" spans="1:28" x14ac:dyDescent="0.45">
      <c r="A18" s="37">
        <v>9150351</v>
      </c>
      <c r="B18" s="38">
        <v>2022061</v>
      </c>
      <c r="C18" s="37" t="s">
        <v>226</v>
      </c>
      <c r="D18" s="39">
        <v>1996</v>
      </c>
      <c r="E18" s="39" t="s">
        <v>36</v>
      </c>
      <c r="F18" s="43">
        <v>0</v>
      </c>
      <c r="G18" s="54">
        <v>7.333333333333333</v>
      </c>
      <c r="H18" s="37" t="s">
        <v>316</v>
      </c>
      <c r="I18" s="37" t="s">
        <v>10</v>
      </c>
      <c r="J18" s="40" t="str">
        <f>IFERROR(VLOOKUP(B18,'DM1'!$A$1:$M$80,13,FALSE),"")</f>
        <v/>
      </c>
      <c r="K18" s="40" t="str">
        <f>IFERROR(VLOOKUP(B18,'DM2'!$A$1:$M$80,13,FALSE),"")</f>
        <v/>
      </c>
      <c r="L18" s="40" t="str">
        <f>IFERROR(VLOOKUP(B18,'DM3'!$A$1:$M$80,13,FALSE),"")</f>
        <v/>
      </c>
      <c r="M18" s="40" t="str">
        <f>IFERROR(VLOOKUP(B18,'SP1'!$A$1:$L$80,12,FALSE),"")</f>
        <v/>
      </c>
      <c r="N18" s="40" t="str">
        <f>IFERROR(VLOOKUP(B18,'SP2'!$A$1:$L$80,12,FALSE),"")</f>
        <v/>
      </c>
      <c r="O18" s="40" t="str">
        <f>IFERROR(VLOOKUP(B18,'SP3'!$A$1:$L$73,12,FALSE),"")</f>
        <v/>
      </c>
      <c r="P18" s="41">
        <f t="shared" si="0"/>
        <v>0</v>
      </c>
      <c r="Q18" s="43">
        <f t="shared" si="1"/>
        <v>0</v>
      </c>
      <c r="R18" s="43">
        <f t="shared" si="3"/>
        <v>0</v>
      </c>
      <c r="S18" s="57" t="str">
        <f>IFERROR(VLOOKUP(B18,'Misecky SBX'!$A$1:$F$89,6,FALSE),"")</f>
        <v/>
      </c>
      <c r="T18" s="56" t="str">
        <f>IFERROR(VLOOKUP(B18,DMSBX1!$D$1:$I$367,6,FALSE),"")</f>
        <v/>
      </c>
      <c r="U18" s="57" t="str">
        <f>IFERROR(VLOOKUP(B18,DMSBX2!$C$1:$J$398,8,FALSE),"")</f>
        <v/>
      </c>
      <c r="V18" s="56" t="str">
        <f>IFERROR(VLOOKUP(B18,DMSBX3!$D$1:$I$398,6,FALSE),"")</f>
        <v/>
      </c>
      <c r="W18" s="57">
        <f>IFERROR(VLOOKUP(B18,pa!$A$1:$G$398,7,FALSE),"")</f>
        <v>11</v>
      </c>
      <c r="X18" s="56">
        <f>IFERROR(VLOOKUP(B18,so!$A$1:$F$398,6,FALSE),"")</f>
        <v>7</v>
      </c>
      <c r="Y18" s="57">
        <f>IFERROR(VLOOKUP(B18,ne!$A$1:$F$398,6,FALSE),"")</f>
        <v>11</v>
      </c>
      <c r="Z18" s="54">
        <f t="shared" si="2"/>
        <v>29</v>
      </c>
      <c r="AB18" s="54">
        <f t="shared" si="4"/>
        <v>29</v>
      </c>
    </row>
    <row r="19" spans="1:28" x14ac:dyDescent="0.45">
      <c r="A19" s="37">
        <v>9150365</v>
      </c>
      <c r="B19" s="38">
        <v>2022054</v>
      </c>
      <c r="C19" s="37" t="s">
        <v>224</v>
      </c>
      <c r="D19" s="39">
        <v>1982</v>
      </c>
      <c r="E19" s="39" t="s">
        <v>36</v>
      </c>
      <c r="F19" s="43">
        <v>0</v>
      </c>
      <c r="G19" s="54">
        <v>8.0666666666666664</v>
      </c>
      <c r="H19" s="37" t="s">
        <v>316</v>
      </c>
      <c r="I19" s="37" t="s">
        <v>10</v>
      </c>
      <c r="J19" s="40" t="str">
        <f>IFERROR(VLOOKUP(B19,'DM1'!$A$1:$M$80,13,FALSE),"")</f>
        <v/>
      </c>
      <c r="K19" s="40" t="str">
        <f>IFERROR(VLOOKUP(B19,'DM2'!$A$1:$M$80,13,FALSE),"")</f>
        <v/>
      </c>
      <c r="L19" s="40" t="str">
        <f>IFERROR(VLOOKUP(B19,'DM3'!$A$1:$M$80,13,FALSE),"")</f>
        <v/>
      </c>
      <c r="M19" s="40" t="str">
        <f>IFERROR(VLOOKUP(B19,'SP1'!$A$1:$L$80,12,FALSE),"")</f>
        <v/>
      </c>
      <c r="N19" s="40" t="str">
        <f>IFERROR(VLOOKUP(B19,'SP2'!$A$1:$L$80,12,FALSE),"")</f>
        <v/>
      </c>
      <c r="O19" s="40" t="str">
        <f>IFERROR(VLOOKUP(B19,'SP3'!$A$1:$L$73,12,FALSE),"")</f>
        <v/>
      </c>
      <c r="P19" s="41">
        <f t="shared" si="0"/>
        <v>0</v>
      </c>
      <c r="Q19" s="43">
        <f t="shared" si="1"/>
        <v>0</v>
      </c>
      <c r="R19" s="43">
        <f t="shared" si="3"/>
        <v>0</v>
      </c>
      <c r="S19" s="57" t="str">
        <f>IFERROR(VLOOKUP(B19,'Misecky SBX'!$A$1:$F$89,6,FALSE),"")</f>
        <v/>
      </c>
      <c r="T19" s="56" t="str">
        <f>IFERROR(VLOOKUP(B19,DMSBX1!$D$1:$I$367,6,FALSE),"")</f>
        <v/>
      </c>
      <c r="U19" s="57" t="str">
        <f>IFERROR(VLOOKUP(B19,DMSBX2!$C$1:$J$398,8,FALSE),"")</f>
        <v/>
      </c>
      <c r="V19" s="56" t="str">
        <f>IFERROR(VLOOKUP(B19,DMSBX3!$D$1:$I$398,6,FALSE),"")</f>
        <v/>
      </c>
      <c r="W19" s="57" t="str">
        <f>IFERROR(VLOOKUP(B19,pa!$A$1:$G$398,7,FALSE),"")</f>
        <v/>
      </c>
      <c r="X19" s="56">
        <f>IFERROR(VLOOKUP(B19,so!$A$1:$F$398,6,FALSE),"")</f>
        <v>10</v>
      </c>
      <c r="Y19" s="57">
        <f>IFERROR(VLOOKUP(B19,ne!$A$1:$F$398,6,FALSE),"")</f>
        <v>14</v>
      </c>
      <c r="Z19" s="54">
        <f t="shared" si="2"/>
        <v>24</v>
      </c>
      <c r="AB19" s="54">
        <f t="shared" si="4"/>
        <v>24</v>
      </c>
    </row>
    <row r="20" spans="1:28" x14ac:dyDescent="0.45">
      <c r="A20" s="37">
        <v>9150393</v>
      </c>
      <c r="B20" s="37">
        <v>2023987</v>
      </c>
      <c r="C20" s="37" t="s">
        <v>916</v>
      </c>
      <c r="D20" s="39">
        <v>1982</v>
      </c>
      <c r="E20" s="39" t="s">
        <v>36</v>
      </c>
      <c r="H20" s="37" t="s">
        <v>316</v>
      </c>
      <c r="L20" s="40" t="str">
        <f>IFERROR(VLOOKUP(B20,'DM3'!$A$1:$M$80,13,FALSE),"")</f>
        <v/>
      </c>
      <c r="M20" s="40" t="str">
        <f>IFERROR(VLOOKUP(B20,'SP1'!$A$1:$L$80,12,FALSE),"")</f>
        <v/>
      </c>
      <c r="N20" s="40" t="str">
        <f>IFERROR(VLOOKUP(B20,'SP2'!$A$1:$L$80,12,FALSE),"")</f>
        <v/>
      </c>
      <c r="O20" s="40" t="str">
        <f>IFERROR(VLOOKUP(B20,'SP3'!$A$1:$L$73,12,FALSE),"")</f>
        <v/>
      </c>
      <c r="P20" s="41">
        <f t="shared" si="0"/>
        <v>0</v>
      </c>
      <c r="Q20" s="43">
        <f t="shared" si="1"/>
        <v>0</v>
      </c>
      <c r="R20" s="43">
        <f t="shared" si="3"/>
        <v>0</v>
      </c>
      <c r="W20" s="57" t="str">
        <f>IFERROR(VLOOKUP(B20,pa!$A$1:$G$398,7,FALSE),"")</f>
        <v/>
      </c>
      <c r="X20" s="56">
        <f>IFERROR(VLOOKUP(B20,so!$A$1:$F$398,6,FALSE),"")</f>
        <v>9</v>
      </c>
      <c r="Y20" s="57">
        <f>IFERROR(VLOOKUP(B20,ne!$A$1:$F$398,6,FALSE),"")</f>
        <v>9</v>
      </c>
      <c r="Z20" s="54">
        <f t="shared" si="2"/>
        <v>18</v>
      </c>
      <c r="AB20" s="54">
        <f t="shared" si="4"/>
        <v>18</v>
      </c>
    </row>
    <row r="21" spans="1:28" x14ac:dyDescent="0.45">
      <c r="A21" s="37">
        <v>9155080</v>
      </c>
      <c r="B21" s="38">
        <v>2019120</v>
      </c>
      <c r="C21" s="37" t="s">
        <v>147</v>
      </c>
      <c r="D21" s="39">
        <v>2002</v>
      </c>
      <c r="E21" s="39" t="s">
        <v>9</v>
      </c>
      <c r="F21" s="43">
        <v>0</v>
      </c>
      <c r="G21" s="54">
        <v>23</v>
      </c>
      <c r="H21" s="37" t="s">
        <v>316</v>
      </c>
      <c r="I21" s="37" t="s">
        <v>17</v>
      </c>
      <c r="J21" s="40" t="str">
        <f>IFERROR(VLOOKUP(B21,'DM1'!$A$1:$M$80,13,FALSE),"")</f>
        <v/>
      </c>
      <c r="K21" s="40" t="str">
        <f>IFERROR(VLOOKUP(B21,'DM2'!$A$1:$M$80,13,FALSE),"")</f>
        <v/>
      </c>
      <c r="L21" s="40" t="str">
        <f>IFERROR(VLOOKUP(B21,'DM3'!$A$1:$M$80,13,FALSE),"")</f>
        <v/>
      </c>
      <c r="M21" s="40" t="str">
        <f>IFERROR(VLOOKUP(B21,'SP1'!$A$1:$L$80,12,FALSE),"")</f>
        <v/>
      </c>
      <c r="N21" s="40" t="str">
        <f>IFERROR(VLOOKUP(B21,'SP2'!$A$1:$L$80,12,FALSE),"")</f>
        <v/>
      </c>
      <c r="O21" s="40" t="str">
        <f>IFERROR(VLOOKUP(B21,'SP3'!$A$1:$L$73,12,FALSE),"")</f>
        <v/>
      </c>
      <c r="P21" s="41">
        <f t="shared" si="0"/>
        <v>0</v>
      </c>
      <c r="Q21" s="43">
        <f t="shared" si="1"/>
        <v>0</v>
      </c>
      <c r="R21" s="43">
        <f t="shared" si="3"/>
        <v>0</v>
      </c>
      <c r="S21" s="57" t="str">
        <f>IFERROR(VLOOKUP(B21,'Misecky SBX'!$A$1:$F$89,6,FALSE),"")</f>
        <v/>
      </c>
      <c r="T21" s="56">
        <f>IFERROR(VLOOKUP(B21,DMSBX1!$D$1:$I$367,6,FALSE),"")</f>
        <v>6</v>
      </c>
      <c r="U21" s="57">
        <f>IFERROR(VLOOKUP(B21,DMSBX2!$C$1:$J$398,8,FALSE),"")</f>
        <v>7</v>
      </c>
      <c r="V21" s="56">
        <f>IFERROR(VLOOKUP(B21,DMSBX3!$D$1:$I$398,6,FALSE),"")</f>
        <v>4</v>
      </c>
      <c r="W21" s="57" t="str">
        <f>IFERROR(VLOOKUP(B21,pa!$A$1:$G$398,7,FALSE),"")</f>
        <v/>
      </c>
      <c r="X21" s="56" t="str">
        <f>IFERROR(VLOOKUP(B21,so!$A$1:$F$398,6,FALSE),"")</f>
        <v/>
      </c>
      <c r="Y21" s="57" t="str">
        <f>IFERROR(VLOOKUP(B21,ne!$A$1:$F$398,6,FALSE),"")</f>
        <v/>
      </c>
      <c r="Z21" s="54">
        <f t="shared" si="2"/>
        <v>17</v>
      </c>
      <c r="AA21" s="37">
        <v>3</v>
      </c>
      <c r="AB21" s="54">
        <f t="shared" si="4"/>
        <v>17</v>
      </c>
    </row>
    <row r="22" spans="1:28" x14ac:dyDescent="0.45">
      <c r="A22" s="37">
        <v>9155013</v>
      </c>
      <c r="B22" s="38">
        <v>16038</v>
      </c>
      <c r="C22" s="37" t="s">
        <v>204</v>
      </c>
      <c r="D22" s="39">
        <v>1989</v>
      </c>
      <c r="E22" s="39" t="s">
        <v>9</v>
      </c>
      <c r="F22" s="43">
        <v>0</v>
      </c>
      <c r="G22" s="54">
        <v>33.666666666666664</v>
      </c>
      <c r="H22" s="37" t="s">
        <v>316</v>
      </c>
      <c r="I22" s="37" t="s">
        <v>29</v>
      </c>
      <c r="J22" s="40" t="str">
        <f>IFERROR(VLOOKUP(B22,'DM1'!$A$1:$M$80,13,FALSE),"")</f>
        <v/>
      </c>
      <c r="K22" s="40" t="str">
        <f>IFERROR(VLOOKUP(B22,'DM2'!$A$1:$M$80,13,FALSE),"")</f>
        <v/>
      </c>
      <c r="L22" s="40" t="str">
        <f>IFERROR(VLOOKUP(B22,'DM3'!$A$1:$M$80,13,FALSE),"")</f>
        <v/>
      </c>
      <c r="M22" s="40" t="str">
        <f>IFERROR(VLOOKUP(B22,'SP1'!$A$1:$L$80,12,FALSE),"")</f>
        <v/>
      </c>
      <c r="N22" s="40" t="str">
        <f>IFERROR(VLOOKUP(B22,'SP2'!$A$1:$L$80,12,FALSE),"")</f>
        <v/>
      </c>
      <c r="O22" s="40" t="str">
        <f>IFERROR(VLOOKUP(B22,'SP3'!$A$1:$L$73,12,FALSE),"")</f>
        <v/>
      </c>
      <c r="P22" s="41">
        <f t="shared" si="0"/>
        <v>0</v>
      </c>
      <c r="Q22" s="43">
        <f t="shared" si="1"/>
        <v>0</v>
      </c>
      <c r="R22" s="43">
        <f t="shared" si="3"/>
        <v>0</v>
      </c>
      <c r="S22" s="57" t="str">
        <f>IFERROR(VLOOKUP(B22,'Misecky SBX'!$A$1:$F$89,6,FALSE),"")</f>
        <v/>
      </c>
      <c r="T22" s="56">
        <f>IFERROR(VLOOKUP(B22,DMSBX1!$D$1:$I$367,6,FALSE),"")</f>
        <v>6</v>
      </c>
      <c r="U22" s="57" t="str">
        <f>IFERROR(VLOOKUP(B22,DMSBX2!$C$1:$J$398,8,FALSE),"")</f>
        <v/>
      </c>
      <c r="V22" s="56" t="str">
        <f>IFERROR(VLOOKUP(B22,DMSBX3!$D$1:$I$398,6,FALSE),"")</f>
        <v/>
      </c>
      <c r="W22" s="57" t="str">
        <f>IFERROR(VLOOKUP(B22,pa!$A$1:$G$398,7,FALSE),"")</f>
        <v/>
      </c>
      <c r="X22" s="56" t="str">
        <f>IFERROR(VLOOKUP(B22,so!$A$1:$F$398,6,FALSE),"")</f>
        <v/>
      </c>
      <c r="Y22" s="57" t="str">
        <f>IFERROR(VLOOKUP(B22,ne!$A$1:$F$398,6,FALSE),"")</f>
        <v/>
      </c>
      <c r="Z22" s="54">
        <f t="shared" si="2"/>
        <v>6</v>
      </c>
      <c r="AB22" s="54">
        <f t="shared" si="4"/>
        <v>6</v>
      </c>
    </row>
    <row r="23" spans="1:28" x14ac:dyDescent="0.45">
      <c r="A23" s="37">
        <v>1697597</v>
      </c>
      <c r="B23" s="37">
        <v>50459</v>
      </c>
      <c r="C23" s="37" t="s">
        <v>468</v>
      </c>
      <c r="D23" s="39">
        <v>1977</v>
      </c>
      <c r="E23" s="39" t="s">
        <v>9</v>
      </c>
      <c r="H23" s="37" t="s">
        <v>316</v>
      </c>
      <c r="J23" s="40" t="str">
        <f>IFERROR(VLOOKUP(B23,'DM1'!$A$1:$M$80,13,FALSE),"")</f>
        <v/>
      </c>
      <c r="K23" s="40" t="str">
        <f>IFERROR(VLOOKUP(B23,'DM2'!$A$1:$M$80,13,FALSE),"")</f>
        <v/>
      </c>
      <c r="L23" s="40" t="str">
        <f>IFERROR(VLOOKUP(B23,'DM3'!$A$1:$M$80,13,FALSE),"")</f>
        <v/>
      </c>
      <c r="M23" s="40" t="str">
        <f>IFERROR(VLOOKUP(B23,'SP1'!$A$1:$L$80,12,FALSE),"")</f>
        <v/>
      </c>
      <c r="N23" s="40">
        <f>IFERROR(VLOOKUP(B23,'SP2'!$A$1:$L$80,12,FALSE),"")</f>
        <v>29</v>
      </c>
      <c r="O23" s="40" t="str">
        <f>IFERROR(VLOOKUP(B23,'SP3'!$A$1:$L$73,12,FALSE),"")</f>
        <v/>
      </c>
      <c r="P23" s="41">
        <f t="shared" si="0"/>
        <v>29</v>
      </c>
      <c r="Q23" s="43">
        <f t="shared" si="1"/>
        <v>29</v>
      </c>
      <c r="R23" s="43">
        <f t="shared" si="3"/>
        <v>29</v>
      </c>
      <c r="W23" s="57" t="str">
        <f>IFERROR(VLOOKUP(B23,pa!$A$1:$G$398,7,FALSE),"")</f>
        <v/>
      </c>
      <c r="X23" s="56" t="str">
        <f>IFERROR(VLOOKUP(B23,so!$A$1:$F$398,6,FALSE),"")</f>
        <v/>
      </c>
      <c r="Y23" s="57" t="str">
        <f>IFERROR(VLOOKUP(B23,ne!$A$1:$F$398,6,FALSE),"")</f>
        <v/>
      </c>
      <c r="Z23" s="54">
        <f t="shared" si="2"/>
        <v>0</v>
      </c>
      <c r="AB23" s="54">
        <f t="shared" si="4"/>
        <v>0</v>
      </c>
    </row>
    <row r="24" spans="1:28" x14ac:dyDescent="0.45">
      <c r="A24" s="37">
        <v>1159927</v>
      </c>
      <c r="B24" s="38">
        <v>50460</v>
      </c>
      <c r="C24" s="37" t="s">
        <v>208</v>
      </c>
      <c r="D24" s="39">
        <v>1984</v>
      </c>
      <c r="E24" s="39" t="s">
        <v>9</v>
      </c>
      <c r="F24" s="43">
        <v>8.6666666666666661</v>
      </c>
      <c r="G24" s="54">
        <v>0</v>
      </c>
      <c r="H24" s="37" t="s">
        <v>316</v>
      </c>
      <c r="I24" s="37" t="s">
        <v>12</v>
      </c>
      <c r="J24" s="40" t="str">
        <f>IFERROR(VLOOKUP(B24,'DM1'!$A$1:$M$80,13,FALSE),"")</f>
        <v/>
      </c>
      <c r="K24" s="40" t="str">
        <f>IFERROR(VLOOKUP(B24,'DM2'!$A$1:$M$80,13,FALSE),"")</f>
        <v/>
      </c>
      <c r="L24" s="40" t="str">
        <f>IFERROR(VLOOKUP(B24,'DM3'!$A$1:$M$80,13,FALSE),"")</f>
        <v/>
      </c>
      <c r="M24" s="40" t="str">
        <f>IFERROR(VLOOKUP(B24,'SP1'!$A$1:$L$80,12,FALSE),"")</f>
        <v/>
      </c>
      <c r="N24" s="40" t="str">
        <f>IFERROR(VLOOKUP(B24,'SP2'!$A$1:$L$80,12,FALSE),"")</f>
        <v/>
      </c>
      <c r="O24" s="40" t="str">
        <f>IFERROR(VLOOKUP(B24,'SP3'!$A$1:$L$73,12,FALSE),"")</f>
        <v/>
      </c>
      <c r="P24" s="41">
        <f t="shared" si="0"/>
        <v>0</v>
      </c>
      <c r="Q24" s="43">
        <f t="shared" si="1"/>
        <v>0</v>
      </c>
      <c r="R24" s="43">
        <f t="shared" si="3"/>
        <v>0</v>
      </c>
      <c r="S24" s="57" t="str">
        <f>IFERROR(VLOOKUP(B24,'Misecky SBX'!$A$1:$F$89,6,FALSE),"")</f>
        <v/>
      </c>
      <c r="T24" s="56" t="str">
        <f>IFERROR(VLOOKUP(B24,DMSBX1!$D$1:$I$367,6,FALSE),"")</f>
        <v/>
      </c>
      <c r="U24" s="57" t="str">
        <f>IFERROR(VLOOKUP(B24,DMSBX2!$C$1:$J$398,8,FALSE),"")</f>
        <v/>
      </c>
      <c r="V24" s="56" t="str">
        <f>IFERROR(VLOOKUP(B24,DMSBX3!$D$1:$I$398,6,FALSE),"")</f>
        <v/>
      </c>
      <c r="W24" s="57" t="str">
        <f>IFERROR(VLOOKUP(B24,pa!$A$1:$G$398,7,FALSE),"")</f>
        <v/>
      </c>
      <c r="X24" s="56" t="str">
        <f>IFERROR(VLOOKUP(B24,so!$A$1:$F$398,6,FALSE),"")</f>
        <v/>
      </c>
      <c r="Y24" s="57" t="str">
        <f>IFERROR(VLOOKUP(B24,ne!$A$1:$F$398,6,FALSE),"")</f>
        <v/>
      </c>
      <c r="Z24" s="54">
        <f t="shared" si="2"/>
        <v>0</v>
      </c>
      <c r="AB24" s="54">
        <f t="shared" si="4"/>
        <v>0</v>
      </c>
    </row>
    <row r="25" spans="1:28" x14ac:dyDescent="0.45">
      <c r="A25" s="37">
        <v>9155052</v>
      </c>
      <c r="B25" s="38">
        <v>18001</v>
      </c>
      <c r="C25" s="37" t="s">
        <v>206</v>
      </c>
      <c r="D25" s="39">
        <v>1996</v>
      </c>
      <c r="E25" s="39" t="s">
        <v>9</v>
      </c>
      <c r="F25" s="43">
        <v>29.833333333333332</v>
      </c>
      <c r="G25" s="54">
        <v>0</v>
      </c>
      <c r="H25" s="37" t="s">
        <v>316</v>
      </c>
      <c r="I25" s="37" t="s">
        <v>10</v>
      </c>
      <c r="J25" s="40">
        <f>IFERROR(VLOOKUP(B25,'DM1'!$A$1:$M$80,13,FALSE),"")</f>
        <v>22</v>
      </c>
      <c r="K25" s="40">
        <f>IFERROR(VLOOKUP(B25,'DM2'!$A$1:$M$80,13,FALSE),"")</f>
        <v>40</v>
      </c>
      <c r="L25" s="40">
        <f>IFERROR(VLOOKUP(B25,'DM3'!$A$1:$M$80,13,FALSE),"")</f>
        <v>50</v>
      </c>
      <c r="M25" s="40">
        <f>IFERROR(VLOOKUP(B25,'SP1'!$A$1:$L$80,12,FALSE),"")</f>
        <v>40</v>
      </c>
      <c r="N25" s="40">
        <f>IFERROR(VLOOKUP(B25,'SP2'!$A$1:$L$80,12,FALSE),"")</f>
        <v>50</v>
      </c>
      <c r="O25" s="40">
        <f>IFERROR(VLOOKUP(B25,'SP3'!$A$1:$L$73,12,FALSE),"")</f>
        <v>60</v>
      </c>
      <c r="P25" s="41">
        <f t="shared" si="0"/>
        <v>262</v>
      </c>
      <c r="Q25" s="43">
        <f t="shared" si="1"/>
        <v>200</v>
      </c>
      <c r="R25" s="43">
        <f t="shared" si="3"/>
        <v>160</v>
      </c>
      <c r="S25" s="57" t="str">
        <f>IFERROR(VLOOKUP(B25,'Misecky SBX'!$A$1:$F$89,6,FALSE),"")</f>
        <v/>
      </c>
      <c r="T25" s="56" t="str">
        <f>IFERROR(VLOOKUP(B25,DMSBX1!$D$1:$I$367,6,FALSE),"")</f>
        <v/>
      </c>
      <c r="U25" s="57" t="str">
        <f>IFERROR(VLOOKUP(B25,DMSBX2!$C$1:$J$398,8,FALSE),"")</f>
        <v/>
      </c>
      <c r="V25" s="56" t="str">
        <f>IFERROR(VLOOKUP(B25,DMSBX3!$D$1:$I$398,6,FALSE),"")</f>
        <v/>
      </c>
      <c r="W25" s="57" t="str">
        <f>IFERROR(VLOOKUP(B25,pa!$A$1:$G$398,7,FALSE),"")</f>
        <v/>
      </c>
      <c r="X25" s="56" t="str">
        <f>IFERROR(VLOOKUP(B25,so!$A$1:$F$398,6,FALSE),"")</f>
        <v/>
      </c>
      <c r="Y25" s="57" t="str">
        <f>IFERROR(VLOOKUP(B25,ne!$A$1:$F$398,6,FALSE),"")</f>
        <v/>
      </c>
      <c r="Z25" s="54">
        <f t="shared" si="2"/>
        <v>0</v>
      </c>
      <c r="AB25" s="54">
        <f t="shared" si="4"/>
        <v>0</v>
      </c>
    </row>
    <row r="26" spans="1:28" x14ac:dyDescent="0.45">
      <c r="A26" s="37">
        <v>9155046</v>
      </c>
      <c r="B26" s="38">
        <v>171037</v>
      </c>
      <c r="C26" s="37" t="s">
        <v>205</v>
      </c>
      <c r="D26" s="39">
        <v>1999</v>
      </c>
      <c r="E26" s="39" t="s">
        <v>9</v>
      </c>
      <c r="F26" s="43">
        <v>0</v>
      </c>
      <c r="G26" s="54">
        <v>5.666666666666667</v>
      </c>
      <c r="H26" s="37" t="s">
        <v>316</v>
      </c>
      <c r="I26" s="37" t="s">
        <v>14</v>
      </c>
      <c r="J26" s="40" t="str">
        <f>IFERROR(VLOOKUP(B26,'DM1'!$A$1:$M$80,13,FALSE),"")</f>
        <v/>
      </c>
      <c r="K26" s="40" t="str">
        <f>IFERROR(VLOOKUP(B26,'DM2'!$A$1:$M$80,13,FALSE),"")</f>
        <v/>
      </c>
      <c r="L26" s="40" t="str">
        <f>IFERROR(VLOOKUP(B26,'DM3'!$A$1:$M$80,13,FALSE),"")</f>
        <v/>
      </c>
      <c r="M26" s="40" t="str">
        <f>IFERROR(VLOOKUP(B26,'SP1'!$A$1:$L$80,12,FALSE),"")</f>
        <v/>
      </c>
      <c r="N26" s="40" t="str">
        <f>IFERROR(VLOOKUP(B26,'SP2'!$A$1:$L$80,12,FALSE),"")</f>
        <v/>
      </c>
      <c r="O26" s="40" t="str">
        <f>IFERROR(VLOOKUP(B26,'SP3'!$A$1:$L$73,12,FALSE),"")</f>
        <v/>
      </c>
      <c r="P26" s="41">
        <f t="shared" si="0"/>
        <v>0</v>
      </c>
      <c r="Q26" s="43">
        <f t="shared" si="1"/>
        <v>0</v>
      </c>
      <c r="R26" s="43">
        <f t="shared" si="3"/>
        <v>0</v>
      </c>
      <c r="S26" s="57" t="str">
        <f>IFERROR(VLOOKUP(B26,'Misecky SBX'!$A$1:$F$89,6,FALSE),"")</f>
        <v/>
      </c>
      <c r="T26" s="56" t="str">
        <f>IFERROR(VLOOKUP(B26,DMSBX1!$D$1:$I$367,6,FALSE),"")</f>
        <v/>
      </c>
      <c r="U26" s="57" t="str">
        <f>IFERROR(VLOOKUP(B26,DMSBX2!$C$1:$J$398,8,FALSE),"")</f>
        <v/>
      </c>
      <c r="V26" s="56" t="str">
        <f>IFERROR(VLOOKUP(B26,DMSBX3!$D$1:$I$398,6,FALSE),"")</f>
        <v/>
      </c>
      <c r="W26" s="57" t="str">
        <f>IFERROR(VLOOKUP(B26,pa!$A$1:$G$398,7,FALSE),"")</f>
        <v/>
      </c>
      <c r="X26" s="56" t="str">
        <f>IFERROR(VLOOKUP(B26,so!$A$1:$F$398,6,FALSE),"")</f>
        <v/>
      </c>
      <c r="Y26" s="57" t="str">
        <f>IFERROR(VLOOKUP(B26,ne!$A$1:$F$398,6,FALSE),"")</f>
        <v/>
      </c>
      <c r="Z26" s="54">
        <f t="shared" si="2"/>
        <v>0</v>
      </c>
      <c r="AB26" s="54">
        <f t="shared" si="4"/>
        <v>0</v>
      </c>
    </row>
    <row r="27" spans="1:28" x14ac:dyDescent="0.45">
      <c r="A27" s="37">
        <v>9155022</v>
      </c>
      <c r="B27" s="38">
        <v>161023</v>
      </c>
      <c r="C27" s="37" t="s">
        <v>207</v>
      </c>
      <c r="D27" s="39">
        <v>2000</v>
      </c>
      <c r="E27" s="39" t="s">
        <v>9</v>
      </c>
      <c r="F27" s="43">
        <v>24.666666666666668</v>
      </c>
      <c r="G27" s="54">
        <v>0</v>
      </c>
      <c r="H27" s="37" t="s">
        <v>316</v>
      </c>
      <c r="I27" s="37" t="s">
        <v>14</v>
      </c>
      <c r="J27" s="40" t="str">
        <f>IFERROR(VLOOKUP(B27,'DM1'!$A$1:$M$80,13,FALSE),"")</f>
        <v/>
      </c>
      <c r="K27" s="40" t="str">
        <f>IFERROR(VLOOKUP(B27,'DM2'!$A$1:$M$80,13,FALSE),"")</f>
        <v/>
      </c>
      <c r="L27" s="40" t="str">
        <f>IFERROR(VLOOKUP(B27,'DM3'!$A$1:$M$80,13,FALSE),"")</f>
        <v/>
      </c>
      <c r="M27" s="40" t="str">
        <f>IFERROR(VLOOKUP(B27,'SP1'!$A$1:$L$80,12,FALSE),"")</f>
        <v/>
      </c>
      <c r="N27" s="40" t="str">
        <f>IFERROR(VLOOKUP(B27,'SP2'!$A$1:$L$80,12,FALSE),"")</f>
        <v/>
      </c>
      <c r="O27" s="40" t="str">
        <f>IFERROR(VLOOKUP(B27,'SP3'!$A$1:$L$73,12,FALSE),"")</f>
        <v/>
      </c>
      <c r="P27" s="41">
        <f t="shared" si="0"/>
        <v>0</v>
      </c>
      <c r="Q27" s="43">
        <f t="shared" si="1"/>
        <v>0</v>
      </c>
      <c r="R27" s="43">
        <f t="shared" si="3"/>
        <v>0</v>
      </c>
      <c r="S27" s="57" t="str">
        <f>IFERROR(VLOOKUP(B27,'Misecky SBX'!$A$1:$F$89,6,FALSE),"")</f>
        <v/>
      </c>
      <c r="T27" s="56" t="str">
        <f>IFERROR(VLOOKUP(B27,DMSBX1!$D$1:$I$367,6,FALSE),"")</f>
        <v/>
      </c>
      <c r="U27" s="57" t="str">
        <f>IFERROR(VLOOKUP(B27,DMSBX2!$C$1:$J$398,8,FALSE),"")</f>
        <v/>
      </c>
      <c r="V27" s="56" t="str">
        <f>IFERROR(VLOOKUP(B27,DMSBX3!$D$1:$I$398,6,FALSE),"")</f>
        <v/>
      </c>
      <c r="W27" s="57" t="str">
        <f>IFERROR(VLOOKUP(B27,pa!$A$1:$G$398,7,FALSE),"")</f>
        <v/>
      </c>
      <c r="X27" s="56" t="str">
        <f>IFERROR(VLOOKUP(B27,so!$A$1:$F$398,6,FALSE),"")</f>
        <v/>
      </c>
      <c r="Y27" s="57" t="str">
        <f>IFERROR(VLOOKUP(B27,ne!$A$1:$F$398,6,FALSE),"")</f>
        <v/>
      </c>
      <c r="Z27" s="54">
        <f t="shared" si="2"/>
        <v>0</v>
      </c>
      <c r="AB27" s="54">
        <f t="shared" si="4"/>
        <v>0</v>
      </c>
    </row>
    <row r="28" spans="1:28" x14ac:dyDescent="0.45">
      <c r="A28" s="37">
        <v>9155038</v>
      </c>
      <c r="B28" s="37">
        <v>16063</v>
      </c>
      <c r="C28" s="37" t="s">
        <v>460</v>
      </c>
      <c r="D28" s="39">
        <v>2001</v>
      </c>
      <c r="E28" s="39" t="s">
        <v>9</v>
      </c>
      <c r="H28" s="37" t="s">
        <v>316</v>
      </c>
      <c r="J28" s="40" t="str">
        <f>IFERROR(VLOOKUP(B28,'DM1'!$A$1:$M$80,13,FALSE),"")</f>
        <v/>
      </c>
      <c r="K28" s="40" t="str">
        <f>IFERROR(VLOOKUP(B28,'DM2'!$A$1:$M$80,13,FALSE),"")</f>
        <v/>
      </c>
      <c r="L28" s="40" t="str">
        <f>IFERROR(VLOOKUP(B28,'DM3'!$A$1:$M$80,13,FALSE),"")</f>
        <v/>
      </c>
      <c r="M28" s="40">
        <f>IFERROR(VLOOKUP(B28,'SP1'!$A$1:$L$80,12,FALSE),"")</f>
        <v>29</v>
      </c>
      <c r="N28" s="40">
        <f>IFERROR(VLOOKUP(B28,'SP2'!$A$1:$L$80,12,FALSE),"")</f>
        <v>40</v>
      </c>
      <c r="O28" s="40">
        <f>IFERROR(VLOOKUP(B28,'SP3'!$A$1:$L$73,12,FALSE),"")</f>
        <v>26</v>
      </c>
      <c r="P28" s="41">
        <f t="shared" si="0"/>
        <v>95</v>
      </c>
      <c r="Q28" s="43">
        <f t="shared" si="1"/>
        <v>95</v>
      </c>
      <c r="R28" s="43">
        <f t="shared" si="3"/>
        <v>95</v>
      </c>
      <c r="W28" s="57" t="str">
        <f>IFERROR(VLOOKUP(B28,pa!$A$1:$G$398,7,FALSE),"")</f>
        <v/>
      </c>
      <c r="X28" s="56" t="str">
        <f>IFERROR(VLOOKUP(B28,so!$A$1:$F$398,6,FALSE),"")</f>
        <v/>
      </c>
      <c r="Y28" s="57" t="str">
        <f>IFERROR(VLOOKUP(B28,ne!$A$1:$F$398,6,FALSE),"")</f>
        <v/>
      </c>
      <c r="Z28" s="54">
        <f t="shared" si="2"/>
        <v>0</v>
      </c>
      <c r="AB28" s="54">
        <f t="shared" si="4"/>
        <v>0</v>
      </c>
    </row>
    <row r="29" spans="1:28" x14ac:dyDescent="0.45">
      <c r="A29" s="37">
        <v>9155053</v>
      </c>
      <c r="B29" s="38">
        <v>16066</v>
      </c>
      <c r="C29" s="37" t="s">
        <v>156</v>
      </c>
      <c r="D29" s="39">
        <v>2002</v>
      </c>
      <c r="E29" s="39" t="s">
        <v>9</v>
      </c>
      <c r="F29" s="43">
        <v>0</v>
      </c>
      <c r="G29" s="54">
        <v>10.666666666666666</v>
      </c>
      <c r="H29" s="37" t="s">
        <v>316</v>
      </c>
      <c r="I29" s="37" t="s">
        <v>68</v>
      </c>
      <c r="J29" s="40" t="str">
        <f>IFERROR(VLOOKUP(B29,'DM1'!$A$1:$M$80,13,FALSE),"")</f>
        <v/>
      </c>
      <c r="K29" s="40" t="str">
        <f>IFERROR(VLOOKUP(B29,'DM2'!$A$1:$M$80,13,FALSE),"")</f>
        <v/>
      </c>
      <c r="L29" s="40" t="str">
        <f>IFERROR(VLOOKUP(B29,'DM3'!$A$1:$M$80,13,FALSE),"")</f>
        <v/>
      </c>
      <c r="M29" s="40" t="str">
        <f>IFERROR(VLOOKUP(B29,'SP1'!$A$1:$L$80,12,FALSE),"")</f>
        <v/>
      </c>
      <c r="N29" s="40" t="str">
        <f>IFERROR(VLOOKUP(B29,'SP2'!$A$1:$L$80,12,FALSE),"")</f>
        <v/>
      </c>
      <c r="O29" s="40" t="str">
        <f>IFERROR(VLOOKUP(B29,'SP3'!$A$1:$L$73,12,FALSE),"")</f>
        <v/>
      </c>
      <c r="P29" s="41">
        <f t="shared" si="0"/>
        <v>0</v>
      </c>
      <c r="Q29" s="43">
        <f t="shared" si="1"/>
        <v>0</v>
      </c>
      <c r="R29" s="43">
        <f t="shared" si="3"/>
        <v>0</v>
      </c>
      <c r="S29" s="57" t="str">
        <f>IFERROR(VLOOKUP(B29,'Misecky SBX'!$A$1:$F$89,6,FALSE),"")</f>
        <v/>
      </c>
      <c r="T29" s="56" t="str">
        <f>IFERROR(VLOOKUP(B29,DMSBX1!$D$1:$I$367,6,FALSE),"")</f>
        <v/>
      </c>
      <c r="U29" s="57" t="str">
        <f>IFERROR(VLOOKUP(B29,DMSBX2!$C$1:$J$398,8,FALSE),"")</f>
        <v/>
      </c>
      <c r="V29" s="56" t="str">
        <f>IFERROR(VLOOKUP(B29,DMSBX3!$D$1:$I$398,6,FALSE),"")</f>
        <v/>
      </c>
      <c r="W29" s="57" t="str">
        <f>IFERROR(VLOOKUP(B29,pa!$A$1:$G$398,7,FALSE),"")</f>
        <v/>
      </c>
      <c r="X29" s="56" t="str">
        <f>IFERROR(VLOOKUP(B29,so!$A$1:$F$398,6,FALSE),"")</f>
        <v/>
      </c>
      <c r="Y29" s="57" t="str">
        <f>IFERROR(VLOOKUP(B29,ne!$A$1:$F$398,6,FALSE),"")</f>
        <v/>
      </c>
      <c r="Z29" s="54">
        <f t="shared" si="2"/>
        <v>0</v>
      </c>
      <c r="AB29" s="54">
        <f t="shared" si="4"/>
        <v>0</v>
      </c>
    </row>
    <row r="30" spans="1:28" x14ac:dyDescent="0.45">
      <c r="A30" s="37">
        <v>9155055</v>
      </c>
      <c r="B30" s="38">
        <v>16065</v>
      </c>
      <c r="C30" s="37" t="s">
        <v>171</v>
      </c>
      <c r="D30" s="39">
        <v>2002</v>
      </c>
      <c r="E30" s="39" t="s">
        <v>9</v>
      </c>
      <c r="F30" s="43">
        <v>16.666666666666668</v>
      </c>
      <c r="G30" s="54">
        <v>0</v>
      </c>
      <c r="H30" s="37" t="s">
        <v>316</v>
      </c>
      <c r="I30" s="37" t="s">
        <v>54</v>
      </c>
      <c r="J30" s="40" t="str">
        <f>IFERROR(VLOOKUP(B30,'DM1'!$A$1:$M$80,13,FALSE),"")</f>
        <v/>
      </c>
      <c r="K30" s="40" t="str">
        <f>IFERROR(VLOOKUP(B30,'DM2'!$A$1:$M$80,13,FALSE),"")</f>
        <v/>
      </c>
      <c r="L30" s="40" t="str">
        <f>IFERROR(VLOOKUP(B30,'DM3'!$A$1:$M$80,13,FALSE),"")</f>
        <v/>
      </c>
      <c r="M30" s="40" t="str">
        <f>IFERROR(VLOOKUP(B30,'SP1'!$A$1:$L$80,12,FALSE),"")</f>
        <v/>
      </c>
      <c r="N30" s="40" t="str">
        <f>IFERROR(VLOOKUP(B30,'SP2'!$A$1:$L$80,12,FALSE),"")</f>
        <v/>
      </c>
      <c r="O30" s="40" t="str">
        <f>IFERROR(VLOOKUP(B30,'SP3'!$A$1:$L$73,12,FALSE),"")</f>
        <v/>
      </c>
      <c r="P30" s="41">
        <f t="shared" si="0"/>
        <v>0</v>
      </c>
      <c r="Q30" s="43">
        <f t="shared" si="1"/>
        <v>0</v>
      </c>
      <c r="R30" s="43">
        <f t="shared" si="3"/>
        <v>0</v>
      </c>
      <c r="S30" s="57" t="str">
        <f>IFERROR(VLOOKUP(B30,'Misecky SBX'!$A$1:$F$89,6,FALSE),"")</f>
        <v/>
      </c>
      <c r="T30" s="56" t="str">
        <f>IFERROR(VLOOKUP(B30,DMSBX1!$D$1:$I$367,6,FALSE),"")</f>
        <v/>
      </c>
      <c r="U30" s="57" t="str">
        <f>IFERROR(VLOOKUP(B30,DMSBX2!$C$1:$J$398,8,FALSE),"")</f>
        <v/>
      </c>
      <c r="V30" s="56" t="str">
        <f>IFERROR(VLOOKUP(B30,DMSBX3!$D$1:$I$398,6,FALSE),"")</f>
        <v/>
      </c>
      <c r="W30" s="57" t="str">
        <f>IFERROR(VLOOKUP(B30,pa!$A$1:$G$398,7,FALSE),"")</f>
        <v/>
      </c>
      <c r="X30" s="56" t="str">
        <f>IFERROR(VLOOKUP(B30,so!$A$1:$F$398,6,FALSE),"")</f>
        <v/>
      </c>
      <c r="Y30" s="57" t="str">
        <f>IFERROR(VLOOKUP(B30,ne!$A$1:$F$398,6,FALSE),"")</f>
        <v/>
      </c>
      <c r="Z30" s="54">
        <f t="shared" si="2"/>
        <v>0</v>
      </c>
      <c r="AB30" s="54">
        <f t="shared" si="4"/>
        <v>0</v>
      </c>
    </row>
    <row r="31" spans="1:28" x14ac:dyDescent="0.45">
      <c r="A31" s="37">
        <v>9150185</v>
      </c>
      <c r="B31" s="38">
        <v>16043</v>
      </c>
      <c r="C31" s="37" t="s">
        <v>246</v>
      </c>
      <c r="D31" s="39">
        <v>1953</v>
      </c>
      <c r="E31" s="39" t="s">
        <v>36</v>
      </c>
      <c r="F31" s="43">
        <v>10.166666666666666</v>
      </c>
      <c r="G31" s="54">
        <v>0</v>
      </c>
      <c r="H31" s="37" t="s">
        <v>316</v>
      </c>
      <c r="I31" s="37" t="s">
        <v>54</v>
      </c>
      <c r="J31" s="40" t="str">
        <f>IFERROR(VLOOKUP(B31,'DM1'!$A$1:$M$80,13,FALSE),"")</f>
        <v/>
      </c>
      <c r="K31" s="40" t="str">
        <f>IFERROR(VLOOKUP(B31,'DM2'!$A$1:$M$80,13,FALSE),"")</f>
        <v/>
      </c>
      <c r="L31" s="40">
        <f>IFERROR(VLOOKUP(B31,'DM3'!$A$1:$M$80,13,FALSE),"")</f>
        <v>12</v>
      </c>
      <c r="M31" s="40" t="str">
        <f>IFERROR(VLOOKUP(B31,'SP1'!$A$1:$L$80,12,FALSE),"")</f>
        <v/>
      </c>
      <c r="N31" s="40" t="str">
        <f>IFERROR(VLOOKUP(B31,'SP2'!$A$1:$L$80,12,FALSE),"")</f>
        <v/>
      </c>
      <c r="O31" s="40" t="str">
        <f>IFERROR(VLOOKUP(B31,'SP3'!$A$1:$L$73,12,FALSE),"")</f>
        <v/>
      </c>
      <c r="P31" s="41">
        <f t="shared" si="0"/>
        <v>12</v>
      </c>
      <c r="Q31" s="43">
        <f t="shared" si="1"/>
        <v>12</v>
      </c>
      <c r="R31" s="43">
        <f t="shared" si="3"/>
        <v>12</v>
      </c>
      <c r="S31" s="57" t="str">
        <f>IFERROR(VLOOKUP(B31,'Misecky SBX'!$A$1:$F$89,6,FALSE),"")</f>
        <v/>
      </c>
      <c r="T31" s="56" t="str">
        <f>IFERROR(VLOOKUP(B31,DMSBX1!$D$1:$I$367,6,FALSE),"")</f>
        <v/>
      </c>
      <c r="U31" s="57" t="str">
        <f>IFERROR(VLOOKUP(B31,DMSBX2!$C$1:$J$398,8,FALSE),"")</f>
        <v/>
      </c>
      <c r="V31" s="56" t="str">
        <f>IFERROR(VLOOKUP(B31,DMSBX3!$D$1:$I$398,6,FALSE),"")</f>
        <v/>
      </c>
      <c r="W31" s="57" t="str">
        <f>IFERROR(VLOOKUP(B31,pa!$A$1:$G$398,7,FALSE),"")</f>
        <v/>
      </c>
      <c r="X31" s="56" t="str">
        <f>IFERROR(VLOOKUP(B31,so!$A$1:$F$398,6,FALSE),"")</f>
        <v/>
      </c>
      <c r="Y31" s="57" t="str">
        <f>IFERROR(VLOOKUP(B31,ne!$A$1:$F$398,6,FALSE),"")</f>
        <v/>
      </c>
      <c r="Z31" s="54">
        <f t="shared" si="2"/>
        <v>0</v>
      </c>
      <c r="AB31" s="54">
        <f t="shared" si="4"/>
        <v>0</v>
      </c>
    </row>
    <row r="32" spans="1:28" x14ac:dyDescent="0.45">
      <c r="A32" s="37">
        <v>1697403</v>
      </c>
      <c r="B32" s="38">
        <v>10097</v>
      </c>
      <c r="C32" s="37" t="s">
        <v>250</v>
      </c>
      <c r="D32" s="39">
        <v>1957</v>
      </c>
      <c r="E32" s="39" t="s">
        <v>36</v>
      </c>
      <c r="F32" s="43">
        <v>5.2</v>
      </c>
      <c r="G32" s="54">
        <v>0</v>
      </c>
      <c r="H32" s="37" t="s">
        <v>316</v>
      </c>
      <c r="I32" s="37" t="s">
        <v>12</v>
      </c>
      <c r="J32" s="40">
        <f>IFERROR(VLOOKUP(B32,'DM1'!$A$1:$M$80,13,FALSE),"")</f>
        <v>7</v>
      </c>
      <c r="K32" s="40" t="str">
        <f>IFERROR(VLOOKUP(B32,'DM2'!$A$1:$M$80,13,FALSE),"")</f>
        <v/>
      </c>
      <c r="L32" s="40" t="str">
        <f>IFERROR(VLOOKUP(B32,'DM3'!$A$1:$M$80,13,FALSE),"")</f>
        <v/>
      </c>
      <c r="M32" s="40">
        <f>IFERROR(VLOOKUP(B32,'SP1'!$A$1:$L$80,12,FALSE),"")</f>
        <v>15</v>
      </c>
      <c r="N32" s="40" t="str">
        <f>IFERROR(VLOOKUP(B32,'SP2'!$A$1:$L$80,12,FALSE),"")</f>
        <v/>
      </c>
      <c r="O32" s="40" t="str">
        <f>IFERROR(VLOOKUP(B32,'SP3'!$A$1:$L$73,12,FALSE),"")</f>
        <v/>
      </c>
      <c r="P32" s="41">
        <f t="shared" si="0"/>
        <v>22</v>
      </c>
      <c r="Q32" s="43">
        <f t="shared" si="1"/>
        <v>22</v>
      </c>
      <c r="R32" s="43">
        <f t="shared" si="3"/>
        <v>22</v>
      </c>
      <c r="S32" s="57" t="str">
        <f>IFERROR(VLOOKUP(B32,'Misecky SBX'!$A$1:$F$89,6,FALSE),"")</f>
        <v/>
      </c>
      <c r="T32" s="56" t="str">
        <f>IFERROR(VLOOKUP(B32,DMSBX1!$D$1:$I$367,6,FALSE),"")</f>
        <v/>
      </c>
      <c r="U32" s="57" t="str">
        <f>IFERROR(VLOOKUP(B32,DMSBX2!$C$1:$J$398,8,FALSE),"")</f>
        <v/>
      </c>
      <c r="V32" s="56" t="str">
        <f>IFERROR(VLOOKUP(B32,DMSBX3!$D$1:$I$398,6,FALSE),"")</f>
        <v/>
      </c>
      <c r="W32" s="57" t="str">
        <f>IFERROR(VLOOKUP(B32,pa!$A$1:$G$398,7,FALSE),"")</f>
        <v/>
      </c>
      <c r="X32" s="56" t="str">
        <f>IFERROR(VLOOKUP(B32,so!$A$1:$F$398,6,FALSE),"")</f>
        <v/>
      </c>
      <c r="Y32" s="57" t="str">
        <f>IFERROR(VLOOKUP(B32,ne!$A$1:$F$398,6,FALSE),"")</f>
        <v/>
      </c>
      <c r="Z32" s="54">
        <f t="shared" si="2"/>
        <v>0</v>
      </c>
      <c r="AB32" s="54">
        <f t="shared" si="4"/>
        <v>0</v>
      </c>
    </row>
    <row r="33" spans="1:28" x14ac:dyDescent="0.45">
      <c r="A33" s="37">
        <v>1697403</v>
      </c>
      <c r="B33" s="37">
        <v>10097</v>
      </c>
      <c r="C33" s="37" t="s">
        <v>458</v>
      </c>
      <c r="D33" s="39">
        <v>1957</v>
      </c>
      <c r="E33" s="39" t="s">
        <v>36</v>
      </c>
      <c r="H33" s="37" t="s">
        <v>316</v>
      </c>
      <c r="J33" s="40">
        <f>IFERROR(VLOOKUP(B33,'DM1'!$A$1:$M$80,13,FALSE),"")</f>
        <v>7</v>
      </c>
      <c r="K33" s="40" t="str">
        <f>IFERROR(VLOOKUP(B33,'DM2'!$A$1:$M$80,13,FALSE),"")</f>
        <v/>
      </c>
      <c r="L33" s="40" t="str">
        <f>IFERROR(VLOOKUP(B33,'DM3'!$A$1:$M$80,13,FALSE),"")</f>
        <v/>
      </c>
      <c r="M33" s="40">
        <f>IFERROR(VLOOKUP(B33,'SP1'!$A$1:$L$80,12,FALSE),"")</f>
        <v>15</v>
      </c>
      <c r="N33" s="40" t="str">
        <f>IFERROR(VLOOKUP(B33,'SP2'!$A$1:$L$80,12,FALSE),"")</f>
        <v/>
      </c>
      <c r="O33" s="40" t="str">
        <f>IFERROR(VLOOKUP(B33,'SP3'!$A$1:$L$73,12,FALSE),"")</f>
        <v/>
      </c>
      <c r="P33" s="41">
        <f t="shared" si="0"/>
        <v>22</v>
      </c>
      <c r="Q33" s="43">
        <f t="shared" si="1"/>
        <v>22</v>
      </c>
      <c r="R33" s="43">
        <f t="shared" si="3"/>
        <v>22</v>
      </c>
      <c r="W33" s="57" t="str">
        <f>IFERROR(VLOOKUP(B33,pa!$A$1:$G$398,7,FALSE),"")</f>
        <v/>
      </c>
      <c r="X33" s="56" t="str">
        <f>IFERROR(VLOOKUP(B33,so!$A$1:$F$398,6,FALSE),"")</f>
        <v/>
      </c>
      <c r="Y33" s="57" t="str">
        <f>IFERROR(VLOOKUP(B33,ne!$A$1:$F$398,6,FALSE),"")</f>
        <v/>
      </c>
      <c r="Z33" s="54">
        <f t="shared" si="2"/>
        <v>0</v>
      </c>
      <c r="AB33" s="54">
        <f t="shared" si="4"/>
        <v>0</v>
      </c>
    </row>
    <row r="34" spans="1:28" x14ac:dyDescent="0.45">
      <c r="A34" s="37">
        <v>1377206</v>
      </c>
      <c r="B34" s="37">
        <v>2018457</v>
      </c>
      <c r="C34" s="37" t="s">
        <v>457</v>
      </c>
      <c r="D34" s="39">
        <v>1968</v>
      </c>
      <c r="E34" s="39" t="s">
        <v>36</v>
      </c>
      <c r="F34" s="39"/>
      <c r="G34" s="45"/>
      <c r="H34" s="37" t="s">
        <v>316</v>
      </c>
      <c r="J34" s="40" t="str">
        <f>IFERROR(VLOOKUP(B34,'DM1'!$A$1:$M$80,13,FALSE),"")</f>
        <v/>
      </c>
      <c r="K34" s="40" t="str">
        <f>IFERROR(VLOOKUP(B34,'DM2'!$A$1:$M$80,13,FALSE),"")</f>
        <v/>
      </c>
      <c r="L34" s="40" t="str">
        <f>IFERROR(VLOOKUP(B34,'DM3'!$A$1:$M$80,13,FALSE),"")</f>
        <v/>
      </c>
      <c r="M34" s="40">
        <f>IFERROR(VLOOKUP(B34,'SP1'!$A$1:$L$80,12,FALSE),"")</f>
        <v>24</v>
      </c>
      <c r="N34" s="40">
        <f>IFERROR(VLOOKUP(B34,'SP2'!$A$1:$L$80,12,FALSE),"")</f>
        <v>11</v>
      </c>
      <c r="O34" s="40">
        <f>IFERROR(VLOOKUP(B34,'SP3'!$A$1:$L$73,12,FALSE),"")</f>
        <v>22</v>
      </c>
      <c r="P34" s="41">
        <f t="shared" si="0"/>
        <v>57</v>
      </c>
      <c r="Q34" s="43">
        <f t="shared" si="1"/>
        <v>57</v>
      </c>
      <c r="R34" s="43">
        <f t="shared" si="3"/>
        <v>57</v>
      </c>
      <c r="W34" s="57" t="str">
        <f>IFERROR(VLOOKUP(B34,pa!$A$1:$G$398,7,FALSE),"")</f>
        <v/>
      </c>
      <c r="X34" s="56" t="str">
        <f>IFERROR(VLOOKUP(B34,so!$A$1:$F$398,6,FALSE),"")</f>
        <v/>
      </c>
      <c r="Y34" s="57" t="str">
        <f>IFERROR(VLOOKUP(B34,ne!$A$1:$F$398,6,FALSE),"")</f>
        <v/>
      </c>
      <c r="Z34" s="54">
        <f t="shared" si="2"/>
        <v>0</v>
      </c>
      <c r="AB34" s="54">
        <f t="shared" si="4"/>
        <v>0</v>
      </c>
    </row>
    <row r="35" spans="1:28" x14ac:dyDescent="0.45">
      <c r="A35" s="37">
        <v>1696045</v>
      </c>
      <c r="B35" s="38">
        <v>161027</v>
      </c>
      <c r="C35" s="37" t="s">
        <v>252</v>
      </c>
      <c r="D35" s="39">
        <v>1971</v>
      </c>
      <c r="E35" s="39" t="s">
        <v>36</v>
      </c>
      <c r="F35" s="43">
        <v>4.333333333333333</v>
      </c>
      <c r="G35" s="54">
        <v>0</v>
      </c>
      <c r="H35" s="37" t="s">
        <v>316</v>
      </c>
      <c r="I35" s="37" t="s">
        <v>10</v>
      </c>
      <c r="J35" s="40" t="str">
        <f>IFERROR(VLOOKUP(B35,'DM1'!$A$1:$M$80,13,FALSE),"")</f>
        <v/>
      </c>
      <c r="K35" s="40" t="str">
        <f>IFERROR(VLOOKUP(B35,'DM2'!$A$1:$M$80,13,FALSE),"")</f>
        <v/>
      </c>
      <c r="L35" s="40" t="str">
        <f>IFERROR(VLOOKUP(B35,'DM3'!$A$1:$M$80,13,FALSE),"")</f>
        <v/>
      </c>
      <c r="M35" s="40">
        <f>IFERROR(VLOOKUP(B35,'SP1'!$A$1:$L$80,12,FALSE),"")</f>
        <v>40</v>
      </c>
      <c r="N35" s="40">
        <f>IFERROR(VLOOKUP(B35,'SP2'!$A$1:$L$80,12,FALSE),"")</f>
        <v>45</v>
      </c>
      <c r="O35" s="40" t="str">
        <f>IFERROR(VLOOKUP(B35,'SP3'!$A$1:$L$73,12,FALSE),"")</f>
        <v/>
      </c>
      <c r="P35" s="41">
        <f t="shared" si="0"/>
        <v>85</v>
      </c>
      <c r="Q35" s="43">
        <f t="shared" si="1"/>
        <v>85</v>
      </c>
      <c r="R35" s="43">
        <f t="shared" si="3"/>
        <v>85</v>
      </c>
      <c r="S35" s="57" t="str">
        <f>IFERROR(VLOOKUP(B35,'Misecky SBX'!$A$1:$F$89,6,FALSE),"")</f>
        <v/>
      </c>
      <c r="T35" s="56" t="str">
        <f>IFERROR(VLOOKUP(B35,DMSBX1!$D$1:$I$367,6,FALSE),"")</f>
        <v/>
      </c>
      <c r="U35" s="57" t="str">
        <f>IFERROR(VLOOKUP(B35,DMSBX2!$C$1:$J$398,8,FALSE),"")</f>
        <v/>
      </c>
      <c r="V35" s="56" t="str">
        <f>IFERROR(VLOOKUP(B35,DMSBX3!$D$1:$I$398,6,FALSE),"")</f>
        <v/>
      </c>
      <c r="W35" s="57" t="str">
        <f>IFERROR(VLOOKUP(B35,pa!$A$1:$G$398,7,FALSE),"")</f>
        <v/>
      </c>
      <c r="X35" s="56" t="str">
        <f>IFERROR(VLOOKUP(B35,so!$A$1:$F$398,6,FALSE),"")</f>
        <v/>
      </c>
      <c r="Y35" s="57" t="str">
        <f>IFERROR(VLOOKUP(B35,ne!$A$1:$F$398,6,FALSE),"")</f>
        <v/>
      </c>
      <c r="Z35" s="54">
        <f t="shared" si="2"/>
        <v>0</v>
      </c>
      <c r="AB35" s="54">
        <f t="shared" si="4"/>
        <v>0</v>
      </c>
    </row>
    <row r="36" spans="1:28" x14ac:dyDescent="0.45">
      <c r="A36" s="37">
        <v>9150184</v>
      </c>
      <c r="B36" s="38">
        <v>16044</v>
      </c>
      <c r="C36" s="37" t="s">
        <v>244</v>
      </c>
      <c r="D36" s="39">
        <v>1971</v>
      </c>
      <c r="E36" s="39" t="s">
        <v>36</v>
      </c>
      <c r="F36" s="43">
        <v>10.666666666666666</v>
      </c>
      <c r="G36" s="54">
        <v>0</v>
      </c>
      <c r="H36" s="37" t="s">
        <v>316</v>
      </c>
      <c r="I36" s="37" t="s">
        <v>54</v>
      </c>
      <c r="J36" s="40">
        <f>IFERROR(VLOOKUP(B36,'DM1'!$A$1:$M$80,13,FALSE),"")</f>
        <v>10</v>
      </c>
      <c r="K36" s="40">
        <f>IFERROR(VLOOKUP(B36,'DM2'!$A$1:$M$80,13,FALSE),"")</f>
        <v>7</v>
      </c>
      <c r="L36" s="40" t="str">
        <f>IFERROR(VLOOKUP(B36,'DM3'!$A$1:$M$80,13,FALSE),"")</f>
        <v/>
      </c>
      <c r="M36" s="40" t="str">
        <f>IFERROR(VLOOKUP(B36,'SP1'!$A$1:$L$80,12,FALSE),"")</f>
        <v/>
      </c>
      <c r="N36" s="40">
        <f>IFERROR(VLOOKUP(B36,'SP2'!$A$1:$L$80,12,FALSE),"")</f>
        <v>12</v>
      </c>
      <c r="O36" s="40">
        <f>IFERROR(VLOOKUP(B36,'SP3'!$A$1:$L$73,12,FALSE),"")</f>
        <v>15</v>
      </c>
      <c r="P36" s="41">
        <f t="shared" si="0"/>
        <v>44</v>
      </c>
      <c r="Q36" s="43">
        <f t="shared" si="1"/>
        <v>44</v>
      </c>
      <c r="R36" s="43">
        <f t="shared" si="3"/>
        <v>37</v>
      </c>
      <c r="S36" s="57" t="str">
        <f>IFERROR(VLOOKUP(B36,'Misecky SBX'!$A$1:$F$89,6,FALSE),"")</f>
        <v/>
      </c>
      <c r="T36" s="56" t="str">
        <f>IFERROR(VLOOKUP(B36,DMSBX1!$D$1:$I$367,6,FALSE),"")</f>
        <v/>
      </c>
      <c r="U36" s="57" t="str">
        <f>IFERROR(VLOOKUP(B36,DMSBX2!$C$1:$J$398,8,FALSE),"")</f>
        <v/>
      </c>
      <c r="V36" s="56" t="str">
        <f>IFERROR(VLOOKUP(B36,DMSBX3!$D$1:$I$398,6,FALSE),"")</f>
        <v/>
      </c>
      <c r="W36" s="57" t="str">
        <f>IFERROR(VLOOKUP(B36,pa!$A$1:$G$398,7,FALSE),"")</f>
        <v/>
      </c>
      <c r="X36" s="56" t="str">
        <f>IFERROR(VLOOKUP(B36,so!$A$1:$F$398,6,FALSE),"")</f>
        <v/>
      </c>
      <c r="Y36" s="57" t="str">
        <f>IFERROR(VLOOKUP(B36,ne!$A$1:$F$398,6,FALSE),"")</f>
        <v/>
      </c>
      <c r="Z36" s="54">
        <f t="shared" si="2"/>
        <v>0</v>
      </c>
      <c r="AB36" s="54">
        <f t="shared" si="4"/>
        <v>0</v>
      </c>
    </row>
    <row r="37" spans="1:28" x14ac:dyDescent="0.45">
      <c r="A37" s="37">
        <v>9150347</v>
      </c>
      <c r="B37" s="38">
        <v>2022032</v>
      </c>
      <c r="C37" s="37" t="s">
        <v>247</v>
      </c>
      <c r="D37" s="39">
        <v>1972</v>
      </c>
      <c r="E37" s="39" t="s">
        <v>36</v>
      </c>
      <c r="F37" s="43">
        <v>8.6666666666666661</v>
      </c>
      <c r="G37" s="54">
        <v>0</v>
      </c>
      <c r="H37" s="37" t="s">
        <v>316</v>
      </c>
      <c r="I37" s="37" t="s">
        <v>54</v>
      </c>
      <c r="J37" s="40">
        <f>IFERROR(VLOOKUP(B37,'DM1'!$A$1:$M$80,13,FALSE),"")</f>
        <v>5</v>
      </c>
      <c r="K37" s="40">
        <f>IFERROR(VLOOKUP(B37,'DM2'!$A$1:$M$80,13,FALSE),"")</f>
        <v>6</v>
      </c>
      <c r="L37" s="40">
        <f>IFERROR(VLOOKUP(B37,'DM3'!$A$1:$M$80,13,FALSE),"")</f>
        <v>13</v>
      </c>
      <c r="M37" s="40" t="str">
        <f>IFERROR(VLOOKUP(B37,'SP1'!$A$1:$L$80,12,FALSE),"")</f>
        <v/>
      </c>
      <c r="N37" s="40">
        <f>IFERROR(VLOOKUP(B37,'SP2'!$A$1:$L$80,12,FALSE),"")</f>
        <v>10</v>
      </c>
      <c r="O37" s="40" t="str">
        <f>IFERROR(VLOOKUP(B37,'SP3'!$A$1:$L$73,12,FALSE),"")</f>
        <v/>
      </c>
      <c r="P37" s="41">
        <f t="shared" si="0"/>
        <v>34</v>
      </c>
      <c r="Q37" s="43">
        <f t="shared" si="1"/>
        <v>34</v>
      </c>
      <c r="R37" s="43">
        <f t="shared" si="3"/>
        <v>29</v>
      </c>
      <c r="S37" s="57" t="str">
        <f>IFERROR(VLOOKUP(B37,'Misecky SBX'!$A$1:$F$89,6,FALSE),"")</f>
        <v/>
      </c>
      <c r="T37" s="56" t="str">
        <f>IFERROR(VLOOKUP(B37,DMSBX1!$D$1:$I$367,6,FALSE),"")</f>
        <v/>
      </c>
      <c r="U37" s="57" t="str">
        <f>IFERROR(VLOOKUP(B37,DMSBX2!$C$1:$J$398,8,FALSE),"")</f>
        <v/>
      </c>
      <c r="V37" s="56" t="str">
        <f>IFERROR(VLOOKUP(B37,DMSBX3!$D$1:$I$398,6,FALSE),"")</f>
        <v/>
      </c>
      <c r="W37" s="57" t="str">
        <f>IFERROR(VLOOKUP(B37,pa!$A$1:$G$398,7,FALSE),"")</f>
        <v/>
      </c>
      <c r="X37" s="56" t="str">
        <f>IFERROR(VLOOKUP(B37,so!$A$1:$F$398,6,FALSE),"")</f>
        <v/>
      </c>
      <c r="Y37" s="57" t="str">
        <f>IFERROR(VLOOKUP(B37,ne!$A$1:$F$398,6,FALSE),"")</f>
        <v/>
      </c>
      <c r="Z37" s="54">
        <f t="shared" si="2"/>
        <v>0</v>
      </c>
      <c r="AB37" s="54">
        <f t="shared" si="4"/>
        <v>0</v>
      </c>
    </row>
    <row r="38" spans="1:28" x14ac:dyDescent="0.45">
      <c r="A38" s="37">
        <v>7150003</v>
      </c>
      <c r="B38" s="38">
        <v>161028</v>
      </c>
      <c r="C38" s="37" t="s">
        <v>245</v>
      </c>
      <c r="D38" s="39">
        <v>1973</v>
      </c>
      <c r="E38" s="39" t="s">
        <v>36</v>
      </c>
      <c r="F38" s="43">
        <v>10.666666666666666</v>
      </c>
      <c r="G38" s="54">
        <v>0</v>
      </c>
      <c r="H38" s="37" t="s">
        <v>316</v>
      </c>
      <c r="I38" s="37" t="s">
        <v>10</v>
      </c>
      <c r="J38" s="40" t="str">
        <f>IFERROR(VLOOKUP(B38,'DM1'!$A$1:$M$80,13,FALSE),"")</f>
        <v/>
      </c>
      <c r="K38" s="40" t="str">
        <f>IFERROR(VLOOKUP(B38,'DM2'!$A$1:$M$80,13,FALSE),"")</f>
        <v/>
      </c>
      <c r="L38" s="40" t="str">
        <f>IFERROR(VLOOKUP(B38,'DM3'!$A$1:$M$80,13,FALSE),"")</f>
        <v/>
      </c>
      <c r="M38" s="40" t="str">
        <f>IFERROR(VLOOKUP(B38,'SP1'!$A$1:$L$80,12,FALSE),"")</f>
        <v/>
      </c>
      <c r="N38" s="40" t="str">
        <f>IFERROR(VLOOKUP(B38,'SP2'!$A$1:$L$80,12,FALSE),"")</f>
        <v/>
      </c>
      <c r="O38" s="40" t="str">
        <f>IFERROR(VLOOKUP(B38,'SP3'!$A$1:$L$73,12,FALSE),"")</f>
        <v/>
      </c>
      <c r="P38" s="41">
        <f t="shared" si="0"/>
        <v>0</v>
      </c>
      <c r="Q38" s="43">
        <f t="shared" si="1"/>
        <v>0</v>
      </c>
      <c r="R38" s="43">
        <f t="shared" si="3"/>
        <v>0</v>
      </c>
      <c r="S38" s="57" t="str">
        <f>IFERROR(VLOOKUP(B38,'Misecky SBX'!$A$1:$F$89,6,FALSE),"")</f>
        <v/>
      </c>
      <c r="T38" s="56" t="str">
        <f>IFERROR(VLOOKUP(B38,DMSBX1!$D$1:$I$367,6,FALSE),"")</f>
        <v/>
      </c>
      <c r="U38" s="57" t="str">
        <f>IFERROR(VLOOKUP(B38,DMSBX2!$C$1:$J$398,8,FALSE),"")</f>
        <v/>
      </c>
      <c r="V38" s="56" t="str">
        <f>IFERROR(VLOOKUP(B38,DMSBX3!$D$1:$I$398,6,FALSE),"")</f>
        <v/>
      </c>
      <c r="W38" s="57" t="str">
        <f>IFERROR(VLOOKUP(B38,pa!$A$1:$G$398,7,FALSE),"")</f>
        <v/>
      </c>
      <c r="X38" s="56" t="str">
        <f>IFERROR(VLOOKUP(B38,so!$A$1:$F$398,6,FALSE),"")</f>
        <v/>
      </c>
      <c r="Y38" s="57" t="str">
        <f>IFERROR(VLOOKUP(B38,ne!$A$1:$F$398,6,FALSE),"")</f>
        <v/>
      </c>
      <c r="Z38" s="54">
        <f t="shared" si="2"/>
        <v>0</v>
      </c>
      <c r="AB38" s="54">
        <f t="shared" si="4"/>
        <v>0</v>
      </c>
    </row>
    <row r="39" spans="1:28" x14ac:dyDescent="0.45">
      <c r="A39" s="37">
        <v>1698276</v>
      </c>
      <c r="B39" s="37">
        <v>16045</v>
      </c>
      <c r="C39" s="37" t="s">
        <v>568</v>
      </c>
      <c r="D39" s="37">
        <v>1974</v>
      </c>
      <c r="E39" s="39" t="s">
        <v>36</v>
      </c>
      <c r="H39" s="37" t="s">
        <v>316</v>
      </c>
      <c r="J39" s="40">
        <f>IFERROR(VLOOKUP(B39,'DM1'!$A$1:$M$80,13,FALSE),"")</f>
        <v>22</v>
      </c>
      <c r="K39" s="40">
        <f>IFERROR(VLOOKUP(B39,'DM2'!$A$1:$M$80,13,FALSE),"")</f>
        <v>20</v>
      </c>
      <c r="L39" s="40">
        <f>IFERROR(VLOOKUP(B39,'DM3'!$A$1:$M$80,13,FALSE),"")</f>
        <v>29</v>
      </c>
      <c r="M39" s="40" t="str">
        <f>IFERROR(VLOOKUP(B39,'SP1'!$A$1:$L$80,12,FALSE),"")</f>
        <v/>
      </c>
      <c r="N39" s="40" t="str">
        <f>IFERROR(VLOOKUP(B39,'SP2'!$A$1:$L$80,12,FALSE),"")</f>
        <v/>
      </c>
      <c r="O39" s="40" t="str">
        <f>IFERROR(VLOOKUP(B39,'SP3'!$A$1:$L$73,12,FALSE),"")</f>
        <v/>
      </c>
      <c r="P39" s="41">
        <f t="shared" si="0"/>
        <v>71</v>
      </c>
      <c r="Q39" s="43">
        <f t="shared" si="1"/>
        <v>71</v>
      </c>
      <c r="R39" s="43">
        <f t="shared" si="3"/>
        <v>71</v>
      </c>
      <c r="W39" s="57" t="str">
        <f>IFERROR(VLOOKUP(B39,pa!$A$1:$G$398,7,FALSE),"")</f>
        <v/>
      </c>
      <c r="X39" s="56" t="str">
        <f>IFERROR(VLOOKUP(B39,so!$A$1:$F$398,6,FALSE),"")</f>
        <v/>
      </c>
      <c r="Y39" s="57" t="str">
        <f>IFERROR(VLOOKUP(B39,ne!$A$1:$F$398,6,FALSE),"")</f>
        <v/>
      </c>
      <c r="Z39" s="54">
        <f t="shared" si="2"/>
        <v>0</v>
      </c>
      <c r="AB39" s="54">
        <f t="shared" si="4"/>
        <v>0</v>
      </c>
    </row>
    <row r="40" spans="1:28" x14ac:dyDescent="0.45">
      <c r="A40" s="37">
        <v>9150195</v>
      </c>
      <c r="B40" s="38">
        <v>161010</v>
      </c>
      <c r="C40" s="37" t="s">
        <v>251</v>
      </c>
      <c r="D40" s="39">
        <v>1974</v>
      </c>
      <c r="E40" s="39" t="s">
        <v>36</v>
      </c>
      <c r="F40" s="43">
        <v>4.833333333333333</v>
      </c>
      <c r="G40" s="54">
        <v>0</v>
      </c>
      <c r="H40" s="37" t="s">
        <v>316</v>
      </c>
      <c r="I40" s="37" t="s">
        <v>54</v>
      </c>
      <c r="J40" s="40" t="str">
        <f>IFERROR(VLOOKUP(B40,'DM1'!$A$1:$M$80,13,FALSE),"")</f>
        <v/>
      </c>
      <c r="K40" s="40" t="str">
        <f>IFERROR(VLOOKUP(B40,'DM2'!$A$1:$M$80,13,FALSE),"")</f>
        <v/>
      </c>
      <c r="L40" s="40" t="str">
        <f>IFERROR(VLOOKUP(B40,'DM3'!$A$1:$M$80,13,FALSE),"")</f>
        <v/>
      </c>
      <c r="M40" s="40" t="str">
        <f>IFERROR(VLOOKUP(B40,'SP1'!$A$1:$L$80,12,FALSE),"")</f>
        <v/>
      </c>
      <c r="N40" s="40" t="str">
        <f>IFERROR(VLOOKUP(B40,'SP2'!$A$1:$L$80,12,FALSE),"")</f>
        <v/>
      </c>
      <c r="O40" s="40" t="str">
        <f>IFERROR(VLOOKUP(B40,'SP3'!$A$1:$L$73,12,FALSE),"")</f>
        <v/>
      </c>
      <c r="P40" s="41">
        <f t="shared" si="0"/>
        <v>0</v>
      </c>
      <c r="Q40" s="43">
        <f t="shared" si="1"/>
        <v>0</v>
      </c>
      <c r="R40" s="43">
        <f t="shared" si="3"/>
        <v>0</v>
      </c>
      <c r="S40" s="57" t="str">
        <f>IFERROR(VLOOKUP(B40,'Misecky SBX'!$A$1:$F$89,6,FALSE),"")</f>
        <v/>
      </c>
      <c r="T40" s="56" t="str">
        <f>IFERROR(VLOOKUP(B40,DMSBX1!$D$1:$I$367,6,FALSE),"")</f>
        <v/>
      </c>
      <c r="U40" s="57" t="str">
        <f>IFERROR(VLOOKUP(B40,DMSBX2!$C$1:$J$398,8,FALSE),"")</f>
        <v/>
      </c>
      <c r="V40" s="56" t="str">
        <f>IFERROR(VLOOKUP(B40,DMSBX3!$D$1:$I$398,6,FALSE),"")</f>
        <v/>
      </c>
      <c r="W40" s="57" t="str">
        <f>IFERROR(VLOOKUP(B40,pa!$A$1:$G$398,7,FALSE),"")</f>
        <v/>
      </c>
      <c r="X40" s="56" t="str">
        <f>IFERROR(VLOOKUP(B40,so!$A$1:$F$398,6,FALSE),"")</f>
        <v/>
      </c>
      <c r="Y40" s="57" t="str">
        <f>IFERROR(VLOOKUP(B40,ne!$A$1:$F$398,6,FALSE),"")</f>
        <v/>
      </c>
      <c r="Z40" s="54">
        <f t="shared" si="2"/>
        <v>0</v>
      </c>
      <c r="AB40" s="54">
        <f t="shared" si="4"/>
        <v>0</v>
      </c>
    </row>
    <row r="41" spans="1:28" x14ac:dyDescent="0.45">
      <c r="A41" s="37">
        <v>1698664</v>
      </c>
      <c r="B41" s="38">
        <v>10461</v>
      </c>
      <c r="C41" s="37" t="s">
        <v>241</v>
      </c>
      <c r="D41" s="39">
        <v>1975</v>
      </c>
      <c r="E41" s="39" t="s">
        <v>36</v>
      </c>
      <c r="F41" s="43">
        <v>17</v>
      </c>
      <c r="G41" s="54">
        <v>0</v>
      </c>
      <c r="H41" s="37" t="s">
        <v>316</v>
      </c>
      <c r="I41" s="37" t="s">
        <v>12</v>
      </c>
      <c r="J41" s="40">
        <f>IFERROR(VLOOKUP(B41,'DM1'!$A$1:$M$80,13,FALSE),"")</f>
        <v>13</v>
      </c>
      <c r="K41" s="40">
        <f>IFERROR(VLOOKUP(B41,'DM2'!$A$1:$M$80,13,FALSE),"")</f>
        <v>11</v>
      </c>
      <c r="L41" s="40">
        <f>IFERROR(VLOOKUP(B41,'DM3'!$A$1:$M$80,13,FALSE),"")</f>
        <v>14</v>
      </c>
      <c r="M41" s="40">
        <f>IFERROR(VLOOKUP(B41,'SP1'!$A$1:$L$80,12,FALSE),"")</f>
        <v>20</v>
      </c>
      <c r="N41" s="40">
        <f>IFERROR(VLOOKUP(B41,'SP2'!$A$1:$L$80,12,FALSE),"")</f>
        <v>18</v>
      </c>
      <c r="O41" s="40">
        <f>IFERROR(VLOOKUP(B41,'SP3'!$A$1:$L$73,12,FALSE),"")</f>
        <v>18</v>
      </c>
      <c r="P41" s="41">
        <f t="shared" si="0"/>
        <v>94</v>
      </c>
      <c r="Q41" s="43">
        <f t="shared" si="1"/>
        <v>70</v>
      </c>
      <c r="R41" s="43">
        <f t="shared" si="3"/>
        <v>56</v>
      </c>
      <c r="S41" s="57" t="str">
        <f>IFERROR(VLOOKUP(B41,'Misecky SBX'!$A$1:$F$89,6,FALSE),"")</f>
        <v/>
      </c>
      <c r="T41" s="56" t="str">
        <f>IFERROR(VLOOKUP(B41,DMSBX1!$D$1:$I$367,6,FALSE),"")</f>
        <v/>
      </c>
      <c r="U41" s="57" t="str">
        <f>IFERROR(VLOOKUP(B41,DMSBX2!$C$1:$J$398,8,FALSE),"")</f>
        <v/>
      </c>
      <c r="V41" s="56" t="str">
        <f>IFERROR(VLOOKUP(B41,DMSBX3!$D$1:$I$398,6,FALSE),"")</f>
        <v/>
      </c>
      <c r="W41" s="57" t="str">
        <f>IFERROR(VLOOKUP(B41,pa!$A$1:$G$398,7,FALSE),"")</f>
        <v/>
      </c>
      <c r="X41" s="56" t="str">
        <f>IFERROR(VLOOKUP(B41,so!$A$1:$F$398,6,FALSE),"")</f>
        <v/>
      </c>
      <c r="Y41" s="57" t="str">
        <f>IFERROR(VLOOKUP(B41,ne!$A$1:$F$398,6,FALSE),"")</f>
        <v/>
      </c>
      <c r="Z41" s="54">
        <f t="shared" si="2"/>
        <v>0</v>
      </c>
      <c r="AB41" s="54">
        <f t="shared" si="4"/>
        <v>0</v>
      </c>
    </row>
    <row r="42" spans="1:28" x14ac:dyDescent="0.45">
      <c r="A42" s="37">
        <v>1154985</v>
      </c>
      <c r="B42" s="38">
        <v>10458</v>
      </c>
      <c r="C42" s="37" t="s">
        <v>236</v>
      </c>
      <c r="D42" s="39">
        <v>1975</v>
      </c>
      <c r="E42" s="39" t="s">
        <v>36</v>
      </c>
      <c r="F42" s="43">
        <v>24</v>
      </c>
      <c r="G42" s="54">
        <v>0</v>
      </c>
      <c r="H42" s="37" t="s">
        <v>316</v>
      </c>
      <c r="I42" s="37" t="s">
        <v>12</v>
      </c>
      <c r="J42" s="40" t="str">
        <f>IFERROR(VLOOKUP(B42,'DM1'!$A$1:$M$80,13,FALSE),"")</f>
        <v/>
      </c>
      <c r="K42" s="40" t="str">
        <f>IFERROR(VLOOKUP(B42,'DM2'!$A$1:$M$80,13,FALSE),"")</f>
        <v/>
      </c>
      <c r="L42" s="40" t="str">
        <f>IFERROR(VLOOKUP(B42,'DM3'!$A$1:$M$80,13,FALSE),"")</f>
        <v/>
      </c>
      <c r="M42" s="40" t="str">
        <f>IFERROR(VLOOKUP(B42,'SP1'!$A$1:$L$80,12,FALSE),"")</f>
        <v/>
      </c>
      <c r="N42" s="40">
        <f>IFERROR(VLOOKUP(B42,'SP2'!$A$1:$L$80,12,FALSE),"")</f>
        <v>36</v>
      </c>
      <c r="O42" s="40" t="str">
        <f>IFERROR(VLOOKUP(B42,'SP3'!$A$1:$L$73,12,FALSE),"")</f>
        <v/>
      </c>
      <c r="P42" s="41">
        <f t="shared" si="0"/>
        <v>36</v>
      </c>
      <c r="Q42" s="43">
        <f t="shared" si="1"/>
        <v>36</v>
      </c>
      <c r="R42" s="43">
        <f t="shared" si="3"/>
        <v>36</v>
      </c>
      <c r="S42" s="57" t="str">
        <f>IFERROR(VLOOKUP(B42,'Misecky SBX'!$A$1:$F$89,6,FALSE),"")</f>
        <v/>
      </c>
      <c r="T42" s="56" t="str">
        <f>IFERROR(VLOOKUP(B42,DMSBX1!$D$1:$I$367,6,FALSE),"")</f>
        <v/>
      </c>
      <c r="U42" s="57" t="str">
        <f>IFERROR(VLOOKUP(B42,DMSBX2!$C$1:$J$398,8,FALSE),"")</f>
        <v/>
      </c>
      <c r="V42" s="56" t="str">
        <f>IFERROR(VLOOKUP(B42,DMSBX3!$D$1:$I$398,6,FALSE),"")</f>
        <v/>
      </c>
      <c r="W42" s="57" t="str">
        <f>IFERROR(VLOOKUP(B42,pa!$A$1:$G$398,7,FALSE),"")</f>
        <v/>
      </c>
      <c r="X42" s="56" t="str">
        <f>IFERROR(VLOOKUP(B42,so!$A$1:$F$398,6,FALSE),"")</f>
        <v/>
      </c>
      <c r="Y42" s="57" t="str">
        <f>IFERROR(VLOOKUP(B42,ne!$A$1:$F$398,6,FALSE),"")</f>
        <v/>
      </c>
      <c r="Z42" s="54">
        <f t="shared" si="2"/>
        <v>0</v>
      </c>
      <c r="AB42" s="54">
        <f t="shared" si="4"/>
        <v>0</v>
      </c>
    </row>
    <row r="43" spans="1:28" x14ac:dyDescent="0.45">
      <c r="A43" s="37">
        <v>1695463</v>
      </c>
      <c r="B43" s="38">
        <v>10492</v>
      </c>
      <c r="C43" s="37" t="s">
        <v>237</v>
      </c>
      <c r="D43" s="39">
        <v>1977</v>
      </c>
      <c r="E43" s="39" t="s">
        <v>36</v>
      </c>
      <c r="F43" s="43">
        <v>22</v>
      </c>
      <c r="G43" s="54">
        <v>0</v>
      </c>
      <c r="H43" s="37" t="s">
        <v>316</v>
      </c>
      <c r="I43" s="37" t="s">
        <v>26</v>
      </c>
      <c r="J43" s="40" t="str">
        <f>IFERROR(VLOOKUP(B43,'DM1'!$A$1:$M$80,13,FALSE),"")</f>
        <v/>
      </c>
      <c r="K43" s="40" t="str">
        <f>IFERROR(VLOOKUP(B43,'DM2'!$A$1:$M$80,13,FALSE),"")</f>
        <v/>
      </c>
      <c r="L43" s="40" t="str">
        <f>IFERROR(VLOOKUP(B43,'DM3'!$A$1:$M$80,13,FALSE),"")</f>
        <v/>
      </c>
      <c r="M43" s="40" t="str">
        <f>IFERROR(VLOOKUP(B43,'SP1'!$A$1:$L$80,12,FALSE),"")</f>
        <v/>
      </c>
      <c r="N43" s="40">
        <f>IFERROR(VLOOKUP(B43,'SP2'!$A$1:$L$80,12,FALSE),"")</f>
        <v>29</v>
      </c>
      <c r="O43" s="40">
        <f>IFERROR(VLOOKUP(B43,'SP3'!$A$1:$L$73,12,FALSE),"")</f>
        <v>32</v>
      </c>
      <c r="P43" s="41">
        <f t="shared" si="0"/>
        <v>61</v>
      </c>
      <c r="Q43" s="43">
        <f t="shared" si="1"/>
        <v>61</v>
      </c>
      <c r="R43" s="43">
        <f t="shared" si="3"/>
        <v>61</v>
      </c>
      <c r="S43" s="57" t="str">
        <f>IFERROR(VLOOKUP(B43,'Misecky SBX'!$A$1:$F$89,6,FALSE),"")</f>
        <v/>
      </c>
      <c r="T43" s="56" t="str">
        <f>IFERROR(VLOOKUP(B43,DMSBX1!$D$1:$I$367,6,FALSE),"")</f>
        <v/>
      </c>
      <c r="U43" s="57" t="str">
        <f>IFERROR(VLOOKUP(B43,DMSBX2!$C$1:$J$398,8,FALSE),"")</f>
        <v/>
      </c>
      <c r="V43" s="56" t="str">
        <f>IFERROR(VLOOKUP(B43,DMSBX3!$D$1:$I$398,6,FALSE),"")</f>
        <v/>
      </c>
      <c r="W43" s="57" t="str">
        <f>IFERROR(VLOOKUP(B43,pa!$A$1:$G$398,7,FALSE),"")</f>
        <v/>
      </c>
      <c r="X43" s="56" t="str">
        <f>IFERROR(VLOOKUP(B43,so!$A$1:$F$398,6,FALSE),"")</f>
        <v/>
      </c>
      <c r="Y43" s="57" t="str">
        <f>IFERROR(VLOOKUP(B43,ne!$A$1:$F$398,6,FALSE),"")</f>
        <v/>
      </c>
      <c r="Z43" s="54">
        <f t="shared" si="2"/>
        <v>0</v>
      </c>
      <c r="AB43" s="54">
        <f t="shared" si="4"/>
        <v>0</v>
      </c>
    </row>
    <row r="44" spans="1:28" x14ac:dyDescent="0.45">
      <c r="A44" s="37">
        <v>9150198</v>
      </c>
      <c r="B44" s="38">
        <v>161022</v>
      </c>
      <c r="C44" s="37" t="s">
        <v>240</v>
      </c>
      <c r="D44" s="39">
        <v>1977</v>
      </c>
      <c r="E44" s="39" t="s">
        <v>36</v>
      </c>
      <c r="F44" s="43">
        <v>17</v>
      </c>
      <c r="G44" s="54">
        <v>0</v>
      </c>
      <c r="H44" s="37" t="s">
        <v>316</v>
      </c>
      <c r="I44" s="37" t="s">
        <v>12</v>
      </c>
      <c r="J44" s="40">
        <f>IFERROR(VLOOKUP(B44,'DM1'!$A$1:$M$80,13,FALSE),"")</f>
        <v>15</v>
      </c>
      <c r="K44" s="40">
        <f>IFERROR(VLOOKUP(B44,'DM2'!$A$1:$M$80,13,FALSE),"")</f>
        <v>12</v>
      </c>
      <c r="L44" s="40" t="str">
        <f>IFERROR(VLOOKUP(B44,'DM3'!$A$1:$M$80,13,FALSE),"")</f>
        <v/>
      </c>
      <c r="M44" s="40" t="str">
        <f>IFERROR(VLOOKUP(B44,'SP1'!$A$1:$L$80,12,FALSE),"")</f>
        <v/>
      </c>
      <c r="N44" s="40">
        <f>IFERROR(VLOOKUP(B44,'SP2'!$A$1:$L$80,12,FALSE),"")</f>
        <v>16</v>
      </c>
      <c r="O44" s="40">
        <f>IFERROR(VLOOKUP(B44,'SP3'!$A$1:$L$73,12,FALSE),"")</f>
        <v>16</v>
      </c>
      <c r="P44" s="41">
        <f t="shared" si="0"/>
        <v>59</v>
      </c>
      <c r="Q44" s="43">
        <f t="shared" si="1"/>
        <v>59</v>
      </c>
      <c r="R44" s="43">
        <f t="shared" si="3"/>
        <v>47</v>
      </c>
      <c r="S44" s="57" t="str">
        <f>IFERROR(VLOOKUP(B44,'Misecky SBX'!$A$1:$F$89,6,FALSE),"")</f>
        <v/>
      </c>
      <c r="T44" s="56" t="str">
        <f>IFERROR(VLOOKUP(B44,DMSBX1!$D$1:$I$367,6,FALSE),"")</f>
        <v/>
      </c>
      <c r="U44" s="57" t="str">
        <f>IFERROR(VLOOKUP(B44,DMSBX2!$C$1:$J$398,8,FALSE),"")</f>
        <v/>
      </c>
      <c r="V44" s="56" t="str">
        <f>IFERROR(VLOOKUP(B44,DMSBX3!$D$1:$I$398,6,FALSE),"")</f>
        <v/>
      </c>
      <c r="W44" s="57" t="str">
        <f>IFERROR(VLOOKUP(B44,pa!$A$1:$G$398,7,FALSE),"")</f>
        <v/>
      </c>
      <c r="X44" s="56" t="str">
        <f>IFERROR(VLOOKUP(B44,so!$A$1:$F$398,6,FALSE),"")</f>
        <v/>
      </c>
      <c r="Y44" s="57" t="str">
        <f>IFERROR(VLOOKUP(B44,ne!$A$1:$F$398,6,FALSE),"")</f>
        <v/>
      </c>
      <c r="Z44" s="54">
        <f t="shared" si="2"/>
        <v>0</v>
      </c>
      <c r="AB44" s="54">
        <f t="shared" si="4"/>
        <v>0</v>
      </c>
    </row>
    <row r="45" spans="1:28" x14ac:dyDescent="0.45">
      <c r="A45" s="37">
        <v>9150360</v>
      </c>
      <c r="B45" s="38">
        <v>2022047</v>
      </c>
      <c r="C45" s="37" t="s">
        <v>231</v>
      </c>
      <c r="D45" s="39">
        <v>1977</v>
      </c>
      <c r="E45" s="39" t="s">
        <v>36</v>
      </c>
      <c r="F45" s="43">
        <v>0</v>
      </c>
      <c r="G45" s="54">
        <v>2.6666666666666665</v>
      </c>
      <c r="H45" s="37" t="s">
        <v>316</v>
      </c>
      <c r="I45" s="37" t="s">
        <v>12</v>
      </c>
      <c r="J45" s="40" t="str">
        <f>IFERROR(VLOOKUP(B45,'DM1'!$A$1:$M$80,13,FALSE),"")</f>
        <v/>
      </c>
      <c r="K45" s="40" t="str">
        <f>IFERROR(VLOOKUP(B45,'DM2'!$A$1:$M$80,13,FALSE),"")</f>
        <v/>
      </c>
      <c r="L45" s="40" t="str">
        <f>IFERROR(VLOOKUP(B45,'DM3'!$A$1:$M$80,13,FALSE),"")</f>
        <v/>
      </c>
      <c r="M45" s="40" t="str">
        <f>IFERROR(VLOOKUP(B45,'SP1'!$A$1:$L$80,12,FALSE),"")</f>
        <v/>
      </c>
      <c r="N45" s="40" t="str">
        <f>IFERROR(VLOOKUP(B45,'SP2'!$A$1:$L$80,12,FALSE),"")</f>
        <v/>
      </c>
      <c r="O45" s="40" t="str">
        <f>IFERROR(VLOOKUP(B45,'SP3'!$A$1:$L$73,12,FALSE),"")</f>
        <v/>
      </c>
      <c r="P45" s="41">
        <f t="shared" si="0"/>
        <v>0</v>
      </c>
      <c r="Q45" s="43">
        <f t="shared" si="1"/>
        <v>0</v>
      </c>
      <c r="R45" s="43">
        <f t="shared" si="3"/>
        <v>0</v>
      </c>
      <c r="S45" s="57" t="str">
        <f>IFERROR(VLOOKUP(B45,'Misecky SBX'!$A$1:$F$89,6,FALSE),"")</f>
        <v/>
      </c>
      <c r="T45" s="56" t="str">
        <f>IFERROR(VLOOKUP(B45,DMSBX1!$D$1:$I$367,6,FALSE),"")</f>
        <v/>
      </c>
      <c r="U45" s="57" t="str">
        <f>IFERROR(VLOOKUP(B45,DMSBX2!$C$1:$J$398,8,FALSE),"")</f>
        <v/>
      </c>
      <c r="V45" s="56" t="str">
        <f>IFERROR(VLOOKUP(B45,DMSBX3!$D$1:$I$398,6,FALSE),"")</f>
        <v/>
      </c>
      <c r="W45" s="57" t="str">
        <f>IFERROR(VLOOKUP(B45,pa!$A$1:$G$398,7,FALSE),"")</f>
        <v/>
      </c>
      <c r="X45" s="56" t="str">
        <f>IFERROR(VLOOKUP(B45,so!$A$1:$F$398,6,FALSE),"")</f>
        <v/>
      </c>
      <c r="Y45" s="57" t="str">
        <f>IFERROR(VLOOKUP(B45,ne!$A$1:$F$398,6,FALSE),"")</f>
        <v/>
      </c>
      <c r="Z45" s="54">
        <f t="shared" si="2"/>
        <v>0</v>
      </c>
      <c r="AB45" s="54">
        <f t="shared" si="4"/>
        <v>0</v>
      </c>
    </row>
    <row r="46" spans="1:28" x14ac:dyDescent="0.45">
      <c r="A46" s="37">
        <v>9150220</v>
      </c>
      <c r="B46" s="38">
        <v>17007</v>
      </c>
      <c r="C46" s="37" t="s">
        <v>248</v>
      </c>
      <c r="D46" s="39">
        <v>1977</v>
      </c>
      <c r="E46" s="39" t="s">
        <v>36</v>
      </c>
      <c r="F46" s="43">
        <v>8.6</v>
      </c>
      <c r="G46" s="54">
        <v>0</v>
      </c>
      <c r="H46" s="37" t="s">
        <v>316</v>
      </c>
      <c r="I46" s="37" t="s">
        <v>12</v>
      </c>
      <c r="J46" s="40" t="str">
        <f>IFERROR(VLOOKUP(B46,'DM1'!$A$1:$M$80,13,FALSE),"")</f>
        <v/>
      </c>
      <c r="K46" s="40" t="str">
        <f>IFERROR(VLOOKUP(B46,'DM2'!$A$1:$M$80,13,FALSE),"")</f>
        <v/>
      </c>
      <c r="L46" s="40" t="str">
        <f>IFERROR(VLOOKUP(B46,'DM3'!$A$1:$M$80,13,FALSE),"")</f>
        <v/>
      </c>
      <c r="M46" s="40" t="str">
        <f>IFERROR(VLOOKUP(B46,'SP1'!$A$1:$L$80,12,FALSE),"")</f>
        <v/>
      </c>
      <c r="N46" s="40" t="str">
        <f>IFERROR(VLOOKUP(B46,'SP2'!$A$1:$L$80,12,FALSE),"")</f>
        <v/>
      </c>
      <c r="O46" s="40" t="str">
        <f>IFERROR(VLOOKUP(B46,'SP3'!$A$1:$L$73,12,FALSE),"")</f>
        <v/>
      </c>
      <c r="P46" s="41">
        <f t="shared" si="0"/>
        <v>0</v>
      </c>
      <c r="Q46" s="43">
        <f t="shared" si="1"/>
        <v>0</v>
      </c>
      <c r="R46" s="43">
        <f t="shared" si="3"/>
        <v>0</v>
      </c>
      <c r="S46" s="57" t="str">
        <f>IFERROR(VLOOKUP(B46,'Misecky SBX'!$A$1:$F$89,6,FALSE),"")</f>
        <v/>
      </c>
      <c r="T46" s="56" t="str">
        <f>IFERROR(VLOOKUP(B46,DMSBX1!$D$1:$I$367,6,FALSE),"")</f>
        <v/>
      </c>
      <c r="U46" s="57" t="str">
        <f>IFERROR(VLOOKUP(B46,DMSBX2!$C$1:$J$398,8,FALSE),"")</f>
        <v/>
      </c>
      <c r="V46" s="56" t="str">
        <f>IFERROR(VLOOKUP(B46,DMSBX3!$D$1:$I$398,6,FALSE),"")</f>
        <v/>
      </c>
      <c r="W46" s="57" t="str">
        <f>IFERROR(VLOOKUP(B46,pa!$A$1:$G$398,7,FALSE),"")</f>
        <v/>
      </c>
      <c r="X46" s="56" t="str">
        <f>IFERROR(VLOOKUP(B46,so!$A$1:$F$398,6,FALSE),"")</f>
        <v/>
      </c>
      <c r="Y46" s="57" t="str">
        <f>IFERROR(VLOOKUP(B46,ne!$A$1:$F$398,6,FALSE),"")</f>
        <v/>
      </c>
      <c r="Z46" s="54">
        <f t="shared" si="2"/>
        <v>0</v>
      </c>
      <c r="AB46" s="54">
        <f t="shared" si="4"/>
        <v>0</v>
      </c>
    </row>
    <row r="47" spans="1:28" x14ac:dyDescent="0.45">
      <c r="A47" s="37">
        <v>9150160</v>
      </c>
      <c r="B47" s="38">
        <v>16046</v>
      </c>
      <c r="C47" s="37" t="s">
        <v>214</v>
      </c>
      <c r="D47" s="39">
        <v>1978</v>
      </c>
      <c r="E47" s="39" t="s">
        <v>36</v>
      </c>
      <c r="F47" s="43">
        <v>0</v>
      </c>
      <c r="G47" s="54">
        <v>23</v>
      </c>
      <c r="H47" s="37" t="s">
        <v>316</v>
      </c>
      <c r="I47" s="37" t="e">
        <v>#N/A</v>
      </c>
      <c r="J47" s="40" t="str">
        <f>IFERROR(VLOOKUP(B47,'DM1'!$A$1:$M$80,13,FALSE),"")</f>
        <v/>
      </c>
      <c r="K47" s="40" t="str">
        <f>IFERROR(VLOOKUP(B47,'DM2'!$A$1:$M$80,13,FALSE),"")</f>
        <v/>
      </c>
      <c r="L47" s="40" t="str">
        <f>IFERROR(VLOOKUP(B47,'DM3'!$A$1:$M$80,13,FALSE),"")</f>
        <v/>
      </c>
      <c r="M47" s="40" t="str">
        <f>IFERROR(VLOOKUP(B47,'SP1'!$A$1:$L$80,12,FALSE),"")</f>
        <v/>
      </c>
      <c r="N47" s="40" t="str">
        <f>IFERROR(VLOOKUP(B47,'SP2'!$A$1:$L$80,12,FALSE),"")</f>
        <v/>
      </c>
      <c r="O47" s="40" t="str">
        <f>IFERROR(VLOOKUP(B47,'SP3'!$A$1:$L$73,12,FALSE),"")</f>
        <v/>
      </c>
      <c r="P47" s="41">
        <f t="shared" si="0"/>
        <v>0</v>
      </c>
      <c r="Q47" s="43">
        <f t="shared" si="1"/>
        <v>0</v>
      </c>
      <c r="R47" s="43">
        <f t="shared" si="3"/>
        <v>0</v>
      </c>
      <c r="S47" s="57" t="str">
        <f>IFERROR(VLOOKUP(B47,'Misecky SBX'!$A$1:$F$89,6,FALSE),"")</f>
        <v/>
      </c>
      <c r="T47" s="56" t="str">
        <f>IFERROR(VLOOKUP(B47,DMSBX1!$D$1:$I$367,6,FALSE),"")</f>
        <v/>
      </c>
      <c r="U47" s="57" t="str">
        <f>IFERROR(VLOOKUP(B47,DMSBX2!$C$1:$J$398,8,FALSE),"")</f>
        <v/>
      </c>
      <c r="V47" s="56" t="str">
        <f>IFERROR(VLOOKUP(B47,DMSBX3!$D$1:$I$398,6,FALSE),"")</f>
        <v/>
      </c>
      <c r="W47" s="57" t="str">
        <f>IFERROR(VLOOKUP(B47,pa!$A$1:$G$398,7,FALSE),"")</f>
        <v/>
      </c>
      <c r="X47" s="56" t="str">
        <f>IFERROR(VLOOKUP(B47,so!$A$1:$F$398,6,FALSE),"")</f>
        <v/>
      </c>
      <c r="Y47" s="57" t="str">
        <f>IFERROR(VLOOKUP(B47,ne!$A$1:$F$398,6,FALSE),"")</f>
        <v/>
      </c>
      <c r="Z47" s="54">
        <f t="shared" si="2"/>
        <v>0</v>
      </c>
      <c r="AB47" s="54">
        <f t="shared" si="4"/>
        <v>0</v>
      </c>
    </row>
    <row r="48" spans="1:28" x14ac:dyDescent="0.45">
      <c r="A48" s="37">
        <v>9150355</v>
      </c>
      <c r="B48" s="38">
        <v>2022033</v>
      </c>
      <c r="C48" s="37" t="s">
        <v>221</v>
      </c>
      <c r="D48" s="39">
        <v>1978</v>
      </c>
      <c r="E48" s="39" t="s">
        <v>36</v>
      </c>
      <c r="F48" s="43">
        <v>0</v>
      </c>
      <c r="G48" s="54">
        <v>13.666666666666666</v>
      </c>
      <c r="H48" s="37" t="s">
        <v>316</v>
      </c>
      <c r="I48" s="37" t="s">
        <v>17</v>
      </c>
      <c r="J48" s="40" t="str">
        <f>IFERROR(VLOOKUP(B48,'DM1'!$A$1:$M$80,13,FALSE),"")</f>
        <v/>
      </c>
      <c r="K48" s="40" t="str">
        <f>IFERROR(VLOOKUP(B48,'DM2'!$A$1:$M$80,13,FALSE),"")</f>
        <v/>
      </c>
      <c r="L48" s="40" t="str">
        <f>IFERROR(VLOOKUP(B48,'DM3'!$A$1:$M$80,13,FALSE),"")</f>
        <v/>
      </c>
      <c r="M48" s="40" t="str">
        <f>IFERROR(VLOOKUP(B48,'SP1'!$A$1:$L$80,12,FALSE),"")</f>
        <v/>
      </c>
      <c r="N48" s="40" t="str">
        <f>IFERROR(VLOOKUP(B48,'SP2'!$A$1:$L$80,12,FALSE),"")</f>
        <v/>
      </c>
      <c r="O48" s="40" t="str">
        <f>IFERROR(VLOOKUP(B48,'SP3'!$A$1:$L$73,12,FALSE),"")</f>
        <v/>
      </c>
      <c r="P48" s="41">
        <f t="shared" si="0"/>
        <v>0</v>
      </c>
      <c r="Q48" s="43">
        <f t="shared" si="1"/>
        <v>0</v>
      </c>
      <c r="R48" s="43">
        <f t="shared" si="3"/>
        <v>0</v>
      </c>
      <c r="S48" s="57" t="str">
        <f>IFERROR(VLOOKUP(B48,'Misecky SBX'!$A$1:$F$89,6,FALSE),"")</f>
        <v/>
      </c>
      <c r="T48" s="56" t="str">
        <f>IFERROR(VLOOKUP(B48,DMSBX1!$D$1:$I$367,6,FALSE),"")</f>
        <v/>
      </c>
      <c r="U48" s="57" t="str">
        <f>IFERROR(VLOOKUP(B48,DMSBX2!$C$1:$J$398,8,FALSE),"")</f>
        <v/>
      </c>
      <c r="V48" s="56" t="str">
        <f>IFERROR(VLOOKUP(B48,DMSBX3!$D$1:$I$398,6,FALSE),"")</f>
        <v/>
      </c>
      <c r="W48" s="57" t="str">
        <f>IFERROR(VLOOKUP(B48,pa!$A$1:$G$398,7,FALSE),"")</f>
        <v/>
      </c>
      <c r="X48" s="56" t="str">
        <f>IFERROR(VLOOKUP(B48,so!$A$1:$F$398,6,FALSE),"")</f>
        <v/>
      </c>
      <c r="Y48" s="57" t="str">
        <f>IFERROR(VLOOKUP(B48,ne!$A$1:$F$398,6,FALSE),"")</f>
        <v/>
      </c>
      <c r="Z48" s="54">
        <f t="shared" si="2"/>
        <v>0</v>
      </c>
      <c r="AB48" s="54">
        <f t="shared" si="4"/>
        <v>0</v>
      </c>
    </row>
    <row r="49" spans="1:28" x14ac:dyDescent="0.45">
      <c r="A49" s="37">
        <v>1473042</v>
      </c>
      <c r="B49" s="38">
        <v>161020</v>
      </c>
      <c r="C49" s="37" t="s">
        <v>235</v>
      </c>
      <c r="D49" s="39">
        <v>1980</v>
      </c>
      <c r="E49" s="39" t="s">
        <v>36</v>
      </c>
      <c r="F49" s="43">
        <v>30.666666666666668</v>
      </c>
      <c r="G49" s="54">
        <v>0</v>
      </c>
      <c r="H49" s="37" t="s">
        <v>316</v>
      </c>
      <c r="I49" s="37" t="s">
        <v>12</v>
      </c>
      <c r="J49" s="40">
        <f>IFERROR(VLOOKUP(B49,'DM1'!$A$1:$M$80,13,FALSE),"")</f>
        <v>4.5</v>
      </c>
      <c r="K49" s="40">
        <f>IFERROR(VLOOKUP(B49,'DM2'!$A$1:$M$80,13,FALSE),"")</f>
        <v>32</v>
      </c>
      <c r="L49" s="40" t="str">
        <f>IFERROR(VLOOKUP(B49,'DM3'!$A$1:$M$80,13,FALSE),"")</f>
        <v/>
      </c>
      <c r="M49" s="40">
        <f>IFERROR(VLOOKUP(B49,'SP1'!$A$1:$L$80,12,FALSE),"")</f>
        <v>45</v>
      </c>
      <c r="N49" s="40">
        <f>IFERROR(VLOOKUP(B49,'SP2'!$A$1:$L$80,12,FALSE),"")</f>
        <v>50</v>
      </c>
      <c r="O49" s="40">
        <f>IFERROR(VLOOKUP(B49,'SP3'!$A$1:$L$73,12,FALSE),"")</f>
        <v>60</v>
      </c>
      <c r="P49" s="41">
        <f t="shared" si="0"/>
        <v>191.5</v>
      </c>
      <c r="Q49" s="43">
        <f t="shared" si="1"/>
        <v>187</v>
      </c>
      <c r="R49" s="43">
        <f t="shared" si="3"/>
        <v>155</v>
      </c>
      <c r="S49" s="57" t="str">
        <f>IFERROR(VLOOKUP(B49,'Misecky SBX'!$A$1:$F$89,6,FALSE),"")</f>
        <v/>
      </c>
      <c r="T49" s="56" t="str">
        <f>IFERROR(VLOOKUP(B49,DMSBX1!$D$1:$I$367,6,FALSE),"")</f>
        <v/>
      </c>
      <c r="U49" s="57" t="str">
        <f>IFERROR(VLOOKUP(B49,DMSBX2!$C$1:$J$398,8,FALSE),"")</f>
        <v/>
      </c>
      <c r="V49" s="56" t="str">
        <f>IFERROR(VLOOKUP(B49,DMSBX3!$D$1:$I$398,6,FALSE),"")</f>
        <v/>
      </c>
      <c r="W49" s="57" t="str">
        <f>IFERROR(VLOOKUP(B49,pa!$A$1:$G$398,7,FALSE),"")</f>
        <v/>
      </c>
      <c r="X49" s="56" t="str">
        <f>IFERROR(VLOOKUP(B49,so!$A$1:$F$398,6,FALSE),"")</f>
        <v/>
      </c>
      <c r="Y49" s="57" t="str">
        <f>IFERROR(VLOOKUP(B49,ne!$A$1:$F$398,6,FALSE),"")</f>
        <v/>
      </c>
      <c r="Z49" s="54">
        <f t="shared" si="2"/>
        <v>0</v>
      </c>
      <c r="AB49" s="54">
        <f t="shared" si="4"/>
        <v>0</v>
      </c>
    </row>
    <row r="50" spans="1:28" x14ac:dyDescent="0.45">
      <c r="A50" s="37">
        <v>9150213</v>
      </c>
      <c r="B50" s="38">
        <v>161050</v>
      </c>
      <c r="C50" s="37" t="s">
        <v>233</v>
      </c>
      <c r="D50" s="39">
        <v>1981</v>
      </c>
      <c r="E50" s="39" t="s">
        <v>36</v>
      </c>
      <c r="F50" s="43">
        <v>55</v>
      </c>
      <c r="G50" s="54">
        <v>0</v>
      </c>
      <c r="H50" s="37" t="s">
        <v>316</v>
      </c>
      <c r="I50" s="37" t="s">
        <v>10</v>
      </c>
      <c r="J50" s="40">
        <f>IFERROR(VLOOKUP(B50,'DM1'!$A$1:$M$80,13,FALSE),"")</f>
        <v>40</v>
      </c>
      <c r="K50" s="40">
        <f>IFERROR(VLOOKUP(B50,'DM2'!$A$1:$M$80,13,FALSE),"")</f>
        <v>18</v>
      </c>
      <c r="L50" s="40">
        <f>IFERROR(VLOOKUP(B50,'DM3'!$A$1:$M$80,13,FALSE),"")</f>
        <v>36</v>
      </c>
      <c r="M50" s="40">
        <f>IFERROR(VLOOKUP(B50,'SP1'!$A$1:$L$80,12,FALSE),"")</f>
        <v>100</v>
      </c>
      <c r="N50" s="40">
        <f>IFERROR(VLOOKUP(B50,'SP2'!$A$1:$L$80,12,FALSE),"")</f>
        <v>80</v>
      </c>
      <c r="O50" s="40">
        <f>IFERROR(VLOOKUP(B50,'SP3'!$A$1:$L$73,12,FALSE),"")</f>
        <v>36</v>
      </c>
      <c r="P50" s="41">
        <f t="shared" si="0"/>
        <v>310</v>
      </c>
      <c r="Q50" s="43">
        <f t="shared" si="1"/>
        <v>256</v>
      </c>
      <c r="R50" s="43">
        <f t="shared" si="3"/>
        <v>220</v>
      </c>
      <c r="S50" s="57" t="str">
        <f>IFERROR(VLOOKUP(B50,'Misecky SBX'!$A$1:$F$89,6,FALSE),"")</f>
        <v/>
      </c>
      <c r="T50" s="56" t="str">
        <f>IFERROR(VLOOKUP(B50,DMSBX1!$D$1:$I$367,6,FALSE),"")</f>
        <v/>
      </c>
      <c r="U50" s="57" t="str">
        <f>IFERROR(VLOOKUP(B50,DMSBX2!$C$1:$J$398,8,FALSE),"")</f>
        <v/>
      </c>
      <c r="V50" s="56" t="str">
        <f>IFERROR(VLOOKUP(B50,DMSBX3!$D$1:$I$398,6,FALSE),"")</f>
        <v/>
      </c>
      <c r="W50" s="57" t="str">
        <f>IFERROR(VLOOKUP(B50,pa!$A$1:$G$398,7,FALSE),"")</f>
        <v/>
      </c>
      <c r="X50" s="56" t="str">
        <f>IFERROR(VLOOKUP(B50,so!$A$1:$F$398,6,FALSE),"")</f>
        <v/>
      </c>
      <c r="Y50" s="57" t="str">
        <f>IFERROR(VLOOKUP(B50,ne!$A$1:$F$398,6,FALSE),"")</f>
        <v/>
      </c>
      <c r="Z50" s="54">
        <f t="shared" si="2"/>
        <v>0</v>
      </c>
      <c r="AB50" s="54">
        <f t="shared" si="4"/>
        <v>0</v>
      </c>
    </row>
    <row r="51" spans="1:28" x14ac:dyDescent="0.45">
      <c r="A51" s="37">
        <v>9150150</v>
      </c>
      <c r="B51" s="38">
        <v>16139</v>
      </c>
      <c r="C51" s="37" t="s">
        <v>242</v>
      </c>
      <c r="D51" s="39">
        <v>1982</v>
      </c>
      <c r="E51" s="39" t="s">
        <v>36</v>
      </c>
      <c r="F51" s="43">
        <v>17</v>
      </c>
      <c r="G51" s="54">
        <v>0</v>
      </c>
      <c r="H51" s="37" t="s">
        <v>316</v>
      </c>
      <c r="I51" s="37" t="s">
        <v>19</v>
      </c>
      <c r="J51" s="40" t="str">
        <f>IFERROR(VLOOKUP(B51,'DM1'!$A$1:$M$80,13,FALSE),"")</f>
        <v/>
      </c>
      <c r="K51" s="40" t="str">
        <f>IFERROR(VLOOKUP(B51,'DM2'!$A$1:$M$80,13,FALSE),"")</f>
        <v/>
      </c>
      <c r="L51" s="40" t="str">
        <f>IFERROR(VLOOKUP(B51,'DM3'!$A$1:$M$80,13,FALSE),"")</f>
        <v/>
      </c>
      <c r="M51" s="40">
        <f>IFERROR(VLOOKUP(B51,'SP1'!$A$1:$L$80,12,FALSE),"")</f>
        <v>26</v>
      </c>
      <c r="N51" s="40">
        <f>IFERROR(VLOOKUP(B51,'SP2'!$A$1:$L$80,12,FALSE),"")</f>
        <v>24</v>
      </c>
      <c r="O51" s="40">
        <f>IFERROR(VLOOKUP(B51,'SP3'!$A$1:$L$73,12,FALSE),"")</f>
        <v>20</v>
      </c>
      <c r="P51" s="41">
        <f t="shared" si="0"/>
        <v>70</v>
      </c>
      <c r="Q51" s="43">
        <f t="shared" si="1"/>
        <v>70</v>
      </c>
      <c r="R51" s="43">
        <f t="shared" si="3"/>
        <v>70</v>
      </c>
      <c r="S51" s="57" t="str">
        <f>IFERROR(VLOOKUP(B51,'Misecky SBX'!$A$1:$F$89,6,FALSE),"")</f>
        <v/>
      </c>
      <c r="T51" s="56" t="str">
        <f>IFERROR(VLOOKUP(B51,DMSBX1!$D$1:$I$367,6,FALSE),"")</f>
        <v/>
      </c>
      <c r="U51" s="57" t="str">
        <f>IFERROR(VLOOKUP(B51,DMSBX2!$C$1:$J$398,8,FALSE),"")</f>
        <v/>
      </c>
      <c r="V51" s="56" t="str">
        <f>IFERROR(VLOOKUP(B51,DMSBX3!$D$1:$I$398,6,FALSE),"")</f>
        <v/>
      </c>
      <c r="W51" s="57" t="str">
        <f>IFERROR(VLOOKUP(B51,pa!$A$1:$G$398,7,FALSE),"")</f>
        <v/>
      </c>
      <c r="X51" s="56" t="str">
        <f>IFERROR(VLOOKUP(B51,so!$A$1:$F$398,6,FALSE),"")</f>
        <v/>
      </c>
      <c r="Y51" s="57" t="str">
        <f>IFERROR(VLOOKUP(B51,ne!$A$1:$F$398,6,FALSE),"")</f>
        <v/>
      </c>
      <c r="Z51" s="54">
        <f t="shared" si="2"/>
        <v>0</v>
      </c>
      <c r="AB51" s="54">
        <f t="shared" si="4"/>
        <v>0</v>
      </c>
    </row>
    <row r="52" spans="1:28" x14ac:dyDescent="0.45">
      <c r="A52" s="37">
        <v>9150245</v>
      </c>
      <c r="B52" s="38">
        <v>17033</v>
      </c>
      <c r="C52" s="37" t="s">
        <v>219</v>
      </c>
      <c r="D52" s="39">
        <v>1982</v>
      </c>
      <c r="E52" s="39" t="s">
        <v>36</v>
      </c>
      <c r="F52" s="43">
        <v>0</v>
      </c>
      <c r="G52" s="54">
        <v>15.533333333333333</v>
      </c>
      <c r="H52" s="37" t="s">
        <v>316</v>
      </c>
      <c r="I52" s="37" t="s">
        <v>68</v>
      </c>
      <c r="J52" s="40" t="str">
        <f>IFERROR(VLOOKUP(B52,'DM1'!$A$1:$M$80,13,FALSE),"")</f>
        <v/>
      </c>
      <c r="K52" s="40" t="str">
        <f>IFERROR(VLOOKUP(B52,'DM2'!$A$1:$M$80,13,FALSE),"")</f>
        <v/>
      </c>
      <c r="L52" s="40" t="str">
        <f>IFERROR(VLOOKUP(B52,'DM3'!$A$1:$M$80,13,FALSE),"")</f>
        <v/>
      </c>
      <c r="M52" s="40" t="str">
        <f>IFERROR(VLOOKUP(B52,'SP1'!$A$1:$L$80,12,FALSE),"")</f>
        <v/>
      </c>
      <c r="N52" s="40" t="str">
        <f>IFERROR(VLOOKUP(B52,'SP2'!$A$1:$L$80,12,FALSE),"")</f>
        <v/>
      </c>
      <c r="O52" s="40" t="str">
        <f>IFERROR(VLOOKUP(B52,'SP3'!$A$1:$L$73,12,FALSE),"")</f>
        <v/>
      </c>
      <c r="P52" s="41">
        <f t="shared" si="0"/>
        <v>0</v>
      </c>
      <c r="Q52" s="43">
        <f t="shared" si="1"/>
        <v>0</v>
      </c>
      <c r="R52" s="43">
        <f t="shared" si="3"/>
        <v>0</v>
      </c>
      <c r="S52" s="57" t="str">
        <f>IFERROR(VLOOKUP(B52,'Misecky SBX'!$A$1:$F$89,6,FALSE),"")</f>
        <v/>
      </c>
      <c r="T52" s="56" t="str">
        <f>IFERROR(VLOOKUP(B52,DMSBX1!$D$1:$I$367,6,FALSE),"")</f>
        <v/>
      </c>
      <c r="U52" s="57" t="str">
        <f>IFERROR(VLOOKUP(B52,DMSBX2!$C$1:$J$398,8,FALSE),"")</f>
        <v/>
      </c>
      <c r="V52" s="56" t="str">
        <f>IFERROR(VLOOKUP(B52,DMSBX3!$D$1:$I$398,6,FALSE),"")</f>
        <v/>
      </c>
      <c r="W52" s="57" t="str">
        <f>IFERROR(VLOOKUP(B52,pa!$A$1:$G$398,7,FALSE),"")</f>
        <v/>
      </c>
      <c r="X52" s="56" t="str">
        <f>IFERROR(VLOOKUP(B52,so!$A$1:$F$398,6,FALSE),"")</f>
        <v/>
      </c>
      <c r="Y52" s="57" t="str">
        <f>IFERROR(VLOOKUP(B52,ne!$A$1:$F$398,6,FALSE),"")</f>
        <v/>
      </c>
      <c r="Z52" s="54">
        <f t="shared" si="2"/>
        <v>0</v>
      </c>
      <c r="AB52" s="54">
        <f t="shared" si="4"/>
        <v>0</v>
      </c>
    </row>
    <row r="53" spans="1:28" x14ac:dyDescent="0.45">
      <c r="A53" s="37">
        <v>9150162</v>
      </c>
      <c r="B53" s="38">
        <v>161021</v>
      </c>
      <c r="C53" s="37" t="s">
        <v>243</v>
      </c>
      <c r="D53" s="39">
        <v>1984</v>
      </c>
      <c r="E53" s="39" t="s">
        <v>36</v>
      </c>
      <c r="F53" s="43">
        <v>14</v>
      </c>
      <c r="G53" s="54">
        <v>0</v>
      </c>
      <c r="H53" s="37" t="s">
        <v>316</v>
      </c>
      <c r="I53" s="37" t="s">
        <v>12</v>
      </c>
      <c r="J53" s="40">
        <f>IFERROR(VLOOKUP(B53,'DM1'!$A$1:$M$80,13,FALSE),"")</f>
        <v>12</v>
      </c>
      <c r="K53" s="40">
        <f>IFERROR(VLOOKUP(B53,'DM2'!$A$1:$M$80,13,FALSE),"")</f>
        <v>8</v>
      </c>
      <c r="L53" s="40" t="str">
        <f>IFERROR(VLOOKUP(B53,'DM3'!$A$1:$M$80,13,FALSE),"")</f>
        <v/>
      </c>
      <c r="M53" s="40">
        <f>IFERROR(VLOOKUP(B53,'SP1'!$A$1:$L$80,12,FALSE),"")</f>
        <v>22</v>
      </c>
      <c r="N53" s="40">
        <f>IFERROR(VLOOKUP(B53,'SP2'!$A$1:$L$80,12,FALSE),"")</f>
        <v>13</v>
      </c>
      <c r="O53" s="40" t="str">
        <f>IFERROR(VLOOKUP(B53,'SP3'!$A$1:$L$73,12,FALSE),"")</f>
        <v/>
      </c>
      <c r="P53" s="41">
        <f t="shared" si="0"/>
        <v>55</v>
      </c>
      <c r="Q53" s="43">
        <f t="shared" si="1"/>
        <v>55</v>
      </c>
      <c r="R53" s="43">
        <f t="shared" si="3"/>
        <v>47</v>
      </c>
      <c r="S53" s="57" t="str">
        <f>IFERROR(VLOOKUP(B53,'Misecky SBX'!$A$1:$F$89,6,FALSE),"")</f>
        <v/>
      </c>
      <c r="T53" s="56" t="str">
        <f>IFERROR(VLOOKUP(B53,DMSBX1!$D$1:$I$367,6,FALSE),"")</f>
        <v/>
      </c>
      <c r="U53" s="57" t="str">
        <f>IFERROR(VLOOKUP(B53,DMSBX2!$C$1:$J$398,8,FALSE),"")</f>
        <v/>
      </c>
      <c r="V53" s="56" t="str">
        <f>IFERROR(VLOOKUP(B53,DMSBX3!$D$1:$I$398,6,FALSE),"")</f>
        <v/>
      </c>
      <c r="W53" s="57" t="str">
        <f>IFERROR(VLOOKUP(B53,pa!$A$1:$G$398,7,FALSE),"")</f>
        <v/>
      </c>
      <c r="X53" s="56" t="str">
        <f>IFERROR(VLOOKUP(B53,so!$A$1:$F$398,6,FALSE),"")</f>
        <v/>
      </c>
      <c r="Y53" s="57" t="str">
        <f>IFERROR(VLOOKUP(B53,ne!$A$1:$F$398,6,FALSE),"")</f>
        <v/>
      </c>
      <c r="Z53" s="54">
        <f t="shared" si="2"/>
        <v>0</v>
      </c>
      <c r="AB53" s="54">
        <f t="shared" si="4"/>
        <v>0</v>
      </c>
    </row>
    <row r="54" spans="1:28" x14ac:dyDescent="0.45">
      <c r="A54" s="37">
        <v>9150015</v>
      </c>
      <c r="B54" s="38">
        <v>12496</v>
      </c>
      <c r="C54" s="37" t="s">
        <v>249</v>
      </c>
      <c r="D54" s="39">
        <v>1984</v>
      </c>
      <c r="E54" s="39" t="s">
        <v>36</v>
      </c>
      <c r="F54" s="43">
        <v>5.666666666666667</v>
      </c>
      <c r="G54" s="54">
        <v>0</v>
      </c>
      <c r="H54" s="37" t="s">
        <v>316</v>
      </c>
      <c r="I54" s="37" t="s">
        <v>68</v>
      </c>
      <c r="J54" s="40">
        <f>IFERROR(VLOOKUP(B54,'DM1'!$A$1:$M$80,13,FALSE),"")</f>
        <v>8</v>
      </c>
      <c r="K54" s="40">
        <f>IFERROR(VLOOKUP(B54,'DM2'!$A$1:$M$80,13,FALSE),"")</f>
        <v>5</v>
      </c>
      <c r="L54" s="40" t="str">
        <f>IFERROR(VLOOKUP(B54,'DM3'!$A$1:$M$80,13,FALSE),"")</f>
        <v/>
      </c>
      <c r="M54" s="40">
        <f>IFERROR(VLOOKUP(B54,'SP1'!$A$1:$L$80,12,FALSE),"")</f>
        <v>16</v>
      </c>
      <c r="N54" s="40">
        <f>IFERROR(VLOOKUP(B54,'SP2'!$A$1:$L$80,12,FALSE),"")</f>
        <v>14</v>
      </c>
      <c r="O54" s="40" t="str">
        <f>IFERROR(VLOOKUP(B54,'SP3'!$A$1:$L$73,12,FALSE),"")</f>
        <v/>
      </c>
      <c r="P54" s="41">
        <f t="shared" si="0"/>
        <v>43</v>
      </c>
      <c r="Q54" s="43">
        <f t="shared" si="1"/>
        <v>43</v>
      </c>
      <c r="R54" s="43">
        <f t="shared" si="3"/>
        <v>38</v>
      </c>
      <c r="S54" s="57" t="str">
        <f>IFERROR(VLOOKUP(B54,'Misecky SBX'!$A$1:$F$89,6,FALSE),"")</f>
        <v/>
      </c>
      <c r="T54" s="56" t="str">
        <f>IFERROR(VLOOKUP(B54,DMSBX1!$D$1:$I$367,6,FALSE),"")</f>
        <v/>
      </c>
      <c r="U54" s="57" t="str">
        <f>IFERROR(VLOOKUP(B54,DMSBX2!$C$1:$J$398,8,FALSE),"")</f>
        <v/>
      </c>
      <c r="V54" s="56" t="str">
        <f>IFERROR(VLOOKUP(B54,DMSBX3!$D$1:$I$398,6,FALSE),"")</f>
        <v/>
      </c>
      <c r="W54" s="57" t="str">
        <f>IFERROR(VLOOKUP(B54,pa!$A$1:$G$398,7,FALSE),"")</f>
        <v/>
      </c>
      <c r="X54" s="56" t="str">
        <f>IFERROR(VLOOKUP(B54,so!$A$1:$F$398,6,FALSE),"")</f>
        <v/>
      </c>
      <c r="Y54" s="57" t="str">
        <f>IFERROR(VLOOKUP(B54,ne!$A$1:$F$398,6,FALSE),"")</f>
        <v/>
      </c>
      <c r="Z54" s="54">
        <f t="shared" si="2"/>
        <v>0</v>
      </c>
      <c r="AB54" s="54">
        <f t="shared" si="4"/>
        <v>0</v>
      </c>
    </row>
    <row r="55" spans="1:28" x14ac:dyDescent="0.45">
      <c r="A55" s="37">
        <v>9150367</v>
      </c>
      <c r="B55" s="38">
        <v>2022056</v>
      </c>
      <c r="C55" s="37" t="s">
        <v>229</v>
      </c>
      <c r="D55" s="39">
        <v>1986</v>
      </c>
      <c r="E55" s="39" t="s">
        <v>36</v>
      </c>
      <c r="F55" s="43">
        <v>0</v>
      </c>
      <c r="G55" s="54">
        <v>5.333333333333333</v>
      </c>
      <c r="H55" s="37" t="s">
        <v>316</v>
      </c>
      <c r="I55" s="37" t="s">
        <v>24</v>
      </c>
      <c r="J55" s="40" t="str">
        <f>IFERROR(VLOOKUP(B55,'DM1'!$A$1:$M$80,13,FALSE),"")</f>
        <v/>
      </c>
      <c r="K55" s="40" t="str">
        <f>IFERROR(VLOOKUP(B55,'DM2'!$A$1:$M$80,13,FALSE),"")</f>
        <v/>
      </c>
      <c r="L55" s="40" t="str">
        <f>IFERROR(VLOOKUP(B55,'DM3'!$A$1:$M$80,13,FALSE),"")</f>
        <v/>
      </c>
      <c r="M55" s="40" t="str">
        <f>IFERROR(VLOOKUP(B55,'SP1'!$A$1:$L$80,12,FALSE),"")</f>
        <v/>
      </c>
      <c r="N55" s="40" t="str">
        <f>IFERROR(VLOOKUP(B55,'SP2'!$A$1:$L$80,12,FALSE),"")</f>
        <v/>
      </c>
      <c r="O55" s="40" t="str">
        <f>IFERROR(VLOOKUP(B55,'SP3'!$A$1:$L$73,12,FALSE),"")</f>
        <v/>
      </c>
      <c r="P55" s="41">
        <f t="shared" si="0"/>
        <v>0</v>
      </c>
      <c r="Q55" s="43">
        <f t="shared" si="1"/>
        <v>0</v>
      </c>
      <c r="R55" s="43">
        <f t="shared" si="3"/>
        <v>0</v>
      </c>
      <c r="S55" s="57" t="str">
        <f>IFERROR(VLOOKUP(B55,'Misecky SBX'!$A$1:$F$89,6,FALSE),"")</f>
        <v/>
      </c>
      <c r="T55" s="56" t="str">
        <f>IFERROR(VLOOKUP(B55,DMSBX1!$D$1:$I$367,6,FALSE),"")</f>
        <v/>
      </c>
      <c r="U55" s="57" t="str">
        <f>IFERROR(VLOOKUP(B55,DMSBX2!$C$1:$J$398,8,FALSE),"")</f>
        <v/>
      </c>
      <c r="V55" s="56" t="str">
        <f>IFERROR(VLOOKUP(B55,DMSBX3!$D$1:$I$398,6,FALSE),"")</f>
        <v/>
      </c>
      <c r="W55" s="57" t="str">
        <f>IFERROR(VLOOKUP(B55,pa!$A$1:$G$398,7,FALSE),"")</f>
        <v/>
      </c>
      <c r="X55" s="56" t="str">
        <f>IFERROR(VLOOKUP(B55,so!$A$1:$F$398,6,FALSE),"")</f>
        <v/>
      </c>
      <c r="Y55" s="57" t="str">
        <f>IFERROR(VLOOKUP(B55,ne!$A$1:$F$398,6,FALSE),"")</f>
        <v/>
      </c>
      <c r="Z55" s="54">
        <f t="shared" si="2"/>
        <v>0</v>
      </c>
      <c r="AB55" s="54">
        <f t="shared" si="4"/>
        <v>0</v>
      </c>
    </row>
    <row r="56" spans="1:28" x14ac:dyDescent="0.45">
      <c r="A56" s="37">
        <v>9150157</v>
      </c>
      <c r="B56" s="38">
        <v>16049</v>
      </c>
      <c r="C56" s="37" t="s">
        <v>253</v>
      </c>
      <c r="D56" s="39">
        <v>1986</v>
      </c>
      <c r="E56" s="39" t="s">
        <v>36</v>
      </c>
      <c r="F56" s="43">
        <v>2</v>
      </c>
      <c r="G56" s="54">
        <v>0</v>
      </c>
      <c r="H56" s="37" t="s">
        <v>316</v>
      </c>
      <c r="I56" s="37" t="s">
        <v>10</v>
      </c>
      <c r="J56" s="40" t="str">
        <f>IFERROR(VLOOKUP(B56,'DM1'!$A$1:$M$80,13,FALSE),"")</f>
        <v/>
      </c>
      <c r="K56" s="40" t="str">
        <f>IFERROR(VLOOKUP(B56,'DM2'!$A$1:$M$80,13,FALSE),"")</f>
        <v/>
      </c>
      <c r="L56" s="40" t="str">
        <f>IFERROR(VLOOKUP(B56,'DM3'!$A$1:$M$80,13,FALSE),"")</f>
        <v/>
      </c>
      <c r="M56" s="40" t="str">
        <f>IFERROR(VLOOKUP(B56,'SP1'!$A$1:$L$80,12,FALSE),"")</f>
        <v/>
      </c>
      <c r="N56" s="40" t="str">
        <f>IFERROR(VLOOKUP(B56,'SP2'!$A$1:$L$80,12,FALSE),"")</f>
        <v/>
      </c>
      <c r="O56" s="40" t="str">
        <f>IFERROR(VLOOKUP(B56,'SP3'!$A$1:$L$73,12,FALSE),"")</f>
        <v/>
      </c>
      <c r="P56" s="41">
        <f t="shared" si="0"/>
        <v>0</v>
      </c>
      <c r="Q56" s="43">
        <f t="shared" si="1"/>
        <v>0</v>
      </c>
      <c r="R56" s="43">
        <f t="shared" si="3"/>
        <v>0</v>
      </c>
      <c r="S56" s="57" t="str">
        <f>IFERROR(VLOOKUP(B56,'Misecky SBX'!$A$1:$F$89,6,FALSE),"")</f>
        <v/>
      </c>
      <c r="T56" s="56" t="str">
        <f>IFERROR(VLOOKUP(B56,DMSBX1!$D$1:$I$367,6,FALSE),"")</f>
        <v/>
      </c>
      <c r="U56" s="57" t="str">
        <f>IFERROR(VLOOKUP(B56,DMSBX2!$C$1:$J$398,8,FALSE),"")</f>
        <v/>
      </c>
      <c r="V56" s="56" t="str">
        <f>IFERROR(VLOOKUP(B56,DMSBX3!$D$1:$I$398,6,FALSE),"")</f>
        <v/>
      </c>
      <c r="W56" s="57" t="str">
        <f>IFERROR(VLOOKUP(B56,pa!$A$1:$G$398,7,FALSE),"")</f>
        <v/>
      </c>
      <c r="X56" s="56" t="str">
        <f>IFERROR(VLOOKUP(B56,so!$A$1:$F$398,6,FALSE),"")</f>
        <v/>
      </c>
      <c r="Y56" s="57" t="str">
        <f>IFERROR(VLOOKUP(B56,ne!$A$1:$F$398,6,FALSE),"")</f>
        <v/>
      </c>
      <c r="Z56" s="54">
        <f t="shared" si="2"/>
        <v>0</v>
      </c>
      <c r="AB56" s="54">
        <f t="shared" si="4"/>
        <v>0</v>
      </c>
    </row>
    <row r="57" spans="1:28" x14ac:dyDescent="0.45">
      <c r="A57" s="37">
        <v>7150012</v>
      </c>
      <c r="B57" s="38">
        <v>10850</v>
      </c>
      <c r="C57" s="37" t="s">
        <v>254</v>
      </c>
      <c r="D57" s="39">
        <v>1987</v>
      </c>
      <c r="E57" s="39" t="s">
        <v>36</v>
      </c>
      <c r="F57" s="43">
        <v>0.73333333333333339</v>
      </c>
      <c r="G57" s="54">
        <v>0</v>
      </c>
      <c r="H57" s="37" t="s">
        <v>316</v>
      </c>
      <c r="I57" s="37" t="s">
        <v>26</v>
      </c>
      <c r="J57" s="40" t="str">
        <f>IFERROR(VLOOKUP(B57,'DM1'!$A$1:$M$80,13,FALSE),"")</f>
        <v/>
      </c>
      <c r="K57" s="40" t="str">
        <f>IFERROR(VLOOKUP(B57,'DM2'!$A$1:$M$80,13,FALSE),"")</f>
        <v/>
      </c>
      <c r="L57" s="40" t="str">
        <f>IFERROR(VLOOKUP(B57,'DM3'!$A$1:$M$80,13,FALSE),"")</f>
        <v/>
      </c>
      <c r="M57" s="40">
        <f>IFERROR(VLOOKUP(B57,'SP1'!$A$1:$L$80,12,FALSE),"")</f>
        <v>36</v>
      </c>
      <c r="N57" s="40">
        <f>IFERROR(VLOOKUP(B57,'SP2'!$A$1:$L$80,12,FALSE),"")</f>
        <v>26</v>
      </c>
      <c r="O57" s="40">
        <f>IFERROR(VLOOKUP(B57,'SP3'!$A$1:$L$73,12,FALSE),"")</f>
        <v>29</v>
      </c>
      <c r="P57" s="41">
        <f t="shared" si="0"/>
        <v>91</v>
      </c>
      <c r="Q57" s="43">
        <f t="shared" si="1"/>
        <v>91</v>
      </c>
      <c r="R57" s="43">
        <f t="shared" si="3"/>
        <v>91</v>
      </c>
      <c r="S57" s="57" t="str">
        <f>IFERROR(VLOOKUP(B57,'Misecky SBX'!$A$1:$F$89,6,FALSE),"")</f>
        <v/>
      </c>
      <c r="T57" s="56" t="str">
        <f>IFERROR(VLOOKUP(B57,DMSBX1!$D$1:$I$367,6,FALSE),"")</f>
        <v/>
      </c>
      <c r="U57" s="57" t="str">
        <f>IFERROR(VLOOKUP(B57,DMSBX2!$C$1:$J$398,8,FALSE),"")</f>
        <v/>
      </c>
      <c r="V57" s="56" t="str">
        <f>IFERROR(VLOOKUP(B57,DMSBX3!$D$1:$I$398,6,FALSE),"")</f>
        <v/>
      </c>
      <c r="W57" s="57" t="str">
        <f>IFERROR(VLOOKUP(B57,pa!$A$1:$G$398,7,FALSE),"")</f>
        <v/>
      </c>
      <c r="X57" s="56" t="str">
        <f>IFERROR(VLOOKUP(B57,so!$A$1:$F$398,6,FALSE),"")</f>
        <v/>
      </c>
      <c r="Y57" s="57" t="str">
        <f>IFERROR(VLOOKUP(B57,ne!$A$1:$F$398,6,FALSE),"")</f>
        <v/>
      </c>
      <c r="Z57" s="54">
        <f t="shared" si="2"/>
        <v>0</v>
      </c>
      <c r="AB57" s="54">
        <f t="shared" si="4"/>
        <v>0</v>
      </c>
    </row>
    <row r="58" spans="1:28" x14ac:dyDescent="0.45">
      <c r="A58" s="37">
        <v>9150356</v>
      </c>
      <c r="B58" s="38">
        <v>202234</v>
      </c>
      <c r="C58" s="37" t="s">
        <v>217</v>
      </c>
      <c r="D58" s="39">
        <v>1989</v>
      </c>
      <c r="E58" s="39" t="s">
        <v>36</v>
      </c>
      <c r="F58" s="43">
        <v>0</v>
      </c>
      <c r="G58" s="54">
        <v>16.333333333333332</v>
      </c>
      <c r="H58" s="37" t="s">
        <v>316</v>
      </c>
      <c r="I58" s="37" t="s">
        <v>17</v>
      </c>
      <c r="J58" s="40" t="str">
        <f>IFERROR(VLOOKUP(B58,'DM1'!$A$1:$M$80,13,FALSE),"")</f>
        <v/>
      </c>
      <c r="K58" s="40" t="str">
        <f>IFERROR(VLOOKUP(B58,'DM2'!$A$1:$M$80,13,FALSE),"")</f>
        <v/>
      </c>
      <c r="L58" s="40" t="str">
        <f>IFERROR(VLOOKUP(B58,'DM3'!$A$1:$M$80,13,FALSE),"")</f>
        <v/>
      </c>
      <c r="M58" s="40" t="str">
        <f>IFERROR(VLOOKUP(B58,'SP1'!$A$1:$L$80,12,FALSE),"")</f>
        <v/>
      </c>
      <c r="N58" s="40" t="str">
        <f>IFERROR(VLOOKUP(B58,'SP2'!$A$1:$L$80,12,FALSE),"")</f>
        <v/>
      </c>
      <c r="O58" s="40" t="str">
        <f>IFERROR(VLOOKUP(B58,'SP3'!$A$1:$L$73,12,FALSE),"")</f>
        <v/>
      </c>
      <c r="P58" s="41">
        <f t="shared" si="0"/>
        <v>0</v>
      </c>
      <c r="Q58" s="43">
        <f t="shared" si="1"/>
        <v>0</v>
      </c>
      <c r="R58" s="43">
        <f t="shared" si="3"/>
        <v>0</v>
      </c>
      <c r="S58" s="57" t="str">
        <f>IFERROR(VLOOKUP(B58,'Misecky SBX'!$A$1:$F$89,6,FALSE),"")</f>
        <v/>
      </c>
      <c r="T58" s="56" t="str">
        <f>IFERROR(VLOOKUP(B58,DMSBX1!$D$1:$I$367,6,FALSE),"")</f>
        <v/>
      </c>
      <c r="U58" s="57" t="str">
        <f>IFERROR(VLOOKUP(B58,DMSBX2!$C$1:$J$398,8,FALSE),"")</f>
        <v/>
      </c>
      <c r="V58" s="56" t="str">
        <f>IFERROR(VLOOKUP(B58,DMSBX3!$D$1:$I$398,6,FALSE),"")</f>
        <v/>
      </c>
      <c r="W58" s="57" t="str">
        <f>IFERROR(VLOOKUP(B58,pa!$A$1:$G$398,7,FALSE),"")</f>
        <v/>
      </c>
      <c r="X58" s="56" t="str">
        <f>IFERROR(VLOOKUP(B58,so!$A$1:$F$398,6,FALSE),"")</f>
        <v/>
      </c>
      <c r="Y58" s="57" t="str">
        <f>IFERROR(VLOOKUP(B58,ne!$A$1:$F$398,6,FALSE),"")</f>
        <v/>
      </c>
      <c r="Z58" s="54">
        <f t="shared" si="2"/>
        <v>0</v>
      </c>
      <c r="AB58" s="54">
        <f t="shared" si="4"/>
        <v>0</v>
      </c>
    </row>
    <row r="59" spans="1:28" x14ac:dyDescent="0.45">
      <c r="A59" s="37">
        <v>9150193</v>
      </c>
      <c r="B59" s="38">
        <v>161001</v>
      </c>
      <c r="C59" s="37" t="s">
        <v>216</v>
      </c>
      <c r="D59" s="39">
        <v>1990</v>
      </c>
      <c r="E59" s="39" t="s">
        <v>36</v>
      </c>
      <c r="F59" s="43">
        <v>0</v>
      </c>
      <c r="G59" s="54">
        <v>16.666666666666668</v>
      </c>
      <c r="H59" s="37" t="s">
        <v>316</v>
      </c>
      <c r="I59" s="37" t="s">
        <v>10</v>
      </c>
      <c r="J59" s="40" t="str">
        <f>IFERROR(VLOOKUP(B59,'DM1'!$A$1:$M$80,13,FALSE),"")</f>
        <v/>
      </c>
      <c r="K59" s="40" t="str">
        <f>IFERROR(VLOOKUP(B59,'DM2'!$A$1:$M$80,13,FALSE),"")</f>
        <v/>
      </c>
      <c r="L59" s="40" t="str">
        <f>IFERROR(VLOOKUP(B59,'DM3'!$A$1:$M$80,13,FALSE),"")</f>
        <v/>
      </c>
      <c r="M59" s="40" t="str">
        <f>IFERROR(VLOOKUP(B59,'SP1'!$A$1:$L$80,12,FALSE),"")</f>
        <v/>
      </c>
      <c r="N59" s="40" t="str">
        <f>IFERROR(VLOOKUP(B59,'SP2'!$A$1:$L$80,12,FALSE),"")</f>
        <v/>
      </c>
      <c r="O59" s="40" t="str">
        <f>IFERROR(VLOOKUP(B59,'SP3'!$A$1:$L$73,12,FALSE),"")</f>
        <v/>
      </c>
      <c r="P59" s="41">
        <f t="shared" si="0"/>
        <v>0</v>
      </c>
      <c r="Q59" s="43">
        <f t="shared" si="1"/>
        <v>0</v>
      </c>
      <c r="R59" s="43">
        <f t="shared" si="3"/>
        <v>0</v>
      </c>
      <c r="S59" s="57" t="str">
        <f>IFERROR(VLOOKUP(B59,'Misecky SBX'!$A$1:$F$89,6,FALSE),"")</f>
        <v/>
      </c>
      <c r="T59" s="56" t="str">
        <f>IFERROR(VLOOKUP(B59,DMSBX1!$D$1:$I$367,6,FALSE),"")</f>
        <v/>
      </c>
      <c r="U59" s="57" t="str">
        <f>IFERROR(VLOOKUP(B59,DMSBX2!$C$1:$J$398,8,FALSE),"")</f>
        <v/>
      </c>
      <c r="V59" s="56" t="str">
        <f>IFERROR(VLOOKUP(B59,DMSBX3!$D$1:$I$398,6,FALSE),"")</f>
        <v/>
      </c>
      <c r="W59" s="57" t="str">
        <f>IFERROR(VLOOKUP(B59,pa!$A$1:$G$398,7,FALSE),"")</f>
        <v/>
      </c>
      <c r="X59" s="56" t="str">
        <f>IFERROR(VLOOKUP(B59,so!$A$1:$F$398,6,FALSE),"")</f>
        <v/>
      </c>
      <c r="Y59" s="57" t="str">
        <f>IFERROR(VLOOKUP(B59,ne!$A$1:$F$398,6,FALSE),"")</f>
        <v/>
      </c>
      <c r="Z59" s="54">
        <f t="shared" si="2"/>
        <v>0</v>
      </c>
      <c r="AB59" s="54">
        <f t="shared" si="4"/>
        <v>0</v>
      </c>
    </row>
    <row r="60" spans="1:28" x14ac:dyDescent="0.45">
      <c r="A60" s="37">
        <v>9150264</v>
      </c>
      <c r="B60" s="37">
        <v>2018478</v>
      </c>
      <c r="C60" s="37" t="s">
        <v>459</v>
      </c>
      <c r="D60" s="39">
        <v>1994</v>
      </c>
      <c r="E60" s="39" t="s">
        <v>36</v>
      </c>
      <c r="H60" s="37" t="s">
        <v>316</v>
      </c>
      <c r="J60" s="40" t="str">
        <f>IFERROR(VLOOKUP(B60,'DM1'!$A$1:$M$80,13,FALSE),"")</f>
        <v/>
      </c>
      <c r="K60" s="40" t="str">
        <f>IFERROR(VLOOKUP(B60,'DM2'!$A$1:$M$80,13,FALSE),"")</f>
        <v/>
      </c>
      <c r="L60" s="40" t="str">
        <f>IFERROR(VLOOKUP(B60,'DM3'!$A$1:$M$80,13,FALSE),"")</f>
        <v/>
      </c>
      <c r="M60" s="40" t="str">
        <f>IFERROR(VLOOKUP(B60,'SP1'!$A$1:$L$80,12,FALSE),"")</f>
        <v/>
      </c>
      <c r="N60" s="40" t="str">
        <f>IFERROR(VLOOKUP(B60,'SP2'!$A$1:$L$80,12,FALSE),"")</f>
        <v/>
      </c>
      <c r="O60" s="40" t="str">
        <f>IFERROR(VLOOKUP(B60,'SP3'!$A$1:$L$73,12,FALSE),"")</f>
        <v/>
      </c>
      <c r="P60" s="41">
        <f t="shared" si="0"/>
        <v>0</v>
      </c>
      <c r="Q60" s="43">
        <f t="shared" si="1"/>
        <v>0</v>
      </c>
      <c r="R60" s="43">
        <f t="shared" si="3"/>
        <v>0</v>
      </c>
      <c r="W60" s="57" t="str">
        <f>IFERROR(VLOOKUP(B60,pa!$A$1:$G$398,7,FALSE),"")</f>
        <v/>
      </c>
      <c r="X60" s="56" t="str">
        <f>IFERROR(VLOOKUP(B60,so!$A$1:$F$398,6,FALSE),"")</f>
        <v/>
      </c>
      <c r="Y60" s="57" t="str">
        <f>IFERROR(VLOOKUP(B60,ne!$A$1:$F$398,6,FALSE),"")</f>
        <v/>
      </c>
      <c r="Z60" s="54">
        <f t="shared" si="2"/>
        <v>0</v>
      </c>
      <c r="AB60" s="54">
        <f t="shared" si="4"/>
        <v>0</v>
      </c>
    </row>
    <row r="61" spans="1:28" x14ac:dyDescent="0.45">
      <c r="A61" s="37">
        <v>9150158</v>
      </c>
      <c r="B61" s="38">
        <v>161033</v>
      </c>
      <c r="C61" s="37" t="s">
        <v>222</v>
      </c>
      <c r="D61" s="39">
        <v>1995</v>
      </c>
      <c r="E61" s="39" t="s">
        <v>36</v>
      </c>
      <c r="F61" s="43">
        <v>0.93333333333333324</v>
      </c>
      <c r="G61" s="54">
        <v>13.333333333333334</v>
      </c>
      <c r="H61" s="37" t="s">
        <v>316</v>
      </c>
      <c r="I61" s="37" t="s">
        <v>17</v>
      </c>
      <c r="J61" s="40" t="str">
        <f>IFERROR(VLOOKUP(B61,'DM1'!$A$1:$M$80,13,FALSE),"")</f>
        <v/>
      </c>
      <c r="K61" s="40" t="str">
        <f>IFERROR(VLOOKUP(B61,'DM2'!$A$1:$M$80,13,FALSE),"")</f>
        <v/>
      </c>
      <c r="L61" s="40" t="str">
        <f>IFERROR(VLOOKUP(B61,'DM3'!$A$1:$M$80,13,FALSE),"")</f>
        <v/>
      </c>
      <c r="M61" s="40" t="str">
        <f>IFERROR(VLOOKUP(B61,'SP1'!$A$1:$L$80,12,FALSE),"")</f>
        <v/>
      </c>
      <c r="N61" s="40" t="str">
        <f>IFERROR(VLOOKUP(B61,'SP2'!$A$1:$L$80,12,FALSE),"")</f>
        <v/>
      </c>
      <c r="O61" s="40" t="str">
        <f>IFERROR(VLOOKUP(B61,'SP3'!$A$1:$L$73,12,FALSE),"")</f>
        <v/>
      </c>
      <c r="P61" s="41">
        <f t="shared" si="0"/>
        <v>0</v>
      </c>
      <c r="Q61" s="43">
        <f t="shared" si="1"/>
        <v>0</v>
      </c>
      <c r="R61" s="43">
        <f t="shared" si="3"/>
        <v>0</v>
      </c>
      <c r="S61" s="57" t="str">
        <f>IFERROR(VLOOKUP(B61,'Misecky SBX'!$A$1:$F$89,6,FALSE),"")</f>
        <v/>
      </c>
      <c r="T61" s="56" t="str">
        <f>IFERROR(VLOOKUP(B61,DMSBX1!$D$1:$I$367,6,FALSE),"")</f>
        <v/>
      </c>
      <c r="U61" s="57" t="str">
        <f>IFERROR(VLOOKUP(B61,DMSBX2!$C$1:$J$398,8,FALSE),"")</f>
        <v/>
      </c>
      <c r="V61" s="56" t="str">
        <f>IFERROR(VLOOKUP(B61,DMSBX3!$D$1:$I$398,6,FALSE),"")</f>
        <v/>
      </c>
      <c r="W61" s="57" t="str">
        <f>IFERROR(VLOOKUP(B61,pa!$A$1:$G$398,7,FALSE),"")</f>
        <v/>
      </c>
      <c r="X61" s="56" t="str">
        <f>IFERROR(VLOOKUP(B61,so!$A$1:$F$398,6,FALSE),"")</f>
        <v/>
      </c>
      <c r="Y61" s="57" t="str">
        <f>IFERROR(VLOOKUP(B61,ne!$A$1:$F$398,6,FALSE),"")</f>
        <v/>
      </c>
      <c r="Z61" s="54">
        <f t="shared" si="2"/>
        <v>0</v>
      </c>
      <c r="AB61" s="54">
        <f t="shared" si="4"/>
        <v>0</v>
      </c>
    </row>
    <row r="62" spans="1:28" x14ac:dyDescent="0.45">
      <c r="A62" s="37">
        <v>9150268</v>
      </c>
      <c r="B62" s="38">
        <v>2019116</v>
      </c>
      <c r="C62" s="37" t="s">
        <v>213</v>
      </c>
      <c r="D62" s="39">
        <v>1998</v>
      </c>
      <c r="E62" s="39" t="s">
        <v>36</v>
      </c>
      <c r="F62" s="43">
        <v>0</v>
      </c>
      <c r="G62" s="54">
        <v>34.333333333333336</v>
      </c>
      <c r="H62" s="37" t="s">
        <v>316</v>
      </c>
      <c r="I62" s="37" t="s">
        <v>68</v>
      </c>
      <c r="J62" s="40" t="str">
        <f>IFERROR(VLOOKUP(B62,'DM1'!$A$1:$M$80,13,FALSE),"")</f>
        <v/>
      </c>
      <c r="K62" s="40" t="str">
        <f>IFERROR(VLOOKUP(B62,'DM2'!$A$1:$M$80,13,FALSE),"")</f>
        <v/>
      </c>
      <c r="L62" s="40" t="str">
        <f>IFERROR(VLOOKUP(B62,'DM3'!$A$1:$M$80,13,FALSE),"")</f>
        <v/>
      </c>
      <c r="M62" s="40" t="str">
        <f>IFERROR(VLOOKUP(B62,'SP1'!$A$1:$L$80,12,FALSE),"")</f>
        <v/>
      </c>
      <c r="N62" s="40" t="str">
        <f>IFERROR(VLOOKUP(B62,'SP2'!$A$1:$L$80,12,FALSE),"")</f>
        <v/>
      </c>
      <c r="O62" s="40" t="str">
        <f>IFERROR(VLOOKUP(B62,'SP3'!$A$1:$L$73,12,FALSE),"")</f>
        <v/>
      </c>
      <c r="P62" s="41">
        <f t="shared" si="0"/>
        <v>0</v>
      </c>
      <c r="Q62" s="43">
        <f t="shared" si="1"/>
        <v>0</v>
      </c>
      <c r="R62" s="43">
        <f t="shared" si="3"/>
        <v>0</v>
      </c>
      <c r="S62" s="57" t="str">
        <f>IFERROR(VLOOKUP(B62,'Misecky SBX'!$A$1:$F$89,6,FALSE),"")</f>
        <v/>
      </c>
      <c r="T62" s="56" t="str">
        <f>IFERROR(VLOOKUP(B62,DMSBX1!$D$1:$I$367,6,FALSE),"")</f>
        <v/>
      </c>
      <c r="U62" s="57" t="str">
        <f>IFERROR(VLOOKUP(B62,DMSBX2!$C$1:$J$398,8,FALSE),"")</f>
        <v/>
      </c>
      <c r="V62" s="56" t="str">
        <f>IFERROR(VLOOKUP(B62,DMSBX3!$D$1:$I$398,6,FALSE),"")</f>
        <v/>
      </c>
      <c r="W62" s="57" t="str">
        <f>IFERROR(VLOOKUP(B62,pa!$A$1:$G$398,7,FALSE),"")</f>
        <v/>
      </c>
      <c r="X62" s="56" t="str">
        <f>IFERROR(VLOOKUP(B62,so!$A$1:$F$398,6,FALSE),"")</f>
        <v/>
      </c>
      <c r="Y62" s="57" t="str">
        <f>IFERROR(VLOOKUP(B62,ne!$A$1:$F$398,6,FALSE),"")</f>
        <v/>
      </c>
      <c r="Z62" s="54">
        <f t="shared" si="2"/>
        <v>0</v>
      </c>
      <c r="AB62" s="54">
        <f t="shared" si="4"/>
        <v>0</v>
      </c>
    </row>
    <row r="63" spans="1:28" x14ac:dyDescent="0.45">
      <c r="A63" s="37">
        <v>9150168</v>
      </c>
      <c r="B63" s="38">
        <v>16024</v>
      </c>
      <c r="C63" s="37" t="s">
        <v>232</v>
      </c>
      <c r="D63" s="39">
        <v>1999</v>
      </c>
      <c r="E63" s="39" t="s">
        <v>36</v>
      </c>
      <c r="F63" s="43">
        <v>76.666666666666671</v>
      </c>
      <c r="G63" s="54">
        <v>0</v>
      </c>
      <c r="H63" s="37" t="s">
        <v>316</v>
      </c>
      <c r="I63" s="37" t="s">
        <v>29</v>
      </c>
      <c r="J63" s="40">
        <f>IFERROR(VLOOKUP(B63,'DM1'!$A$1:$M$80,13,FALSE),"")</f>
        <v>80</v>
      </c>
      <c r="K63" s="40">
        <f>IFERROR(VLOOKUP(B63,'DM2'!$A$1:$M$80,13,FALSE),"")</f>
        <v>80</v>
      </c>
      <c r="L63" s="40">
        <f>IFERROR(VLOOKUP(B63,'DM3'!$A$1:$M$80,13,FALSE),"")</f>
        <v>80</v>
      </c>
      <c r="M63" s="40">
        <f>IFERROR(VLOOKUP(B63,'SP1'!$A$1:$L$80,12,FALSE),"")</f>
        <v>80</v>
      </c>
      <c r="N63" s="40">
        <f>IFERROR(VLOOKUP(B63,'SP2'!$A$1:$L$80,12,FALSE),"")</f>
        <v>100</v>
      </c>
      <c r="O63" s="40">
        <f>IFERROR(VLOOKUP(B63,'SP3'!$A$1:$L$73,12,FALSE),"")</f>
        <v>45</v>
      </c>
      <c r="P63" s="41">
        <f t="shared" si="0"/>
        <v>465</v>
      </c>
      <c r="Q63" s="43">
        <f t="shared" si="1"/>
        <v>340</v>
      </c>
      <c r="R63" s="43">
        <f t="shared" si="3"/>
        <v>260</v>
      </c>
      <c r="S63" s="57" t="str">
        <f>IFERROR(VLOOKUP(B63,'Misecky SBX'!$A$1:$F$89,6,FALSE),"")</f>
        <v/>
      </c>
      <c r="T63" s="56" t="str">
        <f>IFERROR(VLOOKUP(B63,DMSBX1!$D$1:$I$367,6,FALSE),"")</f>
        <v/>
      </c>
      <c r="U63" s="57" t="str">
        <f>IFERROR(VLOOKUP(B63,DMSBX2!$C$1:$J$398,8,FALSE),"")</f>
        <v/>
      </c>
      <c r="V63" s="56" t="str">
        <f>IFERROR(VLOOKUP(B63,DMSBX3!$D$1:$I$398,6,FALSE),"")</f>
        <v/>
      </c>
      <c r="W63" s="57" t="str">
        <f>IFERROR(VLOOKUP(B63,pa!$A$1:$G$398,7,FALSE),"")</f>
        <v/>
      </c>
      <c r="X63" s="56" t="str">
        <f>IFERROR(VLOOKUP(B63,so!$A$1:$F$398,6,FALSE),"")</f>
        <v/>
      </c>
      <c r="Y63" s="57" t="str">
        <f>IFERROR(VLOOKUP(B63,ne!$A$1:$F$398,6,FALSE),"")</f>
        <v/>
      </c>
      <c r="Z63" s="54">
        <f t="shared" si="2"/>
        <v>0</v>
      </c>
      <c r="AB63" s="54">
        <f t="shared" si="4"/>
        <v>0</v>
      </c>
    </row>
    <row r="64" spans="1:28" x14ac:dyDescent="0.45">
      <c r="A64" s="37">
        <v>9150167</v>
      </c>
      <c r="B64" s="38">
        <v>888</v>
      </c>
      <c r="C64" s="37" t="s">
        <v>209</v>
      </c>
      <c r="D64" s="39">
        <v>1999</v>
      </c>
      <c r="E64" s="39" t="s">
        <v>36</v>
      </c>
      <c r="F64" s="43">
        <v>0</v>
      </c>
      <c r="G64" s="54">
        <v>93.333333333333329</v>
      </c>
      <c r="H64" s="37" t="s">
        <v>316</v>
      </c>
      <c r="I64" s="37" t="s">
        <v>17</v>
      </c>
      <c r="J64" s="40" t="str">
        <f>IFERROR(VLOOKUP(B64,'DM1'!$A$1:$M$80,13,FALSE),"")</f>
        <v/>
      </c>
      <c r="K64" s="40" t="str">
        <f>IFERROR(VLOOKUP(B64,'DM2'!$A$1:$M$80,13,FALSE),"")</f>
        <v/>
      </c>
      <c r="L64" s="40" t="str">
        <f>IFERROR(VLOOKUP(B64,'DM3'!$A$1:$M$80,13,FALSE),"")</f>
        <v/>
      </c>
      <c r="M64" s="40" t="str">
        <f>IFERROR(VLOOKUP(B64,'SP1'!$A$1:$L$80,12,FALSE),"")</f>
        <v/>
      </c>
      <c r="N64" s="40" t="str">
        <f>IFERROR(VLOOKUP(B64,'SP2'!$A$1:$L$80,12,FALSE),"")</f>
        <v/>
      </c>
      <c r="O64" s="40" t="str">
        <f>IFERROR(VLOOKUP(B64,'SP3'!$A$1:$L$73,12,FALSE),"")</f>
        <v/>
      </c>
      <c r="P64" s="41">
        <f t="shared" si="0"/>
        <v>0</v>
      </c>
      <c r="Q64" s="43">
        <f t="shared" si="1"/>
        <v>0</v>
      </c>
      <c r="R64" s="43">
        <f t="shared" si="3"/>
        <v>0</v>
      </c>
      <c r="S64" s="57" t="str">
        <f>IFERROR(VLOOKUP(B64,'Misecky SBX'!$A$1:$F$89,6,FALSE),"")</f>
        <v/>
      </c>
      <c r="T64" s="56" t="str">
        <f>IFERROR(VLOOKUP(B64,DMSBX1!$D$1:$I$367,6,FALSE),"")</f>
        <v/>
      </c>
      <c r="U64" s="57" t="str">
        <f>IFERROR(VLOOKUP(B64,DMSBX2!$C$1:$J$398,8,FALSE),"")</f>
        <v/>
      </c>
      <c r="V64" s="56" t="str">
        <f>IFERROR(VLOOKUP(B64,DMSBX3!$D$1:$I$398,6,FALSE),"")</f>
        <v/>
      </c>
      <c r="W64" s="57" t="str">
        <f>IFERROR(VLOOKUP(B64,pa!$A$1:$G$398,7,FALSE),"")</f>
        <v/>
      </c>
      <c r="X64" s="56" t="str">
        <f>IFERROR(VLOOKUP(B64,so!$A$1:$F$398,6,FALSE),"")</f>
        <v/>
      </c>
      <c r="Y64" s="57" t="str">
        <f>IFERROR(VLOOKUP(B64,ne!$A$1:$F$398,6,FALSE),"")</f>
        <v/>
      </c>
      <c r="Z64" s="54">
        <f t="shared" si="2"/>
        <v>0</v>
      </c>
      <c r="AB64" s="54">
        <f t="shared" si="4"/>
        <v>0</v>
      </c>
    </row>
    <row r="65" spans="1:28" x14ac:dyDescent="0.45">
      <c r="A65" s="37">
        <v>9150173</v>
      </c>
      <c r="B65" s="38">
        <v>16025</v>
      </c>
      <c r="C65" s="37" t="s">
        <v>234</v>
      </c>
      <c r="D65" s="39">
        <v>1999</v>
      </c>
      <c r="E65" s="39" t="s">
        <v>36</v>
      </c>
      <c r="F65" s="43">
        <v>46.666666666666664</v>
      </c>
      <c r="G65" s="54">
        <v>0</v>
      </c>
      <c r="H65" s="37" t="s">
        <v>316</v>
      </c>
      <c r="I65" s="37" t="s">
        <v>54</v>
      </c>
      <c r="J65" s="40" t="str">
        <f>IFERROR(VLOOKUP(B65,'DM1'!$A$1:$M$80,13,FALSE),"")</f>
        <v/>
      </c>
      <c r="K65" s="40" t="str">
        <f>IFERROR(VLOOKUP(B65,'DM2'!$A$1:$M$80,13,FALSE),"")</f>
        <v/>
      </c>
      <c r="L65" s="40" t="str">
        <f>IFERROR(VLOOKUP(B65,'DM3'!$A$1:$M$80,13,FALSE),"")</f>
        <v/>
      </c>
      <c r="M65" s="40" t="str">
        <f>IFERROR(VLOOKUP(B65,'SP1'!$A$1:$L$80,12,FALSE),"")</f>
        <v/>
      </c>
      <c r="N65" s="40" t="str">
        <f>IFERROR(VLOOKUP(B65,'SP2'!$A$1:$L$80,12,FALSE),"")</f>
        <v/>
      </c>
      <c r="O65" s="40" t="str">
        <f>IFERROR(VLOOKUP(B65,'SP3'!$A$1:$L$73,12,FALSE),"")</f>
        <v/>
      </c>
      <c r="P65" s="41">
        <f t="shared" si="0"/>
        <v>0</v>
      </c>
      <c r="Q65" s="43">
        <f t="shared" si="1"/>
        <v>0</v>
      </c>
      <c r="R65" s="43">
        <f t="shared" si="3"/>
        <v>0</v>
      </c>
      <c r="S65" s="57" t="str">
        <f>IFERROR(VLOOKUP(B65,'Misecky SBX'!$A$1:$F$89,6,FALSE),"")</f>
        <v/>
      </c>
      <c r="T65" s="56" t="str">
        <f>IFERROR(VLOOKUP(B65,DMSBX1!$D$1:$I$367,6,FALSE),"")</f>
        <v/>
      </c>
      <c r="U65" s="57" t="str">
        <f>IFERROR(VLOOKUP(B65,DMSBX2!$C$1:$J$398,8,FALSE),"")</f>
        <v/>
      </c>
      <c r="V65" s="56" t="str">
        <f>IFERROR(VLOOKUP(B65,DMSBX3!$D$1:$I$398,6,FALSE),"")</f>
        <v/>
      </c>
      <c r="W65" s="57" t="str">
        <f>IFERROR(VLOOKUP(B65,pa!$A$1:$G$398,7,FALSE),"")</f>
        <v/>
      </c>
      <c r="X65" s="56" t="str">
        <f>IFERROR(VLOOKUP(B65,so!$A$1:$F$398,6,FALSE),"")</f>
        <v/>
      </c>
      <c r="Y65" s="57" t="str">
        <f>IFERROR(VLOOKUP(B65,ne!$A$1:$F$398,6,FALSE),"")</f>
        <v/>
      </c>
      <c r="Z65" s="54">
        <f t="shared" si="2"/>
        <v>0</v>
      </c>
      <c r="AB65" s="54">
        <f t="shared" si="4"/>
        <v>0</v>
      </c>
    </row>
    <row r="66" spans="1:28" x14ac:dyDescent="0.45">
      <c r="A66" s="37">
        <v>9150231</v>
      </c>
      <c r="B66" s="38">
        <v>16076</v>
      </c>
      <c r="C66" s="37" t="s">
        <v>238</v>
      </c>
      <c r="D66" s="39">
        <v>2001</v>
      </c>
      <c r="E66" s="39" t="s">
        <v>36</v>
      </c>
      <c r="F66" s="43">
        <v>20</v>
      </c>
      <c r="G66" s="54">
        <v>0</v>
      </c>
      <c r="H66" s="37" t="s">
        <v>316</v>
      </c>
      <c r="I66" s="37" t="s">
        <v>54</v>
      </c>
      <c r="J66" s="40">
        <f>IFERROR(VLOOKUP(B66,'DM1'!$A$1:$M$80,13,FALSE),"")</f>
        <v>9</v>
      </c>
      <c r="K66" s="40">
        <f>IFERROR(VLOOKUP(B66,'DM2'!$A$1:$M$80,13,FALSE),"")</f>
        <v>26</v>
      </c>
      <c r="L66" s="40" t="str">
        <f>IFERROR(VLOOKUP(B66,'DM3'!$A$1:$M$80,13,FALSE),"")</f>
        <v/>
      </c>
      <c r="M66" s="40" t="str">
        <f>IFERROR(VLOOKUP(B66,'SP1'!$A$1:$L$80,12,FALSE),"")</f>
        <v/>
      </c>
      <c r="N66" s="40" t="str">
        <f>IFERROR(VLOOKUP(B66,'SP2'!$A$1:$L$80,12,FALSE),"")</f>
        <v/>
      </c>
      <c r="O66" s="40" t="str">
        <f>IFERROR(VLOOKUP(B66,'SP3'!$A$1:$L$73,12,FALSE),"")</f>
        <v/>
      </c>
      <c r="P66" s="41">
        <f t="shared" ref="P66:P129" si="5">SUM(J66:O66)</f>
        <v>35</v>
      </c>
      <c r="Q66" s="43">
        <f t="shared" ref="Q66:Q129" si="6">IFERROR(LARGE(J66:O66,1),0)+IFERROR(LARGE(J66:O66,2),0)+IFERROR(LARGE(J66:O66,3),0)+IFERROR(LARGE(J66:O66,4),0)</f>
        <v>35</v>
      </c>
      <c r="R66" s="43">
        <f t="shared" si="3"/>
        <v>35</v>
      </c>
      <c r="S66" s="57" t="str">
        <f>IFERROR(VLOOKUP(B66,'Misecky SBX'!$A$1:$F$89,6,FALSE),"")</f>
        <v/>
      </c>
      <c r="T66" s="56" t="str">
        <f>IFERROR(VLOOKUP(B66,DMSBX1!$D$1:$I$367,6,FALSE),"")</f>
        <v/>
      </c>
      <c r="U66" s="57" t="str">
        <f>IFERROR(VLOOKUP(B66,DMSBX2!$C$1:$J$398,8,FALSE),"")</f>
        <v/>
      </c>
      <c r="V66" s="56" t="str">
        <f>IFERROR(VLOOKUP(B66,DMSBX3!$D$1:$I$398,6,FALSE),"")</f>
        <v/>
      </c>
      <c r="W66" s="57" t="str">
        <f>IFERROR(VLOOKUP(B66,pa!$A$1:$G$398,7,FALSE),"")</f>
        <v/>
      </c>
      <c r="X66" s="56" t="str">
        <f>IFERROR(VLOOKUP(B66,so!$A$1:$F$398,6,FALSE),"")</f>
        <v/>
      </c>
      <c r="Y66" s="57" t="str">
        <f>IFERROR(VLOOKUP(B66,ne!$A$1:$F$398,6,FALSE),"")</f>
        <v/>
      </c>
      <c r="Z66" s="54">
        <f t="shared" ref="Z66:Z129" si="7">IFERROR(LARGE(S66:Y66,1),0)+IFERROR(LARGE(S66:Y66,2),0)+IFERROR(LARGE(S66:Y66,3),0)+IFERROR(LARGE(S66:Y66,4),0)+IFERROR(LARGE(S66:Y66,5),0)</f>
        <v>0</v>
      </c>
      <c r="AB66" s="54">
        <f t="shared" si="4"/>
        <v>0</v>
      </c>
    </row>
    <row r="67" spans="1:28" x14ac:dyDescent="0.45">
      <c r="A67" s="37">
        <v>9150228</v>
      </c>
      <c r="B67" s="38">
        <v>16078</v>
      </c>
      <c r="C67" s="37" t="s">
        <v>223</v>
      </c>
      <c r="D67" s="39">
        <v>2001</v>
      </c>
      <c r="E67" s="39" t="s">
        <v>36</v>
      </c>
      <c r="F67" s="43">
        <v>0</v>
      </c>
      <c r="G67" s="54">
        <v>13.333333333333334</v>
      </c>
      <c r="H67" s="37" t="s">
        <v>316</v>
      </c>
      <c r="I67" s="37" t="s">
        <v>12</v>
      </c>
      <c r="J67" s="40" t="str">
        <f>IFERROR(VLOOKUP(B67,'DM1'!$A$1:$M$80,13,FALSE),"")</f>
        <v/>
      </c>
      <c r="K67" s="40" t="str">
        <f>IFERROR(VLOOKUP(B67,'DM2'!$A$1:$M$80,13,FALSE),"")</f>
        <v/>
      </c>
      <c r="L67" s="40" t="str">
        <f>IFERROR(VLOOKUP(B67,'DM3'!$A$1:$M$80,13,FALSE),"")</f>
        <v/>
      </c>
      <c r="M67" s="40" t="str">
        <f>IFERROR(VLOOKUP(B67,'SP1'!$A$1:$L$80,12,FALSE),"")</f>
        <v/>
      </c>
      <c r="N67" s="40" t="str">
        <f>IFERROR(VLOOKUP(B67,'SP2'!$A$1:$L$80,12,FALSE),"")</f>
        <v/>
      </c>
      <c r="O67" s="40" t="str">
        <f>IFERROR(VLOOKUP(B67,'SP3'!$A$1:$L$73,12,FALSE),"")</f>
        <v/>
      </c>
      <c r="P67" s="41">
        <f t="shared" si="5"/>
        <v>0</v>
      </c>
      <c r="Q67" s="43">
        <f t="shared" si="6"/>
        <v>0</v>
      </c>
      <c r="R67" s="43">
        <f t="shared" ref="R67:R130" si="8">IFERROR(LARGE(J67:O67,1),0)+IFERROR(LARGE(J67:O67,2),0)+IFERROR(LARGE(J67:O67,3),0)</f>
        <v>0</v>
      </c>
      <c r="S67" s="57" t="str">
        <f>IFERROR(VLOOKUP(B67,'Misecky SBX'!$A$1:$F$89,6,FALSE),"")</f>
        <v/>
      </c>
      <c r="T67" s="56" t="str">
        <f>IFERROR(VLOOKUP(B67,DMSBX1!$D$1:$I$367,6,FALSE),"")</f>
        <v/>
      </c>
      <c r="U67" s="57" t="str">
        <f>IFERROR(VLOOKUP(B67,DMSBX2!$C$1:$J$398,8,FALSE),"")</f>
        <v/>
      </c>
      <c r="V67" s="56" t="str">
        <f>IFERROR(VLOOKUP(B67,DMSBX3!$D$1:$I$398,6,FALSE),"")</f>
        <v/>
      </c>
      <c r="W67" s="57" t="str">
        <f>IFERROR(VLOOKUP(B67,pa!$A$1:$G$398,7,FALSE),"")</f>
        <v/>
      </c>
      <c r="X67" s="56" t="str">
        <f>IFERROR(VLOOKUP(B67,so!$A$1:$F$398,6,FALSE),"")</f>
        <v/>
      </c>
      <c r="Y67" s="57" t="str">
        <f>IFERROR(VLOOKUP(B67,ne!$A$1:$F$398,6,FALSE),"")</f>
        <v/>
      </c>
      <c r="Z67" s="54">
        <f t="shared" si="7"/>
        <v>0</v>
      </c>
      <c r="AB67" s="54">
        <f t="shared" ref="AB67:AB130" si="9">IFERROR(LARGE(S67:Y67,1),0)+IFERROR(LARGE(S67:Y67,2),0)+IFERROR(LARGE(S67:Y67,3),0)</f>
        <v>0</v>
      </c>
    </row>
    <row r="68" spans="1:28" x14ac:dyDescent="0.45">
      <c r="A68" s="37">
        <v>9150242</v>
      </c>
      <c r="B68" s="38">
        <v>16077</v>
      </c>
      <c r="C68" s="37" t="s">
        <v>239</v>
      </c>
      <c r="D68" s="39">
        <v>2001</v>
      </c>
      <c r="E68" s="39" t="s">
        <v>36</v>
      </c>
      <c r="F68" s="43">
        <v>16.666666666666668</v>
      </c>
      <c r="G68" s="54">
        <v>0</v>
      </c>
      <c r="H68" s="37" t="s">
        <v>316</v>
      </c>
      <c r="I68" s="37" t="s">
        <v>54</v>
      </c>
      <c r="J68" s="40" t="str">
        <f>IFERROR(VLOOKUP(B68,'DM1'!$A$1:$M$80,13,FALSE),"")</f>
        <v/>
      </c>
      <c r="K68" s="40" t="str">
        <f>IFERROR(VLOOKUP(B68,'DM2'!$A$1:$M$80,13,FALSE),"")</f>
        <v/>
      </c>
      <c r="L68" s="40" t="str">
        <f>IFERROR(VLOOKUP(B68,'DM3'!$A$1:$M$80,13,FALSE),"")</f>
        <v/>
      </c>
      <c r="M68" s="40" t="str">
        <f>IFERROR(VLOOKUP(B68,'SP1'!$A$1:$L$80,12,FALSE),"")</f>
        <v/>
      </c>
      <c r="N68" s="40" t="str">
        <f>IFERROR(VLOOKUP(B68,'SP2'!$A$1:$L$80,12,FALSE),"")</f>
        <v/>
      </c>
      <c r="O68" s="40" t="str">
        <f>IFERROR(VLOOKUP(B68,'SP3'!$A$1:$L$73,12,FALSE),"")</f>
        <v/>
      </c>
      <c r="P68" s="41">
        <f t="shared" si="5"/>
        <v>0</v>
      </c>
      <c r="Q68" s="43">
        <f t="shared" si="6"/>
        <v>0</v>
      </c>
      <c r="R68" s="43">
        <f t="shared" si="8"/>
        <v>0</v>
      </c>
      <c r="S68" s="57" t="str">
        <f>IFERROR(VLOOKUP(B68,'Misecky SBX'!$A$1:$F$89,6,FALSE),"")</f>
        <v/>
      </c>
      <c r="T68" s="56" t="str">
        <f>IFERROR(VLOOKUP(B68,DMSBX1!$D$1:$I$367,6,FALSE),"")</f>
        <v/>
      </c>
      <c r="U68" s="57" t="str">
        <f>IFERROR(VLOOKUP(B68,DMSBX2!$C$1:$J$398,8,FALSE),"")</f>
        <v/>
      </c>
      <c r="V68" s="56" t="str">
        <f>IFERROR(VLOOKUP(B68,DMSBX3!$D$1:$I$398,6,FALSE),"")</f>
        <v/>
      </c>
      <c r="W68" s="57" t="str">
        <f>IFERROR(VLOOKUP(B68,pa!$A$1:$G$398,7,FALSE),"")</f>
        <v/>
      </c>
      <c r="X68" s="56" t="str">
        <f>IFERROR(VLOOKUP(B68,so!$A$1:$F$398,6,FALSE),"")</f>
        <v/>
      </c>
      <c r="Y68" s="57" t="str">
        <f>IFERROR(VLOOKUP(B68,ne!$A$1:$F$398,6,FALSE),"")</f>
        <v/>
      </c>
      <c r="Z68" s="54">
        <f t="shared" si="7"/>
        <v>0</v>
      </c>
      <c r="AB68" s="54">
        <f t="shared" si="9"/>
        <v>0</v>
      </c>
    </row>
    <row r="69" spans="1:28" x14ac:dyDescent="0.45">
      <c r="A69" s="37">
        <v>9155111</v>
      </c>
      <c r="B69" s="38">
        <v>16032</v>
      </c>
      <c r="C69" s="37" t="s">
        <v>144</v>
      </c>
      <c r="D69" s="39">
        <v>2006</v>
      </c>
      <c r="E69" s="39" t="s">
        <v>9</v>
      </c>
      <c r="F69" s="43">
        <v>5.333333333333333</v>
      </c>
      <c r="G69" s="54">
        <v>37</v>
      </c>
      <c r="H69" s="37" t="s">
        <v>315</v>
      </c>
      <c r="I69" s="37" t="s">
        <v>24</v>
      </c>
      <c r="J69" s="40" t="str">
        <f>IFERROR(VLOOKUP(B69,'DM1'!$A$1:$M$80,13,FALSE),"")</f>
        <v/>
      </c>
      <c r="K69" s="40" t="str">
        <f>IFERROR(VLOOKUP(B69,'DM2'!$A$1:$M$80,13,FALSE),"")</f>
        <v/>
      </c>
      <c r="L69" s="40" t="str">
        <f>IFERROR(VLOOKUP(B69,'DM3'!$A$1:$M$80,13,FALSE),"")</f>
        <v/>
      </c>
      <c r="M69" s="40" t="str">
        <f>IFERROR(VLOOKUP(B69,'SP1'!$A$1:$L$80,12,FALSE),"")</f>
        <v/>
      </c>
      <c r="N69" s="40" t="str">
        <f>IFERROR(VLOOKUP(B69,'SP2'!$A$1:$L$80,12,FALSE),"")</f>
        <v/>
      </c>
      <c r="O69" s="40" t="str">
        <f>IFERROR(VLOOKUP(B69,'SP3'!$A$1:$L$73,12,FALSE),"")</f>
        <v/>
      </c>
      <c r="P69" s="41">
        <f t="shared" si="5"/>
        <v>0</v>
      </c>
      <c r="Q69" s="43">
        <f t="shared" si="6"/>
        <v>0</v>
      </c>
      <c r="R69" s="43">
        <f t="shared" si="8"/>
        <v>0</v>
      </c>
      <c r="S69" s="57" t="str">
        <f>IFERROR(VLOOKUP(B69,'Misecky SBX'!$A$1:$F$89,6,FALSE),"")</f>
        <v/>
      </c>
      <c r="T69" s="56" t="str">
        <f>IFERROR(VLOOKUP(B69,DMSBX1!$D$1:$I$367,6,FALSE),"")</f>
        <v/>
      </c>
      <c r="U69" s="57" t="str">
        <f>IFERROR(VLOOKUP(B69,DMSBX2!$C$1:$J$398,8,FALSE),"")</f>
        <v/>
      </c>
      <c r="V69" s="56" t="str">
        <f>IFERROR(VLOOKUP(B69,DMSBX3!$D$1:$I$398,6,FALSE),"")</f>
        <v/>
      </c>
      <c r="W69" s="57">
        <f>IFERROR(VLOOKUP(B69,pa!$A$1:$G$398,7,FALSE),"")</f>
        <v>100</v>
      </c>
      <c r="X69" s="56">
        <f>IFERROR(VLOOKUP(B69,so!$A$1:$F$398,6,FALSE),"")</f>
        <v>100</v>
      </c>
      <c r="Y69" s="57">
        <f>IFERROR(VLOOKUP(B69,ne!$A$1:$F$398,6,FALSE),"")</f>
        <v>100</v>
      </c>
      <c r="Z69" s="54">
        <f t="shared" si="7"/>
        <v>300</v>
      </c>
      <c r="AA69" s="37">
        <v>1</v>
      </c>
      <c r="AB69" s="54">
        <f t="shared" si="9"/>
        <v>300</v>
      </c>
    </row>
    <row r="70" spans="1:28" x14ac:dyDescent="0.45">
      <c r="A70" s="37">
        <v>9150269</v>
      </c>
      <c r="B70" s="38">
        <v>16084</v>
      </c>
      <c r="C70" s="37" t="s">
        <v>173</v>
      </c>
      <c r="D70" s="39">
        <v>2003</v>
      </c>
      <c r="E70" s="39" t="s">
        <v>36</v>
      </c>
      <c r="F70" s="43">
        <v>0</v>
      </c>
      <c r="G70" s="54">
        <v>53.333333333333336</v>
      </c>
      <c r="H70" s="37" t="s">
        <v>315</v>
      </c>
      <c r="I70" s="37" t="s">
        <v>54</v>
      </c>
      <c r="J70" s="40" t="str">
        <f>IFERROR(VLOOKUP(B70,'DM1'!$A$1:$M$80,13,FALSE),"")</f>
        <v/>
      </c>
      <c r="K70" s="40" t="str">
        <f>IFERROR(VLOOKUP(B70,'DM2'!$A$1:$M$80,13,FALSE),"")</f>
        <v/>
      </c>
      <c r="L70" s="40" t="str">
        <f>IFERROR(VLOOKUP(B70,'DM3'!$A$1:$M$80,13,FALSE),"")</f>
        <v/>
      </c>
      <c r="M70" s="40" t="str">
        <f>IFERROR(VLOOKUP(B70,'SP1'!$A$1:$L$80,12,FALSE),"")</f>
        <v/>
      </c>
      <c r="N70" s="40" t="str">
        <f>IFERROR(VLOOKUP(B70,'SP2'!$A$1:$L$80,12,FALSE),"")</f>
        <v/>
      </c>
      <c r="O70" s="40" t="str">
        <f>IFERROR(VLOOKUP(B70,'SP3'!$A$1:$L$73,12,FALSE),"")</f>
        <v/>
      </c>
      <c r="P70" s="41">
        <f t="shared" si="5"/>
        <v>0</v>
      </c>
      <c r="Q70" s="43">
        <f t="shared" si="6"/>
        <v>0</v>
      </c>
      <c r="R70" s="43">
        <f t="shared" si="8"/>
        <v>0</v>
      </c>
      <c r="S70" s="57" t="str">
        <f>IFERROR(VLOOKUP(B70,'Misecky SBX'!$A$1:$F$89,6,FALSE),"")</f>
        <v/>
      </c>
      <c r="T70" s="56">
        <f>IFERROR(VLOOKUP(B70,DMSBX1!$D$1:$I$367,6,FALSE),"")</f>
        <v>100</v>
      </c>
      <c r="U70" s="57">
        <f>IFERROR(VLOOKUP(B70,DMSBX2!$C$1:$J$398,8,FALSE),"")</f>
        <v>100</v>
      </c>
      <c r="V70" s="56">
        <f>IFERROR(VLOOKUP(B70,DMSBX3!$D$1:$I$398,6,FALSE),"")</f>
        <v>100</v>
      </c>
      <c r="W70" s="57" t="str">
        <f>IFERROR(VLOOKUP(B70,pa!$A$1:$G$398,7,FALSE),"")</f>
        <v/>
      </c>
      <c r="X70" s="56" t="str">
        <f>IFERROR(VLOOKUP(B70,so!$A$1:$F$398,6,FALSE),"")</f>
        <v/>
      </c>
      <c r="Y70" s="57" t="str">
        <f>IFERROR(VLOOKUP(B70,ne!$A$1:$F$398,6,FALSE),"")</f>
        <v/>
      </c>
      <c r="Z70" s="54">
        <f t="shared" si="7"/>
        <v>300</v>
      </c>
      <c r="AA70" s="37">
        <v>1</v>
      </c>
      <c r="AB70" s="54">
        <f t="shared" si="9"/>
        <v>300</v>
      </c>
    </row>
    <row r="71" spans="1:28" x14ac:dyDescent="0.45">
      <c r="B71" s="38">
        <v>2020127</v>
      </c>
      <c r="C71" s="37" t="s">
        <v>63</v>
      </c>
      <c r="D71" s="39">
        <v>2007</v>
      </c>
      <c r="E71" s="39" t="s">
        <v>9</v>
      </c>
      <c r="F71" s="43">
        <v>60</v>
      </c>
      <c r="G71" s="54">
        <v>100</v>
      </c>
      <c r="H71" s="37" t="s">
        <v>315</v>
      </c>
      <c r="I71" s="37" t="s">
        <v>17</v>
      </c>
      <c r="J71" s="40" t="str">
        <f>IFERROR(VLOOKUP(B71,'DM1'!$A$1:$M$80,13,FALSE),"")</f>
        <v/>
      </c>
      <c r="K71" s="40" t="str">
        <f>IFERROR(VLOOKUP(B71,'DM2'!$A$1:$M$80,13,FALSE),"")</f>
        <v/>
      </c>
      <c r="L71" s="40" t="str">
        <f>IFERROR(VLOOKUP(B71,'DM3'!$A$1:$M$80,13,FALSE),"")</f>
        <v/>
      </c>
      <c r="M71" s="40" t="str">
        <f>IFERROR(VLOOKUP(B71,'SP1'!$A$1:$L$80,12,FALSE),"")</f>
        <v/>
      </c>
      <c r="N71" s="40" t="str">
        <f>IFERROR(VLOOKUP(B71,'SP2'!$A$1:$L$80,12,FALSE),"")</f>
        <v/>
      </c>
      <c r="O71" s="40" t="str">
        <f>IFERROR(VLOOKUP(B71,'SP3'!$A$1:$L$73,12,FALSE),"")</f>
        <v/>
      </c>
      <c r="P71" s="41">
        <f t="shared" si="5"/>
        <v>0</v>
      </c>
      <c r="Q71" s="43">
        <f t="shared" si="6"/>
        <v>0</v>
      </c>
      <c r="R71" s="43">
        <f t="shared" si="8"/>
        <v>0</v>
      </c>
      <c r="S71" s="57">
        <f>IFERROR(VLOOKUP(B71,'Misecky SBX'!$A$1:$F$89,6,FALSE),"")</f>
        <v>100</v>
      </c>
      <c r="T71" s="56">
        <f>IFERROR(VLOOKUP(B71,DMSBX1!$D$1:$I$367,6,FALSE),"")</f>
        <v>24</v>
      </c>
      <c r="U71" s="57">
        <f>IFERROR(VLOOKUP(B71,DMSBX2!$C$1:$J$398,8,FALSE),"")</f>
        <v>50</v>
      </c>
      <c r="V71" s="56">
        <f>IFERROR(VLOOKUP(B71,DMSBX3!$D$1:$I$398,6,FALSE),"")</f>
        <v>40</v>
      </c>
      <c r="W71" s="57">
        <f>IFERROR(VLOOKUP(B71,pa!$A$1:$G$398,7,FALSE),"")</f>
        <v>60</v>
      </c>
      <c r="X71" s="56" t="str">
        <f>IFERROR(VLOOKUP(B71,so!$A$1:$F$398,6,FALSE),"")</f>
        <v/>
      </c>
      <c r="Y71" s="57">
        <f>IFERROR(VLOOKUP(B71,ne!$A$1:$F$398,6,FALSE),"")</f>
        <v>45</v>
      </c>
      <c r="Z71" s="54">
        <f t="shared" si="7"/>
        <v>295</v>
      </c>
      <c r="AA71" s="37">
        <v>2</v>
      </c>
      <c r="AB71" s="54">
        <f t="shared" si="9"/>
        <v>210</v>
      </c>
    </row>
    <row r="72" spans="1:28" x14ac:dyDescent="0.45">
      <c r="A72" s="37">
        <v>9150310</v>
      </c>
      <c r="B72" s="38">
        <v>16091</v>
      </c>
      <c r="C72" s="37" t="s">
        <v>175</v>
      </c>
      <c r="D72" s="39">
        <v>2004</v>
      </c>
      <c r="E72" s="39" t="s">
        <v>36</v>
      </c>
      <c r="F72" s="43">
        <v>0</v>
      </c>
      <c r="G72" s="54">
        <v>48.333333333333336</v>
      </c>
      <c r="H72" s="37" t="s">
        <v>315</v>
      </c>
      <c r="I72" s="37" t="s">
        <v>10</v>
      </c>
      <c r="J72" s="40" t="str">
        <f>IFERROR(VLOOKUP(B72,'DM1'!$A$1:$M$80,13,FALSE),"")</f>
        <v/>
      </c>
      <c r="K72" s="40" t="str">
        <f>IFERROR(VLOOKUP(B72,'DM2'!$A$1:$M$80,13,FALSE),"")</f>
        <v/>
      </c>
      <c r="L72" s="40" t="str">
        <f>IFERROR(VLOOKUP(B72,'DM3'!$A$1:$M$80,13,FALSE),"")</f>
        <v/>
      </c>
      <c r="M72" s="40" t="str">
        <f>IFERROR(VLOOKUP(B72,'SP1'!$A$1:$L$80,12,FALSE),"")</f>
        <v/>
      </c>
      <c r="N72" s="40" t="str">
        <f>IFERROR(VLOOKUP(B72,'SP2'!$A$1:$L$80,12,FALSE),"")</f>
        <v/>
      </c>
      <c r="O72" s="40" t="str">
        <f>IFERROR(VLOOKUP(B72,'SP3'!$A$1:$L$73,12,FALSE),"")</f>
        <v/>
      </c>
      <c r="P72" s="41">
        <f t="shared" si="5"/>
        <v>0</v>
      </c>
      <c r="Q72" s="43">
        <f t="shared" si="6"/>
        <v>0</v>
      </c>
      <c r="R72" s="43">
        <f t="shared" si="8"/>
        <v>0</v>
      </c>
      <c r="S72" s="57" t="str">
        <f>IFERROR(VLOOKUP(B72,'Misecky SBX'!$A$1:$F$89,6,FALSE),"")</f>
        <v/>
      </c>
      <c r="T72" s="56">
        <f>IFERROR(VLOOKUP(B72,DMSBX1!$D$1:$I$367,6,FALSE),"")</f>
        <v>80</v>
      </c>
      <c r="U72" s="57">
        <f>IFERROR(VLOOKUP(B72,DMSBX2!$C$1:$J$398,8,FALSE),"")</f>
        <v>50</v>
      </c>
      <c r="V72" s="56">
        <f>IFERROR(VLOOKUP(B72,DMSBX3!$D$1:$I$398,6,FALSE),"")</f>
        <v>45</v>
      </c>
      <c r="W72" s="57">
        <f>IFERROR(VLOOKUP(B72,pa!$A$1:$G$398,7,FALSE),"")</f>
        <v>36</v>
      </c>
      <c r="X72" s="56">
        <f>IFERROR(VLOOKUP(B72,so!$A$1:$F$398,6,FALSE),"")</f>
        <v>45</v>
      </c>
      <c r="Y72" s="57">
        <f>IFERROR(VLOOKUP(B72,ne!$A$1:$F$398,6,FALSE),"")</f>
        <v>60</v>
      </c>
      <c r="Z72" s="54">
        <f t="shared" si="7"/>
        <v>280</v>
      </c>
      <c r="AA72" s="37">
        <v>2</v>
      </c>
      <c r="AB72" s="54">
        <f t="shared" si="9"/>
        <v>190</v>
      </c>
    </row>
    <row r="73" spans="1:28" x14ac:dyDescent="0.45">
      <c r="A73" s="37">
        <v>9155109</v>
      </c>
      <c r="B73" s="38">
        <v>171034</v>
      </c>
      <c r="C73" s="37" t="s">
        <v>152</v>
      </c>
      <c r="D73" s="39">
        <v>2005</v>
      </c>
      <c r="E73" s="39" t="s">
        <v>9</v>
      </c>
      <c r="F73" s="43">
        <v>0</v>
      </c>
      <c r="G73" s="54">
        <v>15.666666666666666</v>
      </c>
      <c r="H73" s="37" t="s">
        <v>315</v>
      </c>
      <c r="I73" s="37" t="s">
        <v>10</v>
      </c>
      <c r="J73" s="40" t="str">
        <f>IFERROR(VLOOKUP(B73,'DM1'!$A$1:$M$80,13,FALSE),"")</f>
        <v/>
      </c>
      <c r="K73" s="40" t="str">
        <f>IFERROR(VLOOKUP(B73,'DM2'!$A$1:$M$80,13,FALSE),"")</f>
        <v/>
      </c>
      <c r="L73" s="40" t="str">
        <f>IFERROR(VLOOKUP(B73,'DM3'!$A$1:$M$80,13,FALSE),"")</f>
        <v/>
      </c>
      <c r="M73" s="40" t="str">
        <f>IFERROR(VLOOKUP(B73,'SP1'!$A$1:$L$80,12,FALSE),"")</f>
        <v/>
      </c>
      <c r="N73" s="40" t="str">
        <f>IFERROR(VLOOKUP(B73,'SP2'!$A$1:$L$80,12,FALSE),"")</f>
        <v/>
      </c>
      <c r="O73" s="40" t="str">
        <f>IFERROR(VLOOKUP(B73,'SP3'!$A$1:$L$73,12,FALSE),"")</f>
        <v/>
      </c>
      <c r="P73" s="41">
        <f t="shared" si="5"/>
        <v>0</v>
      </c>
      <c r="Q73" s="43">
        <f t="shared" si="6"/>
        <v>0</v>
      </c>
      <c r="R73" s="43">
        <f t="shared" si="8"/>
        <v>0</v>
      </c>
      <c r="S73" s="57">
        <f>IFERROR(VLOOKUP(B73,'Misecky SBX'!$A$1:$F$89,6,FALSE),"")</f>
        <v>80</v>
      </c>
      <c r="T73" s="56">
        <f>IFERROR(VLOOKUP(B73,DMSBX1!$D$1:$I$367,6,FALSE),"")</f>
        <v>14</v>
      </c>
      <c r="U73" s="57">
        <f>IFERROR(VLOOKUP(B73,DMSBX2!$C$1:$J$398,8,FALSE),"")</f>
        <v>10</v>
      </c>
      <c r="V73" s="56">
        <f>IFERROR(VLOOKUP(B73,DMSBX3!$D$1:$I$398,6,FALSE),"")</f>
        <v>11</v>
      </c>
      <c r="W73" s="57">
        <f>IFERROR(VLOOKUP(B73,pa!$A$1:$G$398,7,FALSE),"")</f>
        <v>50</v>
      </c>
      <c r="X73" s="56">
        <f>IFERROR(VLOOKUP(B73,so!$A$1:$F$398,6,FALSE),"")</f>
        <v>45</v>
      </c>
      <c r="Y73" s="57">
        <f>IFERROR(VLOOKUP(B73,ne!$A$1:$F$398,6,FALSE),"")</f>
        <v>80</v>
      </c>
      <c r="Z73" s="54">
        <f t="shared" si="7"/>
        <v>269</v>
      </c>
      <c r="AA73" s="37">
        <v>3</v>
      </c>
      <c r="AB73" s="54">
        <f t="shared" si="9"/>
        <v>210</v>
      </c>
    </row>
    <row r="74" spans="1:28" x14ac:dyDescent="0.45">
      <c r="A74" s="37">
        <v>9155114</v>
      </c>
      <c r="B74" s="38">
        <v>2021107</v>
      </c>
      <c r="C74" s="37" t="s">
        <v>148</v>
      </c>
      <c r="D74" s="39">
        <v>2005</v>
      </c>
      <c r="E74" s="39" t="s">
        <v>9</v>
      </c>
      <c r="F74" s="43">
        <v>0.59666666666666657</v>
      </c>
      <c r="G74" s="54">
        <v>21.666666666666668</v>
      </c>
      <c r="H74" s="37" t="s">
        <v>315</v>
      </c>
      <c r="I74" s="37" t="s">
        <v>12</v>
      </c>
      <c r="J74" s="40" t="str">
        <f>IFERROR(VLOOKUP(B74,'DM1'!$A$1:$M$80,13,FALSE),"")</f>
        <v/>
      </c>
      <c r="K74" s="40" t="str">
        <f>IFERROR(VLOOKUP(B74,'DM2'!$A$1:$M$80,13,FALSE),"")</f>
        <v/>
      </c>
      <c r="L74" s="40" t="str">
        <f>IFERROR(VLOOKUP(B74,'DM3'!$A$1:$M$80,13,FALSE),"")</f>
        <v/>
      </c>
      <c r="M74" s="40" t="str">
        <f>IFERROR(VLOOKUP(B74,'SP1'!$A$1:$L$80,12,FALSE),"")</f>
        <v/>
      </c>
      <c r="N74" s="40" t="str">
        <f>IFERROR(VLOOKUP(B74,'SP2'!$A$1:$L$80,12,FALSE),"")</f>
        <v/>
      </c>
      <c r="O74" s="40" t="str">
        <f>IFERROR(VLOOKUP(B74,'SP3'!$A$1:$L$73,12,FALSE),"")</f>
        <v/>
      </c>
      <c r="P74" s="41">
        <f t="shared" si="5"/>
        <v>0</v>
      </c>
      <c r="Q74" s="43">
        <f t="shared" si="6"/>
        <v>0</v>
      </c>
      <c r="R74" s="43">
        <f t="shared" si="8"/>
        <v>0</v>
      </c>
      <c r="S74" s="57">
        <f>IFERROR(VLOOKUP(B74,'Misecky SBX'!$A$1:$F$89,6,FALSE),"")</f>
        <v>50</v>
      </c>
      <c r="T74" s="56" t="str">
        <f>IFERROR(VLOOKUP(B74,DMSBX1!$D$1:$I$367,6,FALSE),"")</f>
        <v/>
      </c>
      <c r="U74" s="57">
        <f>IFERROR(VLOOKUP(B74,DMSBX2!$C$1:$J$398,8,FALSE),"")</f>
        <v>11</v>
      </c>
      <c r="V74" s="56">
        <f>IFERROR(VLOOKUP(B74,DMSBX3!$D$1:$I$398,6,FALSE),"")</f>
        <v>16</v>
      </c>
      <c r="W74" s="57">
        <f>IFERROR(VLOOKUP(B74,pa!$A$1:$G$398,7,FALSE),"")</f>
        <v>45</v>
      </c>
      <c r="X74" s="56">
        <f>IFERROR(VLOOKUP(B74,so!$A$1:$F$398,6,FALSE),"")</f>
        <v>60</v>
      </c>
      <c r="Y74" s="57">
        <f>IFERROR(VLOOKUP(B74,ne!$A$1:$F$398,6,FALSE),"")</f>
        <v>36</v>
      </c>
      <c r="Z74" s="54">
        <f t="shared" si="7"/>
        <v>207</v>
      </c>
      <c r="AB74" s="54">
        <f t="shared" si="9"/>
        <v>155</v>
      </c>
    </row>
    <row r="75" spans="1:28" x14ac:dyDescent="0.45">
      <c r="A75" s="37">
        <v>9150321</v>
      </c>
      <c r="B75" s="38">
        <v>16090</v>
      </c>
      <c r="C75" s="37" t="s">
        <v>178</v>
      </c>
      <c r="D75" s="39">
        <v>2004</v>
      </c>
      <c r="E75" s="39" t="s">
        <v>36</v>
      </c>
      <c r="F75" s="43">
        <v>0</v>
      </c>
      <c r="G75" s="54">
        <v>38.666666666666664</v>
      </c>
      <c r="H75" s="37" t="s">
        <v>315</v>
      </c>
      <c r="I75" s="37" t="s">
        <v>47</v>
      </c>
      <c r="J75" s="40" t="str">
        <f>IFERROR(VLOOKUP(B75,'DM1'!$A$1:$M$80,13,FALSE),"")</f>
        <v/>
      </c>
      <c r="K75" s="40" t="str">
        <f>IFERROR(VLOOKUP(B75,'DM2'!$A$1:$M$80,13,FALSE),"")</f>
        <v/>
      </c>
      <c r="L75" s="40" t="str">
        <f>IFERROR(VLOOKUP(B75,'DM3'!$A$1:$M$80,13,FALSE),"")</f>
        <v/>
      </c>
      <c r="M75" s="40" t="str">
        <f>IFERROR(VLOOKUP(B75,'SP1'!$A$1:$L$80,12,FALSE),"")</f>
        <v/>
      </c>
      <c r="N75" s="40" t="str">
        <f>IFERROR(VLOOKUP(B75,'SP2'!$A$1:$L$80,12,FALSE),"")</f>
        <v/>
      </c>
      <c r="O75" s="40" t="str">
        <f>IFERROR(VLOOKUP(B75,'SP3'!$A$1:$L$73,12,FALSE),"")</f>
        <v/>
      </c>
      <c r="P75" s="41">
        <f t="shared" si="5"/>
        <v>0</v>
      </c>
      <c r="Q75" s="43">
        <f t="shared" si="6"/>
        <v>0</v>
      </c>
      <c r="R75" s="43">
        <f t="shared" si="8"/>
        <v>0</v>
      </c>
      <c r="S75" s="57">
        <f>IFERROR(VLOOKUP(B75,'Misecky SBX'!$A$1:$F$89,6,FALSE),"")</f>
        <v>60</v>
      </c>
      <c r="T75" s="56">
        <f>IFERROR(VLOOKUP(B75,DMSBX1!$D$1:$I$367,6,FALSE),"")</f>
        <v>29</v>
      </c>
      <c r="U75" s="57">
        <f>IFERROR(VLOOKUP(B75,DMSBX2!$C$1:$J$398,8,FALSE),"")</f>
        <v>11</v>
      </c>
      <c r="V75" s="56">
        <f>IFERROR(VLOOKUP(B75,DMSBX3!$D$1:$I$398,6,FALSE),"")</f>
        <v>14</v>
      </c>
      <c r="W75" s="57">
        <f>IFERROR(VLOOKUP(B75,pa!$A$1:$G$398,7,FALSE),"")</f>
        <v>40</v>
      </c>
      <c r="X75" s="56">
        <f>IFERROR(VLOOKUP(B75,so!$A$1:$F$398,6,FALSE),"")</f>
        <v>32</v>
      </c>
      <c r="Y75" s="57">
        <f>IFERROR(VLOOKUP(B75,ne!$A$1:$F$398,6,FALSE),"")</f>
        <v>40</v>
      </c>
      <c r="Z75" s="54">
        <f t="shared" si="7"/>
        <v>201</v>
      </c>
      <c r="AA75" s="37">
        <v>4</v>
      </c>
      <c r="AB75" s="54">
        <f t="shared" si="9"/>
        <v>140</v>
      </c>
    </row>
    <row r="76" spans="1:28" x14ac:dyDescent="0.45">
      <c r="A76" s="37">
        <v>9150338</v>
      </c>
      <c r="B76" s="38">
        <v>16150</v>
      </c>
      <c r="C76" s="37" t="s">
        <v>176</v>
      </c>
      <c r="D76" s="39">
        <v>2006</v>
      </c>
      <c r="E76" s="39" t="s">
        <v>36</v>
      </c>
      <c r="F76" s="43">
        <v>0</v>
      </c>
      <c r="G76" s="54">
        <v>42</v>
      </c>
      <c r="H76" s="37" t="s">
        <v>315</v>
      </c>
      <c r="I76" s="37" t="s">
        <v>19</v>
      </c>
      <c r="J76" s="40" t="str">
        <f>IFERROR(VLOOKUP(B76,'DM1'!$A$1:$M$80,13,FALSE),"")</f>
        <v/>
      </c>
      <c r="K76" s="40" t="str">
        <f>IFERROR(VLOOKUP(B76,'DM2'!$A$1:$M$80,13,FALSE),"")</f>
        <v/>
      </c>
      <c r="L76" s="40" t="str">
        <f>IFERROR(VLOOKUP(B76,'DM3'!$A$1:$M$80,13,FALSE),"")</f>
        <v/>
      </c>
      <c r="M76" s="40" t="str">
        <f>IFERROR(VLOOKUP(B76,'SP1'!$A$1:$L$80,12,FALSE),"")</f>
        <v/>
      </c>
      <c r="N76" s="40" t="str">
        <f>IFERROR(VLOOKUP(B76,'SP2'!$A$1:$L$80,12,FALSE),"")</f>
        <v/>
      </c>
      <c r="O76" s="40" t="str">
        <f>IFERROR(VLOOKUP(B76,'SP3'!$A$1:$L$73,12,FALSE),"")</f>
        <v/>
      </c>
      <c r="P76" s="41">
        <f t="shared" si="5"/>
        <v>0</v>
      </c>
      <c r="Q76" s="43">
        <f t="shared" si="6"/>
        <v>0</v>
      </c>
      <c r="R76" s="43">
        <f t="shared" si="8"/>
        <v>0</v>
      </c>
      <c r="S76" s="57" t="str">
        <f>IFERROR(VLOOKUP(B76,'Misecky SBX'!$A$1:$F$89,6,FALSE),"")</f>
        <v/>
      </c>
      <c r="T76" s="56">
        <f>IFERROR(VLOOKUP(B76,DMSBX1!$D$1:$I$367,6,FALSE),"")</f>
        <v>20</v>
      </c>
      <c r="U76" s="57">
        <f>IFERROR(VLOOKUP(B76,DMSBX2!$C$1:$J$398,8,FALSE),"")</f>
        <v>24</v>
      </c>
      <c r="V76" s="56">
        <f>IFERROR(VLOOKUP(B76,DMSBX3!$D$1:$I$398,6,FALSE),"")</f>
        <v>36</v>
      </c>
      <c r="W76" s="57">
        <f>IFERROR(VLOOKUP(B76,pa!$A$1:$G$398,7,FALSE),"")</f>
        <v>32</v>
      </c>
      <c r="X76" s="56">
        <f>IFERROR(VLOOKUP(B76,so!$A$1:$F$398,6,FALSE),"")</f>
        <v>29</v>
      </c>
      <c r="Y76" s="57">
        <f>IFERROR(VLOOKUP(B76,ne!$A$1:$F$398,6,FALSE),"")</f>
        <v>80</v>
      </c>
      <c r="Z76" s="54">
        <f t="shared" si="7"/>
        <v>201</v>
      </c>
      <c r="AA76" s="37">
        <v>3</v>
      </c>
      <c r="AB76" s="54">
        <f t="shared" si="9"/>
        <v>148</v>
      </c>
    </row>
    <row r="77" spans="1:28" x14ac:dyDescent="0.45">
      <c r="B77" s="38">
        <v>2018308</v>
      </c>
      <c r="C77" s="37" t="s">
        <v>100</v>
      </c>
      <c r="D77" s="39">
        <v>2007</v>
      </c>
      <c r="E77" s="39" t="s">
        <v>36</v>
      </c>
      <c r="F77" s="43">
        <v>0</v>
      </c>
      <c r="G77" s="54">
        <v>86.666666666666671</v>
      </c>
      <c r="H77" s="37" t="s">
        <v>315</v>
      </c>
      <c r="I77" s="37" t="s">
        <v>10</v>
      </c>
      <c r="J77" s="40" t="str">
        <f>IFERROR(VLOOKUP(B77,'DM1'!$A$1:$M$80,13,FALSE),"")</f>
        <v/>
      </c>
      <c r="K77" s="40" t="str">
        <f>IFERROR(VLOOKUP(B77,'DM2'!$A$1:$M$80,13,FALSE),"")</f>
        <v/>
      </c>
      <c r="L77" s="40" t="str">
        <f>IFERROR(VLOOKUP(B77,'DM3'!$A$1:$M$80,13,FALSE),"")</f>
        <v/>
      </c>
      <c r="M77" s="40" t="str">
        <f>IFERROR(VLOOKUP(B77,'SP1'!$A$1:$L$80,12,FALSE),"")</f>
        <v/>
      </c>
      <c r="N77" s="40" t="str">
        <f>IFERROR(VLOOKUP(B77,'SP2'!$A$1:$L$80,12,FALSE),"")</f>
        <v/>
      </c>
      <c r="O77" s="40" t="str">
        <f>IFERROR(VLOOKUP(B77,'SP3'!$A$1:$L$73,12,FALSE),"")</f>
        <v/>
      </c>
      <c r="P77" s="41">
        <f t="shared" si="5"/>
        <v>0</v>
      </c>
      <c r="Q77" s="43">
        <f t="shared" si="6"/>
        <v>0</v>
      </c>
      <c r="R77" s="43">
        <f t="shared" si="8"/>
        <v>0</v>
      </c>
      <c r="S77" s="57">
        <f>IFERROR(VLOOKUP(B77,'Misecky SBX'!$A$1:$F$89,6,FALSE),"")</f>
        <v>100</v>
      </c>
      <c r="T77" s="56">
        <f>IFERROR(VLOOKUP(B77,DMSBX1!$D$1:$I$367,6,FALSE),"")</f>
        <v>6</v>
      </c>
      <c r="U77" s="57">
        <f>IFERROR(VLOOKUP(B77,DMSBX2!$C$1:$J$398,8,FALSE),"")</f>
        <v>18</v>
      </c>
      <c r="V77" s="56">
        <f>IFERROR(VLOOKUP(B77,DMSBX3!$D$1:$I$398,6,FALSE),"")</f>
        <v>24</v>
      </c>
      <c r="W77" s="57">
        <f>IFERROR(VLOOKUP(B77,pa!$A$1:$G$398,7,FALSE),"")</f>
        <v>20</v>
      </c>
      <c r="X77" s="56">
        <f>IFERROR(VLOOKUP(B77,so!$A$1:$F$398,6,FALSE),"")</f>
        <v>20</v>
      </c>
      <c r="Y77" s="57">
        <f>IFERROR(VLOOKUP(B77,ne!$A$1:$F$398,6,FALSE),"")</f>
        <v>26</v>
      </c>
      <c r="Z77" s="54">
        <f t="shared" si="7"/>
        <v>190</v>
      </c>
      <c r="AB77" s="54">
        <f t="shared" si="9"/>
        <v>150</v>
      </c>
    </row>
    <row r="78" spans="1:28" x14ac:dyDescent="0.45">
      <c r="A78" s="37">
        <v>9155093</v>
      </c>
      <c r="B78" s="38">
        <v>16073</v>
      </c>
      <c r="C78" s="37" t="s">
        <v>149</v>
      </c>
      <c r="D78" s="39">
        <v>2004</v>
      </c>
      <c r="E78" s="39" t="s">
        <v>9</v>
      </c>
      <c r="F78" s="43">
        <v>15.969999999999999</v>
      </c>
      <c r="G78" s="54">
        <v>20.666666666666668</v>
      </c>
      <c r="H78" s="37" t="s">
        <v>315</v>
      </c>
      <c r="I78" s="37" t="s">
        <v>29</v>
      </c>
      <c r="J78" s="40" t="str">
        <f>IFERROR(VLOOKUP(B78,'DM1'!$A$1:$M$80,13,FALSE),"")</f>
        <v/>
      </c>
      <c r="K78" s="40" t="str">
        <f>IFERROR(VLOOKUP(B78,'DM2'!$A$1:$M$80,13,FALSE),"")</f>
        <v/>
      </c>
      <c r="L78" s="40" t="str">
        <f>IFERROR(VLOOKUP(B78,'DM3'!$A$1:$M$80,13,FALSE),"")</f>
        <v/>
      </c>
      <c r="M78" s="40" t="str">
        <f>IFERROR(VLOOKUP(B78,'SP1'!$A$1:$L$80,12,FALSE),"")</f>
        <v/>
      </c>
      <c r="N78" s="40" t="str">
        <f>IFERROR(VLOOKUP(B78,'SP2'!$A$1:$L$80,12,FALSE),"")</f>
        <v/>
      </c>
      <c r="O78" s="40" t="str">
        <f>IFERROR(VLOOKUP(B78,'SP3'!$A$1:$L$73,12,FALSE),"")</f>
        <v/>
      </c>
      <c r="P78" s="41">
        <f t="shared" si="5"/>
        <v>0</v>
      </c>
      <c r="Q78" s="43">
        <f t="shared" si="6"/>
        <v>0</v>
      </c>
      <c r="R78" s="43">
        <f t="shared" si="8"/>
        <v>0</v>
      </c>
      <c r="S78" s="57">
        <f>IFERROR(VLOOKUP(B78,'Misecky SBX'!$A$1:$F$89,6,FALSE),"")</f>
        <v>40</v>
      </c>
      <c r="T78" s="56">
        <f>IFERROR(VLOOKUP(B78,DMSBX1!$D$1:$I$367,6,FALSE),"")</f>
        <v>14</v>
      </c>
      <c r="U78" s="57">
        <f>IFERROR(VLOOKUP(B78,DMSBX2!$C$1:$J$398,8,FALSE),"")</f>
        <v>15</v>
      </c>
      <c r="V78" s="56">
        <f>IFERROR(VLOOKUP(B78,DMSBX3!$D$1:$I$398,6,FALSE),"")</f>
        <v>8</v>
      </c>
      <c r="W78" s="57">
        <f>IFERROR(VLOOKUP(B78,pa!$A$1:$G$398,7,FALSE),"")</f>
        <v>26</v>
      </c>
      <c r="X78" s="56">
        <f>IFERROR(VLOOKUP(B78,so!$A$1:$F$398,6,FALSE),"")</f>
        <v>36</v>
      </c>
      <c r="Y78" s="57">
        <f>IFERROR(VLOOKUP(B78,ne!$A$1:$F$398,6,FALSE),"")</f>
        <v>32</v>
      </c>
      <c r="Z78" s="54">
        <f t="shared" si="7"/>
        <v>149</v>
      </c>
      <c r="AB78" s="54">
        <f t="shared" si="9"/>
        <v>108</v>
      </c>
    </row>
    <row r="79" spans="1:28" x14ac:dyDescent="0.45">
      <c r="A79" s="37">
        <v>9150334</v>
      </c>
      <c r="B79" s="38">
        <v>16145</v>
      </c>
      <c r="C79" s="37" t="s">
        <v>172</v>
      </c>
      <c r="D79" s="39">
        <v>2005</v>
      </c>
      <c r="E79" s="39" t="s">
        <v>36</v>
      </c>
      <c r="F79" s="43">
        <v>0</v>
      </c>
      <c r="G79" s="54">
        <v>62</v>
      </c>
      <c r="H79" s="37" t="s">
        <v>315</v>
      </c>
      <c r="I79" s="37" t="s">
        <v>12</v>
      </c>
      <c r="J79" s="40" t="str">
        <f>IFERROR(VLOOKUP(B79,'DM1'!$A$1:$M$80,13,FALSE),"")</f>
        <v/>
      </c>
      <c r="K79" s="40" t="str">
        <f>IFERROR(VLOOKUP(B79,'DM2'!$A$1:$M$80,13,FALSE),"")</f>
        <v/>
      </c>
      <c r="L79" s="40" t="str">
        <f>IFERROR(VLOOKUP(B79,'DM3'!$A$1:$M$80,13,FALSE),"")</f>
        <v/>
      </c>
      <c r="M79" s="40" t="str">
        <f>IFERROR(VLOOKUP(B79,'SP1'!$A$1:$L$80,12,FALSE),"")</f>
        <v/>
      </c>
      <c r="N79" s="40" t="str">
        <f>IFERROR(VLOOKUP(B79,'SP2'!$A$1:$L$80,12,FALSE),"")</f>
        <v/>
      </c>
      <c r="O79" s="40" t="str">
        <f>IFERROR(VLOOKUP(B79,'SP3'!$A$1:$L$73,12,FALSE),"")</f>
        <v/>
      </c>
      <c r="P79" s="41">
        <f t="shared" si="5"/>
        <v>0</v>
      </c>
      <c r="Q79" s="43">
        <f t="shared" si="6"/>
        <v>0</v>
      </c>
      <c r="R79" s="43">
        <f t="shared" si="8"/>
        <v>0</v>
      </c>
      <c r="S79" s="57" t="str">
        <f>IFERROR(VLOOKUP(B79,'Misecky SBX'!$A$1:$F$89,6,FALSE),"")</f>
        <v/>
      </c>
      <c r="T79" s="56">
        <f>IFERROR(VLOOKUP(B79,DMSBX1!$D$1:$I$367,6,FALSE),"")</f>
        <v>14</v>
      </c>
      <c r="U79" s="57">
        <f>IFERROR(VLOOKUP(B79,DMSBX2!$C$1:$J$398,8,FALSE),"")</f>
        <v>80</v>
      </c>
      <c r="V79" s="56">
        <f>IFERROR(VLOOKUP(B79,DMSBX3!$D$1:$I$398,6,FALSE),"")</f>
        <v>50</v>
      </c>
      <c r="W79" s="57" t="str">
        <f>IFERROR(VLOOKUP(B79,pa!$A$1:$G$398,7,FALSE),"")</f>
        <v/>
      </c>
      <c r="X79" s="56" t="str">
        <f>IFERROR(VLOOKUP(B79,so!$A$1:$F$398,6,FALSE),"")</f>
        <v/>
      </c>
      <c r="Y79" s="57" t="str">
        <f>IFERROR(VLOOKUP(B79,ne!$A$1:$F$398,6,FALSE),"")</f>
        <v/>
      </c>
      <c r="Z79" s="54">
        <f t="shared" si="7"/>
        <v>144</v>
      </c>
      <c r="AB79" s="54">
        <f t="shared" si="9"/>
        <v>144</v>
      </c>
    </row>
    <row r="80" spans="1:28" x14ac:dyDescent="0.45">
      <c r="B80" s="38">
        <v>171016</v>
      </c>
      <c r="C80" s="37" t="s">
        <v>103</v>
      </c>
      <c r="D80" s="39">
        <v>2007</v>
      </c>
      <c r="E80" s="39" t="s">
        <v>36</v>
      </c>
      <c r="F80" s="43">
        <v>0</v>
      </c>
      <c r="G80" s="54">
        <v>60</v>
      </c>
      <c r="H80" s="37" t="s">
        <v>315</v>
      </c>
      <c r="I80" s="37" t="s">
        <v>10</v>
      </c>
      <c r="J80" s="40" t="str">
        <f>IFERROR(VLOOKUP(B80,'DM1'!$A$1:$M$80,13,FALSE),"")</f>
        <v/>
      </c>
      <c r="K80" s="40" t="str">
        <f>IFERROR(VLOOKUP(B80,'DM2'!$A$1:$M$80,13,FALSE),"")</f>
        <v/>
      </c>
      <c r="L80" s="40" t="str">
        <f>IFERROR(VLOOKUP(B80,'DM3'!$A$1:$M$80,13,FALSE),"")</f>
        <v/>
      </c>
      <c r="M80" s="40" t="str">
        <f>IFERROR(VLOOKUP(B80,'SP1'!$A$1:$L$80,12,FALSE),"")</f>
        <v/>
      </c>
      <c r="N80" s="40" t="str">
        <f>IFERROR(VLOOKUP(B80,'SP2'!$A$1:$L$80,12,FALSE),"")</f>
        <v/>
      </c>
      <c r="O80" s="40" t="str">
        <f>IFERROR(VLOOKUP(B80,'SP3'!$A$1:$L$73,12,FALSE),"")</f>
        <v/>
      </c>
      <c r="P80" s="41">
        <f t="shared" si="5"/>
        <v>0</v>
      </c>
      <c r="Q80" s="43">
        <f t="shared" si="6"/>
        <v>0</v>
      </c>
      <c r="R80" s="43">
        <f t="shared" si="8"/>
        <v>0</v>
      </c>
      <c r="S80" s="57">
        <f>IFERROR(VLOOKUP(B80,'Misecky SBX'!$A$1:$F$89,6,FALSE),"")</f>
        <v>80</v>
      </c>
      <c r="T80" s="56">
        <f>IFERROR(VLOOKUP(B80,DMSBX1!$D$1:$I$367,6,FALSE),"")</f>
        <v>14</v>
      </c>
      <c r="U80" s="57">
        <f>IFERROR(VLOOKUP(B80,DMSBX2!$C$1:$J$398,8,FALSE),"")</f>
        <v>10</v>
      </c>
      <c r="V80" s="56">
        <f>IFERROR(VLOOKUP(B80,DMSBX3!$D$1:$I$398,6,FALSE),"")</f>
        <v>10</v>
      </c>
      <c r="W80" s="57">
        <f>IFERROR(VLOOKUP(B80,pa!$A$1:$G$398,7,FALSE),"")</f>
        <v>13</v>
      </c>
      <c r="X80" s="56">
        <f>IFERROR(VLOOKUP(B80,so!$A$1:$F$398,6,FALSE),"")</f>
        <v>13</v>
      </c>
      <c r="Y80" s="57">
        <f>IFERROR(VLOOKUP(B80,ne!$A$1:$F$398,6,FALSE),"")</f>
        <v>13</v>
      </c>
      <c r="Z80" s="54">
        <f t="shared" si="7"/>
        <v>133</v>
      </c>
      <c r="AB80" s="54">
        <f t="shared" si="9"/>
        <v>107</v>
      </c>
    </row>
    <row r="81" spans="1:28" x14ac:dyDescent="0.45">
      <c r="B81" s="38">
        <v>2018466</v>
      </c>
      <c r="C81" s="37" t="s">
        <v>67</v>
      </c>
      <c r="D81" s="39">
        <v>2007</v>
      </c>
      <c r="E81" s="39" t="s">
        <v>9</v>
      </c>
      <c r="F81" s="43">
        <v>0</v>
      </c>
      <c r="G81" s="54">
        <v>46.666666666666664</v>
      </c>
      <c r="H81" s="37" t="s">
        <v>315</v>
      </c>
      <c r="I81" s="37" t="s">
        <v>68</v>
      </c>
      <c r="J81" s="40" t="str">
        <f>IFERROR(VLOOKUP(B81,'DM1'!$A$1:$M$80,13,FALSE),"")</f>
        <v/>
      </c>
      <c r="K81" s="40" t="str">
        <f>IFERROR(VLOOKUP(B81,'DM2'!$A$1:$M$80,13,FALSE),"")</f>
        <v/>
      </c>
      <c r="L81" s="40" t="str">
        <f>IFERROR(VLOOKUP(B81,'DM3'!$A$1:$M$80,13,FALSE),"")</f>
        <v/>
      </c>
      <c r="M81" s="40" t="str">
        <f>IFERROR(VLOOKUP(B81,'SP1'!$A$1:$L$80,12,FALSE),"")</f>
        <v/>
      </c>
      <c r="N81" s="40" t="str">
        <f>IFERROR(VLOOKUP(B81,'SP2'!$A$1:$L$80,12,FALSE),"")</f>
        <v/>
      </c>
      <c r="O81" s="40" t="str">
        <f>IFERROR(VLOOKUP(B81,'SP3'!$A$1:$L$73,12,FALSE),"")</f>
        <v/>
      </c>
      <c r="P81" s="41">
        <f t="shared" si="5"/>
        <v>0</v>
      </c>
      <c r="Q81" s="43">
        <f t="shared" si="6"/>
        <v>0</v>
      </c>
      <c r="R81" s="43">
        <f t="shared" si="8"/>
        <v>0</v>
      </c>
      <c r="S81" s="57">
        <f>IFERROR(VLOOKUP(B81,'Misecky SBX'!$A$1:$F$89,6,FALSE),"")</f>
        <v>60</v>
      </c>
      <c r="T81" s="56">
        <f>IFERROR(VLOOKUP(B81,DMSBX1!$D$1:$I$367,6,FALSE),"")</f>
        <v>5</v>
      </c>
      <c r="U81" s="57">
        <f>IFERROR(VLOOKUP(B81,DMSBX2!$C$1:$J$398,8,FALSE),"")</f>
        <v>3.6</v>
      </c>
      <c r="V81" s="56">
        <f>IFERROR(VLOOKUP(B81,DMSBX3!$D$1:$I$398,6,FALSE),"")</f>
        <v>7</v>
      </c>
      <c r="W81" s="57">
        <f>IFERROR(VLOOKUP(B81,pa!$A$1:$G$398,7,FALSE),"")</f>
        <v>16</v>
      </c>
      <c r="X81" s="56">
        <f>IFERROR(VLOOKUP(B81,so!$A$1:$F$398,6,FALSE),"")</f>
        <v>20</v>
      </c>
      <c r="Y81" s="57">
        <f>IFERROR(VLOOKUP(B81,ne!$A$1:$F$398,6,FALSE),"")</f>
        <v>20</v>
      </c>
      <c r="Z81" s="54">
        <f t="shared" si="7"/>
        <v>123</v>
      </c>
      <c r="AB81" s="54">
        <f t="shared" si="9"/>
        <v>100</v>
      </c>
    </row>
    <row r="82" spans="1:28" x14ac:dyDescent="0.45">
      <c r="B82" s="38">
        <v>2018017</v>
      </c>
      <c r="C82" s="37" t="s">
        <v>101</v>
      </c>
      <c r="D82" s="39">
        <v>2007</v>
      </c>
      <c r="E82" s="39" t="s">
        <v>36</v>
      </c>
      <c r="F82" s="43">
        <v>0</v>
      </c>
      <c r="G82" s="54">
        <v>86.666666666666671</v>
      </c>
      <c r="H82" s="37" t="s">
        <v>315</v>
      </c>
      <c r="I82" s="37" t="s">
        <v>12</v>
      </c>
      <c r="J82" s="40" t="str">
        <f>IFERROR(VLOOKUP(B82,'DM1'!$A$1:$M$80,13,FALSE),"")</f>
        <v/>
      </c>
      <c r="K82" s="40" t="str">
        <f>IFERROR(VLOOKUP(B82,'DM2'!$A$1:$M$80,13,FALSE),"")</f>
        <v/>
      </c>
      <c r="L82" s="40" t="str">
        <f>IFERROR(VLOOKUP(B82,'DM3'!$A$1:$M$80,13,FALSE),"")</f>
        <v/>
      </c>
      <c r="M82" s="40" t="str">
        <f>IFERROR(VLOOKUP(B82,'SP1'!$A$1:$L$80,12,FALSE),"")</f>
        <v/>
      </c>
      <c r="N82" s="40" t="str">
        <f>IFERROR(VLOOKUP(B82,'SP2'!$A$1:$L$80,12,FALSE),"")</f>
        <v/>
      </c>
      <c r="O82" s="40" t="str">
        <f>IFERROR(VLOOKUP(B82,'SP3'!$A$1:$L$73,12,FALSE),"")</f>
        <v/>
      </c>
      <c r="P82" s="41">
        <f t="shared" si="5"/>
        <v>0</v>
      </c>
      <c r="Q82" s="43">
        <f t="shared" si="6"/>
        <v>0</v>
      </c>
      <c r="R82" s="43">
        <f t="shared" si="8"/>
        <v>0</v>
      </c>
      <c r="S82" s="57" t="str">
        <f>IFERROR(VLOOKUP(B82,'Misecky SBX'!$A$1:$F$89,6,FALSE),"")</f>
        <v/>
      </c>
      <c r="T82" s="56">
        <f>IFERROR(VLOOKUP(B82,DMSBX1!$D$1:$I$367,6,FALSE),"")</f>
        <v>20</v>
      </c>
      <c r="U82" s="57">
        <f>IFERROR(VLOOKUP(B82,DMSBX2!$C$1:$J$398,8,FALSE),"")</f>
        <v>4</v>
      </c>
      <c r="V82" s="56" t="str">
        <f>IFERROR(VLOOKUP(B82,DMSBX3!$D$1:$I$398,6,FALSE),"")</f>
        <v/>
      </c>
      <c r="W82" s="57">
        <f>IFERROR(VLOOKUP(B82,pa!$A$1:$G$398,7,FALSE),"")</f>
        <v>29</v>
      </c>
      <c r="X82" s="56">
        <f>IFERROR(VLOOKUP(B82,so!$A$1:$F$398,6,FALSE),"")</f>
        <v>36</v>
      </c>
      <c r="Y82" s="57">
        <f>IFERROR(VLOOKUP(B82,ne!$A$1:$F$398,6,FALSE),"")</f>
        <v>29</v>
      </c>
      <c r="Z82" s="54">
        <f t="shared" si="7"/>
        <v>118</v>
      </c>
      <c r="AB82" s="54">
        <f t="shared" si="9"/>
        <v>94</v>
      </c>
    </row>
    <row r="83" spans="1:28" x14ac:dyDescent="0.45">
      <c r="A83" s="44">
        <v>9155140</v>
      </c>
      <c r="B83" s="38">
        <v>171069</v>
      </c>
      <c r="C83" s="37" t="s">
        <v>64</v>
      </c>
      <c r="D83" s="39">
        <v>2007</v>
      </c>
      <c r="E83" s="39" t="s">
        <v>9</v>
      </c>
      <c r="F83" s="43">
        <v>43.666666666666664</v>
      </c>
      <c r="G83" s="54">
        <v>66.666666666666671</v>
      </c>
      <c r="H83" s="37" t="s">
        <v>315</v>
      </c>
      <c r="I83" s="37" t="s">
        <v>29</v>
      </c>
      <c r="J83" s="40" t="str">
        <f>IFERROR(VLOOKUP(B83,'DM1'!$A$1:$M$80,13,FALSE),"")</f>
        <v/>
      </c>
      <c r="K83" s="40" t="str">
        <f>IFERROR(VLOOKUP(B83,'DM2'!$A$1:$M$80,13,FALSE),"")</f>
        <v/>
      </c>
      <c r="L83" s="40" t="str">
        <f>IFERROR(VLOOKUP(B83,'DM3'!$A$1:$M$80,13,FALSE),"")</f>
        <v/>
      </c>
      <c r="M83" s="40" t="str">
        <f>IFERROR(VLOOKUP(B83,'SP1'!$A$1:$L$80,12,FALSE),"")</f>
        <v/>
      </c>
      <c r="N83" s="40" t="str">
        <f>IFERROR(VLOOKUP(B83,'SP2'!$A$1:$L$80,12,FALSE),"")</f>
        <v/>
      </c>
      <c r="O83" s="40" t="str">
        <f>IFERROR(VLOOKUP(B83,'SP3'!$A$1:$L$73,12,FALSE),"")</f>
        <v/>
      </c>
      <c r="P83" s="41">
        <f t="shared" si="5"/>
        <v>0</v>
      </c>
      <c r="Q83" s="43">
        <f t="shared" si="6"/>
        <v>0</v>
      </c>
      <c r="R83" s="43">
        <f t="shared" si="8"/>
        <v>0</v>
      </c>
      <c r="S83" s="57">
        <f>IFERROR(VLOOKUP(B83,'Misecky SBX'!$A$1:$F$89,6,FALSE),"")</f>
        <v>36</v>
      </c>
      <c r="T83" s="56">
        <f>IFERROR(VLOOKUP(B83,DMSBX1!$D$1:$I$367,6,FALSE),"")</f>
        <v>6</v>
      </c>
      <c r="U83" s="57">
        <f>IFERROR(VLOOKUP(B83,DMSBX2!$C$1:$J$398,8,FALSE),"")</f>
        <v>2.8</v>
      </c>
      <c r="V83" s="56">
        <f>IFERROR(VLOOKUP(B83,DMSBX3!$D$1:$I$398,6,FALSE),"")</f>
        <v>2.6</v>
      </c>
      <c r="W83" s="57">
        <f>IFERROR(VLOOKUP(B83,pa!$A$1:$G$398,7,FALSE),"")</f>
        <v>20</v>
      </c>
      <c r="X83" s="56">
        <f>IFERROR(VLOOKUP(B83,so!$A$1:$F$398,6,FALSE),"")</f>
        <v>24</v>
      </c>
      <c r="Y83" s="57">
        <f>IFERROR(VLOOKUP(B83,ne!$A$1:$F$398,6,FALSE),"")</f>
        <v>29</v>
      </c>
      <c r="Z83" s="54">
        <f t="shared" si="7"/>
        <v>115</v>
      </c>
      <c r="AB83" s="54">
        <f t="shared" si="9"/>
        <v>89</v>
      </c>
    </row>
    <row r="84" spans="1:28" x14ac:dyDescent="0.45">
      <c r="B84" s="38">
        <v>2018470</v>
      </c>
      <c r="C84" s="37" t="s">
        <v>70</v>
      </c>
      <c r="D84" s="39">
        <v>2007</v>
      </c>
      <c r="E84" s="39" t="s">
        <v>9</v>
      </c>
      <c r="F84" s="43">
        <v>37.333333333333336</v>
      </c>
      <c r="G84" s="54">
        <v>42</v>
      </c>
      <c r="H84" s="37" t="s">
        <v>315</v>
      </c>
      <c r="I84" s="37" t="s">
        <v>12</v>
      </c>
      <c r="J84" s="40" t="str">
        <f>IFERROR(VLOOKUP(B84,'DM1'!$A$1:$M$80,13,FALSE),"")</f>
        <v/>
      </c>
      <c r="K84" s="40" t="str">
        <f>IFERROR(VLOOKUP(B84,'DM2'!$A$1:$M$80,13,FALSE),"")</f>
        <v/>
      </c>
      <c r="L84" s="40" t="str">
        <f>IFERROR(VLOOKUP(B84,'DM3'!$A$1:$M$80,13,FALSE),"")</f>
        <v/>
      </c>
      <c r="M84" s="40" t="str">
        <f>IFERROR(VLOOKUP(B84,'SP1'!$A$1:$L$80,12,FALSE),"")</f>
        <v/>
      </c>
      <c r="N84" s="40" t="str">
        <f>IFERROR(VLOOKUP(B84,'SP2'!$A$1:$L$80,12,FALSE),"")</f>
        <v/>
      </c>
      <c r="O84" s="40" t="str">
        <f>IFERROR(VLOOKUP(B84,'SP3'!$A$1:$L$73,12,FALSE),"")</f>
        <v/>
      </c>
      <c r="P84" s="41">
        <f t="shared" si="5"/>
        <v>0</v>
      </c>
      <c r="Q84" s="43">
        <f t="shared" si="6"/>
        <v>0</v>
      </c>
      <c r="R84" s="43">
        <f t="shared" si="8"/>
        <v>0</v>
      </c>
      <c r="S84" s="57" t="str">
        <f>IFERROR(VLOOKUP(B84,'Misecky SBX'!$A$1:$F$89,6,FALSE),"")</f>
        <v/>
      </c>
      <c r="T84" s="56">
        <f>IFERROR(VLOOKUP(B84,DMSBX1!$D$1:$I$367,6,FALSE),"")</f>
        <v>14</v>
      </c>
      <c r="U84" s="57">
        <f>IFERROR(VLOOKUP(B84,DMSBX2!$C$1:$J$398,8,FALSE),"")</f>
        <v>12</v>
      </c>
      <c r="V84" s="56">
        <f>IFERROR(VLOOKUP(B84,DMSBX3!$D$1:$I$398,6,FALSE),"")</f>
        <v>9</v>
      </c>
      <c r="W84" s="57">
        <f>IFERROR(VLOOKUP(B84,pa!$A$1:$G$398,7,FALSE),"")</f>
        <v>36</v>
      </c>
      <c r="X84" s="56">
        <f>IFERROR(VLOOKUP(B84,so!$A$1:$F$398,6,FALSE),"")</f>
        <v>26</v>
      </c>
      <c r="Y84" s="57">
        <f>IFERROR(VLOOKUP(B84,ne!$A$1:$F$398,6,FALSE),"")</f>
        <v>26</v>
      </c>
      <c r="Z84" s="54">
        <f t="shared" si="7"/>
        <v>114</v>
      </c>
      <c r="AB84" s="54">
        <f t="shared" si="9"/>
        <v>88</v>
      </c>
    </row>
    <row r="85" spans="1:28" x14ac:dyDescent="0.45">
      <c r="B85" s="38">
        <v>2022001</v>
      </c>
      <c r="C85" s="37" t="s">
        <v>69</v>
      </c>
      <c r="D85" s="39">
        <v>2007</v>
      </c>
      <c r="E85" s="39" t="s">
        <v>9</v>
      </c>
      <c r="F85" s="43">
        <v>0</v>
      </c>
      <c r="G85" s="54">
        <v>43.333333333333336</v>
      </c>
      <c r="H85" s="37" t="s">
        <v>315</v>
      </c>
      <c r="I85" s="37" t="s">
        <v>29</v>
      </c>
      <c r="J85" s="40" t="str">
        <f>IFERROR(VLOOKUP(B85,'DM1'!$A$1:$M$80,13,FALSE),"")</f>
        <v/>
      </c>
      <c r="K85" s="40" t="str">
        <f>IFERROR(VLOOKUP(B85,'DM2'!$A$1:$M$80,13,FALSE),"")</f>
        <v/>
      </c>
      <c r="L85" s="40" t="str">
        <f>IFERROR(VLOOKUP(B85,'DM3'!$A$1:$M$80,13,FALSE),"")</f>
        <v/>
      </c>
      <c r="M85" s="40" t="str">
        <f>IFERROR(VLOOKUP(B85,'SP1'!$A$1:$L$80,12,FALSE),"")</f>
        <v/>
      </c>
      <c r="N85" s="40" t="str">
        <f>IFERROR(VLOOKUP(B85,'SP2'!$A$1:$L$80,12,FALSE),"")</f>
        <v/>
      </c>
      <c r="O85" s="40" t="str">
        <f>IFERROR(VLOOKUP(B85,'SP3'!$A$1:$L$73,12,FALSE),"")</f>
        <v/>
      </c>
      <c r="P85" s="41">
        <f t="shared" si="5"/>
        <v>0</v>
      </c>
      <c r="Q85" s="43">
        <f t="shared" si="6"/>
        <v>0</v>
      </c>
      <c r="R85" s="43">
        <f t="shared" si="8"/>
        <v>0</v>
      </c>
      <c r="S85" s="57">
        <f>IFERROR(VLOOKUP(B85,'Misecky SBX'!$A$1:$F$89,6,FALSE),"")</f>
        <v>45</v>
      </c>
      <c r="T85" s="56">
        <f>IFERROR(VLOOKUP(B85,DMSBX1!$D$1:$I$367,6,FALSE),"")</f>
        <v>5</v>
      </c>
      <c r="U85" s="57">
        <f>IFERROR(VLOOKUP(B85,DMSBX2!$C$1:$J$398,8,FALSE),"")</f>
        <v>2.4</v>
      </c>
      <c r="V85" s="56">
        <f>IFERROR(VLOOKUP(B85,DMSBX3!$D$1:$I$398,6,FALSE),"")</f>
        <v>3.6</v>
      </c>
      <c r="W85" s="57">
        <f>IFERROR(VLOOKUP(B85,pa!$A$1:$G$398,7,FALSE),"")</f>
        <v>18</v>
      </c>
      <c r="X85" s="56">
        <f>IFERROR(VLOOKUP(B85,so!$A$1:$F$398,6,FALSE),"")</f>
        <v>22</v>
      </c>
      <c r="Y85" s="57">
        <f>IFERROR(VLOOKUP(B85,ne!$A$1:$F$398,6,FALSE),"")</f>
        <v>18</v>
      </c>
      <c r="Z85" s="54">
        <f t="shared" si="7"/>
        <v>108</v>
      </c>
      <c r="AB85" s="54">
        <f t="shared" si="9"/>
        <v>85</v>
      </c>
    </row>
    <row r="86" spans="1:28" x14ac:dyDescent="0.45">
      <c r="A86" s="37">
        <v>9150339</v>
      </c>
      <c r="B86" s="38">
        <v>16109</v>
      </c>
      <c r="C86" s="37" t="s">
        <v>179</v>
      </c>
      <c r="D86" s="39">
        <v>2006</v>
      </c>
      <c r="E86" s="39" t="s">
        <v>36</v>
      </c>
      <c r="F86" s="43">
        <v>0</v>
      </c>
      <c r="G86" s="54">
        <v>33.666666666666664</v>
      </c>
      <c r="H86" s="37" t="s">
        <v>315</v>
      </c>
      <c r="I86" s="37" t="s">
        <v>57</v>
      </c>
      <c r="J86" s="40" t="str">
        <f>IFERROR(VLOOKUP(B86,'DM1'!$A$1:$M$80,13,FALSE),"")</f>
        <v/>
      </c>
      <c r="K86" s="40" t="str">
        <f>IFERROR(VLOOKUP(B86,'DM2'!$A$1:$M$80,13,FALSE),"")</f>
        <v/>
      </c>
      <c r="L86" s="40" t="str">
        <f>IFERROR(VLOOKUP(B86,'DM3'!$A$1:$M$80,13,FALSE),"")</f>
        <v/>
      </c>
      <c r="M86" s="40" t="str">
        <f>IFERROR(VLOOKUP(B86,'SP1'!$A$1:$L$80,12,FALSE),"")</f>
        <v/>
      </c>
      <c r="N86" s="40" t="str">
        <f>IFERROR(VLOOKUP(B86,'SP2'!$A$1:$L$80,12,FALSE),"")</f>
        <v/>
      </c>
      <c r="O86" s="40" t="str">
        <f>IFERROR(VLOOKUP(B86,'SP3'!$A$1:$L$73,12,FALSE),"")</f>
        <v/>
      </c>
      <c r="P86" s="41">
        <f t="shared" si="5"/>
        <v>0</v>
      </c>
      <c r="Q86" s="43">
        <f t="shared" si="6"/>
        <v>0</v>
      </c>
      <c r="R86" s="43">
        <f t="shared" si="8"/>
        <v>0</v>
      </c>
      <c r="S86" s="57" t="str">
        <f>IFERROR(VLOOKUP(B86,'Misecky SBX'!$A$1:$F$89,6,FALSE),"")</f>
        <v/>
      </c>
      <c r="T86" s="56">
        <f>IFERROR(VLOOKUP(B86,DMSBX1!$D$1:$I$367,6,FALSE),"")</f>
        <v>20</v>
      </c>
      <c r="U86" s="57">
        <f>IFERROR(VLOOKUP(B86,DMSBX2!$C$1:$J$398,8,FALSE),"")</f>
        <v>13</v>
      </c>
      <c r="V86" s="56">
        <f>IFERROR(VLOOKUP(B86,DMSBX3!$D$1:$I$398,6,FALSE),"")</f>
        <v>16</v>
      </c>
      <c r="W86" s="57">
        <f>IFERROR(VLOOKUP(B86,pa!$A$1:$G$398,7,FALSE),"")</f>
        <v>14</v>
      </c>
      <c r="X86" s="56">
        <f>IFERROR(VLOOKUP(B86,so!$A$1:$F$398,6,FALSE),"")</f>
        <v>24</v>
      </c>
      <c r="Y86" s="57">
        <f>IFERROR(VLOOKUP(B86,ne!$A$1:$F$398,6,FALSE),"")</f>
        <v>20</v>
      </c>
      <c r="Z86" s="54">
        <f t="shared" si="7"/>
        <v>94</v>
      </c>
      <c r="AB86" s="54">
        <f t="shared" si="9"/>
        <v>64</v>
      </c>
    </row>
    <row r="87" spans="1:28" x14ac:dyDescent="0.45">
      <c r="A87" s="44">
        <v>9150339</v>
      </c>
      <c r="B87" s="37">
        <v>16109</v>
      </c>
      <c r="C87" s="44" t="s">
        <v>179</v>
      </c>
      <c r="D87" s="71">
        <v>2006</v>
      </c>
      <c r="E87" s="39" t="s">
        <v>36</v>
      </c>
      <c r="F87" s="71"/>
      <c r="H87" s="37" t="s">
        <v>315</v>
      </c>
      <c r="J87" s="40" t="str">
        <f>IFERROR(VLOOKUP(B87,'DM1'!$A$1:$M$80,13,FALSE),"")</f>
        <v/>
      </c>
      <c r="K87" s="40" t="str">
        <f>IFERROR(VLOOKUP(B87,'DM2'!$A$1:$M$80,13,FALSE),"")</f>
        <v/>
      </c>
      <c r="L87" s="40" t="str">
        <f>IFERROR(VLOOKUP(B87,'DM3'!$A$1:$M$80,13,FALSE),"")</f>
        <v/>
      </c>
      <c r="M87" s="40" t="str">
        <f>IFERROR(VLOOKUP(B87,'SP1'!$A$1:$L$80,12,FALSE),"")</f>
        <v/>
      </c>
      <c r="N87" s="40" t="str">
        <f>IFERROR(VLOOKUP(B87,'SP2'!$A$1:$L$80,12,FALSE),"")</f>
        <v/>
      </c>
      <c r="O87" s="40" t="str">
        <f>IFERROR(VLOOKUP(B87,'SP3'!$A$1:$L$73,12,FALSE),"")</f>
        <v/>
      </c>
      <c r="P87" s="41">
        <f t="shared" si="5"/>
        <v>0</v>
      </c>
      <c r="Q87" s="43">
        <f t="shared" si="6"/>
        <v>0</v>
      </c>
      <c r="R87" s="43">
        <f t="shared" si="8"/>
        <v>0</v>
      </c>
      <c r="T87" s="56">
        <f>IFERROR(VLOOKUP(B87,DMSBX1!$D$1:$I$367,6,FALSE),"")</f>
        <v>20</v>
      </c>
      <c r="U87" s="57">
        <f>IFERROR(VLOOKUP(B87,DMSBX2!$C$1:$J$398,8,FALSE),"")</f>
        <v>13</v>
      </c>
      <c r="V87" s="56">
        <f>IFERROR(VLOOKUP(B87,DMSBX3!$D$1:$I$398,6,FALSE),"")</f>
        <v>16</v>
      </c>
      <c r="W87" s="57">
        <f>IFERROR(VLOOKUP(B87,pa!$A$1:$G$398,7,FALSE),"")</f>
        <v>14</v>
      </c>
      <c r="X87" s="56">
        <f>IFERROR(VLOOKUP(B87,so!$A$1:$F$398,6,FALSE),"")</f>
        <v>24</v>
      </c>
      <c r="Y87" s="57">
        <f>IFERROR(VLOOKUP(B87,ne!$A$1:$F$398,6,FALSE),"")</f>
        <v>20</v>
      </c>
      <c r="Z87" s="54">
        <f t="shared" si="7"/>
        <v>94</v>
      </c>
      <c r="AB87" s="54">
        <f t="shared" si="9"/>
        <v>64</v>
      </c>
    </row>
    <row r="88" spans="1:28" x14ac:dyDescent="0.45">
      <c r="A88" s="37">
        <v>9150319</v>
      </c>
      <c r="B88" s="38">
        <v>16146</v>
      </c>
      <c r="C88" s="37" t="s">
        <v>177</v>
      </c>
      <c r="D88" s="39">
        <v>2004</v>
      </c>
      <c r="E88" s="39" t="s">
        <v>36</v>
      </c>
      <c r="F88" s="43">
        <v>0</v>
      </c>
      <c r="G88" s="54">
        <v>40</v>
      </c>
      <c r="H88" s="37" t="s">
        <v>315</v>
      </c>
      <c r="I88" s="37" t="s">
        <v>19</v>
      </c>
      <c r="J88" s="40" t="str">
        <f>IFERROR(VLOOKUP(B88,'DM1'!$A$1:$M$80,13,FALSE),"")</f>
        <v/>
      </c>
      <c r="K88" s="40" t="str">
        <f>IFERROR(VLOOKUP(B88,'DM2'!$A$1:$M$80,13,FALSE),"")</f>
        <v/>
      </c>
      <c r="L88" s="40" t="str">
        <f>IFERROR(VLOOKUP(B88,'DM3'!$A$1:$M$80,13,FALSE),"")</f>
        <v/>
      </c>
      <c r="M88" s="40" t="str">
        <f>IFERROR(VLOOKUP(B88,'SP1'!$A$1:$L$80,12,FALSE),"")</f>
        <v/>
      </c>
      <c r="N88" s="40" t="str">
        <f>IFERROR(VLOOKUP(B88,'SP2'!$A$1:$L$80,12,FALSE),"")</f>
        <v/>
      </c>
      <c r="O88" s="40" t="str">
        <f>IFERROR(VLOOKUP(B88,'SP3'!$A$1:$L$73,12,FALSE),"")</f>
        <v/>
      </c>
      <c r="P88" s="41">
        <f t="shared" si="5"/>
        <v>0</v>
      </c>
      <c r="Q88" s="43">
        <f t="shared" si="6"/>
        <v>0</v>
      </c>
      <c r="R88" s="43">
        <f t="shared" si="8"/>
        <v>0</v>
      </c>
      <c r="S88" s="57" t="str">
        <f>IFERROR(VLOOKUP(B88,'Misecky SBX'!$A$1:$F$89,6,FALSE),"")</f>
        <v/>
      </c>
      <c r="T88" s="56">
        <f>IFERROR(VLOOKUP(B88,DMSBX1!$D$1:$I$367,6,FALSE),"")</f>
        <v>14</v>
      </c>
      <c r="U88" s="57">
        <f>IFERROR(VLOOKUP(B88,DMSBX2!$C$1:$J$398,8,FALSE),"")</f>
        <v>22</v>
      </c>
      <c r="V88" s="56">
        <f>IFERROR(VLOOKUP(B88,DMSBX3!$D$1:$I$398,6,FALSE),"")</f>
        <v>50</v>
      </c>
      <c r="W88" s="57" t="str">
        <f>IFERROR(VLOOKUP(B88,pa!$A$1:$G$398,7,FALSE),"")</f>
        <v/>
      </c>
      <c r="X88" s="56" t="str">
        <f>IFERROR(VLOOKUP(B88,so!$A$1:$F$398,6,FALSE),"")</f>
        <v/>
      </c>
      <c r="Y88" s="57" t="str">
        <f>IFERROR(VLOOKUP(B88,ne!$A$1:$F$398,6,FALSE),"")</f>
        <v/>
      </c>
      <c r="Z88" s="54">
        <f t="shared" si="7"/>
        <v>86</v>
      </c>
      <c r="AB88" s="54">
        <f t="shared" si="9"/>
        <v>86</v>
      </c>
    </row>
    <row r="89" spans="1:28" x14ac:dyDescent="0.45">
      <c r="A89" s="37">
        <v>9155113</v>
      </c>
      <c r="B89" s="38">
        <v>171018</v>
      </c>
      <c r="C89" s="37" t="s">
        <v>143</v>
      </c>
      <c r="D89" s="39">
        <v>2005</v>
      </c>
      <c r="E89" s="39" t="s">
        <v>9</v>
      </c>
      <c r="F89" s="43">
        <v>1.2233333333333334</v>
      </c>
      <c r="G89" s="54">
        <v>51.333333333333336</v>
      </c>
      <c r="H89" s="37" t="s">
        <v>315</v>
      </c>
      <c r="I89" s="37" t="s">
        <v>12</v>
      </c>
      <c r="J89" s="40" t="str">
        <f>IFERROR(VLOOKUP(B89,'DM1'!$A$1:$M$80,13,FALSE),"")</f>
        <v/>
      </c>
      <c r="K89" s="40" t="str">
        <f>IFERROR(VLOOKUP(B89,'DM2'!$A$1:$M$80,13,FALSE),"")</f>
        <v/>
      </c>
      <c r="L89" s="40" t="str">
        <f>IFERROR(VLOOKUP(B89,'DM3'!$A$1:$M$80,13,FALSE),"")</f>
        <v/>
      </c>
      <c r="M89" s="40" t="str">
        <f>IFERROR(VLOOKUP(B89,'SP1'!$A$1:$L$80,12,FALSE),"")</f>
        <v/>
      </c>
      <c r="N89" s="40" t="str">
        <f>IFERROR(VLOOKUP(B89,'SP2'!$A$1:$L$80,12,FALSE),"")</f>
        <v/>
      </c>
      <c r="O89" s="40" t="str">
        <f>IFERROR(VLOOKUP(B89,'SP3'!$A$1:$L$73,12,FALSE),"")</f>
        <v/>
      </c>
      <c r="P89" s="41">
        <f t="shared" si="5"/>
        <v>0</v>
      </c>
      <c r="Q89" s="43">
        <f t="shared" si="6"/>
        <v>0</v>
      </c>
      <c r="R89" s="43">
        <f t="shared" si="8"/>
        <v>0</v>
      </c>
      <c r="S89" s="57" t="str">
        <f>IFERROR(VLOOKUP(B89,'Misecky SBX'!$A$1:$F$89,6,FALSE),"")</f>
        <v/>
      </c>
      <c r="T89" s="56" t="str">
        <f>IFERROR(VLOOKUP(B89,DMSBX1!$D$1:$I$367,6,FALSE),"")</f>
        <v/>
      </c>
      <c r="U89" s="57" t="str">
        <f>IFERROR(VLOOKUP(B89,DMSBX2!$C$1:$J$398,8,FALSE),"")</f>
        <v/>
      </c>
      <c r="V89" s="56" t="str">
        <f>IFERROR(VLOOKUP(B89,DMSBX3!$D$1:$I$398,6,FALSE),"")</f>
        <v/>
      </c>
      <c r="W89" s="57">
        <f>IFERROR(VLOOKUP(B89,pa!$A$1:$G$398,7,FALSE),"")</f>
        <v>29</v>
      </c>
      <c r="X89" s="56">
        <f>IFERROR(VLOOKUP(B89,so!$A$1:$F$398,6,FALSE),"")</f>
        <v>29</v>
      </c>
      <c r="Y89" s="57">
        <f>IFERROR(VLOOKUP(B89,ne!$A$1:$F$398,6,FALSE),"")</f>
        <v>24</v>
      </c>
      <c r="Z89" s="54">
        <f t="shared" si="7"/>
        <v>82</v>
      </c>
      <c r="AB89" s="54">
        <f t="shared" si="9"/>
        <v>82</v>
      </c>
    </row>
    <row r="90" spans="1:28" x14ac:dyDescent="0.45">
      <c r="A90" s="37">
        <v>9150323</v>
      </c>
      <c r="B90" s="38">
        <v>2020129</v>
      </c>
      <c r="C90" s="37" t="s">
        <v>181</v>
      </c>
      <c r="D90" s="39">
        <v>2003</v>
      </c>
      <c r="E90" s="39" t="s">
        <v>36</v>
      </c>
      <c r="F90" s="43">
        <v>0</v>
      </c>
      <c r="G90" s="54">
        <v>22.666666666666668</v>
      </c>
      <c r="H90" s="37" t="s">
        <v>315</v>
      </c>
      <c r="I90" s="37" t="s">
        <v>17</v>
      </c>
      <c r="J90" s="40" t="str">
        <f>IFERROR(VLOOKUP(B90,'DM1'!$A$1:$M$80,13,FALSE),"")</f>
        <v/>
      </c>
      <c r="K90" s="40" t="str">
        <f>IFERROR(VLOOKUP(B90,'DM2'!$A$1:$M$80,13,FALSE),"")</f>
        <v/>
      </c>
      <c r="L90" s="40" t="str">
        <f>IFERROR(VLOOKUP(B90,'DM3'!$A$1:$M$80,13,FALSE),"")</f>
        <v/>
      </c>
      <c r="M90" s="40" t="str">
        <f>IFERROR(VLOOKUP(B90,'SP1'!$A$1:$L$80,12,FALSE),"")</f>
        <v/>
      </c>
      <c r="N90" s="40" t="str">
        <f>IFERROR(VLOOKUP(B90,'SP2'!$A$1:$L$80,12,FALSE),"")</f>
        <v/>
      </c>
      <c r="O90" s="40" t="str">
        <f>IFERROR(VLOOKUP(B90,'SP3'!$A$1:$L$73,12,FALSE),"")</f>
        <v/>
      </c>
      <c r="P90" s="41">
        <f t="shared" si="5"/>
        <v>0</v>
      </c>
      <c r="Q90" s="43">
        <f t="shared" si="6"/>
        <v>0</v>
      </c>
      <c r="R90" s="43">
        <f t="shared" si="8"/>
        <v>0</v>
      </c>
      <c r="S90" s="57">
        <f>IFERROR(VLOOKUP(B90,'Misecky SBX'!$A$1:$F$89,6,FALSE),"")</f>
        <v>50</v>
      </c>
      <c r="T90" s="56">
        <f>IFERROR(VLOOKUP(B90,DMSBX1!$D$1:$I$367,6,FALSE),"")</f>
        <v>14</v>
      </c>
      <c r="U90" s="57">
        <f>IFERROR(VLOOKUP(B90,DMSBX2!$C$1:$J$398,8,FALSE),"")</f>
        <v>7</v>
      </c>
      <c r="V90" s="56">
        <f>IFERROR(VLOOKUP(B90,DMSBX3!$D$1:$I$398,6,FALSE),"")</f>
        <v>7</v>
      </c>
      <c r="W90" s="57" t="str">
        <f>IFERROR(VLOOKUP(B90,pa!$A$1:$G$398,7,FALSE),"")</f>
        <v/>
      </c>
      <c r="X90" s="56" t="str">
        <f>IFERROR(VLOOKUP(B90,so!$A$1:$F$398,6,FALSE),"")</f>
        <v/>
      </c>
      <c r="Y90" s="57" t="str">
        <f>IFERROR(VLOOKUP(B90,ne!$A$1:$F$398,6,FALSE),"")</f>
        <v/>
      </c>
      <c r="Z90" s="54">
        <f t="shared" si="7"/>
        <v>78</v>
      </c>
      <c r="AB90" s="54">
        <f t="shared" si="9"/>
        <v>71</v>
      </c>
    </row>
    <row r="91" spans="1:28" x14ac:dyDescent="0.45">
      <c r="A91" s="37">
        <v>9150348</v>
      </c>
      <c r="B91" s="38">
        <v>171058</v>
      </c>
      <c r="C91" s="37" t="s">
        <v>183</v>
      </c>
      <c r="D91" s="39">
        <v>2006</v>
      </c>
      <c r="E91" s="39" t="s">
        <v>36</v>
      </c>
      <c r="F91" s="43">
        <v>0</v>
      </c>
      <c r="G91" s="54">
        <v>18.333333333333332</v>
      </c>
      <c r="H91" s="37" t="s">
        <v>315</v>
      </c>
      <c r="I91" s="37" t="s">
        <v>17</v>
      </c>
      <c r="J91" s="40" t="str">
        <f>IFERROR(VLOOKUP(B91,'DM1'!$A$1:$M$80,13,FALSE),"")</f>
        <v/>
      </c>
      <c r="K91" s="40" t="str">
        <f>IFERROR(VLOOKUP(B91,'DM2'!$A$1:$M$80,13,FALSE),"")</f>
        <v/>
      </c>
      <c r="L91" s="40" t="str">
        <f>IFERROR(VLOOKUP(B91,'DM3'!$A$1:$M$80,13,FALSE),"")</f>
        <v/>
      </c>
      <c r="M91" s="40" t="str">
        <f>IFERROR(VLOOKUP(B91,'SP1'!$A$1:$L$80,12,FALSE),"")</f>
        <v/>
      </c>
      <c r="N91" s="40" t="str">
        <f>IFERROR(VLOOKUP(B91,'SP2'!$A$1:$L$80,12,FALSE),"")</f>
        <v/>
      </c>
      <c r="O91" s="40" t="str">
        <f>IFERROR(VLOOKUP(B91,'SP3'!$A$1:$L$73,12,FALSE),"")</f>
        <v/>
      </c>
      <c r="P91" s="41">
        <f t="shared" si="5"/>
        <v>0</v>
      </c>
      <c r="Q91" s="43">
        <f t="shared" si="6"/>
        <v>0</v>
      </c>
      <c r="R91" s="43">
        <f t="shared" si="8"/>
        <v>0</v>
      </c>
      <c r="S91" s="57">
        <f>IFERROR(VLOOKUP(B91,'Misecky SBX'!$A$1:$F$89,6,FALSE),"")</f>
        <v>40</v>
      </c>
      <c r="T91" s="56">
        <f>IFERROR(VLOOKUP(B91,DMSBX1!$D$1:$I$367,6,FALSE),"")</f>
        <v>14</v>
      </c>
      <c r="U91" s="57">
        <f>IFERROR(VLOOKUP(B91,DMSBX2!$C$1:$J$398,8,FALSE),"")</f>
        <v>9</v>
      </c>
      <c r="V91" s="56">
        <f>IFERROR(VLOOKUP(B91,DMSBX3!$D$1:$I$398,6,FALSE),"")</f>
        <v>12</v>
      </c>
      <c r="W91" s="57" t="str">
        <f>IFERROR(VLOOKUP(B91,pa!$A$1:$G$398,7,FALSE),"")</f>
        <v/>
      </c>
      <c r="X91" s="56" t="str">
        <f>IFERROR(VLOOKUP(B91,so!$A$1:$F$398,6,FALSE),"")</f>
        <v/>
      </c>
      <c r="Y91" s="57" t="str">
        <f>IFERROR(VLOOKUP(B91,ne!$A$1:$F$398,6,FALSE),"")</f>
        <v/>
      </c>
      <c r="Z91" s="54">
        <f t="shared" si="7"/>
        <v>75</v>
      </c>
      <c r="AB91" s="54">
        <f t="shared" si="9"/>
        <v>66</v>
      </c>
    </row>
    <row r="92" spans="1:28" x14ac:dyDescent="0.45">
      <c r="A92" s="37">
        <v>9155122</v>
      </c>
      <c r="B92" s="38">
        <v>2022016</v>
      </c>
      <c r="C92" s="37" t="s">
        <v>153</v>
      </c>
      <c r="D92" s="39">
        <v>2005</v>
      </c>
      <c r="E92" s="39" t="s">
        <v>9</v>
      </c>
      <c r="F92" s="43">
        <v>0</v>
      </c>
      <c r="G92" s="54">
        <v>13.666666666666666</v>
      </c>
      <c r="H92" s="37" t="s">
        <v>315</v>
      </c>
      <c r="I92" s="37" t="s">
        <v>10</v>
      </c>
      <c r="J92" s="40" t="str">
        <f>IFERROR(VLOOKUP(B92,'DM1'!$A$1:$M$80,13,FALSE),"")</f>
        <v/>
      </c>
      <c r="K92" s="40" t="str">
        <f>IFERROR(VLOOKUP(B92,'DM2'!$A$1:$M$80,13,FALSE),"")</f>
        <v/>
      </c>
      <c r="L92" s="40" t="str">
        <f>IFERROR(VLOOKUP(B92,'DM3'!$A$1:$M$80,13,FALSE),"")</f>
        <v/>
      </c>
      <c r="M92" s="40" t="str">
        <f>IFERROR(VLOOKUP(B92,'SP1'!$A$1:$L$80,12,FALSE),"")</f>
        <v/>
      </c>
      <c r="N92" s="40" t="str">
        <f>IFERROR(VLOOKUP(B92,'SP2'!$A$1:$L$80,12,FALSE),"")</f>
        <v/>
      </c>
      <c r="O92" s="40" t="str">
        <f>IFERROR(VLOOKUP(B92,'SP3'!$A$1:$L$73,12,FALSE),"")</f>
        <v/>
      </c>
      <c r="P92" s="41">
        <f t="shared" si="5"/>
        <v>0</v>
      </c>
      <c r="Q92" s="43">
        <f t="shared" si="6"/>
        <v>0</v>
      </c>
      <c r="R92" s="43">
        <f t="shared" si="8"/>
        <v>0</v>
      </c>
      <c r="S92" s="57" t="str">
        <f>IFERROR(VLOOKUP(B92,'Misecky SBX'!$A$1:$F$89,6,FALSE),"")</f>
        <v/>
      </c>
      <c r="T92" s="56" t="str">
        <f>IFERROR(VLOOKUP(B92,DMSBX1!$D$1:$I$367,6,FALSE),"")</f>
        <v/>
      </c>
      <c r="U92" s="57">
        <f>IFERROR(VLOOKUP(B92,DMSBX2!$C$1:$J$398,8,FALSE),"")</f>
        <v>8</v>
      </c>
      <c r="V92" s="56">
        <f>IFERROR(VLOOKUP(B92,DMSBX3!$D$1:$I$398,6,FALSE),"")</f>
        <v>6</v>
      </c>
      <c r="W92" s="57">
        <f>IFERROR(VLOOKUP(B92,pa!$A$1:$G$398,7,FALSE),"")</f>
        <v>22</v>
      </c>
      <c r="X92" s="56">
        <f>IFERROR(VLOOKUP(B92,so!$A$1:$F$398,6,FALSE),"")</f>
        <v>18</v>
      </c>
      <c r="Y92" s="57">
        <f>IFERROR(VLOOKUP(B92,ne!$A$1:$F$398,6,FALSE),"")</f>
        <v>16</v>
      </c>
      <c r="Z92" s="54">
        <f t="shared" si="7"/>
        <v>70</v>
      </c>
      <c r="AB92" s="54">
        <f t="shared" si="9"/>
        <v>56</v>
      </c>
    </row>
    <row r="93" spans="1:28" x14ac:dyDescent="0.45">
      <c r="A93" s="37">
        <v>9155121</v>
      </c>
      <c r="B93" s="38">
        <v>2022019</v>
      </c>
      <c r="C93" s="37" t="s">
        <v>151</v>
      </c>
      <c r="D93" s="39">
        <v>2005</v>
      </c>
      <c r="E93" s="39" t="s">
        <v>9</v>
      </c>
      <c r="F93" s="43">
        <v>0</v>
      </c>
      <c r="G93" s="54">
        <v>18.333333333333332</v>
      </c>
      <c r="H93" s="37" t="s">
        <v>315</v>
      </c>
      <c r="I93" s="37" t="s">
        <v>29</v>
      </c>
      <c r="J93" s="40" t="str">
        <f>IFERROR(VLOOKUP(B93,'DM1'!$A$1:$M$80,13,FALSE),"")</f>
        <v/>
      </c>
      <c r="K93" s="40" t="str">
        <f>IFERROR(VLOOKUP(B93,'DM2'!$A$1:$M$80,13,FALSE),"")</f>
        <v/>
      </c>
      <c r="L93" s="40" t="str">
        <f>IFERROR(VLOOKUP(B93,'DM3'!$A$1:$M$80,13,FALSE),"")</f>
        <v/>
      </c>
      <c r="M93" s="40" t="str">
        <f>IFERROR(VLOOKUP(B93,'SP1'!$A$1:$L$80,12,FALSE),"")</f>
        <v/>
      </c>
      <c r="N93" s="40" t="str">
        <f>IFERROR(VLOOKUP(B93,'SP2'!$A$1:$L$80,12,FALSE),"")</f>
        <v/>
      </c>
      <c r="O93" s="40" t="str">
        <f>IFERROR(VLOOKUP(B93,'SP3'!$A$1:$L$73,12,FALSE),"")</f>
        <v/>
      </c>
      <c r="P93" s="41">
        <f t="shared" si="5"/>
        <v>0</v>
      </c>
      <c r="Q93" s="43">
        <f t="shared" si="6"/>
        <v>0</v>
      </c>
      <c r="R93" s="43">
        <f t="shared" si="8"/>
        <v>0</v>
      </c>
      <c r="S93" s="57" t="str">
        <f>IFERROR(VLOOKUP(B93,'Misecky SBX'!$A$1:$F$89,6,FALSE),"")</f>
        <v/>
      </c>
      <c r="T93" s="56" t="str">
        <f>IFERROR(VLOOKUP(B93,DMSBX1!$D$1:$I$367,6,FALSE),"")</f>
        <v/>
      </c>
      <c r="U93" s="57">
        <f>IFERROR(VLOOKUP(B93,DMSBX2!$C$1:$J$398,8,FALSE),"")</f>
        <v>4</v>
      </c>
      <c r="V93" s="56">
        <f>IFERROR(VLOOKUP(B93,DMSBX3!$D$1:$I$398,6,FALSE),"")</f>
        <v>5</v>
      </c>
      <c r="W93" s="57">
        <f>IFERROR(VLOOKUP(B93,pa!$A$1:$G$398,7,FALSE),"")</f>
        <v>15</v>
      </c>
      <c r="X93" s="56">
        <f>IFERROR(VLOOKUP(B93,so!$A$1:$F$398,6,FALSE),"")</f>
        <v>16</v>
      </c>
      <c r="Y93" s="57">
        <f>IFERROR(VLOOKUP(B93,ne!$A$1:$F$398,6,FALSE),"")</f>
        <v>22</v>
      </c>
      <c r="Z93" s="54">
        <f t="shared" si="7"/>
        <v>62</v>
      </c>
      <c r="AB93" s="54">
        <f t="shared" si="9"/>
        <v>53</v>
      </c>
    </row>
    <row r="94" spans="1:28" x14ac:dyDescent="0.45">
      <c r="A94" s="37">
        <v>9155100</v>
      </c>
      <c r="B94" s="38">
        <v>2019149</v>
      </c>
      <c r="C94" s="37" t="s">
        <v>174</v>
      </c>
      <c r="D94" s="39">
        <v>2004</v>
      </c>
      <c r="E94" s="39" t="s">
        <v>36</v>
      </c>
      <c r="F94" s="43">
        <v>0</v>
      </c>
      <c r="G94" s="54">
        <v>48.333333333333336</v>
      </c>
      <c r="H94" s="37" t="s">
        <v>315</v>
      </c>
      <c r="I94" s="37" t="s">
        <v>47</v>
      </c>
      <c r="J94" s="40" t="str">
        <f>IFERROR(VLOOKUP(B94,'DM1'!$A$1:$M$80,13,FALSE),"")</f>
        <v/>
      </c>
      <c r="K94" s="40" t="str">
        <f>IFERROR(VLOOKUP(B94,'DM2'!$A$1:$M$80,13,FALSE),"")</f>
        <v/>
      </c>
      <c r="L94" s="40" t="str">
        <f>IFERROR(VLOOKUP(B94,'DM3'!$A$1:$M$80,13,FALSE),"")</f>
        <v/>
      </c>
      <c r="M94" s="40" t="str">
        <f>IFERROR(VLOOKUP(B94,'SP1'!$A$1:$L$80,12,FALSE),"")</f>
        <v/>
      </c>
      <c r="N94" s="40" t="str">
        <f>IFERROR(VLOOKUP(B94,'SP2'!$A$1:$L$80,12,FALSE),"")</f>
        <v/>
      </c>
      <c r="O94" s="40" t="str">
        <f>IFERROR(VLOOKUP(B94,'SP3'!$A$1:$L$73,12,FALSE),"")</f>
        <v/>
      </c>
      <c r="P94" s="41">
        <f t="shared" si="5"/>
        <v>0</v>
      </c>
      <c r="Q94" s="43">
        <f t="shared" si="6"/>
        <v>0</v>
      </c>
      <c r="R94" s="43">
        <f t="shared" si="8"/>
        <v>0</v>
      </c>
      <c r="S94" s="57" t="str">
        <f>IFERROR(VLOOKUP(B94,'Misecky SBX'!$A$1:$F$89,6,FALSE),"")</f>
        <v/>
      </c>
      <c r="T94" s="56">
        <f>IFERROR(VLOOKUP(B94,DMSBX1!$D$1:$I$367,6,FALSE),"")</f>
        <v>6</v>
      </c>
      <c r="U94" s="57">
        <f>IFERROR(VLOOKUP(B94,DMSBX2!$C$1:$J$398,8,FALSE),"")</f>
        <v>26</v>
      </c>
      <c r="V94" s="56">
        <f>IFERROR(VLOOKUP(B94,DMSBX3!$D$1:$I$398,6,FALSE),"")</f>
        <v>29</v>
      </c>
      <c r="W94" s="57" t="str">
        <f>IFERROR(VLOOKUP(B94,pa!$A$1:$G$398,7,FALSE),"")</f>
        <v/>
      </c>
      <c r="X94" s="56" t="str">
        <f>IFERROR(VLOOKUP(B94,so!$A$1:$F$398,6,FALSE),"")</f>
        <v/>
      </c>
      <c r="Y94" s="57" t="str">
        <f>IFERROR(VLOOKUP(B94,ne!$A$1:$F$398,6,FALSE),"")</f>
        <v/>
      </c>
      <c r="Z94" s="54">
        <f t="shared" si="7"/>
        <v>61</v>
      </c>
      <c r="AB94" s="54">
        <f t="shared" si="9"/>
        <v>61</v>
      </c>
    </row>
    <row r="95" spans="1:28" x14ac:dyDescent="0.45">
      <c r="A95" s="37">
        <v>9150322</v>
      </c>
      <c r="B95" s="38">
        <v>2020128</v>
      </c>
      <c r="C95" s="37" t="s">
        <v>186</v>
      </c>
      <c r="D95" s="39">
        <v>2004</v>
      </c>
      <c r="E95" s="39" t="s">
        <v>36</v>
      </c>
      <c r="F95" s="43">
        <v>0</v>
      </c>
      <c r="G95" s="54">
        <v>15.466666666666667</v>
      </c>
      <c r="H95" s="37" t="s">
        <v>315</v>
      </c>
      <c r="I95" s="37" t="s">
        <v>17</v>
      </c>
      <c r="J95" s="40" t="str">
        <f>IFERROR(VLOOKUP(B95,'DM1'!$A$1:$M$80,13,FALSE),"")</f>
        <v/>
      </c>
      <c r="K95" s="40" t="str">
        <f>IFERROR(VLOOKUP(B95,'DM2'!$A$1:$M$80,13,FALSE),"")</f>
        <v/>
      </c>
      <c r="L95" s="40" t="str">
        <f>IFERROR(VLOOKUP(B95,'DM3'!$A$1:$M$80,13,FALSE),"")</f>
        <v/>
      </c>
      <c r="M95" s="40" t="str">
        <f>IFERROR(VLOOKUP(B95,'SP1'!$A$1:$L$80,12,FALSE),"")</f>
        <v/>
      </c>
      <c r="N95" s="40" t="str">
        <f>IFERROR(VLOOKUP(B95,'SP2'!$A$1:$L$80,12,FALSE),"")</f>
        <v/>
      </c>
      <c r="O95" s="40" t="str">
        <f>IFERROR(VLOOKUP(B95,'SP3'!$A$1:$L$73,12,FALSE),"")</f>
        <v/>
      </c>
      <c r="P95" s="41">
        <f t="shared" si="5"/>
        <v>0</v>
      </c>
      <c r="Q95" s="43">
        <f t="shared" si="6"/>
        <v>0</v>
      </c>
      <c r="R95" s="43">
        <f t="shared" si="8"/>
        <v>0</v>
      </c>
      <c r="S95" s="57">
        <f>IFERROR(VLOOKUP(B95,'Misecky SBX'!$A$1:$F$89,6,FALSE),"")</f>
        <v>36</v>
      </c>
      <c r="T95" s="56">
        <f>IFERROR(VLOOKUP(B95,DMSBX1!$D$1:$I$367,6,FALSE),"")</f>
        <v>6</v>
      </c>
      <c r="U95" s="57">
        <f>IFERROR(VLOOKUP(B95,DMSBX2!$C$1:$J$398,8,FALSE),"")</f>
        <v>8</v>
      </c>
      <c r="V95" s="56">
        <f>IFERROR(VLOOKUP(B95,DMSBX3!$D$1:$I$398,6,FALSE),"")</f>
        <v>5</v>
      </c>
      <c r="W95" s="57" t="str">
        <f>IFERROR(VLOOKUP(B95,pa!$A$1:$G$398,7,FALSE),"")</f>
        <v/>
      </c>
      <c r="X95" s="56" t="str">
        <f>IFERROR(VLOOKUP(B95,so!$A$1:$F$398,6,FALSE),"")</f>
        <v/>
      </c>
      <c r="Y95" s="57" t="str">
        <f>IFERROR(VLOOKUP(B95,ne!$A$1:$F$398,6,FALSE),"")</f>
        <v/>
      </c>
      <c r="Z95" s="54">
        <f t="shared" si="7"/>
        <v>55</v>
      </c>
      <c r="AB95" s="54">
        <f t="shared" si="9"/>
        <v>50</v>
      </c>
    </row>
    <row r="96" spans="1:28" x14ac:dyDescent="0.45">
      <c r="A96" s="37">
        <v>9150373</v>
      </c>
      <c r="B96" s="38">
        <v>2021118</v>
      </c>
      <c r="C96" s="37" t="s">
        <v>190</v>
      </c>
      <c r="D96" s="39">
        <v>2005</v>
      </c>
      <c r="E96" s="39" t="s">
        <v>36</v>
      </c>
      <c r="F96" s="43">
        <v>0</v>
      </c>
      <c r="G96" s="54">
        <v>1.6666666666666667</v>
      </c>
      <c r="H96" s="37" t="s">
        <v>315</v>
      </c>
      <c r="I96" s="37" t="s">
        <v>47</v>
      </c>
      <c r="J96" s="40" t="str">
        <f>IFERROR(VLOOKUP(B96,'DM1'!$A$1:$M$80,13,FALSE),"")</f>
        <v/>
      </c>
      <c r="K96" s="40" t="str">
        <f>IFERROR(VLOOKUP(B96,'DM2'!$A$1:$M$80,13,FALSE),"")</f>
        <v/>
      </c>
      <c r="L96" s="40" t="str">
        <f>IFERROR(VLOOKUP(B96,'DM3'!$A$1:$M$80,13,FALSE),"")</f>
        <v/>
      </c>
      <c r="M96" s="40" t="str">
        <f>IFERROR(VLOOKUP(B96,'SP1'!$A$1:$L$80,12,FALSE),"")</f>
        <v/>
      </c>
      <c r="N96" s="40" t="str">
        <f>IFERROR(VLOOKUP(B96,'SP2'!$A$1:$L$80,12,FALSE),"")</f>
        <v/>
      </c>
      <c r="O96" s="40" t="str">
        <f>IFERROR(VLOOKUP(B96,'SP3'!$A$1:$L$73,12,FALSE),"")</f>
        <v/>
      </c>
      <c r="P96" s="41">
        <f t="shared" si="5"/>
        <v>0</v>
      </c>
      <c r="Q96" s="43">
        <f t="shared" si="6"/>
        <v>0</v>
      </c>
      <c r="R96" s="43">
        <f t="shared" si="8"/>
        <v>0</v>
      </c>
      <c r="S96" s="57">
        <f>IFERROR(VLOOKUP(B96,'Misecky SBX'!$A$1:$F$89,6,FALSE),"")</f>
        <v>32</v>
      </c>
      <c r="T96" s="56">
        <f>IFERROR(VLOOKUP(B96,DMSBX1!$D$1:$I$367,6,FALSE),"")</f>
        <v>14</v>
      </c>
      <c r="U96" s="57">
        <f>IFERROR(VLOOKUP(B96,DMSBX2!$C$1:$J$398,8,FALSE),"")</f>
        <v>4.5</v>
      </c>
      <c r="V96" s="56">
        <f>IFERROR(VLOOKUP(B96,DMSBX3!$D$1:$I$398,6,FALSE),"")</f>
        <v>4.5</v>
      </c>
      <c r="W96" s="57" t="str">
        <f>IFERROR(VLOOKUP(B96,pa!$A$1:$G$398,7,FALSE),"")</f>
        <v/>
      </c>
      <c r="X96" s="56" t="str">
        <f>IFERROR(VLOOKUP(B96,so!$A$1:$F$398,6,FALSE),"")</f>
        <v/>
      </c>
      <c r="Y96" s="57" t="str">
        <f>IFERROR(VLOOKUP(B96,ne!$A$1:$F$398,6,FALSE),"")</f>
        <v/>
      </c>
      <c r="Z96" s="54">
        <f t="shared" si="7"/>
        <v>55</v>
      </c>
      <c r="AB96" s="54">
        <f t="shared" si="9"/>
        <v>50.5</v>
      </c>
    </row>
    <row r="97" spans="1:28" x14ac:dyDescent="0.45">
      <c r="A97" s="37">
        <v>9150296</v>
      </c>
      <c r="B97" s="38">
        <v>16082</v>
      </c>
      <c r="C97" s="37" t="s">
        <v>286</v>
      </c>
      <c r="D97" s="39">
        <v>2003</v>
      </c>
      <c r="E97" s="39" t="s">
        <v>36</v>
      </c>
      <c r="H97" s="37" t="s">
        <v>315</v>
      </c>
      <c r="J97" s="40" t="str">
        <f>IFERROR(VLOOKUP(B97,'DM1'!$A$1:$M$80,13,FALSE),"")</f>
        <v/>
      </c>
      <c r="K97" s="40" t="str">
        <f>IFERROR(VLOOKUP(B97,'DM2'!$A$1:$M$80,13,FALSE),"")</f>
        <v/>
      </c>
      <c r="L97" s="40" t="str">
        <f>IFERROR(VLOOKUP(B97,'DM3'!$A$1:$M$80,13,FALSE),"")</f>
        <v/>
      </c>
      <c r="M97" s="40" t="str">
        <f>IFERROR(VLOOKUP(B97,'SP1'!$A$1:$L$80,12,FALSE),"")</f>
        <v/>
      </c>
      <c r="N97" s="40" t="str">
        <f>IFERROR(VLOOKUP(B97,'SP2'!$A$1:$L$80,12,FALSE),"")</f>
        <v/>
      </c>
      <c r="O97" s="40" t="str">
        <f>IFERROR(VLOOKUP(B97,'SP3'!$A$1:$L$73,12,FALSE),"")</f>
        <v/>
      </c>
      <c r="P97" s="41">
        <f t="shared" si="5"/>
        <v>0</v>
      </c>
      <c r="Q97" s="43">
        <f t="shared" si="6"/>
        <v>0</v>
      </c>
      <c r="R97" s="43">
        <f t="shared" si="8"/>
        <v>0</v>
      </c>
      <c r="S97" s="57">
        <f>IFERROR(VLOOKUP(B97,'Misecky SBX'!$A$1:$F$89,6,FALSE),"")</f>
        <v>45</v>
      </c>
      <c r="T97" s="56" t="str">
        <f>IFERROR(VLOOKUP(B97,DMSBX1!$D$1:$I$367,6,FALSE),"")</f>
        <v/>
      </c>
      <c r="U97" s="57" t="str">
        <f>IFERROR(VLOOKUP(B97,DMSBX2!$C$1:$J$398,8,FALSE),"")</f>
        <v/>
      </c>
      <c r="V97" s="56" t="str">
        <f>IFERROR(VLOOKUP(B97,DMSBX3!$D$1:$I$398,6,FALSE),"")</f>
        <v/>
      </c>
      <c r="W97" s="57" t="str">
        <f>IFERROR(VLOOKUP(B97,pa!$A$1:$G$398,7,FALSE),"")</f>
        <v/>
      </c>
      <c r="X97" s="56" t="str">
        <f>IFERROR(VLOOKUP(B97,so!$A$1:$F$398,6,FALSE),"")</f>
        <v/>
      </c>
      <c r="Y97" s="57" t="str">
        <f>IFERROR(VLOOKUP(B97,ne!$A$1:$F$398,6,FALSE),"")</f>
        <v/>
      </c>
      <c r="Z97" s="54">
        <f t="shared" si="7"/>
        <v>45</v>
      </c>
      <c r="AB97" s="54">
        <f t="shared" si="9"/>
        <v>45</v>
      </c>
    </row>
    <row r="98" spans="1:28" x14ac:dyDescent="0.45">
      <c r="B98" s="38">
        <v>16183</v>
      </c>
      <c r="C98" s="37" t="s">
        <v>109</v>
      </c>
      <c r="D98" s="39">
        <v>2007</v>
      </c>
      <c r="E98" s="39" t="s">
        <v>36</v>
      </c>
      <c r="F98" s="43">
        <v>0</v>
      </c>
      <c r="G98" s="54">
        <v>33.333333333333336</v>
      </c>
      <c r="H98" s="37" t="s">
        <v>315</v>
      </c>
      <c r="I98" s="37" t="s">
        <v>26</v>
      </c>
      <c r="J98" s="40" t="str">
        <f>IFERROR(VLOOKUP(B98,'DM1'!$A$1:$M$80,13,FALSE),"")</f>
        <v/>
      </c>
      <c r="K98" s="40" t="str">
        <f>IFERROR(VLOOKUP(B98,'DM2'!$A$1:$M$80,13,FALSE),"")</f>
        <v/>
      </c>
      <c r="L98" s="40" t="str">
        <f>IFERROR(VLOOKUP(B98,'DM3'!$A$1:$M$80,13,FALSE),"")</f>
        <v/>
      </c>
      <c r="M98" s="40" t="str">
        <f>IFERROR(VLOOKUP(B98,'SP1'!$A$1:$L$80,12,FALSE),"")</f>
        <v/>
      </c>
      <c r="N98" s="40" t="str">
        <f>IFERROR(VLOOKUP(B98,'SP2'!$A$1:$L$80,12,FALSE),"")</f>
        <v/>
      </c>
      <c r="O98" s="40" t="str">
        <f>IFERROR(VLOOKUP(B98,'SP3'!$A$1:$L$73,12,FALSE),"")</f>
        <v/>
      </c>
      <c r="P98" s="41">
        <f t="shared" si="5"/>
        <v>0</v>
      </c>
      <c r="Q98" s="43">
        <f t="shared" si="6"/>
        <v>0</v>
      </c>
      <c r="R98" s="43">
        <f t="shared" si="8"/>
        <v>0</v>
      </c>
      <c r="S98" s="57">
        <f>IFERROR(VLOOKUP(B98,'Misecky SBX'!$A$1:$F$89,6,FALSE),"")</f>
        <v>29</v>
      </c>
      <c r="T98" s="56" t="str">
        <f>IFERROR(VLOOKUP(B98,DMSBX1!$D$1:$I$367,6,FALSE),"")</f>
        <v/>
      </c>
      <c r="U98" s="57" t="str">
        <f>IFERROR(VLOOKUP(B98,DMSBX2!$C$1:$J$398,8,FALSE),"")</f>
        <v/>
      </c>
      <c r="V98" s="56" t="str">
        <f>IFERROR(VLOOKUP(B98,DMSBX3!$D$1:$I$398,6,FALSE),"")</f>
        <v/>
      </c>
      <c r="W98" s="57" t="str">
        <f>IFERROR(VLOOKUP(B98,pa!$A$1:$G$398,7,FALSE),"")</f>
        <v/>
      </c>
      <c r="X98" s="56" t="str">
        <f>IFERROR(VLOOKUP(B98,so!$A$1:$F$398,6,FALSE),"")</f>
        <v/>
      </c>
      <c r="Y98" s="57" t="str">
        <f>IFERROR(VLOOKUP(B98,ne!$A$1:$F$398,6,FALSE),"")</f>
        <v/>
      </c>
      <c r="Z98" s="54">
        <f t="shared" si="7"/>
        <v>29</v>
      </c>
      <c r="AB98" s="54">
        <f t="shared" si="9"/>
        <v>29</v>
      </c>
    </row>
    <row r="99" spans="1:28" x14ac:dyDescent="0.45">
      <c r="A99" s="37">
        <v>9155068</v>
      </c>
      <c r="B99" s="38">
        <v>16071</v>
      </c>
      <c r="C99" s="37" t="s">
        <v>150</v>
      </c>
      <c r="D99" s="39">
        <v>2003</v>
      </c>
      <c r="E99" s="39" t="s">
        <v>9</v>
      </c>
      <c r="F99" s="43">
        <v>0</v>
      </c>
      <c r="G99" s="54">
        <v>20</v>
      </c>
      <c r="H99" s="37" t="s">
        <v>315</v>
      </c>
      <c r="I99" s="37" t="s">
        <v>12</v>
      </c>
      <c r="J99" s="40" t="str">
        <f>IFERROR(VLOOKUP(B99,'DM1'!$A$1:$M$80,13,FALSE),"")</f>
        <v/>
      </c>
      <c r="K99" s="40" t="str">
        <f>IFERROR(VLOOKUP(B99,'DM2'!$A$1:$M$80,13,FALSE),"")</f>
        <v/>
      </c>
      <c r="L99" s="40" t="str">
        <f>IFERROR(VLOOKUP(B99,'DM3'!$A$1:$M$80,13,FALSE),"")</f>
        <v/>
      </c>
      <c r="M99" s="40" t="str">
        <f>IFERROR(VLOOKUP(B99,'SP1'!$A$1:$L$80,12,FALSE),"")</f>
        <v/>
      </c>
      <c r="N99" s="40" t="str">
        <f>IFERROR(VLOOKUP(B99,'SP2'!$A$1:$L$80,12,FALSE),"")</f>
        <v/>
      </c>
      <c r="O99" s="40" t="str">
        <f>IFERROR(VLOOKUP(B99,'SP3'!$A$1:$L$73,12,FALSE),"")</f>
        <v/>
      </c>
      <c r="P99" s="41">
        <f t="shared" si="5"/>
        <v>0</v>
      </c>
      <c r="Q99" s="43">
        <f t="shared" si="6"/>
        <v>0</v>
      </c>
      <c r="R99" s="43">
        <f t="shared" si="8"/>
        <v>0</v>
      </c>
      <c r="S99" s="57" t="str">
        <f>IFERROR(VLOOKUP(B99,'Misecky SBX'!$A$1:$F$89,6,FALSE),"")</f>
        <v/>
      </c>
      <c r="T99" s="56">
        <f>IFERROR(VLOOKUP(B99,DMSBX1!$D$1:$I$367,6,FALSE),"")</f>
        <v>14</v>
      </c>
      <c r="U99" s="57">
        <f>IFERROR(VLOOKUP(B99,DMSBX2!$C$1:$J$398,8,FALSE),"")</f>
        <v>9</v>
      </c>
      <c r="V99" s="56">
        <f>IFERROR(VLOOKUP(B99,DMSBX3!$D$1:$I$398,6,FALSE),"")</f>
        <v>4.5</v>
      </c>
      <c r="W99" s="57" t="str">
        <f>IFERROR(VLOOKUP(B99,pa!$A$1:$G$398,7,FALSE),"")</f>
        <v/>
      </c>
      <c r="X99" s="56" t="str">
        <f>IFERROR(VLOOKUP(B99,so!$A$1:$F$398,6,FALSE),"")</f>
        <v/>
      </c>
      <c r="Y99" s="57" t="str">
        <f>IFERROR(VLOOKUP(B99,ne!$A$1:$F$398,6,FALSE),"")</f>
        <v/>
      </c>
      <c r="Z99" s="54">
        <f t="shared" si="7"/>
        <v>27.5</v>
      </c>
      <c r="AB99" s="54">
        <f t="shared" si="9"/>
        <v>27.5</v>
      </c>
    </row>
    <row r="100" spans="1:28" x14ac:dyDescent="0.45">
      <c r="A100" s="37">
        <v>9155144</v>
      </c>
      <c r="B100" s="37">
        <v>2023025</v>
      </c>
      <c r="C100" s="37" t="s">
        <v>919</v>
      </c>
      <c r="D100" s="39">
        <v>2007</v>
      </c>
      <c r="E100" s="39" t="s">
        <v>9</v>
      </c>
      <c r="H100" s="37" t="s">
        <v>315</v>
      </c>
      <c r="L100" s="40" t="str">
        <f>IFERROR(VLOOKUP(B100,'DM3'!$A$1:$M$80,13,FALSE),"")</f>
        <v/>
      </c>
      <c r="M100" s="40" t="str">
        <f>IFERROR(VLOOKUP(B100,'SP1'!$A$1:$L$80,12,FALSE),"")</f>
        <v/>
      </c>
      <c r="N100" s="40" t="str">
        <f>IFERROR(VLOOKUP(B100,'SP2'!$A$1:$L$80,12,FALSE),"")</f>
        <v/>
      </c>
      <c r="O100" s="40" t="str">
        <f>IFERROR(VLOOKUP(B100,'SP3'!$A$1:$L$73,12,FALSE),"")</f>
        <v/>
      </c>
      <c r="P100" s="41">
        <f t="shared" si="5"/>
        <v>0</v>
      </c>
      <c r="Q100" s="43">
        <f t="shared" si="6"/>
        <v>0</v>
      </c>
      <c r="R100" s="43">
        <f t="shared" si="8"/>
        <v>0</v>
      </c>
      <c r="W100" s="57">
        <f>IFERROR(VLOOKUP(B100,pa!$A$1:$G$398,7,FALSE),"")</f>
        <v>14</v>
      </c>
      <c r="X100" s="56" t="str">
        <f>IFERROR(VLOOKUP(B100,so!$A$1:$F$398,6,FALSE),"")</f>
        <v/>
      </c>
      <c r="Y100" s="57" t="str">
        <f>IFERROR(VLOOKUP(B100,ne!$A$1:$F$398,6,FALSE),"")</f>
        <v/>
      </c>
      <c r="Z100" s="54">
        <f t="shared" si="7"/>
        <v>14</v>
      </c>
      <c r="AB100" s="54">
        <f t="shared" si="9"/>
        <v>14</v>
      </c>
    </row>
    <row r="101" spans="1:28" x14ac:dyDescent="0.45">
      <c r="A101" s="37">
        <v>9155145</v>
      </c>
      <c r="B101" s="37">
        <v>2023024</v>
      </c>
      <c r="C101" s="37" t="s">
        <v>918</v>
      </c>
      <c r="D101" s="39">
        <v>2004</v>
      </c>
      <c r="E101" s="39" t="s">
        <v>9</v>
      </c>
      <c r="F101" s="39" t="s">
        <v>9</v>
      </c>
      <c r="H101" s="37" t="s">
        <v>315</v>
      </c>
      <c r="L101" s="40" t="str">
        <f>IFERROR(VLOOKUP(B101,'DM3'!$A$1:$M$80,13,FALSE),"")</f>
        <v/>
      </c>
      <c r="M101" s="40" t="str">
        <f>IFERROR(VLOOKUP(B101,'SP1'!$A$1:$L$80,12,FALSE),"")</f>
        <v/>
      </c>
      <c r="N101" s="40" t="str">
        <f>IFERROR(VLOOKUP(B101,'SP2'!$A$1:$L$80,12,FALSE),"")</f>
        <v/>
      </c>
      <c r="O101" s="40" t="str">
        <f>IFERROR(VLOOKUP(B101,'SP3'!$A$1:$L$73,12,FALSE),"")</f>
        <v/>
      </c>
      <c r="P101" s="41">
        <f t="shared" si="5"/>
        <v>0</v>
      </c>
      <c r="Q101" s="43">
        <f t="shared" si="6"/>
        <v>0</v>
      </c>
      <c r="R101" s="43">
        <f t="shared" si="8"/>
        <v>0</v>
      </c>
      <c r="W101" s="57">
        <f>IFERROR(VLOOKUP(B101,pa!$A$1:$G$398,7,FALSE),"")</f>
        <v>13</v>
      </c>
      <c r="X101" s="56" t="str">
        <f>IFERROR(VLOOKUP(B101,so!$A$1:$F$398,6,FALSE),"")</f>
        <v/>
      </c>
      <c r="Y101" s="57" t="str">
        <f>IFERROR(VLOOKUP(B101,ne!$A$1:$F$398,6,FALSE),"")</f>
        <v/>
      </c>
      <c r="Z101" s="54">
        <f t="shared" si="7"/>
        <v>13</v>
      </c>
      <c r="AB101" s="54">
        <f t="shared" si="9"/>
        <v>13</v>
      </c>
    </row>
    <row r="102" spans="1:28" x14ac:dyDescent="0.45">
      <c r="A102" s="37">
        <v>9155072</v>
      </c>
      <c r="B102" s="38">
        <v>16070</v>
      </c>
      <c r="C102" s="37" t="s">
        <v>160</v>
      </c>
      <c r="D102" s="39">
        <v>2003</v>
      </c>
      <c r="E102" s="39" t="s">
        <v>9</v>
      </c>
      <c r="F102" s="43">
        <v>100</v>
      </c>
      <c r="G102" s="54">
        <v>0</v>
      </c>
      <c r="H102" s="37" t="s">
        <v>315</v>
      </c>
      <c r="I102" s="37" t="s">
        <v>29</v>
      </c>
      <c r="J102" s="40">
        <f>IFERROR(VLOOKUP(B102,'DM1'!$A$1:$M$80,13,FALSE),"")</f>
        <v>100</v>
      </c>
      <c r="K102" s="40">
        <f>IFERROR(VLOOKUP(B102,'DM2'!$A$1:$M$80,13,FALSE),"")</f>
        <v>100</v>
      </c>
      <c r="L102" s="40">
        <f>IFERROR(VLOOKUP(B102,'DM3'!$A$1:$M$80,13,FALSE),"")</f>
        <v>100</v>
      </c>
      <c r="M102" s="40">
        <f>IFERROR(VLOOKUP(B102,'SP1'!$A$1:$L$80,12,FALSE),"")</f>
        <v>80</v>
      </c>
      <c r="N102" s="40">
        <f>IFERROR(VLOOKUP(B102,'SP2'!$A$1:$L$80,12,FALSE),"")</f>
        <v>100</v>
      </c>
      <c r="O102" s="40">
        <f>IFERROR(VLOOKUP(B102,'SP3'!$A$1:$L$73,12,FALSE),"")</f>
        <v>100</v>
      </c>
      <c r="P102" s="41">
        <f t="shared" si="5"/>
        <v>580</v>
      </c>
      <c r="Q102" s="43">
        <f t="shared" si="6"/>
        <v>400</v>
      </c>
      <c r="R102" s="43">
        <f t="shared" si="8"/>
        <v>300</v>
      </c>
      <c r="S102" s="57" t="str">
        <f>IFERROR(VLOOKUP(B102,'Misecky SBX'!$A$1:$F$89,6,FALSE),"")</f>
        <v/>
      </c>
      <c r="T102" s="56" t="str">
        <f>IFERROR(VLOOKUP(B102,DMSBX1!$D$1:$I$367,6,FALSE),"")</f>
        <v/>
      </c>
      <c r="U102" s="57" t="str">
        <f>IFERROR(VLOOKUP(B102,DMSBX2!$C$1:$J$398,8,FALSE),"")</f>
        <v/>
      </c>
      <c r="V102" s="56" t="str">
        <f>IFERROR(VLOOKUP(B102,DMSBX3!$D$1:$I$398,6,FALSE),"")</f>
        <v/>
      </c>
      <c r="W102" s="57" t="str">
        <f>IFERROR(VLOOKUP(B102,pa!$A$1:$G$398,7,FALSE),"")</f>
        <v/>
      </c>
      <c r="X102" s="56" t="str">
        <f>IFERROR(VLOOKUP(B102,so!$A$1:$F$398,6,FALSE),"")</f>
        <v/>
      </c>
      <c r="Y102" s="57" t="str">
        <f>IFERROR(VLOOKUP(B102,ne!$A$1:$F$398,6,FALSE),"")</f>
        <v/>
      </c>
      <c r="Z102" s="54">
        <f t="shared" si="7"/>
        <v>0</v>
      </c>
      <c r="AB102" s="54">
        <f t="shared" si="9"/>
        <v>0</v>
      </c>
    </row>
    <row r="103" spans="1:28" x14ac:dyDescent="0.45">
      <c r="A103" s="37">
        <v>9155071</v>
      </c>
      <c r="B103" s="38">
        <v>161026</v>
      </c>
      <c r="C103" s="37" t="s">
        <v>161</v>
      </c>
      <c r="D103" s="39">
        <v>2003</v>
      </c>
      <c r="E103" s="39" t="s">
        <v>9</v>
      </c>
      <c r="F103" s="43">
        <v>86.666666666666671</v>
      </c>
      <c r="G103" s="54">
        <v>0</v>
      </c>
      <c r="H103" s="37" t="s">
        <v>315</v>
      </c>
      <c r="I103" s="37" t="s">
        <v>10</v>
      </c>
      <c r="J103" s="40">
        <f>IFERROR(VLOOKUP(B103,'DM1'!$A$1:$M$80,13,FALSE),"")</f>
        <v>60</v>
      </c>
      <c r="K103" s="40">
        <f>IFERROR(VLOOKUP(B103,'DM2'!$A$1:$M$80,13,FALSE),"")</f>
        <v>60</v>
      </c>
      <c r="L103" s="40">
        <f>IFERROR(VLOOKUP(B103,'DM3'!$A$1:$M$80,13,FALSE),"")</f>
        <v>45</v>
      </c>
      <c r="M103" s="40">
        <f>IFERROR(VLOOKUP(B103,'SP1'!$A$1:$L$80,12,FALSE),"")</f>
        <v>100</v>
      </c>
      <c r="N103" s="40">
        <f>IFERROR(VLOOKUP(B103,'SP2'!$A$1:$L$80,12,FALSE),"")</f>
        <v>80</v>
      </c>
      <c r="O103" s="40">
        <f>IFERROR(VLOOKUP(B103,'SP3'!$A$1:$L$73,12,FALSE),"")</f>
        <v>80</v>
      </c>
      <c r="P103" s="41">
        <f t="shared" si="5"/>
        <v>425</v>
      </c>
      <c r="Q103" s="43">
        <f t="shared" si="6"/>
        <v>320</v>
      </c>
      <c r="R103" s="43">
        <f t="shared" si="8"/>
        <v>260</v>
      </c>
      <c r="S103" s="57" t="str">
        <f>IFERROR(VLOOKUP(B103,'Misecky SBX'!$A$1:$F$89,6,FALSE),"")</f>
        <v/>
      </c>
      <c r="T103" s="56" t="str">
        <f>IFERROR(VLOOKUP(B103,DMSBX1!$D$1:$I$367,6,FALSE),"")</f>
        <v/>
      </c>
      <c r="U103" s="57" t="str">
        <f>IFERROR(VLOOKUP(B103,DMSBX2!$C$1:$J$398,8,FALSE),"")</f>
        <v/>
      </c>
      <c r="V103" s="56" t="str">
        <f>IFERROR(VLOOKUP(B103,DMSBX3!$D$1:$I$398,6,FALSE),"")</f>
        <v/>
      </c>
      <c r="W103" s="57" t="str">
        <f>IFERROR(VLOOKUP(B103,pa!$A$1:$G$398,7,FALSE),"")</f>
        <v/>
      </c>
      <c r="X103" s="56" t="str">
        <f>IFERROR(VLOOKUP(B103,so!$A$1:$F$398,6,FALSE),"")</f>
        <v/>
      </c>
      <c r="Y103" s="57" t="str">
        <f>IFERROR(VLOOKUP(B103,ne!$A$1:$F$398,6,FALSE),"")</f>
        <v/>
      </c>
      <c r="Z103" s="54">
        <f t="shared" si="7"/>
        <v>0</v>
      </c>
      <c r="AB103" s="54">
        <f t="shared" si="9"/>
        <v>0</v>
      </c>
    </row>
    <row r="104" spans="1:28" x14ac:dyDescent="0.45">
      <c r="A104" s="37">
        <v>9155070</v>
      </c>
      <c r="B104" s="38">
        <v>171017</v>
      </c>
      <c r="C104" s="37" t="s">
        <v>146</v>
      </c>
      <c r="D104" s="39">
        <v>2003</v>
      </c>
      <c r="E104" s="39" t="s">
        <v>9</v>
      </c>
      <c r="F104" s="43">
        <v>0</v>
      </c>
      <c r="G104" s="54">
        <v>26.666666666666668</v>
      </c>
      <c r="H104" s="37" t="s">
        <v>315</v>
      </c>
      <c r="I104" s="37" t="s">
        <v>24</v>
      </c>
      <c r="J104" s="40" t="str">
        <f>IFERROR(VLOOKUP(B104,'DM1'!$A$1:$M$80,13,FALSE),"")</f>
        <v/>
      </c>
      <c r="K104" s="40" t="str">
        <f>IFERROR(VLOOKUP(B104,'DM2'!$A$1:$M$80,13,FALSE),"")</f>
        <v/>
      </c>
      <c r="L104" s="40" t="str">
        <f>IFERROR(VLOOKUP(B104,'DM3'!$A$1:$M$80,13,FALSE),"")</f>
        <v/>
      </c>
      <c r="M104" s="40" t="str">
        <f>IFERROR(VLOOKUP(B104,'SP1'!$A$1:$L$80,12,FALSE),"")</f>
        <v/>
      </c>
      <c r="N104" s="40" t="str">
        <f>IFERROR(VLOOKUP(B104,'SP2'!$A$1:$L$80,12,FALSE),"")</f>
        <v/>
      </c>
      <c r="O104" s="40" t="str">
        <f>IFERROR(VLOOKUP(B104,'SP3'!$A$1:$L$73,12,FALSE),"")</f>
        <v/>
      </c>
      <c r="P104" s="41">
        <f t="shared" si="5"/>
        <v>0</v>
      </c>
      <c r="Q104" s="43">
        <f t="shared" si="6"/>
        <v>0</v>
      </c>
      <c r="R104" s="43">
        <f t="shared" si="8"/>
        <v>0</v>
      </c>
      <c r="S104" s="57" t="str">
        <f>IFERROR(VLOOKUP(B104,'Misecky SBX'!$A$1:$F$89,6,FALSE),"")</f>
        <v/>
      </c>
      <c r="T104" s="56" t="str">
        <f>IFERROR(VLOOKUP(B104,DMSBX1!$D$1:$I$367,6,FALSE),"")</f>
        <v/>
      </c>
      <c r="U104" s="57" t="str">
        <f>IFERROR(VLOOKUP(B104,DMSBX2!$C$1:$J$398,8,FALSE),"")</f>
        <v/>
      </c>
      <c r="V104" s="56" t="str">
        <f>IFERROR(VLOOKUP(B104,DMSBX3!$D$1:$I$398,6,FALSE),"")</f>
        <v/>
      </c>
      <c r="W104" s="57" t="str">
        <f>IFERROR(VLOOKUP(B104,pa!$A$1:$G$398,7,FALSE),"")</f>
        <v/>
      </c>
      <c r="X104" s="56" t="str">
        <f>IFERROR(VLOOKUP(B104,so!$A$1:$F$398,6,FALSE),"")</f>
        <v/>
      </c>
      <c r="Y104" s="57" t="str">
        <f>IFERROR(VLOOKUP(B104,ne!$A$1:$F$398,6,FALSE),"")</f>
        <v/>
      </c>
      <c r="Z104" s="54">
        <f t="shared" si="7"/>
        <v>0</v>
      </c>
      <c r="AB104" s="54">
        <f t="shared" si="9"/>
        <v>0</v>
      </c>
    </row>
    <row r="105" spans="1:28" x14ac:dyDescent="0.45">
      <c r="A105" s="37">
        <v>9155098</v>
      </c>
      <c r="B105" s="38">
        <v>16099</v>
      </c>
      <c r="C105" s="37" t="s">
        <v>163</v>
      </c>
      <c r="D105" s="39">
        <v>2004</v>
      </c>
      <c r="E105" s="39" t="s">
        <v>9</v>
      </c>
      <c r="F105" s="43">
        <v>63.333333333333336</v>
      </c>
      <c r="G105" s="54">
        <v>0</v>
      </c>
      <c r="H105" s="37" t="s">
        <v>315</v>
      </c>
      <c r="I105" s="37" t="s">
        <v>10</v>
      </c>
      <c r="J105" s="40">
        <f>IFERROR(VLOOKUP(B105,'DM1'!$A$1:$M$80,13,FALSE),"")</f>
        <v>29</v>
      </c>
      <c r="K105" s="40">
        <f>IFERROR(VLOOKUP(B105,'DM2'!$A$1:$M$80,13,FALSE),"")</f>
        <v>29</v>
      </c>
      <c r="L105" s="40" t="str">
        <f>IFERROR(VLOOKUP(B105,'DM3'!$A$1:$M$80,13,FALSE),"")</f>
        <v/>
      </c>
      <c r="M105" s="40">
        <f>IFERROR(VLOOKUP(B105,'SP1'!$A$1:$L$80,12,FALSE),"")</f>
        <v>50</v>
      </c>
      <c r="N105" s="40">
        <f>IFERROR(VLOOKUP(B105,'SP2'!$A$1:$L$80,12,FALSE),"")</f>
        <v>60</v>
      </c>
      <c r="O105" s="40">
        <f>IFERROR(VLOOKUP(B105,'SP3'!$A$1:$L$73,12,FALSE),"")</f>
        <v>36</v>
      </c>
      <c r="P105" s="41">
        <f t="shared" si="5"/>
        <v>204</v>
      </c>
      <c r="Q105" s="43">
        <f t="shared" si="6"/>
        <v>175</v>
      </c>
      <c r="R105" s="43">
        <f t="shared" si="8"/>
        <v>146</v>
      </c>
      <c r="S105" s="57" t="str">
        <f>IFERROR(VLOOKUP(B105,'Misecky SBX'!$A$1:$F$89,6,FALSE),"")</f>
        <v/>
      </c>
      <c r="T105" s="56" t="str">
        <f>IFERROR(VLOOKUP(B105,DMSBX1!$D$1:$I$367,6,FALSE),"")</f>
        <v/>
      </c>
      <c r="U105" s="57" t="str">
        <f>IFERROR(VLOOKUP(B105,DMSBX2!$C$1:$J$398,8,FALSE),"")</f>
        <v/>
      </c>
      <c r="V105" s="56" t="str">
        <f>IFERROR(VLOOKUP(B105,DMSBX3!$D$1:$I$398,6,FALSE),"")</f>
        <v/>
      </c>
      <c r="W105" s="57" t="str">
        <f>IFERROR(VLOOKUP(B105,pa!$A$1:$G$398,7,FALSE),"")</f>
        <v/>
      </c>
      <c r="X105" s="56" t="str">
        <f>IFERROR(VLOOKUP(B105,so!$A$1:$F$398,6,FALSE),"")</f>
        <v/>
      </c>
      <c r="Y105" s="57" t="str">
        <f>IFERROR(VLOOKUP(B105,ne!$A$1:$F$398,6,FALSE),"")</f>
        <v/>
      </c>
      <c r="Z105" s="54">
        <f t="shared" si="7"/>
        <v>0</v>
      </c>
      <c r="AB105" s="54">
        <f t="shared" si="9"/>
        <v>0</v>
      </c>
    </row>
    <row r="106" spans="1:28" x14ac:dyDescent="0.45">
      <c r="A106" s="37">
        <v>9155102</v>
      </c>
      <c r="B106" s="38">
        <v>2018464</v>
      </c>
      <c r="C106" s="37" t="s">
        <v>164</v>
      </c>
      <c r="D106" s="39">
        <v>2004</v>
      </c>
      <c r="E106" s="39" t="s">
        <v>9</v>
      </c>
      <c r="F106" s="43">
        <v>42</v>
      </c>
      <c r="G106" s="54">
        <v>0</v>
      </c>
      <c r="H106" s="37" t="s">
        <v>315</v>
      </c>
      <c r="I106" s="37" t="s">
        <v>10</v>
      </c>
      <c r="J106" s="40" t="str">
        <f>IFERROR(VLOOKUP(B106,'DM1'!$A$1:$M$80,13,FALSE),"")</f>
        <v/>
      </c>
      <c r="K106" s="40" t="str">
        <f>IFERROR(VLOOKUP(B106,'DM2'!$A$1:$M$80,13,FALSE),"")</f>
        <v/>
      </c>
      <c r="L106" s="40" t="str">
        <f>IFERROR(VLOOKUP(B106,'DM3'!$A$1:$M$80,13,FALSE),"")</f>
        <v/>
      </c>
      <c r="M106" s="40">
        <f>IFERROR(VLOOKUP(B106,'SP1'!$A$1:$L$80,12,FALSE),"")</f>
        <v>26</v>
      </c>
      <c r="N106" s="40">
        <f>IFERROR(VLOOKUP(B106,'SP2'!$A$1:$L$80,12,FALSE),"")</f>
        <v>26</v>
      </c>
      <c r="O106" s="40">
        <f>IFERROR(VLOOKUP(B106,'SP3'!$A$1:$L$73,12,FALSE),"")</f>
        <v>29</v>
      </c>
      <c r="P106" s="41">
        <f t="shared" si="5"/>
        <v>81</v>
      </c>
      <c r="Q106" s="43">
        <f t="shared" si="6"/>
        <v>81</v>
      </c>
      <c r="R106" s="43">
        <f t="shared" si="8"/>
        <v>81</v>
      </c>
      <c r="S106" s="57" t="str">
        <f>IFERROR(VLOOKUP(B106,'Misecky SBX'!$A$1:$F$89,6,FALSE),"")</f>
        <v/>
      </c>
      <c r="T106" s="56" t="str">
        <f>IFERROR(VLOOKUP(B106,DMSBX1!$D$1:$I$367,6,FALSE),"")</f>
        <v/>
      </c>
      <c r="U106" s="57" t="str">
        <f>IFERROR(VLOOKUP(B106,DMSBX2!$C$1:$J$398,8,FALSE),"")</f>
        <v/>
      </c>
      <c r="V106" s="56" t="str">
        <f>IFERROR(VLOOKUP(B106,DMSBX3!$D$1:$I$398,6,FALSE),"")</f>
        <v/>
      </c>
      <c r="W106" s="57" t="str">
        <f>IFERROR(VLOOKUP(B106,pa!$A$1:$G$398,7,FALSE),"")</f>
        <v/>
      </c>
      <c r="X106" s="56" t="str">
        <f>IFERROR(VLOOKUP(B106,so!$A$1:$F$398,6,FALSE),"")</f>
        <v/>
      </c>
      <c r="Y106" s="57" t="str">
        <f>IFERROR(VLOOKUP(B106,ne!$A$1:$F$398,6,FALSE),"")</f>
        <v/>
      </c>
      <c r="Z106" s="54">
        <f t="shared" si="7"/>
        <v>0</v>
      </c>
      <c r="AB106" s="54">
        <f t="shared" si="9"/>
        <v>0</v>
      </c>
    </row>
    <row r="107" spans="1:28" x14ac:dyDescent="0.45">
      <c r="A107" s="37">
        <v>9155094</v>
      </c>
      <c r="B107" s="38">
        <v>2019127</v>
      </c>
      <c r="C107" s="37" t="s">
        <v>145</v>
      </c>
      <c r="D107" s="39">
        <v>2004</v>
      </c>
      <c r="E107" s="39" t="s">
        <v>9</v>
      </c>
      <c r="F107" s="43">
        <v>0</v>
      </c>
      <c r="G107" s="54">
        <v>37.333333333333336</v>
      </c>
      <c r="H107" s="37" t="s">
        <v>315</v>
      </c>
      <c r="I107" s="37" t="s">
        <v>47</v>
      </c>
      <c r="J107" s="40" t="str">
        <f>IFERROR(VLOOKUP(B107,'DM1'!$A$1:$M$80,13,FALSE),"")</f>
        <v/>
      </c>
      <c r="K107" s="40" t="str">
        <f>IFERROR(VLOOKUP(B107,'DM2'!$A$1:$M$80,13,FALSE),"")</f>
        <v/>
      </c>
      <c r="L107" s="40" t="str">
        <f>IFERROR(VLOOKUP(B107,'DM3'!$A$1:$M$80,13,FALSE),"")</f>
        <v/>
      </c>
      <c r="M107" s="40" t="str">
        <f>IFERROR(VLOOKUP(B107,'SP1'!$A$1:$L$80,12,FALSE),"")</f>
        <v/>
      </c>
      <c r="N107" s="40" t="str">
        <f>IFERROR(VLOOKUP(B107,'SP2'!$A$1:$L$80,12,FALSE),"")</f>
        <v/>
      </c>
      <c r="O107" s="40" t="str">
        <f>IFERROR(VLOOKUP(B107,'SP3'!$A$1:$L$73,12,FALSE),"")</f>
        <v/>
      </c>
      <c r="P107" s="41">
        <f t="shared" si="5"/>
        <v>0</v>
      </c>
      <c r="Q107" s="43">
        <f t="shared" si="6"/>
        <v>0</v>
      </c>
      <c r="R107" s="43">
        <f t="shared" si="8"/>
        <v>0</v>
      </c>
      <c r="S107" s="57" t="str">
        <f>IFERROR(VLOOKUP(B107,'Misecky SBX'!$A$1:$F$89,6,FALSE),"")</f>
        <v/>
      </c>
      <c r="T107" s="56" t="str">
        <f>IFERROR(VLOOKUP(B107,DMSBX1!$D$1:$I$367,6,FALSE),"")</f>
        <v/>
      </c>
      <c r="U107" s="57" t="str">
        <f>IFERROR(VLOOKUP(B107,DMSBX2!$C$1:$J$398,8,FALSE),"")</f>
        <v/>
      </c>
      <c r="V107" s="56" t="str">
        <f>IFERROR(VLOOKUP(B107,DMSBX3!$D$1:$I$398,6,FALSE),"")</f>
        <v/>
      </c>
      <c r="W107" s="57" t="str">
        <f>IFERROR(VLOOKUP(B107,pa!$A$1:$G$398,7,FALSE),"")</f>
        <v/>
      </c>
      <c r="X107" s="56" t="str">
        <f>IFERROR(VLOOKUP(B107,so!$A$1:$F$398,6,FALSE),"")</f>
        <v/>
      </c>
      <c r="Y107" s="57" t="str">
        <f>IFERROR(VLOOKUP(B107,ne!$A$1:$F$398,6,FALSE),"")</f>
        <v/>
      </c>
      <c r="Z107" s="54">
        <f t="shared" si="7"/>
        <v>0</v>
      </c>
      <c r="AB107" s="54">
        <f t="shared" si="9"/>
        <v>0</v>
      </c>
    </row>
    <row r="108" spans="1:28" x14ac:dyDescent="0.45">
      <c r="A108" s="37">
        <v>9155119</v>
      </c>
      <c r="B108" s="38">
        <v>2022010</v>
      </c>
      <c r="C108" s="37" t="s">
        <v>154</v>
      </c>
      <c r="D108" s="39">
        <v>2004</v>
      </c>
      <c r="E108" s="39" t="s">
        <v>9</v>
      </c>
      <c r="F108" s="43">
        <v>0</v>
      </c>
      <c r="G108" s="54">
        <v>12.666666666666666</v>
      </c>
      <c r="H108" s="37" t="s">
        <v>315</v>
      </c>
      <c r="I108" s="37" t="s">
        <v>29</v>
      </c>
      <c r="J108" s="40" t="str">
        <f>IFERROR(VLOOKUP(B108,'DM1'!$A$1:$M$80,13,FALSE),"")</f>
        <v/>
      </c>
      <c r="K108" s="40" t="str">
        <f>IFERROR(VLOOKUP(B108,'DM2'!$A$1:$M$80,13,FALSE),"")</f>
        <v/>
      </c>
      <c r="L108" s="40" t="str">
        <f>IFERROR(VLOOKUP(B108,'DM3'!$A$1:$M$80,13,FALSE),"")</f>
        <v/>
      </c>
      <c r="M108" s="40" t="str">
        <f>IFERROR(VLOOKUP(B108,'SP1'!$A$1:$L$80,12,FALSE),"")</f>
        <v/>
      </c>
      <c r="N108" s="40" t="str">
        <f>IFERROR(VLOOKUP(B108,'SP2'!$A$1:$L$80,12,FALSE),"")</f>
        <v/>
      </c>
      <c r="O108" s="40" t="str">
        <f>IFERROR(VLOOKUP(B108,'SP3'!$A$1:$L$73,12,FALSE),"")</f>
        <v/>
      </c>
      <c r="P108" s="41">
        <f t="shared" si="5"/>
        <v>0</v>
      </c>
      <c r="Q108" s="43">
        <f t="shared" si="6"/>
        <v>0</v>
      </c>
      <c r="R108" s="43">
        <f t="shared" si="8"/>
        <v>0</v>
      </c>
      <c r="S108" s="57" t="str">
        <f>IFERROR(VLOOKUP(B108,'Misecky SBX'!$A$1:$F$89,6,FALSE),"")</f>
        <v/>
      </c>
      <c r="T108" s="56" t="str">
        <f>IFERROR(VLOOKUP(B108,DMSBX1!$D$1:$I$367,6,FALSE),"")</f>
        <v/>
      </c>
      <c r="U108" s="57" t="str">
        <f>IFERROR(VLOOKUP(B108,DMSBX2!$C$1:$J$398,8,FALSE),"")</f>
        <v/>
      </c>
      <c r="V108" s="56" t="str">
        <f>IFERROR(VLOOKUP(B108,DMSBX3!$D$1:$I$398,6,FALSE),"")</f>
        <v/>
      </c>
      <c r="W108" s="57" t="str">
        <f>IFERROR(VLOOKUP(B108,pa!$A$1:$G$398,7,FALSE),"")</f>
        <v/>
      </c>
      <c r="X108" s="56" t="str">
        <f>IFERROR(VLOOKUP(B108,so!$A$1:$F$398,6,FALSE),"")</f>
        <v/>
      </c>
      <c r="Y108" s="57" t="str">
        <f>IFERROR(VLOOKUP(B108,ne!$A$1:$F$398,6,FALSE),"")</f>
        <v/>
      </c>
      <c r="Z108" s="54">
        <f t="shared" si="7"/>
        <v>0</v>
      </c>
      <c r="AB108" s="54">
        <f t="shared" si="9"/>
        <v>0</v>
      </c>
    </row>
    <row r="109" spans="1:28" x14ac:dyDescent="0.45">
      <c r="A109" s="37">
        <v>9155096</v>
      </c>
      <c r="B109" s="38">
        <v>16102</v>
      </c>
      <c r="C109" s="37" t="s">
        <v>167</v>
      </c>
      <c r="D109" s="39">
        <v>2004</v>
      </c>
      <c r="E109" s="39" t="s">
        <v>9</v>
      </c>
      <c r="F109" s="43">
        <v>23.636666666666667</v>
      </c>
      <c r="G109" s="54">
        <v>0</v>
      </c>
      <c r="H109" s="37" t="s">
        <v>315</v>
      </c>
      <c r="I109" s="37" t="s">
        <v>54</v>
      </c>
      <c r="J109" s="40" t="str">
        <f>IFERROR(VLOOKUP(B109,'DM1'!$A$1:$M$80,13,FALSE),"")</f>
        <v/>
      </c>
      <c r="K109" s="40" t="str">
        <f>IFERROR(VLOOKUP(B109,'DM2'!$A$1:$M$80,13,FALSE),"")</f>
        <v/>
      </c>
      <c r="L109" s="40" t="str">
        <f>IFERROR(VLOOKUP(B109,'DM3'!$A$1:$M$80,13,FALSE),"")</f>
        <v/>
      </c>
      <c r="M109" s="40" t="str">
        <f>IFERROR(VLOOKUP(B109,'SP1'!$A$1:$L$80,12,FALSE),"")</f>
        <v/>
      </c>
      <c r="N109" s="40" t="str">
        <f>IFERROR(VLOOKUP(B109,'SP2'!$A$1:$L$80,12,FALSE),"")</f>
        <v/>
      </c>
      <c r="O109" s="40" t="str">
        <f>IFERROR(VLOOKUP(B109,'SP3'!$A$1:$L$73,12,FALSE),"")</f>
        <v/>
      </c>
      <c r="P109" s="41">
        <f t="shared" si="5"/>
        <v>0</v>
      </c>
      <c r="Q109" s="43">
        <f t="shared" si="6"/>
        <v>0</v>
      </c>
      <c r="R109" s="43">
        <f t="shared" si="8"/>
        <v>0</v>
      </c>
      <c r="S109" s="57" t="str">
        <f>IFERROR(VLOOKUP(B109,'Misecky SBX'!$A$1:$F$89,6,FALSE),"")</f>
        <v/>
      </c>
      <c r="T109" s="56" t="str">
        <f>IFERROR(VLOOKUP(B109,DMSBX1!$D$1:$I$367,6,FALSE),"")</f>
        <v/>
      </c>
      <c r="U109" s="57" t="str">
        <f>IFERROR(VLOOKUP(B109,DMSBX2!$C$1:$J$398,8,FALSE),"")</f>
        <v/>
      </c>
      <c r="V109" s="56" t="str">
        <f>IFERROR(VLOOKUP(B109,DMSBX3!$D$1:$I$398,6,FALSE),"")</f>
        <v/>
      </c>
      <c r="W109" s="57" t="str">
        <f>IFERROR(VLOOKUP(B109,pa!$A$1:$G$398,7,FALSE),"")</f>
        <v/>
      </c>
      <c r="X109" s="56" t="str">
        <f>IFERROR(VLOOKUP(B109,so!$A$1:$F$398,6,FALSE),"")</f>
        <v/>
      </c>
      <c r="Y109" s="57" t="str">
        <f>IFERROR(VLOOKUP(B109,ne!$A$1:$F$398,6,FALSE),"")</f>
        <v/>
      </c>
      <c r="Z109" s="54">
        <f t="shared" si="7"/>
        <v>0</v>
      </c>
      <c r="AB109" s="54">
        <f t="shared" si="9"/>
        <v>0</v>
      </c>
    </row>
    <row r="110" spans="1:28" x14ac:dyDescent="0.45">
      <c r="A110" s="37">
        <v>9155097</v>
      </c>
      <c r="B110" s="38">
        <v>2019102</v>
      </c>
      <c r="C110" s="37" t="s">
        <v>168</v>
      </c>
      <c r="D110" s="39">
        <v>2004</v>
      </c>
      <c r="E110" s="39" t="s">
        <v>9</v>
      </c>
      <c r="F110" s="43">
        <v>23.333333333333332</v>
      </c>
      <c r="G110" s="54">
        <v>0</v>
      </c>
      <c r="H110" s="37" t="s">
        <v>315</v>
      </c>
      <c r="I110" s="37" t="s">
        <v>54</v>
      </c>
      <c r="J110" s="40" t="str">
        <f>IFERROR(VLOOKUP(B110,'DM1'!$A$1:$M$80,13,FALSE),"")</f>
        <v/>
      </c>
      <c r="K110" s="40" t="str">
        <f>IFERROR(VLOOKUP(B110,'DM2'!$A$1:$M$80,13,FALSE),"")</f>
        <v/>
      </c>
      <c r="L110" s="40" t="str">
        <f>IFERROR(VLOOKUP(B110,'DM3'!$A$1:$M$80,13,FALSE),"")</f>
        <v/>
      </c>
      <c r="M110" s="40" t="str">
        <f>IFERROR(VLOOKUP(B110,'SP1'!$A$1:$L$80,12,FALSE),"")</f>
        <v/>
      </c>
      <c r="N110" s="40" t="str">
        <f>IFERROR(VLOOKUP(B110,'SP2'!$A$1:$L$80,12,FALSE),"")</f>
        <v/>
      </c>
      <c r="O110" s="40" t="str">
        <f>IFERROR(VLOOKUP(B110,'SP3'!$A$1:$L$73,12,FALSE),"")</f>
        <v/>
      </c>
      <c r="P110" s="41">
        <f t="shared" si="5"/>
        <v>0</v>
      </c>
      <c r="Q110" s="43">
        <f t="shared" si="6"/>
        <v>0</v>
      </c>
      <c r="R110" s="43">
        <f t="shared" si="8"/>
        <v>0</v>
      </c>
      <c r="S110" s="57" t="str">
        <f>IFERROR(VLOOKUP(B110,'Misecky SBX'!$A$1:$F$89,6,FALSE),"")</f>
        <v/>
      </c>
      <c r="T110" s="56" t="str">
        <f>IFERROR(VLOOKUP(B110,DMSBX1!$D$1:$I$367,6,FALSE),"")</f>
        <v/>
      </c>
      <c r="U110" s="57" t="str">
        <f>IFERROR(VLOOKUP(B110,DMSBX2!$C$1:$J$398,8,FALSE),"")</f>
        <v/>
      </c>
      <c r="V110" s="56" t="str">
        <f>IFERROR(VLOOKUP(B110,DMSBX3!$D$1:$I$398,6,FALSE),"")</f>
        <v/>
      </c>
      <c r="W110" s="57" t="str">
        <f>IFERROR(VLOOKUP(B110,pa!$A$1:$G$398,7,FALSE),"")</f>
        <v/>
      </c>
      <c r="X110" s="56" t="str">
        <f>IFERROR(VLOOKUP(B110,so!$A$1:$F$398,6,FALSE),"")</f>
        <v/>
      </c>
      <c r="Y110" s="57" t="str">
        <f>IFERROR(VLOOKUP(B110,ne!$A$1:$F$398,6,FALSE),"")</f>
        <v/>
      </c>
      <c r="Z110" s="54">
        <f t="shared" si="7"/>
        <v>0</v>
      </c>
      <c r="AB110" s="54">
        <f t="shared" si="9"/>
        <v>0</v>
      </c>
    </row>
    <row r="111" spans="1:28" x14ac:dyDescent="0.45">
      <c r="A111" s="37">
        <v>9155107</v>
      </c>
      <c r="B111" s="38">
        <v>16074</v>
      </c>
      <c r="C111" s="37" t="s">
        <v>162</v>
      </c>
      <c r="D111" s="39">
        <v>2005</v>
      </c>
      <c r="E111" s="39" t="s">
        <v>9</v>
      </c>
      <c r="F111" s="43">
        <v>80</v>
      </c>
      <c r="G111" s="54">
        <v>0</v>
      </c>
      <c r="H111" s="37" t="s">
        <v>315</v>
      </c>
      <c r="I111" s="37" t="s">
        <v>54</v>
      </c>
      <c r="J111" s="40">
        <f>IFERROR(VLOOKUP(B111,'DM1'!$A$1:$M$80,13,FALSE),"")</f>
        <v>80</v>
      </c>
      <c r="K111" s="40">
        <f>IFERROR(VLOOKUP(B111,'DM2'!$A$1:$M$80,13,FALSE),"")</f>
        <v>26</v>
      </c>
      <c r="L111" s="40">
        <f>IFERROR(VLOOKUP(B111,'DM3'!$A$1:$M$80,13,FALSE),"")</f>
        <v>80</v>
      </c>
      <c r="M111" s="40" t="str">
        <f>IFERROR(VLOOKUP(B111,'SP1'!$A$1:$L$80,12,FALSE),"")</f>
        <v/>
      </c>
      <c r="N111" s="40" t="str">
        <f>IFERROR(VLOOKUP(B111,'SP2'!$A$1:$L$80,12,FALSE),"")</f>
        <v/>
      </c>
      <c r="O111" s="40" t="str">
        <f>IFERROR(VLOOKUP(B111,'SP3'!$A$1:$L$73,12,FALSE),"")</f>
        <v/>
      </c>
      <c r="P111" s="41">
        <f t="shared" si="5"/>
        <v>186</v>
      </c>
      <c r="Q111" s="43">
        <f t="shared" si="6"/>
        <v>186</v>
      </c>
      <c r="R111" s="43">
        <f t="shared" si="8"/>
        <v>186</v>
      </c>
      <c r="S111" s="57" t="str">
        <f>IFERROR(VLOOKUP(B111,'Misecky SBX'!$A$1:$F$89,6,FALSE),"")</f>
        <v/>
      </c>
      <c r="T111" s="56" t="str">
        <f>IFERROR(VLOOKUP(B111,DMSBX1!$D$1:$I$367,6,FALSE),"")</f>
        <v/>
      </c>
      <c r="U111" s="57" t="str">
        <f>IFERROR(VLOOKUP(B111,DMSBX2!$C$1:$J$398,8,FALSE),"")</f>
        <v/>
      </c>
      <c r="V111" s="56" t="str">
        <f>IFERROR(VLOOKUP(B111,DMSBX3!$D$1:$I$398,6,FALSE),"")</f>
        <v/>
      </c>
      <c r="W111" s="57" t="str">
        <f>IFERROR(VLOOKUP(B111,pa!$A$1:$G$398,7,FALSE),"")</f>
        <v/>
      </c>
      <c r="X111" s="56" t="str">
        <f>IFERROR(VLOOKUP(B111,so!$A$1:$F$398,6,FALSE),"")</f>
        <v/>
      </c>
      <c r="Y111" s="57" t="str">
        <f>IFERROR(VLOOKUP(B111,ne!$A$1:$F$398,6,FALSE),"")</f>
        <v/>
      </c>
      <c r="Z111" s="54">
        <f t="shared" si="7"/>
        <v>0</v>
      </c>
      <c r="AB111" s="54">
        <f t="shared" si="9"/>
        <v>0</v>
      </c>
    </row>
    <row r="112" spans="1:28" x14ac:dyDescent="0.45">
      <c r="A112" s="37">
        <v>9155108</v>
      </c>
      <c r="B112" s="38">
        <v>161008</v>
      </c>
      <c r="C112" s="37" t="s">
        <v>169</v>
      </c>
      <c r="D112" s="39">
        <v>2005</v>
      </c>
      <c r="E112" s="39" t="s">
        <v>9</v>
      </c>
      <c r="F112" s="43">
        <v>23.333333333333332</v>
      </c>
      <c r="G112" s="54">
        <v>0</v>
      </c>
      <c r="H112" s="37" t="s">
        <v>315</v>
      </c>
      <c r="I112" s="37" t="s">
        <v>54</v>
      </c>
      <c r="J112" s="40" t="str">
        <f>IFERROR(VLOOKUP(B112,'DM1'!$A$1:$M$80,13,FALSE),"")</f>
        <v/>
      </c>
      <c r="K112" s="40" t="str">
        <f>IFERROR(VLOOKUP(B112,'DM2'!$A$1:$M$80,13,FALSE),"")</f>
        <v/>
      </c>
      <c r="L112" s="40">
        <f>IFERROR(VLOOKUP(B112,'DM3'!$A$1:$M$80,13,FALSE),"")</f>
        <v>32</v>
      </c>
      <c r="M112" s="40" t="str">
        <f>IFERROR(VLOOKUP(B112,'SP1'!$A$1:$L$80,12,FALSE),"")</f>
        <v/>
      </c>
      <c r="N112" s="40">
        <f>IFERROR(VLOOKUP(B112,'SP2'!$A$1:$L$80,12,FALSE),"")</f>
        <v>22</v>
      </c>
      <c r="O112" s="40">
        <f>IFERROR(VLOOKUP(B112,'SP3'!$A$1:$L$73,12,FALSE),"")</f>
        <v>24</v>
      </c>
      <c r="P112" s="41">
        <f t="shared" si="5"/>
        <v>78</v>
      </c>
      <c r="Q112" s="43">
        <f t="shared" si="6"/>
        <v>78</v>
      </c>
      <c r="R112" s="43">
        <f t="shared" si="8"/>
        <v>78</v>
      </c>
      <c r="S112" s="57" t="str">
        <f>IFERROR(VLOOKUP(B112,'Misecky SBX'!$A$1:$F$89,6,FALSE),"")</f>
        <v/>
      </c>
      <c r="T112" s="56" t="str">
        <f>IFERROR(VLOOKUP(B112,DMSBX1!$D$1:$I$367,6,FALSE),"")</f>
        <v/>
      </c>
      <c r="U112" s="57" t="str">
        <f>IFERROR(VLOOKUP(B112,DMSBX2!$C$1:$J$398,8,FALSE),"")</f>
        <v/>
      </c>
      <c r="V112" s="56" t="str">
        <f>IFERROR(VLOOKUP(B112,DMSBX3!$D$1:$I$398,6,FALSE),"")</f>
        <v/>
      </c>
      <c r="W112" s="57" t="str">
        <f>IFERROR(VLOOKUP(B112,pa!$A$1:$G$398,7,FALSE),"")</f>
        <v/>
      </c>
      <c r="X112" s="56" t="str">
        <f>IFERROR(VLOOKUP(B112,so!$A$1:$F$398,6,FALSE),"")</f>
        <v/>
      </c>
      <c r="Y112" s="57" t="str">
        <f>IFERROR(VLOOKUP(B112,ne!$A$1:$F$398,6,FALSE),"")</f>
        <v/>
      </c>
      <c r="Z112" s="54">
        <f t="shared" si="7"/>
        <v>0</v>
      </c>
      <c r="AB112" s="54">
        <f t="shared" si="9"/>
        <v>0</v>
      </c>
    </row>
    <row r="113" spans="1:28" x14ac:dyDescent="0.45">
      <c r="A113" s="37">
        <v>9155120</v>
      </c>
      <c r="B113" s="38">
        <v>16176</v>
      </c>
      <c r="C113" s="37" t="s">
        <v>157</v>
      </c>
      <c r="D113" s="39">
        <v>2005</v>
      </c>
      <c r="E113" s="39" t="s">
        <v>9</v>
      </c>
      <c r="F113" s="43">
        <v>0</v>
      </c>
      <c r="G113" s="54">
        <v>9.3333333333333339</v>
      </c>
      <c r="H113" s="37" t="s">
        <v>315</v>
      </c>
      <c r="I113" s="37" t="s">
        <v>26</v>
      </c>
      <c r="J113" s="40" t="str">
        <f>IFERROR(VLOOKUP(B113,'DM1'!$A$1:$M$80,13,FALSE),"")</f>
        <v/>
      </c>
      <c r="K113" s="40" t="str">
        <f>IFERROR(VLOOKUP(B113,'DM2'!$A$1:$M$80,13,FALSE),"")</f>
        <v/>
      </c>
      <c r="L113" s="40" t="str">
        <f>IFERROR(VLOOKUP(B113,'DM3'!$A$1:$M$80,13,FALSE),"")</f>
        <v/>
      </c>
      <c r="M113" s="40" t="str">
        <f>IFERROR(VLOOKUP(B113,'SP1'!$A$1:$L$80,12,FALSE),"")</f>
        <v/>
      </c>
      <c r="N113" s="40" t="str">
        <f>IFERROR(VLOOKUP(B113,'SP2'!$A$1:$L$80,12,FALSE),"")</f>
        <v/>
      </c>
      <c r="O113" s="40" t="str">
        <f>IFERROR(VLOOKUP(B113,'SP3'!$A$1:$L$73,12,FALSE),"")</f>
        <v/>
      </c>
      <c r="P113" s="41">
        <f t="shared" si="5"/>
        <v>0</v>
      </c>
      <c r="Q113" s="43">
        <f t="shared" si="6"/>
        <v>0</v>
      </c>
      <c r="R113" s="43">
        <f t="shared" si="8"/>
        <v>0</v>
      </c>
      <c r="S113" s="57" t="str">
        <f>IFERROR(VLOOKUP(B113,'Misecky SBX'!$A$1:$F$89,6,FALSE),"")</f>
        <v/>
      </c>
      <c r="T113" s="56" t="str">
        <f>IFERROR(VLOOKUP(B113,DMSBX1!$D$1:$I$367,6,FALSE),"")</f>
        <v/>
      </c>
      <c r="U113" s="57" t="str">
        <f>IFERROR(VLOOKUP(B113,DMSBX2!$C$1:$J$398,8,FALSE),"")</f>
        <v/>
      </c>
      <c r="V113" s="56" t="str">
        <f>IFERROR(VLOOKUP(B113,DMSBX3!$D$1:$I$398,6,FALSE),"")</f>
        <v/>
      </c>
      <c r="W113" s="57" t="str">
        <f>IFERROR(VLOOKUP(B113,pa!$A$1:$G$398,7,FALSE),"")</f>
        <v/>
      </c>
      <c r="X113" s="56" t="str">
        <f>IFERROR(VLOOKUP(B113,so!$A$1:$F$398,6,FALSE),"")</f>
        <v/>
      </c>
      <c r="Y113" s="57" t="str">
        <f>IFERROR(VLOOKUP(B113,ne!$A$1:$F$398,6,FALSE),"")</f>
        <v/>
      </c>
      <c r="Z113" s="54">
        <f t="shared" si="7"/>
        <v>0</v>
      </c>
      <c r="AB113" s="54">
        <f t="shared" si="9"/>
        <v>0</v>
      </c>
    </row>
    <row r="114" spans="1:28" x14ac:dyDescent="0.45">
      <c r="A114" s="37">
        <v>9155112</v>
      </c>
      <c r="B114" s="38">
        <v>2019103</v>
      </c>
      <c r="C114" s="37" t="s">
        <v>170</v>
      </c>
      <c r="D114" s="39">
        <v>2005</v>
      </c>
      <c r="E114" s="39" t="s">
        <v>9</v>
      </c>
      <c r="F114" s="43">
        <v>18.333333333333332</v>
      </c>
      <c r="G114" s="54">
        <v>0</v>
      </c>
      <c r="H114" s="37" t="s">
        <v>315</v>
      </c>
      <c r="I114" s="37" t="s">
        <v>54</v>
      </c>
      <c r="J114" s="40" t="str">
        <f>IFERROR(VLOOKUP(B114,'DM1'!$A$1:$M$80,13,FALSE),"")</f>
        <v/>
      </c>
      <c r="K114" s="40" t="str">
        <f>IFERROR(VLOOKUP(B114,'DM2'!$A$1:$M$80,13,FALSE),"")</f>
        <v/>
      </c>
      <c r="L114" s="40" t="str">
        <f>IFERROR(VLOOKUP(B114,'DM3'!$A$1:$M$80,13,FALSE),"")</f>
        <v/>
      </c>
      <c r="M114" s="40" t="str">
        <f>IFERROR(VLOOKUP(B114,'SP1'!$A$1:$L$80,12,FALSE),"")</f>
        <v/>
      </c>
      <c r="N114" s="40" t="str">
        <f>IFERROR(VLOOKUP(B114,'SP2'!$A$1:$L$80,12,FALSE),"")</f>
        <v/>
      </c>
      <c r="O114" s="40" t="str">
        <f>IFERROR(VLOOKUP(B114,'SP3'!$A$1:$L$73,12,FALSE),"")</f>
        <v/>
      </c>
      <c r="P114" s="41">
        <f t="shared" si="5"/>
        <v>0</v>
      </c>
      <c r="Q114" s="43">
        <f t="shared" si="6"/>
        <v>0</v>
      </c>
      <c r="R114" s="43">
        <f t="shared" si="8"/>
        <v>0</v>
      </c>
      <c r="S114" s="57" t="str">
        <f>IFERROR(VLOOKUP(B114,'Misecky SBX'!$A$1:$F$89,6,FALSE),"")</f>
        <v/>
      </c>
      <c r="T114" s="56" t="str">
        <f>IFERROR(VLOOKUP(B114,DMSBX1!$D$1:$I$367,6,FALSE),"")</f>
        <v/>
      </c>
      <c r="U114" s="57" t="str">
        <f>IFERROR(VLOOKUP(B114,DMSBX2!$C$1:$J$398,8,FALSE),"")</f>
        <v/>
      </c>
      <c r="V114" s="56" t="str">
        <f>IFERROR(VLOOKUP(B114,DMSBX3!$D$1:$I$398,6,FALSE),"")</f>
        <v/>
      </c>
      <c r="W114" s="57" t="str">
        <f>IFERROR(VLOOKUP(B114,pa!$A$1:$G$398,7,FALSE),"")</f>
        <v/>
      </c>
      <c r="X114" s="56" t="str">
        <f>IFERROR(VLOOKUP(B114,so!$A$1:$F$398,6,FALSE),"")</f>
        <v/>
      </c>
      <c r="Y114" s="57" t="str">
        <f>IFERROR(VLOOKUP(B114,ne!$A$1:$F$398,6,FALSE),"")</f>
        <v/>
      </c>
      <c r="Z114" s="54">
        <f t="shared" si="7"/>
        <v>0</v>
      </c>
      <c r="AB114" s="54">
        <f t="shared" si="9"/>
        <v>0</v>
      </c>
    </row>
    <row r="115" spans="1:28" x14ac:dyDescent="0.45">
      <c r="A115" s="37">
        <v>9155116</v>
      </c>
      <c r="B115" s="38">
        <v>16138</v>
      </c>
      <c r="C115" s="37" t="s">
        <v>166</v>
      </c>
      <c r="D115" s="39">
        <v>2006</v>
      </c>
      <c r="E115" s="39" t="s">
        <v>9</v>
      </c>
      <c r="F115" s="43">
        <v>32.666666666666664</v>
      </c>
      <c r="G115" s="54">
        <v>0</v>
      </c>
      <c r="H115" s="37" t="s">
        <v>315</v>
      </c>
      <c r="I115" s="37" t="s">
        <v>57</v>
      </c>
      <c r="J115" s="40">
        <f>IFERROR(VLOOKUP(B115,'DM1'!$A$1:$M$80,13,FALSE),"")</f>
        <v>80</v>
      </c>
      <c r="K115" s="40">
        <f>IFERROR(VLOOKUP(B115,'DM2'!$A$1:$M$80,13,FALSE),"")</f>
        <v>80</v>
      </c>
      <c r="L115" s="40">
        <f>IFERROR(VLOOKUP(B115,'DM3'!$A$1:$M$80,13,FALSE),"")</f>
        <v>80</v>
      </c>
      <c r="M115" s="40">
        <f>IFERROR(VLOOKUP(B115,'SP1'!$A$1:$L$80,12,FALSE),"")</f>
        <v>45</v>
      </c>
      <c r="N115" s="40">
        <f>IFERROR(VLOOKUP(B115,'SP2'!$A$1:$L$80,12,FALSE),"")</f>
        <v>32</v>
      </c>
      <c r="O115" s="40">
        <f>IFERROR(VLOOKUP(B115,'SP3'!$A$1:$L$73,12,FALSE),"")</f>
        <v>50</v>
      </c>
      <c r="P115" s="41">
        <f t="shared" si="5"/>
        <v>367</v>
      </c>
      <c r="Q115" s="43">
        <f t="shared" si="6"/>
        <v>290</v>
      </c>
      <c r="R115" s="43">
        <f t="shared" si="8"/>
        <v>240</v>
      </c>
      <c r="S115" s="57" t="str">
        <f>IFERROR(VLOOKUP(B115,'Misecky SBX'!$A$1:$F$89,6,FALSE),"")</f>
        <v/>
      </c>
      <c r="T115" s="56" t="str">
        <f>IFERROR(VLOOKUP(B115,DMSBX1!$D$1:$I$367,6,FALSE),"")</f>
        <v/>
      </c>
      <c r="U115" s="57" t="str">
        <f>IFERROR(VLOOKUP(B115,DMSBX2!$C$1:$J$398,8,FALSE),"")</f>
        <v/>
      </c>
      <c r="V115" s="56" t="str">
        <f>IFERROR(VLOOKUP(B115,DMSBX3!$D$1:$I$398,6,FALSE),"")</f>
        <v/>
      </c>
      <c r="W115" s="57" t="str">
        <f>IFERROR(VLOOKUP(B115,pa!$A$1:$G$398,7,FALSE),"")</f>
        <v/>
      </c>
      <c r="X115" s="56" t="str">
        <f>IFERROR(VLOOKUP(B115,so!$A$1:$F$398,6,FALSE),"")</f>
        <v/>
      </c>
      <c r="Y115" s="57" t="str">
        <f>IFERROR(VLOOKUP(B115,ne!$A$1:$F$398,6,FALSE),"")</f>
        <v/>
      </c>
      <c r="Z115" s="54">
        <f t="shared" si="7"/>
        <v>0</v>
      </c>
      <c r="AB115" s="54">
        <f t="shared" si="9"/>
        <v>0</v>
      </c>
    </row>
    <row r="116" spans="1:28" x14ac:dyDescent="0.45">
      <c r="A116" s="37">
        <v>9155110</v>
      </c>
      <c r="B116" s="38">
        <v>171052</v>
      </c>
      <c r="C116" s="37" t="s">
        <v>165</v>
      </c>
      <c r="D116" s="39">
        <v>2006</v>
      </c>
      <c r="E116" s="39" t="s">
        <v>9</v>
      </c>
      <c r="F116" s="43">
        <v>41.333333333333336</v>
      </c>
      <c r="G116" s="54">
        <v>0</v>
      </c>
      <c r="H116" s="37" t="s">
        <v>315</v>
      </c>
      <c r="I116" s="37" t="s">
        <v>12</v>
      </c>
      <c r="J116" s="40">
        <f>IFERROR(VLOOKUP(B116,'DM1'!$A$1:$M$80,13,FALSE),"")</f>
        <v>60</v>
      </c>
      <c r="K116" s="40">
        <f>IFERROR(VLOOKUP(B116,'DM2'!$A$1:$M$80,13,FALSE),"")</f>
        <v>50</v>
      </c>
      <c r="L116" s="40">
        <f>IFERROR(VLOOKUP(B116,'DM3'!$A$1:$M$80,13,FALSE),"")</f>
        <v>45</v>
      </c>
      <c r="M116" s="40">
        <f>IFERROR(VLOOKUP(B116,'SP1'!$A$1:$L$80,12,FALSE),"")</f>
        <v>60</v>
      </c>
      <c r="N116" s="40">
        <f>IFERROR(VLOOKUP(B116,'SP2'!$A$1:$L$80,12,FALSE),"")</f>
        <v>45</v>
      </c>
      <c r="O116" s="40">
        <f>IFERROR(VLOOKUP(B116,'SP3'!$A$1:$L$73,12,FALSE),"")</f>
        <v>40</v>
      </c>
      <c r="P116" s="41">
        <f t="shared" si="5"/>
        <v>300</v>
      </c>
      <c r="Q116" s="43">
        <f t="shared" si="6"/>
        <v>215</v>
      </c>
      <c r="R116" s="43">
        <f t="shared" si="8"/>
        <v>170</v>
      </c>
      <c r="S116" s="57" t="str">
        <f>IFERROR(VLOOKUP(B116,'Misecky SBX'!$A$1:$F$89,6,FALSE),"")</f>
        <v/>
      </c>
      <c r="T116" s="56" t="str">
        <f>IFERROR(VLOOKUP(B116,DMSBX1!$D$1:$I$367,6,FALSE),"")</f>
        <v/>
      </c>
      <c r="U116" s="57" t="str">
        <f>IFERROR(VLOOKUP(B116,DMSBX2!$C$1:$J$398,8,FALSE),"")</f>
        <v/>
      </c>
      <c r="V116" s="56" t="str">
        <f>IFERROR(VLOOKUP(B116,DMSBX3!$D$1:$I$398,6,FALSE),"")</f>
        <v/>
      </c>
      <c r="W116" s="57" t="str">
        <f>IFERROR(VLOOKUP(B116,pa!$A$1:$G$398,7,FALSE),"")</f>
        <v/>
      </c>
      <c r="X116" s="56" t="str">
        <f>IFERROR(VLOOKUP(B116,so!$A$1:$F$398,6,FALSE),"")</f>
        <v/>
      </c>
      <c r="Y116" s="57" t="str">
        <f>IFERROR(VLOOKUP(B116,ne!$A$1:$F$398,6,FALSE),"")</f>
        <v/>
      </c>
      <c r="Z116" s="54">
        <f t="shared" si="7"/>
        <v>0</v>
      </c>
      <c r="AB116" s="54">
        <f t="shared" si="9"/>
        <v>0</v>
      </c>
    </row>
    <row r="117" spans="1:28" x14ac:dyDescent="0.45">
      <c r="A117" s="37">
        <v>9155124</v>
      </c>
      <c r="B117" s="38">
        <v>171031</v>
      </c>
      <c r="C117" s="37" t="s">
        <v>155</v>
      </c>
      <c r="D117" s="39">
        <v>2006</v>
      </c>
      <c r="E117" s="39" t="s">
        <v>9</v>
      </c>
      <c r="F117" s="43">
        <v>0</v>
      </c>
      <c r="G117" s="54">
        <v>12</v>
      </c>
      <c r="H117" s="37" t="s">
        <v>315</v>
      </c>
      <c r="I117" s="37" t="s">
        <v>10</v>
      </c>
      <c r="J117" s="40" t="str">
        <f>IFERROR(VLOOKUP(B117,'DM1'!$A$1:$M$80,13,FALSE),"")</f>
        <v/>
      </c>
      <c r="K117" s="40" t="str">
        <f>IFERROR(VLOOKUP(B117,'DM2'!$A$1:$M$80,13,FALSE),"")</f>
        <v/>
      </c>
      <c r="L117" s="40" t="str">
        <f>IFERROR(VLOOKUP(B117,'DM3'!$A$1:$M$80,13,FALSE),"")</f>
        <v/>
      </c>
      <c r="M117" s="40" t="str">
        <f>IFERROR(VLOOKUP(B117,'SP1'!$A$1:$L$80,12,FALSE),"")</f>
        <v/>
      </c>
      <c r="N117" s="40" t="str">
        <f>IFERROR(VLOOKUP(B117,'SP2'!$A$1:$L$80,12,FALSE),"")</f>
        <v/>
      </c>
      <c r="O117" s="40" t="str">
        <f>IFERROR(VLOOKUP(B117,'SP3'!$A$1:$L$73,12,FALSE),"")</f>
        <v/>
      </c>
      <c r="P117" s="41">
        <f t="shared" si="5"/>
        <v>0</v>
      </c>
      <c r="Q117" s="43">
        <f t="shared" si="6"/>
        <v>0</v>
      </c>
      <c r="R117" s="43">
        <f t="shared" si="8"/>
        <v>0</v>
      </c>
      <c r="S117" s="57" t="str">
        <f>IFERROR(VLOOKUP(B117,'Misecky SBX'!$A$1:$F$89,6,FALSE),"")</f>
        <v/>
      </c>
      <c r="T117" s="56" t="str">
        <f>IFERROR(VLOOKUP(B117,DMSBX1!$D$1:$I$367,6,FALSE),"")</f>
        <v/>
      </c>
      <c r="U117" s="57" t="str">
        <f>IFERROR(VLOOKUP(B117,DMSBX2!$C$1:$J$398,8,FALSE),"")</f>
        <v/>
      </c>
      <c r="V117" s="56" t="str">
        <f>IFERROR(VLOOKUP(B117,DMSBX3!$D$1:$I$398,6,FALSE),"")</f>
        <v/>
      </c>
      <c r="W117" s="57" t="str">
        <f>IFERROR(VLOOKUP(B117,pa!$A$1:$G$398,7,FALSE),"")</f>
        <v/>
      </c>
      <c r="X117" s="56" t="str">
        <f>IFERROR(VLOOKUP(B117,so!$A$1:$F$398,6,FALSE),"")</f>
        <v/>
      </c>
      <c r="Y117" s="57" t="str">
        <f>IFERROR(VLOOKUP(B117,ne!$A$1:$F$398,6,FALSE),"")</f>
        <v/>
      </c>
      <c r="Z117" s="54">
        <f t="shared" si="7"/>
        <v>0</v>
      </c>
      <c r="AB117" s="54">
        <f t="shared" si="9"/>
        <v>0</v>
      </c>
    </row>
    <row r="118" spans="1:28" x14ac:dyDescent="0.45">
      <c r="A118" s="37">
        <v>9155131</v>
      </c>
      <c r="B118" s="38">
        <v>2022064</v>
      </c>
      <c r="C118" s="37" t="s">
        <v>158</v>
      </c>
      <c r="D118" s="39">
        <v>2006</v>
      </c>
      <c r="E118" s="39" t="s">
        <v>9</v>
      </c>
      <c r="F118" s="43">
        <v>0</v>
      </c>
      <c r="G118" s="54">
        <v>0.8666666666666667</v>
      </c>
      <c r="H118" s="37" t="s">
        <v>315</v>
      </c>
      <c r="I118" s="37" t="s">
        <v>14</v>
      </c>
      <c r="J118" s="40" t="str">
        <f>IFERROR(VLOOKUP(B118,'DM1'!$A$1:$M$80,13,FALSE),"")</f>
        <v/>
      </c>
      <c r="K118" s="40" t="str">
        <f>IFERROR(VLOOKUP(B118,'DM2'!$A$1:$M$80,13,FALSE),"")</f>
        <v/>
      </c>
      <c r="L118" s="40" t="str">
        <f>IFERROR(VLOOKUP(B118,'DM3'!$A$1:$M$80,13,FALSE),"")</f>
        <v/>
      </c>
      <c r="M118" s="40" t="str">
        <f>IFERROR(VLOOKUP(B118,'SP1'!$A$1:$L$80,12,FALSE),"")</f>
        <v/>
      </c>
      <c r="N118" s="40" t="str">
        <f>IFERROR(VLOOKUP(B118,'SP2'!$A$1:$L$80,12,FALSE),"")</f>
        <v/>
      </c>
      <c r="O118" s="40" t="str">
        <f>IFERROR(VLOOKUP(B118,'SP3'!$A$1:$L$73,12,FALSE),"")</f>
        <v/>
      </c>
      <c r="P118" s="41">
        <f t="shared" si="5"/>
        <v>0</v>
      </c>
      <c r="Q118" s="43">
        <f t="shared" si="6"/>
        <v>0</v>
      </c>
      <c r="R118" s="43">
        <f t="shared" si="8"/>
        <v>0</v>
      </c>
      <c r="S118" s="57" t="str">
        <f>IFERROR(VLOOKUP(B118,'Misecky SBX'!$A$1:$F$89,6,FALSE),"")</f>
        <v/>
      </c>
      <c r="T118" s="56" t="str">
        <f>IFERROR(VLOOKUP(B118,DMSBX1!$D$1:$I$367,6,FALSE),"")</f>
        <v/>
      </c>
      <c r="U118" s="57" t="str">
        <f>IFERROR(VLOOKUP(B118,DMSBX2!$C$1:$J$398,8,FALSE),"")</f>
        <v/>
      </c>
      <c r="V118" s="56" t="str">
        <f>IFERROR(VLOOKUP(B118,DMSBX3!$D$1:$I$398,6,FALSE),"")</f>
        <v/>
      </c>
      <c r="W118" s="57" t="str">
        <f>IFERROR(VLOOKUP(B118,pa!$A$1:$G$398,7,FALSE),"")</f>
        <v/>
      </c>
      <c r="X118" s="56" t="str">
        <f>IFERROR(VLOOKUP(B118,so!$A$1:$F$398,6,FALSE),"")</f>
        <v/>
      </c>
      <c r="Y118" s="57" t="str">
        <f>IFERROR(VLOOKUP(B118,ne!$A$1:$F$398,6,FALSE),"")</f>
        <v/>
      </c>
      <c r="Z118" s="54">
        <f t="shared" si="7"/>
        <v>0</v>
      </c>
      <c r="AB118" s="54">
        <f t="shared" si="9"/>
        <v>0</v>
      </c>
    </row>
    <row r="119" spans="1:28" x14ac:dyDescent="0.45">
      <c r="A119" s="37">
        <v>9155127</v>
      </c>
      <c r="B119" s="38">
        <v>2020301</v>
      </c>
      <c r="C119" s="37" t="s">
        <v>159</v>
      </c>
      <c r="D119" s="39">
        <v>2006</v>
      </c>
      <c r="E119" s="39" t="s">
        <v>9</v>
      </c>
      <c r="F119" s="43">
        <v>0</v>
      </c>
      <c r="G119" s="54">
        <v>0.66666666666666663</v>
      </c>
      <c r="H119" s="37" t="s">
        <v>315</v>
      </c>
      <c r="I119" s="37" t="s">
        <v>47</v>
      </c>
      <c r="J119" s="40" t="str">
        <f>IFERROR(VLOOKUP(B119,'DM1'!$A$1:$M$80,13,FALSE),"")</f>
        <v/>
      </c>
      <c r="K119" s="40" t="str">
        <f>IFERROR(VLOOKUP(B119,'DM2'!$A$1:$M$80,13,FALSE),"")</f>
        <v/>
      </c>
      <c r="L119" s="40" t="str">
        <f>IFERROR(VLOOKUP(B119,'DM3'!$A$1:$M$80,13,FALSE),"")</f>
        <v/>
      </c>
      <c r="M119" s="40" t="str">
        <f>IFERROR(VLOOKUP(B119,'SP1'!$A$1:$L$80,12,FALSE),"")</f>
        <v/>
      </c>
      <c r="N119" s="40" t="str">
        <f>IFERROR(VLOOKUP(B119,'SP2'!$A$1:$L$80,12,FALSE),"")</f>
        <v/>
      </c>
      <c r="O119" s="40" t="str">
        <f>IFERROR(VLOOKUP(B119,'SP3'!$A$1:$L$73,12,FALSE),"")</f>
        <v/>
      </c>
      <c r="P119" s="41">
        <f t="shared" si="5"/>
        <v>0</v>
      </c>
      <c r="Q119" s="43">
        <f t="shared" si="6"/>
        <v>0</v>
      </c>
      <c r="R119" s="43">
        <f t="shared" si="8"/>
        <v>0</v>
      </c>
      <c r="S119" s="57" t="str">
        <f>IFERROR(VLOOKUP(B119,'Misecky SBX'!$A$1:$F$89,6,FALSE),"")</f>
        <v/>
      </c>
      <c r="T119" s="56" t="str">
        <f>IFERROR(VLOOKUP(B119,DMSBX1!$D$1:$I$367,6,FALSE),"")</f>
        <v/>
      </c>
      <c r="U119" s="57" t="str">
        <f>IFERROR(VLOOKUP(B119,DMSBX2!$C$1:$J$398,8,FALSE),"")</f>
        <v/>
      </c>
      <c r="V119" s="56" t="str">
        <f>IFERROR(VLOOKUP(B119,DMSBX3!$D$1:$I$398,6,FALSE),"")</f>
        <v/>
      </c>
      <c r="W119" s="57" t="str">
        <f>IFERROR(VLOOKUP(B119,pa!$A$1:$G$398,7,FALSE),"")</f>
        <v/>
      </c>
      <c r="X119" s="56" t="str">
        <f>IFERROR(VLOOKUP(B119,so!$A$1:$F$398,6,FALSE),"")</f>
        <v/>
      </c>
      <c r="Y119" s="57" t="str">
        <f>IFERROR(VLOOKUP(B119,ne!$A$1:$F$398,6,FALSE),"")</f>
        <v/>
      </c>
      <c r="Z119" s="54">
        <f t="shared" si="7"/>
        <v>0</v>
      </c>
      <c r="AB119" s="54">
        <f t="shared" si="9"/>
        <v>0</v>
      </c>
    </row>
    <row r="120" spans="1:28" x14ac:dyDescent="0.45">
      <c r="B120" s="38">
        <v>2020114</v>
      </c>
      <c r="C120" s="37" t="s">
        <v>270</v>
      </c>
      <c r="D120" s="39">
        <v>2006</v>
      </c>
      <c r="E120" s="39" t="s">
        <v>9</v>
      </c>
      <c r="H120" s="37" t="s">
        <v>315</v>
      </c>
      <c r="J120" s="40" t="str">
        <f>IFERROR(VLOOKUP(B120,'DM1'!$A$1:$M$80,13,FALSE),"")</f>
        <v/>
      </c>
      <c r="K120" s="40" t="str">
        <f>IFERROR(VLOOKUP(B120,'DM2'!$A$1:$M$80,13,FALSE),"")</f>
        <v/>
      </c>
      <c r="L120" s="40" t="str">
        <f>IFERROR(VLOOKUP(B120,'DM3'!$A$1:$M$80,13,FALSE),"")</f>
        <v/>
      </c>
      <c r="M120" s="40" t="str">
        <f>IFERROR(VLOOKUP(B120,'SP1'!$A$1:$L$80,12,FALSE),"")</f>
        <v/>
      </c>
      <c r="N120" s="40" t="str">
        <f>IFERROR(VLOOKUP(B120,'SP2'!$A$1:$L$80,12,FALSE),"")</f>
        <v/>
      </c>
      <c r="O120" s="40" t="str">
        <f>IFERROR(VLOOKUP(B120,'SP3'!$A$1:$L$73,12,FALSE),"")</f>
        <v/>
      </c>
      <c r="P120" s="41">
        <f t="shared" si="5"/>
        <v>0</v>
      </c>
      <c r="Q120" s="43">
        <f t="shared" si="6"/>
        <v>0</v>
      </c>
      <c r="R120" s="43">
        <f t="shared" si="8"/>
        <v>0</v>
      </c>
      <c r="S120" s="57" t="str">
        <f>IFERROR(VLOOKUP(B120,'Misecky SBX'!$A$1:$F$89,6,FALSE),"")</f>
        <v/>
      </c>
      <c r="T120" s="56" t="str">
        <f>IFERROR(VLOOKUP(B120,DMSBX1!$D$1:$I$367,6,FALSE),"")</f>
        <v/>
      </c>
      <c r="U120" s="57" t="str">
        <f>IFERROR(VLOOKUP(B120,DMSBX2!$C$1:$J$398,8,FALSE),"")</f>
        <v/>
      </c>
      <c r="V120" s="56" t="str">
        <f>IFERROR(VLOOKUP(B120,DMSBX3!$D$1:$I$398,6,FALSE),"")</f>
        <v/>
      </c>
      <c r="W120" s="57" t="str">
        <f>IFERROR(VLOOKUP(B120,pa!$A$1:$G$398,7,FALSE),"")</f>
        <v/>
      </c>
      <c r="X120" s="56" t="str">
        <f>IFERROR(VLOOKUP(B120,so!$A$1:$F$398,6,FALSE),"")</f>
        <v/>
      </c>
      <c r="Y120" s="57" t="str">
        <f>IFERROR(VLOOKUP(B120,ne!$A$1:$F$398,6,FALSE),"")</f>
        <v/>
      </c>
      <c r="Z120" s="54">
        <f t="shared" si="7"/>
        <v>0</v>
      </c>
      <c r="AB120" s="54">
        <f t="shared" si="9"/>
        <v>0</v>
      </c>
    </row>
    <row r="121" spans="1:28" x14ac:dyDescent="0.45">
      <c r="B121" s="38">
        <v>2018012</v>
      </c>
      <c r="C121" s="37" t="s">
        <v>88</v>
      </c>
      <c r="D121" s="39">
        <v>2007</v>
      </c>
      <c r="E121" s="39" t="s">
        <v>9</v>
      </c>
      <c r="F121" s="43">
        <v>100</v>
      </c>
      <c r="G121" s="54">
        <v>0</v>
      </c>
      <c r="H121" s="37" t="s">
        <v>315</v>
      </c>
      <c r="I121" s="37" t="s">
        <v>54</v>
      </c>
      <c r="J121" s="40">
        <f>IFERROR(VLOOKUP(B121,'DM1'!$A$1:$M$80,13,FALSE),"")</f>
        <v>32</v>
      </c>
      <c r="K121" s="40">
        <f>IFERROR(VLOOKUP(B121,'DM2'!$A$1:$M$80,13,FALSE),"")</f>
        <v>100</v>
      </c>
      <c r="L121" s="40">
        <f>IFERROR(VLOOKUP(B121,'DM3'!$A$1:$M$80,13,FALSE),"")</f>
        <v>100</v>
      </c>
      <c r="M121" s="40">
        <f>IFERROR(VLOOKUP(B121,'SP1'!$A$1:$L$80,12,FALSE),"")</f>
        <v>32</v>
      </c>
      <c r="N121" s="40">
        <f>IFERROR(VLOOKUP(B121,'SP2'!$A$1:$L$80,12,FALSE),"")</f>
        <v>36</v>
      </c>
      <c r="O121" s="40">
        <f>IFERROR(VLOOKUP(B121,'SP3'!$A$1:$L$73,12,FALSE),"")</f>
        <v>45</v>
      </c>
      <c r="P121" s="41">
        <f t="shared" si="5"/>
        <v>345</v>
      </c>
      <c r="Q121" s="43">
        <f t="shared" si="6"/>
        <v>281</v>
      </c>
      <c r="R121" s="43">
        <f t="shared" si="8"/>
        <v>245</v>
      </c>
      <c r="S121" s="57" t="str">
        <f>IFERROR(VLOOKUP(B121,'Misecky SBX'!$A$1:$F$89,6,FALSE),"")</f>
        <v/>
      </c>
      <c r="T121" s="56" t="str">
        <f>IFERROR(VLOOKUP(B121,DMSBX1!$D$1:$I$367,6,FALSE),"")</f>
        <v/>
      </c>
      <c r="U121" s="57" t="str">
        <f>IFERROR(VLOOKUP(B121,DMSBX2!$C$1:$J$398,8,FALSE),"")</f>
        <v/>
      </c>
      <c r="V121" s="56" t="str">
        <f>IFERROR(VLOOKUP(B121,DMSBX3!$D$1:$I$398,6,FALSE),"")</f>
        <v/>
      </c>
      <c r="W121" s="57" t="str">
        <f>IFERROR(VLOOKUP(B121,pa!$A$1:$G$398,7,FALSE),"")</f>
        <v/>
      </c>
      <c r="X121" s="56" t="str">
        <f>IFERROR(VLOOKUP(B121,so!$A$1:$F$398,6,FALSE),"")</f>
        <v/>
      </c>
      <c r="Y121" s="57" t="str">
        <f>IFERROR(VLOOKUP(B121,ne!$A$1:$F$398,6,FALSE),"")</f>
        <v/>
      </c>
      <c r="Z121" s="54">
        <f t="shared" si="7"/>
        <v>0</v>
      </c>
      <c r="AB121" s="54">
        <f t="shared" si="9"/>
        <v>0</v>
      </c>
    </row>
    <row r="122" spans="1:28" x14ac:dyDescent="0.45">
      <c r="B122" s="38">
        <v>2018461</v>
      </c>
      <c r="C122" s="37" t="s">
        <v>89</v>
      </c>
      <c r="D122" s="39">
        <v>2007</v>
      </c>
      <c r="E122" s="39" t="s">
        <v>9</v>
      </c>
      <c r="F122" s="43">
        <v>86.666666666666671</v>
      </c>
      <c r="G122" s="54">
        <v>0</v>
      </c>
      <c r="H122" s="37" t="s">
        <v>315</v>
      </c>
      <c r="I122" s="37" t="s">
        <v>10</v>
      </c>
      <c r="J122" s="40">
        <f>IFERROR(VLOOKUP(B122,'DM1'!$A$1:$M$80,13,FALSE),"")</f>
        <v>100</v>
      </c>
      <c r="K122" s="40">
        <f>IFERROR(VLOOKUP(B122,'DM2'!$A$1:$M$80,13,FALSE),"")</f>
        <v>32</v>
      </c>
      <c r="L122" s="40">
        <f>IFERROR(VLOOKUP(B122,'DM3'!$A$1:$M$80,13,FALSE),"")</f>
        <v>29</v>
      </c>
      <c r="M122" s="40">
        <f>IFERROR(VLOOKUP(B122,'SP1'!$A$1:$L$80,12,FALSE),"")</f>
        <v>36</v>
      </c>
      <c r="N122" s="40">
        <f>IFERROR(VLOOKUP(B122,'SP2'!$A$1:$L$80,12,FALSE),"")</f>
        <v>24</v>
      </c>
      <c r="O122" s="40">
        <f>IFERROR(VLOOKUP(B122,'SP3'!$A$1:$L$73,12,FALSE),"")</f>
        <v>32</v>
      </c>
      <c r="P122" s="41">
        <f t="shared" si="5"/>
        <v>253</v>
      </c>
      <c r="Q122" s="43">
        <f t="shared" si="6"/>
        <v>200</v>
      </c>
      <c r="R122" s="43">
        <f t="shared" si="8"/>
        <v>168</v>
      </c>
      <c r="S122" s="57" t="str">
        <f>IFERROR(VLOOKUP(B122,'Misecky SBX'!$A$1:$F$89,6,FALSE),"")</f>
        <v/>
      </c>
      <c r="T122" s="56" t="str">
        <f>IFERROR(VLOOKUP(B122,DMSBX1!$D$1:$I$367,6,FALSE),"")</f>
        <v/>
      </c>
      <c r="U122" s="57" t="str">
        <f>IFERROR(VLOOKUP(B122,DMSBX2!$C$1:$J$398,8,FALSE),"")</f>
        <v/>
      </c>
      <c r="V122" s="56" t="str">
        <f>IFERROR(VLOOKUP(B122,DMSBX3!$D$1:$I$398,6,FALSE),"")</f>
        <v/>
      </c>
      <c r="W122" s="57" t="str">
        <f>IFERROR(VLOOKUP(B122,pa!$A$1:$G$398,7,FALSE),"")</f>
        <v/>
      </c>
      <c r="X122" s="56" t="str">
        <f>IFERROR(VLOOKUP(B122,so!$A$1:$F$398,6,FALSE),"")</f>
        <v/>
      </c>
      <c r="Y122" s="57" t="str">
        <f>IFERROR(VLOOKUP(B122,ne!$A$1:$F$398,6,FALSE),"")</f>
        <v/>
      </c>
      <c r="Z122" s="54">
        <f t="shared" si="7"/>
        <v>0</v>
      </c>
      <c r="AB122" s="54">
        <f t="shared" si="9"/>
        <v>0</v>
      </c>
    </row>
    <row r="123" spans="1:28" x14ac:dyDescent="0.45">
      <c r="B123" s="38">
        <v>2019106</v>
      </c>
      <c r="C123" s="37" t="s">
        <v>72</v>
      </c>
      <c r="D123" s="39">
        <v>2007</v>
      </c>
      <c r="E123" s="39" t="s">
        <v>9</v>
      </c>
      <c r="F123" s="43">
        <v>13.333333333333334</v>
      </c>
      <c r="G123" s="54">
        <v>30</v>
      </c>
      <c r="H123" s="37" t="s">
        <v>315</v>
      </c>
      <c r="I123" s="37" t="s">
        <v>10</v>
      </c>
      <c r="J123" s="40" t="str">
        <f>IFERROR(VLOOKUP(B123,'DM1'!$A$1:$M$80,13,FALSE),"")</f>
        <v/>
      </c>
      <c r="K123" s="40" t="str">
        <f>IFERROR(VLOOKUP(B123,'DM2'!$A$1:$M$80,13,FALSE),"")</f>
        <v/>
      </c>
      <c r="L123" s="40" t="str">
        <f>IFERROR(VLOOKUP(B123,'DM3'!$A$1:$M$80,13,FALSE),"")</f>
        <v/>
      </c>
      <c r="M123" s="40" t="str">
        <f>IFERROR(VLOOKUP(B123,'SP1'!$A$1:$L$80,12,FALSE),"")</f>
        <v/>
      </c>
      <c r="N123" s="40" t="str">
        <f>IFERROR(VLOOKUP(B123,'SP2'!$A$1:$L$80,12,FALSE),"")</f>
        <v/>
      </c>
      <c r="O123" s="40" t="str">
        <f>IFERROR(VLOOKUP(B123,'SP3'!$A$1:$L$73,12,FALSE),"")</f>
        <v/>
      </c>
      <c r="P123" s="41">
        <f t="shared" si="5"/>
        <v>0</v>
      </c>
      <c r="Q123" s="43">
        <f t="shared" si="6"/>
        <v>0</v>
      </c>
      <c r="R123" s="43">
        <f t="shared" si="8"/>
        <v>0</v>
      </c>
      <c r="S123" s="57" t="str">
        <f>IFERROR(VLOOKUP(B123,'Misecky SBX'!$A$1:$F$89,6,FALSE),"")</f>
        <v/>
      </c>
      <c r="T123" s="56" t="str">
        <f>IFERROR(VLOOKUP(B123,DMSBX1!$D$1:$I$367,6,FALSE),"")</f>
        <v/>
      </c>
      <c r="U123" s="57" t="str">
        <f>IFERROR(VLOOKUP(B123,DMSBX2!$C$1:$J$398,8,FALSE),"")</f>
        <v/>
      </c>
      <c r="V123" s="56" t="str">
        <f>IFERROR(VLOOKUP(B123,DMSBX3!$D$1:$I$398,6,FALSE),"")</f>
        <v/>
      </c>
      <c r="W123" s="57" t="str">
        <f>IFERROR(VLOOKUP(B123,pa!$A$1:$G$398,7,FALSE),"")</f>
        <v/>
      </c>
      <c r="X123" s="56" t="str">
        <f>IFERROR(VLOOKUP(B123,so!$A$1:$F$398,6,FALSE),"")</f>
        <v/>
      </c>
      <c r="Y123" s="57" t="str">
        <f>IFERROR(VLOOKUP(B123,ne!$A$1:$F$398,6,FALSE),"")</f>
        <v/>
      </c>
      <c r="Z123" s="54">
        <f t="shared" si="7"/>
        <v>0</v>
      </c>
      <c r="AB123" s="54">
        <f t="shared" si="9"/>
        <v>0</v>
      </c>
    </row>
    <row r="124" spans="1:28" x14ac:dyDescent="0.45">
      <c r="B124" s="38">
        <v>2018319</v>
      </c>
      <c r="C124" s="37" t="s">
        <v>80</v>
      </c>
      <c r="D124" s="39">
        <v>2007</v>
      </c>
      <c r="E124" s="39" t="s">
        <v>9</v>
      </c>
      <c r="F124" s="43">
        <v>0</v>
      </c>
      <c r="G124" s="54">
        <v>17.333333333333332</v>
      </c>
      <c r="H124" s="37" t="s">
        <v>315</v>
      </c>
      <c r="I124" s="37" t="s">
        <v>12</v>
      </c>
      <c r="J124" s="40" t="str">
        <f>IFERROR(VLOOKUP(B124,'DM1'!$A$1:$M$80,13,FALSE),"")</f>
        <v/>
      </c>
      <c r="K124" s="40" t="str">
        <f>IFERROR(VLOOKUP(B124,'DM2'!$A$1:$M$80,13,FALSE),"")</f>
        <v/>
      </c>
      <c r="L124" s="40" t="str">
        <f>IFERROR(VLOOKUP(B124,'DM3'!$A$1:$M$80,13,FALSE),"")</f>
        <v/>
      </c>
      <c r="M124" s="40" t="str">
        <f>IFERROR(VLOOKUP(B124,'SP1'!$A$1:$L$80,12,FALSE),"")</f>
        <v/>
      </c>
      <c r="N124" s="40" t="str">
        <f>IFERROR(VLOOKUP(B124,'SP2'!$A$1:$L$80,12,FALSE),"")</f>
        <v/>
      </c>
      <c r="O124" s="40" t="str">
        <f>IFERROR(VLOOKUP(B124,'SP3'!$A$1:$L$73,12,FALSE),"")</f>
        <v/>
      </c>
      <c r="P124" s="41">
        <f t="shared" si="5"/>
        <v>0</v>
      </c>
      <c r="Q124" s="43">
        <f t="shared" si="6"/>
        <v>0</v>
      </c>
      <c r="R124" s="43">
        <f t="shared" si="8"/>
        <v>0</v>
      </c>
      <c r="S124" s="57" t="str">
        <f>IFERROR(VLOOKUP(B124,'Misecky SBX'!$A$1:$F$89,6,FALSE),"")</f>
        <v/>
      </c>
      <c r="T124" s="56" t="str">
        <f>IFERROR(VLOOKUP(B124,DMSBX1!$D$1:$I$367,6,FALSE),"")</f>
        <v/>
      </c>
      <c r="U124" s="57" t="str">
        <f>IFERROR(VLOOKUP(B124,DMSBX2!$C$1:$J$398,8,FALSE),"")</f>
        <v/>
      </c>
      <c r="V124" s="56" t="str">
        <f>IFERROR(VLOOKUP(B124,DMSBX3!$D$1:$I$398,6,FALSE),"")</f>
        <v/>
      </c>
      <c r="W124" s="57" t="str">
        <f>IFERROR(VLOOKUP(B124,pa!$A$1:$G$398,7,FALSE),"")</f>
        <v/>
      </c>
      <c r="X124" s="56" t="str">
        <f>IFERROR(VLOOKUP(B124,so!$A$1:$F$398,6,FALSE),"")</f>
        <v/>
      </c>
      <c r="Y124" s="57" t="str">
        <f>IFERROR(VLOOKUP(B124,ne!$A$1:$F$398,6,FALSE),"")</f>
        <v/>
      </c>
      <c r="Z124" s="54">
        <f t="shared" si="7"/>
        <v>0</v>
      </c>
      <c r="AB124" s="54">
        <f t="shared" si="9"/>
        <v>0</v>
      </c>
    </row>
    <row r="125" spans="1:28" x14ac:dyDescent="0.45">
      <c r="B125" s="38">
        <v>2022008</v>
      </c>
      <c r="C125" s="37" t="s">
        <v>82</v>
      </c>
      <c r="D125" s="39">
        <v>2007</v>
      </c>
      <c r="E125" s="39" t="s">
        <v>9</v>
      </c>
      <c r="F125" s="43">
        <v>0</v>
      </c>
      <c r="G125" s="54">
        <v>13.333333333333334</v>
      </c>
      <c r="H125" s="37" t="s">
        <v>315</v>
      </c>
      <c r="I125" s="37" t="s">
        <v>17</v>
      </c>
      <c r="J125" s="40" t="str">
        <f>IFERROR(VLOOKUP(B125,'DM1'!$A$1:$M$80,13,FALSE),"")</f>
        <v/>
      </c>
      <c r="K125" s="40" t="str">
        <f>IFERROR(VLOOKUP(B125,'DM2'!$A$1:$M$80,13,FALSE),"")</f>
        <v/>
      </c>
      <c r="L125" s="40" t="str">
        <f>IFERROR(VLOOKUP(B125,'DM3'!$A$1:$M$80,13,FALSE),"")</f>
        <v/>
      </c>
      <c r="M125" s="40" t="str">
        <f>IFERROR(VLOOKUP(B125,'SP1'!$A$1:$L$80,12,FALSE),"")</f>
        <v/>
      </c>
      <c r="N125" s="40" t="str">
        <f>IFERROR(VLOOKUP(B125,'SP2'!$A$1:$L$80,12,FALSE),"")</f>
        <v/>
      </c>
      <c r="O125" s="40" t="str">
        <f>IFERROR(VLOOKUP(B125,'SP3'!$A$1:$L$73,12,FALSE),"")</f>
        <v/>
      </c>
      <c r="P125" s="41">
        <f t="shared" si="5"/>
        <v>0</v>
      </c>
      <c r="Q125" s="43">
        <f t="shared" si="6"/>
        <v>0</v>
      </c>
      <c r="R125" s="43">
        <f t="shared" si="8"/>
        <v>0</v>
      </c>
      <c r="S125" s="57" t="str">
        <f>IFERROR(VLOOKUP(B125,'Misecky SBX'!$A$1:$F$89,6,FALSE),"")</f>
        <v/>
      </c>
      <c r="T125" s="56" t="str">
        <f>IFERROR(VLOOKUP(B125,DMSBX1!$D$1:$I$367,6,FALSE),"")</f>
        <v/>
      </c>
      <c r="U125" s="57" t="str">
        <f>IFERROR(VLOOKUP(B125,DMSBX2!$C$1:$J$398,8,FALSE),"")</f>
        <v/>
      </c>
      <c r="V125" s="56" t="str">
        <f>IFERROR(VLOOKUP(B125,DMSBX3!$D$1:$I$398,6,FALSE),"")</f>
        <v/>
      </c>
      <c r="W125" s="57" t="str">
        <f>IFERROR(VLOOKUP(B125,pa!$A$1:$G$398,7,FALSE),"")</f>
        <v/>
      </c>
      <c r="X125" s="56" t="str">
        <f>IFERROR(VLOOKUP(B125,so!$A$1:$F$398,6,FALSE),"")</f>
        <v/>
      </c>
      <c r="Y125" s="57" t="str">
        <f>IFERROR(VLOOKUP(B125,ne!$A$1:$F$398,6,FALSE),"")</f>
        <v/>
      </c>
      <c r="Z125" s="54">
        <f t="shared" si="7"/>
        <v>0</v>
      </c>
      <c r="AB125" s="54">
        <f t="shared" si="9"/>
        <v>0</v>
      </c>
    </row>
    <row r="126" spans="1:28" x14ac:dyDescent="0.45">
      <c r="B126" s="38">
        <v>2022063</v>
      </c>
      <c r="C126" s="37" t="s">
        <v>86</v>
      </c>
      <c r="D126" s="39">
        <v>2007</v>
      </c>
      <c r="E126" s="39" t="s">
        <v>9</v>
      </c>
      <c r="F126" s="43">
        <v>0</v>
      </c>
      <c r="G126" s="54">
        <v>7.333333333333333</v>
      </c>
      <c r="H126" s="37" t="s">
        <v>315</v>
      </c>
      <c r="I126" s="37" t="s">
        <v>14</v>
      </c>
      <c r="J126" s="40" t="str">
        <f>IFERROR(VLOOKUP(B126,'DM1'!$A$1:$M$80,13,FALSE),"")</f>
        <v/>
      </c>
      <c r="K126" s="40" t="str">
        <f>IFERROR(VLOOKUP(B126,'DM2'!$A$1:$M$80,13,FALSE),"")</f>
        <v/>
      </c>
      <c r="L126" s="40" t="str">
        <f>IFERROR(VLOOKUP(B126,'DM3'!$A$1:$M$80,13,FALSE),"")</f>
        <v/>
      </c>
      <c r="M126" s="40" t="str">
        <f>IFERROR(VLOOKUP(B126,'SP1'!$A$1:$L$80,12,FALSE),"")</f>
        <v/>
      </c>
      <c r="N126" s="40" t="str">
        <f>IFERROR(VLOOKUP(B126,'SP2'!$A$1:$L$80,12,FALSE),"")</f>
        <v/>
      </c>
      <c r="O126" s="40" t="str">
        <f>IFERROR(VLOOKUP(B126,'SP3'!$A$1:$L$73,12,FALSE),"")</f>
        <v/>
      </c>
      <c r="P126" s="41">
        <f t="shared" si="5"/>
        <v>0</v>
      </c>
      <c r="Q126" s="43">
        <f t="shared" si="6"/>
        <v>0</v>
      </c>
      <c r="R126" s="43">
        <f t="shared" si="8"/>
        <v>0</v>
      </c>
      <c r="S126" s="57" t="str">
        <f>IFERROR(VLOOKUP(B126,'Misecky SBX'!$A$1:$F$89,6,FALSE),"")</f>
        <v/>
      </c>
      <c r="T126" s="56" t="str">
        <f>IFERROR(VLOOKUP(B126,DMSBX1!$D$1:$I$367,6,FALSE),"")</f>
        <v/>
      </c>
      <c r="U126" s="57" t="str">
        <f>IFERROR(VLOOKUP(B126,DMSBX2!$C$1:$J$398,8,FALSE),"")</f>
        <v/>
      </c>
      <c r="V126" s="56" t="str">
        <f>IFERROR(VLOOKUP(B126,DMSBX3!$D$1:$I$398,6,FALSE),"")</f>
        <v/>
      </c>
      <c r="W126" s="57" t="str">
        <f>IFERROR(VLOOKUP(B126,pa!$A$1:$G$398,7,FALSE),"")</f>
        <v/>
      </c>
      <c r="X126" s="56" t="str">
        <f>IFERROR(VLOOKUP(B126,so!$A$1:$F$398,6,FALSE),"")</f>
        <v/>
      </c>
      <c r="Y126" s="57" t="str">
        <f>IFERROR(VLOOKUP(B126,ne!$A$1:$F$398,6,FALSE),"")</f>
        <v/>
      </c>
      <c r="Z126" s="54">
        <f t="shared" si="7"/>
        <v>0</v>
      </c>
      <c r="AB126" s="54">
        <f t="shared" si="9"/>
        <v>0</v>
      </c>
    </row>
    <row r="127" spans="1:28" x14ac:dyDescent="0.45">
      <c r="B127" s="38">
        <v>2019135</v>
      </c>
      <c r="C127" s="37" t="s">
        <v>87</v>
      </c>
      <c r="D127" s="39">
        <v>2007</v>
      </c>
      <c r="E127" s="39" t="s">
        <v>9</v>
      </c>
      <c r="F127" s="43">
        <v>0</v>
      </c>
      <c r="G127" s="54">
        <v>7.333333333333333</v>
      </c>
      <c r="H127" s="37" t="s">
        <v>315</v>
      </c>
      <c r="I127" s="37" t="s">
        <v>12</v>
      </c>
      <c r="J127" s="40" t="str">
        <f>IFERROR(VLOOKUP(B127,'DM1'!$A$1:$M$80,13,FALSE),"")</f>
        <v/>
      </c>
      <c r="K127" s="40" t="str">
        <f>IFERROR(VLOOKUP(B127,'DM2'!$A$1:$M$80,13,FALSE),"")</f>
        <v/>
      </c>
      <c r="L127" s="40" t="str">
        <f>IFERROR(VLOOKUP(B127,'DM3'!$A$1:$M$80,13,FALSE),"")</f>
        <v/>
      </c>
      <c r="M127" s="40" t="str">
        <f>IFERROR(VLOOKUP(B127,'SP1'!$A$1:$L$80,12,FALSE),"")</f>
        <v/>
      </c>
      <c r="N127" s="40" t="str">
        <f>IFERROR(VLOOKUP(B127,'SP2'!$A$1:$L$80,12,FALSE),"")</f>
        <v/>
      </c>
      <c r="O127" s="40" t="str">
        <f>IFERROR(VLOOKUP(B127,'SP3'!$A$1:$L$73,12,FALSE),"")</f>
        <v/>
      </c>
      <c r="P127" s="41">
        <f t="shared" si="5"/>
        <v>0</v>
      </c>
      <c r="Q127" s="43">
        <f t="shared" si="6"/>
        <v>0</v>
      </c>
      <c r="R127" s="43">
        <f t="shared" si="8"/>
        <v>0</v>
      </c>
      <c r="S127" s="57" t="str">
        <f>IFERROR(VLOOKUP(B127,'Misecky SBX'!$A$1:$F$89,6,FALSE),"")</f>
        <v/>
      </c>
      <c r="T127" s="56" t="str">
        <f>IFERROR(VLOOKUP(B127,DMSBX1!$D$1:$I$367,6,FALSE),"")</f>
        <v/>
      </c>
      <c r="U127" s="57" t="str">
        <f>IFERROR(VLOOKUP(B127,DMSBX2!$C$1:$J$398,8,FALSE),"")</f>
        <v/>
      </c>
      <c r="V127" s="56" t="str">
        <f>IFERROR(VLOOKUP(B127,DMSBX3!$D$1:$I$398,6,FALSE),"")</f>
        <v/>
      </c>
      <c r="W127" s="57" t="str">
        <f>IFERROR(VLOOKUP(B127,pa!$A$1:$G$398,7,FALSE),"")</f>
        <v/>
      </c>
      <c r="X127" s="56" t="str">
        <f>IFERROR(VLOOKUP(B127,so!$A$1:$F$398,6,FALSE),"")</f>
        <v/>
      </c>
      <c r="Y127" s="57" t="str">
        <f>IFERROR(VLOOKUP(B127,ne!$A$1:$F$398,6,FALSE),"")</f>
        <v/>
      </c>
      <c r="Z127" s="54">
        <f t="shared" si="7"/>
        <v>0</v>
      </c>
      <c r="AB127" s="54">
        <f t="shared" si="9"/>
        <v>0</v>
      </c>
    </row>
    <row r="128" spans="1:28" x14ac:dyDescent="0.45">
      <c r="A128" s="37">
        <v>9150271</v>
      </c>
      <c r="B128" s="38">
        <v>16081</v>
      </c>
      <c r="C128" s="37" t="s">
        <v>198</v>
      </c>
      <c r="D128" s="39">
        <v>2003</v>
      </c>
      <c r="E128" s="39" t="s">
        <v>36</v>
      </c>
      <c r="F128" s="43">
        <v>53.666666666666664</v>
      </c>
      <c r="G128" s="54">
        <v>0</v>
      </c>
      <c r="H128" s="37" t="s">
        <v>315</v>
      </c>
      <c r="I128" s="37" t="s">
        <v>54</v>
      </c>
      <c r="J128" s="40">
        <f>IFERROR(VLOOKUP(B128,'DM1'!$A$1:$M$80,13,FALSE),"")</f>
        <v>14</v>
      </c>
      <c r="K128" s="40">
        <f>IFERROR(VLOOKUP(B128,'DM2'!$A$1:$M$80,13,FALSE),"")</f>
        <v>10</v>
      </c>
      <c r="L128" s="40" t="str">
        <f>IFERROR(VLOOKUP(B128,'DM3'!$A$1:$M$80,13,FALSE),"")</f>
        <v/>
      </c>
      <c r="M128" s="40" t="str">
        <f>IFERROR(VLOOKUP(B128,'SP1'!$A$1:$L$80,12,FALSE),"")</f>
        <v/>
      </c>
      <c r="N128" s="40" t="str">
        <f>IFERROR(VLOOKUP(B128,'SP2'!$A$1:$L$80,12,FALSE),"")</f>
        <v/>
      </c>
      <c r="O128" s="40" t="str">
        <f>IFERROR(VLOOKUP(B128,'SP3'!$A$1:$L$73,12,FALSE),"")</f>
        <v/>
      </c>
      <c r="P128" s="41">
        <f t="shared" si="5"/>
        <v>24</v>
      </c>
      <c r="Q128" s="43">
        <f t="shared" si="6"/>
        <v>24</v>
      </c>
      <c r="R128" s="43">
        <f t="shared" si="8"/>
        <v>24</v>
      </c>
      <c r="S128" s="57" t="str">
        <f>IFERROR(VLOOKUP(B128,'Misecky SBX'!$A$1:$F$89,6,FALSE),"")</f>
        <v/>
      </c>
      <c r="T128" s="56" t="str">
        <f>IFERROR(VLOOKUP(B128,DMSBX1!$D$1:$I$367,6,FALSE),"")</f>
        <v/>
      </c>
      <c r="U128" s="57" t="str">
        <f>IFERROR(VLOOKUP(B128,DMSBX2!$C$1:$J$398,8,FALSE),"")</f>
        <v/>
      </c>
      <c r="V128" s="56" t="str">
        <f>IFERROR(VLOOKUP(B128,DMSBX3!$D$1:$I$398,6,FALSE),"")</f>
        <v/>
      </c>
      <c r="W128" s="57" t="str">
        <f>IFERROR(VLOOKUP(B128,pa!$A$1:$G$398,7,FALSE),"")</f>
        <v/>
      </c>
      <c r="X128" s="56" t="str">
        <f>IFERROR(VLOOKUP(B128,so!$A$1:$F$398,6,FALSE),"")</f>
        <v/>
      </c>
      <c r="Y128" s="57" t="str">
        <f>IFERROR(VLOOKUP(B128,ne!$A$1:$F$398,6,FALSE),"")</f>
        <v/>
      </c>
      <c r="Z128" s="54">
        <f t="shared" si="7"/>
        <v>0</v>
      </c>
      <c r="AB128" s="54">
        <f t="shared" si="9"/>
        <v>0</v>
      </c>
    </row>
    <row r="129" spans="1:28" x14ac:dyDescent="0.45">
      <c r="A129" s="37">
        <v>9150270</v>
      </c>
      <c r="B129" s="38">
        <v>16111</v>
      </c>
      <c r="C129" s="37" t="s">
        <v>180</v>
      </c>
      <c r="D129" s="39">
        <v>2003</v>
      </c>
      <c r="E129" s="39" t="s">
        <v>36</v>
      </c>
      <c r="F129" s="43">
        <v>0</v>
      </c>
      <c r="G129" s="54">
        <v>34.333333333333336</v>
      </c>
      <c r="H129" s="37" t="s">
        <v>315</v>
      </c>
      <c r="I129" s="37" t="s">
        <v>12</v>
      </c>
      <c r="J129" s="40" t="str">
        <f>IFERROR(VLOOKUP(B129,'DM1'!$A$1:$M$80,13,FALSE),"")</f>
        <v/>
      </c>
      <c r="K129" s="40" t="str">
        <f>IFERROR(VLOOKUP(B129,'DM2'!$A$1:$M$80,13,FALSE),"")</f>
        <v/>
      </c>
      <c r="L129" s="40" t="str">
        <f>IFERROR(VLOOKUP(B129,'DM3'!$A$1:$M$80,13,FALSE),"")</f>
        <v/>
      </c>
      <c r="M129" s="40" t="str">
        <f>IFERROR(VLOOKUP(B129,'SP1'!$A$1:$L$80,12,FALSE),"")</f>
        <v/>
      </c>
      <c r="N129" s="40" t="str">
        <f>IFERROR(VLOOKUP(B129,'SP2'!$A$1:$L$80,12,FALSE),"")</f>
        <v/>
      </c>
      <c r="O129" s="40" t="str">
        <f>IFERROR(VLOOKUP(B129,'SP3'!$A$1:$L$73,12,FALSE),"")</f>
        <v/>
      </c>
      <c r="P129" s="41">
        <f t="shared" si="5"/>
        <v>0</v>
      </c>
      <c r="Q129" s="43">
        <f t="shared" si="6"/>
        <v>0</v>
      </c>
      <c r="R129" s="43">
        <f t="shared" si="8"/>
        <v>0</v>
      </c>
      <c r="S129" s="57" t="str">
        <f>IFERROR(VLOOKUP(B129,'Misecky SBX'!$A$1:$F$89,6,FALSE),"")</f>
        <v/>
      </c>
      <c r="T129" s="56" t="str">
        <f>IFERROR(VLOOKUP(B129,DMSBX1!$D$1:$I$367,6,FALSE),"")</f>
        <v/>
      </c>
      <c r="U129" s="57" t="str">
        <f>IFERROR(VLOOKUP(B129,DMSBX2!$C$1:$J$398,8,FALSE),"")</f>
        <v/>
      </c>
      <c r="V129" s="56" t="str">
        <f>IFERROR(VLOOKUP(B129,DMSBX3!$D$1:$I$398,6,FALSE),"")</f>
        <v/>
      </c>
      <c r="W129" s="57" t="str">
        <f>IFERROR(VLOOKUP(B129,pa!$A$1:$G$398,7,FALSE),"")</f>
        <v/>
      </c>
      <c r="X129" s="56" t="str">
        <f>IFERROR(VLOOKUP(B129,so!$A$1:$F$398,6,FALSE),"")</f>
        <v/>
      </c>
      <c r="Y129" s="57" t="str">
        <f>IFERROR(VLOOKUP(B129,ne!$A$1:$F$398,6,FALSE),"")</f>
        <v/>
      </c>
      <c r="Z129" s="54">
        <f t="shared" si="7"/>
        <v>0</v>
      </c>
      <c r="AB129" s="54">
        <f t="shared" si="9"/>
        <v>0</v>
      </c>
    </row>
    <row r="130" spans="1:28" x14ac:dyDescent="0.45">
      <c r="A130" s="37">
        <v>9150350</v>
      </c>
      <c r="B130" s="38">
        <v>16161</v>
      </c>
      <c r="C130" s="37" t="s">
        <v>182</v>
      </c>
      <c r="D130" s="39">
        <v>2003</v>
      </c>
      <c r="E130" s="39" t="s">
        <v>36</v>
      </c>
      <c r="F130" s="43">
        <v>0</v>
      </c>
      <c r="G130" s="54">
        <v>19.333333333333332</v>
      </c>
      <c r="H130" s="37" t="s">
        <v>315</v>
      </c>
      <c r="I130" s="37" t="s">
        <v>19</v>
      </c>
      <c r="J130" s="40" t="str">
        <f>IFERROR(VLOOKUP(B130,'DM1'!$A$1:$M$80,13,FALSE),"")</f>
        <v/>
      </c>
      <c r="K130" s="40" t="str">
        <f>IFERROR(VLOOKUP(B130,'DM2'!$A$1:$M$80,13,FALSE),"")</f>
        <v/>
      </c>
      <c r="L130" s="40" t="str">
        <f>IFERROR(VLOOKUP(B130,'DM3'!$A$1:$M$80,13,FALSE),"")</f>
        <v/>
      </c>
      <c r="M130" s="40" t="str">
        <f>IFERROR(VLOOKUP(B130,'SP1'!$A$1:$L$80,12,FALSE),"")</f>
        <v/>
      </c>
      <c r="N130" s="40" t="str">
        <f>IFERROR(VLOOKUP(B130,'SP2'!$A$1:$L$80,12,FALSE),"")</f>
        <v/>
      </c>
      <c r="O130" s="40" t="str">
        <f>IFERROR(VLOOKUP(B130,'SP3'!$A$1:$L$73,12,FALSE),"")</f>
        <v/>
      </c>
      <c r="P130" s="41">
        <f t="shared" ref="P130:P193" si="10">SUM(J130:O130)</f>
        <v>0</v>
      </c>
      <c r="Q130" s="43">
        <f t="shared" ref="Q130:Q193" si="11">IFERROR(LARGE(J130:O130,1),0)+IFERROR(LARGE(J130:O130,2),0)+IFERROR(LARGE(J130:O130,3),0)+IFERROR(LARGE(J130:O130,4),0)</f>
        <v>0</v>
      </c>
      <c r="R130" s="43">
        <f t="shared" si="8"/>
        <v>0</v>
      </c>
      <c r="S130" s="57" t="str">
        <f>IFERROR(VLOOKUP(B130,'Misecky SBX'!$A$1:$F$89,6,FALSE),"")</f>
        <v/>
      </c>
      <c r="T130" s="56" t="str">
        <f>IFERROR(VLOOKUP(B130,DMSBX1!$D$1:$I$367,6,FALSE),"")</f>
        <v/>
      </c>
      <c r="U130" s="57" t="str">
        <f>IFERROR(VLOOKUP(B130,DMSBX2!$C$1:$J$398,8,FALSE),"")</f>
        <v/>
      </c>
      <c r="V130" s="56" t="str">
        <f>IFERROR(VLOOKUP(B130,DMSBX3!$D$1:$I$398,6,FALSE),"")</f>
        <v/>
      </c>
      <c r="W130" s="57" t="str">
        <f>IFERROR(VLOOKUP(B130,pa!$A$1:$G$398,7,FALSE),"")</f>
        <v/>
      </c>
      <c r="X130" s="56" t="str">
        <f>IFERROR(VLOOKUP(B130,so!$A$1:$F$398,6,FALSE),"")</f>
        <v/>
      </c>
      <c r="Y130" s="57" t="str">
        <f>IFERROR(VLOOKUP(B130,ne!$A$1:$F$398,6,FALSE),"")</f>
        <v/>
      </c>
      <c r="Z130" s="54">
        <f t="shared" ref="Z130:Z193" si="12">IFERROR(LARGE(S130:Y130,1),0)+IFERROR(LARGE(S130:Y130,2),0)+IFERROR(LARGE(S130:Y130,3),0)+IFERROR(LARGE(S130:Y130,4),0)+IFERROR(LARGE(S130:Y130,5),0)</f>
        <v>0</v>
      </c>
      <c r="AB130" s="54">
        <f t="shared" si="9"/>
        <v>0</v>
      </c>
    </row>
    <row r="131" spans="1:28" x14ac:dyDescent="0.45">
      <c r="A131" s="37">
        <v>9150317</v>
      </c>
      <c r="B131" s="38">
        <v>171012</v>
      </c>
      <c r="C131" s="37" t="s">
        <v>192</v>
      </c>
      <c r="D131" s="39">
        <v>2004</v>
      </c>
      <c r="E131" s="39" t="s">
        <v>36</v>
      </c>
      <c r="F131" s="43">
        <v>100</v>
      </c>
      <c r="G131" s="54">
        <v>0</v>
      </c>
      <c r="H131" s="37" t="s">
        <v>315</v>
      </c>
      <c r="I131" s="37" t="s">
        <v>54</v>
      </c>
      <c r="J131" s="40">
        <f>IFERROR(VLOOKUP(B131,'DM1'!$A$1:$M$80,13,FALSE),"")</f>
        <v>100</v>
      </c>
      <c r="K131" s="40">
        <f>IFERROR(VLOOKUP(B131,'DM2'!$A$1:$M$80,13,FALSE),"")</f>
        <v>100</v>
      </c>
      <c r="L131" s="40">
        <f>IFERROR(VLOOKUP(B131,'DM3'!$A$1:$M$80,13,FALSE),"")</f>
        <v>100</v>
      </c>
      <c r="M131" s="40" t="str">
        <f>IFERROR(VLOOKUP(B131,'SP1'!$A$1:$L$80,12,FALSE),"")</f>
        <v/>
      </c>
      <c r="N131" s="40" t="str">
        <f>IFERROR(VLOOKUP(B131,'SP2'!$A$1:$L$80,12,FALSE),"")</f>
        <v/>
      </c>
      <c r="O131" s="40" t="str">
        <f>IFERROR(VLOOKUP(B131,'SP3'!$A$1:$L$73,12,FALSE),"")</f>
        <v/>
      </c>
      <c r="P131" s="41">
        <f t="shared" si="10"/>
        <v>300</v>
      </c>
      <c r="Q131" s="43">
        <f t="shared" si="11"/>
        <v>300</v>
      </c>
      <c r="R131" s="43">
        <f t="shared" ref="R131:R194" si="13">IFERROR(LARGE(J131:O131,1),0)+IFERROR(LARGE(J131:O131,2),0)+IFERROR(LARGE(J131:O131,3),0)</f>
        <v>300</v>
      </c>
      <c r="S131" s="57" t="str">
        <f>IFERROR(VLOOKUP(B131,'Misecky SBX'!$A$1:$F$89,6,FALSE),"")</f>
        <v/>
      </c>
      <c r="T131" s="56" t="str">
        <f>IFERROR(VLOOKUP(B131,DMSBX1!$D$1:$I$367,6,FALSE),"")</f>
        <v/>
      </c>
      <c r="U131" s="57" t="str">
        <f>IFERROR(VLOOKUP(B131,DMSBX2!$C$1:$J$398,8,FALSE),"")</f>
        <v/>
      </c>
      <c r="V131" s="56" t="str">
        <f>IFERROR(VLOOKUP(B131,DMSBX3!$D$1:$I$398,6,FALSE),"")</f>
        <v/>
      </c>
      <c r="W131" s="57" t="str">
        <f>IFERROR(VLOOKUP(B131,pa!$A$1:$G$398,7,FALSE),"")</f>
        <v/>
      </c>
      <c r="X131" s="56" t="str">
        <f>IFERROR(VLOOKUP(B131,so!$A$1:$F$398,6,FALSE),"")</f>
        <v/>
      </c>
      <c r="Y131" s="57" t="str">
        <f>IFERROR(VLOOKUP(B131,ne!$A$1:$F$398,6,FALSE),"")</f>
        <v/>
      </c>
      <c r="Z131" s="54">
        <f t="shared" si="12"/>
        <v>0</v>
      </c>
      <c r="AB131" s="54">
        <f t="shared" ref="AB131:AB194" si="14">IFERROR(LARGE(S131:Y131,1),0)+IFERROR(LARGE(S131:Y131,2),0)+IFERROR(LARGE(S131:Y131,3),0)</f>
        <v>0</v>
      </c>
    </row>
    <row r="132" spans="1:28" x14ac:dyDescent="0.45">
      <c r="A132" s="37">
        <v>9150316</v>
      </c>
      <c r="B132" s="38">
        <v>16141</v>
      </c>
      <c r="C132" s="37" t="s">
        <v>193</v>
      </c>
      <c r="D132" s="39">
        <v>2004</v>
      </c>
      <c r="E132" s="39" t="s">
        <v>36</v>
      </c>
      <c r="F132" s="43">
        <v>86.666666666666671</v>
      </c>
      <c r="G132" s="54">
        <v>0</v>
      </c>
      <c r="H132" s="37" t="s">
        <v>315</v>
      </c>
      <c r="I132" s="37" t="s">
        <v>12</v>
      </c>
      <c r="J132" s="40">
        <f>IFERROR(VLOOKUP(B132,'DM1'!$A$1:$M$80,13,FALSE),"")</f>
        <v>80</v>
      </c>
      <c r="K132" s="40">
        <f>IFERROR(VLOOKUP(B132,'DM2'!$A$1:$M$80,13,FALSE),"")</f>
        <v>50</v>
      </c>
      <c r="L132" s="40">
        <f>IFERROR(VLOOKUP(B132,'DM3'!$A$1:$M$80,13,FALSE),"")</f>
        <v>60</v>
      </c>
      <c r="M132" s="40">
        <f>IFERROR(VLOOKUP(B132,'SP1'!$A$1:$L$80,12,FALSE),"")</f>
        <v>18</v>
      </c>
      <c r="N132" s="40">
        <f>IFERROR(VLOOKUP(B132,'SP2'!$A$1:$L$80,12,FALSE),"")</f>
        <v>60</v>
      </c>
      <c r="O132" s="40">
        <f>IFERROR(VLOOKUP(B132,'SP3'!$A$1:$L$73,12,FALSE),"")</f>
        <v>50</v>
      </c>
      <c r="P132" s="41">
        <f t="shared" si="10"/>
        <v>318</v>
      </c>
      <c r="Q132" s="43">
        <f t="shared" si="11"/>
        <v>250</v>
      </c>
      <c r="R132" s="43">
        <f t="shared" si="13"/>
        <v>200</v>
      </c>
      <c r="S132" s="57" t="str">
        <f>IFERROR(VLOOKUP(B132,'Misecky SBX'!$A$1:$F$89,6,FALSE),"")</f>
        <v/>
      </c>
      <c r="T132" s="56" t="str">
        <f>IFERROR(VLOOKUP(B132,DMSBX1!$D$1:$I$367,6,FALSE),"")</f>
        <v/>
      </c>
      <c r="U132" s="57" t="str">
        <f>IFERROR(VLOOKUP(B132,DMSBX2!$C$1:$J$398,8,FALSE),"")</f>
        <v/>
      </c>
      <c r="V132" s="56" t="str">
        <f>IFERROR(VLOOKUP(B132,DMSBX3!$D$1:$I$398,6,FALSE),"")</f>
        <v/>
      </c>
      <c r="W132" s="57" t="str">
        <f>IFERROR(VLOOKUP(B132,pa!$A$1:$G$398,7,FALSE),"")</f>
        <v/>
      </c>
      <c r="X132" s="56" t="str">
        <f>IFERROR(VLOOKUP(B132,so!$A$1:$F$398,6,FALSE),"")</f>
        <v/>
      </c>
      <c r="Y132" s="57" t="str">
        <f>IFERROR(VLOOKUP(B132,ne!$A$1:$F$398,6,FALSE),"")</f>
        <v/>
      </c>
      <c r="Z132" s="54">
        <f t="shared" si="12"/>
        <v>0</v>
      </c>
      <c r="AB132" s="54">
        <f t="shared" si="14"/>
        <v>0</v>
      </c>
    </row>
    <row r="133" spans="1:28" x14ac:dyDescent="0.45">
      <c r="A133" s="37">
        <v>9150309</v>
      </c>
      <c r="B133" s="38">
        <v>2018467</v>
      </c>
      <c r="C133" s="37" t="s">
        <v>185</v>
      </c>
      <c r="D133" s="39">
        <v>2004</v>
      </c>
      <c r="E133" s="39" t="s">
        <v>36</v>
      </c>
      <c r="F133" s="43">
        <v>18.333333333333332</v>
      </c>
      <c r="G133" s="54">
        <v>16.333333333333332</v>
      </c>
      <c r="H133" s="37" t="s">
        <v>315</v>
      </c>
      <c r="I133" s="37" t="s">
        <v>29</v>
      </c>
      <c r="J133" s="40" t="str">
        <f>IFERROR(VLOOKUP(B133,'DM1'!$A$1:$M$80,13,FALSE),"")</f>
        <v/>
      </c>
      <c r="K133" s="40" t="str">
        <f>IFERROR(VLOOKUP(B133,'DM2'!$A$1:$M$80,13,FALSE),"")</f>
        <v/>
      </c>
      <c r="L133" s="40" t="str">
        <f>IFERROR(VLOOKUP(B133,'DM3'!$A$1:$M$80,13,FALSE),"")</f>
        <v/>
      </c>
      <c r="M133" s="40" t="str">
        <f>IFERROR(VLOOKUP(B133,'SP1'!$A$1:$L$80,12,FALSE),"")</f>
        <v/>
      </c>
      <c r="N133" s="40" t="str">
        <f>IFERROR(VLOOKUP(B133,'SP2'!$A$1:$L$80,12,FALSE),"")</f>
        <v/>
      </c>
      <c r="O133" s="40" t="str">
        <f>IFERROR(VLOOKUP(B133,'SP3'!$A$1:$L$73,12,FALSE),"")</f>
        <v/>
      </c>
      <c r="P133" s="41">
        <f t="shared" si="10"/>
        <v>0</v>
      </c>
      <c r="Q133" s="43">
        <f t="shared" si="11"/>
        <v>0</v>
      </c>
      <c r="R133" s="43">
        <f t="shared" si="13"/>
        <v>0</v>
      </c>
      <c r="S133" s="57" t="str">
        <f>IFERROR(VLOOKUP(B133,'Misecky SBX'!$A$1:$F$89,6,FALSE),"")</f>
        <v/>
      </c>
      <c r="T133" s="56" t="str">
        <f>IFERROR(VLOOKUP(B133,DMSBX1!$D$1:$I$367,6,FALSE),"")</f>
        <v/>
      </c>
      <c r="U133" s="57" t="str">
        <f>IFERROR(VLOOKUP(B133,DMSBX2!$C$1:$J$398,8,FALSE),"")</f>
        <v/>
      </c>
      <c r="V133" s="56" t="str">
        <f>IFERROR(VLOOKUP(B133,DMSBX3!$D$1:$I$398,6,FALSE),"")</f>
        <v/>
      </c>
      <c r="W133" s="57" t="str">
        <f>IFERROR(VLOOKUP(B133,pa!$A$1:$G$398,7,FALSE),"")</f>
        <v/>
      </c>
      <c r="X133" s="56" t="str">
        <f>IFERROR(VLOOKUP(B133,so!$A$1:$F$398,6,FALSE),"")</f>
        <v/>
      </c>
      <c r="Y133" s="57" t="str">
        <f>IFERROR(VLOOKUP(B133,ne!$A$1:$F$398,6,FALSE),"")</f>
        <v/>
      </c>
      <c r="Z133" s="54">
        <f t="shared" si="12"/>
        <v>0</v>
      </c>
      <c r="AB133" s="54">
        <f t="shared" si="14"/>
        <v>0</v>
      </c>
    </row>
    <row r="134" spans="1:28" x14ac:dyDescent="0.45">
      <c r="A134" s="37">
        <v>9150266</v>
      </c>
      <c r="B134" s="38">
        <v>2018312</v>
      </c>
      <c r="C134" s="37" t="s">
        <v>187</v>
      </c>
      <c r="D134" s="39">
        <v>2004</v>
      </c>
      <c r="E134" s="39" t="s">
        <v>36</v>
      </c>
      <c r="F134" s="43">
        <v>0</v>
      </c>
      <c r="G134" s="54">
        <v>3.6666666666666665</v>
      </c>
      <c r="H134" s="37" t="s">
        <v>315</v>
      </c>
      <c r="I134" s="37" t="s">
        <v>26</v>
      </c>
      <c r="J134" s="40" t="str">
        <f>IFERROR(VLOOKUP(B134,'DM1'!$A$1:$M$80,13,FALSE),"")</f>
        <v/>
      </c>
      <c r="K134" s="40" t="str">
        <f>IFERROR(VLOOKUP(B134,'DM2'!$A$1:$M$80,13,FALSE),"")</f>
        <v/>
      </c>
      <c r="L134" s="40" t="str">
        <f>IFERROR(VLOOKUP(B134,'DM3'!$A$1:$M$80,13,FALSE),"")</f>
        <v/>
      </c>
      <c r="M134" s="40" t="str">
        <f>IFERROR(VLOOKUP(B134,'SP1'!$A$1:$L$80,12,FALSE),"")</f>
        <v/>
      </c>
      <c r="N134" s="40" t="str">
        <f>IFERROR(VLOOKUP(B134,'SP2'!$A$1:$L$80,12,FALSE),"")</f>
        <v/>
      </c>
      <c r="O134" s="40" t="str">
        <f>IFERROR(VLOOKUP(B134,'SP3'!$A$1:$L$73,12,FALSE),"")</f>
        <v/>
      </c>
      <c r="P134" s="41">
        <f t="shared" si="10"/>
        <v>0</v>
      </c>
      <c r="Q134" s="43">
        <f t="shared" si="11"/>
        <v>0</v>
      </c>
      <c r="R134" s="43">
        <f t="shared" si="13"/>
        <v>0</v>
      </c>
      <c r="S134" s="57" t="str">
        <f>IFERROR(VLOOKUP(B134,'Misecky SBX'!$A$1:$F$89,6,FALSE),"")</f>
        <v/>
      </c>
      <c r="T134" s="56" t="str">
        <f>IFERROR(VLOOKUP(B134,DMSBX1!$D$1:$I$367,6,FALSE),"")</f>
        <v/>
      </c>
      <c r="U134" s="57" t="str">
        <f>IFERROR(VLOOKUP(B134,DMSBX2!$C$1:$J$398,8,FALSE),"")</f>
        <v/>
      </c>
      <c r="V134" s="56" t="str">
        <f>IFERROR(VLOOKUP(B134,DMSBX3!$D$1:$I$398,6,FALSE),"")</f>
        <v/>
      </c>
      <c r="W134" s="57" t="str">
        <f>IFERROR(VLOOKUP(B134,pa!$A$1:$G$398,7,FALSE),"")</f>
        <v/>
      </c>
      <c r="X134" s="56" t="str">
        <f>IFERROR(VLOOKUP(B134,so!$A$1:$F$398,6,FALSE),"")</f>
        <v/>
      </c>
      <c r="Y134" s="57" t="str">
        <f>IFERROR(VLOOKUP(B134,ne!$A$1:$F$398,6,FALSE),"")</f>
        <v/>
      </c>
      <c r="Z134" s="54">
        <f t="shared" si="12"/>
        <v>0</v>
      </c>
      <c r="AB134" s="54">
        <f t="shared" si="14"/>
        <v>0</v>
      </c>
    </row>
    <row r="135" spans="1:28" x14ac:dyDescent="0.45">
      <c r="A135" s="37">
        <v>9150336</v>
      </c>
      <c r="B135" s="38">
        <v>2018459</v>
      </c>
      <c r="C135" s="37" t="s">
        <v>195</v>
      </c>
      <c r="D135" s="39">
        <v>2004</v>
      </c>
      <c r="E135" s="39" t="s">
        <v>36</v>
      </c>
      <c r="F135" s="43">
        <v>73.333333333333329</v>
      </c>
      <c r="G135" s="54">
        <v>0</v>
      </c>
      <c r="H135" s="37" t="s">
        <v>315</v>
      </c>
      <c r="I135" s="37" t="s">
        <v>10</v>
      </c>
      <c r="J135" s="40" t="str">
        <f>IFERROR(VLOOKUP(B135,'DM1'!$A$1:$M$80,13,FALSE),"")</f>
        <v/>
      </c>
      <c r="K135" s="40" t="str">
        <f>IFERROR(VLOOKUP(B135,'DM2'!$A$1:$M$80,13,FALSE),"")</f>
        <v/>
      </c>
      <c r="L135" s="40" t="str">
        <f>IFERROR(VLOOKUP(B135,'DM3'!$A$1:$M$80,13,FALSE),"")</f>
        <v/>
      </c>
      <c r="M135" s="40" t="str">
        <f>IFERROR(VLOOKUP(B135,'SP1'!$A$1:$L$80,12,FALSE),"")</f>
        <v/>
      </c>
      <c r="N135" s="40" t="str">
        <f>IFERROR(VLOOKUP(B135,'SP2'!$A$1:$L$80,12,FALSE),"")</f>
        <v/>
      </c>
      <c r="O135" s="40" t="str">
        <f>IFERROR(VLOOKUP(B135,'SP3'!$A$1:$L$73,12,FALSE),"")</f>
        <v/>
      </c>
      <c r="P135" s="41">
        <f t="shared" si="10"/>
        <v>0</v>
      </c>
      <c r="Q135" s="43">
        <f t="shared" si="11"/>
        <v>0</v>
      </c>
      <c r="R135" s="43">
        <f t="shared" si="13"/>
        <v>0</v>
      </c>
      <c r="S135" s="57" t="str">
        <f>IFERROR(VLOOKUP(B135,'Misecky SBX'!$A$1:$F$89,6,FALSE),"")</f>
        <v/>
      </c>
      <c r="T135" s="56" t="str">
        <f>IFERROR(VLOOKUP(B135,DMSBX1!$D$1:$I$367,6,FALSE),"")</f>
        <v/>
      </c>
      <c r="U135" s="57" t="str">
        <f>IFERROR(VLOOKUP(B135,DMSBX2!$C$1:$J$398,8,FALSE),"")</f>
        <v/>
      </c>
      <c r="V135" s="56" t="str">
        <f>IFERROR(VLOOKUP(B135,DMSBX3!$D$1:$I$398,6,FALSE),"")</f>
        <v/>
      </c>
      <c r="W135" s="57" t="str">
        <f>IFERROR(VLOOKUP(B135,pa!$A$1:$G$398,7,FALSE),"")</f>
        <v/>
      </c>
      <c r="X135" s="56" t="str">
        <f>IFERROR(VLOOKUP(B135,so!$A$1:$F$398,6,FALSE),"")</f>
        <v/>
      </c>
      <c r="Y135" s="57" t="str">
        <f>IFERROR(VLOOKUP(B135,ne!$A$1:$F$398,6,FALSE),"")</f>
        <v/>
      </c>
      <c r="Z135" s="54">
        <f t="shared" si="12"/>
        <v>0</v>
      </c>
      <c r="AB135" s="54">
        <f t="shared" si="14"/>
        <v>0</v>
      </c>
    </row>
    <row r="136" spans="1:28" x14ac:dyDescent="0.45">
      <c r="A136" s="37">
        <v>9150342</v>
      </c>
      <c r="B136" s="38">
        <v>2019147</v>
      </c>
      <c r="C136" s="37" t="s">
        <v>184</v>
      </c>
      <c r="D136" s="39">
        <v>2005</v>
      </c>
      <c r="E136" s="39" t="s">
        <v>36</v>
      </c>
      <c r="F136" s="43">
        <v>0</v>
      </c>
      <c r="G136" s="54">
        <v>17.333333333333332</v>
      </c>
      <c r="H136" s="37" t="s">
        <v>315</v>
      </c>
      <c r="I136" s="37" t="s">
        <v>10</v>
      </c>
      <c r="J136" s="40" t="str">
        <f>IFERROR(VLOOKUP(B136,'DM1'!$A$1:$M$80,13,FALSE),"")</f>
        <v/>
      </c>
      <c r="K136" s="40" t="str">
        <f>IFERROR(VLOOKUP(B136,'DM2'!$A$1:$M$80,13,FALSE),"")</f>
        <v/>
      </c>
      <c r="L136" s="40" t="str">
        <f>IFERROR(VLOOKUP(B136,'DM3'!$A$1:$M$80,13,FALSE),"")</f>
        <v/>
      </c>
      <c r="M136" s="40" t="str">
        <f>IFERROR(VLOOKUP(B136,'SP1'!$A$1:$L$80,12,FALSE),"")</f>
        <v/>
      </c>
      <c r="N136" s="40" t="str">
        <f>IFERROR(VLOOKUP(B136,'SP2'!$A$1:$L$80,12,FALSE),"")</f>
        <v/>
      </c>
      <c r="O136" s="40" t="str">
        <f>IFERROR(VLOOKUP(B136,'SP3'!$A$1:$L$73,12,FALSE),"")</f>
        <v/>
      </c>
      <c r="P136" s="41">
        <f t="shared" si="10"/>
        <v>0</v>
      </c>
      <c r="Q136" s="43">
        <f t="shared" si="11"/>
        <v>0</v>
      </c>
      <c r="R136" s="43">
        <f t="shared" si="13"/>
        <v>0</v>
      </c>
      <c r="S136" s="57" t="str">
        <f>IFERROR(VLOOKUP(B136,'Misecky SBX'!$A$1:$F$89,6,FALSE),"")</f>
        <v/>
      </c>
      <c r="T136" s="56" t="str">
        <f>IFERROR(VLOOKUP(B136,DMSBX1!$D$1:$I$367,6,FALSE),"")</f>
        <v/>
      </c>
      <c r="U136" s="57" t="str">
        <f>IFERROR(VLOOKUP(B136,DMSBX2!$C$1:$J$398,8,FALSE),"")</f>
        <v/>
      </c>
      <c r="V136" s="56" t="str">
        <f>IFERROR(VLOOKUP(B136,DMSBX3!$D$1:$I$398,6,FALSE),"")</f>
        <v/>
      </c>
      <c r="W136" s="57" t="str">
        <f>IFERROR(VLOOKUP(B136,pa!$A$1:$G$398,7,FALSE),"")</f>
        <v/>
      </c>
      <c r="X136" s="56" t="str">
        <f>IFERROR(VLOOKUP(B136,so!$A$1:$F$398,6,FALSE),"")</f>
        <v/>
      </c>
      <c r="Y136" s="57" t="str">
        <f>IFERROR(VLOOKUP(B136,ne!$A$1:$F$398,6,FALSE),"")</f>
        <v/>
      </c>
      <c r="Z136" s="54">
        <f t="shared" si="12"/>
        <v>0</v>
      </c>
      <c r="AB136" s="54">
        <f t="shared" si="14"/>
        <v>0</v>
      </c>
    </row>
    <row r="137" spans="1:28" x14ac:dyDescent="0.45">
      <c r="A137" s="37">
        <v>9150279</v>
      </c>
      <c r="B137" s="38">
        <v>2018313</v>
      </c>
      <c r="C137" s="37" t="s">
        <v>191</v>
      </c>
      <c r="D137" s="39">
        <v>2005</v>
      </c>
      <c r="E137" s="39" t="s">
        <v>36</v>
      </c>
      <c r="F137" s="43">
        <v>0</v>
      </c>
      <c r="G137" s="54">
        <v>1.3333333333333333</v>
      </c>
      <c r="H137" s="37" t="s">
        <v>315</v>
      </c>
      <c r="I137" s="37" t="s">
        <v>26</v>
      </c>
      <c r="J137" s="40" t="str">
        <f>IFERROR(VLOOKUP(B137,'DM1'!$A$1:$M$80,13,FALSE),"")</f>
        <v/>
      </c>
      <c r="K137" s="40" t="str">
        <f>IFERROR(VLOOKUP(B137,'DM2'!$A$1:$M$80,13,FALSE),"")</f>
        <v/>
      </c>
      <c r="L137" s="40" t="str">
        <f>IFERROR(VLOOKUP(B137,'DM3'!$A$1:$M$80,13,FALSE),"")</f>
        <v/>
      </c>
      <c r="M137" s="40" t="str">
        <f>IFERROR(VLOOKUP(B137,'SP1'!$A$1:$L$80,12,FALSE),"")</f>
        <v/>
      </c>
      <c r="N137" s="40" t="str">
        <f>IFERROR(VLOOKUP(B137,'SP2'!$A$1:$L$80,12,FALSE),"")</f>
        <v/>
      </c>
      <c r="O137" s="40" t="str">
        <f>IFERROR(VLOOKUP(B137,'SP3'!$A$1:$L$73,12,FALSE),"")</f>
        <v/>
      </c>
      <c r="P137" s="41">
        <f t="shared" si="10"/>
        <v>0</v>
      </c>
      <c r="Q137" s="43">
        <f t="shared" si="11"/>
        <v>0</v>
      </c>
      <c r="R137" s="43">
        <f t="shared" si="13"/>
        <v>0</v>
      </c>
      <c r="S137" s="57" t="str">
        <f>IFERROR(VLOOKUP(B137,'Misecky SBX'!$A$1:$F$89,6,FALSE),"")</f>
        <v/>
      </c>
      <c r="T137" s="56" t="str">
        <f>IFERROR(VLOOKUP(B137,DMSBX1!$D$1:$I$367,6,FALSE),"")</f>
        <v/>
      </c>
      <c r="U137" s="57" t="str">
        <f>IFERROR(VLOOKUP(B137,DMSBX2!$C$1:$J$398,8,FALSE),"")</f>
        <v/>
      </c>
      <c r="V137" s="56" t="str">
        <f>IFERROR(VLOOKUP(B137,DMSBX3!$D$1:$I$398,6,FALSE),"")</f>
        <v/>
      </c>
      <c r="W137" s="57" t="str">
        <f>IFERROR(VLOOKUP(B137,pa!$A$1:$G$398,7,FALSE),"")</f>
        <v/>
      </c>
      <c r="X137" s="56" t="str">
        <f>IFERROR(VLOOKUP(B137,so!$A$1:$F$398,6,FALSE),"")</f>
        <v/>
      </c>
      <c r="Y137" s="57" t="str">
        <f>IFERROR(VLOOKUP(B137,ne!$A$1:$F$398,6,FALSE),"")</f>
        <v/>
      </c>
      <c r="Z137" s="54">
        <f t="shared" si="12"/>
        <v>0</v>
      </c>
      <c r="AB137" s="54">
        <f t="shared" si="14"/>
        <v>0</v>
      </c>
    </row>
    <row r="138" spans="1:28" x14ac:dyDescent="0.45">
      <c r="A138" s="37">
        <v>9150346</v>
      </c>
      <c r="B138" s="38">
        <v>2022031</v>
      </c>
      <c r="C138" s="37" t="s">
        <v>200</v>
      </c>
      <c r="D138" s="39">
        <v>2005</v>
      </c>
      <c r="E138" s="39" t="s">
        <v>36</v>
      </c>
      <c r="F138" s="43">
        <v>38.666666666666664</v>
      </c>
      <c r="G138" s="54">
        <v>0</v>
      </c>
      <c r="H138" s="37" t="s">
        <v>315</v>
      </c>
      <c r="I138" s="37" t="s">
        <v>29</v>
      </c>
      <c r="J138" s="40" t="str">
        <f>IFERROR(VLOOKUP(B138,'DM1'!$A$1:$M$80,13,FALSE),"")</f>
        <v/>
      </c>
      <c r="K138" s="40" t="str">
        <f>IFERROR(VLOOKUP(B138,'DM2'!$A$1:$M$80,13,FALSE),"")</f>
        <v/>
      </c>
      <c r="L138" s="40" t="str">
        <f>IFERROR(VLOOKUP(B138,'DM3'!$A$1:$M$80,13,FALSE),"")</f>
        <v/>
      </c>
      <c r="M138" s="40" t="str">
        <f>IFERROR(VLOOKUP(B138,'SP1'!$A$1:$L$80,12,FALSE),"")</f>
        <v/>
      </c>
      <c r="N138" s="40" t="str">
        <f>IFERROR(VLOOKUP(B138,'SP2'!$A$1:$L$80,12,FALSE),"")</f>
        <v/>
      </c>
      <c r="O138" s="40" t="str">
        <f>IFERROR(VLOOKUP(B138,'SP3'!$A$1:$L$73,12,FALSE),"")</f>
        <v/>
      </c>
      <c r="P138" s="41">
        <f t="shared" si="10"/>
        <v>0</v>
      </c>
      <c r="Q138" s="43">
        <f t="shared" si="11"/>
        <v>0</v>
      </c>
      <c r="R138" s="43">
        <f t="shared" si="13"/>
        <v>0</v>
      </c>
      <c r="S138" s="57" t="str">
        <f>IFERROR(VLOOKUP(B138,'Misecky SBX'!$A$1:$F$89,6,FALSE),"")</f>
        <v/>
      </c>
      <c r="T138" s="56" t="str">
        <f>IFERROR(VLOOKUP(B138,DMSBX1!$D$1:$I$367,6,FALSE),"")</f>
        <v/>
      </c>
      <c r="U138" s="57" t="str">
        <f>IFERROR(VLOOKUP(B138,DMSBX2!$C$1:$J$398,8,FALSE),"")</f>
        <v/>
      </c>
      <c r="V138" s="56" t="str">
        <f>IFERROR(VLOOKUP(B138,DMSBX3!$D$1:$I$398,6,FALSE),"")</f>
        <v/>
      </c>
      <c r="W138" s="57" t="str">
        <f>IFERROR(VLOOKUP(B138,pa!$A$1:$G$398,7,FALSE),"")</f>
        <v/>
      </c>
      <c r="X138" s="56" t="str">
        <f>IFERROR(VLOOKUP(B138,so!$A$1:$F$398,6,FALSE),"")</f>
        <v/>
      </c>
      <c r="Y138" s="57" t="str">
        <f>IFERROR(VLOOKUP(B138,ne!$A$1:$F$398,6,FALSE),"")</f>
        <v/>
      </c>
      <c r="Z138" s="54">
        <f t="shared" si="12"/>
        <v>0</v>
      </c>
      <c r="AB138" s="54">
        <f t="shared" si="14"/>
        <v>0</v>
      </c>
    </row>
    <row r="139" spans="1:28" x14ac:dyDescent="0.45">
      <c r="A139" s="37">
        <v>9150343</v>
      </c>
      <c r="B139" s="38">
        <v>16114</v>
      </c>
      <c r="C139" s="37" t="s">
        <v>194</v>
      </c>
      <c r="D139" s="39">
        <v>2006</v>
      </c>
      <c r="E139" s="39" t="s">
        <v>36</v>
      </c>
      <c r="F139" s="43">
        <v>86.666666666666671</v>
      </c>
      <c r="G139" s="54">
        <v>0</v>
      </c>
      <c r="H139" s="37" t="s">
        <v>315</v>
      </c>
      <c r="I139" s="37" t="s">
        <v>12</v>
      </c>
      <c r="J139" s="40">
        <f>IFERROR(VLOOKUP(B139,'DM1'!$A$1:$M$80,13,FALSE),"")</f>
        <v>45</v>
      </c>
      <c r="K139" s="40">
        <f>IFERROR(VLOOKUP(B139,'DM2'!$A$1:$M$80,13,FALSE),"")</f>
        <v>29</v>
      </c>
      <c r="L139" s="40">
        <f>IFERROR(VLOOKUP(B139,'DM3'!$A$1:$M$80,13,FALSE),"")</f>
        <v>16</v>
      </c>
      <c r="M139" s="40">
        <f>IFERROR(VLOOKUP(B139,'SP1'!$A$1:$L$80,12,FALSE),"")</f>
        <v>50</v>
      </c>
      <c r="N139" s="40">
        <f>IFERROR(VLOOKUP(B139,'SP2'!$A$1:$L$80,12,FALSE),"")</f>
        <v>40</v>
      </c>
      <c r="O139" s="40">
        <f>IFERROR(VLOOKUP(B139,'SP3'!$A$1:$L$73,12,FALSE),"")</f>
        <v>100</v>
      </c>
      <c r="P139" s="41">
        <f t="shared" si="10"/>
        <v>280</v>
      </c>
      <c r="Q139" s="43">
        <f t="shared" si="11"/>
        <v>235</v>
      </c>
      <c r="R139" s="43">
        <f t="shared" si="13"/>
        <v>195</v>
      </c>
      <c r="S139" s="57" t="str">
        <f>IFERROR(VLOOKUP(B139,'Misecky SBX'!$A$1:$F$89,6,FALSE),"")</f>
        <v/>
      </c>
      <c r="T139" s="56" t="str">
        <f>IFERROR(VLOOKUP(B139,DMSBX1!$D$1:$I$367,6,FALSE),"")</f>
        <v/>
      </c>
      <c r="U139" s="57" t="str">
        <f>IFERROR(VLOOKUP(B139,DMSBX2!$C$1:$J$398,8,FALSE),"")</f>
        <v/>
      </c>
      <c r="V139" s="56" t="str">
        <f>IFERROR(VLOOKUP(B139,DMSBX3!$D$1:$I$398,6,FALSE),"")</f>
        <v/>
      </c>
      <c r="W139" s="57" t="str">
        <f>IFERROR(VLOOKUP(B139,pa!$A$1:$G$398,7,FALSE),"")</f>
        <v/>
      </c>
      <c r="X139" s="56" t="str">
        <f>IFERROR(VLOOKUP(B139,so!$A$1:$F$398,6,FALSE),"")</f>
        <v/>
      </c>
      <c r="Y139" s="57" t="str">
        <f>IFERROR(VLOOKUP(B139,ne!$A$1:$F$398,6,FALSE),"")</f>
        <v/>
      </c>
      <c r="Z139" s="54">
        <f t="shared" si="12"/>
        <v>0</v>
      </c>
      <c r="AB139" s="54">
        <f t="shared" si="14"/>
        <v>0</v>
      </c>
    </row>
    <row r="140" spans="1:28" x14ac:dyDescent="0.45">
      <c r="A140" s="37">
        <v>9150344</v>
      </c>
      <c r="B140" s="38">
        <v>16180</v>
      </c>
      <c r="C140" s="37" t="s">
        <v>199</v>
      </c>
      <c r="D140" s="39">
        <v>2006</v>
      </c>
      <c r="E140" s="39" t="s">
        <v>36</v>
      </c>
      <c r="F140" s="43">
        <v>50</v>
      </c>
      <c r="G140" s="54">
        <v>0</v>
      </c>
      <c r="H140" s="37" t="s">
        <v>315</v>
      </c>
      <c r="I140" s="37" t="s">
        <v>10</v>
      </c>
      <c r="J140" s="40">
        <f>IFERROR(VLOOKUP(B140,'DM1'!$A$1:$M$80,13,FALSE),"")</f>
        <v>60</v>
      </c>
      <c r="K140" s="40">
        <f>IFERROR(VLOOKUP(B140,'DM2'!$A$1:$M$80,13,FALSE),"")</f>
        <v>60</v>
      </c>
      <c r="L140" s="40">
        <f>IFERROR(VLOOKUP(B140,'DM3'!$A$1:$M$80,13,FALSE),"")</f>
        <v>80</v>
      </c>
      <c r="M140" s="40">
        <f>IFERROR(VLOOKUP(B140,'SP1'!$A$1:$L$80,12,FALSE),"")</f>
        <v>29</v>
      </c>
      <c r="N140" s="40">
        <f>IFERROR(VLOOKUP(B140,'SP2'!$A$1:$L$80,12,FALSE),"")</f>
        <v>22</v>
      </c>
      <c r="O140" s="40">
        <f>IFERROR(VLOOKUP(B140,'SP3'!$A$1:$L$73,12,FALSE),"")</f>
        <v>26</v>
      </c>
      <c r="P140" s="41">
        <f t="shared" si="10"/>
        <v>277</v>
      </c>
      <c r="Q140" s="43">
        <f t="shared" si="11"/>
        <v>229</v>
      </c>
      <c r="R140" s="43">
        <f t="shared" si="13"/>
        <v>200</v>
      </c>
      <c r="S140" s="57" t="str">
        <f>IFERROR(VLOOKUP(B140,'Misecky SBX'!$A$1:$F$89,6,FALSE),"")</f>
        <v/>
      </c>
      <c r="T140" s="56" t="str">
        <f>IFERROR(VLOOKUP(B140,DMSBX1!$D$1:$I$367,6,FALSE),"")</f>
        <v/>
      </c>
      <c r="U140" s="57" t="str">
        <f>IFERROR(VLOOKUP(B140,DMSBX2!$C$1:$J$398,8,FALSE),"")</f>
        <v/>
      </c>
      <c r="V140" s="56" t="str">
        <f>IFERROR(VLOOKUP(B140,DMSBX3!$D$1:$I$398,6,FALSE),"")</f>
        <v/>
      </c>
      <c r="W140" s="57" t="str">
        <f>IFERROR(VLOOKUP(B140,pa!$A$1:$G$398,7,FALSE),"")</f>
        <v/>
      </c>
      <c r="X140" s="56" t="str">
        <f>IFERROR(VLOOKUP(B140,so!$A$1:$F$398,6,FALSE),"")</f>
        <v/>
      </c>
      <c r="Y140" s="57" t="str">
        <f>IFERROR(VLOOKUP(B140,ne!$A$1:$F$398,6,FALSE),"")</f>
        <v/>
      </c>
      <c r="Z140" s="54">
        <f t="shared" si="12"/>
        <v>0</v>
      </c>
      <c r="AB140" s="54">
        <f t="shared" si="14"/>
        <v>0</v>
      </c>
    </row>
    <row r="141" spans="1:28" x14ac:dyDescent="0.45">
      <c r="A141" s="37">
        <v>9150333</v>
      </c>
      <c r="B141" s="38">
        <v>16034</v>
      </c>
      <c r="C141" s="37" t="s">
        <v>196</v>
      </c>
      <c r="D141" s="39">
        <v>2006</v>
      </c>
      <c r="E141" s="39" t="s">
        <v>36</v>
      </c>
      <c r="F141" s="43">
        <v>66.666666666666671</v>
      </c>
      <c r="G141" s="54">
        <v>0</v>
      </c>
      <c r="H141" s="37" t="s">
        <v>315</v>
      </c>
      <c r="I141" s="37" t="s">
        <v>54</v>
      </c>
      <c r="J141" s="40">
        <f>IFERROR(VLOOKUP(B141,'DM1'!$A$1:$M$80,13,FALSE),"")</f>
        <v>45</v>
      </c>
      <c r="K141" s="40">
        <f>IFERROR(VLOOKUP(B141,'DM2'!$A$1:$M$80,13,FALSE),"")</f>
        <v>45</v>
      </c>
      <c r="L141" s="40">
        <f>IFERROR(VLOOKUP(B141,'DM3'!$A$1:$M$80,13,FALSE),"")</f>
        <v>60</v>
      </c>
      <c r="M141" s="40" t="str">
        <f>IFERROR(VLOOKUP(B141,'SP1'!$A$1:$L$80,12,FALSE),"")</f>
        <v/>
      </c>
      <c r="N141" s="40" t="str">
        <f>IFERROR(VLOOKUP(B141,'SP2'!$A$1:$L$80,12,FALSE),"")</f>
        <v/>
      </c>
      <c r="O141" s="40" t="str">
        <f>IFERROR(VLOOKUP(B141,'SP3'!$A$1:$L$73,12,FALSE),"")</f>
        <v/>
      </c>
      <c r="P141" s="41">
        <f t="shared" si="10"/>
        <v>150</v>
      </c>
      <c r="Q141" s="43">
        <f t="shared" si="11"/>
        <v>150</v>
      </c>
      <c r="R141" s="43">
        <f t="shared" si="13"/>
        <v>150</v>
      </c>
      <c r="S141" s="57" t="str">
        <f>IFERROR(VLOOKUP(B141,'Misecky SBX'!$A$1:$F$89,6,FALSE),"")</f>
        <v/>
      </c>
      <c r="T141" s="56" t="str">
        <f>IFERROR(VLOOKUP(B141,DMSBX1!$D$1:$I$367,6,FALSE),"")</f>
        <v/>
      </c>
      <c r="U141" s="57" t="str">
        <f>IFERROR(VLOOKUP(B141,DMSBX2!$C$1:$J$398,8,FALSE),"")</f>
        <v/>
      </c>
      <c r="V141" s="56" t="str">
        <f>IFERROR(VLOOKUP(B141,DMSBX3!$D$1:$I$398,6,FALSE),"")</f>
        <v/>
      </c>
      <c r="W141" s="57" t="str">
        <f>IFERROR(VLOOKUP(B141,pa!$A$1:$G$398,7,FALSE),"")</f>
        <v/>
      </c>
      <c r="X141" s="56" t="str">
        <f>IFERROR(VLOOKUP(B141,so!$A$1:$F$398,6,FALSE),"")</f>
        <v/>
      </c>
      <c r="Y141" s="57" t="str">
        <f>IFERROR(VLOOKUP(B141,ne!$A$1:$F$398,6,FALSE),"")</f>
        <v/>
      </c>
      <c r="Z141" s="54">
        <f t="shared" si="12"/>
        <v>0</v>
      </c>
      <c r="AB141" s="54">
        <f t="shared" si="14"/>
        <v>0</v>
      </c>
    </row>
    <row r="142" spans="1:28" x14ac:dyDescent="0.45">
      <c r="A142" s="37">
        <v>9150357</v>
      </c>
      <c r="B142" s="38">
        <v>2022039</v>
      </c>
      <c r="C142" s="37" t="s">
        <v>188</v>
      </c>
      <c r="D142" s="39">
        <v>2006</v>
      </c>
      <c r="E142" s="39" t="s">
        <v>36</v>
      </c>
      <c r="F142" s="43">
        <v>0</v>
      </c>
      <c r="G142" s="54">
        <v>2.2666666666666671</v>
      </c>
      <c r="H142" s="37" t="s">
        <v>315</v>
      </c>
      <c r="I142" s="37" t="s">
        <v>19</v>
      </c>
      <c r="J142" s="40" t="str">
        <f>IFERROR(VLOOKUP(B142,'DM1'!$A$1:$M$80,13,FALSE),"")</f>
        <v/>
      </c>
      <c r="K142" s="40" t="str">
        <f>IFERROR(VLOOKUP(B142,'DM2'!$A$1:$M$80,13,FALSE),"")</f>
        <v/>
      </c>
      <c r="L142" s="40" t="str">
        <f>IFERROR(VLOOKUP(B142,'DM3'!$A$1:$M$80,13,FALSE),"")</f>
        <v/>
      </c>
      <c r="M142" s="40" t="str">
        <f>IFERROR(VLOOKUP(B142,'SP1'!$A$1:$L$80,12,FALSE),"")</f>
        <v/>
      </c>
      <c r="N142" s="40" t="str">
        <f>IFERROR(VLOOKUP(B142,'SP2'!$A$1:$L$80,12,FALSE),"")</f>
        <v/>
      </c>
      <c r="O142" s="40" t="str">
        <f>IFERROR(VLOOKUP(B142,'SP3'!$A$1:$L$73,12,FALSE),"")</f>
        <v/>
      </c>
      <c r="P142" s="41">
        <f t="shared" si="10"/>
        <v>0</v>
      </c>
      <c r="Q142" s="43">
        <f t="shared" si="11"/>
        <v>0</v>
      </c>
      <c r="R142" s="43">
        <f t="shared" si="13"/>
        <v>0</v>
      </c>
      <c r="S142" s="57" t="str">
        <f>IFERROR(VLOOKUP(B142,'Misecky SBX'!$A$1:$F$89,6,FALSE),"")</f>
        <v/>
      </c>
      <c r="T142" s="56" t="str">
        <f>IFERROR(VLOOKUP(B142,DMSBX1!$D$1:$I$367,6,FALSE),"")</f>
        <v/>
      </c>
      <c r="U142" s="57" t="str">
        <f>IFERROR(VLOOKUP(B142,DMSBX2!$C$1:$J$398,8,FALSE),"")</f>
        <v/>
      </c>
      <c r="V142" s="56" t="str">
        <f>IFERROR(VLOOKUP(B142,DMSBX3!$D$1:$I$398,6,FALSE),"")</f>
        <v/>
      </c>
      <c r="W142" s="57" t="str">
        <f>IFERROR(VLOOKUP(B142,pa!$A$1:$G$398,7,FALSE),"")</f>
        <v/>
      </c>
      <c r="X142" s="56" t="str">
        <f>IFERROR(VLOOKUP(B142,so!$A$1:$F$398,6,FALSE),"")</f>
        <v/>
      </c>
      <c r="Y142" s="57" t="str">
        <f>IFERROR(VLOOKUP(B142,ne!$A$1:$F$398,6,FALSE),"")</f>
        <v/>
      </c>
      <c r="Z142" s="54">
        <f t="shared" si="12"/>
        <v>0</v>
      </c>
      <c r="AB142" s="54">
        <f t="shared" si="14"/>
        <v>0</v>
      </c>
    </row>
    <row r="143" spans="1:28" x14ac:dyDescent="0.45">
      <c r="A143" s="37">
        <v>9150372</v>
      </c>
      <c r="B143" s="38">
        <v>16033</v>
      </c>
      <c r="C143" s="37" t="s">
        <v>189</v>
      </c>
      <c r="D143" s="39">
        <v>2006</v>
      </c>
      <c r="E143" s="39" t="s">
        <v>36</v>
      </c>
      <c r="F143" s="43">
        <v>0</v>
      </c>
      <c r="G143" s="54">
        <v>1.7333333333333332</v>
      </c>
      <c r="H143" s="37" t="s">
        <v>315</v>
      </c>
      <c r="I143" s="37" t="s">
        <v>12</v>
      </c>
      <c r="J143" s="40" t="str">
        <f>IFERROR(VLOOKUP(B143,'DM1'!$A$1:$M$80,13,FALSE),"")</f>
        <v/>
      </c>
      <c r="K143" s="40" t="str">
        <f>IFERROR(VLOOKUP(B143,'DM2'!$A$1:$M$80,13,FALSE),"")</f>
        <v/>
      </c>
      <c r="L143" s="40" t="str">
        <f>IFERROR(VLOOKUP(B143,'DM3'!$A$1:$M$80,13,FALSE),"")</f>
        <v/>
      </c>
      <c r="M143" s="40" t="str">
        <f>IFERROR(VLOOKUP(B143,'SP1'!$A$1:$L$80,12,FALSE),"")</f>
        <v/>
      </c>
      <c r="N143" s="40" t="str">
        <f>IFERROR(VLOOKUP(B143,'SP2'!$A$1:$L$80,12,FALSE),"")</f>
        <v/>
      </c>
      <c r="O143" s="40" t="str">
        <f>IFERROR(VLOOKUP(B143,'SP3'!$A$1:$L$73,12,FALSE),"")</f>
        <v/>
      </c>
      <c r="P143" s="41">
        <f t="shared" si="10"/>
        <v>0</v>
      </c>
      <c r="Q143" s="43">
        <f t="shared" si="11"/>
        <v>0</v>
      </c>
      <c r="R143" s="43">
        <f t="shared" si="13"/>
        <v>0</v>
      </c>
      <c r="S143" s="57" t="str">
        <f>IFERROR(VLOOKUP(B143,'Misecky SBX'!$A$1:$F$89,6,FALSE),"")</f>
        <v/>
      </c>
      <c r="T143" s="56" t="str">
        <f>IFERROR(VLOOKUP(B143,DMSBX1!$D$1:$I$367,6,FALSE),"")</f>
        <v/>
      </c>
      <c r="U143" s="57" t="str">
        <f>IFERROR(VLOOKUP(B143,DMSBX2!$C$1:$J$398,8,FALSE),"")</f>
        <v/>
      </c>
      <c r="V143" s="56" t="str">
        <f>IFERROR(VLOOKUP(B143,DMSBX3!$D$1:$I$398,6,FALSE),"")</f>
        <v/>
      </c>
      <c r="W143" s="57" t="str">
        <f>IFERROR(VLOOKUP(B143,pa!$A$1:$G$398,7,FALSE),"")</f>
        <v/>
      </c>
      <c r="X143" s="56" t="str">
        <f>IFERROR(VLOOKUP(B143,so!$A$1:$F$398,6,FALSE),"")</f>
        <v/>
      </c>
      <c r="Y143" s="57" t="str">
        <f>IFERROR(VLOOKUP(B143,ne!$A$1:$F$398,6,FALSE),"")</f>
        <v/>
      </c>
      <c r="Z143" s="54">
        <f t="shared" si="12"/>
        <v>0</v>
      </c>
      <c r="AB143" s="54">
        <f t="shared" si="14"/>
        <v>0</v>
      </c>
    </row>
    <row r="144" spans="1:28" x14ac:dyDescent="0.45">
      <c r="A144" s="37">
        <v>9150352</v>
      </c>
      <c r="B144" s="38">
        <v>2019307</v>
      </c>
      <c r="C144" s="37" t="s">
        <v>197</v>
      </c>
      <c r="D144" s="39">
        <v>2006</v>
      </c>
      <c r="E144" s="39" t="s">
        <v>36</v>
      </c>
      <c r="F144" s="43">
        <v>55</v>
      </c>
      <c r="G144" s="54">
        <v>0</v>
      </c>
      <c r="H144" s="37" t="s">
        <v>315</v>
      </c>
      <c r="I144" s="37" t="s">
        <v>54</v>
      </c>
      <c r="J144" s="40" t="str">
        <f>IFERROR(VLOOKUP(B144,'DM1'!$A$1:$M$80,13,FALSE),"")</f>
        <v/>
      </c>
      <c r="K144" s="40" t="str">
        <f>IFERROR(VLOOKUP(B144,'DM2'!$A$1:$M$80,13,FALSE),"")</f>
        <v/>
      </c>
      <c r="L144" s="40" t="str">
        <f>IFERROR(VLOOKUP(B144,'DM3'!$A$1:$M$80,13,FALSE),"")</f>
        <v/>
      </c>
      <c r="M144" s="40" t="str">
        <f>IFERROR(VLOOKUP(B144,'SP1'!$A$1:$L$80,12,FALSE),"")</f>
        <v/>
      </c>
      <c r="N144" s="40" t="str">
        <f>IFERROR(VLOOKUP(B144,'SP2'!$A$1:$L$80,12,FALSE),"")</f>
        <v/>
      </c>
      <c r="O144" s="40" t="str">
        <f>IFERROR(VLOOKUP(B144,'SP3'!$A$1:$L$73,12,FALSE),"")</f>
        <v/>
      </c>
      <c r="P144" s="41">
        <f t="shared" si="10"/>
        <v>0</v>
      </c>
      <c r="Q144" s="43">
        <f t="shared" si="11"/>
        <v>0</v>
      </c>
      <c r="R144" s="43">
        <f t="shared" si="13"/>
        <v>0</v>
      </c>
      <c r="S144" s="57" t="str">
        <f>IFERROR(VLOOKUP(B144,'Misecky SBX'!$A$1:$F$89,6,FALSE),"")</f>
        <v/>
      </c>
      <c r="T144" s="56" t="str">
        <f>IFERROR(VLOOKUP(B144,DMSBX1!$D$1:$I$367,6,FALSE),"")</f>
        <v/>
      </c>
      <c r="U144" s="57" t="str">
        <f>IFERROR(VLOOKUP(B144,DMSBX2!$C$1:$J$398,8,FALSE),"")</f>
        <v/>
      </c>
      <c r="V144" s="56" t="str">
        <f>IFERROR(VLOOKUP(B144,DMSBX3!$D$1:$I$398,6,FALSE),"")</f>
        <v/>
      </c>
      <c r="W144" s="57" t="str">
        <f>IFERROR(VLOOKUP(B144,pa!$A$1:$G$398,7,FALSE),"")</f>
        <v/>
      </c>
      <c r="X144" s="56" t="str">
        <f>IFERROR(VLOOKUP(B144,so!$A$1:$F$398,6,FALSE),"")</f>
        <v/>
      </c>
      <c r="Y144" s="57" t="str">
        <f>IFERROR(VLOOKUP(B144,ne!$A$1:$F$398,6,FALSE),"")</f>
        <v/>
      </c>
      <c r="Z144" s="54">
        <f t="shared" si="12"/>
        <v>0</v>
      </c>
      <c r="AB144" s="54">
        <f t="shared" si="14"/>
        <v>0</v>
      </c>
    </row>
    <row r="145" spans="1:28" x14ac:dyDescent="0.45">
      <c r="A145" s="37">
        <v>9150374</v>
      </c>
      <c r="B145" s="38">
        <v>2022077</v>
      </c>
      <c r="C145" s="37" t="s">
        <v>201</v>
      </c>
      <c r="D145" s="39">
        <v>2006</v>
      </c>
      <c r="E145" s="39" t="s">
        <v>36</v>
      </c>
      <c r="F145" s="43">
        <v>12</v>
      </c>
      <c r="G145" s="54">
        <v>0</v>
      </c>
      <c r="H145" s="37" t="s">
        <v>315</v>
      </c>
      <c r="I145" s="37" t="e">
        <v>#N/A</v>
      </c>
      <c r="J145" s="40" t="str">
        <f>IFERROR(VLOOKUP(B145,'DM1'!$A$1:$M$80,13,FALSE),"")</f>
        <v/>
      </c>
      <c r="K145" s="40" t="str">
        <f>IFERROR(VLOOKUP(B145,'DM2'!$A$1:$M$80,13,FALSE),"")</f>
        <v/>
      </c>
      <c r="L145" s="40" t="str">
        <f>IFERROR(VLOOKUP(B145,'DM3'!$A$1:$M$80,13,FALSE),"")</f>
        <v/>
      </c>
      <c r="M145" s="40" t="str">
        <f>IFERROR(VLOOKUP(B145,'SP1'!$A$1:$L$80,12,FALSE),"")</f>
        <v/>
      </c>
      <c r="N145" s="40" t="str">
        <f>IFERROR(VLOOKUP(B145,'SP2'!$A$1:$L$80,12,FALSE),"")</f>
        <v/>
      </c>
      <c r="O145" s="40" t="str">
        <f>IFERROR(VLOOKUP(B145,'SP3'!$A$1:$L$73,12,FALSE),"")</f>
        <v/>
      </c>
      <c r="P145" s="41">
        <f t="shared" si="10"/>
        <v>0</v>
      </c>
      <c r="Q145" s="43">
        <f t="shared" si="11"/>
        <v>0</v>
      </c>
      <c r="R145" s="43">
        <f t="shared" si="13"/>
        <v>0</v>
      </c>
      <c r="S145" s="57" t="str">
        <f>IFERROR(VLOOKUP(B145,'Misecky SBX'!$A$1:$F$89,6,FALSE),"")</f>
        <v/>
      </c>
      <c r="T145" s="56" t="str">
        <f>IFERROR(VLOOKUP(B145,DMSBX1!$D$1:$I$367,6,FALSE),"")</f>
        <v/>
      </c>
      <c r="U145" s="57" t="str">
        <f>IFERROR(VLOOKUP(B145,DMSBX2!$C$1:$J$398,8,FALSE),"")</f>
        <v/>
      </c>
      <c r="V145" s="56" t="str">
        <f>IFERROR(VLOOKUP(B145,DMSBX3!$D$1:$I$398,6,FALSE),"")</f>
        <v/>
      </c>
      <c r="W145" s="57" t="str">
        <f>IFERROR(VLOOKUP(B145,pa!$A$1:$G$398,7,FALSE),"")</f>
        <v/>
      </c>
      <c r="X145" s="56" t="str">
        <f>IFERROR(VLOOKUP(B145,so!$A$1:$F$398,6,FALSE),"")</f>
        <v/>
      </c>
      <c r="Y145" s="57" t="str">
        <f>IFERROR(VLOOKUP(B145,ne!$A$1:$F$398,6,FALSE),"")</f>
        <v/>
      </c>
      <c r="Z145" s="54">
        <f t="shared" si="12"/>
        <v>0</v>
      </c>
      <c r="AB145" s="54">
        <f t="shared" si="14"/>
        <v>0</v>
      </c>
    </row>
    <row r="146" spans="1:28" x14ac:dyDescent="0.45">
      <c r="B146" s="38">
        <v>16118</v>
      </c>
      <c r="C146" s="37" t="s">
        <v>134</v>
      </c>
      <c r="D146" s="39">
        <v>2007</v>
      </c>
      <c r="E146" s="39" t="s">
        <v>36</v>
      </c>
      <c r="F146" s="43">
        <v>100</v>
      </c>
      <c r="G146" s="54">
        <v>0</v>
      </c>
      <c r="H146" s="37" t="s">
        <v>315</v>
      </c>
      <c r="I146" s="37" t="s">
        <v>12</v>
      </c>
      <c r="J146" s="40">
        <f>IFERROR(VLOOKUP(B146,'DM1'!$A$1:$M$80,13,FALSE),"")</f>
        <v>18</v>
      </c>
      <c r="K146" s="40">
        <f>IFERROR(VLOOKUP(B146,'DM2'!$A$1:$M$80,13,FALSE),"")</f>
        <v>9</v>
      </c>
      <c r="L146" s="40">
        <f>IFERROR(VLOOKUP(B146,'DM3'!$A$1:$M$80,13,FALSE),"")</f>
        <v>40</v>
      </c>
      <c r="M146" s="40">
        <f>IFERROR(VLOOKUP(B146,'SP1'!$A$1:$L$80,12,FALSE),"")</f>
        <v>60</v>
      </c>
      <c r="N146" s="40">
        <f>IFERROR(VLOOKUP(B146,'SP2'!$A$1:$L$80,12,FALSE),"")</f>
        <v>15</v>
      </c>
      <c r="O146" s="40">
        <f>IFERROR(VLOOKUP(B146,'SP3'!$A$1:$L$73,12,FALSE),"")</f>
        <v>40</v>
      </c>
      <c r="P146" s="41">
        <f t="shared" si="10"/>
        <v>182</v>
      </c>
      <c r="Q146" s="43">
        <f t="shared" si="11"/>
        <v>158</v>
      </c>
      <c r="R146" s="43">
        <f t="shared" si="13"/>
        <v>140</v>
      </c>
      <c r="S146" s="57" t="str">
        <f>IFERROR(VLOOKUP(B146,'Misecky SBX'!$A$1:$F$89,6,FALSE),"")</f>
        <v/>
      </c>
      <c r="T146" s="56" t="str">
        <f>IFERROR(VLOOKUP(B146,DMSBX1!$D$1:$I$367,6,FALSE),"")</f>
        <v/>
      </c>
      <c r="U146" s="57" t="str">
        <f>IFERROR(VLOOKUP(B146,DMSBX2!$C$1:$J$398,8,FALSE),"")</f>
        <v/>
      </c>
      <c r="V146" s="56" t="str">
        <f>IFERROR(VLOOKUP(B146,DMSBX3!$D$1:$I$398,6,FALSE),"")</f>
        <v/>
      </c>
      <c r="W146" s="57" t="str">
        <f>IFERROR(VLOOKUP(B146,pa!$A$1:$G$398,7,FALSE),"")</f>
        <v/>
      </c>
      <c r="X146" s="56" t="str">
        <f>IFERROR(VLOOKUP(B146,so!$A$1:$F$398,6,FALSE),"")</f>
        <v/>
      </c>
      <c r="Y146" s="57" t="str">
        <f>IFERROR(VLOOKUP(B146,ne!$A$1:$F$398,6,FALSE),"")</f>
        <v/>
      </c>
      <c r="Z146" s="54">
        <f t="shared" si="12"/>
        <v>0</v>
      </c>
      <c r="AB146" s="54">
        <f t="shared" si="14"/>
        <v>0</v>
      </c>
    </row>
    <row r="147" spans="1:28" x14ac:dyDescent="0.45">
      <c r="B147" s="38">
        <v>16037</v>
      </c>
      <c r="C147" s="37" t="s">
        <v>136</v>
      </c>
      <c r="D147" s="39">
        <v>2007</v>
      </c>
      <c r="E147" s="39" t="s">
        <v>36</v>
      </c>
      <c r="F147" s="43">
        <v>86.666666666666671</v>
      </c>
      <c r="G147" s="54">
        <v>0</v>
      </c>
      <c r="H147" s="37" t="s">
        <v>315</v>
      </c>
      <c r="I147" s="37" t="s">
        <v>54</v>
      </c>
      <c r="J147" s="40">
        <f>IFERROR(VLOOKUP(B147,'DM1'!$A$1:$M$80,13,FALSE),"")</f>
        <v>40</v>
      </c>
      <c r="K147" s="40">
        <f>IFERROR(VLOOKUP(B147,'DM2'!$A$1:$M$80,13,FALSE),"")</f>
        <v>45</v>
      </c>
      <c r="L147" s="40">
        <f>IFERROR(VLOOKUP(B147,'DM3'!$A$1:$M$80,13,FALSE),"")</f>
        <v>45</v>
      </c>
      <c r="M147" s="40" t="str">
        <f>IFERROR(VLOOKUP(B147,'SP1'!$A$1:$L$80,12,FALSE),"")</f>
        <v/>
      </c>
      <c r="N147" s="40" t="str">
        <f>IFERROR(VLOOKUP(B147,'SP2'!$A$1:$L$80,12,FALSE),"")</f>
        <v/>
      </c>
      <c r="O147" s="40" t="str">
        <f>IFERROR(VLOOKUP(B147,'SP3'!$A$1:$L$73,12,FALSE),"")</f>
        <v/>
      </c>
      <c r="P147" s="41">
        <f t="shared" si="10"/>
        <v>130</v>
      </c>
      <c r="Q147" s="43">
        <f t="shared" si="11"/>
        <v>130</v>
      </c>
      <c r="R147" s="43">
        <f t="shared" si="13"/>
        <v>130</v>
      </c>
      <c r="S147" s="57" t="str">
        <f>IFERROR(VLOOKUP(B147,'Misecky SBX'!$A$1:$F$89,6,FALSE),"")</f>
        <v/>
      </c>
      <c r="T147" s="56" t="str">
        <f>IFERROR(VLOOKUP(B147,DMSBX1!$D$1:$I$367,6,FALSE),"")</f>
        <v/>
      </c>
      <c r="U147" s="57" t="str">
        <f>IFERROR(VLOOKUP(B147,DMSBX2!$C$1:$J$398,8,FALSE),"")</f>
        <v/>
      </c>
      <c r="V147" s="56" t="str">
        <f>IFERROR(VLOOKUP(B147,DMSBX3!$D$1:$I$398,6,FALSE),"")</f>
        <v/>
      </c>
      <c r="W147" s="57" t="str">
        <f>IFERROR(VLOOKUP(B147,pa!$A$1:$G$398,7,FALSE),"")</f>
        <v/>
      </c>
      <c r="X147" s="56" t="str">
        <f>IFERROR(VLOOKUP(B147,so!$A$1:$F$398,6,FALSE),"")</f>
        <v/>
      </c>
      <c r="Y147" s="57" t="str">
        <f>IFERROR(VLOOKUP(B147,ne!$A$1:$F$398,6,FALSE),"")</f>
        <v/>
      </c>
      <c r="Z147" s="54">
        <f t="shared" si="12"/>
        <v>0</v>
      </c>
      <c r="AB147" s="54">
        <f t="shared" si="14"/>
        <v>0</v>
      </c>
    </row>
    <row r="148" spans="1:28" x14ac:dyDescent="0.45">
      <c r="B148" s="38">
        <v>2022065</v>
      </c>
      <c r="C148" s="37" t="s">
        <v>119</v>
      </c>
      <c r="D148" s="39">
        <v>2007</v>
      </c>
      <c r="E148" s="39" t="s">
        <v>36</v>
      </c>
      <c r="F148" s="43">
        <v>0</v>
      </c>
      <c r="G148" s="54">
        <v>18.333333333333332</v>
      </c>
      <c r="H148" s="37" t="s">
        <v>315</v>
      </c>
      <c r="I148" s="37" t="s">
        <v>29</v>
      </c>
      <c r="J148" s="40" t="str">
        <f>IFERROR(VLOOKUP(B148,'DM1'!$A$1:$M$80,13,FALSE),"")</f>
        <v/>
      </c>
      <c r="K148" s="40" t="str">
        <f>IFERROR(VLOOKUP(B148,'DM2'!$A$1:$M$80,13,FALSE),"")</f>
        <v/>
      </c>
      <c r="L148" s="40" t="str">
        <f>IFERROR(VLOOKUP(B148,'DM3'!$A$1:$M$80,13,FALSE),"")</f>
        <v/>
      </c>
      <c r="M148" s="40" t="str">
        <f>IFERROR(VLOOKUP(B148,'SP1'!$A$1:$L$80,12,FALSE),"")</f>
        <v/>
      </c>
      <c r="N148" s="40" t="str">
        <f>IFERROR(VLOOKUP(B148,'SP2'!$A$1:$L$80,12,FALSE),"")</f>
        <v/>
      </c>
      <c r="O148" s="40" t="str">
        <f>IFERROR(VLOOKUP(B148,'SP3'!$A$1:$L$73,12,FALSE),"")</f>
        <v/>
      </c>
      <c r="P148" s="41">
        <f t="shared" si="10"/>
        <v>0</v>
      </c>
      <c r="Q148" s="43">
        <f t="shared" si="11"/>
        <v>0</v>
      </c>
      <c r="R148" s="43">
        <f t="shared" si="13"/>
        <v>0</v>
      </c>
      <c r="S148" s="57" t="str">
        <f>IFERROR(VLOOKUP(B148,'Misecky SBX'!$A$1:$F$89,6,FALSE),"")</f>
        <v/>
      </c>
      <c r="T148" s="56" t="str">
        <f>IFERROR(VLOOKUP(B148,DMSBX1!$D$1:$I$367,6,FALSE),"")</f>
        <v/>
      </c>
      <c r="U148" s="57" t="str">
        <f>IFERROR(VLOOKUP(B148,DMSBX2!$C$1:$J$398,8,FALSE),"")</f>
        <v/>
      </c>
      <c r="V148" s="56" t="str">
        <f>IFERROR(VLOOKUP(B148,DMSBX3!$D$1:$I$398,6,FALSE),"")</f>
        <v/>
      </c>
      <c r="W148" s="57" t="str">
        <f>IFERROR(VLOOKUP(B148,pa!$A$1:$G$398,7,FALSE),"")</f>
        <v/>
      </c>
      <c r="X148" s="56" t="str">
        <f>IFERROR(VLOOKUP(B148,so!$A$1:$F$398,6,FALSE),"")</f>
        <v/>
      </c>
      <c r="Y148" s="57" t="str">
        <f>IFERROR(VLOOKUP(B148,ne!$A$1:$F$398,6,FALSE),"")</f>
        <v/>
      </c>
      <c r="Z148" s="54">
        <f t="shared" si="12"/>
        <v>0</v>
      </c>
      <c r="AB148" s="54">
        <f t="shared" si="14"/>
        <v>0</v>
      </c>
    </row>
    <row r="149" spans="1:28" x14ac:dyDescent="0.45">
      <c r="A149" s="37">
        <v>9150359</v>
      </c>
      <c r="B149" s="38">
        <v>2022040</v>
      </c>
      <c r="C149" s="37" t="s">
        <v>120</v>
      </c>
      <c r="D149" s="39">
        <v>2007</v>
      </c>
      <c r="E149" s="39" t="s">
        <v>36</v>
      </c>
      <c r="F149" s="43">
        <v>0</v>
      </c>
      <c r="G149" s="54">
        <v>18.333333333333332</v>
      </c>
      <c r="H149" s="37" t="s">
        <v>315</v>
      </c>
      <c r="I149" s="37" t="s">
        <v>19</v>
      </c>
      <c r="J149" s="40" t="str">
        <f>IFERROR(VLOOKUP(B149,'DM1'!$A$1:$M$80,13,FALSE),"")</f>
        <v/>
      </c>
      <c r="K149" s="40" t="str">
        <f>IFERROR(VLOOKUP(B149,'DM2'!$A$1:$M$80,13,FALSE),"")</f>
        <v/>
      </c>
      <c r="L149" s="40" t="str">
        <f>IFERROR(VLOOKUP(B149,'DM3'!$A$1:$M$80,13,FALSE),"")</f>
        <v/>
      </c>
      <c r="M149" s="40" t="str">
        <f>IFERROR(VLOOKUP(B149,'SP1'!$A$1:$L$80,12,FALSE),"")</f>
        <v/>
      </c>
      <c r="N149" s="40" t="str">
        <f>IFERROR(VLOOKUP(B149,'SP2'!$A$1:$L$80,12,FALSE),"")</f>
        <v/>
      </c>
      <c r="O149" s="40" t="str">
        <f>IFERROR(VLOOKUP(B149,'SP3'!$A$1:$L$73,12,FALSE),"")</f>
        <v/>
      </c>
      <c r="P149" s="41">
        <f t="shared" si="10"/>
        <v>0</v>
      </c>
      <c r="Q149" s="43">
        <f t="shared" si="11"/>
        <v>0</v>
      </c>
      <c r="R149" s="43">
        <f t="shared" si="13"/>
        <v>0</v>
      </c>
      <c r="S149" s="57" t="str">
        <f>IFERROR(VLOOKUP(B149,'Misecky SBX'!$A$1:$F$89,6,FALSE),"")</f>
        <v/>
      </c>
      <c r="T149" s="56" t="str">
        <f>IFERROR(VLOOKUP(B149,DMSBX1!$D$1:$I$367,6,FALSE),"")</f>
        <v/>
      </c>
      <c r="U149" s="57" t="str">
        <f>IFERROR(VLOOKUP(B149,DMSBX2!$C$1:$J$398,8,FALSE),"")</f>
        <v/>
      </c>
      <c r="V149" s="56" t="str">
        <f>IFERROR(VLOOKUP(B149,DMSBX3!$D$1:$I$398,6,FALSE),"")</f>
        <v/>
      </c>
      <c r="W149" s="57" t="str">
        <f>IFERROR(VLOOKUP(B149,pa!$A$1:$G$398,7,FALSE),"")</f>
        <v/>
      </c>
      <c r="X149" s="56" t="str">
        <f>IFERROR(VLOOKUP(B149,so!$A$1:$F$398,6,FALSE),"")</f>
        <v/>
      </c>
      <c r="Y149" s="57" t="str">
        <f>IFERROR(VLOOKUP(B149,ne!$A$1:$F$398,6,FALSE),"")</f>
        <v/>
      </c>
      <c r="Z149" s="54">
        <f t="shared" si="12"/>
        <v>0</v>
      </c>
      <c r="AB149" s="54">
        <f t="shared" si="14"/>
        <v>0</v>
      </c>
    </row>
    <row r="150" spans="1:28" x14ac:dyDescent="0.45">
      <c r="B150" s="38">
        <v>2022006</v>
      </c>
      <c r="C150" s="37" t="s">
        <v>130</v>
      </c>
      <c r="D150" s="39">
        <v>2007</v>
      </c>
      <c r="E150" s="39" t="s">
        <v>36</v>
      </c>
      <c r="F150" s="43">
        <v>9.6666666666666661</v>
      </c>
      <c r="G150" s="54">
        <v>4.666666666666667</v>
      </c>
      <c r="H150" s="37" t="s">
        <v>315</v>
      </c>
      <c r="I150" s="37" t="s">
        <v>17</v>
      </c>
      <c r="J150" s="40" t="str">
        <f>IFERROR(VLOOKUP(B150,'DM1'!$A$1:$M$80,13,FALSE),"")</f>
        <v/>
      </c>
      <c r="K150" s="40" t="str">
        <f>IFERROR(VLOOKUP(B150,'DM2'!$A$1:$M$80,13,FALSE),"")</f>
        <v/>
      </c>
      <c r="L150" s="40" t="str">
        <f>IFERROR(VLOOKUP(B150,'DM3'!$A$1:$M$80,13,FALSE),"")</f>
        <v/>
      </c>
      <c r="M150" s="40" t="str">
        <f>IFERROR(VLOOKUP(B150,'SP1'!$A$1:$L$80,12,FALSE),"")</f>
        <v/>
      </c>
      <c r="N150" s="40" t="str">
        <f>IFERROR(VLOOKUP(B150,'SP2'!$A$1:$L$80,12,FALSE),"")</f>
        <v/>
      </c>
      <c r="O150" s="40" t="str">
        <f>IFERROR(VLOOKUP(B150,'SP3'!$A$1:$L$73,12,FALSE),"")</f>
        <v/>
      </c>
      <c r="P150" s="41">
        <f t="shared" si="10"/>
        <v>0</v>
      </c>
      <c r="Q150" s="43">
        <f t="shared" si="11"/>
        <v>0</v>
      </c>
      <c r="R150" s="43">
        <f t="shared" si="13"/>
        <v>0</v>
      </c>
      <c r="S150" s="57" t="str">
        <f>IFERROR(VLOOKUP(B150,'Misecky SBX'!$A$1:$F$89,6,FALSE),"")</f>
        <v/>
      </c>
      <c r="T150" s="56" t="str">
        <f>IFERROR(VLOOKUP(B150,DMSBX1!$D$1:$I$367,6,FALSE),"")</f>
        <v/>
      </c>
      <c r="U150" s="57" t="str">
        <f>IFERROR(VLOOKUP(B150,DMSBX2!$C$1:$J$398,8,FALSE),"")</f>
        <v/>
      </c>
      <c r="V150" s="56" t="str">
        <f>IFERROR(VLOOKUP(B150,DMSBX3!$D$1:$I$398,6,FALSE),"")</f>
        <v/>
      </c>
      <c r="W150" s="57" t="str">
        <f>IFERROR(VLOOKUP(B150,pa!$A$1:$G$398,7,FALSE),"")</f>
        <v/>
      </c>
      <c r="X150" s="56" t="str">
        <f>IFERROR(VLOOKUP(B150,so!$A$1:$F$398,6,FALSE),"")</f>
        <v/>
      </c>
      <c r="Y150" s="57" t="str">
        <f>IFERROR(VLOOKUP(B150,ne!$A$1:$F$398,6,FALSE),"")</f>
        <v/>
      </c>
      <c r="Z150" s="54">
        <f t="shared" si="12"/>
        <v>0</v>
      </c>
      <c r="AB150" s="54">
        <f t="shared" si="14"/>
        <v>0</v>
      </c>
    </row>
    <row r="151" spans="1:28" x14ac:dyDescent="0.45">
      <c r="B151" s="38">
        <v>2022052</v>
      </c>
      <c r="C151" s="37" t="s">
        <v>132</v>
      </c>
      <c r="D151" s="39">
        <v>2007</v>
      </c>
      <c r="E151" s="39" t="s">
        <v>36</v>
      </c>
      <c r="F151" s="43">
        <v>0</v>
      </c>
      <c r="G151" s="54">
        <v>4.333333333333333</v>
      </c>
      <c r="H151" s="37" t="s">
        <v>315</v>
      </c>
      <c r="I151" s="37" t="s">
        <v>26</v>
      </c>
      <c r="J151" s="40" t="str">
        <f>IFERROR(VLOOKUP(B151,'DM1'!$A$1:$M$80,13,FALSE),"")</f>
        <v/>
      </c>
      <c r="K151" s="40" t="str">
        <f>IFERROR(VLOOKUP(B151,'DM2'!$A$1:$M$80,13,FALSE),"")</f>
        <v/>
      </c>
      <c r="L151" s="40" t="str">
        <f>IFERROR(VLOOKUP(B151,'DM3'!$A$1:$M$80,13,FALSE),"")</f>
        <v/>
      </c>
      <c r="M151" s="40" t="str">
        <f>IFERROR(VLOOKUP(B151,'SP1'!$A$1:$L$80,12,FALSE),"")</f>
        <v/>
      </c>
      <c r="N151" s="40" t="str">
        <f>IFERROR(VLOOKUP(B151,'SP2'!$A$1:$L$80,12,FALSE),"")</f>
        <v/>
      </c>
      <c r="O151" s="40" t="str">
        <f>IFERROR(VLOOKUP(B151,'SP3'!$A$1:$L$73,12,FALSE),"")</f>
        <v/>
      </c>
      <c r="P151" s="41">
        <f t="shared" si="10"/>
        <v>0</v>
      </c>
      <c r="Q151" s="43">
        <f t="shared" si="11"/>
        <v>0</v>
      </c>
      <c r="R151" s="43">
        <f t="shared" si="13"/>
        <v>0</v>
      </c>
      <c r="S151" s="57" t="str">
        <f>IFERROR(VLOOKUP(B151,'Misecky SBX'!$A$1:$F$89,6,FALSE),"")</f>
        <v/>
      </c>
      <c r="T151" s="56" t="str">
        <f>IFERROR(VLOOKUP(B151,DMSBX1!$D$1:$I$367,6,FALSE),"")</f>
        <v/>
      </c>
      <c r="U151" s="57" t="str">
        <f>IFERROR(VLOOKUP(B151,DMSBX2!$C$1:$J$398,8,FALSE),"")</f>
        <v/>
      </c>
      <c r="V151" s="56" t="str">
        <f>IFERROR(VLOOKUP(B151,DMSBX3!$D$1:$I$398,6,FALSE),"")</f>
        <v/>
      </c>
      <c r="W151" s="57" t="str">
        <f>IFERROR(VLOOKUP(B151,pa!$A$1:$G$398,7,FALSE),"")</f>
        <v/>
      </c>
      <c r="X151" s="56" t="str">
        <f>IFERROR(VLOOKUP(B151,so!$A$1:$F$398,6,FALSE),"")</f>
        <v/>
      </c>
      <c r="Y151" s="57" t="str">
        <f>IFERROR(VLOOKUP(B151,ne!$A$1:$F$398,6,FALSE),"")</f>
        <v/>
      </c>
      <c r="Z151" s="54">
        <f t="shared" si="12"/>
        <v>0</v>
      </c>
      <c r="AB151" s="54">
        <f t="shared" si="14"/>
        <v>0</v>
      </c>
    </row>
    <row r="152" spans="1:28" x14ac:dyDescent="0.45">
      <c r="B152" s="38">
        <v>2018438</v>
      </c>
      <c r="C152" s="37" t="s">
        <v>8</v>
      </c>
      <c r="D152" s="39">
        <v>2012</v>
      </c>
      <c r="E152" s="39" t="s">
        <v>9</v>
      </c>
      <c r="F152" s="43">
        <v>66.666666666666671</v>
      </c>
      <c r="G152" s="54">
        <v>100</v>
      </c>
      <c r="H152" s="37" t="s">
        <v>313</v>
      </c>
      <c r="I152" s="37" t="s">
        <v>10</v>
      </c>
      <c r="J152" s="40" t="str">
        <f>IFERROR(VLOOKUP(B152,'DM1'!$A$1:$M$80,13,FALSE),"")</f>
        <v/>
      </c>
      <c r="K152" s="40" t="str">
        <f>IFERROR(VLOOKUP(B152,'DM2'!$A$1:$M$80,13,FALSE),"")</f>
        <v/>
      </c>
      <c r="L152" s="40" t="str">
        <f>IFERROR(VLOOKUP(B152,'DM3'!$A$1:$M$80,13,FALSE),"")</f>
        <v/>
      </c>
      <c r="M152" s="40">
        <f>IFERROR(VLOOKUP(B152,'SP1'!$A$1:$L$80,12,FALSE),"")</f>
        <v>80</v>
      </c>
      <c r="N152" s="40">
        <f>IFERROR(VLOOKUP(B152,'SP2'!$A$1:$L$80,12,FALSE),"")</f>
        <v>100</v>
      </c>
      <c r="O152" s="40">
        <f>IFERROR(VLOOKUP(B152,'SP3'!$A$1:$L$73,12,FALSE),"")</f>
        <v>80</v>
      </c>
      <c r="P152" s="41">
        <f t="shared" si="10"/>
        <v>260</v>
      </c>
      <c r="Q152" s="43">
        <f t="shared" si="11"/>
        <v>260</v>
      </c>
      <c r="R152" s="43">
        <f t="shared" si="13"/>
        <v>260</v>
      </c>
      <c r="S152" s="57">
        <f>IFERROR(VLOOKUP(B152,'Misecky SBX'!$A$1:$F$89,6,FALSE),"")</f>
        <v>100</v>
      </c>
      <c r="T152" s="56">
        <f>IFERROR(VLOOKUP(B152,DMSBX1!$D$1:$I$367,6,FALSE),"")</f>
        <v>100</v>
      </c>
      <c r="U152" s="57">
        <f>IFERROR(VLOOKUP(B152,DMSBX2!$C$1:$J$398,8,FALSE),"")</f>
        <v>100</v>
      </c>
      <c r="V152" s="56">
        <f>IFERROR(VLOOKUP(B152,DMSBX3!$D$1:$I$398,6,FALSE),"")</f>
        <v>100</v>
      </c>
      <c r="W152" s="57">
        <f>IFERROR(VLOOKUP(B152,pa!$A$1:$G$398,7,FALSE),"")</f>
        <v>100</v>
      </c>
      <c r="X152" s="56">
        <f>IFERROR(VLOOKUP(B152,so!$A$1:$F$398,6,FALSE),"")</f>
        <v>100</v>
      </c>
      <c r="Y152" s="57">
        <f>IFERROR(VLOOKUP(B152,ne!$A$1:$F$398,6,FALSE),"")</f>
        <v>100</v>
      </c>
      <c r="Z152" s="54">
        <f t="shared" si="12"/>
        <v>500</v>
      </c>
      <c r="AA152" s="37">
        <v>1</v>
      </c>
      <c r="AB152" s="54">
        <f t="shared" si="14"/>
        <v>300</v>
      </c>
    </row>
    <row r="153" spans="1:28" x14ac:dyDescent="0.45">
      <c r="B153" s="38">
        <v>2022021</v>
      </c>
      <c r="C153" s="37" t="s">
        <v>16</v>
      </c>
      <c r="D153" s="39">
        <v>2012</v>
      </c>
      <c r="E153" s="39" t="s">
        <v>9</v>
      </c>
      <c r="F153" s="43">
        <v>100</v>
      </c>
      <c r="G153" s="54">
        <v>53.333333333333336</v>
      </c>
      <c r="H153" s="37" t="s">
        <v>313</v>
      </c>
      <c r="I153" s="37" t="s">
        <v>17</v>
      </c>
      <c r="J153" s="40">
        <f>IFERROR(VLOOKUP(B153,'DM1'!$A$1:$M$80,13,FALSE),"")</f>
        <v>100</v>
      </c>
      <c r="K153" s="40">
        <f>IFERROR(VLOOKUP(B153,'DM2'!$A$1:$M$80,13,FALSE),"")</f>
        <v>100</v>
      </c>
      <c r="L153" s="40" t="str">
        <f>IFERROR(VLOOKUP(B153,'DM3'!$A$1:$M$80,13,FALSE),"")</f>
        <v/>
      </c>
      <c r="M153" s="40">
        <f>IFERROR(VLOOKUP(B153,'SP1'!$A$1:$L$80,12,FALSE),"")</f>
        <v>50</v>
      </c>
      <c r="N153" s="40" t="str">
        <f>IFERROR(VLOOKUP(B153,'SP2'!$A$1:$L$80,12,FALSE),"")</f>
        <v/>
      </c>
      <c r="O153" s="40">
        <f>IFERROR(VLOOKUP(B153,'SP3'!$A$1:$L$73,12,FALSE),"")</f>
        <v>60</v>
      </c>
      <c r="P153" s="41">
        <f t="shared" si="10"/>
        <v>310</v>
      </c>
      <c r="Q153" s="43">
        <f t="shared" si="11"/>
        <v>310</v>
      </c>
      <c r="R153" s="43">
        <f t="shared" si="13"/>
        <v>260</v>
      </c>
      <c r="S153" s="57">
        <f>IFERROR(VLOOKUP(B153,'Misecky SBX'!$A$1:$F$89,6,FALSE),"")</f>
        <v>20</v>
      </c>
      <c r="T153" s="56">
        <f>IFERROR(VLOOKUP(B153,DMSBX1!$D$1:$I$367,6,FALSE),"")</f>
        <v>80</v>
      </c>
      <c r="U153" s="57">
        <f>IFERROR(VLOOKUP(B153,DMSBX2!$C$1:$J$398,8,FALSE),"")</f>
        <v>45</v>
      </c>
      <c r="V153" s="56">
        <f>IFERROR(VLOOKUP(B153,DMSBX3!$D$1:$I$398,6,FALSE),"")</f>
        <v>80</v>
      </c>
      <c r="W153" s="57">
        <f>IFERROR(VLOOKUP(B153,pa!$A$1:$G$398,7,FALSE),"")</f>
        <v>80</v>
      </c>
      <c r="X153" s="56">
        <f>IFERROR(VLOOKUP(B153,so!$A$1:$F$398,6,FALSE),"")</f>
        <v>60</v>
      </c>
      <c r="Y153" s="57">
        <f>IFERROR(VLOOKUP(B153,ne!$A$1:$F$398,6,FALSE),"")</f>
        <v>80</v>
      </c>
      <c r="Z153" s="54">
        <f t="shared" si="12"/>
        <v>380</v>
      </c>
      <c r="AA153" s="37">
        <v>2</v>
      </c>
      <c r="AB153" s="54">
        <f t="shared" si="14"/>
        <v>240</v>
      </c>
    </row>
    <row r="154" spans="1:28" s="92" customFormat="1" ht="14.65" thickBot="1" x14ac:dyDescent="0.5">
      <c r="B154" s="93">
        <v>2020112</v>
      </c>
      <c r="C154" s="92" t="s">
        <v>13</v>
      </c>
      <c r="D154" s="94">
        <v>2012</v>
      </c>
      <c r="E154" s="94" t="s">
        <v>9</v>
      </c>
      <c r="F154" s="43">
        <v>65.333333333333329</v>
      </c>
      <c r="G154" s="95">
        <v>66.666666666666671</v>
      </c>
      <c r="H154" s="92" t="s">
        <v>313</v>
      </c>
      <c r="I154" s="37" t="s">
        <v>14</v>
      </c>
      <c r="J154" s="40" t="str">
        <f>IFERROR(VLOOKUP(B154,'DM1'!$A$1:$M$80,13,FALSE),"")</f>
        <v/>
      </c>
      <c r="K154" s="40" t="str">
        <f>IFERROR(VLOOKUP(B154,'DM2'!$A$1:$M$80,13,FALSE),"")</f>
        <v/>
      </c>
      <c r="L154" s="40" t="str">
        <f>IFERROR(VLOOKUP(B154,'DM3'!$A$1:$M$80,13,FALSE),"")</f>
        <v/>
      </c>
      <c r="M154" s="40" t="str">
        <f>IFERROR(VLOOKUP(B154,'SP1'!$A$1:$L$80,12,FALSE),"")</f>
        <v/>
      </c>
      <c r="N154" s="40" t="str">
        <f>IFERROR(VLOOKUP(B154,'SP2'!$A$1:$L$80,12,FALSE),"")</f>
        <v/>
      </c>
      <c r="O154" s="40" t="str">
        <f>IFERROR(VLOOKUP(B154,'SP3'!$A$1:$L$73,12,FALSE),"")</f>
        <v/>
      </c>
      <c r="P154" s="41">
        <f t="shared" si="10"/>
        <v>0</v>
      </c>
      <c r="Q154" s="43">
        <f t="shared" si="11"/>
        <v>0</v>
      </c>
      <c r="R154" s="43">
        <f t="shared" si="13"/>
        <v>0</v>
      </c>
      <c r="S154" s="96">
        <f>IFERROR(VLOOKUP(B154,'Misecky SBX'!$A$1:$F$89,6,FALSE),"")</f>
        <v>80</v>
      </c>
      <c r="T154" s="97">
        <f>IFERROR(VLOOKUP(B154,DMSBX1!$D$1:$I$367,6,FALSE),"")</f>
        <v>60</v>
      </c>
      <c r="U154" s="96">
        <f>IFERROR(VLOOKUP(B154,DMSBX2!$C$1:$J$398,8,FALSE),"")</f>
        <v>80</v>
      </c>
      <c r="V154" s="97">
        <f>IFERROR(VLOOKUP(B154,DMSBX3!$D$1:$I$398,6,FALSE),"")</f>
        <v>60</v>
      </c>
      <c r="W154" s="96">
        <f>IFERROR(VLOOKUP(B154,pa!$A$1:$G$398,7,FALSE),"")</f>
        <v>60</v>
      </c>
      <c r="X154" s="97">
        <f>IFERROR(VLOOKUP(B154,so!$A$1:$F$398,6,FALSE),"")</f>
        <v>80</v>
      </c>
      <c r="Y154" s="96">
        <f>IFERROR(VLOOKUP(B154,ne!$A$1:$F$398,6,FALSE),"")</f>
        <v>50</v>
      </c>
      <c r="Z154" s="95">
        <f t="shared" si="12"/>
        <v>360</v>
      </c>
      <c r="AA154" s="92">
        <v>3</v>
      </c>
      <c r="AB154" s="54">
        <f t="shared" si="14"/>
        <v>240</v>
      </c>
    </row>
    <row r="155" spans="1:28" s="86" customFormat="1" ht="14.65" thickTop="1" x14ac:dyDescent="0.45">
      <c r="B155" s="87">
        <v>2023002</v>
      </c>
      <c r="C155" s="86" t="s">
        <v>256</v>
      </c>
      <c r="D155" s="88">
        <v>2012</v>
      </c>
      <c r="E155" s="88" t="s">
        <v>9</v>
      </c>
      <c r="F155" s="43"/>
      <c r="G155" s="89"/>
      <c r="H155" s="86" t="s">
        <v>313</v>
      </c>
      <c r="I155" s="37"/>
      <c r="J155" s="40" t="str">
        <f>IFERROR(VLOOKUP(B155,'DM1'!$A$1:$M$80,13,FALSE),"")</f>
        <v/>
      </c>
      <c r="K155" s="40" t="str">
        <f>IFERROR(VLOOKUP(B155,'DM2'!$A$1:$M$80,13,FALSE),"")</f>
        <v/>
      </c>
      <c r="L155" s="40" t="str">
        <f>IFERROR(VLOOKUP(B155,'DM3'!$A$1:$M$80,13,FALSE),"")</f>
        <v/>
      </c>
      <c r="M155" s="40" t="str">
        <f>IFERROR(VLOOKUP(B155,'SP1'!$A$1:$L$80,12,FALSE),"")</f>
        <v/>
      </c>
      <c r="N155" s="40" t="str">
        <f>IFERROR(VLOOKUP(B155,'SP2'!$A$1:$L$80,12,FALSE),"")</f>
        <v/>
      </c>
      <c r="O155" s="40" t="str">
        <f>IFERROR(VLOOKUP(B155,'SP3'!$A$1:$L$73,12,FALSE),"")</f>
        <v/>
      </c>
      <c r="P155" s="41">
        <f t="shared" si="10"/>
        <v>0</v>
      </c>
      <c r="Q155" s="43">
        <f t="shared" si="11"/>
        <v>0</v>
      </c>
      <c r="R155" s="43">
        <f t="shared" si="13"/>
        <v>0</v>
      </c>
      <c r="S155" s="90">
        <f>IFERROR(VLOOKUP(B155,'Misecky SBX'!$A$1:$F$89,6,FALSE),"")</f>
        <v>50</v>
      </c>
      <c r="T155" s="91">
        <f>IFERROR(VLOOKUP(B155,DMSBX1!$D$1:$I$367,6,FALSE),"")</f>
        <v>45</v>
      </c>
      <c r="U155" s="90">
        <f>IFERROR(VLOOKUP(B155,DMSBX2!$C$1:$J$398,8,FALSE),"")</f>
        <v>60</v>
      </c>
      <c r="V155" s="91">
        <f>IFERROR(VLOOKUP(B155,DMSBX3!$D$1:$I$398,6,FALSE),"")</f>
        <v>24</v>
      </c>
      <c r="W155" s="90">
        <f>IFERROR(VLOOKUP(B155,pa!$A$1:$G$398,7,FALSE),"")</f>
        <v>50</v>
      </c>
      <c r="X155" s="91">
        <f>IFERROR(VLOOKUP(B155,so!$A$1:$F$398,6,FALSE),"")</f>
        <v>50</v>
      </c>
      <c r="Y155" s="90">
        <f>IFERROR(VLOOKUP(B155,ne!$A$1:$F$398,6,FALSE),"")</f>
        <v>45</v>
      </c>
      <c r="Z155" s="89">
        <f t="shared" si="12"/>
        <v>255</v>
      </c>
      <c r="AB155" s="54">
        <f t="shared" si="14"/>
        <v>160</v>
      </c>
    </row>
    <row r="156" spans="1:28" x14ac:dyDescent="0.45">
      <c r="B156" s="38">
        <v>2022023</v>
      </c>
      <c r="C156" s="37" t="s">
        <v>15</v>
      </c>
      <c r="D156" s="39">
        <v>2013</v>
      </c>
      <c r="E156" s="39" t="s">
        <v>9</v>
      </c>
      <c r="F156" s="43">
        <v>16.666666666666668</v>
      </c>
      <c r="G156" s="54">
        <v>60</v>
      </c>
      <c r="H156" s="37" t="s">
        <v>313</v>
      </c>
      <c r="I156" s="37" t="s">
        <v>12</v>
      </c>
      <c r="J156" s="40" t="str">
        <f>IFERROR(VLOOKUP(B156,'DM1'!$A$1:$M$80,13,FALSE),"")</f>
        <v/>
      </c>
      <c r="K156" s="40" t="str">
        <f>IFERROR(VLOOKUP(B156,'DM2'!$A$1:$M$80,13,FALSE),"")</f>
        <v/>
      </c>
      <c r="L156" s="40" t="str">
        <f>IFERROR(VLOOKUP(B156,'DM3'!$A$1:$M$80,13,FALSE),"")</f>
        <v/>
      </c>
      <c r="M156" s="40">
        <f>IFERROR(VLOOKUP(B156,'SP1'!$A$1:$L$80,12,FALSE),"")</f>
        <v>60</v>
      </c>
      <c r="N156" s="40">
        <f>IFERROR(VLOOKUP(B156,'SP2'!$A$1:$L$80,12,FALSE),"")</f>
        <v>60</v>
      </c>
      <c r="O156" s="40">
        <f>IFERROR(VLOOKUP(B156,'SP3'!$A$1:$L$73,12,FALSE),"")</f>
        <v>100</v>
      </c>
      <c r="P156" s="41">
        <f t="shared" si="10"/>
        <v>220</v>
      </c>
      <c r="Q156" s="43">
        <f t="shared" si="11"/>
        <v>220</v>
      </c>
      <c r="R156" s="43">
        <f t="shared" si="13"/>
        <v>220</v>
      </c>
      <c r="S156" s="57">
        <f>IFERROR(VLOOKUP(B156,'Misecky SBX'!$A$1:$F$89,6,FALSE),"")</f>
        <v>60</v>
      </c>
      <c r="T156" s="56">
        <f>IFERROR(VLOOKUP(B156,DMSBX1!$D$1:$I$367,6,FALSE),"")</f>
        <v>50</v>
      </c>
      <c r="U156" s="57">
        <f>IFERROR(VLOOKUP(B156,DMSBX2!$C$1:$J$398,8,FALSE),"")</f>
        <v>40</v>
      </c>
      <c r="V156" s="56">
        <f>IFERROR(VLOOKUP(B156,DMSBX3!$D$1:$I$398,6,FALSE),"")</f>
        <v>50</v>
      </c>
      <c r="W156" s="57">
        <f>IFERROR(VLOOKUP(B156,pa!$A$1:$G$398,7,FALSE),"")</f>
        <v>40</v>
      </c>
      <c r="X156" s="56">
        <f>IFERROR(VLOOKUP(B156,so!$A$1:$F$398,6,FALSE),"")</f>
        <v>36</v>
      </c>
      <c r="Y156" s="57">
        <f>IFERROR(VLOOKUP(B156,ne!$A$1:$F$398,6,FALSE),"")</f>
        <v>32</v>
      </c>
      <c r="Z156" s="54">
        <f t="shared" si="12"/>
        <v>240</v>
      </c>
      <c r="AB156" s="54">
        <f t="shared" si="14"/>
        <v>160</v>
      </c>
    </row>
    <row r="157" spans="1:28" x14ac:dyDescent="0.45">
      <c r="A157" s="72" t="s">
        <v>297</v>
      </c>
      <c r="B157" s="38">
        <v>1002</v>
      </c>
      <c r="C157" s="37" t="s">
        <v>296</v>
      </c>
      <c r="D157" s="39">
        <v>2012</v>
      </c>
      <c r="E157" s="39" t="s">
        <v>9</v>
      </c>
      <c r="H157" s="37" t="s">
        <v>313</v>
      </c>
      <c r="J157" s="40" t="str">
        <f>IFERROR(VLOOKUP(B157,'DM1'!$A$1:$M$80,13,FALSE),"")</f>
        <v/>
      </c>
      <c r="K157" s="40" t="str">
        <f>IFERROR(VLOOKUP(B157,'DM2'!$A$1:$M$80,13,FALSE),"")</f>
        <v/>
      </c>
      <c r="L157" s="40" t="str">
        <f>IFERROR(VLOOKUP(B157,'DM3'!$A$1:$M$80,13,FALSE),"")</f>
        <v/>
      </c>
      <c r="M157" s="40" t="str">
        <f>IFERROR(VLOOKUP(B157,'SP1'!$A$1:$L$80,12,FALSE),"")</f>
        <v/>
      </c>
      <c r="N157" s="40" t="str">
        <f>IFERROR(VLOOKUP(B157,'SP2'!$A$1:$L$80,12,FALSE),"")</f>
        <v/>
      </c>
      <c r="O157" s="40" t="str">
        <f>IFERROR(VLOOKUP(B157,'SP3'!$A$1:$L$73,12,FALSE),"")</f>
        <v/>
      </c>
      <c r="P157" s="41">
        <f t="shared" si="10"/>
        <v>0</v>
      </c>
      <c r="Q157" s="43">
        <f t="shared" si="11"/>
        <v>0</v>
      </c>
      <c r="R157" s="43">
        <f t="shared" si="13"/>
        <v>0</v>
      </c>
      <c r="S157" s="57">
        <f>IFERROR(VLOOKUP(B157,'Misecky SBX'!$A$1:$F$89,6,FALSE),"")</f>
        <v>40</v>
      </c>
      <c r="T157" s="56">
        <f>IFERROR(VLOOKUP(B157,DMSBX1!$D$1:$I$367,6,FALSE),"")</f>
        <v>36</v>
      </c>
      <c r="U157" s="57">
        <f>IFERROR(VLOOKUP(B157,DMSBX2!$C$1:$J$398,8,FALSE),"")</f>
        <v>50</v>
      </c>
      <c r="V157" s="56">
        <f>IFERROR(VLOOKUP(B157,DMSBX3!$D$1:$I$398,6,FALSE),"")</f>
        <v>45</v>
      </c>
      <c r="W157" s="57">
        <f>IFERROR(VLOOKUP(B157,pa!$A$1:$G$398,7,FALSE),"")</f>
        <v>45</v>
      </c>
      <c r="X157" s="56">
        <f>IFERROR(VLOOKUP(B157,so!$A$1:$F$398,6,FALSE),"")</f>
        <v>40</v>
      </c>
      <c r="Y157" s="57">
        <f>IFERROR(VLOOKUP(B157,ne!$A$1:$F$398,6,FALSE),"")</f>
        <v>40</v>
      </c>
      <c r="Z157" s="54">
        <f t="shared" si="12"/>
        <v>220</v>
      </c>
      <c r="AB157" s="54">
        <f t="shared" si="14"/>
        <v>140</v>
      </c>
    </row>
    <row r="158" spans="1:28" x14ac:dyDescent="0.45">
      <c r="B158" s="38">
        <v>2022037</v>
      </c>
      <c r="C158" s="37" t="s">
        <v>18</v>
      </c>
      <c r="D158" s="39">
        <v>2015</v>
      </c>
      <c r="E158" s="39" t="s">
        <v>9</v>
      </c>
      <c r="F158" s="43">
        <v>20</v>
      </c>
      <c r="G158" s="54">
        <v>36</v>
      </c>
      <c r="H158" s="37" t="s">
        <v>313</v>
      </c>
      <c r="I158" s="37" t="s">
        <v>19</v>
      </c>
      <c r="J158" s="40" t="str">
        <f>IFERROR(VLOOKUP(B158,'DM1'!$A$1:$M$80,13,FALSE),"")</f>
        <v/>
      </c>
      <c r="K158" s="40" t="str">
        <f>IFERROR(VLOOKUP(B158,'DM2'!$A$1:$M$80,13,FALSE),"")</f>
        <v/>
      </c>
      <c r="L158" s="40" t="str">
        <f>IFERROR(VLOOKUP(B158,'DM3'!$A$1:$M$80,13,FALSE),"")</f>
        <v/>
      </c>
      <c r="M158" s="40" t="str">
        <f>IFERROR(VLOOKUP(B158,'SP1'!$A$1:$L$80,12,FALSE),"")</f>
        <v/>
      </c>
      <c r="N158" s="40" t="str">
        <f>IFERROR(VLOOKUP(B158,'SP2'!$A$1:$L$80,12,FALSE),"")</f>
        <v/>
      </c>
      <c r="O158" s="40" t="str">
        <f>IFERROR(VLOOKUP(B158,'SP3'!$A$1:$L$73,12,FALSE),"")</f>
        <v/>
      </c>
      <c r="P158" s="41">
        <f t="shared" si="10"/>
        <v>0</v>
      </c>
      <c r="Q158" s="43">
        <f t="shared" si="11"/>
        <v>0</v>
      </c>
      <c r="R158" s="43">
        <f t="shared" si="13"/>
        <v>0</v>
      </c>
      <c r="S158" s="57">
        <f>IFERROR(VLOOKUP(B158,'Misecky SBX'!$A$1:$F$89,6,FALSE),"")</f>
        <v>32</v>
      </c>
      <c r="T158" s="56">
        <f>IFERROR(VLOOKUP(B158,DMSBX1!$D$1:$I$367,6,FALSE),"")</f>
        <v>40</v>
      </c>
      <c r="U158" s="57">
        <f>IFERROR(VLOOKUP(B158,DMSBX2!$C$1:$J$398,8,FALSE),"")</f>
        <v>36</v>
      </c>
      <c r="V158" s="56">
        <f>IFERROR(VLOOKUP(B158,DMSBX3!$D$1:$I$398,6,FALSE),"")</f>
        <v>40</v>
      </c>
      <c r="W158" s="57">
        <f>IFERROR(VLOOKUP(B158,pa!$A$1:$G$398,7,FALSE),"")</f>
        <v>36</v>
      </c>
      <c r="X158" s="56">
        <f>IFERROR(VLOOKUP(B158,so!$A$1:$F$398,6,FALSE),"")</f>
        <v>32</v>
      </c>
      <c r="Y158" s="57">
        <f>IFERROR(VLOOKUP(B158,ne!$A$1:$F$398,6,FALSE),"")</f>
        <v>36</v>
      </c>
      <c r="Z158" s="54">
        <f t="shared" si="12"/>
        <v>188</v>
      </c>
      <c r="AB158" s="54">
        <f t="shared" si="14"/>
        <v>116</v>
      </c>
    </row>
    <row r="159" spans="1:28" x14ac:dyDescent="0.45">
      <c r="B159" s="38">
        <v>2022090</v>
      </c>
      <c r="C159" s="37" t="s">
        <v>27</v>
      </c>
      <c r="D159" s="39">
        <v>2014</v>
      </c>
      <c r="E159" s="39" t="s">
        <v>9</v>
      </c>
      <c r="F159" s="43">
        <v>0</v>
      </c>
      <c r="G159" s="54">
        <v>20</v>
      </c>
      <c r="H159" s="37" t="s">
        <v>313</v>
      </c>
      <c r="I159" s="37" t="s">
        <v>10</v>
      </c>
      <c r="J159" s="40" t="str">
        <f>IFERROR(VLOOKUP(B159,'DM1'!$A$1:$M$80,13,FALSE),"")</f>
        <v/>
      </c>
      <c r="K159" s="40" t="str">
        <f>IFERROR(VLOOKUP(B159,'DM2'!$A$1:$M$80,13,FALSE),"")</f>
        <v/>
      </c>
      <c r="L159" s="40" t="str">
        <f>IFERROR(VLOOKUP(B159,'DM3'!$A$1:$M$80,13,FALSE),"")</f>
        <v/>
      </c>
      <c r="M159" s="40" t="str">
        <f>IFERROR(VLOOKUP(B159,'SP1'!$A$1:$L$80,12,FALSE),"")</f>
        <v/>
      </c>
      <c r="N159" s="40" t="str">
        <f>IFERROR(VLOOKUP(B159,'SP2'!$A$1:$L$80,12,FALSE),"")</f>
        <v/>
      </c>
      <c r="O159" s="40" t="str">
        <f>IFERROR(VLOOKUP(B159,'SP3'!$A$1:$L$73,12,FALSE),"")</f>
        <v/>
      </c>
      <c r="P159" s="41">
        <f t="shared" si="10"/>
        <v>0</v>
      </c>
      <c r="Q159" s="43">
        <f t="shared" si="11"/>
        <v>0</v>
      </c>
      <c r="R159" s="43">
        <f t="shared" si="13"/>
        <v>0</v>
      </c>
      <c r="S159" s="57" t="str">
        <f>IFERROR(VLOOKUP(B159,'Misecky SBX'!$A$1:$F$89,6,FALSE),"")</f>
        <v/>
      </c>
      <c r="T159" s="56">
        <f>IFERROR(VLOOKUP(B159,DMSBX1!$D$1:$I$367,6,FALSE),"")</f>
        <v>29</v>
      </c>
      <c r="U159" s="57">
        <f>IFERROR(VLOOKUP(B159,DMSBX2!$C$1:$J$398,8,FALSE),"")</f>
        <v>29</v>
      </c>
      <c r="V159" s="56">
        <f>IFERROR(VLOOKUP(B159,DMSBX3!$D$1:$I$398,6,FALSE),"")</f>
        <v>29</v>
      </c>
      <c r="W159" s="57">
        <f>IFERROR(VLOOKUP(B159,pa!$A$1:$G$398,7,FALSE),"")</f>
        <v>24</v>
      </c>
      <c r="X159" s="56">
        <f>IFERROR(VLOOKUP(B159,so!$A$1:$F$398,6,FALSE),"")</f>
        <v>29</v>
      </c>
      <c r="Y159" s="57">
        <f>IFERROR(VLOOKUP(B159,ne!$A$1:$F$398,6,FALSE),"")</f>
        <v>29</v>
      </c>
      <c r="Z159" s="54">
        <f t="shared" si="12"/>
        <v>145</v>
      </c>
      <c r="AB159" s="54">
        <f t="shared" si="14"/>
        <v>87</v>
      </c>
    </row>
    <row r="160" spans="1:28" x14ac:dyDescent="0.45">
      <c r="B160" s="38">
        <v>2022996</v>
      </c>
      <c r="C160" s="37" t="s">
        <v>283</v>
      </c>
      <c r="D160" s="39">
        <v>2013</v>
      </c>
      <c r="E160" s="39" t="s">
        <v>9</v>
      </c>
      <c r="H160" s="37" t="s">
        <v>313</v>
      </c>
      <c r="J160" s="40" t="str">
        <f>IFERROR(VLOOKUP(B160,'DM1'!$A$1:$M$80,13,FALSE),"")</f>
        <v/>
      </c>
      <c r="K160" s="40" t="str">
        <f>IFERROR(VLOOKUP(B160,'DM2'!$A$1:$M$80,13,FALSE),"")</f>
        <v/>
      </c>
      <c r="L160" s="40" t="str">
        <f>IFERROR(VLOOKUP(B160,'DM3'!$A$1:$M$80,13,FALSE),"")</f>
        <v/>
      </c>
      <c r="M160" s="40">
        <f>IFERROR(VLOOKUP(B160,'SP1'!$A$1:$L$80,12,FALSE),"")</f>
        <v>45</v>
      </c>
      <c r="N160" s="40">
        <f>IFERROR(VLOOKUP(B160,'SP2'!$A$1:$L$80,12,FALSE),"")</f>
        <v>40</v>
      </c>
      <c r="O160" s="40">
        <f>IFERROR(VLOOKUP(B160,'SP3'!$A$1:$L$73,12,FALSE),"")</f>
        <v>45</v>
      </c>
      <c r="P160" s="41">
        <f t="shared" si="10"/>
        <v>130</v>
      </c>
      <c r="Q160" s="43">
        <f t="shared" si="11"/>
        <v>130</v>
      </c>
      <c r="R160" s="43">
        <f t="shared" si="13"/>
        <v>130</v>
      </c>
      <c r="S160" s="57" t="str">
        <f>IFERROR(VLOOKUP(B160,'Misecky SBX'!$A$1:$F$89,6,FALSE),"")</f>
        <v/>
      </c>
      <c r="T160" s="56">
        <f>IFERROR(VLOOKUP(B160,DMSBX1!$D$1:$I$367,6,FALSE),"")</f>
        <v>26</v>
      </c>
      <c r="U160" s="57">
        <f>IFERROR(VLOOKUP(B160,DMSBX2!$C$1:$J$398,8,FALSE),"")</f>
        <v>26</v>
      </c>
      <c r="V160" s="56">
        <f>IFERROR(VLOOKUP(B160,DMSBX3!$D$1:$I$398,6,FALSE),"")</f>
        <v>36</v>
      </c>
      <c r="W160" s="57">
        <f>IFERROR(VLOOKUP(B160,pa!$A$1:$G$398,7,FALSE),"")</f>
        <v>32</v>
      </c>
      <c r="X160" s="56">
        <f>IFERROR(VLOOKUP(B160,so!$A$1:$F$398,6,FALSE),"")</f>
        <v>24</v>
      </c>
      <c r="Y160" s="57">
        <f>IFERROR(VLOOKUP(B160,ne!$A$1:$F$398,6,FALSE),"")</f>
        <v>22</v>
      </c>
      <c r="Z160" s="54">
        <f t="shared" si="12"/>
        <v>144</v>
      </c>
      <c r="AB160" s="54">
        <f t="shared" si="14"/>
        <v>94</v>
      </c>
    </row>
    <row r="161" spans="2:28" x14ac:dyDescent="0.45">
      <c r="B161" s="38">
        <v>2022055</v>
      </c>
      <c r="C161" s="37" t="s">
        <v>22</v>
      </c>
      <c r="D161" s="39">
        <v>2014</v>
      </c>
      <c r="E161" s="39" t="s">
        <v>9</v>
      </c>
      <c r="F161" s="43">
        <v>9.6666666666666661</v>
      </c>
      <c r="G161" s="54">
        <v>22.666666666666668</v>
      </c>
      <c r="H161" s="37" t="s">
        <v>313</v>
      </c>
      <c r="I161" s="37" t="s">
        <v>10</v>
      </c>
      <c r="J161" s="40" t="str">
        <f>IFERROR(VLOOKUP(B161,'DM1'!$A$1:$M$80,13,FALSE),"")</f>
        <v/>
      </c>
      <c r="K161" s="40" t="str">
        <f>IFERROR(VLOOKUP(B161,'DM2'!$A$1:$M$80,13,FALSE),"")</f>
        <v/>
      </c>
      <c r="L161" s="40" t="str">
        <f>IFERROR(VLOOKUP(B161,'DM3'!$A$1:$M$80,13,FALSE),"")</f>
        <v/>
      </c>
      <c r="M161" s="40">
        <f>IFERROR(VLOOKUP(B161,'SP1'!$A$1:$L$80,12,FALSE),"")</f>
        <v>36</v>
      </c>
      <c r="N161" s="40" t="str">
        <f>IFERROR(VLOOKUP(B161,'SP2'!$A$1:$L$80,12,FALSE),"")</f>
        <v/>
      </c>
      <c r="O161" s="40" t="str">
        <f>IFERROR(VLOOKUP(B161,'SP3'!$A$1:$L$73,12,FALSE),"")</f>
        <v/>
      </c>
      <c r="P161" s="41">
        <f t="shared" si="10"/>
        <v>36</v>
      </c>
      <c r="Q161" s="43">
        <f t="shared" si="11"/>
        <v>36</v>
      </c>
      <c r="R161" s="43">
        <f t="shared" si="13"/>
        <v>36</v>
      </c>
      <c r="S161" s="57">
        <f>IFERROR(VLOOKUP(B161,'Misecky SBX'!$A$1:$F$89,6,FALSE),"")</f>
        <v>26</v>
      </c>
      <c r="T161" s="56">
        <f>IFERROR(VLOOKUP(B161,DMSBX1!$D$1:$I$367,6,FALSE),"")</f>
        <v>32</v>
      </c>
      <c r="U161" s="57">
        <f>IFERROR(VLOOKUP(B161,DMSBX2!$C$1:$J$398,8,FALSE),"")</f>
        <v>32</v>
      </c>
      <c r="V161" s="56">
        <f>IFERROR(VLOOKUP(B161,DMSBX3!$D$1:$I$398,6,FALSE),"")</f>
        <v>32</v>
      </c>
      <c r="W161" s="57" t="str">
        <f>IFERROR(VLOOKUP(B161,pa!$A$1:$G$398,7,FALSE),"")</f>
        <v/>
      </c>
      <c r="X161" s="56" t="str">
        <f>IFERROR(VLOOKUP(B161,so!$A$1:$F$398,6,FALSE),"")</f>
        <v/>
      </c>
      <c r="Y161" s="57" t="str">
        <f>IFERROR(VLOOKUP(B161,ne!$A$1:$F$398,6,FALSE),"")</f>
        <v/>
      </c>
      <c r="Z161" s="54">
        <f t="shared" si="12"/>
        <v>122</v>
      </c>
      <c r="AB161" s="54">
        <f t="shared" si="14"/>
        <v>96</v>
      </c>
    </row>
    <row r="162" spans="2:28" x14ac:dyDescent="0.45">
      <c r="B162" s="38">
        <v>2023011</v>
      </c>
      <c r="C162" s="37" t="s">
        <v>265</v>
      </c>
      <c r="D162" s="39">
        <v>2016</v>
      </c>
      <c r="E162" s="39" t="s">
        <v>9</v>
      </c>
      <c r="H162" s="37" t="s">
        <v>313</v>
      </c>
      <c r="J162" s="40" t="str">
        <f>IFERROR(VLOOKUP(B162,'DM1'!$A$1:$M$80,13,FALSE),"")</f>
        <v/>
      </c>
      <c r="K162" s="40" t="str">
        <f>IFERROR(VLOOKUP(B162,'DM2'!$A$1:$M$80,13,FALSE),"")</f>
        <v/>
      </c>
      <c r="L162" s="40" t="str">
        <f>IFERROR(VLOOKUP(B162,'DM3'!$A$1:$M$80,13,FALSE),"")</f>
        <v/>
      </c>
      <c r="M162" s="40">
        <f>IFERROR(VLOOKUP(B162,'SP1'!$A$1:$L$80,12,FALSE),"")</f>
        <v>26</v>
      </c>
      <c r="N162" s="40">
        <f>IFERROR(VLOOKUP(B162,'SP2'!$A$1:$L$80,12,FALSE),"")</f>
        <v>26</v>
      </c>
      <c r="O162" s="40">
        <f>IFERROR(VLOOKUP(B162,'SP3'!$A$1:$L$73,12,FALSE),"")</f>
        <v>26</v>
      </c>
      <c r="P162" s="41">
        <f t="shared" si="10"/>
        <v>78</v>
      </c>
      <c r="Q162" s="43">
        <f t="shared" si="11"/>
        <v>78</v>
      </c>
      <c r="R162" s="43">
        <f t="shared" si="13"/>
        <v>78</v>
      </c>
      <c r="S162" s="57" t="str">
        <f>IFERROR(VLOOKUP(B162,'Misecky SBX'!$A$1:$F$89,6,FALSE),"")</f>
        <v/>
      </c>
      <c r="T162" s="56">
        <f>IFERROR(VLOOKUP(B162,DMSBX1!$D$1:$I$367,6,FALSE),"")</f>
        <v>24</v>
      </c>
      <c r="U162" s="57">
        <f>IFERROR(VLOOKUP(B162,DMSBX2!$C$1:$J$398,8,FALSE),"")</f>
        <v>26</v>
      </c>
      <c r="V162" s="56">
        <f>IFERROR(VLOOKUP(B162,DMSBX3!$D$1:$I$398,6,FALSE),"")</f>
        <v>26</v>
      </c>
      <c r="W162" s="57">
        <f>IFERROR(VLOOKUP(B162,pa!$A$1:$G$398,7,FALSE),"")</f>
        <v>22</v>
      </c>
      <c r="X162" s="56">
        <f>IFERROR(VLOOKUP(B162,so!$A$1:$F$398,6,FALSE),"")</f>
        <v>20</v>
      </c>
      <c r="Y162" s="57">
        <f>IFERROR(VLOOKUP(B162,ne!$A$1:$F$398,6,FALSE),"")</f>
        <v>20</v>
      </c>
      <c r="Z162" s="54">
        <f t="shared" si="12"/>
        <v>118</v>
      </c>
      <c r="AB162" s="54">
        <f t="shared" si="14"/>
        <v>76</v>
      </c>
    </row>
    <row r="163" spans="2:28" x14ac:dyDescent="0.45">
      <c r="B163" s="38">
        <v>2023014</v>
      </c>
      <c r="C163" s="37" t="s">
        <v>59</v>
      </c>
      <c r="D163" s="39">
        <v>2014</v>
      </c>
      <c r="E163" s="39" t="s">
        <v>9</v>
      </c>
      <c r="H163" s="37" t="s">
        <v>313</v>
      </c>
      <c r="J163" s="40" t="str">
        <f>IFERROR(VLOOKUP(B163,'DM1'!$A$1:$M$80,13,FALSE),"")</f>
        <v/>
      </c>
      <c r="K163" s="40" t="str">
        <f>IFERROR(VLOOKUP(B163,'DM2'!$A$1:$M$80,13,FALSE),"")</f>
        <v/>
      </c>
      <c r="L163" s="40" t="str">
        <f>IFERROR(VLOOKUP(B163,'DM3'!$A$1:$M$80,13,FALSE),"")</f>
        <v/>
      </c>
      <c r="M163" s="40" t="str">
        <f>IFERROR(VLOOKUP(B163,'SP1'!$A$1:$L$80,12,FALSE),"")</f>
        <v/>
      </c>
      <c r="N163" s="40" t="str">
        <f>IFERROR(VLOOKUP(B163,'SP2'!$A$1:$L$80,12,FALSE),"")</f>
        <v/>
      </c>
      <c r="O163" s="40" t="str">
        <f>IFERROR(VLOOKUP(B163,'SP3'!$A$1:$L$73,12,FALSE),"")</f>
        <v/>
      </c>
      <c r="P163" s="41">
        <f t="shared" si="10"/>
        <v>0</v>
      </c>
      <c r="Q163" s="43">
        <f t="shared" si="11"/>
        <v>0</v>
      </c>
      <c r="R163" s="43">
        <f t="shared" si="13"/>
        <v>0</v>
      </c>
      <c r="S163" s="57">
        <f>IFERROR(VLOOKUP(B163,'Misecky SBX'!$A$1:$F$89,6,FALSE),"")</f>
        <v>36</v>
      </c>
      <c r="T163" s="56" t="str">
        <f>IFERROR(VLOOKUP(B163,DMSBX1!$D$1:$I$367,6,FALSE),"")</f>
        <v/>
      </c>
      <c r="U163" s="57" t="str">
        <f>IFERROR(VLOOKUP(B163,DMSBX2!$C$1:$J$398,8,FALSE),"")</f>
        <v/>
      </c>
      <c r="V163" s="56" t="str">
        <f>IFERROR(VLOOKUP(B163,DMSBX3!$D$1:$I$398,6,FALSE),"")</f>
        <v/>
      </c>
      <c r="W163" s="57">
        <f>IFERROR(VLOOKUP(B163,pa!$A$1:$G$398,7,FALSE),"")</f>
        <v>26</v>
      </c>
      <c r="X163" s="56">
        <f>IFERROR(VLOOKUP(B163,so!$A$1:$F$398,6,FALSE),"")</f>
        <v>22</v>
      </c>
      <c r="Y163" s="57">
        <f>IFERROR(VLOOKUP(B163,ne!$A$1:$F$398,6,FALSE),"")</f>
        <v>26</v>
      </c>
      <c r="Z163" s="54">
        <f t="shared" si="12"/>
        <v>110</v>
      </c>
      <c r="AB163" s="54">
        <f t="shared" si="14"/>
        <v>88</v>
      </c>
    </row>
    <row r="164" spans="2:28" x14ac:dyDescent="0.45">
      <c r="B164" s="38">
        <v>2022038</v>
      </c>
      <c r="C164" s="37" t="s">
        <v>20</v>
      </c>
      <c r="D164" s="39">
        <v>2014</v>
      </c>
      <c r="E164" s="39" t="s">
        <v>9</v>
      </c>
      <c r="F164" s="43">
        <v>16.666666666666668</v>
      </c>
      <c r="G164" s="54">
        <v>26.333333333333332</v>
      </c>
      <c r="H164" s="37" t="s">
        <v>313</v>
      </c>
      <c r="I164" s="37" t="s">
        <v>10</v>
      </c>
      <c r="J164" s="40" t="str">
        <f>IFERROR(VLOOKUP(B164,'DM1'!$A$1:$M$80,13,FALSE),"")</f>
        <v/>
      </c>
      <c r="K164" s="40" t="str">
        <f>IFERROR(VLOOKUP(B164,'DM2'!$A$1:$M$80,13,FALSE),"")</f>
        <v/>
      </c>
      <c r="L164" s="40" t="str">
        <f>IFERROR(VLOOKUP(B164,'DM3'!$A$1:$M$80,13,FALSE),"")</f>
        <v/>
      </c>
      <c r="M164" s="40" t="str">
        <f>IFERROR(VLOOKUP(B164,'SP1'!$A$1:$L$80,12,FALSE),"")</f>
        <v/>
      </c>
      <c r="N164" s="40" t="str">
        <f>IFERROR(VLOOKUP(B164,'SP2'!$A$1:$L$80,12,FALSE),"")</f>
        <v/>
      </c>
      <c r="O164" s="40" t="str">
        <f>IFERROR(VLOOKUP(B164,'SP3'!$A$1:$L$73,12,FALSE),"")</f>
        <v/>
      </c>
      <c r="P164" s="41">
        <f t="shared" si="10"/>
        <v>0</v>
      </c>
      <c r="Q164" s="43">
        <f t="shared" si="11"/>
        <v>0</v>
      </c>
      <c r="R164" s="43">
        <f t="shared" si="13"/>
        <v>0</v>
      </c>
      <c r="S164" s="57" t="str">
        <f>IFERROR(VLOOKUP(B164,'Misecky SBX'!$A$1:$F$89,6,FALSE),"")</f>
        <v/>
      </c>
      <c r="T164" s="56" t="str">
        <f>IFERROR(VLOOKUP(B164,DMSBX1!$D$1:$I$367,6,FALSE),"")</f>
        <v/>
      </c>
      <c r="U164" s="57" t="str">
        <f>IFERROR(VLOOKUP(B164,DMSBX2!$C$1:$J$398,8,FALSE),"")</f>
        <v/>
      </c>
      <c r="V164" s="56" t="str">
        <f>IFERROR(VLOOKUP(B164,DMSBX3!$D$1:$I$398,6,FALSE),"")</f>
        <v/>
      </c>
      <c r="W164" s="57">
        <f>IFERROR(VLOOKUP(B164,pa!$A$1:$G$398,7,FALSE),"")</f>
        <v>20</v>
      </c>
      <c r="X164" s="56">
        <f>IFERROR(VLOOKUP(B164,so!$A$1:$F$398,6,FALSE),"")</f>
        <v>26</v>
      </c>
      <c r="Y164" s="57">
        <f>IFERROR(VLOOKUP(B164,ne!$A$1:$F$398,6,FALSE),"")</f>
        <v>24</v>
      </c>
      <c r="Z164" s="54">
        <f t="shared" si="12"/>
        <v>70</v>
      </c>
      <c r="AB164" s="54">
        <f t="shared" si="14"/>
        <v>70</v>
      </c>
    </row>
    <row r="165" spans="2:28" x14ac:dyDescent="0.45">
      <c r="B165" s="38">
        <v>2011002</v>
      </c>
      <c r="C165" s="37" t="s">
        <v>268</v>
      </c>
      <c r="D165" s="39">
        <v>2013</v>
      </c>
      <c r="E165" s="39" t="s">
        <v>9</v>
      </c>
      <c r="F165" s="43">
        <v>35</v>
      </c>
      <c r="G165" s="54">
        <v>0</v>
      </c>
      <c r="H165" s="37" t="s">
        <v>313</v>
      </c>
      <c r="I165" s="37" t="s">
        <v>10</v>
      </c>
      <c r="J165" s="40" t="str">
        <f>IFERROR(VLOOKUP(B165,'DM1'!$A$1:$M$80,13,FALSE),"")</f>
        <v/>
      </c>
      <c r="K165" s="40" t="str">
        <f>IFERROR(VLOOKUP(B165,'DM2'!$A$1:$M$80,13,FALSE),"")</f>
        <v/>
      </c>
      <c r="L165" s="40" t="str">
        <f>IFERROR(VLOOKUP(B165,'DM3'!$A$1:$M$80,13,FALSE),"")</f>
        <v/>
      </c>
      <c r="M165" s="40">
        <f>IFERROR(VLOOKUP(B165,'SP1'!$A$1:$L$80,12,FALSE),"")</f>
        <v>100</v>
      </c>
      <c r="N165" s="40">
        <f>IFERROR(VLOOKUP(B165,'SP2'!$A$1:$L$80,12,FALSE),"")</f>
        <v>80</v>
      </c>
      <c r="O165" s="40">
        <f>IFERROR(VLOOKUP(B165,'SP3'!$A$1:$L$73,12,FALSE),"")</f>
        <v>50</v>
      </c>
      <c r="P165" s="41">
        <f t="shared" si="10"/>
        <v>230</v>
      </c>
      <c r="Q165" s="43">
        <f t="shared" si="11"/>
        <v>230</v>
      </c>
      <c r="R165" s="43">
        <f t="shared" si="13"/>
        <v>230</v>
      </c>
      <c r="S165" s="57">
        <f>IFERROR(VLOOKUP(B165,'Misecky SBX'!$A$1:$F$89,6,FALSE),"")</f>
        <v>45</v>
      </c>
      <c r="T165" s="56" t="str">
        <f>IFERROR(VLOOKUP(B165,DMSBX1!$D$1:$I$367,6,FALSE),"")</f>
        <v/>
      </c>
      <c r="U165" s="57" t="str">
        <f>IFERROR(VLOOKUP(B165,DMSBX2!$C$1:$J$398,8,FALSE),"")</f>
        <v/>
      </c>
      <c r="V165" s="56" t="str">
        <f>IFERROR(VLOOKUP(B165,DMSBX3!$D$1:$I$398,6,FALSE),"")</f>
        <v/>
      </c>
      <c r="W165" s="57" t="str">
        <f>IFERROR(VLOOKUP(B165,pa!$A$1:$G$398,7,FALSE),"")</f>
        <v/>
      </c>
      <c r="X165" s="56" t="str">
        <f>IFERROR(VLOOKUP(B165,so!$A$1:$F$398,6,FALSE),"")</f>
        <v/>
      </c>
      <c r="Y165" s="57" t="str">
        <f>IFERROR(VLOOKUP(B165,ne!$A$1:$F$398,6,FALSE),"")</f>
        <v/>
      </c>
      <c r="Z165" s="54">
        <f t="shared" si="12"/>
        <v>45</v>
      </c>
      <c r="AB165" s="54">
        <f t="shared" si="14"/>
        <v>45</v>
      </c>
    </row>
    <row r="166" spans="2:28" x14ac:dyDescent="0.45">
      <c r="B166" s="38">
        <v>2022062</v>
      </c>
      <c r="C166" s="37" t="s">
        <v>312</v>
      </c>
      <c r="D166" s="39">
        <v>2013</v>
      </c>
      <c r="E166" s="39" t="s">
        <v>9</v>
      </c>
      <c r="F166" s="43">
        <v>0</v>
      </c>
      <c r="G166" s="54">
        <v>22</v>
      </c>
      <c r="H166" s="37" t="s">
        <v>313</v>
      </c>
      <c r="I166" s="37" t="s">
        <v>26</v>
      </c>
      <c r="J166" s="40" t="str">
        <f>IFERROR(VLOOKUP(B166,'DM1'!$A$1:$M$80,13,FALSE),"")</f>
        <v/>
      </c>
      <c r="K166" s="40" t="str">
        <f>IFERROR(VLOOKUP(B166,'DM2'!$A$1:$M$80,13,FALSE),"")</f>
        <v/>
      </c>
      <c r="L166" s="40" t="str">
        <f>IFERROR(VLOOKUP(B166,'DM3'!$A$1:$M$80,13,FALSE),"")</f>
        <v/>
      </c>
      <c r="M166" s="40" t="str">
        <f>IFERROR(VLOOKUP(B166,'SP1'!$A$1:$L$80,12,FALSE),"")</f>
        <v/>
      </c>
      <c r="N166" s="40" t="str">
        <f>IFERROR(VLOOKUP(B166,'SP2'!$A$1:$L$80,12,FALSE),"")</f>
        <v/>
      </c>
      <c r="O166" s="40" t="str">
        <f>IFERROR(VLOOKUP(B166,'SP3'!$A$1:$L$73,12,FALSE),"")</f>
        <v/>
      </c>
      <c r="P166" s="41">
        <f t="shared" si="10"/>
        <v>0</v>
      </c>
      <c r="Q166" s="43">
        <f t="shared" si="11"/>
        <v>0</v>
      </c>
      <c r="R166" s="43">
        <f t="shared" si="13"/>
        <v>0</v>
      </c>
      <c r="S166" s="57">
        <f>IFERROR(VLOOKUP(B166,'Misecky SBX'!$A$1:$F$89,6,FALSE),"")</f>
        <v>29</v>
      </c>
      <c r="T166" s="56" t="str">
        <f>IFERROR(VLOOKUP(B166,DMSBX1!$D$1:$I$367,6,FALSE),"")</f>
        <v/>
      </c>
      <c r="U166" s="57" t="str">
        <f>IFERROR(VLOOKUP(B166,DMSBX2!$C$1:$J$398,8,FALSE),"")</f>
        <v/>
      </c>
      <c r="V166" s="56" t="str">
        <f>IFERROR(VLOOKUP(B166,DMSBX3!$D$1:$I$398,6,FALSE),"")</f>
        <v/>
      </c>
      <c r="W166" s="57" t="str">
        <f>IFERROR(VLOOKUP(B166,pa!$A$1:$G$398,7,FALSE),"")</f>
        <v/>
      </c>
      <c r="X166" s="56" t="str">
        <f>IFERROR(VLOOKUP(B166,so!$A$1:$F$398,6,FALSE),"")</f>
        <v/>
      </c>
      <c r="Y166" s="57" t="str">
        <f>IFERROR(VLOOKUP(B166,ne!$A$1:$F$398,6,FALSE),"")</f>
        <v/>
      </c>
      <c r="Z166" s="54">
        <f t="shared" si="12"/>
        <v>29</v>
      </c>
      <c r="AB166" s="54">
        <f t="shared" si="14"/>
        <v>29</v>
      </c>
    </row>
    <row r="167" spans="2:28" x14ac:dyDescent="0.45">
      <c r="B167" s="38">
        <v>2023001</v>
      </c>
      <c r="C167" s="37" t="s">
        <v>255</v>
      </c>
      <c r="D167" s="39">
        <v>2016</v>
      </c>
      <c r="E167" s="39" t="s">
        <v>9</v>
      </c>
      <c r="H167" s="37" t="s">
        <v>313</v>
      </c>
      <c r="J167" s="40" t="str">
        <f>IFERROR(VLOOKUP(B167,'DM1'!$A$1:$M$80,13,FALSE),"")</f>
        <v/>
      </c>
      <c r="K167" s="40" t="str">
        <f>IFERROR(VLOOKUP(B167,'DM2'!$A$1:$M$80,13,FALSE),"")</f>
        <v/>
      </c>
      <c r="L167" s="40" t="str">
        <f>IFERROR(VLOOKUP(B167,'DM3'!$A$1:$M$80,13,FALSE),"")</f>
        <v/>
      </c>
      <c r="M167" s="40" t="str">
        <f>IFERROR(VLOOKUP(B167,'SP1'!$A$1:$L$80,12,FALSE),"")</f>
        <v/>
      </c>
      <c r="N167" s="40" t="str">
        <f>IFERROR(VLOOKUP(B167,'SP2'!$A$1:$L$80,12,FALSE),"")</f>
        <v/>
      </c>
      <c r="O167" s="40" t="str">
        <f>IFERROR(VLOOKUP(B167,'SP3'!$A$1:$L$73,12,FALSE),"")</f>
        <v/>
      </c>
      <c r="P167" s="41">
        <f t="shared" si="10"/>
        <v>0</v>
      </c>
      <c r="Q167" s="43">
        <f t="shared" si="11"/>
        <v>0</v>
      </c>
      <c r="R167" s="43">
        <f t="shared" si="13"/>
        <v>0</v>
      </c>
      <c r="S167" s="57">
        <f>IFERROR(VLOOKUP(B167,'Misecky SBX'!$A$1:$F$89,6,FALSE),"")</f>
        <v>24</v>
      </c>
      <c r="T167" s="56" t="str">
        <f>IFERROR(VLOOKUP(B167,DMSBX1!$D$1:$I$367,6,FALSE),"")</f>
        <v/>
      </c>
      <c r="U167" s="57" t="str">
        <f>IFERROR(VLOOKUP(B167,DMSBX2!$C$1:$J$398,8,FALSE),"")</f>
        <v/>
      </c>
      <c r="V167" s="56" t="str">
        <f>IFERROR(VLOOKUP(B167,DMSBX3!$D$1:$I$398,6,FALSE),"")</f>
        <v/>
      </c>
      <c r="W167" s="57" t="str">
        <f>IFERROR(VLOOKUP(B167,pa!$A$1:$G$398,7,FALSE),"")</f>
        <v/>
      </c>
      <c r="X167" s="56" t="str">
        <f>IFERROR(VLOOKUP(B167,so!$A$1:$F$398,6,FALSE),"")</f>
        <v/>
      </c>
      <c r="Y167" s="57" t="str">
        <f>IFERROR(VLOOKUP(B167,ne!$A$1:$F$398,6,FALSE),"")</f>
        <v/>
      </c>
      <c r="Z167" s="54">
        <f t="shared" si="12"/>
        <v>24</v>
      </c>
      <c r="AB167" s="54">
        <f t="shared" si="14"/>
        <v>24</v>
      </c>
    </row>
    <row r="168" spans="2:28" x14ac:dyDescent="0.45">
      <c r="B168" s="38">
        <v>2023013</v>
      </c>
      <c r="C168" s="37" t="s">
        <v>267</v>
      </c>
      <c r="D168" s="39">
        <v>2012</v>
      </c>
      <c r="E168" s="39" t="s">
        <v>9</v>
      </c>
      <c r="H168" s="37" t="s">
        <v>313</v>
      </c>
      <c r="J168" s="40" t="str">
        <f>IFERROR(VLOOKUP(B168,'DM1'!$A$1:$M$80,13,FALSE),"")</f>
        <v/>
      </c>
      <c r="K168" s="40" t="str">
        <f>IFERROR(VLOOKUP(B168,'DM2'!$A$1:$M$80,13,FALSE),"")</f>
        <v/>
      </c>
      <c r="L168" s="40" t="str">
        <f>IFERROR(VLOOKUP(B168,'DM3'!$A$1:$M$80,13,FALSE),"")</f>
        <v/>
      </c>
      <c r="M168" s="40" t="str">
        <f>IFERROR(VLOOKUP(B168,'SP1'!$A$1:$L$80,12,FALSE),"")</f>
        <v/>
      </c>
      <c r="N168" s="40">
        <f>IFERROR(VLOOKUP(B168,'SP2'!$A$1:$L$80,12,FALSE),"")</f>
        <v>45</v>
      </c>
      <c r="O168" s="40" t="str">
        <f>IFERROR(VLOOKUP(B168,'SP3'!$A$1:$L$73,12,FALSE),"")</f>
        <v/>
      </c>
      <c r="P168" s="41">
        <f t="shared" si="10"/>
        <v>45</v>
      </c>
      <c r="Q168" s="43">
        <f t="shared" si="11"/>
        <v>45</v>
      </c>
      <c r="R168" s="43">
        <f t="shared" si="13"/>
        <v>45</v>
      </c>
      <c r="S168" s="57">
        <f>IFERROR(VLOOKUP(B168,'Misecky SBX'!$A$1:$F$89,6,FALSE),"")</f>
        <v>22</v>
      </c>
      <c r="T168" s="56" t="str">
        <f>IFERROR(VLOOKUP(B168,DMSBX1!$D$1:$I$367,6,FALSE),"")</f>
        <v/>
      </c>
      <c r="U168" s="57" t="str">
        <f>IFERROR(VLOOKUP(B168,DMSBX2!$C$1:$J$398,8,FALSE),"")</f>
        <v/>
      </c>
      <c r="V168" s="56" t="str">
        <f>IFERROR(VLOOKUP(B168,DMSBX3!$D$1:$I$398,6,FALSE),"")</f>
        <v/>
      </c>
      <c r="W168" s="57" t="str">
        <f>IFERROR(VLOOKUP(B168,pa!$A$1:$G$398,7,FALSE),"")</f>
        <v/>
      </c>
      <c r="X168" s="56" t="str">
        <f>IFERROR(VLOOKUP(B168,so!$A$1:$F$398,6,FALSE),"")</f>
        <v/>
      </c>
      <c r="Y168" s="57" t="str">
        <f>IFERROR(VLOOKUP(B168,ne!$A$1:$F$398,6,FALSE),"")</f>
        <v/>
      </c>
      <c r="Z168" s="54">
        <f t="shared" si="12"/>
        <v>22</v>
      </c>
      <c r="AB168" s="54">
        <f t="shared" si="14"/>
        <v>22</v>
      </c>
    </row>
    <row r="169" spans="2:28" x14ac:dyDescent="0.45">
      <c r="B169" s="38">
        <v>2023008</v>
      </c>
      <c r="C169" s="37" t="s">
        <v>262</v>
      </c>
      <c r="D169" s="39">
        <v>2014</v>
      </c>
      <c r="E169" s="39" t="s">
        <v>9</v>
      </c>
      <c r="H169" s="37" t="s">
        <v>313</v>
      </c>
      <c r="J169" s="40" t="str">
        <f>IFERROR(VLOOKUP(B169,'DM1'!$A$1:$M$80,13,FALSE),"")</f>
        <v/>
      </c>
      <c r="K169" s="40" t="str">
        <f>IFERROR(VLOOKUP(B169,'DM2'!$A$1:$M$80,13,FALSE),"")</f>
        <v/>
      </c>
      <c r="L169" s="40" t="str">
        <f>IFERROR(VLOOKUP(B169,'DM3'!$A$1:$M$80,13,FALSE),"")</f>
        <v/>
      </c>
      <c r="M169" s="40" t="str">
        <f>IFERROR(VLOOKUP(B169,'SP1'!$A$1:$L$80,12,FALSE),"")</f>
        <v/>
      </c>
      <c r="N169" s="40" t="str">
        <f>IFERROR(VLOOKUP(B169,'SP2'!$A$1:$L$80,12,FALSE),"")</f>
        <v/>
      </c>
      <c r="O169" s="40" t="str">
        <f>IFERROR(VLOOKUP(B169,'SP3'!$A$1:$L$73,12,FALSE),"")</f>
        <v/>
      </c>
      <c r="P169" s="41">
        <f t="shared" si="10"/>
        <v>0</v>
      </c>
      <c r="Q169" s="43">
        <f t="shared" si="11"/>
        <v>0</v>
      </c>
      <c r="R169" s="43">
        <f t="shared" si="13"/>
        <v>0</v>
      </c>
      <c r="S169" s="57">
        <f>IFERROR(VLOOKUP(B169,'Misecky SBX'!$A$1:$F$89,6,FALSE),"")</f>
        <v>18</v>
      </c>
      <c r="T169" s="56" t="str">
        <f>IFERROR(VLOOKUP(B169,DMSBX1!$D$1:$I$367,6,FALSE),"")</f>
        <v/>
      </c>
      <c r="U169" s="57" t="str">
        <f>IFERROR(VLOOKUP(B169,DMSBX2!$C$1:$J$398,8,FALSE),"")</f>
        <v/>
      </c>
      <c r="V169" s="56" t="str">
        <f>IFERROR(VLOOKUP(B169,DMSBX3!$D$1:$I$398,6,FALSE),"")</f>
        <v/>
      </c>
      <c r="W169" s="57" t="str">
        <f>IFERROR(VLOOKUP(B169,pa!$A$1:$G$398,7,FALSE),"")</f>
        <v/>
      </c>
      <c r="X169" s="56" t="str">
        <f>IFERROR(VLOOKUP(B169,so!$A$1:$F$398,6,FALSE),"")</f>
        <v/>
      </c>
      <c r="Y169" s="57" t="str">
        <f>IFERROR(VLOOKUP(B169,ne!$A$1:$F$398,6,FALSE),"")</f>
        <v/>
      </c>
      <c r="Z169" s="54">
        <f t="shared" si="12"/>
        <v>18</v>
      </c>
      <c r="AB169" s="54">
        <f t="shared" si="14"/>
        <v>18</v>
      </c>
    </row>
    <row r="170" spans="2:28" x14ac:dyDescent="0.45">
      <c r="B170" s="38">
        <v>2023010</v>
      </c>
      <c r="C170" s="37" t="s">
        <v>264</v>
      </c>
      <c r="D170" s="39">
        <v>2015</v>
      </c>
      <c r="E170" s="39" t="s">
        <v>9</v>
      </c>
      <c r="H170" s="37" t="s">
        <v>313</v>
      </c>
      <c r="J170" s="40" t="str">
        <f>IFERROR(VLOOKUP(B170,'DM1'!$A$1:$M$80,13,FALSE),"")</f>
        <v/>
      </c>
      <c r="K170" s="40" t="str">
        <f>IFERROR(VLOOKUP(B170,'DM2'!$A$1:$M$80,13,FALSE),"")</f>
        <v/>
      </c>
      <c r="L170" s="40" t="str">
        <f>IFERROR(VLOOKUP(B170,'DM3'!$A$1:$M$80,13,FALSE),"")</f>
        <v/>
      </c>
      <c r="M170" s="40">
        <f>IFERROR(VLOOKUP(B170,'SP1'!$A$1:$L$80,12,FALSE),"")</f>
        <v>29</v>
      </c>
      <c r="N170" s="40" t="str">
        <f>IFERROR(VLOOKUP(B170,'SP2'!$A$1:$L$80,12,FALSE),"")</f>
        <v/>
      </c>
      <c r="O170" s="40">
        <f>IFERROR(VLOOKUP(B170,'SP3'!$A$1:$L$73,12,FALSE),"")</f>
        <v>40</v>
      </c>
      <c r="P170" s="41">
        <f t="shared" si="10"/>
        <v>69</v>
      </c>
      <c r="Q170" s="43">
        <f t="shared" si="11"/>
        <v>69</v>
      </c>
      <c r="R170" s="43">
        <f t="shared" si="13"/>
        <v>69</v>
      </c>
      <c r="S170" s="57">
        <f>IFERROR(VLOOKUP(B170,'Misecky SBX'!$A$1:$F$89,6,FALSE),"")</f>
        <v>16</v>
      </c>
      <c r="T170" s="56" t="str">
        <f>IFERROR(VLOOKUP(B170,DMSBX1!$D$1:$I$367,6,FALSE),"")</f>
        <v/>
      </c>
      <c r="U170" s="57" t="str">
        <f>IFERROR(VLOOKUP(B170,DMSBX2!$C$1:$J$398,8,FALSE),"")</f>
        <v/>
      </c>
      <c r="V170" s="56" t="str">
        <f>IFERROR(VLOOKUP(B170,DMSBX3!$D$1:$I$398,6,FALSE),"")</f>
        <v/>
      </c>
      <c r="W170" s="57" t="str">
        <f>IFERROR(VLOOKUP(B170,pa!$A$1:$G$398,7,FALSE),"")</f>
        <v/>
      </c>
      <c r="X170" s="56" t="str">
        <f>IFERROR(VLOOKUP(B170,so!$A$1:$F$398,6,FALSE),"")</f>
        <v/>
      </c>
      <c r="Y170" s="57" t="str">
        <f>IFERROR(VLOOKUP(B170,ne!$A$1:$F$398,6,FALSE),"")</f>
        <v/>
      </c>
      <c r="Z170" s="54">
        <f t="shared" si="12"/>
        <v>16</v>
      </c>
      <c r="AB170" s="54">
        <f t="shared" si="14"/>
        <v>16</v>
      </c>
    </row>
    <row r="171" spans="2:28" s="92" customFormat="1" ht="14.65" thickBot="1" x14ac:dyDescent="0.5">
      <c r="B171" s="93">
        <v>2023012</v>
      </c>
      <c r="C171" s="92" t="s">
        <v>266</v>
      </c>
      <c r="D171" s="94">
        <v>2015</v>
      </c>
      <c r="E171" s="94" t="s">
        <v>9</v>
      </c>
      <c r="F171" s="43"/>
      <c r="G171" s="95"/>
      <c r="H171" s="92" t="s">
        <v>313</v>
      </c>
      <c r="I171" s="37"/>
      <c r="J171" s="40" t="str">
        <f>IFERROR(VLOOKUP(B171,'DM1'!$A$1:$M$80,13,FALSE),"")</f>
        <v/>
      </c>
      <c r="K171" s="40" t="str">
        <f>IFERROR(VLOOKUP(B171,'DM2'!$A$1:$M$80,13,FALSE),"")</f>
        <v/>
      </c>
      <c r="L171" s="40" t="str">
        <f>IFERROR(VLOOKUP(B171,'DM3'!$A$1:$M$80,13,FALSE),"")</f>
        <v/>
      </c>
      <c r="M171" s="40">
        <f>IFERROR(VLOOKUP(B171,'SP1'!$A$1:$L$80,12,FALSE),"")</f>
        <v>24</v>
      </c>
      <c r="N171" s="40">
        <f>IFERROR(VLOOKUP(B171,'SP2'!$A$1:$L$80,12,FALSE),"")</f>
        <v>24</v>
      </c>
      <c r="O171" s="40" t="str">
        <f>IFERROR(VLOOKUP(B171,'SP3'!$A$1:$L$73,12,FALSE),"")</f>
        <v/>
      </c>
      <c r="P171" s="41">
        <f t="shared" si="10"/>
        <v>48</v>
      </c>
      <c r="Q171" s="43">
        <f t="shared" si="11"/>
        <v>48</v>
      </c>
      <c r="R171" s="43">
        <f t="shared" si="13"/>
        <v>48</v>
      </c>
      <c r="S171" s="96">
        <f>IFERROR(VLOOKUP(B171,'Misecky SBX'!$A$1:$F$89,6,FALSE),"")</f>
        <v>15</v>
      </c>
      <c r="T171" s="97" t="str">
        <f>IFERROR(VLOOKUP(B171,DMSBX1!$D$1:$I$367,6,FALSE),"")</f>
        <v/>
      </c>
      <c r="U171" s="96" t="str">
        <f>IFERROR(VLOOKUP(B171,DMSBX2!$C$1:$J$398,8,FALSE),"")</f>
        <v/>
      </c>
      <c r="V171" s="97" t="str">
        <f>IFERROR(VLOOKUP(B171,DMSBX3!$D$1:$I$398,6,FALSE),"")</f>
        <v/>
      </c>
      <c r="W171" s="96" t="str">
        <f>IFERROR(VLOOKUP(B171,pa!$A$1:$G$398,7,FALSE),"")</f>
        <v/>
      </c>
      <c r="X171" s="97" t="str">
        <f>IFERROR(VLOOKUP(B171,so!$A$1:$F$398,6,FALSE),"")</f>
        <v/>
      </c>
      <c r="Y171" s="96" t="str">
        <f>IFERROR(VLOOKUP(B171,ne!$A$1:$F$398,6,FALSE),"")</f>
        <v/>
      </c>
      <c r="Z171" s="95">
        <f t="shared" si="12"/>
        <v>15</v>
      </c>
      <c r="AB171" s="54">
        <f t="shared" si="14"/>
        <v>15</v>
      </c>
    </row>
    <row r="172" spans="2:28" s="86" customFormat="1" ht="14.65" thickTop="1" x14ac:dyDescent="0.45">
      <c r="B172" s="87">
        <v>2022100</v>
      </c>
      <c r="C172" s="86" t="s">
        <v>34</v>
      </c>
      <c r="D172" s="88">
        <v>2012</v>
      </c>
      <c r="E172" s="88" t="s">
        <v>9</v>
      </c>
      <c r="F172" s="43">
        <v>13.333333333333334</v>
      </c>
      <c r="G172" s="89">
        <v>0</v>
      </c>
      <c r="H172" s="86" t="s">
        <v>313</v>
      </c>
      <c r="I172" s="37" t="s">
        <v>14</v>
      </c>
      <c r="J172" s="40" t="str">
        <f>IFERROR(VLOOKUP(B172,'DM1'!$A$1:$M$80,13,FALSE),"")</f>
        <v/>
      </c>
      <c r="K172" s="40" t="str">
        <f>IFERROR(VLOOKUP(B172,'DM2'!$A$1:$M$80,13,FALSE),"")</f>
        <v/>
      </c>
      <c r="L172" s="40" t="str">
        <f>IFERROR(VLOOKUP(B172,'DM3'!$A$1:$M$80,13,FALSE),"")</f>
        <v/>
      </c>
      <c r="M172" s="40">
        <f>IFERROR(VLOOKUP(B172,'SP1'!$A$1:$L$80,12,FALSE),"")</f>
        <v>32</v>
      </c>
      <c r="N172" s="40">
        <f>IFERROR(VLOOKUP(B172,'SP2'!$A$1:$L$80,12,FALSE),"")</f>
        <v>50</v>
      </c>
      <c r="O172" s="40" t="str">
        <f>IFERROR(VLOOKUP(B172,'SP3'!$A$1:$L$73,12,FALSE),"")</f>
        <v/>
      </c>
      <c r="P172" s="41">
        <f t="shared" si="10"/>
        <v>82</v>
      </c>
      <c r="Q172" s="43">
        <f t="shared" si="11"/>
        <v>82</v>
      </c>
      <c r="R172" s="43">
        <f t="shared" si="13"/>
        <v>82</v>
      </c>
      <c r="S172" s="90" t="str">
        <f>IFERROR(VLOOKUP(B172,'Misecky SBX'!$A$1:$F$89,6,FALSE),"")</f>
        <v/>
      </c>
      <c r="T172" s="91" t="str">
        <f>IFERROR(VLOOKUP(B172,DMSBX1!$D$1:$I$367,6,FALSE),"")</f>
        <v/>
      </c>
      <c r="U172" s="90" t="str">
        <f>IFERROR(VLOOKUP(B172,DMSBX2!$C$1:$J$398,8,FALSE),"")</f>
        <v/>
      </c>
      <c r="V172" s="91" t="str">
        <f>IFERROR(VLOOKUP(B172,DMSBX3!$D$1:$I$398,6,FALSE),"")</f>
        <v/>
      </c>
      <c r="W172" s="90" t="str">
        <f>IFERROR(VLOOKUP(B172,pa!$A$1:$G$398,7,FALSE),"")</f>
        <v/>
      </c>
      <c r="X172" s="91" t="str">
        <f>IFERROR(VLOOKUP(B172,so!$A$1:$F$398,6,FALSE),"")</f>
        <v/>
      </c>
      <c r="Y172" s="90" t="str">
        <f>IFERROR(VLOOKUP(B172,ne!$A$1:$F$398,6,FALSE),"")</f>
        <v/>
      </c>
      <c r="Z172" s="89">
        <f t="shared" si="12"/>
        <v>0</v>
      </c>
      <c r="AB172" s="54">
        <f t="shared" si="14"/>
        <v>0</v>
      </c>
    </row>
    <row r="173" spans="2:28" x14ac:dyDescent="0.45">
      <c r="B173" s="38">
        <v>2022086</v>
      </c>
      <c r="C173" s="37" t="s">
        <v>21</v>
      </c>
      <c r="D173" s="39">
        <v>2012</v>
      </c>
      <c r="E173" s="39" t="s">
        <v>9</v>
      </c>
      <c r="F173" s="43">
        <v>0</v>
      </c>
      <c r="G173" s="54">
        <v>24</v>
      </c>
      <c r="H173" s="37" t="s">
        <v>313</v>
      </c>
      <c r="I173" s="37" t="s">
        <v>12</v>
      </c>
      <c r="J173" s="40" t="str">
        <f>IFERROR(VLOOKUP(B173,'DM1'!$A$1:$M$80,13,FALSE),"")</f>
        <v/>
      </c>
      <c r="K173" s="40" t="str">
        <f>IFERROR(VLOOKUP(B173,'DM2'!$A$1:$M$80,13,FALSE),"")</f>
        <v/>
      </c>
      <c r="L173" s="40" t="str">
        <f>IFERROR(VLOOKUP(B173,'DM3'!$A$1:$M$80,13,FALSE),"")</f>
        <v/>
      </c>
      <c r="M173" s="40" t="str">
        <f>IFERROR(VLOOKUP(B173,'SP1'!$A$1:$L$80,12,FALSE),"")</f>
        <v/>
      </c>
      <c r="N173" s="40" t="str">
        <f>IFERROR(VLOOKUP(B173,'SP2'!$A$1:$L$80,12,FALSE),"")</f>
        <v/>
      </c>
      <c r="O173" s="40" t="str">
        <f>IFERROR(VLOOKUP(B173,'SP3'!$A$1:$L$73,12,FALSE),"")</f>
        <v/>
      </c>
      <c r="P173" s="41">
        <f t="shared" si="10"/>
        <v>0</v>
      </c>
      <c r="Q173" s="43">
        <f t="shared" si="11"/>
        <v>0</v>
      </c>
      <c r="R173" s="43">
        <f t="shared" si="13"/>
        <v>0</v>
      </c>
      <c r="S173" s="57" t="str">
        <f>IFERROR(VLOOKUP(B173,'Misecky SBX'!$A$1:$F$89,6,FALSE),"")</f>
        <v/>
      </c>
      <c r="T173" s="56" t="str">
        <f>IFERROR(VLOOKUP(B173,DMSBX1!$D$1:$I$367,6,FALSE),"")</f>
        <v/>
      </c>
      <c r="U173" s="57" t="str">
        <f>IFERROR(VLOOKUP(B173,DMSBX2!$C$1:$J$398,8,FALSE),"")</f>
        <v/>
      </c>
      <c r="V173" s="56" t="str">
        <f>IFERROR(VLOOKUP(B173,DMSBX3!$D$1:$I$398,6,FALSE),"")</f>
        <v/>
      </c>
      <c r="W173" s="57" t="str">
        <f>IFERROR(VLOOKUP(B173,pa!$A$1:$G$398,7,FALSE),"")</f>
        <v/>
      </c>
      <c r="X173" s="56" t="str">
        <f>IFERROR(VLOOKUP(B173,so!$A$1:$F$398,6,FALSE),"")</f>
        <v/>
      </c>
      <c r="Y173" s="57" t="str">
        <f>IFERROR(VLOOKUP(B173,ne!$A$1:$F$398,6,FALSE),"")</f>
        <v/>
      </c>
      <c r="Z173" s="54">
        <f t="shared" si="12"/>
        <v>0</v>
      </c>
      <c r="AB173" s="54">
        <f t="shared" si="14"/>
        <v>0</v>
      </c>
    </row>
    <row r="174" spans="2:28" x14ac:dyDescent="0.45">
      <c r="B174" s="37">
        <v>2023992</v>
      </c>
      <c r="C174" s="37" t="s">
        <v>471</v>
      </c>
      <c r="D174" s="39">
        <v>2013</v>
      </c>
      <c r="E174" s="39" t="s">
        <v>9</v>
      </c>
      <c r="H174" s="37" t="s">
        <v>313</v>
      </c>
      <c r="J174" s="40" t="str">
        <f>IFERROR(VLOOKUP(B174,'DM1'!$A$1:$M$80,13,FALSE),"")</f>
        <v/>
      </c>
      <c r="K174" s="40" t="str">
        <f>IFERROR(VLOOKUP(B174,'DM2'!$A$1:$M$80,13,FALSE),"")</f>
        <v/>
      </c>
      <c r="L174" s="40" t="str">
        <f>IFERROR(VLOOKUP(B174,'DM3'!$A$1:$M$80,13,FALSE),"")</f>
        <v/>
      </c>
      <c r="M174" s="40" t="str">
        <f>IFERROR(VLOOKUP(B174,'SP1'!$A$1:$L$80,12,FALSE),"")</f>
        <v/>
      </c>
      <c r="N174" s="40">
        <f>IFERROR(VLOOKUP(B174,'SP2'!$A$1:$L$80,12,FALSE),"")</f>
        <v>32</v>
      </c>
      <c r="O174" s="40">
        <f>IFERROR(VLOOKUP(B174,'SP3'!$A$1:$L$73,12,FALSE),"")</f>
        <v>29</v>
      </c>
      <c r="P174" s="41">
        <f t="shared" si="10"/>
        <v>61</v>
      </c>
      <c r="Q174" s="43">
        <f t="shared" si="11"/>
        <v>61</v>
      </c>
      <c r="R174" s="43">
        <f t="shared" si="13"/>
        <v>61</v>
      </c>
      <c r="W174" s="57" t="str">
        <f>IFERROR(VLOOKUP(B174,pa!$A$1:$G$398,7,FALSE),"")</f>
        <v/>
      </c>
      <c r="X174" s="56" t="str">
        <f>IFERROR(VLOOKUP(B174,so!$A$1:$F$398,6,FALSE),"")</f>
        <v/>
      </c>
      <c r="Y174" s="57" t="str">
        <f>IFERROR(VLOOKUP(B174,ne!$A$1:$F$398,6,FALSE),"")</f>
        <v/>
      </c>
      <c r="Z174" s="54">
        <f t="shared" si="12"/>
        <v>0</v>
      </c>
      <c r="AB174" s="54">
        <f t="shared" si="14"/>
        <v>0</v>
      </c>
    </row>
    <row r="175" spans="2:28" x14ac:dyDescent="0.45">
      <c r="B175" s="37">
        <v>2022106</v>
      </c>
      <c r="C175" s="37" t="s">
        <v>467</v>
      </c>
      <c r="D175" s="39">
        <v>2013</v>
      </c>
      <c r="E175" s="39" t="s">
        <v>9</v>
      </c>
      <c r="H175" s="37" t="s">
        <v>313</v>
      </c>
      <c r="J175" s="40" t="str">
        <f>IFERROR(VLOOKUP(B175,'DM1'!$A$1:$M$80,13,FALSE),"")</f>
        <v/>
      </c>
      <c r="K175" s="40" t="str">
        <f>IFERROR(VLOOKUP(B175,'DM2'!$A$1:$M$80,13,FALSE),"")</f>
        <v/>
      </c>
      <c r="L175" s="40" t="str">
        <f>IFERROR(VLOOKUP(B175,'DM3'!$A$1:$M$80,13,FALSE),"")</f>
        <v/>
      </c>
      <c r="M175" s="40" t="str">
        <f>IFERROR(VLOOKUP(B175,'SP1'!$A$1:$L$80,12,FALSE),"")</f>
        <v/>
      </c>
      <c r="N175" s="40">
        <f>IFERROR(VLOOKUP(B175,'SP2'!$A$1:$L$80,12,FALSE),"")</f>
        <v>22</v>
      </c>
      <c r="O175" s="40">
        <f>IFERROR(VLOOKUP(B175,'SP3'!$A$1:$L$73,12,FALSE),"")</f>
        <v>24</v>
      </c>
      <c r="P175" s="41">
        <f t="shared" si="10"/>
        <v>46</v>
      </c>
      <c r="Q175" s="43">
        <f t="shared" si="11"/>
        <v>46</v>
      </c>
      <c r="R175" s="43">
        <f t="shared" si="13"/>
        <v>46</v>
      </c>
      <c r="W175" s="57" t="str">
        <f>IFERROR(VLOOKUP(B175,pa!$A$1:$G$398,7,FALSE),"")</f>
        <v/>
      </c>
      <c r="X175" s="56" t="str">
        <f>IFERROR(VLOOKUP(B175,so!$A$1:$F$398,6,FALSE),"")</f>
        <v/>
      </c>
      <c r="Y175" s="57" t="str">
        <f>IFERROR(VLOOKUP(B175,ne!$A$1:$F$398,6,FALSE),"")</f>
        <v/>
      </c>
      <c r="Z175" s="54">
        <f t="shared" si="12"/>
        <v>0</v>
      </c>
      <c r="AB175" s="54">
        <f t="shared" si="14"/>
        <v>0</v>
      </c>
    </row>
    <row r="176" spans="2:28" x14ac:dyDescent="0.45">
      <c r="B176" s="37">
        <v>2022107</v>
      </c>
      <c r="C176" s="37" t="s">
        <v>470</v>
      </c>
      <c r="D176" s="39">
        <v>2013</v>
      </c>
      <c r="E176" s="39" t="s">
        <v>9</v>
      </c>
      <c r="H176" s="37" t="s">
        <v>313</v>
      </c>
      <c r="J176" s="40" t="str">
        <f>IFERROR(VLOOKUP(B176,'DM1'!$A$1:$M$80,13,FALSE),"")</f>
        <v/>
      </c>
      <c r="K176" s="40" t="str">
        <f>IFERROR(VLOOKUP(B176,'DM2'!$A$1:$M$80,13,FALSE),"")</f>
        <v/>
      </c>
      <c r="L176" s="40" t="str">
        <f>IFERROR(VLOOKUP(B176,'DM3'!$A$1:$M$80,13,FALSE),"")</f>
        <v/>
      </c>
      <c r="M176" s="40" t="str">
        <f>IFERROR(VLOOKUP(B176,'SP1'!$A$1:$L$80,12,FALSE),"")</f>
        <v/>
      </c>
      <c r="N176" s="40" t="str">
        <f>IFERROR(VLOOKUP(B176,'SP2'!$A$1:$L$80,12,FALSE),"")</f>
        <v/>
      </c>
      <c r="O176" s="40" t="str">
        <f>IFERROR(VLOOKUP(B176,'SP3'!$A$1:$L$73,12,FALSE),"")</f>
        <v/>
      </c>
      <c r="P176" s="41">
        <f t="shared" si="10"/>
        <v>0</v>
      </c>
      <c r="Q176" s="43">
        <f t="shared" si="11"/>
        <v>0</v>
      </c>
      <c r="R176" s="43">
        <f t="shared" si="13"/>
        <v>0</v>
      </c>
      <c r="W176" s="57" t="str">
        <f>IFERROR(VLOOKUP(B176,pa!$A$1:$G$398,7,FALSE),"")</f>
        <v/>
      </c>
      <c r="X176" s="56" t="str">
        <f>IFERROR(VLOOKUP(B176,so!$A$1:$F$398,6,FALSE),"")</f>
        <v/>
      </c>
      <c r="Y176" s="57" t="str">
        <f>IFERROR(VLOOKUP(B176,ne!$A$1:$F$398,6,FALSE),"")</f>
        <v/>
      </c>
      <c r="Z176" s="54">
        <f t="shared" si="12"/>
        <v>0</v>
      </c>
      <c r="AB176" s="54">
        <f t="shared" si="14"/>
        <v>0</v>
      </c>
    </row>
    <row r="177" spans="1:28" x14ac:dyDescent="0.45">
      <c r="B177" s="37">
        <v>2022097</v>
      </c>
      <c r="C177" s="37" t="s">
        <v>462</v>
      </c>
      <c r="D177" s="39">
        <v>2014</v>
      </c>
      <c r="E177" s="39" t="s">
        <v>9</v>
      </c>
      <c r="H177" s="37" t="s">
        <v>313</v>
      </c>
      <c r="J177" s="40" t="str">
        <f>IFERROR(VLOOKUP(B177,'DM1'!$A$1:$M$80,13,FALSE),"")</f>
        <v/>
      </c>
      <c r="K177" s="40" t="str">
        <f>IFERROR(VLOOKUP(B177,'DM2'!$A$1:$M$80,13,FALSE),"")</f>
        <v/>
      </c>
      <c r="L177" s="40" t="str">
        <f>IFERROR(VLOOKUP(B177,'DM3'!$A$1:$M$80,13,FALSE),"")</f>
        <v/>
      </c>
      <c r="M177" s="40">
        <f>IFERROR(VLOOKUP(B177,'SP1'!$A$1:$L$80,12,FALSE),"")</f>
        <v>40</v>
      </c>
      <c r="N177" s="40">
        <f>IFERROR(VLOOKUP(B177,'SP2'!$A$1:$L$80,12,FALSE),"")</f>
        <v>29</v>
      </c>
      <c r="O177" s="40">
        <f>IFERROR(VLOOKUP(B177,'SP3'!$A$1:$L$73,12,FALSE),"")</f>
        <v>36</v>
      </c>
      <c r="P177" s="41">
        <f t="shared" si="10"/>
        <v>105</v>
      </c>
      <c r="Q177" s="43">
        <f t="shared" si="11"/>
        <v>105</v>
      </c>
      <c r="R177" s="43">
        <f t="shared" si="13"/>
        <v>105</v>
      </c>
      <c r="W177" s="57" t="str">
        <f>IFERROR(VLOOKUP(B177,pa!$A$1:$G$398,7,FALSE),"")</f>
        <v/>
      </c>
      <c r="X177" s="56" t="str">
        <f>IFERROR(VLOOKUP(B177,so!$A$1:$F$398,6,FALSE),"")</f>
        <v/>
      </c>
      <c r="Y177" s="57" t="str">
        <f>IFERROR(VLOOKUP(B177,ne!$A$1:$F$398,6,FALSE),"")</f>
        <v/>
      </c>
      <c r="Z177" s="54">
        <f t="shared" si="12"/>
        <v>0</v>
      </c>
      <c r="AB177" s="54">
        <f t="shared" si="14"/>
        <v>0</v>
      </c>
    </row>
    <row r="178" spans="1:28" x14ac:dyDescent="0.45">
      <c r="B178" s="37">
        <v>2023989</v>
      </c>
      <c r="C178" s="37" t="s">
        <v>669</v>
      </c>
      <c r="D178" s="39">
        <v>2014</v>
      </c>
      <c r="E178" s="39" t="s">
        <v>9</v>
      </c>
      <c r="H178" s="37" t="s">
        <v>313</v>
      </c>
      <c r="K178" s="40" t="str">
        <f>IFERROR(VLOOKUP(B178,'DM2'!$A$1:$M$80,13,FALSE),"")</f>
        <v/>
      </c>
      <c r="L178" s="40" t="str">
        <f>IFERROR(VLOOKUP(B178,'DM3'!$A$1:$M$80,13,FALSE),"")</f>
        <v/>
      </c>
      <c r="M178" s="40">
        <f>IFERROR(VLOOKUP(B178,'SP1'!$A$1:$L$80,12,FALSE),"")</f>
        <v>22</v>
      </c>
      <c r="N178" s="40">
        <f>IFERROR(VLOOKUP(B178,'SP2'!$A$1:$L$80,12,FALSE),"")</f>
        <v>36</v>
      </c>
      <c r="O178" s="40">
        <f>IFERROR(VLOOKUP(B178,'SP3'!$A$1:$L$73,12,FALSE),"")</f>
        <v>32</v>
      </c>
      <c r="P178" s="41">
        <f t="shared" si="10"/>
        <v>90</v>
      </c>
      <c r="Q178" s="43">
        <f t="shared" si="11"/>
        <v>90</v>
      </c>
      <c r="R178" s="43">
        <f t="shared" si="13"/>
        <v>90</v>
      </c>
      <c r="W178" s="57" t="str">
        <f>IFERROR(VLOOKUP(B178,pa!$A$1:$G$398,7,FALSE),"")</f>
        <v/>
      </c>
      <c r="X178" s="56" t="str">
        <f>IFERROR(VLOOKUP(B178,so!$A$1:$F$398,6,FALSE),"")</f>
        <v/>
      </c>
      <c r="Y178" s="57" t="str">
        <f>IFERROR(VLOOKUP(B178,ne!$A$1:$F$398,6,FALSE),"")</f>
        <v/>
      </c>
      <c r="Z178" s="54">
        <f t="shared" si="12"/>
        <v>0</v>
      </c>
      <c r="AB178" s="54">
        <f t="shared" si="14"/>
        <v>0</v>
      </c>
    </row>
    <row r="179" spans="1:28" x14ac:dyDescent="0.45">
      <c r="B179" s="37">
        <v>2022104</v>
      </c>
      <c r="C179" s="37" t="s">
        <v>465</v>
      </c>
      <c r="D179" s="39">
        <v>2015</v>
      </c>
      <c r="E179" s="39" t="s">
        <v>9</v>
      </c>
      <c r="H179" s="37" t="s">
        <v>313</v>
      </c>
      <c r="J179" s="40" t="str">
        <f>IFERROR(VLOOKUP(B179,'DM1'!$A$1:$M$80,13,FALSE),"")</f>
        <v/>
      </c>
      <c r="K179" s="40" t="str">
        <f>IFERROR(VLOOKUP(B179,'DM2'!$A$1:$M$80,13,FALSE),"")</f>
        <v/>
      </c>
      <c r="L179" s="40" t="str">
        <f>IFERROR(VLOOKUP(B179,'DM3'!$A$1:$M$80,13,FALSE),"")</f>
        <v/>
      </c>
      <c r="M179" s="40" t="str">
        <f>IFERROR(VLOOKUP(B179,'SP1'!$A$1:$L$80,12,FALSE),"")</f>
        <v/>
      </c>
      <c r="N179" s="40">
        <f>IFERROR(VLOOKUP(B179,'SP2'!$A$1:$L$80,12,FALSE),"")</f>
        <v>20</v>
      </c>
      <c r="O179" s="40" t="str">
        <f>IFERROR(VLOOKUP(B179,'SP3'!$A$1:$L$73,12,FALSE),"")</f>
        <v/>
      </c>
      <c r="P179" s="41">
        <f t="shared" si="10"/>
        <v>20</v>
      </c>
      <c r="Q179" s="43">
        <f t="shared" si="11"/>
        <v>20</v>
      </c>
      <c r="R179" s="43">
        <f t="shared" si="13"/>
        <v>20</v>
      </c>
      <c r="W179" s="57" t="str">
        <f>IFERROR(VLOOKUP(B179,pa!$A$1:$G$398,7,FALSE),"")</f>
        <v/>
      </c>
      <c r="X179" s="56" t="str">
        <f>IFERROR(VLOOKUP(B179,so!$A$1:$F$398,6,FALSE),"")</f>
        <v/>
      </c>
      <c r="Y179" s="57" t="str">
        <f>IFERROR(VLOOKUP(B179,ne!$A$1:$F$398,6,FALSE),"")</f>
        <v/>
      </c>
      <c r="Z179" s="54">
        <f t="shared" si="12"/>
        <v>0</v>
      </c>
      <c r="AB179" s="54">
        <f t="shared" si="14"/>
        <v>0</v>
      </c>
    </row>
    <row r="180" spans="1:28" x14ac:dyDescent="0.45">
      <c r="B180" s="38">
        <v>2022049</v>
      </c>
      <c r="C180" s="37" t="s">
        <v>31</v>
      </c>
      <c r="D180" s="39">
        <v>2015</v>
      </c>
      <c r="E180" s="39" t="s">
        <v>9</v>
      </c>
      <c r="F180" s="43">
        <v>0</v>
      </c>
      <c r="G180" s="54">
        <v>10.666666666666666</v>
      </c>
      <c r="H180" s="37" t="s">
        <v>313</v>
      </c>
      <c r="I180" s="37" t="s">
        <v>29</v>
      </c>
      <c r="J180" s="40" t="str">
        <f>IFERROR(VLOOKUP(B180,'DM1'!$A$1:$M$80,13,FALSE),"")</f>
        <v/>
      </c>
      <c r="K180" s="40" t="str">
        <f>IFERROR(VLOOKUP(B180,'DM2'!$A$1:$M$80,13,FALSE),"")</f>
        <v/>
      </c>
      <c r="L180" s="40" t="str">
        <f>IFERROR(VLOOKUP(B180,'DM3'!$A$1:$M$80,13,FALSE),"")</f>
        <v/>
      </c>
      <c r="M180" s="40" t="str">
        <f>IFERROR(VLOOKUP(B180,'SP1'!$A$1:$L$80,12,FALSE),"")</f>
        <v/>
      </c>
      <c r="N180" s="40" t="str">
        <f>IFERROR(VLOOKUP(B180,'SP2'!$A$1:$L$80,12,FALSE),"")</f>
        <v/>
      </c>
      <c r="O180" s="40" t="str">
        <f>IFERROR(VLOOKUP(B180,'SP3'!$A$1:$L$73,12,FALSE),"")</f>
        <v/>
      </c>
      <c r="P180" s="41">
        <f t="shared" si="10"/>
        <v>0</v>
      </c>
      <c r="Q180" s="43">
        <f t="shared" si="11"/>
        <v>0</v>
      </c>
      <c r="R180" s="43">
        <f t="shared" si="13"/>
        <v>0</v>
      </c>
      <c r="S180" s="57" t="str">
        <f>IFERROR(VLOOKUP(B180,'Misecky SBX'!$A$1:$F$89,6,FALSE),"")</f>
        <v/>
      </c>
      <c r="T180" s="56" t="str">
        <f>IFERROR(VLOOKUP(B180,DMSBX1!$D$1:$I$367,6,FALSE),"")</f>
        <v/>
      </c>
      <c r="U180" s="57" t="str">
        <f>IFERROR(VLOOKUP(B180,DMSBX2!$C$1:$J$398,8,FALSE),"")</f>
        <v/>
      </c>
      <c r="V180" s="56" t="str">
        <f>IFERROR(VLOOKUP(B180,DMSBX3!$D$1:$I$398,6,FALSE),"")</f>
        <v/>
      </c>
      <c r="W180" s="57" t="str">
        <f>IFERROR(VLOOKUP(B180,pa!$A$1:$G$398,7,FALSE),"")</f>
        <v/>
      </c>
      <c r="X180" s="56" t="str">
        <f>IFERROR(VLOOKUP(B180,so!$A$1:$F$398,6,FALSE),"")</f>
        <v/>
      </c>
      <c r="Y180" s="57" t="str">
        <f>IFERROR(VLOOKUP(B180,ne!$A$1:$F$398,6,FALSE),"")</f>
        <v/>
      </c>
      <c r="Z180" s="54">
        <f t="shared" si="12"/>
        <v>0</v>
      </c>
      <c r="AB180" s="54">
        <f t="shared" si="14"/>
        <v>0</v>
      </c>
    </row>
    <row r="181" spans="1:28" s="92" customFormat="1" ht="14.65" thickBot="1" x14ac:dyDescent="0.5">
      <c r="B181" s="93">
        <v>2022035</v>
      </c>
      <c r="C181" s="92" t="s">
        <v>32</v>
      </c>
      <c r="D181" s="94">
        <v>2015</v>
      </c>
      <c r="E181" s="94" t="s">
        <v>9</v>
      </c>
      <c r="F181" s="43">
        <v>12</v>
      </c>
      <c r="G181" s="95">
        <v>8.6666666666666661</v>
      </c>
      <c r="H181" s="92" t="s">
        <v>313</v>
      </c>
      <c r="I181" s="37" t="s">
        <v>12</v>
      </c>
      <c r="J181" s="40" t="str">
        <f>IFERROR(VLOOKUP(B181,'DM1'!$A$1:$M$80,13,FALSE),"")</f>
        <v/>
      </c>
      <c r="K181" s="40" t="str">
        <f>IFERROR(VLOOKUP(B181,'DM2'!$A$1:$M$80,13,FALSE),"")</f>
        <v/>
      </c>
      <c r="L181" s="40" t="str">
        <f>IFERROR(VLOOKUP(B181,'DM3'!$A$1:$M$80,13,FALSE),"")</f>
        <v/>
      </c>
      <c r="M181" s="40" t="str">
        <f>IFERROR(VLOOKUP(B181,'SP1'!$A$1:$L$80,12,FALSE),"")</f>
        <v/>
      </c>
      <c r="N181" s="40" t="str">
        <f>IFERROR(VLOOKUP(B181,'SP2'!$A$1:$L$80,12,FALSE),"")</f>
        <v/>
      </c>
      <c r="O181" s="40" t="str">
        <f>IFERROR(VLOOKUP(B181,'SP3'!$A$1:$L$73,12,FALSE),"")</f>
        <v/>
      </c>
      <c r="P181" s="41">
        <f t="shared" si="10"/>
        <v>0</v>
      </c>
      <c r="Q181" s="43">
        <f t="shared" si="11"/>
        <v>0</v>
      </c>
      <c r="R181" s="43">
        <f t="shared" si="13"/>
        <v>0</v>
      </c>
      <c r="S181" s="96" t="str">
        <f>IFERROR(VLOOKUP(B181,'Misecky SBX'!$A$1:$F$89,6,FALSE),"")</f>
        <v/>
      </c>
      <c r="T181" s="97" t="str">
        <f>IFERROR(VLOOKUP(B181,DMSBX1!$D$1:$I$367,6,FALSE),"")</f>
        <v/>
      </c>
      <c r="U181" s="96" t="str">
        <f>IFERROR(VLOOKUP(B181,DMSBX2!$C$1:$J$398,8,FALSE),"")</f>
        <v/>
      </c>
      <c r="V181" s="97" t="str">
        <f>IFERROR(VLOOKUP(B181,DMSBX3!$D$1:$I$398,6,FALSE),"")</f>
        <v/>
      </c>
      <c r="W181" s="96" t="str">
        <f>IFERROR(VLOOKUP(B181,pa!$A$1:$G$398,7,FALSE),"")</f>
        <v/>
      </c>
      <c r="X181" s="97" t="str">
        <f>IFERROR(VLOOKUP(B181,so!$A$1:$F$398,6,FALSE),"")</f>
        <v/>
      </c>
      <c r="Y181" s="96" t="str">
        <f>IFERROR(VLOOKUP(B181,ne!$A$1:$F$398,6,FALSE),"")</f>
        <v/>
      </c>
      <c r="Z181" s="95">
        <f t="shared" si="12"/>
        <v>0</v>
      </c>
      <c r="AB181" s="54">
        <f t="shared" si="14"/>
        <v>0</v>
      </c>
    </row>
    <row r="182" spans="1:28" s="86" customFormat="1" ht="14.65" thickTop="1" x14ac:dyDescent="0.45">
      <c r="B182" s="87">
        <v>2018305</v>
      </c>
      <c r="C182" s="86" t="s">
        <v>66</v>
      </c>
      <c r="D182" s="88">
        <v>2008</v>
      </c>
      <c r="E182" s="88" t="s">
        <v>9</v>
      </c>
      <c r="F182" s="43">
        <v>0</v>
      </c>
      <c r="G182" s="89">
        <v>51.666666666666664</v>
      </c>
      <c r="H182" s="86" t="s">
        <v>314</v>
      </c>
      <c r="I182" s="37" t="s">
        <v>26</v>
      </c>
      <c r="J182" s="40" t="str">
        <f>IFERROR(VLOOKUP(B182,'DM1'!$A$1:$M$80,13,FALSE),"")</f>
        <v/>
      </c>
      <c r="K182" s="40" t="str">
        <f>IFERROR(VLOOKUP(B182,'DM2'!$A$1:$M$80,13,FALSE),"")</f>
        <v/>
      </c>
      <c r="L182" s="40" t="str">
        <f>IFERROR(VLOOKUP(B182,'DM3'!$A$1:$M$80,13,FALSE),"")</f>
        <v/>
      </c>
      <c r="M182" s="40" t="str">
        <f>IFERROR(VLOOKUP(B182,'SP1'!$A$1:$L$80,12,FALSE),"")</f>
        <v/>
      </c>
      <c r="N182" s="40">
        <f>IFERROR(VLOOKUP(B182,'SP2'!$A$1:$L$80,12,FALSE),"")</f>
        <v>32</v>
      </c>
      <c r="O182" s="40">
        <f>IFERROR(VLOOKUP(B182,'SP3'!$A$1:$L$73,12,FALSE),"")</f>
        <v>50</v>
      </c>
      <c r="P182" s="41">
        <f t="shared" si="10"/>
        <v>82</v>
      </c>
      <c r="Q182" s="43">
        <f t="shared" si="11"/>
        <v>82</v>
      </c>
      <c r="R182" s="43">
        <f t="shared" si="13"/>
        <v>82</v>
      </c>
      <c r="S182" s="90">
        <f>IFERROR(VLOOKUP(B182,'Misecky SBX'!$A$1:$F$89,6,FALSE),"")</f>
        <v>80</v>
      </c>
      <c r="T182" s="91">
        <f>IFERROR(VLOOKUP(B182,DMSBX1!$D$1:$I$367,6,FALSE),"")</f>
        <v>100</v>
      </c>
      <c r="U182" s="90">
        <f>IFERROR(VLOOKUP(B182,DMSBX2!$C$1:$J$398,8,FALSE),"")</f>
        <v>80</v>
      </c>
      <c r="V182" s="91">
        <f>IFERROR(VLOOKUP(B182,DMSBX3!$D$1:$I$398,6,FALSE),"")</f>
        <v>80</v>
      </c>
      <c r="W182" s="90">
        <f>IFERROR(VLOOKUP(B182,pa!$A$1:$G$398,7,FALSE),"")</f>
        <v>50</v>
      </c>
      <c r="X182" s="91">
        <f>IFERROR(VLOOKUP(B182,so!$A$1:$F$398,6,FALSE),"")</f>
        <v>20</v>
      </c>
      <c r="Y182" s="90">
        <f>IFERROR(VLOOKUP(B182,ne!$A$1:$F$398,6,FALSE),"")</f>
        <v>60</v>
      </c>
      <c r="Z182" s="89">
        <f t="shared" si="12"/>
        <v>400</v>
      </c>
      <c r="AA182" s="86">
        <v>1</v>
      </c>
      <c r="AB182" s="54">
        <f t="shared" si="14"/>
        <v>260</v>
      </c>
    </row>
    <row r="183" spans="1:28" x14ac:dyDescent="0.45">
      <c r="B183" s="38">
        <v>2019172</v>
      </c>
      <c r="C183" s="37" t="s">
        <v>65</v>
      </c>
      <c r="D183" s="39">
        <v>2009</v>
      </c>
      <c r="E183" s="39" t="s">
        <v>9</v>
      </c>
      <c r="F183" s="43">
        <v>0</v>
      </c>
      <c r="G183" s="54">
        <v>60</v>
      </c>
      <c r="H183" s="37" t="s">
        <v>314</v>
      </c>
      <c r="I183" s="37" t="s">
        <v>12</v>
      </c>
      <c r="J183" s="40" t="str">
        <f>IFERROR(VLOOKUP(B183,'DM1'!$A$1:$M$80,13,FALSE),"")</f>
        <v/>
      </c>
      <c r="K183" s="40" t="str">
        <f>IFERROR(VLOOKUP(B183,'DM2'!$A$1:$M$80,13,FALSE),"")</f>
        <v/>
      </c>
      <c r="L183" s="40" t="str">
        <f>IFERROR(VLOOKUP(B183,'DM3'!$A$1:$M$80,13,FALSE),"")</f>
        <v/>
      </c>
      <c r="M183" s="40" t="str">
        <f>IFERROR(VLOOKUP(B183,'SP1'!$A$1:$L$80,12,FALSE),"")</f>
        <v/>
      </c>
      <c r="N183" s="40" t="str">
        <f>IFERROR(VLOOKUP(B183,'SP2'!$A$1:$L$80,12,FALSE),"")</f>
        <v/>
      </c>
      <c r="O183" s="40" t="str">
        <f>IFERROR(VLOOKUP(B183,'SP3'!$A$1:$L$73,12,FALSE),"")</f>
        <v/>
      </c>
      <c r="P183" s="41">
        <f t="shared" si="10"/>
        <v>0</v>
      </c>
      <c r="Q183" s="43">
        <f t="shared" si="11"/>
        <v>0</v>
      </c>
      <c r="R183" s="43">
        <f t="shared" si="13"/>
        <v>0</v>
      </c>
      <c r="S183" s="57">
        <f>IFERROR(VLOOKUP(B183,'Misecky SBX'!$A$1:$F$89,6,FALSE),"")</f>
        <v>100</v>
      </c>
      <c r="T183" s="56">
        <f>IFERROR(VLOOKUP(B183,DMSBX1!$D$1:$I$367,6,FALSE),"")</f>
        <v>80</v>
      </c>
      <c r="U183" s="57">
        <f>IFERROR(VLOOKUP(B183,DMSBX2!$C$1:$J$398,8,FALSE),"")</f>
        <v>100</v>
      </c>
      <c r="V183" s="56">
        <f>IFERROR(VLOOKUP(B183,DMSBX3!$D$1:$I$398,6,FALSE),"")</f>
        <v>100</v>
      </c>
      <c r="W183" s="57" t="str">
        <f>IFERROR(VLOOKUP(B183,pa!$A$1:$G$398,7,FALSE),"")</f>
        <v/>
      </c>
      <c r="X183" s="56" t="str">
        <f>IFERROR(VLOOKUP(B183,so!$A$1:$F$398,6,FALSE),"")</f>
        <v/>
      </c>
      <c r="Y183" s="57" t="str">
        <f>IFERROR(VLOOKUP(B183,ne!$A$1:$F$398,6,FALSE),"")</f>
        <v/>
      </c>
      <c r="Z183" s="54">
        <f t="shared" si="12"/>
        <v>380</v>
      </c>
      <c r="AA183" s="37">
        <v>2</v>
      </c>
      <c r="AB183" s="54">
        <f t="shared" si="14"/>
        <v>300</v>
      </c>
    </row>
    <row r="184" spans="1:28" s="92" customFormat="1" ht="14.65" thickBot="1" x14ac:dyDescent="0.5">
      <c r="B184" s="93">
        <v>2018014</v>
      </c>
      <c r="C184" s="92" t="s">
        <v>74</v>
      </c>
      <c r="D184" s="94">
        <v>2009</v>
      </c>
      <c r="E184" s="94" t="s">
        <v>9</v>
      </c>
      <c r="F184" s="43">
        <v>16.666666666666668</v>
      </c>
      <c r="G184" s="95">
        <v>28</v>
      </c>
      <c r="H184" s="92" t="s">
        <v>314</v>
      </c>
      <c r="I184" s="37" t="s">
        <v>14</v>
      </c>
      <c r="J184" s="40" t="str">
        <f>IFERROR(VLOOKUP(B184,'DM1'!$A$1:$M$80,13,FALSE),"")</f>
        <v/>
      </c>
      <c r="K184" s="40" t="str">
        <f>IFERROR(VLOOKUP(B184,'DM2'!$A$1:$M$80,13,FALSE),"")</f>
        <v/>
      </c>
      <c r="L184" s="40" t="str">
        <f>IFERROR(VLOOKUP(B184,'DM3'!$A$1:$M$80,13,FALSE),"")</f>
        <v/>
      </c>
      <c r="M184" s="40" t="str">
        <f>IFERROR(VLOOKUP(B184,'SP1'!$A$1:$L$80,12,FALSE),"")</f>
        <v/>
      </c>
      <c r="N184" s="40" t="str">
        <f>IFERROR(VLOOKUP(B184,'SP2'!$A$1:$L$80,12,FALSE),"")</f>
        <v/>
      </c>
      <c r="O184" s="40" t="str">
        <f>IFERROR(VLOOKUP(B184,'SP3'!$A$1:$L$73,12,FALSE),"")</f>
        <v/>
      </c>
      <c r="P184" s="41">
        <f t="shared" si="10"/>
        <v>0</v>
      </c>
      <c r="Q184" s="43">
        <f t="shared" si="11"/>
        <v>0</v>
      </c>
      <c r="R184" s="43">
        <f t="shared" si="13"/>
        <v>0</v>
      </c>
      <c r="S184" s="96">
        <f>IFERROR(VLOOKUP(B184,'Misecky SBX'!$A$1:$F$89,6,FALSE),"")</f>
        <v>60</v>
      </c>
      <c r="T184" s="97">
        <f>IFERROR(VLOOKUP(B184,DMSBX1!$D$1:$I$367,6,FALSE),"")</f>
        <v>60</v>
      </c>
      <c r="U184" s="96">
        <f>IFERROR(VLOOKUP(B184,DMSBX2!$C$1:$J$398,8,FALSE),"")</f>
        <v>60</v>
      </c>
      <c r="V184" s="97">
        <f>IFERROR(VLOOKUP(B184,DMSBX3!$D$1:$I$398,6,FALSE),"")</f>
        <v>60</v>
      </c>
      <c r="W184" s="96">
        <f>IFERROR(VLOOKUP(B184,pa!$A$1:$G$398,7,FALSE),"")</f>
        <v>100</v>
      </c>
      <c r="X184" s="97">
        <f>IFERROR(VLOOKUP(B184,so!$A$1:$F$398,6,FALSE),"")</f>
        <v>80</v>
      </c>
      <c r="Y184" s="96">
        <f>IFERROR(VLOOKUP(B184,ne!$A$1:$F$398,6,FALSE),"")</f>
        <v>80</v>
      </c>
      <c r="Z184" s="95">
        <f t="shared" si="12"/>
        <v>380</v>
      </c>
      <c r="AA184" s="92">
        <v>3</v>
      </c>
      <c r="AB184" s="54">
        <f t="shared" si="14"/>
        <v>260</v>
      </c>
    </row>
    <row r="185" spans="1:28" s="86" customFormat="1" ht="14.65" thickTop="1" x14ac:dyDescent="0.45">
      <c r="B185" s="87">
        <v>2022026</v>
      </c>
      <c r="C185" s="86" t="s">
        <v>75</v>
      </c>
      <c r="D185" s="88">
        <v>2010</v>
      </c>
      <c r="E185" s="88" t="s">
        <v>9</v>
      </c>
      <c r="F185" s="43">
        <v>45</v>
      </c>
      <c r="G185" s="89">
        <v>24.666666666666668</v>
      </c>
      <c r="H185" s="86" t="s">
        <v>314</v>
      </c>
      <c r="I185" s="37" t="s">
        <v>17</v>
      </c>
      <c r="J185" s="40">
        <f>IFERROR(VLOOKUP(B185,'DM1'!$A$1:$M$80,13,FALSE),"")</f>
        <v>50</v>
      </c>
      <c r="K185" s="40">
        <f>IFERROR(VLOOKUP(B185,'DM2'!$A$1:$M$80,13,FALSE),"")</f>
        <v>45</v>
      </c>
      <c r="L185" s="40" t="str">
        <f>IFERROR(VLOOKUP(B185,'DM3'!$A$1:$M$80,13,FALSE),"")</f>
        <v/>
      </c>
      <c r="M185" s="40">
        <f>IFERROR(VLOOKUP(B185,'SP1'!$A$1:$L$80,12,FALSE),"")</f>
        <v>60</v>
      </c>
      <c r="N185" s="40" t="str">
        <f>IFERROR(VLOOKUP(B185,'SP2'!$A$1:$L$80,12,FALSE),"")</f>
        <v/>
      </c>
      <c r="O185" s="40">
        <f>IFERROR(VLOOKUP(B185,'SP3'!$A$1:$L$73,12,FALSE),"")</f>
        <v>50</v>
      </c>
      <c r="P185" s="41">
        <f t="shared" si="10"/>
        <v>205</v>
      </c>
      <c r="Q185" s="43">
        <f t="shared" si="11"/>
        <v>205</v>
      </c>
      <c r="R185" s="43">
        <f t="shared" si="13"/>
        <v>160</v>
      </c>
      <c r="S185" s="90">
        <f>IFERROR(VLOOKUP(B185,'Misecky SBX'!$A$1:$F$89,6,FALSE),"")</f>
        <v>45</v>
      </c>
      <c r="T185" s="91">
        <f>IFERROR(VLOOKUP(B185,DMSBX1!$D$1:$I$367,6,FALSE),"")</f>
        <v>29</v>
      </c>
      <c r="U185" s="90">
        <f>IFERROR(VLOOKUP(B185,DMSBX2!$C$1:$J$398,8,FALSE),"")</f>
        <v>50</v>
      </c>
      <c r="V185" s="91">
        <f>IFERROR(VLOOKUP(B185,DMSBX3!$D$1:$I$398,6,FALSE),"")</f>
        <v>50</v>
      </c>
      <c r="W185" s="90">
        <f>IFERROR(VLOOKUP(B185,pa!$A$1:$G$398,7,FALSE),"")</f>
        <v>45</v>
      </c>
      <c r="X185" s="91">
        <f>IFERROR(VLOOKUP(B185,so!$A$1:$F$398,6,FALSE),"")</f>
        <v>100</v>
      </c>
      <c r="Y185" s="90">
        <f>IFERROR(VLOOKUP(B185,ne!$A$1:$F$398,6,FALSE),"")</f>
        <v>100</v>
      </c>
      <c r="Z185" s="89">
        <f t="shared" si="12"/>
        <v>345</v>
      </c>
      <c r="AB185" s="54">
        <f t="shared" si="14"/>
        <v>250</v>
      </c>
    </row>
    <row r="186" spans="1:28" x14ac:dyDescent="0.45">
      <c r="B186" s="38">
        <v>2022017</v>
      </c>
      <c r="C186" s="37" t="s">
        <v>77</v>
      </c>
      <c r="D186" s="39">
        <v>2009</v>
      </c>
      <c r="E186" s="39" t="s">
        <v>9</v>
      </c>
      <c r="F186" s="43">
        <v>0</v>
      </c>
      <c r="G186" s="54">
        <v>23.333333333333332</v>
      </c>
      <c r="H186" s="37" t="s">
        <v>314</v>
      </c>
      <c r="I186" s="37" t="s">
        <v>10</v>
      </c>
      <c r="J186" s="40" t="str">
        <f>IFERROR(VLOOKUP(B186,'DM1'!$A$1:$M$80,13,FALSE),"")</f>
        <v/>
      </c>
      <c r="K186" s="40" t="str">
        <f>IFERROR(VLOOKUP(B186,'DM2'!$A$1:$M$80,13,FALSE),"")</f>
        <v/>
      </c>
      <c r="L186" s="40" t="str">
        <f>IFERROR(VLOOKUP(B186,'DM3'!$A$1:$M$80,13,FALSE),"")</f>
        <v/>
      </c>
      <c r="M186" s="40" t="str">
        <f>IFERROR(VLOOKUP(B186,'SP1'!$A$1:$L$80,12,FALSE),"")</f>
        <v/>
      </c>
      <c r="N186" s="40" t="str">
        <f>IFERROR(VLOOKUP(B186,'SP2'!$A$1:$L$80,12,FALSE),"")</f>
        <v/>
      </c>
      <c r="O186" s="40" t="str">
        <f>IFERROR(VLOOKUP(B186,'SP3'!$A$1:$L$73,12,FALSE),"")</f>
        <v/>
      </c>
      <c r="P186" s="41">
        <f t="shared" si="10"/>
        <v>0</v>
      </c>
      <c r="Q186" s="43">
        <f t="shared" si="11"/>
        <v>0</v>
      </c>
      <c r="R186" s="43">
        <f t="shared" si="13"/>
        <v>0</v>
      </c>
      <c r="S186" s="57">
        <f>IFERROR(VLOOKUP(B186,'Misecky SBX'!$A$1:$F$89,6,FALSE),"")</f>
        <v>26</v>
      </c>
      <c r="T186" s="56">
        <f>IFERROR(VLOOKUP(B186,DMSBX1!$D$1:$I$367,6,FALSE),"")</f>
        <v>22</v>
      </c>
      <c r="U186" s="57">
        <f>IFERROR(VLOOKUP(B186,DMSBX2!$C$1:$J$398,8,FALSE),"")</f>
        <v>32</v>
      </c>
      <c r="V186" s="56">
        <f>IFERROR(VLOOKUP(B186,DMSBX3!$D$1:$I$398,6,FALSE),"")</f>
        <v>40</v>
      </c>
      <c r="W186" s="57">
        <f>IFERROR(VLOOKUP(B186,pa!$A$1:$G$398,7,FALSE),"")</f>
        <v>40</v>
      </c>
      <c r="X186" s="56">
        <f>IFERROR(VLOOKUP(B186,so!$A$1:$F$398,6,FALSE),"")</f>
        <v>45</v>
      </c>
      <c r="Y186" s="57">
        <f>IFERROR(VLOOKUP(B186,ne!$A$1:$F$398,6,FALSE),"")</f>
        <v>40</v>
      </c>
      <c r="Z186" s="54">
        <f t="shared" si="12"/>
        <v>197</v>
      </c>
      <c r="AB186" s="54">
        <f t="shared" si="14"/>
        <v>125</v>
      </c>
    </row>
    <row r="187" spans="1:28" x14ac:dyDescent="0.45">
      <c r="B187" s="38">
        <v>2018436</v>
      </c>
      <c r="C187" s="37" t="s">
        <v>11</v>
      </c>
      <c r="D187" s="39">
        <v>2011</v>
      </c>
      <c r="E187" s="39" t="s">
        <v>9</v>
      </c>
      <c r="F187" s="43">
        <v>26.666666666666668</v>
      </c>
      <c r="G187" s="54">
        <v>93.333333333333329</v>
      </c>
      <c r="H187" s="37" t="s">
        <v>314</v>
      </c>
      <c r="I187" s="37" t="s">
        <v>12</v>
      </c>
      <c r="J187" s="40" t="str">
        <f>IFERROR(VLOOKUP(B187,'DM1'!$A$1:$M$80,13,FALSE),"")</f>
        <v/>
      </c>
      <c r="K187" s="40" t="str">
        <f>IFERROR(VLOOKUP(B187,'DM2'!$A$1:$M$80,13,FALSE),"")</f>
        <v/>
      </c>
      <c r="L187" s="40" t="str">
        <f>IFERROR(VLOOKUP(B187,'DM3'!$A$1:$M$80,13,FALSE),"")</f>
        <v/>
      </c>
      <c r="M187" s="40">
        <f>IFERROR(VLOOKUP(B187,'SP1'!$A$1:$L$80,12,FALSE),"")</f>
        <v>50</v>
      </c>
      <c r="N187" s="40">
        <f>IFERROR(VLOOKUP(B187,'SP2'!$A$1:$L$80,12,FALSE),"")</f>
        <v>60</v>
      </c>
      <c r="O187" s="40">
        <f>IFERROR(VLOOKUP(B187,'SP3'!$A$1:$L$73,12,FALSE),"")</f>
        <v>60</v>
      </c>
      <c r="P187" s="41">
        <f t="shared" si="10"/>
        <v>170</v>
      </c>
      <c r="Q187" s="43">
        <f t="shared" si="11"/>
        <v>170</v>
      </c>
      <c r="R187" s="43">
        <f t="shared" si="13"/>
        <v>170</v>
      </c>
      <c r="S187" s="57">
        <f>IFERROR(VLOOKUP(B187,'Misecky SBX'!$A$1:$F$89,6,FALSE),"")</f>
        <v>36</v>
      </c>
      <c r="T187" s="56" t="str">
        <f>IFERROR(VLOOKUP(B187,DMSBX1!$D$1:$I$367,6,FALSE),"")</f>
        <v/>
      </c>
      <c r="U187" s="57" t="str">
        <f>IFERROR(VLOOKUP(B187,DMSBX2!$C$1:$J$398,8,FALSE),"")</f>
        <v/>
      </c>
      <c r="V187" s="56" t="str">
        <f>IFERROR(VLOOKUP(B187,DMSBX3!$D$1:$I$398,6,FALSE),"")</f>
        <v/>
      </c>
      <c r="W187" s="57">
        <f>IFERROR(VLOOKUP(B187,pa!$A$1:$G$398,7,FALSE),"")</f>
        <v>80</v>
      </c>
      <c r="X187" s="56">
        <f>IFERROR(VLOOKUP(B187,so!$A$1:$F$398,6,FALSE),"")</f>
        <v>50</v>
      </c>
      <c r="Y187" s="57">
        <f>IFERROR(VLOOKUP(B187,ne!$A$1:$F$398,6,FALSE),"")</f>
        <v>29</v>
      </c>
      <c r="Z187" s="54">
        <f t="shared" si="12"/>
        <v>195</v>
      </c>
      <c r="AB187" s="54">
        <f t="shared" si="14"/>
        <v>166</v>
      </c>
    </row>
    <row r="188" spans="1:28" x14ac:dyDescent="0.45">
      <c r="B188" s="38">
        <v>2022024</v>
      </c>
      <c r="C188" s="37" t="s">
        <v>79</v>
      </c>
      <c r="D188" s="39">
        <v>2009</v>
      </c>
      <c r="E188" s="39" t="s">
        <v>9</v>
      </c>
      <c r="F188" s="43">
        <v>31.666666666666668</v>
      </c>
      <c r="G188" s="54">
        <v>20.666666666666668</v>
      </c>
      <c r="H188" s="37" t="s">
        <v>314</v>
      </c>
      <c r="I188" s="37" t="s">
        <v>17</v>
      </c>
      <c r="J188" s="40" t="str">
        <f>IFERROR(VLOOKUP(B188,'DM1'!$A$1:$M$80,13,FALSE),"")</f>
        <v/>
      </c>
      <c r="K188" s="40" t="str">
        <f>IFERROR(VLOOKUP(B188,'DM2'!$A$1:$M$80,13,FALSE),"")</f>
        <v/>
      </c>
      <c r="L188" s="40" t="str">
        <f>IFERROR(VLOOKUP(B188,'DM3'!$A$1:$M$80,13,FALSE),"")</f>
        <v/>
      </c>
      <c r="M188" s="40" t="str">
        <f>IFERROR(VLOOKUP(B188,'SP1'!$A$1:$L$80,12,FALSE),"")</f>
        <v/>
      </c>
      <c r="N188" s="40" t="str">
        <f>IFERROR(VLOOKUP(B188,'SP2'!$A$1:$L$80,12,FALSE),"")</f>
        <v/>
      </c>
      <c r="O188" s="40" t="str">
        <f>IFERROR(VLOOKUP(B188,'SP3'!$A$1:$L$73,12,FALSE),"")</f>
        <v/>
      </c>
      <c r="P188" s="41">
        <f t="shared" si="10"/>
        <v>0</v>
      </c>
      <c r="Q188" s="43">
        <f t="shared" si="11"/>
        <v>0</v>
      </c>
      <c r="R188" s="43">
        <f t="shared" si="13"/>
        <v>0</v>
      </c>
      <c r="S188" s="57">
        <f>IFERROR(VLOOKUP(B188,'Misecky SBX'!$A$1:$F$89,6,FALSE),"")</f>
        <v>22</v>
      </c>
      <c r="T188" s="56" t="str">
        <f>IFERROR(VLOOKUP(B188,DMSBX1!$D$1:$I$367,6,FALSE),"")</f>
        <v/>
      </c>
      <c r="U188" s="57" t="str">
        <f>IFERROR(VLOOKUP(B188,DMSBX2!$C$1:$J$398,8,FALSE),"")</f>
        <v/>
      </c>
      <c r="V188" s="56" t="str">
        <f>IFERROR(VLOOKUP(B188,DMSBX3!$D$1:$I$398,6,FALSE),"")</f>
        <v/>
      </c>
      <c r="W188" s="57">
        <f>IFERROR(VLOOKUP(B188,pa!$A$1:$G$398,7,FALSE),"")</f>
        <v>60</v>
      </c>
      <c r="X188" s="56">
        <f>IFERROR(VLOOKUP(B188,so!$A$1:$F$398,6,FALSE),"")</f>
        <v>60</v>
      </c>
      <c r="Y188" s="57" t="str">
        <f>IFERROR(VLOOKUP(B188,ne!$A$1:$F$398,6,FALSE),"")</f>
        <v/>
      </c>
      <c r="Z188" s="54">
        <f t="shared" si="12"/>
        <v>142</v>
      </c>
      <c r="AB188" s="54">
        <f t="shared" si="14"/>
        <v>142</v>
      </c>
    </row>
    <row r="189" spans="1:28" x14ac:dyDescent="0.45">
      <c r="B189" s="38">
        <v>2022041</v>
      </c>
      <c r="C189" s="37" t="s">
        <v>76</v>
      </c>
      <c r="D189" s="39">
        <v>2008</v>
      </c>
      <c r="E189" s="39" t="s">
        <v>9</v>
      </c>
      <c r="F189" s="43">
        <v>0</v>
      </c>
      <c r="G189" s="54">
        <v>24.666666666666668</v>
      </c>
      <c r="H189" s="37" t="s">
        <v>314</v>
      </c>
      <c r="I189" s="37" t="s">
        <v>10</v>
      </c>
      <c r="J189" s="40" t="str">
        <f>IFERROR(VLOOKUP(B189,'DM1'!$A$1:$M$80,13,FALSE),"")</f>
        <v/>
      </c>
      <c r="K189" s="40" t="str">
        <f>IFERROR(VLOOKUP(B189,'DM2'!$A$1:$M$80,13,FALSE),"")</f>
        <v/>
      </c>
      <c r="L189" s="40" t="str">
        <f>IFERROR(VLOOKUP(B189,'DM3'!$A$1:$M$80,13,FALSE),"")</f>
        <v/>
      </c>
      <c r="M189" s="40" t="str">
        <f>IFERROR(VLOOKUP(B189,'SP1'!$A$1:$L$80,12,FALSE),"")</f>
        <v/>
      </c>
      <c r="N189" s="40" t="str">
        <f>IFERROR(VLOOKUP(B189,'SP2'!$A$1:$L$80,12,FALSE),"")</f>
        <v/>
      </c>
      <c r="O189" s="40" t="str">
        <f>IFERROR(VLOOKUP(B189,'SP3'!$A$1:$L$73,12,FALSE),"")</f>
        <v/>
      </c>
      <c r="P189" s="41">
        <f t="shared" si="10"/>
        <v>0</v>
      </c>
      <c r="Q189" s="43">
        <f t="shared" si="11"/>
        <v>0</v>
      </c>
      <c r="R189" s="43">
        <f t="shared" si="13"/>
        <v>0</v>
      </c>
      <c r="S189" s="57">
        <f>IFERROR(VLOOKUP(B189,'Misecky SBX'!$A$1:$F$89,6,FALSE),"")</f>
        <v>20</v>
      </c>
      <c r="T189" s="56" t="str">
        <f>IFERROR(VLOOKUP(B189,DMSBX1!$D$1:$I$367,6,FALSE),"")</f>
        <v/>
      </c>
      <c r="U189" s="57" t="str">
        <f>IFERROR(VLOOKUP(B189,DMSBX2!$C$1:$J$398,8,FALSE),"")</f>
        <v/>
      </c>
      <c r="V189" s="56" t="str">
        <f>IFERROR(VLOOKUP(B189,DMSBX3!$D$1:$I$398,6,FALSE),"")</f>
        <v/>
      </c>
      <c r="W189" s="57">
        <f>IFERROR(VLOOKUP(B189,pa!$A$1:$G$398,7,FALSE),"")</f>
        <v>29</v>
      </c>
      <c r="X189" s="56">
        <f>IFERROR(VLOOKUP(B189,so!$A$1:$F$398,6,FALSE),"")</f>
        <v>40</v>
      </c>
      <c r="Y189" s="57">
        <f>IFERROR(VLOOKUP(B189,ne!$A$1:$F$398,6,FALSE),"")</f>
        <v>50</v>
      </c>
      <c r="Z189" s="54">
        <f t="shared" si="12"/>
        <v>139</v>
      </c>
      <c r="AB189" s="54">
        <f t="shared" si="14"/>
        <v>119</v>
      </c>
    </row>
    <row r="190" spans="1:28" x14ac:dyDescent="0.45">
      <c r="A190" s="60" t="s">
        <v>320</v>
      </c>
      <c r="B190" s="38">
        <v>1006</v>
      </c>
      <c r="C190" s="61" t="s">
        <v>322</v>
      </c>
      <c r="D190" s="62">
        <v>2011</v>
      </c>
      <c r="E190" s="39" t="s">
        <v>9</v>
      </c>
      <c r="H190" s="37" t="s">
        <v>314</v>
      </c>
      <c r="J190" s="40" t="str">
        <f>IFERROR(VLOOKUP(B190,'DM1'!$A$1:$M$80,13,FALSE),"")</f>
        <v/>
      </c>
      <c r="K190" s="40" t="str">
        <f>IFERROR(VLOOKUP(B190,'DM2'!$A$1:$M$80,13,FALSE),"")</f>
        <v/>
      </c>
      <c r="L190" s="40" t="str">
        <f>IFERROR(VLOOKUP(B190,'DM3'!$A$1:$M$80,13,FALSE),"")</f>
        <v/>
      </c>
      <c r="M190" s="40" t="str">
        <f>IFERROR(VLOOKUP(B190,'SP1'!$A$1:$L$80,12,FALSE),"")</f>
        <v/>
      </c>
      <c r="N190" s="40" t="str">
        <f>IFERROR(VLOOKUP(B190,'SP2'!$A$1:$L$80,12,FALSE),"")</f>
        <v/>
      </c>
      <c r="O190" s="40" t="str">
        <f>IFERROR(VLOOKUP(B190,'SP3'!$A$1:$L$73,12,FALSE),"")</f>
        <v/>
      </c>
      <c r="P190" s="41">
        <f t="shared" si="10"/>
        <v>0</v>
      </c>
      <c r="Q190" s="43">
        <f t="shared" si="11"/>
        <v>0</v>
      </c>
      <c r="R190" s="43">
        <f t="shared" si="13"/>
        <v>0</v>
      </c>
      <c r="T190" s="56">
        <f>IFERROR(VLOOKUP(B190,DMSBX1!$D$1:$I$367,6,FALSE),"")</f>
        <v>50</v>
      </c>
      <c r="U190" s="57">
        <f>IFERROR(VLOOKUP(B190,DMSBX2!$C$1:$J$398,8,FALSE),"")</f>
        <v>45</v>
      </c>
      <c r="V190" s="56">
        <f>IFERROR(VLOOKUP(B190,DMSBX3!$D$1:$I$398,6,FALSE),"")</f>
        <v>32</v>
      </c>
      <c r="W190" s="57" t="str">
        <f>IFERROR(VLOOKUP(B190,pa!$A$1:$G$398,7,FALSE),"")</f>
        <v/>
      </c>
      <c r="X190" s="56" t="str">
        <f>IFERROR(VLOOKUP(B190,so!$A$1:$F$398,6,FALSE),"")</f>
        <v/>
      </c>
      <c r="Y190" s="57" t="str">
        <f>IFERROR(VLOOKUP(B190,ne!$A$1:$F$398,6,FALSE),"")</f>
        <v/>
      </c>
      <c r="Z190" s="54">
        <f t="shared" si="12"/>
        <v>127</v>
      </c>
      <c r="AB190" s="54">
        <f t="shared" si="14"/>
        <v>127</v>
      </c>
    </row>
    <row r="191" spans="1:28" x14ac:dyDescent="0.45">
      <c r="B191" s="38">
        <v>2022085</v>
      </c>
      <c r="C191" s="37" t="s">
        <v>84</v>
      </c>
      <c r="D191" s="39">
        <v>2009</v>
      </c>
      <c r="E191" s="39" t="s">
        <v>9</v>
      </c>
      <c r="F191" s="43">
        <v>0</v>
      </c>
      <c r="G191" s="54">
        <v>10</v>
      </c>
      <c r="H191" s="37" t="s">
        <v>314</v>
      </c>
      <c r="I191" s="37" t="s">
        <v>12</v>
      </c>
      <c r="J191" s="40" t="str">
        <f>IFERROR(VLOOKUP(B191,'DM1'!$A$1:$M$80,13,FALSE),"")</f>
        <v/>
      </c>
      <c r="K191" s="40" t="str">
        <f>IFERROR(VLOOKUP(B191,'DM2'!$A$1:$M$80,13,FALSE),"")</f>
        <v/>
      </c>
      <c r="L191" s="40" t="str">
        <f>IFERROR(VLOOKUP(B191,'DM3'!$A$1:$M$80,13,FALSE),"")</f>
        <v/>
      </c>
      <c r="M191" s="40" t="str">
        <f>IFERROR(VLOOKUP(B191,'SP1'!$A$1:$L$80,12,FALSE),"")</f>
        <v/>
      </c>
      <c r="N191" s="40" t="str">
        <f>IFERROR(VLOOKUP(B191,'SP2'!$A$1:$L$80,12,FALSE),"")</f>
        <v/>
      </c>
      <c r="O191" s="40" t="str">
        <f>IFERROR(VLOOKUP(B191,'SP3'!$A$1:$L$73,12,FALSE),"")</f>
        <v/>
      </c>
      <c r="P191" s="41">
        <f t="shared" si="10"/>
        <v>0</v>
      </c>
      <c r="Q191" s="43">
        <f t="shared" si="11"/>
        <v>0</v>
      </c>
      <c r="R191" s="43">
        <f t="shared" si="13"/>
        <v>0</v>
      </c>
      <c r="S191" s="57">
        <f>IFERROR(VLOOKUP(B191,'Misecky SBX'!$A$1:$F$89,6,FALSE),"")</f>
        <v>50</v>
      </c>
      <c r="T191" s="56" t="str">
        <f>IFERROR(VLOOKUP(B191,DMSBX1!$D$1:$I$367,6,FALSE),"")</f>
        <v/>
      </c>
      <c r="U191" s="57" t="str">
        <f>IFERROR(VLOOKUP(B191,DMSBX2!$C$1:$J$398,8,FALSE),"")</f>
        <v/>
      </c>
      <c r="V191" s="56" t="str">
        <f>IFERROR(VLOOKUP(B191,DMSBX3!$D$1:$I$398,6,FALSE),"")</f>
        <v/>
      </c>
      <c r="W191" s="57" t="str">
        <f>IFERROR(VLOOKUP(B191,pa!$A$1:$G$398,7,FALSE),"")</f>
        <v/>
      </c>
      <c r="X191" s="56">
        <f>IFERROR(VLOOKUP(B191,so!$A$1:$F$398,6,FALSE),"")</f>
        <v>29</v>
      </c>
      <c r="Y191" s="57">
        <f>IFERROR(VLOOKUP(B191,ne!$A$1:$F$398,6,FALSE),"")</f>
        <v>45</v>
      </c>
      <c r="Z191" s="54">
        <f t="shared" si="12"/>
        <v>124</v>
      </c>
      <c r="AB191" s="54">
        <f t="shared" si="14"/>
        <v>124</v>
      </c>
    </row>
    <row r="192" spans="1:28" x14ac:dyDescent="0.45">
      <c r="B192" s="38">
        <v>2022125</v>
      </c>
      <c r="C192" s="37" t="s">
        <v>277</v>
      </c>
      <c r="D192" s="39">
        <v>2008</v>
      </c>
      <c r="E192" s="39" t="s">
        <v>9</v>
      </c>
      <c r="H192" s="37" t="s">
        <v>314</v>
      </c>
      <c r="J192" s="40" t="str">
        <f>IFERROR(VLOOKUP(B192,'DM1'!$A$1:$M$80,13,FALSE),"")</f>
        <v/>
      </c>
      <c r="K192" s="40" t="str">
        <f>IFERROR(VLOOKUP(B192,'DM2'!$A$1:$M$80,13,FALSE),"")</f>
        <v/>
      </c>
      <c r="L192" s="40" t="str">
        <f>IFERROR(VLOOKUP(B192,'DM3'!$A$1:$M$80,13,FALSE),"")</f>
        <v/>
      </c>
      <c r="M192" s="40" t="str">
        <f>IFERROR(VLOOKUP(B192,'SP1'!$A$1:$L$80,12,FALSE),"")</f>
        <v/>
      </c>
      <c r="N192" s="40">
        <f>IFERROR(VLOOKUP(B192,'SP2'!$A$1:$L$80,12,FALSE),"")</f>
        <v>36</v>
      </c>
      <c r="O192" s="40">
        <f>IFERROR(VLOOKUP(B192,'SP3'!$A$1:$L$73,12,FALSE),"")</f>
        <v>40</v>
      </c>
      <c r="P192" s="41">
        <f t="shared" si="10"/>
        <v>76</v>
      </c>
      <c r="Q192" s="43">
        <f t="shared" si="11"/>
        <v>76</v>
      </c>
      <c r="R192" s="43">
        <f t="shared" si="13"/>
        <v>76</v>
      </c>
      <c r="S192" s="57">
        <f>IFERROR(VLOOKUP(B192,'Misecky SBX'!$A$1:$F$89,6,FALSE),"")</f>
        <v>29</v>
      </c>
      <c r="T192" s="56">
        <f>IFERROR(VLOOKUP(B192,DMSBX1!$D$1:$I$367,6,FALSE),"")</f>
        <v>32</v>
      </c>
      <c r="U192" s="57" t="str">
        <f>IFERROR(VLOOKUP(B192,DMSBX2!$C$1:$J$398,8,FALSE),"")</f>
        <v/>
      </c>
      <c r="V192" s="56">
        <f>IFERROR(VLOOKUP(B192,DMSBX3!$D$1:$I$398,6,FALSE),"")</f>
        <v>29</v>
      </c>
      <c r="W192" s="57" t="str">
        <f>IFERROR(VLOOKUP(B192,pa!$A$1:$G$398,7,FALSE),"")</f>
        <v/>
      </c>
      <c r="X192" s="56">
        <f>IFERROR(VLOOKUP(B192,so!$A$1:$F$398,6,FALSE),"")</f>
        <v>32</v>
      </c>
      <c r="Y192" s="57" t="str">
        <f>IFERROR(VLOOKUP(B192,ne!$A$1:$F$398,6,FALSE),"")</f>
        <v/>
      </c>
      <c r="Z192" s="54">
        <f t="shared" si="12"/>
        <v>122</v>
      </c>
      <c r="AB192" s="54">
        <f t="shared" si="14"/>
        <v>93</v>
      </c>
    </row>
    <row r="193" spans="1:28" x14ac:dyDescent="0.45">
      <c r="A193" s="60" t="s">
        <v>320</v>
      </c>
      <c r="B193" s="38">
        <v>1004</v>
      </c>
      <c r="C193" s="61" t="s">
        <v>319</v>
      </c>
      <c r="D193" s="62">
        <v>2009</v>
      </c>
      <c r="E193" s="39" t="s">
        <v>9</v>
      </c>
      <c r="F193" s="42"/>
      <c r="H193" s="37" t="s">
        <v>314</v>
      </c>
      <c r="J193" s="40" t="str">
        <f>IFERROR(VLOOKUP(B193,'DM1'!$A$1:$M$80,13,FALSE),"")</f>
        <v/>
      </c>
      <c r="K193" s="40" t="str">
        <f>IFERROR(VLOOKUP(B193,'DM2'!$A$1:$M$80,13,FALSE),"")</f>
        <v/>
      </c>
      <c r="L193" s="40" t="str">
        <f>IFERROR(VLOOKUP(B193,'DM3'!$A$1:$M$80,13,FALSE),"")</f>
        <v/>
      </c>
      <c r="M193" s="40" t="str">
        <f>IFERROR(VLOOKUP(B193,'SP1'!$A$1:$L$80,12,FALSE),"")</f>
        <v/>
      </c>
      <c r="N193" s="40" t="str">
        <f>IFERROR(VLOOKUP(B193,'SP2'!$A$1:$L$80,12,FALSE),"")</f>
        <v/>
      </c>
      <c r="O193" s="40" t="str">
        <f>IFERROR(VLOOKUP(B193,'SP3'!$A$1:$L$73,12,FALSE),"")</f>
        <v/>
      </c>
      <c r="P193" s="41">
        <f t="shared" si="10"/>
        <v>0</v>
      </c>
      <c r="Q193" s="43">
        <f t="shared" si="11"/>
        <v>0</v>
      </c>
      <c r="R193" s="43">
        <f t="shared" si="13"/>
        <v>0</v>
      </c>
      <c r="T193" s="56">
        <f>IFERROR(VLOOKUP(B193,DMSBX1!$D$1:$I$367,6,FALSE),"")</f>
        <v>36</v>
      </c>
      <c r="U193" s="57">
        <f>IFERROR(VLOOKUP(B193,DMSBX2!$C$1:$J$398,8,FALSE),"")</f>
        <v>36</v>
      </c>
      <c r="V193" s="56">
        <f>IFERROR(VLOOKUP(B193,DMSBX3!$D$1:$I$398,6,FALSE),"")</f>
        <v>45</v>
      </c>
      <c r="W193" s="57" t="str">
        <f>IFERROR(VLOOKUP(B193,pa!$A$1:$G$398,7,FALSE),"")</f>
        <v/>
      </c>
      <c r="X193" s="56" t="str">
        <f>IFERROR(VLOOKUP(B193,so!$A$1:$F$398,6,FALSE),"")</f>
        <v/>
      </c>
      <c r="Y193" s="57" t="str">
        <f>IFERROR(VLOOKUP(B193,ne!$A$1:$F$398,6,FALSE),"")</f>
        <v/>
      </c>
      <c r="Z193" s="54">
        <f t="shared" si="12"/>
        <v>117</v>
      </c>
      <c r="AB193" s="54">
        <f t="shared" si="14"/>
        <v>117</v>
      </c>
    </row>
    <row r="194" spans="1:28" x14ac:dyDescent="0.45">
      <c r="A194" s="60" t="s">
        <v>342</v>
      </c>
      <c r="B194" s="37">
        <v>1019</v>
      </c>
      <c r="C194" s="70" t="s">
        <v>341</v>
      </c>
      <c r="D194" s="39">
        <v>2009</v>
      </c>
      <c r="E194" s="39" t="s">
        <v>9</v>
      </c>
      <c r="G194" s="45"/>
      <c r="H194" s="37" t="s">
        <v>314</v>
      </c>
      <c r="J194" s="40" t="str">
        <f>IFERROR(VLOOKUP(B194,'DM1'!$A$1:$M$80,13,FALSE),"")</f>
        <v/>
      </c>
      <c r="K194" s="40" t="str">
        <f>IFERROR(VLOOKUP(B194,'DM2'!$A$1:$M$80,13,FALSE),"")</f>
        <v/>
      </c>
      <c r="L194" s="40" t="str">
        <f>IFERROR(VLOOKUP(B194,'DM3'!$A$1:$M$80,13,FALSE),"")</f>
        <v/>
      </c>
      <c r="M194" s="40" t="str">
        <f>IFERROR(VLOOKUP(B194,'SP1'!$A$1:$L$80,12,FALSE),"")</f>
        <v/>
      </c>
      <c r="N194" s="40" t="str">
        <f>IFERROR(VLOOKUP(B194,'SP2'!$A$1:$L$80,12,FALSE),"")</f>
        <v/>
      </c>
      <c r="O194" s="40" t="str">
        <f>IFERROR(VLOOKUP(B194,'SP3'!$A$1:$L$73,12,FALSE),"")</f>
        <v/>
      </c>
      <c r="P194" s="41">
        <f t="shared" ref="P194:P240" si="15">SUM(J194:O194)</f>
        <v>0</v>
      </c>
      <c r="Q194" s="43">
        <f t="shared" ref="Q194:Q240" si="16">IFERROR(LARGE(J194:O194,1),0)+IFERROR(LARGE(J194:O194,2),0)+IFERROR(LARGE(J194:O194,3),0)+IFERROR(LARGE(J194:O194,4),0)</f>
        <v>0</v>
      </c>
      <c r="R194" s="43">
        <f t="shared" si="13"/>
        <v>0</v>
      </c>
      <c r="T194" s="56">
        <f>IFERROR(VLOOKUP(B194,DMSBX1!$D$1:$I$367,6,FALSE),"")</f>
        <v>40</v>
      </c>
      <c r="U194" s="57">
        <f>IFERROR(VLOOKUP(B194,DMSBX2!$C$1:$J$398,8,FALSE),"")</f>
        <v>40</v>
      </c>
      <c r="V194" s="56">
        <f>IFERROR(VLOOKUP(B194,DMSBX3!$D$1:$I$398,6,FALSE),"")</f>
        <v>36</v>
      </c>
      <c r="W194" s="57" t="str">
        <f>IFERROR(VLOOKUP(B194,pa!$A$1:$G$398,7,FALSE),"")</f>
        <v/>
      </c>
      <c r="X194" s="56" t="str">
        <f>IFERROR(VLOOKUP(B194,so!$A$1:$F$398,6,FALSE),"")</f>
        <v/>
      </c>
      <c r="Y194" s="57" t="str">
        <f>IFERROR(VLOOKUP(B194,ne!$A$1:$F$398,6,FALSE),"")</f>
        <v/>
      </c>
      <c r="Z194" s="54">
        <f t="shared" ref="Z194:Z257" si="17">IFERROR(LARGE(S194:Y194,1),0)+IFERROR(LARGE(S194:Y194,2),0)+IFERROR(LARGE(S194:Y194,3),0)+IFERROR(LARGE(S194:Y194,4),0)+IFERROR(LARGE(S194:Y194,5),0)</f>
        <v>116</v>
      </c>
      <c r="AB194" s="54">
        <f t="shared" si="14"/>
        <v>116</v>
      </c>
    </row>
    <row r="195" spans="1:28" x14ac:dyDescent="0.45">
      <c r="B195" s="38">
        <v>2022075</v>
      </c>
      <c r="C195" s="37" t="s">
        <v>33</v>
      </c>
      <c r="D195" s="39">
        <v>2011</v>
      </c>
      <c r="E195" s="39" t="s">
        <v>9</v>
      </c>
      <c r="F195" s="43">
        <v>40.666666666666664</v>
      </c>
      <c r="G195" s="54">
        <v>0</v>
      </c>
      <c r="H195" s="37" t="s">
        <v>314</v>
      </c>
      <c r="I195" s="37" t="s">
        <v>17</v>
      </c>
      <c r="J195" s="40" t="str">
        <f>IFERROR(VLOOKUP(B195,'DM1'!$A$1:$M$80,13,FALSE),"")</f>
        <v/>
      </c>
      <c r="K195" s="40" t="str">
        <f>IFERROR(VLOOKUP(B195,'DM2'!$A$1:$M$80,13,FALSE),"")</f>
        <v/>
      </c>
      <c r="L195" s="40" t="str">
        <f>IFERROR(VLOOKUP(B195,'DM3'!$A$1:$M$80,13,FALSE),"")</f>
        <v/>
      </c>
      <c r="M195" s="40" t="str">
        <f>IFERROR(VLOOKUP(B195,'SP1'!$A$1:$L$80,12,FALSE),"")</f>
        <v/>
      </c>
      <c r="N195" s="40" t="str">
        <f>IFERROR(VLOOKUP(B195,'SP2'!$A$1:$L$80,12,FALSE),"")</f>
        <v/>
      </c>
      <c r="O195" s="40" t="str">
        <f>IFERROR(VLOOKUP(B195,'SP3'!$A$1:$L$73,12,FALSE),"")</f>
        <v/>
      </c>
      <c r="P195" s="41">
        <f t="shared" si="15"/>
        <v>0</v>
      </c>
      <c r="Q195" s="43">
        <f t="shared" si="16"/>
        <v>0</v>
      </c>
      <c r="R195" s="43">
        <f t="shared" ref="R195:R258" si="18">IFERROR(LARGE(J195:O195,1),0)+IFERROR(LARGE(J195:O195,2),0)+IFERROR(LARGE(J195:O195,3),0)</f>
        <v>0</v>
      </c>
      <c r="S195" s="57">
        <f>IFERROR(VLOOKUP(B195,'Misecky SBX'!$A$1:$F$89,6,FALSE),"")</f>
        <v>14</v>
      </c>
      <c r="T195" s="56">
        <f>IFERROR(VLOOKUP(B195,DMSBX1!$D$1:$I$367,6,FALSE),"")</f>
        <v>24</v>
      </c>
      <c r="U195" s="57">
        <f>IFERROR(VLOOKUP(B195,DMSBX2!$C$1:$J$398,8,FALSE),"")</f>
        <v>24</v>
      </c>
      <c r="V195" s="56">
        <f>IFERROR(VLOOKUP(B195,DMSBX3!$D$1:$I$398,6,FALSE),"")</f>
        <v>26</v>
      </c>
      <c r="W195" s="57">
        <f>IFERROR(VLOOKUP(B195,pa!$A$1:$G$398,7,FALSE),"")</f>
        <v>20</v>
      </c>
      <c r="X195" s="56">
        <f>IFERROR(VLOOKUP(B195,so!$A$1:$F$398,6,FALSE),"")</f>
        <v>22</v>
      </c>
      <c r="Y195" s="57">
        <f>IFERROR(VLOOKUP(B195,ne!$A$1:$F$398,6,FALSE),"")</f>
        <v>20</v>
      </c>
      <c r="Z195" s="54">
        <f t="shared" si="17"/>
        <v>116</v>
      </c>
      <c r="AB195" s="54">
        <f t="shared" ref="AB195:AB258" si="19">IFERROR(LARGE(S195:Y195,1),0)+IFERROR(LARGE(S195:Y195,2),0)+IFERROR(LARGE(S195:Y195,3),0)</f>
        <v>74</v>
      </c>
    </row>
    <row r="196" spans="1:28" x14ac:dyDescent="0.45">
      <c r="B196" s="38">
        <v>2023997</v>
      </c>
      <c r="C196" s="37" t="s">
        <v>289</v>
      </c>
      <c r="D196" s="39">
        <v>2008</v>
      </c>
      <c r="E196" s="39" t="s">
        <v>9</v>
      </c>
      <c r="H196" s="37" t="s">
        <v>314</v>
      </c>
      <c r="J196" s="40" t="str">
        <f>IFERROR(VLOOKUP(B196,'DM1'!$A$1:$M$80,13,FALSE),"")</f>
        <v/>
      </c>
      <c r="K196" s="40" t="str">
        <f>IFERROR(VLOOKUP(B196,'DM2'!$A$1:$M$80,13,FALSE),"")</f>
        <v/>
      </c>
      <c r="L196" s="40" t="str">
        <f>IFERROR(VLOOKUP(B196,'DM3'!$A$1:$M$80,13,FALSE),"")</f>
        <v/>
      </c>
      <c r="M196" s="40" t="str">
        <f>IFERROR(VLOOKUP(B196,'SP1'!$A$1:$L$80,12,FALSE),"")</f>
        <v/>
      </c>
      <c r="N196" s="40" t="str">
        <f>IFERROR(VLOOKUP(B196,'SP2'!$A$1:$L$80,12,FALSE),"")</f>
        <v/>
      </c>
      <c r="O196" s="40" t="str">
        <f>IFERROR(VLOOKUP(B196,'SP3'!$A$1:$L$73,12,FALSE),"")</f>
        <v/>
      </c>
      <c r="P196" s="41">
        <f t="shared" si="15"/>
        <v>0</v>
      </c>
      <c r="Q196" s="43">
        <f t="shared" si="16"/>
        <v>0</v>
      </c>
      <c r="R196" s="43">
        <f t="shared" si="18"/>
        <v>0</v>
      </c>
      <c r="S196" s="57">
        <f>IFERROR(VLOOKUP(B196,'Misecky SBX'!$A$1:$F$89,6,FALSE),"")</f>
        <v>16</v>
      </c>
      <c r="T196" s="56">
        <f>IFERROR(VLOOKUP(B196,DMSBX1!$D$1:$I$367,6,FALSE),"")</f>
        <v>45</v>
      </c>
      <c r="U196" s="57">
        <f>IFERROR(VLOOKUP(B196,DMSBX2!$C$1:$J$398,8,FALSE),"")</f>
        <v>22</v>
      </c>
      <c r="V196" s="56">
        <f>IFERROR(VLOOKUP(B196,DMSBX3!$D$1:$I$398,6,FALSE),"")</f>
        <v>24</v>
      </c>
      <c r="W196" s="57" t="str">
        <f>IFERROR(VLOOKUP(B196,pa!$A$1:$G$398,7,FALSE),"")</f>
        <v/>
      </c>
      <c r="X196" s="56" t="str">
        <f>IFERROR(VLOOKUP(B196,so!$A$1:$F$398,6,FALSE),"")</f>
        <v/>
      </c>
      <c r="Y196" s="57" t="str">
        <f>IFERROR(VLOOKUP(B196,ne!$A$1:$F$398,6,FALSE),"")</f>
        <v/>
      </c>
      <c r="Z196" s="54">
        <f t="shared" si="17"/>
        <v>107</v>
      </c>
      <c r="AB196" s="54">
        <f t="shared" si="19"/>
        <v>91</v>
      </c>
    </row>
    <row r="197" spans="1:28" x14ac:dyDescent="0.45">
      <c r="B197" s="38">
        <v>2021102</v>
      </c>
      <c r="C197" s="37" t="s">
        <v>272</v>
      </c>
      <c r="D197" s="39">
        <v>2008</v>
      </c>
      <c r="E197" s="39" t="s">
        <v>9</v>
      </c>
      <c r="H197" s="37" t="s">
        <v>314</v>
      </c>
      <c r="J197" s="40" t="str">
        <f>IFERROR(VLOOKUP(B197,'DM1'!$A$1:$M$80,13,FALSE),"")</f>
        <v/>
      </c>
      <c r="K197" s="40" t="str">
        <f>IFERROR(VLOOKUP(B197,'DM2'!$A$1:$M$80,13,FALSE),"")</f>
        <v/>
      </c>
      <c r="L197" s="40" t="str">
        <f>IFERROR(VLOOKUP(B197,'DM3'!$A$1:$M$80,13,FALSE),"")</f>
        <v/>
      </c>
      <c r="M197" s="40" t="str">
        <f>IFERROR(VLOOKUP(B197,'SP1'!$A$1:$L$80,12,FALSE),"")</f>
        <v/>
      </c>
      <c r="N197" s="40" t="str">
        <f>IFERROR(VLOOKUP(B197,'SP2'!$A$1:$L$80,12,FALSE),"")</f>
        <v/>
      </c>
      <c r="O197" s="40" t="str">
        <f>IFERROR(VLOOKUP(B197,'SP3'!$A$1:$L$73,12,FALSE),"")</f>
        <v/>
      </c>
      <c r="P197" s="41">
        <f t="shared" si="15"/>
        <v>0</v>
      </c>
      <c r="Q197" s="43">
        <f t="shared" si="16"/>
        <v>0</v>
      </c>
      <c r="R197" s="43">
        <f t="shared" si="18"/>
        <v>0</v>
      </c>
      <c r="S197" s="57">
        <f>IFERROR(VLOOKUP(B197,'Misecky SBX'!$A$1:$F$89,6,FALSE),"")</f>
        <v>32</v>
      </c>
      <c r="T197" s="56">
        <f>IFERROR(VLOOKUP(B197,DMSBX1!$D$1:$I$367,6,FALSE),"")</f>
        <v>20</v>
      </c>
      <c r="U197" s="57">
        <f>IFERROR(VLOOKUP(B197,DMSBX2!$C$1:$J$398,8,FALSE),"")</f>
        <v>29</v>
      </c>
      <c r="V197" s="56">
        <f>IFERROR(VLOOKUP(B197,DMSBX3!$D$1:$I$398,6,FALSE),"")</f>
        <v>24</v>
      </c>
      <c r="W197" s="57" t="str">
        <f>IFERROR(VLOOKUP(B197,pa!$A$1:$G$398,7,FALSE),"")</f>
        <v/>
      </c>
      <c r="X197" s="56" t="str">
        <f>IFERROR(VLOOKUP(B197,so!$A$1:$F$398,6,FALSE),"")</f>
        <v/>
      </c>
      <c r="Y197" s="57" t="str">
        <f>IFERROR(VLOOKUP(B197,ne!$A$1:$F$398,6,FALSE),"")</f>
        <v/>
      </c>
      <c r="Z197" s="54">
        <f t="shared" si="17"/>
        <v>105</v>
      </c>
      <c r="AB197" s="54">
        <f t="shared" si="19"/>
        <v>85</v>
      </c>
    </row>
    <row r="198" spans="1:28" x14ac:dyDescent="0.45">
      <c r="B198" s="38">
        <v>2020115</v>
      </c>
      <c r="C198" s="37" t="s">
        <v>269</v>
      </c>
      <c r="D198" s="39">
        <v>2010</v>
      </c>
      <c r="E198" s="39" t="s">
        <v>9</v>
      </c>
      <c r="F198" s="43">
        <v>0</v>
      </c>
      <c r="G198" s="54">
        <v>5.333333333333333</v>
      </c>
      <c r="H198" s="37" t="s">
        <v>314</v>
      </c>
      <c r="I198" s="37" t="s">
        <v>10</v>
      </c>
      <c r="J198" s="40" t="str">
        <f>IFERROR(VLOOKUP(B198,'DM1'!$A$1:$M$80,13,FALSE),"")</f>
        <v/>
      </c>
      <c r="K198" s="40" t="str">
        <f>IFERROR(VLOOKUP(B198,'DM2'!$A$1:$M$80,13,FALSE),"")</f>
        <v/>
      </c>
      <c r="L198" s="40" t="str">
        <f>IFERROR(VLOOKUP(B198,'DM3'!$A$1:$M$80,13,FALSE),"")</f>
        <v/>
      </c>
      <c r="M198" s="40" t="str">
        <f>IFERROR(VLOOKUP(B198,'SP1'!$A$1:$L$80,12,FALSE),"")</f>
        <v/>
      </c>
      <c r="N198" s="40" t="str">
        <f>IFERROR(VLOOKUP(B198,'SP2'!$A$1:$L$80,12,FALSE),"")</f>
        <v/>
      </c>
      <c r="O198" s="40" t="str">
        <f>IFERROR(VLOOKUP(B198,'SP3'!$A$1:$L$73,12,FALSE),"")</f>
        <v/>
      </c>
      <c r="P198" s="41">
        <f t="shared" si="15"/>
        <v>0</v>
      </c>
      <c r="Q198" s="43">
        <f t="shared" si="16"/>
        <v>0</v>
      </c>
      <c r="R198" s="43">
        <f t="shared" si="18"/>
        <v>0</v>
      </c>
      <c r="S198" s="57">
        <f>IFERROR(VLOOKUP(B198,'Misecky SBX'!$A$1:$F$89,6,FALSE),"")</f>
        <v>24</v>
      </c>
      <c r="T198" s="56" t="str">
        <f>IFERROR(VLOOKUP(B198,DMSBX1!$D$1:$I$367,6,FALSE),"")</f>
        <v/>
      </c>
      <c r="U198" s="57" t="str">
        <f>IFERROR(VLOOKUP(B198,DMSBX2!$C$1:$J$398,8,FALSE),"")</f>
        <v/>
      </c>
      <c r="V198" s="56" t="str">
        <f>IFERROR(VLOOKUP(B198,DMSBX3!$D$1:$I$398,6,FALSE),"")</f>
        <v/>
      </c>
      <c r="W198" s="57">
        <f>IFERROR(VLOOKUP(B198,pa!$A$1:$G$398,7,FALSE),"")</f>
        <v>22</v>
      </c>
      <c r="X198" s="56">
        <f>IFERROR(VLOOKUP(B198,so!$A$1:$F$398,6,FALSE),"")</f>
        <v>18</v>
      </c>
      <c r="Y198" s="57">
        <f>IFERROR(VLOOKUP(B198,ne!$A$1:$F$398,6,FALSE),"")</f>
        <v>36</v>
      </c>
      <c r="Z198" s="54">
        <f t="shared" si="17"/>
        <v>100</v>
      </c>
      <c r="AB198" s="54">
        <f t="shared" si="19"/>
        <v>82</v>
      </c>
    </row>
    <row r="199" spans="1:28" x14ac:dyDescent="0.45">
      <c r="A199" s="37">
        <v>9155146</v>
      </c>
      <c r="B199" s="37">
        <v>2023026</v>
      </c>
      <c r="C199" s="37" t="s">
        <v>921</v>
      </c>
      <c r="D199" s="39">
        <v>2008</v>
      </c>
      <c r="E199" s="39" t="s">
        <v>9</v>
      </c>
      <c r="F199" s="39" t="s">
        <v>290</v>
      </c>
      <c r="H199" s="37" t="s">
        <v>314</v>
      </c>
      <c r="L199" s="40" t="str">
        <f>IFERROR(VLOOKUP(B199,'DM3'!$A$1:$M$80,13,FALSE),"")</f>
        <v/>
      </c>
      <c r="M199" s="40" t="str">
        <f>IFERROR(VLOOKUP(B199,'SP1'!$A$1:$L$80,12,FALSE),"")</f>
        <v/>
      </c>
      <c r="N199" s="40" t="str">
        <f>IFERROR(VLOOKUP(B199,'SP2'!$A$1:$L$80,12,FALSE),"")</f>
        <v/>
      </c>
      <c r="O199" s="40" t="str">
        <f>IFERROR(VLOOKUP(B199,'SP3'!$A$1:$L$73,12,FALSE),"")</f>
        <v/>
      </c>
      <c r="P199" s="41">
        <f t="shared" si="15"/>
        <v>0</v>
      </c>
      <c r="Q199" s="43">
        <f t="shared" si="16"/>
        <v>0</v>
      </c>
      <c r="R199" s="43">
        <f t="shared" si="18"/>
        <v>0</v>
      </c>
      <c r="W199" s="57">
        <f>IFERROR(VLOOKUP(B199,pa!$A$1:$G$398,7,FALSE),"")</f>
        <v>32</v>
      </c>
      <c r="X199" s="56">
        <f>IFERROR(VLOOKUP(B199,so!$A$1:$F$398,6,FALSE),"")</f>
        <v>26</v>
      </c>
      <c r="Y199" s="57">
        <f>IFERROR(VLOOKUP(B199,ne!$A$1:$F$398,6,FALSE),"")</f>
        <v>32</v>
      </c>
      <c r="Z199" s="54">
        <f t="shared" si="17"/>
        <v>90</v>
      </c>
      <c r="AB199" s="54">
        <f t="shared" si="19"/>
        <v>90</v>
      </c>
    </row>
    <row r="200" spans="1:28" x14ac:dyDescent="0.45">
      <c r="B200" s="38">
        <v>2023988</v>
      </c>
      <c r="C200" s="37" t="s">
        <v>915</v>
      </c>
      <c r="D200" s="39">
        <v>2011</v>
      </c>
      <c r="E200" s="39" t="s">
        <v>9</v>
      </c>
      <c r="H200" s="37" t="s">
        <v>314</v>
      </c>
      <c r="K200" s="40" t="str">
        <f>IFERROR(VLOOKUP(B200,'DM2'!$A$1:$M$80,13,FALSE),"")</f>
        <v/>
      </c>
      <c r="L200" s="40" t="str">
        <f>IFERROR(VLOOKUP(B200,'DM3'!$A$1:$M$80,13,FALSE),"")</f>
        <v/>
      </c>
      <c r="M200" s="40" t="str">
        <f>IFERROR(VLOOKUP(B200,'SP1'!$A$1:$L$80,12,FALSE),"")</f>
        <v/>
      </c>
      <c r="N200" s="40" t="str">
        <f>IFERROR(VLOOKUP(B200,'SP2'!$A$1:$L$80,12,FALSE),"")</f>
        <v/>
      </c>
      <c r="O200" s="40" t="str">
        <f>IFERROR(VLOOKUP(B200,'SP3'!$A$1:$L$73,12,FALSE),"")</f>
        <v/>
      </c>
      <c r="P200" s="41">
        <f t="shared" si="15"/>
        <v>0</v>
      </c>
      <c r="Q200" s="43">
        <f t="shared" si="16"/>
        <v>0</v>
      </c>
      <c r="R200" s="43">
        <f t="shared" si="18"/>
        <v>0</v>
      </c>
      <c r="W200" s="57">
        <f>IFERROR(VLOOKUP(B200,pa!$A$1:$G$398,7,FALSE),"")</f>
        <v>26</v>
      </c>
      <c r="X200" s="56">
        <f>IFERROR(VLOOKUP(B200,so!$A$1:$F$398,6,FALSE),"")</f>
        <v>36</v>
      </c>
      <c r="Y200" s="57">
        <f>IFERROR(VLOOKUP(B200,ne!$A$1:$F$398,6,FALSE),"")</f>
        <v>22</v>
      </c>
      <c r="Z200" s="54">
        <f t="shared" si="17"/>
        <v>84</v>
      </c>
      <c r="AB200" s="54">
        <f t="shared" si="19"/>
        <v>84</v>
      </c>
    </row>
    <row r="201" spans="1:28" x14ac:dyDescent="0.45">
      <c r="A201" s="60" t="s">
        <v>320</v>
      </c>
      <c r="B201" s="38">
        <v>1005</v>
      </c>
      <c r="C201" s="61" t="s">
        <v>321</v>
      </c>
      <c r="D201" s="62">
        <v>2009</v>
      </c>
      <c r="E201" s="39" t="s">
        <v>9</v>
      </c>
      <c r="F201" s="42"/>
      <c r="H201" s="37" t="s">
        <v>314</v>
      </c>
      <c r="J201" s="40" t="str">
        <f>IFERROR(VLOOKUP(B201,'DM1'!$A$1:$M$80,13,FALSE),"")</f>
        <v/>
      </c>
      <c r="K201" s="40" t="str">
        <f>IFERROR(VLOOKUP(B201,'DM2'!$A$1:$M$80,13,FALSE),"")</f>
        <v/>
      </c>
      <c r="L201" s="40" t="str">
        <f>IFERROR(VLOOKUP(B201,'DM3'!$A$1:$M$80,13,FALSE),"")</f>
        <v/>
      </c>
      <c r="M201" s="40" t="str">
        <f>IFERROR(VLOOKUP(B201,'SP1'!$A$1:$L$80,12,FALSE),"")</f>
        <v/>
      </c>
      <c r="N201" s="40" t="str">
        <f>IFERROR(VLOOKUP(B201,'SP2'!$A$1:$L$80,12,FALSE),"")</f>
        <v/>
      </c>
      <c r="O201" s="40" t="str">
        <f>IFERROR(VLOOKUP(B201,'SP3'!$A$1:$L$73,12,FALSE),"")</f>
        <v/>
      </c>
      <c r="P201" s="41">
        <f t="shared" si="15"/>
        <v>0</v>
      </c>
      <c r="Q201" s="43">
        <f t="shared" si="16"/>
        <v>0</v>
      </c>
      <c r="R201" s="43">
        <f t="shared" si="18"/>
        <v>0</v>
      </c>
      <c r="T201" s="56">
        <f>IFERROR(VLOOKUP(B201,DMSBX1!$D$1:$I$367,6,FALSE),"")</f>
        <v>26</v>
      </c>
      <c r="U201" s="57">
        <f>IFERROR(VLOOKUP(B201,DMSBX2!$C$1:$J$398,8,FALSE),"")</f>
        <v>26</v>
      </c>
      <c r="V201" s="56">
        <f>IFERROR(VLOOKUP(B201,DMSBX3!$D$1:$I$398,6,FALSE),"")</f>
        <v>20</v>
      </c>
      <c r="W201" s="57" t="str">
        <f>IFERROR(VLOOKUP(B201,pa!$A$1:$G$398,7,FALSE),"")</f>
        <v/>
      </c>
      <c r="X201" s="56" t="str">
        <f>IFERROR(VLOOKUP(B201,so!$A$1:$F$398,6,FALSE),"")</f>
        <v/>
      </c>
      <c r="Y201" s="57" t="str">
        <f>IFERROR(VLOOKUP(B201,ne!$A$1:$F$398,6,FALSE),"")</f>
        <v/>
      </c>
      <c r="Z201" s="54">
        <f t="shared" si="17"/>
        <v>72</v>
      </c>
      <c r="AB201" s="54">
        <f t="shared" si="19"/>
        <v>72</v>
      </c>
    </row>
    <row r="202" spans="1:28" x14ac:dyDescent="0.45">
      <c r="B202" s="38">
        <v>2019171</v>
      </c>
      <c r="C202" s="37" t="s">
        <v>85</v>
      </c>
      <c r="D202" s="39">
        <v>2010</v>
      </c>
      <c r="E202" s="39" t="s">
        <v>9</v>
      </c>
      <c r="F202" s="43">
        <v>0</v>
      </c>
      <c r="G202" s="54">
        <v>9</v>
      </c>
      <c r="H202" s="37" t="s">
        <v>314</v>
      </c>
      <c r="I202" s="37" t="s">
        <v>26</v>
      </c>
      <c r="J202" s="40" t="str">
        <f>IFERROR(VLOOKUP(B202,'DM1'!$A$1:$M$80,13,FALSE),"")</f>
        <v/>
      </c>
      <c r="K202" s="40" t="str">
        <f>IFERROR(VLOOKUP(B202,'DM2'!$A$1:$M$80,13,FALSE),"")</f>
        <v/>
      </c>
      <c r="L202" s="40" t="str">
        <f>IFERROR(VLOOKUP(B202,'DM3'!$A$1:$M$80,13,FALSE),"")</f>
        <v/>
      </c>
      <c r="M202" s="40" t="str">
        <f>IFERROR(VLOOKUP(B202,'SP1'!$A$1:$L$80,12,FALSE),"")</f>
        <v/>
      </c>
      <c r="N202" s="40" t="str">
        <f>IFERROR(VLOOKUP(B202,'SP2'!$A$1:$L$80,12,FALSE),"")</f>
        <v/>
      </c>
      <c r="O202" s="40" t="str">
        <f>IFERROR(VLOOKUP(B202,'SP3'!$A$1:$L$73,12,FALSE),"")</f>
        <v/>
      </c>
      <c r="P202" s="41">
        <f t="shared" si="15"/>
        <v>0</v>
      </c>
      <c r="Q202" s="43">
        <f t="shared" si="16"/>
        <v>0</v>
      </c>
      <c r="R202" s="43">
        <f t="shared" si="18"/>
        <v>0</v>
      </c>
      <c r="S202" s="57">
        <f>IFERROR(VLOOKUP(B202,'Misecky SBX'!$A$1:$F$89,6,FALSE),"")</f>
        <v>40</v>
      </c>
      <c r="T202" s="56" t="str">
        <f>IFERROR(VLOOKUP(B202,DMSBX1!$D$1:$I$367,6,FALSE),"")</f>
        <v/>
      </c>
      <c r="U202" s="57" t="str">
        <f>IFERROR(VLOOKUP(B202,DMSBX2!$C$1:$J$398,8,FALSE),"")</f>
        <v/>
      </c>
      <c r="V202" s="56" t="str">
        <f>IFERROR(VLOOKUP(B202,DMSBX3!$D$1:$I$398,6,FALSE),"")</f>
        <v/>
      </c>
      <c r="W202" s="57" t="str">
        <f>IFERROR(VLOOKUP(B202,pa!$A$1:$G$398,7,FALSE),"")</f>
        <v/>
      </c>
      <c r="X202" s="56" t="str">
        <f>IFERROR(VLOOKUP(B202,so!$A$1:$F$398,6,FALSE),"")</f>
        <v/>
      </c>
      <c r="Y202" s="57" t="str">
        <f>IFERROR(VLOOKUP(B202,ne!$A$1:$F$398,6,FALSE),"")</f>
        <v/>
      </c>
      <c r="Z202" s="54">
        <f t="shared" si="17"/>
        <v>40</v>
      </c>
      <c r="AB202" s="54">
        <f t="shared" si="19"/>
        <v>40</v>
      </c>
    </row>
    <row r="203" spans="1:28" x14ac:dyDescent="0.45">
      <c r="B203" s="38">
        <v>2023998</v>
      </c>
      <c r="C203" s="37" t="s">
        <v>287</v>
      </c>
      <c r="D203" s="39">
        <v>2009</v>
      </c>
      <c r="E203" s="39" t="s">
        <v>9</v>
      </c>
      <c r="H203" s="37" t="s">
        <v>314</v>
      </c>
      <c r="J203" s="40" t="str">
        <f>IFERROR(VLOOKUP(B203,'DM1'!$A$1:$M$80,13,FALSE),"")</f>
        <v/>
      </c>
      <c r="K203" s="40" t="str">
        <f>IFERROR(VLOOKUP(B203,'DM2'!$A$1:$M$80,13,FALSE),"")</f>
        <v/>
      </c>
      <c r="L203" s="40" t="str">
        <f>IFERROR(VLOOKUP(B203,'DM3'!$A$1:$M$80,13,FALSE),"")</f>
        <v/>
      </c>
      <c r="M203" s="40" t="str">
        <f>IFERROR(VLOOKUP(B203,'SP1'!$A$1:$L$80,12,FALSE),"")</f>
        <v/>
      </c>
      <c r="N203" s="40" t="str">
        <f>IFERROR(VLOOKUP(B203,'SP2'!$A$1:$L$80,12,FALSE),"")</f>
        <v/>
      </c>
      <c r="O203" s="40" t="str">
        <f>IFERROR(VLOOKUP(B203,'SP3'!$A$1:$L$73,12,FALSE),"")</f>
        <v/>
      </c>
      <c r="P203" s="41">
        <f t="shared" si="15"/>
        <v>0</v>
      </c>
      <c r="Q203" s="43">
        <f t="shared" si="16"/>
        <v>0</v>
      </c>
      <c r="R203" s="43">
        <f t="shared" si="18"/>
        <v>0</v>
      </c>
      <c r="S203" s="57">
        <f>IFERROR(VLOOKUP(B203,'Misecky SBX'!$A$1:$F$89,6,FALSE),"")</f>
        <v>18</v>
      </c>
      <c r="T203" s="56" t="str">
        <f>IFERROR(VLOOKUP(B203,DMSBX1!$D$1:$I$367,6,FALSE),"")</f>
        <v/>
      </c>
      <c r="U203" s="57" t="str">
        <f>IFERROR(VLOOKUP(B203,DMSBX2!$C$1:$J$398,8,FALSE),"")</f>
        <v/>
      </c>
      <c r="V203" s="56" t="str">
        <f>IFERROR(VLOOKUP(B203,DMSBX3!$D$1:$I$398,6,FALSE),"")</f>
        <v/>
      </c>
      <c r="W203" s="57" t="str">
        <f>IFERROR(VLOOKUP(B203,pa!$A$1:$G$398,7,FALSE),"")</f>
        <v/>
      </c>
      <c r="X203" s="56" t="str">
        <f>IFERROR(VLOOKUP(B203,so!$A$1:$F$398,6,FALSE),"")</f>
        <v/>
      </c>
      <c r="Y203" s="57" t="str">
        <f>IFERROR(VLOOKUP(B203,ne!$A$1:$F$398,6,FALSE),"")</f>
        <v/>
      </c>
      <c r="Z203" s="54">
        <f t="shared" si="17"/>
        <v>18</v>
      </c>
      <c r="AB203" s="54">
        <f t="shared" si="19"/>
        <v>18</v>
      </c>
    </row>
    <row r="204" spans="1:28" x14ac:dyDescent="0.45">
      <c r="B204" s="38">
        <v>2023005</v>
      </c>
      <c r="C204" s="37" t="s">
        <v>259</v>
      </c>
      <c r="D204" s="39">
        <v>2010</v>
      </c>
      <c r="E204" s="39" t="s">
        <v>9</v>
      </c>
      <c r="H204" s="37" t="s">
        <v>314</v>
      </c>
      <c r="J204" s="40" t="str">
        <f>IFERROR(VLOOKUP(B204,'DM1'!$A$1:$M$80,13,FALSE),"")</f>
        <v/>
      </c>
      <c r="K204" s="40" t="str">
        <f>IFERROR(VLOOKUP(B204,'DM2'!$A$1:$M$80,13,FALSE),"")</f>
        <v/>
      </c>
      <c r="L204" s="40" t="str">
        <f>IFERROR(VLOOKUP(B204,'DM3'!$A$1:$M$80,13,FALSE),"")</f>
        <v/>
      </c>
      <c r="M204" s="40" t="str">
        <f>IFERROR(VLOOKUP(B204,'SP1'!$A$1:$L$80,12,FALSE),"")</f>
        <v/>
      </c>
      <c r="N204" s="40" t="str">
        <f>IFERROR(VLOOKUP(B204,'SP2'!$A$1:$L$80,12,FALSE),"")</f>
        <v/>
      </c>
      <c r="O204" s="40" t="str">
        <f>IFERROR(VLOOKUP(B204,'SP3'!$A$1:$L$73,12,FALSE),"")</f>
        <v/>
      </c>
      <c r="P204" s="41">
        <f t="shared" si="15"/>
        <v>0</v>
      </c>
      <c r="Q204" s="43">
        <f t="shared" si="16"/>
        <v>0</v>
      </c>
      <c r="R204" s="43">
        <f t="shared" si="18"/>
        <v>0</v>
      </c>
      <c r="S204" s="57">
        <f>IFERROR(VLOOKUP(B204,'Misecky SBX'!$A$1:$F$89,6,FALSE),"")</f>
        <v>15</v>
      </c>
      <c r="T204" s="56" t="str">
        <f>IFERROR(VLOOKUP(B204,DMSBX1!$D$1:$I$367,6,FALSE),"")</f>
        <v/>
      </c>
      <c r="U204" s="57" t="str">
        <f>IFERROR(VLOOKUP(B204,DMSBX2!$C$1:$J$398,8,FALSE),"")</f>
        <v/>
      </c>
      <c r="V204" s="56" t="str">
        <f>IFERROR(VLOOKUP(B204,DMSBX3!$D$1:$I$398,6,FALSE),"")</f>
        <v/>
      </c>
      <c r="W204" s="57" t="str">
        <f>IFERROR(VLOOKUP(B204,pa!$A$1:$G$398,7,FALSE),"")</f>
        <v/>
      </c>
      <c r="X204" s="56" t="str">
        <f>IFERROR(VLOOKUP(B204,so!$A$1:$F$398,6,FALSE),"")</f>
        <v/>
      </c>
      <c r="Y204" s="57" t="str">
        <f>IFERROR(VLOOKUP(B204,ne!$A$1:$F$398,6,FALSE),"")</f>
        <v/>
      </c>
      <c r="Z204" s="54">
        <f t="shared" si="17"/>
        <v>15</v>
      </c>
      <c r="AB204" s="54">
        <f t="shared" si="19"/>
        <v>15</v>
      </c>
    </row>
    <row r="205" spans="1:28" x14ac:dyDescent="0.45">
      <c r="B205" s="38">
        <v>14824738</v>
      </c>
      <c r="C205" s="37" t="s">
        <v>273</v>
      </c>
      <c r="D205" s="39">
        <v>2011</v>
      </c>
      <c r="E205" s="39" t="s">
        <v>9</v>
      </c>
      <c r="H205" s="37" t="s">
        <v>314</v>
      </c>
      <c r="J205" s="40" t="str">
        <f>IFERROR(VLOOKUP(B205,'DM1'!$A$1:$M$80,13,FALSE),"")</f>
        <v/>
      </c>
      <c r="K205" s="40" t="str">
        <f>IFERROR(VLOOKUP(B205,'DM2'!$A$1:$M$80,13,FALSE),"")</f>
        <v/>
      </c>
      <c r="L205" s="40" t="str">
        <f>IFERROR(VLOOKUP(B205,'DM3'!$A$1:$M$80,13,FALSE),"")</f>
        <v/>
      </c>
      <c r="M205" s="40" t="str">
        <f>IFERROR(VLOOKUP(B205,'SP1'!$A$1:$L$80,12,FALSE),"")</f>
        <v/>
      </c>
      <c r="N205" s="40" t="str">
        <f>IFERROR(VLOOKUP(B205,'SP2'!$A$1:$L$80,12,FALSE),"")</f>
        <v/>
      </c>
      <c r="O205" s="40" t="str">
        <f>IFERROR(VLOOKUP(B205,'SP3'!$A$1:$L$73,12,FALSE),"")</f>
        <v/>
      </c>
      <c r="P205" s="41">
        <f t="shared" si="15"/>
        <v>0</v>
      </c>
      <c r="Q205" s="43">
        <f t="shared" si="16"/>
        <v>0</v>
      </c>
      <c r="R205" s="43">
        <f t="shared" si="18"/>
        <v>0</v>
      </c>
      <c r="S205" s="57">
        <f>IFERROR(VLOOKUP(B205,'Misecky SBX'!$A$1:$F$89,6,FALSE),"")</f>
        <v>13</v>
      </c>
      <c r="T205" s="56" t="str">
        <f>IFERROR(VLOOKUP(B205,DMSBX1!$D$1:$I$367,6,FALSE),"")</f>
        <v/>
      </c>
      <c r="U205" s="57" t="str">
        <f>IFERROR(VLOOKUP(B205,DMSBX2!$C$1:$J$398,8,FALSE),"")</f>
        <v/>
      </c>
      <c r="V205" s="56" t="str">
        <f>IFERROR(VLOOKUP(B205,DMSBX3!$D$1:$I$398,6,FALSE),"")</f>
        <v/>
      </c>
      <c r="W205" s="57" t="str">
        <f>IFERROR(VLOOKUP(B205,pa!$A$1:$G$398,7,FALSE),"")</f>
        <v/>
      </c>
      <c r="X205" s="56" t="str">
        <f>IFERROR(VLOOKUP(B205,so!$A$1:$F$398,6,FALSE),"")</f>
        <v/>
      </c>
      <c r="Y205" s="57" t="str">
        <f>IFERROR(VLOOKUP(B205,ne!$A$1:$F$398,6,FALSE),"")</f>
        <v/>
      </c>
      <c r="Z205" s="54">
        <f t="shared" si="17"/>
        <v>13</v>
      </c>
      <c r="AB205" s="54">
        <f t="shared" si="19"/>
        <v>13</v>
      </c>
    </row>
    <row r="206" spans="1:28" s="92" customFormat="1" ht="14.65" thickBot="1" x14ac:dyDescent="0.5">
      <c r="A206" s="98" t="s">
        <v>293</v>
      </c>
      <c r="B206" s="99">
        <v>1000</v>
      </c>
      <c r="C206" s="100" t="s">
        <v>292</v>
      </c>
      <c r="D206" s="101">
        <v>2010</v>
      </c>
      <c r="E206" s="102" t="s">
        <v>9</v>
      </c>
      <c r="F206" s="43"/>
      <c r="G206" s="95"/>
      <c r="H206" s="92" t="s">
        <v>314</v>
      </c>
      <c r="I206" s="37"/>
      <c r="J206" s="40" t="str">
        <f>IFERROR(VLOOKUP(B206,'DM1'!$A$1:$M$80,13,FALSE),"")</f>
        <v/>
      </c>
      <c r="K206" s="40" t="str">
        <f>IFERROR(VLOOKUP(B206,'DM2'!$A$1:$M$80,13,FALSE),"")</f>
        <v/>
      </c>
      <c r="L206" s="40" t="str">
        <f>IFERROR(VLOOKUP(B206,'DM3'!$A$1:$M$80,13,FALSE),"")</f>
        <v/>
      </c>
      <c r="M206" s="40" t="str">
        <f>IFERROR(VLOOKUP(B206,'SP1'!$A$1:$L$80,12,FALSE),"")</f>
        <v/>
      </c>
      <c r="N206" s="40" t="str">
        <f>IFERROR(VLOOKUP(B206,'SP2'!$A$1:$L$80,12,FALSE),"")</f>
        <v/>
      </c>
      <c r="O206" s="40" t="str">
        <f>IFERROR(VLOOKUP(B206,'SP3'!$A$1:$L$73,12,FALSE),"")</f>
        <v/>
      </c>
      <c r="P206" s="41">
        <f t="shared" si="15"/>
        <v>0</v>
      </c>
      <c r="Q206" s="43">
        <f t="shared" si="16"/>
        <v>0</v>
      </c>
      <c r="R206" s="43">
        <f t="shared" si="18"/>
        <v>0</v>
      </c>
      <c r="S206" s="96">
        <f>IFERROR(VLOOKUP(B206,'Misecky SBX'!$A$1:$F$89,6,FALSE),"")</f>
        <v>12</v>
      </c>
      <c r="T206" s="97" t="str">
        <f>IFERROR(VLOOKUP(B206,DMSBX1!$D$1:$I$367,6,FALSE),"")</f>
        <v/>
      </c>
      <c r="U206" s="96" t="str">
        <f>IFERROR(VLOOKUP(B206,DMSBX2!$C$1:$J$398,8,FALSE),"")</f>
        <v/>
      </c>
      <c r="V206" s="97" t="str">
        <f>IFERROR(VLOOKUP(B206,DMSBX3!$D$1:$I$398,6,FALSE),"")</f>
        <v/>
      </c>
      <c r="W206" s="96" t="str">
        <f>IFERROR(VLOOKUP(B206,pa!$A$1:$G$398,7,FALSE),"")</f>
        <v/>
      </c>
      <c r="X206" s="97" t="str">
        <f>IFERROR(VLOOKUP(B206,so!$A$1:$F$398,6,FALSE),"")</f>
        <v/>
      </c>
      <c r="Y206" s="96" t="str">
        <f>IFERROR(VLOOKUP(B206,ne!$A$1:$F$398,6,FALSE),"")</f>
        <v/>
      </c>
      <c r="Z206" s="95">
        <f t="shared" si="17"/>
        <v>12</v>
      </c>
      <c r="AB206" s="54">
        <f t="shared" si="19"/>
        <v>12</v>
      </c>
    </row>
    <row r="207" spans="1:28" s="86" customFormat="1" ht="14.65" thickTop="1" x14ac:dyDescent="0.45">
      <c r="B207" s="87">
        <v>2022029</v>
      </c>
      <c r="C207" s="86" t="s">
        <v>90</v>
      </c>
      <c r="D207" s="88">
        <v>2008</v>
      </c>
      <c r="E207" s="88" t="s">
        <v>9</v>
      </c>
      <c r="F207" s="43">
        <v>51.666666666666664</v>
      </c>
      <c r="G207" s="89">
        <v>0</v>
      </c>
      <c r="H207" s="86" t="s">
        <v>314</v>
      </c>
      <c r="I207" s="37" t="s">
        <v>54</v>
      </c>
      <c r="J207" s="40">
        <f>IFERROR(VLOOKUP(B207,'DM1'!$A$1:$M$80,13,FALSE),"")</f>
        <v>100</v>
      </c>
      <c r="K207" s="40">
        <f>IFERROR(VLOOKUP(B207,'DM2'!$A$1:$M$80,13,FALSE),"")</f>
        <v>50</v>
      </c>
      <c r="L207" s="40">
        <f>IFERROR(VLOOKUP(B207,'DM3'!$A$1:$M$80,13,FALSE),"")</f>
        <v>50</v>
      </c>
      <c r="M207" s="40">
        <f>IFERROR(VLOOKUP(B207,'SP1'!$A$1:$L$80,12,FALSE),"")</f>
        <v>100</v>
      </c>
      <c r="N207" s="40">
        <f>IFERROR(VLOOKUP(B207,'SP2'!$A$1:$L$80,12,FALSE),"")</f>
        <v>100</v>
      </c>
      <c r="O207" s="40">
        <f>IFERROR(VLOOKUP(B207,'SP3'!$A$1:$L$73,12,FALSE),"")</f>
        <v>36</v>
      </c>
      <c r="P207" s="41">
        <f t="shared" si="15"/>
        <v>436</v>
      </c>
      <c r="Q207" s="43">
        <f t="shared" si="16"/>
        <v>350</v>
      </c>
      <c r="R207" s="43">
        <f t="shared" si="18"/>
        <v>300</v>
      </c>
      <c r="S207" s="90" t="str">
        <f>IFERROR(VLOOKUP(B207,'Misecky SBX'!$A$1:$F$89,6,FALSE),"")</f>
        <v/>
      </c>
      <c r="T207" s="91" t="str">
        <f>IFERROR(VLOOKUP(B207,DMSBX1!$D$1:$I$367,6,FALSE),"")</f>
        <v/>
      </c>
      <c r="U207" s="90" t="str">
        <f>IFERROR(VLOOKUP(B207,DMSBX2!$C$1:$J$398,8,FALSE),"")</f>
        <v/>
      </c>
      <c r="V207" s="91" t="str">
        <f>IFERROR(VLOOKUP(B207,DMSBX3!$D$1:$I$398,6,FALSE),"")</f>
        <v/>
      </c>
      <c r="W207" s="90" t="str">
        <f>IFERROR(VLOOKUP(B207,pa!$A$1:$G$398,7,FALSE),"")</f>
        <v/>
      </c>
      <c r="X207" s="91" t="str">
        <f>IFERROR(VLOOKUP(B207,so!$A$1:$F$398,6,FALSE),"")</f>
        <v/>
      </c>
      <c r="Y207" s="90" t="str">
        <f>IFERROR(VLOOKUP(B207,ne!$A$1:$F$398,6,FALSE),"")</f>
        <v/>
      </c>
      <c r="Z207" s="89">
        <f t="shared" si="17"/>
        <v>0</v>
      </c>
      <c r="AB207" s="54">
        <f t="shared" si="19"/>
        <v>0</v>
      </c>
    </row>
    <row r="208" spans="1:28" x14ac:dyDescent="0.45">
      <c r="B208" s="38">
        <v>16098</v>
      </c>
      <c r="C208" s="37" t="s">
        <v>71</v>
      </c>
      <c r="D208" s="39">
        <v>2008</v>
      </c>
      <c r="E208" s="39" t="s">
        <v>9</v>
      </c>
      <c r="F208" s="43">
        <v>66.666666666666671</v>
      </c>
      <c r="G208" s="54">
        <v>30</v>
      </c>
      <c r="H208" s="37" t="s">
        <v>314</v>
      </c>
      <c r="I208" s="37" t="s">
        <v>10</v>
      </c>
      <c r="J208" s="40">
        <f>IFERROR(VLOOKUP(B208,'DM1'!$A$1:$M$80,13,FALSE),"")</f>
        <v>50</v>
      </c>
      <c r="K208" s="40">
        <f>IFERROR(VLOOKUP(B208,'DM2'!$A$1:$M$80,13,FALSE),"")</f>
        <v>60</v>
      </c>
      <c r="L208" s="40">
        <f>IFERROR(VLOOKUP(B208,'DM3'!$A$1:$M$80,13,FALSE),"")</f>
        <v>80</v>
      </c>
      <c r="M208" s="40" t="str">
        <f>IFERROR(VLOOKUP(B208,'SP1'!$A$1:$L$80,12,FALSE),"")</f>
        <v/>
      </c>
      <c r="N208" s="40">
        <f>IFERROR(VLOOKUP(B208,'SP2'!$A$1:$L$80,12,FALSE),"")</f>
        <v>60</v>
      </c>
      <c r="O208" s="40">
        <f>IFERROR(VLOOKUP(B208,'SP3'!$A$1:$L$73,12,FALSE),"")</f>
        <v>80</v>
      </c>
      <c r="P208" s="41">
        <f t="shared" si="15"/>
        <v>330</v>
      </c>
      <c r="Q208" s="43">
        <f t="shared" si="16"/>
        <v>280</v>
      </c>
      <c r="R208" s="43">
        <f t="shared" si="18"/>
        <v>220</v>
      </c>
      <c r="S208" s="57" t="str">
        <f>IFERROR(VLOOKUP(B208,'Misecky SBX'!$A$1:$F$89,6,FALSE),"")</f>
        <v/>
      </c>
      <c r="T208" s="56" t="str">
        <f>IFERROR(VLOOKUP(B208,DMSBX1!$D$1:$I$367,6,FALSE),"")</f>
        <v/>
      </c>
      <c r="U208" s="57" t="str">
        <f>IFERROR(VLOOKUP(B208,DMSBX2!$C$1:$J$398,8,FALSE),"")</f>
        <v/>
      </c>
      <c r="V208" s="56" t="str">
        <f>IFERROR(VLOOKUP(B208,DMSBX3!$D$1:$I$398,6,FALSE),"")</f>
        <v/>
      </c>
      <c r="W208" s="57" t="str">
        <f>IFERROR(VLOOKUP(B208,pa!$A$1:$G$398,7,FALSE),"")</f>
        <v/>
      </c>
      <c r="X208" s="56" t="str">
        <f>IFERROR(VLOOKUP(B208,so!$A$1:$F$398,6,FALSE),"")</f>
        <v/>
      </c>
      <c r="Y208" s="57" t="str">
        <f>IFERROR(VLOOKUP(B208,ne!$A$1:$F$398,6,FALSE),"")</f>
        <v/>
      </c>
      <c r="Z208" s="54">
        <f t="shared" si="17"/>
        <v>0</v>
      </c>
      <c r="AB208" s="54">
        <f t="shared" si="19"/>
        <v>0</v>
      </c>
    </row>
    <row r="209" spans="2:28" x14ac:dyDescent="0.45">
      <c r="B209" s="38">
        <v>2022028</v>
      </c>
      <c r="C209" s="37" t="s">
        <v>92</v>
      </c>
      <c r="D209" s="39">
        <v>2008</v>
      </c>
      <c r="E209" s="39" t="s">
        <v>9</v>
      </c>
      <c r="F209" s="43">
        <v>34.666666666666664</v>
      </c>
      <c r="G209" s="54">
        <v>0</v>
      </c>
      <c r="H209" s="37" t="s">
        <v>314</v>
      </c>
      <c r="I209" s="37" t="s">
        <v>54</v>
      </c>
      <c r="J209" s="40">
        <f>IFERROR(VLOOKUP(B209,'DM1'!$A$1:$M$80,13,FALSE),"")</f>
        <v>45</v>
      </c>
      <c r="K209" s="40">
        <f>IFERROR(VLOOKUP(B209,'DM2'!$A$1:$M$80,13,FALSE),"")</f>
        <v>45</v>
      </c>
      <c r="L209" s="40">
        <f>IFERROR(VLOOKUP(B209,'DM3'!$A$1:$M$80,13,FALSE),"")</f>
        <v>45</v>
      </c>
      <c r="M209" s="40">
        <f>IFERROR(VLOOKUP(B209,'SP1'!$A$1:$L$80,12,FALSE),"")</f>
        <v>60</v>
      </c>
      <c r="N209" s="40">
        <f>IFERROR(VLOOKUP(B209,'SP2'!$A$1:$L$80,12,FALSE),"")</f>
        <v>50</v>
      </c>
      <c r="O209" s="40">
        <f>IFERROR(VLOOKUP(B209,'SP3'!$A$1:$L$73,12,FALSE),"")</f>
        <v>60</v>
      </c>
      <c r="P209" s="41">
        <f t="shared" si="15"/>
        <v>305</v>
      </c>
      <c r="Q209" s="43">
        <f t="shared" si="16"/>
        <v>215</v>
      </c>
      <c r="R209" s="43">
        <f t="shared" si="18"/>
        <v>170</v>
      </c>
      <c r="S209" s="57" t="str">
        <f>IFERROR(VLOOKUP(B209,'Misecky SBX'!$A$1:$F$89,6,FALSE),"")</f>
        <v/>
      </c>
      <c r="T209" s="56" t="str">
        <f>IFERROR(VLOOKUP(B209,DMSBX1!$D$1:$I$367,6,FALSE),"")</f>
        <v/>
      </c>
      <c r="U209" s="57" t="str">
        <f>IFERROR(VLOOKUP(B209,DMSBX2!$C$1:$J$398,8,FALSE),"")</f>
        <v/>
      </c>
      <c r="V209" s="56" t="str">
        <f>IFERROR(VLOOKUP(B209,DMSBX3!$D$1:$I$398,6,FALSE),"")</f>
        <v/>
      </c>
      <c r="W209" s="57" t="str">
        <f>IFERROR(VLOOKUP(B209,pa!$A$1:$G$398,7,FALSE),"")</f>
        <v/>
      </c>
      <c r="X209" s="56" t="str">
        <f>IFERROR(VLOOKUP(B209,so!$A$1:$F$398,6,FALSE),"")</f>
        <v/>
      </c>
      <c r="Y209" s="57" t="str">
        <f>IFERROR(VLOOKUP(B209,ne!$A$1:$F$398,6,FALSE),"")</f>
        <v/>
      </c>
      <c r="Z209" s="54">
        <f t="shared" si="17"/>
        <v>0</v>
      </c>
      <c r="AB209" s="54">
        <f t="shared" si="19"/>
        <v>0</v>
      </c>
    </row>
    <row r="210" spans="2:28" x14ac:dyDescent="0.45">
      <c r="B210" s="38">
        <v>2011001</v>
      </c>
      <c r="C210" s="37" t="s">
        <v>93</v>
      </c>
      <c r="D210" s="39">
        <v>2008</v>
      </c>
      <c r="E210" s="39" t="s">
        <v>9</v>
      </c>
      <c r="F210" s="43">
        <v>24</v>
      </c>
      <c r="G210" s="54">
        <v>0</v>
      </c>
      <c r="H210" s="37" t="s">
        <v>314</v>
      </c>
      <c r="I210" s="37" t="s">
        <v>12</v>
      </c>
      <c r="J210" s="40" t="str">
        <f>IFERROR(VLOOKUP(B210,'DM1'!$A$1:$M$80,13,FALSE),"")</f>
        <v/>
      </c>
      <c r="K210" s="40" t="str">
        <f>IFERROR(VLOOKUP(B210,'DM2'!$A$1:$M$80,13,FALSE),"")</f>
        <v/>
      </c>
      <c r="L210" s="40" t="str">
        <f>IFERROR(VLOOKUP(B210,'DM3'!$A$1:$M$80,13,FALSE),"")</f>
        <v/>
      </c>
      <c r="M210" s="40" t="str">
        <f>IFERROR(VLOOKUP(B210,'SP1'!$A$1:$L$80,12,FALSE),"")</f>
        <v/>
      </c>
      <c r="N210" s="40">
        <f>IFERROR(VLOOKUP(B210,'SP2'!$A$1:$L$80,12,FALSE),"")</f>
        <v>40</v>
      </c>
      <c r="O210" s="40" t="str">
        <f>IFERROR(VLOOKUP(B210,'SP3'!$A$1:$L$73,12,FALSE),"")</f>
        <v/>
      </c>
      <c r="P210" s="41">
        <f t="shared" si="15"/>
        <v>40</v>
      </c>
      <c r="Q210" s="43">
        <f t="shared" si="16"/>
        <v>40</v>
      </c>
      <c r="R210" s="43">
        <f t="shared" si="18"/>
        <v>40</v>
      </c>
      <c r="S210" s="57" t="str">
        <f>IFERROR(VLOOKUP(B210,'Misecky SBX'!$A$1:$F$89,6,FALSE),"")</f>
        <v/>
      </c>
      <c r="T210" s="56" t="str">
        <f>IFERROR(VLOOKUP(B210,DMSBX1!$D$1:$I$367,6,FALSE),"")</f>
        <v/>
      </c>
      <c r="U210" s="57" t="str">
        <f>IFERROR(VLOOKUP(B210,DMSBX2!$C$1:$J$398,8,FALSE),"")</f>
        <v/>
      </c>
      <c r="V210" s="56" t="str">
        <f>IFERROR(VLOOKUP(B210,DMSBX3!$D$1:$I$398,6,FALSE),"")</f>
        <v/>
      </c>
      <c r="W210" s="57" t="str">
        <f>IFERROR(VLOOKUP(B210,pa!$A$1:$G$398,7,FALSE),"")</f>
        <v/>
      </c>
      <c r="X210" s="56" t="str">
        <f>IFERROR(VLOOKUP(B210,so!$A$1:$F$398,6,FALSE),"")</f>
        <v/>
      </c>
      <c r="Y210" s="57" t="str">
        <f>IFERROR(VLOOKUP(B210,ne!$A$1:$F$398,6,FALSE),"")</f>
        <v/>
      </c>
      <c r="Z210" s="54">
        <f t="shared" si="17"/>
        <v>0</v>
      </c>
      <c r="AB210" s="54">
        <f t="shared" si="19"/>
        <v>0</v>
      </c>
    </row>
    <row r="211" spans="2:28" x14ac:dyDescent="0.45">
      <c r="B211" s="38">
        <v>2020119</v>
      </c>
      <c r="C211" s="37" t="s">
        <v>73</v>
      </c>
      <c r="D211" s="39">
        <v>2008</v>
      </c>
      <c r="E211" s="39" t="s">
        <v>9</v>
      </c>
      <c r="F211" s="43">
        <v>0</v>
      </c>
      <c r="G211" s="54">
        <v>30</v>
      </c>
      <c r="H211" s="37" t="s">
        <v>314</v>
      </c>
      <c r="I211" s="37" t="s">
        <v>10</v>
      </c>
      <c r="J211" s="40" t="str">
        <f>IFERROR(VLOOKUP(B211,'DM1'!$A$1:$M$80,13,FALSE),"")</f>
        <v/>
      </c>
      <c r="K211" s="40" t="str">
        <f>IFERROR(VLOOKUP(B211,'DM2'!$A$1:$M$80,13,FALSE),"")</f>
        <v/>
      </c>
      <c r="L211" s="40" t="str">
        <f>IFERROR(VLOOKUP(B211,'DM3'!$A$1:$M$80,13,FALSE),"")</f>
        <v/>
      </c>
      <c r="M211" s="40" t="str">
        <f>IFERROR(VLOOKUP(B211,'SP1'!$A$1:$L$80,12,FALSE),"")</f>
        <v/>
      </c>
      <c r="N211" s="40" t="str">
        <f>IFERROR(VLOOKUP(B211,'SP2'!$A$1:$L$80,12,FALSE),"")</f>
        <v/>
      </c>
      <c r="O211" s="40" t="str">
        <f>IFERROR(VLOOKUP(B211,'SP3'!$A$1:$L$73,12,FALSE),"")</f>
        <v/>
      </c>
      <c r="P211" s="41">
        <f t="shared" si="15"/>
        <v>0</v>
      </c>
      <c r="Q211" s="43">
        <f t="shared" si="16"/>
        <v>0</v>
      </c>
      <c r="R211" s="43">
        <f t="shared" si="18"/>
        <v>0</v>
      </c>
      <c r="S211" s="57" t="str">
        <f>IFERROR(VLOOKUP(B211,'Misecky SBX'!$A$1:$F$89,6,FALSE),"")</f>
        <v/>
      </c>
      <c r="T211" s="56" t="str">
        <f>IFERROR(VLOOKUP(B211,DMSBX1!$D$1:$I$367,6,FALSE),"")</f>
        <v/>
      </c>
      <c r="U211" s="57" t="str">
        <f>IFERROR(VLOOKUP(B211,DMSBX2!$C$1:$J$398,8,FALSE),"")</f>
        <v/>
      </c>
      <c r="V211" s="56" t="str">
        <f>IFERROR(VLOOKUP(B211,DMSBX3!$D$1:$I$398,6,FALSE),"")</f>
        <v/>
      </c>
      <c r="W211" s="57" t="str">
        <f>IFERROR(VLOOKUP(B211,pa!$A$1:$G$398,7,FALSE),"")</f>
        <v/>
      </c>
      <c r="X211" s="56" t="str">
        <f>IFERROR(VLOOKUP(B211,so!$A$1:$F$398,6,FALSE),"")</f>
        <v/>
      </c>
      <c r="Y211" s="57" t="str">
        <f>IFERROR(VLOOKUP(B211,ne!$A$1:$F$398,6,FALSE),"")</f>
        <v/>
      </c>
      <c r="Z211" s="54">
        <f t="shared" si="17"/>
        <v>0</v>
      </c>
      <c r="AB211" s="54">
        <f t="shared" si="19"/>
        <v>0</v>
      </c>
    </row>
    <row r="212" spans="2:28" x14ac:dyDescent="0.45">
      <c r="B212" s="38">
        <v>2018004</v>
      </c>
      <c r="C212" s="37" t="s">
        <v>78</v>
      </c>
      <c r="D212" s="39">
        <v>2008</v>
      </c>
      <c r="E212" s="39" t="s">
        <v>9</v>
      </c>
      <c r="F212" s="43">
        <v>0</v>
      </c>
      <c r="G212" s="54">
        <v>20.666666666666668</v>
      </c>
      <c r="H212" s="37" t="s">
        <v>314</v>
      </c>
      <c r="I212" s="37" t="s">
        <v>12</v>
      </c>
      <c r="J212" s="40" t="str">
        <f>IFERROR(VLOOKUP(B212,'DM1'!$A$1:$M$80,13,FALSE),"")</f>
        <v/>
      </c>
      <c r="K212" s="40" t="str">
        <f>IFERROR(VLOOKUP(B212,'DM2'!$A$1:$M$80,13,FALSE),"")</f>
        <v/>
      </c>
      <c r="L212" s="40" t="str">
        <f>IFERROR(VLOOKUP(B212,'DM3'!$A$1:$M$80,13,FALSE),"")</f>
        <v/>
      </c>
      <c r="M212" s="40" t="str">
        <f>IFERROR(VLOOKUP(B212,'SP1'!$A$1:$L$80,12,FALSE),"")</f>
        <v/>
      </c>
      <c r="N212" s="40" t="str">
        <f>IFERROR(VLOOKUP(B212,'SP2'!$A$1:$L$80,12,FALSE),"")</f>
        <v/>
      </c>
      <c r="O212" s="40" t="str">
        <f>IFERROR(VLOOKUP(B212,'SP3'!$A$1:$L$73,12,FALSE),"")</f>
        <v/>
      </c>
      <c r="P212" s="41">
        <f t="shared" si="15"/>
        <v>0</v>
      </c>
      <c r="Q212" s="43">
        <f t="shared" si="16"/>
        <v>0</v>
      </c>
      <c r="R212" s="43">
        <f t="shared" si="18"/>
        <v>0</v>
      </c>
      <c r="S212" s="57" t="str">
        <f>IFERROR(VLOOKUP(B212,'Misecky SBX'!$A$1:$F$89,6,FALSE),"")</f>
        <v/>
      </c>
      <c r="T212" s="56" t="str">
        <f>IFERROR(VLOOKUP(B212,DMSBX1!$D$1:$I$367,6,FALSE),"")</f>
        <v/>
      </c>
      <c r="U212" s="57" t="str">
        <f>IFERROR(VLOOKUP(B212,DMSBX2!$C$1:$J$398,8,FALSE),"")</f>
        <v/>
      </c>
      <c r="V212" s="56" t="str">
        <f>IFERROR(VLOOKUP(B212,DMSBX3!$D$1:$I$398,6,FALSE),"")</f>
        <v/>
      </c>
      <c r="W212" s="57" t="str">
        <f>IFERROR(VLOOKUP(B212,pa!$A$1:$G$398,7,FALSE),"")</f>
        <v/>
      </c>
      <c r="X212" s="56" t="str">
        <f>IFERROR(VLOOKUP(B212,so!$A$1:$F$398,6,FALSE),"")</f>
        <v/>
      </c>
      <c r="Y212" s="57" t="str">
        <f>IFERROR(VLOOKUP(B212,ne!$A$1:$F$398,6,FALSE),"")</f>
        <v/>
      </c>
      <c r="Z212" s="54">
        <f t="shared" si="17"/>
        <v>0</v>
      </c>
      <c r="AB212" s="54">
        <f t="shared" si="19"/>
        <v>0</v>
      </c>
    </row>
    <row r="213" spans="2:28" x14ac:dyDescent="0.45">
      <c r="B213" s="38">
        <v>2020120</v>
      </c>
      <c r="C213" s="37" t="s">
        <v>81</v>
      </c>
      <c r="D213" s="39">
        <v>2008</v>
      </c>
      <c r="E213" s="39" t="s">
        <v>9</v>
      </c>
      <c r="F213" s="43">
        <v>0</v>
      </c>
      <c r="G213" s="54">
        <v>16</v>
      </c>
      <c r="H213" s="37" t="s">
        <v>314</v>
      </c>
      <c r="I213" s="37" t="s">
        <v>10</v>
      </c>
      <c r="J213" s="40" t="str">
        <f>IFERROR(VLOOKUP(B213,'DM1'!$A$1:$M$80,13,FALSE),"")</f>
        <v/>
      </c>
      <c r="K213" s="40" t="str">
        <f>IFERROR(VLOOKUP(B213,'DM2'!$A$1:$M$80,13,FALSE),"")</f>
        <v/>
      </c>
      <c r="L213" s="40" t="str">
        <f>IFERROR(VLOOKUP(B213,'DM3'!$A$1:$M$80,13,FALSE),"")</f>
        <v/>
      </c>
      <c r="M213" s="40" t="str">
        <f>IFERROR(VLOOKUP(B213,'SP1'!$A$1:$L$80,12,FALSE),"")</f>
        <v/>
      </c>
      <c r="N213" s="40" t="str">
        <f>IFERROR(VLOOKUP(B213,'SP2'!$A$1:$L$80,12,FALSE),"")</f>
        <v/>
      </c>
      <c r="O213" s="40" t="str">
        <f>IFERROR(VLOOKUP(B213,'SP3'!$A$1:$L$73,12,FALSE),"")</f>
        <v/>
      </c>
      <c r="P213" s="41">
        <f t="shared" si="15"/>
        <v>0</v>
      </c>
      <c r="Q213" s="43">
        <f t="shared" si="16"/>
        <v>0</v>
      </c>
      <c r="R213" s="43">
        <f t="shared" si="18"/>
        <v>0</v>
      </c>
      <c r="S213" s="57" t="str">
        <f>IFERROR(VLOOKUP(B213,'Misecky SBX'!$A$1:$F$89,6,FALSE),"")</f>
        <v/>
      </c>
      <c r="T213" s="56" t="str">
        <f>IFERROR(VLOOKUP(B213,DMSBX1!$D$1:$I$367,6,FALSE),"")</f>
        <v/>
      </c>
      <c r="U213" s="57" t="str">
        <f>IFERROR(VLOOKUP(B213,DMSBX2!$C$1:$J$398,8,FALSE),"")</f>
        <v/>
      </c>
      <c r="V213" s="56" t="str">
        <f>IFERROR(VLOOKUP(B213,DMSBX3!$D$1:$I$398,6,FALSE),"")</f>
        <v/>
      </c>
      <c r="W213" s="57" t="str">
        <f>IFERROR(VLOOKUP(B213,pa!$A$1:$G$398,7,FALSE),"")</f>
        <v/>
      </c>
      <c r="X213" s="56" t="str">
        <f>IFERROR(VLOOKUP(B213,so!$A$1:$F$398,6,FALSE),"")</f>
        <v/>
      </c>
      <c r="Y213" s="57" t="str">
        <f>IFERROR(VLOOKUP(B213,ne!$A$1:$F$398,6,FALSE),"")</f>
        <v/>
      </c>
      <c r="Z213" s="54">
        <f t="shared" si="17"/>
        <v>0</v>
      </c>
      <c r="AB213" s="54">
        <f t="shared" si="19"/>
        <v>0</v>
      </c>
    </row>
    <row r="214" spans="2:28" x14ac:dyDescent="0.45">
      <c r="B214" s="38">
        <v>2020144</v>
      </c>
      <c r="C214" s="37" t="s">
        <v>83</v>
      </c>
      <c r="D214" s="39">
        <v>2008</v>
      </c>
      <c r="E214" s="39" t="s">
        <v>9</v>
      </c>
      <c r="F214" s="43">
        <v>0</v>
      </c>
      <c r="G214" s="54">
        <v>11.333333333333334</v>
      </c>
      <c r="H214" s="37" t="s">
        <v>314</v>
      </c>
      <c r="I214" s="37" t="s">
        <v>68</v>
      </c>
      <c r="J214" s="40" t="str">
        <f>IFERROR(VLOOKUP(B214,'DM1'!$A$1:$M$80,13,FALSE),"")</f>
        <v/>
      </c>
      <c r="K214" s="40" t="str">
        <f>IFERROR(VLOOKUP(B214,'DM2'!$A$1:$M$80,13,FALSE),"")</f>
        <v/>
      </c>
      <c r="L214" s="40" t="str">
        <f>IFERROR(VLOOKUP(B214,'DM3'!$A$1:$M$80,13,FALSE),"")</f>
        <v/>
      </c>
      <c r="M214" s="40" t="str">
        <f>IFERROR(VLOOKUP(B214,'SP1'!$A$1:$L$80,12,FALSE),"")</f>
        <v/>
      </c>
      <c r="N214" s="40" t="str">
        <f>IFERROR(VLOOKUP(B214,'SP2'!$A$1:$L$80,12,FALSE),"")</f>
        <v/>
      </c>
      <c r="O214" s="40" t="str">
        <f>IFERROR(VLOOKUP(B214,'SP3'!$A$1:$L$73,12,FALSE),"")</f>
        <v/>
      </c>
      <c r="P214" s="41">
        <f t="shared" si="15"/>
        <v>0</v>
      </c>
      <c r="Q214" s="43">
        <f t="shared" si="16"/>
        <v>0</v>
      </c>
      <c r="R214" s="43">
        <f t="shared" si="18"/>
        <v>0</v>
      </c>
      <c r="S214" s="57" t="str">
        <f>IFERROR(VLOOKUP(B214,'Misecky SBX'!$A$1:$F$89,6,FALSE),"")</f>
        <v/>
      </c>
      <c r="T214" s="56" t="str">
        <f>IFERROR(VLOOKUP(B214,DMSBX1!$D$1:$I$367,6,FALSE),"")</f>
        <v/>
      </c>
      <c r="U214" s="57" t="str">
        <f>IFERROR(VLOOKUP(B214,DMSBX2!$C$1:$J$398,8,FALSE),"")</f>
        <v/>
      </c>
      <c r="V214" s="56" t="str">
        <f>IFERROR(VLOOKUP(B214,DMSBX3!$D$1:$I$398,6,FALSE),"")</f>
        <v/>
      </c>
      <c r="W214" s="57" t="str">
        <f>IFERROR(VLOOKUP(B214,pa!$A$1:$G$398,7,FALSE),"")</f>
        <v/>
      </c>
      <c r="X214" s="56" t="str">
        <f>IFERROR(VLOOKUP(B214,so!$A$1:$F$398,6,FALSE),"")</f>
        <v/>
      </c>
      <c r="Y214" s="57" t="str">
        <f>IFERROR(VLOOKUP(B214,ne!$A$1:$F$398,6,FALSE),"")</f>
        <v/>
      </c>
      <c r="Z214" s="54">
        <f t="shared" si="17"/>
        <v>0</v>
      </c>
      <c r="AB214" s="54">
        <f t="shared" si="19"/>
        <v>0</v>
      </c>
    </row>
    <row r="215" spans="2:28" x14ac:dyDescent="0.45">
      <c r="B215" s="38">
        <v>2022030</v>
      </c>
      <c r="C215" s="37" t="s">
        <v>91</v>
      </c>
      <c r="D215" s="39">
        <v>2008</v>
      </c>
      <c r="E215" s="39" t="s">
        <v>9</v>
      </c>
      <c r="F215" s="43">
        <v>36</v>
      </c>
      <c r="G215" s="54">
        <v>0</v>
      </c>
      <c r="H215" s="37" t="s">
        <v>314</v>
      </c>
      <c r="I215" s="37" t="s">
        <v>29</v>
      </c>
      <c r="J215" s="40" t="str">
        <f>IFERROR(VLOOKUP(B215,'DM1'!$A$1:$M$80,13,FALSE),"")</f>
        <v/>
      </c>
      <c r="K215" s="40" t="str">
        <f>IFERROR(VLOOKUP(B215,'DM2'!$A$1:$M$80,13,FALSE),"")</f>
        <v/>
      </c>
      <c r="L215" s="40" t="str">
        <f>IFERROR(VLOOKUP(B215,'DM3'!$A$1:$M$80,13,FALSE),"")</f>
        <v/>
      </c>
      <c r="M215" s="40" t="str">
        <f>IFERROR(VLOOKUP(B215,'SP1'!$A$1:$L$80,12,FALSE),"")</f>
        <v/>
      </c>
      <c r="N215" s="40" t="str">
        <f>IFERROR(VLOOKUP(B215,'SP2'!$A$1:$L$80,12,FALSE),"")</f>
        <v/>
      </c>
      <c r="O215" s="40" t="str">
        <f>IFERROR(VLOOKUP(B215,'SP3'!$A$1:$L$73,12,FALSE),"")</f>
        <v/>
      </c>
      <c r="P215" s="41">
        <f t="shared" si="15"/>
        <v>0</v>
      </c>
      <c r="Q215" s="43">
        <f t="shared" si="16"/>
        <v>0</v>
      </c>
      <c r="R215" s="43">
        <f t="shared" si="18"/>
        <v>0</v>
      </c>
      <c r="S215" s="57" t="str">
        <f>IFERROR(VLOOKUP(B215,'Misecky SBX'!$A$1:$F$89,6,FALSE),"")</f>
        <v/>
      </c>
      <c r="T215" s="56" t="str">
        <f>IFERROR(VLOOKUP(B215,DMSBX1!$D$1:$I$367,6,FALSE),"")</f>
        <v/>
      </c>
      <c r="U215" s="57" t="str">
        <f>IFERROR(VLOOKUP(B215,DMSBX2!$C$1:$J$398,8,FALSE),"")</f>
        <v/>
      </c>
      <c r="V215" s="56" t="str">
        <f>IFERROR(VLOOKUP(B215,DMSBX3!$D$1:$I$398,6,FALSE),"")</f>
        <v/>
      </c>
      <c r="W215" s="57" t="str">
        <f>IFERROR(VLOOKUP(B215,pa!$A$1:$G$398,7,FALSE),"")</f>
        <v/>
      </c>
      <c r="X215" s="56" t="str">
        <f>IFERROR(VLOOKUP(B215,so!$A$1:$F$398,6,FALSE),"")</f>
        <v/>
      </c>
      <c r="Y215" s="57" t="str">
        <f>IFERROR(VLOOKUP(B215,ne!$A$1:$F$398,6,FALSE),"")</f>
        <v/>
      </c>
      <c r="Z215" s="54">
        <f t="shared" si="17"/>
        <v>0</v>
      </c>
      <c r="AB215" s="54">
        <f t="shared" si="19"/>
        <v>0</v>
      </c>
    </row>
    <row r="216" spans="2:28" x14ac:dyDescent="0.45">
      <c r="B216" s="37">
        <v>2020134</v>
      </c>
      <c r="C216" s="37" t="s">
        <v>461</v>
      </c>
      <c r="D216" s="39">
        <v>2008</v>
      </c>
      <c r="E216" s="39" t="s">
        <v>9</v>
      </c>
      <c r="H216" s="37" t="s">
        <v>314</v>
      </c>
      <c r="J216" s="40" t="str">
        <f>IFERROR(VLOOKUP(B216,'DM1'!$A$1:$M$80,13,FALSE),"")</f>
        <v/>
      </c>
      <c r="K216" s="40" t="str">
        <f>IFERROR(VLOOKUP(B216,'DM2'!$A$1:$M$80,13,FALSE),"")</f>
        <v/>
      </c>
      <c r="L216" s="40" t="str">
        <f>IFERROR(VLOOKUP(B216,'DM3'!$A$1:$M$80,13,FALSE),"")</f>
        <v/>
      </c>
      <c r="M216" s="40" t="str">
        <f>IFERROR(VLOOKUP(B216,'SP1'!$A$1:$L$80,12,FALSE),"")</f>
        <v/>
      </c>
      <c r="N216" s="40" t="str">
        <f>IFERROR(VLOOKUP(B216,'SP2'!$A$1:$L$80,12,FALSE),"")</f>
        <v/>
      </c>
      <c r="O216" s="40" t="str">
        <f>IFERROR(VLOOKUP(B216,'SP3'!$A$1:$L$73,12,FALSE),"")</f>
        <v/>
      </c>
      <c r="P216" s="41">
        <f t="shared" si="15"/>
        <v>0</v>
      </c>
      <c r="Q216" s="43">
        <f t="shared" si="16"/>
        <v>0</v>
      </c>
      <c r="R216" s="43">
        <f t="shared" si="18"/>
        <v>0</v>
      </c>
      <c r="W216" s="57" t="str">
        <f>IFERROR(VLOOKUP(B216,pa!$A$1:$G$398,7,FALSE),"")</f>
        <v/>
      </c>
      <c r="X216" s="56" t="str">
        <f>IFERROR(VLOOKUP(B216,so!$A$1:$F$398,6,FALSE),"")</f>
        <v/>
      </c>
      <c r="Y216" s="57" t="str">
        <f>IFERROR(VLOOKUP(B216,ne!$A$1:$F$398,6,FALSE),"")</f>
        <v/>
      </c>
      <c r="Z216" s="54">
        <f t="shared" si="17"/>
        <v>0</v>
      </c>
      <c r="AB216" s="54">
        <f t="shared" si="19"/>
        <v>0</v>
      </c>
    </row>
    <row r="217" spans="2:28" x14ac:dyDescent="0.45">
      <c r="B217" s="38">
        <v>2018011</v>
      </c>
      <c r="C217" s="37" t="s">
        <v>96</v>
      </c>
      <c r="D217" s="39">
        <v>2009</v>
      </c>
      <c r="E217" s="39" t="s">
        <v>9</v>
      </c>
      <c r="F217" s="43">
        <v>73.333333333333329</v>
      </c>
      <c r="G217" s="54">
        <v>0</v>
      </c>
      <c r="H217" s="37" t="s">
        <v>314</v>
      </c>
      <c r="I217" s="37" t="s">
        <v>54</v>
      </c>
      <c r="J217" s="40">
        <f>IFERROR(VLOOKUP(B217,'DM1'!$A$1:$M$80,13,FALSE),"")</f>
        <v>60</v>
      </c>
      <c r="K217" s="40">
        <f>IFERROR(VLOOKUP(B217,'DM2'!$A$1:$M$80,13,FALSE),"")</f>
        <v>100</v>
      </c>
      <c r="L217" s="40">
        <f>IFERROR(VLOOKUP(B217,'DM3'!$A$1:$M$80,13,FALSE),"")</f>
        <v>60</v>
      </c>
      <c r="M217" s="40">
        <f>IFERROR(VLOOKUP(B217,'SP1'!$A$1:$L$80,12,FALSE),"")</f>
        <v>80</v>
      </c>
      <c r="N217" s="40">
        <f>IFERROR(VLOOKUP(B217,'SP2'!$A$1:$L$80,12,FALSE),"")</f>
        <v>80</v>
      </c>
      <c r="O217" s="40">
        <f>IFERROR(VLOOKUP(B217,'SP3'!$A$1:$L$73,12,FALSE),"")</f>
        <v>100</v>
      </c>
      <c r="P217" s="41">
        <f t="shared" si="15"/>
        <v>480</v>
      </c>
      <c r="Q217" s="43">
        <f t="shared" si="16"/>
        <v>360</v>
      </c>
      <c r="R217" s="43">
        <f t="shared" si="18"/>
        <v>280</v>
      </c>
      <c r="S217" s="57" t="str">
        <f>IFERROR(VLOOKUP(B217,'Misecky SBX'!$A$1:$F$89,6,FALSE),"")</f>
        <v/>
      </c>
      <c r="T217" s="56" t="str">
        <f>IFERROR(VLOOKUP(B217,DMSBX1!$D$1:$I$367,6,FALSE),"")</f>
        <v/>
      </c>
      <c r="U217" s="57" t="str">
        <f>IFERROR(VLOOKUP(B217,DMSBX2!$C$1:$J$398,8,FALSE),"")</f>
        <v/>
      </c>
      <c r="V217" s="56" t="str">
        <f>IFERROR(VLOOKUP(B217,DMSBX3!$D$1:$I$398,6,FALSE),"")</f>
        <v/>
      </c>
      <c r="W217" s="57" t="str">
        <f>IFERROR(VLOOKUP(B217,pa!$A$1:$G$398,7,FALSE),"")</f>
        <v/>
      </c>
      <c r="X217" s="56" t="str">
        <f>IFERROR(VLOOKUP(B217,so!$A$1:$F$398,6,FALSE),"")</f>
        <v/>
      </c>
      <c r="Y217" s="57" t="str">
        <f>IFERROR(VLOOKUP(B217,ne!$A$1:$F$398,6,FALSE),"")</f>
        <v/>
      </c>
      <c r="Z217" s="54">
        <f t="shared" si="17"/>
        <v>0</v>
      </c>
      <c r="AB217" s="54">
        <f t="shared" si="19"/>
        <v>0</v>
      </c>
    </row>
    <row r="218" spans="2:28" x14ac:dyDescent="0.45">
      <c r="B218" s="38">
        <v>2022027</v>
      </c>
      <c r="C218" s="37" t="s">
        <v>99</v>
      </c>
      <c r="D218" s="39">
        <v>2009</v>
      </c>
      <c r="E218" s="39" t="s">
        <v>9</v>
      </c>
      <c r="F218" s="43">
        <v>20</v>
      </c>
      <c r="G218" s="54">
        <v>0</v>
      </c>
      <c r="H218" s="37" t="s">
        <v>314</v>
      </c>
      <c r="I218" s="37" t="s">
        <v>17</v>
      </c>
      <c r="J218" s="40" t="str">
        <f>IFERROR(VLOOKUP(B218,'DM1'!$A$1:$M$80,13,FALSE),"")</f>
        <v/>
      </c>
      <c r="K218" s="40" t="str">
        <f>IFERROR(VLOOKUP(B218,'DM2'!$A$1:$M$80,13,FALSE),"")</f>
        <v/>
      </c>
      <c r="L218" s="40" t="str">
        <f>IFERROR(VLOOKUP(B218,'DM3'!$A$1:$M$80,13,FALSE),"")</f>
        <v/>
      </c>
      <c r="M218" s="40" t="str">
        <f>IFERROR(VLOOKUP(B218,'SP1'!$A$1:$L$80,12,FALSE),"")</f>
        <v/>
      </c>
      <c r="N218" s="40" t="str">
        <f>IFERROR(VLOOKUP(B218,'SP2'!$A$1:$L$80,12,FALSE),"")</f>
        <v/>
      </c>
      <c r="O218" s="40" t="str">
        <f>IFERROR(VLOOKUP(B218,'SP3'!$A$1:$L$73,12,FALSE),"")</f>
        <v/>
      </c>
      <c r="P218" s="41">
        <f t="shared" si="15"/>
        <v>0</v>
      </c>
      <c r="Q218" s="43">
        <f t="shared" si="16"/>
        <v>0</v>
      </c>
      <c r="R218" s="43">
        <f t="shared" si="18"/>
        <v>0</v>
      </c>
      <c r="S218" s="57" t="str">
        <f>IFERROR(VLOOKUP(B218,'Misecky SBX'!$A$1:$F$89,6,FALSE),"")</f>
        <v/>
      </c>
      <c r="T218" s="56" t="str">
        <f>IFERROR(VLOOKUP(B218,DMSBX1!$D$1:$I$367,6,FALSE),"")</f>
        <v/>
      </c>
      <c r="U218" s="57" t="str">
        <f>IFERROR(VLOOKUP(B218,DMSBX2!$C$1:$J$398,8,FALSE),"")</f>
        <v/>
      </c>
      <c r="V218" s="56" t="str">
        <f>IFERROR(VLOOKUP(B218,DMSBX3!$D$1:$I$398,6,FALSE),"")</f>
        <v/>
      </c>
      <c r="W218" s="57" t="str">
        <f>IFERROR(VLOOKUP(B218,pa!$A$1:$G$398,7,FALSE),"")</f>
        <v/>
      </c>
      <c r="X218" s="56" t="str">
        <f>IFERROR(VLOOKUP(B218,so!$A$1:$F$398,6,FALSE),"")</f>
        <v/>
      </c>
      <c r="Y218" s="57" t="str">
        <f>IFERROR(VLOOKUP(B218,ne!$A$1:$F$398,6,FALSE),"")</f>
        <v/>
      </c>
      <c r="Z218" s="54">
        <f t="shared" si="17"/>
        <v>0</v>
      </c>
      <c r="AB218" s="54">
        <f t="shared" si="19"/>
        <v>0</v>
      </c>
    </row>
    <row r="219" spans="2:28" x14ac:dyDescent="0.45">
      <c r="B219" s="38">
        <v>2020131</v>
      </c>
      <c r="C219" s="37" t="s">
        <v>98</v>
      </c>
      <c r="D219" s="39">
        <v>2010</v>
      </c>
      <c r="E219" s="39" t="s">
        <v>9</v>
      </c>
      <c r="F219" s="43">
        <v>56.666666666666664</v>
      </c>
      <c r="G219" s="54">
        <v>0</v>
      </c>
      <c r="H219" s="37" t="s">
        <v>314</v>
      </c>
      <c r="I219" s="37" t="s">
        <v>95</v>
      </c>
      <c r="J219" s="40">
        <f>IFERROR(VLOOKUP(B219,'DM1'!$A$1:$M$80,13,FALSE),"")</f>
        <v>80</v>
      </c>
      <c r="K219" s="40">
        <f>IFERROR(VLOOKUP(B219,'DM2'!$A$1:$M$80,13,FALSE),"")</f>
        <v>100</v>
      </c>
      <c r="L219" s="40">
        <f>IFERROR(VLOOKUP(B219,'DM3'!$A$1:$M$80,13,FALSE),"")</f>
        <v>80</v>
      </c>
      <c r="M219" s="40">
        <f>IFERROR(VLOOKUP(B219,'SP1'!$A$1:$L$80,12,FALSE),"")</f>
        <v>100</v>
      </c>
      <c r="N219" s="40">
        <f>IFERROR(VLOOKUP(B219,'SP2'!$A$1:$L$80,12,FALSE),"")</f>
        <v>100</v>
      </c>
      <c r="O219" s="40">
        <f>IFERROR(VLOOKUP(B219,'SP3'!$A$1:$L$73,12,FALSE),"")</f>
        <v>100</v>
      </c>
      <c r="P219" s="41">
        <f t="shared" si="15"/>
        <v>560</v>
      </c>
      <c r="Q219" s="43">
        <f t="shared" si="16"/>
        <v>400</v>
      </c>
      <c r="R219" s="43">
        <f t="shared" si="18"/>
        <v>300</v>
      </c>
      <c r="S219" s="57" t="str">
        <f>IFERROR(VLOOKUP(B219,'Misecky SBX'!$A$1:$F$89,6,FALSE),"")</f>
        <v/>
      </c>
      <c r="T219" s="56" t="str">
        <f>IFERROR(VLOOKUP(B219,DMSBX1!$D$1:$I$367,6,FALSE),"")</f>
        <v/>
      </c>
      <c r="U219" s="57" t="str">
        <f>IFERROR(VLOOKUP(B219,DMSBX2!$C$1:$J$398,8,FALSE),"")</f>
        <v/>
      </c>
      <c r="V219" s="56" t="str">
        <f>IFERROR(VLOOKUP(B219,DMSBX3!$D$1:$I$398,6,FALSE),"")</f>
        <v/>
      </c>
      <c r="W219" s="57" t="str">
        <f>IFERROR(VLOOKUP(B219,pa!$A$1:$G$398,7,FALSE),"")</f>
        <v/>
      </c>
      <c r="X219" s="56" t="str">
        <f>IFERROR(VLOOKUP(B219,so!$A$1:$F$398,6,FALSE),"")</f>
        <v/>
      </c>
      <c r="Y219" s="57" t="str">
        <f>IFERROR(VLOOKUP(B219,ne!$A$1:$F$398,6,FALSE),"")</f>
        <v/>
      </c>
      <c r="Z219" s="54">
        <f t="shared" si="17"/>
        <v>0</v>
      </c>
      <c r="AB219" s="54">
        <f t="shared" si="19"/>
        <v>0</v>
      </c>
    </row>
    <row r="220" spans="2:28" x14ac:dyDescent="0.45">
      <c r="B220" s="38">
        <v>2019101</v>
      </c>
      <c r="C220" s="37" t="s">
        <v>97</v>
      </c>
      <c r="D220" s="39">
        <v>2010</v>
      </c>
      <c r="E220" s="39" t="s">
        <v>9</v>
      </c>
      <c r="F220" s="43">
        <v>60</v>
      </c>
      <c r="G220" s="54">
        <v>0</v>
      </c>
      <c r="H220" s="37" t="s">
        <v>314</v>
      </c>
      <c r="I220" s="37" t="s">
        <v>54</v>
      </c>
      <c r="J220" s="40">
        <f>IFERROR(VLOOKUP(B220,'DM1'!$A$1:$M$80,13,FALSE),"")</f>
        <v>60</v>
      </c>
      <c r="K220" s="40">
        <f>IFERROR(VLOOKUP(B220,'DM2'!$A$1:$M$80,13,FALSE),"")</f>
        <v>60</v>
      </c>
      <c r="L220" s="40">
        <f>IFERROR(VLOOKUP(B220,'DM3'!$A$1:$M$80,13,FALSE),"")</f>
        <v>60</v>
      </c>
      <c r="M220" s="40">
        <f>IFERROR(VLOOKUP(B220,'SP1'!$A$1:$L$80,12,FALSE),"")</f>
        <v>80</v>
      </c>
      <c r="N220" s="40">
        <f>IFERROR(VLOOKUP(B220,'SP2'!$A$1:$L$80,12,FALSE),"")</f>
        <v>80</v>
      </c>
      <c r="O220" s="40">
        <f>IFERROR(VLOOKUP(B220,'SP3'!$A$1:$L$73,12,FALSE),"")</f>
        <v>80</v>
      </c>
      <c r="P220" s="41">
        <f t="shared" si="15"/>
        <v>420</v>
      </c>
      <c r="Q220" s="43">
        <f t="shared" si="16"/>
        <v>300</v>
      </c>
      <c r="R220" s="43">
        <f t="shared" si="18"/>
        <v>240</v>
      </c>
      <c r="S220" s="57" t="str">
        <f>IFERROR(VLOOKUP(B220,'Misecky SBX'!$A$1:$F$89,6,FALSE),"")</f>
        <v/>
      </c>
      <c r="T220" s="56" t="str">
        <f>IFERROR(VLOOKUP(B220,DMSBX1!$D$1:$I$367,6,FALSE),"")</f>
        <v/>
      </c>
      <c r="U220" s="57" t="str">
        <f>IFERROR(VLOOKUP(B220,DMSBX2!$C$1:$J$398,8,FALSE),"")</f>
        <v/>
      </c>
      <c r="V220" s="56" t="str">
        <f>IFERROR(VLOOKUP(B220,DMSBX3!$D$1:$I$398,6,FALSE),"")</f>
        <v/>
      </c>
      <c r="W220" s="57" t="str">
        <f>IFERROR(VLOOKUP(B220,pa!$A$1:$G$398,7,FALSE),"")</f>
        <v/>
      </c>
      <c r="X220" s="56" t="str">
        <f>IFERROR(VLOOKUP(B220,so!$A$1:$F$398,6,FALSE),"")</f>
        <v/>
      </c>
      <c r="Y220" s="57" t="str">
        <f>IFERROR(VLOOKUP(B220,ne!$A$1:$F$398,6,FALSE),"")</f>
        <v/>
      </c>
      <c r="Z220" s="54">
        <f t="shared" si="17"/>
        <v>0</v>
      </c>
      <c r="AB220" s="54">
        <f t="shared" si="19"/>
        <v>0</v>
      </c>
    </row>
    <row r="221" spans="2:28" x14ac:dyDescent="0.45">
      <c r="B221" s="38">
        <v>2023993</v>
      </c>
      <c r="C221" s="44" t="s">
        <v>452</v>
      </c>
      <c r="D221" s="39">
        <v>2010</v>
      </c>
      <c r="E221" s="39" t="s">
        <v>9</v>
      </c>
      <c r="H221" s="37" t="s">
        <v>314</v>
      </c>
      <c r="J221" s="40">
        <f>IFERROR(VLOOKUP(B221,'DM1'!$A$1:$M$80,13,FALSE),"")</f>
        <v>40</v>
      </c>
      <c r="K221" s="40">
        <f>IFERROR(VLOOKUP(B221,'DM2'!$A$1:$M$80,13,FALSE),"")</f>
        <v>40</v>
      </c>
      <c r="L221" s="40">
        <f>IFERROR(VLOOKUP(B221,'DM3'!$A$1:$M$80,13,FALSE),"")</f>
        <v>45</v>
      </c>
      <c r="M221" s="40" t="str">
        <f>IFERROR(VLOOKUP(B221,'SP1'!$A$1:$L$80,12,FALSE),"")</f>
        <v/>
      </c>
      <c r="N221" s="40" t="str">
        <f>IFERROR(VLOOKUP(B221,'SP2'!$A$1:$L$80,12,FALSE),"")</f>
        <v/>
      </c>
      <c r="O221" s="40" t="str">
        <f>IFERROR(VLOOKUP(B221,'SP3'!$A$1:$L$73,12,FALSE),"")</f>
        <v/>
      </c>
      <c r="P221" s="41">
        <f t="shared" si="15"/>
        <v>125</v>
      </c>
      <c r="Q221" s="43">
        <f t="shared" si="16"/>
        <v>125</v>
      </c>
      <c r="R221" s="43">
        <f t="shared" si="18"/>
        <v>125</v>
      </c>
      <c r="W221" s="57" t="str">
        <f>IFERROR(VLOOKUP(B221,pa!$A$1:$G$398,7,FALSE),"")</f>
        <v/>
      </c>
      <c r="X221" s="56" t="str">
        <f>IFERROR(VLOOKUP(B221,so!$A$1:$F$398,6,FALSE),"")</f>
        <v/>
      </c>
      <c r="Y221" s="57" t="str">
        <f>IFERROR(VLOOKUP(B221,ne!$A$1:$F$398,6,FALSE),"")</f>
        <v/>
      </c>
      <c r="Z221" s="54">
        <f t="shared" si="17"/>
        <v>0</v>
      </c>
      <c r="AB221" s="54">
        <f t="shared" si="19"/>
        <v>0</v>
      </c>
    </row>
    <row r="222" spans="2:28" x14ac:dyDescent="0.45">
      <c r="B222" s="37">
        <v>2023023</v>
      </c>
      <c r="C222" s="37" t="s">
        <v>456</v>
      </c>
      <c r="D222" s="37">
        <v>2010</v>
      </c>
      <c r="E222" s="39" t="s">
        <v>9</v>
      </c>
      <c r="H222" s="37" t="s">
        <v>314</v>
      </c>
      <c r="J222" s="40" t="str">
        <f>IFERROR(VLOOKUP(B222,'DM1'!$A$1:$M$80,13,FALSE),"")</f>
        <v/>
      </c>
      <c r="K222" s="40" t="str">
        <f>IFERROR(VLOOKUP(B222,'DM2'!$A$1:$M$80,13,FALSE),"")</f>
        <v/>
      </c>
      <c r="L222" s="40" t="str">
        <f>IFERROR(VLOOKUP(B222,'DM3'!$A$1:$M$80,13,FALSE),"")</f>
        <v/>
      </c>
      <c r="M222" s="40" t="str">
        <f>IFERROR(VLOOKUP(B222,'SP1'!$A$1:$L$80,12,FALSE),"")</f>
        <v/>
      </c>
      <c r="N222" s="40">
        <f>IFERROR(VLOOKUP(B222,'SP2'!$A$1:$L$80,12,FALSE),"")</f>
        <v>50</v>
      </c>
      <c r="O222" s="40">
        <f>IFERROR(VLOOKUP(B222,'SP3'!$A$1:$L$73,12,FALSE),"")</f>
        <v>45</v>
      </c>
      <c r="P222" s="41">
        <f t="shared" si="15"/>
        <v>95</v>
      </c>
      <c r="Q222" s="43">
        <f t="shared" si="16"/>
        <v>95</v>
      </c>
      <c r="R222" s="43">
        <f t="shared" si="18"/>
        <v>95</v>
      </c>
      <c r="W222" s="57" t="str">
        <f>IFERROR(VLOOKUP(B222,pa!$A$1:$G$398,7,FALSE),"")</f>
        <v/>
      </c>
      <c r="X222" s="56" t="str">
        <f>IFERROR(VLOOKUP(B222,so!$A$1:$F$398,6,FALSE),"")</f>
        <v/>
      </c>
      <c r="Y222" s="57" t="str">
        <f>IFERROR(VLOOKUP(B222,ne!$A$1:$F$398,6,FALSE),"")</f>
        <v/>
      </c>
      <c r="Z222" s="54">
        <f t="shared" si="17"/>
        <v>0</v>
      </c>
      <c r="AB222" s="54">
        <f t="shared" si="19"/>
        <v>0</v>
      </c>
    </row>
    <row r="223" spans="2:28" x14ac:dyDescent="0.45">
      <c r="B223" s="38">
        <v>2019104</v>
      </c>
      <c r="C223" s="37" t="s">
        <v>94</v>
      </c>
      <c r="D223" s="39">
        <v>2010</v>
      </c>
      <c r="E223" s="39" t="s">
        <v>9</v>
      </c>
      <c r="F223" s="43">
        <v>100</v>
      </c>
      <c r="G223" s="54">
        <v>0</v>
      </c>
      <c r="H223" s="37" t="s">
        <v>314</v>
      </c>
      <c r="I223" s="37" t="s">
        <v>95</v>
      </c>
      <c r="J223" s="40" t="str">
        <f>IFERROR(VLOOKUP(B223,'DM1'!$A$1:$M$80,13,FALSE),"")</f>
        <v/>
      </c>
      <c r="K223" s="40" t="str">
        <f>IFERROR(VLOOKUP(B223,'DM2'!$A$1:$M$80,13,FALSE),"")</f>
        <v/>
      </c>
      <c r="L223" s="40" t="str">
        <f>IFERROR(VLOOKUP(B223,'DM3'!$A$1:$M$80,13,FALSE),"")</f>
        <v/>
      </c>
      <c r="M223" s="40" t="str">
        <f>IFERROR(VLOOKUP(B223,'SP1'!$A$1:$L$80,12,FALSE),"")</f>
        <v/>
      </c>
      <c r="N223" s="40" t="str">
        <f>IFERROR(VLOOKUP(B223,'SP2'!$A$1:$L$80,12,FALSE),"")</f>
        <v/>
      </c>
      <c r="O223" s="40" t="str">
        <f>IFERROR(VLOOKUP(B223,'SP3'!$A$1:$L$73,12,FALSE),"")</f>
        <v/>
      </c>
      <c r="P223" s="41">
        <f t="shared" si="15"/>
        <v>0</v>
      </c>
      <c r="Q223" s="43">
        <f t="shared" si="16"/>
        <v>0</v>
      </c>
      <c r="R223" s="43">
        <f t="shared" si="18"/>
        <v>0</v>
      </c>
      <c r="S223" s="57" t="str">
        <f>IFERROR(VLOOKUP(B223,'Misecky SBX'!$A$1:$F$89,6,FALSE),"")</f>
        <v/>
      </c>
      <c r="T223" s="56" t="str">
        <f>IFERROR(VLOOKUP(B223,DMSBX1!$D$1:$I$367,6,FALSE),"")</f>
        <v/>
      </c>
      <c r="U223" s="57" t="str">
        <f>IFERROR(VLOOKUP(B223,DMSBX2!$C$1:$J$398,8,FALSE),"")</f>
        <v/>
      </c>
      <c r="V223" s="56" t="str">
        <f>IFERROR(VLOOKUP(B223,DMSBX3!$D$1:$I$398,6,FALSE),"")</f>
        <v/>
      </c>
      <c r="W223" s="57" t="str">
        <f>IFERROR(VLOOKUP(B223,pa!$A$1:$G$398,7,FALSE),"")</f>
        <v/>
      </c>
      <c r="X223" s="56" t="str">
        <f>IFERROR(VLOOKUP(B223,so!$A$1:$F$398,6,FALSE),"")</f>
        <v/>
      </c>
      <c r="Y223" s="57" t="str">
        <f>IFERROR(VLOOKUP(B223,ne!$A$1:$F$398,6,FALSE),"")</f>
        <v/>
      </c>
      <c r="Z223" s="54">
        <f t="shared" si="17"/>
        <v>0</v>
      </c>
      <c r="AB223" s="54">
        <f t="shared" si="19"/>
        <v>0</v>
      </c>
    </row>
    <row r="224" spans="2:28" x14ac:dyDescent="0.45">
      <c r="B224" s="38">
        <v>2021108</v>
      </c>
      <c r="C224" s="37" t="s">
        <v>281</v>
      </c>
      <c r="D224" s="39">
        <v>2010</v>
      </c>
      <c r="E224" s="39" t="s">
        <v>9</v>
      </c>
      <c r="H224" s="37" t="s">
        <v>314</v>
      </c>
      <c r="J224" s="40" t="str">
        <f>IFERROR(VLOOKUP(B224,'DM1'!$A$1:$M$80,13,FALSE),"")</f>
        <v/>
      </c>
      <c r="K224" s="40" t="str">
        <f>IFERROR(VLOOKUP(B224,'DM2'!$A$1:$M$80,13,FALSE),"")</f>
        <v/>
      </c>
      <c r="L224" s="40" t="str">
        <f>IFERROR(VLOOKUP(B224,'DM3'!$A$1:$M$80,13,FALSE),"")</f>
        <v/>
      </c>
      <c r="M224" s="40" t="str">
        <f>IFERROR(VLOOKUP(B224,'SP1'!$A$1:$L$80,12,FALSE),"")</f>
        <v/>
      </c>
      <c r="N224" s="40" t="str">
        <f>IFERROR(VLOOKUP(B224,'SP2'!$A$1:$L$80,12,FALSE),"")</f>
        <v/>
      </c>
      <c r="O224" s="40" t="str">
        <f>IFERROR(VLOOKUP(B224,'SP3'!$A$1:$L$73,12,FALSE),"")</f>
        <v/>
      </c>
      <c r="P224" s="41">
        <f t="shared" si="15"/>
        <v>0</v>
      </c>
      <c r="Q224" s="43">
        <f t="shared" si="16"/>
        <v>0</v>
      </c>
      <c r="R224" s="43">
        <f t="shared" si="18"/>
        <v>0</v>
      </c>
      <c r="S224" s="57" t="str">
        <f>IFERROR(VLOOKUP(B224,'Misecky SBX'!$A$1:$F$89,6,FALSE),"")</f>
        <v/>
      </c>
      <c r="T224" s="56" t="str">
        <f>IFERROR(VLOOKUP(B224,DMSBX1!$D$1:$I$367,6,FALSE),"")</f>
        <v/>
      </c>
      <c r="U224" s="57" t="str">
        <f>IFERROR(VLOOKUP(B224,DMSBX2!$C$1:$J$398,8,FALSE),"")</f>
        <v/>
      </c>
      <c r="V224" s="56" t="str">
        <f>IFERROR(VLOOKUP(B224,DMSBX3!$D$1:$I$398,6,FALSE),"")</f>
        <v/>
      </c>
      <c r="W224" s="57" t="str">
        <f>IFERROR(VLOOKUP(B224,pa!$A$1:$G$398,7,FALSE),"")</f>
        <v/>
      </c>
      <c r="X224" s="56" t="str">
        <f>IFERROR(VLOOKUP(B224,so!$A$1:$F$398,6,FALSE),"")</f>
        <v/>
      </c>
      <c r="Y224" s="57" t="str">
        <f>IFERROR(VLOOKUP(B224,ne!$A$1:$F$398,6,FALSE),"")</f>
        <v/>
      </c>
      <c r="Z224" s="54">
        <f t="shared" si="17"/>
        <v>0</v>
      </c>
      <c r="AB224" s="54">
        <f t="shared" si="19"/>
        <v>0</v>
      </c>
    </row>
    <row r="225" spans="1:28" x14ac:dyDescent="0.45">
      <c r="B225" s="38">
        <v>2022089</v>
      </c>
      <c r="C225" s="37" t="s">
        <v>23</v>
      </c>
      <c r="D225" s="39">
        <v>2011</v>
      </c>
      <c r="E225" s="39" t="s">
        <v>9</v>
      </c>
      <c r="F225" s="43">
        <v>0</v>
      </c>
      <c r="G225" s="54">
        <v>22.333333333333332</v>
      </c>
      <c r="H225" s="37" t="s">
        <v>314</v>
      </c>
      <c r="I225" s="37" t="s">
        <v>24</v>
      </c>
      <c r="J225" s="40" t="str">
        <f>IFERROR(VLOOKUP(B225,'DM1'!$A$1:$M$80,13,FALSE),"")</f>
        <v/>
      </c>
      <c r="K225" s="40" t="str">
        <f>IFERROR(VLOOKUP(B225,'DM2'!$A$1:$M$80,13,FALSE),"")</f>
        <v/>
      </c>
      <c r="L225" s="40" t="str">
        <f>IFERROR(VLOOKUP(B225,'DM3'!$A$1:$M$80,13,FALSE),"")</f>
        <v/>
      </c>
      <c r="M225" s="40" t="str">
        <f>IFERROR(VLOOKUP(B225,'SP1'!$A$1:$L$80,12,FALSE),"")</f>
        <v/>
      </c>
      <c r="N225" s="40" t="str">
        <f>IFERROR(VLOOKUP(B225,'SP2'!$A$1:$L$80,12,FALSE),"")</f>
        <v/>
      </c>
      <c r="O225" s="40" t="str">
        <f>IFERROR(VLOOKUP(B225,'SP3'!$A$1:$L$73,12,FALSE),"")</f>
        <v/>
      </c>
      <c r="P225" s="41">
        <f t="shared" si="15"/>
        <v>0</v>
      </c>
      <c r="Q225" s="43">
        <f t="shared" si="16"/>
        <v>0</v>
      </c>
      <c r="R225" s="43">
        <f t="shared" si="18"/>
        <v>0</v>
      </c>
      <c r="S225" s="57" t="str">
        <f>IFERROR(VLOOKUP(B225,'Misecky SBX'!$A$1:$F$89,6,FALSE),"")</f>
        <v/>
      </c>
      <c r="T225" s="56" t="str">
        <f>IFERROR(VLOOKUP(B225,DMSBX1!$D$1:$I$367,6,FALSE),"")</f>
        <v/>
      </c>
      <c r="U225" s="57" t="str">
        <f>IFERROR(VLOOKUP(B225,DMSBX2!$C$1:$J$398,8,FALSE),"")</f>
        <v/>
      </c>
      <c r="V225" s="56" t="str">
        <f>IFERROR(VLOOKUP(B225,DMSBX3!$D$1:$I$398,6,FALSE),"")</f>
        <v/>
      </c>
      <c r="W225" s="57" t="str">
        <f>IFERROR(VLOOKUP(B225,pa!$A$1:$G$398,7,FALSE),"")</f>
        <v/>
      </c>
      <c r="X225" s="56" t="str">
        <f>IFERROR(VLOOKUP(B225,so!$A$1:$F$398,6,FALSE),"")</f>
        <v/>
      </c>
      <c r="Y225" s="57" t="str">
        <f>IFERROR(VLOOKUP(B225,ne!$A$1:$F$398,6,FALSE),"")</f>
        <v/>
      </c>
      <c r="Z225" s="54">
        <f t="shared" si="17"/>
        <v>0</v>
      </c>
      <c r="AB225" s="54">
        <f t="shared" si="19"/>
        <v>0</v>
      </c>
    </row>
    <row r="226" spans="1:28" x14ac:dyDescent="0.45">
      <c r="B226" s="38">
        <v>2022042</v>
      </c>
      <c r="C226" s="37" t="s">
        <v>28</v>
      </c>
      <c r="D226" s="39">
        <v>2011</v>
      </c>
      <c r="E226" s="39" t="s">
        <v>9</v>
      </c>
      <c r="F226" s="43">
        <v>0</v>
      </c>
      <c r="G226" s="54">
        <v>13.333333333333334</v>
      </c>
      <c r="H226" s="37" t="s">
        <v>314</v>
      </c>
      <c r="I226" s="37" t="s">
        <v>29</v>
      </c>
      <c r="J226" s="40" t="str">
        <f>IFERROR(VLOOKUP(B226,'DM1'!$A$1:$M$80,13,FALSE),"")</f>
        <v/>
      </c>
      <c r="K226" s="40" t="str">
        <f>IFERROR(VLOOKUP(B226,'DM2'!$A$1:$M$80,13,FALSE),"")</f>
        <v/>
      </c>
      <c r="L226" s="40" t="str">
        <f>IFERROR(VLOOKUP(B226,'DM3'!$A$1:$M$80,13,FALSE),"")</f>
        <v/>
      </c>
      <c r="M226" s="40" t="str">
        <f>IFERROR(VLOOKUP(B226,'SP1'!$A$1:$L$80,12,FALSE),"")</f>
        <v/>
      </c>
      <c r="N226" s="40" t="str">
        <f>IFERROR(VLOOKUP(B226,'SP2'!$A$1:$L$80,12,FALSE),"")</f>
        <v/>
      </c>
      <c r="O226" s="40" t="str">
        <f>IFERROR(VLOOKUP(B226,'SP3'!$A$1:$L$73,12,FALSE),"")</f>
        <v/>
      </c>
      <c r="P226" s="41">
        <f t="shared" si="15"/>
        <v>0</v>
      </c>
      <c r="Q226" s="43">
        <f t="shared" si="16"/>
        <v>0</v>
      </c>
      <c r="R226" s="43">
        <f t="shared" si="18"/>
        <v>0</v>
      </c>
      <c r="S226" s="57" t="str">
        <f>IFERROR(VLOOKUP(B226,'Misecky SBX'!$A$1:$F$89,6,FALSE),"")</f>
        <v/>
      </c>
      <c r="T226" s="56" t="str">
        <f>IFERROR(VLOOKUP(B226,DMSBX1!$D$1:$I$367,6,FALSE),"")</f>
        <v/>
      </c>
      <c r="U226" s="57" t="str">
        <f>IFERROR(VLOOKUP(B226,DMSBX2!$C$1:$J$398,8,FALSE),"")</f>
        <v/>
      </c>
      <c r="V226" s="56" t="str">
        <f>IFERROR(VLOOKUP(B226,DMSBX3!$D$1:$I$398,6,FALSE),"")</f>
        <v/>
      </c>
      <c r="W226" s="57" t="str">
        <f>IFERROR(VLOOKUP(B226,pa!$A$1:$G$398,7,FALSE),"")</f>
        <v/>
      </c>
      <c r="X226" s="56" t="str">
        <f>IFERROR(VLOOKUP(B226,so!$A$1:$F$398,6,FALSE),"")</f>
        <v/>
      </c>
      <c r="Y226" s="57" t="str">
        <f>IFERROR(VLOOKUP(B226,ne!$A$1:$F$398,6,FALSE),"")</f>
        <v/>
      </c>
      <c r="Z226" s="54">
        <f t="shared" si="17"/>
        <v>0</v>
      </c>
      <c r="AB226" s="54">
        <f t="shared" si="19"/>
        <v>0</v>
      </c>
    </row>
    <row r="227" spans="1:28" x14ac:dyDescent="0.45">
      <c r="B227" s="38">
        <v>2020116</v>
      </c>
      <c r="C227" s="37" t="s">
        <v>30</v>
      </c>
      <c r="D227" s="39">
        <v>2011</v>
      </c>
      <c r="E227" s="39" t="s">
        <v>9</v>
      </c>
      <c r="F227" s="43">
        <v>0</v>
      </c>
      <c r="G227" s="54">
        <v>11.333333333333334</v>
      </c>
      <c r="H227" s="37" t="s">
        <v>314</v>
      </c>
      <c r="I227" s="37" t="s">
        <v>12</v>
      </c>
      <c r="J227" s="40" t="str">
        <f>IFERROR(VLOOKUP(B227,'DM1'!$A$1:$M$80,13,FALSE),"")</f>
        <v/>
      </c>
      <c r="K227" s="40" t="str">
        <f>IFERROR(VLOOKUP(B227,'DM2'!$A$1:$M$80,13,FALSE),"")</f>
        <v/>
      </c>
      <c r="L227" s="40" t="str">
        <f>IFERROR(VLOOKUP(B227,'DM3'!$A$1:$M$80,13,FALSE),"")</f>
        <v/>
      </c>
      <c r="M227" s="40" t="str">
        <f>IFERROR(VLOOKUP(B227,'SP1'!$A$1:$L$80,12,FALSE),"")</f>
        <v/>
      </c>
      <c r="N227" s="40" t="str">
        <f>IFERROR(VLOOKUP(B227,'SP2'!$A$1:$L$80,12,FALSE),"")</f>
        <v/>
      </c>
      <c r="O227" s="40" t="str">
        <f>IFERROR(VLOOKUP(B227,'SP3'!$A$1:$L$73,12,FALSE),"")</f>
        <v/>
      </c>
      <c r="P227" s="41">
        <f t="shared" si="15"/>
        <v>0</v>
      </c>
      <c r="Q227" s="43">
        <f t="shared" si="16"/>
        <v>0</v>
      </c>
      <c r="R227" s="43">
        <f t="shared" si="18"/>
        <v>0</v>
      </c>
      <c r="S227" s="57" t="str">
        <f>IFERROR(VLOOKUP(B227,'Misecky SBX'!$A$1:$F$89,6,FALSE),"")</f>
        <v/>
      </c>
      <c r="T227" s="56" t="str">
        <f>IFERROR(VLOOKUP(B227,DMSBX1!$D$1:$I$367,6,FALSE),"")</f>
        <v/>
      </c>
      <c r="U227" s="57" t="str">
        <f>IFERROR(VLOOKUP(B227,DMSBX2!$C$1:$J$398,8,FALSE),"")</f>
        <v/>
      </c>
      <c r="V227" s="56" t="str">
        <f>IFERROR(VLOOKUP(B227,DMSBX3!$D$1:$I$398,6,FALSE),"")</f>
        <v/>
      </c>
      <c r="W227" s="57" t="str">
        <f>IFERROR(VLOOKUP(B227,pa!$A$1:$G$398,7,FALSE),"")</f>
        <v/>
      </c>
      <c r="X227" s="56" t="str">
        <f>IFERROR(VLOOKUP(B227,so!$A$1:$F$398,6,FALSE),"")</f>
        <v/>
      </c>
      <c r="Y227" s="57" t="str">
        <f>IFERROR(VLOOKUP(B227,ne!$A$1:$F$398,6,FALSE),"")</f>
        <v/>
      </c>
      <c r="Z227" s="54">
        <f t="shared" si="17"/>
        <v>0</v>
      </c>
      <c r="AB227" s="54">
        <f t="shared" si="19"/>
        <v>0</v>
      </c>
    </row>
    <row r="228" spans="1:28" x14ac:dyDescent="0.45">
      <c r="B228" s="38">
        <v>2022022</v>
      </c>
      <c r="C228" s="37" t="s">
        <v>35</v>
      </c>
      <c r="D228" s="39">
        <v>2012</v>
      </c>
      <c r="E228" s="39" t="s">
        <v>36</v>
      </c>
      <c r="F228" s="43">
        <v>26.666666666666668</v>
      </c>
      <c r="G228" s="54">
        <v>100</v>
      </c>
      <c r="H228" s="37" t="s">
        <v>313</v>
      </c>
      <c r="I228" s="37" t="s">
        <v>19</v>
      </c>
      <c r="J228" s="40" t="str">
        <f>IFERROR(VLOOKUP(B228,'DM1'!$A$1:$M$80,13,FALSE),"")</f>
        <v/>
      </c>
      <c r="K228" s="40" t="str">
        <f>IFERROR(VLOOKUP(B228,'DM2'!$A$1:$M$80,13,FALSE),"")</f>
        <v/>
      </c>
      <c r="L228" s="40" t="str">
        <f>IFERROR(VLOOKUP(B228,'DM3'!$A$1:$M$80,13,FALSE),"")</f>
        <v/>
      </c>
      <c r="M228" s="40" t="str">
        <f>IFERROR(VLOOKUP(B228,'SP1'!$A$1:$L$80,12,FALSE),"")</f>
        <v/>
      </c>
      <c r="N228" s="40" t="str">
        <f>IFERROR(VLOOKUP(B228,'SP2'!$A$1:$L$80,12,FALSE),"")</f>
        <v/>
      </c>
      <c r="O228" s="40" t="str">
        <f>IFERROR(VLOOKUP(B228,'SP3'!$A$1:$L$73,12,FALSE),"")</f>
        <v/>
      </c>
      <c r="P228" s="41">
        <f t="shared" si="15"/>
        <v>0</v>
      </c>
      <c r="Q228" s="43">
        <f t="shared" si="16"/>
        <v>0</v>
      </c>
      <c r="R228" s="43">
        <f t="shared" si="18"/>
        <v>0</v>
      </c>
      <c r="S228" s="57">
        <f>IFERROR(VLOOKUP(B228,'Misecky SBX'!$A$1:$F$89,6,FALSE),"")</f>
        <v>100</v>
      </c>
      <c r="T228" s="56">
        <f>IFERROR(VLOOKUP(B228,DMSBX1!$D$1:$I$367,6,FALSE),"")</f>
        <v>100</v>
      </c>
      <c r="U228" s="57">
        <f>IFERROR(VLOOKUP(B228,DMSBX2!$C$1:$J$398,8,FALSE),"")</f>
        <v>100</v>
      </c>
      <c r="V228" s="56">
        <f>IFERROR(VLOOKUP(B228,DMSBX3!$D$1:$I$398,6,FALSE),"")</f>
        <v>100</v>
      </c>
      <c r="W228" s="57">
        <f>IFERROR(VLOOKUP(B228,pa!$A$1:$G$398,7,FALSE),"")</f>
        <v>50</v>
      </c>
      <c r="X228" s="56">
        <f>IFERROR(VLOOKUP(B228,so!$A$1:$F$398,6,FALSE),"")</f>
        <v>60</v>
      </c>
      <c r="Y228" s="57">
        <f>IFERROR(VLOOKUP(B228,ne!$A$1:$F$398,6,FALSE),"")</f>
        <v>80</v>
      </c>
      <c r="Z228" s="54">
        <f t="shared" si="17"/>
        <v>480</v>
      </c>
      <c r="AA228" s="37">
        <v>1</v>
      </c>
      <c r="AB228" s="54">
        <f t="shared" si="19"/>
        <v>300</v>
      </c>
    </row>
    <row r="229" spans="1:28" x14ac:dyDescent="0.45">
      <c r="B229" s="38">
        <v>2015003</v>
      </c>
      <c r="C229" s="37" t="s">
        <v>38</v>
      </c>
      <c r="D229" s="39">
        <v>2014</v>
      </c>
      <c r="E229" s="39" t="s">
        <v>36</v>
      </c>
      <c r="F229" s="43">
        <v>15</v>
      </c>
      <c r="G229" s="54">
        <v>66.666666666666671</v>
      </c>
      <c r="H229" s="37" t="s">
        <v>313</v>
      </c>
      <c r="I229" s="37" t="s">
        <v>26</v>
      </c>
      <c r="J229" s="40" t="str">
        <f>IFERROR(VLOOKUP(B229,'DM1'!$A$1:$M$80,13,FALSE),"")</f>
        <v/>
      </c>
      <c r="K229" s="40" t="str">
        <f>IFERROR(VLOOKUP(B229,'DM2'!$A$1:$M$80,13,FALSE),"")</f>
        <v/>
      </c>
      <c r="L229" s="40" t="str">
        <f>IFERROR(VLOOKUP(B229,'DM3'!$A$1:$M$80,13,FALSE),"")</f>
        <v/>
      </c>
      <c r="M229" s="40" t="str">
        <f>IFERROR(VLOOKUP(B229,'SP1'!$A$1:$L$80,12,FALSE),"")</f>
        <v/>
      </c>
      <c r="N229" s="40">
        <f>IFERROR(VLOOKUP(B229,'SP2'!$A$1:$L$80,12,FALSE),"")</f>
        <v>50</v>
      </c>
      <c r="O229" s="40" t="str">
        <f>IFERROR(VLOOKUP(B229,'SP3'!$A$1:$L$73,12,FALSE),"")</f>
        <v/>
      </c>
      <c r="P229" s="41">
        <f t="shared" si="15"/>
        <v>50</v>
      </c>
      <c r="Q229" s="43">
        <f t="shared" si="16"/>
        <v>50</v>
      </c>
      <c r="R229" s="43">
        <f t="shared" si="18"/>
        <v>50</v>
      </c>
      <c r="S229" s="57">
        <f>IFERROR(VLOOKUP(B229,'Misecky SBX'!$A$1:$F$89,6,FALSE),"")</f>
        <v>45</v>
      </c>
      <c r="T229" s="56">
        <f>IFERROR(VLOOKUP(B229,DMSBX1!$D$1:$I$367,6,FALSE),"")</f>
        <v>80</v>
      </c>
      <c r="U229" s="57">
        <f>IFERROR(VLOOKUP(B229,DMSBX2!$C$1:$J$398,8,FALSE),"")</f>
        <v>80</v>
      </c>
      <c r="V229" s="56">
        <f>IFERROR(VLOOKUP(B229,DMSBX3!$D$1:$I$398,6,FALSE),"")</f>
        <v>50</v>
      </c>
      <c r="W229" s="57">
        <f>IFERROR(VLOOKUP(B229,pa!$A$1:$G$398,7,FALSE),"")</f>
        <v>100</v>
      </c>
      <c r="X229" s="56">
        <f>IFERROR(VLOOKUP(B229,so!$A$1:$F$398,6,FALSE),"")</f>
        <v>100</v>
      </c>
      <c r="Y229" s="57">
        <f>IFERROR(VLOOKUP(B229,ne!$A$1:$F$398,6,FALSE),"")</f>
        <v>100</v>
      </c>
      <c r="Z229" s="54">
        <f t="shared" si="17"/>
        <v>460</v>
      </c>
      <c r="AA229" s="37">
        <v>2</v>
      </c>
      <c r="AB229" s="54">
        <f t="shared" si="19"/>
        <v>300</v>
      </c>
    </row>
    <row r="230" spans="1:28" s="92" customFormat="1" ht="14.65" thickBot="1" x14ac:dyDescent="0.5">
      <c r="B230" s="93">
        <v>2022087</v>
      </c>
      <c r="C230" s="92" t="s">
        <v>46</v>
      </c>
      <c r="D230" s="94">
        <v>2015</v>
      </c>
      <c r="E230" s="94" t="s">
        <v>36</v>
      </c>
      <c r="F230" s="43">
        <v>0</v>
      </c>
      <c r="G230" s="95">
        <v>22.666666666666668</v>
      </c>
      <c r="H230" s="92" t="s">
        <v>313</v>
      </c>
      <c r="I230" s="37" t="s">
        <v>47</v>
      </c>
      <c r="J230" s="40" t="str">
        <f>IFERROR(VLOOKUP(B230,'DM1'!$A$1:$M$80,13,FALSE),"")</f>
        <v/>
      </c>
      <c r="K230" s="40" t="str">
        <f>IFERROR(VLOOKUP(B230,'DM2'!$A$1:$M$80,13,FALSE),"")</f>
        <v/>
      </c>
      <c r="L230" s="40" t="str">
        <f>IFERROR(VLOOKUP(B230,'DM3'!$A$1:$M$80,13,FALSE),"")</f>
        <v/>
      </c>
      <c r="M230" s="40" t="str">
        <f>IFERROR(VLOOKUP(B230,'SP1'!$A$1:$L$80,12,FALSE),"")</f>
        <v/>
      </c>
      <c r="N230" s="40" t="str">
        <f>IFERROR(VLOOKUP(B230,'SP2'!$A$1:$L$80,12,FALSE),"")</f>
        <v/>
      </c>
      <c r="O230" s="40" t="str">
        <f>IFERROR(VLOOKUP(B230,'SP3'!$A$1:$L$73,12,FALSE),"")</f>
        <v/>
      </c>
      <c r="P230" s="41">
        <f t="shared" si="15"/>
        <v>0</v>
      </c>
      <c r="Q230" s="43">
        <f t="shared" si="16"/>
        <v>0</v>
      </c>
      <c r="R230" s="43">
        <f t="shared" si="18"/>
        <v>0</v>
      </c>
      <c r="S230" s="96" t="str">
        <f>IFERROR(VLOOKUP(B230,'Misecky SBX'!$A$1:$F$89,6,FALSE),"")</f>
        <v/>
      </c>
      <c r="T230" s="97">
        <f>IFERROR(VLOOKUP(B230,DMSBX1!$D$1:$I$367,6,FALSE),"")</f>
        <v>50</v>
      </c>
      <c r="U230" s="96">
        <f>IFERROR(VLOOKUP(B230,DMSBX2!$C$1:$J$398,8,FALSE),"")</f>
        <v>60</v>
      </c>
      <c r="V230" s="97">
        <f>IFERROR(VLOOKUP(B230,DMSBX3!$D$1:$I$398,6,FALSE),"")</f>
        <v>45</v>
      </c>
      <c r="W230" s="96">
        <f>IFERROR(VLOOKUP(B230,pa!$A$1:$G$398,7,FALSE),"")</f>
        <v>80</v>
      </c>
      <c r="X230" s="97">
        <f>IFERROR(VLOOKUP(B230,so!$A$1:$F$398,6,FALSE),"")</f>
        <v>50</v>
      </c>
      <c r="Y230" s="96">
        <f>IFERROR(VLOOKUP(B230,ne!$A$1:$F$398,6,FALSE),"")</f>
        <v>29</v>
      </c>
      <c r="Z230" s="95">
        <f t="shared" si="17"/>
        <v>285</v>
      </c>
      <c r="AA230" s="92">
        <v>3</v>
      </c>
      <c r="AB230" s="54">
        <f t="shared" si="19"/>
        <v>190</v>
      </c>
    </row>
    <row r="231" spans="1:28" s="86" customFormat="1" ht="14.65" thickTop="1" x14ac:dyDescent="0.45">
      <c r="B231" s="87">
        <v>2022018</v>
      </c>
      <c r="C231" s="86" t="s">
        <v>40</v>
      </c>
      <c r="D231" s="88">
        <v>2014</v>
      </c>
      <c r="E231" s="88" t="s">
        <v>36</v>
      </c>
      <c r="F231" s="43">
        <v>9.6666666666666661</v>
      </c>
      <c r="G231" s="89">
        <v>56.666666666666664</v>
      </c>
      <c r="H231" s="86" t="s">
        <v>313</v>
      </c>
      <c r="I231" s="37" t="s">
        <v>10</v>
      </c>
      <c r="J231" s="40" t="str">
        <f>IFERROR(VLOOKUP(B231,'DM1'!$A$1:$M$80,13,FALSE),"")</f>
        <v/>
      </c>
      <c r="K231" s="40" t="str">
        <f>IFERROR(VLOOKUP(B231,'DM2'!$A$1:$M$80,13,FALSE),"")</f>
        <v/>
      </c>
      <c r="L231" s="40" t="str">
        <f>IFERROR(VLOOKUP(B231,'DM3'!$A$1:$M$80,13,FALSE),"")</f>
        <v/>
      </c>
      <c r="M231" s="40">
        <f>IFERROR(VLOOKUP(B231,'SP1'!$A$1:$L$80,12,FALSE),"")</f>
        <v>60</v>
      </c>
      <c r="N231" s="40" t="str">
        <f>IFERROR(VLOOKUP(B231,'SP2'!$A$1:$L$80,12,FALSE),"")</f>
        <v/>
      </c>
      <c r="O231" s="40">
        <f>IFERROR(VLOOKUP(B231,'SP3'!$A$1:$L$73,12,FALSE),"")</f>
        <v>50</v>
      </c>
      <c r="P231" s="41">
        <f t="shared" si="15"/>
        <v>110</v>
      </c>
      <c r="Q231" s="43">
        <f t="shared" si="16"/>
        <v>110</v>
      </c>
      <c r="R231" s="43">
        <f t="shared" si="18"/>
        <v>110</v>
      </c>
      <c r="S231" s="90">
        <f>IFERROR(VLOOKUP(B231,'Misecky SBX'!$A$1:$F$89,6,FALSE),"")</f>
        <v>50</v>
      </c>
      <c r="T231" s="91">
        <f>IFERROR(VLOOKUP(B231,DMSBX1!$D$1:$I$367,6,FALSE),"")</f>
        <v>60</v>
      </c>
      <c r="U231" s="90">
        <f>IFERROR(VLOOKUP(B231,DMSBX2!$C$1:$J$398,8,FALSE),"")</f>
        <v>40</v>
      </c>
      <c r="V231" s="91">
        <f>IFERROR(VLOOKUP(B231,DMSBX3!$D$1:$I$398,6,FALSE),"")</f>
        <v>60</v>
      </c>
      <c r="W231" s="90">
        <f>IFERROR(VLOOKUP(B231,pa!$A$1:$G$398,7,FALSE),"")</f>
        <v>45</v>
      </c>
      <c r="X231" s="91">
        <f>IFERROR(VLOOKUP(B231,so!$A$1:$F$398,6,FALSE),"")</f>
        <v>45</v>
      </c>
      <c r="Y231" s="90">
        <f>IFERROR(VLOOKUP(B231,ne!$A$1:$F$398,6,FALSE),"")</f>
        <v>50</v>
      </c>
      <c r="Z231" s="89">
        <f t="shared" si="17"/>
        <v>265</v>
      </c>
      <c r="AB231" s="54">
        <f t="shared" si="19"/>
        <v>170</v>
      </c>
    </row>
    <row r="232" spans="1:28" x14ac:dyDescent="0.45">
      <c r="B232" s="38">
        <v>2022098</v>
      </c>
      <c r="C232" s="37" t="s">
        <v>55</v>
      </c>
      <c r="D232" s="39">
        <v>2012</v>
      </c>
      <c r="E232" s="39" t="s">
        <v>36</v>
      </c>
      <c r="F232" s="43">
        <v>60</v>
      </c>
      <c r="G232" s="54">
        <v>0</v>
      </c>
      <c r="H232" s="37" t="s">
        <v>313</v>
      </c>
      <c r="I232" s="37" t="s">
        <v>29</v>
      </c>
      <c r="J232" s="40" t="str">
        <f>IFERROR(VLOOKUP(B232,'DM1'!$A$1:$M$80,13,FALSE),"")</f>
        <v/>
      </c>
      <c r="K232" s="40" t="str">
        <f>IFERROR(VLOOKUP(B232,'DM2'!$A$1:$M$80,13,FALSE),"")</f>
        <v/>
      </c>
      <c r="L232" s="40" t="str">
        <f>IFERROR(VLOOKUP(B232,'DM3'!$A$1:$M$80,13,FALSE),"")</f>
        <v/>
      </c>
      <c r="M232" s="40">
        <f>IFERROR(VLOOKUP(B232,'SP1'!$A$1:$L$80,12,FALSE),"")</f>
        <v>50</v>
      </c>
      <c r="N232" s="40">
        <f>IFERROR(VLOOKUP(B232,'SP2'!$A$1:$L$80,12,FALSE),"")</f>
        <v>80</v>
      </c>
      <c r="O232" s="40">
        <f>IFERROR(VLOOKUP(B232,'SP3'!$A$1:$L$73,12,FALSE),"")</f>
        <v>60</v>
      </c>
      <c r="P232" s="41">
        <f t="shared" si="15"/>
        <v>190</v>
      </c>
      <c r="Q232" s="43">
        <f t="shared" si="16"/>
        <v>190</v>
      </c>
      <c r="R232" s="43">
        <f t="shared" si="18"/>
        <v>190</v>
      </c>
      <c r="S232" s="57">
        <f>IFERROR(VLOOKUP(B232,'Misecky SBX'!$A$1:$F$89,6,FALSE),"")</f>
        <v>60</v>
      </c>
      <c r="T232" s="56" t="str">
        <f>IFERROR(VLOOKUP(B232,DMSBX1!$D$1:$I$367,6,FALSE),"")</f>
        <v/>
      </c>
      <c r="U232" s="57" t="str">
        <f>IFERROR(VLOOKUP(B232,DMSBX2!$C$1:$J$398,8,FALSE),"")</f>
        <v/>
      </c>
      <c r="V232" s="56" t="str">
        <f>IFERROR(VLOOKUP(B232,DMSBX3!$D$1:$I$398,6,FALSE),"")</f>
        <v/>
      </c>
      <c r="W232" s="57">
        <f>IFERROR(VLOOKUP(B232,pa!$A$1:$G$398,7,FALSE),"")</f>
        <v>60</v>
      </c>
      <c r="X232" s="56">
        <f>IFERROR(VLOOKUP(B232,so!$A$1:$F$398,6,FALSE),"")</f>
        <v>80</v>
      </c>
      <c r="Y232" s="57">
        <f>IFERROR(VLOOKUP(B232,ne!$A$1:$F$398,6,FALSE),"")</f>
        <v>60</v>
      </c>
      <c r="Z232" s="54">
        <f t="shared" si="17"/>
        <v>260</v>
      </c>
      <c r="AB232" s="54">
        <f t="shared" si="19"/>
        <v>200</v>
      </c>
    </row>
    <row r="233" spans="1:28" x14ac:dyDescent="0.45">
      <c r="B233" s="38">
        <v>2022036</v>
      </c>
      <c r="C233" s="37" t="s">
        <v>43</v>
      </c>
      <c r="D233" s="39">
        <v>2013</v>
      </c>
      <c r="E233" s="39" t="s">
        <v>36</v>
      </c>
      <c r="F233" s="43">
        <v>10.666666666666666</v>
      </c>
      <c r="G233" s="54">
        <v>36.333333333333336</v>
      </c>
      <c r="H233" s="37" t="s">
        <v>313</v>
      </c>
      <c r="I233" s="37" t="s">
        <v>12</v>
      </c>
      <c r="J233" s="40" t="str">
        <f>IFERROR(VLOOKUP(B233,'DM1'!$A$1:$M$80,13,FALSE),"")</f>
        <v/>
      </c>
      <c r="K233" s="40" t="str">
        <f>IFERROR(VLOOKUP(B233,'DM2'!$A$1:$M$80,13,FALSE),"")</f>
        <v/>
      </c>
      <c r="L233" s="40" t="str">
        <f>IFERROR(VLOOKUP(B233,'DM3'!$A$1:$M$80,13,FALSE),"")</f>
        <v/>
      </c>
      <c r="M233" s="40" t="str">
        <f>IFERROR(VLOOKUP(B233,'SP1'!$A$1:$L$80,12,FALSE),"")</f>
        <v/>
      </c>
      <c r="N233" s="40">
        <f>IFERROR(VLOOKUP(B233,'SP2'!$A$1:$L$80,12,FALSE),"")</f>
        <v>45</v>
      </c>
      <c r="O233" s="40" t="str">
        <f>IFERROR(VLOOKUP(B233,'SP3'!$A$1:$L$73,12,FALSE),"")</f>
        <v/>
      </c>
      <c r="P233" s="41">
        <f t="shared" si="15"/>
        <v>45</v>
      </c>
      <c r="Q233" s="43">
        <f t="shared" si="16"/>
        <v>45</v>
      </c>
      <c r="R233" s="43">
        <f t="shared" si="18"/>
        <v>45</v>
      </c>
      <c r="S233" s="57">
        <f>IFERROR(VLOOKUP(B233,'Misecky SBX'!$A$1:$F$89,6,FALSE),"")</f>
        <v>80</v>
      </c>
      <c r="T233" s="56">
        <f>IFERROR(VLOOKUP(B233,DMSBX1!$D$1:$I$367,6,FALSE),"")</f>
        <v>40</v>
      </c>
      <c r="U233" s="57">
        <f>IFERROR(VLOOKUP(B233,DMSBX2!$C$1:$J$398,8,FALSE),"")</f>
        <v>45</v>
      </c>
      <c r="V233" s="56">
        <f>IFERROR(VLOOKUP(B233,DMSBX3!$D$1:$I$398,6,FALSE),"")</f>
        <v>80</v>
      </c>
      <c r="W233" s="57" t="str">
        <f>IFERROR(VLOOKUP(B233,pa!$A$1:$G$398,7,FALSE),"")</f>
        <v/>
      </c>
      <c r="X233" s="56" t="str">
        <f>IFERROR(VLOOKUP(B233,so!$A$1:$F$398,6,FALSE),"")</f>
        <v/>
      </c>
      <c r="Y233" s="57" t="str">
        <f>IFERROR(VLOOKUP(B233,ne!$A$1:$F$398,6,FALSE),"")</f>
        <v/>
      </c>
      <c r="Z233" s="54">
        <f t="shared" si="17"/>
        <v>245</v>
      </c>
      <c r="AB233" s="54">
        <f t="shared" si="19"/>
        <v>205</v>
      </c>
    </row>
    <row r="234" spans="1:28" x14ac:dyDescent="0.45">
      <c r="B234" s="38">
        <v>2022096</v>
      </c>
      <c r="C234" s="37" t="s">
        <v>58</v>
      </c>
      <c r="D234" s="39">
        <v>2012</v>
      </c>
      <c r="E234" s="39" t="s">
        <v>36</v>
      </c>
      <c r="F234" s="43">
        <v>28.333333333333332</v>
      </c>
      <c r="G234" s="54">
        <v>0</v>
      </c>
      <c r="H234" s="37" t="s">
        <v>313</v>
      </c>
      <c r="I234" s="37" t="s">
        <v>26</v>
      </c>
      <c r="J234" s="40">
        <f>IFERROR(VLOOKUP(B234,'DM1'!$A$1:$M$80,13,FALSE),"")</f>
        <v>80</v>
      </c>
      <c r="K234" s="40">
        <f>IFERROR(VLOOKUP(B234,'DM2'!$A$1:$M$80,13,FALSE),"")</f>
        <v>80</v>
      </c>
      <c r="L234" s="40">
        <f>IFERROR(VLOOKUP(B234,'DM3'!$A$1:$M$80,13,FALSE),"")</f>
        <v>80</v>
      </c>
      <c r="M234" s="40">
        <f>IFERROR(VLOOKUP(B234,'SP1'!$A$1:$L$80,12,FALSE),"")</f>
        <v>100</v>
      </c>
      <c r="N234" s="40">
        <f>IFERROR(VLOOKUP(B234,'SP2'!$A$1:$L$80,12,FALSE),"")</f>
        <v>60</v>
      </c>
      <c r="O234" s="40">
        <f>IFERROR(VLOOKUP(B234,'SP3'!$A$1:$L$73,12,FALSE),"")</f>
        <v>80</v>
      </c>
      <c r="P234" s="41">
        <f t="shared" si="15"/>
        <v>480</v>
      </c>
      <c r="Q234" s="43">
        <f t="shared" si="16"/>
        <v>340</v>
      </c>
      <c r="R234" s="43">
        <f t="shared" si="18"/>
        <v>260</v>
      </c>
      <c r="S234" s="57">
        <f>IFERROR(VLOOKUP(B234,'Misecky SBX'!$A$1:$F$89,6,FALSE),"")</f>
        <v>36</v>
      </c>
      <c r="T234" s="56" t="str">
        <f>IFERROR(VLOOKUP(B234,DMSBX1!$D$1:$I$367,6,FALSE),"")</f>
        <v/>
      </c>
      <c r="U234" s="57" t="str">
        <f>IFERROR(VLOOKUP(B234,DMSBX2!$C$1:$J$398,8,FALSE),"")</f>
        <v/>
      </c>
      <c r="V234" s="56" t="str">
        <f>IFERROR(VLOOKUP(B234,DMSBX3!$D$1:$I$398,6,FALSE),"")</f>
        <v/>
      </c>
      <c r="W234" s="57">
        <f>IFERROR(VLOOKUP(B234,pa!$A$1:$G$398,7,FALSE),"")</f>
        <v>40</v>
      </c>
      <c r="X234" s="56">
        <f>IFERROR(VLOOKUP(B234,so!$A$1:$F$398,6,FALSE),"")</f>
        <v>32</v>
      </c>
      <c r="Y234" s="57">
        <f>IFERROR(VLOOKUP(B234,ne!$A$1:$F$398,6,FALSE),"")</f>
        <v>45</v>
      </c>
      <c r="Z234" s="54">
        <f t="shared" si="17"/>
        <v>153</v>
      </c>
      <c r="AB234" s="54">
        <f t="shared" si="19"/>
        <v>121</v>
      </c>
    </row>
    <row r="235" spans="1:28" x14ac:dyDescent="0.45">
      <c r="B235" s="38">
        <v>2023007</v>
      </c>
      <c r="C235" s="37" t="s">
        <v>261</v>
      </c>
      <c r="D235" s="39">
        <v>2013</v>
      </c>
      <c r="E235" s="39" t="s">
        <v>36</v>
      </c>
      <c r="H235" s="37" t="s">
        <v>313</v>
      </c>
      <c r="J235" s="40" t="str">
        <f>IFERROR(VLOOKUP(B235,'DM1'!$A$1:$M$80,13,FALSE),"")</f>
        <v/>
      </c>
      <c r="K235" s="40" t="str">
        <f>IFERROR(VLOOKUP(B235,'DM2'!$A$1:$M$80,13,FALSE),"")</f>
        <v/>
      </c>
      <c r="L235" s="40" t="str">
        <f>IFERROR(VLOOKUP(B235,'DM3'!$A$1:$M$80,13,FALSE),"")</f>
        <v/>
      </c>
      <c r="M235" s="40">
        <f>IFERROR(VLOOKUP(B235,'SP1'!$A$1:$L$80,12,FALSE),"")</f>
        <v>80</v>
      </c>
      <c r="N235" s="40" t="str">
        <f>IFERROR(VLOOKUP(B235,'SP2'!$A$1:$L$80,12,FALSE),"")</f>
        <v/>
      </c>
      <c r="O235" s="40">
        <f>IFERROR(VLOOKUP(B235,'SP3'!$A$1:$L$73,12,FALSE),"")</f>
        <v>45</v>
      </c>
      <c r="P235" s="41">
        <f t="shared" si="15"/>
        <v>125</v>
      </c>
      <c r="Q235" s="43">
        <f t="shared" si="16"/>
        <v>125</v>
      </c>
      <c r="R235" s="43">
        <f t="shared" si="18"/>
        <v>125</v>
      </c>
      <c r="S235" s="57">
        <f>IFERROR(VLOOKUP(B235,'Misecky SBX'!$A$1:$F$89,6,FALSE),"")</f>
        <v>26</v>
      </c>
      <c r="T235" s="56">
        <f>IFERROR(VLOOKUP(B235,DMSBX1!$D$1:$I$367,6,FALSE),"")</f>
        <v>36</v>
      </c>
      <c r="U235" s="57">
        <f>IFERROR(VLOOKUP(B235,DMSBX2!$C$1:$J$398,8,FALSE),"")</f>
        <v>50</v>
      </c>
      <c r="V235" s="56">
        <f>IFERROR(VLOOKUP(B235,DMSBX3!$D$1:$I$398,6,FALSE),"")</f>
        <v>40</v>
      </c>
      <c r="W235" s="57" t="str">
        <f>IFERROR(VLOOKUP(B235,pa!$A$1:$G$398,7,FALSE),"")</f>
        <v/>
      </c>
      <c r="X235" s="56" t="str">
        <f>IFERROR(VLOOKUP(B235,so!$A$1:$F$398,6,FALSE),"")</f>
        <v/>
      </c>
      <c r="Y235" s="57" t="str">
        <f>IFERROR(VLOOKUP(B235,ne!$A$1:$F$398,6,FALSE),"")</f>
        <v/>
      </c>
      <c r="Z235" s="54">
        <f t="shared" si="17"/>
        <v>152</v>
      </c>
      <c r="AB235" s="54">
        <f t="shared" si="19"/>
        <v>126</v>
      </c>
    </row>
    <row r="236" spans="1:28" x14ac:dyDescent="0.45">
      <c r="B236" s="38">
        <v>2023009</v>
      </c>
      <c r="C236" s="37" t="s">
        <v>263</v>
      </c>
      <c r="D236" s="39">
        <v>2012</v>
      </c>
      <c r="E236" s="39" t="s">
        <v>36</v>
      </c>
      <c r="H236" s="37" t="s">
        <v>313</v>
      </c>
      <c r="J236" s="40" t="str">
        <f>IFERROR(VLOOKUP(B236,'DM1'!$A$1:$M$80,13,FALSE),"")</f>
        <v/>
      </c>
      <c r="K236" s="40" t="str">
        <f>IFERROR(VLOOKUP(B236,'DM2'!$A$1:$M$80,13,FALSE),"")</f>
        <v/>
      </c>
      <c r="L236" s="40" t="str">
        <f>IFERROR(VLOOKUP(B236,'DM3'!$A$1:$M$80,13,FALSE),"")</f>
        <v/>
      </c>
      <c r="M236" s="40" t="str">
        <f>IFERROR(VLOOKUP(B236,'SP1'!$A$1:$L$80,12,FALSE),"")</f>
        <v/>
      </c>
      <c r="N236" s="40" t="str">
        <f>IFERROR(VLOOKUP(B236,'SP2'!$A$1:$L$80,12,FALSE),"")</f>
        <v/>
      </c>
      <c r="O236" s="40" t="str">
        <f>IFERROR(VLOOKUP(B236,'SP3'!$A$1:$L$73,12,FALSE),"")</f>
        <v/>
      </c>
      <c r="P236" s="41">
        <f t="shared" si="15"/>
        <v>0</v>
      </c>
      <c r="Q236" s="43">
        <f t="shared" si="16"/>
        <v>0</v>
      </c>
      <c r="R236" s="43">
        <f t="shared" si="18"/>
        <v>0</v>
      </c>
      <c r="S236" s="57">
        <f>IFERROR(VLOOKUP(B236,'Misecky SBX'!$A$1:$F$89,6,FALSE),"")</f>
        <v>29</v>
      </c>
      <c r="T236" s="56" t="str">
        <f>IFERROR(VLOOKUP(B236,DMSBX1!$D$1:$I$367,6,FALSE),"")</f>
        <v/>
      </c>
      <c r="U236" s="57" t="str">
        <f>IFERROR(VLOOKUP(B236,DMSBX2!$C$1:$J$398,8,FALSE),"")</f>
        <v/>
      </c>
      <c r="V236" s="56" t="str">
        <f>IFERROR(VLOOKUP(B236,DMSBX3!$D$1:$I$398,6,FALSE),"")</f>
        <v/>
      </c>
      <c r="W236" s="57">
        <f>IFERROR(VLOOKUP(B236,pa!$A$1:$G$398,7,FALSE),"")</f>
        <v>36</v>
      </c>
      <c r="X236" s="56">
        <f>IFERROR(VLOOKUP(B236,so!$A$1:$F$398,6,FALSE),"")</f>
        <v>40</v>
      </c>
      <c r="Y236" s="57">
        <f>IFERROR(VLOOKUP(B236,ne!$A$1:$F$398,6,FALSE),"")</f>
        <v>36</v>
      </c>
      <c r="Z236" s="54">
        <f t="shared" si="17"/>
        <v>141</v>
      </c>
      <c r="AB236" s="54">
        <f t="shared" si="19"/>
        <v>112</v>
      </c>
    </row>
    <row r="237" spans="1:28" x14ac:dyDescent="0.45">
      <c r="B237" s="38">
        <v>2022053</v>
      </c>
      <c r="C237" s="37" t="s">
        <v>276</v>
      </c>
      <c r="D237" s="39">
        <v>2015</v>
      </c>
      <c r="E237" s="39" t="s">
        <v>36</v>
      </c>
      <c r="H237" s="37" t="s">
        <v>313</v>
      </c>
      <c r="J237" s="40" t="str">
        <f>IFERROR(VLOOKUP(B237,'DM1'!$A$1:$M$80,13,FALSE),"")</f>
        <v/>
      </c>
      <c r="K237" s="40" t="str">
        <f>IFERROR(VLOOKUP(B237,'DM2'!$A$1:$M$80,13,FALSE),"")</f>
        <v/>
      </c>
      <c r="L237" s="40" t="str">
        <f>IFERROR(VLOOKUP(B237,'DM3'!$A$1:$M$80,13,FALSE),"")</f>
        <v/>
      </c>
      <c r="M237" s="40">
        <f>IFERROR(VLOOKUP(B237,'SP1'!$A$1:$L$80,12,FALSE),"")</f>
        <v>36</v>
      </c>
      <c r="N237" s="40" t="str">
        <f>IFERROR(VLOOKUP(B237,'SP2'!$A$1:$L$80,12,FALSE),"")</f>
        <v/>
      </c>
      <c r="O237" s="40" t="str">
        <f>IFERROR(VLOOKUP(B237,'SP3'!$A$1:$L$73,12,FALSE),"")</f>
        <v/>
      </c>
      <c r="P237" s="41">
        <f t="shared" si="15"/>
        <v>36</v>
      </c>
      <c r="Q237" s="43">
        <f t="shared" si="16"/>
        <v>36</v>
      </c>
      <c r="R237" s="43">
        <f t="shared" si="18"/>
        <v>36</v>
      </c>
      <c r="S237" s="57">
        <f>IFERROR(VLOOKUP(B237,'Misecky SBX'!$A$1:$F$89,6,FALSE),"")</f>
        <v>20</v>
      </c>
      <c r="T237" s="56" t="str">
        <f>IFERROR(VLOOKUP(B237,DMSBX1!$D$1:$I$367,6,FALSE),"")</f>
        <v/>
      </c>
      <c r="U237" s="57" t="str">
        <f>IFERROR(VLOOKUP(B237,DMSBX2!$C$1:$J$398,8,FALSE),"")</f>
        <v/>
      </c>
      <c r="V237" s="56" t="str">
        <f>IFERROR(VLOOKUP(B237,DMSBX3!$D$1:$I$398,6,FALSE),"")</f>
        <v/>
      </c>
      <c r="W237" s="57">
        <f>IFERROR(VLOOKUP(B237,pa!$A$1:$G$398,7,FALSE),"")</f>
        <v>29</v>
      </c>
      <c r="X237" s="56">
        <f>IFERROR(VLOOKUP(B237,so!$A$1:$F$398,6,FALSE),"")</f>
        <v>29</v>
      </c>
      <c r="Y237" s="57">
        <f>IFERROR(VLOOKUP(B237,ne!$A$1:$F$398,6,FALSE),"")</f>
        <v>40</v>
      </c>
      <c r="Z237" s="54">
        <f t="shared" si="17"/>
        <v>118</v>
      </c>
      <c r="AB237" s="54">
        <f t="shared" si="19"/>
        <v>98</v>
      </c>
    </row>
    <row r="238" spans="1:28" x14ac:dyDescent="0.45">
      <c r="B238" s="38">
        <v>2020136</v>
      </c>
      <c r="C238" s="37" t="s">
        <v>50</v>
      </c>
      <c r="D238" s="39">
        <v>2015</v>
      </c>
      <c r="E238" s="39" t="s">
        <v>36</v>
      </c>
      <c r="F238" s="43">
        <v>8.6666666666666661</v>
      </c>
      <c r="G238" s="54">
        <v>10.666666666666666</v>
      </c>
      <c r="H238" s="37" t="s">
        <v>313</v>
      </c>
      <c r="I238" s="37" t="s">
        <v>26</v>
      </c>
      <c r="J238" s="40" t="str">
        <f>IFERROR(VLOOKUP(B238,'DM1'!$A$1:$M$80,13,FALSE),"")</f>
        <v/>
      </c>
      <c r="K238" s="40" t="str">
        <f>IFERROR(VLOOKUP(B238,'DM2'!$A$1:$M$80,13,FALSE),"")</f>
        <v/>
      </c>
      <c r="L238" s="40" t="str">
        <f>IFERROR(VLOOKUP(B238,'DM3'!$A$1:$M$80,13,FALSE),"")</f>
        <v/>
      </c>
      <c r="M238" s="40">
        <f>IFERROR(VLOOKUP(B238,'SP1'!$A$1:$L$80,12,FALSE),"")</f>
        <v>45</v>
      </c>
      <c r="N238" s="40">
        <f>IFERROR(VLOOKUP(B238,'SP2'!$A$1:$L$80,12,FALSE),"")</f>
        <v>40</v>
      </c>
      <c r="O238" s="40" t="str">
        <f>IFERROR(VLOOKUP(B238,'SP3'!$A$1:$L$73,12,FALSE),"")</f>
        <v/>
      </c>
      <c r="P238" s="41">
        <f t="shared" si="15"/>
        <v>85</v>
      </c>
      <c r="Q238" s="43">
        <f t="shared" si="16"/>
        <v>85</v>
      </c>
      <c r="R238" s="43">
        <f t="shared" si="18"/>
        <v>85</v>
      </c>
      <c r="S238" s="57">
        <f>IFERROR(VLOOKUP(B238,'Misecky SBX'!$A$1:$F$89,6,FALSE),"")</f>
        <v>18</v>
      </c>
      <c r="T238" s="56" t="str">
        <f>IFERROR(VLOOKUP(B238,DMSBX1!$D$1:$I$367,6,FALSE),"")</f>
        <v/>
      </c>
      <c r="U238" s="57" t="str">
        <f>IFERROR(VLOOKUP(B238,DMSBX2!$C$1:$J$398,8,FALSE),"")</f>
        <v/>
      </c>
      <c r="V238" s="56" t="str">
        <f>IFERROR(VLOOKUP(B238,DMSBX3!$D$1:$I$398,6,FALSE),"")</f>
        <v/>
      </c>
      <c r="W238" s="57">
        <f>IFERROR(VLOOKUP(B238,pa!$A$1:$G$398,7,FALSE),"")</f>
        <v>32</v>
      </c>
      <c r="X238" s="56">
        <f>IFERROR(VLOOKUP(B238,so!$A$1:$F$398,6,FALSE),"")</f>
        <v>36</v>
      </c>
      <c r="Y238" s="57">
        <f>IFERROR(VLOOKUP(B238,ne!$A$1:$F$398,6,FALSE),"")</f>
        <v>24</v>
      </c>
      <c r="Z238" s="54">
        <f t="shared" si="17"/>
        <v>110</v>
      </c>
      <c r="AB238" s="54">
        <f t="shared" si="19"/>
        <v>92</v>
      </c>
    </row>
    <row r="239" spans="1:28" x14ac:dyDescent="0.45">
      <c r="A239" s="60" t="s">
        <v>320</v>
      </c>
      <c r="B239" s="37">
        <v>1017</v>
      </c>
      <c r="C239" s="61" t="s">
        <v>337</v>
      </c>
      <c r="D239" s="62">
        <v>2012</v>
      </c>
      <c r="E239" s="39" t="s">
        <v>36</v>
      </c>
      <c r="H239" s="37" t="s">
        <v>313</v>
      </c>
      <c r="J239" s="40" t="str">
        <f>IFERROR(VLOOKUP(B239,'DM1'!$A$1:$M$80,13,FALSE),"")</f>
        <v/>
      </c>
      <c r="K239" s="40" t="str">
        <f>IFERROR(VLOOKUP(B239,'DM2'!$A$1:$M$80,13,FALSE),"")</f>
        <v/>
      </c>
      <c r="L239" s="40" t="str">
        <f>IFERROR(VLOOKUP(B239,'DM3'!$A$1:$M$80,13,FALSE),"")</f>
        <v/>
      </c>
      <c r="M239" s="40" t="str">
        <f>IFERROR(VLOOKUP(B239,'SP1'!$A$1:$L$80,12,FALSE),"")</f>
        <v/>
      </c>
      <c r="N239" s="40" t="str">
        <f>IFERROR(VLOOKUP(B239,'SP2'!$A$1:$L$80,12,FALSE),"")</f>
        <v/>
      </c>
      <c r="O239" s="40" t="str">
        <f>IFERROR(VLOOKUP(B239,'SP3'!$A$1:$L$73,12,FALSE),"")</f>
        <v/>
      </c>
      <c r="P239" s="41">
        <f t="shared" si="15"/>
        <v>0</v>
      </c>
      <c r="Q239" s="43">
        <f t="shared" si="16"/>
        <v>0</v>
      </c>
      <c r="R239" s="43">
        <f t="shared" si="18"/>
        <v>0</v>
      </c>
      <c r="T239" s="56">
        <f>IFERROR(VLOOKUP(B239,DMSBX1!$D$1:$I$367,6,FALSE),"")</f>
        <v>29</v>
      </c>
      <c r="U239" s="57">
        <f>IFERROR(VLOOKUP(B239,DMSBX2!$C$1:$J$398,8,FALSE),"")</f>
        <v>20</v>
      </c>
      <c r="V239" s="56">
        <f>IFERROR(VLOOKUP(B239,DMSBX3!$D$1:$I$398,6,FALSE),"")</f>
        <v>45</v>
      </c>
      <c r="W239" s="57" t="str">
        <f>IFERROR(VLOOKUP(B239,pa!$A$1:$G$398,7,FALSE),"")</f>
        <v/>
      </c>
      <c r="X239" s="56" t="str">
        <f>IFERROR(VLOOKUP(B239,so!$A$1:$F$398,6,FALSE),"")</f>
        <v/>
      </c>
      <c r="Y239" s="57" t="str">
        <f>IFERROR(VLOOKUP(B239,ne!$A$1:$F$398,6,FALSE),"")</f>
        <v/>
      </c>
      <c r="Z239" s="54">
        <f t="shared" si="17"/>
        <v>94</v>
      </c>
      <c r="AB239" s="54">
        <f t="shared" si="19"/>
        <v>94</v>
      </c>
    </row>
    <row r="240" spans="1:28" x14ac:dyDescent="0.45">
      <c r="B240" s="37">
        <v>2023986</v>
      </c>
      <c r="C240" s="37" t="s">
        <v>917</v>
      </c>
      <c r="D240" s="39">
        <v>2016</v>
      </c>
      <c r="E240" s="39" t="s">
        <v>36</v>
      </c>
      <c r="H240" s="37" t="s">
        <v>313</v>
      </c>
      <c r="L240" s="40" t="str">
        <f>IFERROR(VLOOKUP(B240,'DM3'!$A$1:$M$80,13,FALSE),"")</f>
        <v/>
      </c>
      <c r="M240" s="40" t="str">
        <f>IFERROR(VLOOKUP(B240,'SP1'!$A$1:$L$80,12,FALSE),"")</f>
        <v/>
      </c>
      <c r="N240" s="40" t="str">
        <f>IFERROR(VLOOKUP(B240,'SP2'!$A$1:$L$80,12,FALSE),"")</f>
        <v/>
      </c>
      <c r="O240" s="40" t="str">
        <f>IFERROR(VLOOKUP(B240,'SP3'!$A$1:$L$73,12,FALSE),"")</f>
        <v/>
      </c>
      <c r="P240" s="41">
        <f t="shared" si="15"/>
        <v>0</v>
      </c>
      <c r="Q240" s="43">
        <f t="shared" si="16"/>
        <v>0</v>
      </c>
      <c r="R240" s="43">
        <f t="shared" si="18"/>
        <v>0</v>
      </c>
      <c r="W240" s="57">
        <f>IFERROR(VLOOKUP(B240,pa!$A$1:$G$398,7,FALSE),"")</f>
        <v>24</v>
      </c>
      <c r="X240" s="56">
        <f>IFERROR(VLOOKUP(B240,so!$A$1:$F$398,6,FALSE),"")</f>
        <v>24</v>
      </c>
      <c r="Y240" s="57">
        <f>IFERROR(VLOOKUP(B240,ne!$A$1:$F$398,6,FALSE),"")</f>
        <v>32</v>
      </c>
      <c r="Z240" s="54">
        <f t="shared" si="17"/>
        <v>80</v>
      </c>
      <c r="AB240" s="54">
        <f t="shared" si="19"/>
        <v>80</v>
      </c>
    </row>
    <row r="241" spans="1:28" x14ac:dyDescent="0.45">
      <c r="A241" s="60"/>
      <c r="B241" s="37">
        <v>2023991</v>
      </c>
      <c r="C241" s="61" t="s">
        <v>911</v>
      </c>
      <c r="D241" s="62">
        <v>2013</v>
      </c>
      <c r="E241" s="39" t="s">
        <v>36</v>
      </c>
      <c r="F241" s="42"/>
      <c r="G241" s="45"/>
      <c r="H241" s="37" t="s">
        <v>313</v>
      </c>
      <c r="Q241" s="43"/>
      <c r="R241" s="43">
        <f t="shared" si="18"/>
        <v>0</v>
      </c>
      <c r="W241" s="57">
        <f>IFERROR(VLOOKUP(B241,pa!$A$1:$G$398,7,FALSE),"")</f>
        <v>26</v>
      </c>
      <c r="X241" s="56">
        <f>IFERROR(VLOOKUP(B241,so!$A$1:$F$398,6,FALSE),"")</f>
        <v>26</v>
      </c>
      <c r="Y241" s="57">
        <f>IFERROR(VLOOKUP(B241,ne!$A$1:$F$398,6,FALSE),"")</f>
        <v>26</v>
      </c>
      <c r="Z241" s="54">
        <f t="shared" si="17"/>
        <v>78</v>
      </c>
      <c r="AB241" s="54">
        <f t="shared" si="19"/>
        <v>78</v>
      </c>
    </row>
    <row r="242" spans="1:28" x14ac:dyDescent="0.45">
      <c r="A242" s="60" t="s">
        <v>331</v>
      </c>
      <c r="B242" s="37">
        <v>1018</v>
      </c>
      <c r="C242" s="64" t="s">
        <v>338</v>
      </c>
      <c r="D242" s="39">
        <v>2012</v>
      </c>
      <c r="E242" s="39" t="s">
        <v>36</v>
      </c>
      <c r="H242" s="37" t="s">
        <v>313</v>
      </c>
      <c r="J242" s="40" t="str">
        <f>IFERROR(VLOOKUP(B242,'DM1'!$A$1:$M$80,13,FALSE),"")</f>
        <v/>
      </c>
      <c r="K242" s="40" t="str">
        <f>IFERROR(VLOOKUP(B242,'DM2'!$A$1:$M$80,13,FALSE),"")</f>
        <v/>
      </c>
      <c r="L242" s="40" t="str">
        <f>IFERROR(VLOOKUP(B242,'DM3'!$A$1:$M$80,13,FALSE),"")</f>
        <v/>
      </c>
      <c r="M242" s="40" t="str">
        <f>IFERROR(VLOOKUP(B242,'SP1'!$A$1:$L$80,12,FALSE),"")</f>
        <v/>
      </c>
      <c r="N242" s="40" t="str">
        <f>IFERROR(VLOOKUP(B242,'SP2'!$A$1:$L$80,12,FALSE),"")</f>
        <v/>
      </c>
      <c r="O242" s="40" t="str">
        <f>IFERROR(VLOOKUP(B242,'SP3'!$A$1:$L$73,12,FALSE),"")</f>
        <v/>
      </c>
      <c r="P242" s="41">
        <f t="shared" ref="P242:P273" si="20">SUM(J242:O242)</f>
        <v>0</v>
      </c>
      <c r="Q242" s="43">
        <f t="shared" ref="Q242:Q273" si="21">IFERROR(LARGE(J242:O242,1),0)+IFERROR(LARGE(J242:O242,2),0)+IFERROR(LARGE(J242:O242,3),0)+IFERROR(LARGE(J242:O242,4),0)</f>
        <v>0</v>
      </c>
      <c r="R242" s="43">
        <f t="shared" si="18"/>
        <v>0</v>
      </c>
      <c r="T242" s="56">
        <f>IFERROR(VLOOKUP(B242,DMSBX1!$D$1:$I$367,6,FALSE),"")</f>
        <v>14</v>
      </c>
      <c r="U242" s="57">
        <f>IFERROR(VLOOKUP(B242,DMSBX2!$C$1:$J$398,8,FALSE),"")</f>
        <v>14</v>
      </c>
      <c r="V242" s="56">
        <f>IFERROR(VLOOKUP(B242,DMSBX3!$D$1:$I$398,6,FALSE),"")</f>
        <v>22</v>
      </c>
      <c r="W242" s="57" t="str">
        <f>IFERROR(VLOOKUP(B242,pa!$A$1:$G$398,7,FALSE),"")</f>
        <v/>
      </c>
      <c r="X242" s="56" t="str">
        <f>IFERROR(VLOOKUP(B242,so!$A$1:$F$398,6,FALSE),"")</f>
        <v/>
      </c>
      <c r="Y242" s="57" t="str">
        <f>IFERROR(VLOOKUP(B242,ne!$A$1:$F$398,6,FALSE),"")</f>
        <v/>
      </c>
      <c r="Z242" s="54">
        <f t="shared" si="17"/>
        <v>50</v>
      </c>
      <c r="AB242" s="54">
        <f t="shared" si="19"/>
        <v>50</v>
      </c>
    </row>
    <row r="243" spans="1:28" x14ac:dyDescent="0.45">
      <c r="A243" s="72" t="s">
        <v>293</v>
      </c>
      <c r="B243" s="38">
        <v>1003</v>
      </c>
      <c r="C243" s="37" t="s">
        <v>301</v>
      </c>
      <c r="D243" s="39">
        <v>2012</v>
      </c>
      <c r="E243" s="39" t="s">
        <v>36</v>
      </c>
      <c r="H243" s="37" t="s">
        <v>313</v>
      </c>
      <c r="J243" s="40" t="str">
        <f>IFERROR(VLOOKUP(B243,'DM1'!$A$1:$M$80,13,FALSE),"")</f>
        <v/>
      </c>
      <c r="K243" s="40" t="str">
        <f>IFERROR(VLOOKUP(B243,'DM2'!$A$1:$M$80,13,FALSE),"")</f>
        <v/>
      </c>
      <c r="L243" s="40" t="str">
        <f>IFERROR(VLOOKUP(B243,'DM3'!$A$1:$M$80,13,FALSE),"")</f>
        <v/>
      </c>
      <c r="M243" s="40" t="str">
        <f>IFERROR(VLOOKUP(B243,'SP1'!$A$1:$L$80,12,FALSE),"")</f>
        <v/>
      </c>
      <c r="N243" s="40" t="str">
        <f>IFERROR(VLOOKUP(B243,'SP2'!$A$1:$L$80,12,FALSE),"")</f>
        <v/>
      </c>
      <c r="O243" s="40" t="str">
        <f>IFERROR(VLOOKUP(B243,'SP3'!$A$1:$L$73,12,FALSE),"")</f>
        <v/>
      </c>
      <c r="P243" s="41">
        <f t="shared" si="20"/>
        <v>0</v>
      </c>
      <c r="Q243" s="43">
        <f t="shared" si="21"/>
        <v>0</v>
      </c>
      <c r="R243" s="43">
        <f t="shared" si="18"/>
        <v>0</v>
      </c>
      <c r="S243" s="57">
        <f>IFERROR(VLOOKUP(B243,'Misecky SBX'!$A$1:$F$89,6,FALSE),"")</f>
        <v>40</v>
      </c>
      <c r="T243" s="56" t="str">
        <f>IFERROR(VLOOKUP(B243,DMSBX1!$D$1:$I$367,6,FALSE),"")</f>
        <v/>
      </c>
      <c r="U243" s="57" t="str">
        <f>IFERROR(VLOOKUP(B243,DMSBX2!$C$1:$J$398,8,FALSE),"")</f>
        <v/>
      </c>
      <c r="V243" s="56" t="str">
        <f>IFERROR(VLOOKUP(B243,DMSBX3!$D$1:$I$398,6,FALSE),"")</f>
        <v/>
      </c>
      <c r="W243" s="57" t="str">
        <f>IFERROR(VLOOKUP(B243,pa!$A$1:$G$398,7,FALSE),"")</f>
        <v/>
      </c>
      <c r="X243" s="56" t="str">
        <f>IFERROR(VLOOKUP(B243,so!$A$1:$F$398,6,FALSE),"")</f>
        <v/>
      </c>
      <c r="Y243" s="57" t="str">
        <f>IFERROR(VLOOKUP(B243,ne!$A$1:$F$398,6,FALSE),"")</f>
        <v/>
      </c>
      <c r="Z243" s="54">
        <f t="shared" si="17"/>
        <v>40</v>
      </c>
      <c r="AB243" s="54">
        <f t="shared" si="19"/>
        <v>40</v>
      </c>
    </row>
    <row r="244" spans="1:28" x14ac:dyDescent="0.45">
      <c r="B244" s="38">
        <v>2023015</v>
      </c>
      <c r="C244" s="37" t="s">
        <v>284</v>
      </c>
      <c r="D244" s="39">
        <v>2016</v>
      </c>
      <c r="E244" s="39" t="s">
        <v>36</v>
      </c>
      <c r="H244" s="37" t="s">
        <v>313</v>
      </c>
      <c r="J244" s="40" t="str">
        <f>IFERROR(VLOOKUP(B244,'DM1'!$A$1:$M$80,13,FALSE),"")</f>
        <v/>
      </c>
      <c r="K244" s="40" t="str">
        <f>IFERROR(VLOOKUP(B244,'DM2'!$A$1:$M$80,13,FALSE),"")</f>
        <v/>
      </c>
      <c r="L244" s="40" t="str">
        <f>IFERROR(VLOOKUP(B244,'DM3'!$A$1:$M$80,13,FALSE),"")</f>
        <v/>
      </c>
      <c r="M244" s="40">
        <f>IFERROR(VLOOKUP(B244,'SP1'!$A$1:$L$80,12,FALSE),"")</f>
        <v>40</v>
      </c>
      <c r="N244" s="40" t="str">
        <f>IFERROR(VLOOKUP(B244,'SP2'!$A$1:$L$80,12,FALSE),"")</f>
        <v/>
      </c>
      <c r="O244" s="40">
        <f>IFERROR(VLOOKUP(B244,'SP3'!$A$1:$L$73,12,FALSE),"")</f>
        <v>36</v>
      </c>
      <c r="P244" s="41">
        <f t="shared" si="20"/>
        <v>76</v>
      </c>
      <c r="Q244" s="43">
        <f t="shared" si="21"/>
        <v>76</v>
      </c>
      <c r="R244" s="43">
        <f t="shared" si="18"/>
        <v>76</v>
      </c>
      <c r="S244" s="57">
        <f>IFERROR(VLOOKUP(B244,'Misecky SBX'!$A$1:$F$89,6,FALSE),"")</f>
        <v>32</v>
      </c>
      <c r="T244" s="56" t="str">
        <f>IFERROR(VLOOKUP(B244,DMSBX1!$D$1:$I$367,6,FALSE),"")</f>
        <v/>
      </c>
      <c r="U244" s="57" t="str">
        <f>IFERROR(VLOOKUP(B244,DMSBX2!$C$1:$J$398,8,FALSE),"")</f>
        <v/>
      </c>
      <c r="V244" s="56" t="str">
        <f>IFERROR(VLOOKUP(B244,DMSBX3!$D$1:$I$398,6,FALSE),"")</f>
        <v/>
      </c>
      <c r="W244" s="57" t="str">
        <f>IFERROR(VLOOKUP(B244,pa!$A$1:$G$398,7,FALSE),"")</f>
        <v/>
      </c>
      <c r="X244" s="56" t="str">
        <f>IFERROR(VLOOKUP(B244,so!$A$1:$F$398,6,FALSE),"")</f>
        <v/>
      </c>
      <c r="Y244" s="57" t="str">
        <f>IFERROR(VLOOKUP(B244,ne!$A$1:$F$398,6,FALSE),"")</f>
        <v/>
      </c>
      <c r="Z244" s="54">
        <f t="shared" si="17"/>
        <v>32</v>
      </c>
      <c r="AB244" s="54">
        <f t="shared" si="19"/>
        <v>32</v>
      </c>
    </row>
    <row r="245" spans="1:28" x14ac:dyDescent="0.45">
      <c r="B245" s="38">
        <v>2023016</v>
      </c>
      <c r="C245" s="37" t="s">
        <v>285</v>
      </c>
      <c r="D245" s="39">
        <v>2017</v>
      </c>
      <c r="E245" s="39" t="s">
        <v>36</v>
      </c>
      <c r="H245" s="37" t="s">
        <v>313</v>
      </c>
      <c r="J245" s="40" t="str">
        <f>IFERROR(VLOOKUP(B245,'DM1'!$A$1:$M$80,13,FALSE),"")</f>
        <v/>
      </c>
      <c r="K245" s="40" t="str">
        <f>IFERROR(VLOOKUP(B245,'DM2'!$A$1:$M$80,13,FALSE),"")</f>
        <v/>
      </c>
      <c r="L245" s="40" t="str">
        <f>IFERROR(VLOOKUP(B245,'DM3'!$A$1:$M$80,13,FALSE),"")</f>
        <v/>
      </c>
      <c r="M245" s="40">
        <f>IFERROR(VLOOKUP(B245,'SP1'!$A$1:$L$80,12,FALSE),"")</f>
        <v>32</v>
      </c>
      <c r="N245" s="40" t="str">
        <f>IFERROR(VLOOKUP(B245,'SP2'!$A$1:$L$80,12,FALSE),"")</f>
        <v/>
      </c>
      <c r="O245" s="40">
        <f>IFERROR(VLOOKUP(B245,'SP3'!$A$1:$L$73,12,FALSE),"")</f>
        <v>32</v>
      </c>
      <c r="P245" s="41">
        <f t="shared" si="20"/>
        <v>64</v>
      </c>
      <c r="Q245" s="43">
        <f t="shared" si="21"/>
        <v>64</v>
      </c>
      <c r="R245" s="43">
        <f t="shared" si="18"/>
        <v>64</v>
      </c>
      <c r="S245" s="57">
        <f>IFERROR(VLOOKUP(B245,'Misecky SBX'!$A$1:$F$89,6,FALSE),"")</f>
        <v>24</v>
      </c>
      <c r="T245" s="56" t="str">
        <f>IFERROR(VLOOKUP(B245,DMSBX1!$D$1:$I$367,6,FALSE),"")</f>
        <v/>
      </c>
      <c r="U245" s="57" t="str">
        <f>IFERROR(VLOOKUP(B245,DMSBX2!$C$1:$J$398,8,FALSE),"")</f>
        <v/>
      </c>
      <c r="V245" s="56" t="str">
        <f>IFERROR(VLOOKUP(B245,DMSBX3!$D$1:$I$398,6,FALSE),"")</f>
        <v/>
      </c>
      <c r="W245" s="57" t="str">
        <f>IFERROR(VLOOKUP(B245,pa!$A$1:$G$398,7,FALSE),"")</f>
        <v/>
      </c>
      <c r="X245" s="56" t="str">
        <f>IFERROR(VLOOKUP(B245,so!$A$1:$F$398,6,FALSE),"")</f>
        <v/>
      </c>
      <c r="Y245" s="57" t="str">
        <f>IFERROR(VLOOKUP(B245,ne!$A$1:$F$398,6,FALSE),"")</f>
        <v/>
      </c>
      <c r="Z245" s="54">
        <f t="shared" si="17"/>
        <v>24</v>
      </c>
      <c r="AB245" s="54">
        <f t="shared" si="19"/>
        <v>24</v>
      </c>
    </row>
    <row r="246" spans="1:28" s="92" customFormat="1" ht="14.65" thickBot="1" x14ac:dyDescent="0.5">
      <c r="B246" s="93">
        <v>2023999</v>
      </c>
      <c r="C246" s="92" t="s">
        <v>279</v>
      </c>
      <c r="D246" s="94">
        <v>2016</v>
      </c>
      <c r="E246" s="94" t="s">
        <v>36</v>
      </c>
      <c r="F246" s="43"/>
      <c r="G246" s="95"/>
      <c r="H246" s="92" t="s">
        <v>313</v>
      </c>
      <c r="I246" s="37"/>
      <c r="J246" s="40" t="str">
        <f>IFERROR(VLOOKUP(B246,'DM1'!$A$1:$M$80,13,FALSE),"")</f>
        <v/>
      </c>
      <c r="K246" s="40" t="str">
        <f>IFERROR(VLOOKUP(B246,'DM2'!$A$1:$M$80,13,FALSE),"")</f>
        <v/>
      </c>
      <c r="L246" s="40" t="str">
        <f>IFERROR(VLOOKUP(B246,'DM3'!$A$1:$M$80,13,FALSE),"")</f>
        <v/>
      </c>
      <c r="M246" s="40" t="str">
        <f>IFERROR(VLOOKUP(B246,'SP1'!$A$1:$L$80,12,FALSE),"")</f>
        <v/>
      </c>
      <c r="N246" s="40" t="str">
        <f>IFERROR(VLOOKUP(B246,'SP2'!$A$1:$L$80,12,FALSE),"")</f>
        <v/>
      </c>
      <c r="O246" s="40">
        <f>IFERROR(VLOOKUP(B246,'SP3'!$A$1:$L$73,12,FALSE),"")</f>
        <v>40</v>
      </c>
      <c r="P246" s="41">
        <f t="shared" si="20"/>
        <v>40</v>
      </c>
      <c r="Q246" s="43">
        <f t="shared" si="21"/>
        <v>40</v>
      </c>
      <c r="R246" s="43">
        <f t="shared" si="18"/>
        <v>40</v>
      </c>
      <c r="S246" s="96">
        <f>IFERROR(VLOOKUP(B246,'Misecky SBX'!$A$1:$F$89,6,FALSE),"")</f>
        <v>22</v>
      </c>
      <c r="T246" s="97" t="str">
        <f>IFERROR(VLOOKUP(B246,DMSBX1!$D$1:$I$367,6,FALSE),"")</f>
        <v/>
      </c>
      <c r="U246" s="96" t="str">
        <f>IFERROR(VLOOKUP(B246,DMSBX2!$C$1:$J$398,8,FALSE),"")</f>
        <v/>
      </c>
      <c r="V246" s="97" t="str">
        <f>IFERROR(VLOOKUP(B246,DMSBX3!$D$1:$I$398,6,FALSE),"")</f>
        <v/>
      </c>
      <c r="W246" s="96" t="str">
        <f>IFERROR(VLOOKUP(B246,pa!$A$1:$G$398,7,FALSE),"")</f>
        <v/>
      </c>
      <c r="X246" s="97" t="str">
        <f>IFERROR(VLOOKUP(B246,so!$A$1:$F$398,6,FALSE),"")</f>
        <v/>
      </c>
      <c r="Y246" s="96" t="str">
        <f>IFERROR(VLOOKUP(B246,ne!$A$1:$F$398,6,FALSE),"")</f>
        <v/>
      </c>
      <c r="Z246" s="95">
        <f t="shared" si="17"/>
        <v>22</v>
      </c>
      <c r="AB246" s="54">
        <f t="shared" si="19"/>
        <v>22</v>
      </c>
    </row>
    <row r="247" spans="1:28" s="86" customFormat="1" ht="14.65" thickTop="1" x14ac:dyDescent="0.45">
      <c r="B247" s="87">
        <v>2018453</v>
      </c>
      <c r="C247" s="86" t="s">
        <v>271</v>
      </c>
      <c r="D247" s="88">
        <v>2012</v>
      </c>
      <c r="E247" s="88" t="s">
        <v>36</v>
      </c>
      <c r="F247" s="43"/>
      <c r="G247" s="89"/>
      <c r="H247" s="86" t="s">
        <v>313</v>
      </c>
      <c r="I247" s="37"/>
      <c r="J247" s="40" t="str">
        <f>IFERROR(VLOOKUP(B247,'DM1'!$A$1:$M$80,13,FALSE),"")</f>
        <v/>
      </c>
      <c r="K247" s="40" t="str">
        <f>IFERROR(VLOOKUP(B247,'DM2'!$A$1:$M$80,13,FALSE),"")</f>
        <v/>
      </c>
      <c r="L247" s="40" t="str">
        <f>IFERROR(VLOOKUP(B247,'DM3'!$A$1:$M$80,13,FALSE),"")</f>
        <v/>
      </c>
      <c r="M247" s="40" t="str">
        <f>IFERROR(VLOOKUP(B247,'SP1'!$A$1:$L$80,12,FALSE),"")</f>
        <v/>
      </c>
      <c r="N247" s="40">
        <f>IFERROR(VLOOKUP(B247,'SP2'!$A$1:$L$80,12,FALSE),"")</f>
        <v>36</v>
      </c>
      <c r="O247" s="40" t="str">
        <f>IFERROR(VLOOKUP(B247,'SP3'!$A$1:$L$73,12,FALSE),"")</f>
        <v/>
      </c>
      <c r="P247" s="41">
        <f t="shared" si="20"/>
        <v>36</v>
      </c>
      <c r="Q247" s="43">
        <f t="shared" si="21"/>
        <v>36</v>
      </c>
      <c r="R247" s="43">
        <f t="shared" si="18"/>
        <v>36</v>
      </c>
      <c r="S247" s="90" t="str">
        <f>IFERROR(VLOOKUP(B247,'Misecky SBX'!$A$1:$F$89,6,FALSE),"")</f>
        <v/>
      </c>
      <c r="T247" s="91" t="str">
        <f>IFERROR(VLOOKUP(B247,DMSBX1!$D$1:$I$367,6,FALSE),"")</f>
        <v/>
      </c>
      <c r="U247" s="90" t="str">
        <f>IFERROR(VLOOKUP(B247,DMSBX2!$C$1:$J$398,8,FALSE),"")</f>
        <v/>
      </c>
      <c r="V247" s="91" t="str">
        <f>IFERROR(VLOOKUP(B247,DMSBX3!$D$1:$I$398,6,FALSE),"")</f>
        <v/>
      </c>
      <c r="W247" s="90" t="str">
        <f>IFERROR(VLOOKUP(B247,pa!$A$1:$G$398,7,FALSE),"")</f>
        <v/>
      </c>
      <c r="X247" s="91" t="str">
        <f>IFERROR(VLOOKUP(B247,so!$A$1:$F$398,6,FALSE),"")</f>
        <v/>
      </c>
      <c r="Y247" s="90" t="str">
        <f>IFERROR(VLOOKUP(B247,ne!$A$1:$F$398,6,FALSE),"")</f>
        <v/>
      </c>
      <c r="Z247" s="89">
        <f t="shared" si="17"/>
        <v>0</v>
      </c>
      <c r="AB247" s="54">
        <f t="shared" si="19"/>
        <v>0</v>
      </c>
    </row>
    <row r="248" spans="1:28" x14ac:dyDescent="0.45">
      <c r="B248" s="37">
        <v>2018448</v>
      </c>
      <c r="C248" s="37" t="s">
        <v>464</v>
      </c>
      <c r="D248" s="39">
        <v>2012</v>
      </c>
      <c r="E248" s="39" t="s">
        <v>36</v>
      </c>
      <c r="H248" s="37" t="s">
        <v>313</v>
      </c>
      <c r="J248" s="40" t="str">
        <f>IFERROR(VLOOKUP(B248,'DM1'!$A$1:$M$80,13,FALSE),"")</f>
        <v/>
      </c>
      <c r="K248" s="40" t="str">
        <f>IFERROR(VLOOKUP(B248,'DM2'!$A$1:$M$80,13,FALSE),"")</f>
        <v/>
      </c>
      <c r="L248" s="40" t="str">
        <f>IFERROR(VLOOKUP(B248,'DM3'!$A$1:$M$80,13,FALSE),"")</f>
        <v/>
      </c>
      <c r="M248" s="40" t="str">
        <f>IFERROR(VLOOKUP(B248,'SP1'!$A$1:$L$80,12,FALSE),"")</f>
        <v/>
      </c>
      <c r="N248" s="40">
        <f>IFERROR(VLOOKUP(B248,'SP2'!$A$1:$L$80,12,FALSE),"")</f>
        <v>32</v>
      </c>
      <c r="O248" s="40" t="str">
        <f>IFERROR(VLOOKUP(B248,'SP3'!$A$1:$L$73,12,FALSE),"")</f>
        <v/>
      </c>
      <c r="P248" s="41">
        <f t="shared" si="20"/>
        <v>32</v>
      </c>
      <c r="Q248" s="43">
        <f t="shared" si="21"/>
        <v>32</v>
      </c>
      <c r="R248" s="43">
        <f t="shared" si="18"/>
        <v>32</v>
      </c>
      <c r="W248" s="57" t="str">
        <f>IFERROR(VLOOKUP(B248,pa!$A$1:$G$398,7,FALSE),"")</f>
        <v/>
      </c>
      <c r="X248" s="56" t="str">
        <f>IFERROR(VLOOKUP(B248,so!$A$1:$F$398,6,FALSE),"")</f>
        <v/>
      </c>
      <c r="Y248" s="57" t="str">
        <f>IFERROR(VLOOKUP(B248,ne!$A$1:$F$398,6,FALSE),"")</f>
        <v/>
      </c>
      <c r="Z248" s="54">
        <f t="shared" si="17"/>
        <v>0</v>
      </c>
      <c r="AB248" s="54">
        <f t="shared" si="19"/>
        <v>0</v>
      </c>
    </row>
    <row r="249" spans="1:28" x14ac:dyDescent="0.45">
      <c r="B249" s="38">
        <v>2022067</v>
      </c>
      <c r="C249" s="37" t="s">
        <v>42</v>
      </c>
      <c r="D249" s="39">
        <v>2012</v>
      </c>
      <c r="E249" s="39" t="s">
        <v>36</v>
      </c>
      <c r="F249" s="43">
        <v>0</v>
      </c>
      <c r="G249" s="54">
        <v>53.333333333333336</v>
      </c>
      <c r="H249" s="37" t="s">
        <v>313</v>
      </c>
      <c r="I249" s="37" t="s">
        <v>14</v>
      </c>
      <c r="J249" s="40" t="str">
        <f>IFERROR(VLOOKUP(B249,'DM1'!$A$1:$M$80,13,FALSE),"")</f>
        <v/>
      </c>
      <c r="K249" s="40" t="str">
        <f>IFERROR(VLOOKUP(B249,'DM2'!$A$1:$M$80,13,FALSE),"")</f>
        <v/>
      </c>
      <c r="L249" s="40" t="str">
        <f>IFERROR(VLOOKUP(B249,'DM3'!$A$1:$M$80,13,FALSE),"")</f>
        <v/>
      </c>
      <c r="M249" s="40" t="str">
        <f>IFERROR(VLOOKUP(B249,'SP1'!$A$1:$L$80,12,FALSE),"")</f>
        <v/>
      </c>
      <c r="N249" s="40" t="str">
        <f>IFERROR(VLOOKUP(B249,'SP2'!$A$1:$L$80,12,FALSE),"")</f>
        <v/>
      </c>
      <c r="O249" s="40" t="str">
        <f>IFERROR(VLOOKUP(B249,'SP3'!$A$1:$L$73,12,FALSE),"")</f>
        <v/>
      </c>
      <c r="P249" s="41">
        <f t="shared" si="20"/>
        <v>0</v>
      </c>
      <c r="Q249" s="43">
        <f t="shared" si="21"/>
        <v>0</v>
      </c>
      <c r="R249" s="43">
        <f t="shared" si="18"/>
        <v>0</v>
      </c>
      <c r="S249" s="57" t="str">
        <f>IFERROR(VLOOKUP(B249,'Misecky SBX'!$A$1:$F$89,6,FALSE),"")</f>
        <v/>
      </c>
      <c r="T249" s="56" t="str">
        <f>IFERROR(VLOOKUP(B249,DMSBX1!$D$1:$I$367,6,FALSE),"")</f>
        <v/>
      </c>
      <c r="U249" s="57" t="str">
        <f>IFERROR(VLOOKUP(B249,DMSBX2!$C$1:$J$398,8,FALSE),"")</f>
        <v/>
      </c>
      <c r="V249" s="56" t="str">
        <f>IFERROR(VLOOKUP(B249,DMSBX3!$D$1:$I$398,6,FALSE),"")</f>
        <v/>
      </c>
      <c r="W249" s="57" t="str">
        <f>IFERROR(VLOOKUP(B249,pa!$A$1:$G$398,7,FALSE),"")</f>
        <v/>
      </c>
      <c r="X249" s="56" t="str">
        <f>IFERROR(VLOOKUP(B249,so!$A$1:$F$398,6,FALSE),"")</f>
        <v/>
      </c>
      <c r="Y249" s="57" t="str">
        <f>IFERROR(VLOOKUP(B249,ne!$A$1:$F$398,6,FALSE),"")</f>
        <v/>
      </c>
      <c r="Z249" s="54">
        <f t="shared" si="17"/>
        <v>0</v>
      </c>
      <c r="AB249" s="54">
        <f t="shared" si="19"/>
        <v>0</v>
      </c>
    </row>
    <row r="250" spans="1:28" x14ac:dyDescent="0.45">
      <c r="B250" s="38">
        <v>2022070</v>
      </c>
      <c r="C250" s="37" t="s">
        <v>56</v>
      </c>
      <c r="D250" s="39">
        <v>2012</v>
      </c>
      <c r="E250" s="39" t="s">
        <v>36</v>
      </c>
      <c r="F250" s="43">
        <v>30</v>
      </c>
      <c r="G250" s="54">
        <v>0</v>
      </c>
      <c r="H250" s="37" t="s">
        <v>313</v>
      </c>
      <c r="I250" s="37" t="s">
        <v>57</v>
      </c>
      <c r="J250" s="40" t="str">
        <f>IFERROR(VLOOKUP(B250,'DM1'!$A$1:$M$80,13,FALSE),"")</f>
        <v/>
      </c>
      <c r="K250" s="40" t="str">
        <f>IFERROR(VLOOKUP(B250,'DM2'!$A$1:$M$80,13,FALSE),"")</f>
        <v/>
      </c>
      <c r="L250" s="40" t="str">
        <f>IFERROR(VLOOKUP(B250,'DM3'!$A$1:$M$80,13,FALSE),"")</f>
        <v/>
      </c>
      <c r="M250" s="40" t="str">
        <f>IFERROR(VLOOKUP(B250,'SP1'!$A$1:$L$80,12,FALSE),"")</f>
        <v/>
      </c>
      <c r="N250" s="40" t="str">
        <f>IFERROR(VLOOKUP(B250,'SP2'!$A$1:$L$80,12,FALSE),"")</f>
        <v/>
      </c>
      <c r="O250" s="40" t="str">
        <f>IFERROR(VLOOKUP(B250,'SP3'!$A$1:$L$73,12,FALSE),"")</f>
        <v/>
      </c>
      <c r="P250" s="41">
        <f t="shared" si="20"/>
        <v>0</v>
      </c>
      <c r="Q250" s="43">
        <f t="shared" si="21"/>
        <v>0</v>
      </c>
      <c r="R250" s="43">
        <f t="shared" si="18"/>
        <v>0</v>
      </c>
      <c r="S250" s="57" t="str">
        <f>IFERROR(VLOOKUP(B250,'Misecky SBX'!$A$1:$F$89,6,FALSE),"")</f>
        <v/>
      </c>
      <c r="T250" s="56" t="str">
        <f>IFERROR(VLOOKUP(B250,DMSBX1!$D$1:$I$367,6,FALSE),"")</f>
        <v/>
      </c>
      <c r="U250" s="57" t="str">
        <f>IFERROR(VLOOKUP(B250,DMSBX2!$C$1:$J$398,8,FALSE),"")</f>
        <v/>
      </c>
      <c r="V250" s="56" t="str">
        <f>IFERROR(VLOOKUP(B250,DMSBX3!$D$1:$I$398,6,FALSE),"")</f>
        <v/>
      </c>
      <c r="W250" s="57" t="str">
        <f>IFERROR(VLOOKUP(B250,pa!$A$1:$G$398,7,FALSE),"")</f>
        <v/>
      </c>
      <c r="X250" s="56" t="str">
        <f>IFERROR(VLOOKUP(B250,so!$A$1:$F$398,6,FALSE),"")</f>
        <v/>
      </c>
      <c r="Y250" s="57" t="str">
        <f>IFERROR(VLOOKUP(B250,ne!$A$1:$F$398,6,FALSE),"")</f>
        <v/>
      </c>
      <c r="Z250" s="54">
        <f t="shared" si="17"/>
        <v>0</v>
      </c>
      <c r="AB250" s="54">
        <f t="shared" si="19"/>
        <v>0</v>
      </c>
    </row>
    <row r="251" spans="1:28" x14ac:dyDescent="0.45">
      <c r="B251" s="38">
        <v>2023994</v>
      </c>
      <c r="C251" s="44" t="s">
        <v>451</v>
      </c>
      <c r="D251" s="39">
        <v>2013</v>
      </c>
      <c r="E251" s="39" t="s">
        <v>36</v>
      </c>
      <c r="H251" s="37" t="s">
        <v>313</v>
      </c>
      <c r="J251" s="40">
        <f>IFERROR(VLOOKUP(B251,'DM1'!$A$1:$M$80,13,FALSE),"")</f>
        <v>60</v>
      </c>
      <c r="K251" s="40">
        <f>IFERROR(VLOOKUP(B251,'DM2'!$A$1:$M$80,13,FALSE),"")</f>
        <v>60</v>
      </c>
      <c r="L251" s="40">
        <f>IFERROR(VLOOKUP(B251,'DM3'!$A$1:$M$80,13,FALSE),"")</f>
        <v>60</v>
      </c>
      <c r="M251" s="40" t="str">
        <f>IFERROR(VLOOKUP(B251,'SP1'!$A$1:$L$80,12,FALSE),"")</f>
        <v/>
      </c>
      <c r="N251" s="40" t="str">
        <f>IFERROR(VLOOKUP(B251,'SP2'!$A$1:$L$80,12,FALSE),"")</f>
        <v/>
      </c>
      <c r="O251" s="40" t="str">
        <f>IFERROR(VLOOKUP(B251,'SP3'!$A$1:$L$73,12,FALSE),"")</f>
        <v/>
      </c>
      <c r="P251" s="41">
        <f t="shared" si="20"/>
        <v>180</v>
      </c>
      <c r="Q251" s="43">
        <f t="shared" si="21"/>
        <v>180</v>
      </c>
      <c r="R251" s="43">
        <f t="shared" si="18"/>
        <v>180</v>
      </c>
      <c r="W251" s="57" t="str">
        <f>IFERROR(VLOOKUP(B251,pa!$A$1:$G$398,7,FALSE),"")</f>
        <v/>
      </c>
      <c r="X251" s="56" t="str">
        <f>IFERROR(VLOOKUP(B251,so!$A$1:$F$398,6,FALSE),"")</f>
        <v/>
      </c>
      <c r="Y251" s="57" t="str">
        <f>IFERROR(VLOOKUP(B251,ne!$A$1:$F$398,6,FALSE),"")</f>
        <v/>
      </c>
      <c r="Z251" s="54">
        <f t="shared" si="17"/>
        <v>0</v>
      </c>
      <c r="AB251" s="54">
        <f t="shared" si="19"/>
        <v>0</v>
      </c>
    </row>
    <row r="252" spans="1:28" x14ac:dyDescent="0.45">
      <c r="B252" s="38">
        <v>2022095</v>
      </c>
      <c r="C252" s="37" t="s">
        <v>52</v>
      </c>
      <c r="D252" s="39">
        <v>2013</v>
      </c>
      <c r="E252" s="39" t="s">
        <v>36</v>
      </c>
      <c r="F252" s="43">
        <v>0</v>
      </c>
      <c r="G252" s="54">
        <v>9.6666666666666661</v>
      </c>
      <c r="H252" s="37" t="s">
        <v>313</v>
      </c>
      <c r="I252" s="37" t="s">
        <v>26</v>
      </c>
      <c r="J252" s="40" t="str">
        <f>IFERROR(VLOOKUP(B252,'DM1'!$A$1:$M$80,13,FALSE),"")</f>
        <v/>
      </c>
      <c r="K252" s="40" t="str">
        <f>IFERROR(VLOOKUP(B252,'DM2'!$A$1:$M$80,13,FALSE),"")</f>
        <v/>
      </c>
      <c r="L252" s="40" t="str">
        <f>IFERROR(VLOOKUP(B252,'DM3'!$A$1:$M$80,13,FALSE),"")</f>
        <v/>
      </c>
      <c r="M252" s="40" t="str">
        <f>IFERROR(VLOOKUP(B252,'SP1'!$A$1:$L$80,12,FALSE),"")</f>
        <v/>
      </c>
      <c r="N252" s="40" t="str">
        <f>IFERROR(VLOOKUP(B252,'SP2'!$A$1:$L$80,12,FALSE),"")</f>
        <v/>
      </c>
      <c r="O252" s="40" t="str">
        <f>IFERROR(VLOOKUP(B252,'SP3'!$A$1:$L$73,12,FALSE),"")</f>
        <v/>
      </c>
      <c r="P252" s="41">
        <f t="shared" si="20"/>
        <v>0</v>
      </c>
      <c r="Q252" s="43">
        <f t="shared" si="21"/>
        <v>0</v>
      </c>
      <c r="R252" s="43">
        <f t="shared" si="18"/>
        <v>0</v>
      </c>
      <c r="S252" s="57" t="str">
        <f>IFERROR(VLOOKUP(B252,'Misecky SBX'!$A$1:$F$89,6,FALSE),"")</f>
        <v/>
      </c>
      <c r="T252" s="56" t="str">
        <f>IFERROR(VLOOKUP(B252,DMSBX1!$D$1:$I$367,6,FALSE),"")</f>
        <v/>
      </c>
      <c r="U252" s="57" t="str">
        <f>IFERROR(VLOOKUP(B252,DMSBX2!$C$1:$J$398,8,FALSE),"")</f>
        <v/>
      </c>
      <c r="V252" s="56" t="str">
        <f>IFERROR(VLOOKUP(B252,DMSBX3!$D$1:$I$398,6,FALSE),"")</f>
        <v/>
      </c>
      <c r="W252" s="57" t="str">
        <f>IFERROR(VLOOKUP(B252,pa!$A$1:$G$398,7,FALSE),"")</f>
        <v/>
      </c>
      <c r="X252" s="56" t="str">
        <f>IFERROR(VLOOKUP(B252,so!$A$1:$F$398,6,FALSE),"")</f>
        <v/>
      </c>
      <c r="Y252" s="57" t="str">
        <f>IFERROR(VLOOKUP(B252,ne!$A$1:$F$398,6,FALSE),"")</f>
        <v/>
      </c>
      <c r="Z252" s="54">
        <f t="shared" si="17"/>
        <v>0</v>
      </c>
      <c r="AB252" s="54">
        <f t="shared" si="19"/>
        <v>0</v>
      </c>
    </row>
    <row r="253" spans="1:28" x14ac:dyDescent="0.45">
      <c r="B253" s="38">
        <v>2022074</v>
      </c>
      <c r="C253" s="37" t="s">
        <v>62</v>
      </c>
      <c r="D253" s="39">
        <v>2013</v>
      </c>
      <c r="E253" s="39" t="s">
        <v>36</v>
      </c>
      <c r="F253" s="43">
        <v>10.666666666666666</v>
      </c>
      <c r="G253" s="54">
        <v>0</v>
      </c>
      <c r="H253" s="37" t="s">
        <v>313</v>
      </c>
      <c r="I253" s="37" t="s">
        <v>12</v>
      </c>
      <c r="J253" s="40" t="str">
        <f>IFERROR(VLOOKUP(B253,'DM1'!$A$1:$M$80,13,FALSE),"")</f>
        <v/>
      </c>
      <c r="K253" s="40" t="str">
        <f>IFERROR(VLOOKUP(B253,'DM2'!$A$1:$M$80,13,FALSE),"")</f>
        <v/>
      </c>
      <c r="L253" s="40" t="str">
        <f>IFERROR(VLOOKUP(B253,'DM3'!$A$1:$M$80,13,FALSE),"")</f>
        <v/>
      </c>
      <c r="M253" s="40" t="str">
        <f>IFERROR(VLOOKUP(B253,'SP1'!$A$1:$L$80,12,FALSE),"")</f>
        <v/>
      </c>
      <c r="N253" s="40" t="str">
        <f>IFERROR(VLOOKUP(B253,'SP2'!$A$1:$L$80,12,FALSE),"")</f>
        <v/>
      </c>
      <c r="O253" s="40" t="str">
        <f>IFERROR(VLOOKUP(B253,'SP3'!$A$1:$L$73,12,FALSE),"")</f>
        <v/>
      </c>
      <c r="P253" s="41">
        <f t="shared" si="20"/>
        <v>0</v>
      </c>
      <c r="Q253" s="43">
        <f t="shared" si="21"/>
        <v>0</v>
      </c>
      <c r="R253" s="43">
        <f t="shared" si="18"/>
        <v>0</v>
      </c>
      <c r="S253" s="57" t="str">
        <f>IFERROR(VLOOKUP(B253,'Misecky SBX'!$A$1:$F$89,6,FALSE),"")</f>
        <v/>
      </c>
      <c r="T253" s="56" t="str">
        <f>IFERROR(VLOOKUP(B253,DMSBX1!$D$1:$I$367,6,FALSE),"")</f>
        <v/>
      </c>
      <c r="U253" s="57" t="str">
        <f>IFERROR(VLOOKUP(B253,DMSBX2!$C$1:$J$398,8,FALSE),"")</f>
        <v/>
      </c>
      <c r="V253" s="56" t="str">
        <f>IFERROR(VLOOKUP(B253,DMSBX3!$D$1:$I$398,6,FALSE),"")</f>
        <v/>
      </c>
      <c r="W253" s="57" t="str">
        <f>IFERROR(VLOOKUP(B253,pa!$A$1:$G$398,7,FALSE),"")</f>
        <v/>
      </c>
      <c r="X253" s="56" t="str">
        <f>IFERROR(VLOOKUP(B253,so!$A$1:$F$398,6,FALSE),"")</f>
        <v/>
      </c>
      <c r="Y253" s="57" t="str">
        <f>IFERROR(VLOOKUP(B253,ne!$A$1:$F$398,6,FALSE),"")</f>
        <v/>
      </c>
      <c r="Z253" s="54">
        <f t="shared" si="17"/>
        <v>0</v>
      </c>
      <c r="AB253" s="54">
        <f t="shared" si="19"/>
        <v>0</v>
      </c>
    </row>
    <row r="254" spans="1:28" x14ac:dyDescent="0.45">
      <c r="B254" s="37">
        <v>2023022</v>
      </c>
      <c r="C254" s="37" t="s">
        <v>455</v>
      </c>
      <c r="D254" s="37">
        <v>2013</v>
      </c>
      <c r="E254" s="39" t="s">
        <v>36</v>
      </c>
      <c r="H254" s="37" t="s">
        <v>313</v>
      </c>
      <c r="J254" s="40" t="str">
        <f>IFERROR(VLOOKUP(B254,'DM1'!$A$1:$M$80,13,FALSE),"")</f>
        <v/>
      </c>
      <c r="K254" s="40" t="str">
        <f>IFERROR(VLOOKUP(B254,'DM2'!$A$1:$M$80,13,FALSE),"")</f>
        <v/>
      </c>
      <c r="L254" s="40" t="str">
        <f>IFERROR(VLOOKUP(B254,'DM3'!$A$1:$M$80,13,FALSE),"")</f>
        <v/>
      </c>
      <c r="M254" s="40" t="str">
        <f>IFERROR(VLOOKUP(B254,'SP1'!$A$1:$L$80,12,FALSE),"")</f>
        <v/>
      </c>
      <c r="N254" s="40" t="str">
        <f>IFERROR(VLOOKUP(B254,'SP2'!$A$1:$L$80,12,FALSE),"")</f>
        <v/>
      </c>
      <c r="O254" s="40" t="str">
        <f>IFERROR(VLOOKUP(B254,'SP3'!$A$1:$L$73,12,FALSE),"")</f>
        <v/>
      </c>
      <c r="P254" s="41">
        <f t="shared" si="20"/>
        <v>0</v>
      </c>
      <c r="Q254" s="43">
        <f t="shared" si="21"/>
        <v>0</v>
      </c>
      <c r="R254" s="43">
        <f t="shared" si="18"/>
        <v>0</v>
      </c>
      <c r="W254" s="57" t="str">
        <f>IFERROR(VLOOKUP(B254,pa!$A$1:$G$398,7,FALSE),"")</f>
        <v/>
      </c>
      <c r="X254" s="56" t="str">
        <f>IFERROR(VLOOKUP(B254,so!$A$1:$F$398,6,FALSE),"")</f>
        <v/>
      </c>
      <c r="Y254" s="57" t="str">
        <f>IFERROR(VLOOKUP(B254,ne!$A$1:$F$398,6,FALSE),"")</f>
        <v/>
      </c>
      <c r="Z254" s="54">
        <f t="shared" si="17"/>
        <v>0</v>
      </c>
      <c r="AB254" s="54">
        <f t="shared" si="19"/>
        <v>0</v>
      </c>
    </row>
    <row r="255" spans="1:28" x14ac:dyDescent="0.45">
      <c r="B255" s="38">
        <v>2022048</v>
      </c>
      <c r="C255" s="37" t="s">
        <v>51</v>
      </c>
      <c r="D255" s="39">
        <v>2014</v>
      </c>
      <c r="E255" s="39" t="s">
        <v>36</v>
      </c>
      <c r="F255" s="43">
        <v>0</v>
      </c>
      <c r="G255" s="54">
        <v>10.666666666666666</v>
      </c>
      <c r="H255" s="37" t="s">
        <v>313</v>
      </c>
      <c r="I255" s="37" t="s">
        <v>10</v>
      </c>
      <c r="J255" s="40" t="str">
        <f>IFERROR(VLOOKUP(B255,'DM1'!$A$1:$M$80,13,FALSE),"")</f>
        <v/>
      </c>
      <c r="K255" s="40" t="str">
        <f>IFERROR(VLOOKUP(B255,'DM2'!$A$1:$M$80,13,FALSE),"")</f>
        <v/>
      </c>
      <c r="L255" s="40" t="str">
        <f>IFERROR(VLOOKUP(B255,'DM3'!$A$1:$M$80,13,FALSE),"")</f>
        <v/>
      </c>
      <c r="M255" s="40" t="str">
        <f>IFERROR(VLOOKUP(B255,'SP1'!$A$1:$L$80,12,FALSE),"")</f>
        <v/>
      </c>
      <c r="N255" s="40" t="str">
        <f>IFERROR(VLOOKUP(B255,'SP2'!$A$1:$L$80,12,FALSE),"")</f>
        <v/>
      </c>
      <c r="O255" s="40" t="str">
        <f>IFERROR(VLOOKUP(B255,'SP3'!$A$1:$L$73,12,FALSE),"")</f>
        <v/>
      </c>
      <c r="P255" s="41">
        <f t="shared" si="20"/>
        <v>0</v>
      </c>
      <c r="Q255" s="43">
        <f t="shared" si="21"/>
        <v>0</v>
      </c>
      <c r="R255" s="43">
        <f t="shared" si="18"/>
        <v>0</v>
      </c>
      <c r="S255" s="57" t="str">
        <f>IFERROR(VLOOKUP(B255,'Misecky SBX'!$A$1:$F$89,6,FALSE),"")</f>
        <v/>
      </c>
      <c r="T255" s="56" t="str">
        <f>IFERROR(VLOOKUP(B255,DMSBX1!$D$1:$I$367,6,FALSE),"")</f>
        <v/>
      </c>
      <c r="U255" s="57" t="str">
        <f>IFERROR(VLOOKUP(B255,DMSBX2!$C$1:$J$398,8,FALSE),"")</f>
        <v/>
      </c>
      <c r="V255" s="56" t="str">
        <f>IFERROR(VLOOKUP(B255,DMSBX3!$D$1:$I$398,6,FALSE),"")</f>
        <v/>
      </c>
      <c r="W255" s="57" t="str">
        <f>IFERROR(VLOOKUP(B255,pa!$A$1:$G$398,7,FALSE),"")</f>
        <v/>
      </c>
      <c r="X255" s="56" t="str">
        <f>IFERROR(VLOOKUP(B255,so!$A$1:$F$398,6,FALSE),"")</f>
        <v/>
      </c>
      <c r="Y255" s="57" t="str">
        <f>IFERROR(VLOOKUP(B255,ne!$A$1:$F$398,6,FALSE),"")</f>
        <v/>
      </c>
      <c r="Z255" s="54">
        <f t="shared" si="17"/>
        <v>0</v>
      </c>
      <c r="AB255" s="54">
        <f t="shared" si="19"/>
        <v>0</v>
      </c>
    </row>
    <row r="256" spans="1:28" x14ac:dyDescent="0.45">
      <c r="B256" s="38">
        <v>2022079</v>
      </c>
      <c r="C256" s="37" t="s">
        <v>59</v>
      </c>
      <c r="D256" s="39">
        <v>2014</v>
      </c>
      <c r="E256" s="39" t="s">
        <v>36</v>
      </c>
      <c r="F256" s="43">
        <v>26.666666666666668</v>
      </c>
      <c r="G256" s="54">
        <v>0</v>
      </c>
      <c r="H256" s="37" t="s">
        <v>313</v>
      </c>
      <c r="I256" s="37" t="e">
        <v>#N/A</v>
      </c>
      <c r="J256" s="40" t="str">
        <f>IFERROR(VLOOKUP(B256,'DM1'!$A$1:$M$80,13,FALSE),"")</f>
        <v/>
      </c>
      <c r="K256" s="40" t="str">
        <f>IFERROR(VLOOKUP(B256,'DM2'!$A$1:$M$80,13,FALSE),"")</f>
        <v/>
      </c>
      <c r="L256" s="40" t="str">
        <f>IFERROR(VLOOKUP(B256,'DM3'!$A$1:$M$80,13,FALSE),"")</f>
        <v/>
      </c>
      <c r="M256" s="40" t="str">
        <f>IFERROR(VLOOKUP(B256,'SP1'!$A$1:$L$80,12,FALSE),"")</f>
        <v/>
      </c>
      <c r="N256" s="40" t="str">
        <f>IFERROR(VLOOKUP(B256,'SP2'!$A$1:$L$80,12,FALSE),"")</f>
        <v/>
      </c>
      <c r="O256" s="40" t="str">
        <f>IFERROR(VLOOKUP(B256,'SP3'!$A$1:$L$73,12,FALSE),"")</f>
        <v/>
      </c>
      <c r="P256" s="41">
        <f t="shared" si="20"/>
        <v>0</v>
      </c>
      <c r="Q256" s="43">
        <f t="shared" si="21"/>
        <v>0</v>
      </c>
      <c r="R256" s="43">
        <f t="shared" si="18"/>
        <v>0</v>
      </c>
      <c r="S256" s="57" t="str">
        <f>IFERROR(VLOOKUP(B256,'Misecky SBX'!$A$1:$F$89,6,FALSE),"")</f>
        <v/>
      </c>
      <c r="T256" s="56" t="str">
        <f>IFERROR(VLOOKUP(B256,DMSBX1!$D$1:$I$367,6,FALSE),"")</f>
        <v/>
      </c>
      <c r="U256" s="57" t="str">
        <f>IFERROR(VLOOKUP(B256,DMSBX2!$C$1:$J$398,8,FALSE),"")</f>
        <v/>
      </c>
      <c r="V256" s="56" t="str">
        <f>IFERROR(VLOOKUP(B256,DMSBX3!$D$1:$I$398,6,FALSE),"")</f>
        <v/>
      </c>
      <c r="W256" s="57" t="str">
        <f>IFERROR(VLOOKUP(B256,pa!$A$1:$G$398,7,FALSE),"")</f>
        <v/>
      </c>
      <c r="X256" s="56" t="str">
        <f>IFERROR(VLOOKUP(B256,so!$A$1:$F$398,6,FALSE),"")</f>
        <v/>
      </c>
      <c r="Y256" s="57" t="str">
        <f>IFERROR(VLOOKUP(B256,ne!$A$1:$F$398,6,FALSE),"")</f>
        <v/>
      </c>
      <c r="Z256" s="54">
        <f t="shared" si="17"/>
        <v>0</v>
      </c>
      <c r="AB256" s="54">
        <f t="shared" si="19"/>
        <v>0</v>
      </c>
    </row>
    <row r="257" spans="1:28" x14ac:dyDescent="0.45">
      <c r="B257" s="38">
        <v>2022078</v>
      </c>
      <c r="C257" s="37" t="s">
        <v>61</v>
      </c>
      <c r="D257" s="39">
        <v>2014</v>
      </c>
      <c r="E257" s="39" t="s">
        <v>36</v>
      </c>
      <c r="F257" s="43">
        <v>12</v>
      </c>
      <c r="G257" s="54">
        <v>0</v>
      </c>
      <c r="H257" s="37" t="s">
        <v>313</v>
      </c>
      <c r="I257" s="37" t="s">
        <v>24</v>
      </c>
      <c r="J257" s="40" t="str">
        <f>IFERROR(VLOOKUP(B257,'DM1'!$A$1:$M$80,13,FALSE),"")</f>
        <v/>
      </c>
      <c r="K257" s="40" t="str">
        <f>IFERROR(VLOOKUP(B257,'DM2'!$A$1:$M$80,13,FALSE),"")</f>
        <v/>
      </c>
      <c r="L257" s="40" t="str">
        <f>IFERROR(VLOOKUP(B257,'DM3'!$A$1:$M$80,13,FALSE),"")</f>
        <v/>
      </c>
      <c r="M257" s="40" t="str">
        <f>IFERROR(VLOOKUP(B257,'SP1'!$A$1:$L$80,12,FALSE),"")</f>
        <v/>
      </c>
      <c r="N257" s="40" t="str">
        <f>IFERROR(VLOOKUP(B257,'SP2'!$A$1:$L$80,12,FALSE),"")</f>
        <v/>
      </c>
      <c r="O257" s="40" t="str">
        <f>IFERROR(VLOOKUP(B257,'SP3'!$A$1:$L$73,12,FALSE),"")</f>
        <v/>
      </c>
      <c r="P257" s="41">
        <f t="shared" si="20"/>
        <v>0</v>
      </c>
      <c r="Q257" s="43">
        <f t="shared" si="21"/>
        <v>0</v>
      </c>
      <c r="R257" s="43">
        <f t="shared" si="18"/>
        <v>0</v>
      </c>
      <c r="S257" s="57" t="str">
        <f>IFERROR(VLOOKUP(B257,'Misecky SBX'!$A$1:$F$89,6,FALSE),"")</f>
        <v/>
      </c>
      <c r="T257" s="56" t="str">
        <f>IFERROR(VLOOKUP(B257,DMSBX1!$D$1:$I$367,6,FALSE),"")</f>
        <v/>
      </c>
      <c r="U257" s="57" t="str">
        <f>IFERROR(VLOOKUP(B257,DMSBX2!$C$1:$J$398,8,FALSE),"")</f>
        <v/>
      </c>
      <c r="V257" s="56" t="str">
        <f>IFERROR(VLOOKUP(B257,DMSBX3!$D$1:$I$398,6,FALSE),"")</f>
        <v/>
      </c>
      <c r="W257" s="57" t="str">
        <f>IFERROR(VLOOKUP(B257,pa!$A$1:$G$398,7,FALSE),"")</f>
        <v/>
      </c>
      <c r="X257" s="56" t="str">
        <f>IFERROR(VLOOKUP(B257,so!$A$1:$F$398,6,FALSE),"")</f>
        <v/>
      </c>
      <c r="Y257" s="57" t="str">
        <f>IFERROR(VLOOKUP(B257,ne!$A$1:$F$398,6,FALSE),"")</f>
        <v/>
      </c>
      <c r="Z257" s="54">
        <f t="shared" si="17"/>
        <v>0</v>
      </c>
      <c r="AB257" s="54">
        <f t="shared" si="19"/>
        <v>0</v>
      </c>
    </row>
    <row r="258" spans="1:28" x14ac:dyDescent="0.45">
      <c r="B258" s="37">
        <v>2022114</v>
      </c>
      <c r="C258" s="37" t="s">
        <v>466</v>
      </c>
      <c r="D258" s="39">
        <v>2015</v>
      </c>
      <c r="E258" s="39" t="s">
        <v>36</v>
      </c>
      <c r="H258" s="37" t="s">
        <v>313</v>
      </c>
      <c r="J258" s="40" t="str">
        <f>IFERROR(VLOOKUP(B258,'DM1'!$A$1:$M$80,13,FALSE),"")</f>
        <v/>
      </c>
      <c r="K258" s="40" t="str">
        <f>IFERROR(VLOOKUP(B258,'DM2'!$A$1:$M$80,13,FALSE),"")</f>
        <v/>
      </c>
      <c r="L258" s="40" t="str">
        <f>IFERROR(VLOOKUP(B258,'DM3'!$A$1:$M$80,13,FALSE),"")</f>
        <v/>
      </c>
      <c r="M258" s="40" t="str">
        <f>IFERROR(VLOOKUP(B258,'SP1'!$A$1:$L$80,12,FALSE),"")</f>
        <v/>
      </c>
      <c r="N258" s="40">
        <f>IFERROR(VLOOKUP(B258,'SP2'!$A$1:$L$80,12,FALSE),"")</f>
        <v>26</v>
      </c>
      <c r="O258" s="40">
        <f>IFERROR(VLOOKUP(B258,'SP3'!$A$1:$L$73,12,FALSE),"")</f>
        <v>29</v>
      </c>
      <c r="P258" s="41">
        <f t="shared" si="20"/>
        <v>55</v>
      </c>
      <c r="Q258" s="43">
        <f t="shared" si="21"/>
        <v>55</v>
      </c>
      <c r="R258" s="43">
        <f t="shared" si="18"/>
        <v>55</v>
      </c>
      <c r="W258" s="57" t="str">
        <f>IFERROR(VLOOKUP(B258,pa!$A$1:$G$398,7,FALSE),"")</f>
        <v/>
      </c>
      <c r="X258" s="56" t="str">
        <f>IFERROR(VLOOKUP(B258,so!$A$1:$F$398,6,FALSE),"")</f>
        <v/>
      </c>
      <c r="Y258" s="57" t="str">
        <f>IFERROR(VLOOKUP(B258,ne!$A$1:$F$398,6,FALSE),"")</f>
        <v/>
      </c>
      <c r="Z258" s="54">
        <f t="shared" ref="Z258:Z321" si="22">IFERROR(LARGE(S258:Y258,1),0)+IFERROR(LARGE(S258:Y258,2),0)+IFERROR(LARGE(S258:Y258,3),0)+IFERROR(LARGE(S258:Y258,4),0)+IFERROR(LARGE(S258:Y258,5),0)</f>
        <v>0</v>
      </c>
      <c r="AB258" s="54">
        <f t="shared" si="19"/>
        <v>0</v>
      </c>
    </row>
    <row r="259" spans="1:28" x14ac:dyDescent="0.45">
      <c r="B259" s="37">
        <v>2022111</v>
      </c>
      <c r="C259" s="37" t="s">
        <v>463</v>
      </c>
      <c r="D259" s="39">
        <v>2015</v>
      </c>
      <c r="E259" s="39" t="s">
        <v>36</v>
      </c>
      <c r="H259" s="37" t="s">
        <v>313</v>
      </c>
      <c r="J259" s="40" t="str">
        <f>IFERROR(VLOOKUP(B259,'DM1'!$A$1:$M$80,13,FALSE),"")</f>
        <v/>
      </c>
      <c r="K259" s="40" t="str">
        <f>IFERROR(VLOOKUP(B259,'DM2'!$A$1:$M$80,13,FALSE),"")</f>
        <v/>
      </c>
      <c r="L259" s="40" t="str">
        <f>IFERROR(VLOOKUP(B259,'DM3'!$A$1:$M$80,13,FALSE),"")</f>
        <v/>
      </c>
      <c r="M259" s="40" t="str">
        <f>IFERROR(VLOOKUP(B259,'SP1'!$A$1:$L$80,12,FALSE),"")</f>
        <v/>
      </c>
      <c r="N259" s="40">
        <f>IFERROR(VLOOKUP(B259,'SP2'!$A$1:$L$80,12,FALSE),"")</f>
        <v>29</v>
      </c>
      <c r="O259" s="40" t="str">
        <f>IFERROR(VLOOKUP(B259,'SP3'!$A$1:$L$73,12,FALSE),"")</f>
        <v/>
      </c>
      <c r="P259" s="41">
        <f t="shared" si="20"/>
        <v>29</v>
      </c>
      <c r="Q259" s="43">
        <f t="shared" si="21"/>
        <v>29</v>
      </c>
      <c r="R259" s="43">
        <f t="shared" ref="R259:R322" si="23">IFERROR(LARGE(J259:O259,1),0)+IFERROR(LARGE(J259:O259,2),0)+IFERROR(LARGE(J259:O259,3),0)</f>
        <v>29</v>
      </c>
      <c r="W259" s="57" t="str">
        <f>IFERROR(VLOOKUP(B259,pa!$A$1:$G$398,7,FALSE),"")</f>
        <v/>
      </c>
      <c r="X259" s="56" t="str">
        <f>IFERROR(VLOOKUP(B259,so!$A$1:$F$398,6,FALSE),"")</f>
        <v/>
      </c>
      <c r="Y259" s="57" t="str">
        <f>IFERROR(VLOOKUP(B259,ne!$A$1:$F$398,6,FALSE),"")</f>
        <v/>
      </c>
      <c r="Z259" s="54">
        <f t="shared" si="22"/>
        <v>0</v>
      </c>
      <c r="AB259" s="54">
        <f t="shared" ref="AB259:AB322" si="24">IFERROR(LARGE(S259:Y259,1),0)+IFERROR(LARGE(S259:Y259,2),0)+IFERROR(LARGE(S259:Y259,3),0)</f>
        <v>0</v>
      </c>
    </row>
    <row r="260" spans="1:28" x14ac:dyDescent="0.45">
      <c r="B260" s="38">
        <v>2021116</v>
      </c>
      <c r="C260" s="37" t="s">
        <v>49</v>
      </c>
      <c r="D260" s="39">
        <v>2015</v>
      </c>
      <c r="E260" s="39" t="s">
        <v>36</v>
      </c>
      <c r="F260" s="43">
        <v>0</v>
      </c>
      <c r="G260" s="54">
        <v>18</v>
      </c>
      <c r="H260" s="37" t="s">
        <v>313</v>
      </c>
      <c r="I260" s="37" t="s">
        <v>10</v>
      </c>
      <c r="J260" s="40" t="str">
        <f>IFERROR(VLOOKUP(B260,'DM1'!$A$1:$M$80,13,FALSE),"")</f>
        <v/>
      </c>
      <c r="K260" s="40" t="str">
        <f>IFERROR(VLOOKUP(B260,'DM2'!$A$1:$M$80,13,FALSE),"")</f>
        <v/>
      </c>
      <c r="L260" s="40" t="str">
        <f>IFERROR(VLOOKUP(B260,'DM3'!$A$1:$M$80,13,FALSE),"")</f>
        <v/>
      </c>
      <c r="M260" s="40" t="str">
        <f>IFERROR(VLOOKUP(B260,'SP1'!$A$1:$L$80,12,FALSE),"")</f>
        <v/>
      </c>
      <c r="N260" s="40" t="str">
        <f>IFERROR(VLOOKUP(B260,'SP2'!$A$1:$L$80,12,FALSE),"")</f>
        <v/>
      </c>
      <c r="O260" s="40" t="str">
        <f>IFERROR(VLOOKUP(B260,'SP3'!$A$1:$L$73,12,FALSE),"")</f>
        <v/>
      </c>
      <c r="P260" s="41">
        <f t="shared" si="20"/>
        <v>0</v>
      </c>
      <c r="Q260" s="43">
        <f t="shared" si="21"/>
        <v>0</v>
      </c>
      <c r="R260" s="43">
        <f t="shared" si="23"/>
        <v>0</v>
      </c>
      <c r="S260" s="57" t="str">
        <f>IFERROR(VLOOKUP(B260,'Misecky SBX'!$A$1:$F$89,6,FALSE),"")</f>
        <v/>
      </c>
      <c r="T260" s="56" t="str">
        <f>IFERROR(VLOOKUP(B260,DMSBX1!$D$1:$I$367,6,FALSE),"")</f>
        <v/>
      </c>
      <c r="U260" s="57" t="str">
        <f>IFERROR(VLOOKUP(B260,DMSBX2!$C$1:$J$398,8,FALSE),"")</f>
        <v/>
      </c>
      <c r="V260" s="56" t="str">
        <f>IFERROR(VLOOKUP(B260,DMSBX3!$D$1:$I$398,6,FALSE),"")</f>
        <v/>
      </c>
      <c r="W260" s="57" t="str">
        <f>IFERROR(VLOOKUP(B260,pa!$A$1:$G$398,7,FALSE),"")</f>
        <v/>
      </c>
      <c r="X260" s="56" t="str">
        <f>IFERROR(VLOOKUP(B260,so!$A$1:$F$398,6,FALSE),"")</f>
        <v/>
      </c>
      <c r="Y260" s="57" t="str">
        <f>IFERROR(VLOOKUP(B260,ne!$A$1:$F$398,6,FALSE),"")</f>
        <v/>
      </c>
      <c r="Z260" s="54">
        <f t="shared" si="22"/>
        <v>0</v>
      </c>
      <c r="AB260" s="54">
        <f t="shared" si="24"/>
        <v>0</v>
      </c>
    </row>
    <row r="261" spans="1:28" x14ac:dyDescent="0.45">
      <c r="B261" s="37">
        <v>2023020</v>
      </c>
      <c r="C261" s="37" t="s">
        <v>453</v>
      </c>
      <c r="D261" s="37">
        <v>2015</v>
      </c>
      <c r="E261" s="39" t="s">
        <v>36</v>
      </c>
      <c r="H261" s="37" t="s">
        <v>313</v>
      </c>
      <c r="J261" s="40" t="str">
        <f>IFERROR(VLOOKUP(B261,'DM1'!$A$1:$M$80,13,FALSE),"")</f>
        <v/>
      </c>
      <c r="K261" s="40" t="str">
        <f>IFERROR(VLOOKUP(B261,'DM2'!$A$1:$M$80,13,FALSE),"")</f>
        <v/>
      </c>
      <c r="L261" s="40" t="str">
        <f>IFERROR(VLOOKUP(B261,'DM3'!$A$1:$M$80,13,FALSE),"")</f>
        <v/>
      </c>
      <c r="M261" s="40" t="str">
        <f>IFERROR(VLOOKUP(B261,'SP1'!$A$1:$L$80,12,FALSE),"")</f>
        <v/>
      </c>
      <c r="N261" s="40" t="str">
        <f>IFERROR(VLOOKUP(B261,'SP2'!$A$1:$L$80,12,FALSE),"")</f>
        <v/>
      </c>
      <c r="O261" s="40" t="str">
        <f>IFERROR(VLOOKUP(B261,'SP3'!$A$1:$L$73,12,FALSE),"")</f>
        <v/>
      </c>
      <c r="P261" s="41">
        <f t="shared" si="20"/>
        <v>0</v>
      </c>
      <c r="Q261" s="43">
        <f t="shared" si="21"/>
        <v>0</v>
      </c>
      <c r="R261" s="43">
        <f t="shared" si="23"/>
        <v>0</v>
      </c>
      <c r="W261" s="57" t="str">
        <f>IFERROR(VLOOKUP(B261,pa!$A$1:$G$398,7,FALSE),"")</f>
        <v/>
      </c>
      <c r="X261" s="56" t="str">
        <f>IFERROR(VLOOKUP(B261,so!$A$1:$F$398,6,FALSE),"")</f>
        <v/>
      </c>
      <c r="Y261" s="57" t="str">
        <f>IFERROR(VLOOKUP(B261,ne!$A$1:$F$398,6,FALSE),"")</f>
        <v/>
      </c>
      <c r="Z261" s="54">
        <f t="shared" si="22"/>
        <v>0</v>
      </c>
      <c r="AB261" s="54">
        <f t="shared" si="24"/>
        <v>0</v>
      </c>
    </row>
    <row r="262" spans="1:28" x14ac:dyDescent="0.45">
      <c r="B262" s="37">
        <v>2022118</v>
      </c>
      <c r="C262" s="37" t="s">
        <v>469</v>
      </c>
      <c r="D262" s="39">
        <v>2015</v>
      </c>
      <c r="E262" s="39" t="s">
        <v>36</v>
      </c>
      <c r="H262" s="37" t="s">
        <v>313</v>
      </c>
      <c r="J262" s="40" t="str">
        <f>IFERROR(VLOOKUP(B262,'DM1'!$A$1:$M$80,13,FALSE),"")</f>
        <v/>
      </c>
      <c r="K262" s="40" t="str">
        <f>IFERROR(VLOOKUP(B262,'DM2'!$A$1:$M$80,13,FALSE),"")</f>
        <v/>
      </c>
      <c r="L262" s="40" t="str">
        <f>IFERROR(VLOOKUP(B262,'DM3'!$A$1:$M$80,13,FALSE),"")</f>
        <v/>
      </c>
      <c r="M262" s="40" t="str">
        <f>IFERROR(VLOOKUP(B262,'SP1'!$A$1:$L$80,12,FALSE),"")</f>
        <v/>
      </c>
      <c r="N262" s="40" t="str">
        <f>IFERROR(VLOOKUP(B262,'SP2'!$A$1:$L$80,12,FALSE),"")</f>
        <v/>
      </c>
      <c r="O262" s="40" t="str">
        <f>IFERROR(VLOOKUP(B262,'SP3'!$A$1:$L$73,12,FALSE),"")</f>
        <v/>
      </c>
      <c r="P262" s="41">
        <f t="shared" si="20"/>
        <v>0</v>
      </c>
      <c r="Q262" s="43">
        <f t="shared" si="21"/>
        <v>0</v>
      </c>
      <c r="R262" s="43">
        <f t="shared" si="23"/>
        <v>0</v>
      </c>
      <c r="W262" s="57" t="str">
        <f>IFERROR(VLOOKUP(B262,pa!$A$1:$G$398,7,FALSE),"")</f>
        <v/>
      </c>
      <c r="X262" s="56" t="str">
        <f>IFERROR(VLOOKUP(B262,so!$A$1:$F$398,6,FALSE),"")</f>
        <v/>
      </c>
      <c r="Y262" s="57" t="str">
        <f>IFERROR(VLOOKUP(B262,ne!$A$1:$F$398,6,FALSE),"")</f>
        <v/>
      </c>
      <c r="Z262" s="54">
        <f t="shared" si="22"/>
        <v>0</v>
      </c>
      <c r="AB262" s="54">
        <f t="shared" si="24"/>
        <v>0</v>
      </c>
    </row>
    <row r="263" spans="1:28" x14ac:dyDescent="0.45">
      <c r="A263" s="80" t="s">
        <v>331</v>
      </c>
      <c r="B263" s="81">
        <v>1020</v>
      </c>
      <c r="C263" s="82" t="s">
        <v>344</v>
      </c>
      <c r="D263" s="81">
        <v>2008</v>
      </c>
      <c r="E263" s="39" t="s">
        <v>36</v>
      </c>
      <c r="H263" s="37" t="s">
        <v>314</v>
      </c>
      <c r="J263" s="40" t="str">
        <f>IFERROR(VLOOKUP(B263,'DM1'!$A$1:$M$80,13,FALSE),"")</f>
        <v/>
      </c>
      <c r="K263" s="40" t="str">
        <f>IFERROR(VLOOKUP(B263,'DM2'!$A$1:$M$80,13,FALSE),"")</f>
        <v/>
      </c>
      <c r="L263" s="40" t="str">
        <f>IFERROR(VLOOKUP(B263,'DM3'!$A$1:$M$80,13,FALSE),"")</f>
        <v/>
      </c>
      <c r="M263" s="40" t="str">
        <f>IFERROR(VLOOKUP(B263,'SP1'!$A$1:$L$80,12,FALSE),"")</f>
        <v/>
      </c>
      <c r="N263" s="40" t="str">
        <f>IFERROR(VLOOKUP(B263,'SP2'!$A$1:$L$80,12,FALSE),"")</f>
        <v/>
      </c>
      <c r="O263" s="40" t="str">
        <f>IFERROR(VLOOKUP(B263,'SP3'!$A$1:$L$73,12,FALSE),"")</f>
        <v/>
      </c>
      <c r="P263" s="41">
        <f t="shared" si="20"/>
        <v>0</v>
      </c>
      <c r="Q263" s="43">
        <f t="shared" si="21"/>
        <v>0</v>
      </c>
      <c r="R263" s="43">
        <f t="shared" si="23"/>
        <v>0</v>
      </c>
      <c r="T263" s="56">
        <f>IFERROR(VLOOKUP(B263,DMSBX1!$D$1:$I$367,6,FALSE),"")</f>
        <v>100</v>
      </c>
      <c r="U263" s="57">
        <f>IFERROR(VLOOKUP(B263,DMSBX2!$C$1:$J$398,8,FALSE),"")</f>
        <v>45</v>
      </c>
      <c r="V263" s="56">
        <f>IFERROR(VLOOKUP(B263,DMSBX3!$D$1:$I$398,6,FALSE),"")</f>
        <v>29</v>
      </c>
      <c r="W263" s="57">
        <f>IFERROR(VLOOKUP(B263,pa!$A$1:$G$398,7,FALSE),"")</f>
        <v>100</v>
      </c>
      <c r="X263" s="56">
        <f>IFERROR(VLOOKUP(B263,so!$A$1:$F$398,6,FALSE),"")</f>
        <v>100</v>
      </c>
      <c r="Y263" s="57">
        <f>IFERROR(VLOOKUP(B263,ne!$A$1:$F$398,6,FALSE),"")</f>
        <v>100</v>
      </c>
      <c r="Z263" s="54">
        <f t="shared" si="22"/>
        <v>445</v>
      </c>
      <c r="AB263" s="54">
        <f t="shared" si="24"/>
        <v>300</v>
      </c>
    </row>
    <row r="264" spans="1:28" x14ac:dyDescent="0.45">
      <c r="B264" s="38">
        <v>2021117</v>
      </c>
      <c r="C264" s="37" t="s">
        <v>106</v>
      </c>
      <c r="D264" s="39">
        <v>2008</v>
      </c>
      <c r="E264" s="39" t="s">
        <v>36</v>
      </c>
      <c r="F264" s="43">
        <v>19.333333333333332</v>
      </c>
      <c r="G264" s="54">
        <v>37</v>
      </c>
      <c r="H264" s="37" t="s">
        <v>314</v>
      </c>
      <c r="I264" s="37" t="s">
        <v>12</v>
      </c>
      <c r="J264" s="40" t="str">
        <f>IFERROR(VLOOKUP(B264,'DM1'!$A$1:$M$80,13,FALSE),"")</f>
        <v/>
      </c>
      <c r="K264" s="40" t="str">
        <f>IFERROR(VLOOKUP(B264,'DM2'!$A$1:$M$80,13,FALSE),"")</f>
        <v/>
      </c>
      <c r="L264" s="40" t="str">
        <f>IFERROR(VLOOKUP(B264,'DM3'!$A$1:$M$80,13,FALSE),"")</f>
        <v/>
      </c>
      <c r="M264" s="40" t="str">
        <f>IFERROR(VLOOKUP(B264,'SP1'!$A$1:$L$80,12,FALSE),"")</f>
        <v/>
      </c>
      <c r="N264" s="40" t="str">
        <f>IFERROR(VLOOKUP(B264,'SP2'!$A$1:$L$80,12,FALSE),"")</f>
        <v/>
      </c>
      <c r="O264" s="40" t="str">
        <f>IFERROR(VLOOKUP(B264,'SP3'!$A$1:$L$73,12,FALSE),"")</f>
        <v/>
      </c>
      <c r="P264" s="41">
        <f t="shared" si="20"/>
        <v>0</v>
      </c>
      <c r="Q264" s="43">
        <f t="shared" si="21"/>
        <v>0</v>
      </c>
      <c r="R264" s="43">
        <f t="shared" si="23"/>
        <v>0</v>
      </c>
      <c r="S264" s="57">
        <f>IFERROR(VLOOKUP(B264,'Misecky SBX'!$A$1:$F$89,6,FALSE),"")</f>
        <v>32</v>
      </c>
      <c r="T264" s="56">
        <f>IFERROR(VLOOKUP(B264,DMSBX1!$D$1:$I$367,6,FALSE),"")</f>
        <v>45</v>
      </c>
      <c r="U264" s="57">
        <f>IFERROR(VLOOKUP(B264,DMSBX2!$C$1:$J$398,8,FALSE),"")</f>
        <v>100</v>
      </c>
      <c r="V264" s="56">
        <f>IFERROR(VLOOKUP(B264,DMSBX3!$D$1:$I$398,6,FALSE),"")</f>
        <v>60</v>
      </c>
      <c r="W264" s="57">
        <f>IFERROR(VLOOKUP(B264,pa!$A$1:$G$398,7,FALSE),"")</f>
        <v>80</v>
      </c>
      <c r="X264" s="56">
        <f>IFERROR(VLOOKUP(B264,so!$A$1:$F$398,6,FALSE),"")</f>
        <v>80</v>
      </c>
      <c r="Y264" s="57">
        <f>IFERROR(VLOOKUP(B264,ne!$A$1:$F$398,6,FALSE),"")</f>
        <v>60</v>
      </c>
      <c r="Z264" s="54">
        <f t="shared" si="22"/>
        <v>380</v>
      </c>
      <c r="AA264" s="37">
        <v>1</v>
      </c>
      <c r="AB264" s="54">
        <f t="shared" si="24"/>
        <v>260</v>
      </c>
    </row>
    <row r="265" spans="1:28" ht="15.4" x14ac:dyDescent="0.45">
      <c r="A265" s="60" t="s">
        <v>297</v>
      </c>
      <c r="B265" s="37">
        <v>1013</v>
      </c>
      <c r="C265" s="78" t="s">
        <v>332</v>
      </c>
      <c r="D265" s="79">
        <v>2008</v>
      </c>
      <c r="E265" s="79" t="s">
        <v>36</v>
      </c>
      <c r="F265" s="42"/>
      <c r="H265" s="37" t="s">
        <v>314</v>
      </c>
      <c r="J265" s="40" t="str">
        <f>IFERROR(VLOOKUP(B265,'DM1'!$A$1:$M$80,13,FALSE),"")</f>
        <v/>
      </c>
      <c r="K265" s="40" t="str">
        <f>IFERROR(VLOOKUP(B265,'DM2'!$A$1:$M$80,13,FALSE),"")</f>
        <v/>
      </c>
      <c r="L265" s="40" t="str">
        <f>IFERROR(VLOOKUP(B265,'DM3'!$A$1:$M$80,13,FALSE),"")</f>
        <v/>
      </c>
      <c r="M265" s="40" t="str">
        <f>IFERROR(VLOOKUP(B265,'SP1'!$A$1:$L$80,12,FALSE),"")</f>
        <v/>
      </c>
      <c r="N265" s="40" t="str">
        <f>IFERROR(VLOOKUP(B265,'SP2'!$A$1:$L$80,12,FALSE),"")</f>
        <v/>
      </c>
      <c r="O265" s="40" t="str">
        <f>IFERROR(VLOOKUP(B265,'SP3'!$A$1:$L$73,12,FALSE),"")</f>
        <v/>
      </c>
      <c r="P265" s="41">
        <f t="shared" si="20"/>
        <v>0</v>
      </c>
      <c r="Q265" s="43">
        <f t="shared" si="21"/>
        <v>0</v>
      </c>
      <c r="R265" s="43">
        <f t="shared" si="23"/>
        <v>0</v>
      </c>
      <c r="T265" s="56">
        <f>IFERROR(VLOOKUP(B265,DMSBX1!$D$1:$I$367,6,FALSE),"")</f>
        <v>60</v>
      </c>
      <c r="U265" s="57">
        <f>IFERROR(VLOOKUP(B265,DMSBX2!$C$1:$J$398,8,FALSE),"")</f>
        <v>60</v>
      </c>
      <c r="V265" s="56">
        <f>IFERROR(VLOOKUP(B265,DMSBX3!$D$1:$I$398,6,FALSE),"")</f>
        <v>100</v>
      </c>
      <c r="W265" s="57">
        <f>IFERROR(VLOOKUP(B265,pa!$A$1:$G$398,7,FALSE),"")</f>
        <v>60</v>
      </c>
      <c r="X265" s="56">
        <f>IFERROR(VLOOKUP(B265,so!$A$1:$F$398,6,FALSE),"")</f>
        <v>60</v>
      </c>
      <c r="Y265" s="57">
        <f>IFERROR(VLOOKUP(B265,ne!$A$1:$F$398,6,FALSE),"")</f>
        <v>80</v>
      </c>
      <c r="Z265" s="54">
        <f t="shared" si="22"/>
        <v>360</v>
      </c>
      <c r="AB265" s="54">
        <f t="shared" si="24"/>
        <v>240</v>
      </c>
    </row>
    <row r="266" spans="1:28" x14ac:dyDescent="0.45">
      <c r="A266" s="37">
        <v>9150358</v>
      </c>
      <c r="B266" s="38">
        <v>16148</v>
      </c>
      <c r="C266" s="37" t="s">
        <v>104</v>
      </c>
      <c r="D266" s="39">
        <v>2008</v>
      </c>
      <c r="E266" s="39" t="s">
        <v>36</v>
      </c>
      <c r="F266" s="43">
        <v>0</v>
      </c>
      <c r="G266" s="54">
        <v>56.666666666666664</v>
      </c>
      <c r="H266" s="37" t="s">
        <v>314</v>
      </c>
      <c r="I266" s="37" t="s">
        <v>19</v>
      </c>
      <c r="J266" s="40" t="str">
        <f>IFERROR(VLOOKUP(B266,'DM1'!$A$1:$M$80,13,FALSE),"")</f>
        <v/>
      </c>
      <c r="K266" s="40" t="str">
        <f>IFERROR(VLOOKUP(B266,'DM2'!$A$1:$M$80,13,FALSE),"")</f>
        <v/>
      </c>
      <c r="L266" s="40" t="str">
        <f>IFERROR(VLOOKUP(B266,'DM3'!$A$1:$M$80,13,FALSE),"")</f>
        <v/>
      </c>
      <c r="M266" s="40" t="str">
        <f>IFERROR(VLOOKUP(B266,'SP1'!$A$1:$L$80,12,FALSE),"")</f>
        <v/>
      </c>
      <c r="N266" s="40" t="str">
        <f>IFERROR(VLOOKUP(B266,'SP2'!$A$1:$L$80,12,FALSE),"")</f>
        <v/>
      </c>
      <c r="O266" s="40" t="str">
        <f>IFERROR(VLOOKUP(B266,'SP3'!$A$1:$L$73,12,FALSE),"")</f>
        <v/>
      </c>
      <c r="P266" s="41">
        <f t="shared" si="20"/>
        <v>0</v>
      </c>
      <c r="Q266" s="43">
        <f t="shared" si="21"/>
        <v>0</v>
      </c>
      <c r="R266" s="43">
        <f t="shared" si="23"/>
        <v>0</v>
      </c>
      <c r="S266" s="57">
        <f>IFERROR(VLOOKUP(B266,'Misecky SBX'!$A$1:$F$89,6,FALSE),"")</f>
        <v>80</v>
      </c>
      <c r="T266" s="56">
        <f>IFERROR(VLOOKUP(B266,DMSBX1!$D$1:$I$367,6,FALSE),"")</f>
        <v>14</v>
      </c>
      <c r="U266" s="57">
        <f>IFERROR(VLOOKUP(B266,DMSBX2!$C$1:$J$398,8,FALSE),"")</f>
        <v>40</v>
      </c>
      <c r="V266" s="56">
        <f>IFERROR(VLOOKUP(B266,DMSBX3!$D$1:$I$398,6,FALSE),"")</f>
        <v>80</v>
      </c>
      <c r="W266" s="57">
        <f>IFERROR(VLOOKUP(B266,pa!$A$1:$G$398,7,FALSE),"")</f>
        <v>29</v>
      </c>
      <c r="X266" s="56">
        <f>IFERROR(VLOOKUP(B266,so!$A$1:$F$398,6,FALSE),"")</f>
        <v>36</v>
      </c>
      <c r="Y266" s="57">
        <f>IFERROR(VLOOKUP(B266,ne!$A$1:$F$398,6,FALSE),"")</f>
        <v>45</v>
      </c>
      <c r="Z266" s="54">
        <f t="shared" si="22"/>
        <v>281</v>
      </c>
      <c r="AA266" s="37">
        <v>2</v>
      </c>
      <c r="AB266" s="54">
        <f t="shared" si="24"/>
        <v>205</v>
      </c>
    </row>
    <row r="267" spans="1:28" s="92" customFormat="1" ht="14.65" thickBot="1" x14ac:dyDescent="0.5">
      <c r="B267" s="93">
        <v>2019114</v>
      </c>
      <c r="C267" s="92" t="s">
        <v>121</v>
      </c>
      <c r="D267" s="94">
        <v>2008</v>
      </c>
      <c r="E267" s="94" t="s">
        <v>36</v>
      </c>
      <c r="F267" s="43">
        <v>0</v>
      </c>
      <c r="G267" s="95">
        <v>16.666666666666668</v>
      </c>
      <c r="H267" s="92" t="s">
        <v>314</v>
      </c>
      <c r="I267" s="37" t="s">
        <v>26</v>
      </c>
      <c r="J267" s="40" t="str">
        <f>IFERROR(VLOOKUP(B267,'DM1'!$A$1:$M$80,13,FALSE),"")</f>
        <v/>
      </c>
      <c r="K267" s="40" t="str">
        <f>IFERROR(VLOOKUP(B267,'DM2'!$A$1:$M$80,13,FALSE),"")</f>
        <v/>
      </c>
      <c r="L267" s="40" t="str">
        <f>IFERROR(VLOOKUP(B267,'DM3'!$A$1:$M$80,13,FALSE),"")</f>
        <v/>
      </c>
      <c r="M267" s="40" t="str">
        <f>IFERROR(VLOOKUP(B267,'SP1'!$A$1:$L$80,12,FALSE),"")</f>
        <v/>
      </c>
      <c r="N267" s="40" t="str">
        <f>IFERROR(VLOOKUP(B267,'SP2'!$A$1:$L$80,12,FALSE),"")</f>
        <v/>
      </c>
      <c r="O267" s="40" t="str">
        <f>IFERROR(VLOOKUP(B267,'SP3'!$A$1:$L$73,12,FALSE),"")</f>
        <v/>
      </c>
      <c r="P267" s="41">
        <f t="shared" si="20"/>
        <v>0</v>
      </c>
      <c r="Q267" s="43">
        <f t="shared" si="21"/>
        <v>0</v>
      </c>
      <c r="R267" s="43">
        <f t="shared" si="23"/>
        <v>0</v>
      </c>
      <c r="S267" s="96">
        <f>IFERROR(VLOOKUP(B267,'Misecky SBX'!$A$1:$F$89,6,FALSE),"")</f>
        <v>100</v>
      </c>
      <c r="T267" s="97" t="str">
        <f>IFERROR(VLOOKUP(B267,DMSBX1!$D$1:$I$367,6,FALSE),"")</f>
        <v/>
      </c>
      <c r="U267" s="96" t="str">
        <f>IFERROR(VLOOKUP(B267,DMSBX2!$C$1:$J$398,8,FALSE),"")</f>
        <v/>
      </c>
      <c r="V267" s="97" t="str">
        <f>IFERROR(VLOOKUP(B267,DMSBX3!$D$1:$I$398,6,FALSE),"")</f>
        <v/>
      </c>
      <c r="W267" s="96">
        <f>IFERROR(VLOOKUP(B267,pa!$A$1:$G$398,7,FALSE),"")</f>
        <v>50</v>
      </c>
      <c r="X267" s="97">
        <f>IFERROR(VLOOKUP(B267,so!$A$1:$F$398,6,FALSE),"")</f>
        <v>45</v>
      </c>
      <c r="Y267" s="96">
        <f>IFERROR(VLOOKUP(B267,ne!$A$1:$F$398,6,FALSE),"")</f>
        <v>50</v>
      </c>
      <c r="Z267" s="95">
        <f t="shared" si="22"/>
        <v>245</v>
      </c>
      <c r="AA267" s="92">
        <v>3</v>
      </c>
      <c r="AB267" s="54">
        <f t="shared" si="24"/>
        <v>200</v>
      </c>
    </row>
    <row r="268" spans="1:28" s="86" customFormat="1" ht="14.65" thickTop="1" x14ac:dyDescent="0.45">
      <c r="B268" s="87">
        <v>2022002</v>
      </c>
      <c r="C268" s="86" t="s">
        <v>113</v>
      </c>
      <c r="D268" s="88">
        <v>2008</v>
      </c>
      <c r="E268" s="88" t="s">
        <v>36</v>
      </c>
      <c r="F268" s="43">
        <v>22.666666666666668</v>
      </c>
      <c r="G268" s="89">
        <v>22.666666666666668</v>
      </c>
      <c r="H268" s="86" t="s">
        <v>314</v>
      </c>
      <c r="I268" s="37" t="s">
        <v>17</v>
      </c>
      <c r="J268" s="40" t="str">
        <f>IFERROR(VLOOKUP(B268,'DM1'!$A$1:$M$80,13,FALSE),"")</f>
        <v/>
      </c>
      <c r="K268" s="40" t="str">
        <f>IFERROR(VLOOKUP(B268,'DM2'!$A$1:$M$80,13,FALSE),"")</f>
        <v/>
      </c>
      <c r="L268" s="40" t="str">
        <f>IFERROR(VLOOKUP(B268,'DM3'!$A$1:$M$80,13,FALSE),"")</f>
        <v/>
      </c>
      <c r="M268" s="40" t="str">
        <f>IFERROR(VLOOKUP(B268,'SP1'!$A$1:$L$80,12,FALSE),"")</f>
        <v/>
      </c>
      <c r="N268" s="40" t="str">
        <f>IFERROR(VLOOKUP(B268,'SP2'!$A$1:$L$80,12,FALSE),"")</f>
        <v/>
      </c>
      <c r="O268" s="40" t="str">
        <f>IFERROR(VLOOKUP(B268,'SP3'!$A$1:$L$73,12,FALSE),"")</f>
        <v/>
      </c>
      <c r="P268" s="41">
        <f t="shared" si="20"/>
        <v>0</v>
      </c>
      <c r="Q268" s="43">
        <f t="shared" si="21"/>
        <v>0</v>
      </c>
      <c r="R268" s="43">
        <f t="shared" si="23"/>
        <v>0</v>
      </c>
      <c r="S268" s="90">
        <f>IFERROR(VLOOKUP(B268,'Misecky SBX'!$A$1:$F$89,6,FALSE),"")</f>
        <v>60</v>
      </c>
      <c r="T268" s="91">
        <f>IFERROR(VLOOKUP(B268,DMSBX1!$D$1:$I$367,6,FALSE),"")</f>
        <v>32</v>
      </c>
      <c r="U268" s="90">
        <f>IFERROR(VLOOKUP(B268,DMSBX2!$C$1:$J$398,8,FALSE),"")</f>
        <v>29</v>
      </c>
      <c r="V268" s="91">
        <f>IFERROR(VLOOKUP(B268,DMSBX3!$D$1:$I$398,6,FALSE),"")</f>
        <v>36</v>
      </c>
      <c r="W268" s="90">
        <f>IFERROR(VLOOKUP(B268,pa!$A$1:$G$398,7,FALSE),"")</f>
        <v>36</v>
      </c>
      <c r="X268" s="91">
        <f>IFERROR(VLOOKUP(B268,so!$A$1:$F$398,6,FALSE),"")</f>
        <v>24</v>
      </c>
      <c r="Y268" s="90">
        <f>IFERROR(VLOOKUP(B268,ne!$A$1:$F$398,6,FALSE),"")</f>
        <v>24</v>
      </c>
      <c r="Z268" s="89">
        <f t="shared" si="22"/>
        <v>193</v>
      </c>
      <c r="AB268" s="54">
        <f t="shared" si="24"/>
        <v>132</v>
      </c>
    </row>
    <row r="269" spans="1:28" x14ac:dyDescent="0.45">
      <c r="B269" s="38">
        <v>76304</v>
      </c>
      <c r="C269" s="37" t="s">
        <v>110</v>
      </c>
      <c r="D269" s="39">
        <v>2008</v>
      </c>
      <c r="E269" s="39" t="s">
        <v>36</v>
      </c>
      <c r="F269" s="43">
        <v>40</v>
      </c>
      <c r="G269" s="54">
        <v>31.333333333333332</v>
      </c>
      <c r="H269" s="37" t="s">
        <v>314</v>
      </c>
      <c r="I269" s="37" t="s">
        <v>17</v>
      </c>
      <c r="J269" s="40" t="str">
        <f>IFERROR(VLOOKUP(B269,'DM1'!$A$1:$M$80,13,FALSE),"")</f>
        <v/>
      </c>
      <c r="K269" s="40" t="str">
        <f>IFERROR(VLOOKUP(B269,'DM2'!$A$1:$M$80,13,FALSE),"")</f>
        <v/>
      </c>
      <c r="L269" s="40" t="str">
        <f>IFERROR(VLOOKUP(B269,'DM3'!$A$1:$M$80,13,FALSE),"")</f>
        <v/>
      </c>
      <c r="M269" s="40" t="str">
        <f>IFERROR(VLOOKUP(B269,'SP1'!$A$1:$L$80,12,FALSE),"")</f>
        <v/>
      </c>
      <c r="N269" s="40" t="str">
        <f>IFERROR(VLOOKUP(B269,'SP2'!$A$1:$L$80,12,FALSE),"")</f>
        <v/>
      </c>
      <c r="O269" s="40" t="str">
        <f>IFERROR(VLOOKUP(B269,'SP3'!$A$1:$L$73,12,FALSE),"")</f>
        <v/>
      </c>
      <c r="P269" s="41">
        <f t="shared" si="20"/>
        <v>0</v>
      </c>
      <c r="Q269" s="43">
        <f t="shared" si="21"/>
        <v>0</v>
      </c>
      <c r="R269" s="43">
        <f t="shared" si="23"/>
        <v>0</v>
      </c>
      <c r="S269" s="57">
        <f>IFERROR(VLOOKUP(B269,'Misecky SBX'!$A$1:$F$89,6,FALSE),"")</f>
        <v>20</v>
      </c>
      <c r="T269" s="56">
        <f>IFERROR(VLOOKUP(B269,DMSBX1!$D$1:$I$367,6,FALSE),"")</f>
        <v>24</v>
      </c>
      <c r="U269" s="57">
        <f>IFERROR(VLOOKUP(B269,DMSBX2!$C$1:$J$398,8,FALSE),"")</f>
        <v>13</v>
      </c>
      <c r="V269" s="56">
        <f>IFERROR(VLOOKUP(B269,DMSBX3!$D$1:$I$398,6,FALSE),"")</f>
        <v>12</v>
      </c>
      <c r="W269" s="57">
        <f>IFERROR(VLOOKUP(B269,pa!$A$1:$G$398,7,FALSE),"")</f>
        <v>45</v>
      </c>
      <c r="X269" s="56">
        <f>IFERROR(VLOOKUP(B269,so!$A$1:$F$398,6,FALSE),"")</f>
        <v>50</v>
      </c>
      <c r="Y269" s="57">
        <f>IFERROR(VLOOKUP(B269,ne!$A$1:$F$398,6,FALSE),"")</f>
        <v>40</v>
      </c>
      <c r="Z269" s="54">
        <f t="shared" si="22"/>
        <v>179</v>
      </c>
      <c r="AB269" s="54">
        <f t="shared" si="24"/>
        <v>135</v>
      </c>
    </row>
    <row r="270" spans="1:28" x14ac:dyDescent="0.45">
      <c r="B270" s="38">
        <v>2021106</v>
      </c>
      <c r="C270" s="37" t="s">
        <v>37</v>
      </c>
      <c r="D270" s="39">
        <v>2011</v>
      </c>
      <c r="E270" s="39" t="s">
        <v>36</v>
      </c>
      <c r="F270" s="43">
        <v>28.333333333333332</v>
      </c>
      <c r="G270" s="54">
        <v>93.333333333333329</v>
      </c>
      <c r="H270" s="37" t="s">
        <v>314</v>
      </c>
      <c r="I270" s="37" t="s">
        <v>12</v>
      </c>
      <c r="J270" s="40" t="str">
        <f>IFERROR(VLOOKUP(B270,'DM1'!$A$1:$M$80,13,FALSE),"")</f>
        <v/>
      </c>
      <c r="K270" s="40" t="str">
        <f>IFERROR(VLOOKUP(B270,'DM2'!$A$1:$M$80,13,FALSE),"")</f>
        <v/>
      </c>
      <c r="L270" s="40" t="str">
        <f>IFERROR(VLOOKUP(B270,'DM3'!$A$1:$M$80,13,FALSE),"")</f>
        <v/>
      </c>
      <c r="M270" s="40" t="str">
        <f>IFERROR(VLOOKUP(B270,'SP1'!$A$1:$L$80,12,FALSE),"")</f>
        <v/>
      </c>
      <c r="N270" s="40" t="str">
        <f>IFERROR(VLOOKUP(B270,'SP2'!$A$1:$L$80,12,FALSE),"")</f>
        <v/>
      </c>
      <c r="O270" s="40" t="str">
        <f>IFERROR(VLOOKUP(B270,'SP3'!$A$1:$L$73,12,FALSE),"")</f>
        <v/>
      </c>
      <c r="P270" s="41">
        <f t="shared" si="20"/>
        <v>0</v>
      </c>
      <c r="Q270" s="43">
        <f t="shared" si="21"/>
        <v>0</v>
      </c>
      <c r="R270" s="43">
        <f t="shared" si="23"/>
        <v>0</v>
      </c>
      <c r="S270" s="57">
        <f>IFERROR(VLOOKUP(B270,'Misecky SBX'!$A$1:$F$89,6,FALSE),"")</f>
        <v>26</v>
      </c>
      <c r="T270" s="56">
        <f>IFERROR(VLOOKUP(B270,DMSBX1!$D$1:$I$367,6,FALSE),"")</f>
        <v>26</v>
      </c>
      <c r="U270" s="57">
        <f>IFERROR(VLOOKUP(B270,DMSBX2!$C$1:$J$398,8,FALSE),"")</f>
        <v>26</v>
      </c>
      <c r="V270" s="56">
        <f>IFERROR(VLOOKUP(B270,DMSBX3!$D$1:$I$398,6,FALSE),"")</f>
        <v>18</v>
      </c>
      <c r="W270" s="57">
        <f>IFERROR(VLOOKUP(B270,pa!$A$1:$G$398,7,FALSE),"")</f>
        <v>40</v>
      </c>
      <c r="X270" s="56">
        <f>IFERROR(VLOOKUP(B270,so!$A$1:$F$398,6,FALSE),"")</f>
        <v>40</v>
      </c>
      <c r="Y270" s="57">
        <f>IFERROR(VLOOKUP(B270,ne!$A$1:$F$398,6,FALSE),"")</f>
        <v>32</v>
      </c>
      <c r="Z270" s="54">
        <f t="shared" si="22"/>
        <v>164</v>
      </c>
      <c r="AB270" s="54">
        <f t="shared" si="24"/>
        <v>112</v>
      </c>
    </row>
    <row r="271" spans="1:28" x14ac:dyDescent="0.45">
      <c r="A271" s="60" t="s">
        <v>331</v>
      </c>
      <c r="B271" s="37">
        <v>1012</v>
      </c>
      <c r="C271" s="77" t="s">
        <v>330</v>
      </c>
      <c r="D271" s="39">
        <v>2008</v>
      </c>
      <c r="E271" s="39" t="s">
        <v>36</v>
      </c>
      <c r="F271" s="42"/>
      <c r="H271" s="37" t="s">
        <v>314</v>
      </c>
      <c r="J271" s="40" t="str">
        <f>IFERROR(VLOOKUP(B271,'DM1'!$A$1:$M$80,13,FALSE),"")</f>
        <v/>
      </c>
      <c r="K271" s="40" t="str">
        <f>IFERROR(VLOOKUP(B271,'DM2'!$A$1:$M$80,13,FALSE),"")</f>
        <v/>
      </c>
      <c r="L271" s="40" t="str">
        <f>IFERROR(VLOOKUP(B271,'DM3'!$A$1:$M$80,13,FALSE),"")</f>
        <v/>
      </c>
      <c r="M271" s="40" t="str">
        <f>IFERROR(VLOOKUP(B271,'SP1'!$A$1:$L$80,12,FALSE),"")</f>
        <v/>
      </c>
      <c r="N271" s="40" t="str">
        <f>IFERROR(VLOOKUP(B271,'SP2'!$A$1:$L$80,12,FALSE),"")</f>
        <v/>
      </c>
      <c r="O271" s="40" t="str">
        <f>IFERROR(VLOOKUP(B271,'SP3'!$A$1:$L$73,12,FALSE),"")</f>
        <v/>
      </c>
      <c r="P271" s="41">
        <f t="shared" si="20"/>
        <v>0</v>
      </c>
      <c r="Q271" s="43">
        <f t="shared" si="21"/>
        <v>0</v>
      </c>
      <c r="R271" s="43">
        <f t="shared" si="23"/>
        <v>0</v>
      </c>
      <c r="T271" s="56">
        <f>IFERROR(VLOOKUP(B271,DMSBX1!$D$1:$I$367,6,FALSE),"")</f>
        <v>14</v>
      </c>
      <c r="U271" s="57">
        <f>IFERROR(VLOOKUP(B271,DMSBX2!$C$1:$J$398,8,FALSE),"")</f>
        <v>15</v>
      </c>
      <c r="V271" s="56">
        <f>IFERROR(VLOOKUP(B271,DMSBX3!$D$1:$I$398,6,FALSE),"")</f>
        <v>50</v>
      </c>
      <c r="W271" s="57">
        <f>IFERROR(VLOOKUP(B271,pa!$A$1:$G$398,7,FALSE),"")</f>
        <v>32</v>
      </c>
      <c r="X271" s="56">
        <f>IFERROR(VLOOKUP(B271,so!$A$1:$F$398,6,FALSE),"")</f>
        <v>20</v>
      </c>
      <c r="Y271" s="57">
        <f>IFERROR(VLOOKUP(B271,ne!$A$1:$F$398,6,FALSE),"")</f>
        <v>29</v>
      </c>
      <c r="Z271" s="54">
        <f t="shared" si="22"/>
        <v>146</v>
      </c>
      <c r="AB271" s="54">
        <f t="shared" si="24"/>
        <v>111</v>
      </c>
    </row>
    <row r="272" spans="1:28" x14ac:dyDescent="0.45">
      <c r="B272" s="38">
        <v>2019139</v>
      </c>
      <c r="C272" s="37" t="s">
        <v>108</v>
      </c>
      <c r="D272" s="39">
        <v>2008</v>
      </c>
      <c r="E272" s="39" t="s">
        <v>36</v>
      </c>
      <c r="F272" s="43">
        <v>30</v>
      </c>
      <c r="G272" s="54">
        <v>35</v>
      </c>
      <c r="H272" s="37" t="s">
        <v>314</v>
      </c>
      <c r="I272" s="37" t="s">
        <v>17</v>
      </c>
      <c r="J272" s="40" t="str">
        <f>IFERROR(VLOOKUP(B272,'DM1'!$A$1:$M$80,13,FALSE),"")</f>
        <v/>
      </c>
      <c r="K272" s="40" t="str">
        <f>IFERROR(VLOOKUP(B272,'DM2'!$A$1:$M$80,13,FALSE),"")</f>
        <v/>
      </c>
      <c r="L272" s="40" t="str">
        <f>IFERROR(VLOOKUP(B272,'DM3'!$A$1:$M$80,13,FALSE),"")</f>
        <v/>
      </c>
      <c r="M272" s="40" t="str">
        <f>IFERROR(VLOOKUP(B272,'SP1'!$A$1:$L$80,12,FALSE),"")</f>
        <v/>
      </c>
      <c r="N272" s="40" t="str">
        <f>IFERROR(VLOOKUP(B272,'SP2'!$A$1:$L$80,12,FALSE),"")</f>
        <v/>
      </c>
      <c r="O272" s="40" t="str">
        <f>IFERROR(VLOOKUP(B272,'SP3'!$A$1:$L$73,12,FALSE),"")</f>
        <v/>
      </c>
      <c r="P272" s="41">
        <f t="shared" si="20"/>
        <v>0</v>
      </c>
      <c r="Q272" s="43">
        <f t="shared" si="21"/>
        <v>0</v>
      </c>
      <c r="R272" s="43">
        <f t="shared" si="23"/>
        <v>0</v>
      </c>
      <c r="S272" s="57">
        <f>IFERROR(VLOOKUP(B272,'Misecky SBX'!$A$1:$F$89,6,FALSE),"")</f>
        <v>50</v>
      </c>
      <c r="T272" s="56">
        <f>IFERROR(VLOOKUP(B272,DMSBX1!$D$1:$I$367,6,FALSE),"")</f>
        <v>50</v>
      </c>
      <c r="U272" s="57" t="str">
        <f>IFERROR(VLOOKUP(B272,DMSBX2!$C$1:$J$398,8,FALSE),"")</f>
        <v/>
      </c>
      <c r="V272" s="56">
        <f>IFERROR(VLOOKUP(B272,DMSBX3!$D$1:$I$398,6,FALSE),"")</f>
        <v>40</v>
      </c>
      <c r="W272" s="57" t="str">
        <f>IFERROR(VLOOKUP(B272,pa!$A$1:$G$398,7,FALSE),"")</f>
        <v/>
      </c>
      <c r="X272" s="56" t="str">
        <f>IFERROR(VLOOKUP(B272,so!$A$1:$F$398,6,FALSE),"")</f>
        <v/>
      </c>
      <c r="Y272" s="57" t="str">
        <f>IFERROR(VLOOKUP(B272,ne!$A$1:$F$398,6,FALSE),"")</f>
        <v/>
      </c>
      <c r="Z272" s="54">
        <f t="shared" si="22"/>
        <v>140</v>
      </c>
      <c r="AB272" s="54">
        <f t="shared" si="24"/>
        <v>140</v>
      </c>
    </row>
    <row r="273" spans="1:28" x14ac:dyDescent="0.45">
      <c r="B273" s="38">
        <v>76297</v>
      </c>
      <c r="C273" s="37" t="s">
        <v>114</v>
      </c>
      <c r="D273" s="39">
        <v>2010</v>
      </c>
      <c r="E273" s="39" t="s">
        <v>36</v>
      </c>
      <c r="F273" s="43">
        <v>45</v>
      </c>
      <c r="G273" s="54">
        <v>23.333333333333332</v>
      </c>
      <c r="H273" s="37" t="s">
        <v>314</v>
      </c>
      <c r="I273" s="37" t="s">
        <v>17</v>
      </c>
      <c r="J273" s="40" t="str">
        <f>IFERROR(VLOOKUP(B273,'DM1'!$A$1:$M$80,13,FALSE),"")</f>
        <v/>
      </c>
      <c r="K273" s="40" t="str">
        <f>IFERROR(VLOOKUP(B273,'DM2'!$A$1:$M$80,13,FALSE),"")</f>
        <v/>
      </c>
      <c r="L273" s="40" t="str">
        <f>IFERROR(VLOOKUP(B273,'DM3'!$A$1:$M$80,13,FALSE),"")</f>
        <v/>
      </c>
      <c r="M273" s="40" t="str">
        <f>IFERROR(VLOOKUP(B273,'SP1'!$A$1:$L$80,12,FALSE),"")</f>
        <v/>
      </c>
      <c r="N273" s="40" t="str">
        <f>IFERROR(VLOOKUP(B273,'SP2'!$A$1:$L$80,12,FALSE),"")</f>
        <v/>
      </c>
      <c r="O273" s="40" t="str">
        <f>IFERROR(VLOOKUP(B273,'SP3'!$A$1:$L$73,12,FALSE),"")</f>
        <v/>
      </c>
      <c r="P273" s="41">
        <f t="shared" si="20"/>
        <v>0</v>
      </c>
      <c r="Q273" s="43">
        <f t="shared" si="21"/>
        <v>0</v>
      </c>
      <c r="R273" s="43">
        <f t="shared" si="23"/>
        <v>0</v>
      </c>
      <c r="S273" s="57">
        <f>IFERROR(VLOOKUP(B273,'Misecky SBX'!$A$1:$F$89,6,FALSE),"")</f>
        <v>14</v>
      </c>
      <c r="T273" s="56">
        <f>IFERROR(VLOOKUP(B273,DMSBX1!$D$1:$I$367,6,FALSE),"")</f>
        <v>16</v>
      </c>
      <c r="U273" s="57">
        <f>IFERROR(VLOOKUP(B273,DMSBX2!$C$1:$J$398,8,FALSE),"")</f>
        <v>32</v>
      </c>
      <c r="V273" s="56">
        <f>IFERROR(VLOOKUP(B273,DMSBX3!$D$1:$I$398,6,FALSE),"")</f>
        <v>24</v>
      </c>
      <c r="W273" s="57">
        <f>IFERROR(VLOOKUP(B273,pa!$A$1:$G$398,7,FALSE),"")</f>
        <v>26</v>
      </c>
      <c r="X273" s="56">
        <f>IFERROR(VLOOKUP(B273,so!$A$1:$F$398,6,FALSE),"")</f>
        <v>32</v>
      </c>
      <c r="Y273" s="57">
        <f>IFERROR(VLOOKUP(B273,ne!$A$1:$F$398,6,FALSE),"")</f>
        <v>26</v>
      </c>
      <c r="Z273" s="54">
        <f t="shared" si="22"/>
        <v>140</v>
      </c>
      <c r="AB273" s="54">
        <f t="shared" si="24"/>
        <v>90</v>
      </c>
    </row>
    <row r="274" spans="1:28" x14ac:dyDescent="0.45">
      <c r="B274" s="38">
        <v>2022007</v>
      </c>
      <c r="C274" s="37" t="s">
        <v>117</v>
      </c>
      <c r="D274" s="39">
        <v>2010</v>
      </c>
      <c r="E274" s="39" t="s">
        <v>36</v>
      </c>
      <c r="F274" s="43">
        <v>0</v>
      </c>
      <c r="G274" s="54">
        <v>20.666666666666668</v>
      </c>
      <c r="H274" s="37" t="s">
        <v>314</v>
      </c>
      <c r="I274" s="37" t="s">
        <v>17</v>
      </c>
      <c r="J274" s="40" t="str">
        <f>IFERROR(VLOOKUP(B274,'DM1'!$A$1:$M$80,13,FALSE),"")</f>
        <v/>
      </c>
      <c r="K274" s="40" t="str">
        <f>IFERROR(VLOOKUP(B274,'DM2'!$A$1:$M$80,13,FALSE),"")</f>
        <v/>
      </c>
      <c r="L274" s="40" t="str">
        <f>IFERROR(VLOOKUP(B274,'DM3'!$A$1:$M$80,13,FALSE),"")</f>
        <v/>
      </c>
      <c r="M274" s="40" t="str">
        <f>IFERROR(VLOOKUP(B274,'SP1'!$A$1:$L$80,12,FALSE),"")</f>
        <v/>
      </c>
      <c r="N274" s="40" t="str">
        <f>IFERROR(VLOOKUP(B274,'SP2'!$A$1:$L$80,12,FALSE),"")</f>
        <v/>
      </c>
      <c r="O274" s="40" t="str">
        <f>IFERROR(VLOOKUP(B274,'SP3'!$A$1:$L$73,12,FALSE),"")</f>
        <v/>
      </c>
      <c r="P274" s="41">
        <f t="shared" ref="P274:P305" si="25">SUM(J274:O274)</f>
        <v>0</v>
      </c>
      <c r="Q274" s="43">
        <f t="shared" ref="Q274:Q305" si="26">IFERROR(LARGE(J274:O274,1),0)+IFERROR(LARGE(J274:O274,2),0)+IFERROR(LARGE(J274:O274,3),0)+IFERROR(LARGE(J274:O274,4),0)</f>
        <v>0</v>
      </c>
      <c r="R274" s="43">
        <f t="shared" si="23"/>
        <v>0</v>
      </c>
      <c r="S274" s="57">
        <f>IFERROR(VLOOKUP(B274,'Misecky SBX'!$A$1:$F$89,6,FALSE),"")</f>
        <v>12</v>
      </c>
      <c r="T274" s="56">
        <f>IFERROR(VLOOKUP(B274,DMSBX1!$D$1:$I$367,6,FALSE),"")</f>
        <v>14</v>
      </c>
      <c r="U274" s="57">
        <f>IFERROR(VLOOKUP(B274,DMSBX2!$C$1:$J$398,8,FALSE),"")</f>
        <v>22</v>
      </c>
      <c r="V274" s="56">
        <f>IFERROR(VLOOKUP(B274,DMSBX3!$D$1:$I$398,6,FALSE),"")</f>
        <v>26</v>
      </c>
      <c r="W274" s="57">
        <f>IFERROR(VLOOKUP(B274,pa!$A$1:$G$398,7,FALSE),"")</f>
        <v>24</v>
      </c>
      <c r="X274" s="56">
        <f>IFERROR(VLOOKUP(B274,so!$A$1:$F$398,6,FALSE),"")</f>
        <v>29</v>
      </c>
      <c r="Y274" s="57">
        <f>IFERROR(VLOOKUP(B274,ne!$A$1:$F$398,6,FALSE),"")</f>
        <v>36</v>
      </c>
      <c r="Z274" s="54">
        <f t="shared" si="22"/>
        <v>137</v>
      </c>
      <c r="AB274" s="54">
        <f t="shared" si="24"/>
        <v>91</v>
      </c>
    </row>
    <row r="275" spans="1:28" x14ac:dyDescent="0.45">
      <c r="A275" s="60" t="s">
        <v>329</v>
      </c>
      <c r="B275" s="37">
        <v>1011</v>
      </c>
      <c r="C275" s="76" t="s">
        <v>328</v>
      </c>
      <c r="D275" s="39">
        <v>2008</v>
      </c>
      <c r="E275" s="39" t="s">
        <v>36</v>
      </c>
      <c r="F275" s="42"/>
      <c r="H275" s="37" t="s">
        <v>314</v>
      </c>
      <c r="J275" s="40" t="str">
        <f>IFERROR(VLOOKUP(B275,'DM1'!$A$1:$M$80,13,FALSE),"")</f>
        <v/>
      </c>
      <c r="K275" s="40" t="str">
        <f>IFERROR(VLOOKUP(B275,'DM2'!$A$1:$M$80,13,FALSE),"")</f>
        <v/>
      </c>
      <c r="L275" s="40" t="str">
        <f>IFERROR(VLOOKUP(B275,'DM3'!$A$1:$M$80,13,FALSE),"")</f>
        <v/>
      </c>
      <c r="M275" s="40" t="str">
        <f>IFERROR(VLOOKUP(B275,'SP1'!$A$1:$L$80,12,FALSE),"")</f>
        <v/>
      </c>
      <c r="N275" s="40" t="str">
        <f>IFERROR(VLOOKUP(B275,'SP2'!$A$1:$L$80,12,FALSE),"")</f>
        <v/>
      </c>
      <c r="O275" s="40" t="str">
        <f>IFERROR(VLOOKUP(B275,'SP3'!$A$1:$L$73,12,FALSE),"")</f>
        <v/>
      </c>
      <c r="P275" s="41">
        <f t="shared" si="25"/>
        <v>0</v>
      </c>
      <c r="Q275" s="43">
        <f t="shared" si="26"/>
        <v>0</v>
      </c>
      <c r="R275" s="43">
        <f t="shared" si="23"/>
        <v>0</v>
      </c>
      <c r="T275" s="56">
        <f>IFERROR(VLOOKUP(B275,DMSBX1!$D$1:$I$367,6,FALSE),"")</f>
        <v>80</v>
      </c>
      <c r="U275" s="57">
        <f>IFERROR(VLOOKUP(B275,DMSBX2!$C$1:$J$398,8,FALSE),"")</f>
        <v>36</v>
      </c>
      <c r="V275" s="56">
        <f>IFERROR(VLOOKUP(B275,DMSBX3!$D$1:$I$398,6,FALSE),"")</f>
        <v>15</v>
      </c>
      <c r="W275" s="57" t="str">
        <f>IFERROR(VLOOKUP(B275,pa!$A$1:$G$398,7,FALSE),"")</f>
        <v/>
      </c>
      <c r="X275" s="56" t="str">
        <f>IFERROR(VLOOKUP(B275,so!$A$1:$F$398,6,FALSE),"")</f>
        <v/>
      </c>
      <c r="Y275" s="57" t="str">
        <f>IFERROR(VLOOKUP(B275,ne!$A$1:$F$398,6,FALSE),"")</f>
        <v/>
      </c>
      <c r="Z275" s="54">
        <f t="shared" si="22"/>
        <v>131</v>
      </c>
      <c r="AB275" s="54">
        <f t="shared" si="24"/>
        <v>131</v>
      </c>
    </row>
    <row r="276" spans="1:28" x14ac:dyDescent="0.45">
      <c r="A276" s="73" t="s">
        <v>326</v>
      </c>
      <c r="B276" s="37">
        <v>1010</v>
      </c>
      <c r="C276" s="74" t="s">
        <v>327</v>
      </c>
      <c r="D276" s="62">
        <v>2008</v>
      </c>
      <c r="E276" s="39" t="s">
        <v>36</v>
      </c>
      <c r="F276" s="75"/>
      <c r="H276" s="37" t="s">
        <v>314</v>
      </c>
      <c r="J276" s="40" t="str">
        <f>IFERROR(VLOOKUP(B276,'DM1'!$A$1:$M$80,13,FALSE),"")</f>
        <v/>
      </c>
      <c r="K276" s="40" t="str">
        <f>IFERROR(VLOOKUP(B276,'DM2'!$A$1:$M$80,13,FALSE),"")</f>
        <v/>
      </c>
      <c r="L276" s="40" t="str">
        <f>IFERROR(VLOOKUP(B276,'DM3'!$A$1:$M$80,13,FALSE),"")</f>
        <v/>
      </c>
      <c r="M276" s="40" t="str">
        <f>IFERROR(VLOOKUP(B276,'SP1'!$A$1:$L$80,12,FALSE),"")</f>
        <v/>
      </c>
      <c r="N276" s="40" t="str">
        <f>IFERROR(VLOOKUP(B276,'SP2'!$A$1:$L$80,12,FALSE),"")</f>
        <v/>
      </c>
      <c r="O276" s="40" t="str">
        <f>IFERROR(VLOOKUP(B276,'SP3'!$A$1:$L$73,12,FALSE),"")</f>
        <v/>
      </c>
      <c r="P276" s="41">
        <f t="shared" si="25"/>
        <v>0</v>
      </c>
      <c r="Q276" s="43">
        <f t="shared" si="26"/>
        <v>0</v>
      </c>
      <c r="R276" s="43">
        <f t="shared" si="23"/>
        <v>0</v>
      </c>
      <c r="T276" s="56">
        <f>IFERROR(VLOOKUP(B276,DMSBX1!$D$1:$I$367,6,FALSE),"")</f>
        <v>20</v>
      </c>
      <c r="U276" s="57">
        <f>IFERROR(VLOOKUP(B276,DMSBX2!$C$1:$J$398,8,FALSE),"")</f>
        <v>80</v>
      </c>
      <c r="V276" s="56">
        <f>IFERROR(VLOOKUP(B276,DMSBX3!$D$1:$I$398,6,FALSE),"")</f>
        <v>14</v>
      </c>
      <c r="W276" s="57" t="str">
        <f>IFERROR(VLOOKUP(B276,pa!$A$1:$G$398,7,FALSE),"")</f>
        <v/>
      </c>
      <c r="X276" s="56" t="str">
        <f>IFERROR(VLOOKUP(B276,so!$A$1:$F$398,6,FALSE),"")</f>
        <v/>
      </c>
      <c r="Y276" s="57" t="str">
        <f>IFERROR(VLOOKUP(B276,ne!$A$1:$F$398,6,FALSE),"")</f>
        <v/>
      </c>
      <c r="Z276" s="54">
        <f t="shared" si="22"/>
        <v>114</v>
      </c>
      <c r="AB276" s="54">
        <f t="shared" si="24"/>
        <v>114</v>
      </c>
    </row>
    <row r="277" spans="1:28" x14ac:dyDescent="0.45">
      <c r="A277" s="73" t="s">
        <v>326</v>
      </c>
      <c r="B277" s="37">
        <v>1009</v>
      </c>
      <c r="C277" s="74" t="s">
        <v>325</v>
      </c>
      <c r="D277" s="62">
        <v>2008</v>
      </c>
      <c r="E277" s="39" t="s">
        <v>36</v>
      </c>
      <c r="F277" s="75"/>
      <c r="H277" s="37" t="s">
        <v>314</v>
      </c>
      <c r="J277" s="40" t="str">
        <f>IFERROR(VLOOKUP(B277,'DM1'!$A$1:$M$80,13,FALSE),"")</f>
        <v/>
      </c>
      <c r="K277" s="40" t="str">
        <f>IFERROR(VLOOKUP(B277,'DM2'!$A$1:$M$80,13,FALSE),"")</f>
        <v/>
      </c>
      <c r="L277" s="40" t="str">
        <f>IFERROR(VLOOKUP(B277,'DM3'!$A$1:$M$80,13,FALSE),"")</f>
        <v/>
      </c>
      <c r="M277" s="40" t="str">
        <f>IFERROR(VLOOKUP(B277,'SP1'!$A$1:$L$80,12,FALSE),"")</f>
        <v/>
      </c>
      <c r="N277" s="40" t="str">
        <f>IFERROR(VLOOKUP(B277,'SP2'!$A$1:$L$80,12,FALSE),"")</f>
        <v/>
      </c>
      <c r="O277" s="40" t="str">
        <f>IFERROR(VLOOKUP(B277,'SP3'!$A$1:$L$73,12,FALSE),"")</f>
        <v/>
      </c>
      <c r="P277" s="41">
        <f t="shared" si="25"/>
        <v>0</v>
      </c>
      <c r="Q277" s="43">
        <f t="shared" si="26"/>
        <v>0</v>
      </c>
      <c r="R277" s="43">
        <f t="shared" si="23"/>
        <v>0</v>
      </c>
      <c r="T277" s="56">
        <f>IFERROR(VLOOKUP(B277,DMSBX1!$D$1:$I$367,6,FALSE),"")</f>
        <v>40</v>
      </c>
      <c r="U277" s="57">
        <f>IFERROR(VLOOKUP(B277,DMSBX2!$C$1:$J$398,8,FALSE),"")</f>
        <v>50</v>
      </c>
      <c r="V277" s="56">
        <f>IFERROR(VLOOKUP(B277,DMSBX3!$D$1:$I$398,6,FALSE),"")</f>
        <v>13</v>
      </c>
      <c r="W277" s="57" t="str">
        <f>IFERROR(VLOOKUP(B277,pa!$A$1:$G$398,7,FALSE),"")</f>
        <v/>
      </c>
      <c r="X277" s="56" t="str">
        <f>IFERROR(VLOOKUP(B277,so!$A$1:$F$398,6,FALSE),"")</f>
        <v/>
      </c>
      <c r="Y277" s="57" t="str">
        <f>IFERROR(VLOOKUP(B277,ne!$A$1:$F$398,6,FALSE),"")</f>
        <v/>
      </c>
      <c r="Z277" s="54">
        <f t="shared" si="22"/>
        <v>103</v>
      </c>
      <c r="AB277" s="54">
        <f t="shared" si="24"/>
        <v>103</v>
      </c>
    </row>
    <row r="278" spans="1:28" x14ac:dyDescent="0.45">
      <c r="A278" s="60" t="s">
        <v>331</v>
      </c>
      <c r="B278" s="37">
        <v>1017</v>
      </c>
      <c r="C278" s="64" t="s">
        <v>339</v>
      </c>
      <c r="D278" s="39">
        <v>2008</v>
      </c>
      <c r="E278" s="39" t="s">
        <v>36</v>
      </c>
      <c r="F278" s="37"/>
      <c r="G278" s="45"/>
      <c r="H278" s="37" t="s">
        <v>314</v>
      </c>
      <c r="J278" s="40" t="str">
        <f>IFERROR(VLOOKUP(B278,'DM1'!$A$1:$M$80,13,FALSE),"")</f>
        <v/>
      </c>
      <c r="K278" s="40" t="str">
        <f>IFERROR(VLOOKUP(B278,'DM2'!$A$1:$M$80,13,FALSE),"")</f>
        <v/>
      </c>
      <c r="L278" s="40" t="str">
        <f>IFERROR(VLOOKUP(B278,'DM3'!$A$1:$M$80,13,FALSE),"")</f>
        <v/>
      </c>
      <c r="M278" s="40" t="str">
        <f>IFERROR(VLOOKUP(B278,'SP1'!$A$1:$L$80,12,FALSE),"")</f>
        <v/>
      </c>
      <c r="N278" s="40" t="str">
        <f>IFERROR(VLOOKUP(B278,'SP2'!$A$1:$L$80,12,FALSE),"")</f>
        <v/>
      </c>
      <c r="O278" s="40" t="str">
        <f>IFERROR(VLOOKUP(B278,'SP3'!$A$1:$L$73,12,FALSE),"")</f>
        <v/>
      </c>
      <c r="P278" s="41">
        <f t="shared" si="25"/>
        <v>0</v>
      </c>
      <c r="Q278" s="43">
        <f t="shared" si="26"/>
        <v>0</v>
      </c>
      <c r="R278" s="43">
        <f t="shared" si="23"/>
        <v>0</v>
      </c>
      <c r="T278" s="56">
        <f>IFERROR(VLOOKUP(B278,DMSBX1!$D$1:$I$367,6,FALSE),"")</f>
        <v>29</v>
      </c>
      <c r="U278" s="57">
        <f>IFERROR(VLOOKUP(B278,DMSBX2!$C$1:$J$398,8,FALSE),"")</f>
        <v>20</v>
      </c>
      <c r="V278" s="56">
        <f>IFERROR(VLOOKUP(B278,DMSBX3!$D$1:$I$398,6,FALSE),"")</f>
        <v>45</v>
      </c>
      <c r="W278" s="57" t="str">
        <f>IFERROR(VLOOKUP(B278,pa!$A$1:$G$398,7,FALSE),"")</f>
        <v/>
      </c>
      <c r="X278" s="56" t="str">
        <f>IFERROR(VLOOKUP(B278,so!$A$1:$F$398,6,FALSE),"")</f>
        <v/>
      </c>
      <c r="Y278" s="57" t="str">
        <f>IFERROR(VLOOKUP(B278,ne!$A$1:$F$398,6,FALSE),"")</f>
        <v/>
      </c>
      <c r="Z278" s="54">
        <f t="shared" si="22"/>
        <v>94</v>
      </c>
      <c r="AB278" s="54">
        <f t="shared" si="24"/>
        <v>94</v>
      </c>
    </row>
    <row r="279" spans="1:28" x14ac:dyDescent="0.45">
      <c r="B279" s="38">
        <v>2022015</v>
      </c>
      <c r="C279" s="37" t="s">
        <v>41</v>
      </c>
      <c r="D279" s="39">
        <v>2011</v>
      </c>
      <c r="E279" s="39" t="s">
        <v>36</v>
      </c>
      <c r="F279" s="43">
        <v>32</v>
      </c>
      <c r="G279" s="54">
        <v>55</v>
      </c>
      <c r="H279" s="37" t="s">
        <v>314</v>
      </c>
      <c r="I279" s="37" t="s">
        <v>10</v>
      </c>
      <c r="J279" s="40" t="str">
        <f>IFERROR(VLOOKUP(B279,'DM1'!$A$1:$M$80,13,FALSE),"")</f>
        <v/>
      </c>
      <c r="K279" s="40" t="str">
        <f>IFERROR(VLOOKUP(B279,'DM2'!$A$1:$M$80,13,FALSE),"")</f>
        <v/>
      </c>
      <c r="L279" s="40" t="str">
        <f>IFERROR(VLOOKUP(B279,'DM3'!$A$1:$M$80,13,FALSE),"")</f>
        <v/>
      </c>
      <c r="M279" s="40" t="str">
        <f>IFERROR(VLOOKUP(B279,'SP1'!$A$1:$L$80,12,FALSE),"")</f>
        <v/>
      </c>
      <c r="N279" s="40" t="str">
        <f>IFERROR(VLOOKUP(B279,'SP2'!$A$1:$L$80,12,FALSE),"")</f>
        <v/>
      </c>
      <c r="O279" s="40" t="str">
        <f>IFERROR(VLOOKUP(B279,'SP3'!$A$1:$L$73,12,FALSE),"")</f>
        <v/>
      </c>
      <c r="P279" s="41">
        <f t="shared" si="25"/>
        <v>0</v>
      </c>
      <c r="Q279" s="43">
        <f t="shared" si="26"/>
        <v>0</v>
      </c>
      <c r="R279" s="43">
        <f t="shared" si="23"/>
        <v>0</v>
      </c>
      <c r="S279" s="57">
        <f>IFERROR(VLOOKUP(B279,'Misecky SBX'!$A$1:$F$89,6,FALSE),"")</f>
        <v>8</v>
      </c>
      <c r="T279" s="56">
        <f>IFERROR(VLOOKUP(B279,DMSBX1!$D$1:$I$367,6,FALSE),"")</f>
        <v>36</v>
      </c>
      <c r="U279" s="57">
        <f>IFERROR(VLOOKUP(B279,DMSBX2!$C$1:$J$398,8,FALSE),"")</f>
        <v>8</v>
      </c>
      <c r="V279" s="56">
        <f>IFERROR(VLOOKUP(B279,DMSBX3!$D$1:$I$398,6,FALSE),"")</f>
        <v>8</v>
      </c>
      <c r="W279" s="57">
        <f>IFERROR(VLOOKUP(B279,pa!$A$1:$G$398,7,FALSE),"")</f>
        <v>18</v>
      </c>
      <c r="X279" s="56">
        <f>IFERROR(VLOOKUP(B279,so!$A$1:$F$398,6,FALSE),"")</f>
        <v>16</v>
      </c>
      <c r="Y279" s="57">
        <f>IFERROR(VLOOKUP(B279,ne!$A$1:$F$398,6,FALSE),"")</f>
        <v>15</v>
      </c>
      <c r="Z279" s="54">
        <f t="shared" si="22"/>
        <v>93</v>
      </c>
      <c r="AB279" s="54">
        <f t="shared" si="24"/>
        <v>70</v>
      </c>
    </row>
    <row r="280" spans="1:28" x14ac:dyDescent="0.45">
      <c r="B280" s="38">
        <v>2023003</v>
      </c>
      <c r="C280" s="37" t="s">
        <v>257</v>
      </c>
      <c r="D280" s="39">
        <v>2010</v>
      </c>
      <c r="E280" s="39" t="s">
        <v>36</v>
      </c>
      <c r="H280" s="37" t="s">
        <v>314</v>
      </c>
      <c r="J280" s="40" t="str">
        <f>IFERROR(VLOOKUP(B280,'DM1'!$A$1:$M$80,13,FALSE),"")</f>
        <v/>
      </c>
      <c r="K280" s="40" t="str">
        <f>IFERROR(VLOOKUP(B280,'DM2'!$A$1:$M$80,13,FALSE),"")</f>
        <v/>
      </c>
      <c r="L280" s="40" t="str">
        <f>IFERROR(VLOOKUP(B280,'DM3'!$A$1:$M$80,13,FALSE),"")</f>
        <v/>
      </c>
      <c r="M280" s="40" t="str">
        <f>IFERROR(VLOOKUP(B280,'SP1'!$A$1:$L$80,12,FALSE),"")</f>
        <v/>
      </c>
      <c r="N280" s="40" t="str">
        <f>IFERROR(VLOOKUP(B280,'SP2'!$A$1:$L$80,12,FALSE),"")</f>
        <v/>
      </c>
      <c r="O280" s="40" t="str">
        <f>IFERROR(VLOOKUP(B280,'SP3'!$A$1:$L$73,12,FALSE),"")</f>
        <v/>
      </c>
      <c r="P280" s="41">
        <f t="shared" si="25"/>
        <v>0</v>
      </c>
      <c r="Q280" s="43">
        <f t="shared" si="26"/>
        <v>0</v>
      </c>
      <c r="R280" s="43">
        <f t="shared" si="23"/>
        <v>0</v>
      </c>
      <c r="S280" s="57">
        <f>IFERROR(VLOOKUP(B280,'Misecky SBX'!$A$1:$F$89,6,FALSE),"")</f>
        <v>16</v>
      </c>
      <c r="T280" s="56">
        <f>IFERROR(VLOOKUP(B280,DMSBX1!$D$1:$I$367,6,FALSE),"")</f>
        <v>22</v>
      </c>
      <c r="U280" s="57">
        <f>IFERROR(VLOOKUP(B280,DMSBX2!$C$1:$J$398,8,FALSE),"")</f>
        <v>5</v>
      </c>
      <c r="V280" s="56">
        <f>IFERROR(VLOOKUP(B280,DMSBX3!$D$1:$I$398,6,FALSE),"")</f>
        <v>7</v>
      </c>
      <c r="W280" s="57">
        <f>IFERROR(VLOOKUP(B280,pa!$A$1:$G$398,7,FALSE),"")</f>
        <v>22</v>
      </c>
      <c r="X280" s="56">
        <f>IFERROR(VLOOKUP(B280,so!$A$1:$F$398,6,FALSE),"")</f>
        <v>14</v>
      </c>
      <c r="Y280" s="57">
        <f>IFERROR(VLOOKUP(B280,ne!$A$1:$F$398,6,FALSE),"")</f>
        <v>13</v>
      </c>
      <c r="Z280" s="54">
        <f t="shared" si="22"/>
        <v>87</v>
      </c>
      <c r="AB280" s="54">
        <f t="shared" si="24"/>
        <v>60</v>
      </c>
    </row>
    <row r="281" spans="1:28" x14ac:dyDescent="0.45">
      <c r="B281" s="38">
        <v>2021105</v>
      </c>
      <c r="C281" s="37" t="s">
        <v>39</v>
      </c>
      <c r="D281" s="39">
        <v>2011</v>
      </c>
      <c r="E281" s="39" t="s">
        <v>36</v>
      </c>
      <c r="F281" s="43">
        <v>31.666666666666668</v>
      </c>
      <c r="G281" s="54">
        <v>56.666666666666664</v>
      </c>
      <c r="H281" s="37" t="s">
        <v>314</v>
      </c>
      <c r="I281" s="37" t="s">
        <v>12</v>
      </c>
      <c r="J281" s="40" t="str">
        <f>IFERROR(VLOOKUP(B281,'DM1'!$A$1:$M$80,13,FALSE),"")</f>
        <v/>
      </c>
      <c r="K281" s="40" t="str">
        <f>IFERROR(VLOOKUP(B281,'DM2'!$A$1:$M$80,13,FALSE),"")</f>
        <v/>
      </c>
      <c r="L281" s="40" t="str">
        <f>IFERROR(VLOOKUP(B281,'DM3'!$A$1:$M$80,13,FALSE),"")</f>
        <v/>
      </c>
      <c r="M281" s="40" t="str">
        <f>IFERROR(VLOOKUP(B281,'SP1'!$A$1:$L$80,12,FALSE),"")</f>
        <v/>
      </c>
      <c r="N281" s="40" t="str">
        <f>IFERROR(VLOOKUP(B281,'SP2'!$A$1:$L$80,12,FALSE),"")</f>
        <v/>
      </c>
      <c r="O281" s="40" t="str">
        <f>IFERROR(VLOOKUP(B281,'SP3'!$A$1:$L$73,12,FALSE),"")</f>
        <v/>
      </c>
      <c r="P281" s="41">
        <f t="shared" si="25"/>
        <v>0</v>
      </c>
      <c r="Q281" s="43">
        <f t="shared" si="26"/>
        <v>0</v>
      </c>
      <c r="R281" s="43">
        <f t="shared" si="23"/>
        <v>0</v>
      </c>
      <c r="S281" s="57">
        <f>IFERROR(VLOOKUP(B281,'Misecky SBX'!$A$1:$F$89,6,FALSE),"")</f>
        <v>22</v>
      </c>
      <c r="T281" s="56">
        <f>IFERROR(VLOOKUP(B281,DMSBX1!$D$1:$I$367,6,FALSE),"")</f>
        <v>14</v>
      </c>
      <c r="U281" s="57">
        <f>IFERROR(VLOOKUP(B281,DMSBX2!$C$1:$J$398,8,FALSE),"")</f>
        <v>7</v>
      </c>
      <c r="V281" s="56">
        <f>IFERROR(VLOOKUP(B281,DMSBX3!$D$1:$I$398,6,FALSE),"")</f>
        <v>5</v>
      </c>
      <c r="W281" s="57">
        <f>IFERROR(VLOOKUP(B281,pa!$A$1:$G$398,7,FALSE),"")</f>
        <v>20</v>
      </c>
      <c r="X281" s="56">
        <f>IFERROR(VLOOKUP(B281,so!$A$1:$F$398,6,FALSE),"")</f>
        <v>15</v>
      </c>
      <c r="Y281" s="57">
        <f>IFERROR(VLOOKUP(B281,ne!$A$1:$F$398,6,FALSE),"")</f>
        <v>16</v>
      </c>
      <c r="Z281" s="54">
        <f t="shared" si="22"/>
        <v>87</v>
      </c>
      <c r="AB281" s="54">
        <f t="shared" si="24"/>
        <v>58</v>
      </c>
    </row>
    <row r="282" spans="1:28" x14ac:dyDescent="0.45">
      <c r="B282" s="38">
        <v>2019137</v>
      </c>
      <c r="C282" s="37" t="s">
        <v>107</v>
      </c>
      <c r="D282" s="39">
        <v>2008</v>
      </c>
      <c r="E282" s="39" t="s">
        <v>36</v>
      </c>
      <c r="F282" s="43">
        <v>0</v>
      </c>
      <c r="G282" s="54">
        <v>36</v>
      </c>
      <c r="H282" s="37" t="s">
        <v>314</v>
      </c>
      <c r="I282" s="37" t="s">
        <v>24</v>
      </c>
      <c r="J282" s="40" t="str">
        <f>IFERROR(VLOOKUP(B282,'DM1'!$A$1:$M$80,13,FALSE),"")</f>
        <v/>
      </c>
      <c r="K282" s="40" t="str">
        <f>IFERROR(VLOOKUP(B282,'DM2'!$A$1:$M$80,13,FALSE),"")</f>
        <v/>
      </c>
      <c r="L282" s="40" t="str">
        <f>IFERROR(VLOOKUP(B282,'DM3'!$A$1:$M$80,13,FALSE),"")</f>
        <v/>
      </c>
      <c r="M282" s="40" t="str">
        <f>IFERROR(VLOOKUP(B282,'SP1'!$A$1:$L$80,12,FALSE),"")</f>
        <v/>
      </c>
      <c r="N282" s="40" t="str">
        <f>IFERROR(VLOOKUP(B282,'SP2'!$A$1:$L$80,12,FALSE),"")</f>
        <v/>
      </c>
      <c r="O282" s="40" t="str">
        <f>IFERROR(VLOOKUP(B282,'SP3'!$A$1:$L$73,12,FALSE),"")</f>
        <v/>
      </c>
      <c r="P282" s="41">
        <f t="shared" si="25"/>
        <v>0</v>
      </c>
      <c r="Q282" s="43">
        <f t="shared" si="26"/>
        <v>0</v>
      </c>
      <c r="R282" s="43">
        <f t="shared" si="23"/>
        <v>0</v>
      </c>
      <c r="S282" s="57">
        <f>IFERROR(VLOOKUP(B282,'Misecky SBX'!$A$1:$F$89,6,FALSE),"")</f>
        <v>36</v>
      </c>
      <c r="T282" s="56">
        <f>IFERROR(VLOOKUP(B282,DMSBX1!$D$1:$I$367,6,FALSE),"")</f>
        <v>18</v>
      </c>
      <c r="U282" s="57">
        <f>IFERROR(VLOOKUP(B282,DMSBX2!$C$1:$J$398,8,FALSE),"")</f>
        <v>12</v>
      </c>
      <c r="V282" s="56">
        <f>IFERROR(VLOOKUP(B282,DMSBX3!$D$1:$I$398,6,FALSE),"")</f>
        <v>20</v>
      </c>
      <c r="W282" s="57" t="str">
        <f>IFERROR(VLOOKUP(B282,pa!$A$1:$G$398,7,FALSE),"")</f>
        <v/>
      </c>
      <c r="X282" s="56" t="str">
        <f>IFERROR(VLOOKUP(B282,so!$A$1:$F$398,6,FALSE),"")</f>
        <v/>
      </c>
      <c r="Y282" s="57" t="str">
        <f>IFERROR(VLOOKUP(B282,ne!$A$1:$F$398,6,FALSE),"")</f>
        <v/>
      </c>
      <c r="Z282" s="54">
        <f t="shared" si="22"/>
        <v>86</v>
      </c>
      <c r="AB282" s="54">
        <f t="shared" si="24"/>
        <v>74</v>
      </c>
    </row>
    <row r="283" spans="1:28" x14ac:dyDescent="0.45">
      <c r="B283" s="37">
        <v>2023019</v>
      </c>
      <c r="C283" s="64" t="s">
        <v>318</v>
      </c>
      <c r="D283" s="39">
        <v>2010</v>
      </c>
      <c r="E283" s="39" t="s">
        <v>36</v>
      </c>
      <c r="H283" s="37" t="s">
        <v>314</v>
      </c>
      <c r="J283" s="40" t="str">
        <f>IFERROR(VLOOKUP(B283,'DM1'!$A$1:$M$80,13,FALSE),"")</f>
        <v/>
      </c>
      <c r="K283" s="40" t="str">
        <f>IFERROR(VLOOKUP(B283,'DM2'!$A$1:$M$80,13,FALSE),"")</f>
        <v/>
      </c>
      <c r="L283" s="40" t="str">
        <f>IFERROR(VLOOKUP(B283,'DM3'!$A$1:$M$80,13,FALSE),"")</f>
        <v/>
      </c>
      <c r="M283" s="40" t="str">
        <f>IFERROR(VLOOKUP(B283,'SP1'!$A$1:$L$80,12,FALSE),"")</f>
        <v/>
      </c>
      <c r="N283" s="40" t="str">
        <f>IFERROR(VLOOKUP(B283,'SP2'!$A$1:$L$80,12,FALSE),"")</f>
        <v/>
      </c>
      <c r="O283" s="40" t="str">
        <f>IFERROR(VLOOKUP(B283,'SP3'!$A$1:$L$73,12,FALSE),"")</f>
        <v/>
      </c>
      <c r="P283" s="41">
        <f t="shared" si="25"/>
        <v>0</v>
      </c>
      <c r="Q283" s="43">
        <f t="shared" si="26"/>
        <v>0</v>
      </c>
      <c r="R283" s="43">
        <f t="shared" si="23"/>
        <v>0</v>
      </c>
      <c r="T283" s="56">
        <f>IFERROR(VLOOKUP(B283,DMSBX1!$D$1:$I$367,6,FALSE),"")</f>
        <v>15</v>
      </c>
      <c r="U283" s="57">
        <f>IFERROR(VLOOKUP(B283,DMSBX2!$C$1:$J$398,8,FALSE),"")</f>
        <v>9</v>
      </c>
      <c r="V283" s="56">
        <f>IFERROR(VLOOKUP(B283,DMSBX3!$D$1:$I$398,6,FALSE),"")</f>
        <v>4</v>
      </c>
      <c r="W283" s="57">
        <f>IFERROR(VLOOKUP(B283,pa!$A$1:$G$398,7,FALSE),"")</f>
        <v>16</v>
      </c>
      <c r="X283" s="56">
        <f>IFERROR(VLOOKUP(B283,so!$A$1:$F$398,6,FALSE),"")</f>
        <v>18</v>
      </c>
      <c r="Y283" s="57">
        <f>IFERROR(VLOOKUP(B283,ne!$A$1:$F$398,6,FALSE),"")</f>
        <v>18</v>
      </c>
      <c r="Z283" s="54">
        <f t="shared" si="22"/>
        <v>76</v>
      </c>
      <c r="AB283" s="54">
        <f t="shared" si="24"/>
        <v>52</v>
      </c>
    </row>
    <row r="284" spans="1:28" x14ac:dyDescent="0.45">
      <c r="B284" s="38">
        <v>2022110</v>
      </c>
      <c r="C284" s="37" t="s">
        <v>288</v>
      </c>
      <c r="D284" s="39">
        <v>2011</v>
      </c>
      <c r="E284" s="39" t="s">
        <v>36</v>
      </c>
      <c r="H284" s="37" t="s">
        <v>314</v>
      </c>
      <c r="J284" s="40" t="str">
        <f>IFERROR(VLOOKUP(B284,'DM1'!$A$1:$M$80,13,FALSE),"")</f>
        <v/>
      </c>
      <c r="K284" s="40" t="str">
        <f>IFERROR(VLOOKUP(B284,'DM2'!$A$1:$M$80,13,FALSE),"")</f>
        <v/>
      </c>
      <c r="L284" s="40" t="str">
        <f>IFERROR(VLOOKUP(B284,'DM3'!$A$1:$M$80,13,FALSE),"")</f>
        <v/>
      </c>
      <c r="M284" s="40">
        <f>IFERROR(VLOOKUP(B284,'SP1'!$A$1:$L$80,12,FALSE),"")</f>
        <v>80</v>
      </c>
      <c r="N284" s="40">
        <f>IFERROR(VLOOKUP(B284,'SP2'!$A$1:$L$80,12,FALSE),"")</f>
        <v>45</v>
      </c>
      <c r="O284" s="40" t="str">
        <f>IFERROR(VLOOKUP(B284,'SP3'!$A$1:$L$73,12,FALSE),"")</f>
        <v/>
      </c>
      <c r="P284" s="41">
        <f t="shared" si="25"/>
        <v>125</v>
      </c>
      <c r="Q284" s="43">
        <f t="shared" si="26"/>
        <v>125</v>
      </c>
      <c r="R284" s="43">
        <f t="shared" si="23"/>
        <v>125</v>
      </c>
      <c r="S284" s="57">
        <f>IFERROR(VLOOKUP(B284,'Misecky SBX'!$A$1:$F$89,6,FALSE),"")</f>
        <v>13</v>
      </c>
      <c r="T284" s="56" t="str">
        <f>IFERROR(VLOOKUP(B284,DMSBX1!$D$1:$I$367,6,FALSE),"")</f>
        <v/>
      </c>
      <c r="U284" s="57" t="str">
        <f>IFERROR(VLOOKUP(B284,DMSBX2!$C$1:$J$398,8,FALSE),"")</f>
        <v/>
      </c>
      <c r="V284" s="56" t="str">
        <f>IFERROR(VLOOKUP(B284,DMSBX3!$D$1:$I$398,6,FALSE),"")</f>
        <v/>
      </c>
      <c r="W284" s="57">
        <f>IFERROR(VLOOKUP(B284,pa!$A$1:$G$398,7,FALSE),"")</f>
        <v>15</v>
      </c>
      <c r="X284" s="56">
        <f>IFERROR(VLOOKUP(B284,so!$A$1:$F$398,6,FALSE),"")</f>
        <v>26</v>
      </c>
      <c r="Y284" s="57">
        <f>IFERROR(VLOOKUP(B284,ne!$A$1:$F$398,6,FALSE),"")</f>
        <v>11</v>
      </c>
      <c r="Z284" s="54">
        <f t="shared" si="22"/>
        <v>65</v>
      </c>
      <c r="AB284" s="54">
        <f t="shared" si="24"/>
        <v>54</v>
      </c>
    </row>
    <row r="285" spans="1:28" x14ac:dyDescent="0.45">
      <c r="B285" s="37">
        <v>2023019</v>
      </c>
      <c r="C285" s="37" t="s">
        <v>318</v>
      </c>
      <c r="D285" s="37">
        <v>2010</v>
      </c>
      <c r="E285" s="39" t="s">
        <v>36</v>
      </c>
      <c r="H285" s="37" t="s">
        <v>314</v>
      </c>
      <c r="J285" s="40" t="str">
        <f>IFERROR(VLOOKUP(B285,'DM1'!$A$1:$M$80,13,FALSE),"")</f>
        <v/>
      </c>
      <c r="K285" s="40" t="str">
        <f>IFERROR(VLOOKUP(B285,'DM2'!$A$1:$M$80,13,FALSE),"")</f>
        <v/>
      </c>
      <c r="L285" s="40" t="str">
        <f>IFERROR(VLOOKUP(B285,'DM3'!$A$1:$M$80,13,FALSE),"")</f>
        <v/>
      </c>
      <c r="M285" s="40" t="str">
        <f>IFERROR(VLOOKUP(B285,'SP1'!$A$1:$L$80,12,FALSE),"")</f>
        <v/>
      </c>
      <c r="N285" s="40" t="str">
        <f>IFERROR(VLOOKUP(B285,'SP2'!$A$1:$L$80,12,FALSE),"")</f>
        <v/>
      </c>
      <c r="O285" s="40" t="str">
        <f>IFERROR(VLOOKUP(B285,'SP3'!$A$1:$L$73,12,FALSE),"")</f>
        <v/>
      </c>
      <c r="P285" s="41">
        <f t="shared" si="25"/>
        <v>0</v>
      </c>
      <c r="Q285" s="43">
        <f t="shared" si="26"/>
        <v>0</v>
      </c>
      <c r="R285" s="43">
        <f t="shared" si="23"/>
        <v>0</v>
      </c>
      <c r="W285" s="57">
        <f>IFERROR(VLOOKUP(B285,pa!$A$1:$G$398,7,FALSE),"")</f>
        <v>16</v>
      </c>
      <c r="X285" s="56">
        <f>IFERROR(VLOOKUP(B285,so!$A$1:$F$398,6,FALSE),"")</f>
        <v>18</v>
      </c>
      <c r="Y285" s="57">
        <f>IFERROR(VLOOKUP(B285,ne!$A$1:$F$398,6,FALSE),"")</f>
        <v>18</v>
      </c>
      <c r="Z285" s="54">
        <f t="shared" si="22"/>
        <v>52</v>
      </c>
      <c r="AB285" s="54">
        <f t="shared" si="24"/>
        <v>52</v>
      </c>
    </row>
    <row r="286" spans="1:28" x14ac:dyDescent="0.45">
      <c r="A286" s="60" t="s">
        <v>331</v>
      </c>
      <c r="B286" s="37">
        <v>1018</v>
      </c>
      <c r="C286" s="64" t="s">
        <v>340</v>
      </c>
      <c r="D286" s="39">
        <v>2009</v>
      </c>
      <c r="E286" s="39" t="s">
        <v>36</v>
      </c>
      <c r="F286" s="37"/>
      <c r="G286" s="45"/>
      <c r="H286" s="37" t="s">
        <v>314</v>
      </c>
      <c r="J286" s="40" t="str">
        <f>IFERROR(VLOOKUP(B286,'DM1'!$A$1:$M$80,13,FALSE),"")</f>
        <v/>
      </c>
      <c r="K286" s="40" t="str">
        <f>IFERROR(VLOOKUP(B286,'DM2'!$A$1:$M$80,13,FALSE),"")</f>
        <v/>
      </c>
      <c r="L286" s="40" t="str">
        <f>IFERROR(VLOOKUP(B286,'DM3'!$A$1:$M$80,13,FALSE),"")</f>
        <v/>
      </c>
      <c r="M286" s="40" t="str">
        <f>IFERROR(VLOOKUP(B286,'SP1'!$A$1:$L$80,12,FALSE),"")</f>
        <v/>
      </c>
      <c r="N286" s="40" t="str">
        <f>IFERROR(VLOOKUP(B286,'SP2'!$A$1:$L$80,12,FALSE),"")</f>
        <v/>
      </c>
      <c r="O286" s="40" t="str">
        <f>IFERROR(VLOOKUP(B286,'SP3'!$A$1:$L$73,12,FALSE),"")</f>
        <v/>
      </c>
      <c r="P286" s="41">
        <f t="shared" si="25"/>
        <v>0</v>
      </c>
      <c r="Q286" s="43">
        <f t="shared" si="26"/>
        <v>0</v>
      </c>
      <c r="R286" s="43">
        <f t="shared" si="23"/>
        <v>0</v>
      </c>
      <c r="T286" s="56">
        <f>IFERROR(VLOOKUP(B286,DMSBX1!$D$1:$I$367,6,FALSE),"")</f>
        <v>14</v>
      </c>
      <c r="U286" s="57">
        <f>IFERROR(VLOOKUP(B286,DMSBX2!$C$1:$J$398,8,FALSE),"")</f>
        <v>14</v>
      </c>
      <c r="V286" s="56">
        <f>IFERROR(VLOOKUP(B286,DMSBX3!$D$1:$I$398,6,FALSE),"")</f>
        <v>22</v>
      </c>
      <c r="W286" s="57" t="str">
        <f>IFERROR(VLOOKUP(B286,pa!$A$1:$G$398,7,FALSE),"")</f>
        <v/>
      </c>
      <c r="X286" s="56" t="str">
        <f>IFERROR(VLOOKUP(B286,so!$A$1:$F$398,6,FALSE),"")</f>
        <v/>
      </c>
      <c r="Y286" s="57" t="str">
        <f>IFERROR(VLOOKUP(B286,ne!$A$1:$F$398,6,FALSE),"")</f>
        <v/>
      </c>
      <c r="Z286" s="54">
        <f t="shared" si="22"/>
        <v>50</v>
      </c>
      <c r="AB286" s="54">
        <f t="shared" si="24"/>
        <v>50</v>
      </c>
    </row>
    <row r="287" spans="1:28" x14ac:dyDescent="0.45">
      <c r="B287" s="37">
        <v>2023018</v>
      </c>
      <c r="C287" s="64" t="s">
        <v>317</v>
      </c>
      <c r="D287" s="39">
        <v>2010</v>
      </c>
      <c r="E287" s="39" t="s">
        <v>36</v>
      </c>
      <c r="F287" s="42"/>
      <c r="H287" s="37" t="s">
        <v>314</v>
      </c>
      <c r="J287" s="40" t="str">
        <f>IFERROR(VLOOKUP(B287,'DM1'!$A$1:$M$80,13,FALSE),"")</f>
        <v/>
      </c>
      <c r="K287" s="40" t="str">
        <f>IFERROR(VLOOKUP(B287,'DM2'!$A$1:$M$80,13,FALSE),"")</f>
        <v/>
      </c>
      <c r="L287" s="40" t="str">
        <f>IFERROR(VLOOKUP(B287,'DM3'!$A$1:$M$80,13,FALSE),"")</f>
        <v/>
      </c>
      <c r="M287" s="40" t="str">
        <f>IFERROR(VLOOKUP(B287,'SP1'!$A$1:$L$80,12,FALSE),"")</f>
        <v/>
      </c>
      <c r="N287" s="40" t="str">
        <f>IFERROR(VLOOKUP(B287,'SP2'!$A$1:$L$80,12,FALSE),"")</f>
        <v/>
      </c>
      <c r="O287" s="40" t="str">
        <f>IFERROR(VLOOKUP(B287,'SP3'!$A$1:$L$73,12,FALSE),"")</f>
        <v/>
      </c>
      <c r="P287" s="41">
        <f t="shared" si="25"/>
        <v>0</v>
      </c>
      <c r="Q287" s="43">
        <f t="shared" si="26"/>
        <v>0</v>
      </c>
      <c r="R287" s="43">
        <f t="shared" si="23"/>
        <v>0</v>
      </c>
      <c r="T287" s="56" t="str">
        <f>IFERROR(VLOOKUP(B287,DMSBX1!$D$1:$I$367,6,FALSE),"")</f>
        <v/>
      </c>
      <c r="U287" s="57" t="str">
        <f>IFERROR(VLOOKUP(B287,DMSBX2!$C$1:$J$398,8,FALSE),"")</f>
        <v/>
      </c>
      <c r="V287" s="56" t="str">
        <f>IFERROR(VLOOKUP(B287,DMSBX3!$D$1:$I$398,6,FALSE),"")</f>
        <v/>
      </c>
      <c r="W287" s="57">
        <f>IFERROR(VLOOKUP(B287,pa!$A$1:$G$398,7,FALSE),"")</f>
        <v>14</v>
      </c>
      <c r="X287" s="56">
        <f>IFERROR(VLOOKUP(B287,so!$A$1:$F$398,6,FALSE),"")</f>
        <v>13</v>
      </c>
      <c r="Y287" s="57">
        <f>IFERROR(VLOOKUP(B287,ne!$A$1:$F$398,6,FALSE),"")</f>
        <v>22</v>
      </c>
      <c r="Z287" s="54">
        <f t="shared" si="22"/>
        <v>49</v>
      </c>
      <c r="AB287" s="54">
        <f t="shared" si="24"/>
        <v>49</v>
      </c>
    </row>
    <row r="288" spans="1:28" x14ac:dyDescent="0.45">
      <c r="B288" s="37">
        <v>2023018</v>
      </c>
      <c r="C288" s="37" t="s">
        <v>317</v>
      </c>
      <c r="D288" s="37">
        <v>2010</v>
      </c>
      <c r="E288" s="39" t="s">
        <v>36</v>
      </c>
      <c r="H288" s="37" t="s">
        <v>314</v>
      </c>
      <c r="J288" s="40" t="str">
        <f>IFERROR(VLOOKUP(B288,'DM1'!$A$1:$M$80,13,FALSE),"")</f>
        <v/>
      </c>
      <c r="K288" s="40" t="str">
        <f>IFERROR(VLOOKUP(B288,'DM2'!$A$1:$M$80,13,FALSE),"")</f>
        <v/>
      </c>
      <c r="L288" s="40" t="str">
        <f>IFERROR(VLOOKUP(B288,'DM3'!$A$1:$M$80,13,FALSE),"")</f>
        <v/>
      </c>
      <c r="M288" s="40" t="str">
        <f>IFERROR(VLOOKUP(B288,'SP1'!$A$1:$L$80,12,FALSE),"")</f>
        <v/>
      </c>
      <c r="N288" s="40" t="str">
        <f>IFERROR(VLOOKUP(B288,'SP2'!$A$1:$L$80,12,FALSE),"")</f>
        <v/>
      </c>
      <c r="O288" s="40" t="str">
        <f>IFERROR(VLOOKUP(B288,'SP3'!$A$1:$L$73,12,FALSE),"")</f>
        <v/>
      </c>
      <c r="P288" s="41">
        <f t="shared" si="25"/>
        <v>0</v>
      </c>
      <c r="Q288" s="43">
        <f t="shared" si="26"/>
        <v>0</v>
      </c>
      <c r="R288" s="43">
        <f t="shared" si="23"/>
        <v>0</v>
      </c>
      <c r="W288" s="57">
        <f>IFERROR(VLOOKUP(B288,pa!$A$1:$G$398,7,FALSE),"")</f>
        <v>14</v>
      </c>
      <c r="X288" s="56">
        <f>IFERROR(VLOOKUP(B288,so!$A$1:$F$398,6,FALSE),"")</f>
        <v>13</v>
      </c>
      <c r="Y288" s="57">
        <f>IFERROR(VLOOKUP(B288,ne!$A$1:$F$398,6,FALSE),"")</f>
        <v>22</v>
      </c>
      <c r="Z288" s="54">
        <f t="shared" si="22"/>
        <v>49</v>
      </c>
      <c r="AB288" s="54">
        <f t="shared" si="24"/>
        <v>49</v>
      </c>
    </row>
    <row r="289" spans="1:145" x14ac:dyDescent="0.45">
      <c r="A289" s="60" t="s">
        <v>320</v>
      </c>
      <c r="B289" s="37">
        <v>1008</v>
      </c>
      <c r="C289" s="61" t="s">
        <v>324</v>
      </c>
      <c r="D289" s="62">
        <v>2008</v>
      </c>
      <c r="E289" s="39" t="s">
        <v>36</v>
      </c>
      <c r="F289" s="42"/>
      <c r="H289" s="37" t="s">
        <v>314</v>
      </c>
      <c r="J289" s="40" t="str">
        <f>IFERROR(VLOOKUP(B289,'DM1'!$A$1:$M$80,13,FALSE),"")</f>
        <v/>
      </c>
      <c r="K289" s="40" t="str">
        <f>IFERROR(VLOOKUP(B289,'DM2'!$A$1:$M$80,13,FALSE),"")</f>
        <v/>
      </c>
      <c r="L289" s="40" t="str">
        <f>IFERROR(VLOOKUP(B289,'DM3'!$A$1:$M$80,13,FALSE),"")</f>
        <v/>
      </c>
      <c r="M289" s="40" t="str">
        <f>IFERROR(VLOOKUP(B289,'SP1'!$A$1:$L$80,12,FALSE),"")</f>
        <v/>
      </c>
      <c r="N289" s="40" t="str">
        <f>IFERROR(VLOOKUP(B289,'SP2'!$A$1:$L$80,12,FALSE),"")</f>
        <v/>
      </c>
      <c r="O289" s="40" t="str">
        <f>IFERROR(VLOOKUP(B289,'SP3'!$A$1:$L$73,12,FALSE),"")</f>
        <v/>
      </c>
      <c r="P289" s="41">
        <f t="shared" si="25"/>
        <v>0</v>
      </c>
      <c r="Q289" s="43">
        <f t="shared" si="26"/>
        <v>0</v>
      </c>
      <c r="R289" s="43">
        <f t="shared" si="23"/>
        <v>0</v>
      </c>
      <c r="T289" s="56">
        <f>IFERROR(VLOOKUP(B289,DMSBX1!$D$1:$I$367,6,FALSE),"")</f>
        <v>14</v>
      </c>
      <c r="U289" s="57">
        <f>IFERROR(VLOOKUP(B289,DMSBX2!$C$1:$J$398,8,FALSE),"")</f>
        <v>18</v>
      </c>
      <c r="V289" s="56">
        <f>IFERROR(VLOOKUP(B289,DMSBX3!$D$1:$I$398,6,FALSE),"")</f>
        <v>16</v>
      </c>
      <c r="W289" s="57" t="str">
        <f>IFERROR(VLOOKUP(B289,pa!$A$1:$G$398,7,FALSE),"")</f>
        <v/>
      </c>
      <c r="X289" s="56" t="str">
        <f>IFERROR(VLOOKUP(B289,so!$A$1:$F$398,6,FALSE),"")</f>
        <v/>
      </c>
      <c r="Y289" s="57" t="str">
        <f>IFERROR(VLOOKUP(B289,ne!$A$1:$F$398,6,FALSE),"")</f>
        <v/>
      </c>
      <c r="Z289" s="54">
        <f t="shared" si="22"/>
        <v>48</v>
      </c>
      <c r="AB289" s="54">
        <f t="shared" si="24"/>
        <v>48</v>
      </c>
    </row>
    <row r="290" spans="1:145" x14ac:dyDescent="0.45">
      <c r="B290" s="38">
        <v>2022045</v>
      </c>
      <c r="C290" s="37" t="s">
        <v>274</v>
      </c>
      <c r="D290" s="39">
        <v>2010</v>
      </c>
      <c r="E290" s="39" t="s">
        <v>36</v>
      </c>
      <c r="H290" s="37" t="s">
        <v>314</v>
      </c>
      <c r="J290" s="40" t="str">
        <f>IFERROR(VLOOKUP(B290,'DM1'!$A$1:$M$80,13,FALSE),"")</f>
        <v/>
      </c>
      <c r="K290" s="40" t="str">
        <f>IFERROR(VLOOKUP(B290,'DM2'!$A$1:$M$80,13,FALSE),"")</f>
        <v/>
      </c>
      <c r="L290" s="40" t="str">
        <f>IFERROR(VLOOKUP(B290,'DM3'!$A$1:$M$80,13,FALSE),"")</f>
        <v/>
      </c>
      <c r="M290" s="40" t="str">
        <f>IFERROR(VLOOKUP(B290,'SP1'!$A$1:$L$80,12,FALSE),"")</f>
        <v/>
      </c>
      <c r="N290" s="40" t="str">
        <f>IFERROR(VLOOKUP(B290,'SP2'!$A$1:$L$80,12,FALSE),"")</f>
        <v/>
      </c>
      <c r="O290" s="40" t="str">
        <f>IFERROR(VLOOKUP(B290,'SP3'!$A$1:$L$73,12,FALSE),"")</f>
        <v/>
      </c>
      <c r="P290" s="41">
        <f t="shared" si="25"/>
        <v>0</v>
      </c>
      <c r="Q290" s="43">
        <f t="shared" si="26"/>
        <v>0</v>
      </c>
      <c r="R290" s="43">
        <f t="shared" si="23"/>
        <v>0</v>
      </c>
      <c r="S290" s="57">
        <f>IFERROR(VLOOKUP(B290,'Misecky SBX'!$A$1:$F$89,6,FALSE),"")</f>
        <v>45</v>
      </c>
      <c r="T290" s="56" t="str">
        <f>IFERROR(VLOOKUP(B290,DMSBX1!$D$1:$I$367,6,FALSE),"")</f>
        <v/>
      </c>
      <c r="U290" s="57" t="str">
        <f>IFERROR(VLOOKUP(B290,DMSBX2!$C$1:$J$398,8,FALSE),"")</f>
        <v/>
      </c>
      <c r="V290" s="56" t="str">
        <f>IFERROR(VLOOKUP(B290,DMSBX3!$D$1:$I$398,6,FALSE),"")</f>
        <v/>
      </c>
      <c r="W290" s="57" t="str">
        <f>IFERROR(VLOOKUP(B290,pa!$A$1:$G$398,7,FALSE),"")</f>
        <v/>
      </c>
      <c r="X290" s="56" t="str">
        <f>IFERROR(VLOOKUP(B290,so!$A$1:$F$398,6,FALSE),"")</f>
        <v/>
      </c>
      <c r="Y290" s="57" t="str">
        <f>IFERROR(VLOOKUP(B290,ne!$A$1:$F$398,6,FALSE),"")</f>
        <v/>
      </c>
      <c r="Z290" s="54">
        <f t="shared" si="22"/>
        <v>45</v>
      </c>
      <c r="AB290" s="54">
        <f t="shared" si="24"/>
        <v>45</v>
      </c>
    </row>
    <row r="291" spans="1:145" x14ac:dyDescent="0.45">
      <c r="B291" s="38">
        <v>2021114</v>
      </c>
      <c r="C291" s="37" t="s">
        <v>133</v>
      </c>
      <c r="D291" s="39">
        <v>2009</v>
      </c>
      <c r="E291" s="39" t="s">
        <v>36</v>
      </c>
      <c r="F291" s="43">
        <v>60</v>
      </c>
      <c r="G291" s="54">
        <v>4.333333333333333</v>
      </c>
      <c r="H291" s="37" t="s">
        <v>314</v>
      </c>
      <c r="I291" s="37" t="s">
        <v>10</v>
      </c>
      <c r="J291" s="40" t="str">
        <f>IFERROR(VLOOKUP(B291,'DM1'!$A$1:$M$80,13,FALSE),"")</f>
        <v/>
      </c>
      <c r="K291" s="40" t="str">
        <f>IFERROR(VLOOKUP(B291,'DM2'!$A$1:$M$80,13,FALSE),"")</f>
        <v/>
      </c>
      <c r="L291" s="40" t="str">
        <f>IFERROR(VLOOKUP(B291,'DM3'!$A$1:$M$80,13,FALSE),"")</f>
        <v/>
      </c>
      <c r="M291" s="40" t="str">
        <f>IFERROR(VLOOKUP(B291,'SP1'!$A$1:$L$80,12,FALSE),"")</f>
        <v/>
      </c>
      <c r="N291" s="40" t="str">
        <f>IFERROR(VLOOKUP(B291,'SP2'!$A$1:$L$80,12,FALSE),"")</f>
        <v/>
      </c>
      <c r="O291" s="40" t="str">
        <f>IFERROR(VLOOKUP(B291,'SP3'!$A$1:$L$73,12,FALSE),"")</f>
        <v/>
      </c>
      <c r="P291" s="41">
        <f t="shared" si="25"/>
        <v>0</v>
      </c>
      <c r="Q291" s="43">
        <f t="shared" si="26"/>
        <v>0</v>
      </c>
      <c r="R291" s="43">
        <f t="shared" si="23"/>
        <v>0</v>
      </c>
      <c r="S291" s="57" t="str">
        <f>IFERROR(VLOOKUP(B291,'Misecky SBX'!$A$1:$F$89,6,FALSE),"")</f>
        <v/>
      </c>
      <c r="T291" s="56">
        <f>IFERROR(VLOOKUP(B291,DMSBX1!$D$1:$I$367,6,FALSE),"")</f>
        <v>6</v>
      </c>
      <c r="U291" s="57">
        <f>IFERROR(VLOOKUP(B291,DMSBX2!$C$1:$J$398,8,FALSE),"")</f>
        <v>4.5</v>
      </c>
      <c r="V291" s="56">
        <f>IFERROR(VLOOKUP(B291,DMSBX3!$D$1:$I$398,6,FALSE),"")</f>
        <v>32</v>
      </c>
      <c r="W291" s="57" t="str">
        <f>IFERROR(VLOOKUP(B291,pa!$A$1:$G$398,7,FALSE),"")</f>
        <v/>
      </c>
      <c r="X291" s="56" t="str">
        <f>IFERROR(VLOOKUP(B291,so!$A$1:$F$398,6,FALSE),"")</f>
        <v/>
      </c>
      <c r="Y291" s="57" t="str">
        <f>IFERROR(VLOOKUP(B291,ne!$A$1:$F$398,6,FALSE),"")</f>
        <v/>
      </c>
      <c r="Z291" s="54">
        <f t="shared" si="22"/>
        <v>42.5</v>
      </c>
      <c r="AB291" s="54">
        <f t="shared" si="24"/>
        <v>42.5</v>
      </c>
    </row>
    <row r="292" spans="1:145" x14ac:dyDescent="0.45">
      <c r="A292" s="60" t="s">
        <v>320</v>
      </c>
      <c r="B292" s="37">
        <v>1016</v>
      </c>
      <c r="C292" s="61" t="s">
        <v>336</v>
      </c>
      <c r="D292" s="62">
        <v>2011</v>
      </c>
      <c r="E292" s="39" t="s">
        <v>36</v>
      </c>
      <c r="H292" s="37" t="s">
        <v>314</v>
      </c>
      <c r="J292" s="40" t="str">
        <f>IFERROR(VLOOKUP(B292,'DM1'!$A$1:$M$80,13,FALSE),"")</f>
        <v/>
      </c>
      <c r="K292" s="40" t="str">
        <f>IFERROR(VLOOKUP(B292,'DM2'!$A$1:$M$80,13,FALSE),"")</f>
        <v/>
      </c>
      <c r="L292" s="40" t="str">
        <f>IFERROR(VLOOKUP(B292,'DM3'!$A$1:$M$80,13,FALSE),"")</f>
        <v/>
      </c>
      <c r="M292" s="40" t="str">
        <f>IFERROR(VLOOKUP(B292,'SP1'!$A$1:$L$80,12,FALSE),"")</f>
        <v/>
      </c>
      <c r="N292" s="40" t="str">
        <f>IFERROR(VLOOKUP(B292,'SP2'!$A$1:$L$80,12,FALSE),"")</f>
        <v/>
      </c>
      <c r="O292" s="40" t="str">
        <f>IFERROR(VLOOKUP(B292,'SP3'!$A$1:$L$73,12,FALSE),"")</f>
        <v/>
      </c>
      <c r="P292" s="41">
        <f t="shared" si="25"/>
        <v>0</v>
      </c>
      <c r="Q292" s="43">
        <f t="shared" si="26"/>
        <v>0</v>
      </c>
      <c r="R292" s="43">
        <f t="shared" si="23"/>
        <v>0</v>
      </c>
      <c r="T292" s="56">
        <f>IFERROR(VLOOKUP(B292,DMSBX1!$D$1:$I$367,6,FALSE),"")</f>
        <v>14</v>
      </c>
      <c r="U292" s="57">
        <f>IFERROR(VLOOKUP(B292,DMSBX2!$C$1:$J$398,8,FALSE),"")</f>
        <v>24</v>
      </c>
      <c r="V292" s="56">
        <f>IFERROR(VLOOKUP(B292,DMSBX3!$D$1:$I$398,6,FALSE),"")</f>
        <v>4.5</v>
      </c>
      <c r="W292" s="57" t="str">
        <f>IFERROR(VLOOKUP(B292,pa!$A$1:$G$398,7,FALSE),"")</f>
        <v/>
      </c>
      <c r="X292" s="56" t="str">
        <f>IFERROR(VLOOKUP(B292,so!$A$1:$F$398,6,FALSE),"")</f>
        <v/>
      </c>
      <c r="Y292" s="57" t="str">
        <f>IFERROR(VLOOKUP(B292,ne!$A$1:$F$398,6,FALSE),"")</f>
        <v/>
      </c>
      <c r="Z292" s="54">
        <f t="shared" si="22"/>
        <v>42.5</v>
      </c>
      <c r="AB292" s="54">
        <f t="shared" si="24"/>
        <v>42.5</v>
      </c>
    </row>
    <row r="293" spans="1:145" x14ac:dyDescent="0.45">
      <c r="B293" s="38">
        <v>2023751</v>
      </c>
      <c r="C293" s="37" t="s">
        <v>343</v>
      </c>
      <c r="D293" s="39">
        <v>2010</v>
      </c>
      <c r="E293" s="39" t="s">
        <v>36</v>
      </c>
      <c r="H293" s="37" t="s">
        <v>314</v>
      </c>
      <c r="L293" s="40" t="str">
        <f>IFERROR(VLOOKUP(B293,'DM3'!$A$1:$M$80,13,FALSE),"")</f>
        <v/>
      </c>
      <c r="M293" s="40" t="str">
        <f>IFERROR(VLOOKUP(B293,'SP1'!$A$1:$L$80,12,FALSE),"")</f>
        <v/>
      </c>
      <c r="N293" s="40" t="str">
        <f>IFERROR(VLOOKUP(B293,'SP2'!$A$1:$L$80,12,FALSE),"")</f>
        <v/>
      </c>
      <c r="O293" s="40" t="str">
        <f>IFERROR(VLOOKUP(B293,'SP3'!$A$1:$L$73,12,FALSE),"")</f>
        <v/>
      </c>
      <c r="P293" s="41">
        <f t="shared" si="25"/>
        <v>0</v>
      </c>
      <c r="Q293" s="43">
        <f t="shared" si="26"/>
        <v>0</v>
      </c>
      <c r="R293" s="43">
        <f t="shared" si="23"/>
        <v>0</v>
      </c>
      <c r="W293" s="57" t="str">
        <f>IFERROR(VLOOKUP(B293,pa!$A$1:$G$398,7,FALSE),"")</f>
        <v/>
      </c>
      <c r="X293" s="56">
        <f>IFERROR(VLOOKUP(B293,so!$A$1:$F$398,6,FALSE),"")</f>
        <v>22</v>
      </c>
      <c r="Y293" s="57">
        <f>IFERROR(VLOOKUP(B293,ne!$A$1:$F$398,6,FALSE),"")</f>
        <v>20</v>
      </c>
      <c r="Z293" s="54">
        <f t="shared" si="22"/>
        <v>42</v>
      </c>
      <c r="AB293" s="54">
        <f t="shared" si="24"/>
        <v>42</v>
      </c>
    </row>
    <row r="294" spans="1:145" s="65" customFormat="1" x14ac:dyDescent="0.45">
      <c r="A294" s="37"/>
      <c r="B294" s="38">
        <v>2022011</v>
      </c>
      <c r="C294" s="37" t="s">
        <v>105</v>
      </c>
      <c r="D294" s="39">
        <v>2009</v>
      </c>
      <c r="E294" s="39" t="s">
        <v>36</v>
      </c>
      <c r="F294" s="43">
        <v>0</v>
      </c>
      <c r="G294" s="54">
        <v>42</v>
      </c>
      <c r="H294" s="37" t="s">
        <v>314</v>
      </c>
      <c r="I294" s="37" t="s">
        <v>10</v>
      </c>
      <c r="J294" s="40" t="str">
        <f>IFERROR(VLOOKUP(B294,'DM1'!$A$1:$M$80,13,FALSE),"")</f>
        <v/>
      </c>
      <c r="K294" s="40" t="str">
        <f>IFERROR(VLOOKUP(B294,'DM2'!$A$1:$M$80,13,FALSE),"")</f>
        <v/>
      </c>
      <c r="L294" s="40" t="str">
        <f>IFERROR(VLOOKUP(B294,'DM3'!$A$1:$M$80,13,FALSE),"")</f>
        <v/>
      </c>
      <c r="M294" s="40" t="str">
        <f>IFERROR(VLOOKUP(B294,'SP1'!$A$1:$L$80,12,FALSE),"")</f>
        <v/>
      </c>
      <c r="N294" s="40" t="str">
        <f>IFERROR(VLOOKUP(B294,'SP2'!$A$1:$L$80,12,FALSE),"")</f>
        <v/>
      </c>
      <c r="O294" s="40" t="str">
        <f>IFERROR(VLOOKUP(B294,'SP3'!$A$1:$L$73,12,FALSE),"")</f>
        <v/>
      </c>
      <c r="P294" s="41">
        <f t="shared" si="25"/>
        <v>0</v>
      </c>
      <c r="Q294" s="43">
        <f t="shared" si="26"/>
        <v>0</v>
      </c>
      <c r="R294" s="43">
        <f t="shared" si="23"/>
        <v>0</v>
      </c>
      <c r="S294" s="57">
        <f>IFERROR(VLOOKUP(B294,'Misecky SBX'!$A$1:$F$89,6,FALSE),"")</f>
        <v>40</v>
      </c>
      <c r="T294" s="56" t="str">
        <f>IFERROR(VLOOKUP(B294,DMSBX1!$D$1:$I$367,6,FALSE),"")</f>
        <v/>
      </c>
      <c r="U294" s="57" t="str">
        <f>IFERROR(VLOOKUP(B294,DMSBX2!$C$1:$J$398,8,FALSE),"")</f>
        <v/>
      </c>
      <c r="V294" s="56" t="str">
        <f>IFERROR(VLOOKUP(B294,DMSBX3!$D$1:$I$398,6,FALSE),"")</f>
        <v/>
      </c>
      <c r="W294" s="57" t="str">
        <f>IFERROR(VLOOKUP(B294,pa!$A$1:$G$398,7,FALSE),"")</f>
        <v/>
      </c>
      <c r="X294" s="56" t="str">
        <f>IFERROR(VLOOKUP(B294,so!$A$1:$F$398,6,FALSE),"")</f>
        <v/>
      </c>
      <c r="Y294" s="57" t="str">
        <f>IFERROR(VLOOKUP(B294,ne!$A$1:$F$398,6,FALSE),"")</f>
        <v/>
      </c>
      <c r="Z294" s="54">
        <f t="shared" si="22"/>
        <v>40</v>
      </c>
      <c r="AA294" s="37"/>
      <c r="AB294" s="54">
        <f t="shared" si="24"/>
        <v>40</v>
      </c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  <c r="BS294" s="37"/>
      <c r="BT294" s="37"/>
      <c r="BU294" s="37"/>
      <c r="BV294" s="37"/>
      <c r="BW294" s="37"/>
      <c r="BX294" s="37"/>
      <c r="BY294" s="37"/>
      <c r="BZ294" s="37"/>
      <c r="CA294" s="37"/>
      <c r="CB294" s="37"/>
      <c r="CC294" s="37"/>
      <c r="CD294" s="37"/>
      <c r="CE294" s="37"/>
      <c r="CF294" s="37"/>
      <c r="CG294" s="37"/>
      <c r="CH294" s="37"/>
      <c r="CI294" s="37"/>
      <c r="CJ294" s="37"/>
      <c r="CK294" s="37"/>
      <c r="CL294" s="37"/>
      <c r="CM294" s="37"/>
      <c r="CN294" s="37"/>
      <c r="CO294" s="37"/>
      <c r="CP294" s="37"/>
      <c r="CQ294" s="37"/>
      <c r="CR294" s="37"/>
      <c r="CS294" s="37"/>
      <c r="CT294" s="37"/>
      <c r="CU294" s="37"/>
      <c r="CV294" s="37"/>
      <c r="CW294" s="37"/>
      <c r="CX294" s="37"/>
      <c r="CY294" s="37"/>
      <c r="CZ294" s="37"/>
      <c r="DA294" s="37"/>
      <c r="DB294" s="37"/>
      <c r="DC294" s="37"/>
      <c r="DD294" s="37"/>
      <c r="DE294" s="37"/>
      <c r="DF294" s="37"/>
      <c r="DG294" s="37"/>
      <c r="DH294" s="37"/>
      <c r="DI294" s="37"/>
      <c r="DJ294" s="37"/>
      <c r="DK294" s="37"/>
      <c r="DL294" s="37"/>
      <c r="DM294" s="37"/>
      <c r="DN294" s="37"/>
      <c r="DO294" s="37"/>
      <c r="DP294" s="37"/>
      <c r="DQ294" s="37"/>
      <c r="DR294" s="37"/>
      <c r="DS294" s="37"/>
      <c r="DT294" s="37"/>
      <c r="DU294" s="37"/>
      <c r="DV294" s="37"/>
      <c r="DW294" s="37"/>
      <c r="DX294" s="37"/>
      <c r="DY294" s="37"/>
      <c r="DZ294" s="37"/>
      <c r="EA294" s="37"/>
      <c r="EB294" s="37"/>
      <c r="EC294" s="37"/>
      <c r="ED294" s="37"/>
      <c r="EE294" s="37"/>
      <c r="EF294" s="37"/>
      <c r="EG294" s="37"/>
      <c r="EH294" s="37"/>
      <c r="EI294" s="37"/>
      <c r="EJ294" s="37"/>
      <c r="EK294" s="37"/>
      <c r="EL294" s="37"/>
      <c r="EM294" s="37"/>
      <c r="EN294" s="37"/>
      <c r="EO294" s="37"/>
    </row>
    <row r="295" spans="1:145" x14ac:dyDescent="0.45">
      <c r="B295" s="38">
        <v>2022013</v>
      </c>
      <c r="C295" s="37" t="s">
        <v>124</v>
      </c>
      <c r="D295" s="39">
        <v>2009</v>
      </c>
      <c r="E295" s="39" t="s">
        <v>36</v>
      </c>
      <c r="F295" s="43">
        <v>0</v>
      </c>
      <c r="G295" s="54">
        <v>11.666666666666666</v>
      </c>
      <c r="H295" s="37" t="s">
        <v>314</v>
      </c>
      <c r="I295" s="37" t="s">
        <v>10</v>
      </c>
      <c r="J295" s="40" t="str">
        <f>IFERROR(VLOOKUP(B295,'DM1'!$A$1:$M$80,13,FALSE),"")</f>
        <v/>
      </c>
      <c r="K295" s="40" t="str">
        <f>IFERROR(VLOOKUP(B295,'DM2'!$A$1:$M$80,13,FALSE),"")</f>
        <v/>
      </c>
      <c r="L295" s="40" t="str">
        <f>IFERROR(VLOOKUP(B295,'DM3'!$A$1:$M$80,13,FALSE),"")</f>
        <v/>
      </c>
      <c r="M295" s="40" t="str">
        <f>IFERROR(VLOOKUP(B295,'SP1'!$A$1:$L$80,12,FALSE),"")</f>
        <v/>
      </c>
      <c r="N295" s="40" t="str">
        <f>IFERROR(VLOOKUP(B295,'SP2'!$A$1:$L$80,12,FALSE),"")</f>
        <v/>
      </c>
      <c r="O295" s="40" t="str">
        <f>IFERROR(VLOOKUP(B295,'SP3'!$A$1:$L$73,12,FALSE),"")</f>
        <v/>
      </c>
      <c r="P295" s="41">
        <f t="shared" si="25"/>
        <v>0</v>
      </c>
      <c r="Q295" s="43">
        <f t="shared" si="26"/>
        <v>0</v>
      </c>
      <c r="R295" s="43">
        <f t="shared" si="23"/>
        <v>0</v>
      </c>
      <c r="S295" s="57">
        <f>IFERROR(VLOOKUP(B295,'Misecky SBX'!$A$1:$F$89,6,FALSE),"")</f>
        <v>18</v>
      </c>
      <c r="T295" s="56">
        <f>IFERROR(VLOOKUP(B295,DMSBX1!$D$1:$I$367,6,FALSE),"")</f>
        <v>6</v>
      </c>
      <c r="U295" s="57">
        <f>IFERROR(VLOOKUP(B295,DMSBX2!$C$1:$J$398,8,FALSE),"")</f>
        <v>6</v>
      </c>
      <c r="V295" s="56">
        <f>IFERROR(VLOOKUP(B295,DMSBX3!$D$1:$I$398,6,FALSE),"")</f>
        <v>10</v>
      </c>
      <c r="W295" s="57" t="str">
        <f>IFERROR(VLOOKUP(B295,pa!$A$1:$G$398,7,FALSE),"")</f>
        <v/>
      </c>
      <c r="X295" s="56" t="str">
        <f>IFERROR(VLOOKUP(B295,so!$A$1:$F$398,6,FALSE),"")</f>
        <v/>
      </c>
      <c r="Y295" s="57" t="str">
        <f>IFERROR(VLOOKUP(B295,ne!$A$1:$F$398,6,FALSE),"")</f>
        <v/>
      </c>
      <c r="Z295" s="54">
        <f t="shared" si="22"/>
        <v>40</v>
      </c>
      <c r="AB295" s="54">
        <f t="shared" si="24"/>
        <v>34</v>
      </c>
    </row>
    <row r="296" spans="1:145" x14ac:dyDescent="0.45">
      <c r="A296" s="60"/>
      <c r="B296" s="38">
        <v>2022093</v>
      </c>
      <c r="C296" s="37" t="s">
        <v>282</v>
      </c>
      <c r="D296" s="39">
        <v>2010</v>
      </c>
      <c r="E296" s="39" t="s">
        <v>36</v>
      </c>
      <c r="H296" s="37" t="s">
        <v>314</v>
      </c>
      <c r="J296" s="40" t="str">
        <f>IFERROR(VLOOKUP(B296,'DM1'!$A$1:$M$80,13,FALSE),"")</f>
        <v/>
      </c>
      <c r="K296" s="40" t="str">
        <f>IFERROR(VLOOKUP(B296,'DM2'!$A$1:$M$80,13,FALSE),"")</f>
        <v/>
      </c>
      <c r="L296" s="40" t="str">
        <f>IFERROR(VLOOKUP(B296,'DM3'!$A$1:$M$80,13,FALSE),"")</f>
        <v/>
      </c>
      <c r="M296" s="40" t="str">
        <f>IFERROR(VLOOKUP(B296,'SP1'!$A$1:$L$80,12,FALSE),"")</f>
        <v/>
      </c>
      <c r="N296" s="40" t="str">
        <f>IFERROR(VLOOKUP(B296,'SP2'!$A$1:$L$80,12,FALSE),"")</f>
        <v/>
      </c>
      <c r="O296" s="40" t="str">
        <f>IFERROR(VLOOKUP(B296,'SP3'!$A$1:$L$73,12,FALSE),"")</f>
        <v/>
      </c>
      <c r="P296" s="41">
        <f t="shared" si="25"/>
        <v>0</v>
      </c>
      <c r="Q296" s="43">
        <f t="shared" si="26"/>
        <v>0</v>
      </c>
      <c r="R296" s="43">
        <f t="shared" si="23"/>
        <v>0</v>
      </c>
      <c r="S296" s="57">
        <f>IFERROR(VLOOKUP(B296,'Misecky SBX'!$A$1:$F$89,6,FALSE),"")</f>
        <v>9</v>
      </c>
      <c r="T296" s="56">
        <f>IFERROR(VLOOKUP(B296,DMSBX1!$D$1:$I$367,6,FALSE),"")</f>
        <v>6</v>
      </c>
      <c r="U296" s="57">
        <f>IFERROR(VLOOKUP(B296,DMSBX2!$C$1:$J$398,8,FALSE),"")</f>
        <v>16</v>
      </c>
      <c r="V296" s="56">
        <f>IFERROR(VLOOKUP(B296,DMSBX3!$D$1:$I$398,6,FALSE),"")</f>
        <v>9</v>
      </c>
      <c r="W296" s="57" t="str">
        <f>IFERROR(VLOOKUP(B296,pa!$A$1:$G$398,7,FALSE),"")</f>
        <v/>
      </c>
      <c r="X296" s="56" t="str">
        <f>IFERROR(VLOOKUP(B296,so!$A$1:$F$398,6,FALSE),"")</f>
        <v/>
      </c>
      <c r="Y296" s="57" t="str">
        <f>IFERROR(VLOOKUP(B296,ne!$A$1:$F$398,6,FALSE),"")</f>
        <v/>
      </c>
      <c r="Z296" s="54">
        <f t="shared" si="22"/>
        <v>40</v>
      </c>
      <c r="AB296" s="54">
        <f t="shared" si="24"/>
        <v>34</v>
      </c>
    </row>
    <row r="297" spans="1:145" x14ac:dyDescent="0.45">
      <c r="B297" s="37">
        <v>2023017</v>
      </c>
      <c r="C297" s="64" t="s">
        <v>335</v>
      </c>
      <c r="D297" s="39">
        <v>2011</v>
      </c>
      <c r="E297" s="39" t="s">
        <v>36</v>
      </c>
      <c r="H297" s="37" t="s">
        <v>314</v>
      </c>
      <c r="J297" s="40" t="str">
        <f>IFERROR(VLOOKUP(B297,'DM1'!$A$1:$M$80,13,FALSE),"")</f>
        <v/>
      </c>
      <c r="K297" s="40" t="str">
        <f>IFERROR(VLOOKUP(B297,'DM2'!$A$1:$M$80,13,FALSE),"")</f>
        <v/>
      </c>
      <c r="L297" s="40" t="str">
        <f>IFERROR(VLOOKUP(B297,'DM3'!$A$1:$M$80,13,FALSE),"")</f>
        <v/>
      </c>
      <c r="M297" s="40" t="str">
        <f>IFERROR(VLOOKUP(B297,'SP1'!$A$1:$L$80,12,FALSE),"")</f>
        <v/>
      </c>
      <c r="N297" s="40" t="str">
        <f>IFERROR(VLOOKUP(B297,'SP2'!$A$1:$L$80,12,FALSE),"")</f>
        <v/>
      </c>
      <c r="O297" s="40" t="str">
        <f>IFERROR(VLOOKUP(B297,'SP3'!$A$1:$L$73,12,FALSE),"")</f>
        <v/>
      </c>
      <c r="P297" s="41">
        <f t="shared" si="25"/>
        <v>0</v>
      </c>
      <c r="Q297" s="43">
        <f t="shared" si="26"/>
        <v>0</v>
      </c>
      <c r="R297" s="43">
        <f t="shared" si="23"/>
        <v>0</v>
      </c>
      <c r="T297" s="56" t="str">
        <f>IFERROR(VLOOKUP(B297,DMSBX1!$D$1:$I$367,6,FALSE),"")</f>
        <v/>
      </c>
      <c r="U297" s="57" t="str">
        <f>IFERROR(VLOOKUP(B297,DMSBX2!$C$1:$J$398,8,FALSE),"")</f>
        <v/>
      </c>
      <c r="V297" s="56" t="str">
        <f>IFERROR(VLOOKUP(B297,DMSBX3!$D$1:$I$398,6,FALSE),"")</f>
        <v/>
      </c>
      <c r="W297" s="57">
        <f>IFERROR(VLOOKUP(B297,pa!$A$1:$G$398,7,FALSE),"")</f>
        <v>13</v>
      </c>
      <c r="X297" s="56">
        <f>IFERROR(VLOOKUP(B297,so!$A$1:$F$398,6,FALSE),"")</f>
        <v>12</v>
      </c>
      <c r="Y297" s="57">
        <f>IFERROR(VLOOKUP(B297,ne!$A$1:$F$398,6,FALSE),"")</f>
        <v>14</v>
      </c>
      <c r="Z297" s="54">
        <f t="shared" si="22"/>
        <v>39</v>
      </c>
      <c r="AB297" s="54">
        <f t="shared" si="24"/>
        <v>39</v>
      </c>
    </row>
    <row r="298" spans="1:145" x14ac:dyDescent="0.45">
      <c r="B298" s="38">
        <v>2018318</v>
      </c>
      <c r="C298" s="37" t="s">
        <v>102</v>
      </c>
      <c r="D298" s="39">
        <v>2009</v>
      </c>
      <c r="E298" s="39" t="s">
        <v>36</v>
      </c>
      <c r="F298" s="43">
        <v>0</v>
      </c>
      <c r="G298" s="54">
        <v>63.333333333333336</v>
      </c>
      <c r="H298" s="37" t="s">
        <v>314</v>
      </c>
      <c r="I298" s="37" t="s">
        <v>12</v>
      </c>
      <c r="J298" s="40" t="str">
        <f>IFERROR(VLOOKUP(B298,'DM1'!$A$1:$M$80,13,FALSE),"")</f>
        <v/>
      </c>
      <c r="K298" s="40" t="str">
        <f>IFERROR(VLOOKUP(B298,'DM2'!$A$1:$M$80,13,FALSE),"")</f>
        <v/>
      </c>
      <c r="L298" s="40" t="str">
        <f>IFERROR(VLOOKUP(B298,'DM3'!$A$1:$M$80,13,FALSE),"")</f>
        <v/>
      </c>
      <c r="M298" s="40" t="str">
        <f>IFERROR(VLOOKUP(B298,'SP1'!$A$1:$L$80,12,FALSE),"")</f>
        <v/>
      </c>
      <c r="N298" s="40" t="str">
        <f>IFERROR(VLOOKUP(B298,'SP2'!$A$1:$L$80,12,FALSE),"")</f>
        <v/>
      </c>
      <c r="O298" s="40" t="str">
        <f>IFERROR(VLOOKUP(B298,'SP3'!$A$1:$L$73,12,FALSE),"")</f>
        <v/>
      </c>
      <c r="P298" s="41">
        <f t="shared" si="25"/>
        <v>0</v>
      </c>
      <c r="Q298" s="43">
        <f t="shared" si="26"/>
        <v>0</v>
      </c>
      <c r="R298" s="43">
        <f t="shared" si="23"/>
        <v>0</v>
      </c>
      <c r="S298" s="57">
        <f>IFERROR(VLOOKUP(B298,'Misecky SBX'!$A$1:$F$89,6,FALSE),"")</f>
        <v>29</v>
      </c>
      <c r="T298" s="56" t="str">
        <f>IFERROR(VLOOKUP(B298,DMSBX1!$D$1:$I$367,6,FALSE),"")</f>
        <v/>
      </c>
      <c r="U298" s="57" t="str">
        <f>IFERROR(VLOOKUP(B298,DMSBX2!$C$1:$J$398,8,FALSE),"")</f>
        <v/>
      </c>
      <c r="V298" s="56" t="str">
        <f>IFERROR(VLOOKUP(B298,DMSBX3!$D$1:$I$398,6,FALSE),"")</f>
        <v/>
      </c>
      <c r="W298" s="57" t="str">
        <f>IFERROR(VLOOKUP(B298,pa!$A$1:$G$398,7,FALSE),"")</f>
        <v/>
      </c>
      <c r="X298" s="56" t="str">
        <f>IFERROR(VLOOKUP(B298,so!$A$1:$F$398,6,FALSE),"")</f>
        <v/>
      </c>
      <c r="Y298" s="57" t="str">
        <f>IFERROR(VLOOKUP(B298,ne!$A$1:$F$398,6,FALSE),"")</f>
        <v/>
      </c>
      <c r="Z298" s="54">
        <f t="shared" si="22"/>
        <v>29</v>
      </c>
      <c r="AB298" s="54">
        <f t="shared" si="24"/>
        <v>29</v>
      </c>
    </row>
    <row r="299" spans="1:145" x14ac:dyDescent="0.45">
      <c r="B299" s="38">
        <v>2023004</v>
      </c>
      <c r="C299" s="37" t="s">
        <v>258</v>
      </c>
      <c r="D299" s="39">
        <v>2008</v>
      </c>
      <c r="E299" s="39" t="s">
        <v>36</v>
      </c>
      <c r="H299" s="37" t="s">
        <v>314</v>
      </c>
      <c r="J299" s="40" t="str">
        <f>IFERROR(VLOOKUP(B299,'DM1'!$A$1:$M$80,13,FALSE),"")</f>
        <v/>
      </c>
      <c r="K299" s="40" t="str">
        <f>IFERROR(VLOOKUP(B299,'DM2'!$A$1:$M$80,13,FALSE),"")</f>
        <v/>
      </c>
      <c r="L299" s="40" t="str">
        <f>IFERROR(VLOOKUP(B299,'DM3'!$A$1:$M$80,13,FALSE),"")</f>
        <v/>
      </c>
      <c r="M299" s="40" t="str">
        <f>IFERROR(VLOOKUP(B299,'SP1'!$A$1:$L$80,12,FALSE),"")</f>
        <v/>
      </c>
      <c r="N299" s="40" t="str">
        <f>IFERROR(VLOOKUP(B299,'SP2'!$A$1:$L$80,12,FALSE),"")</f>
        <v/>
      </c>
      <c r="O299" s="40" t="str">
        <f>IFERROR(VLOOKUP(B299,'SP3'!$A$1:$L$73,12,FALSE),"")</f>
        <v/>
      </c>
      <c r="P299" s="41">
        <f t="shared" si="25"/>
        <v>0</v>
      </c>
      <c r="Q299" s="43">
        <f t="shared" si="26"/>
        <v>0</v>
      </c>
      <c r="R299" s="43">
        <f t="shared" si="23"/>
        <v>0</v>
      </c>
      <c r="S299" s="57">
        <f>IFERROR(VLOOKUP(B299,'Misecky SBX'!$A$1:$F$89,6,FALSE),"")</f>
        <v>7</v>
      </c>
      <c r="T299" s="56">
        <f>IFERROR(VLOOKUP(B299,DMSBX1!$D$1:$I$367,6,FALSE),"")</f>
        <v>14</v>
      </c>
      <c r="U299" s="57">
        <f>IFERROR(VLOOKUP(B299,DMSBX2!$C$1:$J$398,8,FALSE),"")</f>
        <v>4</v>
      </c>
      <c r="V299" s="56">
        <f>IFERROR(VLOOKUP(B299,DMSBX3!$D$1:$I$398,6,FALSE),"")</f>
        <v>3.6</v>
      </c>
      <c r="W299" s="57" t="str">
        <f>IFERROR(VLOOKUP(B299,pa!$A$1:$G$398,7,FALSE),"")</f>
        <v/>
      </c>
      <c r="X299" s="56" t="str">
        <f>IFERROR(VLOOKUP(B299,so!$A$1:$F$398,6,FALSE),"")</f>
        <v/>
      </c>
      <c r="Y299" s="57" t="str">
        <f>IFERROR(VLOOKUP(B299,ne!$A$1:$F$398,6,FALSE),"")</f>
        <v/>
      </c>
      <c r="Z299" s="54">
        <f t="shared" si="22"/>
        <v>28.6</v>
      </c>
      <c r="AB299" s="54">
        <f t="shared" si="24"/>
        <v>25</v>
      </c>
    </row>
    <row r="300" spans="1:145" x14ac:dyDescent="0.45">
      <c r="B300" s="38">
        <v>2023006</v>
      </c>
      <c r="C300" s="37" t="s">
        <v>260</v>
      </c>
      <c r="D300" s="39">
        <v>2008</v>
      </c>
      <c r="E300" s="39" t="s">
        <v>36</v>
      </c>
      <c r="H300" s="37" t="s">
        <v>314</v>
      </c>
      <c r="J300" s="40" t="str">
        <f>IFERROR(VLOOKUP(B300,'DM1'!$A$1:$M$80,13,FALSE),"")</f>
        <v/>
      </c>
      <c r="K300" s="40" t="str">
        <f>IFERROR(VLOOKUP(B300,'DM2'!$A$1:$M$80,13,FALSE),"")</f>
        <v/>
      </c>
      <c r="L300" s="40" t="str">
        <f>IFERROR(VLOOKUP(B300,'DM3'!$A$1:$M$80,13,FALSE),"")</f>
        <v/>
      </c>
      <c r="M300" s="40" t="str">
        <f>IFERROR(VLOOKUP(B300,'SP1'!$A$1:$L$80,12,FALSE),"")</f>
        <v/>
      </c>
      <c r="N300" s="40" t="str">
        <f>IFERROR(VLOOKUP(B300,'SP2'!$A$1:$L$80,12,FALSE),"")</f>
        <v/>
      </c>
      <c r="O300" s="40" t="str">
        <f>IFERROR(VLOOKUP(B300,'SP3'!$A$1:$L$73,12,FALSE),"")</f>
        <v/>
      </c>
      <c r="P300" s="41">
        <f t="shared" si="25"/>
        <v>0</v>
      </c>
      <c r="Q300" s="43">
        <f t="shared" si="26"/>
        <v>0</v>
      </c>
      <c r="R300" s="43">
        <f t="shared" si="23"/>
        <v>0</v>
      </c>
      <c r="S300" s="57">
        <f>IFERROR(VLOOKUP(B300,'Misecky SBX'!$A$1:$F$89,6,FALSE),"")</f>
        <v>24</v>
      </c>
      <c r="T300" s="56" t="str">
        <f>IFERROR(VLOOKUP(B300,DMSBX1!$D$1:$I$367,6,FALSE),"")</f>
        <v/>
      </c>
      <c r="U300" s="57" t="str">
        <f>IFERROR(VLOOKUP(B300,DMSBX2!$C$1:$J$398,8,FALSE),"")</f>
        <v/>
      </c>
      <c r="V300" s="56" t="str">
        <f>IFERROR(VLOOKUP(B300,DMSBX3!$D$1:$I$398,6,FALSE),"")</f>
        <v/>
      </c>
      <c r="W300" s="57" t="str">
        <f>IFERROR(VLOOKUP(B300,pa!$A$1:$G$398,7,FALSE),"")</f>
        <v/>
      </c>
      <c r="X300" s="56" t="str">
        <f>IFERROR(VLOOKUP(B300,so!$A$1:$F$398,6,FALSE),"")</f>
        <v/>
      </c>
      <c r="Y300" s="57" t="str">
        <f>IFERROR(VLOOKUP(B300,ne!$A$1:$F$398,6,FALSE),"")</f>
        <v/>
      </c>
      <c r="Z300" s="54">
        <f t="shared" si="22"/>
        <v>24</v>
      </c>
      <c r="AB300" s="54">
        <f t="shared" si="24"/>
        <v>24</v>
      </c>
    </row>
    <row r="301" spans="1:145" x14ac:dyDescent="0.45">
      <c r="A301" s="65"/>
      <c r="B301" s="66">
        <v>2023995</v>
      </c>
      <c r="C301" s="67" t="s">
        <v>343</v>
      </c>
      <c r="D301" s="68">
        <v>2010</v>
      </c>
      <c r="E301" s="68" t="s">
        <v>36</v>
      </c>
      <c r="F301" s="69"/>
      <c r="H301" s="37" t="s">
        <v>314</v>
      </c>
      <c r="J301" s="40" t="str">
        <f>IFERROR(VLOOKUP(B301,'DM1'!$A$1:$M$80,13,FALSE),"")</f>
        <v/>
      </c>
      <c r="K301" s="40" t="str">
        <f>IFERROR(VLOOKUP(B301,'DM2'!$A$1:$M$80,13,FALSE),"")</f>
        <v/>
      </c>
      <c r="L301" s="40" t="str">
        <f>IFERROR(VLOOKUP(B301,'DM3'!$A$1:$M$80,13,FALSE),"")</f>
        <v/>
      </c>
      <c r="M301" s="40" t="str">
        <f>IFERROR(VLOOKUP(B301,'SP1'!$A$1:$L$80,12,FALSE),"")</f>
        <v/>
      </c>
      <c r="N301" s="40" t="str">
        <f>IFERROR(VLOOKUP(B301,'SP2'!$A$1:$L$80,12,FALSE),"")</f>
        <v/>
      </c>
      <c r="O301" s="40" t="str">
        <f>IFERROR(VLOOKUP(B301,'SP3'!$A$1:$L$73,12,FALSE),"")</f>
        <v/>
      </c>
      <c r="P301" s="41">
        <f t="shared" si="25"/>
        <v>0</v>
      </c>
      <c r="Q301" s="43">
        <f t="shared" si="26"/>
        <v>0</v>
      </c>
      <c r="R301" s="43">
        <f t="shared" si="23"/>
        <v>0</v>
      </c>
      <c r="T301" s="56" t="str">
        <f>IFERROR(VLOOKUP(B301,DMSBX1!$D$1:$I$367,6,FALSE),"")</f>
        <v/>
      </c>
      <c r="U301" s="57">
        <f>IFERROR(VLOOKUP(B301,DMSBX2!$C$1:$J$398,8,FALSE),"")</f>
        <v>11</v>
      </c>
      <c r="V301" s="56">
        <f>IFERROR(VLOOKUP(B301,DMSBX3!$D$1:$I$398,6,FALSE),"")</f>
        <v>11</v>
      </c>
      <c r="W301" s="57" t="str">
        <f>IFERROR(VLOOKUP(B301,pa!$A$1:$G$398,7,FALSE),"")</f>
        <v/>
      </c>
      <c r="X301" s="56" t="str">
        <f>IFERROR(VLOOKUP(B301,so!$A$1:$F$398,6,FALSE),"")</f>
        <v/>
      </c>
      <c r="Y301" s="57" t="str">
        <f>IFERROR(VLOOKUP(B301,ne!$A$1:$F$398,6,FALSE),"")</f>
        <v/>
      </c>
      <c r="Z301" s="54">
        <f t="shared" si="22"/>
        <v>22</v>
      </c>
      <c r="AB301" s="54">
        <f t="shared" si="24"/>
        <v>22</v>
      </c>
    </row>
    <row r="302" spans="1:145" x14ac:dyDescent="0.45">
      <c r="B302" s="38">
        <v>2022014</v>
      </c>
      <c r="C302" s="37" t="s">
        <v>115</v>
      </c>
      <c r="D302" s="39">
        <v>2010</v>
      </c>
      <c r="E302" s="39" t="s">
        <v>36</v>
      </c>
      <c r="F302" s="43">
        <v>31.666666666666668</v>
      </c>
      <c r="G302" s="54">
        <v>21.333333333333332</v>
      </c>
      <c r="H302" s="37" t="s">
        <v>314</v>
      </c>
      <c r="I302" s="37" t="s">
        <v>10</v>
      </c>
      <c r="J302" s="40" t="str">
        <f>IFERROR(VLOOKUP(B302,'DM1'!$A$1:$M$80,13,FALSE),"")</f>
        <v/>
      </c>
      <c r="K302" s="40" t="str">
        <f>IFERROR(VLOOKUP(B302,'DM2'!$A$1:$M$80,13,FALSE),"")</f>
        <v/>
      </c>
      <c r="L302" s="40" t="str">
        <f>IFERROR(VLOOKUP(B302,'DM3'!$A$1:$M$80,13,FALSE),"")</f>
        <v/>
      </c>
      <c r="M302" s="40" t="str">
        <f>IFERROR(VLOOKUP(B302,'SP1'!$A$1:$L$80,12,FALSE),"")</f>
        <v/>
      </c>
      <c r="N302" s="40" t="str">
        <f>IFERROR(VLOOKUP(B302,'SP2'!$A$1:$L$80,12,FALSE),"")</f>
        <v/>
      </c>
      <c r="O302" s="40" t="str">
        <f>IFERROR(VLOOKUP(B302,'SP3'!$A$1:$L$73,12,FALSE),"")</f>
        <v/>
      </c>
      <c r="P302" s="41">
        <f t="shared" si="25"/>
        <v>0</v>
      </c>
      <c r="Q302" s="43">
        <f t="shared" si="26"/>
        <v>0</v>
      </c>
      <c r="R302" s="43">
        <f t="shared" si="23"/>
        <v>0</v>
      </c>
      <c r="S302" s="57">
        <f>IFERROR(VLOOKUP(B302,'Misecky SBX'!$A$1:$F$89,6,FALSE),"")</f>
        <v>15</v>
      </c>
      <c r="T302" s="56" t="str">
        <f>IFERROR(VLOOKUP(B302,DMSBX1!$D$1:$I$367,6,FALSE),"")</f>
        <v/>
      </c>
      <c r="U302" s="57" t="str">
        <f>IFERROR(VLOOKUP(B302,DMSBX2!$C$1:$J$398,8,FALSE),"")</f>
        <v/>
      </c>
      <c r="V302" s="56" t="str">
        <f>IFERROR(VLOOKUP(B302,DMSBX3!$D$1:$I$398,6,FALSE),"")</f>
        <v/>
      </c>
      <c r="W302" s="57" t="str">
        <f>IFERROR(VLOOKUP(B302,pa!$A$1:$G$398,7,FALSE),"")</f>
        <v/>
      </c>
      <c r="X302" s="56" t="str">
        <f>IFERROR(VLOOKUP(B302,so!$A$1:$F$398,6,FALSE),"")</f>
        <v/>
      </c>
      <c r="Y302" s="57" t="str">
        <f>IFERROR(VLOOKUP(B302,ne!$A$1:$F$398,6,FALSE),"")</f>
        <v/>
      </c>
      <c r="Z302" s="54">
        <f t="shared" si="22"/>
        <v>15</v>
      </c>
      <c r="AB302" s="54">
        <f t="shared" si="24"/>
        <v>15</v>
      </c>
    </row>
    <row r="303" spans="1:145" x14ac:dyDescent="0.45">
      <c r="B303" s="38">
        <v>2020143</v>
      </c>
      <c r="C303" s="37" t="s">
        <v>122</v>
      </c>
      <c r="D303" s="39">
        <v>2010</v>
      </c>
      <c r="E303" s="39" t="s">
        <v>36</v>
      </c>
      <c r="F303" s="43">
        <v>0</v>
      </c>
      <c r="G303" s="54">
        <v>14.666666666666666</v>
      </c>
      <c r="H303" s="37" t="s">
        <v>314</v>
      </c>
      <c r="I303" s="37" t="s">
        <v>12</v>
      </c>
      <c r="J303" s="40" t="str">
        <f>IFERROR(VLOOKUP(B303,'DM1'!$A$1:$M$80,13,FALSE),"")</f>
        <v/>
      </c>
      <c r="K303" s="40" t="str">
        <f>IFERROR(VLOOKUP(B303,'DM2'!$A$1:$M$80,13,FALSE),"")</f>
        <v/>
      </c>
      <c r="L303" s="40" t="str">
        <f>IFERROR(VLOOKUP(B303,'DM3'!$A$1:$M$80,13,FALSE),"")</f>
        <v/>
      </c>
      <c r="M303" s="40" t="str">
        <f>IFERROR(VLOOKUP(B303,'SP1'!$A$1:$L$80,12,FALSE),"")</f>
        <v/>
      </c>
      <c r="N303" s="40" t="str">
        <f>IFERROR(VLOOKUP(B303,'SP2'!$A$1:$L$80,12,FALSE),"")</f>
        <v/>
      </c>
      <c r="O303" s="40" t="str">
        <f>IFERROR(VLOOKUP(B303,'SP3'!$A$1:$L$73,12,FALSE),"")</f>
        <v/>
      </c>
      <c r="P303" s="41">
        <f t="shared" si="25"/>
        <v>0</v>
      </c>
      <c r="Q303" s="43">
        <f t="shared" si="26"/>
        <v>0</v>
      </c>
      <c r="R303" s="43">
        <f t="shared" si="23"/>
        <v>0</v>
      </c>
      <c r="S303" s="57">
        <f>IFERROR(VLOOKUP(B303,'Misecky SBX'!$A$1:$F$89,6,FALSE),"")</f>
        <v>11</v>
      </c>
      <c r="T303" s="56" t="str">
        <f>IFERROR(VLOOKUP(B303,DMSBX1!$D$1:$I$367,6,FALSE),"")</f>
        <v/>
      </c>
      <c r="U303" s="57" t="str">
        <f>IFERROR(VLOOKUP(B303,DMSBX2!$C$1:$J$398,8,FALSE),"")</f>
        <v/>
      </c>
      <c r="V303" s="56" t="str">
        <f>IFERROR(VLOOKUP(B303,DMSBX3!$D$1:$I$398,6,FALSE),"")</f>
        <v/>
      </c>
      <c r="W303" s="57" t="str">
        <f>IFERROR(VLOOKUP(B303,pa!$A$1:$G$398,7,FALSE),"")</f>
        <v/>
      </c>
      <c r="X303" s="56" t="str">
        <f>IFERROR(VLOOKUP(B303,so!$A$1:$F$398,6,FALSE),"")</f>
        <v/>
      </c>
      <c r="Y303" s="57" t="str">
        <f>IFERROR(VLOOKUP(B303,ne!$A$1:$F$398,6,FALSE),"")</f>
        <v/>
      </c>
      <c r="Z303" s="54">
        <f t="shared" si="22"/>
        <v>11</v>
      </c>
      <c r="AB303" s="54">
        <f t="shared" si="24"/>
        <v>11</v>
      </c>
    </row>
    <row r="304" spans="1:145" x14ac:dyDescent="0.45">
      <c r="A304" s="72" t="s">
        <v>293</v>
      </c>
      <c r="B304" s="58">
        <v>1001</v>
      </c>
      <c r="C304" s="59" t="s">
        <v>294</v>
      </c>
      <c r="D304" s="39">
        <v>2008</v>
      </c>
      <c r="E304" s="39" t="s">
        <v>36</v>
      </c>
      <c r="H304" s="37" t="s">
        <v>314</v>
      </c>
      <c r="J304" s="40" t="str">
        <f>IFERROR(VLOOKUP(B304,'DM1'!$A$1:$M$80,13,FALSE),"")</f>
        <v/>
      </c>
      <c r="K304" s="40" t="str">
        <f>IFERROR(VLOOKUP(B304,'DM2'!$A$1:$M$80,13,FALSE),"")</f>
        <v/>
      </c>
      <c r="L304" s="40" t="str">
        <f>IFERROR(VLOOKUP(B304,'DM3'!$A$1:$M$80,13,FALSE),"")</f>
        <v/>
      </c>
      <c r="M304" s="40" t="str">
        <f>IFERROR(VLOOKUP(B304,'SP1'!$A$1:$L$80,12,FALSE),"")</f>
        <v/>
      </c>
      <c r="N304" s="40" t="str">
        <f>IFERROR(VLOOKUP(B304,'SP2'!$A$1:$L$80,12,FALSE),"")</f>
        <v/>
      </c>
      <c r="O304" s="40" t="str">
        <f>IFERROR(VLOOKUP(B304,'SP3'!$A$1:$L$73,12,FALSE),"")</f>
        <v/>
      </c>
      <c r="P304" s="41">
        <f t="shared" si="25"/>
        <v>0</v>
      </c>
      <c r="Q304" s="43">
        <f t="shared" si="26"/>
        <v>0</v>
      </c>
      <c r="R304" s="43">
        <f t="shared" si="23"/>
        <v>0</v>
      </c>
      <c r="S304" s="57">
        <f>IFERROR(VLOOKUP(B304,'Misecky SBX'!$A$1:$F$89,6,FALSE),"")</f>
        <v>10</v>
      </c>
      <c r="T304" s="56" t="str">
        <f>IFERROR(VLOOKUP(B304,DMSBX1!$D$1:$I$367,6,FALSE),"")</f>
        <v/>
      </c>
      <c r="U304" s="57" t="str">
        <f>IFERROR(VLOOKUP(B304,DMSBX2!$C$1:$J$398,8,FALSE),"")</f>
        <v/>
      </c>
      <c r="V304" s="56" t="str">
        <f>IFERROR(VLOOKUP(B304,DMSBX3!$D$1:$I$398,6,FALSE),"")</f>
        <v/>
      </c>
      <c r="W304" s="57" t="str">
        <f>IFERROR(VLOOKUP(B304,pa!$A$1:$G$398,7,FALSE),"")</f>
        <v/>
      </c>
      <c r="X304" s="56" t="str">
        <f>IFERROR(VLOOKUP(B304,so!$A$1:$F$398,6,FALSE),"")</f>
        <v/>
      </c>
      <c r="Y304" s="57" t="str">
        <f>IFERROR(VLOOKUP(B304,ne!$A$1:$F$398,6,FALSE),"")</f>
        <v/>
      </c>
      <c r="Z304" s="54">
        <f t="shared" si="22"/>
        <v>10</v>
      </c>
      <c r="AB304" s="54">
        <f t="shared" si="24"/>
        <v>10</v>
      </c>
    </row>
    <row r="305" spans="1:28" x14ac:dyDescent="0.45">
      <c r="B305" s="38">
        <v>2022993</v>
      </c>
      <c r="C305" s="37" t="s">
        <v>280</v>
      </c>
      <c r="D305" s="39">
        <v>2011</v>
      </c>
      <c r="E305" s="39" t="s">
        <v>36</v>
      </c>
      <c r="H305" s="37" t="s">
        <v>314</v>
      </c>
      <c r="J305" s="40" t="str">
        <f>IFERROR(VLOOKUP(B305,'DM1'!$A$1:$M$80,13,FALSE),"")</f>
        <v/>
      </c>
      <c r="K305" s="40" t="str">
        <f>IFERROR(VLOOKUP(B305,'DM2'!$A$1:$M$80,13,FALSE),"")</f>
        <v/>
      </c>
      <c r="L305" s="40" t="str">
        <f>IFERROR(VLOOKUP(B305,'DM3'!$A$1:$M$80,13,FALSE),"")</f>
        <v/>
      </c>
      <c r="M305" s="40" t="str">
        <f>IFERROR(VLOOKUP(B305,'SP1'!$A$1:$L$80,12,FALSE),"")</f>
        <v/>
      </c>
      <c r="N305" s="40" t="str">
        <f>IFERROR(VLOOKUP(B305,'SP2'!$A$1:$L$80,12,FALSE),"")</f>
        <v/>
      </c>
      <c r="O305" s="40" t="str">
        <f>IFERROR(VLOOKUP(B305,'SP3'!$A$1:$L$73,12,FALSE),"")</f>
        <v/>
      </c>
      <c r="P305" s="41">
        <f t="shared" si="25"/>
        <v>0</v>
      </c>
      <c r="Q305" s="43">
        <f t="shared" si="26"/>
        <v>0</v>
      </c>
      <c r="R305" s="43">
        <f t="shared" si="23"/>
        <v>0</v>
      </c>
      <c r="S305" s="57" t="str">
        <f>IFERROR(VLOOKUP(B305,'Misecky SBX'!$A$1:$F$89,6,FALSE),"")</f>
        <v/>
      </c>
      <c r="T305" s="56">
        <f>IFERROR(VLOOKUP(B305,DMSBX1!$D$1:$I$367,6,FALSE),"")</f>
        <v>6</v>
      </c>
      <c r="U305" s="57" t="str">
        <f>IFERROR(VLOOKUP(B305,DMSBX2!$C$1:$J$398,8,FALSE),"")</f>
        <v/>
      </c>
      <c r="V305" s="56" t="str">
        <f>IFERROR(VLOOKUP(B305,DMSBX3!$D$1:$I$398,6,FALSE),"")</f>
        <v/>
      </c>
      <c r="W305" s="57" t="str">
        <f>IFERROR(VLOOKUP(B305,pa!$A$1:$G$398,7,FALSE),"")</f>
        <v/>
      </c>
      <c r="X305" s="56" t="str">
        <f>IFERROR(VLOOKUP(B305,so!$A$1:$F$398,6,FALSE),"")</f>
        <v/>
      </c>
      <c r="Y305" s="57" t="str">
        <f>IFERROR(VLOOKUP(B305,ne!$A$1:$F$398,6,FALSE),"")</f>
        <v/>
      </c>
      <c r="Z305" s="54">
        <f t="shared" si="22"/>
        <v>6</v>
      </c>
      <c r="AB305" s="54">
        <f t="shared" si="24"/>
        <v>6</v>
      </c>
    </row>
    <row r="306" spans="1:28" x14ac:dyDescent="0.45">
      <c r="B306" s="38">
        <v>16137</v>
      </c>
      <c r="C306" s="37" t="s">
        <v>135</v>
      </c>
      <c r="D306" s="39">
        <v>2008</v>
      </c>
      <c r="E306" s="39" t="s">
        <v>36</v>
      </c>
      <c r="F306" s="43">
        <v>86.666666666666671</v>
      </c>
      <c r="G306" s="54">
        <v>0</v>
      </c>
      <c r="H306" s="37" t="s">
        <v>314</v>
      </c>
      <c r="I306" s="37" t="s">
        <v>57</v>
      </c>
      <c r="J306" s="40">
        <f>IFERROR(VLOOKUP(B306,'DM1'!$A$1:$M$80,13,FALSE),"")</f>
        <v>100</v>
      </c>
      <c r="K306" s="40">
        <f>IFERROR(VLOOKUP(B306,'DM2'!$A$1:$M$80,13,FALSE),"")</f>
        <v>100</v>
      </c>
      <c r="L306" s="40" t="str">
        <f>IFERROR(VLOOKUP(B306,'DM3'!$A$1:$M$80,13,FALSE),"")</f>
        <v/>
      </c>
      <c r="M306" s="40" t="str">
        <f>IFERROR(VLOOKUP(B306,'SP1'!$A$1:$L$80,12,FALSE),"")</f>
        <v/>
      </c>
      <c r="N306" s="40">
        <f>IFERROR(VLOOKUP(B306,'SP2'!$A$1:$L$80,12,FALSE),"")</f>
        <v>100</v>
      </c>
      <c r="O306" s="40">
        <f>IFERROR(VLOOKUP(B306,'SP3'!$A$1:$L$73,12,FALSE),"")</f>
        <v>80</v>
      </c>
      <c r="P306" s="41">
        <f t="shared" ref="P306:P337" si="27">SUM(J306:O306)</f>
        <v>380</v>
      </c>
      <c r="Q306" s="43">
        <f t="shared" ref="Q306:Q337" si="28">IFERROR(LARGE(J306:O306,1),0)+IFERROR(LARGE(J306:O306,2),0)+IFERROR(LARGE(J306:O306,3),0)+IFERROR(LARGE(J306:O306,4),0)</f>
        <v>380</v>
      </c>
      <c r="R306" s="43">
        <f t="shared" si="23"/>
        <v>300</v>
      </c>
      <c r="S306" s="57" t="str">
        <f>IFERROR(VLOOKUP(B306,'Misecky SBX'!$A$1:$F$89,6,FALSE),"")</f>
        <v/>
      </c>
      <c r="T306" s="56" t="str">
        <f>IFERROR(VLOOKUP(B306,DMSBX1!$D$1:$I$367,6,FALSE),"")</f>
        <v/>
      </c>
      <c r="U306" s="57" t="str">
        <f>IFERROR(VLOOKUP(B306,DMSBX2!$C$1:$J$398,8,FALSE),"")</f>
        <v/>
      </c>
      <c r="V306" s="56" t="str">
        <f>IFERROR(VLOOKUP(B306,DMSBX3!$D$1:$I$398,6,FALSE),"")</f>
        <v/>
      </c>
      <c r="W306" s="57" t="str">
        <f>IFERROR(VLOOKUP(B306,pa!$A$1:$G$398,7,FALSE),"")</f>
        <v/>
      </c>
      <c r="X306" s="56" t="str">
        <f>IFERROR(VLOOKUP(B306,so!$A$1:$F$398,6,FALSE),"")</f>
        <v/>
      </c>
      <c r="Y306" s="57" t="str">
        <f>IFERROR(VLOOKUP(B306,ne!$A$1:$F$398,6,FALSE),"")</f>
        <v/>
      </c>
      <c r="Z306" s="54">
        <f t="shared" si="22"/>
        <v>0</v>
      </c>
      <c r="AB306" s="54">
        <f t="shared" si="24"/>
        <v>0</v>
      </c>
    </row>
    <row r="307" spans="1:28" x14ac:dyDescent="0.45">
      <c r="B307" s="38">
        <v>2019105</v>
      </c>
      <c r="C307" s="37" t="s">
        <v>138</v>
      </c>
      <c r="D307" s="39">
        <v>2008</v>
      </c>
      <c r="E307" s="39" t="s">
        <v>36</v>
      </c>
      <c r="F307" s="43">
        <v>40</v>
      </c>
      <c r="G307" s="54">
        <v>0</v>
      </c>
      <c r="H307" s="37" t="s">
        <v>314</v>
      </c>
      <c r="I307" s="37" t="s">
        <v>54</v>
      </c>
      <c r="J307" s="40">
        <f>IFERROR(VLOOKUP(B307,'DM1'!$A$1:$M$80,13,FALSE),"")</f>
        <v>80</v>
      </c>
      <c r="K307" s="40">
        <f>IFERROR(VLOOKUP(B307,'DM2'!$A$1:$M$80,13,FALSE),"")</f>
        <v>80</v>
      </c>
      <c r="L307" s="40">
        <f>IFERROR(VLOOKUP(B307,'DM3'!$A$1:$M$80,13,FALSE),"")</f>
        <v>80</v>
      </c>
      <c r="M307" s="40">
        <f>IFERROR(VLOOKUP(B307,'SP1'!$A$1:$L$80,12,FALSE),"")</f>
        <v>100</v>
      </c>
      <c r="N307" s="40">
        <f>IFERROR(VLOOKUP(B307,'SP2'!$A$1:$L$80,12,FALSE),"")</f>
        <v>60</v>
      </c>
      <c r="O307" s="40">
        <f>IFERROR(VLOOKUP(B307,'SP3'!$A$1:$L$73,12,FALSE),"")</f>
        <v>100</v>
      </c>
      <c r="P307" s="41">
        <f t="shared" si="27"/>
        <v>500</v>
      </c>
      <c r="Q307" s="43">
        <f t="shared" si="28"/>
        <v>360</v>
      </c>
      <c r="R307" s="43">
        <f t="shared" si="23"/>
        <v>280</v>
      </c>
      <c r="S307" s="57" t="str">
        <f>IFERROR(VLOOKUP(B307,'Misecky SBX'!$A$1:$F$89,6,FALSE),"")</f>
        <v/>
      </c>
      <c r="T307" s="56" t="str">
        <f>IFERROR(VLOOKUP(B307,DMSBX1!$D$1:$I$367,6,FALSE),"")</f>
        <v/>
      </c>
      <c r="U307" s="57" t="str">
        <f>IFERROR(VLOOKUP(B307,DMSBX2!$C$1:$J$398,8,FALSE),"")</f>
        <v/>
      </c>
      <c r="V307" s="56" t="str">
        <f>IFERROR(VLOOKUP(B307,DMSBX3!$D$1:$I$398,6,FALSE),"")</f>
        <v/>
      </c>
      <c r="W307" s="57" t="str">
        <f>IFERROR(VLOOKUP(B307,pa!$A$1:$G$398,7,FALSE),"")</f>
        <v/>
      </c>
      <c r="X307" s="56" t="str">
        <f>IFERROR(VLOOKUP(B307,so!$A$1:$F$398,6,FALSE),"")</f>
        <v/>
      </c>
      <c r="Y307" s="57" t="str">
        <f>IFERROR(VLOOKUP(B307,ne!$A$1:$F$398,6,FALSE),"")</f>
        <v/>
      </c>
      <c r="Z307" s="54">
        <f t="shared" si="22"/>
        <v>0</v>
      </c>
      <c r="AB307" s="54">
        <f t="shared" si="24"/>
        <v>0</v>
      </c>
    </row>
    <row r="308" spans="1:28" x14ac:dyDescent="0.45">
      <c r="B308" s="38">
        <v>2020135</v>
      </c>
      <c r="C308" s="37" t="s">
        <v>137</v>
      </c>
      <c r="D308" s="39">
        <v>2008</v>
      </c>
      <c r="E308" s="39" t="s">
        <v>36</v>
      </c>
      <c r="F308" s="43">
        <v>56.666666666666664</v>
      </c>
      <c r="G308" s="54">
        <v>0</v>
      </c>
      <c r="H308" s="37" t="s">
        <v>314</v>
      </c>
      <c r="I308" s="37" t="s">
        <v>24</v>
      </c>
      <c r="J308" s="40" t="str">
        <f>IFERROR(VLOOKUP(B308,'DM1'!$A$1:$M$80,13,FALSE),"")</f>
        <v/>
      </c>
      <c r="K308" s="40" t="str">
        <f>IFERROR(VLOOKUP(B308,'DM2'!$A$1:$M$80,13,FALSE),"")</f>
        <v/>
      </c>
      <c r="L308" s="40" t="str">
        <f>IFERROR(VLOOKUP(B308,'DM3'!$A$1:$M$80,13,FALSE),"")</f>
        <v/>
      </c>
      <c r="M308" s="40">
        <f>IFERROR(VLOOKUP(B308,'SP1'!$A$1:$L$80,12,FALSE),"")</f>
        <v>60</v>
      </c>
      <c r="N308" s="40">
        <f>IFERROR(VLOOKUP(B308,'SP2'!$A$1:$L$80,12,FALSE),"")</f>
        <v>45</v>
      </c>
      <c r="O308" s="40">
        <f>IFERROR(VLOOKUP(B308,'SP3'!$A$1:$L$73,12,FALSE),"")</f>
        <v>45</v>
      </c>
      <c r="P308" s="41">
        <f t="shared" si="27"/>
        <v>150</v>
      </c>
      <c r="Q308" s="43">
        <f t="shared" si="28"/>
        <v>150</v>
      </c>
      <c r="R308" s="43">
        <f t="shared" si="23"/>
        <v>150</v>
      </c>
      <c r="S308" s="57" t="str">
        <f>IFERROR(VLOOKUP(B308,'Misecky SBX'!$A$1:$F$89,6,FALSE),"")</f>
        <v/>
      </c>
      <c r="T308" s="56" t="str">
        <f>IFERROR(VLOOKUP(B308,DMSBX1!$D$1:$I$367,6,FALSE),"")</f>
        <v/>
      </c>
      <c r="U308" s="57" t="str">
        <f>IFERROR(VLOOKUP(B308,DMSBX2!$C$1:$J$398,8,FALSE),"")</f>
        <v/>
      </c>
      <c r="V308" s="56" t="str">
        <f>IFERROR(VLOOKUP(B308,DMSBX3!$D$1:$I$398,6,FALSE),"")</f>
        <v/>
      </c>
      <c r="W308" s="57" t="str">
        <f>IFERROR(VLOOKUP(B308,pa!$A$1:$G$398,7,FALSE),"")</f>
        <v/>
      </c>
      <c r="X308" s="56" t="str">
        <f>IFERROR(VLOOKUP(B308,so!$A$1:$F$398,6,FALSE),"")</f>
        <v/>
      </c>
      <c r="Y308" s="57" t="str">
        <f>IFERROR(VLOOKUP(B308,ne!$A$1:$F$398,6,FALSE),"")</f>
        <v/>
      </c>
      <c r="Z308" s="54">
        <f t="shared" si="22"/>
        <v>0</v>
      </c>
      <c r="AB308" s="54">
        <f t="shared" si="24"/>
        <v>0</v>
      </c>
    </row>
    <row r="309" spans="1:28" x14ac:dyDescent="0.45">
      <c r="B309" s="38">
        <v>16184</v>
      </c>
      <c r="C309" s="37" t="s">
        <v>128</v>
      </c>
      <c r="D309" s="39">
        <v>2008</v>
      </c>
      <c r="E309" s="39" t="s">
        <v>36</v>
      </c>
      <c r="F309" s="43">
        <v>0</v>
      </c>
      <c r="G309" s="54">
        <v>9.3333333333333339</v>
      </c>
      <c r="H309" s="37" t="s">
        <v>314</v>
      </c>
      <c r="I309" s="37" t="s">
        <v>10</v>
      </c>
      <c r="J309" s="40" t="str">
        <f>IFERROR(VLOOKUP(B309,'DM1'!$A$1:$M$80,13,FALSE),"")</f>
        <v/>
      </c>
      <c r="K309" s="40" t="str">
        <f>IFERROR(VLOOKUP(B309,'DM2'!$A$1:$M$80,13,FALSE),"")</f>
        <v/>
      </c>
      <c r="L309" s="40" t="str">
        <f>IFERROR(VLOOKUP(B309,'DM3'!$A$1:$M$80,13,FALSE),"")</f>
        <v/>
      </c>
      <c r="M309" s="40" t="str">
        <f>IFERROR(VLOOKUP(B309,'SP1'!$A$1:$L$80,12,FALSE),"")</f>
        <v/>
      </c>
      <c r="N309" s="40" t="str">
        <f>IFERROR(VLOOKUP(B309,'SP2'!$A$1:$L$80,12,FALSE),"")</f>
        <v/>
      </c>
      <c r="O309" s="40">
        <f>IFERROR(VLOOKUP(B309,'SP3'!$A$1:$L$73,12,FALSE),"")</f>
        <v>40</v>
      </c>
      <c r="P309" s="41">
        <f t="shared" si="27"/>
        <v>40</v>
      </c>
      <c r="Q309" s="43">
        <f t="shared" si="28"/>
        <v>40</v>
      </c>
      <c r="R309" s="43">
        <f t="shared" si="23"/>
        <v>40</v>
      </c>
      <c r="S309" s="57" t="str">
        <f>IFERROR(VLOOKUP(B309,'Misecky SBX'!$A$1:$F$89,6,FALSE),"")</f>
        <v/>
      </c>
      <c r="T309" s="56" t="str">
        <f>IFERROR(VLOOKUP(B309,DMSBX1!$D$1:$I$367,6,FALSE),"")</f>
        <v/>
      </c>
      <c r="U309" s="57" t="str">
        <f>IFERROR(VLOOKUP(B309,DMSBX2!$C$1:$J$398,8,FALSE),"")</f>
        <v/>
      </c>
      <c r="V309" s="56" t="str">
        <f>IFERROR(VLOOKUP(B309,DMSBX3!$D$1:$I$398,6,FALSE),"")</f>
        <v/>
      </c>
      <c r="W309" s="57" t="str">
        <f>IFERROR(VLOOKUP(B309,pa!$A$1:$G$398,7,FALSE),"")</f>
        <v/>
      </c>
      <c r="X309" s="56" t="str">
        <f>IFERROR(VLOOKUP(B309,so!$A$1:$F$398,6,FALSE),"")</f>
        <v/>
      </c>
      <c r="Y309" s="57" t="str">
        <f>IFERROR(VLOOKUP(B309,ne!$A$1:$F$398,6,FALSE),"")</f>
        <v/>
      </c>
      <c r="Z309" s="54">
        <f t="shared" si="22"/>
        <v>0</v>
      </c>
      <c r="AB309" s="54">
        <f t="shared" si="24"/>
        <v>0</v>
      </c>
    </row>
    <row r="310" spans="1:28" x14ac:dyDescent="0.45">
      <c r="B310" s="38">
        <v>2022004</v>
      </c>
      <c r="C310" s="37" t="s">
        <v>111</v>
      </c>
      <c r="D310" s="39">
        <v>2008</v>
      </c>
      <c r="E310" s="39" t="s">
        <v>36</v>
      </c>
      <c r="F310" s="43">
        <v>0</v>
      </c>
      <c r="G310" s="54">
        <v>31</v>
      </c>
      <c r="H310" s="37" t="s">
        <v>314</v>
      </c>
      <c r="I310" s="37" t="s">
        <v>17</v>
      </c>
      <c r="J310" s="40" t="str">
        <f>IFERROR(VLOOKUP(B310,'DM1'!$A$1:$M$80,13,FALSE),"")</f>
        <v/>
      </c>
      <c r="K310" s="40" t="str">
        <f>IFERROR(VLOOKUP(B310,'DM2'!$A$1:$M$80,13,FALSE),"")</f>
        <v/>
      </c>
      <c r="L310" s="40" t="str">
        <f>IFERROR(VLOOKUP(B310,'DM3'!$A$1:$M$80,13,FALSE),"")</f>
        <v/>
      </c>
      <c r="M310" s="40" t="str">
        <f>IFERROR(VLOOKUP(B310,'SP1'!$A$1:$L$80,12,FALSE),"")</f>
        <v/>
      </c>
      <c r="N310" s="40" t="str">
        <f>IFERROR(VLOOKUP(B310,'SP2'!$A$1:$L$80,12,FALSE),"")</f>
        <v/>
      </c>
      <c r="O310" s="40" t="str">
        <f>IFERROR(VLOOKUP(B310,'SP3'!$A$1:$L$73,12,FALSE),"")</f>
        <v/>
      </c>
      <c r="P310" s="41">
        <f t="shared" si="27"/>
        <v>0</v>
      </c>
      <c r="Q310" s="43">
        <f t="shared" si="28"/>
        <v>0</v>
      </c>
      <c r="R310" s="43">
        <f t="shared" si="23"/>
        <v>0</v>
      </c>
      <c r="S310" s="57" t="str">
        <f>IFERROR(VLOOKUP(B310,'Misecky SBX'!$A$1:$F$89,6,FALSE),"")</f>
        <v/>
      </c>
      <c r="T310" s="56" t="str">
        <f>IFERROR(VLOOKUP(B310,DMSBX1!$D$1:$I$367,6,FALSE),"")</f>
        <v/>
      </c>
      <c r="U310" s="57" t="str">
        <f>IFERROR(VLOOKUP(B310,DMSBX2!$C$1:$J$398,8,FALSE),"")</f>
        <v/>
      </c>
      <c r="V310" s="56" t="str">
        <f>IFERROR(VLOOKUP(B310,DMSBX3!$D$1:$I$398,6,FALSE),"")</f>
        <v/>
      </c>
      <c r="W310" s="57" t="str">
        <f>IFERROR(VLOOKUP(B310,pa!$A$1:$G$398,7,FALSE),"")</f>
        <v/>
      </c>
      <c r="X310" s="56" t="str">
        <f>IFERROR(VLOOKUP(B310,so!$A$1:$F$398,6,FALSE),"")</f>
        <v/>
      </c>
      <c r="Y310" s="57" t="str">
        <f>IFERROR(VLOOKUP(B310,ne!$A$1:$F$398,6,FALSE),"")</f>
        <v/>
      </c>
      <c r="Z310" s="54">
        <f t="shared" si="22"/>
        <v>0</v>
      </c>
      <c r="AB310" s="54">
        <f t="shared" si="24"/>
        <v>0</v>
      </c>
    </row>
    <row r="311" spans="1:28" x14ac:dyDescent="0.45">
      <c r="B311" s="38">
        <v>16185</v>
      </c>
      <c r="C311" s="37" t="s">
        <v>112</v>
      </c>
      <c r="D311" s="39">
        <v>2008</v>
      </c>
      <c r="E311" s="39" t="s">
        <v>36</v>
      </c>
      <c r="F311" s="43">
        <v>0</v>
      </c>
      <c r="G311" s="54">
        <v>28.666666666666668</v>
      </c>
      <c r="H311" s="37" t="s">
        <v>314</v>
      </c>
      <c r="I311" s="37" t="s">
        <v>29</v>
      </c>
      <c r="J311" s="40" t="str">
        <f>IFERROR(VLOOKUP(B311,'DM1'!$A$1:$M$80,13,FALSE),"")</f>
        <v/>
      </c>
      <c r="K311" s="40" t="str">
        <f>IFERROR(VLOOKUP(B311,'DM2'!$A$1:$M$80,13,FALSE),"")</f>
        <v/>
      </c>
      <c r="L311" s="40" t="str">
        <f>IFERROR(VLOOKUP(B311,'DM3'!$A$1:$M$80,13,FALSE),"")</f>
        <v/>
      </c>
      <c r="M311" s="40" t="str">
        <f>IFERROR(VLOOKUP(B311,'SP1'!$A$1:$L$80,12,FALSE),"")</f>
        <v/>
      </c>
      <c r="N311" s="40" t="str">
        <f>IFERROR(VLOOKUP(B311,'SP2'!$A$1:$L$80,12,FALSE),"")</f>
        <v/>
      </c>
      <c r="O311" s="40" t="str">
        <f>IFERROR(VLOOKUP(B311,'SP3'!$A$1:$L$73,12,FALSE),"")</f>
        <v/>
      </c>
      <c r="P311" s="41">
        <f t="shared" si="27"/>
        <v>0</v>
      </c>
      <c r="Q311" s="43">
        <f t="shared" si="28"/>
        <v>0</v>
      </c>
      <c r="R311" s="43">
        <f t="shared" si="23"/>
        <v>0</v>
      </c>
      <c r="S311" s="57" t="str">
        <f>IFERROR(VLOOKUP(B311,'Misecky SBX'!$A$1:$F$89,6,FALSE),"")</f>
        <v/>
      </c>
      <c r="T311" s="56" t="str">
        <f>IFERROR(VLOOKUP(B311,DMSBX1!$D$1:$I$367,6,FALSE),"")</f>
        <v/>
      </c>
      <c r="U311" s="57" t="str">
        <f>IFERROR(VLOOKUP(B311,DMSBX2!$C$1:$J$398,8,FALSE),"")</f>
        <v/>
      </c>
      <c r="V311" s="56" t="str">
        <f>IFERROR(VLOOKUP(B311,DMSBX3!$D$1:$I$398,6,FALSE),"")</f>
        <v/>
      </c>
      <c r="W311" s="57" t="str">
        <f>IFERROR(VLOOKUP(B311,pa!$A$1:$G$398,7,FALSE),"")</f>
        <v/>
      </c>
      <c r="X311" s="56" t="str">
        <f>IFERROR(VLOOKUP(B311,so!$A$1:$F$398,6,FALSE),"")</f>
        <v/>
      </c>
      <c r="Y311" s="57" t="str">
        <f>IFERROR(VLOOKUP(B311,ne!$A$1:$F$398,6,FALSE),"")</f>
        <v/>
      </c>
      <c r="Z311" s="54">
        <f t="shared" si="22"/>
        <v>0</v>
      </c>
      <c r="AB311" s="54">
        <f t="shared" si="24"/>
        <v>0</v>
      </c>
    </row>
    <row r="312" spans="1:28" x14ac:dyDescent="0.45">
      <c r="B312" s="38">
        <v>2018303</v>
      </c>
      <c r="C312" s="37" t="s">
        <v>123</v>
      </c>
      <c r="D312" s="39">
        <v>2008</v>
      </c>
      <c r="E312" s="39" t="s">
        <v>36</v>
      </c>
      <c r="F312" s="43">
        <v>0</v>
      </c>
      <c r="G312" s="54">
        <v>13.333333333333334</v>
      </c>
      <c r="H312" s="37" t="s">
        <v>314</v>
      </c>
      <c r="I312" s="37" t="s">
        <v>26</v>
      </c>
      <c r="J312" s="40" t="str">
        <f>IFERROR(VLOOKUP(B312,'DM1'!$A$1:$M$80,13,FALSE),"")</f>
        <v/>
      </c>
      <c r="K312" s="40" t="str">
        <f>IFERROR(VLOOKUP(B312,'DM2'!$A$1:$M$80,13,FALSE),"")</f>
        <v/>
      </c>
      <c r="L312" s="40" t="str">
        <f>IFERROR(VLOOKUP(B312,'DM3'!$A$1:$M$80,13,FALSE),"")</f>
        <v/>
      </c>
      <c r="M312" s="40" t="str">
        <f>IFERROR(VLOOKUP(B312,'SP1'!$A$1:$L$80,12,FALSE),"")</f>
        <v/>
      </c>
      <c r="N312" s="40" t="str">
        <f>IFERROR(VLOOKUP(B312,'SP2'!$A$1:$L$80,12,FALSE),"")</f>
        <v/>
      </c>
      <c r="O312" s="40" t="str">
        <f>IFERROR(VLOOKUP(B312,'SP3'!$A$1:$L$73,12,FALSE),"")</f>
        <v/>
      </c>
      <c r="P312" s="41">
        <f t="shared" si="27"/>
        <v>0</v>
      </c>
      <c r="Q312" s="43">
        <f t="shared" si="28"/>
        <v>0</v>
      </c>
      <c r="R312" s="43">
        <f t="shared" si="23"/>
        <v>0</v>
      </c>
      <c r="S312" s="57" t="str">
        <f>IFERROR(VLOOKUP(B312,'Misecky SBX'!$A$1:$F$89,6,FALSE),"")</f>
        <v/>
      </c>
      <c r="T312" s="56" t="str">
        <f>IFERROR(VLOOKUP(B312,DMSBX1!$D$1:$I$367,6,FALSE),"")</f>
        <v/>
      </c>
      <c r="U312" s="57" t="str">
        <f>IFERROR(VLOOKUP(B312,DMSBX2!$C$1:$J$398,8,FALSE),"")</f>
        <v/>
      </c>
      <c r="V312" s="56" t="str">
        <f>IFERROR(VLOOKUP(B312,DMSBX3!$D$1:$I$398,6,FALSE),"")</f>
        <v/>
      </c>
      <c r="W312" s="57" t="str">
        <f>IFERROR(VLOOKUP(B312,pa!$A$1:$G$398,7,FALSE),"")</f>
        <v/>
      </c>
      <c r="X312" s="56" t="str">
        <f>IFERROR(VLOOKUP(B312,so!$A$1:$F$398,6,FALSE),"")</f>
        <v/>
      </c>
      <c r="Y312" s="57" t="str">
        <f>IFERROR(VLOOKUP(B312,ne!$A$1:$F$398,6,FALSE),"")</f>
        <v/>
      </c>
      <c r="Z312" s="54">
        <f t="shared" si="22"/>
        <v>0</v>
      </c>
      <c r="AB312" s="54">
        <f t="shared" si="24"/>
        <v>0</v>
      </c>
    </row>
    <row r="313" spans="1:28" x14ac:dyDescent="0.45">
      <c r="B313" s="38">
        <v>2022003</v>
      </c>
      <c r="C313" s="37" t="s">
        <v>127</v>
      </c>
      <c r="D313" s="39">
        <v>2008</v>
      </c>
      <c r="E313" s="39" t="s">
        <v>36</v>
      </c>
      <c r="F313" s="43">
        <v>0</v>
      </c>
      <c r="G313" s="54">
        <v>10.333333333333334</v>
      </c>
      <c r="H313" s="37" t="s">
        <v>314</v>
      </c>
      <c r="I313" s="37" t="e">
        <v>#N/A</v>
      </c>
      <c r="J313" s="40" t="str">
        <f>IFERROR(VLOOKUP(B313,'DM1'!$A$1:$M$80,13,FALSE),"")</f>
        <v/>
      </c>
      <c r="K313" s="40" t="str">
        <f>IFERROR(VLOOKUP(B313,'DM2'!$A$1:$M$80,13,FALSE),"")</f>
        <v/>
      </c>
      <c r="L313" s="40" t="str">
        <f>IFERROR(VLOOKUP(B313,'DM3'!$A$1:$M$80,13,FALSE),"")</f>
        <v/>
      </c>
      <c r="M313" s="40" t="str">
        <f>IFERROR(VLOOKUP(B313,'SP1'!$A$1:$L$80,12,FALSE),"")</f>
        <v/>
      </c>
      <c r="N313" s="40" t="str">
        <f>IFERROR(VLOOKUP(B313,'SP2'!$A$1:$L$80,12,FALSE),"")</f>
        <v/>
      </c>
      <c r="O313" s="40" t="str">
        <f>IFERROR(VLOOKUP(B313,'SP3'!$A$1:$L$73,12,FALSE),"")</f>
        <v/>
      </c>
      <c r="P313" s="41">
        <f t="shared" si="27"/>
        <v>0</v>
      </c>
      <c r="Q313" s="43">
        <f t="shared" si="28"/>
        <v>0</v>
      </c>
      <c r="R313" s="43">
        <f t="shared" si="23"/>
        <v>0</v>
      </c>
      <c r="S313" s="57" t="str">
        <f>IFERROR(VLOOKUP(B313,'Misecky SBX'!$A$1:$F$89,6,FALSE),"")</f>
        <v/>
      </c>
      <c r="T313" s="56" t="str">
        <f>IFERROR(VLOOKUP(B313,DMSBX1!$D$1:$I$367,6,FALSE),"")</f>
        <v/>
      </c>
      <c r="U313" s="57" t="str">
        <f>IFERROR(VLOOKUP(B313,DMSBX2!$C$1:$J$398,8,FALSE),"")</f>
        <v/>
      </c>
      <c r="V313" s="56" t="str">
        <f>IFERROR(VLOOKUP(B313,DMSBX3!$D$1:$I$398,6,FALSE),"")</f>
        <v/>
      </c>
      <c r="W313" s="57" t="str">
        <f>IFERROR(VLOOKUP(B313,pa!$A$1:$G$398,7,FALSE),"")</f>
        <v/>
      </c>
      <c r="X313" s="56" t="str">
        <f>IFERROR(VLOOKUP(B313,so!$A$1:$F$398,6,FALSE),"")</f>
        <v/>
      </c>
      <c r="Y313" s="57" t="str">
        <f>IFERROR(VLOOKUP(B313,ne!$A$1:$F$398,6,FALSE),"")</f>
        <v/>
      </c>
      <c r="Z313" s="54">
        <f t="shared" si="22"/>
        <v>0</v>
      </c>
      <c r="AB313" s="54">
        <f t="shared" si="24"/>
        <v>0</v>
      </c>
    </row>
    <row r="314" spans="1:28" x14ac:dyDescent="0.45">
      <c r="A314" s="37">
        <v>9150366</v>
      </c>
      <c r="B314" s="38">
        <v>2022020</v>
      </c>
      <c r="C314" s="37" t="s">
        <v>131</v>
      </c>
      <c r="D314" s="39">
        <v>2008</v>
      </c>
      <c r="E314" s="39" t="s">
        <v>36</v>
      </c>
      <c r="F314" s="43">
        <v>0</v>
      </c>
      <c r="G314" s="54">
        <v>4.666666666666667</v>
      </c>
      <c r="H314" s="37" t="s">
        <v>314</v>
      </c>
      <c r="I314" s="37" t="s">
        <v>26</v>
      </c>
      <c r="J314" s="40" t="str">
        <f>IFERROR(VLOOKUP(B314,'DM1'!$A$1:$M$80,13,FALSE),"")</f>
        <v/>
      </c>
      <c r="K314" s="40" t="str">
        <f>IFERROR(VLOOKUP(B314,'DM2'!$A$1:$M$80,13,FALSE),"")</f>
        <v/>
      </c>
      <c r="L314" s="40" t="str">
        <f>IFERROR(VLOOKUP(B314,'DM3'!$A$1:$M$80,13,FALSE),"")</f>
        <v/>
      </c>
      <c r="M314" s="40" t="str">
        <f>IFERROR(VLOOKUP(B314,'SP1'!$A$1:$L$80,12,FALSE),"")</f>
        <v/>
      </c>
      <c r="N314" s="40" t="str">
        <f>IFERROR(VLOOKUP(B314,'SP2'!$A$1:$L$80,12,FALSE),"")</f>
        <v/>
      </c>
      <c r="O314" s="40" t="str">
        <f>IFERROR(VLOOKUP(B314,'SP3'!$A$1:$L$73,12,FALSE),"")</f>
        <v/>
      </c>
      <c r="P314" s="41">
        <f t="shared" si="27"/>
        <v>0</v>
      </c>
      <c r="Q314" s="43">
        <f t="shared" si="28"/>
        <v>0</v>
      </c>
      <c r="R314" s="43">
        <f t="shared" si="23"/>
        <v>0</v>
      </c>
      <c r="S314" s="57" t="str">
        <f>IFERROR(VLOOKUP(B314,'Misecky SBX'!$A$1:$F$89,6,FALSE),"")</f>
        <v/>
      </c>
      <c r="T314" s="56" t="str">
        <f>IFERROR(VLOOKUP(B314,DMSBX1!$D$1:$I$367,6,FALSE),"")</f>
        <v/>
      </c>
      <c r="U314" s="57" t="str">
        <f>IFERROR(VLOOKUP(B314,DMSBX2!$C$1:$J$398,8,FALSE),"")</f>
        <v/>
      </c>
      <c r="V314" s="56" t="str">
        <f>IFERROR(VLOOKUP(B314,DMSBX3!$D$1:$I$398,6,FALSE),"")</f>
        <v/>
      </c>
      <c r="W314" s="57" t="str">
        <f>IFERROR(VLOOKUP(B314,pa!$A$1:$G$398,7,FALSE),"")</f>
        <v/>
      </c>
      <c r="X314" s="56" t="str">
        <f>IFERROR(VLOOKUP(B314,so!$A$1:$F$398,6,FALSE),"")</f>
        <v/>
      </c>
      <c r="Y314" s="57" t="str">
        <f>IFERROR(VLOOKUP(B314,ne!$A$1:$F$398,6,FALSE),"")</f>
        <v/>
      </c>
      <c r="Z314" s="54">
        <f t="shared" si="22"/>
        <v>0</v>
      </c>
      <c r="AB314" s="54">
        <f t="shared" si="24"/>
        <v>0</v>
      </c>
    </row>
    <row r="315" spans="1:28" x14ac:dyDescent="0.45">
      <c r="B315" s="38">
        <v>16128</v>
      </c>
      <c r="C315" s="37" t="s">
        <v>139</v>
      </c>
      <c r="D315" s="39">
        <v>2008</v>
      </c>
      <c r="E315" s="39" t="s">
        <v>36</v>
      </c>
      <c r="F315" s="43">
        <v>26.333333333333332</v>
      </c>
      <c r="G315" s="54">
        <v>0</v>
      </c>
      <c r="H315" s="37" t="s">
        <v>314</v>
      </c>
      <c r="I315" s="37" t="s">
        <v>29</v>
      </c>
      <c r="J315" s="40" t="str">
        <f>IFERROR(VLOOKUP(B315,'DM1'!$A$1:$M$80,13,FALSE),"")</f>
        <v/>
      </c>
      <c r="K315" s="40" t="str">
        <f>IFERROR(VLOOKUP(B315,'DM2'!$A$1:$M$80,13,FALSE),"")</f>
        <v/>
      </c>
      <c r="L315" s="40" t="str">
        <f>IFERROR(VLOOKUP(B315,'DM3'!$A$1:$M$80,13,FALSE),"")</f>
        <v/>
      </c>
      <c r="M315" s="40" t="str">
        <f>IFERROR(VLOOKUP(B315,'SP1'!$A$1:$L$80,12,FALSE),"")</f>
        <v/>
      </c>
      <c r="N315" s="40" t="str">
        <f>IFERROR(VLOOKUP(B315,'SP2'!$A$1:$L$80,12,FALSE),"")</f>
        <v/>
      </c>
      <c r="O315" s="40" t="str">
        <f>IFERROR(VLOOKUP(B315,'SP3'!$A$1:$L$73,12,FALSE),"")</f>
        <v/>
      </c>
      <c r="P315" s="41">
        <f t="shared" si="27"/>
        <v>0</v>
      </c>
      <c r="Q315" s="43">
        <f t="shared" si="28"/>
        <v>0</v>
      </c>
      <c r="R315" s="43">
        <f t="shared" si="23"/>
        <v>0</v>
      </c>
      <c r="S315" s="57" t="str">
        <f>IFERROR(VLOOKUP(B315,'Misecky SBX'!$A$1:$F$89,6,FALSE),"")</f>
        <v/>
      </c>
      <c r="T315" s="56" t="str">
        <f>IFERROR(VLOOKUP(B315,DMSBX1!$D$1:$I$367,6,FALSE),"")</f>
        <v/>
      </c>
      <c r="U315" s="57" t="str">
        <f>IFERROR(VLOOKUP(B315,DMSBX2!$C$1:$J$398,8,FALSE),"")</f>
        <v/>
      </c>
      <c r="V315" s="56" t="str">
        <f>IFERROR(VLOOKUP(B315,DMSBX3!$D$1:$I$398,6,FALSE),"")</f>
        <v/>
      </c>
      <c r="W315" s="57" t="str">
        <f>IFERROR(VLOOKUP(B315,pa!$A$1:$G$398,7,FALSE),"")</f>
        <v/>
      </c>
      <c r="X315" s="56" t="str">
        <f>IFERROR(VLOOKUP(B315,so!$A$1:$F$398,6,FALSE),"")</f>
        <v/>
      </c>
      <c r="Y315" s="57" t="str">
        <f>IFERROR(VLOOKUP(B315,ne!$A$1:$F$398,6,FALSE),"")</f>
        <v/>
      </c>
      <c r="Z315" s="54">
        <f t="shared" si="22"/>
        <v>0</v>
      </c>
      <c r="AB315" s="54">
        <f t="shared" si="24"/>
        <v>0</v>
      </c>
    </row>
    <row r="316" spans="1:28" x14ac:dyDescent="0.45">
      <c r="B316" s="38">
        <v>2022092</v>
      </c>
      <c r="C316" s="37" t="s">
        <v>275</v>
      </c>
      <c r="D316" s="39">
        <v>2008</v>
      </c>
      <c r="E316" s="39" t="s">
        <v>36</v>
      </c>
      <c r="H316" s="37" t="s">
        <v>314</v>
      </c>
      <c r="J316" s="40" t="str">
        <f>IFERROR(VLOOKUP(B316,'DM1'!$A$1:$M$80,13,FALSE),"")</f>
        <v/>
      </c>
      <c r="K316" s="40" t="str">
        <f>IFERROR(VLOOKUP(B316,'DM2'!$A$1:$M$80,13,FALSE),"")</f>
        <v/>
      </c>
      <c r="L316" s="40" t="str">
        <f>IFERROR(VLOOKUP(B316,'DM3'!$A$1:$M$80,13,FALSE),"")</f>
        <v/>
      </c>
      <c r="M316" s="40" t="str">
        <f>IFERROR(VLOOKUP(B316,'SP1'!$A$1:$L$80,12,FALSE),"")</f>
        <v/>
      </c>
      <c r="N316" s="40" t="str">
        <f>IFERROR(VLOOKUP(B316,'SP2'!$A$1:$L$80,12,FALSE),"")</f>
        <v/>
      </c>
      <c r="O316" s="40" t="str">
        <f>IFERROR(VLOOKUP(B316,'SP3'!$A$1:$L$73,12,FALSE),"")</f>
        <v/>
      </c>
      <c r="P316" s="41">
        <f t="shared" si="27"/>
        <v>0</v>
      </c>
      <c r="Q316" s="43">
        <f t="shared" si="28"/>
        <v>0</v>
      </c>
      <c r="R316" s="43">
        <f t="shared" si="23"/>
        <v>0</v>
      </c>
      <c r="S316" s="57" t="str">
        <f>IFERROR(VLOOKUP(B316,'Misecky SBX'!$A$1:$F$89,6,FALSE),"")</f>
        <v/>
      </c>
      <c r="T316" s="56" t="str">
        <f>IFERROR(VLOOKUP(B316,DMSBX1!$D$1:$I$367,6,FALSE),"")</f>
        <v/>
      </c>
      <c r="U316" s="57" t="str">
        <f>IFERROR(VLOOKUP(B316,DMSBX2!$C$1:$J$398,8,FALSE),"")</f>
        <v/>
      </c>
      <c r="V316" s="56" t="str">
        <f>IFERROR(VLOOKUP(B316,DMSBX3!$D$1:$I$398,6,FALSE),"")</f>
        <v/>
      </c>
      <c r="W316" s="57" t="str">
        <f>IFERROR(VLOOKUP(B316,pa!$A$1:$G$398,7,FALSE),"")</f>
        <v/>
      </c>
      <c r="X316" s="56" t="str">
        <f>IFERROR(VLOOKUP(B316,so!$A$1:$F$398,6,FALSE),"")</f>
        <v/>
      </c>
      <c r="Y316" s="57" t="str">
        <f>IFERROR(VLOOKUP(B316,ne!$A$1:$F$398,6,FALSE),"")</f>
        <v/>
      </c>
      <c r="Z316" s="54">
        <f t="shared" si="22"/>
        <v>0</v>
      </c>
      <c r="AB316" s="54">
        <f t="shared" si="24"/>
        <v>0</v>
      </c>
    </row>
    <row r="317" spans="1:28" x14ac:dyDescent="0.45">
      <c r="A317" s="60" t="s">
        <v>320</v>
      </c>
      <c r="B317" s="37">
        <v>1007</v>
      </c>
      <c r="C317" s="61" t="s">
        <v>323</v>
      </c>
      <c r="D317" s="62">
        <v>2008</v>
      </c>
      <c r="E317" s="39" t="s">
        <v>36</v>
      </c>
      <c r="F317" s="42"/>
      <c r="H317" s="37" t="s">
        <v>314</v>
      </c>
      <c r="J317" s="40" t="str">
        <f>IFERROR(VLOOKUP(B317,'DM1'!$A$1:$M$80,13,FALSE),"")</f>
        <v/>
      </c>
      <c r="K317" s="40" t="str">
        <f>IFERROR(VLOOKUP(B317,'DM2'!$A$1:$M$80,13,FALSE),"")</f>
        <v/>
      </c>
      <c r="L317" s="40" t="str">
        <f>IFERROR(VLOOKUP(B317,'DM3'!$A$1:$M$80,13,FALSE),"")</f>
        <v/>
      </c>
      <c r="M317" s="40" t="str">
        <f>IFERROR(VLOOKUP(B317,'SP1'!$A$1:$L$80,12,FALSE),"")</f>
        <v/>
      </c>
      <c r="N317" s="40" t="str">
        <f>IFERROR(VLOOKUP(B317,'SP2'!$A$1:$L$80,12,FALSE),"")</f>
        <v/>
      </c>
      <c r="O317" s="40" t="str">
        <f>IFERROR(VLOOKUP(B317,'SP3'!$A$1:$L$73,12,FALSE),"")</f>
        <v/>
      </c>
      <c r="P317" s="41">
        <f t="shared" si="27"/>
        <v>0</v>
      </c>
      <c r="Q317" s="43">
        <f t="shared" si="28"/>
        <v>0</v>
      </c>
      <c r="R317" s="43">
        <f t="shared" si="23"/>
        <v>0</v>
      </c>
      <c r="T317" s="56" t="str">
        <f>IFERROR(VLOOKUP(B317,DMSBX1!$D$1:$I$367,6,FALSE),"")</f>
        <v/>
      </c>
      <c r="U317" s="57" t="str">
        <f>IFERROR(VLOOKUP(B317,DMSBX2!$C$1:$J$398,8,FALSE),"")</f>
        <v/>
      </c>
      <c r="V317" s="56" t="str">
        <f>IFERROR(VLOOKUP(B317,DMSBX3!$D$1:$I$398,6,FALSE),"")</f>
        <v/>
      </c>
      <c r="W317" s="57" t="str">
        <f>IFERROR(VLOOKUP(B317,pa!$A$1:$G$398,7,FALSE),"")</f>
        <v/>
      </c>
      <c r="X317" s="56" t="str">
        <f>IFERROR(VLOOKUP(B317,so!$A$1:$F$398,6,FALSE),"")</f>
        <v/>
      </c>
      <c r="Y317" s="57" t="str">
        <f>IFERROR(VLOOKUP(B317,ne!$A$1:$F$398,6,FALSE),"")</f>
        <v/>
      </c>
      <c r="Z317" s="54">
        <f t="shared" si="22"/>
        <v>0</v>
      </c>
      <c r="AB317" s="54">
        <f t="shared" si="24"/>
        <v>0</v>
      </c>
    </row>
    <row r="318" spans="1:28" x14ac:dyDescent="0.45">
      <c r="B318" s="38">
        <v>171027</v>
      </c>
      <c r="C318" s="37" t="s">
        <v>125</v>
      </c>
      <c r="D318" s="39">
        <v>2009</v>
      </c>
      <c r="E318" s="39" t="s">
        <v>36</v>
      </c>
      <c r="F318" s="43">
        <v>100</v>
      </c>
      <c r="G318" s="54">
        <v>10.666666666666666</v>
      </c>
      <c r="H318" s="37" t="s">
        <v>314</v>
      </c>
      <c r="I318" s="37" t="s">
        <v>10</v>
      </c>
      <c r="J318" s="40">
        <f>IFERROR(VLOOKUP(B318,'DM1'!$A$1:$M$80,13,FALSE),"")</f>
        <v>50</v>
      </c>
      <c r="K318" s="40">
        <f>IFERROR(VLOOKUP(B318,'DM2'!$A$1:$M$80,13,FALSE),"")</f>
        <v>50</v>
      </c>
      <c r="L318" s="40">
        <f>IFERROR(VLOOKUP(B318,'DM3'!$A$1:$M$80,13,FALSE),"")</f>
        <v>50</v>
      </c>
      <c r="M318" s="40">
        <f>IFERROR(VLOOKUP(B318,'SP1'!$A$1:$L$80,12,FALSE),"")</f>
        <v>80</v>
      </c>
      <c r="N318" s="40">
        <f>IFERROR(VLOOKUP(B318,'SP2'!$A$1:$L$80,12,FALSE),"")</f>
        <v>80</v>
      </c>
      <c r="O318" s="40">
        <f>IFERROR(VLOOKUP(B318,'SP3'!$A$1:$L$73,12,FALSE),"")</f>
        <v>60</v>
      </c>
      <c r="P318" s="41">
        <f t="shared" si="27"/>
        <v>370</v>
      </c>
      <c r="Q318" s="43">
        <f t="shared" si="28"/>
        <v>270</v>
      </c>
      <c r="R318" s="43">
        <f t="shared" si="23"/>
        <v>220</v>
      </c>
      <c r="S318" s="57" t="str">
        <f>IFERROR(VLOOKUP(B318,'Misecky SBX'!$A$1:$F$89,6,FALSE),"")</f>
        <v/>
      </c>
      <c r="T318" s="56" t="str">
        <f>IFERROR(VLOOKUP(B318,DMSBX1!$D$1:$I$367,6,FALSE),"")</f>
        <v/>
      </c>
      <c r="U318" s="57" t="str">
        <f>IFERROR(VLOOKUP(B318,DMSBX2!$C$1:$J$398,8,FALSE),"")</f>
        <v/>
      </c>
      <c r="V318" s="56" t="str">
        <f>IFERROR(VLOOKUP(B318,DMSBX3!$D$1:$I$398,6,FALSE),"")</f>
        <v/>
      </c>
      <c r="W318" s="57" t="str">
        <f>IFERROR(VLOOKUP(B318,pa!$A$1:$G$398,7,FALSE),"")</f>
        <v/>
      </c>
      <c r="X318" s="56" t="str">
        <f>IFERROR(VLOOKUP(B318,so!$A$1:$F$398,6,FALSE),"")</f>
        <v/>
      </c>
      <c r="Y318" s="57" t="str">
        <f>IFERROR(VLOOKUP(B318,ne!$A$1:$F$398,6,FALSE),"")</f>
        <v/>
      </c>
      <c r="Z318" s="54">
        <f t="shared" si="22"/>
        <v>0</v>
      </c>
      <c r="AB318" s="54">
        <f t="shared" si="24"/>
        <v>0</v>
      </c>
    </row>
    <row r="319" spans="1:28" x14ac:dyDescent="0.45">
      <c r="B319" s="38">
        <v>2023990</v>
      </c>
      <c r="C319" s="37" t="s">
        <v>668</v>
      </c>
      <c r="D319" s="39">
        <v>2009</v>
      </c>
      <c r="E319" s="39" t="s">
        <v>36</v>
      </c>
      <c r="H319" s="37" t="s">
        <v>314</v>
      </c>
      <c r="J319" s="40" t="str">
        <f>IFERROR(VLOOKUP(B319,'DM1'!$A$1:$M$80,13,FALSE),"")</f>
        <v/>
      </c>
      <c r="K319" s="40" t="str">
        <f>IFERROR(VLOOKUP(B319,'DM2'!$A$1:$M$80,13,FALSE),"")</f>
        <v/>
      </c>
      <c r="L319" s="40" t="str">
        <f>IFERROR(VLOOKUP(B319,'DM3'!$A$1:$M$80,13,FALSE),"")</f>
        <v/>
      </c>
      <c r="M319" s="40" t="str">
        <f>IFERROR(VLOOKUP(B319,'SP1'!$A$1:$L$80,12,FALSE),"")</f>
        <v/>
      </c>
      <c r="N319" s="40">
        <f>IFERROR(VLOOKUP(B319,'SP2'!$A$1:$L$80,12,FALSE),"")</f>
        <v>40</v>
      </c>
      <c r="O319" s="40">
        <f>IFERROR(VLOOKUP(B319,'SP3'!$A$1:$L$73,12,FALSE),"")</f>
        <v>36</v>
      </c>
      <c r="P319" s="41">
        <f t="shared" si="27"/>
        <v>76</v>
      </c>
      <c r="Q319" s="43">
        <f t="shared" si="28"/>
        <v>76</v>
      </c>
      <c r="R319" s="43">
        <f t="shared" si="23"/>
        <v>76</v>
      </c>
      <c r="W319" s="57" t="str">
        <f>IFERROR(VLOOKUP(B319,pa!$A$1:$G$398,7,FALSE),"")</f>
        <v/>
      </c>
      <c r="X319" s="56" t="str">
        <f>IFERROR(VLOOKUP(B319,so!$A$1:$F$398,6,FALSE),"")</f>
        <v/>
      </c>
      <c r="Y319" s="57" t="str">
        <f>IFERROR(VLOOKUP(B319,ne!$A$1:$F$398,6,FALSE),"")</f>
        <v/>
      </c>
      <c r="Z319" s="54">
        <f t="shared" si="22"/>
        <v>0</v>
      </c>
      <c r="AB319" s="54">
        <f t="shared" si="24"/>
        <v>0</v>
      </c>
    </row>
    <row r="320" spans="1:28" x14ac:dyDescent="0.45">
      <c r="B320" s="38">
        <v>2019113</v>
      </c>
      <c r="C320" s="37" t="s">
        <v>116</v>
      </c>
      <c r="D320" s="39">
        <v>2009</v>
      </c>
      <c r="E320" s="39" t="s">
        <v>36</v>
      </c>
      <c r="F320" s="43">
        <v>0</v>
      </c>
      <c r="G320" s="54">
        <v>21</v>
      </c>
      <c r="H320" s="37" t="s">
        <v>314</v>
      </c>
      <c r="I320" s="37" t="s">
        <v>10</v>
      </c>
      <c r="J320" s="40" t="str">
        <f>IFERROR(VLOOKUP(B320,'DM1'!$A$1:$M$80,13,FALSE),"")</f>
        <v/>
      </c>
      <c r="K320" s="40" t="str">
        <f>IFERROR(VLOOKUP(B320,'DM2'!$A$1:$M$80,13,FALSE),"")</f>
        <v/>
      </c>
      <c r="L320" s="40" t="str">
        <f>IFERROR(VLOOKUP(B320,'DM3'!$A$1:$M$80,13,FALSE),"")</f>
        <v/>
      </c>
      <c r="M320" s="40" t="str">
        <f>IFERROR(VLOOKUP(B320,'SP1'!$A$1:$L$80,12,FALSE),"")</f>
        <v/>
      </c>
      <c r="N320" s="40" t="str">
        <f>IFERROR(VLOOKUP(B320,'SP2'!$A$1:$L$80,12,FALSE),"")</f>
        <v/>
      </c>
      <c r="O320" s="40" t="str">
        <f>IFERROR(VLOOKUP(B320,'SP3'!$A$1:$L$73,12,FALSE),"")</f>
        <v/>
      </c>
      <c r="P320" s="41">
        <f t="shared" si="27"/>
        <v>0</v>
      </c>
      <c r="Q320" s="43">
        <f t="shared" si="28"/>
        <v>0</v>
      </c>
      <c r="R320" s="43">
        <f t="shared" si="23"/>
        <v>0</v>
      </c>
      <c r="S320" s="57" t="str">
        <f>IFERROR(VLOOKUP(B320,'Misecky SBX'!$A$1:$F$89,6,FALSE),"")</f>
        <v/>
      </c>
      <c r="T320" s="56" t="str">
        <f>IFERROR(VLOOKUP(B320,DMSBX1!$D$1:$I$367,6,FALSE),"")</f>
        <v/>
      </c>
      <c r="U320" s="57" t="str">
        <f>IFERROR(VLOOKUP(B320,DMSBX2!$C$1:$J$398,8,FALSE),"")</f>
        <v/>
      </c>
      <c r="V320" s="56" t="str">
        <f>IFERROR(VLOOKUP(B320,DMSBX3!$D$1:$I$398,6,FALSE),"")</f>
        <v/>
      </c>
      <c r="W320" s="57" t="str">
        <f>IFERROR(VLOOKUP(B320,pa!$A$1:$G$398,7,FALSE),"")</f>
        <v/>
      </c>
      <c r="X320" s="56" t="str">
        <f>IFERROR(VLOOKUP(B320,so!$A$1:$F$398,6,FALSE),"")</f>
        <v/>
      </c>
      <c r="Y320" s="57" t="str">
        <f>IFERROR(VLOOKUP(B320,ne!$A$1:$F$398,6,FALSE),"")</f>
        <v/>
      </c>
      <c r="Z320" s="54">
        <f t="shared" si="22"/>
        <v>0</v>
      </c>
      <c r="AB320" s="54">
        <f t="shared" si="24"/>
        <v>0</v>
      </c>
    </row>
    <row r="321" spans="2:28" x14ac:dyDescent="0.45">
      <c r="B321" s="38">
        <v>2021111</v>
      </c>
      <c r="C321" s="37" t="s">
        <v>126</v>
      </c>
      <c r="D321" s="39">
        <v>2009</v>
      </c>
      <c r="E321" s="39" t="s">
        <v>36</v>
      </c>
      <c r="F321" s="43">
        <v>13.333333333333334</v>
      </c>
      <c r="G321" s="54">
        <v>10.666666666666666</v>
      </c>
      <c r="H321" s="37" t="s">
        <v>314</v>
      </c>
      <c r="I321" s="37" t="s">
        <v>12</v>
      </c>
      <c r="J321" s="40" t="str">
        <f>IFERROR(VLOOKUP(B321,'DM1'!$A$1:$M$80,13,FALSE),"")</f>
        <v/>
      </c>
      <c r="K321" s="40" t="str">
        <f>IFERROR(VLOOKUP(B321,'DM2'!$A$1:$M$80,13,FALSE),"")</f>
        <v/>
      </c>
      <c r="L321" s="40" t="str">
        <f>IFERROR(VLOOKUP(B321,'DM3'!$A$1:$M$80,13,FALSE),"")</f>
        <v/>
      </c>
      <c r="M321" s="40" t="str">
        <f>IFERROR(VLOOKUP(B321,'SP1'!$A$1:$L$80,12,FALSE),"")</f>
        <v/>
      </c>
      <c r="N321" s="40" t="str">
        <f>IFERROR(VLOOKUP(B321,'SP2'!$A$1:$L$80,12,FALSE),"")</f>
        <v/>
      </c>
      <c r="O321" s="40" t="str">
        <f>IFERROR(VLOOKUP(B321,'SP3'!$A$1:$L$73,12,FALSE),"")</f>
        <v/>
      </c>
      <c r="P321" s="41">
        <f t="shared" si="27"/>
        <v>0</v>
      </c>
      <c r="Q321" s="43">
        <f t="shared" si="28"/>
        <v>0</v>
      </c>
      <c r="R321" s="43">
        <f t="shared" si="23"/>
        <v>0</v>
      </c>
      <c r="S321" s="57" t="str">
        <f>IFERROR(VLOOKUP(B321,'Misecky SBX'!$A$1:$F$89,6,FALSE),"")</f>
        <v/>
      </c>
      <c r="T321" s="56" t="str">
        <f>IFERROR(VLOOKUP(B321,DMSBX1!$D$1:$I$367,6,FALSE),"")</f>
        <v/>
      </c>
      <c r="U321" s="57" t="str">
        <f>IFERROR(VLOOKUP(B321,DMSBX2!$C$1:$J$398,8,FALSE),"")</f>
        <v/>
      </c>
      <c r="V321" s="56" t="str">
        <f>IFERROR(VLOOKUP(B321,DMSBX3!$D$1:$I$398,6,FALSE),"")</f>
        <v/>
      </c>
      <c r="W321" s="57" t="str">
        <f>IFERROR(VLOOKUP(B321,pa!$A$1:$G$398,7,FALSE),"")</f>
        <v/>
      </c>
      <c r="X321" s="56" t="str">
        <f>IFERROR(VLOOKUP(B321,so!$A$1:$F$398,6,FALSE),"")</f>
        <v/>
      </c>
      <c r="Y321" s="57" t="str">
        <f>IFERROR(VLOOKUP(B321,ne!$A$1:$F$398,6,FALSE),"")</f>
        <v/>
      </c>
      <c r="Z321" s="54">
        <f t="shared" si="22"/>
        <v>0</v>
      </c>
      <c r="AB321" s="54">
        <f t="shared" si="24"/>
        <v>0</v>
      </c>
    </row>
    <row r="322" spans="2:28" x14ac:dyDescent="0.45">
      <c r="B322" s="38">
        <v>2022073</v>
      </c>
      <c r="C322" s="37" t="s">
        <v>141</v>
      </c>
      <c r="D322" s="39">
        <v>2009</v>
      </c>
      <c r="E322" s="39" t="s">
        <v>36</v>
      </c>
      <c r="F322" s="43">
        <v>31.666666666666668</v>
      </c>
      <c r="G322" s="54">
        <v>0</v>
      </c>
      <c r="H322" s="37" t="s">
        <v>314</v>
      </c>
      <c r="I322" s="37" t="s">
        <v>24</v>
      </c>
      <c r="J322" s="40" t="str">
        <f>IFERROR(VLOOKUP(B322,'DM1'!$A$1:$M$80,13,FALSE),"")</f>
        <v/>
      </c>
      <c r="K322" s="40" t="str">
        <f>IFERROR(VLOOKUP(B322,'DM2'!$A$1:$M$80,13,FALSE),"")</f>
        <v/>
      </c>
      <c r="L322" s="40" t="str">
        <f>IFERROR(VLOOKUP(B322,'DM3'!$A$1:$M$80,13,FALSE),"")</f>
        <v/>
      </c>
      <c r="M322" s="40" t="str">
        <f>IFERROR(VLOOKUP(B322,'SP1'!$A$1:$L$80,12,FALSE),"")</f>
        <v/>
      </c>
      <c r="N322" s="40" t="str">
        <f>IFERROR(VLOOKUP(B322,'SP2'!$A$1:$L$80,12,FALSE),"")</f>
        <v/>
      </c>
      <c r="O322" s="40" t="str">
        <f>IFERROR(VLOOKUP(B322,'SP3'!$A$1:$L$73,12,FALSE),"")</f>
        <v/>
      </c>
      <c r="P322" s="41">
        <f t="shared" si="27"/>
        <v>0</v>
      </c>
      <c r="Q322" s="43">
        <f t="shared" si="28"/>
        <v>0</v>
      </c>
      <c r="R322" s="43">
        <f t="shared" si="23"/>
        <v>0</v>
      </c>
      <c r="S322" s="57" t="str">
        <f>IFERROR(VLOOKUP(B322,'Misecky SBX'!$A$1:$F$89,6,FALSE),"")</f>
        <v/>
      </c>
      <c r="T322" s="56" t="str">
        <f>IFERROR(VLOOKUP(B322,DMSBX1!$D$1:$I$367,6,FALSE),"")</f>
        <v/>
      </c>
      <c r="U322" s="57" t="str">
        <f>IFERROR(VLOOKUP(B322,DMSBX2!$C$1:$J$398,8,FALSE),"")</f>
        <v/>
      </c>
      <c r="V322" s="56" t="str">
        <f>IFERROR(VLOOKUP(B322,DMSBX3!$D$1:$I$398,6,FALSE),"")</f>
        <v/>
      </c>
      <c r="W322" s="57" t="str">
        <f>IFERROR(VLOOKUP(B322,pa!$A$1:$G$398,7,FALSE),"")</f>
        <v/>
      </c>
      <c r="X322" s="56" t="str">
        <f>IFERROR(VLOOKUP(B322,so!$A$1:$F$398,6,FALSE),"")</f>
        <v/>
      </c>
      <c r="Y322" s="57" t="str">
        <f>IFERROR(VLOOKUP(B322,ne!$A$1:$F$398,6,FALSE),"")</f>
        <v/>
      </c>
      <c r="Z322" s="54">
        <f t="shared" ref="Z322:Z385" si="29">IFERROR(LARGE(S322:Y322,1),0)+IFERROR(LARGE(S322:Y322,2),0)+IFERROR(LARGE(S322:Y322,3),0)+IFERROR(LARGE(S322:Y322,4),0)+IFERROR(LARGE(S322:Y322,5),0)</f>
        <v>0</v>
      </c>
      <c r="AB322" s="54">
        <f t="shared" si="24"/>
        <v>0</v>
      </c>
    </row>
    <row r="323" spans="2:28" x14ac:dyDescent="0.45">
      <c r="B323" s="38">
        <v>2018462</v>
      </c>
      <c r="C323" s="37" t="s">
        <v>129</v>
      </c>
      <c r="D323" s="39">
        <v>2010</v>
      </c>
      <c r="E323" s="39" t="s">
        <v>36</v>
      </c>
      <c r="F323" s="43">
        <v>80</v>
      </c>
      <c r="G323" s="54">
        <v>9</v>
      </c>
      <c r="H323" s="37" t="s">
        <v>314</v>
      </c>
      <c r="I323" s="37" t="s">
        <v>10</v>
      </c>
      <c r="J323" s="40">
        <f>IFERROR(VLOOKUP(B323,'DM1'!$A$1:$M$80,13,FALSE),"")</f>
        <v>100</v>
      </c>
      <c r="K323" s="40">
        <f>IFERROR(VLOOKUP(B323,'DM2'!$A$1:$M$80,13,FALSE),"")</f>
        <v>100</v>
      </c>
      <c r="L323" s="40">
        <f>IFERROR(VLOOKUP(B323,'DM3'!$A$1:$M$80,13,FALSE),"")</f>
        <v>100</v>
      </c>
      <c r="M323" s="40">
        <f>IFERROR(VLOOKUP(B323,'SP1'!$A$1:$L$80,12,FALSE),"")</f>
        <v>100</v>
      </c>
      <c r="N323" s="40">
        <f>IFERROR(VLOOKUP(B323,'SP2'!$A$1:$L$80,12,FALSE),"")</f>
        <v>100</v>
      </c>
      <c r="O323" s="40">
        <f>IFERROR(VLOOKUP(B323,'SP3'!$A$1:$L$73,12,FALSE),"")</f>
        <v>100</v>
      </c>
      <c r="P323" s="41">
        <f t="shared" si="27"/>
        <v>600</v>
      </c>
      <c r="Q323" s="43">
        <f t="shared" si="28"/>
        <v>400</v>
      </c>
      <c r="R323" s="43">
        <f t="shared" ref="R323:R333" si="30">IFERROR(LARGE(J323:O323,1),0)+IFERROR(LARGE(J323:O323,2),0)+IFERROR(LARGE(J323:O323,3),0)</f>
        <v>300</v>
      </c>
      <c r="S323" s="57" t="str">
        <f>IFERROR(VLOOKUP(B323,'Misecky SBX'!$A$1:$F$89,6,FALSE),"")</f>
        <v/>
      </c>
      <c r="T323" s="56" t="str">
        <f>IFERROR(VLOOKUP(B323,DMSBX1!$D$1:$I$367,6,FALSE),"")</f>
        <v/>
      </c>
      <c r="U323" s="57" t="str">
        <f>IFERROR(VLOOKUP(B323,DMSBX2!$C$1:$J$398,8,FALSE),"")</f>
        <v/>
      </c>
      <c r="V323" s="56" t="str">
        <f>IFERROR(VLOOKUP(B323,DMSBX3!$D$1:$I$398,6,FALSE),"")</f>
        <v/>
      </c>
      <c r="W323" s="57" t="str">
        <f>IFERROR(VLOOKUP(B323,pa!$A$1:$G$398,7,FALSE),"")</f>
        <v/>
      </c>
      <c r="X323" s="56" t="str">
        <f>IFERROR(VLOOKUP(B323,so!$A$1:$F$398,6,FALSE),"")</f>
        <v/>
      </c>
      <c r="Y323" s="57" t="str">
        <f>IFERROR(VLOOKUP(B323,ne!$A$1:$F$398,6,FALSE),"")</f>
        <v/>
      </c>
      <c r="Z323" s="54">
        <f t="shared" si="29"/>
        <v>0</v>
      </c>
      <c r="AB323" s="54">
        <f t="shared" ref="AB323:AB333" si="31">IFERROR(LARGE(S323:Y323,1),0)+IFERROR(LARGE(S323:Y323,2),0)+IFERROR(LARGE(S323:Y323,3),0)</f>
        <v>0</v>
      </c>
    </row>
    <row r="324" spans="2:28" x14ac:dyDescent="0.45">
      <c r="B324" s="37">
        <v>2023021</v>
      </c>
      <c r="C324" s="37" t="s">
        <v>454</v>
      </c>
      <c r="D324" s="39">
        <v>2010</v>
      </c>
      <c r="E324" s="39" t="s">
        <v>36</v>
      </c>
      <c r="H324" s="37" t="s">
        <v>314</v>
      </c>
      <c r="J324" s="40" t="str">
        <f>IFERROR(VLOOKUP(B324,'DM1'!$A$1:$M$80,13,FALSE),"")</f>
        <v/>
      </c>
      <c r="K324" s="40" t="str">
        <f>IFERROR(VLOOKUP(B324,'DM2'!$A$1:$M$80,13,FALSE),"")</f>
        <v/>
      </c>
      <c r="L324" s="40" t="str">
        <f>IFERROR(VLOOKUP(B324,'DM3'!$A$1:$M$80,13,FALSE),"")</f>
        <v/>
      </c>
      <c r="M324" s="40" t="str">
        <f>IFERROR(VLOOKUP(B324,'SP1'!$A$1:$L$80,12,FALSE),"")</f>
        <v/>
      </c>
      <c r="N324" s="40">
        <f>IFERROR(VLOOKUP(B324,'SP2'!$A$1:$L$80,12,FALSE),"")</f>
        <v>40</v>
      </c>
      <c r="O324" s="40">
        <f>IFERROR(VLOOKUP(B324,'SP3'!$A$1:$L$73,12,FALSE),"")</f>
        <v>50</v>
      </c>
      <c r="P324" s="41">
        <f t="shared" si="27"/>
        <v>90</v>
      </c>
      <c r="Q324" s="43">
        <f t="shared" si="28"/>
        <v>90</v>
      </c>
      <c r="R324" s="43">
        <f t="shared" si="30"/>
        <v>90</v>
      </c>
      <c r="W324" s="57" t="str">
        <f>IFERROR(VLOOKUP(B324,pa!$A$1:$G$398,7,FALSE),"")</f>
        <v/>
      </c>
      <c r="X324" s="56" t="str">
        <f>IFERROR(VLOOKUP(B324,so!$A$1:$F$398,6,FALSE),"")</f>
        <v/>
      </c>
      <c r="Y324" s="57" t="str">
        <f>IFERROR(VLOOKUP(B324,ne!$A$1:$F$398,6,FALSE),"")</f>
        <v/>
      </c>
      <c r="Z324" s="54">
        <f t="shared" si="29"/>
        <v>0</v>
      </c>
      <c r="AB324" s="54">
        <f t="shared" si="31"/>
        <v>0</v>
      </c>
    </row>
    <row r="325" spans="2:28" x14ac:dyDescent="0.45">
      <c r="B325" s="38">
        <v>171014</v>
      </c>
      <c r="C325" s="37" t="s">
        <v>142</v>
      </c>
      <c r="D325" s="39">
        <v>2010</v>
      </c>
      <c r="E325" s="39" t="s">
        <v>36</v>
      </c>
      <c r="F325" s="43">
        <v>28.333333333333332</v>
      </c>
      <c r="G325" s="54">
        <v>0</v>
      </c>
      <c r="H325" s="37" t="s">
        <v>314</v>
      </c>
      <c r="I325" s="37" t="s">
        <v>12</v>
      </c>
      <c r="J325" s="40" t="str">
        <f>IFERROR(VLOOKUP(B325,'DM1'!$A$1:$M$80,13,FALSE),"")</f>
        <v/>
      </c>
      <c r="K325" s="40" t="str">
        <f>IFERROR(VLOOKUP(B325,'DM2'!$A$1:$M$80,13,FALSE),"")</f>
        <v/>
      </c>
      <c r="L325" s="40" t="str">
        <f>IFERROR(VLOOKUP(B325,'DM3'!$A$1:$M$80,13,FALSE),"")</f>
        <v/>
      </c>
      <c r="M325" s="40" t="str">
        <f>IFERROR(VLOOKUP(B325,'SP1'!$A$1:$L$80,12,FALSE),"")</f>
        <v/>
      </c>
      <c r="N325" s="40">
        <f>IFERROR(VLOOKUP(B325,'SP2'!$A$1:$L$80,12,FALSE),"")</f>
        <v>50</v>
      </c>
      <c r="O325" s="40" t="str">
        <f>IFERROR(VLOOKUP(B325,'SP3'!$A$1:$L$73,12,FALSE),"")</f>
        <v/>
      </c>
      <c r="P325" s="41">
        <f t="shared" si="27"/>
        <v>50</v>
      </c>
      <c r="Q325" s="43">
        <f t="shared" si="28"/>
        <v>50</v>
      </c>
      <c r="R325" s="43">
        <f t="shared" si="30"/>
        <v>50</v>
      </c>
      <c r="S325" s="57" t="str">
        <f>IFERROR(VLOOKUP(B325,'Misecky SBX'!$A$1:$F$89,6,FALSE),"")</f>
        <v/>
      </c>
      <c r="T325" s="56" t="str">
        <f>IFERROR(VLOOKUP(B325,DMSBX1!$D$1:$I$367,6,FALSE),"")</f>
        <v/>
      </c>
      <c r="U325" s="57" t="str">
        <f>IFERROR(VLOOKUP(B325,DMSBX2!$C$1:$J$398,8,FALSE),"")</f>
        <v/>
      </c>
      <c r="V325" s="56" t="str">
        <f>IFERROR(VLOOKUP(B325,DMSBX3!$D$1:$I$398,6,FALSE),"")</f>
        <v/>
      </c>
      <c r="W325" s="57" t="str">
        <f>IFERROR(VLOOKUP(B325,pa!$A$1:$G$398,7,FALSE),"")</f>
        <v/>
      </c>
      <c r="X325" s="56" t="str">
        <f>IFERROR(VLOOKUP(B325,so!$A$1:$F$398,6,FALSE),"")</f>
        <v/>
      </c>
      <c r="Y325" s="57" t="str">
        <f>IFERROR(VLOOKUP(B325,ne!$A$1:$F$398,6,FALSE),"")</f>
        <v/>
      </c>
      <c r="Z325" s="54">
        <f t="shared" si="29"/>
        <v>0</v>
      </c>
      <c r="AB325" s="54">
        <f t="shared" si="31"/>
        <v>0</v>
      </c>
    </row>
    <row r="326" spans="2:28" x14ac:dyDescent="0.45">
      <c r="B326" s="38">
        <v>2021112</v>
      </c>
      <c r="C326" s="37" t="s">
        <v>118</v>
      </c>
      <c r="D326" s="39">
        <v>2010</v>
      </c>
      <c r="E326" s="39" t="s">
        <v>36</v>
      </c>
      <c r="F326" s="43">
        <v>0</v>
      </c>
      <c r="G326" s="54">
        <v>19.333333333333332</v>
      </c>
      <c r="H326" s="37" t="s">
        <v>314</v>
      </c>
      <c r="I326" s="37" t="s">
        <v>24</v>
      </c>
      <c r="J326" s="40" t="str">
        <f>IFERROR(VLOOKUP(B326,'DM1'!$A$1:$M$80,13,FALSE),"")</f>
        <v/>
      </c>
      <c r="K326" s="40" t="str">
        <f>IFERROR(VLOOKUP(B326,'DM2'!$A$1:$M$80,13,FALSE),"")</f>
        <v/>
      </c>
      <c r="L326" s="40" t="str">
        <f>IFERROR(VLOOKUP(B326,'DM3'!$A$1:$M$80,13,FALSE),"")</f>
        <v/>
      </c>
      <c r="M326" s="40" t="str">
        <f>IFERROR(VLOOKUP(B326,'SP1'!$A$1:$L$80,12,FALSE),"")</f>
        <v/>
      </c>
      <c r="N326" s="40" t="str">
        <f>IFERROR(VLOOKUP(B326,'SP2'!$A$1:$L$80,12,FALSE),"")</f>
        <v/>
      </c>
      <c r="O326" s="40" t="str">
        <f>IFERROR(VLOOKUP(B326,'SP3'!$A$1:$L$73,12,FALSE),"")</f>
        <v/>
      </c>
      <c r="P326" s="41">
        <f t="shared" si="27"/>
        <v>0</v>
      </c>
      <c r="Q326" s="43">
        <f t="shared" si="28"/>
        <v>0</v>
      </c>
      <c r="R326" s="43">
        <f t="shared" si="30"/>
        <v>0</v>
      </c>
      <c r="S326" s="57" t="str">
        <f>IFERROR(VLOOKUP(B326,'Misecky SBX'!$A$1:$F$89,6,FALSE),"")</f>
        <v/>
      </c>
      <c r="T326" s="56" t="str">
        <f>IFERROR(VLOOKUP(B326,DMSBX1!$D$1:$I$367,6,FALSE),"")</f>
        <v/>
      </c>
      <c r="U326" s="57" t="str">
        <f>IFERROR(VLOOKUP(B326,DMSBX2!$C$1:$J$398,8,FALSE),"")</f>
        <v/>
      </c>
      <c r="V326" s="56" t="str">
        <f>IFERROR(VLOOKUP(B326,DMSBX3!$D$1:$I$398,6,FALSE),"")</f>
        <v/>
      </c>
      <c r="W326" s="57" t="str">
        <f>IFERROR(VLOOKUP(B326,pa!$A$1:$G$398,7,FALSE),"")</f>
        <v/>
      </c>
      <c r="X326" s="56" t="str">
        <f>IFERROR(VLOOKUP(B326,so!$A$1:$F$398,6,FALSE),"")</f>
        <v/>
      </c>
      <c r="Y326" s="57" t="str">
        <f>IFERROR(VLOOKUP(B326,ne!$A$1:$F$398,6,FALSE),"")</f>
        <v/>
      </c>
      <c r="Z326" s="54">
        <f t="shared" si="29"/>
        <v>0</v>
      </c>
      <c r="AB326" s="54">
        <f t="shared" si="31"/>
        <v>0</v>
      </c>
    </row>
    <row r="327" spans="2:28" x14ac:dyDescent="0.45">
      <c r="B327" s="38">
        <v>2020109</v>
      </c>
      <c r="C327" s="37" t="s">
        <v>140</v>
      </c>
      <c r="D327" s="39">
        <v>2010</v>
      </c>
      <c r="E327" s="39" t="s">
        <v>36</v>
      </c>
      <c r="F327" s="43">
        <v>33.333333333333336</v>
      </c>
      <c r="G327" s="54">
        <v>0</v>
      </c>
      <c r="H327" s="37" t="s">
        <v>314</v>
      </c>
      <c r="I327" s="37" t="s">
        <v>10</v>
      </c>
      <c r="J327" s="40" t="str">
        <f>IFERROR(VLOOKUP(B327,'DM1'!$A$1:$M$80,13,FALSE),"")</f>
        <v/>
      </c>
      <c r="K327" s="40" t="str">
        <f>IFERROR(VLOOKUP(B327,'DM2'!$A$1:$M$80,13,FALSE),"")</f>
        <v/>
      </c>
      <c r="L327" s="40" t="str">
        <f>IFERROR(VLOOKUP(B327,'DM3'!$A$1:$M$80,13,FALSE),"")</f>
        <v/>
      </c>
      <c r="M327" s="40" t="str">
        <f>IFERROR(VLOOKUP(B327,'SP1'!$A$1:$L$80,12,FALSE),"")</f>
        <v/>
      </c>
      <c r="N327" s="40" t="str">
        <f>IFERROR(VLOOKUP(B327,'SP2'!$A$1:$L$80,12,FALSE),"")</f>
        <v/>
      </c>
      <c r="O327" s="40" t="str">
        <f>IFERROR(VLOOKUP(B327,'SP3'!$A$1:$L$73,12,FALSE),"")</f>
        <v/>
      </c>
      <c r="P327" s="41">
        <f t="shared" si="27"/>
        <v>0</v>
      </c>
      <c r="Q327" s="43">
        <f t="shared" si="28"/>
        <v>0</v>
      </c>
      <c r="R327" s="43">
        <f t="shared" si="30"/>
        <v>0</v>
      </c>
      <c r="S327" s="57" t="str">
        <f>IFERROR(VLOOKUP(B327,'Misecky SBX'!$A$1:$F$89,6,FALSE),"")</f>
        <v/>
      </c>
      <c r="T327" s="56" t="str">
        <f>IFERROR(VLOOKUP(B327,DMSBX1!$D$1:$I$367,6,FALSE),"")</f>
        <v/>
      </c>
      <c r="U327" s="57" t="str">
        <f>IFERROR(VLOOKUP(B327,DMSBX2!$C$1:$J$398,8,FALSE),"")</f>
        <v/>
      </c>
      <c r="V327" s="56" t="str">
        <f>IFERROR(VLOOKUP(B327,DMSBX3!$D$1:$I$398,6,FALSE),"")</f>
        <v/>
      </c>
      <c r="W327" s="57" t="str">
        <f>IFERROR(VLOOKUP(B327,pa!$A$1:$G$398,7,FALSE),"")</f>
        <v/>
      </c>
      <c r="X327" s="56" t="str">
        <f>IFERROR(VLOOKUP(B327,so!$A$1:$F$398,6,FALSE),"")</f>
        <v/>
      </c>
      <c r="Y327" s="57" t="str">
        <f>IFERROR(VLOOKUP(B327,ne!$A$1:$F$398,6,FALSE),"")</f>
        <v/>
      </c>
      <c r="Z327" s="54">
        <f t="shared" si="29"/>
        <v>0</v>
      </c>
      <c r="AB327" s="54">
        <f t="shared" si="31"/>
        <v>0</v>
      </c>
    </row>
    <row r="328" spans="2:28" x14ac:dyDescent="0.45">
      <c r="B328" s="38">
        <v>2018302</v>
      </c>
      <c r="C328" s="63" t="s">
        <v>278</v>
      </c>
      <c r="D328" s="39">
        <v>2010</v>
      </c>
      <c r="E328" s="39" t="s">
        <v>36</v>
      </c>
      <c r="H328" s="37" t="s">
        <v>314</v>
      </c>
      <c r="J328" s="40" t="str">
        <f>IFERROR(VLOOKUP(B328,'DM1'!$A$1:$M$80,13,FALSE),"")</f>
        <v/>
      </c>
      <c r="K328" s="40" t="str">
        <f>IFERROR(VLOOKUP(B328,'DM2'!$A$1:$M$80,13,FALSE),"")</f>
        <v/>
      </c>
      <c r="L328" s="40" t="str">
        <f>IFERROR(VLOOKUP(B328,'DM3'!$A$1:$M$80,13,FALSE),"")</f>
        <v/>
      </c>
      <c r="M328" s="40" t="str">
        <f>IFERROR(VLOOKUP(B328,'SP1'!$A$1:$L$80,12,FALSE),"")</f>
        <v/>
      </c>
      <c r="N328" s="40" t="str">
        <f>IFERROR(VLOOKUP(B328,'SP2'!$A$1:$L$80,12,FALSE),"")</f>
        <v/>
      </c>
      <c r="O328" s="40" t="str">
        <f>IFERROR(VLOOKUP(B328,'SP3'!$A$1:$L$73,12,FALSE),"")</f>
        <v/>
      </c>
      <c r="P328" s="41">
        <f t="shared" si="27"/>
        <v>0</v>
      </c>
      <c r="Q328" s="43">
        <f t="shared" si="28"/>
        <v>0</v>
      </c>
      <c r="R328" s="43">
        <f t="shared" si="30"/>
        <v>0</v>
      </c>
      <c r="S328" s="57" t="str">
        <f>IFERROR(VLOOKUP(B328,'Misecky SBX'!$A$1:$F$89,6,FALSE),"")</f>
        <v/>
      </c>
      <c r="T328" s="56" t="str">
        <f>IFERROR(VLOOKUP(B328,DMSBX1!$D$1:$I$367,6,FALSE),"")</f>
        <v/>
      </c>
      <c r="U328" s="57" t="str">
        <f>IFERROR(VLOOKUP(B328,DMSBX2!$C$1:$J$398,8,FALSE),"")</f>
        <v/>
      </c>
      <c r="V328" s="56" t="str">
        <f>IFERROR(VLOOKUP(B328,DMSBX3!$D$1:$I$398,6,FALSE),"")</f>
        <v/>
      </c>
      <c r="W328" s="57" t="str">
        <f>IFERROR(VLOOKUP(B328,pa!$A$1:$G$398,7,FALSE),"")</f>
        <v/>
      </c>
      <c r="X328" s="56" t="str">
        <f>IFERROR(VLOOKUP(B328,so!$A$1:$F$398,6,FALSE),"")</f>
        <v/>
      </c>
      <c r="Y328" s="57" t="str">
        <f>IFERROR(VLOOKUP(B328,ne!$A$1:$F$398,6,FALSE),"")</f>
        <v/>
      </c>
      <c r="Z328" s="54">
        <f t="shared" si="29"/>
        <v>0</v>
      </c>
      <c r="AB328" s="54">
        <f t="shared" si="31"/>
        <v>0</v>
      </c>
    </row>
    <row r="329" spans="2:28" x14ac:dyDescent="0.45">
      <c r="B329" s="38">
        <v>2022066</v>
      </c>
      <c r="C329" s="37" t="s">
        <v>44</v>
      </c>
      <c r="D329" s="39">
        <v>2011</v>
      </c>
      <c r="E329" s="39" t="s">
        <v>36</v>
      </c>
      <c r="F329" s="43">
        <v>0</v>
      </c>
      <c r="G329" s="54">
        <v>30</v>
      </c>
      <c r="H329" s="37" t="s">
        <v>314</v>
      </c>
      <c r="I329" s="37" t="s">
        <v>26</v>
      </c>
      <c r="J329" s="40" t="str">
        <f>IFERROR(VLOOKUP(B329,'DM1'!$A$1:$M$80,13,FALSE),"")</f>
        <v/>
      </c>
      <c r="K329" s="40" t="str">
        <f>IFERROR(VLOOKUP(B329,'DM2'!$A$1:$M$80,13,FALSE),"")</f>
        <v/>
      </c>
      <c r="L329" s="40" t="str">
        <f>IFERROR(VLOOKUP(B329,'DM3'!$A$1:$M$80,13,FALSE),"")</f>
        <v/>
      </c>
      <c r="M329" s="40" t="str">
        <f>IFERROR(VLOOKUP(B329,'SP1'!$A$1:$L$80,12,FALSE),"")</f>
        <v/>
      </c>
      <c r="N329" s="40" t="str">
        <f>IFERROR(VLOOKUP(B329,'SP2'!$A$1:$L$80,12,FALSE),"")</f>
        <v/>
      </c>
      <c r="O329" s="40" t="str">
        <f>IFERROR(VLOOKUP(B329,'SP3'!$A$1:$L$73,12,FALSE),"")</f>
        <v/>
      </c>
      <c r="P329" s="41">
        <f t="shared" si="27"/>
        <v>0</v>
      </c>
      <c r="Q329" s="43">
        <f t="shared" si="28"/>
        <v>0</v>
      </c>
      <c r="R329" s="43">
        <f t="shared" si="30"/>
        <v>0</v>
      </c>
      <c r="S329" s="57" t="str">
        <f>IFERROR(VLOOKUP(B329,'Misecky SBX'!$A$1:$F$89,6,FALSE),"")</f>
        <v/>
      </c>
      <c r="T329" s="56" t="str">
        <f>IFERROR(VLOOKUP(B329,DMSBX1!$D$1:$I$367,6,FALSE),"")</f>
        <v/>
      </c>
      <c r="U329" s="57" t="str">
        <f>IFERROR(VLOOKUP(B329,DMSBX2!$C$1:$J$398,8,FALSE),"")</f>
        <v/>
      </c>
      <c r="V329" s="56" t="str">
        <f>IFERROR(VLOOKUP(B329,DMSBX3!$D$1:$I$398,6,FALSE),"")</f>
        <v/>
      </c>
      <c r="W329" s="57" t="str">
        <f>IFERROR(VLOOKUP(B329,pa!$A$1:$G$398,7,FALSE),"")</f>
        <v/>
      </c>
      <c r="X329" s="56" t="str">
        <f>IFERROR(VLOOKUP(B329,so!$A$1:$F$398,6,FALSE),"")</f>
        <v/>
      </c>
      <c r="Y329" s="57" t="str">
        <f>IFERROR(VLOOKUP(B329,ne!$A$1:$F$398,6,FALSE),"")</f>
        <v/>
      </c>
      <c r="Z329" s="54">
        <f t="shared" si="29"/>
        <v>0</v>
      </c>
      <c r="AB329" s="54">
        <f t="shared" si="31"/>
        <v>0</v>
      </c>
    </row>
    <row r="330" spans="2:28" x14ac:dyDescent="0.45">
      <c r="B330" s="38">
        <v>2021115</v>
      </c>
      <c r="C330" s="37" t="s">
        <v>45</v>
      </c>
      <c r="D330" s="39">
        <v>2011</v>
      </c>
      <c r="E330" s="39" t="s">
        <v>36</v>
      </c>
      <c r="F330" s="43">
        <v>0</v>
      </c>
      <c r="G330" s="54">
        <v>28.666666666666668</v>
      </c>
      <c r="H330" s="37" t="s">
        <v>314</v>
      </c>
      <c r="I330" s="37" t="s">
        <v>10</v>
      </c>
      <c r="J330" s="40" t="str">
        <f>IFERROR(VLOOKUP(B330,'DM1'!$A$1:$M$80,13,FALSE),"")</f>
        <v/>
      </c>
      <c r="K330" s="40" t="str">
        <f>IFERROR(VLOOKUP(B330,'DM2'!$A$1:$M$80,13,FALSE),"")</f>
        <v/>
      </c>
      <c r="L330" s="40" t="str">
        <f>IFERROR(VLOOKUP(B330,'DM3'!$A$1:$M$80,13,FALSE),"")</f>
        <v/>
      </c>
      <c r="M330" s="40" t="str">
        <f>IFERROR(VLOOKUP(B330,'SP1'!$A$1:$L$80,12,FALSE),"")</f>
        <v/>
      </c>
      <c r="N330" s="40" t="str">
        <f>IFERROR(VLOOKUP(B330,'SP2'!$A$1:$L$80,12,FALSE),"")</f>
        <v/>
      </c>
      <c r="O330" s="40" t="str">
        <f>IFERROR(VLOOKUP(B330,'SP3'!$A$1:$L$73,12,FALSE),"")</f>
        <v/>
      </c>
      <c r="P330" s="41">
        <f t="shared" si="27"/>
        <v>0</v>
      </c>
      <c r="Q330" s="43">
        <f t="shared" si="28"/>
        <v>0</v>
      </c>
      <c r="R330" s="43">
        <f t="shared" si="30"/>
        <v>0</v>
      </c>
      <c r="S330" s="57" t="str">
        <f>IFERROR(VLOOKUP(B330,'Misecky SBX'!$A$1:$F$89,6,FALSE),"")</f>
        <v/>
      </c>
      <c r="T330" s="56" t="str">
        <f>IFERROR(VLOOKUP(B330,DMSBX1!$D$1:$I$367,6,FALSE),"")</f>
        <v/>
      </c>
      <c r="U330" s="57" t="str">
        <f>IFERROR(VLOOKUP(B330,DMSBX2!$C$1:$J$398,8,FALSE),"")</f>
        <v/>
      </c>
      <c r="V330" s="56" t="str">
        <f>IFERROR(VLOOKUP(B330,DMSBX3!$D$1:$I$398,6,FALSE),"")</f>
        <v/>
      </c>
      <c r="W330" s="57" t="str">
        <f>IFERROR(VLOOKUP(B330,pa!$A$1:$G$398,7,FALSE),"")</f>
        <v/>
      </c>
      <c r="X330" s="56" t="str">
        <f>IFERROR(VLOOKUP(B330,so!$A$1:$F$398,6,FALSE),"")</f>
        <v/>
      </c>
      <c r="Y330" s="57" t="str">
        <f>IFERROR(VLOOKUP(B330,ne!$A$1:$F$398,6,FALSE),"")</f>
        <v/>
      </c>
      <c r="Z330" s="54">
        <f t="shared" si="29"/>
        <v>0</v>
      </c>
      <c r="AB330" s="54">
        <f t="shared" si="31"/>
        <v>0</v>
      </c>
    </row>
    <row r="331" spans="2:28" x14ac:dyDescent="0.45">
      <c r="B331" s="38">
        <v>2022057</v>
      </c>
      <c r="C331" s="37" t="s">
        <v>48</v>
      </c>
      <c r="D331" s="39">
        <v>2011</v>
      </c>
      <c r="E331" s="39" t="s">
        <v>36</v>
      </c>
      <c r="F331" s="43">
        <v>0</v>
      </c>
      <c r="G331" s="54">
        <v>19.333333333333332</v>
      </c>
      <c r="H331" s="37" t="s">
        <v>314</v>
      </c>
      <c r="I331" s="37" t="s">
        <v>26</v>
      </c>
      <c r="J331" s="40" t="str">
        <f>IFERROR(VLOOKUP(B331,'DM1'!$A$1:$M$80,13,FALSE),"")</f>
        <v/>
      </c>
      <c r="K331" s="40" t="str">
        <f>IFERROR(VLOOKUP(B331,'DM2'!$A$1:$M$80,13,FALSE),"")</f>
        <v/>
      </c>
      <c r="L331" s="40" t="str">
        <f>IFERROR(VLOOKUP(B331,'DM3'!$A$1:$M$80,13,FALSE),"")</f>
        <v/>
      </c>
      <c r="M331" s="40" t="str">
        <f>IFERROR(VLOOKUP(B331,'SP1'!$A$1:$L$80,12,FALSE),"")</f>
        <v/>
      </c>
      <c r="N331" s="40" t="str">
        <f>IFERROR(VLOOKUP(B331,'SP2'!$A$1:$L$80,12,FALSE),"")</f>
        <v/>
      </c>
      <c r="O331" s="40" t="str">
        <f>IFERROR(VLOOKUP(B331,'SP3'!$A$1:$L$73,12,FALSE),"")</f>
        <v/>
      </c>
      <c r="P331" s="41">
        <f t="shared" si="27"/>
        <v>0</v>
      </c>
      <c r="Q331" s="43">
        <f t="shared" si="28"/>
        <v>0</v>
      </c>
      <c r="R331" s="43">
        <f t="shared" si="30"/>
        <v>0</v>
      </c>
      <c r="S331" s="57" t="str">
        <f>IFERROR(VLOOKUP(B331,'Misecky SBX'!$A$1:$F$89,6,FALSE),"")</f>
        <v/>
      </c>
      <c r="T331" s="56" t="str">
        <f>IFERROR(VLOOKUP(B331,DMSBX1!$D$1:$I$367,6,FALSE),"")</f>
        <v/>
      </c>
      <c r="U331" s="57" t="str">
        <f>IFERROR(VLOOKUP(B331,DMSBX2!$C$1:$J$398,8,FALSE),"")</f>
        <v/>
      </c>
      <c r="V331" s="56" t="str">
        <f>IFERROR(VLOOKUP(B331,DMSBX3!$D$1:$I$398,6,FALSE),"")</f>
        <v/>
      </c>
      <c r="W331" s="57" t="str">
        <f>IFERROR(VLOOKUP(B331,pa!$A$1:$G$398,7,FALSE),"")</f>
        <v/>
      </c>
      <c r="X331" s="56" t="str">
        <f>IFERROR(VLOOKUP(B331,so!$A$1:$F$398,6,FALSE),"")</f>
        <v/>
      </c>
      <c r="Y331" s="57" t="str">
        <f>IFERROR(VLOOKUP(B331,ne!$A$1:$F$398,6,FALSE),"")</f>
        <v/>
      </c>
      <c r="Z331" s="54">
        <f t="shared" si="29"/>
        <v>0</v>
      </c>
      <c r="AB331" s="54">
        <f t="shared" si="31"/>
        <v>0</v>
      </c>
    </row>
    <row r="332" spans="2:28" x14ac:dyDescent="0.45">
      <c r="B332" s="38">
        <v>2022069</v>
      </c>
      <c r="C332" s="37" t="s">
        <v>53</v>
      </c>
      <c r="D332" s="39">
        <v>2011</v>
      </c>
      <c r="E332" s="39" t="s">
        <v>36</v>
      </c>
      <c r="F332" s="43">
        <v>73.333333333333329</v>
      </c>
      <c r="G332" s="54">
        <v>0</v>
      </c>
      <c r="H332" s="37" t="s">
        <v>314</v>
      </c>
      <c r="I332" s="37" t="s">
        <v>54</v>
      </c>
      <c r="J332" s="40" t="str">
        <f>IFERROR(VLOOKUP(B332,'DM1'!$A$1:$M$80,13,FALSE),"")</f>
        <v/>
      </c>
      <c r="K332" s="40" t="str">
        <f>IFERROR(VLOOKUP(B332,'DM2'!$A$1:$M$80,13,FALSE),"")</f>
        <v/>
      </c>
      <c r="L332" s="40" t="str">
        <f>IFERROR(VLOOKUP(B332,'DM3'!$A$1:$M$80,13,FALSE),"")</f>
        <v/>
      </c>
      <c r="M332" s="40" t="str">
        <f>IFERROR(VLOOKUP(B332,'SP1'!$A$1:$L$80,12,FALSE),"")</f>
        <v/>
      </c>
      <c r="N332" s="40" t="str">
        <f>IFERROR(VLOOKUP(B332,'SP2'!$A$1:$L$80,12,FALSE),"")</f>
        <v/>
      </c>
      <c r="O332" s="40" t="str">
        <f>IFERROR(VLOOKUP(B332,'SP3'!$A$1:$L$73,12,FALSE),"")</f>
        <v/>
      </c>
      <c r="P332" s="41">
        <f t="shared" si="27"/>
        <v>0</v>
      </c>
      <c r="Q332" s="43">
        <f t="shared" si="28"/>
        <v>0</v>
      </c>
      <c r="R332" s="43">
        <f t="shared" si="30"/>
        <v>0</v>
      </c>
      <c r="S332" s="57" t="str">
        <f>IFERROR(VLOOKUP(B332,'Misecky SBX'!$A$1:$F$89,6,FALSE),"")</f>
        <v/>
      </c>
      <c r="T332" s="56" t="str">
        <f>IFERROR(VLOOKUP(B332,DMSBX1!$D$1:$I$367,6,FALSE),"")</f>
        <v/>
      </c>
      <c r="U332" s="57" t="str">
        <f>IFERROR(VLOOKUP(B332,DMSBX2!$C$1:$J$398,8,FALSE),"")</f>
        <v/>
      </c>
      <c r="V332" s="56" t="str">
        <f>IFERROR(VLOOKUP(B332,DMSBX3!$D$1:$I$398,6,FALSE),"")</f>
        <v/>
      </c>
      <c r="W332" s="57" t="str">
        <f>IFERROR(VLOOKUP(B332,pa!$A$1:$G$398,7,FALSE),"")</f>
        <v/>
      </c>
      <c r="X332" s="56" t="str">
        <f>IFERROR(VLOOKUP(B332,so!$A$1:$F$398,6,FALSE),"")</f>
        <v/>
      </c>
      <c r="Y332" s="57" t="str">
        <f>IFERROR(VLOOKUP(B332,ne!$A$1:$F$398,6,FALSE),"")</f>
        <v/>
      </c>
      <c r="Z332" s="54">
        <f t="shared" si="29"/>
        <v>0</v>
      </c>
      <c r="AB332" s="54">
        <f t="shared" si="31"/>
        <v>0</v>
      </c>
    </row>
    <row r="333" spans="2:28" x14ac:dyDescent="0.45">
      <c r="B333" s="38">
        <v>2022076</v>
      </c>
      <c r="C333" s="37" t="s">
        <v>60</v>
      </c>
      <c r="D333" s="39">
        <v>2011</v>
      </c>
      <c r="E333" s="39" t="s">
        <v>36</v>
      </c>
      <c r="F333" s="43">
        <v>20</v>
      </c>
      <c r="G333" s="54">
        <v>0</v>
      </c>
      <c r="H333" s="37" t="s">
        <v>314</v>
      </c>
      <c r="I333" s="37" t="s">
        <v>19</v>
      </c>
      <c r="J333" s="40" t="str">
        <f>IFERROR(VLOOKUP(B333,'DM1'!$A$1:$M$80,13,FALSE),"")</f>
        <v/>
      </c>
      <c r="K333" s="40" t="str">
        <f>IFERROR(VLOOKUP(B333,'DM2'!$A$1:$M$80,13,FALSE),"")</f>
        <v/>
      </c>
      <c r="L333" s="40" t="str">
        <f>IFERROR(VLOOKUP(B333,'DM3'!$A$1:$M$80,13,FALSE),"")</f>
        <v/>
      </c>
      <c r="M333" s="40" t="str">
        <f>IFERROR(VLOOKUP(B333,'SP1'!$A$1:$L$80,12,FALSE),"")</f>
        <v/>
      </c>
      <c r="N333" s="40" t="str">
        <f>IFERROR(VLOOKUP(B333,'SP2'!$A$1:$L$80,12,FALSE),"")</f>
        <v/>
      </c>
      <c r="O333" s="40" t="str">
        <f>IFERROR(VLOOKUP(B333,'SP3'!$A$1:$L$73,12,FALSE),"")</f>
        <v/>
      </c>
      <c r="P333" s="41">
        <f t="shared" si="27"/>
        <v>0</v>
      </c>
      <c r="Q333" s="43">
        <f t="shared" si="28"/>
        <v>0</v>
      </c>
      <c r="R333" s="43">
        <f t="shared" si="30"/>
        <v>0</v>
      </c>
      <c r="S333" s="57" t="str">
        <f>IFERROR(VLOOKUP(B333,'Misecky SBX'!$A$1:$F$89,6,FALSE),"")</f>
        <v/>
      </c>
      <c r="T333" s="56" t="str">
        <f>IFERROR(VLOOKUP(B333,DMSBX1!$D$1:$I$367,6,FALSE),"")</f>
        <v/>
      </c>
      <c r="U333" s="57" t="str">
        <f>IFERROR(VLOOKUP(B333,DMSBX2!$C$1:$J$398,8,FALSE),"")</f>
        <v/>
      </c>
      <c r="V333" s="56" t="str">
        <f>IFERROR(VLOOKUP(B333,DMSBX3!$D$1:$I$398,6,FALSE),"")</f>
        <v/>
      </c>
      <c r="W333" s="57" t="str">
        <f>IFERROR(VLOOKUP(B333,pa!$A$1:$G$398,7,FALSE),"")</f>
        <v/>
      </c>
      <c r="X333" s="56" t="str">
        <f>IFERROR(VLOOKUP(B333,so!$A$1:$F$398,6,FALSE),"")</f>
        <v/>
      </c>
      <c r="Y333" s="57" t="str">
        <f>IFERROR(VLOOKUP(B333,ne!$A$1:$F$398,6,FALSE),"")</f>
        <v/>
      </c>
      <c r="Z333" s="54">
        <f t="shared" si="29"/>
        <v>0</v>
      </c>
      <c r="AB333" s="54">
        <f t="shared" si="31"/>
        <v>0</v>
      </c>
    </row>
    <row r="334" spans="2:28" x14ac:dyDescent="0.45">
      <c r="L334" s="40" t="str">
        <f>IFERROR(VLOOKUP(B334,'DM3'!$A$1:$M$80,13,FALSE),"")</f>
        <v/>
      </c>
      <c r="M334" s="40" t="str">
        <f>IFERROR(VLOOKUP(B334,'SP1'!$A$1:$L$80,12,FALSE),"")</f>
        <v/>
      </c>
      <c r="N334" s="40" t="str">
        <f>IFERROR(VLOOKUP(B334,'SP2'!$A$1:$L$80,12,FALSE),"")</f>
        <v/>
      </c>
      <c r="O334" s="40" t="str">
        <f>IFERROR(VLOOKUP(B334,'SP3'!$A$1:$L$73,12,FALSE),"")</f>
        <v/>
      </c>
      <c r="P334" s="41">
        <f t="shared" si="27"/>
        <v>0</v>
      </c>
      <c r="Q334" s="43">
        <f t="shared" si="28"/>
        <v>0</v>
      </c>
      <c r="R334" s="43"/>
      <c r="W334" s="57" t="str">
        <f>IFERROR(VLOOKUP(B334,pa!$A$1:$G$398,7,FALSE),"")</f>
        <v/>
      </c>
      <c r="X334" s="56" t="str">
        <f>IFERROR(VLOOKUP(B334,so!$A$1:$F$398,6,FALSE),"")</f>
        <v/>
      </c>
      <c r="Y334" s="57" t="str">
        <f>IFERROR(VLOOKUP(B334,ne!$A$1:$F$398,6,FALSE),"")</f>
        <v/>
      </c>
      <c r="Z334" s="54">
        <f t="shared" si="29"/>
        <v>0</v>
      </c>
    </row>
    <row r="335" spans="2:28" x14ac:dyDescent="0.45">
      <c r="L335" s="40" t="str">
        <f>IFERROR(VLOOKUP(B335,'DM3'!$A$1:$M$80,13,FALSE),"")</f>
        <v/>
      </c>
      <c r="M335" s="40" t="str">
        <f>IFERROR(VLOOKUP(B335,'SP1'!$A$1:$L$80,12,FALSE),"")</f>
        <v/>
      </c>
      <c r="N335" s="40" t="str">
        <f>IFERROR(VLOOKUP(B335,'SP2'!$A$1:$L$80,12,FALSE),"")</f>
        <v/>
      </c>
      <c r="O335" s="40" t="str">
        <f>IFERROR(VLOOKUP(B335,'SP3'!$A$1:$L$73,12,FALSE),"")</f>
        <v/>
      </c>
      <c r="P335" s="41">
        <f t="shared" si="27"/>
        <v>0</v>
      </c>
      <c r="Q335" s="43">
        <f t="shared" si="28"/>
        <v>0</v>
      </c>
      <c r="R335" s="43"/>
      <c r="W335" s="57" t="str">
        <f>IFERROR(VLOOKUP(B335,pa!$A$1:$G$398,7,FALSE),"")</f>
        <v/>
      </c>
      <c r="X335" s="56" t="str">
        <f>IFERROR(VLOOKUP(B335,so!$A$1:$F$398,6,FALSE),"")</f>
        <v/>
      </c>
      <c r="Y335" s="57" t="str">
        <f>IFERROR(VLOOKUP(B335,ne!$A$1:$F$398,6,FALSE),"")</f>
        <v/>
      </c>
      <c r="Z335" s="54">
        <f t="shared" si="29"/>
        <v>0</v>
      </c>
    </row>
    <row r="336" spans="2:28" x14ac:dyDescent="0.45">
      <c r="L336" s="40" t="str">
        <f>IFERROR(VLOOKUP(B336,'DM3'!$A$1:$M$80,13,FALSE),"")</f>
        <v/>
      </c>
      <c r="M336" s="40" t="str">
        <f>IFERROR(VLOOKUP(B336,'SP1'!$A$1:$L$80,12,FALSE),"")</f>
        <v/>
      </c>
      <c r="N336" s="40" t="str">
        <f>IFERROR(VLOOKUP(B336,'SP2'!$A$1:$L$80,12,FALSE),"")</f>
        <v/>
      </c>
      <c r="O336" s="40" t="str">
        <f>IFERROR(VLOOKUP(B336,'SP3'!$A$1:$L$73,12,FALSE),"")</f>
        <v/>
      </c>
      <c r="P336" s="41">
        <f t="shared" si="27"/>
        <v>0</v>
      </c>
      <c r="Q336" s="43">
        <f t="shared" si="28"/>
        <v>0</v>
      </c>
      <c r="R336" s="43"/>
      <c r="W336" s="57" t="str">
        <f>IFERROR(VLOOKUP(B336,pa!$A$1:$G$398,7,FALSE),"")</f>
        <v/>
      </c>
      <c r="X336" s="56" t="str">
        <f>IFERROR(VLOOKUP(B336,so!$A$1:$F$398,6,FALSE),"")</f>
        <v/>
      </c>
      <c r="Y336" s="57" t="str">
        <f>IFERROR(VLOOKUP(B336,ne!$A$1:$F$398,6,FALSE),"")</f>
        <v/>
      </c>
      <c r="Z336" s="54">
        <f t="shared" si="29"/>
        <v>0</v>
      </c>
    </row>
    <row r="337" spans="12:26" x14ac:dyDescent="0.45">
      <c r="L337" s="40" t="str">
        <f>IFERROR(VLOOKUP(B337,'DM3'!$A$1:$M$80,13,FALSE),"")</f>
        <v/>
      </c>
      <c r="M337" s="40" t="str">
        <f>IFERROR(VLOOKUP(B337,'SP1'!$A$1:$L$80,12,FALSE),"")</f>
        <v/>
      </c>
      <c r="N337" s="40" t="str">
        <f>IFERROR(VLOOKUP(B337,'SP2'!$A$1:$L$80,12,FALSE),"")</f>
        <v/>
      </c>
      <c r="O337" s="40" t="str">
        <f>IFERROR(VLOOKUP(B337,'SP3'!$A$1:$L$73,12,FALSE),"")</f>
        <v/>
      </c>
      <c r="P337" s="41">
        <f t="shared" si="27"/>
        <v>0</v>
      </c>
      <c r="Q337" s="43">
        <f t="shared" si="28"/>
        <v>0</v>
      </c>
      <c r="R337" s="43"/>
      <c r="W337" s="57" t="str">
        <f>IFERROR(VLOOKUP(B337,pa!$A$1:$G$398,7,FALSE),"")</f>
        <v/>
      </c>
      <c r="X337" s="56" t="str">
        <f>IFERROR(VLOOKUP(B337,so!$A$1:$F$398,6,FALSE),"")</f>
        <v/>
      </c>
      <c r="Y337" s="57" t="str">
        <f>IFERROR(VLOOKUP(B337,ne!$A$1:$F$398,6,FALSE),"")</f>
        <v/>
      </c>
      <c r="Z337" s="54">
        <f t="shared" si="29"/>
        <v>0</v>
      </c>
    </row>
    <row r="338" spans="12:26" x14ac:dyDescent="0.45">
      <c r="L338" s="40" t="str">
        <f>IFERROR(VLOOKUP(B338,'DM3'!$A$1:$M$80,13,FALSE),"")</f>
        <v/>
      </c>
      <c r="M338" s="40" t="str">
        <f>IFERROR(VLOOKUP(B338,'SP1'!$A$1:$L$80,12,FALSE),"")</f>
        <v/>
      </c>
      <c r="N338" s="40" t="str">
        <f>IFERROR(VLOOKUP(B338,'SP2'!$A$1:$L$80,12,FALSE),"")</f>
        <v/>
      </c>
      <c r="O338" s="40" t="str">
        <f>IFERROR(VLOOKUP(B338,'SP3'!$A$1:$L$73,12,FALSE),"")</f>
        <v/>
      </c>
      <c r="P338" s="41">
        <f t="shared" ref="P338:P369" si="32">SUM(J338:O338)</f>
        <v>0</v>
      </c>
      <c r="Q338" s="43">
        <f t="shared" ref="Q338:Q366" si="33">IFERROR(LARGE(J338:O338,1),0)+IFERROR(LARGE(J338:O338,2),0)+IFERROR(LARGE(J338:O338,3),0)+IFERROR(LARGE(J338:O338,4),0)</f>
        <v>0</v>
      </c>
      <c r="R338" s="43"/>
      <c r="W338" s="57" t="str">
        <f>IFERROR(VLOOKUP(B338,pa!$A$1:$G$398,7,FALSE),"")</f>
        <v/>
      </c>
      <c r="X338" s="56" t="str">
        <f>IFERROR(VLOOKUP(B338,so!$A$1:$F$398,6,FALSE),"")</f>
        <v/>
      </c>
      <c r="Y338" s="57" t="str">
        <f>IFERROR(VLOOKUP(B338,ne!$A$1:$F$398,6,FALSE),"")</f>
        <v/>
      </c>
      <c r="Z338" s="54">
        <f t="shared" si="29"/>
        <v>0</v>
      </c>
    </row>
    <row r="339" spans="12:26" x14ac:dyDescent="0.45">
      <c r="L339" s="40" t="str">
        <f>IFERROR(VLOOKUP(B339,'DM3'!$A$1:$M$80,13,FALSE),"")</f>
        <v/>
      </c>
      <c r="M339" s="40" t="str">
        <f>IFERROR(VLOOKUP(B339,'SP1'!$A$1:$L$80,12,FALSE),"")</f>
        <v/>
      </c>
      <c r="N339" s="40" t="str">
        <f>IFERROR(VLOOKUP(B339,'SP2'!$A$1:$L$80,12,FALSE),"")</f>
        <v/>
      </c>
      <c r="O339" s="40" t="str">
        <f>IFERROR(VLOOKUP(B339,'SP3'!$A$1:$L$73,12,FALSE),"")</f>
        <v/>
      </c>
      <c r="P339" s="41">
        <f t="shared" si="32"/>
        <v>0</v>
      </c>
      <c r="Q339" s="43">
        <f t="shared" si="33"/>
        <v>0</v>
      </c>
      <c r="R339" s="43"/>
      <c r="W339" s="57" t="str">
        <f>IFERROR(VLOOKUP(B339,pa!$A$1:$G$398,7,FALSE),"")</f>
        <v/>
      </c>
      <c r="X339" s="56" t="str">
        <f>IFERROR(VLOOKUP(B339,so!$A$1:$F$398,6,FALSE),"")</f>
        <v/>
      </c>
      <c r="Y339" s="57" t="str">
        <f>IFERROR(VLOOKUP(B339,ne!$A$1:$F$398,6,FALSE),"")</f>
        <v/>
      </c>
      <c r="Z339" s="54">
        <f t="shared" si="29"/>
        <v>0</v>
      </c>
    </row>
    <row r="340" spans="12:26" x14ac:dyDescent="0.45">
      <c r="L340" s="40" t="str">
        <f>IFERROR(VLOOKUP(B340,'DM3'!$A$1:$M$80,13,FALSE),"")</f>
        <v/>
      </c>
      <c r="M340" s="40" t="str">
        <f>IFERROR(VLOOKUP(B340,'SP1'!$A$1:$L$80,12,FALSE),"")</f>
        <v/>
      </c>
      <c r="N340" s="40" t="str">
        <f>IFERROR(VLOOKUP(B340,'SP2'!$A$1:$L$80,12,FALSE),"")</f>
        <v/>
      </c>
      <c r="O340" s="40" t="str">
        <f>IFERROR(VLOOKUP(B340,'SP3'!$A$1:$L$73,12,FALSE),"")</f>
        <v/>
      </c>
      <c r="P340" s="41">
        <f t="shared" si="32"/>
        <v>0</v>
      </c>
      <c r="Q340" s="43">
        <f t="shared" si="33"/>
        <v>0</v>
      </c>
      <c r="R340" s="43"/>
      <c r="W340" s="57" t="str">
        <f>IFERROR(VLOOKUP(B340,pa!$A$1:$G$398,7,FALSE),"")</f>
        <v/>
      </c>
      <c r="X340" s="56" t="str">
        <f>IFERROR(VLOOKUP(B340,so!$A$1:$F$398,6,FALSE),"")</f>
        <v/>
      </c>
      <c r="Y340" s="57" t="str">
        <f>IFERROR(VLOOKUP(B340,ne!$A$1:$F$398,6,FALSE),"")</f>
        <v/>
      </c>
      <c r="Z340" s="54">
        <f t="shared" si="29"/>
        <v>0</v>
      </c>
    </row>
    <row r="341" spans="12:26" x14ac:dyDescent="0.45">
      <c r="L341" s="40" t="str">
        <f>IFERROR(VLOOKUP(B341,'DM3'!$A$1:$M$80,13,FALSE),"")</f>
        <v/>
      </c>
      <c r="M341" s="40" t="str">
        <f>IFERROR(VLOOKUP(B341,'SP1'!$A$1:$L$80,12,FALSE),"")</f>
        <v/>
      </c>
      <c r="N341" s="40" t="str">
        <f>IFERROR(VLOOKUP(B341,'SP2'!$A$1:$L$80,12,FALSE),"")</f>
        <v/>
      </c>
      <c r="O341" s="40" t="str">
        <f>IFERROR(VLOOKUP(B341,'SP3'!$A$1:$L$73,12,FALSE),"")</f>
        <v/>
      </c>
      <c r="P341" s="41">
        <f t="shared" si="32"/>
        <v>0</v>
      </c>
      <c r="Q341" s="43">
        <f t="shared" si="33"/>
        <v>0</v>
      </c>
      <c r="R341" s="43"/>
      <c r="W341" s="57" t="str">
        <f>IFERROR(VLOOKUP(B341,pa!$A$1:$G$398,7,FALSE),"")</f>
        <v/>
      </c>
      <c r="X341" s="56" t="str">
        <f>IFERROR(VLOOKUP(B341,so!$A$1:$F$398,6,FALSE),"")</f>
        <v/>
      </c>
      <c r="Y341" s="57" t="str">
        <f>IFERROR(VLOOKUP(B341,ne!$A$1:$F$398,6,FALSE),"")</f>
        <v/>
      </c>
      <c r="Z341" s="54">
        <f t="shared" si="29"/>
        <v>0</v>
      </c>
    </row>
    <row r="342" spans="12:26" x14ac:dyDescent="0.45">
      <c r="L342" s="40" t="str">
        <f>IFERROR(VLOOKUP(B342,'DM3'!$A$1:$M$80,13,FALSE),"")</f>
        <v/>
      </c>
      <c r="M342" s="40" t="str">
        <f>IFERROR(VLOOKUP(B342,'SP1'!$A$1:$L$80,12,FALSE),"")</f>
        <v/>
      </c>
      <c r="N342" s="40" t="str">
        <f>IFERROR(VLOOKUP(B342,'SP2'!$A$1:$L$80,12,FALSE),"")</f>
        <v/>
      </c>
      <c r="O342" s="40" t="str">
        <f>IFERROR(VLOOKUP(B342,'SP3'!$A$1:$L$73,12,FALSE),"")</f>
        <v/>
      </c>
      <c r="P342" s="41">
        <f t="shared" si="32"/>
        <v>0</v>
      </c>
      <c r="Q342" s="43">
        <f t="shared" si="33"/>
        <v>0</v>
      </c>
      <c r="R342" s="43"/>
      <c r="W342" s="57" t="str">
        <f>IFERROR(VLOOKUP(B342,pa!$A$1:$G$398,7,FALSE),"")</f>
        <v/>
      </c>
      <c r="X342" s="56" t="str">
        <f>IFERROR(VLOOKUP(B342,so!$A$1:$F$398,6,FALSE),"")</f>
        <v/>
      </c>
      <c r="Y342" s="57" t="str">
        <f>IFERROR(VLOOKUP(B342,ne!$A$1:$F$398,6,FALSE),"")</f>
        <v/>
      </c>
      <c r="Z342" s="54">
        <f t="shared" si="29"/>
        <v>0</v>
      </c>
    </row>
    <row r="343" spans="12:26" x14ac:dyDescent="0.45">
      <c r="L343" s="40" t="str">
        <f>IFERROR(VLOOKUP(B343,'DM3'!$A$1:$M$80,13,FALSE),"")</f>
        <v/>
      </c>
      <c r="M343" s="40" t="str">
        <f>IFERROR(VLOOKUP(B343,'SP1'!$A$1:$L$80,12,FALSE),"")</f>
        <v/>
      </c>
      <c r="N343" s="40" t="str">
        <f>IFERROR(VLOOKUP(B343,'SP2'!$A$1:$L$80,12,FALSE),"")</f>
        <v/>
      </c>
      <c r="O343" s="40" t="str">
        <f>IFERROR(VLOOKUP(B343,'SP3'!$A$1:$L$73,12,FALSE),"")</f>
        <v/>
      </c>
      <c r="P343" s="41">
        <f t="shared" si="32"/>
        <v>0</v>
      </c>
      <c r="Q343" s="43">
        <f t="shared" si="33"/>
        <v>0</v>
      </c>
      <c r="R343" s="43"/>
      <c r="W343" s="57" t="str">
        <f>IFERROR(VLOOKUP(B343,pa!$A$1:$G$398,7,FALSE),"")</f>
        <v/>
      </c>
      <c r="X343" s="56" t="str">
        <f>IFERROR(VLOOKUP(B343,so!$A$1:$F$398,6,FALSE),"")</f>
        <v/>
      </c>
      <c r="Y343" s="57" t="str">
        <f>IFERROR(VLOOKUP(B343,ne!$A$1:$F$398,6,FALSE),"")</f>
        <v/>
      </c>
      <c r="Z343" s="54">
        <f t="shared" si="29"/>
        <v>0</v>
      </c>
    </row>
    <row r="344" spans="12:26" x14ac:dyDescent="0.45">
      <c r="L344" s="40" t="str">
        <f>IFERROR(VLOOKUP(B344,'DM3'!$A$1:$M$80,13,FALSE),"")</f>
        <v/>
      </c>
      <c r="M344" s="40" t="str">
        <f>IFERROR(VLOOKUP(B344,'SP1'!$A$1:$L$80,12,FALSE),"")</f>
        <v/>
      </c>
      <c r="N344" s="40" t="str">
        <f>IFERROR(VLOOKUP(B344,'SP2'!$A$1:$L$80,12,FALSE),"")</f>
        <v/>
      </c>
      <c r="O344" s="40" t="str">
        <f>IFERROR(VLOOKUP(B344,'SP3'!$A$1:$L$73,12,FALSE),"")</f>
        <v/>
      </c>
      <c r="P344" s="41">
        <f t="shared" si="32"/>
        <v>0</v>
      </c>
      <c r="Q344" s="43">
        <f t="shared" si="33"/>
        <v>0</v>
      </c>
      <c r="R344" s="43"/>
      <c r="W344" s="57" t="str">
        <f>IFERROR(VLOOKUP(B344,pa!$A$1:$G$398,7,FALSE),"")</f>
        <v/>
      </c>
      <c r="X344" s="56" t="str">
        <f>IFERROR(VLOOKUP(B344,so!$A$1:$F$398,6,FALSE),"")</f>
        <v/>
      </c>
      <c r="Y344" s="57" t="str">
        <f>IFERROR(VLOOKUP(B344,ne!$A$1:$F$398,6,FALSE),"")</f>
        <v/>
      </c>
      <c r="Z344" s="54">
        <f t="shared" si="29"/>
        <v>0</v>
      </c>
    </row>
    <row r="345" spans="12:26" x14ac:dyDescent="0.45">
      <c r="L345" s="40" t="str">
        <f>IFERROR(VLOOKUP(B345,'DM3'!$A$1:$M$80,13,FALSE),"")</f>
        <v/>
      </c>
      <c r="M345" s="40" t="str">
        <f>IFERROR(VLOOKUP(B345,'SP1'!$A$1:$L$80,12,FALSE),"")</f>
        <v/>
      </c>
      <c r="N345" s="40" t="str">
        <f>IFERROR(VLOOKUP(B345,'SP2'!$A$1:$L$80,12,FALSE),"")</f>
        <v/>
      </c>
      <c r="O345" s="40" t="str">
        <f>IFERROR(VLOOKUP(B345,'SP3'!$A$1:$L$73,12,FALSE),"")</f>
        <v/>
      </c>
      <c r="P345" s="41">
        <f t="shared" si="32"/>
        <v>0</v>
      </c>
      <c r="Q345" s="43">
        <f t="shared" si="33"/>
        <v>0</v>
      </c>
      <c r="R345" s="43"/>
      <c r="W345" s="57" t="str">
        <f>IFERROR(VLOOKUP(B345,pa!$A$1:$G$398,7,FALSE),"")</f>
        <v/>
      </c>
      <c r="X345" s="56" t="str">
        <f>IFERROR(VLOOKUP(B345,so!$A$1:$F$398,6,FALSE),"")</f>
        <v/>
      </c>
      <c r="Y345" s="57" t="str">
        <f>IFERROR(VLOOKUP(B345,ne!$A$1:$F$398,6,FALSE),"")</f>
        <v/>
      </c>
      <c r="Z345" s="54">
        <f t="shared" si="29"/>
        <v>0</v>
      </c>
    </row>
    <row r="346" spans="12:26" x14ac:dyDescent="0.45">
      <c r="L346" s="40" t="str">
        <f>IFERROR(VLOOKUP(B346,'DM3'!$A$1:$M$80,13,FALSE),"")</f>
        <v/>
      </c>
      <c r="M346" s="40" t="str">
        <f>IFERROR(VLOOKUP(B346,'SP1'!$A$1:$L$80,12,FALSE),"")</f>
        <v/>
      </c>
      <c r="N346" s="40" t="str">
        <f>IFERROR(VLOOKUP(B346,'SP2'!$A$1:$L$80,12,FALSE),"")</f>
        <v/>
      </c>
      <c r="O346" s="40" t="str">
        <f>IFERROR(VLOOKUP(B346,'SP3'!$A$1:$L$73,12,FALSE),"")</f>
        <v/>
      </c>
      <c r="P346" s="41">
        <f t="shared" si="32"/>
        <v>0</v>
      </c>
      <c r="Q346" s="43">
        <f t="shared" si="33"/>
        <v>0</v>
      </c>
      <c r="R346" s="43"/>
      <c r="W346" s="57" t="str">
        <f>IFERROR(VLOOKUP(B346,pa!$A$1:$G$398,7,FALSE),"")</f>
        <v/>
      </c>
      <c r="X346" s="56" t="str">
        <f>IFERROR(VLOOKUP(B346,so!$A$1:$F$398,6,FALSE),"")</f>
        <v/>
      </c>
      <c r="Y346" s="57" t="str">
        <f>IFERROR(VLOOKUP(B346,ne!$A$1:$F$398,6,FALSE),"")</f>
        <v/>
      </c>
      <c r="Z346" s="54">
        <f t="shared" si="29"/>
        <v>0</v>
      </c>
    </row>
    <row r="347" spans="12:26" x14ac:dyDescent="0.45">
      <c r="L347" s="40" t="str">
        <f>IFERROR(VLOOKUP(B347,'DM3'!$A$1:$M$80,13,FALSE),"")</f>
        <v/>
      </c>
      <c r="M347" s="40" t="str">
        <f>IFERROR(VLOOKUP(B347,'SP1'!$A$1:$L$80,12,FALSE),"")</f>
        <v/>
      </c>
      <c r="N347" s="40" t="str">
        <f>IFERROR(VLOOKUP(B347,'SP2'!$A$1:$L$80,12,FALSE),"")</f>
        <v/>
      </c>
      <c r="O347" s="40" t="str">
        <f>IFERROR(VLOOKUP(B347,'SP3'!$A$1:$L$73,12,FALSE),"")</f>
        <v/>
      </c>
      <c r="P347" s="41">
        <f t="shared" si="32"/>
        <v>0</v>
      </c>
      <c r="Q347" s="43">
        <f t="shared" si="33"/>
        <v>0</v>
      </c>
      <c r="R347" s="43"/>
      <c r="W347" s="57" t="str">
        <f>IFERROR(VLOOKUP(B347,pa!$A$1:$G$398,7,FALSE),"")</f>
        <v/>
      </c>
      <c r="X347" s="56" t="str">
        <f>IFERROR(VLOOKUP(B347,so!$A$1:$F$398,6,FALSE),"")</f>
        <v/>
      </c>
      <c r="Y347" s="57" t="str">
        <f>IFERROR(VLOOKUP(B347,ne!$A$1:$F$398,6,FALSE),"")</f>
        <v/>
      </c>
      <c r="Z347" s="54">
        <f t="shared" si="29"/>
        <v>0</v>
      </c>
    </row>
    <row r="348" spans="12:26" x14ac:dyDescent="0.45">
      <c r="L348" s="40" t="str">
        <f>IFERROR(VLOOKUP(B348,'DM3'!$A$1:$M$80,13,FALSE),"")</f>
        <v/>
      </c>
      <c r="M348" s="40" t="str">
        <f>IFERROR(VLOOKUP(B348,'SP1'!$A$1:$L$80,12,FALSE),"")</f>
        <v/>
      </c>
      <c r="N348" s="40" t="str">
        <f>IFERROR(VLOOKUP(B348,'SP2'!$A$1:$L$80,12,FALSE),"")</f>
        <v/>
      </c>
      <c r="O348" s="40" t="str">
        <f>IFERROR(VLOOKUP(B348,'SP3'!$A$1:$L$73,12,FALSE),"")</f>
        <v/>
      </c>
      <c r="P348" s="41">
        <f t="shared" si="32"/>
        <v>0</v>
      </c>
      <c r="Q348" s="43">
        <f t="shared" si="33"/>
        <v>0</v>
      </c>
      <c r="R348" s="43"/>
      <c r="W348" s="57" t="str">
        <f>IFERROR(VLOOKUP(B348,pa!$A$1:$G$398,7,FALSE),"")</f>
        <v/>
      </c>
      <c r="X348" s="56" t="str">
        <f>IFERROR(VLOOKUP(B348,so!$A$1:$F$398,6,FALSE),"")</f>
        <v/>
      </c>
      <c r="Y348" s="57" t="str">
        <f>IFERROR(VLOOKUP(B348,ne!$A$1:$F$398,6,FALSE),"")</f>
        <v/>
      </c>
      <c r="Z348" s="54">
        <f t="shared" si="29"/>
        <v>0</v>
      </c>
    </row>
    <row r="349" spans="12:26" x14ac:dyDescent="0.45">
      <c r="L349" s="40" t="str">
        <f>IFERROR(VLOOKUP(B349,'DM3'!$A$1:$M$80,13,FALSE),"")</f>
        <v/>
      </c>
      <c r="M349" s="40" t="str">
        <f>IFERROR(VLOOKUP(B349,'SP1'!$A$1:$L$80,12,FALSE),"")</f>
        <v/>
      </c>
      <c r="N349" s="40" t="str">
        <f>IFERROR(VLOOKUP(B349,'SP2'!$A$1:$L$80,12,FALSE),"")</f>
        <v/>
      </c>
      <c r="O349" s="40" t="str">
        <f>IFERROR(VLOOKUP(B349,'SP3'!$A$1:$L$73,12,FALSE),"")</f>
        <v/>
      </c>
      <c r="P349" s="41">
        <f t="shared" si="32"/>
        <v>0</v>
      </c>
      <c r="Q349" s="43">
        <f t="shared" si="33"/>
        <v>0</v>
      </c>
      <c r="R349" s="43"/>
      <c r="W349" s="57" t="str">
        <f>IFERROR(VLOOKUP(B349,pa!$A$1:$G$398,7,FALSE),"")</f>
        <v/>
      </c>
      <c r="X349" s="56" t="str">
        <f>IFERROR(VLOOKUP(B349,so!$A$1:$F$398,6,FALSE),"")</f>
        <v/>
      </c>
      <c r="Y349" s="57" t="str">
        <f>IFERROR(VLOOKUP(B349,ne!$A$1:$F$398,6,FALSE),"")</f>
        <v/>
      </c>
      <c r="Z349" s="54">
        <f t="shared" si="29"/>
        <v>0</v>
      </c>
    </row>
    <row r="350" spans="12:26" x14ac:dyDescent="0.45">
      <c r="L350" s="40" t="str">
        <f>IFERROR(VLOOKUP(B350,'DM3'!$A$1:$M$80,13,FALSE),"")</f>
        <v/>
      </c>
      <c r="M350" s="40" t="str">
        <f>IFERROR(VLOOKUP(B350,'SP1'!$A$1:$L$80,12,FALSE),"")</f>
        <v/>
      </c>
      <c r="N350" s="40" t="str">
        <f>IFERROR(VLOOKUP(B350,'SP2'!$A$1:$L$80,12,FALSE),"")</f>
        <v/>
      </c>
      <c r="O350" s="40" t="str">
        <f>IFERROR(VLOOKUP(B350,'SP3'!$A$1:$L$73,12,FALSE),"")</f>
        <v/>
      </c>
      <c r="P350" s="41">
        <f t="shared" si="32"/>
        <v>0</v>
      </c>
      <c r="Q350" s="43">
        <f t="shared" si="33"/>
        <v>0</v>
      </c>
      <c r="R350" s="43"/>
      <c r="W350" s="57" t="str">
        <f>IFERROR(VLOOKUP(B350,pa!$A$1:$G$398,7,FALSE),"")</f>
        <v/>
      </c>
      <c r="X350" s="56" t="str">
        <f>IFERROR(VLOOKUP(B350,so!$A$1:$F$398,6,FALSE),"")</f>
        <v/>
      </c>
      <c r="Y350" s="57" t="str">
        <f>IFERROR(VLOOKUP(B350,ne!$A$1:$F$398,6,FALSE),"")</f>
        <v/>
      </c>
      <c r="Z350" s="54">
        <f t="shared" si="29"/>
        <v>0</v>
      </c>
    </row>
    <row r="351" spans="12:26" x14ac:dyDescent="0.45">
      <c r="L351" s="40" t="str">
        <f>IFERROR(VLOOKUP(B351,'DM3'!$A$1:$M$80,13,FALSE),"")</f>
        <v/>
      </c>
      <c r="M351" s="40" t="str">
        <f>IFERROR(VLOOKUP(B351,'SP1'!$A$1:$L$80,12,FALSE),"")</f>
        <v/>
      </c>
      <c r="N351" s="40" t="str">
        <f>IFERROR(VLOOKUP(B351,'SP2'!$A$1:$L$80,12,FALSE),"")</f>
        <v/>
      </c>
      <c r="O351" s="40" t="str">
        <f>IFERROR(VLOOKUP(B351,'SP3'!$A$1:$L$73,12,FALSE),"")</f>
        <v/>
      </c>
      <c r="P351" s="41">
        <f t="shared" si="32"/>
        <v>0</v>
      </c>
      <c r="Q351" s="43">
        <f t="shared" si="33"/>
        <v>0</v>
      </c>
      <c r="R351" s="43"/>
      <c r="W351" s="57" t="str">
        <f>IFERROR(VLOOKUP(B351,pa!$A$1:$G$398,7,FALSE),"")</f>
        <v/>
      </c>
      <c r="X351" s="56" t="str">
        <f>IFERROR(VLOOKUP(B351,so!$A$1:$F$398,6,FALSE),"")</f>
        <v/>
      </c>
      <c r="Y351" s="57" t="str">
        <f>IFERROR(VLOOKUP(B351,ne!$A$1:$F$398,6,FALSE),"")</f>
        <v/>
      </c>
      <c r="Z351" s="54">
        <f t="shared" si="29"/>
        <v>0</v>
      </c>
    </row>
    <row r="352" spans="12:26" x14ac:dyDescent="0.45">
      <c r="L352" s="40" t="str">
        <f>IFERROR(VLOOKUP(B352,'DM3'!$A$1:$M$80,13,FALSE),"")</f>
        <v/>
      </c>
      <c r="M352" s="40" t="str">
        <f>IFERROR(VLOOKUP(B352,'SP1'!$A$1:$L$80,12,FALSE),"")</f>
        <v/>
      </c>
      <c r="N352" s="40" t="str">
        <f>IFERROR(VLOOKUP(B352,'SP2'!$A$1:$L$80,12,FALSE),"")</f>
        <v/>
      </c>
      <c r="O352" s="40" t="str">
        <f>IFERROR(VLOOKUP(B352,'SP3'!$A$1:$L$73,12,FALSE),"")</f>
        <v/>
      </c>
      <c r="P352" s="41">
        <f t="shared" si="32"/>
        <v>0</v>
      </c>
      <c r="Q352" s="43">
        <f t="shared" si="33"/>
        <v>0</v>
      </c>
      <c r="R352" s="43"/>
      <c r="W352" s="57" t="str">
        <f>IFERROR(VLOOKUP(B352,pa!$A$1:$G$398,7,FALSE),"")</f>
        <v/>
      </c>
      <c r="X352" s="56" t="str">
        <f>IFERROR(VLOOKUP(B352,so!$A$1:$F$398,6,FALSE),"")</f>
        <v/>
      </c>
      <c r="Y352" s="57" t="str">
        <f>IFERROR(VLOOKUP(B352,ne!$A$1:$F$398,6,FALSE),"")</f>
        <v/>
      </c>
      <c r="Z352" s="54">
        <f t="shared" si="29"/>
        <v>0</v>
      </c>
    </row>
    <row r="353" spans="12:26" x14ac:dyDescent="0.45">
      <c r="L353" s="40" t="str">
        <f>IFERROR(VLOOKUP(B353,'DM3'!$A$1:$M$80,13,FALSE),"")</f>
        <v/>
      </c>
      <c r="M353" s="40" t="str">
        <f>IFERROR(VLOOKUP(B353,'SP1'!$A$1:$L$80,12,FALSE),"")</f>
        <v/>
      </c>
      <c r="N353" s="40" t="str">
        <f>IFERROR(VLOOKUP(B353,'SP2'!$A$1:$L$80,12,FALSE),"")</f>
        <v/>
      </c>
      <c r="O353" s="40" t="str">
        <f>IFERROR(VLOOKUP(B353,'SP3'!$A$1:$L$73,12,FALSE),"")</f>
        <v/>
      </c>
      <c r="P353" s="41">
        <f t="shared" si="32"/>
        <v>0</v>
      </c>
      <c r="Q353" s="43">
        <f t="shared" si="33"/>
        <v>0</v>
      </c>
      <c r="R353" s="43"/>
      <c r="W353" s="57" t="str">
        <f>IFERROR(VLOOKUP(B353,pa!$A$1:$G$398,7,FALSE),"")</f>
        <v/>
      </c>
      <c r="X353" s="56" t="str">
        <f>IFERROR(VLOOKUP(B353,so!$A$1:$F$398,6,FALSE),"")</f>
        <v/>
      </c>
      <c r="Y353" s="57" t="str">
        <f>IFERROR(VLOOKUP(B353,ne!$A$1:$F$398,6,FALSE),"")</f>
        <v/>
      </c>
      <c r="Z353" s="54">
        <f t="shared" si="29"/>
        <v>0</v>
      </c>
    </row>
    <row r="354" spans="12:26" x14ac:dyDescent="0.45">
      <c r="L354" s="40" t="str">
        <f>IFERROR(VLOOKUP(B354,'DM3'!$A$1:$M$80,13,FALSE),"")</f>
        <v/>
      </c>
      <c r="M354" s="40" t="str">
        <f>IFERROR(VLOOKUP(B354,'SP1'!$A$1:$L$80,12,FALSE),"")</f>
        <v/>
      </c>
      <c r="N354" s="40" t="str">
        <f>IFERROR(VLOOKUP(B354,'SP2'!$A$1:$L$80,12,FALSE),"")</f>
        <v/>
      </c>
      <c r="O354" s="40" t="str">
        <f>IFERROR(VLOOKUP(B354,'SP3'!$A$1:$L$73,12,FALSE),"")</f>
        <v/>
      </c>
      <c r="P354" s="41">
        <f t="shared" si="32"/>
        <v>0</v>
      </c>
      <c r="Q354" s="43">
        <f t="shared" si="33"/>
        <v>0</v>
      </c>
      <c r="R354" s="43"/>
      <c r="W354" s="57" t="str">
        <f>IFERROR(VLOOKUP(B354,pa!$A$1:$G$398,7,FALSE),"")</f>
        <v/>
      </c>
      <c r="X354" s="56" t="str">
        <f>IFERROR(VLOOKUP(B354,so!$A$1:$F$398,6,FALSE),"")</f>
        <v/>
      </c>
      <c r="Y354" s="57" t="str">
        <f>IFERROR(VLOOKUP(B354,ne!$A$1:$F$398,6,FALSE),"")</f>
        <v/>
      </c>
      <c r="Z354" s="54">
        <f t="shared" si="29"/>
        <v>0</v>
      </c>
    </row>
    <row r="355" spans="12:26" x14ac:dyDescent="0.45">
      <c r="L355" s="40" t="str">
        <f>IFERROR(VLOOKUP(B355,'DM3'!$A$1:$M$80,13,FALSE),"")</f>
        <v/>
      </c>
      <c r="M355" s="40" t="str">
        <f>IFERROR(VLOOKUP(B355,'SP1'!$A$1:$L$80,12,FALSE),"")</f>
        <v/>
      </c>
      <c r="N355" s="40" t="str">
        <f>IFERROR(VLOOKUP(B355,'SP2'!$A$1:$L$80,12,FALSE),"")</f>
        <v/>
      </c>
      <c r="O355" s="40" t="str">
        <f>IFERROR(VLOOKUP(B355,'SP3'!$A$1:$L$73,12,FALSE),"")</f>
        <v/>
      </c>
      <c r="P355" s="41">
        <f t="shared" si="32"/>
        <v>0</v>
      </c>
      <c r="Q355" s="43">
        <f t="shared" si="33"/>
        <v>0</v>
      </c>
      <c r="R355" s="43"/>
      <c r="W355" s="57" t="str">
        <f>IFERROR(VLOOKUP(B355,pa!$A$1:$G$398,7,FALSE),"")</f>
        <v/>
      </c>
      <c r="X355" s="56" t="str">
        <f>IFERROR(VLOOKUP(B355,so!$A$1:$F$398,6,FALSE),"")</f>
        <v/>
      </c>
      <c r="Y355" s="57" t="str">
        <f>IFERROR(VLOOKUP(B355,ne!$A$1:$F$398,6,FALSE),"")</f>
        <v/>
      </c>
      <c r="Z355" s="54">
        <f t="shared" si="29"/>
        <v>0</v>
      </c>
    </row>
    <row r="356" spans="12:26" x14ac:dyDescent="0.45">
      <c r="L356" s="40" t="str">
        <f>IFERROR(VLOOKUP(B356,'DM3'!$A$1:$M$80,13,FALSE),"")</f>
        <v/>
      </c>
      <c r="M356" s="40" t="str">
        <f>IFERROR(VLOOKUP(B356,'SP1'!$A$1:$L$80,12,FALSE),"")</f>
        <v/>
      </c>
      <c r="N356" s="40" t="str">
        <f>IFERROR(VLOOKUP(B356,'SP2'!$A$1:$L$80,12,FALSE),"")</f>
        <v/>
      </c>
      <c r="O356" s="40" t="str">
        <f>IFERROR(VLOOKUP(B356,'SP3'!$A$1:$L$73,12,FALSE),"")</f>
        <v/>
      </c>
      <c r="P356" s="41">
        <f t="shared" si="32"/>
        <v>0</v>
      </c>
      <c r="Q356" s="43">
        <f t="shared" si="33"/>
        <v>0</v>
      </c>
      <c r="R356" s="43"/>
      <c r="W356" s="57" t="str">
        <f>IFERROR(VLOOKUP(B356,pa!$A$1:$G$398,7,FALSE),"")</f>
        <v/>
      </c>
      <c r="X356" s="56" t="str">
        <f>IFERROR(VLOOKUP(B356,so!$A$1:$F$398,6,FALSE),"")</f>
        <v/>
      </c>
      <c r="Y356" s="57" t="str">
        <f>IFERROR(VLOOKUP(B356,ne!$A$1:$F$398,6,FALSE),"")</f>
        <v/>
      </c>
      <c r="Z356" s="54">
        <f t="shared" si="29"/>
        <v>0</v>
      </c>
    </row>
    <row r="357" spans="12:26" x14ac:dyDescent="0.45">
      <c r="L357" s="40" t="str">
        <f>IFERROR(VLOOKUP(B357,'DM3'!$A$1:$M$80,13,FALSE),"")</f>
        <v/>
      </c>
      <c r="M357" s="40" t="str">
        <f>IFERROR(VLOOKUP(B357,'SP1'!$A$1:$L$80,12,FALSE),"")</f>
        <v/>
      </c>
      <c r="N357" s="40" t="str">
        <f>IFERROR(VLOOKUP(B357,'SP2'!$A$1:$L$80,12,FALSE),"")</f>
        <v/>
      </c>
      <c r="O357" s="40" t="str">
        <f>IFERROR(VLOOKUP(B357,'SP3'!$A$1:$L$73,12,FALSE),"")</f>
        <v/>
      </c>
      <c r="P357" s="41">
        <f t="shared" si="32"/>
        <v>0</v>
      </c>
      <c r="Q357" s="43">
        <f t="shared" si="33"/>
        <v>0</v>
      </c>
      <c r="R357" s="43"/>
      <c r="W357" s="57" t="str">
        <f>IFERROR(VLOOKUP(B357,pa!$A$1:$G$398,7,FALSE),"")</f>
        <v/>
      </c>
      <c r="X357" s="56" t="str">
        <f>IFERROR(VLOOKUP(B357,so!$A$1:$F$398,6,FALSE),"")</f>
        <v/>
      </c>
      <c r="Y357" s="57" t="str">
        <f>IFERROR(VLOOKUP(B357,ne!$A$1:$F$398,6,FALSE),"")</f>
        <v/>
      </c>
      <c r="Z357" s="54">
        <f t="shared" si="29"/>
        <v>0</v>
      </c>
    </row>
    <row r="358" spans="12:26" x14ac:dyDescent="0.45">
      <c r="L358" s="40" t="str">
        <f>IFERROR(VLOOKUP(B358,'DM3'!$A$1:$M$80,13,FALSE),"")</f>
        <v/>
      </c>
      <c r="M358" s="40" t="str">
        <f>IFERROR(VLOOKUP(B358,'SP1'!$A$1:$L$80,12,FALSE),"")</f>
        <v/>
      </c>
      <c r="N358" s="40" t="str">
        <f>IFERROR(VLOOKUP(B358,'SP2'!$A$1:$L$80,12,FALSE),"")</f>
        <v/>
      </c>
      <c r="O358" s="40" t="str">
        <f>IFERROR(VLOOKUP(B358,'SP3'!$A$1:$L$73,12,FALSE),"")</f>
        <v/>
      </c>
      <c r="P358" s="41">
        <f t="shared" si="32"/>
        <v>0</v>
      </c>
      <c r="Q358" s="43">
        <f t="shared" si="33"/>
        <v>0</v>
      </c>
      <c r="R358" s="43"/>
      <c r="W358" s="57" t="str">
        <f>IFERROR(VLOOKUP(B358,pa!$A$1:$G$398,7,FALSE),"")</f>
        <v/>
      </c>
      <c r="X358" s="56" t="str">
        <f>IFERROR(VLOOKUP(B358,so!$A$1:$F$398,6,FALSE),"")</f>
        <v/>
      </c>
      <c r="Y358" s="57" t="str">
        <f>IFERROR(VLOOKUP(B358,ne!$A$1:$F$398,6,FALSE),"")</f>
        <v/>
      </c>
      <c r="Z358" s="54">
        <f t="shared" si="29"/>
        <v>0</v>
      </c>
    </row>
    <row r="359" spans="12:26" x14ac:dyDescent="0.45">
      <c r="L359" s="40" t="str">
        <f>IFERROR(VLOOKUP(B359,'DM3'!$A$1:$M$80,13,FALSE),"")</f>
        <v/>
      </c>
      <c r="M359" s="40" t="str">
        <f>IFERROR(VLOOKUP(B359,'SP1'!$A$1:$L$80,12,FALSE),"")</f>
        <v/>
      </c>
      <c r="N359" s="40" t="str">
        <f>IFERROR(VLOOKUP(B359,'SP2'!$A$1:$L$80,12,FALSE),"")</f>
        <v/>
      </c>
      <c r="O359" s="40" t="str">
        <f>IFERROR(VLOOKUP(B359,'SP3'!$A$1:$L$73,12,FALSE),"")</f>
        <v/>
      </c>
      <c r="P359" s="41">
        <f t="shared" si="32"/>
        <v>0</v>
      </c>
      <c r="Q359" s="43">
        <f t="shared" si="33"/>
        <v>0</v>
      </c>
      <c r="R359" s="43"/>
      <c r="W359" s="57" t="str">
        <f>IFERROR(VLOOKUP(B359,pa!$A$1:$G$398,7,FALSE),"")</f>
        <v/>
      </c>
      <c r="X359" s="56" t="str">
        <f>IFERROR(VLOOKUP(B359,so!$A$1:$F$398,6,FALSE),"")</f>
        <v/>
      </c>
      <c r="Y359" s="57" t="str">
        <f>IFERROR(VLOOKUP(B359,ne!$A$1:$F$398,6,FALSE),"")</f>
        <v/>
      </c>
      <c r="Z359" s="54">
        <f t="shared" si="29"/>
        <v>0</v>
      </c>
    </row>
    <row r="360" spans="12:26" x14ac:dyDescent="0.45">
      <c r="L360" s="40" t="str">
        <f>IFERROR(VLOOKUP(B360,'DM3'!$A$1:$M$80,13,FALSE),"")</f>
        <v/>
      </c>
      <c r="M360" s="40" t="str">
        <f>IFERROR(VLOOKUP(B360,'SP1'!$A$1:$L$80,12,FALSE),"")</f>
        <v/>
      </c>
      <c r="N360" s="40" t="str">
        <f>IFERROR(VLOOKUP(B360,'SP2'!$A$1:$L$80,12,FALSE),"")</f>
        <v/>
      </c>
      <c r="O360" s="40" t="str">
        <f>IFERROR(VLOOKUP(B360,'SP3'!$A$1:$L$73,12,FALSE),"")</f>
        <v/>
      </c>
      <c r="P360" s="41">
        <f t="shared" si="32"/>
        <v>0</v>
      </c>
      <c r="Q360" s="43">
        <f t="shared" si="33"/>
        <v>0</v>
      </c>
      <c r="R360" s="43"/>
      <c r="W360" s="57" t="str">
        <f>IFERROR(VLOOKUP(B360,pa!$A$1:$G$398,7,FALSE),"")</f>
        <v/>
      </c>
      <c r="X360" s="56" t="str">
        <f>IFERROR(VLOOKUP(B360,so!$A$1:$F$398,6,FALSE),"")</f>
        <v/>
      </c>
      <c r="Y360" s="57" t="str">
        <f>IFERROR(VLOOKUP(B360,ne!$A$1:$F$398,6,FALSE),"")</f>
        <v/>
      </c>
      <c r="Z360" s="54">
        <f t="shared" si="29"/>
        <v>0</v>
      </c>
    </row>
    <row r="361" spans="12:26" x14ac:dyDescent="0.45">
      <c r="L361" s="40" t="str">
        <f>IFERROR(VLOOKUP(B361,'DM3'!$A$1:$M$80,13,FALSE),"")</f>
        <v/>
      </c>
      <c r="N361" s="40" t="str">
        <f>IFERROR(VLOOKUP(B361,'SP2'!$A$1:$L$80,12,FALSE),"")</f>
        <v/>
      </c>
      <c r="O361" s="40" t="str">
        <f>IFERROR(VLOOKUP(B361,'SP3'!$A$1:$L$73,12,FALSE),"")</f>
        <v/>
      </c>
      <c r="P361" s="41">
        <f t="shared" si="32"/>
        <v>0</v>
      </c>
      <c r="Q361" s="43">
        <f t="shared" si="33"/>
        <v>0</v>
      </c>
      <c r="R361" s="43"/>
      <c r="W361" s="57" t="str">
        <f>IFERROR(VLOOKUP(B361,pa!$A$1:$G$398,7,FALSE),"")</f>
        <v/>
      </c>
      <c r="X361" s="56" t="str">
        <f>IFERROR(VLOOKUP(B361,so!$A$1:$F$398,6,FALSE),"")</f>
        <v/>
      </c>
      <c r="Y361" s="57" t="str">
        <f>IFERROR(VLOOKUP(B361,ne!$A$1:$F$398,6,FALSE),"")</f>
        <v/>
      </c>
      <c r="Z361" s="54">
        <f t="shared" si="29"/>
        <v>0</v>
      </c>
    </row>
    <row r="362" spans="12:26" x14ac:dyDescent="0.45">
      <c r="L362" s="40" t="str">
        <f>IFERROR(VLOOKUP(B362,'DM3'!$A$1:$M$80,13,FALSE),"")</f>
        <v/>
      </c>
      <c r="N362" s="40" t="str">
        <f>IFERROR(VLOOKUP(B362,'SP2'!$A$1:$L$80,12,FALSE),"")</f>
        <v/>
      </c>
      <c r="O362" s="40" t="str">
        <f>IFERROR(VLOOKUP(B362,'SP3'!$A$1:$L$73,12,FALSE),"")</f>
        <v/>
      </c>
      <c r="P362" s="41">
        <f t="shared" si="32"/>
        <v>0</v>
      </c>
      <c r="Q362" s="43">
        <f t="shared" si="33"/>
        <v>0</v>
      </c>
      <c r="R362" s="43"/>
      <c r="W362" s="57" t="str">
        <f>IFERROR(VLOOKUP(B362,pa!$A$1:$G$398,7,FALSE),"")</f>
        <v/>
      </c>
      <c r="X362" s="56" t="str">
        <f>IFERROR(VLOOKUP(B362,so!$A$1:$F$398,6,FALSE),"")</f>
        <v/>
      </c>
      <c r="Y362" s="57" t="str">
        <f>IFERROR(VLOOKUP(B362,ne!$A$1:$F$398,6,FALSE),"")</f>
        <v/>
      </c>
      <c r="Z362" s="54">
        <f t="shared" si="29"/>
        <v>0</v>
      </c>
    </row>
    <row r="363" spans="12:26" x14ac:dyDescent="0.45">
      <c r="L363" s="40" t="str">
        <f>IFERROR(VLOOKUP(B363,'DM3'!$A$1:$M$80,13,FALSE),"")</f>
        <v/>
      </c>
      <c r="O363" s="40" t="str">
        <f>IFERROR(VLOOKUP(B363,'SP3'!$A$1:$L$73,12,FALSE),"")</f>
        <v/>
      </c>
      <c r="P363" s="41">
        <f t="shared" si="32"/>
        <v>0</v>
      </c>
      <c r="Q363" s="43">
        <f t="shared" si="33"/>
        <v>0</v>
      </c>
      <c r="R363" s="43"/>
      <c r="W363" s="57" t="str">
        <f>IFERROR(VLOOKUP(B363,pa!$A$1:$G$398,7,FALSE),"")</f>
        <v/>
      </c>
      <c r="X363" s="56" t="str">
        <f>IFERROR(VLOOKUP(B363,so!$A$1:$F$398,6,FALSE),"")</f>
        <v/>
      </c>
      <c r="Y363" s="57" t="str">
        <f>IFERROR(VLOOKUP(B363,ne!$A$1:$F$398,6,FALSE),"")</f>
        <v/>
      </c>
      <c r="Z363" s="54">
        <f t="shared" si="29"/>
        <v>0</v>
      </c>
    </row>
    <row r="364" spans="12:26" x14ac:dyDescent="0.45">
      <c r="L364" s="40" t="str">
        <f>IFERROR(VLOOKUP(B364,'DM3'!$A$1:$M$80,13,FALSE),"")</f>
        <v/>
      </c>
      <c r="O364" s="40" t="str">
        <f>IFERROR(VLOOKUP(B364,'SP3'!$A$1:$L$73,12,FALSE),"")</f>
        <v/>
      </c>
      <c r="P364" s="41">
        <f t="shared" si="32"/>
        <v>0</v>
      </c>
      <c r="Q364" s="43">
        <f t="shared" si="33"/>
        <v>0</v>
      </c>
      <c r="R364" s="43"/>
      <c r="W364" s="57" t="str">
        <f>IFERROR(VLOOKUP(B364,pa!$A$1:$G$398,7,FALSE),"")</f>
        <v/>
      </c>
      <c r="X364" s="56" t="str">
        <f>IFERROR(VLOOKUP(B364,so!$A$1:$F$398,6,FALSE),"")</f>
        <v/>
      </c>
      <c r="Y364" s="57" t="str">
        <f>IFERROR(VLOOKUP(B364,ne!$A$1:$F$398,6,FALSE),"")</f>
        <v/>
      </c>
      <c r="Z364" s="54">
        <f t="shared" si="29"/>
        <v>0</v>
      </c>
    </row>
    <row r="365" spans="12:26" x14ac:dyDescent="0.45">
      <c r="L365" s="40" t="str">
        <f>IFERROR(VLOOKUP(B365,'DM3'!$A$1:$M$80,13,FALSE),"")</f>
        <v/>
      </c>
      <c r="O365" s="40" t="str">
        <f>IFERROR(VLOOKUP(B365,'SP3'!$A$1:$L$73,12,FALSE),"")</f>
        <v/>
      </c>
      <c r="P365" s="41">
        <f t="shared" si="32"/>
        <v>0</v>
      </c>
      <c r="Q365" s="43">
        <f t="shared" si="33"/>
        <v>0</v>
      </c>
      <c r="R365" s="43"/>
      <c r="W365" s="57" t="str">
        <f>IFERROR(VLOOKUP(B365,pa!$A$1:$G$398,7,FALSE),"")</f>
        <v/>
      </c>
      <c r="X365" s="56" t="str">
        <f>IFERROR(VLOOKUP(B365,so!$A$1:$F$398,6,FALSE),"")</f>
        <v/>
      </c>
      <c r="Y365" s="57" t="str">
        <f>IFERROR(VLOOKUP(B365,ne!$A$1:$F$398,6,FALSE),"")</f>
        <v/>
      </c>
      <c r="Z365" s="54">
        <f t="shared" si="29"/>
        <v>0</v>
      </c>
    </row>
    <row r="366" spans="12:26" x14ac:dyDescent="0.45">
      <c r="L366" s="40" t="str">
        <f>IFERROR(VLOOKUP(B366,'DM3'!$A$1:$M$80,13,FALSE),"")</f>
        <v/>
      </c>
      <c r="O366" s="40" t="str">
        <f>IFERROR(VLOOKUP(B366,'SP3'!$A$1:$L$73,12,FALSE),"")</f>
        <v/>
      </c>
      <c r="P366" s="41">
        <f t="shared" si="32"/>
        <v>0</v>
      </c>
      <c r="Q366" s="43">
        <f t="shared" si="33"/>
        <v>0</v>
      </c>
      <c r="R366" s="43"/>
      <c r="W366" s="57" t="str">
        <f>IFERROR(VLOOKUP(B366,pa!$A$1:$G$398,7,FALSE),"")</f>
        <v/>
      </c>
      <c r="X366" s="56" t="str">
        <f>IFERROR(VLOOKUP(B366,so!$A$1:$F$398,6,FALSE),"")</f>
        <v/>
      </c>
      <c r="Y366" s="57" t="str">
        <f>IFERROR(VLOOKUP(B366,ne!$A$1:$F$398,6,FALSE),"")</f>
        <v/>
      </c>
      <c r="Z366" s="54">
        <f t="shared" si="29"/>
        <v>0</v>
      </c>
    </row>
    <row r="367" spans="12:26" x14ac:dyDescent="0.45">
      <c r="L367" s="40" t="str">
        <f>IFERROR(VLOOKUP(B367,'DM3'!$A$1:$M$80,13,FALSE),"")</f>
        <v/>
      </c>
      <c r="O367" s="40" t="str">
        <f>IFERROR(VLOOKUP(B367,'SP3'!$A$1:$L$73,12,FALSE),"")</f>
        <v/>
      </c>
      <c r="P367" s="41">
        <f t="shared" si="32"/>
        <v>0</v>
      </c>
      <c r="Q367" s="43" t="str">
        <f t="shared" ref="Q367:Q398" si="34">IFERROR(LARGE(J367:O367,1)+LARGE(J367:O367,2)+LARGE(J367:O367,3)+LARGE(J367:O367,4),"0")</f>
        <v>0</v>
      </c>
      <c r="R367" s="43"/>
      <c r="W367" s="57" t="str">
        <f>IFERROR(VLOOKUP(B367,pa!$A$1:$G$398,7,FALSE),"")</f>
        <v/>
      </c>
      <c r="X367" s="56" t="str">
        <f>IFERROR(VLOOKUP(B367,so!$A$1:$F$398,6,FALSE),"")</f>
        <v/>
      </c>
      <c r="Y367" s="57" t="str">
        <f>IFERROR(VLOOKUP(B367,ne!$A$1:$F$398,6,FALSE),"")</f>
        <v/>
      </c>
      <c r="Z367" s="54">
        <f t="shared" si="29"/>
        <v>0</v>
      </c>
    </row>
    <row r="368" spans="12:26" x14ac:dyDescent="0.45">
      <c r="L368" s="40" t="str">
        <f>IFERROR(VLOOKUP(B368,'DM3'!$A$1:$M$80,13,FALSE),"")</f>
        <v/>
      </c>
      <c r="O368" s="40" t="str">
        <f>IFERROR(VLOOKUP(B368,'SP3'!$A$1:$L$73,12,FALSE),"")</f>
        <v/>
      </c>
      <c r="P368" s="41">
        <f t="shared" si="32"/>
        <v>0</v>
      </c>
      <c r="Q368" s="43" t="str">
        <f t="shared" si="34"/>
        <v>0</v>
      </c>
      <c r="R368" s="43"/>
      <c r="W368" s="57" t="str">
        <f>IFERROR(VLOOKUP(B368,pa!$A$1:$G$398,7,FALSE),"")</f>
        <v/>
      </c>
      <c r="X368" s="56" t="str">
        <f>IFERROR(VLOOKUP(B368,so!$A$1:$F$398,6,FALSE),"")</f>
        <v/>
      </c>
      <c r="Y368" s="57" t="str">
        <f>IFERROR(VLOOKUP(B368,ne!$A$1:$F$398,6,FALSE),"")</f>
        <v/>
      </c>
      <c r="Z368" s="54">
        <f t="shared" si="29"/>
        <v>0</v>
      </c>
    </row>
    <row r="369" spans="12:26" x14ac:dyDescent="0.45">
      <c r="L369" s="40" t="str">
        <f>IFERROR(VLOOKUP(B369,'DM3'!$A$1:$M$80,13,FALSE),"")</f>
        <v/>
      </c>
      <c r="O369" s="40" t="str">
        <f>IFERROR(VLOOKUP(B369,'SP3'!$A$1:$L$73,12,FALSE),"")</f>
        <v/>
      </c>
      <c r="P369" s="41">
        <f t="shared" si="32"/>
        <v>0</v>
      </c>
      <c r="Q369" s="43" t="str">
        <f t="shared" si="34"/>
        <v>0</v>
      </c>
      <c r="R369" s="43"/>
      <c r="W369" s="57" t="str">
        <f>IFERROR(VLOOKUP(B369,pa!$A$1:$G$398,7,FALSE),"")</f>
        <v/>
      </c>
      <c r="X369" s="56" t="str">
        <f>IFERROR(VLOOKUP(B369,so!$A$1:$F$398,6,FALSE),"")</f>
        <v/>
      </c>
      <c r="Y369" s="57" t="str">
        <f>IFERROR(VLOOKUP(B369,ne!$A$1:$F$398,6,FALSE),"")</f>
        <v/>
      </c>
      <c r="Z369" s="54">
        <f t="shared" si="29"/>
        <v>0</v>
      </c>
    </row>
    <row r="370" spans="12:26" x14ac:dyDescent="0.45">
      <c r="L370" s="40" t="str">
        <f>IFERROR(VLOOKUP(B370,'DM3'!$A$1:$M$80,13,FALSE),"")</f>
        <v/>
      </c>
      <c r="O370" s="40" t="str">
        <f>IFERROR(VLOOKUP(B370,'SP3'!$A$1:$L$73,12,FALSE),"")</f>
        <v/>
      </c>
      <c r="P370" s="41">
        <f t="shared" ref="P370:P398" si="35">SUM(J370:O370)</f>
        <v>0</v>
      </c>
      <c r="Q370" s="43" t="str">
        <f t="shared" si="34"/>
        <v>0</v>
      </c>
      <c r="R370" s="43"/>
      <c r="W370" s="57" t="str">
        <f>IFERROR(VLOOKUP(B370,pa!$A$1:$G$398,7,FALSE),"")</f>
        <v/>
      </c>
      <c r="X370" s="56" t="str">
        <f>IFERROR(VLOOKUP(B370,so!$A$1:$F$398,6,FALSE),"")</f>
        <v/>
      </c>
      <c r="Y370" s="57" t="str">
        <f>IFERROR(VLOOKUP(B370,ne!$A$1:$F$398,6,FALSE),"")</f>
        <v/>
      </c>
      <c r="Z370" s="54">
        <f t="shared" si="29"/>
        <v>0</v>
      </c>
    </row>
    <row r="371" spans="12:26" x14ac:dyDescent="0.45">
      <c r="L371" s="40" t="str">
        <f>IFERROR(VLOOKUP(B371,'DM3'!$A$1:$M$80,13,FALSE),"")</f>
        <v/>
      </c>
      <c r="O371" s="40" t="str">
        <f>IFERROR(VLOOKUP(B371,'SP3'!$A$1:$L$73,12,FALSE),"")</f>
        <v/>
      </c>
      <c r="P371" s="41">
        <f t="shared" si="35"/>
        <v>0</v>
      </c>
      <c r="Q371" s="43" t="str">
        <f t="shared" si="34"/>
        <v>0</v>
      </c>
      <c r="R371" s="43"/>
      <c r="W371" s="57" t="str">
        <f>IFERROR(VLOOKUP(B371,pa!$A$1:$G$398,7,FALSE),"")</f>
        <v/>
      </c>
      <c r="X371" s="56" t="str">
        <f>IFERROR(VLOOKUP(B371,so!$A$1:$F$398,6,FALSE),"")</f>
        <v/>
      </c>
      <c r="Y371" s="57" t="str">
        <f>IFERROR(VLOOKUP(B371,ne!$A$1:$F$398,6,FALSE),"")</f>
        <v/>
      </c>
      <c r="Z371" s="54">
        <f t="shared" si="29"/>
        <v>0</v>
      </c>
    </row>
    <row r="372" spans="12:26" x14ac:dyDescent="0.45">
      <c r="L372" s="40" t="str">
        <f>IFERROR(VLOOKUP(B372,'DM3'!$A$1:$M$80,13,FALSE),"")</f>
        <v/>
      </c>
      <c r="O372" s="40" t="str">
        <f>IFERROR(VLOOKUP(B372,'SP3'!$A$1:$L$73,12,FALSE),"")</f>
        <v/>
      </c>
      <c r="P372" s="41">
        <f t="shared" si="35"/>
        <v>0</v>
      </c>
      <c r="Q372" s="43" t="str">
        <f t="shared" si="34"/>
        <v>0</v>
      </c>
      <c r="R372" s="43"/>
      <c r="W372" s="57" t="str">
        <f>IFERROR(VLOOKUP(B372,pa!$A$1:$G$398,7,FALSE),"")</f>
        <v/>
      </c>
      <c r="Y372" s="57" t="str">
        <f>IFERROR(VLOOKUP(B372,ne!$A$1:$F$398,6,FALSE),"")</f>
        <v/>
      </c>
      <c r="Z372" s="54">
        <f t="shared" si="29"/>
        <v>0</v>
      </c>
    </row>
    <row r="373" spans="12:26" x14ac:dyDescent="0.45">
      <c r="L373" s="40" t="str">
        <f>IFERROR(VLOOKUP(B373,'DM3'!$A$1:$M$80,13,FALSE),"")</f>
        <v/>
      </c>
      <c r="O373" s="40" t="str">
        <f>IFERROR(VLOOKUP(B373,'SP3'!$A$1:$L$73,12,FALSE),"")</f>
        <v/>
      </c>
      <c r="P373" s="41">
        <f t="shared" si="35"/>
        <v>0</v>
      </c>
      <c r="Q373" s="43" t="str">
        <f t="shared" si="34"/>
        <v>0</v>
      </c>
      <c r="R373" s="43"/>
      <c r="W373" s="57" t="str">
        <f>IFERROR(VLOOKUP(B373,pa!$A$1:$G$398,7,FALSE),"")</f>
        <v/>
      </c>
      <c r="Y373" s="57" t="str">
        <f>IFERROR(VLOOKUP(B373,ne!$A$1:$F$398,6,FALSE),"")</f>
        <v/>
      </c>
      <c r="Z373" s="54">
        <f t="shared" si="29"/>
        <v>0</v>
      </c>
    </row>
    <row r="374" spans="12:26" x14ac:dyDescent="0.45">
      <c r="L374" s="40" t="str">
        <f>IFERROR(VLOOKUP(B374,'DM3'!$A$1:$M$80,13,FALSE),"")</f>
        <v/>
      </c>
      <c r="P374" s="41">
        <f t="shared" si="35"/>
        <v>0</v>
      </c>
      <c r="Q374" s="43" t="str">
        <f t="shared" si="34"/>
        <v>0</v>
      </c>
      <c r="R374" s="43"/>
      <c r="W374" s="57" t="str">
        <f>IFERROR(VLOOKUP(B374,pa!$A$1:$G$398,7,FALSE),"")</f>
        <v/>
      </c>
      <c r="Y374" s="57" t="str">
        <f>IFERROR(VLOOKUP(B374,ne!$A$1:$F$398,6,FALSE),"")</f>
        <v/>
      </c>
      <c r="Z374" s="54">
        <f t="shared" si="29"/>
        <v>0</v>
      </c>
    </row>
    <row r="375" spans="12:26" x14ac:dyDescent="0.45">
      <c r="L375" s="40" t="str">
        <f>IFERROR(VLOOKUP(B375,'DM3'!$A$1:$M$80,13,FALSE),"")</f>
        <v/>
      </c>
      <c r="P375" s="41">
        <f t="shared" si="35"/>
        <v>0</v>
      </c>
      <c r="Q375" s="43" t="str">
        <f t="shared" si="34"/>
        <v>0</v>
      </c>
      <c r="R375" s="43"/>
      <c r="W375" s="57" t="str">
        <f>IFERROR(VLOOKUP(B375,pa!$A$1:$G$398,7,FALSE),"")</f>
        <v/>
      </c>
      <c r="Y375" s="57" t="str">
        <f>IFERROR(VLOOKUP(B375,ne!$A$1:$F$398,6,FALSE),"")</f>
        <v/>
      </c>
      <c r="Z375" s="54">
        <f t="shared" si="29"/>
        <v>0</v>
      </c>
    </row>
    <row r="376" spans="12:26" x14ac:dyDescent="0.45">
      <c r="L376" s="40" t="str">
        <f>IFERROR(VLOOKUP(B376,'DM3'!$A$1:$M$80,13,FALSE),"")</f>
        <v/>
      </c>
      <c r="P376" s="41">
        <f t="shared" si="35"/>
        <v>0</v>
      </c>
      <c r="Q376" s="43" t="str">
        <f t="shared" si="34"/>
        <v>0</v>
      </c>
      <c r="R376" s="43"/>
      <c r="W376" s="57" t="str">
        <f>IFERROR(VLOOKUP(B376,pa!$A$1:$G$398,7,FALSE),"")</f>
        <v/>
      </c>
      <c r="Y376" s="57" t="str">
        <f>IFERROR(VLOOKUP(B376,ne!$A$1:$F$398,6,FALSE),"")</f>
        <v/>
      </c>
      <c r="Z376" s="54">
        <f t="shared" si="29"/>
        <v>0</v>
      </c>
    </row>
    <row r="377" spans="12:26" x14ac:dyDescent="0.45">
      <c r="L377" s="40" t="str">
        <f>IFERROR(VLOOKUP(B377,'DM3'!$A$1:$M$80,13,FALSE),"")</f>
        <v/>
      </c>
      <c r="P377" s="41">
        <f t="shared" si="35"/>
        <v>0</v>
      </c>
      <c r="Q377" s="43" t="str">
        <f t="shared" si="34"/>
        <v>0</v>
      </c>
      <c r="R377" s="43"/>
      <c r="W377" s="57" t="str">
        <f>IFERROR(VLOOKUP(B377,pa!$A$1:$G$398,7,FALSE),"")</f>
        <v/>
      </c>
      <c r="Y377" s="57" t="str">
        <f>IFERROR(VLOOKUP(B377,ne!$A$1:$F$398,6,FALSE),"")</f>
        <v/>
      </c>
      <c r="Z377" s="54">
        <f t="shared" si="29"/>
        <v>0</v>
      </c>
    </row>
    <row r="378" spans="12:26" x14ac:dyDescent="0.45">
      <c r="L378" s="40" t="str">
        <f>IFERROR(VLOOKUP(B378,'DM3'!$A$1:$M$80,13,FALSE),"")</f>
        <v/>
      </c>
      <c r="P378" s="41">
        <f t="shared" si="35"/>
        <v>0</v>
      </c>
      <c r="Q378" s="43" t="str">
        <f t="shared" si="34"/>
        <v>0</v>
      </c>
      <c r="R378" s="43"/>
      <c r="W378" s="57" t="str">
        <f>IFERROR(VLOOKUP(B378,pa!$A$1:$G$398,7,FALSE),"")</f>
        <v/>
      </c>
      <c r="Y378" s="57" t="str">
        <f>IFERROR(VLOOKUP(B378,ne!$A$1:$F$398,6,FALSE),"")</f>
        <v/>
      </c>
      <c r="Z378" s="54">
        <f t="shared" si="29"/>
        <v>0</v>
      </c>
    </row>
    <row r="379" spans="12:26" x14ac:dyDescent="0.45">
      <c r="L379" s="40" t="str">
        <f>IFERROR(VLOOKUP(B379,'DM3'!$A$1:$M$80,13,FALSE),"")</f>
        <v/>
      </c>
      <c r="P379" s="41">
        <f t="shared" si="35"/>
        <v>0</v>
      </c>
      <c r="Q379" s="43" t="str">
        <f t="shared" si="34"/>
        <v>0</v>
      </c>
      <c r="R379" s="43"/>
      <c r="W379" s="57" t="str">
        <f>IFERROR(VLOOKUP(B379,pa!$A$1:$G$398,7,FALSE),"")</f>
        <v/>
      </c>
      <c r="Y379" s="57" t="str">
        <f>IFERROR(VLOOKUP(B379,ne!$A$1:$F$398,6,FALSE),"")</f>
        <v/>
      </c>
      <c r="Z379" s="54">
        <f t="shared" si="29"/>
        <v>0</v>
      </c>
    </row>
    <row r="380" spans="12:26" x14ac:dyDescent="0.45">
      <c r="L380" s="40" t="str">
        <f>IFERROR(VLOOKUP(B380,'DM3'!$A$1:$M$80,13,FALSE),"")</f>
        <v/>
      </c>
      <c r="P380" s="41">
        <f t="shared" si="35"/>
        <v>0</v>
      </c>
      <c r="Q380" s="43" t="str">
        <f t="shared" si="34"/>
        <v>0</v>
      </c>
      <c r="R380" s="43"/>
      <c r="W380" s="57" t="str">
        <f>IFERROR(VLOOKUP(B380,pa!$A$1:$G$398,7,FALSE),"")</f>
        <v/>
      </c>
      <c r="Y380" s="57" t="str">
        <f>IFERROR(VLOOKUP(B380,ne!$A$1:$F$398,6,FALSE),"")</f>
        <v/>
      </c>
      <c r="Z380" s="54">
        <f t="shared" si="29"/>
        <v>0</v>
      </c>
    </row>
    <row r="381" spans="12:26" x14ac:dyDescent="0.45">
      <c r="L381" s="40" t="str">
        <f>IFERROR(VLOOKUP(B381,'DM3'!$A$1:$M$80,13,FALSE),"")</f>
        <v/>
      </c>
      <c r="P381" s="41">
        <f t="shared" si="35"/>
        <v>0</v>
      </c>
      <c r="Q381" s="43" t="str">
        <f t="shared" si="34"/>
        <v>0</v>
      </c>
      <c r="R381" s="43"/>
      <c r="W381" s="57" t="str">
        <f>IFERROR(VLOOKUP(B381,pa!$A$1:$G$398,7,FALSE),"")</f>
        <v/>
      </c>
      <c r="Y381" s="57" t="str">
        <f>IFERROR(VLOOKUP(B381,ne!$A$1:$F$398,6,FALSE),"")</f>
        <v/>
      </c>
      <c r="Z381" s="54">
        <f t="shared" si="29"/>
        <v>0</v>
      </c>
    </row>
    <row r="382" spans="12:26" x14ac:dyDescent="0.45">
      <c r="L382" s="40" t="str">
        <f>IFERROR(VLOOKUP(B382,'DM3'!$A$1:$M$80,13,FALSE),"")</f>
        <v/>
      </c>
      <c r="P382" s="41">
        <f t="shared" si="35"/>
        <v>0</v>
      </c>
      <c r="Q382" s="43" t="str">
        <f t="shared" si="34"/>
        <v>0</v>
      </c>
      <c r="R382" s="43"/>
      <c r="W382" s="57" t="str">
        <f>IFERROR(VLOOKUP(B382,pa!$A$1:$G$398,7,FALSE),"")</f>
        <v/>
      </c>
      <c r="Y382" s="57" t="str">
        <f>IFERROR(VLOOKUP(B382,ne!$A$1:$F$398,6,FALSE),"")</f>
        <v/>
      </c>
      <c r="Z382" s="54">
        <f t="shared" si="29"/>
        <v>0</v>
      </c>
    </row>
    <row r="383" spans="12:26" x14ac:dyDescent="0.45">
      <c r="L383" s="40" t="str">
        <f>IFERROR(VLOOKUP(B383,'DM3'!$A$1:$M$80,13,FALSE),"")</f>
        <v/>
      </c>
      <c r="P383" s="41">
        <f t="shared" si="35"/>
        <v>0</v>
      </c>
      <c r="Q383" s="43" t="str">
        <f t="shared" si="34"/>
        <v>0</v>
      </c>
      <c r="R383" s="43"/>
      <c r="W383" s="57" t="str">
        <f>IFERROR(VLOOKUP(B383,pa!$A$1:$G$398,7,FALSE),"")</f>
        <v/>
      </c>
      <c r="Y383" s="57" t="str">
        <f>IFERROR(VLOOKUP(B383,ne!$A$1:$F$398,6,FALSE),"")</f>
        <v/>
      </c>
      <c r="Z383" s="54">
        <f t="shared" si="29"/>
        <v>0</v>
      </c>
    </row>
    <row r="384" spans="12:26" x14ac:dyDescent="0.45">
      <c r="L384" s="40" t="str">
        <f>IFERROR(VLOOKUP(B384,'DM3'!$A$1:$M$80,13,FALSE),"")</f>
        <v/>
      </c>
      <c r="P384" s="41">
        <f t="shared" si="35"/>
        <v>0</v>
      </c>
      <c r="Q384" s="43" t="str">
        <f t="shared" si="34"/>
        <v>0</v>
      </c>
      <c r="R384" s="43"/>
      <c r="W384" s="57" t="str">
        <f>IFERROR(VLOOKUP(B384,pa!$A$1:$G$398,7,FALSE),"")</f>
        <v/>
      </c>
      <c r="Y384" s="57" t="str">
        <f>IFERROR(VLOOKUP(B384,ne!$A$1:$F$398,6,FALSE),"")</f>
        <v/>
      </c>
      <c r="Z384" s="54">
        <f t="shared" si="29"/>
        <v>0</v>
      </c>
    </row>
    <row r="385" spans="12:26" x14ac:dyDescent="0.45">
      <c r="L385" s="40" t="str">
        <f>IFERROR(VLOOKUP(B385,'DM3'!$A$1:$M$80,13,FALSE),"")</f>
        <v/>
      </c>
      <c r="P385" s="41">
        <f t="shared" si="35"/>
        <v>0</v>
      </c>
      <c r="Q385" s="43" t="str">
        <f t="shared" si="34"/>
        <v>0</v>
      </c>
      <c r="R385" s="43"/>
      <c r="W385" s="57" t="str">
        <f>IFERROR(VLOOKUP(B385,pa!$A$1:$G$398,7,FALSE),"")</f>
        <v/>
      </c>
      <c r="Y385" s="57" t="str">
        <f>IFERROR(VLOOKUP(B385,ne!$A$1:$F$398,6,FALSE),"")</f>
        <v/>
      </c>
      <c r="Z385" s="54">
        <f t="shared" si="29"/>
        <v>0</v>
      </c>
    </row>
    <row r="386" spans="12:26" x14ac:dyDescent="0.45">
      <c r="L386" s="40" t="str">
        <f>IFERROR(VLOOKUP(B386,'DM3'!$A$1:$M$80,13,FALSE),"")</f>
        <v/>
      </c>
      <c r="P386" s="41">
        <f t="shared" si="35"/>
        <v>0</v>
      </c>
      <c r="Q386" s="43" t="str">
        <f t="shared" si="34"/>
        <v>0</v>
      </c>
      <c r="R386" s="43"/>
      <c r="W386" s="57" t="str">
        <f>IFERROR(VLOOKUP(B386,pa!$A$1:$G$398,7,FALSE),"")</f>
        <v/>
      </c>
      <c r="Y386" s="57" t="str">
        <f>IFERROR(VLOOKUP(B386,ne!$A$1:$F$398,6,FALSE),"")</f>
        <v/>
      </c>
      <c r="Z386" s="54">
        <f t="shared" ref="Z386:Z420" si="36">IFERROR(LARGE(S386:Y386,1),0)+IFERROR(LARGE(S386:Y386,2),0)+IFERROR(LARGE(S386:Y386,3),0)+IFERROR(LARGE(S386:Y386,4),0)+IFERROR(LARGE(S386:Y386,5),0)</f>
        <v>0</v>
      </c>
    </row>
    <row r="387" spans="12:26" x14ac:dyDescent="0.45">
      <c r="L387" s="40" t="str">
        <f>IFERROR(VLOOKUP(B387,'DM3'!$A$1:$M$80,13,FALSE),"")</f>
        <v/>
      </c>
      <c r="P387" s="41">
        <f t="shared" si="35"/>
        <v>0</v>
      </c>
      <c r="Q387" s="43" t="str">
        <f t="shared" si="34"/>
        <v>0</v>
      </c>
      <c r="R387" s="43"/>
      <c r="W387" s="57" t="str">
        <f>IFERROR(VLOOKUP(B387,pa!$A$1:$G$398,7,FALSE),"")</f>
        <v/>
      </c>
      <c r="Y387" s="57" t="str">
        <f>IFERROR(VLOOKUP(B387,ne!$A$1:$F$398,6,FALSE),"")</f>
        <v/>
      </c>
      <c r="Z387" s="54">
        <f t="shared" si="36"/>
        <v>0</v>
      </c>
    </row>
    <row r="388" spans="12:26" x14ac:dyDescent="0.45">
      <c r="L388" s="40" t="str">
        <f>IFERROR(VLOOKUP(B388,'DM3'!$A$1:$M$80,13,FALSE),"")</f>
        <v/>
      </c>
      <c r="P388" s="41">
        <f t="shared" si="35"/>
        <v>0</v>
      </c>
      <c r="Q388" s="43" t="str">
        <f t="shared" si="34"/>
        <v>0</v>
      </c>
      <c r="R388" s="43"/>
      <c r="W388" s="57" t="str">
        <f>IFERROR(VLOOKUP(B388,pa!$A$1:$G$398,7,FALSE),"")</f>
        <v/>
      </c>
      <c r="Y388" s="57" t="str">
        <f>IFERROR(VLOOKUP(B388,ne!$A$1:$F$398,6,FALSE),"")</f>
        <v/>
      </c>
      <c r="Z388" s="54">
        <f t="shared" si="36"/>
        <v>0</v>
      </c>
    </row>
    <row r="389" spans="12:26" x14ac:dyDescent="0.45">
      <c r="L389" s="40" t="str">
        <f>IFERROR(VLOOKUP(B389,'DM3'!$A$1:$M$80,13,FALSE),"")</f>
        <v/>
      </c>
      <c r="P389" s="41">
        <f t="shared" si="35"/>
        <v>0</v>
      </c>
      <c r="Q389" s="43" t="str">
        <f t="shared" si="34"/>
        <v>0</v>
      </c>
      <c r="R389" s="43"/>
      <c r="W389" s="57" t="str">
        <f>IFERROR(VLOOKUP(B389,pa!$A$1:$G$398,7,FALSE),"")</f>
        <v/>
      </c>
      <c r="Y389" s="57" t="str">
        <f>IFERROR(VLOOKUP(B389,ne!$A$1:$F$398,6,FALSE),"")</f>
        <v/>
      </c>
      <c r="Z389" s="54">
        <f t="shared" si="36"/>
        <v>0</v>
      </c>
    </row>
    <row r="390" spans="12:26" x14ac:dyDescent="0.45">
      <c r="L390" s="40" t="str">
        <f>IFERROR(VLOOKUP(B390,'DM3'!$A$1:$M$80,13,FALSE),"")</f>
        <v/>
      </c>
      <c r="P390" s="41">
        <f t="shared" si="35"/>
        <v>0</v>
      </c>
      <c r="Q390" s="43" t="str">
        <f t="shared" si="34"/>
        <v>0</v>
      </c>
      <c r="R390" s="43"/>
      <c r="W390" s="57" t="str">
        <f>IFERROR(VLOOKUP(B390,pa!$A$1:$G$398,7,FALSE),"")</f>
        <v/>
      </c>
      <c r="Y390" s="57" t="str">
        <f>IFERROR(VLOOKUP(B390,ne!$A$1:$F$398,6,FALSE),"")</f>
        <v/>
      </c>
      <c r="Z390" s="54">
        <f t="shared" si="36"/>
        <v>0</v>
      </c>
    </row>
    <row r="391" spans="12:26" x14ac:dyDescent="0.45">
      <c r="L391" s="40" t="str">
        <f>IFERROR(VLOOKUP(B391,'DM3'!$A$1:$M$80,13,FALSE),"")</f>
        <v/>
      </c>
      <c r="P391" s="41">
        <f t="shared" si="35"/>
        <v>0</v>
      </c>
      <c r="Q391" s="43" t="str">
        <f t="shared" si="34"/>
        <v>0</v>
      </c>
      <c r="R391" s="43"/>
      <c r="W391" s="57" t="str">
        <f>IFERROR(VLOOKUP(B391,pa!$A$1:$G$398,7,FALSE),"")</f>
        <v/>
      </c>
      <c r="Y391" s="57" t="str">
        <f>IFERROR(VLOOKUP(B391,ne!$A$1:$F$398,6,FALSE),"")</f>
        <v/>
      </c>
      <c r="Z391" s="54">
        <f t="shared" si="36"/>
        <v>0</v>
      </c>
    </row>
    <row r="392" spans="12:26" x14ac:dyDescent="0.45">
      <c r="L392" s="40" t="str">
        <f>IFERROR(VLOOKUP(B392,'DM3'!$A$1:$M$80,13,FALSE),"")</f>
        <v/>
      </c>
      <c r="P392" s="41">
        <f t="shared" si="35"/>
        <v>0</v>
      </c>
      <c r="Q392" s="43" t="str">
        <f t="shared" si="34"/>
        <v>0</v>
      </c>
      <c r="R392" s="43"/>
      <c r="W392" s="57" t="str">
        <f>IFERROR(VLOOKUP(B392,pa!$A$1:$G$398,7,FALSE),"")</f>
        <v/>
      </c>
      <c r="Y392" s="57" t="str">
        <f>IFERROR(VLOOKUP(B392,ne!$A$1:$F$398,6,FALSE),"")</f>
        <v/>
      </c>
      <c r="Z392" s="54">
        <f t="shared" si="36"/>
        <v>0</v>
      </c>
    </row>
    <row r="393" spans="12:26" x14ac:dyDescent="0.45">
      <c r="L393" s="40" t="str">
        <f>IFERROR(VLOOKUP(B393,'DM3'!$A$1:$M$80,13,FALSE),"")</f>
        <v/>
      </c>
      <c r="P393" s="41">
        <f t="shared" si="35"/>
        <v>0</v>
      </c>
      <c r="Q393" s="43" t="str">
        <f t="shared" si="34"/>
        <v>0</v>
      </c>
      <c r="R393" s="43"/>
      <c r="Y393" s="57" t="str">
        <f>IFERROR(VLOOKUP(B393,ne!$A$1:$F$398,6,FALSE),"")</f>
        <v/>
      </c>
      <c r="Z393" s="54">
        <f t="shared" si="36"/>
        <v>0</v>
      </c>
    </row>
    <row r="394" spans="12:26" x14ac:dyDescent="0.45">
      <c r="L394" s="40" t="str">
        <f>IFERROR(VLOOKUP(B394,'DM3'!$A$1:$M$80,13,FALSE),"")</f>
        <v/>
      </c>
      <c r="P394" s="41">
        <f t="shared" si="35"/>
        <v>0</v>
      </c>
      <c r="Q394" s="43" t="str">
        <f t="shared" si="34"/>
        <v>0</v>
      </c>
      <c r="R394" s="43"/>
      <c r="Y394" s="57" t="str">
        <f>IFERROR(VLOOKUP(B394,ne!$A$1:$F$398,6,FALSE),"")</f>
        <v/>
      </c>
      <c r="Z394" s="54">
        <f t="shared" si="36"/>
        <v>0</v>
      </c>
    </row>
    <row r="395" spans="12:26" x14ac:dyDescent="0.45">
      <c r="L395" s="40" t="str">
        <f>IFERROR(VLOOKUP(B395,'DM3'!$A$1:$M$80,13,FALSE),"")</f>
        <v/>
      </c>
      <c r="P395" s="41">
        <f t="shared" si="35"/>
        <v>0</v>
      </c>
      <c r="Q395" s="43" t="str">
        <f t="shared" si="34"/>
        <v>0</v>
      </c>
      <c r="R395" s="43"/>
      <c r="Y395" s="57" t="str">
        <f>IFERROR(VLOOKUP(B395,ne!$A$1:$F$398,6,FALSE),"")</f>
        <v/>
      </c>
      <c r="Z395" s="54">
        <f t="shared" si="36"/>
        <v>0</v>
      </c>
    </row>
    <row r="396" spans="12:26" x14ac:dyDescent="0.45">
      <c r="L396" s="40" t="str">
        <f>IFERROR(VLOOKUP(B396,'DM3'!$A$1:$M$80,13,FALSE),"")</f>
        <v/>
      </c>
      <c r="P396" s="41">
        <f t="shared" si="35"/>
        <v>0</v>
      </c>
      <c r="Q396" s="43" t="str">
        <f t="shared" si="34"/>
        <v>0</v>
      </c>
      <c r="R396" s="43"/>
      <c r="Y396" s="57" t="str">
        <f>IFERROR(VLOOKUP(B396,ne!$A$1:$F$398,6,FALSE),"")</f>
        <v/>
      </c>
      <c r="Z396" s="54">
        <f t="shared" si="36"/>
        <v>0</v>
      </c>
    </row>
    <row r="397" spans="12:26" x14ac:dyDescent="0.45">
      <c r="L397" s="40" t="str">
        <f>IFERROR(VLOOKUP(B397,'DM3'!$A$1:$M$80,13,FALSE),"")</f>
        <v/>
      </c>
      <c r="P397" s="41">
        <f t="shared" si="35"/>
        <v>0</v>
      </c>
      <c r="Q397" s="43" t="str">
        <f t="shared" si="34"/>
        <v>0</v>
      </c>
      <c r="R397" s="43"/>
      <c r="Y397" s="57" t="str">
        <f>IFERROR(VLOOKUP(B397,ne!$A$1:$F$398,6,FALSE),"")</f>
        <v/>
      </c>
      <c r="Z397" s="54">
        <f t="shared" si="36"/>
        <v>0</v>
      </c>
    </row>
    <row r="398" spans="12:26" x14ac:dyDescent="0.45">
      <c r="L398" s="40" t="str">
        <f>IFERROR(VLOOKUP(B398,'DM3'!$A$1:$M$80,13,FALSE),"")</f>
        <v/>
      </c>
      <c r="P398" s="41">
        <f t="shared" si="35"/>
        <v>0</v>
      </c>
      <c r="Q398" s="43" t="str">
        <f t="shared" si="34"/>
        <v>0</v>
      </c>
      <c r="R398" s="43"/>
      <c r="Y398" s="57" t="str">
        <f>IFERROR(VLOOKUP(B398,ne!$A$1:$F$398,6,FALSE),"")</f>
        <v/>
      </c>
      <c r="Z398" s="54">
        <f t="shared" si="36"/>
        <v>0</v>
      </c>
    </row>
    <row r="399" spans="12:26" x14ac:dyDescent="0.45">
      <c r="L399" s="40" t="str">
        <f>IFERROR(VLOOKUP(B399,'DM3'!$A$1:$M$80,13,FALSE),"")</f>
        <v/>
      </c>
      <c r="Q399" s="43" t="str">
        <f t="shared" ref="Q399:Q419" si="37">IFERROR(LARGE(J399:O399,1)+LARGE(J399:O399,2)+LARGE(J399:O399,3)+LARGE(J399:O399,4),"0")</f>
        <v>0</v>
      </c>
      <c r="R399" s="43"/>
      <c r="Y399" s="57" t="str">
        <f>IFERROR(VLOOKUP(B399,ne!$A$1:$F$398,6,FALSE),"")</f>
        <v/>
      </c>
      <c r="Z399" s="54">
        <f t="shared" si="36"/>
        <v>0</v>
      </c>
    </row>
    <row r="400" spans="12:26" x14ac:dyDescent="0.45">
      <c r="L400" s="40" t="str">
        <f>IFERROR(VLOOKUP(B400,'DM3'!$A$1:$M$80,13,FALSE),"")</f>
        <v/>
      </c>
      <c r="Q400" s="43" t="str">
        <f t="shared" si="37"/>
        <v>0</v>
      </c>
      <c r="R400" s="43"/>
      <c r="Y400" s="57" t="str">
        <f>IFERROR(VLOOKUP(B400,ne!$A$1:$F$398,6,FALSE),"")</f>
        <v/>
      </c>
      <c r="Z400" s="54">
        <f t="shared" si="36"/>
        <v>0</v>
      </c>
    </row>
    <row r="401" spans="12:26" x14ac:dyDescent="0.45">
      <c r="L401" s="40" t="str">
        <f>IFERROR(VLOOKUP(B401,'DM3'!$A$1:$M$80,13,FALSE),"")</f>
        <v/>
      </c>
      <c r="Q401" s="43" t="str">
        <f t="shared" si="37"/>
        <v>0</v>
      </c>
      <c r="R401" s="43"/>
      <c r="Y401" s="57" t="str">
        <f>IFERROR(VLOOKUP(B401,ne!$A$1:$F$398,6,FALSE),"")</f>
        <v/>
      </c>
      <c r="Z401" s="54">
        <f t="shared" si="36"/>
        <v>0</v>
      </c>
    </row>
    <row r="402" spans="12:26" x14ac:dyDescent="0.45">
      <c r="L402" s="40" t="str">
        <f>IFERROR(VLOOKUP(B402,'DM3'!$A$1:$M$80,13,FALSE),"")</f>
        <v/>
      </c>
      <c r="Q402" s="43" t="str">
        <f t="shared" si="37"/>
        <v>0</v>
      </c>
      <c r="R402" s="43"/>
      <c r="Y402" s="57" t="str">
        <f>IFERROR(VLOOKUP(B402,ne!$A$1:$F$398,6,FALSE),"")</f>
        <v/>
      </c>
      <c r="Z402" s="54">
        <f t="shared" si="36"/>
        <v>0</v>
      </c>
    </row>
    <row r="403" spans="12:26" x14ac:dyDescent="0.45">
      <c r="L403" s="40" t="str">
        <f>IFERROR(VLOOKUP(B403,'DM3'!$A$1:$M$80,13,FALSE),"")</f>
        <v/>
      </c>
      <c r="Q403" s="43" t="str">
        <f t="shared" si="37"/>
        <v>0</v>
      </c>
      <c r="R403" s="43"/>
      <c r="Y403" s="57" t="str">
        <f>IFERROR(VLOOKUP(B403,ne!$A$1:$F$398,6,FALSE),"")</f>
        <v/>
      </c>
      <c r="Z403" s="54">
        <f t="shared" si="36"/>
        <v>0</v>
      </c>
    </row>
    <row r="404" spans="12:26" x14ac:dyDescent="0.45">
      <c r="L404" s="40" t="str">
        <f>IFERROR(VLOOKUP(B404,'DM3'!$A$1:$M$80,13,FALSE),"")</f>
        <v/>
      </c>
      <c r="Q404" s="43" t="str">
        <f t="shared" si="37"/>
        <v>0</v>
      </c>
      <c r="R404" s="43"/>
      <c r="Y404" s="57" t="str">
        <f>IFERROR(VLOOKUP(B404,ne!$A$1:$F$398,6,FALSE),"")</f>
        <v/>
      </c>
      <c r="Z404" s="54">
        <f t="shared" si="36"/>
        <v>0</v>
      </c>
    </row>
    <row r="405" spans="12:26" x14ac:dyDescent="0.45">
      <c r="L405" s="40" t="str">
        <f>IFERROR(VLOOKUP(B405,'DM3'!$A$1:$M$80,13,FALSE),"")</f>
        <v/>
      </c>
      <c r="Q405" s="43" t="str">
        <f t="shared" si="37"/>
        <v>0</v>
      </c>
      <c r="R405" s="43"/>
      <c r="Y405" s="57" t="str">
        <f>IFERROR(VLOOKUP(B405,ne!$A$1:$F$398,6,FALSE),"")</f>
        <v/>
      </c>
      <c r="Z405" s="54">
        <f t="shared" si="36"/>
        <v>0</v>
      </c>
    </row>
    <row r="406" spans="12:26" x14ac:dyDescent="0.45">
      <c r="L406" s="40" t="str">
        <f>IFERROR(VLOOKUP(B406,'DM3'!$A$1:$M$80,13,FALSE),"")</f>
        <v/>
      </c>
      <c r="Q406" s="43" t="str">
        <f t="shared" si="37"/>
        <v>0</v>
      </c>
      <c r="R406" s="43"/>
      <c r="Y406" s="57" t="str">
        <f>IFERROR(VLOOKUP(B406,ne!$A$1:$F$398,6,FALSE),"")</f>
        <v/>
      </c>
      <c r="Z406" s="54">
        <f t="shared" si="36"/>
        <v>0</v>
      </c>
    </row>
    <row r="407" spans="12:26" x14ac:dyDescent="0.45">
      <c r="L407" s="40" t="str">
        <f>IFERROR(VLOOKUP(B407,'DM3'!$A$1:$M$80,13,FALSE),"")</f>
        <v/>
      </c>
      <c r="Q407" s="43" t="str">
        <f t="shared" si="37"/>
        <v>0</v>
      </c>
      <c r="R407" s="43"/>
      <c r="Y407" s="57" t="str">
        <f>IFERROR(VLOOKUP(B407,ne!$A$1:$F$398,6,FALSE),"")</f>
        <v/>
      </c>
      <c r="Z407" s="54">
        <f t="shared" si="36"/>
        <v>0</v>
      </c>
    </row>
    <row r="408" spans="12:26" x14ac:dyDescent="0.45">
      <c r="L408" s="40" t="str">
        <f>IFERROR(VLOOKUP(B408,'DM3'!$A$1:$M$80,13,FALSE),"")</f>
        <v/>
      </c>
      <c r="Q408" s="43" t="str">
        <f t="shared" si="37"/>
        <v>0</v>
      </c>
      <c r="R408" s="43"/>
      <c r="Y408" s="57" t="str">
        <f>IFERROR(VLOOKUP(B408,ne!$A$1:$F$398,6,FALSE),"")</f>
        <v/>
      </c>
      <c r="Z408" s="54">
        <f t="shared" si="36"/>
        <v>0</v>
      </c>
    </row>
    <row r="409" spans="12:26" x14ac:dyDescent="0.45">
      <c r="L409" s="40" t="str">
        <f>IFERROR(VLOOKUP(B409,'DM3'!$A$1:$M$80,13,FALSE),"")</f>
        <v/>
      </c>
      <c r="Q409" s="43" t="str">
        <f t="shared" si="37"/>
        <v>0</v>
      </c>
      <c r="R409" s="43"/>
      <c r="Y409" s="57" t="str">
        <f>IFERROR(VLOOKUP(B409,ne!$A$1:$F$398,6,FALSE),"")</f>
        <v/>
      </c>
      <c r="Z409" s="54">
        <f t="shared" si="36"/>
        <v>0</v>
      </c>
    </row>
    <row r="410" spans="12:26" x14ac:dyDescent="0.45">
      <c r="L410" s="40" t="str">
        <f>IFERROR(VLOOKUP(B410,'DM3'!$A$1:$M$80,13,FALSE),"")</f>
        <v/>
      </c>
      <c r="Q410" s="43" t="str">
        <f t="shared" si="37"/>
        <v>0</v>
      </c>
      <c r="R410" s="43"/>
      <c r="Y410" s="57" t="str">
        <f>IFERROR(VLOOKUP(B410,ne!$A$1:$F$398,6,FALSE),"")</f>
        <v/>
      </c>
      <c r="Z410" s="54">
        <f t="shared" si="36"/>
        <v>0</v>
      </c>
    </row>
    <row r="411" spans="12:26" x14ac:dyDescent="0.45">
      <c r="L411" s="40" t="str">
        <f>IFERROR(VLOOKUP(B411,'DM3'!$A$1:$M$80,13,FALSE),"")</f>
        <v/>
      </c>
      <c r="Q411" s="43" t="str">
        <f t="shared" si="37"/>
        <v>0</v>
      </c>
      <c r="R411" s="43"/>
      <c r="Y411" s="57" t="str">
        <f>IFERROR(VLOOKUP(B411,ne!$A$1:$F$398,6,FALSE),"")</f>
        <v/>
      </c>
      <c r="Z411" s="54">
        <f t="shared" si="36"/>
        <v>0</v>
      </c>
    </row>
    <row r="412" spans="12:26" x14ac:dyDescent="0.45">
      <c r="L412" s="40" t="str">
        <f>IFERROR(VLOOKUP(B412,'DM3'!$A$1:$M$80,13,FALSE),"")</f>
        <v/>
      </c>
      <c r="Q412" s="43" t="str">
        <f t="shared" si="37"/>
        <v>0</v>
      </c>
      <c r="R412" s="43"/>
      <c r="Y412" s="57" t="str">
        <f>IFERROR(VLOOKUP(B412,ne!$A$1:$F$398,6,FALSE),"")</f>
        <v/>
      </c>
      <c r="Z412" s="54">
        <f t="shared" si="36"/>
        <v>0</v>
      </c>
    </row>
    <row r="413" spans="12:26" x14ac:dyDescent="0.45">
      <c r="L413" s="40" t="str">
        <f>IFERROR(VLOOKUP(B413,'DM3'!$A$1:$M$80,13,FALSE),"")</f>
        <v/>
      </c>
      <c r="Q413" s="43" t="str">
        <f t="shared" si="37"/>
        <v>0</v>
      </c>
      <c r="R413" s="43"/>
      <c r="Y413" s="57" t="str">
        <f>IFERROR(VLOOKUP(B413,ne!$A$1:$F$398,6,FALSE),"")</f>
        <v/>
      </c>
      <c r="Z413" s="54">
        <f t="shared" si="36"/>
        <v>0</v>
      </c>
    </row>
    <row r="414" spans="12:26" x14ac:dyDescent="0.45">
      <c r="L414" s="40" t="str">
        <f>IFERROR(VLOOKUP(B414,'DM3'!$A$1:$M$80,13,FALSE),"")</f>
        <v/>
      </c>
      <c r="Q414" s="43" t="str">
        <f t="shared" si="37"/>
        <v>0</v>
      </c>
      <c r="R414" s="43"/>
      <c r="Y414" s="57" t="str">
        <f>IFERROR(VLOOKUP(B414,ne!$A$1:$F$398,6,FALSE),"")</f>
        <v/>
      </c>
      <c r="Z414" s="54">
        <f t="shared" si="36"/>
        <v>0</v>
      </c>
    </row>
    <row r="415" spans="12:26" x14ac:dyDescent="0.45">
      <c r="L415" s="40" t="str">
        <f>IFERROR(VLOOKUP(B415,'DM3'!$A$1:$M$80,13,FALSE),"")</f>
        <v/>
      </c>
      <c r="Q415" s="43" t="str">
        <f t="shared" si="37"/>
        <v>0</v>
      </c>
      <c r="R415" s="43"/>
      <c r="Y415" s="57" t="str">
        <f>IFERROR(VLOOKUP(B415,ne!$A$1:$F$398,6,FALSE),"")</f>
        <v/>
      </c>
      <c r="Z415" s="54">
        <f t="shared" si="36"/>
        <v>0</v>
      </c>
    </row>
    <row r="416" spans="12:26" x14ac:dyDescent="0.45">
      <c r="L416" s="40" t="str">
        <f>IFERROR(VLOOKUP(B416,'DM3'!$A$1:$M$80,13,FALSE),"")</f>
        <v/>
      </c>
      <c r="Q416" s="43" t="str">
        <f t="shared" si="37"/>
        <v>0</v>
      </c>
      <c r="R416" s="43"/>
      <c r="Y416" s="57" t="str">
        <f>IFERROR(VLOOKUP(B416,ne!$A$1:$F$398,6,FALSE),"")</f>
        <v/>
      </c>
      <c r="Z416" s="54">
        <f t="shared" si="36"/>
        <v>0</v>
      </c>
    </row>
    <row r="417" spans="12:26" x14ac:dyDescent="0.45">
      <c r="L417" s="40" t="str">
        <f>IFERROR(VLOOKUP(B417,'DM3'!$A$1:$M$80,13,FALSE),"")</f>
        <v/>
      </c>
      <c r="Q417" s="43" t="str">
        <f t="shared" si="37"/>
        <v>0</v>
      </c>
      <c r="R417" s="43"/>
      <c r="Y417" s="57" t="str">
        <f>IFERROR(VLOOKUP(B417,ne!$A$1:$F$398,6,FALSE),"")</f>
        <v/>
      </c>
      <c r="Z417" s="54">
        <f t="shared" si="36"/>
        <v>0</v>
      </c>
    </row>
    <row r="418" spans="12:26" x14ac:dyDescent="0.45">
      <c r="L418" s="40" t="str">
        <f>IFERROR(VLOOKUP(B418,'DM3'!$A$1:$M$80,13,FALSE),"")</f>
        <v/>
      </c>
      <c r="Q418" s="43" t="str">
        <f t="shared" si="37"/>
        <v>0</v>
      </c>
      <c r="R418" s="43"/>
      <c r="Y418" s="57" t="str">
        <f>IFERROR(VLOOKUP(B418,ne!$A$1:$F$398,6,FALSE),"")</f>
        <v/>
      </c>
      <c r="Z418" s="54">
        <f t="shared" si="36"/>
        <v>0</v>
      </c>
    </row>
    <row r="419" spans="12:26" x14ac:dyDescent="0.45">
      <c r="L419" s="40" t="str">
        <f>IFERROR(VLOOKUP(B419,'DM3'!$A$1:$M$80,13,FALSE),"")</f>
        <v/>
      </c>
      <c r="Q419" s="43" t="str">
        <f t="shared" si="37"/>
        <v>0</v>
      </c>
      <c r="R419" s="43"/>
      <c r="Y419" s="57" t="str">
        <f>IFERROR(VLOOKUP(B419,ne!$A$1:$F$398,6,FALSE),"")</f>
        <v/>
      </c>
      <c r="Z419" s="54">
        <f t="shared" si="36"/>
        <v>0</v>
      </c>
    </row>
    <row r="420" spans="12:26" x14ac:dyDescent="0.45">
      <c r="L420" s="40" t="str">
        <f>IFERROR(VLOOKUP(B420,'DM3'!$A$1:$M$80,13,FALSE),"")</f>
        <v/>
      </c>
      <c r="Y420" s="57" t="str">
        <f>IFERROR(VLOOKUP(B420,ne!$A$1:$F$398,6,FALSE),"")</f>
        <v/>
      </c>
      <c r="Z420" s="54">
        <f t="shared" si="36"/>
        <v>0</v>
      </c>
    </row>
    <row r="421" spans="12:26" x14ac:dyDescent="0.45">
      <c r="L421" s="40" t="str">
        <f>IFERROR(VLOOKUP(B421,'DM3'!$A$1:$M$80,13,FALSE),"")</f>
        <v/>
      </c>
      <c r="Y421" s="57" t="str">
        <f>IFERROR(VLOOKUP(B421,ne!$A$1:$F$398,6,FALSE),"")</f>
        <v/>
      </c>
    </row>
    <row r="422" spans="12:26" x14ac:dyDescent="0.45">
      <c r="L422" s="40" t="str">
        <f>IFERROR(VLOOKUP(B422,'DM3'!$A$1:$M$80,13,FALSE),"")</f>
        <v/>
      </c>
      <c r="Y422" s="57" t="str">
        <f>IFERROR(VLOOKUP(B422,ne!$A$1:$F$398,6,FALSE),"")</f>
        <v/>
      </c>
    </row>
    <row r="423" spans="12:26" x14ac:dyDescent="0.45">
      <c r="L423" s="40" t="str">
        <f>IFERROR(VLOOKUP(B423,'DM3'!$A$1:$M$80,13,FALSE),"")</f>
        <v/>
      </c>
      <c r="Y423" s="57" t="str">
        <f>IFERROR(VLOOKUP(B423,ne!$A$1:$F$398,6,FALSE),"")</f>
        <v/>
      </c>
    </row>
    <row r="424" spans="12:26" x14ac:dyDescent="0.45">
      <c r="L424" s="40" t="str">
        <f>IFERROR(VLOOKUP(B424,'DM3'!$A$1:$M$80,13,FALSE),"")</f>
        <v/>
      </c>
      <c r="Y424" s="57" t="str">
        <f>IFERROR(VLOOKUP(B424,ne!$A$1:$F$398,6,FALSE),"")</f>
        <v/>
      </c>
    </row>
    <row r="425" spans="12:26" x14ac:dyDescent="0.45">
      <c r="L425" s="40" t="str">
        <f>IFERROR(VLOOKUP(B425,'DM3'!$A$1:$M$80,13,FALSE),"")</f>
        <v/>
      </c>
    </row>
    <row r="426" spans="12:26" x14ac:dyDescent="0.45">
      <c r="L426" s="40" t="str">
        <f>IFERROR(VLOOKUP(B426,'DM3'!$A$1:$M$80,13,FALSE),"")</f>
        <v/>
      </c>
    </row>
  </sheetData>
  <sortState xmlns:xlrd2="http://schemas.microsoft.com/office/spreadsheetml/2017/richdata2" ref="A2:EO426">
    <sortCondition ref="D2:D426"/>
  </sortState>
  <phoneticPr fontId="11" type="noConversion"/>
  <pageMargins left="0.25" right="0.25" top="0.75" bottom="0.75" header="0.3" footer="0.3"/>
  <pageSetup paperSize="9" scale="10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0362A-A166-4472-9196-2779411BBBB2}">
  <dimension ref="A1:G89"/>
  <sheetViews>
    <sheetView topLeftCell="A16" workbookViewId="0">
      <selection activeCell="B11" sqref="B11"/>
    </sheetView>
  </sheetViews>
  <sheetFormatPr defaultRowHeight="14.25" x14ac:dyDescent="0.45"/>
  <cols>
    <col min="7" max="7" width="0" hidden="1" customWidth="1"/>
  </cols>
  <sheetData>
    <row r="1" spans="1:7" x14ac:dyDescent="0.45">
      <c r="A1" s="1">
        <v>2019172</v>
      </c>
      <c r="B1" s="2" t="s">
        <v>65</v>
      </c>
      <c r="C1" s="1">
        <v>2009</v>
      </c>
      <c r="D1" s="3" t="s">
        <v>9</v>
      </c>
      <c r="E1" s="1" t="s">
        <v>290</v>
      </c>
      <c r="F1" s="4">
        <v>100</v>
      </c>
      <c r="G1">
        <f>VLOOKUP(A1,ČP23!$B$3:$B$280,1,FALSE)</f>
        <v>2019172</v>
      </c>
    </row>
    <row r="2" spans="1:7" x14ac:dyDescent="0.45">
      <c r="A2" s="1">
        <v>2018305</v>
      </c>
      <c r="B2" s="2" t="s">
        <v>66</v>
      </c>
      <c r="C2" s="1">
        <v>2008</v>
      </c>
      <c r="D2" s="3" t="s">
        <v>9</v>
      </c>
      <c r="E2" s="1" t="s">
        <v>290</v>
      </c>
      <c r="F2" s="4">
        <v>80</v>
      </c>
      <c r="G2">
        <f>VLOOKUP(A2,ČP23!$B$3:$B$280,1,FALSE)</f>
        <v>2018305</v>
      </c>
    </row>
    <row r="3" spans="1:7" x14ac:dyDescent="0.45">
      <c r="A3" s="1">
        <v>2018014</v>
      </c>
      <c r="B3" s="2" t="s">
        <v>74</v>
      </c>
      <c r="C3" s="1">
        <v>2009</v>
      </c>
      <c r="D3" s="3" t="s">
        <v>9</v>
      </c>
      <c r="E3" s="1" t="s">
        <v>290</v>
      </c>
      <c r="F3" s="4">
        <v>60</v>
      </c>
      <c r="G3">
        <f>VLOOKUP(A3,ČP23!$B$3:$B$280,1,FALSE)</f>
        <v>2018014</v>
      </c>
    </row>
    <row r="4" spans="1:7" x14ac:dyDescent="0.45">
      <c r="A4" s="1">
        <v>2022085</v>
      </c>
      <c r="B4" s="2" t="s">
        <v>84</v>
      </c>
      <c r="C4" s="1">
        <v>2009</v>
      </c>
      <c r="D4" s="3" t="s">
        <v>9</v>
      </c>
      <c r="E4" s="1" t="s">
        <v>290</v>
      </c>
      <c r="F4" s="4">
        <v>50</v>
      </c>
      <c r="G4">
        <f>VLOOKUP(A4,ČP23!$B$3:$B$280,1,FALSE)</f>
        <v>2022085</v>
      </c>
    </row>
    <row r="5" spans="1:7" x14ac:dyDescent="0.45">
      <c r="A5" s="1">
        <v>2022026</v>
      </c>
      <c r="B5" s="2" t="s">
        <v>75</v>
      </c>
      <c r="C5" s="1">
        <v>2010</v>
      </c>
      <c r="D5" s="3" t="s">
        <v>9</v>
      </c>
      <c r="E5" s="1" t="s">
        <v>290</v>
      </c>
      <c r="F5" s="4">
        <v>45</v>
      </c>
      <c r="G5">
        <f>VLOOKUP(A5,ČP23!$B$3:$B$280,1,FALSE)</f>
        <v>2022026</v>
      </c>
    </row>
    <row r="6" spans="1:7" x14ac:dyDescent="0.45">
      <c r="A6" s="1">
        <v>2019171</v>
      </c>
      <c r="B6" s="2" t="s">
        <v>85</v>
      </c>
      <c r="C6" s="1">
        <v>2010</v>
      </c>
      <c r="D6" s="3" t="s">
        <v>9</v>
      </c>
      <c r="E6" s="1" t="s">
        <v>290</v>
      </c>
      <c r="F6" s="4">
        <v>40</v>
      </c>
      <c r="G6">
        <f>VLOOKUP(A6,ČP23!$B$3:$B$280,1,FALSE)</f>
        <v>2019171</v>
      </c>
    </row>
    <row r="7" spans="1:7" x14ac:dyDescent="0.45">
      <c r="A7" s="1">
        <v>2018436</v>
      </c>
      <c r="B7" s="2" t="s">
        <v>11</v>
      </c>
      <c r="C7" s="1">
        <v>2011</v>
      </c>
      <c r="D7" s="3" t="s">
        <v>9</v>
      </c>
      <c r="E7" s="1" t="s">
        <v>290</v>
      </c>
      <c r="F7" s="4">
        <v>36</v>
      </c>
      <c r="G7">
        <f>VLOOKUP(A7,ČP23!$B$3:$B$280,1,FALSE)</f>
        <v>2018436</v>
      </c>
    </row>
    <row r="8" spans="1:7" x14ac:dyDescent="0.45">
      <c r="A8" s="1">
        <v>2021102</v>
      </c>
      <c r="B8" s="2" t="s">
        <v>272</v>
      </c>
      <c r="C8" s="1">
        <v>2008</v>
      </c>
      <c r="D8" s="3" t="s">
        <v>9</v>
      </c>
      <c r="E8" s="1" t="s">
        <v>290</v>
      </c>
      <c r="F8" s="4">
        <v>32</v>
      </c>
      <c r="G8">
        <f>VLOOKUP(A8,ČP23!$B$3:$B$280,1,FALSE)</f>
        <v>2021102</v>
      </c>
    </row>
    <row r="9" spans="1:7" x14ac:dyDescent="0.45">
      <c r="A9" s="1">
        <v>2022125</v>
      </c>
      <c r="B9" s="2" t="s">
        <v>277</v>
      </c>
      <c r="C9" s="1">
        <v>2008</v>
      </c>
      <c r="D9" s="3" t="s">
        <v>9</v>
      </c>
      <c r="E9" s="1" t="s">
        <v>290</v>
      </c>
      <c r="F9" s="4">
        <v>29</v>
      </c>
      <c r="G9">
        <f>VLOOKUP(A9,ČP23!$B$3:$B$280,1,FALSE)</f>
        <v>2022125</v>
      </c>
    </row>
    <row r="10" spans="1:7" x14ac:dyDescent="0.45">
      <c r="A10" s="1">
        <v>2022017</v>
      </c>
      <c r="B10" s="2" t="s">
        <v>77</v>
      </c>
      <c r="C10" s="1">
        <v>2009</v>
      </c>
      <c r="D10" s="3" t="s">
        <v>9</v>
      </c>
      <c r="E10" s="1" t="s">
        <v>290</v>
      </c>
      <c r="F10" s="4">
        <v>26</v>
      </c>
      <c r="G10">
        <f>VLOOKUP(A10,ČP23!$B$3:$B$280,1,FALSE)</f>
        <v>2022017</v>
      </c>
    </row>
    <row r="11" spans="1:7" x14ac:dyDescent="0.45">
      <c r="A11" s="1">
        <v>2020115</v>
      </c>
      <c r="B11" s="2" t="s">
        <v>269</v>
      </c>
      <c r="C11" s="1">
        <v>2010</v>
      </c>
      <c r="D11" s="3" t="s">
        <v>9</v>
      </c>
      <c r="E11" s="1" t="s">
        <v>290</v>
      </c>
      <c r="F11" s="2">
        <v>24</v>
      </c>
      <c r="G11">
        <f>VLOOKUP(A11,ČP23!$B$3:$B$280,1,FALSE)</f>
        <v>2020115</v>
      </c>
    </row>
    <row r="12" spans="1:7" x14ac:dyDescent="0.45">
      <c r="A12" s="1">
        <v>2022024</v>
      </c>
      <c r="B12" s="2" t="s">
        <v>79</v>
      </c>
      <c r="C12" s="1">
        <v>2009</v>
      </c>
      <c r="D12" s="3" t="s">
        <v>9</v>
      </c>
      <c r="E12" s="1" t="s">
        <v>290</v>
      </c>
      <c r="F12" s="2">
        <v>22</v>
      </c>
      <c r="G12">
        <f>VLOOKUP(A12,ČP23!$B$3:$B$280,1,FALSE)</f>
        <v>2022024</v>
      </c>
    </row>
    <row r="13" spans="1:7" x14ac:dyDescent="0.45">
      <c r="A13" s="1">
        <v>2022041</v>
      </c>
      <c r="B13" s="2" t="s">
        <v>291</v>
      </c>
      <c r="C13" s="1">
        <v>2008</v>
      </c>
      <c r="D13" s="3" t="s">
        <v>9</v>
      </c>
      <c r="E13" s="1" t="s">
        <v>290</v>
      </c>
      <c r="F13" s="2">
        <v>20</v>
      </c>
      <c r="G13">
        <f>VLOOKUP(A13,ČP23!$B$3:$B$280,1,FALSE)</f>
        <v>2022041</v>
      </c>
    </row>
    <row r="14" spans="1:7" x14ac:dyDescent="0.45">
      <c r="A14" s="1">
        <v>2023998</v>
      </c>
      <c r="B14" s="2" t="s">
        <v>287</v>
      </c>
      <c r="C14" s="1">
        <v>2009</v>
      </c>
      <c r="D14" s="3" t="s">
        <v>9</v>
      </c>
      <c r="E14" s="1" t="s">
        <v>290</v>
      </c>
      <c r="F14" s="2">
        <v>18</v>
      </c>
      <c r="G14">
        <f>VLOOKUP(A14,ČP23!$B$3:$B$280,1,FALSE)</f>
        <v>2023998</v>
      </c>
    </row>
    <row r="15" spans="1:7" x14ac:dyDescent="0.45">
      <c r="A15" s="1">
        <v>2023997</v>
      </c>
      <c r="B15" s="2" t="s">
        <v>289</v>
      </c>
      <c r="C15" s="1">
        <v>2008</v>
      </c>
      <c r="D15" s="3" t="s">
        <v>9</v>
      </c>
      <c r="E15" s="1" t="s">
        <v>290</v>
      </c>
      <c r="F15" s="2">
        <v>16</v>
      </c>
      <c r="G15">
        <f>VLOOKUP(A15,ČP23!$B$3:$B$280,1,FALSE)</f>
        <v>2023997</v>
      </c>
    </row>
    <row r="16" spans="1:7" x14ac:dyDescent="0.45">
      <c r="A16" s="1">
        <v>2023005</v>
      </c>
      <c r="B16" s="2" t="s">
        <v>259</v>
      </c>
      <c r="C16" s="1">
        <v>2010</v>
      </c>
      <c r="D16" s="3" t="s">
        <v>9</v>
      </c>
      <c r="E16" s="1" t="s">
        <v>290</v>
      </c>
      <c r="F16" s="2">
        <v>15</v>
      </c>
      <c r="G16">
        <f>VLOOKUP(A16,ČP23!$B$3:$B$280,1,FALSE)</f>
        <v>2023005</v>
      </c>
    </row>
    <row r="17" spans="1:7" x14ac:dyDescent="0.45">
      <c r="A17" s="1">
        <v>2022075</v>
      </c>
      <c r="B17" s="2" t="s">
        <v>33</v>
      </c>
      <c r="C17" s="1">
        <v>2011</v>
      </c>
      <c r="D17" s="3" t="s">
        <v>9</v>
      </c>
      <c r="E17" s="1" t="s">
        <v>290</v>
      </c>
      <c r="F17" s="2">
        <v>14</v>
      </c>
      <c r="G17">
        <f>VLOOKUP(A17,ČP23!$B$3:$B$280,1,FALSE)</f>
        <v>2022075</v>
      </c>
    </row>
    <row r="18" spans="1:7" x14ac:dyDescent="0.45">
      <c r="A18" s="1">
        <v>14824738</v>
      </c>
      <c r="B18" s="2" t="s">
        <v>273</v>
      </c>
      <c r="C18" s="1">
        <v>2011</v>
      </c>
      <c r="D18" s="1" t="s">
        <v>9</v>
      </c>
      <c r="E18" s="1" t="s">
        <v>290</v>
      </c>
      <c r="F18" s="2">
        <v>13</v>
      </c>
      <c r="G18">
        <f>VLOOKUP(A18,ČP23!$B$3:$B$280,1,FALSE)</f>
        <v>14824738</v>
      </c>
    </row>
    <row r="19" spans="1:7" x14ac:dyDescent="0.45">
      <c r="A19" s="1">
        <v>1000</v>
      </c>
      <c r="B19" s="2" t="s">
        <v>292</v>
      </c>
      <c r="C19" s="1">
        <v>2010</v>
      </c>
      <c r="D19" s="3" t="s">
        <v>9</v>
      </c>
      <c r="E19" s="1" t="s">
        <v>293</v>
      </c>
      <c r="F19" s="4">
        <v>12</v>
      </c>
      <c r="G19">
        <f>VLOOKUP(A19,ČP23!$B$3:$B$280,1,FALSE)</f>
        <v>1000</v>
      </c>
    </row>
    <row r="20" spans="1:7" x14ac:dyDescent="0.45">
      <c r="A20" s="1">
        <v>2019114</v>
      </c>
      <c r="B20" s="2" t="s">
        <v>121</v>
      </c>
      <c r="C20" s="1">
        <v>2008</v>
      </c>
      <c r="D20" s="1" t="s">
        <v>36</v>
      </c>
      <c r="E20" s="1" t="s">
        <v>290</v>
      </c>
      <c r="F20" s="5">
        <v>100</v>
      </c>
      <c r="G20">
        <f>VLOOKUP(A20,ČP23!$B$3:$B$280,1,FALSE)</f>
        <v>2019114</v>
      </c>
    </row>
    <row r="21" spans="1:7" x14ac:dyDescent="0.45">
      <c r="A21" s="1">
        <v>16148</v>
      </c>
      <c r="B21" s="2" t="s">
        <v>104</v>
      </c>
      <c r="C21" s="1">
        <v>2008</v>
      </c>
      <c r="D21" s="1" t="s">
        <v>36</v>
      </c>
      <c r="E21" s="1" t="s">
        <v>290</v>
      </c>
      <c r="F21" s="5">
        <v>80</v>
      </c>
      <c r="G21">
        <f>VLOOKUP(A21,ČP23!$B$3:$B$280,1,FALSE)</f>
        <v>16148</v>
      </c>
    </row>
    <row r="22" spans="1:7" x14ac:dyDescent="0.45">
      <c r="A22" s="1">
        <v>2022002</v>
      </c>
      <c r="B22" s="2" t="s">
        <v>113</v>
      </c>
      <c r="C22" s="1">
        <v>2008</v>
      </c>
      <c r="D22" s="1" t="s">
        <v>36</v>
      </c>
      <c r="E22" s="1" t="s">
        <v>290</v>
      </c>
      <c r="F22" s="5">
        <v>60</v>
      </c>
      <c r="G22">
        <f>VLOOKUP(A22,ČP23!$B$3:$B$280,1,FALSE)</f>
        <v>2022002</v>
      </c>
    </row>
    <row r="23" spans="1:7" x14ac:dyDescent="0.45">
      <c r="A23" s="1">
        <v>2019139</v>
      </c>
      <c r="B23" s="2" t="s">
        <v>108</v>
      </c>
      <c r="C23" s="1">
        <v>2008</v>
      </c>
      <c r="D23" s="1" t="s">
        <v>36</v>
      </c>
      <c r="E23" s="1" t="s">
        <v>290</v>
      </c>
      <c r="F23" s="5">
        <v>50</v>
      </c>
      <c r="G23">
        <f>VLOOKUP(A23,ČP23!$B$3:$B$280,1,FALSE)</f>
        <v>2019139</v>
      </c>
    </row>
    <row r="24" spans="1:7" x14ac:dyDescent="0.45">
      <c r="A24" s="1">
        <v>2022045</v>
      </c>
      <c r="B24" s="2" t="s">
        <v>274</v>
      </c>
      <c r="C24" s="1">
        <v>2010</v>
      </c>
      <c r="D24" s="1" t="s">
        <v>36</v>
      </c>
      <c r="E24" s="1" t="s">
        <v>290</v>
      </c>
      <c r="F24" s="5">
        <v>45</v>
      </c>
      <c r="G24" t="e">
        <f>VLOOKUP(A24,ČP23!$B$3:$B$280,1,FALSE)</f>
        <v>#N/A</v>
      </c>
    </row>
    <row r="25" spans="1:7" x14ac:dyDescent="0.45">
      <c r="A25" s="1">
        <v>2022011</v>
      </c>
      <c r="B25" s="2" t="s">
        <v>105</v>
      </c>
      <c r="C25" s="1">
        <v>2009</v>
      </c>
      <c r="D25" s="1" t="s">
        <v>36</v>
      </c>
      <c r="E25" s="1" t="s">
        <v>290</v>
      </c>
      <c r="F25" s="5">
        <v>40</v>
      </c>
      <c r="G25" t="e">
        <f>VLOOKUP(A25,ČP23!$B$3:$B$280,1,FALSE)</f>
        <v>#N/A</v>
      </c>
    </row>
    <row r="26" spans="1:7" x14ac:dyDescent="0.45">
      <c r="A26" s="1">
        <v>2019137</v>
      </c>
      <c r="B26" s="2" t="s">
        <v>107</v>
      </c>
      <c r="C26" s="1">
        <v>2008</v>
      </c>
      <c r="D26" s="1" t="s">
        <v>36</v>
      </c>
      <c r="E26" s="1" t="s">
        <v>290</v>
      </c>
      <c r="F26" s="5">
        <v>36</v>
      </c>
      <c r="G26" t="e">
        <f>VLOOKUP(A26,ČP23!$B$3:$B$280,1,FALSE)</f>
        <v>#N/A</v>
      </c>
    </row>
    <row r="27" spans="1:7" x14ac:dyDescent="0.45">
      <c r="A27" s="1">
        <v>2021117</v>
      </c>
      <c r="B27" s="2" t="s">
        <v>106</v>
      </c>
      <c r="C27" s="1">
        <v>2008</v>
      </c>
      <c r="D27" s="1" t="s">
        <v>36</v>
      </c>
      <c r="E27" s="1" t="s">
        <v>290</v>
      </c>
      <c r="F27" s="5">
        <v>32</v>
      </c>
      <c r="G27">
        <f>VLOOKUP(A27,ČP23!$B$3:$B$280,1,FALSE)</f>
        <v>2021117</v>
      </c>
    </row>
    <row r="28" spans="1:7" x14ac:dyDescent="0.45">
      <c r="A28" s="1">
        <v>2018318</v>
      </c>
      <c r="B28" s="2" t="s">
        <v>102</v>
      </c>
      <c r="C28" s="1">
        <v>2009</v>
      </c>
      <c r="D28" s="1" t="s">
        <v>36</v>
      </c>
      <c r="E28" s="1" t="s">
        <v>290</v>
      </c>
      <c r="F28" s="5">
        <v>29</v>
      </c>
      <c r="G28" t="e">
        <f>VLOOKUP(A28,ČP23!$B$3:$B$280,1,FALSE)</f>
        <v>#N/A</v>
      </c>
    </row>
    <row r="29" spans="1:7" x14ac:dyDescent="0.45">
      <c r="A29" s="1">
        <v>2021106</v>
      </c>
      <c r="B29" s="2" t="s">
        <v>37</v>
      </c>
      <c r="C29" s="1">
        <v>2011</v>
      </c>
      <c r="D29" s="1" t="s">
        <v>36</v>
      </c>
      <c r="E29" s="1" t="s">
        <v>290</v>
      </c>
      <c r="F29" s="5">
        <v>26</v>
      </c>
      <c r="G29">
        <f>VLOOKUP(A29,ČP23!$B$3:$B$280,1,FALSE)</f>
        <v>2021106</v>
      </c>
    </row>
    <row r="30" spans="1:7" x14ac:dyDescent="0.45">
      <c r="A30" s="1">
        <v>2023006</v>
      </c>
      <c r="B30" s="2" t="s">
        <v>260</v>
      </c>
      <c r="C30" s="1">
        <v>2008</v>
      </c>
      <c r="D30" s="1" t="s">
        <v>36</v>
      </c>
      <c r="E30" s="1" t="s">
        <v>290</v>
      </c>
      <c r="F30" s="5">
        <v>24</v>
      </c>
      <c r="G30" t="e">
        <f>VLOOKUP(A30,ČP23!$B$3:$B$280,1,FALSE)</f>
        <v>#N/A</v>
      </c>
    </row>
    <row r="31" spans="1:7" x14ac:dyDescent="0.45">
      <c r="A31" s="1">
        <v>2021105</v>
      </c>
      <c r="B31" s="2" t="s">
        <v>39</v>
      </c>
      <c r="C31" s="1">
        <v>2011</v>
      </c>
      <c r="D31" s="1" t="s">
        <v>36</v>
      </c>
      <c r="E31" s="1" t="s">
        <v>290</v>
      </c>
      <c r="F31" s="5">
        <v>22</v>
      </c>
      <c r="G31" t="e">
        <f>VLOOKUP(A31,ČP23!$B$3:$B$280,1,FALSE)</f>
        <v>#N/A</v>
      </c>
    </row>
    <row r="32" spans="1:7" x14ac:dyDescent="0.45">
      <c r="A32" s="1">
        <v>76304</v>
      </c>
      <c r="B32" s="2" t="s">
        <v>110</v>
      </c>
      <c r="C32" s="1">
        <v>2008</v>
      </c>
      <c r="D32" s="1" t="s">
        <v>36</v>
      </c>
      <c r="E32" s="1" t="s">
        <v>290</v>
      </c>
      <c r="F32" s="5">
        <v>20</v>
      </c>
      <c r="G32">
        <f>VLOOKUP(A32,ČP23!$B$3:$B$280,1,FALSE)</f>
        <v>76304</v>
      </c>
    </row>
    <row r="33" spans="1:7" x14ac:dyDescent="0.45">
      <c r="A33" s="1">
        <v>2022013</v>
      </c>
      <c r="B33" s="2" t="s">
        <v>124</v>
      </c>
      <c r="C33" s="1">
        <v>2009</v>
      </c>
      <c r="D33" s="1" t="s">
        <v>36</v>
      </c>
      <c r="E33" s="1" t="s">
        <v>290</v>
      </c>
      <c r="F33" s="5">
        <v>18</v>
      </c>
      <c r="G33" t="e">
        <f>VLOOKUP(A33,ČP23!$B$3:$B$280,1,FALSE)</f>
        <v>#N/A</v>
      </c>
    </row>
    <row r="34" spans="1:7" x14ac:dyDescent="0.45">
      <c r="A34" s="1">
        <v>2023003</v>
      </c>
      <c r="B34" s="2" t="s">
        <v>257</v>
      </c>
      <c r="C34" s="1">
        <v>2010</v>
      </c>
      <c r="D34" s="1" t="s">
        <v>36</v>
      </c>
      <c r="E34" s="1" t="s">
        <v>290</v>
      </c>
      <c r="F34" s="5">
        <v>16</v>
      </c>
      <c r="G34">
        <f>VLOOKUP(A34,ČP23!$B$3:$B$280,1,FALSE)</f>
        <v>2023003</v>
      </c>
    </row>
    <row r="35" spans="1:7" x14ac:dyDescent="0.45">
      <c r="A35" s="1">
        <v>2022014</v>
      </c>
      <c r="B35" s="2" t="s">
        <v>115</v>
      </c>
      <c r="C35" s="1">
        <v>2010</v>
      </c>
      <c r="D35" s="1" t="s">
        <v>36</v>
      </c>
      <c r="E35" s="1" t="s">
        <v>290</v>
      </c>
      <c r="F35" s="5">
        <v>15</v>
      </c>
      <c r="G35" t="e">
        <f>VLOOKUP(A35,ČP23!$B$3:$B$280,1,FALSE)</f>
        <v>#N/A</v>
      </c>
    </row>
    <row r="36" spans="1:7" x14ac:dyDescent="0.45">
      <c r="A36" s="1">
        <v>76297</v>
      </c>
      <c r="B36" s="2" t="s">
        <v>114</v>
      </c>
      <c r="C36" s="1">
        <v>2010</v>
      </c>
      <c r="D36" s="1" t="s">
        <v>36</v>
      </c>
      <c r="E36" s="1" t="s">
        <v>290</v>
      </c>
      <c r="F36" s="5">
        <v>14</v>
      </c>
      <c r="G36">
        <f>VLOOKUP(A36,ČP23!$B$3:$B$280,1,FALSE)</f>
        <v>76297</v>
      </c>
    </row>
    <row r="37" spans="1:7" x14ac:dyDescent="0.45">
      <c r="A37" s="1">
        <v>2022110</v>
      </c>
      <c r="B37" s="2" t="s">
        <v>288</v>
      </c>
      <c r="C37" s="1">
        <v>2011</v>
      </c>
      <c r="D37" s="1" t="s">
        <v>36</v>
      </c>
      <c r="E37" s="1" t="s">
        <v>290</v>
      </c>
      <c r="F37" s="5">
        <v>13</v>
      </c>
      <c r="G37" t="e">
        <f>VLOOKUP(A37,ČP23!$B$3:$B$280,1,FALSE)</f>
        <v>#N/A</v>
      </c>
    </row>
    <row r="38" spans="1:7" x14ac:dyDescent="0.45">
      <c r="A38" s="1">
        <v>2022007</v>
      </c>
      <c r="B38" s="2" t="s">
        <v>117</v>
      </c>
      <c r="C38" s="1">
        <v>2010</v>
      </c>
      <c r="D38" s="1" t="s">
        <v>36</v>
      </c>
      <c r="E38" s="1" t="s">
        <v>290</v>
      </c>
      <c r="F38" s="5">
        <v>12</v>
      </c>
      <c r="G38">
        <f>VLOOKUP(A38,ČP23!$B$3:$B$280,1,FALSE)</f>
        <v>2022007</v>
      </c>
    </row>
    <row r="39" spans="1:7" x14ac:dyDescent="0.45">
      <c r="A39" s="1">
        <v>2020143</v>
      </c>
      <c r="B39" s="2" t="s">
        <v>122</v>
      </c>
      <c r="C39" s="1">
        <v>2010</v>
      </c>
      <c r="D39" s="1" t="s">
        <v>36</v>
      </c>
      <c r="E39" s="1" t="s">
        <v>290</v>
      </c>
      <c r="F39" s="5">
        <v>11</v>
      </c>
      <c r="G39" t="e">
        <f>VLOOKUP(A39,ČP23!$B$3:$B$280,1,FALSE)</f>
        <v>#N/A</v>
      </c>
    </row>
    <row r="40" spans="1:7" x14ac:dyDescent="0.45">
      <c r="A40" s="1">
        <v>1001</v>
      </c>
      <c r="B40" s="2" t="s">
        <v>294</v>
      </c>
      <c r="C40" s="1">
        <v>2008</v>
      </c>
      <c r="D40" s="1" t="s">
        <v>36</v>
      </c>
      <c r="E40" s="1" t="s">
        <v>293</v>
      </c>
      <c r="F40" s="5">
        <v>10</v>
      </c>
      <c r="G40" t="e">
        <f>VLOOKUP(A40,ČP23!$B$3:$B$280,1,FALSE)</f>
        <v>#N/A</v>
      </c>
    </row>
    <row r="41" spans="1:7" x14ac:dyDescent="0.45">
      <c r="A41" s="1">
        <v>2022093</v>
      </c>
      <c r="B41" s="2" t="s">
        <v>282</v>
      </c>
      <c r="C41" s="1">
        <v>2010</v>
      </c>
      <c r="D41" s="1" t="s">
        <v>36</v>
      </c>
      <c r="E41" s="1" t="s">
        <v>290</v>
      </c>
      <c r="F41" s="5">
        <v>9</v>
      </c>
      <c r="G41" t="e">
        <f>VLOOKUP(A41,ČP23!$B$3:$B$280,1,FALSE)</f>
        <v>#N/A</v>
      </c>
    </row>
    <row r="42" spans="1:7" x14ac:dyDescent="0.45">
      <c r="A42" s="1">
        <v>2022015</v>
      </c>
      <c r="B42" s="2" t="s">
        <v>41</v>
      </c>
      <c r="C42" s="1">
        <v>2011</v>
      </c>
      <c r="D42" s="1" t="s">
        <v>36</v>
      </c>
      <c r="E42" s="1" t="s">
        <v>290</v>
      </c>
      <c r="F42" s="5">
        <v>8</v>
      </c>
      <c r="G42">
        <f>VLOOKUP(A42,ČP23!$B$3:$B$280,1,FALSE)</f>
        <v>2022015</v>
      </c>
    </row>
    <row r="43" spans="1:7" x14ac:dyDescent="0.45">
      <c r="A43" s="1">
        <v>2023004</v>
      </c>
      <c r="B43" s="2" t="s">
        <v>295</v>
      </c>
      <c r="C43" s="1">
        <v>2008</v>
      </c>
      <c r="D43" s="1" t="s">
        <v>36</v>
      </c>
      <c r="E43" s="1" t="s">
        <v>290</v>
      </c>
      <c r="F43" s="5">
        <v>7</v>
      </c>
      <c r="G43" t="e">
        <f>VLOOKUP(A43,ČP23!$B$3:$B$280,1,FALSE)</f>
        <v>#N/A</v>
      </c>
    </row>
    <row r="44" spans="1:7" x14ac:dyDescent="0.45">
      <c r="A44">
        <v>2018438</v>
      </c>
      <c r="B44" t="s">
        <v>8</v>
      </c>
      <c r="C44">
        <v>2012</v>
      </c>
      <c r="D44" t="s">
        <v>9</v>
      </c>
      <c r="E44" t="s">
        <v>290</v>
      </c>
      <c r="F44">
        <v>100</v>
      </c>
      <c r="G44">
        <f>VLOOKUP(A44,ČP23!$B$3:$B$280,1,FALSE)</f>
        <v>2018438</v>
      </c>
    </row>
    <row r="45" spans="1:7" x14ac:dyDescent="0.45">
      <c r="A45">
        <v>2020112</v>
      </c>
      <c r="B45" t="s">
        <v>13</v>
      </c>
      <c r="C45">
        <v>2012</v>
      </c>
      <c r="D45" t="s">
        <v>9</v>
      </c>
      <c r="E45" t="s">
        <v>290</v>
      </c>
      <c r="F45">
        <v>80</v>
      </c>
      <c r="G45">
        <f>VLOOKUP(A45,ČP23!$B$3:$B$280,1,FALSE)</f>
        <v>2020112</v>
      </c>
    </row>
    <row r="46" spans="1:7" x14ac:dyDescent="0.45">
      <c r="A46">
        <v>2022023</v>
      </c>
      <c r="B46" t="s">
        <v>15</v>
      </c>
      <c r="C46">
        <v>2013</v>
      </c>
      <c r="D46" t="s">
        <v>9</v>
      </c>
      <c r="E46" t="s">
        <v>290</v>
      </c>
      <c r="F46">
        <v>60</v>
      </c>
      <c r="G46">
        <f>VLOOKUP(A46,ČP23!$B$3:$B$280,1,FALSE)</f>
        <v>2022023</v>
      </c>
    </row>
    <row r="47" spans="1:7" x14ac:dyDescent="0.45">
      <c r="A47">
        <v>2023002</v>
      </c>
      <c r="B47" t="s">
        <v>256</v>
      </c>
      <c r="C47">
        <v>2012</v>
      </c>
      <c r="D47" t="s">
        <v>9</v>
      </c>
      <c r="E47" t="s">
        <v>290</v>
      </c>
      <c r="F47">
        <v>50</v>
      </c>
      <c r="G47">
        <f>VLOOKUP(A47,ČP23!$B$3:$B$280,1,FALSE)</f>
        <v>2023002</v>
      </c>
    </row>
    <row r="48" spans="1:7" x14ac:dyDescent="0.45">
      <c r="A48">
        <v>2011002</v>
      </c>
      <c r="B48" t="s">
        <v>268</v>
      </c>
      <c r="C48">
        <v>2013</v>
      </c>
      <c r="D48" t="s">
        <v>9</v>
      </c>
      <c r="E48" t="s">
        <v>290</v>
      </c>
      <c r="F48">
        <v>45</v>
      </c>
      <c r="G48">
        <f>VLOOKUP(A48,ČP23!$B$3:$B$280,1,FALSE)</f>
        <v>2011002</v>
      </c>
    </row>
    <row r="49" spans="1:7" x14ac:dyDescent="0.45">
      <c r="A49">
        <v>1002</v>
      </c>
      <c r="B49" t="s">
        <v>296</v>
      </c>
      <c r="C49">
        <v>2012</v>
      </c>
      <c r="D49" t="s">
        <v>9</v>
      </c>
      <c r="E49" t="s">
        <v>297</v>
      </c>
      <c r="F49">
        <v>40</v>
      </c>
      <c r="G49">
        <f>VLOOKUP(A49,ČP23!$B$3:$B$280,1,FALSE)</f>
        <v>1002</v>
      </c>
    </row>
    <row r="50" spans="1:7" x14ac:dyDescent="0.45">
      <c r="A50">
        <v>2023014</v>
      </c>
      <c r="B50" t="s">
        <v>59</v>
      </c>
      <c r="C50">
        <v>2014</v>
      </c>
      <c r="D50" t="s">
        <v>9</v>
      </c>
      <c r="E50" t="s">
        <v>290</v>
      </c>
      <c r="F50">
        <v>36</v>
      </c>
      <c r="G50">
        <f>VLOOKUP(A50,ČP23!$B$3:$B$280,1,FALSE)</f>
        <v>2023014</v>
      </c>
    </row>
    <row r="51" spans="1:7" x14ac:dyDescent="0.45">
      <c r="A51">
        <v>2022037</v>
      </c>
      <c r="B51" t="s">
        <v>298</v>
      </c>
      <c r="C51">
        <v>2015</v>
      </c>
      <c r="D51" t="s">
        <v>9</v>
      </c>
      <c r="E51" t="s">
        <v>290</v>
      </c>
      <c r="F51">
        <v>32</v>
      </c>
      <c r="G51">
        <f>VLOOKUP(A51,ČP23!$B$3:$B$280,1,FALSE)</f>
        <v>2022037</v>
      </c>
    </row>
    <row r="52" spans="1:7" x14ac:dyDescent="0.45">
      <c r="A52">
        <v>2022062</v>
      </c>
      <c r="B52" t="s">
        <v>25</v>
      </c>
      <c r="C52">
        <v>2013</v>
      </c>
      <c r="D52" t="s">
        <v>9</v>
      </c>
      <c r="E52" t="s">
        <v>290</v>
      </c>
      <c r="F52">
        <v>29</v>
      </c>
      <c r="G52">
        <f>VLOOKUP(A52,ČP23!$B$3:$B$280,1,FALSE)</f>
        <v>2022062</v>
      </c>
    </row>
    <row r="53" spans="1:7" x14ac:dyDescent="0.45">
      <c r="A53">
        <v>2022055</v>
      </c>
      <c r="B53" t="s">
        <v>22</v>
      </c>
      <c r="C53">
        <v>2014</v>
      </c>
      <c r="D53" t="s">
        <v>9</v>
      </c>
      <c r="E53" t="s">
        <v>290</v>
      </c>
      <c r="F53">
        <v>26</v>
      </c>
      <c r="G53">
        <f>VLOOKUP(A53,ČP23!$B$3:$B$280,1,FALSE)</f>
        <v>2022055</v>
      </c>
    </row>
    <row r="54" spans="1:7" x14ac:dyDescent="0.45">
      <c r="A54">
        <v>2023001</v>
      </c>
      <c r="B54" t="s">
        <v>255</v>
      </c>
      <c r="C54">
        <v>2016</v>
      </c>
      <c r="D54" t="s">
        <v>9</v>
      </c>
      <c r="E54" t="s">
        <v>290</v>
      </c>
      <c r="F54">
        <v>24</v>
      </c>
      <c r="G54">
        <f>VLOOKUP(A54,ČP23!$B$3:$B$280,1,FALSE)</f>
        <v>2023001</v>
      </c>
    </row>
    <row r="55" spans="1:7" x14ac:dyDescent="0.45">
      <c r="A55">
        <v>2023013</v>
      </c>
      <c r="B55" t="s">
        <v>267</v>
      </c>
      <c r="C55">
        <v>2012</v>
      </c>
      <c r="D55" t="s">
        <v>9</v>
      </c>
      <c r="E55" t="s">
        <v>290</v>
      </c>
      <c r="F55">
        <v>22</v>
      </c>
      <c r="G55">
        <f>VLOOKUP(A55,ČP23!$B$3:$B$280,1,FALSE)</f>
        <v>2023013</v>
      </c>
    </row>
    <row r="56" spans="1:7" x14ac:dyDescent="0.45">
      <c r="A56">
        <v>2022021</v>
      </c>
      <c r="B56" t="s">
        <v>299</v>
      </c>
      <c r="C56">
        <v>2012</v>
      </c>
      <c r="D56" t="s">
        <v>9</v>
      </c>
      <c r="E56" t="s">
        <v>290</v>
      </c>
      <c r="F56">
        <v>20</v>
      </c>
      <c r="G56">
        <f>VLOOKUP(A56,ČP23!$B$3:$B$280,1,FALSE)</f>
        <v>2022021</v>
      </c>
    </row>
    <row r="57" spans="1:7" x14ac:dyDescent="0.45">
      <c r="A57">
        <v>2023008</v>
      </c>
      <c r="B57" t="s">
        <v>262</v>
      </c>
      <c r="C57">
        <v>2014</v>
      </c>
      <c r="D57" t="s">
        <v>9</v>
      </c>
      <c r="E57" t="s">
        <v>290</v>
      </c>
      <c r="F57">
        <v>18</v>
      </c>
      <c r="G57">
        <f>VLOOKUP(A57,ČP23!$B$3:$B$280,1,FALSE)</f>
        <v>2023008</v>
      </c>
    </row>
    <row r="58" spans="1:7" x14ac:dyDescent="0.45">
      <c r="A58">
        <v>2023010</v>
      </c>
      <c r="B58" t="s">
        <v>264</v>
      </c>
      <c r="C58">
        <v>2015</v>
      </c>
      <c r="D58" t="s">
        <v>9</v>
      </c>
      <c r="E58" t="s">
        <v>290</v>
      </c>
      <c r="F58">
        <v>16</v>
      </c>
      <c r="G58">
        <f>VLOOKUP(A58,ČP23!$B$3:$B$280,1,FALSE)</f>
        <v>2023010</v>
      </c>
    </row>
    <row r="59" spans="1:7" x14ac:dyDescent="0.45">
      <c r="A59">
        <v>2023012</v>
      </c>
      <c r="B59" t="s">
        <v>266</v>
      </c>
      <c r="C59">
        <v>2015</v>
      </c>
      <c r="D59" t="s">
        <v>9</v>
      </c>
      <c r="E59" t="s">
        <v>290</v>
      </c>
      <c r="F59">
        <v>15</v>
      </c>
      <c r="G59">
        <f>VLOOKUP(A59,ČP23!$B$3:$B$280,1,FALSE)</f>
        <v>2023012</v>
      </c>
    </row>
    <row r="60" spans="1:7" x14ac:dyDescent="0.45">
      <c r="A60">
        <v>2022022</v>
      </c>
      <c r="B60" t="s">
        <v>35</v>
      </c>
      <c r="C60">
        <v>2012</v>
      </c>
      <c r="D60" t="s">
        <v>36</v>
      </c>
      <c r="E60" t="s">
        <v>290</v>
      </c>
      <c r="F60">
        <v>100</v>
      </c>
      <c r="G60">
        <f>VLOOKUP(A60,ČP23!$B$3:$B$280,1,FALSE)</f>
        <v>2022022</v>
      </c>
    </row>
    <row r="61" spans="1:7" x14ac:dyDescent="0.45">
      <c r="A61">
        <v>2022036</v>
      </c>
      <c r="B61" t="s">
        <v>43</v>
      </c>
      <c r="C61">
        <v>2013</v>
      </c>
      <c r="D61" t="s">
        <v>36</v>
      </c>
      <c r="E61" t="s">
        <v>290</v>
      </c>
      <c r="F61">
        <v>80</v>
      </c>
      <c r="G61">
        <f>VLOOKUP(A61,ČP23!$B$3:$B$280,1,FALSE)</f>
        <v>2022036</v>
      </c>
    </row>
    <row r="62" spans="1:7" x14ac:dyDescent="0.45">
      <c r="A62">
        <v>2022098</v>
      </c>
      <c r="B62" t="s">
        <v>300</v>
      </c>
      <c r="C62">
        <v>2012</v>
      </c>
      <c r="D62" t="s">
        <v>36</v>
      </c>
      <c r="E62" t="s">
        <v>290</v>
      </c>
      <c r="F62">
        <v>60</v>
      </c>
      <c r="G62">
        <f>VLOOKUP(A62,ČP23!$B$3:$B$280,1,FALSE)</f>
        <v>2022098</v>
      </c>
    </row>
    <row r="63" spans="1:7" x14ac:dyDescent="0.45">
      <c r="A63">
        <v>2022018</v>
      </c>
      <c r="B63" t="s">
        <v>40</v>
      </c>
      <c r="C63">
        <v>2014</v>
      </c>
      <c r="D63" t="s">
        <v>36</v>
      </c>
      <c r="E63" t="s">
        <v>290</v>
      </c>
      <c r="F63">
        <v>50</v>
      </c>
      <c r="G63">
        <f>VLOOKUP(A63,ČP23!$B$3:$B$280,1,FALSE)</f>
        <v>2022018</v>
      </c>
    </row>
    <row r="64" spans="1:7" x14ac:dyDescent="0.45">
      <c r="A64">
        <v>2015003</v>
      </c>
      <c r="B64" t="s">
        <v>38</v>
      </c>
      <c r="C64">
        <v>2014</v>
      </c>
      <c r="D64" t="s">
        <v>36</v>
      </c>
      <c r="E64" t="s">
        <v>290</v>
      </c>
      <c r="F64">
        <v>45</v>
      </c>
      <c r="G64">
        <f>VLOOKUP(A64,ČP23!$B$3:$B$280,1,FALSE)</f>
        <v>2015003</v>
      </c>
    </row>
    <row r="65" spans="1:7" x14ac:dyDescent="0.45">
      <c r="A65">
        <v>1003</v>
      </c>
      <c r="B65" t="s">
        <v>301</v>
      </c>
      <c r="C65">
        <v>2012</v>
      </c>
      <c r="D65" t="s">
        <v>36</v>
      </c>
      <c r="E65" t="s">
        <v>293</v>
      </c>
      <c r="F65">
        <v>40</v>
      </c>
      <c r="G65">
        <f>VLOOKUP(A65,ČP23!$B$3:$B$280,1,FALSE)</f>
        <v>1003</v>
      </c>
    </row>
    <row r="66" spans="1:7" x14ac:dyDescent="0.45">
      <c r="A66">
        <v>2022096</v>
      </c>
      <c r="B66" t="s">
        <v>302</v>
      </c>
      <c r="C66">
        <v>2012</v>
      </c>
      <c r="D66" t="s">
        <v>36</v>
      </c>
      <c r="E66" t="s">
        <v>290</v>
      </c>
      <c r="F66">
        <v>36</v>
      </c>
      <c r="G66">
        <f>VLOOKUP(A66,ČP23!$B$3:$B$280,1,FALSE)</f>
        <v>2022096</v>
      </c>
    </row>
    <row r="67" spans="1:7" x14ac:dyDescent="0.45">
      <c r="A67">
        <v>2023015</v>
      </c>
      <c r="B67" t="s">
        <v>284</v>
      </c>
      <c r="C67">
        <v>2016</v>
      </c>
      <c r="D67" t="s">
        <v>36</v>
      </c>
      <c r="E67" t="s">
        <v>290</v>
      </c>
      <c r="F67">
        <v>32</v>
      </c>
      <c r="G67">
        <f>VLOOKUP(A67,ČP23!$B$3:$B$280,1,FALSE)</f>
        <v>2023015</v>
      </c>
    </row>
    <row r="68" spans="1:7" x14ac:dyDescent="0.45">
      <c r="A68">
        <v>2023009</v>
      </c>
      <c r="B68" t="s">
        <v>263</v>
      </c>
      <c r="C68">
        <v>2012</v>
      </c>
      <c r="D68" t="s">
        <v>36</v>
      </c>
      <c r="E68" t="s">
        <v>290</v>
      </c>
      <c r="F68">
        <v>29</v>
      </c>
      <c r="G68">
        <f>VLOOKUP(A68,ČP23!$B$3:$B$280,1,FALSE)</f>
        <v>2023009</v>
      </c>
    </row>
    <row r="69" spans="1:7" x14ac:dyDescent="0.45">
      <c r="A69">
        <v>2023007</v>
      </c>
      <c r="B69" t="s">
        <v>261</v>
      </c>
      <c r="C69">
        <v>2013</v>
      </c>
      <c r="D69" t="s">
        <v>36</v>
      </c>
      <c r="E69" t="s">
        <v>290</v>
      </c>
      <c r="F69">
        <v>26</v>
      </c>
      <c r="G69">
        <f>VLOOKUP(A69,ČP23!$B$3:$B$280,1,FALSE)</f>
        <v>2023007</v>
      </c>
    </row>
    <row r="70" spans="1:7" x14ac:dyDescent="0.45">
      <c r="A70">
        <v>2023016</v>
      </c>
      <c r="B70" t="s">
        <v>285</v>
      </c>
      <c r="C70">
        <v>2017</v>
      </c>
      <c r="D70" t="s">
        <v>36</v>
      </c>
      <c r="E70" t="s">
        <v>290</v>
      </c>
      <c r="F70">
        <v>24</v>
      </c>
      <c r="G70">
        <f>VLOOKUP(A70,ČP23!$B$3:$B$280,1,FALSE)</f>
        <v>2023016</v>
      </c>
    </row>
    <row r="71" spans="1:7" x14ac:dyDescent="0.45">
      <c r="A71">
        <v>2023999</v>
      </c>
      <c r="B71" t="s">
        <v>279</v>
      </c>
      <c r="C71">
        <v>2016</v>
      </c>
      <c r="D71" t="s">
        <v>36</v>
      </c>
      <c r="E71" t="s">
        <v>290</v>
      </c>
      <c r="F71">
        <v>22</v>
      </c>
      <c r="G71">
        <f>VLOOKUP(A71,ČP23!$B$3:$B$280,1,FALSE)</f>
        <v>2023999</v>
      </c>
    </row>
    <row r="72" spans="1:7" x14ac:dyDescent="0.45">
      <c r="A72">
        <v>2022053</v>
      </c>
      <c r="B72" t="s">
        <v>276</v>
      </c>
      <c r="C72">
        <v>2015</v>
      </c>
      <c r="D72" t="s">
        <v>36</v>
      </c>
      <c r="E72" t="s">
        <v>290</v>
      </c>
      <c r="F72">
        <v>20</v>
      </c>
      <c r="G72">
        <f>VLOOKUP(A72,ČP23!$B$3:$B$280,1,FALSE)</f>
        <v>2022053</v>
      </c>
    </row>
    <row r="73" spans="1:7" x14ac:dyDescent="0.45">
      <c r="A73">
        <v>2020136</v>
      </c>
      <c r="B73" t="s">
        <v>50</v>
      </c>
      <c r="C73">
        <v>2015</v>
      </c>
      <c r="D73" t="s">
        <v>36</v>
      </c>
      <c r="E73" t="s">
        <v>290</v>
      </c>
      <c r="F73">
        <v>18</v>
      </c>
      <c r="G73">
        <f>VLOOKUP(A73,ČP23!$B$3:$B$280,1,FALSE)</f>
        <v>2020136</v>
      </c>
    </row>
    <row r="74" spans="1:7" x14ac:dyDescent="0.45">
      <c r="A74">
        <v>2020127</v>
      </c>
      <c r="B74" t="s">
        <v>63</v>
      </c>
      <c r="C74">
        <v>2007</v>
      </c>
      <c r="D74" t="s">
        <v>9</v>
      </c>
      <c r="E74" t="s">
        <v>290</v>
      </c>
      <c r="F74" s="1">
        <v>100</v>
      </c>
      <c r="G74">
        <f>VLOOKUP(A74,ČP23!$B$3:$B$280,1,FALSE)</f>
        <v>2020127</v>
      </c>
    </row>
    <row r="75" spans="1:7" x14ac:dyDescent="0.45">
      <c r="A75">
        <v>171034</v>
      </c>
      <c r="B75" t="s">
        <v>303</v>
      </c>
      <c r="C75">
        <v>2005</v>
      </c>
      <c r="D75" t="s">
        <v>9</v>
      </c>
      <c r="E75" t="s">
        <v>290</v>
      </c>
      <c r="F75" s="1">
        <v>80</v>
      </c>
      <c r="G75">
        <f>VLOOKUP(A75,ČP23!$B$3:$B$280,1,FALSE)</f>
        <v>171034</v>
      </c>
    </row>
    <row r="76" spans="1:7" x14ac:dyDescent="0.45">
      <c r="A76">
        <v>2018466</v>
      </c>
      <c r="B76" t="s">
        <v>67</v>
      </c>
      <c r="C76">
        <v>2007</v>
      </c>
      <c r="D76" t="s">
        <v>9</v>
      </c>
      <c r="E76" t="s">
        <v>290</v>
      </c>
      <c r="F76" s="1">
        <v>60</v>
      </c>
      <c r="G76">
        <f>VLOOKUP(A76,ČP23!$B$3:$B$280,1,FALSE)</f>
        <v>2018466</v>
      </c>
    </row>
    <row r="77" spans="1:7" x14ac:dyDescent="0.45">
      <c r="A77">
        <v>2021107</v>
      </c>
      <c r="B77" t="s">
        <v>304</v>
      </c>
      <c r="C77">
        <v>2005</v>
      </c>
      <c r="D77" t="s">
        <v>9</v>
      </c>
      <c r="E77" t="s">
        <v>290</v>
      </c>
      <c r="F77" s="1">
        <v>50</v>
      </c>
      <c r="G77">
        <f>VLOOKUP(A77,ČP23!$B$3:$B$280,1,FALSE)</f>
        <v>2021107</v>
      </c>
    </row>
    <row r="78" spans="1:7" x14ac:dyDescent="0.45">
      <c r="A78">
        <v>2022001</v>
      </c>
      <c r="B78" t="s">
        <v>69</v>
      </c>
      <c r="C78">
        <v>2007</v>
      </c>
      <c r="D78" t="s">
        <v>9</v>
      </c>
      <c r="E78" t="s">
        <v>290</v>
      </c>
      <c r="F78" s="1">
        <v>45</v>
      </c>
      <c r="G78">
        <f>VLOOKUP(A78,ČP23!$B$3:$B$280,1,FALSE)</f>
        <v>2022001</v>
      </c>
    </row>
    <row r="79" spans="1:7" x14ac:dyDescent="0.45">
      <c r="A79">
        <v>16073</v>
      </c>
      <c r="B79" t="s">
        <v>305</v>
      </c>
      <c r="C79">
        <v>2004</v>
      </c>
      <c r="D79" t="s">
        <v>9</v>
      </c>
      <c r="E79" t="s">
        <v>290</v>
      </c>
      <c r="F79" s="1">
        <v>40</v>
      </c>
      <c r="G79">
        <f>VLOOKUP(A79,ČP23!$B$3:$B$280,1,FALSE)</f>
        <v>16073</v>
      </c>
    </row>
    <row r="80" spans="1:7" x14ac:dyDescent="0.45">
      <c r="A80">
        <v>171069</v>
      </c>
      <c r="B80" t="s">
        <v>306</v>
      </c>
      <c r="C80">
        <v>2007</v>
      </c>
      <c r="D80" t="s">
        <v>9</v>
      </c>
      <c r="E80" t="s">
        <v>290</v>
      </c>
      <c r="F80" s="1">
        <v>36</v>
      </c>
      <c r="G80">
        <f>VLOOKUP(A80,ČP23!$B$3:$B$280,1,FALSE)</f>
        <v>171069</v>
      </c>
    </row>
    <row r="81" spans="1:7" x14ac:dyDescent="0.45">
      <c r="A81">
        <v>2018308</v>
      </c>
      <c r="B81" t="s">
        <v>100</v>
      </c>
      <c r="C81">
        <v>2007</v>
      </c>
      <c r="D81" t="s">
        <v>36</v>
      </c>
      <c r="E81" t="s">
        <v>290</v>
      </c>
      <c r="F81">
        <v>100</v>
      </c>
      <c r="G81">
        <f>VLOOKUP(A81,ČP23!$B$3:$B$280,1,FALSE)</f>
        <v>2018308</v>
      </c>
    </row>
    <row r="82" spans="1:7" x14ac:dyDescent="0.45">
      <c r="A82">
        <v>171016</v>
      </c>
      <c r="B82" t="s">
        <v>103</v>
      </c>
      <c r="C82">
        <v>2007</v>
      </c>
      <c r="D82" t="s">
        <v>36</v>
      </c>
      <c r="E82" t="s">
        <v>290</v>
      </c>
      <c r="F82">
        <v>80</v>
      </c>
      <c r="G82">
        <f>VLOOKUP(A82,ČP23!$B$3:$B$280,1,FALSE)</f>
        <v>171016</v>
      </c>
    </row>
    <row r="83" spans="1:7" x14ac:dyDescent="0.45">
      <c r="A83">
        <v>16090</v>
      </c>
      <c r="B83" t="s">
        <v>307</v>
      </c>
      <c r="C83">
        <v>2004</v>
      </c>
      <c r="D83" t="s">
        <v>36</v>
      </c>
      <c r="E83" t="s">
        <v>290</v>
      </c>
      <c r="F83">
        <v>60</v>
      </c>
      <c r="G83">
        <f>VLOOKUP(A83,ČP23!$B$3:$B$280,1,FALSE)</f>
        <v>16090</v>
      </c>
    </row>
    <row r="84" spans="1:7" x14ac:dyDescent="0.45">
      <c r="A84">
        <v>2020129</v>
      </c>
      <c r="B84" t="s">
        <v>308</v>
      </c>
      <c r="C84">
        <v>2003</v>
      </c>
      <c r="D84" t="s">
        <v>36</v>
      </c>
      <c r="E84" t="s">
        <v>290</v>
      </c>
      <c r="F84">
        <v>50</v>
      </c>
      <c r="G84">
        <f>VLOOKUP(A84,ČP23!$B$3:$B$280,1,FALSE)</f>
        <v>2020129</v>
      </c>
    </row>
    <row r="85" spans="1:7" x14ac:dyDescent="0.45">
      <c r="A85">
        <v>16082</v>
      </c>
      <c r="B85" t="s">
        <v>286</v>
      </c>
      <c r="C85">
        <v>2003</v>
      </c>
      <c r="D85" t="s">
        <v>36</v>
      </c>
      <c r="E85" t="s">
        <v>290</v>
      </c>
      <c r="F85">
        <v>45</v>
      </c>
      <c r="G85">
        <f>VLOOKUP(A85,ČP23!$B$3:$B$280,1,FALSE)</f>
        <v>16082</v>
      </c>
    </row>
    <row r="86" spans="1:7" x14ac:dyDescent="0.45">
      <c r="A86">
        <v>171058</v>
      </c>
      <c r="B86" t="s">
        <v>309</v>
      </c>
      <c r="C86">
        <v>2006</v>
      </c>
      <c r="D86" t="s">
        <v>36</v>
      </c>
      <c r="E86" t="s">
        <v>290</v>
      </c>
      <c r="F86">
        <v>40</v>
      </c>
      <c r="G86">
        <f>VLOOKUP(A86,ČP23!$B$3:$B$280,1,FALSE)</f>
        <v>171058</v>
      </c>
    </row>
    <row r="87" spans="1:7" x14ac:dyDescent="0.45">
      <c r="A87">
        <v>2020128</v>
      </c>
      <c r="B87" t="s">
        <v>310</v>
      </c>
      <c r="C87">
        <v>2004</v>
      </c>
      <c r="D87" t="s">
        <v>36</v>
      </c>
      <c r="E87" t="s">
        <v>290</v>
      </c>
      <c r="F87">
        <v>36</v>
      </c>
      <c r="G87">
        <f>VLOOKUP(A87,ČP23!$B$3:$B$280,1,FALSE)</f>
        <v>2020128</v>
      </c>
    </row>
    <row r="88" spans="1:7" x14ac:dyDescent="0.45">
      <c r="A88">
        <v>2021118</v>
      </c>
      <c r="B88" t="s">
        <v>190</v>
      </c>
      <c r="C88">
        <v>2005</v>
      </c>
      <c r="D88" t="s">
        <v>36</v>
      </c>
      <c r="E88" t="s">
        <v>290</v>
      </c>
      <c r="F88">
        <v>32</v>
      </c>
      <c r="G88">
        <f>VLOOKUP(A88,ČP23!$B$3:$B$280,1,FALSE)</f>
        <v>2021118</v>
      </c>
    </row>
    <row r="89" spans="1:7" x14ac:dyDescent="0.45">
      <c r="A89">
        <v>16183</v>
      </c>
      <c r="B89" t="s">
        <v>109</v>
      </c>
      <c r="C89">
        <v>2007</v>
      </c>
      <c r="D89" t="s">
        <v>36</v>
      </c>
      <c r="E89" t="s">
        <v>290</v>
      </c>
      <c r="F89">
        <v>29</v>
      </c>
      <c r="G89">
        <f>VLOOKUP(A89,ČP23!$B$3:$B$280,1,FALSE)</f>
        <v>16183</v>
      </c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D1690-EC91-4179-B1B4-B2BB036F11FC}">
  <dimension ref="A1:J151"/>
  <sheetViews>
    <sheetView topLeftCell="A42" workbookViewId="0">
      <selection activeCell="D60" sqref="D60"/>
    </sheetView>
  </sheetViews>
  <sheetFormatPr defaultRowHeight="14.25" x14ac:dyDescent="0.45"/>
  <cols>
    <col min="5" max="5" width="26.3984375" bestFit="1" customWidth="1"/>
    <col min="10" max="10" width="16.19921875" bestFit="1" customWidth="1"/>
  </cols>
  <sheetData>
    <row r="1" spans="1:10" x14ac:dyDescent="0.45">
      <c r="A1" s="9">
        <v>3</v>
      </c>
      <c r="B1" s="10">
        <v>1</v>
      </c>
      <c r="C1" s="11">
        <v>9040297</v>
      </c>
      <c r="D1" s="9">
        <v>0</v>
      </c>
      <c r="E1" s="11" t="s">
        <v>353</v>
      </c>
      <c r="F1" s="9">
        <v>1997</v>
      </c>
      <c r="G1" s="9" t="s">
        <v>36</v>
      </c>
      <c r="H1" s="9" t="s">
        <v>354</v>
      </c>
      <c r="I1" s="18">
        <v>60</v>
      </c>
      <c r="J1" t="e">
        <f>VLOOKUP(D1,ČP23!$B$2:$B$335,1,FALSE)</f>
        <v>#N/A</v>
      </c>
    </row>
    <row r="2" spans="1:10" x14ac:dyDescent="0.45">
      <c r="A2" s="9">
        <v>1</v>
      </c>
      <c r="B2" s="10">
        <v>2</v>
      </c>
      <c r="C2" s="11">
        <v>9150269</v>
      </c>
      <c r="D2" s="9">
        <v>16084</v>
      </c>
      <c r="E2" s="11" t="s">
        <v>173</v>
      </c>
      <c r="F2" s="9">
        <v>2003</v>
      </c>
      <c r="G2" s="9" t="s">
        <v>36</v>
      </c>
      <c r="H2" s="9" t="s">
        <v>290</v>
      </c>
      <c r="I2" s="18">
        <v>100</v>
      </c>
      <c r="J2">
        <f>VLOOKUP(D2,ČP23!$B$2:$B$335,1,FALSE)</f>
        <v>16084</v>
      </c>
    </row>
    <row r="3" spans="1:10" x14ac:dyDescent="0.45">
      <c r="A3" s="9">
        <v>2</v>
      </c>
      <c r="B3" s="10">
        <v>3</v>
      </c>
      <c r="C3" s="11">
        <v>9150310</v>
      </c>
      <c r="D3" s="9">
        <v>16091</v>
      </c>
      <c r="E3" s="11" t="s">
        <v>175</v>
      </c>
      <c r="F3" s="9">
        <v>2004</v>
      </c>
      <c r="G3" s="9" t="s">
        <v>36</v>
      </c>
      <c r="H3" s="9" t="s">
        <v>290</v>
      </c>
      <c r="I3" s="18">
        <v>80</v>
      </c>
      <c r="J3">
        <f>VLOOKUP(D3,ČP23!$B$2:$B$335,1,FALSE)</f>
        <v>16091</v>
      </c>
    </row>
    <row r="4" spans="1:10" x14ac:dyDescent="0.45">
      <c r="A4" s="9">
        <v>13</v>
      </c>
      <c r="B4" s="10">
        <v>4</v>
      </c>
      <c r="C4" s="11">
        <v>9040330</v>
      </c>
      <c r="D4" s="9">
        <v>0</v>
      </c>
      <c r="E4" s="11" t="s">
        <v>366</v>
      </c>
      <c r="F4" s="9">
        <v>2006</v>
      </c>
      <c r="G4" s="9" t="s">
        <v>36</v>
      </c>
      <c r="H4" s="9" t="s">
        <v>367</v>
      </c>
      <c r="I4" s="18">
        <v>20</v>
      </c>
      <c r="J4" t="e">
        <f>VLOOKUP(D4,ČP23!$B$2:$B$335,1,FALSE)</f>
        <v>#N/A</v>
      </c>
    </row>
    <row r="5" spans="1:10" x14ac:dyDescent="0.45">
      <c r="A5" s="9">
        <v>5</v>
      </c>
      <c r="B5" s="10">
        <v>5</v>
      </c>
      <c r="C5" s="11">
        <v>9510495</v>
      </c>
      <c r="D5" s="9">
        <v>0</v>
      </c>
      <c r="E5" s="11" t="s">
        <v>357</v>
      </c>
      <c r="F5" s="9">
        <v>2003</v>
      </c>
      <c r="G5" s="9" t="s">
        <v>36</v>
      </c>
      <c r="H5" s="9" t="s">
        <v>356</v>
      </c>
      <c r="I5" s="18">
        <v>45</v>
      </c>
      <c r="J5" t="e">
        <f>VLOOKUP(D5,ČP23!$B$2:$B$335,1,FALSE)</f>
        <v>#N/A</v>
      </c>
    </row>
    <row r="6" spans="1:10" x14ac:dyDescent="0.45">
      <c r="A6" s="9">
        <v>7</v>
      </c>
      <c r="B6" s="10">
        <v>6</v>
      </c>
      <c r="C6" s="11">
        <v>9460036</v>
      </c>
      <c r="D6" s="9">
        <v>0</v>
      </c>
      <c r="E6" s="11" t="s">
        <v>360</v>
      </c>
      <c r="F6" s="9">
        <v>1998</v>
      </c>
      <c r="G6" s="9" t="s">
        <v>36</v>
      </c>
      <c r="H6" s="9" t="s">
        <v>342</v>
      </c>
      <c r="I6" s="18">
        <v>36</v>
      </c>
      <c r="J6" t="e">
        <f>VLOOKUP(D6,ČP23!$B$2:$B$335,1,FALSE)</f>
        <v>#N/A</v>
      </c>
    </row>
    <row r="7" spans="1:10" x14ac:dyDescent="0.45">
      <c r="A7" s="9">
        <v>17</v>
      </c>
      <c r="B7" s="10">
        <v>7</v>
      </c>
      <c r="C7" s="11">
        <v>9150334</v>
      </c>
      <c r="D7" s="9">
        <v>16145</v>
      </c>
      <c r="E7" s="11" t="s">
        <v>172</v>
      </c>
      <c r="F7" s="9">
        <v>2005</v>
      </c>
      <c r="G7" s="9" t="s">
        <v>36</v>
      </c>
      <c r="H7" s="9" t="s">
        <v>290</v>
      </c>
      <c r="I7" s="18">
        <v>14</v>
      </c>
      <c r="J7">
        <f>VLOOKUP(D7,ČP23!$B$2:$B$335,1,FALSE)</f>
        <v>16145</v>
      </c>
    </row>
    <row r="8" spans="1:10" x14ac:dyDescent="0.45">
      <c r="A8" s="9">
        <v>6</v>
      </c>
      <c r="B8" s="10">
        <v>9</v>
      </c>
      <c r="C8" s="11">
        <v>9220162</v>
      </c>
      <c r="D8" s="9">
        <v>0</v>
      </c>
      <c r="E8" s="11" t="s">
        <v>358</v>
      </c>
      <c r="F8" s="9">
        <v>2005</v>
      </c>
      <c r="G8" s="9" t="s">
        <v>36</v>
      </c>
      <c r="H8" s="9" t="s">
        <v>359</v>
      </c>
      <c r="I8" s="18">
        <v>40</v>
      </c>
      <c r="J8" t="e">
        <f>VLOOKUP(D8,ČP23!$B$2:$B$335,1,FALSE)</f>
        <v>#N/A</v>
      </c>
    </row>
    <row r="9" spans="1:10" x14ac:dyDescent="0.45">
      <c r="A9" s="9">
        <v>13</v>
      </c>
      <c r="B9" s="10">
        <v>10</v>
      </c>
      <c r="C9" s="11">
        <v>9690162</v>
      </c>
      <c r="D9" s="9">
        <v>0</v>
      </c>
      <c r="E9" s="11" t="s">
        <v>368</v>
      </c>
      <c r="F9" s="9">
        <v>2003</v>
      </c>
      <c r="G9" s="9" t="s">
        <v>36</v>
      </c>
      <c r="H9" s="9" t="s">
        <v>297</v>
      </c>
      <c r="I9" s="18">
        <v>20</v>
      </c>
      <c r="J9" t="e">
        <f>VLOOKUP(D9,ČP23!$B$2:$B$335,1,FALSE)</f>
        <v>#N/A</v>
      </c>
    </row>
    <row r="10" spans="1:10" x14ac:dyDescent="0.45">
      <c r="A10" s="9">
        <v>25</v>
      </c>
      <c r="B10" s="10">
        <v>11</v>
      </c>
      <c r="C10" s="11">
        <v>9510514</v>
      </c>
      <c r="D10" s="9">
        <v>0</v>
      </c>
      <c r="E10" s="11" t="s">
        <v>377</v>
      </c>
      <c r="F10" s="9">
        <v>2005</v>
      </c>
      <c r="G10" s="9" t="s">
        <v>36</v>
      </c>
      <c r="H10" s="9" t="s">
        <v>356</v>
      </c>
      <c r="I10" s="18">
        <v>6</v>
      </c>
      <c r="J10" t="e">
        <f>VLOOKUP(D10,ČP23!$B$2:$B$335,1,FALSE)</f>
        <v>#N/A</v>
      </c>
    </row>
    <row r="11" spans="1:10" x14ac:dyDescent="0.45">
      <c r="A11" s="9">
        <v>9</v>
      </c>
      <c r="B11" s="10">
        <v>12</v>
      </c>
      <c r="C11" s="11">
        <v>9510517</v>
      </c>
      <c r="D11" s="9">
        <v>0</v>
      </c>
      <c r="E11" s="11" t="s">
        <v>362</v>
      </c>
      <c r="F11" s="9">
        <v>2005</v>
      </c>
      <c r="G11" s="9" t="s">
        <v>36</v>
      </c>
      <c r="H11" s="9" t="s">
        <v>356</v>
      </c>
      <c r="I11" s="18">
        <v>29</v>
      </c>
      <c r="J11" t="e">
        <f>VLOOKUP(D11,ČP23!$B$2:$B$335,1,FALSE)</f>
        <v>#N/A</v>
      </c>
    </row>
    <row r="12" spans="1:10" x14ac:dyDescent="0.45">
      <c r="A12" s="9">
        <v>4</v>
      </c>
      <c r="B12" s="10">
        <v>13</v>
      </c>
      <c r="C12" s="11">
        <v>9510467</v>
      </c>
      <c r="D12" s="9">
        <v>0</v>
      </c>
      <c r="E12" s="11" t="s">
        <v>355</v>
      </c>
      <c r="F12" s="9">
        <v>2002</v>
      </c>
      <c r="G12" s="9" t="s">
        <v>36</v>
      </c>
      <c r="H12" s="9" t="s">
        <v>356</v>
      </c>
      <c r="I12" s="18">
        <v>50</v>
      </c>
      <c r="J12" t="e">
        <f>VLOOKUP(D12,ČP23!$B$2:$B$335,1,FALSE)</f>
        <v>#N/A</v>
      </c>
    </row>
    <row r="13" spans="1:10" x14ac:dyDescent="0.45">
      <c r="A13" s="9">
        <v>17</v>
      </c>
      <c r="B13" s="10">
        <v>14</v>
      </c>
      <c r="C13" s="11">
        <v>9040335</v>
      </c>
      <c r="D13" s="9">
        <v>0</v>
      </c>
      <c r="E13" s="11" t="s">
        <v>371</v>
      </c>
      <c r="F13" s="9">
        <v>2005</v>
      </c>
      <c r="G13" s="9" t="s">
        <v>36</v>
      </c>
      <c r="H13" s="9" t="s">
        <v>367</v>
      </c>
      <c r="I13" s="18">
        <v>14</v>
      </c>
      <c r="J13" t="e">
        <f>VLOOKUP(D13,ČP23!$B$2:$B$335,1,FALSE)</f>
        <v>#N/A</v>
      </c>
    </row>
    <row r="14" spans="1:10" x14ac:dyDescent="0.45">
      <c r="A14" s="9">
        <v>13</v>
      </c>
      <c r="B14" s="10">
        <v>15</v>
      </c>
      <c r="C14" s="11">
        <v>9150338</v>
      </c>
      <c r="D14" s="9">
        <v>16150</v>
      </c>
      <c r="E14" s="11" t="s">
        <v>176</v>
      </c>
      <c r="F14" s="9">
        <v>2006</v>
      </c>
      <c r="G14" s="9" t="s">
        <v>36</v>
      </c>
      <c r="H14" s="9" t="s">
        <v>290</v>
      </c>
      <c r="I14" s="18">
        <v>20</v>
      </c>
      <c r="J14">
        <f>VLOOKUP(D14,ČP23!$B$2:$B$335,1,FALSE)</f>
        <v>16150</v>
      </c>
    </row>
    <row r="15" spans="1:10" x14ac:dyDescent="0.45">
      <c r="A15" s="9">
        <v>8</v>
      </c>
      <c r="B15" s="10">
        <v>16</v>
      </c>
      <c r="C15" s="11">
        <v>9510515</v>
      </c>
      <c r="D15" s="9">
        <v>0</v>
      </c>
      <c r="E15" s="11" t="s">
        <v>361</v>
      </c>
      <c r="F15" s="9">
        <v>2005</v>
      </c>
      <c r="G15" s="9" t="s">
        <v>36</v>
      </c>
      <c r="H15" s="9" t="s">
        <v>356</v>
      </c>
      <c r="I15" s="18">
        <v>32</v>
      </c>
      <c r="J15" t="e">
        <f>VLOOKUP(D15,ČP23!$B$2:$B$335,1,FALSE)</f>
        <v>#N/A</v>
      </c>
    </row>
    <row r="16" spans="1:10" x14ac:dyDescent="0.45">
      <c r="A16" s="9">
        <v>17</v>
      </c>
      <c r="B16" s="10">
        <v>17</v>
      </c>
      <c r="C16" s="11">
        <v>9150108</v>
      </c>
      <c r="D16" s="9">
        <v>16001</v>
      </c>
      <c r="E16" s="11" t="s">
        <v>218</v>
      </c>
      <c r="F16" s="9">
        <v>1984</v>
      </c>
      <c r="G16" s="9" t="s">
        <v>36</v>
      </c>
      <c r="H16" s="9" t="s">
        <v>290</v>
      </c>
      <c r="I16" s="18">
        <v>14</v>
      </c>
      <c r="J16">
        <f>VLOOKUP(D16,ČP23!$B$2:$B$335,1,FALSE)</f>
        <v>16001</v>
      </c>
    </row>
    <row r="17" spans="1:10" x14ac:dyDescent="0.45">
      <c r="A17" s="9">
        <v>9</v>
      </c>
      <c r="B17" s="10">
        <v>18</v>
      </c>
      <c r="C17" s="11">
        <v>9050314</v>
      </c>
      <c r="D17" s="9">
        <v>0</v>
      </c>
      <c r="E17" s="11" t="s">
        <v>363</v>
      </c>
      <c r="F17" s="9">
        <v>2005</v>
      </c>
      <c r="G17" s="9" t="s">
        <v>36</v>
      </c>
      <c r="H17" s="9" t="s">
        <v>329</v>
      </c>
      <c r="I17" s="18">
        <v>29</v>
      </c>
      <c r="J17" t="e">
        <f>VLOOKUP(D17,ČP23!$B$2:$B$335,1,FALSE)</f>
        <v>#N/A</v>
      </c>
    </row>
    <row r="18" spans="1:10" x14ac:dyDescent="0.45">
      <c r="A18" s="9">
        <v>17</v>
      </c>
      <c r="B18" s="10">
        <v>19</v>
      </c>
      <c r="C18" s="11">
        <v>9400127</v>
      </c>
      <c r="D18" s="9">
        <v>0</v>
      </c>
      <c r="E18" s="11" t="s">
        <v>372</v>
      </c>
      <c r="F18" s="9">
        <v>1997</v>
      </c>
      <c r="G18" s="9" t="s">
        <v>36</v>
      </c>
      <c r="H18" s="9" t="s">
        <v>373</v>
      </c>
      <c r="I18" s="18">
        <v>14</v>
      </c>
      <c r="J18" t="e">
        <f>VLOOKUP(D18,ČP23!$B$2:$B$335,1,FALSE)</f>
        <v>#N/A</v>
      </c>
    </row>
    <row r="19" spans="1:10" x14ac:dyDescent="0.45">
      <c r="A19" s="9">
        <v>17</v>
      </c>
      <c r="B19" s="10">
        <v>20</v>
      </c>
      <c r="C19" s="11">
        <v>9150349</v>
      </c>
      <c r="D19" s="9">
        <v>2022012</v>
      </c>
      <c r="E19" s="11" t="s">
        <v>220</v>
      </c>
      <c r="F19" s="9">
        <v>1993</v>
      </c>
      <c r="G19" s="9" t="s">
        <v>36</v>
      </c>
      <c r="H19" s="9" t="s">
        <v>290</v>
      </c>
      <c r="I19" s="18">
        <v>14</v>
      </c>
      <c r="J19">
        <f>VLOOKUP(D19,ČP23!$B$2:$B$335,1,FALSE)</f>
        <v>2022012</v>
      </c>
    </row>
    <row r="20" spans="1:10" x14ac:dyDescent="0.45">
      <c r="A20" s="9">
        <v>9</v>
      </c>
      <c r="B20" s="10">
        <v>21</v>
      </c>
      <c r="C20" s="11">
        <v>9150227</v>
      </c>
      <c r="D20" s="9">
        <v>2023996</v>
      </c>
      <c r="E20" s="11" t="s">
        <v>364</v>
      </c>
      <c r="F20" s="9">
        <v>2001</v>
      </c>
      <c r="G20" s="9" t="s">
        <v>36</v>
      </c>
      <c r="H20" s="9" t="s">
        <v>290</v>
      </c>
      <c r="I20" s="18">
        <v>29</v>
      </c>
      <c r="J20">
        <f>VLOOKUP(D20,ČP23!$B$2:$B$335,1,FALSE)</f>
        <v>2023996</v>
      </c>
    </row>
    <row r="21" spans="1:10" x14ac:dyDescent="0.45">
      <c r="A21" s="9">
        <v>17</v>
      </c>
      <c r="B21" s="10">
        <v>22</v>
      </c>
      <c r="C21" s="11">
        <v>9150383</v>
      </c>
      <c r="D21" s="9">
        <v>2022088</v>
      </c>
      <c r="E21" s="11" t="s">
        <v>374</v>
      </c>
      <c r="F21" s="9">
        <v>1975</v>
      </c>
      <c r="G21" s="9" t="s">
        <v>36</v>
      </c>
      <c r="H21" s="9" t="s">
        <v>290</v>
      </c>
      <c r="I21" s="18">
        <v>14</v>
      </c>
      <c r="J21">
        <f>VLOOKUP(D21,ČP23!$B$2:$B$335,1,FALSE)</f>
        <v>2022088</v>
      </c>
    </row>
    <row r="22" spans="1:10" x14ac:dyDescent="0.45">
      <c r="A22" s="9">
        <v>25</v>
      </c>
      <c r="B22" s="10">
        <v>23</v>
      </c>
      <c r="C22" s="11">
        <v>9050325</v>
      </c>
      <c r="D22" s="9">
        <v>0</v>
      </c>
      <c r="E22" s="11" t="s">
        <v>378</v>
      </c>
      <c r="F22" s="9">
        <v>2007</v>
      </c>
      <c r="G22" s="9" t="s">
        <v>36</v>
      </c>
      <c r="H22" s="9" t="s">
        <v>329</v>
      </c>
      <c r="I22" s="18">
        <v>6</v>
      </c>
      <c r="J22" t="e">
        <f>VLOOKUP(D22,ČP23!$B$2:$B$335,1,FALSE)</f>
        <v>#N/A</v>
      </c>
    </row>
    <row r="23" spans="1:10" x14ac:dyDescent="0.45">
      <c r="A23" s="9">
        <v>9</v>
      </c>
      <c r="B23" s="10">
        <v>24</v>
      </c>
      <c r="C23" s="11">
        <v>9150293</v>
      </c>
      <c r="D23" s="9">
        <v>2019119</v>
      </c>
      <c r="E23" s="11" t="s">
        <v>365</v>
      </c>
      <c r="F23" s="9">
        <v>2001</v>
      </c>
      <c r="G23" s="9" t="s">
        <v>36</v>
      </c>
      <c r="H23" s="9" t="s">
        <v>290</v>
      </c>
      <c r="I23" s="18">
        <v>29</v>
      </c>
      <c r="J23">
        <f>VLOOKUP(D23,ČP23!$B$2:$B$335,1,FALSE)</f>
        <v>2019119</v>
      </c>
    </row>
    <row r="24" spans="1:10" x14ac:dyDescent="0.45">
      <c r="A24" s="9">
        <v>17</v>
      </c>
      <c r="B24" s="10">
        <v>26</v>
      </c>
      <c r="C24" s="11">
        <v>9220176</v>
      </c>
      <c r="D24" s="9">
        <v>0</v>
      </c>
      <c r="E24" s="11" t="s">
        <v>375</v>
      </c>
      <c r="F24" s="9">
        <v>2001</v>
      </c>
      <c r="G24" s="9" t="s">
        <v>36</v>
      </c>
      <c r="H24" s="9" t="s">
        <v>359</v>
      </c>
      <c r="I24" s="18">
        <v>14</v>
      </c>
      <c r="J24" t="e">
        <f>VLOOKUP(D24,ČP23!$B$2:$B$335,1,FALSE)</f>
        <v>#N/A</v>
      </c>
    </row>
    <row r="25" spans="1:10" x14ac:dyDescent="0.45">
      <c r="A25" s="9">
        <v>25</v>
      </c>
      <c r="B25" s="10">
        <v>28</v>
      </c>
      <c r="C25" s="11">
        <v>9500184</v>
      </c>
      <c r="D25" s="9">
        <v>0</v>
      </c>
      <c r="E25" s="11" t="s">
        <v>379</v>
      </c>
      <c r="F25" s="9">
        <v>1981</v>
      </c>
      <c r="G25" s="9" t="s">
        <v>36</v>
      </c>
      <c r="H25" s="9" t="s">
        <v>380</v>
      </c>
      <c r="I25" s="18">
        <v>6</v>
      </c>
      <c r="J25" t="e">
        <f>VLOOKUP(D25,ČP23!$B$2:$B$335,1,FALSE)</f>
        <v>#N/A</v>
      </c>
    </row>
    <row r="26" spans="1:10" x14ac:dyDescent="0.45">
      <c r="A26" s="9">
        <v>13</v>
      </c>
      <c r="B26" s="10">
        <v>30</v>
      </c>
      <c r="C26" s="11">
        <v>9531892</v>
      </c>
      <c r="D26" s="9">
        <v>0</v>
      </c>
      <c r="E26" s="11" t="s">
        <v>369</v>
      </c>
      <c r="F26" s="9">
        <v>1992</v>
      </c>
      <c r="G26" s="9" t="s">
        <v>36</v>
      </c>
      <c r="H26" s="9" t="s">
        <v>370</v>
      </c>
      <c r="I26" s="18">
        <v>20</v>
      </c>
      <c r="J26" t="e">
        <f>VLOOKUP(D26,ČP23!$B$2:$B$335,1,FALSE)</f>
        <v>#N/A</v>
      </c>
    </row>
    <row r="27" spans="1:10" x14ac:dyDescent="0.45">
      <c r="A27" s="9">
        <v>17</v>
      </c>
      <c r="B27" s="10">
        <v>31</v>
      </c>
      <c r="C27" s="11">
        <v>9150146</v>
      </c>
      <c r="D27" s="9">
        <v>10506</v>
      </c>
      <c r="E27" s="11" t="s">
        <v>376</v>
      </c>
      <c r="F27" s="9">
        <v>1996</v>
      </c>
      <c r="G27" s="9" t="s">
        <v>36</v>
      </c>
      <c r="H27" s="9" t="s">
        <v>290</v>
      </c>
      <c r="I27" s="18">
        <v>14</v>
      </c>
      <c r="J27">
        <f>VLOOKUP(D27,ČP23!$B$2:$B$335,1,FALSE)</f>
        <v>10506</v>
      </c>
    </row>
    <row r="28" spans="1:10" x14ac:dyDescent="0.45">
      <c r="A28" s="9">
        <v>5</v>
      </c>
      <c r="B28" s="10">
        <v>71</v>
      </c>
      <c r="C28" s="11">
        <v>9200194</v>
      </c>
      <c r="D28" s="9">
        <v>0</v>
      </c>
      <c r="E28" s="11" t="s">
        <v>385</v>
      </c>
      <c r="F28" s="9">
        <v>2004</v>
      </c>
      <c r="G28" s="9" t="s">
        <v>36</v>
      </c>
      <c r="H28" s="9" t="s">
        <v>326</v>
      </c>
      <c r="I28" s="18">
        <v>45</v>
      </c>
      <c r="J28" t="e">
        <f>VLOOKUP(D28,ČP23!$B$2:$B$335,1,FALSE)</f>
        <v>#N/A</v>
      </c>
    </row>
    <row r="29" spans="1:10" x14ac:dyDescent="0.45">
      <c r="A29" s="9">
        <v>2</v>
      </c>
      <c r="B29" s="10">
        <v>72</v>
      </c>
      <c r="C29" s="11">
        <v>9700069</v>
      </c>
      <c r="D29" s="9">
        <v>0</v>
      </c>
      <c r="E29" s="11" t="s">
        <v>382</v>
      </c>
      <c r="F29" s="9">
        <v>2004</v>
      </c>
      <c r="G29" s="9" t="s">
        <v>36</v>
      </c>
      <c r="H29" s="9" t="s">
        <v>331</v>
      </c>
      <c r="I29" s="18">
        <v>80</v>
      </c>
      <c r="J29" t="e">
        <f>VLOOKUP(D29,ČP23!$B$2:$B$335,1,FALSE)</f>
        <v>#N/A</v>
      </c>
    </row>
    <row r="30" spans="1:10" x14ac:dyDescent="0.45">
      <c r="A30" s="9">
        <v>8</v>
      </c>
      <c r="B30" s="10">
        <v>73</v>
      </c>
      <c r="C30" s="11">
        <v>9700070</v>
      </c>
      <c r="D30" s="9">
        <v>0</v>
      </c>
      <c r="E30" s="11" t="s">
        <v>388</v>
      </c>
      <c r="F30" s="9">
        <v>2005</v>
      </c>
      <c r="G30" s="9" t="s">
        <v>36</v>
      </c>
      <c r="H30" s="9" t="s">
        <v>331</v>
      </c>
      <c r="I30" s="18">
        <v>32</v>
      </c>
      <c r="J30" t="e">
        <f>VLOOKUP(D30,ČP23!$B$2:$B$335,1,FALSE)</f>
        <v>#N/A</v>
      </c>
    </row>
    <row r="31" spans="1:10" x14ac:dyDescent="0.45">
      <c r="A31" s="9">
        <v>1</v>
      </c>
      <c r="B31" s="10">
        <v>74</v>
      </c>
      <c r="C31" s="11">
        <v>9200195</v>
      </c>
      <c r="D31" s="9">
        <v>0</v>
      </c>
      <c r="E31" s="11" t="s">
        <v>381</v>
      </c>
      <c r="F31" s="9">
        <v>2004</v>
      </c>
      <c r="G31" s="9" t="s">
        <v>36</v>
      </c>
      <c r="H31" s="9" t="s">
        <v>326</v>
      </c>
      <c r="I31" s="18">
        <v>100</v>
      </c>
      <c r="J31" t="e">
        <f>VLOOKUP(D31,ČP23!$B$2:$B$335,1,FALSE)</f>
        <v>#N/A</v>
      </c>
    </row>
    <row r="32" spans="1:10" x14ac:dyDescent="0.45">
      <c r="A32" s="9">
        <v>4</v>
      </c>
      <c r="B32" s="10">
        <v>75</v>
      </c>
      <c r="C32" s="11">
        <v>9200200</v>
      </c>
      <c r="D32" s="9">
        <v>0</v>
      </c>
      <c r="E32" s="11" t="s">
        <v>384</v>
      </c>
      <c r="F32" s="9">
        <v>2004</v>
      </c>
      <c r="G32" s="9" t="s">
        <v>36</v>
      </c>
      <c r="H32" s="9" t="s">
        <v>326</v>
      </c>
      <c r="I32" s="18">
        <v>50</v>
      </c>
      <c r="J32" t="e">
        <f>VLOOKUP(D32,ČP23!$B$2:$B$335,1,FALSE)</f>
        <v>#N/A</v>
      </c>
    </row>
    <row r="33" spans="1:10" x14ac:dyDescent="0.45">
      <c r="A33" s="9">
        <v>17</v>
      </c>
      <c r="B33" s="10">
        <v>76</v>
      </c>
      <c r="C33" s="11">
        <v>9150319</v>
      </c>
      <c r="D33" s="9">
        <v>16146</v>
      </c>
      <c r="E33" s="11" t="s">
        <v>395</v>
      </c>
      <c r="F33" s="9">
        <v>2004</v>
      </c>
      <c r="G33" s="9" t="s">
        <v>36</v>
      </c>
      <c r="H33" s="9" t="s">
        <v>290</v>
      </c>
      <c r="I33" s="18">
        <v>14</v>
      </c>
      <c r="J33">
        <f>VLOOKUP(D33,ČP23!$B$2:$B$335,1,FALSE)</f>
        <v>16146</v>
      </c>
    </row>
    <row r="34" spans="1:10" x14ac:dyDescent="0.45">
      <c r="A34" s="9">
        <v>17</v>
      </c>
      <c r="B34" s="10">
        <v>77</v>
      </c>
      <c r="C34" s="11">
        <v>9460049</v>
      </c>
      <c r="D34" s="9">
        <v>0</v>
      </c>
      <c r="E34" s="11" t="s">
        <v>396</v>
      </c>
      <c r="F34" s="9">
        <v>2004</v>
      </c>
      <c r="G34" s="9" t="s">
        <v>36</v>
      </c>
      <c r="H34" s="9" t="s">
        <v>342</v>
      </c>
      <c r="I34" s="18">
        <v>14</v>
      </c>
      <c r="J34" t="e">
        <f>VLOOKUP(D34,ČP23!$B$2:$B$335,1,FALSE)</f>
        <v>#N/A</v>
      </c>
    </row>
    <row r="35" spans="1:10" x14ac:dyDescent="0.45">
      <c r="A35" s="9">
        <v>25</v>
      </c>
      <c r="B35" s="10">
        <v>78</v>
      </c>
      <c r="C35" s="11">
        <v>9155100</v>
      </c>
      <c r="D35" s="9">
        <v>2019149</v>
      </c>
      <c r="E35" s="11" t="s">
        <v>174</v>
      </c>
      <c r="F35" s="9">
        <v>2004</v>
      </c>
      <c r="G35" s="9" t="s">
        <v>36</v>
      </c>
      <c r="H35" s="9" t="s">
        <v>290</v>
      </c>
      <c r="I35" s="18">
        <v>6</v>
      </c>
      <c r="J35">
        <f>VLOOKUP(D35,ČP23!$B$2:$B$335,1,FALSE)</f>
        <v>2019149</v>
      </c>
    </row>
    <row r="36" spans="1:10" x14ac:dyDescent="0.45">
      <c r="A36" s="9">
        <v>9</v>
      </c>
      <c r="B36" s="10">
        <v>79</v>
      </c>
      <c r="C36" s="11">
        <v>9150321</v>
      </c>
      <c r="D36" s="9">
        <v>16090</v>
      </c>
      <c r="E36" s="11" t="s">
        <v>178</v>
      </c>
      <c r="F36" s="9">
        <v>2004</v>
      </c>
      <c r="G36" s="9" t="s">
        <v>36</v>
      </c>
      <c r="H36" s="9" t="s">
        <v>290</v>
      </c>
      <c r="I36" s="18">
        <v>29</v>
      </c>
      <c r="J36">
        <f>VLOOKUP(D36,ČP23!$B$2:$B$335,1,FALSE)</f>
        <v>16090</v>
      </c>
    </row>
    <row r="37" spans="1:10" x14ac:dyDescent="0.45">
      <c r="A37" s="9">
        <v>6</v>
      </c>
      <c r="B37" s="10">
        <v>80</v>
      </c>
      <c r="C37" s="11">
        <v>9510540</v>
      </c>
      <c r="D37" s="9">
        <v>0</v>
      </c>
      <c r="E37" s="11" t="s">
        <v>386</v>
      </c>
      <c r="F37" s="9">
        <v>2006</v>
      </c>
      <c r="G37" s="9" t="s">
        <v>36</v>
      </c>
      <c r="H37" s="9" t="s">
        <v>356</v>
      </c>
      <c r="I37" s="18">
        <v>40</v>
      </c>
      <c r="J37" t="e">
        <f>VLOOKUP(D37,ČP23!$B$2:$B$335,1,FALSE)</f>
        <v>#N/A</v>
      </c>
    </row>
    <row r="38" spans="1:10" x14ac:dyDescent="0.45">
      <c r="A38" s="9">
        <v>13</v>
      </c>
      <c r="B38" s="10">
        <v>81</v>
      </c>
      <c r="C38" s="11">
        <v>9150339</v>
      </c>
      <c r="D38">
        <v>16109</v>
      </c>
      <c r="E38" s="11" t="s">
        <v>179</v>
      </c>
      <c r="F38" s="9">
        <v>2006</v>
      </c>
      <c r="G38" s="9" t="s">
        <v>36</v>
      </c>
      <c r="H38" s="9" t="s">
        <v>290</v>
      </c>
      <c r="I38" s="18">
        <v>20</v>
      </c>
      <c r="J38">
        <f>VLOOKUP(D38,ČP23!$B$2:$B$335,1,FALSE)</f>
        <v>16109</v>
      </c>
    </row>
    <row r="39" spans="1:10" x14ac:dyDescent="0.45">
      <c r="A39" s="9">
        <v>25</v>
      </c>
      <c r="B39" s="10">
        <v>82</v>
      </c>
      <c r="C39" s="11">
        <v>9240044</v>
      </c>
      <c r="D39" s="9">
        <v>0</v>
      </c>
      <c r="E39" s="11" t="s">
        <v>401</v>
      </c>
      <c r="F39" s="9">
        <v>2006</v>
      </c>
      <c r="G39" s="9" t="s">
        <v>36</v>
      </c>
      <c r="H39" s="9" t="s">
        <v>320</v>
      </c>
      <c r="I39" s="18">
        <v>6</v>
      </c>
      <c r="J39" t="e">
        <f>VLOOKUP(D39,ČP23!$B$2:$B$335,1,FALSE)</f>
        <v>#N/A</v>
      </c>
    </row>
    <row r="40" spans="1:10" x14ac:dyDescent="0.45">
      <c r="A40" s="9">
        <v>9</v>
      </c>
      <c r="B40" s="10">
        <v>83</v>
      </c>
      <c r="C40" s="11">
        <v>9220165</v>
      </c>
      <c r="D40" s="9">
        <v>0</v>
      </c>
      <c r="E40" s="11" t="s">
        <v>389</v>
      </c>
      <c r="F40" s="9">
        <v>2005</v>
      </c>
      <c r="G40" s="9" t="s">
        <v>36</v>
      </c>
      <c r="H40" s="9" t="s">
        <v>359</v>
      </c>
      <c r="I40" s="18">
        <v>29</v>
      </c>
      <c r="J40" t="e">
        <f>VLOOKUP(D40,ČP23!$B$2:$B$335,1,FALSE)</f>
        <v>#N/A</v>
      </c>
    </row>
    <row r="41" spans="1:10" x14ac:dyDescent="0.45">
      <c r="A41" s="9">
        <v>17</v>
      </c>
      <c r="B41" s="10">
        <v>84</v>
      </c>
      <c r="C41" s="11">
        <v>9150323</v>
      </c>
      <c r="D41" s="9">
        <v>2020129</v>
      </c>
      <c r="E41" s="11" t="s">
        <v>181</v>
      </c>
      <c r="F41" s="9">
        <v>2003</v>
      </c>
      <c r="G41" s="9" t="s">
        <v>36</v>
      </c>
      <c r="H41" s="9" t="s">
        <v>290</v>
      </c>
      <c r="I41" s="18">
        <v>14</v>
      </c>
      <c r="J41">
        <f>VLOOKUP(D41,ČP23!$B$2:$B$335,1,FALSE)</f>
        <v>2020129</v>
      </c>
    </row>
    <row r="42" spans="1:10" x14ac:dyDescent="0.45">
      <c r="A42" s="9">
        <v>9</v>
      </c>
      <c r="B42" s="10">
        <v>85</v>
      </c>
      <c r="C42" s="11">
        <v>9200225</v>
      </c>
      <c r="D42" s="9">
        <v>0</v>
      </c>
      <c r="E42" s="11" t="s">
        <v>390</v>
      </c>
      <c r="F42" s="9">
        <v>2007</v>
      </c>
      <c r="G42" s="9" t="s">
        <v>36</v>
      </c>
      <c r="H42" s="9" t="s">
        <v>326</v>
      </c>
      <c r="I42" s="18">
        <v>29</v>
      </c>
      <c r="J42" t="e">
        <f>VLOOKUP(D42,ČP23!$B$2:$B$335,1,FALSE)</f>
        <v>#N/A</v>
      </c>
    </row>
    <row r="43" spans="1:10" x14ac:dyDescent="0.45">
      <c r="A43" s="9">
        <v>17</v>
      </c>
      <c r="B43" s="10">
        <v>86</v>
      </c>
      <c r="C43" s="11">
        <v>9150348</v>
      </c>
      <c r="D43" s="9">
        <v>171058</v>
      </c>
      <c r="E43" s="11" t="s">
        <v>183</v>
      </c>
      <c r="F43" s="9">
        <v>2006</v>
      </c>
      <c r="G43" s="9" t="s">
        <v>36</v>
      </c>
      <c r="H43" s="9" t="s">
        <v>290</v>
      </c>
      <c r="I43" s="18">
        <v>14</v>
      </c>
      <c r="J43">
        <f>VLOOKUP(D43,ČP23!$B$2:$B$335,1,FALSE)</f>
        <v>171058</v>
      </c>
    </row>
    <row r="44" spans="1:10" x14ac:dyDescent="0.45">
      <c r="A44" s="9">
        <v>13</v>
      </c>
      <c r="B44" s="10">
        <v>87</v>
      </c>
      <c r="C44" s="11">
        <v>9220161</v>
      </c>
      <c r="D44" s="9">
        <v>0</v>
      </c>
      <c r="E44" s="11" t="s">
        <v>392</v>
      </c>
      <c r="F44" s="9">
        <v>2004</v>
      </c>
      <c r="G44" s="9" t="s">
        <v>36</v>
      </c>
      <c r="H44" s="9" t="s">
        <v>359</v>
      </c>
      <c r="I44" s="18">
        <v>20</v>
      </c>
      <c r="J44" t="e">
        <f>VLOOKUP(D44,ČP23!$B$2:$B$335,1,FALSE)</f>
        <v>#N/A</v>
      </c>
    </row>
    <row r="45" spans="1:10" x14ac:dyDescent="0.45">
      <c r="A45" s="9">
        <v>17</v>
      </c>
      <c r="B45" s="10">
        <v>88</v>
      </c>
      <c r="C45" s="11">
        <v>9460053</v>
      </c>
      <c r="D45" s="9">
        <v>0</v>
      </c>
      <c r="E45" s="11" t="s">
        <v>397</v>
      </c>
      <c r="F45" s="9">
        <v>2006</v>
      </c>
      <c r="G45" s="9" t="s">
        <v>36</v>
      </c>
      <c r="H45" s="9" t="s">
        <v>342</v>
      </c>
      <c r="I45" s="18">
        <v>14</v>
      </c>
      <c r="J45" t="e">
        <f>VLOOKUP(D45,ČP23!$B$2:$B$335,1,FALSE)</f>
        <v>#N/A</v>
      </c>
    </row>
    <row r="46" spans="1:10" x14ac:dyDescent="0.45">
      <c r="A46" s="9">
        <v>3</v>
      </c>
      <c r="B46" s="10">
        <v>89</v>
      </c>
      <c r="C46" s="11">
        <v>9200215</v>
      </c>
      <c r="D46" s="9">
        <v>0</v>
      </c>
      <c r="E46" s="11" t="s">
        <v>383</v>
      </c>
      <c r="F46" s="9">
        <v>2006</v>
      </c>
      <c r="G46" s="9" t="s">
        <v>36</v>
      </c>
      <c r="H46" s="9" t="s">
        <v>326</v>
      </c>
      <c r="I46" s="18">
        <v>60</v>
      </c>
      <c r="J46" t="e">
        <f>VLOOKUP(D46,ČP23!$B$2:$B$335,1,FALSE)</f>
        <v>#N/A</v>
      </c>
    </row>
    <row r="47" spans="1:10" x14ac:dyDescent="0.45">
      <c r="A47" s="9">
        <v>25</v>
      </c>
      <c r="B47" s="10">
        <v>90</v>
      </c>
      <c r="C47" s="11">
        <v>9150322</v>
      </c>
      <c r="D47" s="9">
        <v>2020128</v>
      </c>
      <c r="E47" s="11" t="s">
        <v>186</v>
      </c>
      <c r="F47" s="9">
        <v>2004</v>
      </c>
      <c r="G47" s="9" t="s">
        <v>36</v>
      </c>
      <c r="H47" s="9" t="s">
        <v>290</v>
      </c>
      <c r="I47" s="18">
        <v>6</v>
      </c>
      <c r="J47">
        <f>VLOOKUP(D47,ČP23!$B$2:$B$335,1,FALSE)</f>
        <v>2020128</v>
      </c>
    </row>
    <row r="48" spans="1:10" x14ac:dyDescent="0.45">
      <c r="A48" s="9">
        <v>13</v>
      </c>
      <c r="B48" s="10">
        <v>91</v>
      </c>
      <c r="C48" s="11">
        <v>9510516</v>
      </c>
      <c r="D48" s="9">
        <v>0</v>
      </c>
      <c r="E48" s="11" t="s">
        <v>393</v>
      </c>
      <c r="F48" s="9">
        <v>2005</v>
      </c>
      <c r="G48" s="9" t="s">
        <v>36</v>
      </c>
      <c r="H48" s="9" t="s">
        <v>356</v>
      </c>
      <c r="I48" s="18">
        <v>20</v>
      </c>
      <c r="J48" t="e">
        <f>VLOOKUP(D48,ČP23!$B$2:$B$335,1,FALSE)</f>
        <v>#N/A</v>
      </c>
    </row>
    <row r="49" spans="1:10" x14ac:dyDescent="0.45">
      <c r="A49" s="9">
        <v>25</v>
      </c>
      <c r="B49" s="10">
        <v>92</v>
      </c>
      <c r="C49" s="11">
        <v>9220177</v>
      </c>
      <c r="D49" s="9">
        <v>0</v>
      </c>
      <c r="E49" s="11" t="s">
        <v>402</v>
      </c>
      <c r="F49" s="9">
        <v>2005</v>
      </c>
      <c r="G49" s="9" t="s">
        <v>36</v>
      </c>
      <c r="H49" s="9" t="s">
        <v>359</v>
      </c>
      <c r="I49" s="18">
        <v>6</v>
      </c>
      <c r="J49" t="e">
        <f>VLOOKUP(D49,ČP23!$B$2:$B$335,1,FALSE)</f>
        <v>#N/A</v>
      </c>
    </row>
    <row r="50" spans="1:10" x14ac:dyDescent="0.45">
      <c r="A50" s="9">
        <v>25</v>
      </c>
      <c r="B50" s="10">
        <v>93</v>
      </c>
      <c r="C50" s="11">
        <v>9150361</v>
      </c>
      <c r="D50" s="9">
        <v>2018308</v>
      </c>
      <c r="E50" s="11" t="s">
        <v>403</v>
      </c>
      <c r="F50" s="9">
        <v>2007</v>
      </c>
      <c r="G50" s="9" t="s">
        <v>36</v>
      </c>
      <c r="H50" s="9" t="s">
        <v>290</v>
      </c>
      <c r="I50" s="18">
        <v>6</v>
      </c>
      <c r="J50">
        <f>VLOOKUP(D50,ČP23!$B$2:$B$335,1,FALSE)</f>
        <v>2018308</v>
      </c>
    </row>
    <row r="51" spans="1:10" x14ac:dyDescent="0.45">
      <c r="A51" s="9">
        <v>7</v>
      </c>
      <c r="B51" s="10">
        <v>94</v>
      </c>
      <c r="C51" s="11">
        <v>9510545</v>
      </c>
      <c r="D51" s="9">
        <v>0</v>
      </c>
      <c r="E51" s="11" t="s">
        <v>387</v>
      </c>
      <c r="F51" s="9">
        <v>2006</v>
      </c>
      <c r="G51" s="9" t="s">
        <v>36</v>
      </c>
      <c r="H51" s="9" t="s">
        <v>356</v>
      </c>
      <c r="I51" s="18">
        <v>36</v>
      </c>
      <c r="J51" t="e">
        <f>VLOOKUP(D51,ČP23!$B$2:$B$335,1,FALSE)</f>
        <v>#N/A</v>
      </c>
    </row>
    <row r="52" spans="1:10" x14ac:dyDescent="0.45">
      <c r="A52" s="9">
        <v>17</v>
      </c>
      <c r="B52" s="10">
        <v>95</v>
      </c>
      <c r="C52" s="11">
        <v>9510513</v>
      </c>
      <c r="D52" s="9">
        <v>0</v>
      </c>
      <c r="E52" s="11" t="s">
        <v>398</v>
      </c>
      <c r="F52" s="9">
        <v>2005</v>
      </c>
      <c r="G52" s="9" t="s">
        <v>36</v>
      </c>
      <c r="H52" s="9" t="s">
        <v>356</v>
      </c>
      <c r="I52" s="18">
        <v>14</v>
      </c>
      <c r="J52" t="e">
        <f>VLOOKUP(D52,ČP23!$B$2:$B$335,1,FALSE)</f>
        <v>#N/A</v>
      </c>
    </row>
    <row r="53" spans="1:10" x14ac:dyDescent="0.45">
      <c r="A53" s="9">
        <v>13</v>
      </c>
      <c r="B53" s="10">
        <v>96</v>
      </c>
      <c r="C53" s="11">
        <v>9150386</v>
      </c>
      <c r="D53" s="9">
        <v>2018017</v>
      </c>
      <c r="E53" s="11" t="s">
        <v>394</v>
      </c>
      <c r="F53" s="9">
        <v>2007</v>
      </c>
      <c r="G53" s="9" t="s">
        <v>36</v>
      </c>
      <c r="H53" s="9" t="s">
        <v>290</v>
      </c>
      <c r="I53" s="18">
        <v>20</v>
      </c>
      <c r="J53">
        <f>VLOOKUP(D53,ČP23!$B$2:$B$335,1,FALSE)</f>
        <v>2018017</v>
      </c>
    </row>
    <row r="54" spans="1:10" x14ac:dyDescent="0.45">
      <c r="A54" s="9">
        <v>9</v>
      </c>
      <c r="B54" s="10">
        <v>97</v>
      </c>
      <c r="C54" s="11">
        <v>9510547</v>
      </c>
      <c r="D54" s="9">
        <v>0</v>
      </c>
      <c r="E54" s="11" t="s">
        <v>391</v>
      </c>
      <c r="F54" s="9">
        <v>2006</v>
      </c>
      <c r="G54" s="9" t="s">
        <v>36</v>
      </c>
      <c r="H54" s="9" t="s">
        <v>356</v>
      </c>
      <c r="I54" s="18">
        <v>29</v>
      </c>
      <c r="J54" t="e">
        <f>VLOOKUP(D54,ČP23!$B$2:$B$335,1,FALSE)</f>
        <v>#N/A</v>
      </c>
    </row>
    <row r="55" spans="1:10" x14ac:dyDescent="0.45">
      <c r="A55" s="9">
        <v>17</v>
      </c>
      <c r="B55" s="10">
        <v>98</v>
      </c>
      <c r="C55" s="11">
        <v>9150373</v>
      </c>
      <c r="D55" s="9">
        <v>2021118</v>
      </c>
      <c r="E55" s="11" t="s">
        <v>399</v>
      </c>
      <c r="F55" s="9">
        <v>2005</v>
      </c>
      <c r="G55" s="9" t="s">
        <v>36</v>
      </c>
      <c r="H55" s="9" t="s">
        <v>290</v>
      </c>
      <c r="I55" s="18">
        <v>14</v>
      </c>
      <c r="J55">
        <f>VLOOKUP(D55,ČP23!$B$2:$B$335,1,FALSE)</f>
        <v>2021118</v>
      </c>
    </row>
    <row r="56" spans="1:10" x14ac:dyDescent="0.45">
      <c r="A56" s="9">
        <v>17</v>
      </c>
      <c r="B56" s="10">
        <v>100</v>
      </c>
      <c r="C56" s="11">
        <v>9150390</v>
      </c>
      <c r="D56" s="9">
        <v>171016</v>
      </c>
      <c r="E56" s="11" t="s">
        <v>400</v>
      </c>
      <c r="F56" s="9">
        <v>2007</v>
      </c>
      <c r="G56" s="9" t="s">
        <v>36</v>
      </c>
      <c r="H56" s="9" t="s">
        <v>290</v>
      </c>
      <c r="I56" s="18">
        <v>14</v>
      </c>
      <c r="J56">
        <f>VLOOKUP(D56,ČP23!$B$2:$B$335,1,FALSE)</f>
        <v>171016</v>
      </c>
    </row>
    <row r="57" spans="1:10" x14ac:dyDescent="0.45">
      <c r="A57" s="12">
        <v>17</v>
      </c>
      <c r="B57" s="13">
        <v>102</v>
      </c>
      <c r="C57" s="14">
        <v>9150358</v>
      </c>
      <c r="D57" s="12">
        <v>16148</v>
      </c>
      <c r="E57" s="13" t="s">
        <v>104</v>
      </c>
      <c r="F57" s="12">
        <v>2008</v>
      </c>
      <c r="G57" s="12" t="s">
        <v>36</v>
      </c>
      <c r="H57" s="12" t="s">
        <v>290</v>
      </c>
      <c r="I57" s="15">
        <v>14</v>
      </c>
      <c r="J57">
        <f>VLOOKUP(D57,ČP23!$B$2:$B$335,1,FALSE)</f>
        <v>16148</v>
      </c>
    </row>
    <row r="58" spans="1:10" x14ac:dyDescent="0.45">
      <c r="A58" s="12">
        <v>8</v>
      </c>
      <c r="B58" s="13">
        <v>103</v>
      </c>
      <c r="C58" s="14">
        <v>9150369</v>
      </c>
      <c r="D58" s="12">
        <v>2022002</v>
      </c>
      <c r="E58" s="13" t="s">
        <v>113</v>
      </c>
      <c r="F58" s="12">
        <v>2008</v>
      </c>
      <c r="G58" s="12" t="s">
        <v>36</v>
      </c>
      <c r="H58" s="12" t="s">
        <v>290</v>
      </c>
      <c r="I58" s="15">
        <v>32</v>
      </c>
      <c r="J58">
        <f>VLOOKUP(D58,ČP23!$B$2:$B$335,1,FALSE)</f>
        <v>2022002</v>
      </c>
    </row>
    <row r="59" spans="1:10" x14ac:dyDescent="0.45">
      <c r="A59" s="12">
        <v>4</v>
      </c>
      <c r="B59" s="13">
        <v>104</v>
      </c>
      <c r="C59" s="14">
        <v>0</v>
      </c>
      <c r="D59" s="12">
        <v>2019139</v>
      </c>
      <c r="E59" s="13" t="s">
        <v>108</v>
      </c>
      <c r="F59" s="12">
        <v>2008</v>
      </c>
      <c r="G59" s="12" t="s">
        <v>36</v>
      </c>
      <c r="H59" s="12" t="s">
        <v>290</v>
      </c>
      <c r="I59" s="15">
        <v>50</v>
      </c>
      <c r="J59">
        <f>VLOOKUP(D59,ČP23!$B$2:$B$335,1,FALSE)</f>
        <v>2019139</v>
      </c>
    </row>
    <row r="60" spans="1:10" x14ac:dyDescent="0.45">
      <c r="A60" s="12">
        <v>10</v>
      </c>
      <c r="B60" s="13">
        <v>104</v>
      </c>
      <c r="C60" s="14">
        <v>0</v>
      </c>
      <c r="D60" s="9">
        <v>2021106</v>
      </c>
      <c r="E60" s="11" t="s">
        <v>37</v>
      </c>
      <c r="F60" s="12">
        <v>2008</v>
      </c>
      <c r="G60" s="12" t="s">
        <v>36</v>
      </c>
      <c r="H60" s="12" t="s">
        <v>290</v>
      </c>
      <c r="I60" s="15">
        <v>26</v>
      </c>
      <c r="J60">
        <f>VLOOKUP(D60,ČP23!$B$2:$B$335,1,FALSE)</f>
        <v>2021106</v>
      </c>
    </row>
    <row r="61" spans="1:10" x14ac:dyDescent="0.45">
      <c r="A61" s="12">
        <v>14</v>
      </c>
      <c r="B61" s="13">
        <v>105</v>
      </c>
      <c r="C61" s="14">
        <v>0</v>
      </c>
      <c r="D61" s="12">
        <v>2019137</v>
      </c>
      <c r="E61" s="13" t="s">
        <v>107</v>
      </c>
      <c r="F61" s="12">
        <v>2008</v>
      </c>
      <c r="G61" s="12" t="s">
        <v>36</v>
      </c>
      <c r="H61" s="12" t="s">
        <v>290</v>
      </c>
      <c r="I61" s="15">
        <v>18</v>
      </c>
      <c r="J61">
        <f>VLOOKUP(D61,ČP23!$B$2:$B$335,1,FALSE)</f>
        <v>2019137</v>
      </c>
    </row>
    <row r="62" spans="1:10" x14ac:dyDescent="0.45">
      <c r="A62" s="12">
        <v>5</v>
      </c>
      <c r="B62" s="13">
        <v>106</v>
      </c>
      <c r="C62" s="14">
        <v>0</v>
      </c>
      <c r="D62" s="12">
        <v>2021117</v>
      </c>
      <c r="E62" s="13" t="s">
        <v>106</v>
      </c>
      <c r="F62" s="12">
        <v>2008</v>
      </c>
      <c r="G62" s="12" t="s">
        <v>36</v>
      </c>
      <c r="H62" s="12" t="s">
        <v>290</v>
      </c>
      <c r="I62" s="15">
        <v>45</v>
      </c>
      <c r="J62">
        <f>VLOOKUP(D62,ČP23!$B$2:$B$335,1,FALSE)</f>
        <v>2021117</v>
      </c>
    </row>
    <row r="63" spans="1:10" x14ac:dyDescent="0.45">
      <c r="A63" s="12">
        <v>17</v>
      </c>
      <c r="B63" s="13">
        <v>108</v>
      </c>
      <c r="C63" s="14">
        <v>0</v>
      </c>
      <c r="D63" s="12">
        <v>2021105</v>
      </c>
      <c r="E63" s="13" t="s">
        <v>39</v>
      </c>
      <c r="F63" s="12">
        <v>2011</v>
      </c>
      <c r="G63" s="12" t="s">
        <v>36</v>
      </c>
      <c r="H63" s="12" t="s">
        <v>290</v>
      </c>
      <c r="I63" s="15">
        <v>14</v>
      </c>
      <c r="J63">
        <f>VLOOKUP(D63,ČP23!$B$2:$B$335,1,FALSE)</f>
        <v>2021105</v>
      </c>
    </row>
    <row r="64" spans="1:10" x14ac:dyDescent="0.45">
      <c r="A64" s="12">
        <v>11</v>
      </c>
      <c r="B64" s="13">
        <v>109</v>
      </c>
      <c r="C64" s="14">
        <v>0</v>
      </c>
      <c r="D64" s="12">
        <v>76304</v>
      </c>
      <c r="E64" s="13" t="s">
        <v>110</v>
      </c>
      <c r="F64" s="12">
        <v>2008</v>
      </c>
      <c r="G64" s="12" t="s">
        <v>36</v>
      </c>
      <c r="H64" s="12" t="s">
        <v>290</v>
      </c>
      <c r="I64" s="15">
        <v>24</v>
      </c>
      <c r="J64">
        <f>VLOOKUP(D64,ČP23!$B$2:$B$335,1,FALSE)</f>
        <v>76304</v>
      </c>
    </row>
    <row r="65" spans="1:10" x14ac:dyDescent="0.45">
      <c r="A65" s="12">
        <v>25</v>
      </c>
      <c r="B65" s="13">
        <v>110</v>
      </c>
      <c r="C65" s="14">
        <v>0</v>
      </c>
      <c r="D65" s="12">
        <v>2022013</v>
      </c>
      <c r="E65" s="13" t="s">
        <v>124</v>
      </c>
      <c r="F65" s="12">
        <v>2009</v>
      </c>
      <c r="G65" s="12" t="s">
        <v>36</v>
      </c>
      <c r="H65" s="12" t="s">
        <v>290</v>
      </c>
      <c r="I65" s="15">
        <v>6</v>
      </c>
      <c r="J65">
        <f>VLOOKUP(D65,ČP23!$B$2:$B$335,1,FALSE)</f>
        <v>2022013</v>
      </c>
    </row>
    <row r="66" spans="1:10" x14ac:dyDescent="0.45">
      <c r="A66" s="12">
        <v>12</v>
      </c>
      <c r="B66" s="13">
        <v>111</v>
      </c>
      <c r="C66" s="14">
        <v>0</v>
      </c>
      <c r="D66" s="12">
        <v>2023003</v>
      </c>
      <c r="E66" s="13" t="s">
        <v>345</v>
      </c>
      <c r="F66" s="12">
        <v>2010</v>
      </c>
      <c r="G66" s="12" t="s">
        <v>36</v>
      </c>
      <c r="H66" s="12" t="s">
        <v>290</v>
      </c>
      <c r="I66" s="15">
        <v>22</v>
      </c>
      <c r="J66">
        <f>VLOOKUP(D66,ČP23!$B$2:$B$335,1,FALSE)</f>
        <v>2023003</v>
      </c>
    </row>
    <row r="67" spans="1:10" x14ac:dyDescent="0.45">
      <c r="A67" s="12">
        <v>15</v>
      </c>
      <c r="B67" s="13">
        <v>113</v>
      </c>
      <c r="C67" s="14">
        <v>0</v>
      </c>
      <c r="D67" s="12">
        <v>76297</v>
      </c>
      <c r="E67" s="13" t="s">
        <v>114</v>
      </c>
      <c r="F67" s="12">
        <v>2010</v>
      </c>
      <c r="G67" s="12" t="s">
        <v>36</v>
      </c>
      <c r="H67" s="12" t="s">
        <v>290</v>
      </c>
      <c r="I67" s="15">
        <v>16</v>
      </c>
      <c r="J67">
        <f>VLOOKUP(D67,ČP23!$B$2:$B$335,1,FALSE)</f>
        <v>76297</v>
      </c>
    </row>
    <row r="68" spans="1:10" x14ac:dyDescent="0.45">
      <c r="A68" s="12">
        <v>17</v>
      </c>
      <c r="B68" s="13">
        <v>114</v>
      </c>
      <c r="C68" s="14">
        <v>0</v>
      </c>
      <c r="D68" s="12">
        <v>2022007</v>
      </c>
      <c r="E68" s="13" t="s">
        <v>117</v>
      </c>
      <c r="F68" s="12">
        <v>2010</v>
      </c>
      <c r="G68" s="12" t="s">
        <v>36</v>
      </c>
      <c r="H68" s="12" t="s">
        <v>290</v>
      </c>
      <c r="I68" s="15">
        <v>14</v>
      </c>
      <c r="J68">
        <f>VLOOKUP(D68,ČP23!$B$2:$B$335,1,FALSE)</f>
        <v>2022007</v>
      </c>
    </row>
    <row r="69" spans="1:10" x14ac:dyDescent="0.45">
      <c r="A69" s="12">
        <v>25</v>
      </c>
      <c r="B69" s="13">
        <v>115</v>
      </c>
      <c r="C69" s="14">
        <v>0</v>
      </c>
      <c r="D69" s="12">
        <v>2022093</v>
      </c>
      <c r="E69" s="13" t="s">
        <v>282</v>
      </c>
      <c r="F69" s="12">
        <v>2010</v>
      </c>
      <c r="G69" s="12" t="s">
        <v>36</v>
      </c>
      <c r="H69" s="12" t="s">
        <v>290</v>
      </c>
      <c r="I69" s="15">
        <v>6</v>
      </c>
      <c r="J69">
        <f>VLOOKUP(D69,ČP23!$B$2:$B$335,1,FALSE)</f>
        <v>2022093</v>
      </c>
    </row>
    <row r="70" spans="1:10" x14ac:dyDescent="0.45">
      <c r="A70" s="12">
        <v>7</v>
      </c>
      <c r="B70" s="13">
        <v>116</v>
      </c>
      <c r="C70" s="14">
        <v>0</v>
      </c>
      <c r="D70" s="12">
        <v>2022015</v>
      </c>
      <c r="E70" s="13" t="s">
        <v>41</v>
      </c>
      <c r="F70" s="12">
        <v>2011</v>
      </c>
      <c r="G70" s="12" t="s">
        <v>36</v>
      </c>
      <c r="H70" s="12" t="s">
        <v>290</v>
      </c>
      <c r="I70" s="15">
        <v>36</v>
      </c>
      <c r="J70">
        <f>VLOOKUP(D70,ČP23!$B$2:$B$335,1,FALSE)</f>
        <v>2022015</v>
      </c>
    </row>
    <row r="71" spans="1:10" x14ac:dyDescent="0.45">
      <c r="A71" s="12">
        <v>17</v>
      </c>
      <c r="B71" s="13">
        <v>117</v>
      </c>
      <c r="C71" s="14">
        <v>0</v>
      </c>
      <c r="D71" s="12">
        <v>2023004</v>
      </c>
      <c r="E71" s="13" t="s">
        <v>295</v>
      </c>
      <c r="F71" s="12">
        <v>2008</v>
      </c>
      <c r="G71" s="12" t="s">
        <v>36</v>
      </c>
      <c r="H71" s="12" t="s">
        <v>290</v>
      </c>
      <c r="I71" s="15">
        <v>14</v>
      </c>
      <c r="J71">
        <f>VLOOKUP(D71,ČP23!$B$2:$B$335,1,FALSE)</f>
        <v>2023004</v>
      </c>
    </row>
    <row r="72" spans="1:10" x14ac:dyDescent="0.45">
      <c r="A72" s="12">
        <v>1</v>
      </c>
      <c r="B72" s="13">
        <v>118</v>
      </c>
      <c r="C72" s="14">
        <v>0</v>
      </c>
      <c r="D72" s="12">
        <v>1020</v>
      </c>
      <c r="E72" s="13" t="s">
        <v>344</v>
      </c>
      <c r="F72" s="12">
        <v>2008</v>
      </c>
      <c r="G72" s="12" t="s">
        <v>36</v>
      </c>
      <c r="H72" s="12" t="s">
        <v>331</v>
      </c>
      <c r="I72" s="15">
        <v>100</v>
      </c>
      <c r="J72">
        <f>VLOOKUP(D72,ČP23!$B$2:$B$335,1,FALSE)</f>
        <v>1020</v>
      </c>
    </row>
    <row r="73" spans="1:10" x14ac:dyDescent="0.45">
      <c r="A73" s="12">
        <v>2</v>
      </c>
      <c r="B73" s="13">
        <v>119</v>
      </c>
      <c r="C73" s="14">
        <v>0</v>
      </c>
      <c r="D73" s="12">
        <v>1011</v>
      </c>
      <c r="E73" s="13" t="s">
        <v>328</v>
      </c>
      <c r="F73" s="12">
        <v>2008</v>
      </c>
      <c r="G73" s="12" t="s">
        <v>36</v>
      </c>
      <c r="H73" s="12" t="s">
        <v>329</v>
      </c>
      <c r="I73" s="15">
        <v>80</v>
      </c>
      <c r="J73">
        <f>VLOOKUP(D73,ČP23!$B$2:$B$335,1,FALSE)</f>
        <v>1011</v>
      </c>
    </row>
    <row r="74" spans="1:10" x14ac:dyDescent="0.45">
      <c r="A74" s="12">
        <v>16</v>
      </c>
      <c r="B74" s="13">
        <v>120</v>
      </c>
      <c r="C74" s="14">
        <v>0</v>
      </c>
      <c r="D74" s="12">
        <v>2023019</v>
      </c>
      <c r="E74" s="13" t="s">
        <v>318</v>
      </c>
      <c r="F74" s="12">
        <v>2010</v>
      </c>
      <c r="G74" s="12" t="s">
        <v>36</v>
      </c>
      <c r="H74" s="12" t="s">
        <v>290</v>
      </c>
      <c r="I74" s="15">
        <v>15</v>
      </c>
      <c r="J74">
        <f>VLOOKUP(D74,ČP23!$B$2:$B$335,1,FALSE)</f>
        <v>2023019</v>
      </c>
    </row>
    <row r="75" spans="1:10" x14ac:dyDescent="0.45">
      <c r="A75" s="12">
        <v>25</v>
      </c>
      <c r="B75" s="13">
        <v>121</v>
      </c>
      <c r="C75" s="14">
        <v>0</v>
      </c>
      <c r="D75" s="12">
        <v>2021114</v>
      </c>
      <c r="E75" s="13" t="s">
        <v>346</v>
      </c>
      <c r="F75" s="12">
        <v>2009</v>
      </c>
      <c r="G75" s="12" t="s">
        <v>36</v>
      </c>
      <c r="H75" s="12" t="s">
        <v>290</v>
      </c>
      <c r="I75" s="15">
        <v>6</v>
      </c>
      <c r="J75">
        <f>VLOOKUP(D75,ČP23!$B$2:$B$335,1,FALSE)</f>
        <v>2021114</v>
      </c>
    </row>
    <row r="76" spans="1:10" x14ac:dyDescent="0.45">
      <c r="A76" s="12">
        <v>6</v>
      </c>
      <c r="B76" s="13">
        <v>122</v>
      </c>
      <c r="C76" s="14">
        <v>0</v>
      </c>
      <c r="D76" s="12">
        <v>1009</v>
      </c>
      <c r="E76" s="13" t="s">
        <v>325</v>
      </c>
      <c r="F76" s="12">
        <v>2008</v>
      </c>
      <c r="G76" s="12" t="s">
        <v>36</v>
      </c>
      <c r="H76" s="12" t="s">
        <v>326</v>
      </c>
      <c r="I76" s="15">
        <v>40</v>
      </c>
      <c r="J76">
        <f>VLOOKUP(D76,ČP23!$B$2:$B$335,1,FALSE)</f>
        <v>1009</v>
      </c>
    </row>
    <row r="77" spans="1:10" x14ac:dyDescent="0.45">
      <c r="A77" s="12">
        <v>9</v>
      </c>
      <c r="B77" s="13">
        <v>123</v>
      </c>
      <c r="C77" s="14">
        <v>0</v>
      </c>
      <c r="D77" s="12">
        <v>1017</v>
      </c>
      <c r="E77" s="13" t="s">
        <v>339</v>
      </c>
      <c r="F77" s="12">
        <v>2008</v>
      </c>
      <c r="G77" s="12" t="s">
        <v>36</v>
      </c>
      <c r="H77" s="12" t="s">
        <v>331</v>
      </c>
      <c r="I77" s="15">
        <v>29</v>
      </c>
      <c r="J77">
        <f>VLOOKUP(D77,ČP23!$B$2:$B$335,1,FALSE)</f>
        <v>1017</v>
      </c>
    </row>
    <row r="78" spans="1:10" x14ac:dyDescent="0.45">
      <c r="A78" s="12">
        <v>17</v>
      </c>
      <c r="B78" s="13">
        <v>124</v>
      </c>
      <c r="C78" s="14">
        <v>0</v>
      </c>
      <c r="D78" s="12">
        <v>1008</v>
      </c>
      <c r="E78" s="13" t="s">
        <v>324</v>
      </c>
      <c r="F78" s="12">
        <v>2008</v>
      </c>
      <c r="G78" s="12" t="s">
        <v>36</v>
      </c>
      <c r="H78" s="12" t="s">
        <v>320</v>
      </c>
      <c r="I78" s="15">
        <v>14</v>
      </c>
      <c r="J78">
        <f>VLOOKUP(D78,ČP23!$B$2:$B$335,1,FALSE)</f>
        <v>1008</v>
      </c>
    </row>
    <row r="79" spans="1:10" x14ac:dyDescent="0.45">
      <c r="A79" s="12">
        <v>25</v>
      </c>
      <c r="B79" s="13">
        <v>125</v>
      </c>
      <c r="C79" s="14">
        <v>0</v>
      </c>
      <c r="D79" s="12">
        <v>1014</v>
      </c>
      <c r="E79" s="13" t="s">
        <v>333</v>
      </c>
      <c r="F79" s="12">
        <v>2009</v>
      </c>
      <c r="G79" s="12" t="s">
        <v>36</v>
      </c>
      <c r="H79" s="12" t="s">
        <v>334</v>
      </c>
      <c r="I79" s="15">
        <v>6</v>
      </c>
      <c r="J79" t="e">
        <f>VLOOKUP(D79,ČP23!$B$2:$B$335,1,FALSE)</f>
        <v>#N/A</v>
      </c>
    </row>
    <row r="80" spans="1:10" x14ac:dyDescent="0.45">
      <c r="A80" s="12">
        <v>17</v>
      </c>
      <c r="B80" s="13">
        <v>126</v>
      </c>
      <c r="C80" s="14">
        <v>0</v>
      </c>
      <c r="D80" s="12">
        <v>1012</v>
      </c>
      <c r="E80" s="13" t="s">
        <v>330</v>
      </c>
      <c r="F80" s="12">
        <v>2008</v>
      </c>
      <c r="G80" s="12" t="s">
        <v>36</v>
      </c>
      <c r="H80" s="12" t="s">
        <v>331</v>
      </c>
      <c r="I80" s="15">
        <v>14</v>
      </c>
      <c r="J80">
        <f>VLOOKUP(D80,ČP23!$B$2:$B$335,1,FALSE)</f>
        <v>1012</v>
      </c>
    </row>
    <row r="81" spans="1:10" x14ac:dyDescent="0.45">
      <c r="A81" s="12">
        <v>13</v>
      </c>
      <c r="B81" s="13">
        <v>127</v>
      </c>
      <c r="C81" s="14">
        <v>0</v>
      </c>
      <c r="D81" s="12">
        <v>1010</v>
      </c>
      <c r="E81" s="13" t="s">
        <v>327</v>
      </c>
      <c r="F81" s="12">
        <v>2008</v>
      </c>
      <c r="G81" s="12" t="s">
        <v>36</v>
      </c>
      <c r="H81" s="12" t="s">
        <v>326</v>
      </c>
      <c r="I81" s="15">
        <v>20</v>
      </c>
      <c r="J81">
        <f>VLOOKUP(D81,ČP23!$B$2:$B$335,1,FALSE)</f>
        <v>1010</v>
      </c>
    </row>
    <row r="82" spans="1:10" x14ac:dyDescent="0.45">
      <c r="A82" s="12">
        <v>3</v>
      </c>
      <c r="B82" s="13">
        <v>128</v>
      </c>
      <c r="C82" s="14">
        <v>0</v>
      </c>
      <c r="D82" s="12">
        <v>1013</v>
      </c>
      <c r="E82" s="13" t="s">
        <v>332</v>
      </c>
      <c r="F82" s="12">
        <v>2008</v>
      </c>
      <c r="G82" s="12" t="s">
        <v>36</v>
      </c>
      <c r="H82" s="12" t="s">
        <v>297</v>
      </c>
      <c r="I82" s="15">
        <v>60</v>
      </c>
      <c r="J82">
        <f>VLOOKUP(D82,ČP23!$B$2:$B$335,1,FALSE)</f>
        <v>1013</v>
      </c>
    </row>
    <row r="83" spans="1:10" x14ac:dyDescent="0.45">
      <c r="A83" s="12">
        <v>25</v>
      </c>
      <c r="B83" s="13">
        <v>129</v>
      </c>
      <c r="C83" s="14">
        <v>0</v>
      </c>
      <c r="D83" s="12">
        <v>2022993</v>
      </c>
      <c r="E83" s="13" t="s">
        <v>280</v>
      </c>
      <c r="F83" s="12">
        <v>2011</v>
      </c>
      <c r="G83" s="12" t="s">
        <v>36</v>
      </c>
      <c r="H83" s="12" t="s">
        <v>290</v>
      </c>
      <c r="I83" s="15">
        <v>6</v>
      </c>
      <c r="J83">
        <f>VLOOKUP(D83,ČP23!$B$2:$B$335,1,FALSE)</f>
        <v>2022993</v>
      </c>
    </row>
    <row r="84" spans="1:10" x14ac:dyDescent="0.45">
      <c r="A84" s="12">
        <v>17</v>
      </c>
      <c r="B84" s="13">
        <v>130</v>
      </c>
      <c r="C84" s="14">
        <v>0</v>
      </c>
      <c r="D84" s="12">
        <v>1016</v>
      </c>
      <c r="E84" s="13" t="s">
        <v>336</v>
      </c>
      <c r="F84" s="12">
        <v>2011</v>
      </c>
      <c r="G84" s="12" t="s">
        <v>36</v>
      </c>
      <c r="H84" s="12" t="s">
        <v>320</v>
      </c>
      <c r="I84" s="15">
        <v>14</v>
      </c>
      <c r="J84">
        <f>VLOOKUP(D84,ČP23!$B$2:$B$335,1,FALSE)</f>
        <v>1016</v>
      </c>
    </row>
    <row r="85" spans="1:10" x14ac:dyDescent="0.45">
      <c r="A85" s="12">
        <v>17</v>
      </c>
      <c r="B85" s="13">
        <v>131</v>
      </c>
      <c r="C85" s="14">
        <v>0</v>
      </c>
      <c r="D85" s="12">
        <v>1018</v>
      </c>
      <c r="E85" s="13" t="s">
        <v>340</v>
      </c>
      <c r="F85" s="12">
        <v>2009</v>
      </c>
      <c r="G85" s="12" t="s">
        <v>36</v>
      </c>
      <c r="H85" s="12" t="s">
        <v>331</v>
      </c>
      <c r="I85" s="15">
        <v>14</v>
      </c>
      <c r="J85">
        <f>VLOOKUP(D85,ČP23!$B$2:$B$335,1,FALSE)</f>
        <v>1018</v>
      </c>
    </row>
    <row r="86" spans="1:10" x14ac:dyDescent="0.45">
      <c r="A86" s="12">
        <v>2</v>
      </c>
      <c r="B86" s="12">
        <v>133</v>
      </c>
      <c r="C86" s="14">
        <v>0</v>
      </c>
      <c r="D86" s="12">
        <v>2019172</v>
      </c>
      <c r="E86" s="13" t="s">
        <v>65</v>
      </c>
      <c r="F86" s="12">
        <v>2009</v>
      </c>
      <c r="G86" s="16" t="s">
        <v>9</v>
      </c>
      <c r="H86" s="17" t="s">
        <v>290</v>
      </c>
      <c r="I86" s="12">
        <v>80</v>
      </c>
      <c r="J86">
        <f>VLOOKUP(D86,ČP23!$B$2:$B$335,1,FALSE)</f>
        <v>2019172</v>
      </c>
    </row>
    <row r="87" spans="1:10" x14ac:dyDescent="0.45">
      <c r="A87" s="12">
        <v>1</v>
      </c>
      <c r="B87" s="12">
        <v>134</v>
      </c>
      <c r="C87" s="14">
        <v>9155134</v>
      </c>
      <c r="D87" s="12">
        <v>2018305</v>
      </c>
      <c r="E87" s="13" t="s">
        <v>66</v>
      </c>
      <c r="F87" s="12">
        <v>2008</v>
      </c>
      <c r="G87" s="16" t="s">
        <v>9</v>
      </c>
      <c r="H87" s="17" t="s">
        <v>290</v>
      </c>
      <c r="I87" s="12">
        <v>100</v>
      </c>
      <c r="J87">
        <f>VLOOKUP(D87,ČP23!$B$2:$B$335,1,FALSE)</f>
        <v>2018305</v>
      </c>
    </row>
    <row r="88" spans="1:10" x14ac:dyDescent="0.45">
      <c r="A88" s="12">
        <v>3</v>
      </c>
      <c r="B88" s="12">
        <v>135</v>
      </c>
      <c r="C88" s="14">
        <v>0</v>
      </c>
      <c r="D88" s="12">
        <v>2018014</v>
      </c>
      <c r="E88" s="13" t="s">
        <v>74</v>
      </c>
      <c r="F88" s="12">
        <v>2009</v>
      </c>
      <c r="G88" s="16" t="s">
        <v>9</v>
      </c>
      <c r="H88" s="17" t="s">
        <v>290</v>
      </c>
      <c r="I88" s="12">
        <v>60</v>
      </c>
      <c r="J88">
        <f>VLOOKUP(D88,ČP23!$B$2:$B$335,1,FALSE)</f>
        <v>2018014</v>
      </c>
    </row>
    <row r="89" spans="1:10" x14ac:dyDescent="0.45">
      <c r="A89" s="12">
        <v>9</v>
      </c>
      <c r="B89" s="12">
        <v>136</v>
      </c>
      <c r="C89" s="14">
        <v>0</v>
      </c>
      <c r="D89" s="12">
        <v>2022026</v>
      </c>
      <c r="E89" s="13" t="s">
        <v>75</v>
      </c>
      <c r="F89" s="12">
        <v>2010</v>
      </c>
      <c r="G89" s="16" t="s">
        <v>9</v>
      </c>
      <c r="H89" s="17" t="s">
        <v>290</v>
      </c>
      <c r="I89" s="12">
        <v>29</v>
      </c>
      <c r="J89">
        <f>VLOOKUP(D89,ČP23!$B$2:$B$335,1,FALSE)</f>
        <v>2022026</v>
      </c>
    </row>
    <row r="90" spans="1:10" x14ac:dyDescent="0.45">
      <c r="A90" s="12">
        <v>13</v>
      </c>
      <c r="B90" s="12">
        <v>137</v>
      </c>
      <c r="C90" s="14">
        <v>0</v>
      </c>
      <c r="D90" s="12">
        <v>2021102</v>
      </c>
      <c r="E90" s="13" t="s">
        <v>272</v>
      </c>
      <c r="F90" s="12">
        <v>2008</v>
      </c>
      <c r="G90" s="16" t="s">
        <v>9</v>
      </c>
      <c r="H90" s="17" t="s">
        <v>290</v>
      </c>
      <c r="I90" s="12">
        <v>20</v>
      </c>
      <c r="J90">
        <f>VLOOKUP(D90,ČP23!$B$2:$B$335,1,FALSE)</f>
        <v>2021102</v>
      </c>
    </row>
    <row r="91" spans="1:10" x14ac:dyDescent="0.45">
      <c r="A91" s="12">
        <v>8</v>
      </c>
      <c r="B91" s="12">
        <v>138</v>
      </c>
      <c r="C91" s="14">
        <v>0</v>
      </c>
      <c r="D91" s="12">
        <v>2022125</v>
      </c>
      <c r="E91" s="13" t="s">
        <v>348</v>
      </c>
      <c r="F91" s="12">
        <v>2008</v>
      </c>
      <c r="G91" s="16" t="s">
        <v>9</v>
      </c>
      <c r="H91" s="17" t="s">
        <v>290</v>
      </c>
      <c r="I91" s="12">
        <v>32</v>
      </c>
      <c r="J91">
        <f>VLOOKUP(D91,ČP23!$B$2:$B$335,1,FALSE)</f>
        <v>2022125</v>
      </c>
    </row>
    <row r="92" spans="1:10" x14ac:dyDescent="0.45">
      <c r="A92" s="12">
        <v>12</v>
      </c>
      <c r="B92" s="12">
        <v>139</v>
      </c>
      <c r="C92" s="14">
        <v>0</v>
      </c>
      <c r="D92" s="12">
        <v>2022017</v>
      </c>
      <c r="E92" s="13" t="s">
        <v>77</v>
      </c>
      <c r="F92" s="12">
        <v>2009</v>
      </c>
      <c r="G92" s="16" t="s">
        <v>9</v>
      </c>
      <c r="H92" s="17" t="s">
        <v>290</v>
      </c>
      <c r="I92" s="12">
        <v>22</v>
      </c>
      <c r="J92">
        <f>VLOOKUP(D92,ČP23!$B$2:$B$335,1,FALSE)</f>
        <v>2022017</v>
      </c>
    </row>
    <row r="93" spans="1:10" x14ac:dyDescent="0.45">
      <c r="A93" s="12">
        <v>5</v>
      </c>
      <c r="B93" s="12">
        <v>140</v>
      </c>
      <c r="C93" s="14">
        <v>0</v>
      </c>
      <c r="D93" s="12">
        <v>2023997</v>
      </c>
      <c r="E93" s="13" t="s">
        <v>347</v>
      </c>
      <c r="F93" s="12">
        <v>2008</v>
      </c>
      <c r="G93" s="16" t="s">
        <v>9</v>
      </c>
      <c r="H93" s="17" t="s">
        <v>290</v>
      </c>
      <c r="I93" s="12">
        <v>45</v>
      </c>
      <c r="J93">
        <f>VLOOKUP(D93,ČP23!$B$2:$B$335,1,FALSE)</f>
        <v>2023997</v>
      </c>
    </row>
    <row r="94" spans="1:10" x14ac:dyDescent="0.45">
      <c r="A94" s="12">
        <v>11</v>
      </c>
      <c r="B94" s="12">
        <v>141</v>
      </c>
      <c r="C94" s="14">
        <v>0</v>
      </c>
      <c r="D94" s="12">
        <v>2022075</v>
      </c>
      <c r="E94" s="13" t="s">
        <v>33</v>
      </c>
      <c r="F94" s="12">
        <v>2011</v>
      </c>
      <c r="G94" s="16" t="s">
        <v>9</v>
      </c>
      <c r="H94" s="17" t="s">
        <v>290</v>
      </c>
      <c r="I94" s="12">
        <v>24</v>
      </c>
      <c r="J94">
        <f>VLOOKUP(D94,ČP23!$B$2:$B$335,1,FALSE)</f>
        <v>2022075</v>
      </c>
    </row>
    <row r="95" spans="1:10" x14ac:dyDescent="0.45">
      <c r="A95" s="12">
        <v>7</v>
      </c>
      <c r="B95" s="12">
        <v>142</v>
      </c>
      <c r="C95" s="14">
        <v>0</v>
      </c>
      <c r="D95" s="12">
        <v>1004</v>
      </c>
      <c r="E95" s="13" t="s">
        <v>319</v>
      </c>
      <c r="F95" s="12">
        <v>2009</v>
      </c>
      <c r="G95" s="16" t="s">
        <v>9</v>
      </c>
      <c r="H95" s="17" t="s">
        <v>320</v>
      </c>
      <c r="I95" s="12">
        <v>36</v>
      </c>
      <c r="J95">
        <f>VLOOKUP(D95,ČP23!$B$2:$B$335,1,FALSE)</f>
        <v>1004</v>
      </c>
    </row>
    <row r="96" spans="1:10" x14ac:dyDescent="0.45">
      <c r="A96" s="12">
        <v>10</v>
      </c>
      <c r="B96" s="12">
        <v>143</v>
      </c>
      <c r="C96" s="14">
        <v>0</v>
      </c>
      <c r="D96" s="12">
        <v>1005</v>
      </c>
      <c r="E96" s="13" t="s">
        <v>321</v>
      </c>
      <c r="F96" s="12">
        <v>2009</v>
      </c>
      <c r="G96" s="16" t="s">
        <v>9</v>
      </c>
      <c r="H96" s="17" t="s">
        <v>320</v>
      </c>
      <c r="I96" s="12">
        <v>26</v>
      </c>
      <c r="J96">
        <f>VLOOKUP(D96,ČP23!$B$2:$B$335,1,FALSE)</f>
        <v>1005</v>
      </c>
    </row>
    <row r="97" spans="1:10" x14ac:dyDescent="0.45">
      <c r="A97" s="12">
        <v>4</v>
      </c>
      <c r="B97" s="12">
        <v>144</v>
      </c>
      <c r="C97" s="14">
        <v>0</v>
      </c>
      <c r="D97" s="12">
        <v>1006</v>
      </c>
      <c r="E97" s="13" t="s">
        <v>322</v>
      </c>
      <c r="F97" s="12">
        <v>2011</v>
      </c>
      <c r="G97" s="16" t="s">
        <v>9</v>
      </c>
      <c r="H97" s="17" t="s">
        <v>320</v>
      </c>
      <c r="I97" s="12">
        <v>50</v>
      </c>
      <c r="J97">
        <f>VLOOKUP(D97,ČP23!$B$2:$B$335,1,FALSE)</f>
        <v>1006</v>
      </c>
    </row>
    <row r="98" spans="1:10" x14ac:dyDescent="0.45">
      <c r="A98" s="12">
        <v>6</v>
      </c>
      <c r="B98" s="12">
        <v>145</v>
      </c>
      <c r="C98" s="14">
        <v>0</v>
      </c>
      <c r="D98" s="12">
        <v>1019</v>
      </c>
      <c r="E98" s="13" t="s">
        <v>341</v>
      </c>
      <c r="F98" s="12">
        <v>2009</v>
      </c>
      <c r="G98" s="16" t="s">
        <v>9</v>
      </c>
      <c r="H98" s="17" t="s">
        <v>342</v>
      </c>
      <c r="I98" s="12">
        <v>40</v>
      </c>
      <c r="J98">
        <f>VLOOKUP(D98,ČP23!$B$2:$B$335,1,FALSE)</f>
        <v>1019</v>
      </c>
    </row>
    <row r="99" spans="1:10" x14ac:dyDescent="0.45">
      <c r="A99" s="12">
        <v>1</v>
      </c>
      <c r="B99" s="12">
        <v>148</v>
      </c>
      <c r="C99" s="14">
        <v>0</v>
      </c>
      <c r="D99" s="12">
        <v>2022022</v>
      </c>
      <c r="E99" s="13" t="s">
        <v>35</v>
      </c>
      <c r="F99" s="12">
        <v>2012</v>
      </c>
      <c r="G99" s="16" t="s">
        <v>349</v>
      </c>
      <c r="H99" s="17" t="s">
        <v>290</v>
      </c>
      <c r="I99" s="12">
        <v>100</v>
      </c>
      <c r="J99">
        <f>VLOOKUP(D99,ČP23!$B$2:$B$335,1,FALSE)</f>
        <v>2022022</v>
      </c>
    </row>
    <row r="100" spans="1:10" x14ac:dyDescent="0.45">
      <c r="A100" s="12">
        <v>6</v>
      </c>
      <c r="B100" s="12">
        <v>149</v>
      </c>
      <c r="C100" s="14">
        <v>0</v>
      </c>
      <c r="D100" s="12">
        <v>2022036</v>
      </c>
      <c r="E100" s="13" t="s">
        <v>43</v>
      </c>
      <c r="F100" s="12">
        <v>2013</v>
      </c>
      <c r="G100" s="16" t="s">
        <v>349</v>
      </c>
      <c r="H100" s="17" t="s">
        <v>290</v>
      </c>
      <c r="I100" s="12">
        <v>40</v>
      </c>
      <c r="J100">
        <f>VLOOKUP(D100,ČP23!$B$2:$B$335,1,FALSE)</f>
        <v>2022036</v>
      </c>
    </row>
    <row r="101" spans="1:10" x14ac:dyDescent="0.45">
      <c r="A101" s="12">
        <v>3</v>
      </c>
      <c r="B101" s="12">
        <v>150</v>
      </c>
      <c r="C101" s="14">
        <v>0</v>
      </c>
      <c r="D101" s="12">
        <v>2022018</v>
      </c>
      <c r="E101" s="13" t="s">
        <v>40</v>
      </c>
      <c r="F101" s="12">
        <v>2014</v>
      </c>
      <c r="G101" s="16" t="s">
        <v>349</v>
      </c>
      <c r="H101" s="17" t="s">
        <v>290</v>
      </c>
      <c r="I101" s="12">
        <v>60</v>
      </c>
      <c r="J101">
        <f>VLOOKUP(D101,ČP23!$B$2:$B$335,1,FALSE)</f>
        <v>2022018</v>
      </c>
    </row>
    <row r="102" spans="1:10" x14ac:dyDescent="0.45">
      <c r="A102" s="12">
        <v>2</v>
      </c>
      <c r="B102" s="12">
        <v>151</v>
      </c>
      <c r="C102" s="14">
        <v>0</v>
      </c>
      <c r="D102" s="12">
        <v>2015003</v>
      </c>
      <c r="E102" s="13" t="s">
        <v>38</v>
      </c>
      <c r="F102" s="12">
        <v>2014</v>
      </c>
      <c r="G102" s="16" t="s">
        <v>349</v>
      </c>
      <c r="H102" s="17" t="s">
        <v>290</v>
      </c>
      <c r="I102" s="12">
        <v>80</v>
      </c>
      <c r="J102">
        <f>VLOOKUP(D102,ČP23!$B$2:$B$335,1,FALSE)</f>
        <v>2015003</v>
      </c>
    </row>
    <row r="103" spans="1:10" x14ac:dyDescent="0.45">
      <c r="A103" s="12">
        <v>7</v>
      </c>
      <c r="B103" s="12">
        <v>152</v>
      </c>
      <c r="C103" s="14">
        <v>0</v>
      </c>
      <c r="D103" s="12">
        <v>2023007</v>
      </c>
      <c r="E103" s="13" t="s">
        <v>351</v>
      </c>
      <c r="F103" s="12">
        <v>2013</v>
      </c>
      <c r="G103" s="16" t="s">
        <v>349</v>
      </c>
      <c r="H103" s="17" t="s">
        <v>290</v>
      </c>
      <c r="I103" s="12">
        <v>36</v>
      </c>
      <c r="J103">
        <f>VLOOKUP(D103,ČP23!$B$2:$B$335,1,FALSE)</f>
        <v>2023007</v>
      </c>
    </row>
    <row r="104" spans="1:10" x14ac:dyDescent="0.45">
      <c r="A104" s="12">
        <v>4</v>
      </c>
      <c r="B104" s="12">
        <v>153</v>
      </c>
      <c r="C104" s="14">
        <v>0</v>
      </c>
      <c r="D104" s="12">
        <v>2022087</v>
      </c>
      <c r="E104" s="13" t="s">
        <v>350</v>
      </c>
      <c r="F104" s="12">
        <v>2015</v>
      </c>
      <c r="G104" s="16" t="s">
        <v>349</v>
      </c>
      <c r="H104" s="17" t="s">
        <v>290</v>
      </c>
      <c r="I104" s="12">
        <v>50</v>
      </c>
      <c r="J104">
        <f>VLOOKUP(D104,ČP23!$B$2:$B$335,1,FALSE)</f>
        <v>2022087</v>
      </c>
    </row>
    <row r="105" spans="1:10" x14ac:dyDescent="0.45">
      <c r="A105" s="12">
        <v>5</v>
      </c>
      <c r="B105" s="12">
        <v>154</v>
      </c>
      <c r="C105" s="14">
        <v>0</v>
      </c>
      <c r="D105" s="12">
        <v>1018</v>
      </c>
      <c r="E105" s="13" t="s">
        <v>338</v>
      </c>
      <c r="F105" s="12">
        <v>2012</v>
      </c>
      <c r="G105" s="16" t="s">
        <v>349</v>
      </c>
      <c r="H105" s="17" t="s">
        <v>331</v>
      </c>
      <c r="I105" s="12">
        <v>45</v>
      </c>
      <c r="J105">
        <f>VLOOKUP(D105,ČP23!$B$2:$B$335,1,FALSE)</f>
        <v>1018</v>
      </c>
    </row>
    <row r="106" spans="1:10" x14ac:dyDescent="0.45">
      <c r="A106" s="12">
        <v>1</v>
      </c>
      <c r="B106" s="12">
        <v>156</v>
      </c>
      <c r="C106" s="14">
        <v>0</v>
      </c>
      <c r="D106" s="12">
        <v>2018438</v>
      </c>
      <c r="E106" s="13" t="s">
        <v>8</v>
      </c>
      <c r="F106" s="12">
        <v>2012</v>
      </c>
      <c r="G106" s="16" t="s">
        <v>352</v>
      </c>
      <c r="H106" s="17" t="s">
        <v>290</v>
      </c>
      <c r="I106" s="12">
        <v>100</v>
      </c>
      <c r="J106">
        <f>VLOOKUP(D106,ČP23!$B$2:$B$335,1,FALSE)</f>
        <v>2018438</v>
      </c>
    </row>
    <row r="107" spans="1:10" x14ac:dyDescent="0.45">
      <c r="A107" s="12">
        <v>3</v>
      </c>
      <c r="B107" s="12">
        <v>157</v>
      </c>
      <c r="C107" s="14">
        <v>0</v>
      </c>
      <c r="D107" s="12">
        <v>2020112</v>
      </c>
      <c r="E107" s="13" t="s">
        <v>13</v>
      </c>
      <c r="F107" s="12">
        <v>2012</v>
      </c>
      <c r="G107" s="16" t="s">
        <v>352</v>
      </c>
      <c r="H107" s="17" t="s">
        <v>290</v>
      </c>
      <c r="I107" s="12">
        <v>60</v>
      </c>
      <c r="J107">
        <f>VLOOKUP(D107,ČP23!$B$2:$B$335,1,FALSE)</f>
        <v>2020112</v>
      </c>
    </row>
    <row r="108" spans="1:10" x14ac:dyDescent="0.45">
      <c r="A108" s="12">
        <v>4</v>
      </c>
      <c r="B108" s="12">
        <v>158</v>
      </c>
      <c r="C108" s="14">
        <v>0</v>
      </c>
      <c r="D108" s="12">
        <v>2022023</v>
      </c>
      <c r="E108" s="13" t="s">
        <v>15</v>
      </c>
      <c r="F108" s="12">
        <v>2013</v>
      </c>
      <c r="G108" s="16" t="s">
        <v>352</v>
      </c>
      <c r="H108" s="17" t="s">
        <v>290</v>
      </c>
      <c r="I108" s="12">
        <v>50</v>
      </c>
      <c r="J108">
        <f>VLOOKUP(D108,ČP23!$B$2:$B$335,1,FALSE)</f>
        <v>2022023</v>
      </c>
    </row>
    <row r="109" spans="1:10" x14ac:dyDescent="0.45">
      <c r="A109" s="12">
        <v>5</v>
      </c>
      <c r="B109" s="12">
        <v>159</v>
      </c>
      <c r="C109" s="14">
        <v>0</v>
      </c>
      <c r="D109" s="12">
        <v>2023002</v>
      </c>
      <c r="E109" s="13" t="s">
        <v>256</v>
      </c>
      <c r="F109" s="12">
        <v>2012</v>
      </c>
      <c r="G109" s="16" t="s">
        <v>352</v>
      </c>
      <c r="H109" s="17" t="s">
        <v>290</v>
      </c>
      <c r="I109" s="12">
        <v>45</v>
      </c>
      <c r="J109">
        <f>VLOOKUP(D109,ČP23!$B$2:$B$335,1,FALSE)</f>
        <v>2023002</v>
      </c>
    </row>
    <row r="110" spans="1:10" x14ac:dyDescent="0.45">
      <c r="A110" s="12">
        <v>7</v>
      </c>
      <c r="B110" s="12">
        <v>160</v>
      </c>
      <c r="C110" s="14">
        <v>0</v>
      </c>
      <c r="D110" s="12">
        <v>1002</v>
      </c>
      <c r="E110" s="13" t="s">
        <v>296</v>
      </c>
      <c r="F110" s="12">
        <v>2012</v>
      </c>
      <c r="G110" s="16" t="s">
        <v>352</v>
      </c>
      <c r="H110" s="17" t="s">
        <v>297</v>
      </c>
      <c r="I110" s="12">
        <v>36</v>
      </c>
      <c r="J110">
        <f>VLOOKUP(D110,ČP23!$B$2:$B$335,1,FALSE)</f>
        <v>1002</v>
      </c>
    </row>
    <row r="111" spans="1:10" x14ac:dyDescent="0.45">
      <c r="A111" s="12">
        <v>6</v>
      </c>
      <c r="B111" s="12">
        <v>161</v>
      </c>
      <c r="C111" s="14">
        <v>0</v>
      </c>
      <c r="D111" s="12">
        <v>2022037</v>
      </c>
      <c r="E111" s="13" t="s">
        <v>18</v>
      </c>
      <c r="F111" s="12">
        <v>2015</v>
      </c>
      <c r="G111" s="16" t="s">
        <v>352</v>
      </c>
      <c r="H111" s="17" t="s">
        <v>290</v>
      </c>
      <c r="I111" s="12">
        <v>40</v>
      </c>
      <c r="J111">
        <f>VLOOKUP(D111,ČP23!$B$2:$B$335,1,FALSE)</f>
        <v>2022037</v>
      </c>
    </row>
    <row r="112" spans="1:10" x14ac:dyDescent="0.45">
      <c r="A112" s="12">
        <v>8</v>
      </c>
      <c r="B112" s="12">
        <v>162</v>
      </c>
      <c r="C112" s="14">
        <v>0</v>
      </c>
      <c r="D112" s="12">
        <v>2022055</v>
      </c>
      <c r="E112" s="13" t="s">
        <v>22</v>
      </c>
      <c r="F112" s="12">
        <v>2014</v>
      </c>
      <c r="G112" s="16" t="s">
        <v>352</v>
      </c>
      <c r="H112" s="17" t="s">
        <v>290</v>
      </c>
      <c r="I112" s="12">
        <v>32</v>
      </c>
      <c r="J112">
        <f>VLOOKUP(D112,ČP23!$B$2:$B$335,1,FALSE)</f>
        <v>2022055</v>
      </c>
    </row>
    <row r="113" spans="1:10" x14ac:dyDescent="0.45">
      <c r="A113" s="12">
        <v>2</v>
      </c>
      <c r="B113" s="12">
        <v>163</v>
      </c>
      <c r="C113" s="14">
        <v>0</v>
      </c>
      <c r="D113" s="12">
        <v>2022021</v>
      </c>
      <c r="E113" s="13" t="s">
        <v>299</v>
      </c>
      <c r="F113" s="12">
        <v>2012</v>
      </c>
      <c r="G113" s="16" t="s">
        <v>352</v>
      </c>
      <c r="H113" s="17" t="s">
        <v>290</v>
      </c>
      <c r="I113" s="12">
        <v>80</v>
      </c>
      <c r="J113">
        <f>VLOOKUP(D113,ČP23!$B$2:$B$335,1,FALSE)</f>
        <v>2022021</v>
      </c>
    </row>
    <row r="114" spans="1:10" x14ac:dyDescent="0.45">
      <c r="A114" s="12">
        <v>9</v>
      </c>
      <c r="B114" s="12">
        <v>164</v>
      </c>
      <c r="C114" s="14">
        <v>0</v>
      </c>
      <c r="D114" s="12">
        <v>2022090</v>
      </c>
      <c r="E114" s="13" t="s">
        <v>27</v>
      </c>
      <c r="F114" s="12">
        <v>2014</v>
      </c>
      <c r="G114" s="16" t="s">
        <v>352</v>
      </c>
      <c r="H114" s="17" t="s">
        <v>290</v>
      </c>
      <c r="I114" s="12">
        <v>29</v>
      </c>
      <c r="J114">
        <f>VLOOKUP(D114,ČP23!$B$2:$B$335,1,FALSE)</f>
        <v>2022090</v>
      </c>
    </row>
    <row r="115" spans="1:10" x14ac:dyDescent="0.45">
      <c r="A115" s="12">
        <v>10</v>
      </c>
      <c r="B115" s="12">
        <v>165</v>
      </c>
      <c r="C115" s="14">
        <v>0</v>
      </c>
      <c r="D115" s="12">
        <v>2022996</v>
      </c>
      <c r="E115" s="13" t="s">
        <v>283</v>
      </c>
      <c r="F115" s="12">
        <v>2013</v>
      </c>
      <c r="G115" s="16" t="s">
        <v>352</v>
      </c>
      <c r="H115" s="17" t="s">
        <v>290</v>
      </c>
      <c r="I115" s="12">
        <v>26</v>
      </c>
      <c r="J115">
        <f>VLOOKUP(D115,ČP23!$B$2:$B$335,1,FALSE)</f>
        <v>2022996</v>
      </c>
    </row>
    <row r="116" spans="1:10" x14ac:dyDescent="0.45">
      <c r="A116" s="12">
        <v>11</v>
      </c>
      <c r="B116" s="12">
        <v>166</v>
      </c>
      <c r="C116" s="14">
        <v>0</v>
      </c>
      <c r="D116" s="12">
        <v>2023011</v>
      </c>
      <c r="E116" s="13" t="s">
        <v>265</v>
      </c>
      <c r="F116" s="12">
        <v>2016</v>
      </c>
      <c r="G116" s="16" t="s">
        <v>352</v>
      </c>
      <c r="H116" s="17" t="s">
        <v>290</v>
      </c>
      <c r="I116" s="12">
        <v>24</v>
      </c>
      <c r="J116">
        <f>VLOOKUP(D116,ČP23!$B$2:$B$335,1,FALSE)</f>
        <v>2023011</v>
      </c>
    </row>
    <row r="117" spans="1:10" x14ac:dyDescent="0.45">
      <c r="A117" s="9">
        <v>26</v>
      </c>
      <c r="B117" s="10">
        <v>195</v>
      </c>
      <c r="C117" s="11">
        <v>9155141</v>
      </c>
      <c r="D117" s="7">
        <v>2022001</v>
      </c>
      <c r="E117" s="11" t="s">
        <v>405</v>
      </c>
      <c r="F117" s="9">
        <v>2007</v>
      </c>
      <c r="G117" s="9" t="s">
        <v>9</v>
      </c>
      <c r="H117" s="9" t="s">
        <v>290</v>
      </c>
      <c r="I117" s="18">
        <v>5</v>
      </c>
      <c r="J117">
        <f>VLOOKUP(D117,ČP23!$B$2:$B$335,1,FALSE)</f>
        <v>2022001</v>
      </c>
    </row>
    <row r="118" spans="1:10" x14ac:dyDescent="0.45">
      <c r="A118" s="9">
        <v>26</v>
      </c>
      <c r="B118" s="10">
        <v>197</v>
      </c>
      <c r="C118" s="11">
        <v>9155139</v>
      </c>
      <c r="D118" s="7">
        <v>2018466</v>
      </c>
      <c r="E118" s="11" t="s">
        <v>404</v>
      </c>
      <c r="F118" s="9">
        <v>2007</v>
      </c>
      <c r="G118" s="9" t="s">
        <v>9</v>
      </c>
      <c r="H118" s="9" t="s">
        <v>290</v>
      </c>
      <c r="I118" s="18">
        <v>5</v>
      </c>
      <c r="J118">
        <f>VLOOKUP(D118,ČP23!$B$2:$B$335,1,FALSE)</f>
        <v>2018466</v>
      </c>
    </row>
    <row r="119" spans="1:10" x14ac:dyDescent="0.45">
      <c r="A119" s="28">
        <v>2</v>
      </c>
      <c r="B119" s="29">
        <v>36</v>
      </c>
      <c r="C119" s="30">
        <v>9045156</v>
      </c>
      <c r="D119" s="31"/>
      <c r="E119" s="29" t="s">
        <v>408</v>
      </c>
      <c r="F119" s="28">
        <v>2005</v>
      </c>
      <c r="G119" s="28" t="s">
        <v>9</v>
      </c>
      <c r="H119" s="28" t="s">
        <v>367</v>
      </c>
      <c r="I119" s="27">
        <v>80</v>
      </c>
      <c r="J119" t="e">
        <f>VLOOKUP(D119,ČP23!$B$2:$B$335,1,FALSE)</f>
        <v>#N/A</v>
      </c>
    </row>
    <row r="120" spans="1:10" x14ac:dyDescent="0.45">
      <c r="A120" s="28">
        <v>9</v>
      </c>
      <c r="B120" s="29">
        <v>40</v>
      </c>
      <c r="C120" s="30">
        <v>9045148</v>
      </c>
      <c r="D120" s="31"/>
      <c r="E120" s="29" t="s">
        <v>414</v>
      </c>
      <c r="F120" s="28">
        <v>2006</v>
      </c>
      <c r="G120" s="28" t="s">
        <v>9</v>
      </c>
      <c r="H120" s="28" t="s">
        <v>367</v>
      </c>
      <c r="I120" s="27">
        <v>29</v>
      </c>
      <c r="J120" t="e">
        <f>VLOOKUP(D120,ČP23!$B$2:$B$335,1,FALSE)</f>
        <v>#N/A</v>
      </c>
    </row>
    <row r="121" spans="1:10" x14ac:dyDescent="0.45">
      <c r="A121" s="28">
        <v>1</v>
      </c>
      <c r="B121" s="29">
        <v>34</v>
      </c>
      <c r="C121" s="30">
        <v>9055098</v>
      </c>
      <c r="D121" s="31"/>
      <c r="E121" s="29" t="s">
        <v>407</v>
      </c>
      <c r="F121" s="28">
        <v>2002</v>
      </c>
      <c r="G121" s="28" t="s">
        <v>9</v>
      </c>
      <c r="H121" s="28" t="s">
        <v>329</v>
      </c>
      <c r="I121" s="27">
        <v>100</v>
      </c>
      <c r="J121" t="e">
        <f>VLOOKUP(D121,ČP23!$B$2:$B$335,1,FALSE)</f>
        <v>#N/A</v>
      </c>
    </row>
    <row r="122" spans="1:10" x14ac:dyDescent="0.45">
      <c r="A122" s="28">
        <v>6</v>
      </c>
      <c r="B122" s="29">
        <v>42</v>
      </c>
      <c r="C122" s="30">
        <v>1159990</v>
      </c>
      <c r="D122" s="8">
        <v>52373</v>
      </c>
      <c r="E122" s="29" t="s">
        <v>202</v>
      </c>
      <c r="F122" s="28">
        <v>1999</v>
      </c>
      <c r="G122" s="28" t="s">
        <v>9</v>
      </c>
      <c r="H122" s="28" t="s">
        <v>290</v>
      </c>
      <c r="I122" s="27">
        <v>40</v>
      </c>
      <c r="J122">
        <f>VLOOKUP(D122,ČP23!$B$2:$B$335,1,FALSE)</f>
        <v>52373</v>
      </c>
    </row>
    <row r="123" spans="1:10" x14ac:dyDescent="0.45">
      <c r="A123" s="28">
        <v>9</v>
      </c>
      <c r="B123" s="29">
        <v>55</v>
      </c>
      <c r="C123" s="30">
        <v>9155130</v>
      </c>
      <c r="D123" s="28">
        <v>2020127</v>
      </c>
      <c r="E123" s="29" t="s">
        <v>416</v>
      </c>
      <c r="F123" s="28">
        <v>2007</v>
      </c>
      <c r="G123" s="28" t="s">
        <v>9</v>
      </c>
      <c r="H123" s="28" t="s">
        <v>290</v>
      </c>
      <c r="I123" s="27">
        <v>24</v>
      </c>
      <c r="J123">
        <f>VLOOKUP(D123,ČP23!$B$2:$B$335,1,FALSE)</f>
        <v>2020127</v>
      </c>
    </row>
    <row r="124" spans="1:10" x14ac:dyDescent="0.45">
      <c r="A124" s="28">
        <v>17</v>
      </c>
      <c r="B124" s="29">
        <v>57</v>
      </c>
      <c r="C124" s="30">
        <v>9155093</v>
      </c>
      <c r="D124" s="28">
        <v>16073</v>
      </c>
      <c r="E124" s="29" t="s">
        <v>149</v>
      </c>
      <c r="F124" s="28">
        <v>2004</v>
      </c>
      <c r="G124" s="28" t="s">
        <v>9</v>
      </c>
      <c r="H124" s="28" t="s">
        <v>290</v>
      </c>
      <c r="I124" s="27">
        <v>14</v>
      </c>
      <c r="J124">
        <f>VLOOKUP(D124,ČP23!$B$2:$B$335,1,FALSE)</f>
        <v>16073</v>
      </c>
    </row>
    <row r="125" spans="1:10" x14ac:dyDescent="0.45">
      <c r="A125" s="28">
        <v>17</v>
      </c>
      <c r="B125" s="29">
        <v>59</v>
      </c>
      <c r="C125" s="30">
        <v>9155109</v>
      </c>
      <c r="D125" s="28">
        <v>171034</v>
      </c>
      <c r="E125" s="29" t="s">
        <v>152</v>
      </c>
      <c r="F125" s="28">
        <v>2005</v>
      </c>
      <c r="G125" s="28" t="s">
        <v>9</v>
      </c>
      <c r="H125" s="28" t="s">
        <v>290</v>
      </c>
      <c r="I125" s="27">
        <v>14</v>
      </c>
      <c r="J125">
        <f>VLOOKUP(D125,ČP23!$B$2:$B$335,1,FALSE)</f>
        <v>171034</v>
      </c>
    </row>
    <row r="126" spans="1:10" x14ac:dyDescent="0.45">
      <c r="A126" s="28">
        <v>17</v>
      </c>
      <c r="B126" s="29">
        <v>61</v>
      </c>
      <c r="C126" s="30">
        <v>9155068</v>
      </c>
      <c r="D126" s="28">
        <v>16071</v>
      </c>
      <c r="E126" s="29" t="s">
        <v>150</v>
      </c>
      <c r="F126" s="28">
        <v>2003</v>
      </c>
      <c r="G126" s="28" t="s">
        <v>9</v>
      </c>
      <c r="H126" s="28" t="s">
        <v>290</v>
      </c>
      <c r="I126" s="27">
        <v>14</v>
      </c>
      <c r="J126">
        <f>VLOOKUP(D126,ČP23!$B$2:$B$335,1,FALSE)</f>
        <v>16071</v>
      </c>
    </row>
    <row r="127" spans="1:10" x14ac:dyDescent="0.45">
      <c r="A127" s="28">
        <v>17</v>
      </c>
      <c r="B127" s="29">
        <v>69</v>
      </c>
      <c r="C127" s="30">
        <v>9155142</v>
      </c>
      <c r="D127" s="8">
        <v>2018470</v>
      </c>
      <c r="E127" s="29" t="s">
        <v>427</v>
      </c>
      <c r="F127" s="28">
        <v>2007</v>
      </c>
      <c r="G127" s="28" t="s">
        <v>9</v>
      </c>
      <c r="H127" s="28" t="s">
        <v>290</v>
      </c>
      <c r="I127" s="27">
        <v>14</v>
      </c>
      <c r="J127">
        <f>VLOOKUP(D127,ČP23!$B$2:$B$335,1,FALSE)</f>
        <v>2018470</v>
      </c>
    </row>
    <row r="128" spans="1:10" x14ac:dyDescent="0.45">
      <c r="A128" s="28">
        <v>25</v>
      </c>
      <c r="B128" s="29">
        <v>56</v>
      </c>
      <c r="C128" s="30">
        <v>9155013</v>
      </c>
      <c r="D128" s="28">
        <v>16038</v>
      </c>
      <c r="E128" s="29" t="s">
        <v>204</v>
      </c>
      <c r="F128" s="28">
        <v>1989</v>
      </c>
      <c r="G128" s="28" t="s">
        <v>9</v>
      </c>
      <c r="H128" s="28" t="s">
        <v>290</v>
      </c>
      <c r="I128" s="27">
        <v>6</v>
      </c>
      <c r="J128">
        <f>VLOOKUP(D128,ČP23!$B$2:$B$335,1,FALSE)</f>
        <v>16038</v>
      </c>
    </row>
    <row r="129" spans="1:10" x14ac:dyDescent="0.45">
      <c r="A129" s="28">
        <v>25</v>
      </c>
      <c r="B129" s="29">
        <v>62</v>
      </c>
      <c r="C129" s="30">
        <v>9155080</v>
      </c>
      <c r="D129" s="28">
        <v>2019120</v>
      </c>
      <c r="E129" s="29" t="s">
        <v>147</v>
      </c>
      <c r="F129" s="28">
        <v>2002</v>
      </c>
      <c r="G129" s="28" t="s">
        <v>9</v>
      </c>
      <c r="H129" s="28" t="s">
        <v>290</v>
      </c>
      <c r="I129" s="27">
        <v>6</v>
      </c>
      <c r="J129">
        <f>VLOOKUP(D129,ČP23!$B$2:$B$335,1,FALSE)</f>
        <v>2019120</v>
      </c>
    </row>
    <row r="130" spans="1:10" x14ac:dyDescent="0.45">
      <c r="A130" s="28">
        <v>25</v>
      </c>
      <c r="B130" s="29">
        <v>68</v>
      </c>
      <c r="C130" s="30">
        <v>9155140</v>
      </c>
      <c r="D130" s="8">
        <v>171069</v>
      </c>
      <c r="E130" s="29" t="s">
        <v>432</v>
      </c>
      <c r="F130" s="28">
        <v>2007</v>
      </c>
      <c r="G130" s="28" t="s">
        <v>9</v>
      </c>
      <c r="H130" s="28" t="s">
        <v>290</v>
      </c>
      <c r="I130" s="27">
        <v>6</v>
      </c>
      <c r="J130">
        <f>VLOOKUP(D130,ČP23!$B$2:$B$335,1,FALSE)</f>
        <v>171069</v>
      </c>
    </row>
    <row r="131" spans="1:10" x14ac:dyDescent="0.45">
      <c r="A131" s="28">
        <v>30</v>
      </c>
      <c r="B131" s="29">
        <v>197</v>
      </c>
      <c r="C131" s="30">
        <v>9155139</v>
      </c>
      <c r="D131" s="8">
        <v>2018466</v>
      </c>
      <c r="E131" s="29" t="s">
        <v>404</v>
      </c>
      <c r="F131" s="28">
        <v>2007</v>
      </c>
      <c r="G131" s="28" t="s">
        <v>9</v>
      </c>
      <c r="H131" s="28" t="s">
        <v>290</v>
      </c>
      <c r="I131" s="27">
        <v>3.2</v>
      </c>
      <c r="J131">
        <f>VLOOKUP(D131,ČP23!$B$2:$B$335,1,FALSE)</f>
        <v>2018466</v>
      </c>
    </row>
    <row r="132" spans="1:10" x14ac:dyDescent="0.45">
      <c r="A132" s="28">
        <v>30</v>
      </c>
      <c r="B132" s="29">
        <v>195</v>
      </c>
      <c r="C132" s="30">
        <v>9155141</v>
      </c>
      <c r="D132" s="8">
        <v>2022001</v>
      </c>
      <c r="E132" s="29" t="s">
        <v>405</v>
      </c>
      <c r="F132" s="28">
        <v>2007</v>
      </c>
      <c r="G132" s="28" t="s">
        <v>9</v>
      </c>
      <c r="H132" s="28" t="s">
        <v>290</v>
      </c>
      <c r="I132" s="27">
        <v>3.2</v>
      </c>
      <c r="J132">
        <f>VLOOKUP(D132,ČP23!$B$2:$B$335,1,FALSE)</f>
        <v>2022001</v>
      </c>
    </row>
    <row r="133" spans="1:10" x14ac:dyDescent="0.45">
      <c r="A133" s="28">
        <v>17</v>
      </c>
      <c r="B133" s="29">
        <v>63</v>
      </c>
      <c r="C133" s="30">
        <v>1399920</v>
      </c>
      <c r="D133" s="31"/>
      <c r="E133" s="29" t="s">
        <v>424</v>
      </c>
      <c r="F133" s="28">
        <v>2007</v>
      </c>
      <c r="G133" s="28" t="s">
        <v>9</v>
      </c>
      <c r="H133" s="28" t="s">
        <v>425</v>
      </c>
      <c r="I133" s="27">
        <v>14</v>
      </c>
    </row>
    <row r="134" spans="1:10" x14ac:dyDescent="0.45">
      <c r="A134" s="28">
        <v>32</v>
      </c>
      <c r="B134" s="29">
        <v>198</v>
      </c>
      <c r="C134" s="30">
        <v>9225033</v>
      </c>
      <c r="D134" s="31"/>
      <c r="E134" s="29" t="s">
        <v>450</v>
      </c>
      <c r="F134" s="28">
        <v>2004</v>
      </c>
      <c r="G134" s="28" t="s">
        <v>9</v>
      </c>
      <c r="H134" s="28" t="s">
        <v>359</v>
      </c>
      <c r="I134" s="31"/>
    </row>
    <row r="135" spans="1:10" x14ac:dyDescent="0.45">
      <c r="A135" s="28">
        <v>7</v>
      </c>
      <c r="B135" s="29">
        <v>33</v>
      </c>
      <c r="C135" s="30">
        <v>1249965</v>
      </c>
      <c r="D135" s="31"/>
      <c r="E135" s="29" t="s">
        <v>412</v>
      </c>
      <c r="F135" s="28">
        <v>2003</v>
      </c>
      <c r="G135" s="28" t="s">
        <v>9</v>
      </c>
      <c r="H135" s="28" t="s">
        <v>320</v>
      </c>
      <c r="I135" s="27">
        <v>36</v>
      </c>
    </row>
    <row r="136" spans="1:10" x14ac:dyDescent="0.45">
      <c r="A136" s="28">
        <v>17</v>
      </c>
      <c r="B136" s="29">
        <v>67</v>
      </c>
      <c r="C136" s="30">
        <v>1249972</v>
      </c>
      <c r="D136" s="31"/>
      <c r="E136" s="29" t="s">
        <v>426</v>
      </c>
      <c r="F136" s="28">
        <v>2007</v>
      </c>
      <c r="G136" s="28" t="s">
        <v>9</v>
      </c>
      <c r="H136" s="28" t="s">
        <v>320</v>
      </c>
      <c r="I136" s="27">
        <v>14</v>
      </c>
    </row>
    <row r="137" spans="1:10" x14ac:dyDescent="0.45">
      <c r="A137" s="28">
        <v>25</v>
      </c>
      <c r="B137" s="29">
        <v>65</v>
      </c>
      <c r="C137" s="30">
        <v>127992</v>
      </c>
      <c r="D137" s="31"/>
      <c r="E137" s="29" t="s">
        <v>430</v>
      </c>
      <c r="F137" s="28">
        <v>1997</v>
      </c>
      <c r="G137" s="28" t="s">
        <v>9</v>
      </c>
      <c r="H137" s="28" t="s">
        <v>431</v>
      </c>
      <c r="I137" s="27">
        <v>6</v>
      </c>
    </row>
    <row r="138" spans="1:10" x14ac:dyDescent="0.45">
      <c r="A138" s="28">
        <v>13</v>
      </c>
      <c r="B138" s="29">
        <v>54</v>
      </c>
      <c r="C138" s="30">
        <v>9405061</v>
      </c>
      <c r="D138" s="31"/>
      <c r="E138" s="29" t="s">
        <v>421</v>
      </c>
      <c r="F138" s="28">
        <v>2006</v>
      </c>
      <c r="G138" s="28" t="s">
        <v>9</v>
      </c>
      <c r="H138" s="28" t="s">
        <v>373</v>
      </c>
      <c r="I138" s="27">
        <v>20</v>
      </c>
    </row>
    <row r="139" spans="1:10" x14ac:dyDescent="0.45">
      <c r="A139" s="28">
        <v>17</v>
      </c>
      <c r="B139" s="29">
        <v>52</v>
      </c>
      <c r="C139" s="30">
        <v>9405064</v>
      </c>
      <c r="D139" s="31"/>
      <c r="E139" s="29" t="s">
        <v>422</v>
      </c>
      <c r="F139" s="28">
        <v>2006</v>
      </c>
      <c r="G139" s="28" t="s">
        <v>9</v>
      </c>
      <c r="H139" s="28" t="s">
        <v>373</v>
      </c>
      <c r="I139" s="27">
        <v>14</v>
      </c>
    </row>
    <row r="140" spans="1:10" x14ac:dyDescent="0.45">
      <c r="A140" s="28">
        <v>32</v>
      </c>
      <c r="B140" s="29">
        <v>193</v>
      </c>
      <c r="C140" s="30">
        <v>9405066</v>
      </c>
      <c r="D140" s="31"/>
      <c r="E140" s="29" t="s">
        <v>406</v>
      </c>
      <c r="F140" s="28">
        <v>2000</v>
      </c>
      <c r="G140" s="28" t="s">
        <v>9</v>
      </c>
      <c r="H140" s="28" t="s">
        <v>373</v>
      </c>
      <c r="I140" s="31"/>
    </row>
    <row r="141" spans="1:10" x14ac:dyDescent="0.45">
      <c r="A141" s="28">
        <v>25</v>
      </c>
      <c r="B141" s="29">
        <v>64</v>
      </c>
      <c r="C141" s="30">
        <v>9425067</v>
      </c>
      <c r="D141" s="31"/>
      <c r="E141" s="29" t="s">
        <v>428</v>
      </c>
      <c r="F141" s="28">
        <v>2003</v>
      </c>
      <c r="G141" s="28" t="s">
        <v>9</v>
      </c>
      <c r="H141" s="28" t="s">
        <v>429</v>
      </c>
      <c r="I141" s="27">
        <v>6</v>
      </c>
    </row>
    <row r="142" spans="1:10" x14ac:dyDescent="0.45">
      <c r="A142" s="28">
        <v>13</v>
      </c>
      <c r="B142" s="29">
        <v>46</v>
      </c>
      <c r="C142" s="30">
        <v>1469965</v>
      </c>
      <c r="D142" s="31"/>
      <c r="E142" s="29" t="s">
        <v>418</v>
      </c>
      <c r="F142" s="28">
        <v>2006</v>
      </c>
      <c r="G142" s="28" t="s">
        <v>9</v>
      </c>
      <c r="H142" s="28" t="s">
        <v>342</v>
      </c>
      <c r="I142" s="27">
        <v>20</v>
      </c>
    </row>
    <row r="143" spans="1:10" x14ac:dyDescent="0.45">
      <c r="A143" s="28">
        <v>13</v>
      </c>
      <c r="B143" s="29">
        <v>51</v>
      </c>
      <c r="C143" s="30">
        <v>1469964</v>
      </c>
      <c r="D143" s="31"/>
      <c r="E143" s="29" t="s">
        <v>420</v>
      </c>
      <c r="F143" s="28">
        <v>2004</v>
      </c>
      <c r="G143" s="28" t="s">
        <v>9</v>
      </c>
      <c r="H143" s="28" t="s">
        <v>342</v>
      </c>
      <c r="I143" s="27">
        <v>20</v>
      </c>
    </row>
    <row r="144" spans="1:10" x14ac:dyDescent="0.45">
      <c r="A144" s="28">
        <v>3</v>
      </c>
      <c r="B144" s="29">
        <v>44</v>
      </c>
      <c r="C144" s="30">
        <v>9515240</v>
      </c>
      <c r="D144" s="31"/>
      <c r="E144" s="29" t="s">
        <v>409</v>
      </c>
      <c r="F144" s="28">
        <v>2007</v>
      </c>
      <c r="G144" s="28" t="s">
        <v>9</v>
      </c>
      <c r="H144" s="28" t="s">
        <v>356</v>
      </c>
      <c r="I144" s="27">
        <v>60</v>
      </c>
    </row>
    <row r="145" spans="1:9" x14ac:dyDescent="0.45">
      <c r="A145" s="28">
        <v>5</v>
      </c>
      <c r="B145" s="29">
        <v>47</v>
      </c>
      <c r="C145" s="30">
        <v>9515241</v>
      </c>
      <c r="D145" s="31"/>
      <c r="E145" s="29" t="s">
        <v>411</v>
      </c>
      <c r="F145" s="28">
        <v>2007</v>
      </c>
      <c r="G145" s="28" t="s">
        <v>9</v>
      </c>
      <c r="H145" s="28" t="s">
        <v>356</v>
      </c>
      <c r="I145" s="27">
        <v>45</v>
      </c>
    </row>
    <row r="146" spans="1:9" x14ac:dyDescent="0.45">
      <c r="A146" s="28">
        <v>8</v>
      </c>
      <c r="B146" s="29">
        <v>49</v>
      </c>
      <c r="C146" s="30">
        <v>9515217</v>
      </c>
      <c r="D146" s="31"/>
      <c r="E146" s="29" t="s">
        <v>413</v>
      </c>
      <c r="F146" s="28">
        <v>2004</v>
      </c>
      <c r="G146" s="28" t="s">
        <v>9</v>
      </c>
      <c r="H146" s="28" t="s">
        <v>356</v>
      </c>
      <c r="I146" s="27">
        <v>32</v>
      </c>
    </row>
    <row r="147" spans="1:9" x14ac:dyDescent="0.45">
      <c r="A147" s="28">
        <v>9</v>
      </c>
      <c r="B147" s="29">
        <v>45</v>
      </c>
      <c r="C147" s="30">
        <v>9515218</v>
      </c>
      <c r="D147" s="31"/>
      <c r="E147" s="29" t="s">
        <v>415</v>
      </c>
      <c r="F147" s="28">
        <v>2004</v>
      </c>
      <c r="G147" s="28" t="s">
        <v>9</v>
      </c>
      <c r="H147" s="28" t="s">
        <v>356</v>
      </c>
      <c r="I147" s="27">
        <v>26</v>
      </c>
    </row>
    <row r="148" spans="1:9" x14ac:dyDescent="0.45">
      <c r="A148" s="28">
        <v>13</v>
      </c>
      <c r="B148" s="29">
        <v>48</v>
      </c>
      <c r="C148" s="30">
        <v>9515242</v>
      </c>
      <c r="D148" s="31"/>
      <c r="E148" s="29" t="s">
        <v>419</v>
      </c>
      <c r="F148" s="28">
        <v>2007</v>
      </c>
      <c r="G148" s="28" t="s">
        <v>9</v>
      </c>
      <c r="H148" s="28" t="s">
        <v>356</v>
      </c>
      <c r="I148" s="27">
        <v>20</v>
      </c>
    </row>
    <row r="149" spans="1:9" x14ac:dyDescent="0.45">
      <c r="A149" s="28">
        <v>4</v>
      </c>
      <c r="B149" s="29">
        <v>39</v>
      </c>
      <c r="C149" s="30">
        <v>1709951</v>
      </c>
      <c r="D149" s="31"/>
      <c r="E149" s="29" t="s">
        <v>410</v>
      </c>
      <c r="F149" s="28">
        <v>2003</v>
      </c>
      <c r="G149" s="28" t="s">
        <v>9</v>
      </c>
      <c r="H149" s="28" t="s">
        <v>331</v>
      </c>
      <c r="I149" s="27">
        <v>50</v>
      </c>
    </row>
    <row r="150" spans="1:9" x14ac:dyDescent="0.45">
      <c r="A150" s="28">
        <v>9</v>
      </c>
      <c r="B150" s="29">
        <v>66</v>
      </c>
      <c r="C150" s="30">
        <v>1709958</v>
      </c>
      <c r="D150" s="31"/>
      <c r="E150" s="29" t="s">
        <v>417</v>
      </c>
      <c r="F150" s="28">
        <v>2007</v>
      </c>
      <c r="G150" s="28" t="s">
        <v>9</v>
      </c>
      <c r="H150" s="28" t="s">
        <v>331</v>
      </c>
      <c r="I150" s="27">
        <v>22</v>
      </c>
    </row>
    <row r="151" spans="1:9" x14ac:dyDescent="0.45">
      <c r="A151" s="28">
        <v>17</v>
      </c>
      <c r="B151" s="29">
        <v>58</v>
      </c>
      <c r="C151" s="30">
        <v>1709956</v>
      </c>
      <c r="D151" s="31"/>
      <c r="E151" s="29" t="s">
        <v>423</v>
      </c>
      <c r="F151" s="28">
        <v>2005</v>
      </c>
      <c r="G151" s="28" t="s">
        <v>9</v>
      </c>
      <c r="H151" s="28" t="s">
        <v>331</v>
      </c>
      <c r="I151" s="27">
        <v>14</v>
      </c>
    </row>
  </sheetData>
  <sortState xmlns:xlrd2="http://schemas.microsoft.com/office/spreadsheetml/2017/richdata2" ref="A119:J151">
    <sortCondition ref="H119:H151"/>
  </sortState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26C37-0BD1-4ECA-8A83-075C3128EE40}">
  <dimension ref="A1:K147"/>
  <sheetViews>
    <sheetView topLeftCell="A39" workbookViewId="0">
      <selection activeCell="C49" sqref="C49"/>
    </sheetView>
  </sheetViews>
  <sheetFormatPr defaultRowHeight="14.25" x14ac:dyDescent="0.45"/>
  <cols>
    <col min="1" max="1" width="3.73046875" style="8" bestFit="1" customWidth="1"/>
    <col min="2" max="3" width="7.73046875" style="8" bestFit="1" customWidth="1"/>
    <col min="4" max="4" width="20.06640625" style="8" bestFit="1" customWidth="1"/>
    <col min="5" max="5" width="26.3984375" style="8" bestFit="1" customWidth="1"/>
    <col min="6" max="6" width="16.19921875" style="8" bestFit="1" customWidth="1"/>
    <col min="7" max="7" width="4.46484375" style="8" bestFit="1" customWidth="1"/>
    <col min="8" max="8" width="9.06640625" style="8"/>
    <col min="9" max="9" width="7.06640625" style="8" customWidth="1"/>
    <col min="10" max="10" width="6.19921875" style="8" bestFit="1" customWidth="1"/>
    <col min="11" max="16384" width="9.06640625" style="8"/>
  </cols>
  <sheetData>
    <row r="1" spans="1:11" x14ac:dyDescent="0.45">
      <c r="A1" s="8">
        <v>135</v>
      </c>
      <c r="B1" s="8">
        <v>0</v>
      </c>
      <c r="C1" s="19">
        <v>2023995</v>
      </c>
      <c r="D1" s="8" t="s">
        <v>343</v>
      </c>
      <c r="E1" s="8">
        <v>0</v>
      </c>
      <c r="F1" s="8">
        <v>0</v>
      </c>
      <c r="G1" s="8">
        <v>0</v>
      </c>
      <c r="J1" s="8">
        <v>11</v>
      </c>
      <c r="K1" s="8" t="e">
        <f>VLOOKUP(C1,ČP23!$B$2:$B$299,1,FALSE)</f>
        <v>#N/A</v>
      </c>
    </row>
    <row r="2" spans="1:11" x14ac:dyDescent="0.45">
      <c r="A2" s="10">
        <v>10</v>
      </c>
      <c r="B2" s="10">
        <v>9040330</v>
      </c>
      <c r="C2" s="10">
        <v>0</v>
      </c>
      <c r="E2" s="10" t="s">
        <v>366</v>
      </c>
      <c r="F2" s="10">
        <v>2006</v>
      </c>
      <c r="G2" s="10" t="s">
        <v>367</v>
      </c>
      <c r="I2" s="20">
        <v>23.4</v>
      </c>
      <c r="J2" s="21">
        <v>26</v>
      </c>
      <c r="K2" s="8" t="e">
        <f>VLOOKUP(C2,ČP23!$B$2:$B$299,1,FALSE)</f>
        <v>#N/A</v>
      </c>
    </row>
    <row r="3" spans="1:11" x14ac:dyDescent="0.45">
      <c r="A3" s="8">
        <v>1</v>
      </c>
      <c r="B3" s="8">
        <v>9045156</v>
      </c>
      <c r="C3" s="8">
        <v>0</v>
      </c>
      <c r="E3" s="8" t="s">
        <v>408</v>
      </c>
      <c r="F3" s="8">
        <v>2005</v>
      </c>
      <c r="G3" s="8" t="s">
        <v>367</v>
      </c>
      <c r="I3" s="8">
        <v>100</v>
      </c>
      <c r="J3" s="8">
        <v>100</v>
      </c>
      <c r="K3" s="8" t="e">
        <f>VLOOKUP(C3,ČP23!$B$2:$B$299,1,FALSE)</f>
        <v>#N/A</v>
      </c>
    </row>
    <row r="4" spans="1:11" x14ac:dyDescent="0.45">
      <c r="A4" s="8">
        <v>3</v>
      </c>
      <c r="B4" s="8">
        <v>9045148</v>
      </c>
      <c r="C4" s="8">
        <v>0</v>
      </c>
      <c r="E4" s="8" t="s">
        <v>414</v>
      </c>
      <c r="F4" s="8">
        <v>2006</v>
      </c>
      <c r="G4" s="8" t="s">
        <v>367</v>
      </c>
      <c r="I4" s="8">
        <v>60</v>
      </c>
      <c r="J4" s="8">
        <v>60</v>
      </c>
      <c r="K4" s="8" t="e">
        <f>VLOOKUP(C4,ČP23!$B$2:$B$299,1,FALSE)</f>
        <v>#N/A</v>
      </c>
    </row>
    <row r="5" spans="1:11" x14ac:dyDescent="0.45">
      <c r="A5" s="10">
        <v>18</v>
      </c>
      <c r="B5" s="10">
        <v>9050314</v>
      </c>
      <c r="C5" s="10">
        <v>0</v>
      </c>
      <c r="E5" s="10" t="s">
        <v>363</v>
      </c>
      <c r="F5" s="10">
        <v>2005</v>
      </c>
      <c r="G5" s="10" t="s">
        <v>329</v>
      </c>
      <c r="I5" s="20">
        <v>11.7</v>
      </c>
      <c r="J5" s="21">
        <v>13</v>
      </c>
      <c r="K5" s="8" t="e">
        <f>VLOOKUP(C5,ČP23!$B$2:$B$299,1,FALSE)</f>
        <v>#N/A</v>
      </c>
    </row>
    <row r="6" spans="1:11" x14ac:dyDescent="0.45">
      <c r="A6" s="10">
        <v>7</v>
      </c>
      <c r="B6" s="10">
        <v>9050325</v>
      </c>
      <c r="C6" s="10">
        <v>0</v>
      </c>
      <c r="E6" s="10" t="s">
        <v>378</v>
      </c>
      <c r="F6" s="10">
        <v>2007</v>
      </c>
      <c r="G6" s="10" t="s">
        <v>329</v>
      </c>
      <c r="I6" s="20">
        <v>18</v>
      </c>
      <c r="J6" s="21">
        <v>36</v>
      </c>
      <c r="K6" s="8" t="e">
        <f>VLOOKUP(C6,ČP23!$B$2:$B$299,1,FALSE)</f>
        <v>#N/A</v>
      </c>
    </row>
    <row r="7" spans="1:11" x14ac:dyDescent="0.45">
      <c r="A7" s="8">
        <v>5</v>
      </c>
      <c r="B7" s="8">
        <v>9055098</v>
      </c>
      <c r="C7" s="8">
        <v>0</v>
      </c>
      <c r="E7" s="8" t="s">
        <v>407</v>
      </c>
      <c r="F7" s="8">
        <v>2002</v>
      </c>
      <c r="G7" s="8" t="s">
        <v>329</v>
      </c>
      <c r="I7" s="8">
        <v>45</v>
      </c>
      <c r="J7" s="8">
        <v>45</v>
      </c>
      <c r="K7" s="8" t="e">
        <f>VLOOKUP(C7,ČP23!$B$2:$B$299,1,FALSE)</f>
        <v>#N/A</v>
      </c>
    </row>
    <row r="8" spans="1:11" x14ac:dyDescent="0.45">
      <c r="A8" s="8">
        <v>106</v>
      </c>
      <c r="B8" s="8">
        <v>0</v>
      </c>
      <c r="C8" s="8">
        <v>1011</v>
      </c>
      <c r="D8" s="8" t="s">
        <v>437</v>
      </c>
      <c r="E8" s="8">
        <v>2008</v>
      </c>
      <c r="F8" s="8" t="s">
        <v>36</v>
      </c>
      <c r="G8" s="8" t="s">
        <v>329</v>
      </c>
      <c r="J8" s="8">
        <v>36</v>
      </c>
      <c r="K8" s="8">
        <f>VLOOKUP(C8,ČP23!$B$2:$B$299,1,FALSE)</f>
        <v>1011</v>
      </c>
    </row>
    <row r="9" spans="1:11" x14ac:dyDescent="0.45">
      <c r="A9" s="10">
        <v>1</v>
      </c>
      <c r="B9" s="10">
        <v>9150269</v>
      </c>
      <c r="C9" s="10">
        <v>16084</v>
      </c>
      <c r="E9" s="10" t="s">
        <v>173</v>
      </c>
      <c r="F9" s="10">
        <v>2003</v>
      </c>
      <c r="G9" s="10" t="s">
        <v>290</v>
      </c>
      <c r="I9" s="20">
        <v>90</v>
      </c>
      <c r="J9" s="21">
        <v>100</v>
      </c>
      <c r="K9" s="8">
        <f>VLOOKUP(C9,ČP23!$B$2:$B$299,1,FALSE)</f>
        <v>16084</v>
      </c>
    </row>
    <row r="10" spans="1:11" x14ac:dyDescent="0.45">
      <c r="A10" s="10">
        <v>2</v>
      </c>
      <c r="B10" s="10">
        <v>9150334</v>
      </c>
      <c r="C10" s="10">
        <v>16145</v>
      </c>
      <c r="E10" s="10" t="s">
        <v>172</v>
      </c>
      <c r="F10" s="10">
        <v>2005</v>
      </c>
      <c r="G10" s="10" t="s">
        <v>290</v>
      </c>
      <c r="I10" s="20">
        <v>72</v>
      </c>
      <c r="J10" s="21">
        <v>80</v>
      </c>
      <c r="K10" s="8">
        <f>VLOOKUP(C10,ČP23!$B$2:$B$299,1,FALSE)</f>
        <v>16145</v>
      </c>
    </row>
    <row r="11" spans="1:11" x14ac:dyDescent="0.45">
      <c r="A11" s="10">
        <v>4</v>
      </c>
      <c r="B11" s="10">
        <v>9150310</v>
      </c>
      <c r="C11" s="10">
        <v>16091</v>
      </c>
      <c r="E11" s="10" t="s">
        <v>175</v>
      </c>
      <c r="F11" s="10">
        <v>2004</v>
      </c>
      <c r="G11" s="10" t="s">
        <v>290</v>
      </c>
      <c r="I11" s="20">
        <v>45</v>
      </c>
      <c r="J11" s="21">
        <v>50</v>
      </c>
      <c r="K11" s="8">
        <f>VLOOKUP(C11,ČP23!$B$2:$B$299,1,FALSE)</f>
        <v>16091</v>
      </c>
    </row>
    <row r="12" spans="1:11" x14ac:dyDescent="0.45">
      <c r="A12" s="10">
        <v>11</v>
      </c>
      <c r="B12" s="10">
        <v>9150338</v>
      </c>
      <c r="C12" s="10">
        <v>16150</v>
      </c>
      <c r="E12" s="10" t="s">
        <v>176</v>
      </c>
      <c r="F12" s="10">
        <v>2006</v>
      </c>
      <c r="G12" s="10" t="s">
        <v>290</v>
      </c>
      <c r="I12" s="20">
        <v>21.6</v>
      </c>
      <c r="J12" s="21">
        <v>24</v>
      </c>
      <c r="K12" s="8">
        <f>VLOOKUP(C12,ČP23!$B$2:$B$299,1,FALSE)</f>
        <v>16150</v>
      </c>
    </row>
    <row r="13" spans="1:11" x14ac:dyDescent="0.45">
      <c r="A13" s="10">
        <v>12</v>
      </c>
      <c r="B13" s="10">
        <v>9150227</v>
      </c>
      <c r="C13" s="8">
        <v>2023996</v>
      </c>
      <c r="E13" s="10" t="s">
        <v>364</v>
      </c>
      <c r="F13" s="10">
        <v>2001</v>
      </c>
      <c r="G13" s="10" t="s">
        <v>290</v>
      </c>
      <c r="I13" s="20">
        <v>19.8</v>
      </c>
      <c r="J13" s="21">
        <v>22</v>
      </c>
      <c r="K13" s="8">
        <f>VLOOKUP(C13,ČP23!$B$2:$B$299,1,FALSE)</f>
        <v>2023996</v>
      </c>
    </row>
    <row r="14" spans="1:11" x14ac:dyDescent="0.45">
      <c r="A14" s="10">
        <v>13</v>
      </c>
      <c r="B14" s="10">
        <v>9150108</v>
      </c>
      <c r="C14" s="10">
        <v>16001</v>
      </c>
      <c r="E14" s="10" t="s">
        <v>218</v>
      </c>
      <c r="F14" s="10">
        <v>1984</v>
      </c>
      <c r="G14" s="10" t="s">
        <v>290</v>
      </c>
      <c r="I14" s="20">
        <v>18</v>
      </c>
      <c r="J14" s="21">
        <v>20</v>
      </c>
      <c r="K14" s="8">
        <f>VLOOKUP(C14,ČP23!$B$2:$B$299,1,FALSE)</f>
        <v>16001</v>
      </c>
    </row>
    <row r="15" spans="1:11" x14ac:dyDescent="0.45">
      <c r="A15" s="10">
        <v>17</v>
      </c>
      <c r="B15" s="10">
        <v>9150146</v>
      </c>
      <c r="C15" s="10">
        <v>10506</v>
      </c>
      <c r="E15" s="10" t="s">
        <v>376</v>
      </c>
      <c r="F15" s="10">
        <v>1996</v>
      </c>
      <c r="G15" s="10" t="s">
        <v>290</v>
      </c>
      <c r="I15" s="20">
        <v>12.6</v>
      </c>
      <c r="J15" s="21">
        <v>14</v>
      </c>
      <c r="K15" s="8">
        <f>VLOOKUP(C15,ČP23!$B$2:$B$299,1,FALSE)</f>
        <v>10506</v>
      </c>
    </row>
    <row r="16" spans="1:11" x14ac:dyDescent="0.45">
      <c r="A16" s="10">
        <v>19</v>
      </c>
      <c r="B16" s="10">
        <v>9150054</v>
      </c>
      <c r="C16" s="10">
        <v>10970</v>
      </c>
      <c r="E16" s="10" t="s">
        <v>227</v>
      </c>
      <c r="F16" s="10">
        <v>1993</v>
      </c>
      <c r="G16" s="10" t="s">
        <v>290</v>
      </c>
      <c r="I16" s="20">
        <v>10.8</v>
      </c>
      <c r="J16" s="21">
        <v>12</v>
      </c>
      <c r="K16" s="8">
        <f>VLOOKUP(C16,ČP23!$B$2:$B$299,1,FALSE)</f>
        <v>10970</v>
      </c>
    </row>
    <row r="17" spans="1:11" x14ac:dyDescent="0.45">
      <c r="A17" s="10">
        <v>20</v>
      </c>
      <c r="B17" s="10">
        <v>9150293</v>
      </c>
      <c r="C17" s="10">
        <v>2019119</v>
      </c>
      <c r="E17" s="10" t="s">
        <v>365</v>
      </c>
      <c r="F17" s="10">
        <v>2001</v>
      </c>
      <c r="G17" s="10" t="s">
        <v>290</v>
      </c>
      <c r="I17" s="20">
        <v>9.9</v>
      </c>
      <c r="J17" s="21">
        <v>11</v>
      </c>
      <c r="K17" s="8">
        <f>VLOOKUP(C17,ČP23!$B$2:$B$299,1,FALSE)</f>
        <v>2019119</v>
      </c>
    </row>
    <row r="18" spans="1:11" x14ac:dyDescent="0.45">
      <c r="A18" s="10">
        <v>21</v>
      </c>
      <c r="B18" s="10">
        <v>9150349</v>
      </c>
      <c r="C18" s="10">
        <v>2022012</v>
      </c>
      <c r="E18" s="10" t="s">
        <v>220</v>
      </c>
      <c r="F18" s="10">
        <v>1993</v>
      </c>
      <c r="G18" s="10" t="s">
        <v>290</v>
      </c>
      <c r="I18" s="20">
        <v>9</v>
      </c>
      <c r="J18" s="21">
        <v>10</v>
      </c>
      <c r="K18" s="8">
        <f>VLOOKUP(C18,ČP23!$B$2:$B$299,1,FALSE)</f>
        <v>2022012</v>
      </c>
    </row>
    <row r="19" spans="1:11" x14ac:dyDescent="0.45">
      <c r="A19" s="10">
        <v>22</v>
      </c>
      <c r="B19" s="10">
        <v>9150383</v>
      </c>
      <c r="C19" s="10">
        <v>2022088</v>
      </c>
      <c r="E19" s="10" t="s">
        <v>374</v>
      </c>
      <c r="F19" s="10">
        <v>1975</v>
      </c>
      <c r="G19" s="10" t="s">
        <v>290</v>
      </c>
      <c r="I19" s="20">
        <v>8.1</v>
      </c>
      <c r="J19" s="21">
        <v>9</v>
      </c>
      <c r="K19" s="8">
        <f>VLOOKUP(C19,ČP23!$B$2:$B$299,1,FALSE)</f>
        <v>2022088</v>
      </c>
    </row>
    <row r="20" spans="1:11" x14ac:dyDescent="0.45">
      <c r="A20" s="10">
        <v>24</v>
      </c>
      <c r="B20" s="10">
        <v>9150301</v>
      </c>
      <c r="C20" s="10">
        <v>12785</v>
      </c>
      <c r="E20" s="10" t="s">
        <v>228</v>
      </c>
      <c r="F20" s="10">
        <v>1984</v>
      </c>
      <c r="G20" s="10" t="s">
        <v>290</v>
      </c>
      <c r="I20" s="20">
        <v>6.3</v>
      </c>
      <c r="J20" s="21">
        <v>7</v>
      </c>
      <c r="K20" s="8">
        <f>VLOOKUP(C20,ČP23!$B$2:$B$299,1,FALSE)</f>
        <v>12785</v>
      </c>
    </row>
    <row r="21" spans="1:11" x14ac:dyDescent="0.45">
      <c r="A21" s="10">
        <v>10</v>
      </c>
      <c r="B21" s="10">
        <v>9155100</v>
      </c>
      <c r="C21" s="10">
        <v>2019149</v>
      </c>
      <c r="E21" s="10" t="s">
        <v>174</v>
      </c>
      <c r="F21" s="10">
        <v>2004</v>
      </c>
      <c r="G21" s="10" t="s">
        <v>290</v>
      </c>
      <c r="I21" s="20">
        <v>13</v>
      </c>
      <c r="J21" s="21">
        <v>26</v>
      </c>
      <c r="K21" s="8">
        <f>VLOOKUP(C21,ČP23!$B$2:$B$299,1,FALSE)</f>
        <v>2019149</v>
      </c>
    </row>
    <row r="22" spans="1:11" x14ac:dyDescent="0.45">
      <c r="A22" s="10">
        <v>12</v>
      </c>
      <c r="B22" s="10">
        <v>9150319</v>
      </c>
      <c r="C22" s="10">
        <v>16146</v>
      </c>
      <c r="E22" s="10" t="s">
        <v>395</v>
      </c>
      <c r="F22" s="10">
        <v>2004</v>
      </c>
      <c r="G22" s="10" t="s">
        <v>290</v>
      </c>
      <c r="I22" s="20">
        <v>11</v>
      </c>
      <c r="J22" s="21">
        <v>22</v>
      </c>
      <c r="K22" s="8">
        <f>VLOOKUP(C22,ČP23!$B$2:$B$299,1,FALSE)</f>
        <v>16146</v>
      </c>
    </row>
    <row r="23" spans="1:11" x14ac:dyDescent="0.45">
      <c r="A23" s="10">
        <v>14</v>
      </c>
      <c r="B23" s="10">
        <v>9150361</v>
      </c>
      <c r="C23" s="10">
        <v>2018308</v>
      </c>
      <c r="E23" s="10" t="s">
        <v>403</v>
      </c>
      <c r="F23" s="10">
        <v>2007</v>
      </c>
      <c r="G23" s="10" t="s">
        <v>290</v>
      </c>
      <c r="I23" s="20">
        <v>9</v>
      </c>
      <c r="J23" s="21">
        <v>18</v>
      </c>
      <c r="K23" s="8">
        <f>VLOOKUP(C23,ČP23!$B$2:$B$299,1,FALSE)</f>
        <v>2018308</v>
      </c>
    </row>
    <row r="24" spans="1:11" x14ac:dyDescent="0.45">
      <c r="A24" s="10">
        <v>18</v>
      </c>
      <c r="B24" s="10">
        <v>9150339</v>
      </c>
      <c r="C24" s="8">
        <v>16109</v>
      </c>
      <c r="E24" s="10" t="s">
        <v>179</v>
      </c>
      <c r="F24" s="10">
        <v>2006</v>
      </c>
      <c r="G24" s="10" t="s">
        <v>290</v>
      </c>
      <c r="I24" s="20">
        <v>6.5</v>
      </c>
      <c r="J24" s="21">
        <v>13</v>
      </c>
      <c r="K24" s="8">
        <f>VLOOKUP(C24,ČP23!$B$2:$B$299,1,FALSE)</f>
        <v>16109</v>
      </c>
    </row>
    <row r="25" spans="1:11" x14ac:dyDescent="0.45">
      <c r="A25" s="10">
        <v>20</v>
      </c>
      <c r="B25" s="10">
        <v>9150321</v>
      </c>
      <c r="C25" s="10">
        <v>16090</v>
      </c>
      <c r="E25" s="10" t="s">
        <v>178</v>
      </c>
      <c r="F25" s="10">
        <v>2004</v>
      </c>
      <c r="G25" s="10" t="s">
        <v>290</v>
      </c>
      <c r="I25" s="20">
        <v>5.5</v>
      </c>
      <c r="J25" s="21">
        <v>11</v>
      </c>
      <c r="K25" s="8">
        <f>VLOOKUP(C25,ČP23!$B$2:$B$299,1,FALSE)</f>
        <v>16090</v>
      </c>
    </row>
    <row r="26" spans="1:11" x14ac:dyDescent="0.45">
      <c r="A26" s="10">
        <v>21</v>
      </c>
      <c r="B26" s="10">
        <v>9150390</v>
      </c>
      <c r="C26" s="10">
        <v>171016</v>
      </c>
      <c r="E26" s="10" t="s">
        <v>400</v>
      </c>
      <c r="F26" s="10">
        <v>2007</v>
      </c>
      <c r="G26" s="10" t="s">
        <v>290</v>
      </c>
      <c r="I26" s="20">
        <v>5</v>
      </c>
      <c r="J26" s="21">
        <v>10</v>
      </c>
      <c r="K26" s="8">
        <f>VLOOKUP(C26,ČP23!$B$2:$B$299,1,FALSE)</f>
        <v>171016</v>
      </c>
    </row>
    <row r="27" spans="1:11" x14ac:dyDescent="0.45">
      <c r="A27" s="10">
        <v>22</v>
      </c>
      <c r="B27" s="10">
        <v>9150348</v>
      </c>
      <c r="C27" s="10">
        <v>171058</v>
      </c>
      <c r="E27" s="10" t="s">
        <v>183</v>
      </c>
      <c r="F27" s="10">
        <v>2006</v>
      </c>
      <c r="G27" s="10" t="s">
        <v>290</v>
      </c>
      <c r="I27" s="20">
        <v>4.5</v>
      </c>
      <c r="J27" s="21">
        <v>9</v>
      </c>
      <c r="K27" s="8">
        <f>VLOOKUP(C27,ČP23!$B$2:$B$299,1,FALSE)</f>
        <v>171058</v>
      </c>
    </row>
    <row r="28" spans="1:11" x14ac:dyDescent="0.45">
      <c r="A28" s="10">
        <v>23</v>
      </c>
      <c r="B28" s="10">
        <v>9150322</v>
      </c>
      <c r="C28" s="10">
        <v>2020128</v>
      </c>
      <c r="E28" s="10" t="s">
        <v>186</v>
      </c>
      <c r="F28" s="10">
        <v>2004</v>
      </c>
      <c r="G28" s="10" t="s">
        <v>290</v>
      </c>
      <c r="I28" s="20">
        <v>4</v>
      </c>
      <c r="J28" s="21">
        <v>8</v>
      </c>
      <c r="K28" s="8">
        <f>VLOOKUP(C28,ČP23!$B$2:$B$299,1,FALSE)</f>
        <v>2020128</v>
      </c>
    </row>
    <row r="29" spans="1:11" x14ac:dyDescent="0.45">
      <c r="A29" s="10">
        <v>24</v>
      </c>
      <c r="B29" s="10">
        <v>9150323</v>
      </c>
      <c r="C29" s="10">
        <v>2020129</v>
      </c>
      <c r="E29" s="10" t="s">
        <v>181</v>
      </c>
      <c r="F29" s="10">
        <v>2003</v>
      </c>
      <c r="G29" s="10" t="s">
        <v>290</v>
      </c>
      <c r="I29" s="20">
        <v>3.5</v>
      </c>
      <c r="J29" s="21">
        <v>7</v>
      </c>
      <c r="K29" s="8">
        <f>VLOOKUP(C29,ČP23!$B$2:$B$299,1,FALSE)</f>
        <v>2020129</v>
      </c>
    </row>
    <row r="30" spans="1:11" x14ac:dyDescent="0.45">
      <c r="A30" s="10">
        <v>27</v>
      </c>
      <c r="B30" s="10">
        <v>9150373</v>
      </c>
      <c r="C30" s="10">
        <v>2021118</v>
      </c>
      <c r="E30" s="10" t="s">
        <v>399</v>
      </c>
      <c r="F30" s="10">
        <v>2005</v>
      </c>
      <c r="G30" s="10" t="s">
        <v>290</v>
      </c>
      <c r="I30" s="20">
        <v>2.25</v>
      </c>
      <c r="J30" s="21">
        <v>4.5</v>
      </c>
      <c r="K30" s="8">
        <f>VLOOKUP(C30,ČP23!$B$2:$B$299,1,FALSE)</f>
        <v>2021118</v>
      </c>
    </row>
    <row r="31" spans="1:11" x14ac:dyDescent="0.45">
      <c r="A31" s="10">
        <v>28</v>
      </c>
      <c r="B31" s="10">
        <v>9150386</v>
      </c>
      <c r="C31" s="10">
        <v>2018017</v>
      </c>
      <c r="E31" s="10" t="s">
        <v>394</v>
      </c>
      <c r="F31" s="10">
        <v>2007</v>
      </c>
      <c r="G31" s="10" t="s">
        <v>290</v>
      </c>
      <c r="I31" s="20">
        <v>2</v>
      </c>
      <c r="J31" s="21">
        <v>4</v>
      </c>
      <c r="K31" s="8">
        <f>VLOOKUP(C31,ČP23!$B$2:$B$299,1,FALSE)</f>
        <v>2018017</v>
      </c>
    </row>
    <row r="32" spans="1:11" x14ac:dyDescent="0.45">
      <c r="A32" s="8">
        <v>4</v>
      </c>
      <c r="B32" s="8">
        <v>9155130</v>
      </c>
      <c r="C32" s="8">
        <v>2020127</v>
      </c>
      <c r="E32" s="8" t="s">
        <v>416</v>
      </c>
      <c r="F32" s="8">
        <v>2007</v>
      </c>
      <c r="G32" s="8" t="s">
        <v>290</v>
      </c>
      <c r="I32" s="8">
        <v>50</v>
      </c>
      <c r="J32" s="8">
        <v>50</v>
      </c>
      <c r="K32" s="8">
        <f>VLOOKUP(C32,ČP23!$B$2:$B$299,1,FALSE)</f>
        <v>2020127</v>
      </c>
    </row>
    <row r="33" spans="1:11" x14ac:dyDescent="0.45">
      <c r="A33" s="8">
        <v>8</v>
      </c>
      <c r="B33" s="8">
        <v>1159990</v>
      </c>
      <c r="C33" s="8">
        <v>52373</v>
      </c>
      <c r="E33" s="8" t="s">
        <v>202</v>
      </c>
      <c r="F33" s="8">
        <v>1999</v>
      </c>
      <c r="G33" s="8" t="s">
        <v>290</v>
      </c>
      <c r="I33" s="8">
        <v>32</v>
      </c>
      <c r="J33" s="8">
        <v>32</v>
      </c>
      <c r="K33" s="8">
        <f>VLOOKUP(C33,ČP23!$B$2:$B$299,1,FALSE)</f>
        <v>52373</v>
      </c>
    </row>
    <row r="34" spans="1:11" x14ac:dyDescent="0.45">
      <c r="A34" s="8">
        <v>16</v>
      </c>
      <c r="B34" s="8">
        <v>9155093</v>
      </c>
      <c r="C34" s="8">
        <v>16073</v>
      </c>
      <c r="E34" s="8" t="s">
        <v>149</v>
      </c>
      <c r="F34" s="8">
        <v>2004</v>
      </c>
      <c r="G34" s="8" t="s">
        <v>290</v>
      </c>
      <c r="I34" s="8">
        <v>15</v>
      </c>
      <c r="J34" s="8">
        <v>15</v>
      </c>
      <c r="K34" s="8">
        <f>VLOOKUP(C34,ČP23!$B$2:$B$299,1,FALSE)</f>
        <v>16073</v>
      </c>
    </row>
    <row r="35" spans="1:11" x14ac:dyDescent="0.45">
      <c r="A35" s="8">
        <v>19</v>
      </c>
      <c r="B35" s="8">
        <v>9155142</v>
      </c>
      <c r="C35" s="8">
        <v>2018470</v>
      </c>
      <c r="E35" s="8" t="s">
        <v>427</v>
      </c>
      <c r="F35" s="8">
        <v>2007</v>
      </c>
      <c r="G35" s="8" t="s">
        <v>290</v>
      </c>
      <c r="I35" s="8">
        <v>12</v>
      </c>
      <c r="J35" s="8">
        <v>12</v>
      </c>
      <c r="K35" s="8">
        <f>VLOOKUP(C35,ČP23!$B$2:$B$299,1,FALSE)</f>
        <v>2018470</v>
      </c>
    </row>
    <row r="36" spans="1:11" x14ac:dyDescent="0.45">
      <c r="A36" s="8">
        <v>20</v>
      </c>
      <c r="B36" s="8">
        <v>9155114</v>
      </c>
      <c r="C36" s="8">
        <v>2021107</v>
      </c>
      <c r="E36" s="8" t="s">
        <v>148</v>
      </c>
      <c r="F36" s="8">
        <v>2005</v>
      </c>
      <c r="G36" s="8" t="s">
        <v>290</v>
      </c>
      <c r="I36" s="8">
        <v>11</v>
      </c>
      <c r="J36" s="8">
        <v>11</v>
      </c>
      <c r="K36" s="8">
        <f>VLOOKUP(C36,ČP23!$B$2:$B$299,1,FALSE)</f>
        <v>2021107</v>
      </c>
    </row>
    <row r="37" spans="1:11" x14ac:dyDescent="0.45">
      <c r="A37" s="8">
        <v>21</v>
      </c>
      <c r="B37" s="8">
        <v>9155109</v>
      </c>
      <c r="C37" s="8">
        <v>171034</v>
      </c>
      <c r="E37" s="8" t="s">
        <v>152</v>
      </c>
      <c r="F37" s="8">
        <v>2005</v>
      </c>
      <c r="G37" s="8" t="s">
        <v>290</v>
      </c>
      <c r="I37" s="8">
        <v>10</v>
      </c>
      <c r="J37" s="8">
        <v>10</v>
      </c>
      <c r="K37" s="8">
        <f>VLOOKUP(C37,ČP23!$B$2:$B$299,1,FALSE)</f>
        <v>171034</v>
      </c>
    </row>
    <row r="38" spans="1:11" x14ac:dyDescent="0.45">
      <c r="A38" s="8">
        <v>22</v>
      </c>
      <c r="B38" s="8">
        <v>9155068</v>
      </c>
      <c r="C38" s="8">
        <v>16071</v>
      </c>
      <c r="E38" s="8" t="s">
        <v>150</v>
      </c>
      <c r="F38" s="8">
        <v>2003</v>
      </c>
      <c r="G38" s="8" t="s">
        <v>290</v>
      </c>
      <c r="I38" s="8">
        <v>9</v>
      </c>
      <c r="J38" s="8">
        <v>9</v>
      </c>
      <c r="K38" s="8">
        <f>VLOOKUP(C38,ČP23!$B$2:$B$299,1,FALSE)</f>
        <v>16071</v>
      </c>
    </row>
    <row r="39" spans="1:11" x14ac:dyDescent="0.45">
      <c r="A39" s="8">
        <v>23</v>
      </c>
      <c r="B39" s="8">
        <v>9155122</v>
      </c>
      <c r="C39" s="8">
        <v>2022016</v>
      </c>
      <c r="E39" s="8" t="s">
        <v>153</v>
      </c>
      <c r="F39" s="8">
        <v>2005</v>
      </c>
      <c r="G39" s="8" t="s">
        <v>290</v>
      </c>
      <c r="I39" s="8">
        <v>8</v>
      </c>
      <c r="J39" s="8">
        <v>8</v>
      </c>
      <c r="K39" s="8">
        <f>VLOOKUP(C39,ČP23!$B$2:$B$299,1,FALSE)</f>
        <v>2022016</v>
      </c>
    </row>
    <row r="40" spans="1:11" x14ac:dyDescent="0.45">
      <c r="A40" s="8">
        <v>24</v>
      </c>
      <c r="B40" s="8">
        <v>9155080</v>
      </c>
      <c r="C40" s="8">
        <v>2019120</v>
      </c>
      <c r="E40" s="8" t="s">
        <v>147</v>
      </c>
      <c r="F40" s="8">
        <v>2002</v>
      </c>
      <c r="G40" s="8" t="s">
        <v>290</v>
      </c>
      <c r="I40" s="8">
        <v>7</v>
      </c>
      <c r="J40" s="8">
        <v>7</v>
      </c>
      <c r="K40" s="8">
        <f>VLOOKUP(C40,ČP23!$B$2:$B$299,1,FALSE)</f>
        <v>2019120</v>
      </c>
    </row>
    <row r="41" spans="1:11" x14ac:dyDescent="0.45">
      <c r="A41" s="8">
        <v>28</v>
      </c>
      <c r="B41" s="8">
        <v>9155121</v>
      </c>
      <c r="C41" s="8">
        <v>2022019</v>
      </c>
      <c r="E41" s="8" t="s">
        <v>151</v>
      </c>
      <c r="F41" s="8">
        <v>2005</v>
      </c>
      <c r="G41" s="8" t="s">
        <v>290</v>
      </c>
      <c r="I41" s="8">
        <v>4</v>
      </c>
      <c r="J41" s="8">
        <v>4</v>
      </c>
      <c r="K41" s="8">
        <f>VLOOKUP(C41,ČP23!$B$2:$B$299,1,FALSE)</f>
        <v>2022019</v>
      </c>
    </row>
    <row r="42" spans="1:11" x14ac:dyDescent="0.45">
      <c r="A42" s="8">
        <v>29</v>
      </c>
      <c r="B42" s="8">
        <v>9155139</v>
      </c>
      <c r="C42" s="8">
        <v>2018466</v>
      </c>
      <c r="E42" s="8" t="s">
        <v>404</v>
      </c>
      <c r="F42" s="8">
        <v>2007</v>
      </c>
      <c r="G42" s="8" t="s">
        <v>290</v>
      </c>
      <c r="I42" s="8">
        <v>3.6</v>
      </c>
      <c r="J42" s="8">
        <v>3.6</v>
      </c>
      <c r="K42" s="8">
        <f>VLOOKUP(C42,ČP23!$B$2:$B$299,1,FALSE)</f>
        <v>2018466</v>
      </c>
    </row>
    <row r="43" spans="1:11" x14ac:dyDescent="0.45">
      <c r="A43" s="8">
        <v>31</v>
      </c>
      <c r="B43" s="8">
        <v>9155140</v>
      </c>
      <c r="C43" s="8">
        <v>171069</v>
      </c>
      <c r="E43" s="8" t="s">
        <v>432</v>
      </c>
      <c r="F43" s="8">
        <v>2007</v>
      </c>
      <c r="G43" s="8" t="s">
        <v>290</v>
      </c>
      <c r="I43" s="8">
        <v>2.8</v>
      </c>
      <c r="J43" s="8">
        <v>2.8</v>
      </c>
      <c r="K43" s="8">
        <f>VLOOKUP(C43,ČP23!$B$2:$B$299,1,FALSE)</f>
        <v>171069</v>
      </c>
    </row>
    <row r="44" spans="1:11" x14ac:dyDescent="0.45">
      <c r="A44" s="8">
        <v>33</v>
      </c>
      <c r="B44" s="8">
        <v>9155141</v>
      </c>
      <c r="C44" s="8">
        <v>2022001</v>
      </c>
      <c r="E44" s="8" t="s">
        <v>405</v>
      </c>
      <c r="F44" s="8">
        <v>2007</v>
      </c>
      <c r="G44" s="8" t="s">
        <v>290</v>
      </c>
      <c r="I44" s="8">
        <v>2.4</v>
      </c>
      <c r="J44" s="8">
        <v>2.4</v>
      </c>
      <c r="K44" s="8">
        <f>VLOOKUP(C44,ČP23!$B$2:$B$299,1,FALSE)</f>
        <v>2022001</v>
      </c>
    </row>
    <row r="45" spans="1:11" x14ac:dyDescent="0.45">
      <c r="A45" s="8">
        <v>109</v>
      </c>
      <c r="B45" s="8">
        <v>0</v>
      </c>
      <c r="C45" s="8">
        <v>2021117</v>
      </c>
      <c r="D45" s="8" t="s">
        <v>106</v>
      </c>
      <c r="E45" s="8">
        <v>2008</v>
      </c>
      <c r="F45" s="8" t="s">
        <v>36</v>
      </c>
      <c r="G45" s="8" t="s">
        <v>290</v>
      </c>
      <c r="J45" s="8">
        <v>100</v>
      </c>
      <c r="K45" s="8">
        <f>VLOOKUP(C45,ČP23!$B$2:$B$299,1,FALSE)</f>
        <v>2021117</v>
      </c>
    </row>
    <row r="46" spans="1:11" x14ac:dyDescent="0.45">
      <c r="A46" s="8">
        <v>123</v>
      </c>
      <c r="B46" s="8">
        <v>0</v>
      </c>
      <c r="C46" s="8">
        <v>16148</v>
      </c>
      <c r="D46" s="8" t="s">
        <v>104</v>
      </c>
      <c r="E46" s="8">
        <v>2008</v>
      </c>
      <c r="F46" s="8" t="s">
        <v>36</v>
      </c>
      <c r="G46" s="8" t="s">
        <v>290</v>
      </c>
      <c r="J46" s="8">
        <v>40</v>
      </c>
      <c r="K46" s="8">
        <f>VLOOKUP(C46,ČP23!$B$2:$B$299,1,FALSE)</f>
        <v>16148</v>
      </c>
    </row>
    <row r="47" spans="1:11" x14ac:dyDescent="0.45">
      <c r="A47" s="8">
        <v>121</v>
      </c>
      <c r="B47" s="8">
        <v>0</v>
      </c>
      <c r="C47" s="8">
        <v>76297</v>
      </c>
      <c r="D47" s="8" t="s">
        <v>114</v>
      </c>
      <c r="E47" s="8">
        <v>2010</v>
      </c>
      <c r="F47" s="8" t="s">
        <v>36</v>
      </c>
      <c r="G47" s="8" t="s">
        <v>290</v>
      </c>
      <c r="J47" s="8">
        <v>32</v>
      </c>
      <c r="K47" s="8">
        <f>VLOOKUP(C47,ČP23!$B$2:$B$299,1,FALSE)</f>
        <v>76297</v>
      </c>
    </row>
    <row r="48" spans="1:11" x14ac:dyDescent="0.45">
      <c r="A48" s="8">
        <v>113</v>
      </c>
      <c r="B48" s="8">
        <v>0</v>
      </c>
      <c r="C48" s="8">
        <v>2022002</v>
      </c>
      <c r="D48" s="8" t="s">
        <v>113</v>
      </c>
      <c r="E48" s="8">
        <v>2008</v>
      </c>
      <c r="F48" s="8" t="s">
        <v>36</v>
      </c>
      <c r="G48" s="8" t="s">
        <v>290</v>
      </c>
      <c r="J48" s="8">
        <v>29</v>
      </c>
      <c r="K48" s="8">
        <f>VLOOKUP(C48,ČP23!$B$2:$B$299,1,FALSE)</f>
        <v>2022002</v>
      </c>
    </row>
    <row r="49" spans="1:11" x14ac:dyDescent="0.45">
      <c r="A49" s="8">
        <v>108</v>
      </c>
      <c r="B49" s="8">
        <v>0</v>
      </c>
      <c r="C49" s="8">
        <v>2021106</v>
      </c>
      <c r="D49" s="8" t="s">
        <v>438</v>
      </c>
      <c r="E49" s="8">
        <v>2008</v>
      </c>
      <c r="F49" s="8" t="s">
        <v>36</v>
      </c>
      <c r="G49" s="8" t="s">
        <v>290</v>
      </c>
      <c r="J49" s="8">
        <v>26</v>
      </c>
      <c r="K49" s="8">
        <f>VLOOKUP(C49,ČP23!$B$2:$B$299,1,FALSE)</f>
        <v>2021106</v>
      </c>
    </row>
    <row r="50" spans="1:11" x14ac:dyDescent="0.45">
      <c r="A50" s="8">
        <v>125</v>
      </c>
      <c r="B50" s="8">
        <v>0</v>
      </c>
      <c r="C50" s="8">
        <v>2022007</v>
      </c>
      <c r="D50" s="8" t="s">
        <v>117</v>
      </c>
      <c r="E50" s="8">
        <v>2010</v>
      </c>
      <c r="F50" s="8" t="s">
        <v>36</v>
      </c>
      <c r="G50" s="8" t="s">
        <v>290</v>
      </c>
      <c r="J50" s="8">
        <v>22</v>
      </c>
      <c r="K50" s="8">
        <f>VLOOKUP(C50,ČP23!$B$2:$B$299,1,FALSE)</f>
        <v>2022007</v>
      </c>
    </row>
    <row r="51" spans="1:11" x14ac:dyDescent="0.45">
      <c r="A51" s="8">
        <v>132</v>
      </c>
      <c r="B51" s="8">
        <v>0</v>
      </c>
      <c r="C51" s="8">
        <v>2022093</v>
      </c>
      <c r="D51" s="8" t="s">
        <v>282</v>
      </c>
      <c r="E51" s="8">
        <v>2010</v>
      </c>
      <c r="F51" s="8" t="s">
        <v>36</v>
      </c>
      <c r="G51" s="8" t="s">
        <v>290</v>
      </c>
      <c r="J51" s="8">
        <v>16</v>
      </c>
      <c r="K51" s="8">
        <f>VLOOKUP(C51,ČP23!$B$2:$B$299,1,FALSE)</f>
        <v>2022093</v>
      </c>
    </row>
    <row r="52" spans="1:11" x14ac:dyDescent="0.45">
      <c r="A52" s="8">
        <v>117</v>
      </c>
      <c r="B52" s="8">
        <v>0</v>
      </c>
      <c r="C52" s="8">
        <v>76304</v>
      </c>
      <c r="D52" s="8" t="s">
        <v>110</v>
      </c>
      <c r="E52" s="8">
        <v>2008</v>
      </c>
      <c r="F52" s="8" t="s">
        <v>36</v>
      </c>
      <c r="G52" s="8" t="s">
        <v>290</v>
      </c>
      <c r="J52" s="8">
        <v>13</v>
      </c>
      <c r="K52" s="8">
        <f>VLOOKUP(C52,ČP23!$B$2:$B$299,1,FALSE)</f>
        <v>76304</v>
      </c>
    </row>
    <row r="53" spans="1:11" x14ac:dyDescent="0.45">
      <c r="A53" s="8">
        <v>120</v>
      </c>
      <c r="B53" s="8">
        <v>0</v>
      </c>
      <c r="C53" s="8">
        <v>2019137</v>
      </c>
      <c r="D53" s="8" t="s">
        <v>107</v>
      </c>
      <c r="E53" s="8">
        <v>2008</v>
      </c>
      <c r="F53" s="8" t="s">
        <v>36</v>
      </c>
      <c r="G53" s="8" t="s">
        <v>290</v>
      </c>
      <c r="J53" s="8">
        <v>12</v>
      </c>
      <c r="K53" s="8">
        <f>VLOOKUP(C53,ČP23!$B$2:$B$299,1,FALSE)</f>
        <v>2019137</v>
      </c>
    </row>
    <row r="54" spans="1:11" x14ac:dyDescent="0.45">
      <c r="A54" s="8">
        <v>122</v>
      </c>
      <c r="B54" s="8">
        <v>0</v>
      </c>
      <c r="C54" s="8">
        <v>2023019</v>
      </c>
      <c r="D54" s="8" t="s">
        <v>318</v>
      </c>
      <c r="E54" s="8">
        <v>2010</v>
      </c>
      <c r="F54" s="8" t="s">
        <v>36</v>
      </c>
      <c r="G54" s="8" t="s">
        <v>290</v>
      </c>
      <c r="J54" s="8">
        <v>9</v>
      </c>
      <c r="K54" s="8">
        <f>VLOOKUP(C54,ČP23!$B$2:$B$299,1,FALSE)</f>
        <v>2023019</v>
      </c>
    </row>
    <row r="55" spans="1:11" x14ac:dyDescent="0.45">
      <c r="A55" s="8">
        <v>111</v>
      </c>
      <c r="B55" s="8">
        <v>0</v>
      </c>
      <c r="C55" s="8">
        <v>2022015</v>
      </c>
      <c r="D55" s="8" t="s">
        <v>41</v>
      </c>
      <c r="E55" s="8">
        <v>2011</v>
      </c>
      <c r="F55" s="8" t="s">
        <v>36</v>
      </c>
      <c r="G55" s="8" t="s">
        <v>290</v>
      </c>
      <c r="J55" s="8">
        <v>8</v>
      </c>
      <c r="K55" s="8">
        <f>VLOOKUP(C55,ČP23!$B$2:$B$299,1,FALSE)</f>
        <v>2022015</v>
      </c>
    </row>
    <row r="56" spans="1:11" x14ac:dyDescent="0.45">
      <c r="A56" s="8">
        <v>124</v>
      </c>
      <c r="B56" s="8">
        <v>0</v>
      </c>
      <c r="C56" s="8">
        <v>2021105</v>
      </c>
      <c r="D56" s="8" t="s">
        <v>39</v>
      </c>
      <c r="E56" s="8">
        <v>2011</v>
      </c>
      <c r="F56" s="8" t="s">
        <v>36</v>
      </c>
      <c r="G56" s="8" t="s">
        <v>290</v>
      </c>
      <c r="J56" s="8">
        <v>7</v>
      </c>
      <c r="K56" s="8">
        <f>VLOOKUP(C56,ČP23!$B$2:$B$299,1,FALSE)</f>
        <v>2021105</v>
      </c>
    </row>
    <row r="57" spans="1:11" x14ac:dyDescent="0.45">
      <c r="A57" s="8">
        <v>131</v>
      </c>
      <c r="B57" s="8">
        <v>0</v>
      </c>
      <c r="C57" s="8">
        <v>2022013</v>
      </c>
      <c r="D57" s="8" t="s">
        <v>124</v>
      </c>
      <c r="E57" s="8">
        <v>2009</v>
      </c>
      <c r="F57" s="8" t="s">
        <v>36</v>
      </c>
      <c r="G57" s="8" t="s">
        <v>290</v>
      </c>
      <c r="J57" s="8">
        <v>6</v>
      </c>
      <c r="K57" s="8">
        <f>VLOOKUP(C57,ČP23!$B$2:$B$299,1,FALSE)</f>
        <v>2022013</v>
      </c>
    </row>
    <row r="58" spans="1:11" x14ac:dyDescent="0.45">
      <c r="A58" s="8">
        <v>118</v>
      </c>
      <c r="B58" s="8">
        <v>0</v>
      </c>
      <c r="C58" s="8">
        <v>2023003</v>
      </c>
      <c r="D58" s="8" t="s">
        <v>257</v>
      </c>
      <c r="E58" s="8">
        <v>2010</v>
      </c>
      <c r="F58" s="8" t="s">
        <v>36</v>
      </c>
      <c r="G58" s="8" t="s">
        <v>290</v>
      </c>
      <c r="J58" s="8">
        <v>5</v>
      </c>
      <c r="K58" s="8">
        <f>VLOOKUP(C58,ČP23!$B$2:$B$299,1,FALSE)</f>
        <v>2023003</v>
      </c>
    </row>
    <row r="59" spans="1:11" x14ac:dyDescent="0.45">
      <c r="A59" s="8">
        <v>133</v>
      </c>
      <c r="B59" s="8">
        <v>0</v>
      </c>
      <c r="C59" s="8">
        <v>2021114</v>
      </c>
      <c r="D59" s="8" t="s">
        <v>346</v>
      </c>
      <c r="E59" s="8">
        <v>2009</v>
      </c>
      <c r="F59" s="8" t="s">
        <v>36</v>
      </c>
      <c r="G59" s="8" t="s">
        <v>290</v>
      </c>
      <c r="J59" s="8">
        <v>4.5</v>
      </c>
      <c r="K59" s="8">
        <f>VLOOKUP(C59,ČP23!$B$2:$B$299,1,FALSE)</f>
        <v>2021114</v>
      </c>
    </row>
    <row r="60" spans="1:11" x14ac:dyDescent="0.45">
      <c r="A60" s="8">
        <v>126</v>
      </c>
      <c r="B60" s="8">
        <v>0</v>
      </c>
      <c r="C60" s="8">
        <v>2023004</v>
      </c>
      <c r="D60" s="8" t="s">
        <v>295</v>
      </c>
      <c r="E60" s="8">
        <v>2008</v>
      </c>
      <c r="F60" s="8" t="s">
        <v>36</v>
      </c>
      <c r="G60" s="8" t="s">
        <v>290</v>
      </c>
      <c r="J60" s="8">
        <v>4</v>
      </c>
      <c r="K60" s="8">
        <f>VLOOKUP(C60,ČP23!$B$2:$B$299,1,FALSE)</f>
        <v>2023004</v>
      </c>
    </row>
    <row r="61" spans="1:11" x14ac:dyDescent="0.45">
      <c r="A61" s="8">
        <v>136</v>
      </c>
      <c r="B61" s="8">
        <v>0</v>
      </c>
      <c r="C61" s="8">
        <v>2019172</v>
      </c>
      <c r="D61" s="8" t="s">
        <v>65</v>
      </c>
      <c r="E61" s="8">
        <v>2009</v>
      </c>
      <c r="F61" s="8" t="e">
        <v>#N/A</v>
      </c>
      <c r="G61" s="8" t="s">
        <v>290</v>
      </c>
      <c r="J61" s="8">
        <v>100</v>
      </c>
      <c r="K61" s="8">
        <f>VLOOKUP(C61,ČP23!$B$2:$B$299,1,FALSE)</f>
        <v>2019172</v>
      </c>
    </row>
    <row r="62" spans="1:11" x14ac:dyDescent="0.45">
      <c r="A62" s="8">
        <v>135</v>
      </c>
      <c r="B62" s="8">
        <v>0</v>
      </c>
      <c r="C62" s="8">
        <v>2018305</v>
      </c>
      <c r="D62" s="8" t="s">
        <v>66</v>
      </c>
      <c r="E62" s="8">
        <v>2008</v>
      </c>
      <c r="F62" s="8" t="e">
        <v>#N/A</v>
      </c>
      <c r="G62" s="8" t="s">
        <v>290</v>
      </c>
      <c r="J62" s="8">
        <v>80</v>
      </c>
      <c r="K62" s="8">
        <f>VLOOKUP(C62,ČP23!$B$2:$B$299,1,FALSE)</f>
        <v>2018305</v>
      </c>
    </row>
    <row r="63" spans="1:11" x14ac:dyDescent="0.45">
      <c r="A63" s="8">
        <v>137</v>
      </c>
      <c r="B63" s="8">
        <v>0</v>
      </c>
      <c r="C63" s="8">
        <v>2018014</v>
      </c>
      <c r="D63" s="8" t="s">
        <v>74</v>
      </c>
      <c r="E63" s="8">
        <v>2009</v>
      </c>
      <c r="F63" s="8" t="e">
        <v>#N/A</v>
      </c>
      <c r="G63" s="8" t="s">
        <v>290</v>
      </c>
      <c r="J63" s="8">
        <v>60</v>
      </c>
      <c r="K63" s="8">
        <f>VLOOKUP(C63,ČP23!$B$2:$B$299,1,FALSE)</f>
        <v>2018014</v>
      </c>
    </row>
    <row r="64" spans="1:11" x14ac:dyDescent="0.45">
      <c r="A64" s="8">
        <v>143</v>
      </c>
      <c r="B64" s="8">
        <v>0</v>
      </c>
      <c r="C64" s="8">
        <v>2022026</v>
      </c>
      <c r="D64" s="8" t="s">
        <v>75</v>
      </c>
      <c r="E64" s="8">
        <v>2010</v>
      </c>
      <c r="F64" s="8" t="e">
        <v>#N/A</v>
      </c>
      <c r="G64" s="8" t="s">
        <v>290</v>
      </c>
      <c r="J64" s="8">
        <v>50</v>
      </c>
      <c r="K64" s="8">
        <f>VLOOKUP(C64,ČP23!$B$2:$B$299,1,FALSE)</f>
        <v>2022026</v>
      </c>
    </row>
    <row r="65" spans="1:11" x14ac:dyDescent="0.45">
      <c r="A65" s="8">
        <v>146</v>
      </c>
      <c r="B65" s="8">
        <v>0</v>
      </c>
      <c r="C65" s="8">
        <v>2022017</v>
      </c>
      <c r="D65" s="8" t="s">
        <v>77</v>
      </c>
      <c r="E65" s="8">
        <v>2009</v>
      </c>
      <c r="F65" s="8" t="e">
        <v>#N/A</v>
      </c>
      <c r="G65" s="8" t="s">
        <v>290</v>
      </c>
      <c r="J65" s="8">
        <v>32</v>
      </c>
      <c r="K65" s="8">
        <f>VLOOKUP(C65,ČP23!$B$2:$B$299,1,FALSE)</f>
        <v>2022017</v>
      </c>
    </row>
    <row r="66" spans="1:11" x14ac:dyDescent="0.45">
      <c r="A66" s="8">
        <v>147</v>
      </c>
      <c r="B66" s="8">
        <v>0</v>
      </c>
      <c r="C66" s="8">
        <v>2021102</v>
      </c>
      <c r="D66" s="8" t="s">
        <v>272</v>
      </c>
      <c r="E66" s="8">
        <v>2008</v>
      </c>
      <c r="F66" s="8" t="e">
        <v>#N/A</v>
      </c>
      <c r="G66" s="8" t="s">
        <v>290</v>
      </c>
      <c r="J66" s="8">
        <v>29</v>
      </c>
      <c r="K66" s="8">
        <f>VLOOKUP(C66,ČP23!$B$2:$B$299,1,FALSE)</f>
        <v>2021102</v>
      </c>
    </row>
    <row r="67" spans="1:11" x14ac:dyDescent="0.45">
      <c r="A67" s="8">
        <v>145</v>
      </c>
      <c r="B67" s="8">
        <v>0</v>
      </c>
      <c r="C67" s="8">
        <v>2022075</v>
      </c>
      <c r="D67" s="8" t="s">
        <v>33</v>
      </c>
      <c r="E67" s="8">
        <v>2011</v>
      </c>
      <c r="F67" s="8" t="e">
        <v>#N/A</v>
      </c>
      <c r="G67" s="8" t="s">
        <v>290</v>
      </c>
      <c r="J67" s="8">
        <v>24</v>
      </c>
      <c r="K67" s="8">
        <f>VLOOKUP(C67,ČP23!$B$2:$B$299,1,FALSE)</f>
        <v>2022075</v>
      </c>
    </row>
    <row r="68" spans="1:11" x14ac:dyDescent="0.45">
      <c r="A68" s="8">
        <v>139</v>
      </c>
      <c r="B68" s="8">
        <v>0</v>
      </c>
      <c r="C68" s="8">
        <v>2023997</v>
      </c>
      <c r="D68" s="8" t="s">
        <v>289</v>
      </c>
      <c r="E68" s="8">
        <v>2008</v>
      </c>
      <c r="F68" s="8" t="e">
        <v>#N/A</v>
      </c>
      <c r="G68" s="8" t="s">
        <v>290</v>
      </c>
      <c r="J68" s="8">
        <v>22</v>
      </c>
      <c r="K68" s="8">
        <f>VLOOKUP(C68,ČP23!$B$2:$B$299,1,FALSE)</f>
        <v>2023997</v>
      </c>
    </row>
    <row r="69" spans="1:11" x14ac:dyDescent="0.45">
      <c r="A69" s="10">
        <v>148</v>
      </c>
      <c r="B69" s="10">
        <v>0</v>
      </c>
      <c r="C69" s="10">
        <v>2022022</v>
      </c>
      <c r="D69" s="10" t="s">
        <v>35</v>
      </c>
      <c r="E69" s="10">
        <v>2012</v>
      </c>
      <c r="F69" s="10" t="s">
        <v>36</v>
      </c>
      <c r="G69" s="10" t="s">
        <v>290</v>
      </c>
      <c r="J69" s="22">
        <v>100</v>
      </c>
      <c r="K69" s="8">
        <f>VLOOKUP(C69,ČP23!$B$2:$B$299,1,FALSE)</f>
        <v>2022022</v>
      </c>
    </row>
    <row r="70" spans="1:11" x14ac:dyDescent="0.45">
      <c r="A70" s="10">
        <v>149</v>
      </c>
      <c r="B70" s="10">
        <v>0</v>
      </c>
      <c r="C70" s="10">
        <v>2015003</v>
      </c>
      <c r="D70" s="10" t="s">
        <v>38</v>
      </c>
      <c r="E70" s="10">
        <v>2014</v>
      </c>
      <c r="F70" s="10" t="s">
        <v>36</v>
      </c>
      <c r="G70" s="10" t="s">
        <v>290</v>
      </c>
      <c r="J70" s="22">
        <v>80</v>
      </c>
      <c r="K70" s="8">
        <f>VLOOKUP(C70,ČP23!$B$2:$B$299,1,FALSE)</f>
        <v>2015003</v>
      </c>
    </row>
    <row r="71" spans="1:11" x14ac:dyDescent="0.45">
      <c r="A71" s="10">
        <v>151</v>
      </c>
      <c r="B71" s="10">
        <v>0</v>
      </c>
      <c r="C71" s="10">
        <v>2022087</v>
      </c>
      <c r="D71" s="10" t="s">
        <v>350</v>
      </c>
      <c r="E71" s="10">
        <v>2015</v>
      </c>
      <c r="F71" s="10" t="s">
        <v>36</v>
      </c>
      <c r="G71" s="10" t="s">
        <v>290</v>
      </c>
      <c r="J71" s="22">
        <v>60</v>
      </c>
      <c r="K71" s="8">
        <f>VLOOKUP(C71,ČP23!$B$2:$B$299,1,FALSE)</f>
        <v>2022087</v>
      </c>
    </row>
    <row r="72" spans="1:11" x14ac:dyDescent="0.45">
      <c r="A72" s="10">
        <v>155</v>
      </c>
      <c r="B72" s="10">
        <v>0</v>
      </c>
      <c r="C72" s="10">
        <v>2023007</v>
      </c>
      <c r="D72" s="10" t="s">
        <v>351</v>
      </c>
      <c r="E72" s="10">
        <v>2013</v>
      </c>
      <c r="F72" s="10" t="s">
        <v>36</v>
      </c>
      <c r="G72" s="10" t="s">
        <v>290</v>
      </c>
      <c r="J72" s="22">
        <v>50</v>
      </c>
      <c r="K72" s="8">
        <f>VLOOKUP(C72,ČP23!$B$2:$B$299,1,FALSE)</f>
        <v>2023007</v>
      </c>
    </row>
    <row r="73" spans="1:11" x14ac:dyDescent="0.45">
      <c r="A73" s="10">
        <v>154</v>
      </c>
      <c r="B73" s="10">
        <v>0</v>
      </c>
      <c r="C73" s="10">
        <v>2022036</v>
      </c>
      <c r="D73" s="10" t="s">
        <v>43</v>
      </c>
      <c r="E73" s="10">
        <v>2013</v>
      </c>
      <c r="F73" s="10" t="s">
        <v>36</v>
      </c>
      <c r="G73" s="10" t="s">
        <v>290</v>
      </c>
      <c r="J73" s="22">
        <v>45</v>
      </c>
      <c r="K73" s="8">
        <f>VLOOKUP(C73,ČP23!$B$2:$B$299,1,FALSE)</f>
        <v>2022036</v>
      </c>
    </row>
    <row r="74" spans="1:11" x14ac:dyDescent="0.45">
      <c r="A74" s="10">
        <v>150</v>
      </c>
      <c r="B74" s="10">
        <v>0</v>
      </c>
      <c r="C74" s="10">
        <v>2022018</v>
      </c>
      <c r="D74" s="10" t="s">
        <v>40</v>
      </c>
      <c r="E74" s="10">
        <v>2014</v>
      </c>
      <c r="F74" s="10" t="s">
        <v>36</v>
      </c>
      <c r="G74" s="10" t="s">
        <v>290</v>
      </c>
      <c r="J74" s="22">
        <v>40</v>
      </c>
      <c r="K74" s="8">
        <f>VLOOKUP(C74,ČP23!$B$2:$B$299,1,FALSE)</f>
        <v>2022018</v>
      </c>
    </row>
    <row r="75" spans="1:11" x14ac:dyDescent="0.45">
      <c r="A75" s="10">
        <v>157</v>
      </c>
      <c r="B75" s="10">
        <v>0</v>
      </c>
      <c r="C75" s="10">
        <v>2018438</v>
      </c>
      <c r="D75" s="10" t="s">
        <v>8</v>
      </c>
      <c r="E75" s="10">
        <v>2012</v>
      </c>
      <c r="F75" s="10" t="s">
        <v>9</v>
      </c>
      <c r="G75" s="10" t="s">
        <v>290</v>
      </c>
      <c r="J75" s="22">
        <v>100</v>
      </c>
      <c r="K75" s="8">
        <f>VLOOKUP(C75,ČP23!$B$2:$B$299,1,FALSE)</f>
        <v>2018438</v>
      </c>
    </row>
    <row r="76" spans="1:11" x14ac:dyDescent="0.45">
      <c r="A76" s="10">
        <v>159</v>
      </c>
      <c r="B76" s="10">
        <v>0</v>
      </c>
      <c r="C76" s="10">
        <v>2020112</v>
      </c>
      <c r="D76" s="10" t="s">
        <v>13</v>
      </c>
      <c r="E76" s="10">
        <v>2012</v>
      </c>
      <c r="F76" s="10" t="s">
        <v>9</v>
      </c>
      <c r="G76" s="10" t="s">
        <v>290</v>
      </c>
      <c r="J76" s="22">
        <v>80</v>
      </c>
      <c r="K76" s="8">
        <f>VLOOKUP(C76,ČP23!$B$2:$B$299,1,FALSE)</f>
        <v>2020112</v>
      </c>
    </row>
    <row r="77" spans="1:11" x14ac:dyDescent="0.45">
      <c r="A77" s="10">
        <v>161</v>
      </c>
      <c r="B77" s="10">
        <v>0</v>
      </c>
      <c r="C77" s="10">
        <v>2023002</v>
      </c>
      <c r="D77" s="10" t="s">
        <v>256</v>
      </c>
      <c r="E77" s="10">
        <v>2012</v>
      </c>
      <c r="F77" s="10" t="s">
        <v>9</v>
      </c>
      <c r="G77" s="10" t="s">
        <v>290</v>
      </c>
      <c r="J77" s="22">
        <v>60</v>
      </c>
      <c r="K77" s="8">
        <f>VLOOKUP(C77,ČP23!$B$2:$B$299,1,FALSE)</f>
        <v>2023002</v>
      </c>
    </row>
    <row r="78" spans="1:11" x14ac:dyDescent="0.45">
      <c r="A78" s="10">
        <v>158</v>
      </c>
      <c r="B78" s="10">
        <v>0</v>
      </c>
      <c r="C78" s="10">
        <v>2022021</v>
      </c>
      <c r="D78" s="10" t="s">
        <v>299</v>
      </c>
      <c r="E78" s="10">
        <v>2012</v>
      </c>
      <c r="F78" s="10" t="s">
        <v>9</v>
      </c>
      <c r="G78" s="10" t="s">
        <v>290</v>
      </c>
      <c r="J78" s="22">
        <v>45</v>
      </c>
      <c r="K78" s="8">
        <f>VLOOKUP(C78,ČP23!$B$2:$B$299,1,FALSE)</f>
        <v>2022021</v>
      </c>
    </row>
    <row r="79" spans="1:11" x14ac:dyDescent="0.45">
      <c r="A79" s="10">
        <v>160</v>
      </c>
      <c r="B79" s="10">
        <v>0</v>
      </c>
      <c r="C79" s="10">
        <v>2022023</v>
      </c>
      <c r="D79" s="10" t="s">
        <v>15</v>
      </c>
      <c r="E79" s="10">
        <v>2013</v>
      </c>
      <c r="F79" s="10" t="s">
        <v>9</v>
      </c>
      <c r="G79" s="10" t="s">
        <v>290</v>
      </c>
      <c r="J79" s="22">
        <v>40</v>
      </c>
      <c r="K79" s="8">
        <f>VLOOKUP(C79,ČP23!$B$2:$B$299,1,FALSE)</f>
        <v>2022023</v>
      </c>
    </row>
    <row r="80" spans="1:11" x14ac:dyDescent="0.45">
      <c r="A80" s="10">
        <v>162</v>
      </c>
      <c r="B80" s="10">
        <v>0</v>
      </c>
      <c r="C80" s="10">
        <v>2022037</v>
      </c>
      <c r="D80" s="10" t="s">
        <v>18</v>
      </c>
      <c r="E80" s="10">
        <v>2015</v>
      </c>
      <c r="F80" s="10" t="s">
        <v>9</v>
      </c>
      <c r="G80" s="10" t="s">
        <v>290</v>
      </c>
      <c r="J80" s="22">
        <v>36</v>
      </c>
      <c r="K80" s="8">
        <f>VLOOKUP(C80,ČP23!$B$2:$B$299,1,FALSE)</f>
        <v>2022037</v>
      </c>
    </row>
    <row r="81" spans="1:11" x14ac:dyDescent="0.45">
      <c r="A81" s="10">
        <v>164</v>
      </c>
      <c r="B81" s="10">
        <v>0</v>
      </c>
      <c r="C81" s="10">
        <v>2022055</v>
      </c>
      <c r="D81" s="10" t="s">
        <v>22</v>
      </c>
      <c r="E81" s="10">
        <v>2014</v>
      </c>
      <c r="F81" s="10" t="s">
        <v>9</v>
      </c>
      <c r="G81" s="10" t="s">
        <v>290</v>
      </c>
      <c r="J81" s="22">
        <v>32</v>
      </c>
      <c r="K81" s="8">
        <f>VLOOKUP(C81,ČP23!$B$2:$B$299,1,FALSE)</f>
        <v>2022055</v>
      </c>
    </row>
    <row r="82" spans="1:11" x14ac:dyDescent="0.45">
      <c r="A82" s="10">
        <v>165</v>
      </c>
      <c r="B82" s="10">
        <v>0</v>
      </c>
      <c r="C82" s="10">
        <v>2022090</v>
      </c>
      <c r="D82" s="10" t="s">
        <v>27</v>
      </c>
      <c r="E82" s="10">
        <v>2014</v>
      </c>
      <c r="F82" s="10" t="s">
        <v>9</v>
      </c>
      <c r="G82" s="10" t="s">
        <v>290</v>
      </c>
      <c r="J82" s="22">
        <v>29</v>
      </c>
      <c r="K82" s="8">
        <f>VLOOKUP(C82,ČP23!$B$2:$B$299,1,FALSE)</f>
        <v>2022090</v>
      </c>
    </row>
    <row r="83" spans="1:11" x14ac:dyDescent="0.45">
      <c r="A83" s="10">
        <v>166</v>
      </c>
      <c r="B83" s="10">
        <v>0</v>
      </c>
      <c r="C83" s="10">
        <v>2022996</v>
      </c>
      <c r="D83" s="10" t="s">
        <v>439</v>
      </c>
      <c r="E83" s="10">
        <v>2013</v>
      </c>
      <c r="F83" s="10" t="s">
        <v>9</v>
      </c>
      <c r="G83" s="10" t="s">
        <v>290</v>
      </c>
      <c r="J83" s="22">
        <v>26</v>
      </c>
      <c r="K83" s="8">
        <f>VLOOKUP(C83,ČP23!$B$2:$B$299,1,FALSE)</f>
        <v>2022996</v>
      </c>
    </row>
    <row r="84" spans="1:11" x14ac:dyDescent="0.45">
      <c r="A84" s="10">
        <v>167</v>
      </c>
      <c r="B84" s="10">
        <v>0</v>
      </c>
      <c r="C84" s="10">
        <v>2023011</v>
      </c>
      <c r="D84" s="10" t="s">
        <v>440</v>
      </c>
      <c r="E84" s="10">
        <v>2016</v>
      </c>
      <c r="F84" s="10" t="s">
        <v>9</v>
      </c>
      <c r="G84" s="10" t="s">
        <v>290</v>
      </c>
      <c r="J84" s="22">
        <v>26</v>
      </c>
      <c r="K84" s="8">
        <f>VLOOKUP(C84,ČP23!$B$2:$B$299,1,FALSE)</f>
        <v>2023011</v>
      </c>
    </row>
    <row r="85" spans="1:11" x14ac:dyDescent="0.45">
      <c r="A85" s="8">
        <v>17</v>
      </c>
      <c r="B85" s="8">
        <v>1399920</v>
      </c>
      <c r="C85" s="8">
        <v>0</v>
      </c>
      <c r="E85" s="8" t="s">
        <v>424</v>
      </c>
      <c r="F85" s="8">
        <v>2007</v>
      </c>
      <c r="G85" s="8" t="s">
        <v>425</v>
      </c>
      <c r="I85" s="8">
        <v>14</v>
      </c>
      <c r="J85" s="8">
        <v>14</v>
      </c>
    </row>
    <row r="86" spans="1:11" x14ac:dyDescent="0.45">
      <c r="A86" s="10">
        <v>15</v>
      </c>
      <c r="B86" s="10">
        <v>9220176</v>
      </c>
      <c r="C86" s="10">
        <v>0</v>
      </c>
      <c r="E86" s="10" t="s">
        <v>375</v>
      </c>
      <c r="F86" s="10">
        <v>2001</v>
      </c>
      <c r="G86" s="10" t="s">
        <v>359</v>
      </c>
      <c r="I86" s="20">
        <v>14.4</v>
      </c>
      <c r="J86" s="21">
        <v>16</v>
      </c>
    </row>
    <row r="87" spans="1:11" x14ac:dyDescent="0.45">
      <c r="A87" s="10">
        <v>16</v>
      </c>
      <c r="B87" s="10">
        <v>9220162</v>
      </c>
      <c r="C87" s="10">
        <v>0</v>
      </c>
      <c r="E87" s="10" t="s">
        <v>358</v>
      </c>
      <c r="F87" s="10">
        <v>2005</v>
      </c>
      <c r="G87" s="10" t="s">
        <v>359</v>
      </c>
      <c r="I87" s="20">
        <v>13.5</v>
      </c>
      <c r="J87" s="21">
        <v>15</v>
      </c>
    </row>
    <row r="88" spans="1:11" x14ac:dyDescent="0.45">
      <c r="A88" s="10">
        <v>25</v>
      </c>
      <c r="B88" s="10">
        <v>9220182</v>
      </c>
      <c r="C88" s="10">
        <v>0</v>
      </c>
      <c r="E88" s="10" t="s">
        <v>436</v>
      </c>
      <c r="F88" s="10">
        <v>1993</v>
      </c>
      <c r="G88" s="10" t="s">
        <v>359</v>
      </c>
      <c r="I88" s="20">
        <v>5.4</v>
      </c>
      <c r="J88" s="21">
        <v>6</v>
      </c>
    </row>
    <row r="89" spans="1:11" x14ac:dyDescent="0.45">
      <c r="A89" s="10">
        <v>11</v>
      </c>
      <c r="B89" s="10">
        <v>9220165</v>
      </c>
      <c r="C89" s="10">
        <v>0</v>
      </c>
      <c r="E89" s="10" t="s">
        <v>389</v>
      </c>
      <c r="F89" s="10">
        <v>2005</v>
      </c>
      <c r="G89" s="10" t="s">
        <v>359</v>
      </c>
      <c r="I89" s="20">
        <v>12</v>
      </c>
      <c r="J89" s="21">
        <v>24</v>
      </c>
    </row>
    <row r="90" spans="1:11" x14ac:dyDescent="0.45">
      <c r="A90" s="10">
        <v>16</v>
      </c>
      <c r="B90" s="10">
        <v>9220161</v>
      </c>
      <c r="C90" s="10">
        <v>0</v>
      </c>
      <c r="E90" s="10" t="s">
        <v>392</v>
      </c>
      <c r="F90" s="10">
        <v>2004</v>
      </c>
      <c r="G90" s="10" t="s">
        <v>359</v>
      </c>
      <c r="I90" s="20">
        <v>7.5</v>
      </c>
      <c r="J90" s="21">
        <v>15</v>
      </c>
    </row>
    <row r="91" spans="1:11" x14ac:dyDescent="0.45">
      <c r="A91" s="10">
        <v>8</v>
      </c>
      <c r="B91" s="10">
        <v>9200195</v>
      </c>
      <c r="C91" s="10">
        <v>0</v>
      </c>
      <c r="E91" s="10" t="s">
        <v>381</v>
      </c>
      <c r="F91" s="10">
        <v>2004</v>
      </c>
      <c r="G91" s="10" t="s">
        <v>326</v>
      </c>
      <c r="I91" s="20">
        <v>28.8</v>
      </c>
      <c r="J91" s="21">
        <v>32</v>
      </c>
    </row>
    <row r="92" spans="1:11" x14ac:dyDescent="0.45">
      <c r="A92" s="10">
        <v>2</v>
      </c>
      <c r="B92" s="10">
        <v>9200200</v>
      </c>
      <c r="C92" s="10">
        <v>0</v>
      </c>
      <c r="E92" s="10" t="s">
        <v>384</v>
      </c>
      <c r="F92" s="10">
        <v>2004</v>
      </c>
      <c r="G92" s="10" t="s">
        <v>326</v>
      </c>
      <c r="I92" s="20">
        <v>40</v>
      </c>
      <c r="J92" s="21">
        <v>80</v>
      </c>
    </row>
    <row r="93" spans="1:11" x14ac:dyDescent="0.45">
      <c r="A93" s="10">
        <v>3</v>
      </c>
      <c r="B93" s="10">
        <v>9200215</v>
      </c>
      <c r="C93" s="10">
        <v>0</v>
      </c>
      <c r="E93" s="10" t="s">
        <v>383</v>
      </c>
      <c r="F93" s="10">
        <v>2006</v>
      </c>
      <c r="G93" s="10" t="s">
        <v>326</v>
      </c>
      <c r="I93" s="20">
        <v>30</v>
      </c>
      <c r="J93" s="21">
        <v>60</v>
      </c>
    </row>
    <row r="94" spans="1:11" x14ac:dyDescent="0.45">
      <c r="A94" s="10">
        <v>4</v>
      </c>
      <c r="B94" s="10">
        <v>9200194</v>
      </c>
      <c r="C94" s="10">
        <v>0</v>
      </c>
      <c r="E94" s="10" t="s">
        <v>385</v>
      </c>
      <c r="F94" s="10">
        <v>2004</v>
      </c>
      <c r="G94" s="10" t="s">
        <v>326</v>
      </c>
      <c r="I94" s="20">
        <v>25</v>
      </c>
      <c r="J94" s="21">
        <v>50</v>
      </c>
    </row>
    <row r="95" spans="1:11" x14ac:dyDescent="0.45">
      <c r="A95" s="10">
        <v>9</v>
      </c>
      <c r="B95" s="10">
        <v>9200225</v>
      </c>
      <c r="C95" s="10">
        <v>0</v>
      </c>
      <c r="E95" s="10" t="s">
        <v>390</v>
      </c>
      <c r="F95" s="10">
        <v>2007</v>
      </c>
      <c r="G95" s="10" t="s">
        <v>326</v>
      </c>
      <c r="I95" s="20">
        <v>14.5</v>
      </c>
      <c r="J95" s="21">
        <v>29</v>
      </c>
    </row>
    <row r="96" spans="1:11" x14ac:dyDescent="0.45">
      <c r="A96" s="8">
        <v>119</v>
      </c>
      <c r="B96" s="8">
        <v>0</v>
      </c>
      <c r="C96" s="8">
        <v>1010</v>
      </c>
      <c r="D96" s="8" t="s">
        <v>327</v>
      </c>
      <c r="E96" s="8">
        <v>2008</v>
      </c>
      <c r="F96" s="8" t="s">
        <v>36</v>
      </c>
      <c r="G96" s="8" t="s">
        <v>326</v>
      </c>
      <c r="J96" s="8">
        <v>80</v>
      </c>
    </row>
    <row r="97" spans="1:10" x14ac:dyDescent="0.45">
      <c r="A97" s="8">
        <v>110</v>
      </c>
      <c r="B97" s="8">
        <v>0</v>
      </c>
      <c r="C97" s="8">
        <v>1009</v>
      </c>
      <c r="D97" s="8" t="s">
        <v>325</v>
      </c>
      <c r="E97" s="8">
        <v>2008</v>
      </c>
      <c r="F97" s="8" t="s">
        <v>36</v>
      </c>
      <c r="G97" s="8" t="s">
        <v>326</v>
      </c>
      <c r="J97" s="8">
        <v>50</v>
      </c>
    </row>
    <row r="98" spans="1:10" x14ac:dyDescent="0.45">
      <c r="A98" s="10">
        <v>15</v>
      </c>
      <c r="B98" s="10">
        <v>9240044</v>
      </c>
      <c r="C98" s="10">
        <v>0</v>
      </c>
      <c r="E98" s="10" t="s">
        <v>401</v>
      </c>
      <c r="F98" s="10">
        <v>2006</v>
      </c>
      <c r="G98" s="10" t="s">
        <v>320</v>
      </c>
      <c r="I98" s="20">
        <v>8</v>
      </c>
      <c r="J98" s="21">
        <v>16</v>
      </c>
    </row>
    <row r="99" spans="1:10" x14ac:dyDescent="0.45">
      <c r="A99" s="8">
        <v>14</v>
      </c>
      <c r="B99" s="8">
        <v>1249965</v>
      </c>
      <c r="C99" s="8">
        <v>0</v>
      </c>
      <c r="E99" s="8" t="s">
        <v>412</v>
      </c>
      <c r="F99" s="8">
        <v>2003</v>
      </c>
      <c r="G99" s="8" t="s">
        <v>320</v>
      </c>
      <c r="I99" s="8">
        <v>18</v>
      </c>
      <c r="J99" s="8">
        <v>18</v>
      </c>
    </row>
    <row r="100" spans="1:10" x14ac:dyDescent="0.45">
      <c r="A100" s="8">
        <v>26</v>
      </c>
      <c r="B100" s="8">
        <v>1249972</v>
      </c>
      <c r="C100" s="8">
        <v>0</v>
      </c>
      <c r="E100" s="8" t="s">
        <v>426</v>
      </c>
      <c r="F100" s="8">
        <v>2007</v>
      </c>
      <c r="G100" s="8" t="s">
        <v>320</v>
      </c>
      <c r="I100" s="8">
        <v>5</v>
      </c>
      <c r="J100" s="8">
        <v>5</v>
      </c>
    </row>
    <row r="101" spans="1:10" x14ac:dyDescent="0.45">
      <c r="A101" s="8">
        <v>129</v>
      </c>
      <c r="B101" s="8">
        <v>0</v>
      </c>
      <c r="C101" s="8">
        <v>1016</v>
      </c>
      <c r="D101" s="8" t="s">
        <v>336</v>
      </c>
      <c r="E101" s="8">
        <v>2011</v>
      </c>
      <c r="F101" s="8" t="s">
        <v>36</v>
      </c>
      <c r="G101" s="8" t="s">
        <v>320</v>
      </c>
      <c r="J101" s="8">
        <v>24</v>
      </c>
    </row>
    <row r="102" spans="1:10" x14ac:dyDescent="0.45">
      <c r="A102" s="8">
        <v>127</v>
      </c>
      <c r="B102" s="8">
        <v>0</v>
      </c>
      <c r="C102" s="8">
        <v>1008</v>
      </c>
      <c r="D102" s="8" t="s">
        <v>324</v>
      </c>
      <c r="E102" s="8">
        <v>2008</v>
      </c>
      <c r="F102" s="8" t="s">
        <v>36</v>
      </c>
      <c r="G102" s="8" t="s">
        <v>320</v>
      </c>
      <c r="J102" s="8">
        <v>18</v>
      </c>
    </row>
    <row r="103" spans="1:10" x14ac:dyDescent="0.45">
      <c r="A103" s="8">
        <v>138</v>
      </c>
      <c r="B103" s="8">
        <v>0</v>
      </c>
      <c r="C103" s="8">
        <v>1006</v>
      </c>
      <c r="D103" s="8" t="s">
        <v>322</v>
      </c>
      <c r="E103" s="8">
        <v>2011</v>
      </c>
      <c r="F103" s="8" t="e">
        <v>#N/A</v>
      </c>
      <c r="G103" s="8" t="s">
        <v>320</v>
      </c>
      <c r="J103" s="8">
        <v>45</v>
      </c>
    </row>
    <row r="104" spans="1:10" x14ac:dyDescent="0.45">
      <c r="A104" s="8">
        <v>141</v>
      </c>
      <c r="B104" s="8">
        <v>0</v>
      </c>
      <c r="C104" s="8">
        <v>1004</v>
      </c>
      <c r="D104" s="8" t="s">
        <v>319</v>
      </c>
      <c r="E104" s="8">
        <v>2009</v>
      </c>
      <c r="F104" s="8" t="e">
        <v>#N/A</v>
      </c>
      <c r="G104" s="8" t="s">
        <v>320</v>
      </c>
      <c r="J104" s="8">
        <v>36</v>
      </c>
    </row>
    <row r="105" spans="1:10" x14ac:dyDescent="0.45">
      <c r="A105" s="8">
        <v>144</v>
      </c>
      <c r="B105" s="8">
        <v>0</v>
      </c>
      <c r="C105" s="8">
        <v>1005</v>
      </c>
      <c r="D105" s="8" t="s">
        <v>321</v>
      </c>
      <c r="E105" s="8">
        <v>2009</v>
      </c>
      <c r="F105" s="8" t="e">
        <v>#N/A</v>
      </c>
      <c r="G105" s="8" t="s">
        <v>320</v>
      </c>
      <c r="J105" s="8">
        <v>26</v>
      </c>
    </row>
    <row r="106" spans="1:10" x14ac:dyDescent="0.45">
      <c r="A106" s="8">
        <v>134</v>
      </c>
      <c r="B106" s="8">
        <v>0</v>
      </c>
      <c r="C106" s="8">
        <v>1014</v>
      </c>
      <c r="D106" s="8" t="s">
        <v>333</v>
      </c>
      <c r="E106" s="8">
        <v>2009</v>
      </c>
      <c r="F106" s="8" t="s">
        <v>36</v>
      </c>
      <c r="G106" s="8" t="s">
        <v>334</v>
      </c>
      <c r="J106" s="8">
        <v>10</v>
      </c>
    </row>
    <row r="107" spans="1:10" x14ac:dyDescent="0.45">
      <c r="A107" s="8">
        <v>32</v>
      </c>
      <c r="B107" s="8">
        <v>1279922</v>
      </c>
      <c r="C107" s="8">
        <v>0</v>
      </c>
      <c r="E107" s="8" t="s">
        <v>430</v>
      </c>
      <c r="F107" s="8">
        <v>1997</v>
      </c>
      <c r="G107" s="8" t="s">
        <v>431</v>
      </c>
      <c r="I107" s="8">
        <v>2.6</v>
      </c>
      <c r="J107" s="8">
        <v>2.6</v>
      </c>
    </row>
    <row r="108" spans="1:10" x14ac:dyDescent="0.45">
      <c r="A108" s="10">
        <v>9</v>
      </c>
      <c r="B108" s="10">
        <v>9040297</v>
      </c>
      <c r="C108" s="10">
        <v>0</v>
      </c>
      <c r="E108" s="10" t="s">
        <v>353</v>
      </c>
      <c r="F108" s="10">
        <v>1997</v>
      </c>
      <c r="G108" s="10" t="s">
        <v>354</v>
      </c>
      <c r="I108" s="20">
        <v>26.1</v>
      </c>
      <c r="J108" s="21">
        <v>29</v>
      </c>
    </row>
    <row r="109" spans="1:10" x14ac:dyDescent="0.45">
      <c r="A109" s="10">
        <v>7</v>
      </c>
      <c r="B109" s="10">
        <v>9400127</v>
      </c>
      <c r="C109" s="10">
        <v>0</v>
      </c>
      <c r="E109" s="10" t="s">
        <v>372</v>
      </c>
      <c r="F109" s="10">
        <v>1997</v>
      </c>
      <c r="G109" s="10" t="s">
        <v>373</v>
      </c>
      <c r="I109" s="20">
        <v>32.4</v>
      </c>
      <c r="J109" s="21">
        <v>36</v>
      </c>
    </row>
    <row r="110" spans="1:10" x14ac:dyDescent="0.45">
      <c r="A110" s="8">
        <v>15</v>
      </c>
      <c r="B110" s="8">
        <v>9405064</v>
      </c>
      <c r="C110" s="8">
        <v>0</v>
      </c>
      <c r="E110" s="8" t="s">
        <v>422</v>
      </c>
      <c r="F110" s="8">
        <v>2006</v>
      </c>
      <c r="G110" s="8" t="s">
        <v>373</v>
      </c>
      <c r="I110" s="8">
        <v>16</v>
      </c>
      <c r="J110" s="8">
        <v>16</v>
      </c>
    </row>
    <row r="111" spans="1:10" x14ac:dyDescent="0.45">
      <c r="A111" s="8">
        <v>25</v>
      </c>
      <c r="B111" s="8">
        <v>9405061</v>
      </c>
      <c r="C111" s="8">
        <v>0</v>
      </c>
      <c r="E111" s="8" t="s">
        <v>421</v>
      </c>
      <c r="F111" s="8">
        <v>2006</v>
      </c>
      <c r="G111" s="8" t="s">
        <v>373</v>
      </c>
      <c r="I111" s="8">
        <v>6</v>
      </c>
      <c r="J111" s="8">
        <v>6</v>
      </c>
    </row>
    <row r="112" spans="1:10" x14ac:dyDescent="0.45">
      <c r="A112" s="8">
        <v>34</v>
      </c>
      <c r="B112" s="8">
        <v>9405066</v>
      </c>
      <c r="E112" s="8" t="s">
        <v>406</v>
      </c>
      <c r="F112" s="8">
        <v>2000</v>
      </c>
      <c r="G112" s="8" t="s">
        <v>373</v>
      </c>
      <c r="I112" s="8">
        <v>2.2000000000000002</v>
      </c>
      <c r="J112" s="8">
        <v>2.2000000000000002</v>
      </c>
    </row>
    <row r="113" spans="1:10" x14ac:dyDescent="0.45">
      <c r="A113" s="8">
        <v>30</v>
      </c>
      <c r="B113" s="8">
        <v>9425067</v>
      </c>
      <c r="C113" s="8">
        <v>0</v>
      </c>
      <c r="E113" s="8" t="s">
        <v>428</v>
      </c>
      <c r="F113" s="8">
        <v>2003</v>
      </c>
      <c r="G113" s="8" t="s">
        <v>429</v>
      </c>
      <c r="I113" s="8">
        <v>3.2</v>
      </c>
      <c r="J113" s="8">
        <v>3.2</v>
      </c>
    </row>
    <row r="114" spans="1:10" x14ac:dyDescent="0.45">
      <c r="A114" s="10">
        <v>5</v>
      </c>
      <c r="B114" s="10">
        <v>9460036</v>
      </c>
      <c r="C114" s="10">
        <v>0</v>
      </c>
      <c r="E114" s="10" t="s">
        <v>360</v>
      </c>
      <c r="F114" s="10">
        <v>1998</v>
      </c>
      <c r="G114" s="10" t="s">
        <v>342</v>
      </c>
      <c r="I114" s="20">
        <v>40.5</v>
      </c>
      <c r="J114" s="21">
        <v>45</v>
      </c>
    </row>
    <row r="115" spans="1:10" x14ac:dyDescent="0.45">
      <c r="A115" s="10">
        <v>8</v>
      </c>
      <c r="B115" s="10">
        <v>9460049</v>
      </c>
      <c r="C115" s="10">
        <v>0</v>
      </c>
      <c r="E115" s="10" t="s">
        <v>396</v>
      </c>
      <c r="F115" s="10">
        <v>2004</v>
      </c>
      <c r="G115" s="10" t="s">
        <v>342</v>
      </c>
      <c r="I115" s="20">
        <v>16</v>
      </c>
      <c r="J115" s="21">
        <v>32</v>
      </c>
    </row>
    <row r="116" spans="1:10" x14ac:dyDescent="0.45">
      <c r="A116" s="10">
        <v>25</v>
      </c>
      <c r="B116" s="10">
        <v>9460053</v>
      </c>
      <c r="C116" s="10">
        <v>0</v>
      </c>
      <c r="E116" s="10" t="s">
        <v>397</v>
      </c>
      <c r="F116" s="10">
        <v>2006</v>
      </c>
      <c r="G116" s="10" t="s">
        <v>342</v>
      </c>
      <c r="I116" s="20">
        <v>3</v>
      </c>
      <c r="J116" s="21">
        <v>6</v>
      </c>
    </row>
    <row r="117" spans="1:10" x14ac:dyDescent="0.45">
      <c r="A117" s="8">
        <v>6</v>
      </c>
      <c r="B117" s="8">
        <v>1469964</v>
      </c>
      <c r="C117" s="8">
        <v>0</v>
      </c>
      <c r="E117" s="8" t="s">
        <v>420</v>
      </c>
      <c r="F117" s="8">
        <v>2004</v>
      </c>
      <c r="G117" s="8" t="s">
        <v>342</v>
      </c>
      <c r="I117" s="8">
        <v>40</v>
      </c>
      <c r="J117" s="8">
        <v>40</v>
      </c>
    </row>
    <row r="118" spans="1:10" x14ac:dyDescent="0.45">
      <c r="A118" s="8">
        <v>11</v>
      </c>
      <c r="B118" s="8">
        <v>1469965</v>
      </c>
      <c r="C118" s="8">
        <v>0</v>
      </c>
      <c r="E118" s="8" t="s">
        <v>418</v>
      </c>
      <c r="F118" s="8">
        <v>2006</v>
      </c>
      <c r="G118" s="8" t="s">
        <v>342</v>
      </c>
      <c r="I118" s="8">
        <v>24</v>
      </c>
      <c r="J118" s="8">
        <v>24</v>
      </c>
    </row>
    <row r="119" spans="1:10" x14ac:dyDescent="0.45">
      <c r="A119" s="8">
        <v>140</v>
      </c>
      <c r="B119" s="8">
        <v>0</v>
      </c>
      <c r="C119" s="8">
        <v>1019</v>
      </c>
      <c r="D119" s="8" t="s">
        <v>341</v>
      </c>
      <c r="E119" s="8">
        <v>2009</v>
      </c>
      <c r="F119" s="8" t="e">
        <v>#N/A</v>
      </c>
      <c r="G119" s="8" t="s">
        <v>342</v>
      </c>
      <c r="J119" s="8">
        <v>40</v>
      </c>
    </row>
    <row r="120" spans="1:10" x14ac:dyDescent="0.45">
      <c r="A120" s="10">
        <v>3</v>
      </c>
      <c r="B120" s="10">
        <v>9510467</v>
      </c>
      <c r="C120" s="10">
        <v>0</v>
      </c>
      <c r="E120" s="10" t="s">
        <v>355</v>
      </c>
      <c r="F120" s="10">
        <v>2002</v>
      </c>
      <c r="G120" s="10" t="s">
        <v>356</v>
      </c>
      <c r="I120" s="20">
        <v>54</v>
      </c>
      <c r="J120" s="21">
        <v>60</v>
      </c>
    </row>
    <row r="121" spans="1:10" x14ac:dyDescent="0.45">
      <c r="A121" s="10">
        <v>6</v>
      </c>
      <c r="B121" s="10">
        <v>9510495</v>
      </c>
      <c r="C121" s="10">
        <v>0</v>
      </c>
      <c r="E121" s="10" t="s">
        <v>357</v>
      </c>
      <c r="F121" s="10">
        <v>2003</v>
      </c>
      <c r="G121" s="10" t="s">
        <v>356</v>
      </c>
      <c r="I121" s="20">
        <v>36</v>
      </c>
      <c r="J121" s="21">
        <v>40</v>
      </c>
    </row>
    <row r="122" spans="1:10" x14ac:dyDescent="0.45">
      <c r="A122" s="10">
        <v>1</v>
      </c>
      <c r="B122" s="10">
        <v>9510515</v>
      </c>
      <c r="C122" s="10">
        <v>0</v>
      </c>
      <c r="E122" s="10" t="s">
        <v>361</v>
      </c>
      <c r="F122" s="10">
        <v>2005</v>
      </c>
      <c r="G122" s="10" t="s">
        <v>356</v>
      </c>
      <c r="I122" s="20">
        <v>50</v>
      </c>
      <c r="J122" s="21">
        <v>100</v>
      </c>
    </row>
    <row r="123" spans="1:10" x14ac:dyDescent="0.45">
      <c r="A123" s="10">
        <v>6</v>
      </c>
      <c r="B123" s="10">
        <v>9510517</v>
      </c>
      <c r="C123" s="10">
        <v>0</v>
      </c>
      <c r="E123" s="10" t="s">
        <v>362</v>
      </c>
      <c r="F123" s="10">
        <v>2005</v>
      </c>
      <c r="G123" s="10" t="s">
        <v>356</v>
      </c>
      <c r="I123" s="20">
        <v>20</v>
      </c>
      <c r="J123" s="21">
        <v>40</v>
      </c>
    </row>
    <row r="124" spans="1:10" x14ac:dyDescent="0.45">
      <c r="A124" s="10">
        <v>13</v>
      </c>
      <c r="B124" s="10">
        <v>9510516</v>
      </c>
      <c r="C124" s="10">
        <v>0</v>
      </c>
      <c r="E124" s="10" t="s">
        <v>393</v>
      </c>
      <c r="F124" s="10">
        <v>2005</v>
      </c>
      <c r="G124" s="10" t="s">
        <v>356</v>
      </c>
      <c r="I124" s="20">
        <v>10</v>
      </c>
      <c r="J124" s="21">
        <v>20</v>
      </c>
    </row>
    <row r="125" spans="1:10" x14ac:dyDescent="0.45">
      <c r="A125" s="10">
        <v>17</v>
      </c>
      <c r="B125" s="10">
        <v>9510540</v>
      </c>
      <c r="C125" s="10">
        <v>0</v>
      </c>
      <c r="E125" s="10" t="s">
        <v>386</v>
      </c>
      <c r="F125" s="10">
        <v>2006</v>
      </c>
      <c r="G125" s="10" t="s">
        <v>356</v>
      </c>
      <c r="I125" s="20">
        <v>7</v>
      </c>
      <c r="J125" s="21">
        <v>14</v>
      </c>
    </row>
    <row r="126" spans="1:10" x14ac:dyDescent="0.45">
      <c r="A126" s="10">
        <v>19</v>
      </c>
      <c r="B126" s="10">
        <v>9510513</v>
      </c>
      <c r="C126" s="10">
        <v>0</v>
      </c>
      <c r="E126" s="10" t="s">
        <v>398</v>
      </c>
      <c r="F126" s="10">
        <v>2005</v>
      </c>
      <c r="G126" s="10" t="s">
        <v>356</v>
      </c>
      <c r="I126" s="20">
        <v>6</v>
      </c>
      <c r="J126" s="21">
        <v>12</v>
      </c>
    </row>
    <row r="127" spans="1:10" x14ac:dyDescent="0.45">
      <c r="A127" s="10">
        <v>26</v>
      </c>
      <c r="B127" s="10">
        <v>9510547</v>
      </c>
      <c r="C127" s="10">
        <v>0</v>
      </c>
      <c r="E127" s="10" t="s">
        <v>391</v>
      </c>
      <c r="F127" s="10">
        <v>2006</v>
      </c>
      <c r="G127" s="10" t="s">
        <v>356</v>
      </c>
      <c r="I127" s="20">
        <v>2.5</v>
      </c>
      <c r="J127" s="21">
        <v>5</v>
      </c>
    </row>
    <row r="128" spans="1:10" x14ac:dyDescent="0.45">
      <c r="A128" s="10">
        <v>29</v>
      </c>
      <c r="B128" s="10">
        <v>9510545</v>
      </c>
      <c r="C128" s="10">
        <v>0</v>
      </c>
      <c r="E128" s="10" t="s">
        <v>387</v>
      </c>
      <c r="F128" s="10">
        <v>2006</v>
      </c>
      <c r="G128" s="10" t="s">
        <v>356</v>
      </c>
      <c r="I128" s="20">
        <v>1.8</v>
      </c>
      <c r="J128" s="21">
        <v>3.6</v>
      </c>
    </row>
    <row r="129" spans="1:10" x14ac:dyDescent="0.45">
      <c r="A129" s="8">
        <v>2</v>
      </c>
      <c r="B129" s="8">
        <v>9515240</v>
      </c>
      <c r="C129" s="8">
        <v>0</v>
      </c>
      <c r="E129" s="8" t="s">
        <v>409</v>
      </c>
      <c r="F129" s="8">
        <v>2007</v>
      </c>
      <c r="G129" s="8" t="s">
        <v>356</v>
      </c>
      <c r="I129" s="8">
        <v>80</v>
      </c>
      <c r="J129" s="8">
        <v>80</v>
      </c>
    </row>
    <row r="130" spans="1:10" x14ac:dyDescent="0.45">
      <c r="A130" s="8">
        <v>7</v>
      </c>
      <c r="B130" s="8">
        <v>9515218</v>
      </c>
      <c r="C130" s="8">
        <v>0</v>
      </c>
      <c r="E130" s="8" t="s">
        <v>415</v>
      </c>
      <c r="F130" s="8">
        <v>2004</v>
      </c>
      <c r="G130" s="8" t="s">
        <v>356</v>
      </c>
      <c r="I130" s="8">
        <v>36</v>
      </c>
      <c r="J130" s="8">
        <v>36</v>
      </c>
    </row>
    <row r="131" spans="1:10" x14ac:dyDescent="0.45">
      <c r="A131" s="8">
        <v>9</v>
      </c>
      <c r="B131" s="8">
        <v>9515241</v>
      </c>
      <c r="C131" s="8">
        <v>0</v>
      </c>
      <c r="E131" s="8" t="s">
        <v>411</v>
      </c>
      <c r="F131" s="8">
        <v>2007</v>
      </c>
      <c r="G131" s="8" t="s">
        <v>356</v>
      </c>
      <c r="I131" s="8">
        <v>29</v>
      </c>
      <c r="J131" s="8">
        <v>29</v>
      </c>
    </row>
    <row r="132" spans="1:10" x14ac:dyDescent="0.45">
      <c r="A132" s="8">
        <v>10</v>
      </c>
      <c r="B132" s="8">
        <v>9515242</v>
      </c>
      <c r="C132" s="8">
        <v>0</v>
      </c>
      <c r="E132" s="8" t="s">
        <v>419</v>
      </c>
      <c r="F132" s="8">
        <v>2007</v>
      </c>
      <c r="G132" s="8" t="s">
        <v>356</v>
      </c>
      <c r="I132" s="8">
        <v>26</v>
      </c>
      <c r="J132" s="8">
        <v>26</v>
      </c>
    </row>
    <row r="133" spans="1:10" x14ac:dyDescent="0.45">
      <c r="A133" s="8">
        <v>12</v>
      </c>
      <c r="B133" s="8">
        <v>9515217</v>
      </c>
      <c r="C133" s="8">
        <v>0</v>
      </c>
      <c r="E133" s="8" t="s">
        <v>413</v>
      </c>
      <c r="F133" s="8">
        <v>2004</v>
      </c>
      <c r="G133" s="8" t="s">
        <v>356</v>
      </c>
      <c r="I133" s="8">
        <v>22</v>
      </c>
      <c r="J133" s="8">
        <v>22</v>
      </c>
    </row>
    <row r="134" spans="1:10" x14ac:dyDescent="0.45">
      <c r="A134" s="10">
        <v>5</v>
      </c>
      <c r="B134" s="10">
        <v>9700069</v>
      </c>
      <c r="C134" s="10">
        <v>0</v>
      </c>
      <c r="E134" s="10" t="s">
        <v>382</v>
      </c>
      <c r="F134" s="10">
        <v>2004</v>
      </c>
      <c r="G134" s="10" t="s">
        <v>331</v>
      </c>
      <c r="I134" s="20">
        <v>22.5</v>
      </c>
      <c r="J134" s="21">
        <v>45</v>
      </c>
    </row>
    <row r="135" spans="1:10" x14ac:dyDescent="0.45">
      <c r="A135" s="8">
        <v>13</v>
      </c>
      <c r="B135" s="8">
        <v>1709951</v>
      </c>
      <c r="C135" s="8">
        <v>0</v>
      </c>
      <c r="E135" s="8" t="s">
        <v>410</v>
      </c>
      <c r="F135" s="8">
        <v>2003</v>
      </c>
      <c r="G135" s="8" t="s">
        <v>331</v>
      </c>
      <c r="I135" s="8">
        <v>20</v>
      </c>
      <c r="J135" s="8">
        <v>20</v>
      </c>
    </row>
    <row r="136" spans="1:10" x14ac:dyDescent="0.45">
      <c r="A136" s="8">
        <v>18</v>
      </c>
      <c r="B136" s="8">
        <v>1709956</v>
      </c>
      <c r="C136" s="8">
        <v>0</v>
      </c>
      <c r="E136" s="8" t="s">
        <v>423</v>
      </c>
      <c r="F136" s="8">
        <v>2005</v>
      </c>
      <c r="G136" s="8" t="s">
        <v>331</v>
      </c>
      <c r="I136" s="8">
        <v>13</v>
      </c>
      <c r="J136" s="8">
        <v>13</v>
      </c>
    </row>
    <row r="137" spans="1:10" x14ac:dyDescent="0.45">
      <c r="A137" s="8">
        <v>27</v>
      </c>
      <c r="B137" s="8">
        <v>1709958</v>
      </c>
      <c r="C137" s="8">
        <v>0</v>
      </c>
      <c r="E137" s="8" t="s">
        <v>417</v>
      </c>
      <c r="F137" s="8">
        <v>2007</v>
      </c>
      <c r="G137" s="8" t="s">
        <v>331</v>
      </c>
      <c r="I137" s="8">
        <v>4.5</v>
      </c>
      <c r="J137" s="8">
        <v>4.5</v>
      </c>
    </row>
    <row r="138" spans="1:10" x14ac:dyDescent="0.45">
      <c r="A138" s="8">
        <v>105</v>
      </c>
      <c r="B138" s="8">
        <v>0</v>
      </c>
      <c r="C138" s="8">
        <v>1020</v>
      </c>
      <c r="D138" s="8" t="s">
        <v>344</v>
      </c>
      <c r="E138" s="8">
        <v>2008</v>
      </c>
      <c r="F138" s="8" t="s">
        <v>36</v>
      </c>
      <c r="G138" s="8" t="s">
        <v>331</v>
      </c>
      <c r="J138" s="8">
        <v>45</v>
      </c>
    </row>
    <row r="139" spans="1:10" x14ac:dyDescent="0.45">
      <c r="A139" s="8">
        <v>114</v>
      </c>
      <c r="B139" s="8">
        <v>0</v>
      </c>
      <c r="C139" s="8">
        <v>1017</v>
      </c>
      <c r="D139" s="8" t="s">
        <v>339</v>
      </c>
      <c r="E139" s="8">
        <v>2008</v>
      </c>
      <c r="F139" s="8" t="s">
        <v>36</v>
      </c>
      <c r="G139" s="8" t="s">
        <v>331</v>
      </c>
      <c r="J139" s="8">
        <v>20</v>
      </c>
    </row>
    <row r="140" spans="1:10" x14ac:dyDescent="0.45">
      <c r="A140" s="8">
        <v>128</v>
      </c>
      <c r="B140" s="8">
        <v>0</v>
      </c>
      <c r="C140" s="8">
        <v>1012</v>
      </c>
      <c r="D140" s="8" t="s">
        <v>330</v>
      </c>
      <c r="E140" s="8">
        <v>2008</v>
      </c>
      <c r="F140" s="8" t="s">
        <v>36</v>
      </c>
      <c r="G140" s="8" t="s">
        <v>331</v>
      </c>
      <c r="J140" s="8">
        <v>15</v>
      </c>
    </row>
    <row r="141" spans="1:10" x14ac:dyDescent="0.45">
      <c r="A141" s="8">
        <v>130</v>
      </c>
      <c r="B141" s="8">
        <v>0</v>
      </c>
      <c r="C141" s="8">
        <v>1018</v>
      </c>
      <c r="D141" s="8" t="s">
        <v>340</v>
      </c>
      <c r="E141" s="8">
        <v>2009</v>
      </c>
      <c r="F141" s="8" t="s">
        <v>36</v>
      </c>
      <c r="G141" s="8" t="s">
        <v>331</v>
      </c>
      <c r="J141" s="8">
        <v>14</v>
      </c>
    </row>
    <row r="142" spans="1:10" x14ac:dyDescent="0.45">
      <c r="A142" s="10">
        <v>152</v>
      </c>
      <c r="B142" s="10">
        <v>0</v>
      </c>
      <c r="C142" s="10">
        <v>1018</v>
      </c>
      <c r="D142" s="10" t="s">
        <v>338</v>
      </c>
      <c r="E142" s="10">
        <v>2012</v>
      </c>
      <c r="F142" s="10" t="s">
        <v>36</v>
      </c>
      <c r="G142" s="10" t="s">
        <v>331</v>
      </c>
      <c r="J142" s="22">
        <v>36</v>
      </c>
    </row>
    <row r="143" spans="1:10" x14ac:dyDescent="0.45">
      <c r="A143" s="10">
        <v>23</v>
      </c>
      <c r="B143" s="10">
        <v>9500184</v>
      </c>
      <c r="C143" s="10">
        <v>0</v>
      </c>
      <c r="E143" s="10" t="s">
        <v>379</v>
      </c>
      <c r="F143" s="10">
        <v>1981</v>
      </c>
      <c r="G143" s="10" t="s">
        <v>380</v>
      </c>
      <c r="I143" s="20">
        <v>7.2</v>
      </c>
      <c r="J143" s="21">
        <v>8</v>
      </c>
    </row>
    <row r="144" spans="1:10" x14ac:dyDescent="0.45">
      <c r="A144" s="10">
        <v>14</v>
      </c>
      <c r="B144" s="10">
        <v>9690162</v>
      </c>
      <c r="C144" s="10">
        <v>0</v>
      </c>
      <c r="E144" s="10" t="s">
        <v>368</v>
      </c>
      <c r="F144" s="10">
        <v>2003</v>
      </c>
      <c r="G144" s="10" t="s">
        <v>297</v>
      </c>
      <c r="I144" s="20">
        <v>16.2</v>
      </c>
      <c r="J144" s="21">
        <v>18</v>
      </c>
    </row>
    <row r="145" spans="1:10" x14ac:dyDescent="0.45">
      <c r="A145" s="8">
        <v>107</v>
      </c>
      <c r="B145" s="8">
        <v>0</v>
      </c>
      <c r="C145" s="8">
        <v>1013</v>
      </c>
      <c r="D145" s="8" t="s">
        <v>332</v>
      </c>
      <c r="E145" s="8">
        <v>2008</v>
      </c>
      <c r="F145" s="8" t="s">
        <v>36</v>
      </c>
      <c r="G145" s="8" t="s">
        <v>297</v>
      </c>
      <c r="J145" s="8">
        <v>60</v>
      </c>
    </row>
    <row r="146" spans="1:10" x14ac:dyDescent="0.45">
      <c r="A146" s="10">
        <v>163</v>
      </c>
      <c r="B146" s="10">
        <v>0</v>
      </c>
      <c r="C146" s="10">
        <v>1002</v>
      </c>
      <c r="D146" s="10" t="s">
        <v>296</v>
      </c>
      <c r="E146" s="10">
        <v>2012</v>
      </c>
      <c r="F146" s="10" t="s">
        <v>9</v>
      </c>
      <c r="G146" s="10" t="s">
        <v>297</v>
      </c>
      <c r="J146" s="22">
        <v>50</v>
      </c>
    </row>
    <row r="147" spans="1:10" x14ac:dyDescent="0.45">
      <c r="A147" s="10">
        <v>26</v>
      </c>
      <c r="B147" s="10">
        <v>9531892</v>
      </c>
      <c r="C147" s="10">
        <v>0</v>
      </c>
      <c r="E147" s="10" t="s">
        <v>369</v>
      </c>
      <c r="F147" s="10">
        <v>1992</v>
      </c>
      <c r="G147" s="10" t="s">
        <v>370</v>
      </c>
      <c r="I147" s="20">
        <v>4.5</v>
      </c>
      <c r="J147" s="21">
        <v>5</v>
      </c>
    </row>
  </sheetData>
  <sortState xmlns:xlrd2="http://schemas.microsoft.com/office/spreadsheetml/2017/richdata2" ref="A1:J147">
    <sortCondition ref="G1:G147"/>
  </sortState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70C0D-C56E-44CB-83C6-58A9ED912ADF}">
  <dimension ref="A1:I147"/>
  <sheetViews>
    <sheetView workbookViewId="0">
      <selection activeCell="D15" sqref="D15"/>
    </sheetView>
  </sheetViews>
  <sheetFormatPr defaultRowHeight="14.25" x14ac:dyDescent="0.45"/>
  <sheetData>
    <row r="1" spans="2:9" ht="14.65" thickBot="1" x14ac:dyDescent="0.5">
      <c r="B1" s="23" t="s">
        <v>441</v>
      </c>
      <c r="C1" s="24" t="s">
        <v>0</v>
      </c>
      <c r="D1" s="25" t="s">
        <v>442</v>
      </c>
      <c r="E1" s="24" t="s">
        <v>443</v>
      </c>
      <c r="F1" s="25" t="s">
        <v>444</v>
      </c>
      <c r="G1" s="25" t="s">
        <v>445</v>
      </c>
      <c r="H1" s="25" t="s">
        <v>446</v>
      </c>
      <c r="I1" s="26" t="s">
        <v>447</v>
      </c>
    </row>
    <row r="2" spans="2:9" x14ac:dyDescent="0.45">
      <c r="B2" s="10">
        <v>103</v>
      </c>
      <c r="C2" s="11">
        <v>0</v>
      </c>
      <c r="D2" s="9">
        <v>1013</v>
      </c>
      <c r="E2" s="11" t="s">
        <v>332</v>
      </c>
      <c r="F2" s="9">
        <v>2008</v>
      </c>
      <c r="G2" s="9" t="s">
        <v>448</v>
      </c>
      <c r="H2" s="9" t="s">
        <v>297</v>
      </c>
      <c r="I2" s="6">
        <v>100</v>
      </c>
    </row>
    <row r="3" spans="2:9" x14ac:dyDescent="0.45">
      <c r="B3" s="10">
        <v>107</v>
      </c>
      <c r="C3" s="11">
        <v>0</v>
      </c>
      <c r="D3" s="9">
        <v>16148</v>
      </c>
      <c r="E3" s="11" t="s">
        <v>104</v>
      </c>
      <c r="F3" s="9">
        <v>2008</v>
      </c>
      <c r="G3" s="9" t="s">
        <v>448</v>
      </c>
      <c r="H3" s="9" t="s">
        <v>290</v>
      </c>
      <c r="I3" s="6">
        <v>80</v>
      </c>
    </row>
    <row r="4" spans="2:9" x14ac:dyDescent="0.45">
      <c r="B4" s="10">
        <v>101</v>
      </c>
      <c r="C4" s="11">
        <v>0</v>
      </c>
      <c r="D4" s="9">
        <v>2021117</v>
      </c>
      <c r="E4" s="11" t="s">
        <v>106</v>
      </c>
      <c r="F4" s="9">
        <v>2008</v>
      </c>
      <c r="G4" s="9" t="s">
        <v>448</v>
      </c>
      <c r="H4" s="9" t="s">
        <v>290</v>
      </c>
      <c r="I4" s="6">
        <v>60</v>
      </c>
    </row>
    <row r="5" spans="2:9" x14ac:dyDescent="0.45">
      <c r="B5" s="10">
        <v>118</v>
      </c>
      <c r="C5" s="11">
        <v>0</v>
      </c>
      <c r="D5" s="9">
        <v>1012</v>
      </c>
      <c r="E5" s="11" t="s">
        <v>330</v>
      </c>
      <c r="F5" s="9">
        <v>2008</v>
      </c>
      <c r="G5" s="9" t="s">
        <v>448</v>
      </c>
      <c r="H5" s="9" t="s">
        <v>331</v>
      </c>
      <c r="I5" s="6">
        <v>50</v>
      </c>
    </row>
    <row r="6" spans="2:9" x14ac:dyDescent="0.45">
      <c r="B6" s="10">
        <v>115</v>
      </c>
      <c r="C6" s="11">
        <v>0</v>
      </c>
      <c r="D6" s="9">
        <v>1017</v>
      </c>
      <c r="E6" s="11" t="s">
        <v>339</v>
      </c>
      <c r="F6" s="9">
        <v>2008</v>
      </c>
      <c r="G6" s="9" t="s">
        <v>448</v>
      </c>
      <c r="H6" s="9" t="s">
        <v>331</v>
      </c>
      <c r="I6" s="6">
        <v>45</v>
      </c>
    </row>
    <row r="7" spans="2:9" x14ac:dyDescent="0.45">
      <c r="B7" s="10">
        <v>105</v>
      </c>
      <c r="C7" s="11">
        <v>0</v>
      </c>
      <c r="D7" s="9">
        <v>2019139</v>
      </c>
      <c r="E7" s="11" t="s">
        <v>108</v>
      </c>
      <c r="F7" s="9">
        <v>2008</v>
      </c>
      <c r="G7" s="9" t="s">
        <v>448</v>
      </c>
      <c r="H7" s="9" t="s">
        <v>290</v>
      </c>
      <c r="I7" s="6">
        <v>40</v>
      </c>
    </row>
    <row r="8" spans="2:9" x14ac:dyDescent="0.45">
      <c r="B8" s="10">
        <v>110</v>
      </c>
      <c r="C8" s="11">
        <v>0</v>
      </c>
      <c r="D8" s="9">
        <v>2022002</v>
      </c>
      <c r="E8" s="11" t="s">
        <v>113</v>
      </c>
      <c r="F8" s="9">
        <v>2008</v>
      </c>
      <c r="G8" s="9" t="s">
        <v>448</v>
      </c>
      <c r="H8" s="9" t="s">
        <v>290</v>
      </c>
      <c r="I8" s="6">
        <v>36</v>
      </c>
    </row>
    <row r="9" spans="2:9" x14ac:dyDescent="0.45">
      <c r="B9" s="10">
        <v>130</v>
      </c>
      <c r="C9" s="11">
        <v>0</v>
      </c>
      <c r="D9" s="9">
        <v>2021114</v>
      </c>
      <c r="E9" s="11" t="s">
        <v>346</v>
      </c>
      <c r="F9" s="9">
        <v>2009</v>
      </c>
      <c r="G9" s="9" t="s">
        <v>448</v>
      </c>
      <c r="H9" s="9" t="s">
        <v>290</v>
      </c>
      <c r="I9" s="6">
        <v>32</v>
      </c>
    </row>
    <row r="10" spans="2:9" x14ac:dyDescent="0.45">
      <c r="B10" s="10">
        <v>106</v>
      </c>
      <c r="C10" s="11">
        <v>0</v>
      </c>
      <c r="D10" s="9">
        <v>1020</v>
      </c>
      <c r="E10" s="11" t="s">
        <v>344</v>
      </c>
      <c r="F10" s="9">
        <v>2008</v>
      </c>
      <c r="G10" s="9" t="s">
        <v>448</v>
      </c>
      <c r="H10" s="9" t="s">
        <v>331</v>
      </c>
      <c r="I10" s="6">
        <v>29</v>
      </c>
    </row>
    <row r="11" spans="2:9" x14ac:dyDescent="0.45">
      <c r="B11" s="10">
        <v>114</v>
      </c>
      <c r="C11" s="11">
        <v>0</v>
      </c>
      <c r="D11" s="9">
        <v>2022007</v>
      </c>
      <c r="E11" s="11" t="s">
        <v>117</v>
      </c>
      <c r="F11" s="9">
        <v>2010</v>
      </c>
      <c r="G11" s="9" t="s">
        <v>448</v>
      </c>
      <c r="H11" s="9" t="s">
        <v>290</v>
      </c>
      <c r="I11" s="6">
        <v>26</v>
      </c>
    </row>
    <row r="12" spans="2:9" x14ac:dyDescent="0.45">
      <c r="B12" s="10">
        <v>109</v>
      </c>
      <c r="C12" s="11">
        <v>0</v>
      </c>
      <c r="D12" s="9">
        <v>76297</v>
      </c>
      <c r="E12" s="11" t="s">
        <v>114</v>
      </c>
      <c r="F12" s="9">
        <v>2010</v>
      </c>
      <c r="G12" s="9" t="s">
        <v>448</v>
      </c>
      <c r="H12" s="9" t="s">
        <v>290</v>
      </c>
      <c r="I12" s="6">
        <v>24</v>
      </c>
    </row>
    <row r="13" spans="2:9" x14ac:dyDescent="0.45">
      <c r="B13" s="10">
        <v>119</v>
      </c>
      <c r="C13" s="11">
        <v>0</v>
      </c>
      <c r="D13" s="9">
        <v>1018</v>
      </c>
      <c r="E13" s="11" t="s">
        <v>340</v>
      </c>
      <c r="F13" s="9">
        <v>2009</v>
      </c>
      <c r="G13" s="9" t="s">
        <v>448</v>
      </c>
      <c r="H13" s="9" t="s">
        <v>331</v>
      </c>
      <c r="I13" s="6">
        <v>22</v>
      </c>
    </row>
    <row r="14" spans="2:9" x14ac:dyDescent="0.45">
      <c r="B14" s="10">
        <v>121</v>
      </c>
      <c r="C14" s="11">
        <v>0</v>
      </c>
      <c r="D14" s="9">
        <v>2019137</v>
      </c>
      <c r="E14" s="11" t="s">
        <v>107</v>
      </c>
      <c r="F14" s="9">
        <v>2008</v>
      </c>
      <c r="G14" s="9" t="s">
        <v>448</v>
      </c>
      <c r="H14" s="9" t="s">
        <v>290</v>
      </c>
      <c r="I14" s="6">
        <v>20</v>
      </c>
    </row>
    <row r="15" spans="2:9" x14ac:dyDescent="0.45">
      <c r="B15" s="10">
        <v>111</v>
      </c>
      <c r="C15" s="11">
        <v>0</v>
      </c>
      <c r="D15" s="9">
        <v>2021106</v>
      </c>
      <c r="E15" s="11" t="s">
        <v>438</v>
      </c>
      <c r="F15" s="9">
        <v>2008</v>
      </c>
      <c r="G15" s="9" t="s">
        <v>448</v>
      </c>
      <c r="H15" s="9" t="s">
        <v>290</v>
      </c>
      <c r="I15" s="6">
        <v>18</v>
      </c>
    </row>
    <row r="16" spans="2:9" x14ac:dyDescent="0.45">
      <c r="B16" s="10">
        <v>116</v>
      </c>
      <c r="C16" s="11">
        <v>0</v>
      </c>
      <c r="D16" s="9">
        <v>1008</v>
      </c>
      <c r="E16" s="11" t="s">
        <v>324</v>
      </c>
      <c r="F16" s="9">
        <v>2008</v>
      </c>
      <c r="G16" s="9" t="s">
        <v>448</v>
      </c>
      <c r="H16" s="9" t="s">
        <v>320</v>
      </c>
      <c r="I16" s="6">
        <v>16</v>
      </c>
    </row>
    <row r="17" spans="1:9" x14ac:dyDescent="0.45">
      <c r="B17" s="10">
        <v>108</v>
      </c>
      <c r="C17" s="11">
        <v>0</v>
      </c>
      <c r="D17" s="9">
        <v>1011</v>
      </c>
      <c r="E17" s="11" t="s">
        <v>437</v>
      </c>
      <c r="F17" s="9">
        <v>2008</v>
      </c>
      <c r="G17" s="9" t="s">
        <v>448</v>
      </c>
      <c r="H17" s="9" t="s">
        <v>329</v>
      </c>
      <c r="I17" s="6">
        <v>15</v>
      </c>
    </row>
    <row r="18" spans="1:9" x14ac:dyDescent="0.45">
      <c r="B18" s="10">
        <v>102</v>
      </c>
      <c r="C18" s="11">
        <v>0</v>
      </c>
      <c r="D18" s="9">
        <v>1010</v>
      </c>
      <c r="E18" s="11" t="s">
        <v>327</v>
      </c>
      <c r="F18" s="9">
        <v>2008</v>
      </c>
      <c r="G18" s="9" t="s">
        <v>448</v>
      </c>
      <c r="H18" s="9" t="s">
        <v>326</v>
      </c>
      <c r="I18" s="6">
        <v>14</v>
      </c>
    </row>
    <row r="19" spans="1:9" x14ac:dyDescent="0.45">
      <c r="B19" s="10">
        <v>104</v>
      </c>
      <c r="C19" s="11">
        <v>0</v>
      </c>
      <c r="D19" s="9">
        <v>1009</v>
      </c>
      <c r="E19" s="11" t="s">
        <v>325</v>
      </c>
      <c r="F19" s="9">
        <v>2008</v>
      </c>
      <c r="G19" s="9" t="s">
        <v>448</v>
      </c>
      <c r="H19" s="9" t="s">
        <v>326</v>
      </c>
      <c r="I19" s="6">
        <v>13</v>
      </c>
    </row>
    <row r="20" spans="1:9" x14ac:dyDescent="0.45">
      <c r="B20" s="10">
        <v>120</v>
      </c>
      <c r="C20" s="11">
        <v>0</v>
      </c>
      <c r="D20" s="9">
        <v>76304</v>
      </c>
      <c r="E20" s="11" t="s">
        <v>110</v>
      </c>
      <c r="F20" s="9">
        <v>2008</v>
      </c>
      <c r="G20" s="9" t="s">
        <v>448</v>
      </c>
      <c r="H20" s="9" t="s">
        <v>290</v>
      </c>
      <c r="I20" s="6">
        <v>12</v>
      </c>
    </row>
    <row r="21" spans="1:9" x14ac:dyDescent="0.45">
      <c r="B21" s="10">
        <v>122</v>
      </c>
      <c r="C21" s="11">
        <v>0</v>
      </c>
      <c r="D21" s="9">
        <v>2023995</v>
      </c>
      <c r="E21" s="11" t="s">
        <v>343</v>
      </c>
      <c r="F21" s="9">
        <v>2010</v>
      </c>
      <c r="G21" s="9" t="s">
        <v>448</v>
      </c>
      <c r="H21" s="9" t="s">
        <v>290</v>
      </c>
      <c r="I21" s="6">
        <v>11</v>
      </c>
    </row>
    <row r="22" spans="1:9" x14ac:dyDescent="0.45">
      <c r="B22" s="10">
        <v>127</v>
      </c>
      <c r="C22" s="11">
        <v>0</v>
      </c>
      <c r="D22" s="9">
        <v>2022013</v>
      </c>
      <c r="E22" s="11" t="s">
        <v>124</v>
      </c>
      <c r="F22" s="9">
        <v>2009</v>
      </c>
      <c r="G22" s="9" t="s">
        <v>448</v>
      </c>
      <c r="H22" s="9" t="s">
        <v>290</v>
      </c>
      <c r="I22" s="6">
        <v>10</v>
      </c>
    </row>
    <row r="23" spans="1:9" x14ac:dyDescent="0.45">
      <c r="B23" s="10">
        <v>117</v>
      </c>
      <c r="C23" s="11">
        <v>0</v>
      </c>
      <c r="D23" s="9">
        <v>2022093</v>
      </c>
      <c r="E23" s="11" t="s">
        <v>282</v>
      </c>
      <c r="F23" s="9">
        <v>2010</v>
      </c>
      <c r="G23" s="9" t="s">
        <v>448</v>
      </c>
      <c r="H23" s="9" t="s">
        <v>290</v>
      </c>
      <c r="I23" s="6">
        <v>9</v>
      </c>
    </row>
    <row r="24" spans="1:9" x14ac:dyDescent="0.45">
      <c r="B24" s="10">
        <v>125</v>
      </c>
      <c r="C24" s="11">
        <v>0</v>
      </c>
      <c r="D24" s="9">
        <v>2022015</v>
      </c>
      <c r="E24" s="11" t="s">
        <v>41</v>
      </c>
      <c r="F24" s="9">
        <v>2011</v>
      </c>
      <c r="G24" s="9" t="s">
        <v>448</v>
      </c>
      <c r="H24" s="9" t="s">
        <v>290</v>
      </c>
      <c r="I24" s="6">
        <v>8</v>
      </c>
    </row>
    <row r="25" spans="1:9" x14ac:dyDescent="0.45">
      <c r="B25" s="10">
        <v>129</v>
      </c>
      <c r="C25" s="11">
        <v>0</v>
      </c>
      <c r="D25" s="9">
        <v>2023003</v>
      </c>
      <c r="E25" s="11" t="s">
        <v>257</v>
      </c>
      <c r="F25" s="9">
        <v>2010</v>
      </c>
      <c r="G25" s="9" t="s">
        <v>448</v>
      </c>
      <c r="H25" s="9" t="s">
        <v>290</v>
      </c>
      <c r="I25" s="6">
        <v>7</v>
      </c>
    </row>
    <row r="26" spans="1:9" x14ac:dyDescent="0.45">
      <c r="B26" s="10">
        <v>123</v>
      </c>
      <c r="C26" s="11">
        <v>0</v>
      </c>
      <c r="D26" s="9">
        <v>1014</v>
      </c>
      <c r="E26" s="11" t="s">
        <v>333</v>
      </c>
      <c r="F26" s="9">
        <v>2009</v>
      </c>
      <c r="G26" s="9" t="s">
        <v>448</v>
      </c>
      <c r="H26" s="9" t="s">
        <v>334</v>
      </c>
      <c r="I26" s="6">
        <v>6</v>
      </c>
    </row>
    <row r="27" spans="1:9" x14ac:dyDescent="0.45">
      <c r="B27" s="10">
        <v>126</v>
      </c>
      <c r="C27" s="11">
        <v>0</v>
      </c>
      <c r="D27" s="9">
        <v>2021105</v>
      </c>
      <c r="E27" s="11" t="s">
        <v>39</v>
      </c>
      <c r="F27" s="9">
        <v>2011</v>
      </c>
      <c r="G27" s="9" t="s">
        <v>448</v>
      </c>
      <c r="H27" s="9" t="s">
        <v>290</v>
      </c>
      <c r="I27" s="6">
        <v>5</v>
      </c>
    </row>
    <row r="28" spans="1:9" x14ac:dyDescent="0.45">
      <c r="B28" s="10">
        <v>113</v>
      </c>
      <c r="C28" s="11">
        <v>0</v>
      </c>
      <c r="D28" s="9">
        <v>1016</v>
      </c>
      <c r="E28" s="11" t="s">
        <v>336</v>
      </c>
      <c r="F28" s="9">
        <v>2011</v>
      </c>
      <c r="G28" s="9" t="s">
        <v>448</v>
      </c>
      <c r="H28" s="9" t="s">
        <v>320</v>
      </c>
      <c r="I28" s="6">
        <v>4.5</v>
      </c>
    </row>
    <row r="29" spans="1:9" x14ac:dyDescent="0.45">
      <c r="B29" s="10">
        <v>124</v>
      </c>
      <c r="C29" s="11">
        <v>0</v>
      </c>
      <c r="D29" s="9">
        <v>2023019</v>
      </c>
      <c r="E29" s="11" t="s">
        <v>318</v>
      </c>
      <c r="F29" s="9">
        <v>2010</v>
      </c>
      <c r="G29" s="9" t="s">
        <v>448</v>
      </c>
      <c r="H29" s="9" t="s">
        <v>290</v>
      </c>
      <c r="I29" s="6">
        <v>4</v>
      </c>
    </row>
    <row r="30" spans="1:9" x14ac:dyDescent="0.45">
      <c r="B30" s="10">
        <v>161</v>
      </c>
      <c r="C30" s="11">
        <v>0</v>
      </c>
      <c r="D30" s="9">
        <v>2023004</v>
      </c>
      <c r="E30" s="11" t="s">
        <v>295</v>
      </c>
      <c r="F30" s="9">
        <v>2008</v>
      </c>
      <c r="G30" s="9" t="s">
        <v>448</v>
      </c>
      <c r="H30" s="9" t="s">
        <v>290</v>
      </c>
      <c r="I30" s="6">
        <v>3.6</v>
      </c>
    </row>
    <row r="31" spans="1:9" x14ac:dyDescent="0.45">
      <c r="A31" s="9">
        <v>1</v>
      </c>
      <c r="B31" s="9">
        <v>131</v>
      </c>
      <c r="C31" s="11">
        <v>0</v>
      </c>
      <c r="D31" s="9">
        <v>2019172</v>
      </c>
      <c r="E31" s="11" t="s">
        <v>65</v>
      </c>
      <c r="F31" s="9">
        <v>2009</v>
      </c>
      <c r="G31" s="9" t="s">
        <v>352</v>
      </c>
      <c r="H31" s="9" t="s">
        <v>290</v>
      </c>
      <c r="I31" s="9">
        <v>100</v>
      </c>
    </row>
    <row r="32" spans="1:9" x14ac:dyDescent="0.45">
      <c r="A32" s="9">
        <v>2</v>
      </c>
      <c r="B32" s="9">
        <v>132</v>
      </c>
      <c r="C32" s="11">
        <v>0</v>
      </c>
      <c r="D32" s="9">
        <v>2018305</v>
      </c>
      <c r="E32" s="11" t="s">
        <v>66</v>
      </c>
      <c r="F32" s="9">
        <v>2008</v>
      </c>
      <c r="G32" s="9" t="s">
        <v>352</v>
      </c>
      <c r="H32" s="9" t="s">
        <v>290</v>
      </c>
      <c r="I32" s="9">
        <v>80</v>
      </c>
    </row>
    <row r="33" spans="1:9" x14ac:dyDescent="0.45">
      <c r="A33" s="9">
        <v>3</v>
      </c>
      <c r="B33" s="9">
        <v>133</v>
      </c>
      <c r="C33" s="11">
        <v>0</v>
      </c>
      <c r="D33" s="9">
        <v>2018014</v>
      </c>
      <c r="E33" s="11" t="s">
        <v>74</v>
      </c>
      <c r="F33" s="9">
        <v>2009</v>
      </c>
      <c r="G33" s="9" t="s">
        <v>352</v>
      </c>
      <c r="H33" s="9" t="s">
        <v>290</v>
      </c>
      <c r="I33" s="9">
        <v>60</v>
      </c>
    </row>
    <row r="34" spans="1:9" x14ac:dyDescent="0.45">
      <c r="A34" s="9">
        <v>4</v>
      </c>
      <c r="B34" s="9">
        <v>134</v>
      </c>
      <c r="C34" s="11">
        <v>0</v>
      </c>
      <c r="D34" s="9">
        <v>2022026</v>
      </c>
      <c r="E34" s="11" t="s">
        <v>75</v>
      </c>
      <c r="F34" s="9">
        <v>2010</v>
      </c>
      <c r="G34" s="9" t="s">
        <v>352</v>
      </c>
      <c r="H34" s="9" t="s">
        <v>290</v>
      </c>
      <c r="I34" s="9">
        <v>50</v>
      </c>
    </row>
    <row r="35" spans="1:9" x14ac:dyDescent="0.45">
      <c r="A35" s="9">
        <v>5</v>
      </c>
      <c r="B35" s="9">
        <v>137</v>
      </c>
      <c r="C35" s="11">
        <v>0</v>
      </c>
      <c r="D35" s="9">
        <v>1004</v>
      </c>
      <c r="E35" s="11" t="s">
        <v>319</v>
      </c>
      <c r="F35" s="9">
        <v>2009</v>
      </c>
      <c r="G35" s="9" t="s">
        <v>352</v>
      </c>
      <c r="H35" s="9" t="s">
        <v>320</v>
      </c>
      <c r="I35" s="9">
        <v>45</v>
      </c>
    </row>
    <row r="36" spans="1:9" x14ac:dyDescent="0.45">
      <c r="A36" s="9">
        <v>6</v>
      </c>
      <c r="B36" s="9">
        <v>138</v>
      </c>
      <c r="C36" s="11">
        <v>0</v>
      </c>
      <c r="D36" s="9">
        <v>2022017</v>
      </c>
      <c r="E36" s="11" t="s">
        <v>77</v>
      </c>
      <c r="F36" s="9">
        <v>2009</v>
      </c>
      <c r="G36" s="9" t="s">
        <v>352</v>
      </c>
      <c r="H36" s="9" t="s">
        <v>290</v>
      </c>
      <c r="I36" s="9">
        <v>40</v>
      </c>
    </row>
    <row r="37" spans="1:9" x14ac:dyDescent="0.45">
      <c r="A37" s="9">
        <v>7</v>
      </c>
      <c r="B37" s="9">
        <v>136</v>
      </c>
      <c r="C37" s="11">
        <v>0</v>
      </c>
      <c r="D37" s="9">
        <v>1019</v>
      </c>
      <c r="E37" s="11" t="s">
        <v>341</v>
      </c>
      <c r="F37" s="9">
        <v>2009</v>
      </c>
      <c r="G37" s="9" t="s">
        <v>352</v>
      </c>
      <c r="H37" s="9" t="s">
        <v>342</v>
      </c>
      <c r="I37" s="9">
        <v>36</v>
      </c>
    </row>
    <row r="38" spans="1:9" x14ac:dyDescent="0.45">
      <c r="A38" s="9">
        <v>8</v>
      </c>
      <c r="B38" s="9">
        <v>135</v>
      </c>
      <c r="C38" s="11">
        <v>0</v>
      </c>
      <c r="D38" s="9">
        <v>1006</v>
      </c>
      <c r="E38" s="11" t="s">
        <v>322</v>
      </c>
      <c r="F38" s="9">
        <v>2011</v>
      </c>
      <c r="G38" s="9" t="s">
        <v>352</v>
      </c>
      <c r="H38" s="9" t="s">
        <v>320</v>
      </c>
      <c r="I38" s="9">
        <v>32</v>
      </c>
    </row>
    <row r="39" spans="1:9" x14ac:dyDescent="0.45">
      <c r="A39" s="9">
        <v>9</v>
      </c>
      <c r="B39" s="9">
        <v>143</v>
      </c>
      <c r="C39" s="11">
        <v>0</v>
      </c>
      <c r="D39" s="9">
        <v>2022125</v>
      </c>
      <c r="E39" s="11" t="s">
        <v>449</v>
      </c>
      <c r="F39" s="9">
        <v>2008</v>
      </c>
      <c r="G39" s="9" t="s">
        <v>352</v>
      </c>
      <c r="H39" s="9" t="s">
        <v>290</v>
      </c>
      <c r="I39" s="9">
        <v>29</v>
      </c>
    </row>
    <row r="40" spans="1:9" x14ac:dyDescent="0.45">
      <c r="A40" s="9">
        <v>10</v>
      </c>
      <c r="B40" s="9">
        <v>141</v>
      </c>
      <c r="C40" s="11">
        <v>0</v>
      </c>
      <c r="D40" s="9">
        <v>2022075</v>
      </c>
      <c r="E40" s="11" t="s">
        <v>33</v>
      </c>
      <c r="F40" s="9">
        <v>2011</v>
      </c>
      <c r="G40" s="9" t="s">
        <v>352</v>
      </c>
      <c r="H40" s="9" t="s">
        <v>290</v>
      </c>
      <c r="I40" s="9">
        <v>26</v>
      </c>
    </row>
    <row r="41" spans="1:9" x14ac:dyDescent="0.45">
      <c r="A41" s="9">
        <v>11</v>
      </c>
      <c r="B41" s="9">
        <v>142</v>
      </c>
      <c r="C41" s="11">
        <v>0</v>
      </c>
      <c r="D41" s="9">
        <v>2023997</v>
      </c>
      <c r="E41" s="11" t="s">
        <v>289</v>
      </c>
      <c r="F41" s="9">
        <v>2008</v>
      </c>
      <c r="G41" s="9" t="s">
        <v>352</v>
      </c>
      <c r="H41" s="9" t="s">
        <v>290</v>
      </c>
      <c r="I41" s="9">
        <v>24</v>
      </c>
    </row>
    <row r="42" spans="1:9" x14ac:dyDescent="0.45">
      <c r="A42" s="9">
        <v>11</v>
      </c>
      <c r="B42" s="9">
        <v>139</v>
      </c>
      <c r="C42" s="11">
        <v>0</v>
      </c>
      <c r="D42" s="9">
        <v>2021102</v>
      </c>
      <c r="E42" s="11" t="s">
        <v>272</v>
      </c>
      <c r="F42" s="9">
        <v>2008</v>
      </c>
      <c r="G42" s="9" t="s">
        <v>352</v>
      </c>
      <c r="H42" s="9" t="s">
        <v>290</v>
      </c>
      <c r="I42" s="9">
        <v>24</v>
      </c>
    </row>
    <row r="43" spans="1:9" x14ac:dyDescent="0.45">
      <c r="A43" s="9">
        <v>13</v>
      </c>
      <c r="B43" s="9">
        <v>140</v>
      </c>
      <c r="C43" s="11">
        <v>0</v>
      </c>
      <c r="D43" s="9">
        <v>1005</v>
      </c>
      <c r="E43" s="11" t="s">
        <v>321</v>
      </c>
      <c r="F43" s="9">
        <v>2009</v>
      </c>
      <c r="G43" s="9" t="s">
        <v>352</v>
      </c>
      <c r="H43" s="9" t="s">
        <v>320</v>
      </c>
      <c r="I43" s="9">
        <v>20</v>
      </c>
    </row>
    <row r="44" spans="1:9" x14ac:dyDescent="0.45">
      <c r="A44" s="9">
        <v>1</v>
      </c>
      <c r="B44" s="9">
        <v>143</v>
      </c>
      <c r="C44" s="11">
        <v>0</v>
      </c>
      <c r="D44" s="9">
        <v>2022022</v>
      </c>
      <c r="E44" s="11" t="s">
        <v>35</v>
      </c>
      <c r="F44" s="9">
        <v>2012</v>
      </c>
      <c r="G44" s="9" t="s">
        <v>349</v>
      </c>
      <c r="H44" s="9" t="s">
        <v>290</v>
      </c>
      <c r="I44" s="9">
        <v>100</v>
      </c>
    </row>
    <row r="45" spans="1:9" x14ac:dyDescent="0.45">
      <c r="A45" s="9">
        <v>2</v>
      </c>
      <c r="B45" s="9">
        <v>147</v>
      </c>
      <c r="C45" s="11">
        <v>0</v>
      </c>
      <c r="D45" s="9">
        <v>2022036</v>
      </c>
      <c r="E45" s="11" t="s">
        <v>43</v>
      </c>
      <c r="F45" s="9">
        <v>2013</v>
      </c>
      <c r="G45" s="9" t="s">
        <v>349</v>
      </c>
      <c r="H45" s="9" t="s">
        <v>290</v>
      </c>
      <c r="I45" s="9">
        <v>80</v>
      </c>
    </row>
    <row r="46" spans="1:9" x14ac:dyDescent="0.45">
      <c r="A46" s="9">
        <v>3</v>
      </c>
      <c r="B46" s="9">
        <v>148</v>
      </c>
      <c r="C46" s="11">
        <v>0</v>
      </c>
      <c r="D46" s="9">
        <v>2022018</v>
      </c>
      <c r="E46" s="11" t="s">
        <v>40</v>
      </c>
      <c r="F46" s="9">
        <v>2014</v>
      </c>
      <c r="G46" s="9" t="s">
        <v>349</v>
      </c>
      <c r="H46" s="9" t="s">
        <v>290</v>
      </c>
      <c r="I46" s="9">
        <v>60</v>
      </c>
    </row>
    <row r="47" spans="1:9" x14ac:dyDescent="0.45">
      <c r="A47" s="9">
        <v>4</v>
      </c>
      <c r="B47" s="9">
        <v>144</v>
      </c>
      <c r="C47" s="11">
        <v>0</v>
      </c>
      <c r="D47" s="9">
        <v>2015003</v>
      </c>
      <c r="E47" s="11" t="s">
        <v>38</v>
      </c>
      <c r="F47" s="9">
        <v>2014</v>
      </c>
      <c r="G47" s="9" t="s">
        <v>349</v>
      </c>
      <c r="H47" s="9" t="s">
        <v>290</v>
      </c>
      <c r="I47" s="9">
        <v>50</v>
      </c>
    </row>
    <row r="48" spans="1:9" x14ac:dyDescent="0.45">
      <c r="A48" s="9">
        <v>5</v>
      </c>
      <c r="B48" s="9">
        <v>145</v>
      </c>
      <c r="C48" s="11">
        <v>0</v>
      </c>
      <c r="D48" s="9">
        <v>2022087</v>
      </c>
      <c r="E48" s="11" t="s">
        <v>350</v>
      </c>
      <c r="F48" s="9">
        <v>2015</v>
      </c>
      <c r="G48" s="9" t="s">
        <v>349</v>
      </c>
      <c r="H48" s="9" t="s">
        <v>290</v>
      </c>
      <c r="I48" s="9">
        <v>45</v>
      </c>
    </row>
    <row r="49" spans="1:9" x14ac:dyDescent="0.45">
      <c r="A49" s="9">
        <v>6</v>
      </c>
      <c r="B49" s="9">
        <v>146</v>
      </c>
      <c r="C49" s="11">
        <v>0</v>
      </c>
      <c r="D49" s="9">
        <v>2023007</v>
      </c>
      <c r="E49" s="11" t="s">
        <v>351</v>
      </c>
      <c r="F49" s="9">
        <v>2013</v>
      </c>
      <c r="G49" s="9" t="s">
        <v>349</v>
      </c>
      <c r="H49" s="9" t="s">
        <v>290</v>
      </c>
      <c r="I49" s="9">
        <v>40</v>
      </c>
    </row>
    <row r="50" spans="1:9" x14ac:dyDescent="0.45">
      <c r="A50" s="9">
        <v>7</v>
      </c>
      <c r="B50" s="9">
        <v>149</v>
      </c>
      <c r="C50" s="11">
        <v>0</v>
      </c>
      <c r="D50" s="9">
        <v>1018</v>
      </c>
      <c r="E50" s="11" t="s">
        <v>338</v>
      </c>
      <c r="F50" s="9">
        <v>2012</v>
      </c>
      <c r="G50" s="9" t="s">
        <v>349</v>
      </c>
      <c r="H50" s="9" t="s">
        <v>331</v>
      </c>
      <c r="I50" s="9">
        <v>36</v>
      </c>
    </row>
    <row r="51" spans="1:9" x14ac:dyDescent="0.45">
      <c r="A51" s="9">
        <v>1</v>
      </c>
      <c r="B51" s="9">
        <v>150</v>
      </c>
      <c r="C51" s="11">
        <v>0</v>
      </c>
      <c r="D51" s="9">
        <v>2018438</v>
      </c>
      <c r="E51" s="11" t="s">
        <v>8</v>
      </c>
      <c r="F51" s="9">
        <v>2012</v>
      </c>
      <c r="G51" s="9" t="s">
        <v>9</v>
      </c>
      <c r="H51" s="9" t="s">
        <v>290</v>
      </c>
      <c r="I51" s="9">
        <v>100</v>
      </c>
    </row>
    <row r="52" spans="1:9" x14ac:dyDescent="0.45">
      <c r="A52" s="9">
        <v>2</v>
      </c>
      <c r="B52" s="9">
        <v>154</v>
      </c>
      <c r="C52" s="11">
        <v>0</v>
      </c>
      <c r="D52" s="9">
        <v>2022021</v>
      </c>
      <c r="E52" s="11" t="s">
        <v>299</v>
      </c>
      <c r="F52" s="9">
        <v>2012</v>
      </c>
      <c r="G52" s="9" t="s">
        <v>9</v>
      </c>
      <c r="H52" s="9" t="s">
        <v>290</v>
      </c>
      <c r="I52" s="9">
        <v>80</v>
      </c>
    </row>
    <row r="53" spans="1:9" x14ac:dyDescent="0.45">
      <c r="A53" s="9">
        <v>3</v>
      </c>
      <c r="B53" s="9">
        <v>151</v>
      </c>
      <c r="C53" s="11">
        <v>0</v>
      </c>
      <c r="D53" s="9">
        <v>2020112</v>
      </c>
      <c r="E53" s="11" t="s">
        <v>13</v>
      </c>
      <c r="F53" s="9">
        <v>2012</v>
      </c>
      <c r="G53" s="9" t="s">
        <v>9</v>
      </c>
      <c r="H53" s="9" t="s">
        <v>290</v>
      </c>
      <c r="I53" s="9">
        <v>60</v>
      </c>
    </row>
    <row r="54" spans="1:9" x14ac:dyDescent="0.45">
      <c r="A54" s="9">
        <v>4</v>
      </c>
      <c r="B54" s="9">
        <v>155</v>
      </c>
      <c r="C54" s="11">
        <v>0</v>
      </c>
      <c r="D54" s="9">
        <v>2022023</v>
      </c>
      <c r="E54" s="11" t="s">
        <v>15</v>
      </c>
      <c r="F54" s="9">
        <v>2013</v>
      </c>
      <c r="G54" s="9" t="s">
        <v>9</v>
      </c>
      <c r="H54" s="9" t="s">
        <v>290</v>
      </c>
      <c r="I54" s="9">
        <v>50</v>
      </c>
    </row>
    <row r="55" spans="1:9" x14ac:dyDescent="0.45">
      <c r="A55" s="9">
        <v>5</v>
      </c>
      <c r="B55" s="9">
        <v>153</v>
      </c>
      <c r="C55" s="11">
        <v>0</v>
      </c>
      <c r="D55" s="9">
        <v>1002</v>
      </c>
      <c r="E55" s="11" t="s">
        <v>296</v>
      </c>
      <c r="F55" s="9">
        <v>2012</v>
      </c>
      <c r="G55" s="9" t="s">
        <v>9</v>
      </c>
      <c r="H55" s="9" t="s">
        <v>297</v>
      </c>
      <c r="I55" s="9">
        <v>45</v>
      </c>
    </row>
    <row r="56" spans="1:9" x14ac:dyDescent="0.45">
      <c r="A56" s="9">
        <v>6</v>
      </c>
      <c r="B56" s="9">
        <v>156</v>
      </c>
      <c r="C56" s="11">
        <v>0</v>
      </c>
      <c r="D56" s="9">
        <v>2022037</v>
      </c>
      <c r="E56" s="11" t="s">
        <v>18</v>
      </c>
      <c r="F56" s="9">
        <v>2015</v>
      </c>
      <c r="G56" s="9" t="s">
        <v>9</v>
      </c>
      <c r="H56" s="9" t="s">
        <v>290</v>
      </c>
      <c r="I56" s="9">
        <v>40</v>
      </c>
    </row>
    <row r="57" spans="1:9" x14ac:dyDescent="0.45">
      <c r="A57" s="9">
        <v>7</v>
      </c>
      <c r="B57" s="9">
        <v>159</v>
      </c>
      <c r="C57" s="11">
        <v>0</v>
      </c>
      <c r="D57" s="9">
        <v>2022996</v>
      </c>
      <c r="E57" s="11" t="s">
        <v>439</v>
      </c>
      <c r="F57" s="9">
        <v>2013</v>
      </c>
      <c r="G57" s="9" t="s">
        <v>9</v>
      </c>
      <c r="H57" s="9" t="s">
        <v>290</v>
      </c>
      <c r="I57" s="9">
        <v>36</v>
      </c>
    </row>
    <row r="58" spans="1:9" x14ac:dyDescent="0.45">
      <c r="A58" s="9">
        <v>8</v>
      </c>
      <c r="B58" s="9">
        <v>157</v>
      </c>
      <c r="C58" s="11">
        <v>0</v>
      </c>
      <c r="D58" s="9">
        <v>2022055</v>
      </c>
      <c r="E58" s="11" t="s">
        <v>22</v>
      </c>
      <c r="F58" s="9">
        <v>2014</v>
      </c>
      <c r="G58" s="9" t="s">
        <v>9</v>
      </c>
      <c r="H58" s="9" t="s">
        <v>290</v>
      </c>
      <c r="I58" s="9">
        <v>32</v>
      </c>
    </row>
    <row r="59" spans="1:9" x14ac:dyDescent="0.45">
      <c r="A59" s="9">
        <v>9</v>
      </c>
      <c r="B59" s="9">
        <v>158</v>
      </c>
      <c r="C59" s="11">
        <v>0</v>
      </c>
      <c r="D59" s="9">
        <v>2022090</v>
      </c>
      <c r="E59" s="11" t="s">
        <v>27</v>
      </c>
      <c r="F59" s="9">
        <v>2014</v>
      </c>
      <c r="G59" s="9" t="s">
        <v>9</v>
      </c>
      <c r="H59" s="9" t="s">
        <v>290</v>
      </c>
      <c r="I59" s="9">
        <v>29</v>
      </c>
    </row>
    <row r="60" spans="1:9" x14ac:dyDescent="0.45">
      <c r="A60" s="9">
        <v>10</v>
      </c>
      <c r="B60" s="9">
        <v>160</v>
      </c>
      <c r="C60" s="11">
        <v>0</v>
      </c>
      <c r="D60" s="9">
        <v>2023011</v>
      </c>
      <c r="E60" s="11" t="s">
        <v>440</v>
      </c>
      <c r="F60" s="9">
        <v>2016</v>
      </c>
      <c r="G60" s="9" t="s">
        <v>9</v>
      </c>
      <c r="H60" s="9" t="s">
        <v>290</v>
      </c>
      <c r="I60" s="9">
        <v>26</v>
      </c>
    </row>
    <row r="61" spans="1:9" x14ac:dyDescent="0.45">
      <c r="A61" s="9">
        <v>11</v>
      </c>
      <c r="B61" s="9">
        <v>152</v>
      </c>
      <c r="C61" s="11">
        <v>0</v>
      </c>
      <c r="D61" s="9">
        <v>2023002</v>
      </c>
      <c r="E61" s="11" t="s">
        <v>256</v>
      </c>
      <c r="F61" s="9">
        <v>2012</v>
      </c>
      <c r="G61" s="9" t="s">
        <v>9</v>
      </c>
      <c r="H61" s="9" t="s">
        <v>290</v>
      </c>
      <c r="I61" s="9">
        <v>24</v>
      </c>
    </row>
    <row r="62" spans="1:9" x14ac:dyDescent="0.45">
      <c r="A62" s="9">
        <v>8</v>
      </c>
      <c r="B62" s="10">
        <v>11</v>
      </c>
      <c r="C62" s="11">
        <v>9040330</v>
      </c>
      <c r="D62" s="9">
        <v>0</v>
      </c>
      <c r="E62" s="11" t="s">
        <v>366</v>
      </c>
      <c r="F62" s="9">
        <v>2006</v>
      </c>
      <c r="G62" s="9" t="s">
        <v>36</v>
      </c>
      <c r="H62" s="9" t="s">
        <v>367</v>
      </c>
      <c r="I62" s="6">
        <v>32</v>
      </c>
    </row>
    <row r="63" spans="1:9" x14ac:dyDescent="0.45">
      <c r="A63" s="9">
        <v>13</v>
      </c>
      <c r="B63" s="10">
        <v>38</v>
      </c>
      <c r="C63" s="11">
        <v>9050325</v>
      </c>
      <c r="D63" s="9">
        <v>0</v>
      </c>
      <c r="E63" s="11" t="s">
        <v>378</v>
      </c>
      <c r="F63" s="9">
        <v>2007</v>
      </c>
      <c r="G63" s="9" t="s">
        <v>36</v>
      </c>
      <c r="H63" s="9" t="s">
        <v>329</v>
      </c>
      <c r="I63" s="6">
        <v>20</v>
      </c>
    </row>
    <row r="64" spans="1:9" x14ac:dyDescent="0.45">
      <c r="A64" s="9">
        <v>18</v>
      </c>
      <c r="B64" s="10">
        <v>52</v>
      </c>
      <c r="C64" s="11">
        <v>9050314</v>
      </c>
      <c r="D64" s="9">
        <v>0</v>
      </c>
      <c r="E64" s="11" t="s">
        <v>363</v>
      </c>
      <c r="F64" s="9">
        <v>2005</v>
      </c>
      <c r="G64" s="9" t="s">
        <v>36</v>
      </c>
      <c r="H64" s="9" t="s">
        <v>329</v>
      </c>
      <c r="I64" s="6">
        <v>13</v>
      </c>
    </row>
    <row r="65" spans="1:9" x14ac:dyDescent="0.45">
      <c r="A65" s="9">
        <v>1</v>
      </c>
      <c r="B65" s="10">
        <v>1</v>
      </c>
      <c r="C65" s="11">
        <v>9150269</v>
      </c>
      <c r="D65" s="9">
        <v>16084</v>
      </c>
      <c r="E65" s="11" t="s">
        <v>173</v>
      </c>
      <c r="F65" s="9">
        <v>2003</v>
      </c>
      <c r="G65" s="9" t="s">
        <v>36</v>
      </c>
      <c r="H65" s="9" t="s">
        <v>290</v>
      </c>
      <c r="I65" s="6">
        <v>100</v>
      </c>
    </row>
    <row r="66" spans="1:9" x14ac:dyDescent="0.45">
      <c r="A66" s="9">
        <v>4</v>
      </c>
      <c r="B66" s="10">
        <v>2</v>
      </c>
      <c r="C66" s="11">
        <v>9150334</v>
      </c>
      <c r="D66" s="9">
        <v>16145</v>
      </c>
      <c r="E66" s="11" t="s">
        <v>172</v>
      </c>
      <c r="F66" s="9">
        <v>2005</v>
      </c>
      <c r="G66" s="9" t="s">
        <v>36</v>
      </c>
      <c r="H66" s="9" t="s">
        <v>290</v>
      </c>
      <c r="I66" s="6">
        <v>50</v>
      </c>
    </row>
    <row r="67" spans="1:9" x14ac:dyDescent="0.45">
      <c r="A67" s="9">
        <v>5</v>
      </c>
      <c r="B67" s="10">
        <v>4</v>
      </c>
      <c r="C67" s="11">
        <v>9150310</v>
      </c>
      <c r="D67" s="9">
        <v>16091</v>
      </c>
      <c r="E67" s="11" t="s">
        <v>175</v>
      </c>
      <c r="F67" s="9">
        <v>2004</v>
      </c>
      <c r="G67" s="9" t="s">
        <v>36</v>
      </c>
      <c r="H67" s="9" t="s">
        <v>290</v>
      </c>
      <c r="I67" s="6">
        <v>45</v>
      </c>
    </row>
    <row r="68" spans="1:9" x14ac:dyDescent="0.45">
      <c r="A68" s="9">
        <v>7</v>
      </c>
      <c r="B68" s="10">
        <v>12</v>
      </c>
      <c r="C68" s="11">
        <v>9150338</v>
      </c>
      <c r="D68" s="9">
        <v>16150</v>
      </c>
      <c r="E68" s="11" t="s">
        <v>176</v>
      </c>
      <c r="F68" s="9">
        <v>2006</v>
      </c>
      <c r="G68" s="9" t="s">
        <v>36</v>
      </c>
      <c r="H68" s="9" t="s">
        <v>290</v>
      </c>
      <c r="I68" s="6">
        <v>36</v>
      </c>
    </row>
    <row r="69" spans="1:9" x14ac:dyDescent="0.45">
      <c r="A69" s="9">
        <v>13</v>
      </c>
      <c r="B69" s="10">
        <v>19</v>
      </c>
      <c r="C69" s="11">
        <v>9150146</v>
      </c>
      <c r="D69" s="9">
        <v>10506</v>
      </c>
      <c r="E69" s="11" t="s">
        <v>376</v>
      </c>
      <c r="F69" s="9">
        <v>1996</v>
      </c>
      <c r="G69" s="9" t="s">
        <v>36</v>
      </c>
      <c r="H69" s="9" t="s">
        <v>290</v>
      </c>
      <c r="I69" s="6">
        <v>20</v>
      </c>
    </row>
    <row r="70" spans="1:9" x14ac:dyDescent="0.45">
      <c r="A70" s="9">
        <v>14</v>
      </c>
      <c r="B70" s="10">
        <v>14</v>
      </c>
      <c r="C70" s="11">
        <v>9150227</v>
      </c>
      <c r="D70" s="8">
        <v>2023996</v>
      </c>
      <c r="E70" s="11" t="s">
        <v>364</v>
      </c>
      <c r="F70" s="9">
        <v>2001</v>
      </c>
      <c r="G70" s="9" t="s">
        <v>36</v>
      </c>
      <c r="H70" s="9" t="s">
        <v>290</v>
      </c>
      <c r="I70" s="6">
        <v>18</v>
      </c>
    </row>
    <row r="71" spans="1:9" x14ac:dyDescent="0.45">
      <c r="A71" s="9">
        <v>16</v>
      </c>
      <c r="B71" s="10">
        <v>20</v>
      </c>
      <c r="C71" s="11">
        <v>9150054</v>
      </c>
      <c r="D71" s="9">
        <v>10970</v>
      </c>
      <c r="E71" s="11" t="s">
        <v>227</v>
      </c>
      <c r="F71" s="9">
        <v>1993</v>
      </c>
      <c r="G71" s="9" t="s">
        <v>36</v>
      </c>
      <c r="H71" s="9" t="s">
        <v>290</v>
      </c>
      <c r="I71" s="6">
        <v>15</v>
      </c>
    </row>
    <row r="72" spans="1:9" x14ac:dyDescent="0.45">
      <c r="A72" s="9">
        <v>18</v>
      </c>
      <c r="B72" s="10">
        <v>15</v>
      </c>
      <c r="C72" s="11">
        <v>9150108</v>
      </c>
      <c r="D72" s="9">
        <v>16001</v>
      </c>
      <c r="E72" s="11" t="s">
        <v>218</v>
      </c>
      <c r="F72" s="9">
        <v>1984</v>
      </c>
      <c r="G72" s="9" t="s">
        <v>36</v>
      </c>
      <c r="H72" s="9" t="s">
        <v>290</v>
      </c>
      <c r="I72" s="6">
        <v>13</v>
      </c>
    </row>
    <row r="73" spans="1:9" x14ac:dyDescent="0.45">
      <c r="A73" s="9">
        <v>20</v>
      </c>
      <c r="B73" s="10">
        <v>22</v>
      </c>
      <c r="C73" s="11">
        <v>9150349</v>
      </c>
      <c r="D73" s="9">
        <v>2022012</v>
      </c>
      <c r="E73" s="11" t="s">
        <v>220</v>
      </c>
      <c r="F73" s="9">
        <v>1993</v>
      </c>
      <c r="G73" s="9" t="s">
        <v>36</v>
      </c>
      <c r="H73" s="9" t="s">
        <v>290</v>
      </c>
      <c r="I73" s="6">
        <v>11</v>
      </c>
    </row>
    <row r="74" spans="1:9" x14ac:dyDescent="0.45">
      <c r="A74" s="9">
        <v>21</v>
      </c>
      <c r="B74" s="10">
        <v>21</v>
      </c>
      <c r="C74" s="11">
        <v>9150293</v>
      </c>
      <c r="D74" s="9">
        <v>2019119</v>
      </c>
      <c r="E74" s="11" t="s">
        <v>365</v>
      </c>
      <c r="F74" s="9">
        <v>2001</v>
      </c>
      <c r="G74" s="9" t="s">
        <v>36</v>
      </c>
      <c r="H74" s="9" t="s">
        <v>290</v>
      </c>
      <c r="I74" s="6">
        <v>10</v>
      </c>
    </row>
    <row r="75" spans="1:9" x14ac:dyDescent="0.45">
      <c r="A75" s="9">
        <v>22</v>
      </c>
      <c r="B75" s="10">
        <v>23</v>
      </c>
      <c r="C75" s="11">
        <v>9150383</v>
      </c>
      <c r="D75" s="9">
        <v>2022088</v>
      </c>
      <c r="E75" s="11" t="s">
        <v>374</v>
      </c>
      <c r="F75" s="9">
        <v>1975</v>
      </c>
      <c r="G75" s="9" t="s">
        <v>36</v>
      </c>
      <c r="H75" s="9" t="s">
        <v>290</v>
      </c>
      <c r="I75" s="6">
        <v>9</v>
      </c>
    </row>
    <row r="76" spans="1:9" x14ac:dyDescent="0.45">
      <c r="A76" s="9">
        <v>24</v>
      </c>
      <c r="B76" s="10">
        <v>26</v>
      </c>
      <c r="C76" s="11">
        <v>9150301</v>
      </c>
      <c r="D76" s="9">
        <v>12785</v>
      </c>
      <c r="E76" s="11" t="s">
        <v>228</v>
      </c>
      <c r="F76" s="9">
        <v>1984</v>
      </c>
      <c r="G76" s="9" t="s">
        <v>36</v>
      </c>
      <c r="H76" s="9" t="s">
        <v>290</v>
      </c>
      <c r="I76" s="6">
        <v>7</v>
      </c>
    </row>
    <row r="77" spans="1:9" x14ac:dyDescent="0.45">
      <c r="A77" s="9">
        <v>4</v>
      </c>
      <c r="B77" s="10">
        <v>45</v>
      </c>
      <c r="C77" s="11">
        <v>9150319</v>
      </c>
      <c r="D77" s="9">
        <v>16146</v>
      </c>
      <c r="E77" s="11" t="s">
        <v>395</v>
      </c>
      <c r="F77" s="9">
        <v>2004</v>
      </c>
      <c r="G77" s="9" t="s">
        <v>36</v>
      </c>
      <c r="H77" s="9" t="s">
        <v>290</v>
      </c>
      <c r="I77" s="6">
        <v>50</v>
      </c>
    </row>
    <row r="78" spans="1:9" x14ac:dyDescent="0.45">
      <c r="A78" s="9">
        <v>9</v>
      </c>
      <c r="B78" s="10">
        <v>42</v>
      </c>
      <c r="C78" s="11">
        <v>9155100</v>
      </c>
      <c r="D78" s="9">
        <v>2019149</v>
      </c>
      <c r="E78" s="11" t="s">
        <v>174</v>
      </c>
      <c r="F78" s="9">
        <v>2004</v>
      </c>
      <c r="G78" s="9" t="s">
        <v>36</v>
      </c>
      <c r="H78" s="9" t="s">
        <v>290</v>
      </c>
      <c r="I78" s="6">
        <v>29</v>
      </c>
    </row>
    <row r="79" spans="1:9" x14ac:dyDescent="0.45">
      <c r="A79" s="9">
        <v>11</v>
      </c>
      <c r="B79" s="10">
        <v>47</v>
      </c>
      <c r="C79" s="11">
        <v>9150361</v>
      </c>
      <c r="D79" s="9">
        <v>2018308</v>
      </c>
      <c r="E79" s="11" t="s">
        <v>403</v>
      </c>
      <c r="F79" s="9">
        <v>2007</v>
      </c>
      <c r="G79" s="9" t="s">
        <v>36</v>
      </c>
      <c r="H79" s="9" t="s">
        <v>290</v>
      </c>
      <c r="I79" s="6">
        <v>24</v>
      </c>
    </row>
    <row r="80" spans="1:9" x14ac:dyDescent="0.45">
      <c r="A80" s="9">
        <v>15</v>
      </c>
      <c r="B80" s="10">
        <v>54</v>
      </c>
      <c r="C80" s="11">
        <v>9150339</v>
      </c>
      <c r="D80" s="8">
        <v>16109</v>
      </c>
      <c r="E80" s="11" t="s">
        <v>179</v>
      </c>
      <c r="F80" s="9">
        <v>2006</v>
      </c>
      <c r="G80" s="9" t="s">
        <v>36</v>
      </c>
      <c r="H80" s="9" t="s">
        <v>290</v>
      </c>
      <c r="I80" s="6">
        <v>16</v>
      </c>
    </row>
    <row r="81" spans="1:9" x14ac:dyDescent="0.45">
      <c r="A81" s="9">
        <v>17</v>
      </c>
      <c r="B81" s="10">
        <v>56</v>
      </c>
      <c r="C81" s="11">
        <v>9150321</v>
      </c>
      <c r="D81" s="9">
        <v>16090</v>
      </c>
      <c r="E81" s="11" t="s">
        <v>178</v>
      </c>
      <c r="F81" s="9">
        <v>2004</v>
      </c>
      <c r="G81" s="9" t="s">
        <v>36</v>
      </c>
      <c r="H81" s="9" t="s">
        <v>290</v>
      </c>
      <c r="I81" s="6">
        <v>14</v>
      </c>
    </row>
    <row r="82" spans="1:9" x14ac:dyDescent="0.45">
      <c r="A82" s="9">
        <v>19</v>
      </c>
      <c r="B82" s="10">
        <v>58</v>
      </c>
      <c r="C82" s="11">
        <v>9150348</v>
      </c>
      <c r="D82" s="9">
        <v>171058</v>
      </c>
      <c r="E82" s="11" t="s">
        <v>183</v>
      </c>
      <c r="F82" s="9">
        <v>2006</v>
      </c>
      <c r="G82" s="9" t="s">
        <v>36</v>
      </c>
      <c r="H82" s="9" t="s">
        <v>290</v>
      </c>
      <c r="I82" s="6">
        <v>12</v>
      </c>
    </row>
    <row r="83" spans="1:9" x14ac:dyDescent="0.45">
      <c r="A83" s="9">
        <v>21</v>
      </c>
      <c r="B83" s="10">
        <v>57</v>
      </c>
      <c r="C83" s="11">
        <v>9150390</v>
      </c>
      <c r="D83" s="9">
        <v>171016</v>
      </c>
      <c r="E83" s="11" t="s">
        <v>400</v>
      </c>
      <c r="F83" s="9">
        <v>2007</v>
      </c>
      <c r="G83" s="9" t="s">
        <v>36</v>
      </c>
      <c r="H83" s="9" t="s">
        <v>290</v>
      </c>
      <c r="I83" s="6">
        <v>10</v>
      </c>
    </row>
    <row r="84" spans="1:9" x14ac:dyDescent="0.45">
      <c r="A84" s="9">
        <v>24</v>
      </c>
      <c r="B84" s="10">
        <v>60</v>
      </c>
      <c r="C84" s="11">
        <v>9150323</v>
      </c>
      <c r="D84" s="9">
        <v>2020129</v>
      </c>
      <c r="E84" s="11" t="s">
        <v>181</v>
      </c>
      <c r="F84" s="9">
        <v>2003</v>
      </c>
      <c r="G84" s="9" t="s">
        <v>36</v>
      </c>
      <c r="H84" s="9" t="s">
        <v>290</v>
      </c>
      <c r="I84" s="6">
        <v>7</v>
      </c>
    </row>
    <row r="85" spans="1:9" x14ac:dyDescent="0.45">
      <c r="A85" s="9">
        <v>26</v>
      </c>
      <c r="B85" s="10">
        <v>59</v>
      </c>
      <c r="C85" s="11">
        <v>9150322</v>
      </c>
      <c r="D85" s="9">
        <v>2020128</v>
      </c>
      <c r="E85" s="11" t="s">
        <v>186</v>
      </c>
      <c r="F85" s="9">
        <v>2004</v>
      </c>
      <c r="G85" s="9" t="s">
        <v>36</v>
      </c>
      <c r="H85" s="9" t="s">
        <v>290</v>
      </c>
      <c r="I85" s="6">
        <v>5</v>
      </c>
    </row>
    <row r="86" spans="1:9" x14ac:dyDescent="0.45">
      <c r="A86" s="9">
        <v>27</v>
      </c>
      <c r="B86" s="10">
        <v>63</v>
      </c>
      <c r="C86" s="11">
        <v>9150373</v>
      </c>
      <c r="D86" s="9">
        <v>2021118</v>
      </c>
      <c r="E86" s="11" t="s">
        <v>399</v>
      </c>
      <c r="F86" s="9">
        <v>2005</v>
      </c>
      <c r="G86" s="9" t="s">
        <v>36</v>
      </c>
      <c r="H86" s="9" t="s">
        <v>290</v>
      </c>
      <c r="I86" s="6">
        <v>4.5</v>
      </c>
    </row>
    <row r="87" spans="1:9" x14ac:dyDescent="0.45">
      <c r="A87" s="9">
        <v>15</v>
      </c>
      <c r="B87" s="10">
        <v>17</v>
      </c>
      <c r="C87" s="11">
        <v>9220176</v>
      </c>
      <c r="D87" s="9">
        <v>0</v>
      </c>
      <c r="E87" s="11" t="s">
        <v>375</v>
      </c>
      <c r="F87" s="9">
        <v>2001</v>
      </c>
      <c r="G87" s="9" t="s">
        <v>36</v>
      </c>
      <c r="H87" s="9" t="s">
        <v>359</v>
      </c>
      <c r="I87" s="6">
        <v>16</v>
      </c>
    </row>
    <row r="88" spans="1:9" x14ac:dyDescent="0.45">
      <c r="A88" s="9">
        <v>19</v>
      </c>
      <c r="B88" s="10">
        <v>28</v>
      </c>
      <c r="C88" s="11">
        <v>9220182</v>
      </c>
      <c r="D88" s="9">
        <v>0</v>
      </c>
      <c r="E88" s="11" t="s">
        <v>436</v>
      </c>
      <c r="F88" s="9">
        <v>1993</v>
      </c>
      <c r="G88" s="9" t="s">
        <v>36</v>
      </c>
      <c r="H88" s="9" t="s">
        <v>359</v>
      </c>
      <c r="I88" s="6">
        <v>12</v>
      </c>
    </row>
    <row r="89" spans="1:9" x14ac:dyDescent="0.45">
      <c r="A89" s="9">
        <v>10</v>
      </c>
      <c r="B89" s="10">
        <v>44</v>
      </c>
      <c r="C89" s="11">
        <v>9220165</v>
      </c>
      <c r="D89" s="9">
        <v>0</v>
      </c>
      <c r="E89" s="11" t="s">
        <v>389</v>
      </c>
      <c r="F89" s="9">
        <v>2005</v>
      </c>
      <c r="G89" s="9" t="s">
        <v>36</v>
      </c>
      <c r="H89" s="9" t="s">
        <v>359</v>
      </c>
      <c r="I89" s="6">
        <v>26</v>
      </c>
    </row>
    <row r="90" spans="1:9" x14ac:dyDescent="0.45">
      <c r="A90" s="9">
        <v>22</v>
      </c>
      <c r="B90" s="10">
        <v>49</v>
      </c>
      <c r="C90" s="11">
        <v>9220161</v>
      </c>
      <c r="D90" s="9">
        <v>0</v>
      </c>
      <c r="E90" s="11" t="s">
        <v>392</v>
      </c>
      <c r="F90" s="9">
        <v>2004</v>
      </c>
      <c r="G90" s="9" t="s">
        <v>36</v>
      </c>
      <c r="H90" s="9" t="s">
        <v>359</v>
      </c>
      <c r="I90" s="6">
        <v>9</v>
      </c>
    </row>
    <row r="91" spans="1:9" x14ac:dyDescent="0.45">
      <c r="A91" s="9">
        <v>3</v>
      </c>
      <c r="B91" s="10">
        <v>9</v>
      </c>
      <c r="C91" s="11">
        <v>9200195</v>
      </c>
      <c r="D91" s="9">
        <v>0</v>
      </c>
      <c r="E91" s="11" t="s">
        <v>381</v>
      </c>
      <c r="F91" s="9">
        <v>2004</v>
      </c>
      <c r="G91" s="9" t="s">
        <v>36</v>
      </c>
      <c r="H91" s="9" t="s">
        <v>326</v>
      </c>
      <c r="I91" s="6">
        <v>60</v>
      </c>
    </row>
    <row r="92" spans="1:9" x14ac:dyDescent="0.45">
      <c r="A92" s="9">
        <v>10</v>
      </c>
      <c r="B92" s="10">
        <v>13</v>
      </c>
      <c r="C92" s="11">
        <v>9200215</v>
      </c>
      <c r="D92" s="9">
        <v>0</v>
      </c>
      <c r="E92" s="11" t="s">
        <v>383</v>
      </c>
      <c r="F92" s="9">
        <v>2006</v>
      </c>
      <c r="G92" s="9" t="s">
        <v>36</v>
      </c>
      <c r="H92" s="9" t="s">
        <v>326</v>
      </c>
      <c r="I92" s="6">
        <v>26</v>
      </c>
    </row>
    <row r="93" spans="1:9" x14ac:dyDescent="0.45">
      <c r="A93" s="9">
        <v>2</v>
      </c>
      <c r="B93" s="10">
        <v>33</v>
      </c>
      <c r="C93" s="11">
        <v>9200194</v>
      </c>
      <c r="D93" s="9">
        <v>0</v>
      </c>
      <c r="E93" s="11" t="s">
        <v>385</v>
      </c>
      <c r="F93" s="9">
        <v>2004</v>
      </c>
      <c r="G93" s="9" t="s">
        <v>36</v>
      </c>
      <c r="H93" s="9" t="s">
        <v>326</v>
      </c>
      <c r="I93" s="6">
        <v>80</v>
      </c>
    </row>
    <row r="94" spans="1:9" ht="26.65" x14ac:dyDescent="0.45">
      <c r="A94" s="9">
        <v>8</v>
      </c>
      <c r="B94" s="10">
        <v>32</v>
      </c>
      <c r="C94" s="32">
        <v>9200200</v>
      </c>
      <c r="D94" s="33"/>
      <c r="E94" s="34" t="s">
        <v>384</v>
      </c>
      <c r="F94" s="33">
        <v>2004</v>
      </c>
      <c r="G94" s="35" t="s">
        <v>36</v>
      </c>
      <c r="H94" s="35" t="s">
        <v>326</v>
      </c>
      <c r="I94" s="6">
        <v>32</v>
      </c>
    </row>
    <row r="95" spans="1:9" x14ac:dyDescent="0.45">
      <c r="A95" s="9">
        <v>25</v>
      </c>
      <c r="B95" s="10">
        <v>40</v>
      </c>
      <c r="C95" s="11">
        <v>9200225</v>
      </c>
      <c r="D95" s="9">
        <v>0</v>
      </c>
      <c r="E95" s="11" t="s">
        <v>390</v>
      </c>
      <c r="F95" s="9">
        <v>2007</v>
      </c>
      <c r="G95" s="9" t="s">
        <v>36</v>
      </c>
      <c r="H95" s="9" t="s">
        <v>326</v>
      </c>
      <c r="I95" s="6">
        <v>6</v>
      </c>
    </row>
    <row r="96" spans="1:9" x14ac:dyDescent="0.45">
      <c r="A96" s="9">
        <v>20</v>
      </c>
      <c r="B96" s="10">
        <v>48</v>
      </c>
      <c r="C96" s="11">
        <v>9240044</v>
      </c>
      <c r="D96" s="9">
        <v>0</v>
      </c>
      <c r="E96" s="11" t="s">
        <v>401</v>
      </c>
      <c r="F96" s="9">
        <v>2006</v>
      </c>
      <c r="G96" s="9" t="s">
        <v>36</v>
      </c>
      <c r="H96" s="9" t="s">
        <v>320</v>
      </c>
      <c r="I96" s="6">
        <v>11</v>
      </c>
    </row>
    <row r="97" spans="1:9" x14ac:dyDescent="0.45">
      <c r="A97" s="9">
        <v>9</v>
      </c>
      <c r="B97" s="10">
        <v>10</v>
      </c>
      <c r="C97" s="11">
        <v>9040297</v>
      </c>
      <c r="D97" s="9">
        <v>0</v>
      </c>
      <c r="E97" s="11" t="s">
        <v>353</v>
      </c>
      <c r="F97" s="9">
        <v>1997</v>
      </c>
      <c r="G97" s="9" t="s">
        <v>36</v>
      </c>
      <c r="H97" s="9" t="s">
        <v>354</v>
      </c>
      <c r="I97" s="6">
        <v>29</v>
      </c>
    </row>
    <row r="98" spans="1:9" x14ac:dyDescent="0.45">
      <c r="A98" s="9">
        <v>11</v>
      </c>
      <c r="B98" s="10">
        <v>7</v>
      </c>
      <c r="C98" s="11">
        <v>9400127</v>
      </c>
      <c r="D98" s="9">
        <v>0</v>
      </c>
      <c r="E98" s="11" t="s">
        <v>372</v>
      </c>
      <c r="F98" s="9">
        <v>1997</v>
      </c>
      <c r="G98" s="9" t="s">
        <v>36</v>
      </c>
      <c r="H98" s="9" t="s">
        <v>373</v>
      </c>
      <c r="I98" s="6">
        <v>24</v>
      </c>
    </row>
    <row r="99" spans="1:9" x14ac:dyDescent="0.45">
      <c r="A99" s="9">
        <v>6</v>
      </c>
      <c r="B99" s="10">
        <v>5</v>
      </c>
      <c r="C99" s="11">
        <v>9460036</v>
      </c>
      <c r="D99" s="9">
        <v>0</v>
      </c>
      <c r="E99" s="11" t="s">
        <v>360</v>
      </c>
      <c r="F99" s="9">
        <v>1998</v>
      </c>
      <c r="G99" s="9" t="s">
        <v>36</v>
      </c>
      <c r="H99" s="9" t="s">
        <v>342</v>
      </c>
      <c r="I99" s="6">
        <v>40</v>
      </c>
    </row>
    <row r="100" spans="1:9" x14ac:dyDescent="0.45">
      <c r="A100" s="9">
        <v>7</v>
      </c>
      <c r="B100" s="10">
        <v>39</v>
      </c>
      <c r="C100" s="11">
        <v>9460049</v>
      </c>
      <c r="D100" s="9">
        <v>0</v>
      </c>
      <c r="E100" s="11" t="s">
        <v>396</v>
      </c>
      <c r="F100" s="9">
        <v>2004</v>
      </c>
      <c r="G100" s="9" t="s">
        <v>36</v>
      </c>
      <c r="H100" s="9" t="s">
        <v>342</v>
      </c>
      <c r="I100" s="6">
        <v>36</v>
      </c>
    </row>
    <row r="101" spans="1:9" x14ac:dyDescent="0.45">
      <c r="A101" s="9">
        <v>16</v>
      </c>
      <c r="B101" s="10">
        <v>61</v>
      </c>
      <c r="C101" s="11">
        <v>9460053</v>
      </c>
      <c r="D101" s="9">
        <v>0</v>
      </c>
      <c r="E101" s="11" t="s">
        <v>397</v>
      </c>
      <c r="F101" s="9">
        <v>2006</v>
      </c>
      <c r="G101" s="9" t="s">
        <v>36</v>
      </c>
      <c r="H101" s="9" t="s">
        <v>342</v>
      </c>
      <c r="I101" s="6">
        <v>15</v>
      </c>
    </row>
    <row r="102" spans="1:9" x14ac:dyDescent="0.45">
      <c r="A102" s="9">
        <v>2</v>
      </c>
      <c r="B102" s="10">
        <v>3</v>
      </c>
      <c r="C102" s="11">
        <v>9510467</v>
      </c>
      <c r="D102" s="9">
        <v>0</v>
      </c>
      <c r="E102" s="11" t="s">
        <v>355</v>
      </c>
      <c r="F102" s="9">
        <v>2002</v>
      </c>
      <c r="G102" s="9" t="s">
        <v>36</v>
      </c>
      <c r="H102" s="9" t="s">
        <v>356</v>
      </c>
      <c r="I102" s="6">
        <v>80</v>
      </c>
    </row>
    <row r="103" spans="1:9" x14ac:dyDescent="0.45">
      <c r="A103" s="9">
        <v>12</v>
      </c>
      <c r="B103" s="10">
        <v>6</v>
      </c>
      <c r="C103" s="11">
        <v>9510495</v>
      </c>
      <c r="D103" s="9">
        <v>0</v>
      </c>
      <c r="E103" s="11" t="s">
        <v>357</v>
      </c>
      <c r="F103" s="9">
        <v>2003</v>
      </c>
      <c r="G103" s="9" t="s">
        <v>36</v>
      </c>
      <c r="H103" s="9" t="s">
        <v>356</v>
      </c>
      <c r="I103" s="6">
        <v>22</v>
      </c>
    </row>
    <row r="104" spans="1:9" x14ac:dyDescent="0.45">
      <c r="A104" s="9">
        <v>3</v>
      </c>
      <c r="B104" s="10">
        <v>36</v>
      </c>
      <c r="C104" s="11">
        <v>9510517</v>
      </c>
      <c r="D104" s="9">
        <v>0</v>
      </c>
      <c r="E104" s="11" t="s">
        <v>362</v>
      </c>
      <c r="F104" s="9">
        <v>2005</v>
      </c>
      <c r="G104" s="9" t="s">
        <v>36</v>
      </c>
      <c r="H104" s="9" t="s">
        <v>356</v>
      </c>
      <c r="I104" s="6">
        <v>60</v>
      </c>
    </row>
    <row r="105" spans="1:9" x14ac:dyDescent="0.45">
      <c r="A105" s="9">
        <v>5</v>
      </c>
      <c r="B105" s="10">
        <v>31</v>
      </c>
      <c r="C105" s="11">
        <v>9510515</v>
      </c>
      <c r="D105" s="9">
        <v>0</v>
      </c>
      <c r="E105" s="11" t="s">
        <v>361</v>
      </c>
      <c r="F105" s="9">
        <v>2005</v>
      </c>
      <c r="G105" s="9" t="s">
        <v>36</v>
      </c>
      <c r="H105" s="9" t="s">
        <v>356</v>
      </c>
      <c r="I105" s="6">
        <v>45</v>
      </c>
    </row>
    <row r="106" spans="1:9" x14ac:dyDescent="0.45">
      <c r="A106" s="9">
        <v>6</v>
      </c>
      <c r="B106" s="10">
        <v>51</v>
      </c>
      <c r="C106" s="11">
        <v>9510540</v>
      </c>
      <c r="D106" s="9">
        <v>0</v>
      </c>
      <c r="E106" s="11" t="s">
        <v>386</v>
      </c>
      <c r="F106" s="9">
        <v>2006</v>
      </c>
      <c r="G106" s="9" t="s">
        <v>36</v>
      </c>
      <c r="H106" s="9" t="s">
        <v>356</v>
      </c>
      <c r="I106" s="6">
        <v>40</v>
      </c>
    </row>
    <row r="107" spans="1:9" x14ac:dyDescent="0.45">
      <c r="A107" s="9">
        <v>12</v>
      </c>
      <c r="B107" s="10">
        <v>55</v>
      </c>
      <c r="C107" s="11">
        <v>9510513</v>
      </c>
      <c r="D107" s="9">
        <v>0</v>
      </c>
      <c r="E107" s="11" t="s">
        <v>398</v>
      </c>
      <c r="F107" s="9">
        <v>2005</v>
      </c>
      <c r="G107" s="9" t="s">
        <v>36</v>
      </c>
      <c r="H107" s="9" t="s">
        <v>356</v>
      </c>
      <c r="I107" s="6">
        <v>22</v>
      </c>
    </row>
    <row r="108" spans="1:9" x14ac:dyDescent="0.45">
      <c r="A108" s="9">
        <v>14</v>
      </c>
      <c r="B108" s="10">
        <v>46</v>
      </c>
      <c r="C108" s="11">
        <v>9510516</v>
      </c>
      <c r="D108" s="9">
        <v>0</v>
      </c>
      <c r="E108" s="11" t="s">
        <v>393</v>
      </c>
      <c r="F108" s="9">
        <v>2005</v>
      </c>
      <c r="G108" s="9" t="s">
        <v>36</v>
      </c>
      <c r="H108" s="9" t="s">
        <v>356</v>
      </c>
      <c r="I108" s="6">
        <v>18</v>
      </c>
    </row>
    <row r="109" spans="1:9" x14ac:dyDescent="0.45">
      <c r="A109" s="9">
        <v>23</v>
      </c>
      <c r="B109" s="10">
        <v>62</v>
      </c>
      <c r="C109" s="11">
        <v>9510547</v>
      </c>
      <c r="D109" s="9">
        <v>0</v>
      </c>
      <c r="E109" s="11" t="s">
        <v>391</v>
      </c>
      <c r="F109" s="9">
        <v>2006</v>
      </c>
      <c r="G109" s="9" t="s">
        <v>36</v>
      </c>
      <c r="H109" s="9" t="s">
        <v>356</v>
      </c>
      <c r="I109" s="6">
        <v>8</v>
      </c>
    </row>
    <row r="110" spans="1:9" x14ac:dyDescent="0.45">
      <c r="A110" s="9">
        <v>1</v>
      </c>
      <c r="B110" s="10">
        <v>34</v>
      </c>
      <c r="C110" s="11">
        <v>9700069</v>
      </c>
      <c r="D110" s="9">
        <v>0</v>
      </c>
      <c r="E110" s="11" t="s">
        <v>382</v>
      </c>
      <c r="F110" s="9">
        <v>2004</v>
      </c>
      <c r="G110" s="9" t="s">
        <v>36</v>
      </c>
      <c r="H110" s="9" t="s">
        <v>331</v>
      </c>
      <c r="I110" s="6">
        <v>100</v>
      </c>
    </row>
    <row r="111" spans="1:9" x14ac:dyDescent="0.45">
      <c r="A111" s="9">
        <v>25</v>
      </c>
      <c r="B111" s="10">
        <v>24</v>
      </c>
      <c r="C111" s="11">
        <v>9500184</v>
      </c>
      <c r="D111" s="9">
        <v>0</v>
      </c>
      <c r="E111" s="11" t="s">
        <v>379</v>
      </c>
      <c r="F111" s="9">
        <v>1981</v>
      </c>
      <c r="G111" s="9" t="s">
        <v>36</v>
      </c>
      <c r="H111" s="9" t="s">
        <v>380</v>
      </c>
      <c r="I111" s="6">
        <v>6</v>
      </c>
    </row>
    <row r="112" spans="1:9" x14ac:dyDescent="0.45">
      <c r="A112" s="9">
        <v>17</v>
      </c>
      <c r="B112" s="10">
        <v>16</v>
      </c>
      <c r="C112" s="11">
        <v>9690162</v>
      </c>
      <c r="D112" s="9">
        <v>0</v>
      </c>
      <c r="E112" s="11" t="s">
        <v>368</v>
      </c>
      <c r="F112" s="9">
        <v>2003</v>
      </c>
      <c r="G112" s="9" t="s">
        <v>36</v>
      </c>
      <c r="H112" s="9" t="s">
        <v>297</v>
      </c>
      <c r="I112" s="6">
        <v>14</v>
      </c>
    </row>
    <row r="113" spans="1:9" x14ac:dyDescent="0.45">
      <c r="A113" s="9">
        <v>23</v>
      </c>
      <c r="B113" s="10">
        <v>30</v>
      </c>
      <c r="C113" s="11">
        <v>9531892</v>
      </c>
      <c r="D113" s="9">
        <v>0</v>
      </c>
      <c r="E113" s="11" t="s">
        <v>369</v>
      </c>
      <c r="F113" s="9">
        <v>1992</v>
      </c>
      <c r="G113" s="9" t="s">
        <v>36</v>
      </c>
      <c r="H113" s="9" t="s">
        <v>370</v>
      </c>
      <c r="I113" s="6">
        <v>8</v>
      </c>
    </row>
    <row r="114" spans="1:9" x14ac:dyDescent="0.45">
      <c r="A114">
        <v>2</v>
      </c>
      <c r="B114">
        <v>65</v>
      </c>
      <c r="C114">
        <v>9045156</v>
      </c>
      <c r="D114">
        <v>0</v>
      </c>
      <c r="E114" t="s">
        <v>408</v>
      </c>
      <c r="F114">
        <v>2005</v>
      </c>
      <c r="G114" t="s">
        <v>9</v>
      </c>
      <c r="H114" t="s">
        <v>367</v>
      </c>
      <c r="I114">
        <v>80</v>
      </c>
    </row>
    <row r="115" spans="1:9" x14ac:dyDescent="0.45">
      <c r="A115">
        <v>3</v>
      </c>
      <c r="B115">
        <v>67</v>
      </c>
      <c r="C115">
        <v>9045148</v>
      </c>
      <c r="D115">
        <v>0</v>
      </c>
      <c r="E115" t="s">
        <v>414</v>
      </c>
      <c r="F115">
        <v>2006</v>
      </c>
      <c r="G115" t="s">
        <v>9</v>
      </c>
      <c r="H115" t="s">
        <v>367</v>
      </c>
      <c r="I115">
        <v>60</v>
      </c>
    </row>
    <row r="116" spans="1:9" x14ac:dyDescent="0.45">
      <c r="A116">
        <v>4</v>
      </c>
      <c r="B116">
        <v>69</v>
      </c>
      <c r="C116">
        <v>9055098</v>
      </c>
      <c r="D116">
        <v>0</v>
      </c>
      <c r="E116" t="s">
        <v>407</v>
      </c>
      <c r="F116">
        <v>2002</v>
      </c>
      <c r="G116" t="s">
        <v>9</v>
      </c>
      <c r="H116" t="s">
        <v>329</v>
      </c>
      <c r="I116">
        <v>50</v>
      </c>
    </row>
    <row r="117" spans="1:9" x14ac:dyDescent="0.45">
      <c r="A117">
        <v>6</v>
      </c>
      <c r="B117">
        <v>68</v>
      </c>
      <c r="C117">
        <v>9155130</v>
      </c>
      <c r="D117">
        <v>2020127</v>
      </c>
      <c r="E117" t="s">
        <v>416</v>
      </c>
      <c r="F117">
        <v>2007</v>
      </c>
      <c r="G117" t="s">
        <v>9</v>
      </c>
      <c r="H117" t="s">
        <v>290</v>
      </c>
      <c r="I117">
        <v>40</v>
      </c>
    </row>
    <row r="118" spans="1:9" x14ac:dyDescent="0.45">
      <c r="A118">
        <v>9</v>
      </c>
      <c r="B118">
        <v>72</v>
      </c>
      <c r="C118">
        <v>1159990</v>
      </c>
      <c r="D118" s="8">
        <v>52373</v>
      </c>
      <c r="E118" t="s">
        <v>202</v>
      </c>
      <c r="F118">
        <v>1999</v>
      </c>
      <c r="G118" t="s">
        <v>9</v>
      </c>
      <c r="H118" t="s">
        <v>290</v>
      </c>
      <c r="I118">
        <v>29</v>
      </c>
    </row>
    <row r="119" spans="1:9" x14ac:dyDescent="0.45">
      <c r="A119">
        <v>15</v>
      </c>
      <c r="B119">
        <v>87</v>
      </c>
      <c r="C119">
        <v>9155114</v>
      </c>
      <c r="D119">
        <v>2021107</v>
      </c>
      <c r="E119" t="s">
        <v>148</v>
      </c>
      <c r="F119">
        <v>2005</v>
      </c>
      <c r="G119" t="s">
        <v>9</v>
      </c>
      <c r="H119" t="s">
        <v>290</v>
      </c>
      <c r="I119">
        <v>16</v>
      </c>
    </row>
    <row r="120" spans="1:9" x14ac:dyDescent="0.45">
      <c r="A120">
        <v>20</v>
      </c>
      <c r="B120">
        <v>88</v>
      </c>
      <c r="C120">
        <v>9155109</v>
      </c>
      <c r="D120">
        <v>171034</v>
      </c>
      <c r="E120" t="s">
        <v>152</v>
      </c>
      <c r="F120">
        <v>2005</v>
      </c>
      <c r="G120" t="s">
        <v>9</v>
      </c>
      <c r="H120" t="s">
        <v>290</v>
      </c>
      <c r="I120">
        <v>11</v>
      </c>
    </row>
    <row r="121" spans="1:9" x14ac:dyDescent="0.45">
      <c r="A121">
        <v>22</v>
      </c>
      <c r="B121">
        <v>86</v>
      </c>
      <c r="C121">
        <v>9155142</v>
      </c>
      <c r="D121">
        <v>2018470</v>
      </c>
      <c r="E121" t="s">
        <v>427</v>
      </c>
      <c r="F121">
        <v>2007</v>
      </c>
      <c r="G121" t="s">
        <v>9</v>
      </c>
      <c r="H121" t="s">
        <v>290</v>
      </c>
      <c r="I121">
        <v>9</v>
      </c>
    </row>
    <row r="122" spans="1:9" x14ac:dyDescent="0.45">
      <c r="A122">
        <v>23</v>
      </c>
      <c r="B122">
        <v>82</v>
      </c>
      <c r="C122">
        <v>9155093</v>
      </c>
      <c r="D122">
        <v>16073</v>
      </c>
      <c r="E122" t="s">
        <v>149</v>
      </c>
      <c r="F122">
        <v>2004</v>
      </c>
      <c r="G122" t="s">
        <v>9</v>
      </c>
      <c r="H122" t="s">
        <v>290</v>
      </c>
      <c r="I122">
        <v>8</v>
      </c>
    </row>
    <row r="123" spans="1:9" x14ac:dyDescent="0.45">
      <c r="A123">
        <v>24</v>
      </c>
      <c r="B123">
        <v>96</v>
      </c>
      <c r="C123">
        <v>9155139</v>
      </c>
      <c r="D123">
        <v>2018466</v>
      </c>
      <c r="E123" t="s">
        <v>404</v>
      </c>
      <c r="F123">
        <v>2007</v>
      </c>
      <c r="G123" t="s">
        <v>9</v>
      </c>
      <c r="H123" t="s">
        <v>290</v>
      </c>
      <c r="I123">
        <v>7</v>
      </c>
    </row>
    <row r="124" spans="1:9" x14ac:dyDescent="0.45">
      <c r="A124">
        <v>25</v>
      </c>
      <c r="B124">
        <v>90</v>
      </c>
      <c r="C124">
        <v>9155122</v>
      </c>
      <c r="D124">
        <v>2022016</v>
      </c>
      <c r="E124" t="s">
        <v>153</v>
      </c>
      <c r="F124">
        <v>2005</v>
      </c>
      <c r="G124" t="s">
        <v>9</v>
      </c>
      <c r="H124" t="s">
        <v>290</v>
      </c>
      <c r="I124">
        <v>6</v>
      </c>
    </row>
    <row r="125" spans="1:9" x14ac:dyDescent="0.45">
      <c r="A125">
        <v>26</v>
      </c>
      <c r="B125">
        <v>95</v>
      </c>
      <c r="C125">
        <v>9155121</v>
      </c>
      <c r="D125">
        <v>2022019</v>
      </c>
      <c r="E125" t="s">
        <v>151</v>
      </c>
      <c r="F125">
        <v>2005</v>
      </c>
      <c r="G125" t="s">
        <v>9</v>
      </c>
      <c r="H125" t="s">
        <v>290</v>
      </c>
      <c r="I125">
        <v>5</v>
      </c>
    </row>
    <row r="126" spans="1:9" x14ac:dyDescent="0.45">
      <c r="A126">
        <v>27</v>
      </c>
      <c r="B126">
        <v>89</v>
      </c>
      <c r="C126">
        <v>9155068</v>
      </c>
      <c r="D126">
        <v>16071</v>
      </c>
      <c r="E126" t="s">
        <v>150</v>
      </c>
      <c r="F126">
        <v>2003</v>
      </c>
      <c r="G126" t="s">
        <v>9</v>
      </c>
      <c r="H126" t="s">
        <v>290</v>
      </c>
      <c r="I126">
        <v>4.5</v>
      </c>
    </row>
    <row r="127" spans="1:9" x14ac:dyDescent="0.45">
      <c r="A127">
        <v>28</v>
      </c>
      <c r="B127">
        <v>91</v>
      </c>
      <c r="C127">
        <v>9155080</v>
      </c>
      <c r="D127">
        <v>2019120</v>
      </c>
      <c r="E127" t="s">
        <v>147</v>
      </c>
      <c r="F127">
        <v>2002</v>
      </c>
      <c r="G127" t="s">
        <v>9</v>
      </c>
      <c r="H127" t="s">
        <v>290</v>
      </c>
      <c r="I127">
        <v>4</v>
      </c>
    </row>
    <row r="128" spans="1:9" x14ac:dyDescent="0.45">
      <c r="A128">
        <v>29</v>
      </c>
      <c r="B128">
        <v>97</v>
      </c>
      <c r="C128">
        <v>9155141</v>
      </c>
      <c r="D128">
        <v>2022001</v>
      </c>
      <c r="E128" t="s">
        <v>405</v>
      </c>
      <c r="F128">
        <v>2007</v>
      </c>
      <c r="G128" t="s">
        <v>9</v>
      </c>
      <c r="H128" t="s">
        <v>290</v>
      </c>
      <c r="I128">
        <v>3.6</v>
      </c>
    </row>
    <row r="129" spans="1:9" x14ac:dyDescent="0.45">
      <c r="A129">
        <v>32</v>
      </c>
      <c r="B129">
        <v>103</v>
      </c>
      <c r="C129">
        <v>9155140</v>
      </c>
      <c r="D129">
        <v>171069</v>
      </c>
      <c r="E129" t="s">
        <v>432</v>
      </c>
      <c r="F129">
        <v>2007</v>
      </c>
      <c r="G129" t="s">
        <v>9</v>
      </c>
      <c r="H129" t="s">
        <v>290</v>
      </c>
      <c r="I129">
        <v>2.6</v>
      </c>
    </row>
    <row r="130" spans="1:9" x14ac:dyDescent="0.45">
      <c r="A130">
        <v>14</v>
      </c>
      <c r="B130">
        <v>83</v>
      </c>
      <c r="C130">
        <v>1399920</v>
      </c>
      <c r="D130">
        <v>0</v>
      </c>
      <c r="E130" t="s">
        <v>424</v>
      </c>
      <c r="F130">
        <v>2007</v>
      </c>
      <c r="G130" t="s">
        <v>9</v>
      </c>
      <c r="H130" t="s">
        <v>425</v>
      </c>
      <c r="I130">
        <v>18</v>
      </c>
    </row>
    <row r="131" spans="1:9" x14ac:dyDescent="0.45">
      <c r="A131">
        <v>31</v>
      </c>
      <c r="B131">
        <v>100</v>
      </c>
      <c r="C131">
        <v>9225033</v>
      </c>
      <c r="D131">
        <v>0</v>
      </c>
      <c r="E131" t="s">
        <v>450</v>
      </c>
      <c r="F131">
        <v>2004</v>
      </c>
      <c r="G131" t="s">
        <v>9</v>
      </c>
      <c r="H131" t="s">
        <v>359</v>
      </c>
      <c r="I131">
        <v>2.8</v>
      </c>
    </row>
    <row r="132" spans="1:9" x14ac:dyDescent="0.45">
      <c r="A132">
        <v>13</v>
      </c>
      <c r="B132">
        <v>80</v>
      </c>
      <c r="C132">
        <v>1249965</v>
      </c>
      <c r="D132">
        <v>0</v>
      </c>
      <c r="E132" t="s">
        <v>412</v>
      </c>
      <c r="F132">
        <v>2003</v>
      </c>
      <c r="G132" t="s">
        <v>9</v>
      </c>
      <c r="H132" t="s">
        <v>320</v>
      </c>
      <c r="I132">
        <v>20</v>
      </c>
    </row>
    <row r="133" spans="1:9" x14ac:dyDescent="0.45">
      <c r="A133">
        <v>18</v>
      </c>
      <c r="B133">
        <v>93</v>
      </c>
      <c r="C133">
        <v>1249972</v>
      </c>
      <c r="D133">
        <v>0</v>
      </c>
      <c r="E133" t="s">
        <v>426</v>
      </c>
      <c r="F133">
        <v>2007</v>
      </c>
      <c r="G133" t="s">
        <v>9</v>
      </c>
      <c r="H133" t="s">
        <v>320</v>
      </c>
      <c r="I133">
        <v>13</v>
      </c>
    </row>
    <row r="134" spans="1:9" x14ac:dyDescent="0.45">
      <c r="A134">
        <v>33</v>
      </c>
      <c r="B134">
        <v>104</v>
      </c>
      <c r="C134">
        <v>1279922</v>
      </c>
      <c r="E134" t="s">
        <v>430</v>
      </c>
      <c r="F134">
        <v>1997</v>
      </c>
      <c r="G134" t="s">
        <v>9</v>
      </c>
      <c r="H134" t="s">
        <v>431</v>
      </c>
      <c r="I134">
        <v>2.2000000000000002</v>
      </c>
    </row>
    <row r="135" spans="1:9" x14ac:dyDescent="0.45">
      <c r="A135">
        <v>17</v>
      </c>
      <c r="B135">
        <v>92</v>
      </c>
      <c r="C135">
        <v>9405061</v>
      </c>
      <c r="D135">
        <v>0</v>
      </c>
      <c r="E135" t="s">
        <v>421</v>
      </c>
      <c r="F135">
        <v>2006</v>
      </c>
      <c r="G135" t="s">
        <v>9</v>
      </c>
      <c r="H135" t="s">
        <v>373</v>
      </c>
      <c r="I135">
        <v>14</v>
      </c>
    </row>
    <row r="136" spans="1:9" x14ac:dyDescent="0.45">
      <c r="A136">
        <v>19</v>
      </c>
      <c r="B136">
        <v>81</v>
      </c>
      <c r="C136">
        <v>9405064</v>
      </c>
      <c r="D136">
        <v>0</v>
      </c>
      <c r="E136" t="s">
        <v>422</v>
      </c>
      <c r="F136">
        <v>2006</v>
      </c>
      <c r="G136" t="s">
        <v>9</v>
      </c>
      <c r="H136" t="s">
        <v>373</v>
      </c>
      <c r="I136">
        <v>12</v>
      </c>
    </row>
    <row r="137" spans="1:9" x14ac:dyDescent="0.45">
      <c r="A137">
        <v>30</v>
      </c>
      <c r="B137">
        <v>99</v>
      </c>
      <c r="C137">
        <v>9405066</v>
      </c>
      <c r="D137">
        <v>0</v>
      </c>
      <c r="E137" t="s">
        <v>406</v>
      </c>
      <c r="F137">
        <v>2000</v>
      </c>
      <c r="G137" t="s">
        <v>9</v>
      </c>
      <c r="H137" t="s">
        <v>373</v>
      </c>
      <c r="I137">
        <v>3.2</v>
      </c>
    </row>
    <row r="138" spans="1:9" x14ac:dyDescent="0.45">
      <c r="A138">
        <v>32</v>
      </c>
      <c r="B138">
        <v>102</v>
      </c>
      <c r="C138">
        <v>9425067</v>
      </c>
      <c r="E138" t="s">
        <v>428</v>
      </c>
      <c r="F138">
        <v>2003</v>
      </c>
      <c r="G138" t="s">
        <v>9</v>
      </c>
      <c r="H138" t="s">
        <v>429</v>
      </c>
      <c r="I138">
        <v>2.6</v>
      </c>
    </row>
    <row r="139" spans="1:9" x14ac:dyDescent="0.45">
      <c r="A139">
        <v>7</v>
      </c>
      <c r="B139">
        <v>77</v>
      </c>
      <c r="C139">
        <v>1469965</v>
      </c>
      <c r="D139">
        <v>0</v>
      </c>
      <c r="E139" t="s">
        <v>418</v>
      </c>
      <c r="F139">
        <v>2006</v>
      </c>
      <c r="G139" t="s">
        <v>9</v>
      </c>
      <c r="H139" t="s">
        <v>342</v>
      </c>
      <c r="I139">
        <v>36</v>
      </c>
    </row>
    <row r="140" spans="1:9" x14ac:dyDescent="0.45">
      <c r="A140">
        <v>10</v>
      </c>
      <c r="B140">
        <v>70</v>
      </c>
      <c r="C140">
        <v>1469964</v>
      </c>
      <c r="D140">
        <v>0</v>
      </c>
      <c r="E140" t="s">
        <v>420</v>
      </c>
      <c r="F140">
        <v>2004</v>
      </c>
      <c r="G140" t="s">
        <v>9</v>
      </c>
      <c r="H140" t="s">
        <v>342</v>
      </c>
      <c r="I140">
        <v>26</v>
      </c>
    </row>
    <row r="141" spans="1:9" x14ac:dyDescent="0.45">
      <c r="A141">
        <v>1</v>
      </c>
      <c r="B141">
        <v>66</v>
      </c>
      <c r="C141">
        <v>9515240</v>
      </c>
      <c r="D141">
        <v>0</v>
      </c>
      <c r="E141" t="s">
        <v>409</v>
      </c>
      <c r="F141">
        <v>2007</v>
      </c>
      <c r="G141" t="s">
        <v>9</v>
      </c>
      <c r="H141" t="s">
        <v>356</v>
      </c>
      <c r="I141">
        <v>100</v>
      </c>
    </row>
    <row r="142" spans="1:9" x14ac:dyDescent="0.45">
      <c r="A142">
        <v>5</v>
      </c>
      <c r="B142">
        <v>74</v>
      </c>
      <c r="C142">
        <v>9515241</v>
      </c>
      <c r="D142">
        <v>0</v>
      </c>
      <c r="E142" t="s">
        <v>411</v>
      </c>
      <c r="F142">
        <v>2007</v>
      </c>
      <c r="G142" t="s">
        <v>9</v>
      </c>
      <c r="H142" t="s">
        <v>356</v>
      </c>
      <c r="I142">
        <v>45</v>
      </c>
    </row>
    <row r="143" spans="1:9" x14ac:dyDescent="0.45">
      <c r="A143">
        <v>8</v>
      </c>
      <c r="B143">
        <v>71</v>
      </c>
      <c r="C143">
        <v>9515218</v>
      </c>
      <c r="D143">
        <v>0</v>
      </c>
      <c r="E143" t="s">
        <v>415</v>
      </c>
      <c r="F143">
        <v>2004</v>
      </c>
      <c r="G143" t="s">
        <v>9</v>
      </c>
      <c r="H143" t="s">
        <v>356</v>
      </c>
      <c r="I143">
        <v>32</v>
      </c>
    </row>
    <row r="144" spans="1:9" x14ac:dyDescent="0.45">
      <c r="A144">
        <v>11</v>
      </c>
      <c r="B144">
        <v>76</v>
      </c>
      <c r="C144">
        <v>9515242</v>
      </c>
      <c r="D144">
        <v>0</v>
      </c>
      <c r="E144" t="s">
        <v>419</v>
      </c>
      <c r="F144">
        <v>2007</v>
      </c>
      <c r="G144" t="s">
        <v>9</v>
      </c>
      <c r="H144" t="s">
        <v>356</v>
      </c>
      <c r="I144">
        <v>24</v>
      </c>
    </row>
    <row r="145" spans="1:9" x14ac:dyDescent="0.45">
      <c r="A145">
        <v>12</v>
      </c>
      <c r="B145">
        <v>78</v>
      </c>
      <c r="C145">
        <v>9515217</v>
      </c>
      <c r="D145">
        <v>0</v>
      </c>
      <c r="E145" t="s">
        <v>413</v>
      </c>
      <c r="F145">
        <v>2004</v>
      </c>
      <c r="G145" t="s">
        <v>9</v>
      </c>
      <c r="H145" t="s">
        <v>356</v>
      </c>
      <c r="I145">
        <v>22</v>
      </c>
    </row>
    <row r="146" spans="1:9" x14ac:dyDescent="0.45">
      <c r="A146">
        <v>16</v>
      </c>
      <c r="B146">
        <v>84</v>
      </c>
      <c r="C146">
        <v>1709956</v>
      </c>
      <c r="D146">
        <v>0</v>
      </c>
      <c r="E146" t="s">
        <v>423</v>
      </c>
      <c r="F146">
        <v>2005</v>
      </c>
      <c r="G146" t="s">
        <v>9</v>
      </c>
      <c r="H146" t="s">
        <v>331</v>
      </c>
      <c r="I146">
        <v>15</v>
      </c>
    </row>
    <row r="147" spans="1:9" x14ac:dyDescent="0.45">
      <c r="A147">
        <v>21</v>
      </c>
      <c r="B147">
        <v>94</v>
      </c>
      <c r="C147">
        <v>1709958</v>
      </c>
      <c r="D147">
        <v>0</v>
      </c>
      <c r="E147" t="s">
        <v>417</v>
      </c>
      <c r="F147">
        <v>2007</v>
      </c>
      <c r="G147" t="s">
        <v>9</v>
      </c>
      <c r="H147" t="s">
        <v>331</v>
      </c>
      <c r="I147">
        <v>10</v>
      </c>
    </row>
  </sheetData>
  <sortState xmlns:xlrd2="http://schemas.microsoft.com/office/spreadsheetml/2017/richdata2" ref="A114:K147">
    <sortCondition ref="H114:H147"/>
  </sortState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555C2-B21E-4633-AB89-A0D0785AFF89}">
  <dimension ref="A1:H95"/>
  <sheetViews>
    <sheetView workbookViewId="0">
      <selection activeCell="J8" sqref="J8"/>
    </sheetView>
  </sheetViews>
  <sheetFormatPr defaultRowHeight="14.25" x14ac:dyDescent="0.45"/>
  <sheetData>
    <row r="1" spans="1:8" x14ac:dyDescent="0.45">
      <c r="A1" s="46">
        <v>16018</v>
      </c>
      <c r="C1" s="47" t="s">
        <v>920</v>
      </c>
      <c r="D1" s="46">
        <v>1996</v>
      </c>
      <c r="E1" s="46" t="s">
        <v>36</v>
      </c>
      <c r="F1" s="46" t="s">
        <v>290</v>
      </c>
      <c r="G1" s="51">
        <v>100</v>
      </c>
      <c r="H1" s="48">
        <f>VLOOKUP(A1,ČP23!$B$2:$C$333,1,FALSE)</f>
        <v>16018</v>
      </c>
    </row>
    <row r="2" spans="1:8" ht="26.65" x14ac:dyDescent="0.45">
      <c r="A2" s="51">
        <v>171003</v>
      </c>
      <c r="C2" s="52" t="s">
        <v>922</v>
      </c>
      <c r="D2" s="51">
        <v>1996</v>
      </c>
      <c r="E2" s="51" t="s">
        <v>36</v>
      </c>
      <c r="F2" s="51" t="s">
        <v>290</v>
      </c>
      <c r="G2" s="51">
        <v>80</v>
      </c>
      <c r="H2" s="48">
        <f>VLOOKUP(A2,ČP23!$B$2:$C$333,1,FALSE)</f>
        <v>171003</v>
      </c>
    </row>
    <row r="3" spans="1:8" ht="26.65" x14ac:dyDescent="0.45">
      <c r="A3" s="51">
        <v>16027</v>
      </c>
      <c r="C3" s="52" t="s">
        <v>212</v>
      </c>
      <c r="D3" s="51">
        <v>2000</v>
      </c>
      <c r="E3" s="51" t="s">
        <v>36</v>
      </c>
      <c r="F3" s="51" t="s">
        <v>290</v>
      </c>
      <c r="G3" s="51">
        <v>60</v>
      </c>
      <c r="H3" s="48">
        <f>VLOOKUP(A3,ČP23!$B$2:$C$333,1,FALSE)</f>
        <v>16027</v>
      </c>
    </row>
    <row r="4" spans="1:8" ht="26.65" x14ac:dyDescent="0.45">
      <c r="A4" s="51">
        <v>16023</v>
      </c>
      <c r="C4" s="52" t="s">
        <v>923</v>
      </c>
      <c r="D4" s="51">
        <v>1998</v>
      </c>
      <c r="E4" s="51" t="s">
        <v>36</v>
      </c>
      <c r="F4" s="51" t="s">
        <v>290</v>
      </c>
      <c r="G4" s="51">
        <v>50</v>
      </c>
      <c r="H4" s="48">
        <f>VLOOKUP(A4,ČP23!$B$2:$C$333,1,FALSE)</f>
        <v>16023</v>
      </c>
    </row>
    <row r="5" spans="1:8" x14ac:dyDescent="0.45">
      <c r="A5" s="51"/>
      <c r="C5" s="52" t="s">
        <v>924</v>
      </c>
      <c r="D5" s="51">
        <v>2003</v>
      </c>
      <c r="E5" s="51" t="s">
        <v>36</v>
      </c>
      <c r="F5" s="51" t="s">
        <v>925</v>
      </c>
      <c r="G5" s="51">
        <v>45</v>
      </c>
      <c r="H5" s="48" t="e">
        <f>VLOOKUP(A5,ČP23!$B$2:$C$333,1,FALSE)</f>
        <v>#N/A</v>
      </c>
    </row>
    <row r="6" spans="1:8" ht="26.65" x14ac:dyDescent="0.45">
      <c r="A6" s="51">
        <v>16090</v>
      </c>
      <c r="C6" s="52" t="s">
        <v>926</v>
      </c>
      <c r="D6" s="51">
        <v>2004</v>
      </c>
      <c r="E6" s="51" t="s">
        <v>36</v>
      </c>
      <c r="F6" s="51" t="s">
        <v>290</v>
      </c>
      <c r="G6" s="51">
        <v>40</v>
      </c>
      <c r="H6" s="48">
        <f>VLOOKUP(A6,ČP23!$B$2:$C$333,1,FALSE)</f>
        <v>16090</v>
      </c>
    </row>
    <row r="7" spans="1:8" ht="26.65" x14ac:dyDescent="0.45">
      <c r="A7" s="51">
        <v>16091</v>
      </c>
      <c r="C7" s="52" t="s">
        <v>927</v>
      </c>
      <c r="D7" s="51">
        <v>2004</v>
      </c>
      <c r="E7" s="51" t="s">
        <v>36</v>
      </c>
      <c r="F7" s="51" t="s">
        <v>290</v>
      </c>
      <c r="G7" s="51">
        <v>36</v>
      </c>
      <c r="H7" s="48">
        <f>VLOOKUP(A7,ČP23!$B$2:$C$333,1,FALSE)</f>
        <v>16091</v>
      </c>
    </row>
    <row r="8" spans="1:8" ht="26.65" x14ac:dyDescent="0.45">
      <c r="A8" s="51">
        <v>16150</v>
      </c>
      <c r="C8" s="52" t="s">
        <v>928</v>
      </c>
      <c r="D8" s="51">
        <v>2006</v>
      </c>
      <c r="E8" s="51" t="s">
        <v>36</v>
      </c>
      <c r="F8" s="51" t="s">
        <v>290</v>
      </c>
      <c r="G8" s="51">
        <v>32</v>
      </c>
      <c r="H8" s="48">
        <f>VLOOKUP(A8,ČP23!$B$2:$C$333,1,FALSE)</f>
        <v>16150</v>
      </c>
    </row>
    <row r="9" spans="1:8" ht="26.65" x14ac:dyDescent="0.45">
      <c r="A9" s="51">
        <v>2018017</v>
      </c>
      <c r="C9" s="52" t="s">
        <v>101</v>
      </c>
      <c r="D9" s="51">
        <v>2007</v>
      </c>
      <c r="E9" s="51" t="s">
        <v>36</v>
      </c>
      <c r="F9" s="51" t="s">
        <v>290</v>
      </c>
      <c r="G9" s="51">
        <v>29</v>
      </c>
      <c r="H9" s="48">
        <f>VLOOKUP(A9,ČP23!$B$2:$C$333,1,FALSE)</f>
        <v>2018017</v>
      </c>
    </row>
    <row r="10" spans="1:8" ht="26.65" x14ac:dyDescent="0.45">
      <c r="A10" s="51"/>
      <c r="C10" s="52" t="s">
        <v>929</v>
      </c>
      <c r="D10" s="51">
        <v>2000</v>
      </c>
      <c r="E10" s="51" t="s">
        <v>36</v>
      </c>
      <c r="F10" s="51" t="s">
        <v>930</v>
      </c>
      <c r="G10" s="51">
        <v>26</v>
      </c>
      <c r="H10" s="48" t="e">
        <f>VLOOKUP(A10,ČP23!$B$2:$C$333,1,FALSE)</f>
        <v>#N/A</v>
      </c>
    </row>
    <row r="11" spans="1:8" ht="26.65" x14ac:dyDescent="0.45">
      <c r="A11" s="51"/>
      <c r="C11" s="52" t="s">
        <v>368</v>
      </c>
      <c r="D11" s="51">
        <v>2003</v>
      </c>
      <c r="E11" s="51" t="s">
        <v>36</v>
      </c>
      <c r="F11" s="51" t="s">
        <v>297</v>
      </c>
      <c r="G11" s="51">
        <v>24</v>
      </c>
      <c r="H11" s="48" t="e">
        <f>VLOOKUP(A11,ČP23!$B$2:$C$333,1,FALSE)</f>
        <v>#N/A</v>
      </c>
    </row>
    <row r="12" spans="1:8" ht="26.65" x14ac:dyDescent="0.45">
      <c r="A12" s="51"/>
      <c r="C12" s="52" t="s">
        <v>931</v>
      </c>
      <c r="D12" s="51">
        <v>1997</v>
      </c>
      <c r="E12" s="51" t="s">
        <v>36</v>
      </c>
      <c r="F12" s="51" t="s">
        <v>373</v>
      </c>
      <c r="G12" s="51">
        <v>22</v>
      </c>
      <c r="H12" s="48" t="e">
        <f>VLOOKUP(A12,ČP23!$B$2:$C$333,1,FALSE)</f>
        <v>#N/A</v>
      </c>
    </row>
    <row r="13" spans="1:8" ht="26.65" x14ac:dyDescent="0.45">
      <c r="A13" s="51">
        <v>2018308</v>
      </c>
      <c r="C13" s="52" t="s">
        <v>932</v>
      </c>
      <c r="D13" s="51">
        <v>2007</v>
      </c>
      <c r="E13" s="51" t="s">
        <v>36</v>
      </c>
      <c r="F13" s="51" t="s">
        <v>290</v>
      </c>
      <c r="G13" s="51">
        <v>20</v>
      </c>
      <c r="H13" s="48">
        <f>VLOOKUP(A13,ČP23!$B$2:$C$333,1,FALSE)</f>
        <v>2018308</v>
      </c>
    </row>
    <row r="14" spans="1:8" ht="26.65" x14ac:dyDescent="0.45">
      <c r="A14" s="51">
        <v>16001</v>
      </c>
      <c r="C14" s="52" t="s">
        <v>933</v>
      </c>
      <c r="D14" s="51">
        <v>1984</v>
      </c>
      <c r="E14" s="51" t="s">
        <v>36</v>
      </c>
      <c r="F14" s="51" t="s">
        <v>290</v>
      </c>
      <c r="G14" s="51">
        <v>18</v>
      </c>
      <c r="H14" s="48">
        <f>VLOOKUP(A14,ČP23!$B$2:$C$333,1,FALSE)</f>
        <v>16001</v>
      </c>
    </row>
    <row r="15" spans="1:8" ht="26.65" x14ac:dyDescent="0.45">
      <c r="A15" s="51">
        <v>2022012</v>
      </c>
      <c r="C15" s="52" t="s">
        <v>934</v>
      </c>
      <c r="D15" s="51">
        <v>1993</v>
      </c>
      <c r="E15" s="51" t="s">
        <v>36</v>
      </c>
      <c r="F15" s="51" t="s">
        <v>290</v>
      </c>
      <c r="G15" s="51">
        <v>16</v>
      </c>
      <c r="H15" s="48">
        <f>VLOOKUP(A15,ČP23!$B$2:$C$333,1,FALSE)</f>
        <v>2022012</v>
      </c>
    </row>
    <row r="16" spans="1:8" ht="26.65" x14ac:dyDescent="0.45">
      <c r="A16" s="51"/>
      <c r="C16" s="52" t="s">
        <v>935</v>
      </c>
      <c r="D16" s="51">
        <v>1990</v>
      </c>
      <c r="E16" s="51" t="s">
        <v>36</v>
      </c>
      <c r="F16" s="51" t="s">
        <v>359</v>
      </c>
      <c r="G16" s="51">
        <v>15</v>
      </c>
      <c r="H16" s="48" t="e">
        <f>VLOOKUP(A16,ČP23!$B$2:$C$333,1,FALSE)</f>
        <v>#N/A</v>
      </c>
    </row>
    <row r="17" spans="1:8" ht="26.65" x14ac:dyDescent="0.45">
      <c r="A17" s="51">
        <v>16109</v>
      </c>
      <c r="C17" s="52" t="s">
        <v>936</v>
      </c>
      <c r="D17" s="51">
        <v>2006</v>
      </c>
      <c r="E17" s="51" t="s">
        <v>36</v>
      </c>
      <c r="F17" s="51" t="s">
        <v>290</v>
      </c>
      <c r="G17" s="50">
        <v>14</v>
      </c>
      <c r="H17" s="48">
        <f>VLOOKUP(A17,ČP23!$B$2:$C$333,1,FALSE)</f>
        <v>16109</v>
      </c>
    </row>
    <row r="18" spans="1:8" ht="39.75" x14ac:dyDescent="0.45">
      <c r="A18" s="51">
        <v>171016</v>
      </c>
      <c r="C18" s="52" t="s">
        <v>937</v>
      </c>
      <c r="D18" s="51">
        <v>2007</v>
      </c>
      <c r="E18" s="51" t="s">
        <v>36</v>
      </c>
      <c r="F18" s="51" t="s">
        <v>290</v>
      </c>
      <c r="G18" s="50">
        <v>13</v>
      </c>
      <c r="H18" s="48">
        <f>VLOOKUP(A18,ČP23!$B$2:$C$333,1,FALSE)</f>
        <v>171016</v>
      </c>
    </row>
    <row r="19" spans="1:8" ht="26.65" x14ac:dyDescent="0.45">
      <c r="A19" s="51">
        <v>12785</v>
      </c>
      <c r="C19" s="52" t="s">
        <v>938</v>
      </c>
      <c r="D19" s="51">
        <v>1984</v>
      </c>
      <c r="E19" s="51" t="s">
        <v>36</v>
      </c>
      <c r="F19" s="51" t="s">
        <v>290</v>
      </c>
      <c r="G19" s="51">
        <v>12</v>
      </c>
      <c r="H19" s="48">
        <f>VLOOKUP(A19,ČP23!$B$2:$C$333,1,FALSE)</f>
        <v>12785</v>
      </c>
    </row>
    <row r="20" spans="1:8" ht="26.65" x14ac:dyDescent="0.45">
      <c r="A20" s="51">
        <v>2022061</v>
      </c>
      <c r="C20" s="52" t="s">
        <v>226</v>
      </c>
      <c r="D20" s="51">
        <v>1996</v>
      </c>
      <c r="E20" s="51" t="s">
        <v>36</v>
      </c>
      <c r="F20" s="51" t="s">
        <v>290</v>
      </c>
      <c r="G20" s="51">
        <v>11</v>
      </c>
      <c r="H20" s="48">
        <f>VLOOKUP(A20,ČP23!$B$2:$C$333,1,FALSE)</f>
        <v>2022061</v>
      </c>
    </row>
    <row r="21" spans="1:8" ht="27" thickBot="1" x14ac:dyDescent="0.5">
      <c r="A21" s="51">
        <v>2022088</v>
      </c>
      <c r="C21" s="52" t="s">
        <v>939</v>
      </c>
      <c r="D21" s="51">
        <v>1975</v>
      </c>
      <c r="E21" s="51" t="s">
        <v>36</v>
      </c>
      <c r="F21" s="51" t="s">
        <v>290</v>
      </c>
      <c r="G21" s="51">
        <v>10</v>
      </c>
      <c r="H21" s="48">
        <f>VLOOKUP(A21,ČP23!$B$2:$C$333,1,FALSE)</f>
        <v>2022088</v>
      </c>
    </row>
    <row r="22" spans="1:8" ht="26.65" x14ac:dyDescent="0.45">
      <c r="A22" s="46">
        <v>16032</v>
      </c>
      <c r="C22" s="47" t="s">
        <v>144</v>
      </c>
      <c r="D22" s="46">
        <v>2006</v>
      </c>
      <c r="E22" s="46" t="s">
        <v>9</v>
      </c>
      <c r="F22" s="46" t="s">
        <v>290</v>
      </c>
      <c r="G22" s="46">
        <v>100</v>
      </c>
      <c r="H22" s="48">
        <f>VLOOKUP(A22,ČP23!$B$2:$C$333,1,FALSE)</f>
        <v>16032</v>
      </c>
    </row>
    <row r="23" spans="1:8" ht="26.65" x14ac:dyDescent="0.45">
      <c r="A23" s="51">
        <v>52373</v>
      </c>
      <c r="C23" s="52" t="s">
        <v>202</v>
      </c>
      <c r="D23" s="51">
        <v>1999</v>
      </c>
      <c r="E23" s="51" t="s">
        <v>9</v>
      </c>
      <c r="F23" s="51" t="s">
        <v>290</v>
      </c>
      <c r="G23" s="51">
        <v>80</v>
      </c>
      <c r="H23" s="48">
        <f>VLOOKUP(A23,ČP23!$B$2:$C$333,1,FALSE)</f>
        <v>52373</v>
      </c>
    </row>
    <row r="24" spans="1:8" ht="26.65" x14ac:dyDescent="0.45">
      <c r="A24" s="51">
        <v>2020127</v>
      </c>
      <c r="C24" s="52" t="s">
        <v>416</v>
      </c>
      <c r="D24" s="51">
        <v>2007</v>
      </c>
      <c r="E24" s="51" t="s">
        <v>9</v>
      </c>
      <c r="F24" s="51" t="s">
        <v>290</v>
      </c>
      <c r="G24" s="51">
        <v>60</v>
      </c>
      <c r="H24" s="48">
        <f>VLOOKUP(A24,ČP23!$B$2:$C$333,1,FALSE)</f>
        <v>2020127</v>
      </c>
    </row>
    <row r="25" spans="1:8" ht="26.65" x14ac:dyDescent="0.45">
      <c r="A25" s="51">
        <v>171034</v>
      </c>
      <c r="C25" s="52" t="s">
        <v>152</v>
      </c>
      <c r="D25" s="51">
        <v>2005</v>
      </c>
      <c r="E25" s="51" t="s">
        <v>9</v>
      </c>
      <c r="F25" s="51" t="s">
        <v>290</v>
      </c>
      <c r="G25" s="51">
        <v>50</v>
      </c>
      <c r="H25" s="48">
        <f>VLOOKUP(A25,ČP23!$B$2:$C$333,1,FALSE)</f>
        <v>171034</v>
      </c>
    </row>
    <row r="26" spans="1:8" ht="39.75" x14ac:dyDescent="0.45">
      <c r="A26" s="51">
        <v>2021107</v>
      </c>
      <c r="C26" s="52" t="s">
        <v>148</v>
      </c>
      <c r="D26" s="51">
        <v>2005</v>
      </c>
      <c r="E26" s="51" t="s">
        <v>9</v>
      </c>
      <c r="F26" s="51" t="s">
        <v>290</v>
      </c>
      <c r="G26" s="51">
        <v>45</v>
      </c>
      <c r="H26" s="48">
        <f>VLOOKUP(A26,ČP23!$B$2:$C$333,1,FALSE)</f>
        <v>2021107</v>
      </c>
    </row>
    <row r="27" spans="1:8" ht="26.65" x14ac:dyDescent="0.45">
      <c r="A27" s="51"/>
      <c r="C27" s="52" t="s">
        <v>424</v>
      </c>
      <c r="D27" s="51">
        <v>2007</v>
      </c>
      <c r="E27" s="51" t="s">
        <v>9</v>
      </c>
      <c r="F27" s="51" t="s">
        <v>425</v>
      </c>
      <c r="G27" s="51">
        <v>40</v>
      </c>
      <c r="H27" s="48" t="e">
        <f>VLOOKUP(A27,ČP23!$B$2:$C$333,1,FALSE)</f>
        <v>#N/A</v>
      </c>
    </row>
    <row r="28" spans="1:8" ht="39.75" x14ac:dyDescent="0.45">
      <c r="A28" s="51">
        <v>2018470</v>
      </c>
      <c r="C28" s="52" t="s">
        <v>427</v>
      </c>
      <c r="D28" s="51">
        <v>2007</v>
      </c>
      <c r="E28" s="51" t="s">
        <v>9</v>
      </c>
      <c r="F28" s="51" t="s">
        <v>290</v>
      </c>
      <c r="G28" s="51">
        <v>36</v>
      </c>
      <c r="H28" s="48">
        <f>VLOOKUP(A28,ČP23!$B$2:$C$333,1,FALSE)</f>
        <v>2018470</v>
      </c>
    </row>
    <row r="29" spans="1:8" ht="26.65" x14ac:dyDescent="0.45">
      <c r="A29" s="51"/>
      <c r="C29" s="52" t="s">
        <v>422</v>
      </c>
      <c r="D29" s="51">
        <v>2006</v>
      </c>
      <c r="E29" s="51" t="s">
        <v>9</v>
      </c>
      <c r="F29" s="51" t="s">
        <v>373</v>
      </c>
      <c r="G29" s="51">
        <v>32</v>
      </c>
      <c r="H29" s="48" t="e">
        <f>VLOOKUP(A29,ČP23!$B$2:$C$333,1,FALSE)</f>
        <v>#N/A</v>
      </c>
    </row>
    <row r="30" spans="1:8" ht="26.65" x14ac:dyDescent="0.45">
      <c r="A30" s="51">
        <v>171018</v>
      </c>
      <c r="C30" s="52" t="s">
        <v>143</v>
      </c>
      <c r="D30" s="51">
        <v>2005</v>
      </c>
      <c r="E30" s="51" t="s">
        <v>9</v>
      </c>
      <c r="F30" s="51" t="s">
        <v>290</v>
      </c>
      <c r="G30" s="51">
        <v>29</v>
      </c>
      <c r="H30" s="48">
        <f>VLOOKUP(A30,ČP23!$B$2:$C$333,1,FALSE)</f>
        <v>171018</v>
      </c>
    </row>
    <row r="31" spans="1:8" ht="26.65" x14ac:dyDescent="0.45">
      <c r="A31" s="51">
        <v>16073</v>
      </c>
      <c r="C31" s="52" t="s">
        <v>149</v>
      </c>
      <c r="D31" s="51">
        <v>2004</v>
      </c>
      <c r="E31" s="51" t="s">
        <v>9</v>
      </c>
      <c r="F31" s="51" t="s">
        <v>290</v>
      </c>
      <c r="G31" s="51">
        <v>26</v>
      </c>
      <c r="H31" s="48">
        <f>VLOOKUP(A31,ČP23!$B$2:$C$333,1,FALSE)</f>
        <v>16073</v>
      </c>
    </row>
    <row r="32" spans="1:8" ht="26.65" x14ac:dyDescent="0.45">
      <c r="A32" s="51">
        <v>2019126</v>
      </c>
      <c r="C32" s="52" t="s">
        <v>203</v>
      </c>
      <c r="D32" s="51">
        <v>1999</v>
      </c>
      <c r="E32" s="51" t="s">
        <v>9</v>
      </c>
      <c r="F32" s="51" t="s">
        <v>290</v>
      </c>
      <c r="G32" s="51">
        <v>24</v>
      </c>
      <c r="H32" s="48">
        <f>VLOOKUP(A32,ČP23!$B$2:$C$333,1,FALSE)</f>
        <v>2019126</v>
      </c>
    </row>
    <row r="33" spans="1:8" ht="26.65" x14ac:dyDescent="0.45">
      <c r="A33" s="51">
        <v>2022016</v>
      </c>
      <c r="C33" s="52" t="s">
        <v>153</v>
      </c>
      <c r="D33" s="51">
        <v>2005</v>
      </c>
      <c r="E33" s="51" t="s">
        <v>9</v>
      </c>
      <c r="F33" s="51" t="s">
        <v>290</v>
      </c>
      <c r="G33" s="51">
        <v>22</v>
      </c>
      <c r="H33" s="48">
        <f>VLOOKUP(A33,ČP23!$B$2:$C$333,1,FALSE)</f>
        <v>2022016</v>
      </c>
    </row>
    <row r="34" spans="1:8" ht="26.65" x14ac:dyDescent="0.45">
      <c r="A34" s="51">
        <v>171069</v>
      </c>
      <c r="C34" s="52" t="s">
        <v>940</v>
      </c>
      <c r="D34" s="51">
        <v>2007</v>
      </c>
      <c r="E34" s="51" t="s">
        <v>9</v>
      </c>
      <c r="F34" s="51" t="s">
        <v>290</v>
      </c>
      <c r="G34" s="51">
        <v>20</v>
      </c>
      <c r="H34" s="48">
        <f>VLOOKUP(A34,ČP23!$B$2:$C$333,1,FALSE)</f>
        <v>171069</v>
      </c>
    </row>
    <row r="35" spans="1:8" ht="26.65" x14ac:dyDescent="0.45">
      <c r="A35" s="51">
        <v>2022001</v>
      </c>
      <c r="C35" s="52" t="s">
        <v>941</v>
      </c>
      <c r="D35" s="51">
        <v>2007</v>
      </c>
      <c r="E35" s="51" t="s">
        <v>9</v>
      </c>
      <c r="F35" s="51" t="s">
        <v>290</v>
      </c>
      <c r="G35" s="51">
        <v>18</v>
      </c>
      <c r="H35" s="48">
        <f>VLOOKUP(A35,ČP23!$B$2:$C$333,1,FALSE)</f>
        <v>2022001</v>
      </c>
    </row>
    <row r="36" spans="1:8" ht="26.65" x14ac:dyDescent="0.45">
      <c r="A36" s="51">
        <v>2018466</v>
      </c>
      <c r="C36" s="52" t="s">
        <v>942</v>
      </c>
      <c r="D36" s="51">
        <v>2007</v>
      </c>
      <c r="E36" s="51" t="s">
        <v>9</v>
      </c>
      <c r="F36" s="51" t="s">
        <v>290</v>
      </c>
      <c r="G36" s="51">
        <v>16</v>
      </c>
      <c r="H36" s="48">
        <f>VLOOKUP(A36,ČP23!$B$2:$C$333,1,FALSE)</f>
        <v>2018466</v>
      </c>
    </row>
    <row r="37" spans="1:8" ht="26.65" x14ac:dyDescent="0.45">
      <c r="A37" s="51">
        <v>2022019</v>
      </c>
      <c r="C37" s="52" t="s">
        <v>151</v>
      </c>
      <c r="D37" s="51">
        <v>2005</v>
      </c>
      <c r="E37" s="51" t="s">
        <v>9</v>
      </c>
      <c r="F37" s="51" t="s">
        <v>290</v>
      </c>
      <c r="G37" s="51">
        <v>15</v>
      </c>
      <c r="H37" s="48">
        <f>VLOOKUP(A37,ČP23!$B$2:$C$333,1,FALSE)</f>
        <v>2022019</v>
      </c>
    </row>
    <row r="38" spans="1:8" ht="28.5" x14ac:dyDescent="0.45">
      <c r="A38" s="50">
        <v>2023025</v>
      </c>
      <c r="C38" s="31" t="s">
        <v>943</v>
      </c>
      <c r="D38" s="50">
        <v>2007</v>
      </c>
      <c r="E38" s="51" t="s">
        <v>9</v>
      </c>
      <c r="F38" s="50" t="s">
        <v>290</v>
      </c>
      <c r="G38" s="50">
        <v>14</v>
      </c>
      <c r="H38" s="48">
        <f>VLOOKUP(A38,ČP23!$B$2:$C$333,1,FALSE)</f>
        <v>2023025</v>
      </c>
    </row>
    <row r="39" spans="1:8" ht="28.9" thickBot="1" x14ac:dyDescent="0.5">
      <c r="A39" s="50">
        <v>2023024</v>
      </c>
      <c r="C39" s="31" t="s">
        <v>944</v>
      </c>
      <c r="D39" s="50">
        <v>2004</v>
      </c>
      <c r="E39" s="50" t="s">
        <v>9</v>
      </c>
      <c r="F39" s="50" t="s">
        <v>290</v>
      </c>
      <c r="G39" s="50">
        <v>13</v>
      </c>
      <c r="H39" s="48">
        <f>VLOOKUP(A39,ČP23!$B$2:$C$333,1,FALSE)</f>
        <v>2023024</v>
      </c>
    </row>
    <row r="40" spans="1:8" ht="26.65" x14ac:dyDescent="0.45">
      <c r="A40" s="46">
        <v>2018438</v>
      </c>
      <c r="B40" s="47" t="s">
        <v>8</v>
      </c>
      <c r="C40" s="46">
        <v>2012</v>
      </c>
      <c r="D40" s="46" t="s">
        <v>9</v>
      </c>
      <c r="E40" s="46" t="s">
        <v>290</v>
      </c>
      <c r="F40" s="46">
        <v>400</v>
      </c>
      <c r="G40" s="48">
        <v>100</v>
      </c>
      <c r="H40" s="48">
        <f>VLOOKUP(A40,ČP23!$B$2:$C$333,1,FALSE)</f>
        <v>2018438</v>
      </c>
    </row>
    <row r="41" spans="1:8" ht="26.65" x14ac:dyDescent="0.45">
      <c r="A41" s="51">
        <v>2022021</v>
      </c>
      <c r="B41" s="52" t="s">
        <v>299</v>
      </c>
      <c r="C41" s="51">
        <v>2012</v>
      </c>
      <c r="D41" s="51" t="s">
        <v>9</v>
      </c>
      <c r="E41" s="51" t="s">
        <v>290</v>
      </c>
      <c r="F41" s="51">
        <v>225</v>
      </c>
      <c r="G41" s="48">
        <v>80</v>
      </c>
      <c r="H41" s="48">
        <f>VLOOKUP(A41,ČP23!$B$2:$C$333,1,FALSE)</f>
        <v>2022021</v>
      </c>
    </row>
    <row r="42" spans="1:8" ht="26.65" x14ac:dyDescent="0.45">
      <c r="A42" s="51">
        <v>2020112</v>
      </c>
      <c r="B42" s="52" t="s">
        <v>13</v>
      </c>
      <c r="C42" s="51">
        <v>2012</v>
      </c>
      <c r="D42" s="51" t="s">
        <v>9</v>
      </c>
      <c r="E42" s="51" t="s">
        <v>290</v>
      </c>
      <c r="F42" s="51">
        <v>280</v>
      </c>
      <c r="G42" s="48">
        <v>60</v>
      </c>
      <c r="H42" s="48">
        <f>VLOOKUP(A42,ČP23!$B$2:$C$333,1,FALSE)</f>
        <v>2020112</v>
      </c>
    </row>
    <row r="43" spans="1:8" ht="26.65" x14ac:dyDescent="0.45">
      <c r="A43" s="51">
        <v>2023002</v>
      </c>
      <c r="B43" s="52" t="s">
        <v>256</v>
      </c>
      <c r="C43" s="51">
        <v>2012</v>
      </c>
      <c r="D43" s="51" t="s">
        <v>9</v>
      </c>
      <c r="E43" s="51" t="s">
        <v>290</v>
      </c>
      <c r="F43" s="51">
        <v>179</v>
      </c>
      <c r="G43" s="48">
        <v>50</v>
      </c>
      <c r="H43" s="48">
        <f>VLOOKUP(A43,ČP23!$B$2:$C$333,1,FALSE)</f>
        <v>2023002</v>
      </c>
    </row>
    <row r="44" spans="1:8" ht="39.75" x14ac:dyDescent="0.45">
      <c r="A44" s="51">
        <v>1002</v>
      </c>
      <c r="B44" s="52" t="s">
        <v>945</v>
      </c>
      <c r="C44" s="51">
        <v>2012</v>
      </c>
      <c r="D44" s="51" t="s">
        <v>9</v>
      </c>
      <c r="E44" s="51" t="s">
        <v>297</v>
      </c>
      <c r="F44" s="51">
        <v>171</v>
      </c>
      <c r="G44" s="48">
        <v>45</v>
      </c>
      <c r="H44" s="48">
        <f>VLOOKUP(A44,ČP23!$B$2:$C$333,1,FALSE)</f>
        <v>1002</v>
      </c>
    </row>
    <row r="45" spans="1:8" ht="26.65" x14ac:dyDescent="0.45">
      <c r="A45" s="51">
        <v>2022023</v>
      </c>
      <c r="B45" s="52" t="s">
        <v>15</v>
      </c>
      <c r="C45" s="51">
        <v>2013</v>
      </c>
      <c r="D45" s="51" t="s">
        <v>9</v>
      </c>
      <c r="E45" s="51" t="s">
        <v>290</v>
      </c>
      <c r="F45" s="51">
        <v>200</v>
      </c>
      <c r="G45" s="48">
        <v>40</v>
      </c>
      <c r="H45" s="48">
        <f>VLOOKUP(A45,ČP23!$B$2:$C$333,1,FALSE)</f>
        <v>2022023</v>
      </c>
    </row>
    <row r="46" spans="1:8" ht="26.65" x14ac:dyDescent="0.45">
      <c r="A46" s="51">
        <v>2022037</v>
      </c>
      <c r="B46" s="52" t="s">
        <v>18</v>
      </c>
      <c r="C46" s="51">
        <v>2015</v>
      </c>
      <c r="D46" s="51" t="s">
        <v>9</v>
      </c>
      <c r="E46" s="51" t="s">
        <v>290</v>
      </c>
      <c r="F46" s="51">
        <v>148</v>
      </c>
      <c r="G46" s="48">
        <v>36</v>
      </c>
      <c r="H46" s="48">
        <f>VLOOKUP(A46,ČP23!$B$2:$C$333,1,FALSE)</f>
        <v>2022037</v>
      </c>
    </row>
    <row r="47" spans="1:8" ht="26.65" x14ac:dyDescent="0.45">
      <c r="A47" s="51">
        <v>2022996</v>
      </c>
      <c r="B47" s="52" t="s">
        <v>946</v>
      </c>
      <c r="C47" s="51">
        <v>2013</v>
      </c>
      <c r="D47" s="51" t="s">
        <v>9</v>
      </c>
      <c r="E47" s="51" t="s">
        <v>290</v>
      </c>
      <c r="F47" s="51">
        <v>88</v>
      </c>
      <c r="G47" s="48">
        <v>32</v>
      </c>
      <c r="H47" s="48">
        <f>VLOOKUP(A47,ČP23!$B$2:$C$333,1,FALSE)</f>
        <v>2022996</v>
      </c>
    </row>
    <row r="48" spans="1:8" ht="26.65" x14ac:dyDescent="0.45">
      <c r="A48" s="51"/>
      <c r="B48" s="52" t="s">
        <v>947</v>
      </c>
      <c r="C48" s="51">
        <v>2012</v>
      </c>
      <c r="D48" s="51" t="s">
        <v>9</v>
      </c>
      <c r="E48" s="51" t="s">
        <v>297</v>
      </c>
      <c r="F48" s="51">
        <v>0</v>
      </c>
      <c r="G48" s="48">
        <v>29</v>
      </c>
      <c r="H48" s="48" t="e">
        <f>VLOOKUP(A48,ČP23!$B$2:$C$333,1,FALSE)</f>
        <v>#N/A</v>
      </c>
    </row>
    <row r="49" spans="1:8" ht="26.65" x14ac:dyDescent="0.45">
      <c r="A49" s="51">
        <v>2023014</v>
      </c>
      <c r="B49" s="52" t="s">
        <v>59</v>
      </c>
      <c r="C49" s="51">
        <v>2014</v>
      </c>
      <c r="D49" s="51" t="s">
        <v>9</v>
      </c>
      <c r="E49" s="51" t="s">
        <v>290</v>
      </c>
      <c r="F49" s="51">
        <v>36</v>
      </c>
      <c r="G49" s="48">
        <v>26</v>
      </c>
      <c r="H49" s="48">
        <f>VLOOKUP(A49,ČP23!$B$2:$C$333,1,FALSE)</f>
        <v>2023014</v>
      </c>
    </row>
    <row r="50" spans="1:8" ht="26.65" x14ac:dyDescent="0.45">
      <c r="A50" s="51">
        <v>2022090</v>
      </c>
      <c r="B50" s="52" t="s">
        <v>27</v>
      </c>
      <c r="C50" s="51">
        <v>2014</v>
      </c>
      <c r="D50" s="51" t="s">
        <v>9</v>
      </c>
      <c r="E50" s="51" t="s">
        <v>290</v>
      </c>
      <c r="F50" s="51">
        <v>87</v>
      </c>
      <c r="G50" s="48">
        <v>24</v>
      </c>
      <c r="H50" s="48">
        <f>VLOOKUP(A50,ČP23!$B$2:$C$333,1,FALSE)</f>
        <v>2022090</v>
      </c>
    </row>
    <row r="51" spans="1:8" ht="26.65" x14ac:dyDescent="0.45">
      <c r="A51" s="51">
        <v>2023011</v>
      </c>
      <c r="B51" s="52" t="s">
        <v>948</v>
      </c>
      <c r="C51" s="51">
        <v>2016</v>
      </c>
      <c r="D51" s="51" t="s">
        <v>9</v>
      </c>
      <c r="E51" s="51" t="s">
        <v>290</v>
      </c>
      <c r="F51" s="51">
        <v>76</v>
      </c>
      <c r="G51" s="48">
        <v>22</v>
      </c>
      <c r="H51" s="48">
        <f>VLOOKUP(A51,ČP23!$B$2:$C$333,1,FALSE)</f>
        <v>2023011</v>
      </c>
    </row>
    <row r="52" spans="1:8" ht="27" thickBot="1" x14ac:dyDescent="0.5">
      <c r="A52" s="51">
        <v>2022038</v>
      </c>
      <c r="B52" s="52" t="s">
        <v>20</v>
      </c>
      <c r="C52" s="51">
        <v>2014</v>
      </c>
      <c r="D52" s="51" t="s">
        <v>9</v>
      </c>
      <c r="E52" s="51" t="s">
        <v>290</v>
      </c>
      <c r="F52" s="51">
        <v>0</v>
      </c>
      <c r="G52" s="48">
        <v>20</v>
      </c>
      <c r="H52" s="48">
        <f>VLOOKUP(A52,ČP23!$B$2:$C$333,1,FALSE)</f>
        <v>2022038</v>
      </c>
    </row>
    <row r="53" spans="1:8" ht="26.65" x14ac:dyDescent="0.45">
      <c r="A53" s="46">
        <v>2015003</v>
      </c>
      <c r="B53" s="47" t="s">
        <v>38</v>
      </c>
      <c r="C53" s="46">
        <v>2014</v>
      </c>
      <c r="D53" s="46" t="s">
        <v>36</v>
      </c>
      <c r="E53" s="46" t="s">
        <v>290</v>
      </c>
      <c r="F53" s="53">
        <v>255</v>
      </c>
      <c r="G53" s="48">
        <v>100</v>
      </c>
      <c r="H53" s="48">
        <f>VLOOKUP(A53,ČP23!$B$2:$C$333,1,FALSE)</f>
        <v>2015003</v>
      </c>
    </row>
    <row r="54" spans="1:8" ht="26.65" x14ac:dyDescent="0.45">
      <c r="A54" s="51">
        <v>2022087</v>
      </c>
      <c r="B54" s="52" t="s">
        <v>350</v>
      </c>
      <c r="C54" s="51">
        <v>2015</v>
      </c>
      <c r="D54" s="51" t="s">
        <v>9</v>
      </c>
      <c r="E54" s="51" t="s">
        <v>290</v>
      </c>
      <c r="F54" s="49">
        <v>155</v>
      </c>
      <c r="G54" s="48">
        <v>80</v>
      </c>
      <c r="H54" s="48">
        <f>VLOOKUP(A54,ČP23!$B$2:$C$333,1,FALSE)</f>
        <v>2022087</v>
      </c>
    </row>
    <row r="55" spans="1:8" ht="26.65" x14ac:dyDescent="0.45">
      <c r="A55" s="51">
        <v>2022098</v>
      </c>
      <c r="B55" s="52" t="s">
        <v>300</v>
      </c>
      <c r="C55" s="51">
        <v>2012</v>
      </c>
      <c r="D55" s="51" t="s">
        <v>36</v>
      </c>
      <c r="E55" s="51" t="s">
        <v>290</v>
      </c>
      <c r="F55" s="49">
        <v>60</v>
      </c>
      <c r="G55" s="48">
        <v>60</v>
      </c>
      <c r="H55" s="48">
        <f>VLOOKUP(A55,ČP23!$B$2:$C$333,1,FALSE)</f>
        <v>2022098</v>
      </c>
    </row>
    <row r="56" spans="1:8" ht="26.65" x14ac:dyDescent="0.45">
      <c r="A56" s="51">
        <v>2022022</v>
      </c>
      <c r="B56" s="52" t="s">
        <v>35</v>
      </c>
      <c r="C56" s="51">
        <v>2012</v>
      </c>
      <c r="D56" s="51" t="s">
        <v>36</v>
      </c>
      <c r="E56" s="51" t="s">
        <v>290</v>
      </c>
      <c r="F56" s="49">
        <v>400</v>
      </c>
      <c r="G56" s="48">
        <v>50</v>
      </c>
      <c r="H56" s="48">
        <f>VLOOKUP(A56,ČP23!$B$2:$C$333,1,FALSE)</f>
        <v>2022022</v>
      </c>
    </row>
    <row r="57" spans="1:8" ht="26.65" x14ac:dyDescent="0.45">
      <c r="A57" s="51">
        <v>2022018</v>
      </c>
      <c r="B57" s="52" t="s">
        <v>40</v>
      </c>
      <c r="C57" s="51">
        <v>2014</v>
      </c>
      <c r="D57" s="51" t="s">
        <v>36</v>
      </c>
      <c r="E57" s="51" t="s">
        <v>290</v>
      </c>
      <c r="F57" s="49">
        <v>210</v>
      </c>
      <c r="G57" s="48">
        <v>45</v>
      </c>
      <c r="H57" s="48">
        <f>VLOOKUP(A57,ČP23!$B$2:$C$333,1,FALSE)</f>
        <v>2022018</v>
      </c>
    </row>
    <row r="58" spans="1:8" ht="26.65" x14ac:dyDescent="0.45">
      <c r="A58" s="51">
        <v>2022096</v>
      </c>
      <c r="B58" s="52" t="s">
        <v>302</v>
      </c>
      <c r="C58" s="51">
        <v>2012</v>
      </c>
      <c r="D58" s="51" t="s">
        <v>36</v>
      </c>
      <c r="E58" s="51" t="s">
        <v>290</v>
      </c>
      <c r="F58" s="49">
        <v>36</v>
      </c>
      <c r="G58" s="48">
        <v>40</v>
      </c>
      <c r="H58" s="48">
        <f>VLOOKUP(A58,ČP23!$B$2:$C$333,1,FALSE)</f>
        <v>2022096</v>
      </c>
    </row>
    <row r="59" spans="1:8" ht="26.65" x14ac:dyDescent="0.45">
      <c r="A59" s="51">
        <v>2023009</v>
      </c>
      <c r="B59" s="52" t="s">
        <v>263</v>
      </c>
      <c r="C59" s="51">
        <v>2012</v>
      </c>
      <c r="D59" s="51" t="s">
        <v>36</v>
      </c>
      <c r="E59" s="51" t="s">
        <v>290</v>
      </c>
      <c r="F59" s="49">
        <v>29</v>
      </c>
      <c r="G59" s="48">
        <v>36</v>
      </c>
      <c r="H59" s="48">
        <f>VLOOKUP(A59,ČP23!$B$2:$C$333,1,FALSE)</f>
        <v>2023009</v>
      </c>
    </row>
    <row r="60" spans="1:8" ht="26.65" x14ac:dyDescent="0.45">
      <c r="A60" s="51">
        <v>2020136</v>
      </c>
      <c r="B60" s="52" t="s">
        <v>50</v>
      </c>
      <c r="C60" s="51">
        <v>2015</v>
      </c>
      <c r="D60" s="51" t="s">
        <v>36</v>
      </c>
      <c r="E60" s="51" t="s">
        <v>290</v>
      </c>
      <c r="F60" s="49">
        <v>18</v>
      </c>
      <c r="G60" s="48">
        <v>32</v>
      </c>
      <c r="H60" s="48">
        <f>VLOOKUP(A60,ČP23!$B$2:$C$333,1,FALSE)</f>
        <v>2020136</v>
      </c>
    </row>
    <row r="61" spans="1:8" ht="26.65" x14ac:dyDescent="0.45">
      <c r="A61" s="51">
        <v>2022053</v>
      </c>
      <c r="B61" s="52" t="s">
        <v>276</v>
      </c>
      <c r="C61" s="51">
        <v>2015</v>
      </c>
      <c r="D61" s="51" t="s">
        <v>36</v>
      </c>
      <c r="E61" s="51" t="s">
        <v>290</v>
      </c>
      <c r="F61" s="49">
        <v>20</v>
      </c>
      <c r="G61" s="48">
        <v>29</v>
      </c>
      <c r="H61" s="48">
        <f>VLOOKUP(A61,ČP23!$B$2:$C$333,1,FALSE)</f>
        <v>2022053</v>
      </c>
    </row>
    <row r="62" spans="1:8" ht="26.65" x14ac:dyDescent="0.45">
      <c r="A62" s="51">
        <v>2023991</v>
      </c>
      <c r="B62" s="52" t="s">
        <v>911</v>
      </c>
      <c r="C62" s="51">
        <v>2013</v>
      </c>
      <c r="D62" s="51" t="s">
        <v>36</v>
      </c>
      <c r="E62" s="51" t="s">
        <v>290</v>
      </c>
      <c r="F62" s="49">
        <v>0</v>
      </c>
      <c r="G62" s="48">
        <v>26</v>
      </c>
      <c r="H62" s="48">
        <f>VLOOKUP(A62,ČP23!$B$2:$C$333,1,FALSE)</f>
        <v>2023991</v>
      </c>
    </row>
    <row r="63" spans="1:8" ht="27" thickBot="1" x14ac:dyDescent="0.5">
      <c r="A63" s="51">
        <v>2023986</v>
      </c>
      <c r="B63" s="52" t="s">
        <v>917</v>
      </c>
      <c r="C63" s="51">
        <v>2016</v>
      </c>
      <c r="D63" s="51" t="s">
        <v>36</v>
      </c>
      <c r="E63" s="51" t="s">
        <v>290</v>
      </c>
      <c r="F63" s="49">
        <v>0</v>
      </c>
      <c r="G63" s="48">
        <v>24</v>
      </c>
      <c r="H63" s="48">
        <f>VLOOKUP(A63,ČP23!$B$2:$C$333,1,FALSE)</f>
        <v>2023986</v>
      </c>
    </row>
    <row r="64" spans="1:8" ht="26.65" x14ac:dyDescent="0.45">
      <c r="A64" s="46">
        <v>2018014</v>
      </c>
      <c r="B64" s="47" t="s">
        <v>74</v>
      </c>
      <c r="C64" s="46">
        <v>2009</v>
      </c>
      <c r="D64" s="46" t="s">
        <v>9</v>
      </c>
      <c r="E64" s="46" t="s">
        <v>290</v>
      </c>
      <c r="F64" s="53">
        <v>240</v>
      </c>
      <c r="G64" s="51">
        <v>100</v>
      </c>
      <c r="H64" s="48">
        <f>VLOOKUP(A64,ČP23!$B$2:$C$333,1,FALSE)</f>
        <v>2018014</v>
      </c>
    </row>
    <row r="65" spans="1:8" ht="26.65" x14ac:dyDescent="0.45">
      <c r="A65" s="51">
        <v>2018436</v>
      </c>
      <c r="B65" s="52" t="s">
        <v>11</v>
      </c>
      <c r="C65" s="51">
        <v>2011</v>
      </c>
      <c r="D65" s="51" t="s">
        <v>9</v>
      </c>
      <c r="E65" s="51" t="s">
        <v>290</v>
      </c>
      <c r="F65" s="49">
        <v>36</v>
      </c>
      <c r="G65" s="51">
        <v>80</v>
      </c>
      <c r="H65" s="48">
        <f>VLOOKUP(A65,ČP23!$B$2:$C$333,1,FALSE)</f>
        <v>2018436</v>
      </c>
    </row>
    <row r="66" spans="1:8" ht="26.65" x14ac:dyDescent="0.45">
      <c r="A66" s="51">
        <v>2022024</v>
      </c>
      <c r="B66" s="52" t="s">
        <v>79</v>
      </c>
      <c r="C66" s="51">
        <v>2009</v>
      </c>
      <c r="D66" s="51" t="s">
        <v>9</v>
      </c>
      <c r="E66" s="51" t="s">
        <v>290</v>
      </c>
      <c r="F66" s="49">
        <v>22</v>
      </c>
      <c r="G66" s="51">
        <v>60</v>
      </c>
      <c r="H66" s="48">
        <f>VLOOKUP(A66,ČP23!$B$2:$C$333,1,FALSE)</f>
        <v>2022024</v>
      </c>
    </row>
    <row r="67" spans="1:8" ht="26.65" x14ac:dyDescent="0.45">
      <c r="A67" s="51">
        <v>2018305</v>
      </c>
      <c r="B67" s="52" t="s">
        <v>66</v>
      </c>
      <c r="C67" s="51">
        <v>2008</v>
      </c>
      <c r="D67" s="51" t="s">
        <v>9</v>
      </c>
      <c r="E67" s="51" t="s">
        <v>290</v>
      </c>
      <c r="F67" s="49">
        <v>340</v>
      </c>
      <c r="G67" s="51">
        <v>50</v>
      </c>
      <c r="H67" s="48">
        <f>VLOOKUP(A67,ČP23!$B$2:$C$333,1,FALSE)</f>
        <v>2018305</v>
      </c>
    </row>
    <row r="68" spans="1:8" ht="26.65" x14ac:dyDescent="0.45">
      <c r="A68" s="51">
        <v>2022026</v>
      </c>
      <c r="B68" s="52" t="s">
        <v>75</v>
      </c>
      <c r="C68" s="51">
        <v>2010</v>
      </c>
      <c r="D68" s="51" t="s">
        <v>9</v>
      </c>
      <c r="E68" s="51" t="s">
        <v>290</v>
      </c>
      <c r="F68" s="49">
        <v>174</v>
      </c>
      <c r="G68" s="51">
        <v>45</v>
      </c>
      <c r="H68" s="48">
        <f>VLOOKUP(A68,ČP23!$B$2:$C$333,1,FALSE)</f>
        <v>2022026</v>
      </c>
    </row>
    <row r="69" spans="1:8" ht="26.65" x14ac:dyDescent="0.45">
      <c r="A69" s="51">
        <v>2022017</v>
      </c>
      <c r="B69" s="52" t="s">
        <v>77</v>
      </c>
      <c r="C69" s="51">
        <v>2009</v>
      </c>
      <c r="D69" s="51" t="s">
        <v>9</v>
      </c>
      <c r="E69" s="51" t="s">
        <v>290</v>
      </c>
      <c r="F69" s="49">
        <v>120</v>
      </c>
      <c r="G69" s="51">
        <v>40</v>
      </c>
      <c r="H69" s="48">
        <f>VLOOKUP(A69,ČP23!$B$2:$C$333,1,FALSE)</f>
        <v>2022017</v>
      </c>
    </row>
    <row r="70" spans="1:8" ht="26.65" x14ac:dyDescent="0.45">
      <c r="A70" s="51"/>
      <c r="B70" s="52" t="s">
        <v>949</v>
      </c>
      <c r="C70" s="51">
        <v>2011</v>
      </c>
      <c r="D70" s="51" t="s">
        <v>9</v>
      </c>
      <c r="E70" s="51" t="s">
        <v>930</v>
      </c>
      <c r="F70" s="49">
        <v>0</v>
      </c>
      <c r="G70" s="51">
        <v>36</v>
      </c>
      <c r="H70" s="48" t="e">
        <f>VLOOKUP(A70,ČP23!$B$2:$C$333,1,FALSE)</f>
        <v>#N/A</v>
      </c>
    </row>
    <row r="71" spans="1:8" ht="26.65" x14ac:dyDescent="0.45">
      <c r="A71" s="51">
        <v>2023026</v>
      </c>
      <c r="B71" s="52" t="s">
        <v>921</v>
      </c>
      <c r="C71" s="51">
        <v>2008</v>
      </c>
      <c r="D71" s="51" t="s">
        <v>9</v>
      </c>
      <c r="E71" s="51" t="s">
        <v>290</v>
      </c>
      <c r="F71" s="49">
        <v>0</v>
      </c>
      <c r="G71" s="51">
        <v>32</v>
      </c>
      <c r="H71" s="48">
        <f>VLOOKUP(A71,ČP23!$B$2:$C$333,1,FALSE)</f>
        <v>2023026</v>
      </c>
    </row>
    <row r="72" spans="1:8" ht="26.65" x14ac:dyDescent="0.45">
      <c r="A72" s="51">
        <v>2022041</v>
      </c>
      <c r="B72" s="52" t="s">
        <v>291</v>
      </c>
      <c r="C72" s="51">
        <v>2008</v>
      </c>
      <c r="D72" s="51" t="s">
        <v>9</v>
      </c>
      <c r="E72" s="51" t="s">
        <v>290</v>
      </c>
      <c r="F72" s="49">
        <v>20</v>
      </c>
      <c r="G72" s="51">
        <v>29</v>
      </c>
      <c r="H72" s="48">
        <f>VLOOKUP(A72,ČP23!$B$2:$C$333,1,FALSE)</f>
        <v>2022041</v>
      </c>
    </row>
    <row r="73" spans="1:8" ht="26.65" x14ac:dyDescent="0.45">
      <c r="A73" s="51">
        <v>2023988</v>
      </c>
      <c r="B73" s="52" t="s">
        <v>915</v>
      </c>
      <c r="C73" s="51">
        <v>2011</v>
      </c>
      <c r="D73" s="51" t="s">
        <v>9</v>
      </c>
      <c r="E73" s="51" t="s">
        <v>290</v>
      </c>
      <c r="F73" s="49">
        <v>0</v>
      </c>
      <c r="G73" s="51">
        <v>26</v>
      </c>
      <c r="H73" s="48">
        <f>VLOOKUP(A73,ČP23!$B$2:$C$333,1,FALSE)</f>
        <v>2023988</v>
      </c>
    </row>
    <row r="74" spans="1:8" x14ac:dyDescent="0.45">
      <c r="A74" s="51"/>
      <c r="B74" s="52" t="s">
        <v>950</v>
      </c>
      <c r="C74" s="51">
        <v>2011</v>
      </c>
      <c r="D74" s="51" t="s">
        <v>9</v>
      </c>
      <c r="E74" s="51" t="s">
        <v>930</v>
      </c>
      <c r="F74" s="49">
        <v>0</v>
      </c>
      <c r="G74" s="51">
        <v>24</v>
      </c>
      <c r="H74" s="48" t="e">
        <f>VLOOKUP(A74,ČP23!$B$2:$C$333,1,FALSE)</f>
        <v>#N/A</v>
      </c>
    </row>
    <row r="75" spans="1:8" ht="26.65" x14ac:dyDescent="0.45">
      <c r="A75" s="51">
        <v>2020115</v>
      </c>
      <c r="B75" s="52" t="s">
        <v>269</v>
      </c>
      <c r="C75" s="51">
        <v>2010</v>
      </c>
      <c r="D75" s="51" t="s">
        <v>9</v>
      </c>
      <c r="E75" s="51" t="s">
        <v>290</v>
      </c>
      <c r="F75" s="49">
        <v>24</v>
      </c>
      <c r="G75" s="51">
        <v>22</v>
      </c>
      <c r="H75" s="48">
        <f>VLOOKUP(A75,ČP23!$B$2:$C$333,1,FALSE)</f>
        <v>2020115</v>
      </c>
    </row>
    <row r="76" spans="1:8" ht="27" thickBot="1" x14ac:dyDescent="0.5">
      <c r="A76" s="51">
        <v>2022075</v>
      </c>
      <c r="B76" s="52" t="s">
        <v>33</v>
      </c>
      <c r="C76" s="51">
        <v>2011</v>
      </c>
      <c r="D76" s="51" t="s">
        <v>9</v>
      </c>
      <c r="E76" s="51" t="s">
        <v>290</v>
      </c>
      <c r="F76" s="49">
        <v>88</v>
      </c>
      <c r="G76" s="51">
        <v>20</v>
      </c>
      <c r="H76" s="48">
        <f>VLOOKUP(A76,ČP23!$B$2:$C$333,1,FALSE)</f>
        <v>2022075</v>
      </c>
    </row>
    <row r="77" spans="1:8" ht="26.65" x14ac:dyDescent="0.45">
      <c r="A77" s="46">
        <v>1020</v>
      </c>
      <c r="B77" s="47" t="s">
        <v>344</v>
      </c>
      <c r="C77" s="46">
        <v>2008</v>
      </c>
      <c r="D77" s="46" t="s">
        <v>36</v>
      </c>
      <c r="E77" s="46" t="s">
        <v>331</v>
      </c>
      <c r="F77" s="49">
        <v>174</v>
      </c>
      <c r="G77" s="48">
        <v>100</v>
      </c>
      <c r="H77" s="48">
        <f>VLOOKUP(A77,ČP23!$B$2:$C$333,1,FALSE)</f>
        <v>1020</v>
      </c>
    </row>
    <row r="78" spans="1:8" ht="26.65" x14ac:dyDescent="0.45">
      <c r="A78" s="51">
        <v>2021117</v>
      </c>
      <c r="B78" s="52" t="s">
        <v>106</v>
      </c>
      <c r="C78" s="51">
        <v>2008</v>
      </c>
      <c r="D78" s="51" t="s">
        <v>9</v>
      </c>
      <c r="E78" s="51" t="s">
        <v>290</v>
      </c>
      <c r="F78" s="49">
        <v>237</v>
      </c>
      <c r="G78" s="48">
        <v>80</v>
      </c>
      <c r="H78" s="48">
        <f>VLOOKUP(A78,ČP23!$B$2:$C$333,1,FALSE)</f>
        <v>2021117</v>
      </c>
    </row>
    <row r="79" spans="1:8" ht="26.65" x14ac:dyDescent="0.45">
      <c r="A79" s="51">
        <v>1013</v>
      </c>
      <c r="B79" s="52" t="s">
        <v>951</v>
      </c>
      <c r="C79" s="51">
        <v>2008</v>
      </c>
      <c r="D79" s="51" t="s">
        <v>36</v>
      </c>
      <c r="E79" s="51" t="s">
        <v>297</v>
      </c>
      <c r="F79" s="49">
        <v>220</v>
      </c>
      <c r="G79" s="48">
        <v>60</v>
      </c>
      <c r="H79" s="48">
        <f>VLOOKUP(A79,ČP23!$B$2:$C$333,1,FALSE)</f>
        <v>1013</v>
      </c>
    </row>
    <row r="80" spans="1:8" ht="26.65" x14ac:dyDescent="0.45">
      <c r="A80" s="51">
        <v>2019114</v>
      </c>
      <c r="B80" s="52" t="s">
        <v>121</v>
      </c>
      <c r="C80" s="51">
        <v>2008</v>
      </c>
      <c r="D80" s="51" t="s">
        <v>36</v>
      </c>
      <c r="E80" s="51" t="s">
        <v>290</v>
      </c>
      <c r="F80" s="49">
        <v>100</v>
      </c>
      <c r="G80" s="48">
        <v>50</v>
      </c>
      <c r="H80" s="48">
        <f>VLOOKUP(A80,ČP23!$B$2:$C$333,1,FALSE)</f>
        <v>2019114</v>
      </c>
    </row>
    <row r="81" spans="1:8" ht="26.65" x14ac:dyDescent="0.45">
      <c r="A81" s="51">
        <v>76304</v>
      </c>
      <c r="B81" s="52" t="s">
        <v>110</v>
      </c>
      <c r="C81" s="51">
        <v>2008</v>
      </c>
      <c r="D81" s="51" t="s">
        <v>36</v>
      </c>
      <c r="E81" s="51" t="s">
        <v>290</v>
      </c>
      <c r="F81" s="49">
        <v>69</v>
      </c>
      <c r="G81" s="48">
        <v>45</v>
      </c>
      <c r="H81" s="48">
        <f>VLOOKUP(A81,ČP23!$B$2:$C$333,1,FALSE)</f>
        <v>76304</v>
      </c>
    </row>
    <row r="82" spans="1:8" ht="26.65" x14ac:dyDescent="0.45">
      <c r="A82" s="51">
        <v>2021106</v>
      </c>
      <c r="B82" s="52" t="s">
        <v>37</v>
      </c>
      <c r="C82" s="51">
        <v>2011</v>
      </c>
      <c r="D82" s="51" t="s">
        <v>36</v>
      </c>
      <c r="E82" s="51" t="s">
        <v>290</v>
      </c>
      <c r="F82" s="49">
        <v>96</v>
      </c>
      <c r="G82" s="48">
        <v>40</v>
      </c>
      <c r="H82" s="48">
        <f>VLOOKUP(A82,ČP23!$B$2:$C$333,1,FALSE)</f>
        <v>2021106</v>
      </c>
    </row>
    <row r="83" spans="1:8" ht="26.65" x14ac:dyDescent="0.45">
      <c r="A83" s="51">
        <v>2022002</v>
      </c>
      <c r="B83" s="52" t="s">
        <v>113</v>
      </c>
      <c r="C83" s="51">
        <v>2008</v>
      </c>
      <c r="D83" s="51" t="s">
        <v>36</v>
      </c>
      <c r="E83" s="51" t="s">
        <v>290</v>
      </c>
      <c r="F83" s="49">
        <v>157</v>
      </c>
      <c r="G83" s="48">
        <v>36</v>
      </c>
      <c r="H83" s="48">
        <f>VLOOKUP(A83,ČP23!$B$2:$C$333,1,FALSE)</f>
        <v>2022002</v>
      </c>
    </row>
    <row r="84" spans="1:8" ht="26.65" x14ac:dyDescent="0.45">
      <c r="A84" s="51">
        <v>1012</v>
      </c>
      <c r="B84" s="52" t="s">
        <v>952</v>
      </c>
      <c r="C84" s="51">
        <v>2008</v>
      </c>
      <c r="D84" s="51" t="s">
        <v>36</v>
      </c>
      <c r="E84" s="51" t="s">
        <v>331</v>
      </c>
      <c r="F84" s="49">
        <v>79</v>
      </c>
      <c r="G84" s="48">
        <v>32</v>
      </c>
      <c r="H84" s="48">
        <f>VLOOKUP(A84,ČP23!$B$2:$C$333,1,FALSE)</f>
        <v>1012</v>
      </c>
    </row>
    <row r="85" spans="1:8" x14ac:dyDescent="0.45">
      <c r="A85" s="51">
        <v>16148</v>
      </c>
      <c r="B85" s="52" t="s">
        <v>104</v>
      </c>
      <c r="C85" s="51">
        <v>2008</v>
      </c>
      <c r="D85" s="51" t="s">
        <v>36</v>
      </c>
      <c r="E85" s="51" t="s">
        <v>290</v>
      </c>
      <c r="F85" s="49">
        <v>214</v>
      </c>
      <c r="G85" s="48">
        <v>29</v>
      </c>
      <c r="H85" s="48">
        <f>VLOOKUP(A85,ČP23!$B$2:$C$333,1,FALSE)</f>
        <v>16148</v>
      </c>
    </row>
    <row r="86" spans="1:8" ht="26.65" x14ac:dyDescent="0.45">
      <c r="A86" s="51">
        <v>76297</v>
      </c>
      <c r="B86" s="52" t="s">
        <v>114</v>
      </c>
      <c r="C86" s="51">
        <v>2010</v>
      </c>
      <c r="D86" s="51" t="s">
        <v>36</v>
      </c>
      <c r="E86" s="51" t="s">
        <v>290</v>
      </c>
      <c r="F86" s="49">
        <v>86</v>
      </c>
      <c r="G86" s="48">
        <v>26</v>
      </c>
      <c r="H86" s="48">
        <f>VLOOKUP(A86,ČP23!$B$2:$C$333,1,FALSE)</f>
        <v>76297</v>
      </c>
    </row>
    <row r="87" spans="1:8" ht="26.65" x14ac:dyDescent="0.45">
      <c r="A87" s="51">
        <v>2022007</v>
      </c>
      <c r="B87" s="52" t="s">
        <v>117</v>
      </c>
      <c r="C87" s="51">
        <v>2010</v>
      </c>
      <c r="D87" s="51" t="s">
        <v>36</v>
      </c>
      <c r="E87" s="51" t="s">
        <v>290</v>
      </c>
      <c r="F87" s="49">
        <v>74</v>
      </c>
      <c r="G87" s="48">
        <v>24</v>
      </c>
      <c r="H87" s="48">
        <f>VLOOKUP(A87,ČP23!$B$2:$C$333,1,FALSE)</f>
        <v>2022007</v>
      </c>
    </row>
    <row r="88" spans="1:8" x14ac:dyDescent="0.45">
      <c r="A88" s="51">
        <v>2023003</v>
      </c>
      <c r="B88" s="52" t="s">
        <v>257</v>
      </c>
      <c r="C88" s="51">
        <v>2010</v>
      </c>
      <c r="D88" s="51" t="s">
        <v>36</v>
      </c>
      <c r="E88" s="51" t="s">
        <v>290</v>
      </c>
      <c r="F88" s="49">
        <v>50</v>
      </c>
      <c r="G88" s="48">
        <v>22</v>
      </c>
      <c r="H88" s="48">
        <f>VLOOKUP(A88,ČP23!$B$2:$C$333,1,FALSE)</f>
        <v>2023003</v>
      </c>
    </row>
    <row r="89" spans="1:8" ht="26.65" x14ac:dyDescent="0.45">
      <c r="A89" s="51">
        <v>2021105</v>
      </c>
      <c r="B89" s="52" t="s">
        <v>39</v>
      </c>
      <c r="C89" s="51">
        <v>2011</v>
      </c>
      <c r="D89" s="51" t="s">
        <v>36</v>
      </c>
      <c r="E89" s="51" t="s">
        <v>290</v>
      </c>
      <c r="F89" s="49">
        <v>48</v>
      </c>
      <c r="G89" s="48">
        <v>20</v>
      </c>
      <c r="H89" s="48">
        <f>VLOOKUP(A89,ČP23!$B$2:$C$333,1,FALSE)</f>
        <v>2021105</v>
      </c>
    </row>
    <row r="90" spans="1:8" ht="26.65" x14ac:dyDescent="0.45">
      <c r="A90" s="51">
        <v>2022015</v>
      </c>
      <c r="B90" s="52" t="s">
        <v>41</v>
      </c>
      <c r="C90" s="51">
        <v>2011</v>
      </c>
      <c r="D90" s="51" t="s">
        <v>36</v>
      </c>
      <c r="E90" s="51" t="s">
        <v>290</v>
      </c>
      <c r="F90" s="49">
        <v>60</v>
      </c>
      <c r="G90" s="48">
        <v>18</v>
      </c>
      <c r="H90" s="48">
        <f>VLOOKUP(A90,ČP23!$B$2:$C$333,1,FALSE)</f>
        <v>2022015</v>
      </c>
    </row>
    <row r="91" spans="1:8" ht="26.65" x14ac:dyDescent="0.45">
      <c r="A91" s="51">
        <v>2023019</v>
      </c>
      <c r="B91" s="52" t="s">
        <v>318</v>
      </c>
      <c r="C91" s="51">
        <v>2010</v>
      </c>
      <c r="D91" s="51" t="s">
        <v>36</v>
      </c>
      <c r="E91" s="51" t="s">
        <v>290</v>
      </c>
      <c r="F91" s="49">
        <v>28</v>
      </c>
      <c r="G91" s="48">
        <v>16</v>
      </c>
      <c r="H91" s="48">
        <f>VLOOKUP(A91,ČP23!$B$2:$C$333,1,FALSE)</f>
        <v>2023019</v>
      </c>
    </row>
    <row r="92" spans="1:8" ht="26.65" x14ac:dyDescent="0.45">
      <c r="A92" s="51">
        <v>2022110</v>
      </c>
      <c r="B92" s="52" t="s">
        <v>288</v>
      </c>
      <c r="C92" s="51">
        <v>2011</v>
      </c>
      <c r="D92" s="51" t="s">
        <v>36</v>
      </c>
      <c r="E92" s="51" t="s">
        <v>290</v>
      </c>
      <c r="F92" s="49">
        <v>13</v>
      </c>
      <c r="G92" s="48">
        <v>15</v>
      </c>
      <c r="H92" s="48">
        <f>VLOOKUP(A92,ČP23!$B$2:$C$333,1,FALSE)</f>
        <v>2022110</v>
      </c>
    </row>
    <row r="93" spans="1:8" ht="26.65" x14ac:dyDescent="0.45">
      <c r="A93" s="51">
        <v>2023018</v>
      </c>
      <c r="B93" s="52" t="s">
        <v>317</v>
      </c>
      <c r="C93" s="51">
        <v>2010</v>
      </c>
      <c r="D93" s="51" t="s">
        <v>36</v>
      </c>
      <c r="E93" s="51" t="s">
        <v>290</v>
      </c>
      <c r="F93" s="49">
        <v>0</v>
      </c>
      <c r="G93" s="48">
        <v>14</v>
      </c>
      <c r="H93" s="48">
        <f>VLOOKUP(A93,ČP23!$B$2:$C$333,1,FALSE)</f>
        <v>2023018</v>
      </c>
    </row>
    <row r="94" spans="1:8" x14ac:dyDescent="0.45">
      <c r="A94" s="51">
        <v>2023017</v>
      </c>
      <c r="B94" s="52" t="s">
        <v>335</v>
      </c>
      <c r="C94" s="51">
        <v>2011</v>
      </c>
      <c r="D94" s="51" t="s">
        <v>36</v>
      </c>
      <c r="E94" s="51" t="s">
        <v>290</v>
      </c>
      <c r="F94" s="49">
        <v>0</v>
      </c>
      <c r="G94" s="48">
        <v>13</v>
      </c>
      <c r="H94" s="48">
        <f>VLOOKUP(A94,ČP23!$B$2:$C$333,1,FALSE)</f>
        <v>2023017</v>
      </c>
    </row>
    <row r="95" spans="1:8" x14ac:dyDescent="0.45">
      <c r="A95" s="51"/>
      <c r="B95" s="52" t="s">
        <v>953</v>
      </c>
      <c r="C95" s="51">
        <v>2009</v>
      </c>
      <c r="D95" s="51" t="s">
        <v>36</v>
      </c>
      <c r="E95" s="51" t="s">
        <v>930</v>
      </c>
      <c r="F95" s="49">
        <v>0</v>
      </c>
      <c r="G95" s="48">
        <v>12</v>
      </c>
      <c r="H95" s="48" t="e">
        <f>VLOOKUP(A95,ČP23!$B$2:$C$333,1,FALSE)</f>
        <v>#N/A</v>
      </c>
    </row>
  </sheetData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9FF3B-F01C-49D5-A902-810A2330274A}">
  <dimension ref="A1:G99"/>
  <sheetViews>
    <sheetView workbookViewId="0">
      <selection activeCell="M12" sqref="M12"/>
    </sheetView>
  </sheetViews>
  <sheetFormatPr defaultRowHeight="14.25" x14ac:dyDescent="0.45"/>
  <sheetData>
    <row r="1" spans="1:7" ht="26.65" x14ac:dyDescent="0.45">
      <c r="A1" s="46">
        <v>2018438</v>
      </c>
      <c r="B1" s="47" t="s">
        <v>8</v>
      </c>
      <c r="C1" s="46">
        <v>2012</v>
      </c>
      <c r="D1" s="46" t="s">
        <v>9</v>
      </c>
      <c r="E1" s="46" t="s">
        <v>290</v>
      </c>
      <c r="F1" s="46">
        <v>100</v>
      </c>
      <c r="G1">
        <f>VLOOKUP(A1,ČP23!$B$2:$B$398,1,FALSE)</f>
        <v>2018438</v>
      </c>
    </row>
    <row r="2" spans="1:7" ht="26.65" x14ac:dyDescent="0.45">
      <c r="A2" s="51">
        <v>2020112</v>
      </c>
      <c r="B2" s="52" t="s">
        <v>13</v>
      </c>
      <c r="C2" s="51">
        <v>2012</v>
      </c>
      <c r="D2" s="51" t="s">
        <v>9</v>
      </c>
      <c r="E2" s="51" t="s">
        <v>290</v>
      </c>
      <c r="F2" s="51">
        <v>80</v>
      </c>
      <c r="G2">
        <f>VLOOKUP(A2,ČP23!$B$2:$B$398,1,FALSE)</f>
        <v>2020112</v>
      </c>
    </row>
    <row r="3" spans="1:7" ht="26.65" x14ac:dyDescent="0.45">
      <c r="A3" s="51">
        <v>2022021</v>
      </c>
      <c r="B3" s="52" t="s">
        <v>299</v>
      </c>
      <c r="C3" s="51">
        <v>2012</v>
      </c>
      <c r="D3" s="51" t="s">
        <v>9</v>
      </c>
      <c r="E3" s="51" t="s">
        <v>290</v>
      </c>
      <c r="F3" s="51">
        <v>60</v>
      </c>
      <c r="G3">
        <f>VLOOKUP(A3,ČP23!$B$2:$B$398,1,FALSE)</f>
        <v>2022021</v>
      </c>
    </row>
    <row r="4" spans="1:7" ht="26.65" x14ac:dyDescent="0.45">
      <c r="A4" s="51">
        <v>2023002</v>
      </c>
      <c r="B4" s="52" t="s">
        <v>256</v>
      </c>
      <c r="C4" s="51">
        <v>2012</v>
      </c>
      <c r="D4" s="51" t="s">
        <v>9</v>
      </c>
      <c r="E4" s="51" t="s">
        <v>290</v>
      </c>
      <c r="F4" s="51">
        <v>50</v>
      </c>
      <c r="G4">
        <f>VLOOKUP(A4,ČP23!$B$2:$B$398,1,FALSE)</f>
        <v>2023002</v>
      </c>
    </row>
    <row r="5" spans="1:7" ht="26.65" x14ac:dyDescent="0.45">
      <c r="A5" s="51"/>
      <c r="B5" s="52" t="s">
        <v>947</v>
      </c>
      <c r="C5" s="51">
        <v>2012</v>
      </c>
      <c r="D5" s="51" t="s">
        <v>9</v>
      </c>
      <c r="E5" s="51" t="s">
        <v>297</v>
      </c>
      <c r="F5" s="51">
        <v>45</v>
      </c>
      <c r="G5" t="e">
        <f>VLOOKUP(A5,ČP23!$B$2:$B$398,1,FALSE)</f>
        <v>#N/A</v>
      </c>
    </row>
    <row r="6" spans="1:7" ht="39.75" x14ac:dyDescent="0.45">
      <c r="A6" s="51">
        <v>1002</v>
      </c>
      <c r="B6" s="52" t="s">
        <v>945</v>
      </c>
      <c r="C6" s="51">
        <v>2012</v>
      </c>
      <c r="D6" s="51" t="s">
        <v>9</v>
      </c>
      <c r="E6" s="51" t="s">
        <v>297</v>
      </c>
      <c r="F6" s="51">
        <v>40</v>
      </c>
      <c r="G6">
        <f>VLOOKUP(A6,ČP23!$B$2:$B$398,1,FALSE)</f>
        <v>1002</v>
      </c>
    </row>
    <row r="7" spans="1:7" ht="26.65" x14ac:dyDescent="0.45">
      <c r="A7" s="51">
        <v>2022023</v>
      </c>
      <c r="B7" s="52" t="s">
        <v>15</v>
      </c>
      <c r="C7" s="51">
        <v>2013</v>
      </c>
      <c r="D7" s="51" t="s">
        <v>9</v>
      </c>
      <c r="E7" s="51" t="s">
        <v>290</v>
      </c>
      <c r="F7" s="51">
        <v>36</v>
      </c>
      <c r="G7">
        <f>VLOOKUP(A7,ČP23!$B$2:$B$398,1,FALSE)</f>
        <v>2022023</v>
      </c>
    </row>
    <row r="8" spans="1:7" ht="26.65" x14ac:dyDescent="0.45">
      <c r="A8" s="51">
        <v>2022037</v>
      </c>
      <c r="B8" s="52" t="s">
        <v>18</v>
      </c>
      <c r="C8" s="51">
        <v>2015</v>
      </c>
      <c r="D8" s="51" t="s">
        <v>9</v>
      </c>
      <c r="E8" s="51" t="s">
        <v>290</v>
      </c>
      <c r="F8" s="51">
        <v>32</v>
      </c>
      <c r="G8">
        <f>VLOOKUP(A8,ČP23!$B$2:$B$398,1,FALSE)</f>
        <v>2022037</v>
      </c>
    </row>
    <row r="9" spans="1:7" ht="26.65" x14ac:dyDescent="0.45">
      <c r="A9" s="51">
        <v>2022090</v>
      </c>
      <c r="B9" s="52" t="s">
        <v>27</v>
      </c>
      <c r="C9" s="51">
        <v>2014</v>
      </c>
      <c r="D9" s="51" t="s">
        <v>9</v>
      </c>
      <c r="E9" s="51" t="s">
        <v>290</v>
      </c>
      <c r="F9" s="51">
        <v>29</v>
      </c>
      <c r="G9">
        <f>VLOOKUP(A9,ČP23!$B$2:$B$398,1,FALSE)</f>
        <v>2022090</v>
      </c>
    </row>
    <row r="10" spans="1:7" ht="26.65" x14ac:dyDescent="0.45">
      <c r="A10" s="51">
        <v>2022038</v>
      </c>
      <c r="B10" s="52" t="s">
        <v>20</v>
      </c>
      <c r="C10" s="51">
        <v>2014</v>
      </c>
      <c r="D10" s="51" t="s">
        <v>9</v>
      </c>
      <c r="E10" s="51" t="s">
        <v>290</v>
      </c>
      <c r="F10" s="51">
        <v>26</v>
      </c>
      <c r="G10">
        <f>VLOOKUP(A10,ČP23!$B$2:$B$398,1,FALSE)</f>
        <v>2022038</v>
      </c>
    </row>
    <row r="11" spans="1:7" ht="26.65" x14ac:dyDescent="0.45">
      <c r="A11" s="51">
        <v>2022996</v>
      </c>
      <c r="B11" s="52" t="s">
        <v>946</v>
      </c>
      <c r="C11" s="51">
        <v>2013</v>
      </c>
      <c r="D11" s="51" t="s">
        <v>9</v>
      </c>
      <c r="E11" s="51" t="s">
        <v>290</v>
      </c>
      <c r="F11" s="51">
        <v>24</v>
      </c>
      <c r="G11">
        <f>VLOOKUP(A11,ČP23!$B$2:$B$398,1,FALSE)</f>
        <v>2022996</v>
      </c>
    </row>
    <row r="12" spans="1:7" ht="26.65" x14ac:dyDescent="0.45">
      <c r="A12" s="51">
        <v>2023014</v>
      </c>
      <c r="B12" s="52" t="s">
        <v>59</v>
      </c>
      <c r="C12" s="51">
        <v>2014</v>
      </c>
      <c r="D12" s="51" t="s">
        <v>9</v>
      </c>
      <c r="E12" s="51" t="s">
        <v>290</v>
      </c>
      <c r="F12" s="51">
        <v>22</v>
      </c>
      <c r="G12">
        <f>VLOOKUP(A12,ČP23!$B$2:$B$398,1,FALSE)</f>
        <v>2023014</v>
      </c>
    </row>
    <row r="13" spans="1:7" ht="26.65" x14ac:dyDescent="0.45">
      <c r="A13" s="51">
        <v>2023011</v>
      </c>
      <c r="B13" s="52" t="s">
        <v>948</v>
      </c>
      <c r="C13" s="51">
        <v>2016</v>
      </c>
      <c r="D13" s="51" t="s">
        <v>9</v>
      </c>
      <c r="E13" s="51" t="s">
        <v>290</v>
      </c>
      <c r="F13" s="51">
        <v>20</v>
      </c>
      <c r="G13">
        <f>VLOOKUP(A13,ČP23!$B$2:$B$398,1,FALSE)</f>
        <v>2023011</v>
      </c>
    </row>
    <row r="14" spans="1:7" ht="14.65" thickBot="1" x14ac:dyDescent="0.5">
      <c r="A14" s="83" t="s">
        <v>442</v>
      </c>
      <c r="B14" s="84" t="s">
        <v>443</v>
      </c>
      <c r="C14" s="83" t="s">
        <v>444</v>
      </c>
      <c r="D14" s="83" t="s">
        <v>445</v>
      </c>
      <c r="E14" s="83" t="s">
        <v>446</v>
      </c>
      <c r="F14" s="83" t="s">
        <v>954</v>
      </c>
      <c r="G14" t="e">
        <f>VLOOKUP(A14,ČP23!$B$2:$B$398,1,FALSE)</f>
        <v>#N/A</v>
      </c>
    </row>
    <row r="15" spans="1:7" ht="26.65" x14ac:dyDescent="0.45">
      <c r="A15" s="51">
        <v>2015003</v>
      </c>
      <c r="B15" s="52" t="s">
        <v>38</v>
      </c>
      <c r="C15" s="51">
        <v>2014</v>
      </c>
      <c r="D15" s="51" t="s">
        <v>36</v>
      </c>
      <c r="E15" s="51" t="s">
        <v>290</v>
      </c>
      <c r="F15" s="51">
        <v>100</v>
      </c>
      <c r="G15">
        <f>VLOOKUP(A15,ČP23!$B$2:$B$398,1,FALSE)</f>
        <v>2015003</v>
      </c>
    </row>
    <row r="16" spans="1:7" ht="26.65" x14ac:dyDescent="0.45">
      <c r="A16" s="51">
        <v>2022098</v>
      </c>
      <c r="B16" s="52" t="s">
        <v>300</v>
      </c>
      <c r="C16" s="51">
        <v>2012</v>
      </c>
      <c r="D16" s="51" t="s">
        <v>36</v>
      </c>
      <c r="E16" s="51" t="s">
        <v>290</v>
      </c>
      <c r="F16" s="51">
        <v>80</v>
      </c>
      <c r="G16">
        <f>VLOOKUP(A16,ČP23!$B$2:$B$398,1,FALSE)</f>
        <v>2022098</v>
      </c>
    </row>
    <row r="17" spans="1:7" ht="26.65" x14ac:dyDescent="0.45">
      <c r="A17" s="51">
        <v>2022022</v>
      </c>
      <c r="B17" s="52" t="s">
        <v>35</v>
      </c>
      <c r="C17" s="51">
        <v>2012</v>
      </c>
      <c r="D17" s="51" t="s">
        <v>36</v>
      </c>
      <c r="E17" s="51" t="s">
        <v>290</v>
      </c>
      <c r="F17" s="51">
        <v>60</v>
      </c>
      <c r="G17">
        <f>VLOOKUP(A17,ČP23!$B$2:$B$398,1,FALSE)</f>
        <v>2022022</v>
      </c>
    </row>
    <row r="18" spans="1:7" ht="26.65" x14ac:dyDescent="0.45">
      <c r="A18" s="51">
        <v>2022087</v>
      </c>
      <c r="B18" s="52" t="s">
        <v>350</v>
      </c>
      <c r="C18" s="51">
        <v>2015</v>
      </c>
      <c r="D18" s="51" t="s">
        <v>36</v>
      </c>
      <c r="E18" s="51" t="s">
        <v>290</v>
      </c>
      <c r="F18" s="51">
        <v>50</v>
      </c>
      <c r="G18">
        <f>VLOOKUP(A18,ČP23!$B$2:$B$398,1,FALSE)</f>
        <v>2022087</v>
      </c>
    </row>
    <row r="19" spans="1:7" ht="26.65" x14ac:dyDescent="0.45">
      <c r="A19" s="51">
        <v>2022018</v>
      </c>
      <c r="B19" s="52" t="s">
        <v>40</v>
      </c>
      <c r="C19" s="51">
        <v>2014</v>
      </c>
      <c r="D19" s="51" t="s">
        <v>36</v>
      </c>
      <c r="E19" s="51" t="s">
        <v>290</v>
      </c>
      <c r="F19" s="51">
        <v>45</v>
      </c>
      <c r="G19">
        <f>VLOOKUP(A19,ČP23!$B$2:$B$398,1,FALSE)</f>
        <v>2022018</v>
      </c>
    </row>
    <row r="20" spans="1:7" ht="26.65" x14ac:dyDescent="0.45">
      <c r="A20" s="51">
        <v>2023009</v>
      </c>
      <c r="B20" s="52" t="s">
        <v>263</v>
      </c>
      <c r="C20" s="51">
        <v>2012</v>
      </c>
      <c r="D20" s="51" t="s">
        <v>36</v>
      </c>
      <c r="E20" s="51" t="s">
        <v>290</v>
      </c>
      <c r="F20" s="51">
        <v>40</v>
      </c>
      <c r="G20">
        <f>VLOOKUP(A20,ČP23!$B$2:$B$398,1,FALSE)</f>
        <v>2023009</v>
      </c>
    </row>
    <row r="21" spans="1:7" ht="26.65" x14ac:dyDescent="0.45">
      <c r="A21" s="51">
        <v>2020136</v>
      </c>
      <c r="B21" s="52" t="s">
        <v>50</v>
      </c>
      <c r="C21" s="51">
        <v>2015</v>
      </c>
      <c r="D21" s="51" t="s">
        <v>36</v>
      </c>
      <c r="E21" s="51" t="s">
        <v>290</v>
      </c>
      <c r="F21" s="51">
        <v>36</v>
      </c>
      <c r="G21">
        <f>VLOOKUP(A21,ČP23!$B$2:$B$398,1,FALSE)</f>
        <v>2020136</v>
      </c>
    </row>
    <row r="22" spans="1:7" ht="26.65" x14ac:dyDescent="0.45">
      <c r="A22" s="51">
        <v>2022096</v>
      </c>
      <c r="B22" s="52" t="s">
        <v>302</v>
      </c>
      <c r="C22" s="51">
        <v>2012</v>
      </c>
      <c r="D22" s="51" t="s">
        <v>36</v>
      </c>
      <c r="E22" s="51" t="s">
        <v>290</v>
      </c>
      <c r="F22" s="51">
        <v>32</v>
      </c>
      <c r="G22">
        <f>VLOOKUP(A22,ČP23!$B$2:$B$398,1,FALSE)</f>
        <v>2022096</v>
      </c>
    </row>
    <row r="23" spans="1:7" ht="26.65" x14ac:dyDescent="0.45">
      <c r="A23" s="51">
        <v>2022053</v>
      </c>
      <c r="B23" s="52" t="s">
        <v>276</v>
      </c>
      <c r="C23" s="51">
        <v>2015</v>
      </c>
      <c r="D23" s="51" t="s">
        <v>36</v>
      </c>
      <c r="E23" s="51" t="s">
        <v>290</v>
      </c>
      <c r="F23" s="51">
        <v>29</v>
      </c>
      <c r="G23">
        <f>VLOOKUP(A23,ČP23!$B$2:$B$398,1,FALSE)</f>
        <v>2022053</v>
      </c>
    </row>
    <row r="24" spans="1:7" ht="26.65" x14ac:dyDescent="0.45">
      <c r="A24" s="51">
        <v>2023991</v>
      </c>
      <c r="B24" s="52" t="s">
        <v>911</v>
      </c>
      <c r="C24" s="51">
        <v>2013</v>
      </c>
      <c r="D24" s="51" t="s">
        <v>36</v>
      </c>
      <c r="E24" s="51" t="s">
        <v>290</v>
      </c>
      <c r="F24" s="51">
        <v>26</v>
      </c>
      <c r="G24">
        <f>VLOOKUP(A24,ČP23!$B$2:$B$398,1,FALSE)</f>
        <v>2023991</v>
      </c>
    </row>
    <row r="25" spans="1:7" ht="27" thickBot="1" x14ac:dyDescent="0.5">
      <c r="A25" s="51">
        <v>2023986</v>
      </c>
      <c r="B25" s="52" t="s">
        <v>917</v>
      </c>
      <c r="C25" s="51">
        <v>2016</v>
      </c>
      <c r="D25" s="51" t="s">
        <v>36</v>
      </c>
      <c r="E25" s="51" t="s">
        <v>290</v>
      </c>
      <c r="F25" s="51">
        <v>24</v>
      </c>
      <c r="G25">
        <f>VLOOKUP(A25,ČP23!$B$2:$B$398,1,FALSE)</f>
        <v>2023986</v>
      </c>
    </row>
    <row r="26" spans="1:7" ht="26.65" x14ac:dyDescent="0.45">
      <c r="A26" s="46">
        <v>2022026</v>
      </c>
      <c r="B26" s="47" t="s">
        <v>75</v>
      </c>
      <c r="C26" s="46">
        <v>2010</v>
      </c>
      <c r="D26" s="46" t="s">
        <v>352</v>
      </c>
      <c r="E26" s="46" t="s">
        <v>290</v>
      </c>
      <c r="F26" s="46">
        <v>100</v>
      </c>
      <c r="G26">
        <f>VLOOKUP(A26,ČP23!$B$2:$B$398,1,FALSE)</f>
        <v>2022026</v>
      </c>
    </row>
    <row r="27" spans="1:7" ht="26.65" x14ac:dyDescent="0.45">
      <c r="A27" s="51">
        <v>2018014</v>
      </c>
      <c r="B27" s="52" t="s">
        <v>74</v>
      </c>
      <c r="C27" s="51">
        <v>2009</v>
      </c>
      <c r="D27" s="51" t="s">
        <v>352</v>
      </c>
      <c r="E27" s="51" t="s">
        <v>290</v>
      </c>
      <c r="F27" s="51">
        <v>80</v>
      </c>
      <c r="G27">
        <f>VLOOKUP(A27,ČP23!$B$2:$B$398,1,FALSE)</f>
        <v>2018014</v>
      </c>
    </row>
    <row r="28" spans="1:7" ht="26.65" x14ac:dyDescent="0.45">
      <c r="A28" s="51">
        <v>2022024</v>
      </c>
      <c r="B28" s="52" t="s">
        <v>79</v>
      </c>
      <c r="C28" s="51">
        <v>2009</v>
      </c>
      <c r="D28" s="51" t="s">
        <v>352</v>
      </c>
      <c r="E28" s="51" t="s">
        <v>290</v>
      </c>
      <c r="F28" s="51">
        <v>60</v>
      </c>
      <c r="G28">
        <f>VLOOKUP(A28,ČP23!$B$2:$B$398,1,FALSE)</f>
        <v>2022024</v>
      </c>
    </row>
    <row r="29" spans="1:7" ht="26.65" x14ac:dyDescent="0.45">
      <c r="A29" s="51">
        <v>2018436</v>
      </c>
      <c r="B29" s="52" t="s">
        <v>11</v>
      </c>
      <c r="C29" s="51">
        <v>2011</v>
      </c>
      <c r="D29" s="51" t="s">
        <v>352</v>
      </c>
      <c r="E29" s="51" t="s">
        <v>290</v>
      </c>
      <c r="F29" s="51">
        <v>50</v>
      </c>
      <c r="G29">
        <f>VLOOKUP(A29,ČP23!$B$2:$B$398,1,FALSE)</f>
        <v>2018436</v>
      </c>
    </row>
    <row r="30" spans="1:7" ht="26.65" x14ac:dyDescent="0.45">
      <c r="A30" s="51">
        <v>2022017</v>
      </c>
      <c r="B30" s="52" t="s">
        <v>77</v>
      </c>
      <c r="C30" s="51">
        <v>2009</v>
      </c>
      <c r="D30" s="51" t="s">
        <v>352</v>
      </c>
      <c r="E30" s="51" t="s">
        <v>290</v>
      </c>
      <c r="F30" s="51">
        <v>45</v>
      </c>
      <c r="G30">
        <f>VLOOKUP(A30,ČP23!$B$2:$B$398,1,FALSE)</f>
        <v>2022017</v>
      </c>
    </row>
    <row r="31" spans="1:7" ht="26.65" x14ac:dyDescent="0.45">
      <c r="A31" s="51">
        <v>2022041</v>
      </c>
      <c r="B31" s="52" t="s">
        <v>291</v>
      </c>
      <c r="C31" s="51">
        <v>2008</v>
      </c>
      <c r="D31" s="51" t="s">
        <v>352</v>
      </c>
      <c r="E31" s="51" t="s">
        <v>290</v>
      </c>
      <c r="F31" s="51">
        <v>40</v>
      </c>
      <c r="G31">
        <f>VLOOKUP(A31,ČP23!$B$2:$B$398,1,FALSE)</f>
        <v>2022041</v>
      </c>
    </row>
    <row r="32" spans="1:7" ht="26.65" x14ac:dyDescent="0.45">
      <c r="A32" s="51">
        <v>2023988</v>
      </c>
      <c r="B32" s="52" t="s">
        <v>915</v>
      </c>
      <c r="C32" s="51">
        <v>2011</v>
      </c>
      <c r="D32" s="51" t="s">
        <v>352</v>
      </c>
      <c r="E32" s="51" t="s">
        <v>290</v>
      </c>
      <c r="F32" s="51">
        <v>36</v>
      </c>
      <c r="G32">
        <f>VLOOKUP(A32,ČP23!$B$2:$B$398,1,FALSE)</f>
        <v>2023988</v>
      </c>
    </row>
    <row r="33" spans="1:7" ht="39.75" x14ac:dyDescent="0.45">
      <c r="A33" s="51">
        <v>2022125</v>
      </c>
      <c r="B33" s="52" t="s">
        <v>348</v>
      </c>
      <c r="C33" s="51">
        <v>2008</v>
      </c>
      <c r="D33" s="51" t="s">
        <v>352</v>
      </c>
      <c r="E33" s="51" t="s">
        <v>290</v>
      </c>
      <c r="F33" s="51">
        <v>32</v>
      </c>
      <c r="G33">
        <f>VLOOKUP(A33,ČP23!$B$2:$B$398,1,FALSE)</f>
        <v>2022125</v>
      </c>
    </row>
    <row r="34" spans="1:7" ht="26.65" x14ac:dyDescent="0.45">
      <c r="A34" s="51">
        <v>2022085</v>
      </c>
      <c r="B34" s="52" t="s">
        <v>84</v>
      </c>
      <c r="C34" s="51">
        <v>2009</v>
      </c>
      <c r="D34" s="51" t="s">
        <v>352</v>
      </c>
      <c r="E34" s="51" t="s">
        <v>290</v>
      </c>
      <c r="F34" s="51">
        <v>29</v>
      </c>
      <c r="G34">
        <f>VLOOKUP(A34,ČP23!$B$2:$B$398,1,FALSE)</f>
        <v>2022085</v>
      </c>
    </row>
    <row r="35" spans="1:7" ht="26.65" x14ac:dyDescent="0.45">
      <c r="A35" s="51">
        <v>2023026</v>
      </c>
      <c r="B35" s="52" t="s">
        <v>921</v>
      </c>
      <c r="C35" s="51">
        <v>2008</v>
      </c>
      <c r="D35" s="51" t="s">
        <v>352</v>
      </c>
      <c r="E35" s="51" t="s">
        <v>290</v>
      </c>
      <c r="F35" s="51">
        <v>26</v>
      </c>
      <c r="G35">
        <f>VLOOKUP(A35,ČP23!$B$2:$B$398,1,FALSE)</f>
        <v>2023026</v>
      </c>
    </row>
    <row r="36" spans="1:7" x14ac:dyDescent="0.45">
      <c r="A36" s="51"/>
      <c r="B36" s="52" t="s">
        <v>950</v>
      </c>
      <c r="C36" s="51">
        <v>2011</v>
      </c>
      <c r="D36" s="51" t="s">
        <v>352</v>
      </c>
      <c r="E36" s="51" t="s">
        <v>930</v>
      </c>
      <c r="F36" s="51">
        <v>24</v>
      </c>
      <c r="G36" t="e">
        <f>VLOOKUP(A36,ČP23!$B$2:$B$398,1,FALSE)</f>
        <v>#N/A</v>
      </c>
    </row>
    <row r="37" spans="1:7" ht="26.65" x14ac:dyDescent="0.45">
      <c r="A37" s="51">
        <v>2022075</v>
      </c>
      <c r="B37" s="52" t="s">
        <v>33</v>
      </c>
      <c r="C37" s="51">
        <v>2011</v>
      </c>
      <c r="D37" s="51" t="s">
        <v>352</v>
      </c>
      <c r="E37" s="51" t="s">
        <v>290</v>
      </c>
      <c r="F37" s="51">
        <v>22</v>
      </c>
      <c r="G37">
        <f>VLOOKUP(A37,ČP23!$B$2:$B$398,1,FALSE)</f>
        <v>2022075</v>
      </c>
    </row>
    <row r="38" spans="1:7" ht="26.65" x14ac:dyDescent="0.45">
      <c r="A38" s="51">
        <v>2018305</v>
      </c>
      <c r="B38" s="52" t="s">
        <v>66</v>
      </c>
      <c r="C38" s="51">
        <v>2008</v>
      </c>
      <c r="D38" s="51" t="s">
        <v>352</v>
      </c>
      <c r="E38" s="51" t="s">
        <v>290</v>
      </c>
      <c r="F38" s="51">
        <v>20</v>
      </c>
      <c r="G38">
        <f>VLOOKUP(A38,ČP23!$B$2:$B$398,1,FALSE)</f>
        <v>2018305</v>
      </c>
    </row>
    <row r="39" spans="1:7" ht="26.65" x14ac:dyDescent="0.45">
      <c r="A39" s="51">
        <v>2020115</v>
      </c>
      <c r="B39" s="52" t="s">
        <v>269</v>
      </c>
      <c r="C39" s="51">
        <v>2010</v>
      </c>
      <c r="D39" s="51" t="s">
        <v>352</v>
      </c>
      <c r="E39" s="51" t="s">
        <v>290</v>
      </c>
      <c r="F39" s="51">
        <v>18</v>
      </c>
      <c r="G39">
        <f>VLOOKUP(A39,ČP23!$B$2:$B$398,1,FALSE)</f>
        <v>2020115</v>
      </c>
    </row>
    <row r="40" spans="1:7" ht="27" thickBot="1" x14ac:dyDescent="0.5">
      <c r="A40" s="51"/>
      <c r="B40" s="52" t="s">
        <v>949</v>
      </c>
      <c r="C40" s="51">
        <v>2011</v>
      </c>
      <c r="D40" s="51" t="s">
        <v>352</v>
      </c>
      <c r="E40" s="51" t="s">
        <v>930</v>
      </c>
      <c r="F40" s="51">
        <v>16</v>
      </c>
      <c r="G40" t="e">
        <f>VLOOKUP(A40,ČP23!$B$2:$B$398,1,FALSE)</f>
        <v>#N/A</v>
      </c>
    </row>
    <row r="41" spans="1:7" ht="26.65" x14ac:dyDescent="0.45">
      <c r="A41" s="46">
        <v>1020</v>
      </c>
      <c r="B41" s="47" t="s">
        <v>344</v>
      </c>
      <c r="C41" s="46">
        <v>2008</v>
      </c>
      <c r="D41" s="46" t="s">
        <v>36</v>
      </c>
      <c r="E41" s="46" t="s">
        <v>331</v>
      </c>
      <c r="F41" s="46">
        <v>100</v>
      </c>
      <c r="G41">
        <f>VLOOKUP(A41,ČP23!$B$2:$B$398,1,FALSE)</f>
        <v>1020</v>
      </c>
    </row>
    <row r="42" spans="1:7" ht="26.65" x14ac:dyDescent="0.45">
      <c r="A42" s="51">
        <v>2021117</v>
      </c>
      <c r="B42" s="52" t="s">
        <v>106</v>
      </c>
      <c r="C42" s="51">
        <v>2008</v>
      </c>
      <c r="D42" s="51" t="s">
        <v>36</v>
      </c>
      <c r="E42" s="51" t="s">
        <v>290</v>
      </c>
      <c r="F42" s="51">
        <v>80</v>
      </c>
      <c r="G42">
        <f>VLOOKUP(A42,ČP23!$B$2:$B$398,1,FALSE)</f>
        <v>2021117</v>
      </c>
    </row>
    <row r="43" spans="1:7" ht="26.65" x14ac:dyDescent="0.45">
      <c r="A43" s="51">
        <v>1013</v>
      </c>
      <c r="B43" s="52" t="s">
        <v>951</v>
      </c>
      <c r="C43" s="51">
        <v>2008</v>
      </c>
      <c r="D43" s="51" t="s">
        <v>36</v>
      </c>
      <c r="E43" s="51" t="s">
        <v>297</v>
      </c>
      <c r="F43" s="51">
        <v>60</v>
      </c>
      <c r="G43">
        <f>VLOOKUP(A43,ČP23!$B$2:$B$398,1,FALSE)</f>
        <v>1013</v>
      </c>
    </row>
    <row r="44" spans="1:7" ht="26.65" x14ac:dyDescent="0.45">
      <c r="A44" s="51">
        <v>76304</v>
      </c>
      <c r="B44" s="52" t="s">
        <v>110</v>
      </c>
      <c r="C44" s="51">
        <v>2008</v>
      </c>
      <c r="D44" s="51" t="s">
        <v>36</v>
      </c>
      <c r="E44" s="51" t="s">
        <v>290</v>
      </c>
      <c r="F44" s="51">
        <v>50</v>
      </c>
      <c r="G44">
        <f>VLOOKUP(A44,ČP23!$B$2:$B$398,1,FALSE)</f>
        <v>76304</v>
      </c>
    </row>
    <row r="45" spans="1:7" ht="26.65" x14ac:dyDescent="0.45">
      <c r="A45" s="51">
        <v>2019114</v>
      </c>
      <c r="B45" s="52" t="s">
        <v>121</v>
      </c>
      <c r="C45" s="51">
        <v>2008</v>
      </c>
      <c r="D45" s="51" t="s">
        <v>36</v>
      </c>
      <c r="E45" s="51" t="s">
        <v>290</v>
      </c>
      <c r="F45" s="51">
        <v>45</v>
      </c>
      <c r="G45">
        <f>VLOOKUP(A45,ČP23!$B$2:$B$398,1,FALSE)</f>
        <v>2019114</v>
      </c>
    </row>
    <row r="46" spans="1:7" ht="26.65" x14ac:dyDescent="0.45">
      <c r="A46" s="51">
        <v>2021106</v>
      </c>
      <c r="B46" s="52" t="s">
        <v>37</v>
      </c>
      <c r="C46" s="51">
        <v>2011</v>
      </c>
      <c r="D46" s="51" t="s">
        <v>36</v>
      </c>
      <c r="E46" s="51" t="s">
        <v>290</v>
      </c>
      <c r="F46" s="51">
        <v>40</v>
      </c>
      <c r="G46">
        <f>VLOOKUP(A46,ČP23!$B$2:$B$398,1,FALSE)</f>
        <v>2021106</v>
      </c>
    </row>
    <row r="47" spans="1:7" x14ac:dyDescent="0.45">
      <c r="A47" s="51">
        <v>16148</v>
      </c>
      <c r="B47" s="52" t="s">
        <v>104</v>
      </c>
      <c r="C47" s="51">
        <v>2008</v>
      </c>
      <c r="D47" s="51" t="s">
        <v>36</v>
      </c>
      <c r="E47" s="51" t="s">
        <v>290</v>
      </c>
      <c r="F47" s="51">
        <v>36</v>
      </c>
      <c r="G47">
        <f>VLOOKUP(A47,ČP23!$B$2:$B$398,1,FALSE)</f>
        <v>16148</v>
      </c>
    </row>
    <row r="48" spans="1:7" ht="26.65" x14ac:dyDescent="0.45">
      <c r="A48" s="51">
        <v>76297</v>
      </c>
      <c r="B48" s="52" t="s">
        <v>114</v>
      </c>
      <c r="C48" s="51">
        <v>2010</v>
      </c>
      <c r="D48" s="51" t="s">
        <v>36</v>
      </c>
      <c r="E48" s="51" t="s">
        <v>290</v>
      </c>
      <c r="F48" s="51">
        <v>32</v>
      </c>
      <c r="G48">
        <f>VLOOKUP(A48,ČP23!$B$2:$B$398,1,FALSE)</f>
        <v>76297</v>
      </c>
    </row>
    <row r="49" spans="1:7" ht="26.65" x14ac:dyDescent="0.45">
      <c r="A49" s="51">
        <v>2022007</v>
      </c>
      <c r="B49" s="52" t="s">
        <v>117</v>
      </c>
      <c r="C49" s="51">
        <v>2010</v>
      </c>
      <c r="D49" s="51" t="s">
        <v>36</v>
      </c>
      <c r="E49" s="51" t="s">
        <v>290</v>
      </c>
      <c r="F49" s="51">
        <v>29</v>
      </c>
      <c r="G49">
        <f>VLOOKUP(A49,ČP23!$B$2:$B$398,1,FALSE)</f>
        <v>2022007</v>
      </c>
    </row>
    <row r="50" spans="1:7" ht="26.65" x14ac:dyDescent="0.45">
      <c r="A50" s="51">
        <v>2022110</v>
      </c>
      <c r="B50" s="52" t="s">
        <v>288</v>
      </c>
      <c r="C50" s="51">
        <v>2011</v>
      </c>
      <c r="D50" s="51" t="s">
        <v>36</v>
      </c>
      <c r="E50" s="51" t="s">
        <v>290</v>
      </c>
      <c r="F50" s="51">
        <v>26</v>
      </c>
      <c r="G50">
        <f>VLOOKUP(A50,ČP23!$B$2:$B$398,1,FALSE)</f>
        <v>2022110</v>
      </c>
    </row>
    <row r="51" spans="1:7" ht="26.65" x14ac:dyDescent="0.45">
      <c r="A51" s="51">
        <v>2022002</v>
      </c>
      <c r="B51" s="52" t="s">
        <v>113</v>
      </c>
      <c r="C51" s="51">
        <v>2008</v>
      </c>
      <c r="D51" s="51" t="s">
        <v>36</v>
      </c>
      <c r="E51" s="51" t="s">
        <v>290</v>
      </c>
      <c r="F51" s="51">
        <v>24</v>
      </c>
      <c r="G51">
        <f>VLOOKUP(A51,ČP23!$B$2:$B$398,1,FALSE)</f>
        <v>2022002</v>
      </c>
    </row>
    <row r="52" spans="1:7" ht="26.65" x14ac:dyDescent="0.45">
      <c r="A52" s="51">
        <v>2023751</v>
      </c>
      <c r="B52" s="52" t="s">
        <v>343</v>
      </c>
      <c r="C52" s="51">
        <v>2010</v>
      </c>
      <c r="D52" s="51" t="s">
        <v>36</v>
      </c>
      <c r="E52" s="51" t="s">
        <v>290</v>
      </c>
      <c r="F52" s="51">
        <v>22</v>
      </c>
      <c r="G52">
        <f>VLOOKUP(A52,ČP23!$B$2:$B$398,1,FALSE)</f>
        <v>2023751</v>
      </c>
    </row>
    <row r="53" spans="1:7" ht="26.65" x14ac:dyDescent="0.45">
      <c r="A53" s="51">
        <v>1012</v>
      </c>
      <c r="B53" s="52" t="s">
        <v>952</v>
      </c>
      <c r="C53" s="51">
        <v>2008</v>
      </c>
      <c r="D53" s="51" t="s">
        <v>36</v>
      </c>
      <c r="E53" s="51" t="s">
        <v>331</v>
      </c>
      <c r="F53" s="51">
        <v>20</v>
      </c>
      <c r="G53">
        <f>VLOOKUP(A53,ČP23!$B$2:$B$398,1,FALSE)</f>
        <v>1012</v>
      </c>
    </row>
    <row r="54" spans="1:7" ht="26.65" x14ac:dyDescent="0.45">
      <c r="A54" s="51">
        <v>2023019</v>
      </c>
      <c r="B54" s="52" t="s">
        <v>318</v>
      </c>
      <c r="C54" s="51">
        <v>2010</v>
      </c>
      <c r="D54" s="51" t="s">
        <v>36</v>
      </c>
      <c r="E54" s="51" t="s">
        <v>290</v>
      </c>
      <c r="F54" s="51">
        <v>18</v>
      </c>
      <c r="G54">
        <f>VLOOKUP(A54,ČP23!$B$2:$B$398,1,FALSE)</f>
        <v>2023019</v>
      </c>
    </row>
    <row r="55" spans="1:7" ht="26.65" x14ac:dyDescent="0.45">
      <c r="A55" s="51">
        <v>2022015</v>
      </c>
      <c r="B55" s="52" t="s">
        <v>41</v>
      </c>
      <c r="C55" s="51">
        <v>2011</v>
      </c>
      <c r="D55" s="51" t="s">
        <v>36</v>
      </c>
      <c r="E55" s="51" t="s">
        <v>290</v>
      </c>
      <c r="F55" s="51">
        <v>16</v>
      </c>
      <c r="G55">
        <f>VLOOKUP(A55,ČP23!$B$2:$B$398,1,FALSE)</f>
        <v>2022015</v>
      </c>
    </row>
    <row r="56" spans="1:7" ht="26.65" x14ac:dyDescent="0.45">
      <c r="A56" s="51">
        <v>2021105</v>
      </c>
      <c r="B56" s="52" t="s">
        <v>39</v>
      </c>
      <c r="C56" s="51">
        <v>2011</v>
      </c>
      <c r="D56" s="51" t="s">
        <v>36</v>
      </c>
      <c r="E56" s="51" t="s">
        <v>290</v>
      </c>
      <c r="F56" s="51">
        <v>15</v>
      </c>
      <c r="G56">
        <f>VLOOKUP(A56,ČP23!$B$2:$B$398,1,FALSE)</f>
        <v>2021105</v>
      </c>
    </row>
    <row r="57" spans="1:7" x14ac:dyDescent="0.45">
      <c r="A57" s="51">
        <v>2023003</v>
      </c>
      <c r="B57" s="52" t="s">
        <v>257</v>
      </c>
      <c r="C57" s="51">
        <v>2010</v>
      </c>
      <c r="D57" s="51" t="s">
        <v>36</v>
      </c>
      <c r="E57" s="51" t="s">
        <v>290</v>
      </c>
      <c r="F57" s="51">
        <v>14</v>
      </c>
      <c r="G57">
        <f>VLOOKUP(A57,ČP23!$B$2:$B$398,1,FALSE)</f>
        <v>2023003</v>
      </c>
    </row>
    <row r="58" spans="1:7" ht="26.65" x14ac:dyDescent="0.45">
      <c r="A58" s="51">
        <v>2023018</v>
      </c>
      <c r="B58" s="52" t="s">
        <v>317</v>
      </c>
      <c r="C58" s="51">
        <v>2010</v>
      </c>
      <c r="D58" s="51" t="s">
        <v>36</v>
      </c>
      <c r="E58" s="51" t="s">
        <v>290</v>
      </c>
      <c r="F58" s="51">
        <v>13</v>
      </c>
      <c r="G58">
        <f>VLOOKUP(A58,ČP23!$B$2:$B$398,1,FALSE)</f>
        <v>2023018</v>
      </c>
    </row>
    <row r="59" spans="1:7" x14ac:dyDescent="0.45">
      <c r="A59" s="51">
        <v>2023017</v>
      </c>
      <c r="B59" s="52" t="s">
        <v>335</v>
      </c>
      <c r="C59" s="51">
        <v>2011</v>
      </c>
      <c r="D59" s="51" t="s">
        <v>36</v>
      </c>
      <c r="E59" s="51" t="s">
        <v>290</v>
      </c>
      <c r="F59" s="51">
        <v>12</v>
      </c>
      <c r="G59">
        <f>VLOOKUP(A59,ČP23!$B$2:$B$398,1,FALSE)</f>
        <v>2023017</v>
      </c>
    </row>
    <row r="60" spans="1:7" ht="14.65" thickBot="1" x14ac:dyDescent="0.5">
      <c r="A60" s="51"/>
      <c r="B60" s="52" t="s">
        <v>953</v>
      </c>
      <c r="C60" s="51">
        <v>2009</v>
      </c>
      <c r="D60" s="51" t="s">
        <v>36</v>
      </c>
      <c r="E60" s="51" t="s">
        <v>930</v>
      </c>
      <c r="F60" s="51">
        <v>11</v>
      </c>
      <c r="G60" t="e">
        <f>VLOOKUP(A60,ČP23!$B$2:$B$398,1,FALSE)</f>
        <v>#N/A</v>
      </c>
    </row>
    <row r="61" spans="1:7" ht="26.65" x14ac:dyDescent="0.45">
      <c r="A61" s="46">
        <v>16032</v>
      </c>
      <c r="B61" s="47" t="s">
        <v>144</v>
      </c>
      <c r="C61" s="46">
        <v>2006</v>
      </c>
      <c r="D61" s="46" t="s">
        <v>9</v>
      </c>
      <c r="E61" s="46" t="s">
        <v>290</v>
      </c>
      <c r="F61" s="46">
        <v>100</v>
      </c>
      <c r="G61">
        <f>VLOOKUP(A61,ČP23!$B$2:$B$398,1,FALSE)</f>
        <v>16032</v>
      </c>
    </row>
    <row r="62" spans="1:7" ht="26.65" x14ac:dyDescent="0.45">
      <c r="A62" s="51">
        <v>52373</v>
      </c>
      <c r="B62" s="52" t="s">
        <v>202</v>
      </c>
      <c r="C62" s="51">
        <v>1999</v>
      </c>
      <c r="D62" s="51" t="s">
        <v>9</v>
      </c>
      <c r="E62" s="51" t="s">
        <v>290</v>
      </c>
      <c r="F62" s="51">
        <v>80</v>
      </c>
      <c r="G62">
        <f>VLOOKUP(A62,ČP23!$B$2:$B$398,1,FALSE)</f>
        <v>52373</v>
      </c>
    </row>
    <row r="63" spans="1:7" ht="39.75" x14ac:dyDescent="0.45">
      <c r="A63" s="51">
        <v>2021107</v>
      </c>
      <c r="B63" s="52" t="s">
        <v>148</v>
      </c>
      <c r="C63" s="51">
        <v>2005</v>
      </c>
      <c r="D63" s="51" t="s">
        <v>9</v>
      </c>
      <c r="E63" s="51" t="s">
        <v>290</v>
      </c>
      <c r="F63" s="51">
        <v>60</v>
      </c>
      <c r="G63">
        <f>VLOOKUP(A63,ČP23!$B$2:$B$398,1,FALSE)</f>
        <v>2021107</v>
      </c>
    </row>
    <row r="64" spans="1:7" ht="26.65" x14ac:dyDescent="0.45">
      <c r="A64" s="51"/>
      <c r="B64" s="52" t="s">
        <v>424</v>
      </c>
      <c r="C64" s="51">
        <v>2007</v>
      </c>
      <c r="D64" s="51" t="s">
        <v>9</v>
      </c>
      <c r="E64" s="51" t="s">
        <v>425</v>
      </c>
      <c r="F64" s="51">
        <v>50</v>
      </c>
      <c r="G64" t="e">
        <f>VLOOKUP(A64,ČP23!$B$2:$B$398,1,FALSE)</f>
        <v>#N/A</v>
      </c>
    </row>
    <row r="65" spans="1:7" ht="26.65" x14ac:dyDescent="0.45">
      <c r="A65" s="51">
        <v>171034</v>
      </c>
      <c r="B65" s="52" t="s">
        <v>152</v>
      </c>
      <c r="C65" s="51">
        <v>2005</v>
      </c>
      <c r="D65" s="51" t="s">
        <v>9</v>
      </c>
      <c r="E65" s="51" t="s">
        <v>290</v>
      </c>
      <c r="F65" s="51">
        <v>45</v>
      </c>
      <c r="G65">
        <f>VLOOKUP(A65,ČP23!$B$2:$B$398,1,FALSE)</f>
        <v>171034</v>
      </c>
    </row>
    <row r="66" spans="1:7" ht="26.65" x14ac:dyDescent="0.45">
      <c r="A66" s="51"/>
      <c r="B66" s="52" t="s">
        <v>422</v>
      </c>
      <c r="C66" s="51">
        <v>2006</v>
      </c>
      <c r="D66" s="51" t="s">
        <v>9</v>
      </c>
      <c r="E66" s="51" t="s">
        <v>373</v>
      </c>
      <c r="F66" s="51">
        <v>40</v>
      </c>
      <c r="G66" t="e">
        <f>VLOOKUP(A66,ČP23!$B$2:$B$398,1,FALSE)</f>
        <v>#N/A</v>
      </c>
    </row>
    <row r="67" spans="1:7" ht="26.65" x14ac:dyDescent="0.45">
      <c r="A67" s="51">
        <v>16073</v>
      </c>
      <c r="B67" s="52" t="s">
        <v>149</v>
      </c>
      <c r="C67" s="51">
        <v>2004</v>
      </c>
      <c r="D67" s="51" t="s">
        <v>9</v>
      </c>
      <c r="E67" s="51" t="s">
        <v>290</v>
      </c>
      <c r="F67" s="51">
        <v>36</v>
      </c>
      <c r="G67">
        <f>VLOOKUP(A67,ČP23!$B$2:$B$398,1,FALSE)</f>
        <v>16073</v>
      </c>
    </row>
    <row r="68" spans="1:7" ht="26.65" x14ac:dyDescent="0.45">
      <c r="A68" s="51">
        <v>2019126</v>
      </c>
      <c r="B68" s="52" t="s">
        <v>203</v>
      </c>
      <c r="C68" s="51">
        <v>1999</v>
      </c>
      <c r="D68" s="51" t="s">
        <v>9</v>
      </c>
      <c r="E68" s="51" t="s">
        <v>290</v>
      </c>
      <c r="F68" s="51">
        <v>32</v>
      </c>
      <c r="G68">
        <f>VLOOKUP(A68,ČP23!$B$2:$B$398,1,FALSE)</f>
        <v>2019126</v>
      </c>
    </row>
    <row r="69" spans="1:7" ht="26.65" x14ac:dyDescent="0.45">
      <c r="A69" s="51">
        <v>171018</v>
      </c>
      <c r="B69" s="52" t="s">
        <v>143</v>
      </c>
      <c r="C69" s="51">
        <v>2005</v>
      </c>
      <c r="D69" s="51" t="s">
        <v>9</v>
      </c>
      <c r="E69" s="51" t="s">
        <v>290</v>
      </c>
      <c r="F69" s="51">
        <v>29</v>
      </c>
      <c r="G69">
        <f>VLOOKUP(A69,ČP23!$B$2:$B$398,1,FALSE)</f>
        <v>171018</v>
      </c>
    </row>
    <row r="70" spans="1:7" ht="39.75" x14ac:dyDescent="0.45">
      <c r="A70" s="51">
        <v>2018470</v>
      </c>
      <c r="B70" s="52" t="s">
        <v>427</v>
      </c>
      <c r="C70" s="51">
        <v>2007</v>
      </c>
      <c r="D70" s="51" t="s">
        <v>9</v>
      </c>
      <c r="E70" s="51" t="s">
        <v>290</v>
      </c>
      <c r="F70" s="51">
        <v>26</v>
      </c>
      <c r="G70">
        <f>VLOOKUP(A70,ČP23!$B$2:$B$398,1,FALSE)</f>
        <v>2018470</v>
      </c>
    </row>
    <row r="71" spans="1:7" ht="26.65" x14ac:dyDescent="0.45">
      <c r="A71" s="51">
        <v>171069</v>
      </c>
      <c r="B71" s="52" t="s">
        <v>940</v>
      </c>
      <c r="C71" s="51">
        <v>2007</v>
      </c>
      <c r="D71" s="51" t="s">
        <v>9</v>
      </c>
      <c r="E71" s="51" t="s">
        <v>290</v>
      </c>
      <c r="F71" s="51">
        <v>24</v>
      </c>
      <c r="G71">
        <f>VLOOKUP(A71,ČP23!$B$2:$B$398,1,FALSE)</f>
        <v>171069</v>
      </c>
    </row>
    <row r="72" spans="1:7" ht="26.65" x14ac:dyDescent="0.45">
      <c r="A72" s="51">
        <v>2022001</v>
      </c>
      <c r="B72" s="52" t="s">
        <v>941</v>
      </c>
      <c r="C72" s="51">
        <v>2007</v>
      </c>
      <c r="D72" s="51" t="s">
        <v>9</v>
      </c>
      <c r="E72" s="51" t="s">
        <v>290</v>
      </c>
      <c r="F72" s="51">
        <v>22</v>
      </c>
      <c r="G72">
        <f>VLOOKUP(A72,ČP23!$B$2:$B$398,1,FALSE)</f>
        <v>2022001</v>
      </c>
    </row>
    <row r="73" spans="1:7" ht="26.65" x14ac:dyDescent="0.45">
      <c r="A73" s="51">
        <v>2018466</v>
      </c>
      <c r="B73" s="52" t="s">
        <v>942</v>
      </c>
      <c r="C73" s="51">
        <v>2007</v>
      </c>
      <c r="D73" s="51" t="s">
        <v>9</v>
      </c>
      <c r="E73" s="51" t="s">
        <v>290</v>
      </c>
      <c r="F73" s="51">
        <v>20</v>
      </c>
      <c r="G73">
        <f>VLOOKUP(A73,ČP23!$B$2:$B$398,1,FALSE)</f>
        <v>2018466</v>
      </c>
    </row>
    <row r="74" spans="1:7" ht="26.65" x14ac:dyDescent="0.45">
      <c r="A74" s="51">
        <v>2022016</v>
      </c>
      <c r="B74" s="52" t="s">
        <v>153</v>
      </c>
      <c r="C74" s="51">
        <v>2005</v>
      </c>
      <c r="D74" s="51" t="s">
        <v>9</v>
      </c>
      <c r="E74" s="51" t="s">
        <v>290</v>
      </c>
      <c r="F74" s="51">
        <v>18</v>
      </c>
      <c r="G74">
        <f>VLOOKUP(A74,ČP23!$B$2:$B$398,1,FALSE)</f>
        <v>2022016</v>
      </c>
    </row>
    <row r="75" spans="1:7" ht="27" thickBot="1" x14ac:dyDescent="0.5">
      <c r="A75" s="51">
        <v>2022019</v>
      </c>
      <c r="B75" s="52" t="s">
        <v>151</v>
      </c>
      <c r="C75" s="51">
        <v>2005</v>
      </c>
      <c r="D75" s="51" t="s">
        <v>9</v>
      </c>
      <c r="E75" s="51" t="s">
        <v>290</v>
      </c>
      <c r="F75" s="51">
        <v>16</v>
      </c>
      <c r="G75">
        <f>VLOOKUP(A75,ČP23!$B$2:$B$398,1,FALSE)</f>
        <v>2022019</v>
      </c>
    </row>
    <row r="76" spans="1:7" x14ac:dyDescent="0.45">
      <c r="A76" s="46">
        <v>16018</v>
      </c>
      <c r="B76" s="47" t="s">
        <v>920</v>
      </c>
      <c r="C76" s="46">
        <v>1996</v>
      </c>
      <c r="D76" s="46" t="s">
        <v>36</v>
      </c>
      <c r="E76" s="46" t="s">
        <v>290</v>
      </c>
      <c r="F76" s="51">
        <v>100</v>
      </c>
      <c r="G76">
        <f>VLOOKUP(A76,ČP23!$B$2:$B$398,1,FALSE)</f>
        <v>16018</v>
      </c>
    </row>
    <row r="77" spans="1:7" ht="26.65" x14ac:dyDescent="0.45">
      <c r="A77" s="51">
        <v>171003</v>
      </c>
      <c r="B77" s="52" t="s">
        <v>922</v>
      </c>
      <c r="C77" s="51">
        <v>1996</v>
      </c>
      <c r="D77" s="51" t="s">
        <v>36</v>
      </c>
      <c r="E77" s="51" t="s">
        <v>290</v>
      </c>
      <c r="F77" s="51">
        <v>80</v>
      </c>
      <c r="G77">
        <f>VLOOKUP(A77,ČP23!$B$2:$B$398,1,FALSE)</f>
        <v>171003</v>
      </c>
    </row>
    <row r="78" spans="1:7" ht="26.65" x14ac:dyDescent="0.45">
      <c r="A78" s="51">
        <v>16027</v>
      </c>
      <c r="B78" s="52" t="s">
        <v>212</v>
      </c>
      <c r="C78" s="51">
        <v>2000</v>
      </c>
      <c r="D78" s="51" t="s">
        <v>36</v>
      </c>
      <c r="E78" s="51" t="s">
        <v>290</v>
      </c>
      <c r="F78" s="51">
        <v>60</v>
      </c>
      <c r="G78">
        <f>VLOOKUP(A78,ČP23!$B$2:$B$398,1,FALSE)</f>
        <v>16027</v>
      </c>
    </row>
    <row r="79" spans="1:7" ht="26.65" x14ac:dyDescent="0.45">
      <c r="A79" s="51">
        <v>16023</v>
      </c>
      <c r="B79" s="52" t="s">
        <v>923</v>
      </c>
      <c r="C79" s="51">
        <v>1998</v>
      </c>
      <c r="D79" s="51" t="s">
        <v>36</v>
      </c>
      <c r="E79" s="51" t="s">
        <v>290</v>
      </c>
      <c r="F79" s="51">
        <v>50</v>
      </c>
      <c r="G79">
        <f>VLOOKUP(A79,ČP23!$B$2:$B$398,1,FALSE)</f>
        <v>16023</v>
      </c>
    </row>
    <row r="80" spans="1:7" ht="26.65" x14ac:dyDescent="0.45">
      <c r="A80" s="51">
        <v>16091</v>
      </c>
      <c r="B80" s="52" t="s">
        <v>927</v>
      </c>
      <c r="C80" s="51">
        <v>2004</v>
      </c>
      <c r="D80" s="51" t="s">
        <v>36</v>
      </c>
      <c r="E80" s="51" t="s">
        <v>290</v>
      </c>
      <c r="F80" s="51">
        <v>45</v>
      </c>
      <c r="G80">
        <f>VLOOKUP(A80,ČP23!$B$2:$B$398,1,FALSE)</f>
        <v>16091</v>
      </c>
    </row>
    <row r="81" spans="1:7" x14ac:dyDescent="0.45">
      <c r="A81" s="51"/>
      <c r="B81" s="52" t="s">
        <v>924</v>
      </c>
      <c r="C81" s="51">
        <v>2003</v>
      </c>
      <c r="D81" s="51" t="s">
        <v>36</v>
      </c>
      <c r="E81" s="51" t="s">
        <v>925</v>
      </c>
      <c r="F81" s="51">
        <v>40</v>
      </c>
      <c r="G81" t="e">
        <f>VLOOKUP(A81,ČP23!$B$2:$B$398,1,FALSE)</f>
        <v>#N/A</v>
      </c>
    </row>
    <row r="82" spans="1:7" ht="26.65" x14ac:dyDescent="0.45">
      <c r="A82" s="51">
        <v>2018017</v>
      </c>
      <c r="B82" s="52" t="s">
        <v>101</v>
      </c>
      <c r="C82" s="51">
        <v>2007</v>
      </c>
      <c r="D82" s="51" t="s">
        <v>36</v>
      </c>
      <c r="E82" s="51" t="s">
        <v>290</v>
      </c>
      <c r="F82" s="51">
        <v>36</v>
      </c>
      <c r="G82">
        <f>VLOOKUP(A82,ČP23!$B$2:$B$398,1,FALSE)</f>
        <v>2018017</v>
      </c>
    </row>
    <row r="83" spans="1:7" ht="26.65" x14ac:dyDescent="0.45">
      <c r="A83" s="51">
        <v>16090</v>
      </c>
      <c r="B83" s="52" t="s">
        <v>926</v>
      </c>
      <c r="C83" s="51">
        <v>2004</v>
      </c>
      <c r="D83" s="51" t="s">
        <v>36</v>
      </c>
      <c r="E83" s="51" t="s">
        <v>290</v>
      </c>
      <c r="F83" s="51">
        <v>32</v>
      </c>
      <c r="G83">
        <f>VLOOKUP(A83,ČP23!$B$2:$B$398,1,FALSE)</f>
        <v>16090</v>
      </c>
    </row>
    <row r="84" spans="1:7" ht="26.65" x14ac:dyDescent="0.45">
      <c r="A84" s="51">
        <v>16150</v>
      </c>
      <c r="B84" s="52" t="s">
        <v>928</v>
      </c>
      <c r="C84" s="51">
        <v>2006</v>
      </c>
      <c r="D84" s="51" t="s">
        <v>36</v>
      </c>
      <c r="E84" s="51" t="s">
        <v>290</v>
      </c>
      <c r="F84" s="51">
        <v>29</v>
      </c>
      <c r="G84">
        <f>VLOOKUP(A84,ČP23!$B$2:$B$398,1,FALSE)</f>
        <v>16150</v>
      </c>
    </row>
    <row r="85" spans="1:7" ht="26.65" x14ac:dyDescent="0.45">
      <c r="A85" s="51"/>
      <c r="B85" s="52" t="s">
        <v>931</v>
      </c>
      <c r="C85" s="51">
        <v>1997</v>
      </c>
      <c r="D85" s="51" t="s">
        <v>36</v>
      </c>
      <c r="E85" s="51" t="s">
        <v>373</v>
      </c>
      <c r="F85" s="51">
        <v>26</v>
      </c>
      <c r="G85" t="e">
        <f>VLOOKUP(A85,ČP23!$B$2:$B$398,1,FALSE)</f>
        <v>#N/A</v>
      </c>
    </row>
    <row r="86" spans="1:7" ht="26.65" x14ac:dyDescent="0.45">
      <c r="A86" s="51">
        <v>16109</v>
      </c>
      <c r="B86" s="52" t="s">
        <v>936</v>
      </c>
      <c r="C86" s="51">
        <v>2006</v>
      </c>
      <c r="D86" s="51" t="s">
        <v>36</v>
      </c>
      <c r="E86" s="51" t="s">
        <v>290</v>
      </c>
      <c r="F86" s="51">
        <v>24</v>
      </c>
      <c r="G86">
        <f>VLOOKUP(A86,ČP23!$B$2:$B$398,1,FALSE)</f>
        <v>16109</v>
      </c>
    </row>
    <row r="87" spans="1:7" ht="26.65" x14ac:dyDescent="0.45">
      <c r="A87" s="51">
        <v>16001</v>
      </c>
      <c r="B87" s="52" t="s">
        <v>933</v>
      </c>
      <c r="C87" s="51">
        <v>1984</v>
      </c>
      <c r="D87" s="51" t="s">
        <v>36</v>
      </c>
      <c r="E87" s="51" t="s">
        <v>290</v>
      </c>
      <c r="F87" s="51">
        <v>22</v>
      </c>
      <c r="G87">
        <f>VLOOKUP(A87,ČP23!$B$2:$B$398,1,FALSE)</f>
        <v>16001</v>
      </c>
    </row>
    <row r="88" spans="1:7" ht="26.65" x14ac:dyDescent="0.45">
      <c r="A88" s="51">
        <v>2018308</v>
      </c>
      <c r="B88" s="52" t="s">
        <v>932</v>
      </c>
      <c r="C88" s="51">
        <v>2007</v>
      </c>
      <c r="D88" s="51" t="s">
        <v>36</v>
      </c>
      <c r="E88" s="51" t="s">
        <v>290</v>
      </c>
      <c r="F88" s="51">
        <v>20</v>
      </c>
      <c r="G88">
        <f>VLOOKUP(A88,ČP23!$B$2:$B$398,1,FALSE)</f>
        <v>2018308</v>
      </c>
    </row>
    <row r="89" spans="1:7" ht="26.65" x14ac:dyDescent="0.45">
      <c r="A89" s="51"/>
      <c r="B89" s="52" t="s">
        <v>929</v>
      </c>
      <c r="C89" s="51">
        <v>2000</v>
      </c>
      <c r="D89" s="51" t="s">
        <v>36</v>
      </c>
      <c r="E89" s="51" t="s">
        <v>930</v>
      </c>
      <c r="F89" s="51">
        <v>18</v>
      </c>
      <c r="G89" t="e">
        <f>VLOOKUP(A89,ČP23!$B$2:$B$398,1,FALSE)</f>
        <v>#N/A</v>
      </c>
    </row>
    <row r="90" spans="1:7" ht="26.65" x14ac:dyDescent="0.45">
      <c r="A90" s="51"/>
      <c r="B90" s="52" t="s">
        <v>368</v>
      </c>
      <c r="C90" s="51">
        <v>2003</v>
      </c>
      <c r="D90" s="51" t="s">
        <v>36</v>
      </c>
      <c r="E90" s="51" t="s">
        <v>297</v>
      </c>
      <c r="F90" s="51">
        <v>16</v>
      </c>
      <c r="G90" t="e">
        <f>VLOOKUP(A90,ČP23!$B$2:$B$398,1,FALSE)</f>
        <v>#N/A</v>
      </c>
    </row>
    <row r="91" spans="1:7" ht="26.65" x14ac:dyDescent="0.45">
      <c r="A91" s="51">
        <v>2022012</v>
      </c>
      <c r="B91" s="52" t="s">
        <v>934</v>
      </c>
      <c r="C91" s="51">
        <v>1993</v>
      </c>
      <c r="D91" s="51" t="s">
        <v>36</v>
      </c>
      <c r="E91" s="51" t="s">
        <v>290</v>
      </c>
      <c r="F91" s="51">
        <v>15</v>
      </c>
      <c r="G91">
        <f>VLOOKUP(A91,ČP23!$B$2:$B$398,1,FALSE)</f>
        <v>2022012</v>
      </c>
    </row>
    <row r="92" spans="1:7" ht="26.65" x14ac:dyDescent="0.45">
      <c r="A92" s="51">
        <v>10970</v>
      </c>
      <c r="B92" s="52" t="s">
        <v>227</v>
      </c>
      <c r="C92" s="51">
        <v>1993</v>
      </c>
      <c r="D92" s="51" t="s">
        <v>36</v>
      </c>
      <c r="E92" s="51" t="s">
        <v>290</v>
      </c>
      <c r="F92" s="51">
        <v>14</v>
      </c>
      <c r="G92">
        <f>VLOOKUP(A92,ČP23!$B$2:$B$398,1,FALSE)</f>
        <v>10970</v>
      </c>
    </row>
    <row r="93" spans="1:7" ht="39.75" x14ac:dyDescent="0.45">
      <c r="A93" s="51">
        <v>171016</v>
      </c>
      <c r="B93" s="52" t="s">
        <v>937</v>
      </c>
      <c r="C93" s="51">
        <v>2007</v>
      </c>
      <c r="D93" s="51" t="s">
        <v>36</v>
      </c>
      <c r="E93" s="51" t="s">
        <v>290</v>
      </c>
      <c r="F93" s="51">
        <v>13</v>
      </c>
      <c r="G93">
        <f>VLOOKUP(A93,ČP23!$B$2:$B$398,1,FALSE)</f>
        <v>171016</v>
      </c>
    </row>
    <row r="94" spans="1:7" ht="26.65" x14ac:dyDescent="0.45">
      <c r="A94" s="51">
        <v>12785</v>
      </c>
      <c r="B94" s="52" t="s">
        <v>938</v>
      </c>
      <c r="C94" s="51">
        <v>1984</v>
      </c>
      <c r="D94" s="51" t="s">
        <v>36</v>
      </c>
      <c r="E94" s="51" t="s">
        <v>290</v>
      </c>
      <c r="F94" s="51">
        <v>12</v>
      </c>
      <c r="G94">
        <f>VLOOKUP(A94,ČP23!$B$2:$B$398,1,FALSE)</f>
        <v>12785</v>
      </c>
    </row>
    <row r="95" spans="1:7" ht="26.65" x14ac:dyDescent="0.45">
      <c r="A95" s="51"/>
      <c r="B95" s="52" t="s">
        <v>935</v>
      </c>
      <c r="C95" s="51">
        <v>1990</v>
      </c>
      <c r="D95" s="51" t="s">
        <v>36</v>
      </c>
      <c r="E95" s="51" t="s">
        <v>359</v>
      </c>
      <c r="F95" s="51">
        <v>11</v>
      </c>
      <c r="G95" t="e">
        <f>VLOOKUP(A95,ČP23!$B$2:$B$398,1,FALSE)</f>
        <v>#N/A</v>
      </c>
    </row>
    <row r="96" spans="1:7" ht="26.65" x14ac:dyDescent="0.45">
      <c r="A96" s="51">
        <v>2022054</v>
      </c>
      <c r="B96" s="52" t="s">
        <v>955</v>
      </c>
      <c r="C96" s="51">
        <v>1982</v>
      </c>
      <c r="D96" s="51" t="s">
        <v>36</v>
      </c>
      <c r="E96" s="51" t="s">
        <v>290</v>
      </c>
      <c r="F96" s="51">
        <v>10</v>
      </c>
      <c r="G96">
        <f>VLOOKUP(A96,ČP23!$B$2:$B$398,1,FALSE)</f>
        <v>2022054</v>
      </c>
    </row>
    <row r="97" spans="1:7" x14ac:dyDescent="0.45">
      <c r="A97" s="51">
        <v>2023987</v>
      </c>
      <c r="B97" s="52" t="s">
        <v>916</v>
      </c>
      <c r="C97" s="51">
        <v>1982</v>
      </c>
      <c r="D97" s="51" t="s">
        <v>36</v>
      </c>
      <c r="E97" s="51" t="s">
        <v>290</v>
      </c>
      <c r="F97" s="51">
        <v>9</v>
      </c>
      <c r="G97">
        <f>VLOOKUP(A97,ČP23!$B$2:$B$398,1,FALSE)</f>
        <v>2023987</v>
      </c>
    </row>
    <row r="98" spans="1:7" ht="26.65" x14ac:dyDescent="0.45">
      <c r="A98" s="51">
        <v>2022088</v>
      </c>
      <c r="B98" s="52" t="s">
        <v>939</v>
      </c>
      <c r="C98" s="51">
        <v>1975</v>
      </c>
      <c r="D98" s="51" t="s">
        <v>36</v>
      </c>
      <c r="E98" s="51" t="s">
        <v>290</v>
      </c>
      <c r="F98" s="51">
        <v>8</v>
      </c>
      <c r="G98">
        <f>VLOOKUP(A98,ČP23!$B$2:$B$398,1,FALSE)</f>
        <v>2022088</v>
      </c>
    </row>
    <row r="99" spans="1:7" ht="26.65" x14ac:dyDescent="0.45">
      <c r="A99" s="51">
        <v>2022061</v>
      </c>
      <c r="B99" s="52" t="s">
        <v>226</v>
      </c>
      <c r="C99" s="51">
        <v>1996</v>
      </c>
      <c r="D99" s="51" t="s">
        <v>36</v>
      </c>
      <c r="E99" s="51" t="s">
        <v>290</v>
      </c>
      <c r="F99" s="51">
        <v>7</v>
      </c>
      <c r="G99">
        <f>VLOOKUP(A99,ČP23!$B$2:$B$398,1,FALSE)</f>
        <v>2022061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60AC8-550E-4480-B896-8A3505D23926}">
  <dimension ref="A1:F96"/>
  <sheetViews>
    <sheetView topLeftCell="A71" workbookViewId="0">
      <selection activeCell="A84" sqref="A84:F96"/>
    </sheetView>
  </sheetViews>
  <sheetFormatPr defaultRowHeight="14.25" x14ac:dyDescent="0.45"/>
  <cols>
    <col min="2" max="2" width="28.53125" customWidth="1"/>
  </cols>
  <sheetData>
    <row r="1" spans="1:6" x14ac:dyDescent="0.45">
      <c r="A1" s="46">
        <v>16032</v>
      </c>
      <c r="B1" s="47" t="s">
        <v>144</v>
      </c>
      <c r="C1" s="46" t="s">
        <v>957</v>
      </c>
      <c r="D1" s="46" t="s">
        <v>957</v>
      </c>
      <c r="E1" s="46" t="s">
        <v>957</v>
      </c>
      <c r="F1" s="46">
        <v>100</v>
      </c>
    </row>
    <row r="2" spans="1:6" x14ac:dyDescent="0.45">
      <c r="A2" s="51">
        <v>171034</v>
      </c>
      <c r="B2" s="52" t="s">
        <v>152</v>
      </c>
      <c r="C2" s="51" t="s">
        <v>957</v>
      </c>
      <c r="D2" s="51" t="s">
        <v>957</v>
      </c>
      <c r="E2" s="51" t="s">
        <v>957</v>
      </c>
      <c r="F2" s="51">
        <v>80</v>
      </c>
    </row>
    <row r="3" spans="1:6" x14ac:dyDescent="0.45">
      <c r="A3" s="51">
        <v>52373</v>
      </c>
      <c r="B3" s="52" t="s">
        <v>202</v>
      </c>
      <c r="C3" s="51" t="s">
        <v>957</v>
      </c>
      <c r="D3" s="51" t="s">
        <v>957</v>
      </c>
      <c r="E3" s="51" t="s">
        <v>957</v>
      </c>
      <c r="F3" s="51">
        <v>60</v>
      </c>
    </row>
    <row r="4" spans="1:6" x14ac:dyDescent="0.45">
      <c r="A4" s="51"/>
      <c r="B4" s="52" t="s">
        <v>424</v>
      </c>
      <c r="C4" s="51" t="s">
        <v>957</v>
      </c>
      <c r="D4" s="51" t="s">
        <v>957</v>
      </c>
      <c r="E4" s="51" t="s">
        <v>957</v>
      </c>
      <c r="F4" s="51">
        <v>50</v>
      </c>
    </row>
    <row r="5" spans="1:6" x14ac:dyDescent="0.45">
      <c r="A5" s="51">
        <v>2020127</v>
      </c>
      <c r="B5" s="52" t="s">
        <v>416</v>
      </c>
      <c r="C5" s="51" t="s">
        <v>957</v>
      </c>
      <c r="D5" s="51" t="s">
        <v>957</v>
      </c>
      <c r="E5" s="51" t="s">
        <v>957</v>
      </c>
      <c r="F5" s="51">
        <v>45</v>
      </c>
    </row>
    <row r="6" spans="1:6" x14ac:dyDescent="0.45">
      <c r="A6" s="51"/>
      <c r="B6" s="52" t="s">
        <v>422</v>
      </c>
      <c r="C6" s="51" t="s">
        <v>957</v>
      </c>
      <c r="D6" s="51" t="s">
        <v>957</v>
      </c>
      <c r="E6" s="51" t="s">
        <v>957</v>
      </c>
      <c r="F6" s="51">
        <v>40</v>
      </c>
    </row>
    <row r="7" spans="1:6" x14ac:dyDescent="0.45">
      <c r="A7" s="51">
        <v>2021107</v>
      </c>
      <c r="B7" s="52" t="s">
        <v>148</v>
      </c>
      <c r="C7" s="51" t="s">
        <v>957</v>
      </c>
      <c r="D7" s="51" t="s">
        <v>957</v>
      </c>
      <c r="E7" s="51" t="s">
        <v>957</v>
      </c>
      <c r="F7" s="51">
        <v>36</v>
      </c>
    </row>
    <row r="8" spans="1:6" x14ac:dyDescent="0.45">
      <c r="A8" s="51">
        <v>16073</v>
      </c>
      <c r="B8" s="52" t="s">
        <v>149</v>
      </c>
      <c r="C8" s="51" t="s">
        <v>957</v>
      </c>
      <c r="D8" s="51" t="s">
        <v>957</v>
      </c>
      <c r="E8" s="51" t="s">
        <v>957</v>
      </c>
      <c r="F8" s="51">
        <v>32</v>
      </c>
    </row>
    <row r="9" spans="1:6" x14ac:dyDescent="0.45">
      <c r="A9" s="51">
        <v>171069</v>
      </c>
      <c r="B9" s="52" t="s">
        <v>940</v>
      </c>
      <c r="C9" s="51" t="s">
        <v>957</v>
      </c>
      <c r="D9" s="51" t="s">
        <v>957</v>
      </c>
      <c r="E9" s="51" t="s">
        <v>957</v>
      </c>
      <c r="F9" s="51">
        <v>29</v>
      </c>
    </row>
    <row r="10" spans="1:6" x14ac:dyDescent="0.45">
      <c r="A10" s="51">
        <v>2018470</v>
      </c>
      <c r="B10" s="52" t="s">
        <v>427</v>
      </c>
      <c r="C10" s="51" t="s">
        <v>957</v>
      </c>
      <c r="D10" s="51" t="s">
        <v>957</v>
      </c>
      <c r="E10" s="51" t="s">
        <v>957</v>
      </c>
      <c r="F10" s="51">
        <v>26</v>
      </c>
    </row>
    <row r="11" spans="1:6" x14ac:dyDescent="0.45">
      <c r="A11" s="51">
        <v>171018</v>
      </c>
      <c r="B11" s="52" t="s">
        <v>143</v>
      </c>
      <c r="C11" s="51" t="s">
        <v>957</v>
      </c>
      <c r="D11" s="51" t="s">
        <v>957</v>
      </c>
      <c r="E11" s="51" t="s">
        <v>957</v>
      </c>
      <c r="F11" s="51">
        <v>24</v>
      </c>
    </row>
    <row r="12" spans="1:6" x14ac:dyDescent="0.45">
      <c r="A12" s="51">
        <v>2022019</v>
      </c>
      <c r="B12" s="52" t="s">
        <v>151</v>
      </c>
      <c r="C12" s="51" t="s">
        <v>957</v>
      </c>
      <c r="D12" s="51" t="s">
        <v>957</v>
      </c>
      <c r="E12" s="51" t="s">
        <v>957</v>
      </c>
      <c r="F12" s="51">
        <v>22</v>
      </c>
    </row>
    <row r="13" spans="1:6" x14ac:dyDescent="0.45">
      <c r="A13" s="51">
        <v>2018466</v>
      </c>
      <c r="B13" s="52" t="s">
        <v>942</v>
      </c>
      <c r="C13" s="51" t="s">
        <v>957</v>
      </c>
      <c r="D13" s="51" t="s">
        <v>957</v>
      </c>
      <c r="E13" s="51" t="s">
        <v>957</v>
      </c>
      <c r="F13" s="51">
        <v>20</v>
      </c>
    </row>
    <row r="14" spans="1:6" x14ac:dyDescent="0.45">
      <c r="A14" s="51">
        <v>2022001</v>
      </c>
      <c r="B14" s="52" t="s">
        <v>941</v>
      </c>
      <c r="C14" s="51" t="s">
        <v>957</v>
      </c>
      <c r="D14" s="51" t="s">
        <v>957</v>
      </c>
      <c r="E14" s="51" t="s">
        <v>957</v>
      </c>
      <c r="F14" s="51">
        <v>18</v>
      </c>
    </row>
    <row r="15" spans="1:6" ht="14.65" thickBot="1" x14ac:dyDescent="0.5">
      <c r="A15" s="51">
        <v>2022016</v>
      </c>
      <c r="B15" s="52" t="s">
        <v>153</v>
      </c>
      <c r="C15" s="51" t="s">
        <v>957</v>
      </c>
      <c r="D15" s="51" t="s">
        <v>957</v>
      </c>
      <c r="E15" s="51" t="s">
        <v>957</v>
      </c>
      <c r="F15" s="51">
        <v>16</v>
      </c>
    </row>
    <row r="16" spans="1:6" x14ac:dyDescent="0.45">
      <c r="A16" s="46">
        <v>171003</v>
      </c>
      <c r="B16" s="47" t="s">
        <v>922</v>
      </c>
      <c r="C16" s="46">
        <v>1996</v>
      </c>
      <c r="D16" s="46" t="s">
        <v>36</v>
      </c>
      <c r="E16" s="46" t="s">
        <v>290</v>
      </c>
      <c r="F16" s="48">
        <v>100</v>
      </c>
    </row>
    <row r="17" spans="1:6" x14ac:dyDescent="0.45">
      <c r="A17" s="51">
        <v>16150</v>
      </c>
      <c r="B17" s="52" t="s">
        <v>928</v>
      </c>
      <c r="C17" s="51">
        <v>2006</v>
      </c>
      <c r="D17" s="51" t="s">
        <v>36</v>
      </c>
      <c r="E17" s="51" t="s">
        <v>290</v>
      </c>
      <c r="F17" s="48">
        <v>80</v>
      </c>
    </row>
    <row r="18" spans="1:6" x14ac:dyDescent="0.45">
      <c r="A18" s="51">
        <v>16091</v>
      </c>
      <c r="B18" s="52" t="s">
        <v>927</v>
      </c>
      <c r="C18" s="51">
        <v>2004</v>
      </c>
      <c r="D18" s="51" t="s">
        <v>36</v>
      </c>
      <c r="E18" s="51" t="s">
        <v>290</v>
      </c>
      <c r="F18" s="48">
        <v>60</v>
      </c>
    </row>
    <row r="19" spans="1:6" x14ac:dyDescent="0.45">
      <c r="A19" s="51">
        <v>16027</v>
      </c>
      <c r="B19" s="52" t="s">
        <v>212</v>
      </c>
      <c r="C19" s="51">
        <v>2000</v>
      </c>
      <c r="D19" s="51" t="s">
        <v>36</v>
      </c>
      <c r="E19" s="51" t="s">
        <v>290</v>
      </c>
      <c r="F19" s="48">
        <v>50</v>
      </c>
    </row>
    <row r="20" spans="1:6" x14ac:dyDescent="0.45">
      <c r="A20" s="51"/>
      <c r="B20" s="52" t="s">
        <v>924</v>
      </c>
      <c r="C20" s="51">
        <v>2003</v>
      </c>
      <c r="D20" s="51" t="s">
        <v>36</v>
      </c>
      <c r="E20" s="51" t="s">
        <v>925</v>
      </c>
      <c r="F20" s="48">
        <v>45</v>
      </c>
    </row>
    <row r="21" spans="1:6" x14ac:dyDescent="0.45">
      <c r="A21" s="51">
        <v>16090</v>
      </c>
      <c r="B21" s="52" t="s">
        <v>926</v>
      </c>
      <c r="C21" s="51">
        <v>2004</v>
      </c>
      <c r="D21" s="51" t="s">
        <v>36</v>
      </c>
      <c r="E21" s="51" t="s">
        <v>290</v>
      </c>
      <c r="F21" s="48">
        <v>40</v>
      </c>
    </row>
    <row r="22" spans="1:6" x14ac:dyDescent="0.45">
      <c r="A22" s="51">
        <v>16001</v>
      </c>
      <c r="B22" s="52" t="s">
        <v>933</v>
      </c>
      <c r="C22" s="51">
        <v>1984</v>
      </c>
      <c r="D22" s="51" t="s">
        <v>36</v>
      </c>
      <c r="E22" s="51" t="s">
        <v>290</v>
      </c>
      <c r="F22" s="48">
        <v>36</v>
      </c>
    </row>
    <row r="23" spans="1:6" x14ac:dyDescent="0.45">
      <c r="A23" s="51"/>
      <c r="B23" s="52" t="s">
        <v>931</v>
      </c>
      <c r="C23" s="51">
        <v>1997</v>
      </c>
      <c r="D23" s="51" t="s">
        <v>36</v>
      </c>
      <c r="E23" s="51" t="s">
        <v>373</v>
      </c>
      <c r="F23" s="48">
        <v>32</v>
      </c>
    </row>
    <row r="24" spans="1:6" x14ac:dyDescent="0.45">
      <c r="A24" s="51">
        <v>2018017</v>
      </c>
      <c r="B24" s="52" t="s">
        <v>101</v>
      </c>
      <c r="C24" s="51">
        <v>2007</v>
      </c>
      <c r="D24" s="51" t="s">
        <v>36</v>
      </c>
      <c r="E24" s="51" t="s">
        <v>290</v>
      </c>
      <c r="F24" s="48">
        <v>29</v>
      </c>
    </row>
    <row r="25" spans="1:6" x14ac:dyDescent="0.45">
      <c r="A25" s="51">
        <v>2018308</v>
      </c>
      <c r="B25" s="52" t="s">
        <v>932</v>
      </c>
      <c r="C25" s="51">
        <v>2007</v>
      </c>
      <c r="D25" s="51" t="s">
        <v>36</v>
      </c>
      <c r="E25" s="51" t="s">
        <v>290</v>
      </c>
      <c r="F25" s="48">
        <v>26</v>
      </c>
    </row>
    <row r="26" spans="1:6" x14ac:dyDescent="0.45">
      <c r="A26" s="51"/>
      <c r="B26" s="52" t="s">
        <v>929</v>
      </c>
      <c r="C26" s="51">
        <v>2000</v>
      </c>
      <c r="D26" s="51" t="s">
        <v>36</v>
      </c>
      <c r="E26" s="51" t="s">
        <v>930</v>
      </c>
      <c r="F26" s="48">
        <v>24</v>
      </c>
    </row>
    <row r="27" spans="1:6" x14ac:dyDescent="0.45">
      <c r="A27" s="51">
        <v>2022012</v>
      </c>
      <c r="B27" s="52" t="s">
        <v>934</v>
      </c>
      <c r="C27" s="51">
        <v>1993</v>
      </c>
      <c r="D27" s="51" t="s">
        <v>36</v>
      </c>
      <c r="E27" s="51" t="s">
        <v>290</v>
      </c>
      <c r="F27" s="48">
        <v>22</v>
      </c>
    </row>
    <row r="28" spans="1:6" x14ac:dyDescent="0.45">
      <c r="A28" s="51">
        <v>16109</v>
      </c>
      <c r="B28" s="52" t="s">
        <v>936</v>
      </c>
      <c r="C28" s="51">
        <v>2006</v>
      </c>
      <c r="D28" s="51" t="s">
        <v>36</v>
      </c>
      <c r="E28" s="51" t="s">
        <v>290</v>
      </c>
      <c r="F28" s="48">
        <v>20</v>
      </c>
    </row>
    <row r="29" spans="1:6" x14ac:dyDescent="0.45">
      <c r="A29" s="51">
        <v>10970</v>
      </c>
      <c r="B29" s="52" t="s">
        <v>227</v>
      </c>
      <c r="C29" s="51">
        <v>1993</v>
      </c>
      <c r="D29" s="51" t="s">
        <v>36</v>
      </c>
      <c r="E29" s="51" t="s">
        <v>290</v>
      </c>
      <c r="F29" s="48">
        <v>18</v>
      </c>
    </row>
    <row r="30" spans="1:6" x14ac:dyDescent="0.45">
      <c r="A30" s="51"/>
      <c r="B30" s="52" t="s">
        <v>935</v>
      </c>
      <c r="C30" s="51">
        <v>1990</v>
      </c>
      <c r="D30" s="51" t="s">
        <v>36</v>
      </c>
      <c r="E30" s="51" t="s">
        <v>359</v>
      </c>
      <c r="F30" s="48">
        <v>16</v>
      </c>
    </row>
    <row r="31" spans="1:6" x14ac:dyDescent="0.45">
      <c r="A31" s="51"/>
      <c r="B31" s="52" t="s">
        <v>368</v>
      </c>
      <c r="C31" s="51">
        <v>2003</v>
      </c>
      <c r="D31" s="51" t="s">
        <v>36</v>
      </c>
      <c r="E31" s="51" t="s">
        <v>297</v>
      </c>
      <c r="F31" s="48">
        <v>15</v>
      </c>
    </row>
    <row r="32" spans="1:6" x14ac:dyDescent="0.45">
      <c r="A32" s="51">
        <v>2022054</v>
      </c>
      <c r="B32" s="52" t="s">
        <v>955</v>
      </c>
      <c r="C32" s="51">
        <v>1982</v>
      </c>
      <c r="D32" s="51" t="s">
        <v>36</v>
      </c>
      <c r="E32" s="51" t="s">
        <v>290</v>
      </c>
      <c r="F32" s="48">
        <v>14</v>
      </c>
    </row>
    <row r="33" spans="1:6" x14ac:dyDescent="0.45">
      <c r="A33" s="51">
        <v>171016</v>
      </c>
      <c r="B33" s="52" t="s">
        <v>937</v>
      </c>
      <c r="C33" s="51">
        <v>2007</v>
      </c>
      <c r="D33" s="51" t="s">
        <v>36</v>
      </c>
      <c r="E33" s="51" t="s">
        <v>290</v>
      </c>
      <c r="F33" s="48">
        <v>13</v>
      </c>
    </row>
    <row r="34" spans="1:6" x14ac:dyDescent="0.45">
      <c r="A34" s="51">
        <v>12785</v>
      </c>
      <c r="B34" s="52" t="s">
        <v>938</v>
      </c>
      <c r="C34" s="51">
        <v>1984</v>
      </c>
      <c r="D34" s="51" t="s">
        <v>36</v>
      </c>
      <c r="E34" s="51" t="s">
        <v>290</v>
      </c>
      <c r="F34" s="48">
        <v>12</v>
      </c>
    </row>
    <row r="35" spans="1:6" x14ac:dyDescent="0.45">
      <c r="A35" s="51">
        <v>2022061</v>
      </c>
      <c r="B35" s="52" t="s">
        <v>226</v>
      </c>
      <c r="C35" s="51">
        <v>1996</v>
      </c>
      <c r="D35" s="51" t="s">
        <v>36</v>
      </c>
      <c r="E35" s="51" t="s">
        <v>290</v>
      </c>
      <c r="F35" s="48">
        <v>11</v>
      </c>
    </row>
    <row r="36" spans="1:6" x14ac:dyDescent="0.45">
      <c r="A36" s="51">
        <v>2022088</v>
      </c>
      <c r="B36" s="52" t="s">
        <v>939</v>
      </c>
      <c r="C36" s="51">
        <v>1975</v>
      </c>
      <c r="D36" s="51" t="s">
        <v>36</v>
      </c>
      <c r="E36" s="51" t="s">
        <v>290</v>
      </c>
      <c r="F36" s="48">
        <v>10</v>
      </c>
    </row>
    <row r="37" spans="1:6" x14ac:dyDescent="0.45">
      <c r="A37" s="51">
        <v>2023987</v>
      </c>
      <c r="B37" s="52" t="s">
        <v>916</v>
      </c>
      <c r="C37" s="51">
        <v>1982</v>
      </c>
      <c r="D37" s="51" t="s">
        <v>36</v>
      </c>
      <c r="E37" s="51" t="s">
        <v>290</v>
      </c>
      <c r="F37" s="48">
        <v>9</v>
      </c>
    </row>
    <row r="38" spans="1:6" x14ac:dyDescent="0.45">
      <c r="A38" s="51">
        <v>16018</v>
      </c>
      <c r="B38" s="52" t="s">
        <v>920</v>
      </c>
      <c r="C38" s="51">
        <v>1996</v>
      </c>
      <c r="D38" s="51" t="s">
        <v>36</v>
      </c>
      <c r="E38" s="51" t="s">
        <v>290</v>
      </c>
      <c r="F38" s="48">
        <v>8</v>
      </c>
    </row>
    <row r="39" spans="1:6" ht="14.65" thickBot="1" x14ac:dyDescent="0.5">
      <c r="A39" s="51">
        <v>16023</v>
      </c>
      <c r="B39" s="52" t="s">
        <v>923</v>
      </c>
      <c r="C39" s="51">
        <v>1998</v>
      </c>
      <c r="D39" s="51" t="s">
        <v>36</v>
      </c>
      <c r="E39" s="51" t="s">
        <v>290</v>
      </c>
      <c r="F39" s="48">
        <v>7</v>
      </c>
    </row>
    <row r="40" spans="1:6" x14ac:dyDescent="0.45">
      <c r="A40" s="46">
        <v>1020</v>
      </c>
      <c r="B40" s="47" t="s">
        <v>344</v>
      </c>
      <c r="C40" s="46">
        <v>2008</v>
      </c>
      <c r="D40" s="46" t="s">
        <v>36</v>
      </c>
      <c r="E40" s="46" t="s">
        <v>331</v>
      </c>
      <c r="F40" s="51">
        <v>100</v>
      </c>
    </row>
    <row r="41" spans="1:6" x14ac:dyDescent="0.45">
      <c r="A41" s="51">
        <v>1013</v>
      </c>
      <c r="B41" s="52" t="s">
        <v>951</v>
      </c>
      <c r="C41" s="51">
        <v>2008</v>
      </c>
      <c r="D41" s="51" t="s">
        <v>36</v>
      </c>
      <c r="E41" s="51" t="s">
        <v>297</v>
      </c>
      <c r="F41" s="51">
        <v>80</v>
      </c>
    </row>
    <row r="42" spans="1:6" x14ac:dyDescent="0.45">
      <c r="A42" s="51">
        <v>2021117</v>
      </c>
      <c r="B42" s="52" t="s">
        <v>106</v>
      </c>
      <c r="C42" s="51">
        <v>2008</v>
      </c>
      <c r="D42" s="51" t="s">
        <v>36</v>
      </c>
      <c r="E42" s="51" t="s">
        <v>290</v>
      </c>
      <c r="F42" s="51">
        <v>60</v>
      </c>
    </row>
    <row r="43" spans="1:6" x14ac:dyDescent="0.45">
      <c r="A43" s="51">
        <v>2019114</v>
      </c>
      <c r="B43" s="52" t="s">
        <v>121</v>
      </c>
      <c r="C43" s="51">
        <v>2008</v>
      </c>
      <c r="D43" s="51" t="s">
        <v>36</v>
      </c>
      <c r="E43" s="51" t="s">
        <v>290</v>
      </c>
      <c r="F43" s="51">
        <v>50</v>
      </c>
    </row>
    <row r="44" spans="1:6" x14ac:dyDescent="0.45">
      <c r="A44" s="51">
        <v>16148</v>
      </c>
      <c r="B44" s="52" t="s">
        <v>104</v>
      </c>
      <c r="C44" s="51">
        <v>2008</v>
      </c>
      <c r="D44" s="51" t="s">
        <v>36</v>
      </c>
      <c r="E44" s="51" t="s">
        <v>290</v>
      </c>
      <c r="F44" s="51">
        <v>45</v>
      </c>
    </row>
    <row r="45" spans="1:6" x14ac:dyDescent="0.45">
      <c r="A45" s="51">
        <v>76304</v>
      </c>
      <c r="B45" s="52" t="s">
        <v>110</v>
      </c>
      <c r="C45" s="51">
        <v>2008</v>
      </c>
      <c r="D45" s="51" t="s">
        <v>36</v>
      </c>
      <c r="E45" s="51" t="s">
        <v>290</v>
      </c>
      <c r="F45" s="51">
        <v>40</v>
      </c>
    </row>
    <row r="46" spans="1:6" x14ac:dyDescent="0.45">
      <c r="A46" s="51">
        <v>2022007</v>
      </c>
      <c r="B46" s="52" t="s">
        <v>117</v>
      </c>
      <c r="C46" s="51">
        <v>2010</v>
      </c>
      <c r="D46" s="51" t="s">
        <v>36</v>
      </c>
      <c r="E46" s="51" t="s">
        <v>290</v>
      </c>
      <c r="F46" s="51">
        <v>36</v>
      </c>
    </row>
    <row r="47" spans="1:6" x14ac:dyDescent="0.45">
      <c r="A47" s="51">
        <v>2021106</v>
      </c>
      <c r="B47" s="52" t="s">
        <v>37</v>
      </c>
      <c r="C47" s="51">
        <v>2011</v>
      </c>
      <c r="D47" s="51" t="s">
        <v>36</v>
      </c>
      <c r="E47" s="51" t="s">
        <v>290</v>
      </c>
      <c r="F47" s="51">
        <v>32</v>
      </c>
    </row>
    <row r="48" spans="1:6" x14ac:dyDescent="0.45">
      <c r="A48" s="51">
        <v>1012</v>
      </c>
      <c r="B48" s="52" t="s">
        <v>952</v>
      </c>
      <c r="C48" s="51">
        <v>2008</v>
      </c>
      <c r="D48" s="51" t="s">
        <v>36</v>
      </c>
      <c r="E48" s="51" t="s">
        <v>331</v>
      </c>
      <c r="F48" s="51">
        <v>29</v>
      </c>
    </row>
    <row r="49" spans="1:6" x14ac:dyDescent="0.45">
      <c r="A49" s="51">
        <v>76297</v>
      </c>
      <c r="B49" s="52" t="s">
        <v>114</v>
      </c>
      <c r="C49" s="51">
        <v>2010</v>
      </c>
      <c r="D49" s="51" t="s">
        <v>36</v>
      </c>
      <c r="E49" s="51" t="s">
        <v>290</v>
      </c>
      <c r="F49" s="51">
        <v>26</v>
      </c>
    </row>
    <row r="50" spans="1:6" x14ac:dyDescent="0.45">
      <c r="A50" s="51">
        <v>2022002</v>
      </c>
      <c r="B50" s="52" t="s">
        <v>113</v>
      </c>
      <c r="C50" s="51">
        <v>2008</v>
      </c>
      <c r="D50" s="51" t="s">
        <v>36</v>
      </c>
      <c r="E50" s="51" t="s">
        <v>290</v>
      </c>
      <c r="F50" s="51">
        <v>24</v>
      </c>
    </row>
    <row r="51" spans="1:6" x14ac:dyDescent="0.45">
      <c r="A51" s="51">
        <v>2023018</v>
      </c>
      <c r="B51" s="52" t="s">
        <v>317</v>
      </c>
      <c r="C51" s="51">
        <v>2010</v>
      </c>
      <c r="D51" s="51" t="s">
        <v>36</v>
      </c>
      <c r="E51" s="51" t="s">
        <v>290</v>
      </c>
      <c r="F51" s="51">
        <v>22</v>
      </c>
    </row>
    <row r="52" spans="1:6" x14ac:dyDescent="0.45">
      <c r="A52" s="51">
        <v>2023751</v>
      </c>
      <c r="B52" s="52" t="s">
        <v>343</v>
      </c>
      <c r="C52" s="51">
        <v>2010</v>
      </c>
      <c r="D52" s="51" t="s">
        <v>36</v>
      </c>
      <c r="E52" s="51" t="s">
        <v>290</v>
      </c>
      <c r="F52" s="51">
        <v>20</v>
      </c>
    </row>
    <row r="53" spans="1:6" x14ac:dyDescent="0.45">
      <c r="A53" s="51">
        <v>2023019</v>
      </c>
      <c r="B53" s="52" t="s">
        <v>318</v>
      </c>
      <c r="C53" s="51">
        <v>2010</v>
      </c>
      <c r="D53" s="51" t="s">
        <v>36</v>
      </c>
      <c r="E53" s="51" t="s">
        <v>290</v>
      </c>
      <c r="F53" s="51">
        <v>18</v>
      </c>
    </row>
    <row r="54" spans="1:6" x14ac:dyDescent="0.45">
      <c r="A54" s="51">
        <v>2021105</v>
      </c>
      <c r="B54" s="52" t="s">
        <v>39</v>
      </c>
      <c r="C54" s="51">
        <v>2011</v>
      </c>
      <c r="D54" s="51" t="s">
        <v>36</v>
      </c>
      <c r="E54" s="51" t="s">
        <v>290</v>
      </c>
      <c r="F54" s="51">
        <v>16</v>
      </c>
    </row>
    <row r="55" spans="1:6" x14ac:dyDescent="0.45">
      <c r="A55" s="51">
        <v>2022015</v>
      </c>
      <c r="B55" s="52" t="s">
        <v>41</v>
      </c>
      <c r="C55" s="51">
        <v>2011</v>
      </c>
      <c r="D55" s="51" t="s">
        <v>36</v>
      </c>
      <c r="E55" s="51" t="s">
        <v>290</v>
      </c>
      <c r="F55" s="51">
        <v>15</v>
      </c>
    </row>
    <row r="56" spans="1:6" x14ac:dyDescent="0.45">
      <c r="A56" s="51">
        <v>2023017</v>
      </c>
      <c r="B56" s="52" t="s">
        <v>335</v>
      </c>
      <c r="C56" s="51">
        <v>2011</v>
      </c>
      <c r="D56" s="51" t="s">
        <v>36</v>
      </c>
      <c r="E56" s="51" t="s">
        <v>290</v>
      </c>
      <c r="F56" s="51">
        <v>14</v>
      </c>
    </row>
    <row r="57" spans="1:6" x14ac:dyDescent="0.45">
      <c r="A57" s="51">
        <v>2023003</v>
      </c>
      <c r="B57" s="52" t="s">
        <v>257</v>
      </c>
      <c r="C57" s="51">
        <v>2010</v>
      </c>
      <c r="D57" s="51" t="s">
        <v>36</v>
      </c>
      <c r="E57" s="51" t="s">
        <v>290</v>
      </c>
      <c r="F57" s="51">
        <v>13</v>
      </c>
    </row>
    <row r="58" spans="1:6" x14ac:dyDescent="0.45">
      <c r="A58" s="51"/>
      <c r="B58" s="52" t="s">
        <v>953</v>
      </c>
      <c r="C58" s="51">
        <v>2009</v>
      </c>
      <c r="D58" s="51" t="s">
        <v>36</v>
      </c>
      <c r="E58" s="51" t="s">
        <v>930</v>
      </c>
      <c r="F58" s="51">
        <v>12</v>
      </c>
    </row>
    <row r="59" spans="1:6" ht="14.65" thickBot="1" x14ac:dyDescent="0.5">
      <c r="A59" s="51">
        <v>2022110</v>
      </c>
      <c r="B59" s="52" t="s">
        <v>288</v>
      </c>
      <c r="C59" s="51">
        <v>2011</v>
      </c>
      <c r="D59" s="51" t="s">
        <v>36</v>
      </c>
      <c r="E59" s="51" t="s">
        <v>290</v>
      </c>
      <c r="F59" s="51">
        <v>11</v>
      </c>
    </row>
    <row r="60" spans="1:6" x14ac:dyDescent="0.45">
      <c r="A60" s="46">
        <v>2022026</v>
      </c>
      <c r="B60" s="47" t="s">
        <v>75</v>
      </c>
      <c r="C60" s="46">
        <v>2010</v>
      </c>
      <c r="D60" s="46" t="s">
        <v>352</v>
      </c>
      <c r="E60" s="46" t="s">
        <v>290</v>
      </c>
      <c r="F60" s="46">
        <v>100</v>
      </c>
    </row>
    <row r="61" spans="1:6" x14ac:dyDescent="0.45">
      <c r="A61" s="51">
        <v>2018014</v>
      </c>
      <c r="B61" s="52" t="s">
        <v>74</v>
      </c>
      <c r="C61" s="51">
        <v>2009</v>
      </c>
      <c r="D61" s="51" t="s">
        <v>352</v>
      </c>
      <c r="E61" s="51" t="s">
        <v>290</v>
      </c>
      <c r="F61" s="51">
        <v>80</v>
      </c>
    </row>
    <row r="62" spans="1:6" x14ac:dyDescent="0.45">
      <c r="A62" s="51">
        <v>2018305</v>
      </c>
      <c r="B62" s="52" t="s">
        <v>66</v>
      </c>
      <c r="C62" s="51">
        <v>2008</v>
      </c>
      <c r="D62" s="51" t="s">
        <v>352</v>
      </c>
      <c r="E62" s="51" t="s">
        <v>290</v>
      </c>
      <c r="F62" s="51">
        <v>60</v>
      </c>
    </row>
    <row r="63" spans="1:6" x14ac:dyDescent="0.45">
      <c r="A63" s="51">
        <v>2022041</v>
      </c>
      <c r="B63" s="52" t="s">
        <v>291</v>
      </c>
      <c r="C63" s="51">
        <v>2008</v>
      </c>
      <c r="D63" s="51" t="s">
        <v>352</v>
      </c>
      <c r="E63" s="51" t="s">
        <v>290</v>
      </c>
      <c r="F63" s="51">
        <v>50</v>
      </c>
    </row>
    <row r="64" spans="1:6" x14ac:dyDescent="0.45">
      <c r="A64" s="51">
        <v>2022085</v>
      </c>
      <c r="B64" s="52" t="s">
        <v>84</v>
      </c>
      <c r="C64" s="51">
        <v>2009</v>
      </c>
      <c r="D64" s="51" t="s">
        <v>352</v>
      </c>
      <c r="E64" s="51" t="s">
        <v>290</v>
      </c>
      <c r="F64" s="51">
        <v>45</v>
      </c>
    </row>
    <row r="65" spans="1:6" x14ac:dyDescent="0.45">
      <c r="A65" s="51">
        <v>2022017</v>
      </c>
      <c r="B65" s="52" t="s">
        <v>77</v>
      </c>
      <c r="C65" s="51">
        <v>2009</v>
      </c>
      <c r="D65" s="51" t="s">
        <v>352</v>
      </c>
      <c r="E65" s="51" t="s">
        <v>290</v>
      </c>
      <c r="F65" s="51">
        <v>40</v>
      </c>
    </row>
    <row r="66" spans="1:6" x14ac:dyDescent="0.45">
      <c r="A66" s="51">
        <v>2020115</v>
      </c>
      <c r="B66" s="52" t="s">
        <v>269</v>
      </c>
      <c r="C66" s="51">
        <v>2010</v>
      </c>
      <c r="D66" s="51" t="s">
        <v>352</v>
      </c>
      <c r="E66" s="51" t="s">
        <v>290</v>
      </c>
      <c r="F66" s="51">
        <v>36</v>
      </c>
    </row>
    <row r="67" spans="1:6" x14ac:dyDescent="0.45">
      <c r="A67" s="51">
        <v>2023026</v>
      </c>
      <c r="B67" s="52" t="s">
        <v>921</v>
      </c>
      <c r="C67" s="51">
        <v>2008</v>
      </c>
      <c r="D67" s="51" t="s">
        <v>352</v>
      </c>
      <c r="E67" s="51" t="s">
        <v>290</v>
      </c>
      <c r="F67" s="51">
        <v>32</v>
      </c>
    </row>
    <row r="68" spans="1:6" x14ac:dyDescent="0.45">
      <c r="A68" s="51">
        <v>2018436</v>
      </c>
      <c r="B68" s="52" t="s">
        <v>11</v>
      </c>
      <c r="C68" s="51">
        <v>2011</v>
      </c>
      <c r="D68" s="51" t="s">
        <v>352</v>
      </c>
      <c r="E68" s="51" t="s">
        <v>290</v>
      </c>
      <c r="F68" s="51">
        <v>29</v>
      </c>
    </row>
    <row r="69" spans="1:6" x14ac:dyDescent="0.45">
      <c r="A69" s="51"/>
      <c r="B69" s="52" t="s">
        <v>949</v>
      </c>
      <c r="C69" s="51">
        <v>2011</v>
      </c>
      <c r="D69" s="51" t="s">
        <v>352</v>
      </c>
      <c r="E69" s="51" t="s">
        <v>930</v>
      </c>
      <c r="F69" s="51">
        <v>26</v>
      </c>
    </row>
    <row r="70" spans="1:6" x14ac:dyDescent="0.45">
      <c r="A70" s="51"/>
      <c r="B70" s="52" t="s">
        <v>950</v>
      </c>
      <c r="C70" s="51">
        <v>2011</v>
      </c>
      <c r="D70" s="51" t="s">
        <v>352</v>
      </c>
      <c r="E70" s="51" t="s">
        <v>930</v>
      </c>
      <c r="F70" s="51">
        <v>24</v>
      </c>
    </row>
    <row r="71" spans="1:6" x14ac:dyDescent="0.45">
      <c r="A71" s="51">
        <v>2023988</v>
      </c>
      <c r="B71" s="52" t="s">
        <v>915</v>
      </c>
      <c r="C71" s="51">
        <v>2011</v>
      </c>
      <c r="D71" s="51" t="s">
        <v>352</v>
      </c>
      <c r="E71" s="51" t="s">
        <v>290</v>
      </c>
      <c r="F71" s="51">
        <v>22</v>
      </c>
    </row>
    <row r="72" spans="1:6" ht="14.65" thickBot="1" x14ac:dyDescent="0.5">
      <c r="A72" s="51">
        <v>2022075</v>
      </c>
      <c r="B72" s="52" t="s">
        <v>33</v>
      </c>
      <c r="C72" s="51">
        <v>2011</v>
      </c>
      <c r="D72" s="51" t="s">
        <v>352</v>
      </c>
      <c r="E72" s="51" t="s">
        <v>290</v>
      </c>
      <c r="F72" s="51">
        <v>20</v>
      </c>
    </row>
    <row r="73" spans="1:6" x14ac:dyDescent="0.45">
      <c r="A73" s="46">
        <v>2015003</v>
      </c>
      <c r="B73" s="47" t="s">
        <v>38</v>
      </c>
      <c r="C73" s="46">
        <v>2014</v>
      </c>
      <c r="D73" s="46" t="s">
        <v>36</v>
      </c>
      <c r="E73" s="46" t="s">
        <v>290</v>
      </c>
      <c r="F73" s="46">
        <v>100</v>
      </c>
    </row>
    <row r="74" spans="1:6" x14ac:dyDescent="0.45">
      <c r="A74" s="51">
        <v>2022022</v>
      </c>
      <c r="B74" s="52" t="s">
        <v>35</v>
      </c>
      <c r="C74" s="51">
        <v>2012</v>
      </c>
      <c r="D74" s="51" t="s">
        <v>36</v>
      </c>
      <c r="E74" s="51" t="s">
        <v>290</v>
      </c>
      <c r="F74" s="51">
        <v>80</v>
      </c>
    </row>
    <row r="75" spans="1:6" x14ac:dyDescent="0.45">
      <c r="A75" s="51">
        <v>2022098</v>
      </c>
      <c r="B75" s="52" t="s">
        <v>300</v>
      </c>
      <c r="C75" s="51">
        <v>2012</v>
      </c>
      <c r="D75" s="51" t="s">
        <v>36</v>
      </c>
      <c r="E75" s="51" t="s">
        <v>290</v>
      </c>
      <c r="F75" s="51">
        <v>60</v>
      </c>
    </row>
    <row r="76" spans="1:6" x14ac:dyDescent="0.45">
      <c r="A76" s="51">
        <v>2022018</v>
      </c>
      <c r="B76" s="52" t="s">
        <v>40</v>
      </c>
      <c r="C76" s="51">
        <v>2014</v>
      </c>
      <c r="D76" s="51" t="s">
        <v>36</v>
      </c>
      <c r="E76" s="51" t="s">
        <v>290</v>
      </c>
      <c r="F76" s="51">
        <v>50</v>
      </c>
    </row>
    <row r="77" spans="1:6" x14ac:dyDescent="0.45">
      <c r="A77" s="51">
        <v>2022096</v>
      </c>
      <c r="B77" s="52" t="s">
        <v>302</v>
      </c>
      <c r="C77" s="51">
        <v>2012</v>
      </c>
      <c r="D77" s="51" t="s">
        <v>36</v>
      </c>
      <c r="E77" s="51" t="s">
        <v>290</v>
      </c>
      <c r="F77" s="51">
        <v>45</v>
      </c>
    </row>
    <row r="78" spans="1:6" x14ac:dyDescent="0.45">
      <c r="A78" s="51">
        <v>2022053</v>
      </c>
      <c r="B78" s="52" t="s">
        <v>276</v>
      </c>
      <c r="C78" s="51">
        <v>2015</v>
      </c>
      <c r="D78" s="51" t="s">
        <v>36</v>
      </c>
      <c r="E78" s="51" t="s">
        <v>290</v>
      </c>
      <c r="F78" s="51">
        <v>40</v>
      </c>
    </row>
    <row r="79" spans="1:6" x14ac:dyDescent="0.45">
      <c r="A79" s="51">
        <v>2023009</v>
      </c>
      <c r="B79" s="52" t="s">
        <v>263</v>
      </c>
      <c r="C79" s="51">
        <v>2012</v>
      </c>
      <c r="D79" s="51" t="s">
        <v>36</v>
      </c>
      <c r="E79" s="51" t="s">
        <v>290</v>
      </c>
      <c r="F79" s="51">
        <v>36</v>
      </c>
    </row>
    <row r="80" spans="1:6" x14ac:dyDescent="0.45">
      <c r="A80" s="51">
        <v>2023986</v>
      </c>
      <c r="B80" s="52" t="s">
        <v>917</v>
      </c>
      <c r="C80" s="51">
        <v>2016</v>
      </c>
      <c r="D80" s="51" t="s">
        <v>36</v>
      </c>
      <c r="E80" s="51" t="s">
        <v>290</v>
      </c>
      <c r="F80" s="51">
        <v>32</v>
      </c>
    </row>
    <row r="81" spans="1:6" x14ac:dyDescent="0.45">
      <c r="A81" s="51">
        <v>2022087</v>
      </c>
      <c r="B81" s="52" t="s">
        <v>350</v>
      </c>
      <c r="C81" s="51">
        <v>2015</v>
      </c>
      <c r="D81" s="51" t="s">
        <v>36</v>
      </c>
      <c r="E81" s="51" t="s">
        <v>290</v>
      </c>
      <c r="F81" s="51">
        <v>29</v>
      </c>
    </row>
    <row r="82" spans="1:6" x14ac:dyDescent="0.45">
      <c r="A82" s="51">
        <v>2023991</v>
      </c>
      <c r="B82" s="52" t="s">
        <v>911</v>
      </c>
      <c r="C82" s="51">
        <v>2013</v>
      </c>
      <c r="D82" s="51" t="s">
        <v>36</v>
      </c>
      <c r="E82" s="51" t="s">
        <v>290</v>
      </c>
      <c r="F82" s="51">
        <v>26</v>
      </c>
    </row>
    <row r="83" spans="1:6" ht="14.65" thickBot="1" x14ac:dyDescent="0.5">
      <c r="A83" s="51">
        <v>2020136</v>
      </c>
      <c r="B83" s="52" t="s">
        <v>50</v>
      </c>
      <c r="C83" s="51">
        <v>2015</v>
      </c>
      <c r="D83" s="51" t="s">
        <v>36</v>
      </c>
      <c r="E83" s="51" t="s">
        <v>290</v>
      </c>
      <c r="F83" s="51">
        <v>24</v>
      </c>
    </row>
    <row r="84" spans="1:6" x14ac:dyDescent="0.45">
      <c r="A84" s="46">
        <v>2018438</v>
      </c>
      <c r="B84" s="47" t="s">
        <v>8</v>
      </c>
      <c r="C84" s="46">
        <v>2012</v>
      </c>
      <c r="D84" s="46" t="s">
        <v>958</v>
      </c>
      <c r="E84" s="46" t="s">
        <v>290</v>
      </c>
      <c r="F84" s="46">
        <v>100</v>
      </c>
    </row>
    <row r="85" spans="1:6" x14ac:dyDescent="0.45">
      <c r="A85" s="51">
        <v>2022021</v>
      </c>
      <c r="B85" s="52" t="s">
        <v>299</v>
      </c>
      <c r="C85" s="51">
        <v>2012</v>
      </c>
      <c r="D85" s="51" t="s">
        <v>958</v>
      </c>
      <c r="E85" s="51" t="s">
        <v>290</v>
      </c>
      <c r="F85" s="51">
        <v>80</v>
      </c>
    </row>
    <row r="86" spans="1:6" x14ac:dyDescent="0.45">
      <c r="A86" s="51"/>
      <c r="B86" s="52" t="s">
        <v>947</v>
      </c>
      <c r="C86" s="51">
        <v>2012</v>
      </c>
      <c r="D86" s="51" t="s">
        <v>958</v>
      </c>
      <c r="E86" s="51" t="s">
        <v>297</v>
      </c>
      <c r="F86" s="51">
        <v>60</v>
      </c>
    </row>
    <row r="87" spans="1:6" x14ac:dyDescent="0.45">
      <c r="A87" s="51">
        <v>2020112</v>
      </c>
      <c r="B87" s="52" t="s">
        <v>13</v>
      </c>
      <c r="C87" s="51">
        <v>2012</v>
      </c>
      <c r="D87" s="51" t="s">
        <v>958</v>
      </c>
      <c r="E87" s="51" t="s">
        <v>290</v>
      </c>
      <c r="F87" s="51">
        <v>50</v>
      </c>
    </row>
    <row r="88" spans="1:6" x14ac:dyDescent="0.45">
      <c r="A88" s="51">
        <v>2023002</v>
      </c>
      <c r="B88" s="52" t="s">
        <v>256</v>
      </c>
      <c r="C88" s="51">
        <v>2012</v>
      </c>
      <c r="D88" s="51" t="s">
        <v>958</v>
      </c>
      <c r="E88" s="51" t="s">
        <v>290</v>
      </c>
      <c r="F88" s="51">
        <v>45</v>
      </c>
    </row>
    <row r="89" spans="1:6" x14ac:dyDescent="0.45">
      <c r="A89" s="51">
        <v>1002</v>
      </c>
      <c r="B89" s="52" t="s">
        <v>945</v>
      </c>
      <c r="C89" s="51">
        <v>2012</v>
      </c>
      <c r="D89" s="51" t="s">
        <v>958</v>
      </c>
      <c r="E89" s="51" t="s">
        <v>297</v>
      </c>
      <c r="F89" s="51">
        <v>40</v>
      </c>
    </row>
    <row r="90" spans="1:6" x14ac:dyDescent="0.45">
      <c r="A90" s="51">
        <v>2022037</v>
      </c>
      <c r="B90" s="52" t="s">
        <v>18</v>
      </c>
      <c r="C90" s="51">
        <v>2015</v>
      </c>
      <c r="D90" s="51" t="s">
        <v>958</v>
      </c>
      <c r="E90" s="51" t="s">
        <v>290</v>
      </c>
      <c r="F90" s="51">
        <v>36</v>
      </c>
    </row>
    <row r="91" spans="1:6" x14ac:dyDescent="0.45">
      <c r="A91" s="51">
        <v>2022023</v>
      </c>
      <c r="B91" s="52" t="s">
        <v>15</v>
      </c>
      <c r="C91" s="51">
        <v>2013</v>
      </c>
      <c r="D91" s="51" t="s">
        <v>958</v>
      </c>
      <c r="E91" s="51" t="s">
        <v>290</v>
      </c>
      <c r="F91" s="51">
        <v>32</v>
      </c>
    </row>
    <row r="92" spans="1:6" x14ac:dyDescent="0.45">
      <c r="A92" s="51">
        <v>2022090</v>
      </c>
      <c r="B92" s="52" t="s">
        <v>27</v>
      </c>
      <c r="C92" s="51">
        <v>2014</v>
      </c>
      <c r="D92" s="51" t="s">
        <v>958</v>
      </c>
      <c r="E92" s="51" t="s">
        <v>290</v>
      </c>
      <c r="F92" s="51">
        <v>29</v>
      </c>
    </row>
    <row r="93" spans="1:6" x14ac:dyDescent="0.45">
      <c r="A93" s="51">
        <v>2023014</v>
      </c>
      <c r="B93" s="52" t="s">
        <v>59</v>
      </c>
      <c r="C93" s="51">
        <v>2014</v>
      </c>
      <c r="D93" s="51" t="s">
        <v>958</v>
      </c>
      <c r="E93" s="51" t="s">
        <v>290</v>
      </c>
      <c r="F93" s="51">
        <v>26</v>
      </c>
    </row>
    <row r="94" spans="1:6" x14ac:dyDescent="0.45">
      <c r="A94" s="51">
        <v>2022038</v>
      </c>
      <c r="B94" s="52" t="s">
        <v>20</v>
      </c>
      <c r="C94" s="51">
        <v>2014</v>
      </c>
      <c r="D94" s="51" t="s">
        <v>958</v>
      </c>
      <c r="E94" s="51" t="s">
        <v>290</v>
      </c>
      <c r="F94" s="51">
        <v>24</v>
      </c>
    </row>
    <row r="95" spans="1:6" x14ac:dyDescent="0.45">
      <c r="A95" s="51">
        <v>2022996</v>
      </c>
      <c r="B95" s="52" t="s">
        <v>946</v>
      </c>
      <c r="C95" s="51">
        <v>2013</v>
      </c>
      <c r="D95" s="51" t="s">
        <v>958</v>
      </c>
      <c r="E95" s="51" t="s">
        <v>290</v>
      </c>
      <c r="F95" s="51">
        <v>22</v>
      </c>
    </row>
    <row r="96" spans="1:6" x14ac:dyDescent="0.45">
      <c r="A96" s="51">
        <v>2023011</v>
      </c>
      <c r="B96" s="52" t="s">
        <v>948</v>
      </c>
      <c r="C96" s="51">
        <v>2016</v>
      </c>
      <c r="D96" s="51" t="s">
        <v>958</v>
      </c>
      <c r="E96" s="51" t="s">
        <v>290</v>
      </c>
      <c r="F96" s="51">
        <v>20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C9900-EFFD-4E7A-BFE4-18D98489C4E8}">
  <dimension ref="A1:DW332"/>
  <sheetViews>
    <sheetView workbookViewId="0">
      <selection activeCell="P13" sqref="P13"/>
    </sheetView>
  </sheetViews>
  <sheetFormatPr defaultRowHeight="14.25" x14ac:dyDescent="0.45"/>
  <cols>
    <col min="1" max="1" width="9.06640625" style="37"/>
    <col min="2" max="2" width="9.06640625" style="38"/>
    <col min="3" max="3" width="25.796875" style="37" bestFit="1" customWidth="1"/>
    <col min="4" max="4" width="7.46484375" style="39" bestFit="1" customWidth="1"/>
    <col min="5" max="5" width="3.9296875" style="39" bestFit="1" customWidth="1"/>
    <col min="6" max="6" width="11.9296875" style="43" hidden="1" customWidth="1"/>
    <col min="7" max="7" width="11.6640625" style="54" hidden="1" customWidth="1"/>
    <col min="8" max="8" width="9.3984375" style="37" bestFit="1" customWidth="1"/>
    <col min="9" max="10" width="17.33203125" style="37" customWidth="1"/>
    <col min="11" max="11" width="8.73046875" style="43" bestFit="1" customWidth="1"/>
    <col min="12" max="12" width="9.06640625" style="54"/>
    <col min="13" max="16384" width="9.06640625" style="37"/>
  </cols>
  <sheetData>
    <row r="1" spans="1:12" x14ac:dyDescent="0.45">
      <c r="A1" s="37" t="s">
        <v>0</v>
      </c>
      <c r="B1" s="38" t="s">
        <v>1</v>
      </c>
      <c r="C1" s="37" t="s">
        <v>2</v>
      </c>
      <c r="D1" s="39" t="s">
        <v>4</v>
      </c>
      <c r="E1" s="39" t="s">
        <v>3</v>
      </c>
      <c r="F1" s="43" t="s">
        <v>6</v>
      </c>
      <c r="G1" s="54" t="s">
        <v>7</v>
      </c>
      <c r="I1" s="37" t="s">
        <v>975</v>
      </c>
      <c r="J1" s="37" t="s">
        <v>19630</v>
      </c>
      <c r="K1" s="43" t="s">
        <v>959</v>
      </c>
      <c r="L1" s="54" t="s">
        <v>960</v>
      </c>
    </row>
    <row r="2" spans="1:12" x14ac:dyDescent="0.45">
      <c r="A2" s="72" t="s">
        <v>297</v>
      </c>
      <c r="B2" s="38">
        <v>1002</v>
      </c>
      <c r="C2" s="37" t="s">
        <v>296</v>
      </c>
      <c r="D2" s="39">
        <v>2012</v>
      </c>
      <c r="E2" s="39" t="s">
        <v>9</v>
      </c>
      <c r="H2" s="37" t="s">
        <v>313</v>
      </c>
      <c r="J2" s="37" t="e">
        <f>VLOOKUP(B2,psč_kraj!$T$1:$V$5010,3,FALSE)</f>
        <v>#N/A</v>
      </c>
      <c r="K2" s="43">
        <v>0</v>
      </c>
      <c r="L2" s="54">
        <v>140</v>
      </c>
    </row>
    <row r="3" spans="1:12" ht="15.4" x14ac:dyDescent="0.45">
      <c r="A3" s="60" t="s">
        <v>297</v>
      </c>
      <c r="B3" s="37">
        <v>1013</v>
      </c>
      <c r="C3" s="78" t="s">
        <v>332</v>
      </c>
      <c r="D3" s="79">
        <v>2008</v>
      </c>
      <c r="E3" s="79" t="s">
        <v>36</v>
      </c>
      <c r="F3" s="42"/>
      <c r="H3" s="37" t="s">
        <v>314</v>
      </c>
      <c r="J3" s="37" t="e">
        <f>VLOOKUP(B3,psč_kraj!$T$1:$V$5010,3,FALSE)</f>
        <v>#N/A</v>
      </c>
      <c r="K3" s="43">
        <v>0</v>
      </c>
      <c r="L3" s="54">
        <v>240</v>
      </c>
    </row>
    <row r="4" spans="1:12" x14ac:dyDescent="0.45">
      <c r="A4" s="60" t="s">
        <v>331</v>
      </c>
      <c r="B4" s="37">
        <v>1018</v>
      </c>
      <c r="C4" s="64" t="s">
        <v>338</v>
      </c>
      <c r="D4" s="39">
        <v>2012</v>
      </c>
      <c r="E4" s="39" t="s">
        <v>36</v>
      </c>
      <c r="H4" s="37" t="s">
        <v>313</v>
      </c>
      <c r="J4" s="37" t="e">
        <f>VLOOKUP(B4,psč_kraj!$T$1:$V$5010,3,FALSE)</f>
        <v>#N/A</v>
      </c>
      <c r="K4" s="43">
        <v>0</v>
      </c>
      <c r="L4" s="54">
        <v>50</v>
      </c>
    </row>
    <row r="5" spans="1:12" x14ac:dyDescent="0.45">
      <c r="A5" s="80" t="s">
        <v>331</v>
      </c>
      <c r="B5" s="81">
        <v>1020</v>
      </c>
      <c r="C5" s="82" t="s">
        <v>344</v>
      </c>
      <c r="D5" s="81">
        <v>2008</v>
      </c>
      <c r="E5" s="39" t="s">
        <v>36</v>
      </c>
      <c r="H5" s="37" t="s">
        <v>314</v>
      </c>
      <c r="J5" s="37" t="e">
        <f>VLOOKUP(B5,psč_kraj!$T$1:$V$5010,3,FALSE)</f>
        <v>#N/A</v>
      </c>
      <c r="K5" s="43">
        <v>0</v>
      </c>
      <c r="L5" s="54">
        <v>300</v>
      </c>
    </row>
    <row r="6" spans="1:12" x14ac:dyDescent="0.45">
      <c r="A6" s="60" t="s">
        <v>331</v>
      </c>
      <c r="B6" s="37">
        <v>1012</v>
      </c>
      <c r="C6" s="77" t="s">
        <v>330</v>
      </c>
      <c r="D6" s="39">
        <v>2008</v>
      </c>
      <c r="E6" s="39" t="s">
        <v>36</v>
      </c>
      <c r="F6" s="42"/>
      <c r="H6" s="37" t="s">
        <v>314</v>
      </c>
      <c r="J6" s="37" t="e">
        <f>VLOOKUP(B6,psč_kraj!$T$1:$V$5010,3,FALSE)</f>
        <v>#N/A</v>
      </c>
      <c r="K6" s="43">
        <v>0</v>
      </c>
      <c r="L6" s="54">
        <v>111</v>
      </c>
    </row>
    <row r="7" spans="1:12" x14ac:dyDescent="0.45">
      <c r="A7" s="60" t="s">
        <v>331</v>
      </c>
      <c r="B7" s="37">
        <v>1017</v>
      </c>
      <c r="C7" s="64" t="s">
        <v>339</v>
      </c>
      <c r="D7" s="39">
        <v>2008</v>
      </c>
      <c r="E7" s="39" t="s">
        <v>36</v>
      </c>
      <c r="F7" s="37"/>
      <c r="G7" s="45"/>
      <c r="H7" s="37" t="s">
        <v>314</v>
      </c>
      <c r="J7" s="37" t="e">
        <f>VLOOKUP(B7,psč_kraj!$T$1:$V$5010,3,FALSE)</f>
        <v>#N/A</v>
      </c>
      <c r="K7" s="43">
        <v>0</v>
      </c>
      <c r="L7" s="54">
        <v>94</v>
      </c>
    </row>
    <row r="8" spans="1:12" x14ac:dyDescent="0.45">
      <c r="A8" s="60" t="s">
        <v>331</v>
      </c>
      <c r="B8" s="37">
        <v>1018</v>
      </c>
      <c r="C8" s="64" t="s">
        <v>340</v>
      </c>
      <c r="D8" s="39">
        <v>2009</v>
      </c>
      <c r="E8" s="39" t="s">
        <v>36</v>
      </c>
      <c r="F8" s="37"/>
      <c r="G8" s="45"/>
      <c r="H8" s="37" t="s">
        <v>314</v>
      </c>
      <c r="J8" s="37" t="e">
        <f>VLOOKUP(B8,psč_kraj!$T$1:$V$5010,3,FALSE)</f>
        <v>#N/A</v>
      </c>
      <c r="K8" s="43">
        <v>0</v>
      </c>
      <c r="L8" s="54">
        <v>50</v>
      </c>
    </row>
    <row r="9" spans="1:12" x14ac:dyDescent="0.45">
      <c r="A9" s="60" t="s">
        <v>342</v>
      </c>
      <c r="B9" s="37">
        <v>1019</v>
      </c>
      <c r="C9" s="70" t="s">
        <v>341</v>
      </c>
      <c r="D9" s="39">
        <v>2009</v>
      </c>
      <c r="E9" s="39" t="s">
        <v>9</v>
      </c>
      <c r="G9" s="45"/>
      <c r="H9" s="37" t="s">
        <v>314</v>
      </c>
      <c r="J9" s="37" t="e">
        <f>VLOOKUP(B9,psč_kraj!$T$1:$V$5010,3,FALSE)</f>
        <v>#N/A</v>
      </c>
      <c r="K9" s="43">
        <v>0</v>
      </c>
      <c r="L9" s="54">
        <v>116</v>
      </c>
    </row>
    <row r="10" spans="1:12" x14ac:dyDescent="0.45">
      <c r="A10" s="103" t="s">
        <v>293</v>
      </c>
      <c r="B10" s="58">
        <v>1000</v>
      </c>
      <c r="C10" s="59" t="s">
        <v>292</v>
      </c>
      <c r="D10" s="104">
        <v>2010</v>
      </c>
      <c r="E10" s="105" t="s">
        <v>9</v>
      </c>
      <c r="H10" s="37" t="s">
        <v>314</v>
      </c>
      <c r="J10" s="37" t="e">
        <f>VLOOKUP(B10,psč_kraj!$T$1:$V$5010,3,FALSE)</f>
        <v>#N/A</v>
      </c>
      <c r="K10" s="43">
        <v>0</v>
      </c>
      <c r="L10" s="54">
        <v>12</v>
      </c>
    </row>
    <row r="11" spans="1:12" x14ac:dyDescent="0.45">
      <c r="A11" s="72" t="s">
        <v>293</v>
      </c>
      <c r="B11" s="38">
        <v>1003</v>
      </c>
      <c r="C11" s="37" t="s">
        <v>301</v>
      </c>
      <c r="D11" s="39">
        <v>2012</v>
      </c>
      <c r="E11" s="39" t="s">
        <v>36</v>
      </c>
      <c r="H11" s="37" t="s">
        <v>313</v>
      </c>
      <c r="J11" s="37" t="e">
        <f>VLOOKUP(B11,psč_kraj!$T$1:$V$5010,3,FALSE)</f>
        <v>#N/A</v>
      </c>
      <c r="K11" s="43">
        <v>0</v>
      </c>
      <c r="L11" s="54">
        <v>40</v>
      </c>
    </row>
    <row r="12" spans="1:12" x14ac:dyDescent="0.45">
      <c r="A12" s="72" t="s">
        <v>293</v>
      </c>
      <c r="B12" s="58">
        <v>1001</v>
      </c>
      <c r="C12" s="59" t="s">
        <v>294</v>
      </c>
      <c r="D12" s="39">
        <v>2008</v>
      </c>
      <c r="E12" s="39" t="s">
        <v>36</v>
      </c>
      <c r="H12" s="37" t="s">
        <v>314</v>
      </c>
      <c r="J12" s="37" t="e">
        <f>VLOOKUP(B12,psč_kraj!$T$1:$V$5010,3,FALSE)</f>
        <v>#N/A</v>
      </c>
      <c r="K12" s="43">
        <v>0</v>
      </c>
      <c r="L12" s="54">
        <v>10</v>
      </c>
    </row>
    <row r="13" spans="1:12" x14ac:dyDescent="0.45">
      <c r="A13" s="60" t="s">
        <v>320</v>
      </c>
      <c r="B13" s="38">
        <v>1006</v>
      </c>
      <c r="C13" s="61" t="s">
        <v>322</v>
      </c>
      <c r="D13" s="62">
        <v>2011</v>
      </c>
      <c r="E13" s="39" t="s">
        <v>9</v>
      </c>
      <c r="H13" s="37" t="s">
        <v>314</v>
      </c>
      <c r="J13" s="37" t="e">
        <f>VLOOKUP(B13,psč_kraj!$T$1:$V$5010,3,FALSE)</f>
        <v>#N/A</v>
      </c>
      <c r="K13" s="43">
        <v>0</v>
      </c>
      <c r="L13" s="54">
        <v>127</v>
      </c>
    </row>
    <row r="14" spans="1:12" x14ac:dyDescent="0.45">
      <c r="A14" s="60" t="s">
        <v>320</v>
      </c>
      <c r="B14" s="38">
        <v>1004</v>
      </c>
      <c r="C14" s="61" t="s">
        <v>319</v>
      </c>
      <c r="D14" s="62">
        <v>2009</v>
      </c>
      <c r="E14" s="39" t="s">
        <v>9</v>
      </c>
      <c r="F14" s="42"/>
      <c r="H14" s="37" t="s">
        <v>314</v>
      </c>
      <c r="J14" s="37" t="e">
        <f>VLOOKUP(B14,psč_kraj!$T$1:$V$5010,3,FALSE)</f>
        <v>#N/A</v>
      </c>
      <c r="K14" s="43">
        <v>0</v>
      </c>
      <c r="L14" s="54">
        <v>117</v>
      </c>
    </row>
    <row r="15" spans="1:12" x14ac:dyDescent="0.45">
      <c r="A15" s="60" t="s">
        <v>320</v>
      </c>
      <c r="B15" s="38">
        <v>1005</v>
      </c>
      <c r="C15" s="61" t="s">
        <v>321</v>
      </c>
      <c r="D15" s="62">
        <v>2009</v>
      </c>
      <c r="E15" s="39" t="s">
        <v>9</v>
      </c>
      <c r="F15" s="42"/>
      <c r="H15" s="37" t="s">
        <v>314</v>
      </c>
      <c r="J15" s="37" t="e">
        <f>VLOOKUP(B15,psč_kraj!$T$1:$V$5010,3,FALSE)</f>
        <v>#N/A</v>
      </c>
      <c r="K15" s="43">
        <v>0</v>
      </c>
      <c r="L15" s="54">
        <v>72</v>
      </c>
    </row>
    <row r="16" spans="1:12" x14ac:dyDescent="0.45">
      <c r="A16" s="60" t="s">
        <v>320</v>
      </c>
      <c r="B16" s="37">
        <v>1017</v>
      </c>
      <c r="C16" s="61" t="s">
        <v>337</v>
      </c>
      <c r="D16" s="62">
        <v>2012</v>
      </c>
      <c r="E16" s="39" t="s">
        <v>36</v>
      </c>
      <c r="H16" s="37" t="s">
        <v>313</v>
      </c>
      <c r="J16" s="37" t="e">
        <f>VLOOKUP(B16,psč_kraj!$T$1:$V$5010,3,FALSE)</f>
        <v>#N/A</v>
      </c>
      <c r="K16" s="43">
        <v>0</v>
      </c>
      <c r="L16" s="54">
        <v>94</v>
      </c>
    </row>
    <row r="17" spans="1:12" x14ac:dyDescent="0.45">
      <c r="A17" s="60" t="s">
        <v>320</v>
      </c>
      <c r="B17" s="37">
        <v>1008</v>
      </c>
      <c r="C17" s="61" t="s">
        <v>324</v>
      </c>
      <c r="D17" s="62">
        <v>2008</v>
      </c>
      <c r="E17" s="39" t="s">
        <v>36</v>
      </c>
      <c r="F17" s="42"/>
      <c r="H17" s="37" t="s">
        <v>314</v>
      </c>
      <c r="J17" s="37" t="e">
        <f>VLOOKUP(B17,psč_kraj!$T$1:$V$5010,3,FALSE)</f>
        <v>#N/A</v>
      </c>
      <c r="K17" s="43">
        <v>0</v>
      </c>
      <c r="L17" s="54">
        <v>48</v>
      </c>
    </row>
    <row r="18" spans="1:12" x14ac:dyDescent="0.45">
      <c r="A18" s="60" t="s">
        <v>320</v>
      </c>
      <c r="B18" s="37">
        <v>1016</v>
      </c>
      <c r="C18" s="61" t="s">
        <v>336</v>
      </c>
      <c r="D18" s="62">
        <v>2011</v>
      </c>
      <c r="E18" s="39" t="s">
        <v>36</v>
      </c>
      <c r="H18" s="37" t="s">
        <v>314</v>
      </c>
      <c r="J18" s="37" t="e">
        <f>VLOOKUP(B18,psč_kraj!$T$1:$V$5010,3,FALSE)</f>
        <v>#N/A</v>
      </c>
      <c r="K18" s="43">
        <v>0</v>
      </c>
      <c r="L18" s="54">
        <v>42.5</v>
      </c>
    </row>
    <row r="19" spans="1:12" x14ac:dyDescent="0.45">
      <c r="A19" s="60" t="s">
        <v>320</v>
      </c>
      <c r="B19" s="37">
        <v>1007</v>
      </c>
      <c r="C19" s="61" t="s">
        <v>323</v>
      </c>
      <c r="D19" s="62">
        <v>2008</v>
      </c>
      <c r="E19" s="39" t="s">
        <v>36</v>
      </c>
      <c r="F19" s="42"/>
      <c r="H19" s="37" t="s">
        <v>314</v>
      </c>
      <c r="J19" s="37" t="e">
        <f>VLOOKUP(B19,psč_kraj!$T$1:$V$5010,3,FALSE)</f>
        <v>#N/A</v>
      </c>
      <c r="K19" s="43">
        <v>0</v>
      </c>
      <c r="L19" s="54">
        <v>0</v>
      </c>
    </row>
    <row r="20" spans="1:12" x14ac:dyDescent="0.45">
      <c r="A20" s="73" t="s">
        <v>326</v>
      </c>
      <c r="B20" s="37">
        <v>1010</v>
      </c>
      <c r="C20" s="74" t="s">
        <v>327</v>
      </c>
      <c r="D20" s="62">
        <v>2008</v>
      </c>
      <c r="E20" s="39" t="s">
        <v>36</v>
      </c>
      <c r="F20" s="75"/>
      <c r="H20" s="37" t="s">
        <v>314</v>
      </c>
      <c r="J20" s="37" t="e">
        <f>VLOOKUP(B20,psč_kraj!$T$1:$V$5010,3,FALSE)</f>
        <v>#N/A</v>
      </c>
      <c r="K20" s="43">
        <v>0</v>
      </c>
      <c r="L20" s="54">
        <v>114</v>
      </c>
    </row>
    <row r="21" spans="1:12" x14ac:dyDescent="0.45">
      <c r="A21" s="73" t="s">
        <v>326</v>
      </c>
      <c r="B21" s="37">
        <v>1009</v>
      </c>
      <c r="C21" s="74" t="s">
        <v>325</v>
      </c>
      <c r="D21" s="62">
        <v>2008</v>
      </c>
      <c r="E21" s="39" t="s">
        <v>36</v>
      </c>
      <c r="F21" s="75"/>
      <c r="H21" s="37" t="s">
        <v>314</v>
      </c>
      <c r="J21" s="37" t="e">
        <f>VLOOKUP(B21,psč_kraj!$T$1:$V$5010,3,FALSE)</f>
        <v>#N/A</v>
      </c>
      <c r="K21" s="43">
        <v>0</v>
      </c>
      <c r="L21" s="54">
        <v>103</v>
      </c>
    </row>
    <row r="22" spans="1:12" x14ac:dyDescent="0.45">
      <c r="A22" s="60" t="s">
        <v>329</v>
      </c>
      <c r="B22" s="37">
        <v>1011</v>
      </c>
      <c r="C22" s="76" t="s">
        <v>328</v>
      </c>
      <c r="D22" s="39">
        <v>2008</v>
      </c>
      <c r="E22" s="39" t="s">
        <v>36</v>
      </c>
      <c r="F22" s="42"/>
      <c r="H22" s="37" t="s">
        <v>314</v>
      </c>
      <c r="J22" s="37" t="e">
        <f>VLOOKUP(B22,psč_kraj!$T$1:$V$5010,3,FALSE)</f>
        <v>#N/A</v>
      </c>
      <c r="K22" s="43">
        <v>0</v>
      </c>
      <c r="L22" s="54">
        <v>131</v>
      </c>
    </row>
    <row r="23" spans="1:12" x14ac:dyDescent="0.45">
      <c r="A23" s="37">
        <v>1695463</v>
      </c>
      <c r="B23" s="38">
        <v>10492</v>
      </c>
      <c r="C23" s="37" t="s">
        <v>237</v>
      </c>
      <c r="D23" s="39">
        <v>1977</v>
      </c>
      <c r="E23" s="39" t="s">
        <v>36</v>
      </c>
      <c r="F23" s="43">
        <v>22</v>
      </c>
      <c r="G23" s="54">
        <v>0</v>
      </c>
      <c r="H23" s="37" t="s">
        <v>316</v>
      </c>
      <c r="I23" s="37" t="s">
        <v>26</v>
      </c>
      <c r="J23" s="37" t="s">
        <v>26</v>
      </c>
      <c r="K23" s="43">
        <v>61</v>
      </c>
      <c r="L23" s="54">
        <v>0</v>
      </c>
    </row>
    <row r="24" spans="1:12" x14ac:dyDescent="0.45">
      <c r="A24" s="37">
        <v>9150187</v>
      </c>
      <c r="B24" s="38">
        <v>16027</v>
      </c>
      <c r="C24" s="37" t="s">
        <v>212</v>
      </c>
      <c r="D24" s="39">
        <v>2000</v>
      </c>
      <c r="E24" s="39" t="s">
        <v>36</v>
      </c>
      <c r="F24" s="43">
        <v>0</v>
      </c>
      <c r="G24" s="54">
        <v>44</v>
      </c>
      <c r="H24" s="37" t="s">
        <v>316</v>
      </c>
      <c r="I24" s="37" t="s">
        <v>26</v>
      </c>
      <c r="J24" s="37" t="s">
        <v>26</v>
      </c>
      <c r="K24" s="43">
        <v>0</v>
      </c>
      <c r="L24" s="54">
        <v>170</v>
      </c>
    </row>
    <row r="25" spans="1:12" x14ac:dyDescent="0.45">
      <c r="B25" s="38">
        <v>16183</v>
      </c>
      <c r="C25" s="37" t="s">
        <v>109</v>
      </c>
      <c r="D25" s="39">
        <v>2007</v>
      </c>
      <c r="E25" s="39" t="s">
        <v>36</v>
      </c>
      <c r="F25" s="43">
        <v>0</v>
      </c>
      <c r="G25" s="54">
        <v>33.333333333333336</v>
      </c>
      <c r="H25" s="37" t="s">
        <v>315</v>
      </c>
      <c r="I25" s="37" t="s">
        <v>26</v>
      </c>
      <c r="J25" s="37" t="s">
        <v>26</v>
      </c>
      <c r="K25" s="43">
        <v>0</v>
      </c>
      <c r="L25" s="54">
        <v>29</v>
      </c>
    </row>
    <row r="26" spans="1:12" x14ac:dyDescent="0.45">
      <c r="B26" s="38">
        <v>2018305</v>
      </c>
      <c r="C26" s="37" t="s">
        <v>66</v>
      </c>
      <c r="D26" s="39">
        <v>2008</v>
      </c>
      <c r="E26" s="39" t="s">
        <v>9</v>
      </c>
      <c r="F26" s="43">
        <v>0</v>
      </c>
      <c r="G26" s="54">
        <v>51.666666666666664</v>
      </c>
      <c r="H26" s="37" t="s">
        <v>314</v>
      </c>
      <c r="I26" s="37" t="s">
        <v>26</v>
      </c>
      <c r="J26" s="37" t="s">
        <v>26</v>
      </c>
      <c r="K26" s="43">
        <v>82</v>
      </c>
      <c r="L26" s="54">
        <v>260</v>
      </c>
    </row>
    <row r="27" spans="1:12" x14ac:dyDescent="0.45">
      <c r="B27" s="38">
        <v>2022095</v>
      </c>
      <c r="C27" s="37" t="s">
        <v>52</v>
      </c>
      <c r="D27" s="39">
        <v>2013</v>
      </c>
      <c r="E27" s="39" t="s">
        <v>36</v>
      </c>
      <c r="F27" s="43">
        <v>0</v>
      </c>
      <c r="G27" s="54">
        <v>9.6666666666666661</v>
      </c>
      <c r="H27" s="37" t="s">
        <v>313</v>
      </c>
      <c r="I27" s="37" t="s">
        <v>26</v>
      </c>
      <c r="J27" s="37" t="s">
        <v>26</v>
      </c>
      <c r="K27" s="43">
        <v>0</v>
      </c>
      <c r="L27" s="54">
        <v>0</v>
      </c>
    </row>
    <row r="28" spans="1:12" x14ac:dyDescent="0.45">
      <c r="B28" s="37">
        <v>2022104</v>
      </c>
      <c r="C28" s="37" t="s">
        <v>465</v>
      </c>
      <c r="D28" s="39">
        <v>2015</v>
      </c>
      <c r="E28" s="39" t="s">
        <v>9</v>
      </c>
      <c r="H28" s="37" t="s">
        <v>313</v>
      </c>
      <c r="J28" s="37" t="s">
        <v>26</v>
      </c>
      <c r="K28" s="43">
        <v>20</v>
      </c>
      <c r="L28" s="54">
        <v>0</v>
      </c>
    </row>
    <row r="29" spans="1:12" x14ac:dyDescent="0.45">
      <c r="B29" s="38">
        <v>2020136</v>
      </c>
      <c r="C29" s="37" t="s">
        <v>50</v>
      </c>
      <c r="D29" s="39">
        <v>2015</v>
      </c>
      <c r="E29" s="39" t="s">
        <v>36</v>
      </c>
      <c r="F29" s="43">
        <v>8.6666666666666661</v>
      </c>
      <c r="G29" s="54">
        <v>10.666666666666666</v>
      </c>
      <c r="H29" s="37" t="s">
        <v>313</v>
      </c>
      <c r="I29" s="37" t="s">
        <v>26</v>
      </c>
      <c r="J29" s="37" t="s">
        <v>26</v>
      </c>
      <c r="K29" s="43">
        <v>85</v>
      </c>
      <c r="L29" s="54">
        <v>92</v>
      </c>
    </row>
    <row r="30" spans="1:12" x14ac:dyDescent="0.45">
      <c r="A30" s="37">
        <v>9150355</v>
      </c>
      <c r="B30" s="38">
        <v>2022033</v>
      </c>
      <c r="C30" s="37" t="s">
        <v>221</v>
      </c>
      <c r="D30" s="39">
        <v>1978</v>
      </c>
      <c r="E30" s="39" t="s">
        <v>36</v>
      </c>
      <c r="F30" s="43">
        <v>0</v>
      </c>
      <c r="G30" s="54">
        <v>13.666666666666666</v>
      </c>
      <c r="H30" s="37" t="s">
        <v>316</v>
      </c>
      <c r="I30" s="37" t="s">
        <v>17</v>
      </c>
      <c r="J30" s="37" t="str">
        <f>VLOOKUP(B30,psč_kraj!$T$1:$V$5010,3,FALSE)</f>
        <v>Jihočeský kraj</v>
      </c>
      <c r="K30" s="43">
        <v>0</v>
      </c>
      <c r="L30" s="54">
        <v>0</v>
      </c>
    </row>
    <row r="31" spans="1:12" x14ac:dyDescent="0.45">
      <c r="A31" s="37">
        <v>9150301</v>
      </c>
      <c r="B31" s="38">
        <v>12785</v>
      </c>
      <c r="C31" s="37" t="s">
        <v>228</v>
      </c>
      <c r="D31" s="39">
        <v>1984</v>
      </c>
      <c r="E31" s="39" t="s">
        <v>36</v>
      </c>
      <c r="F31" s="43">
        <v>0</v>
      </c>
      <c r="G31" s="54">
        <v>5.98</v>
      </c>
      <c r="H31" s="37" t="s">
        <v>316</v>
      </c>
      <c r="I31" s="37" t="s">
        <v>17</v>
      </c>
      <c r="J31" s="37" t="str">
        <f>VLOOKUP(B31,psč_kraj!$T$1:$V$5010,3,FALSE)</f>
        <v>Jihočeský kraj</v>
      </c>
      <c r="K31" s="43">
        <v>0</v>
      </c>
      <c r="L31" s="54">
        <v>36</v>
      </c>
    </row>
    <row r="32" spans="1:12" x14ac:dyDescent="0.45">
      <c r="A32" s="37">
        <v>9150356</v>
      </c>
      <c r="B32" s="38">
        <v>202234</v>
      </c>
      <c r="C32" s="37" t="s">
        <v>217</v>
      </c>
      <c r="D32" s="39">
        <v>1989</v>
      </c>
      <c r="E32" s="39" t="s">
        <v>36</v>
      </c>
      <c r="F32" s="43">
        <v>0</v>
      </c>
      <c r="G32" s="54">
        <v>16.333333333333332</v>
      </c>
      <c r="H32" s="37" t="s">
        <v>316</v>
      </c>
      <c r="I32" s="37" t="s">
        <v>17</v>
      </c>
      <c r="J32" s="37" t="str">
        <f>VLOOKUP(B32,psč_kraj!$T$1:$V$5010,3,FALSE)</f>
        <v>Jihočeský kraj</v>
      </c>
      <c r="K32" s="43">
        <v>0</v>
      </c>
      <c r="L32" s="54">
        <v>0</v>
      </c>
    </row>
    <row r="33" spans="1:12" x14ac:dyDescent="0.45">
      <c r="A33" s="37">
        <v>9150158</v>
      </c>
      <c r="B33" s="38">
        <v>161033</v>
      </c>
      <c r="C33" s="37" t="s">
        <v>222</v>
      </c>
      <c r="D33" s="39">
        <v>1995</v>
      </c>
      <c r="E33" s="39" t="s">
        <v>36</v>
      </c>
      <c r="F33" s="43">
        <v>0.93333333333333324</v>
      </c>
      <c r="G33" s="54">
        <v>13.333333333333334</v>
      </c>
      <c r="H33" s="37" t="s">
        <v>316</v>
      </c>
      <c r="I33" s="37" t="s">
        <v>17</v>
      </c>
      <c r="J33" s="37" t="str">
        <f>VLOOKUP(B33,psč_kraj!$T$1:$V$5010,3,FALSE)</f>
        <v>Jihočeský kraj</v>
      </c>
      <c r="K33" s="43">
        <v>0</v>
      </c>
      <c r="L33" s="54">
        <v>0</v>
      </c>
    </row>
    <row r="34" spans="1:12" x14ac:dyDescent="0.45">
      <c r="A34" s="44">
        <v>9150146</v>
      </c>
      <c r="B34" s="71">
        <v>10506</v>
      </c>
      <c r="C34" s="44" t="s">
        <v>376</v>
      </c>
      <c r="D34" s="71">
        <v>1996</v>
      </c>
      <c r="E34" s="39" t="s">
        <v>36</v>
      </c>
      <c r="F34" s="71"/>
      <c r="H34" s="37" t="s">
        <v>316</v>
      </c>
      <c r="J34" s="37" t="str">
        <f>VLOOKUP(B34,psč_kraj!$T$1:$V$5010,3,FALSE)</f>
        <v>Jihočeský kraj</v>
      </c>
      <c r="K34" s="43">
        <v>0</v>
      </c>
      <c r="L34" s="54">
        <v>48</v>
      </c>
    </row>
    <row r="35" spans="1:12" x14ac:dyDescent="0.45">
      <c r="A35" s="37">
        <v>9150167</v>
      </c>
      <c r="B35" s="38">
        <v>888</v>
      </c>
      <c r="C35" s="37" t="s">
        <v>209</v>
      </c>
      <c r="D35" s="39">
        <v>1999</v>
      </c>
      <c r="E35" s="39" t="s">
        <v>36</v>
      </c>
      <c r="F35" s="43">
        <v>0</v>
      </c>
      <c r="G35" s="54">
        <v>93.333333333333329</v>
      </c>
      <c r="H35" s="37" t="s">
        <v>316</v>
      </c>
      <c r="I35" s="37" t="s">
        <v>17</v>
      </c>
      <c r="J35" s="37" t="str">
        <f>VLOOKUP(B35,psč_kraj!$T$1:$V$5010,3,FALSE)</f>
        <v>Jihočeský kraj</v>
      </c>
      <c r="K35" s="43">
        <v>0</v>
      </c>
      <c r="L35" s="54">
        <v>0</v>
      </c>
    </row>
    <row r="36" spans="1:12" x14ac:dyDescent="0.45">
      <c r="A36" s="37">
        <v>1159990</v>
      </c>
      <c r="B36" s="38">
        <v>52373</v>
      </c>
      <c r="C36" s="37" t="s">
        <v>202</v>
      </c>
      <c r="D36" s="39">
        <v>1999</v>
      </c>
      <c r="E36" s="39" t="s">
        <v>9</v>
      </c>
      <c r="F36" s="43">
        <v>0</v>
      </c>
      <c r="G36" s="54">
        <v>80</v>
      </c>
      <c r="H36" s="37" t="s">
        <v>316</v>
      </c>
      <c r="I36" s="37" t="s">
        <v>17</v>
      </c>
      <c r="J36" s="37" t="str">
        <f>VLOOKUP(B36,psč_kraj!$T$1:$V$5010,3,FALSE)</f>
        <v>Jihočeský kraj</v>
      </c>
      <c r="K36" s="43">
        <v>0</v>
      </c>
      <c r="L36" s="54">
        <v>220</v>
      </c>
    </row>
    <row r="37" spans="1:12" x14ac:dyDescent="0.45">
      <c r="A37" s="44">
        <v>9150227</v>
      </c>
      <c r="B37" s="37">
        <v>2023996</v>
      </c>
      <c r="C37" s="44" t="s">
        <v>364</v>
      </c>
      <c r="D37" s="71">
        <v>2001</v>
      </c>
      <c r="E37" s="39" t="s">
        <v>36</v>
      </c>
      <c r="F37" s="71"/>
      <c r="H37" s="37" t="s">
        <v>316</v>
      </c>
      <c r="J37" s="37" t="str">
        <f>VLOOKUP(B37,psč_kraj!$T$1:$V$5010,3,FALSE)</f>
        <v>Jihočeský kraj</v>
      </c>
      <c r="K37" s="43">
        <v>0</v>
      </c>
      <c r="L37" s="54">
        <v>69</v>
      </c>
    </row>
    <row r="38" spans="1:12" x14ac:dyDescent="0.45">
      <c r="A38" s="37">
        <v>9155080</v>
      </c>
      <c r="B38" s="38">
        <v>2019120</v>
      </c>
      <c r="C38" s="37" t="s">
        <v>147</v>
      </c>
      <c r="D38" s="39">
        <v>2002</v>
      </c>
      <c r="E38" s="39" t="s">
        <v>9</v>
      </c>
      <c r="F38" s="43">
        <v>0</v>
      </c>
      <c r="G38" s="54">
        <v>23</v>
      </c>
      <c r="H38" s="37" t="s">
        <v>316</v>
      </c>
      <c r="I38" s="37" t="s">
        <v>17</v>
      </c>
      <c r="J38" s="37" t="str">
        <f>VLOOKUP(B38,psč_kraj!$T$1:$V$5010,3,FALSE)</f>
        <v>Jihočeský kraj</v>
      </c>
      <c r="K38" s="43">
        <v>0</v>
      </c>
      <c r="L38" s="54">
        <v>17</v>
      </c>
    </row>
    <row r="39" spans="1:12" x14ac:dyDescent="0.45">
      <c r="A39" s="37">
        <v>9150323</v>
      </c>
      <c r="B39" s="38">
        <v>2020129</v>
      </c>
      <c r="C39" s="37" t="s">
        <v>181</v>
      </c>
      <c r="D39" s="39">
        <v>2003</v>
      </c>
      <c r="E39" s="39" t="s">
        <v>36</v>
      </c>
      <c r="F39" s="43">
        <v>0</v>
      </c>
      <c r="G39" s="54">
        <v>22.666666666666668</v>
      </c>
      <c r="H39" s="37" t="s">
        <v>315</v>
      </c>
      <c r="I39" s="37" t="s">
        <v>17</v>
      </c>
      <c r="J39" s="37" t="str">
        <f>VLOOKUP(B39,psč_kraj!$T$1:$V$5010,3,FALSE)</f>
        <v>Jihočeský kraj</v>
      </c>
      <c r="K39" s="43">
        <v>0</v>
      </c>
      <c r="L39" s="54">
        <v>71</v>
      </c>
    </row>
    <row r="40" spans="1:12" x14ac:dyDescent="0.45">
      <c r="A40" s="37">
        <v>9150322</v>
      </c>
      <c r="B40" s="38">
        <v>2020128</v>
      </c>
      <c r="C40" s="37" t="s">
        <v>186</v>
      </c>
      <c r="D40" s="39">
        <v>2004</v>
      </c>
      <c r="E40" s="39" t="s">
        <v>36</v>
      </c>
      <c r="F40" s="43">
        <v>0</v>
      </c>
      <c r="G40" s="54">
        <v>15.466666666666667</v>
      </c>
      <c r="H40" s="37" t="s">
        <v>315</v>
      </c>
      <c r="I40" s="37" t="s">
        <v>17</v>
      </c>
      <c r="J40" s="37" t="str">
        <f>VLOOKUP(B40,psč_kraj!$T$1:$V$5010,3,FALSE)</f>
        <v>Jihočeský kraj</v>
      </c>
      <c r="K40" s="43">
        <v>0</v>
      </c>
      <c r="L40" s="54">
        <v>50</v>
      </c>
    </row>
    <row r="41" spans="1:12" x14ac:dyDescent="0.45">
      <c r="A41" s="37">
        <v>9150348</v>
      </c>
      <c r="B41" s="38">
        <v>171058</v>
      </c>
      <c r="C41" s="37" t="s">
        <v>183</v>
      </c>
      <c r="D41" s="39">
        <v>2006</v>
      </c>
      <c r="E41" s="39" t="s">
        <v>36</v>
      </c>
      <c r="F41" s="43">
        <v>0</v>
      </c>
      <c r="G41" s="54">
        <v>18.333333333333332</v>
      </c>
      <c r="H41" s="37" t="s">
        <v>315</v>
      </c>
      <c r="I41" s="37" t="s">
        <v>17</v>
      </c>
      <c r="J41" s="37" t="str">
        <f>VLOOKUP(B41,psč_kraj!$T$1:$V$5010,3,FALSE)</f>
        <v>Jihočeský kraj</v>
      </c>
      <c r="K41" s="43">
        <v>0</v>
      </c>
      <c r="L41" s="54">
        <v>66</v>
      </c>
    </row>
    <row r="42" spans="1:12" x14ac:dyDescent="0.45">
      <c r="B42" s="38">
        <v>2020127</v>
      </c>
      <c r="C42" s="37" t="s">
        <v>63</v>
      </c>
      <c r="D42" s="39">
        <v>2007</v>
      </c>
      <c r="E42" s="39" t="s">
        <v>9</v>
      </c>
      <c r="F42" s="43">
        <v>60</v>
      </c>
      <c r="G42" s="54">
        <v>100</v>
      </c>
      <c r="H42" s="37" t="s">
        <v>315</v>
      </c>
      <c r="I42" s="37" t="s">
        <v>17</v>
      </c>
      <c r="J42" s="37" t="str">
        <f>VLOOKUP(B42,psč_kraj!$T$1:$V$5010,3,FALSE)</f>
        <v>Jihočeský kraj</v>
      </c>
      <c r="K42" s="43">
        <v>0</v>
      </c>
      <c r="L42" s="54">
        <v>210</v>
      </c>
    </row>
    <row r="43" spans="1:12" x14ac:dyDescent="0.45">
      <c r="B43" s="38">
        <v>2022008</v>
      </c>
      <c r="C43" s="37" t="s">
        <v>82</v>
      </c>
      <c r="D43" s="39">
        <v>2007</v>
      </c>
      <c r="E43" s="39" t="s">
        <v>9</v>
      </c>
      <c r="F43" s="43">
        <v>0</v>
      </c>
      <c r="G43" s="54">
        <v>13.333333333333334</v>
      </c>
      <c r="H43" s="37" t="s">
        <v>315</v>
      </c>
      <c r="I43" s="37" t="s">
        <v>17</v>
      </c>
      <c r="J43" s="37" t="str">
        <f>VLOOKUP(B43,psč_kraj!$T$1:$V$5010,3,FALSE)</f>
        <v>Jihočeský kraj</v>
      </c>
      <c r="K43" s="43">
        <v>0</v>
      </c>
      <c r="L43" s="54">
        <v>0</v>
      </c>
    </row>
    <row r="44" spans="1:12" x14ac:dyDescent="0.45">
      <c r="B44" s="38">
        <v>2022006</v>
      </c>
      <c r="C44" s="37" t="s">
        <v>130</v>
      </c>
      <c r="D44" s="39">
        <v>2007</v>
      </c>
      <c r="E44" s="39" t="s">
        <v>36</v>
      </c>
      <c r="F44" s="43">
        <v>9.6666666666666661</v>
      </c>
      <c r="G44" s="54">
        <v>4.666666666666667</v>
      </c>
      <c r="H44" s="37" t="s">
        <v>315</v>
      </c>
      <c r="I44" s="37" t="s">
        <v>17</v>
      </c>
      <c r="J44" s="37" t="str">
        <f>VLOOKUP(B44,psč_kraj!$T$1:$V$5010,3,FALSE)</f>
        <v>Jihočeský kraj</v>
      </c>
      <c r="K44" s="43">
        <v>0</v>
      </c>
      <c r="L44" s="54">
        <v>0</v>
      </c>
    </row>
    <row r="45" spans="1:12" x14ac:dyDescent="0.45">
      <c r="B45" s="38">
        <v>2019139</v>
      </c>
      <c r="C45" s="37" t="s">
        <v>108</v>
      </c>
      <c r="D45" s="39">
        <v>2008</v>
      </c>
      <c r="E45" s="39" t="s">
        <v>36</v>
      </c>
      <c r="F45" s="43">
        <v>30</v>
      </c>
      <c r="G45" s="54">
        <v>35</v>
      </c>
      <c r="H45" s="37" t="s">
        <v>314</v>
      </c>
      <c r="I45" s="37" t="s">
        <v>17</v>
      </c>
      <c r="J45" s="37" t="str">
        <f>VLOOKUP(B45,psč_kraj!$T$1:$V$5010,3,FALSE)</f>
        <v>Jihočeský kraj</v>
      </c>
      <c r="K45" s="43">
        <v>0</v>
      </c>
      <c r="L45" s="54">
        <v>140</v>
      </c>
    </row>
    <row r="46" spans="1:12" x14ac:dyDescent="0.45">
      <c r="B46" s="38">
        <v>76304</v>
      </c>
      <c r="C46" s="37" t="s">
        <v>110</v>
      </c>
      <c r="D46" s="39">
        <v>2008</v>
      </c>
      <c r="E46" s="39" t="s">
        <v>36</v>
      </c>
      <c r="F46" s="43">
        <v>40</v>
      </c>
      <c r="G46" s="54">
        <v>31.333333333333332</v>
      </c>
      <c r="H46" s="37" t="s">
        <v>314</v>
      </c>
      <c r="I46" s="37" t="s">
        <v>17</v>
      </c>
      <c r="J46" s="37" t="str">
        <f>VLOOKUP(B46,psč_kraj!$T$1:$V$5010,3,FALSE)</f>
        <v>Jihočeský kraj</v>
      </c>
      <c r="K46" s="43">
        <v>0</v>
      </c>
      <c r="L46" s="54">
        <v>135</v>
      </c>
    </row>
    <row r="47" spans="1:12" x14ac:dyDescent="0.45">
      <c r="B47" s="38">
        <v>2022002</v>
      </c>
      <c r="C47" s="37" t="s">
        <v>113</v>
      </c>
      <c r="D47" s="39">
        <v>2008</v>
      </c>
      <c r="E47" s="39" t="s">
        <v>36</v>
      </c>
      <c r="F47" s="43">
        <v>22.666666666666668</v>
      </c>
      <c r="G47" s="54">
        <v>22.666666666666668</v>
      </c>
      <c r="H47" s="37" t="s">
        <v>314</v>
      </c>
      <c r="I47" s="37" t="s">
        <v>17</v>
      </c>
      <c r="J47" s="37" t="str">
        <f>VLOOKUP(B47,psč_kraj!$T$1:$V$5010,3,FALSE)</f>
        <v>Jihočeský kraj</v>
      </c>
      <c r="K47" s="43">
        <v>0</v>
      </c>
      <c r="L47" s="54">
        <v>132</v>
      </c>
    </row>
    <row r="48" spans="1:12" x14ac:dyDescent="0.45">
      <c r="B48" s="38">
        <v>2023006</v>
      </c>
      <c r="C48" s="37" t="s">
        <v>260</v>
      </c>
      <c r="D48" s="39">
        <v>2008</v>
      </c>
      <c r="E48" s="39" t="s">
        <v>36</v>
      </c>
      <c r="H48" s="37" t="s">
        <v>314</v>
      </c>
      <c r="J48" s="37" t="s">
        <v>17</v>
      </c>
      <c r="K48" s="43">
        <v>0</v>
      </c>
      <c r="L48" s="54">
        <v>24</v>
      </c>
    </row>
    <row r="49" spans="1:12" x14ac:dyDescent="0.45">
      <c r="B49" s="38">
        <v>2022004</v>
      </c>
      <c r="C49" s="37" t="s">
        <v>111</v>
      </c>
      <c r="D49" s="39">
        <v>2008</v>
      </c>
      <c r="E49" s="39" t="s">
        <v>36</v>
      </c>
      <c r="F49" s="43">
        <v>0</v>
      </c>
      <c r="G49" s="54">
        <v>31</v>
      </c>
      <c r="H49" s="37" t="s">
        <v>314</v>
      </c>
      <c r="I49" s="37" t="s">
        <v>17</v>
      </c>
      <c r="J49" s="37" t="str">
        <f>VLOOKUP(B49,psč_kraj!$T$1:$V$5010,3,FALSE)</f>
        <v>Jihočeský kraj</v>
      </c>
      <c r="K49" s="43">
        <v>0</v>
      </c>
      <c r="L49" s="54">
        <v>0</v>
      </c>
    </row>
    <row r="50" spans="1:12" x14ac:dyDescent="0.45">
      <c r="B50" s="38">
        <v>2022024</v>
      </c>
      <c r="C50" s="37" t="s">
        <v>79</v>
      </c>
      <c r="D50" s="39">
        <v>2009</v>
      </c>
      <c r="E50" s="39" t="s">
        <v>9</v>
      </c>
      <c r="F50" s="43">
        <v>31.666666666666668</v>
      </c>
      <c r="G50" s="54">
        <v>20.666666666666668</v>
      </c>
      <c r="H50" s="37" t="s">
        <v>314</v>
      </c>
      <c r="I50" s="37" t="s">
        <v>17</v>
      </c>
      <c r="J50" s="37" t="str">
        <f>VLOOKUP(B50,psč_kraj!$T$1:$V$5010,3,FALSE)</f>
        <v>Jihočeský kraj</v>
      </c>
      <c r="K50" s="43">
        <v>0</v>
      </c>
      <c r="L50" s="54">
        <v>142</v>
      </c>
    </row>
    <row r="51" spans="1:12" x14ac:dyDescent="0.45">
      <c r="B51" s="38">
        <v>2022026</v>
      </c>
      <c r="C51" s="37" t="s">
        <v>75</v>
      </c>
      <c r="D51" s="39">
        <v>2010</v>
      </c>
      <c r="E51" s="39" t="s">
        <v>9</v>
      </c>
      <c r="F51" s="43">
        <v>45</v>
      </c>
      <c r="G51" s="54">
        <v>24.666666666666668</v>
      </c>
      <c r="H51" s="37" t="s">
        <v>314</v>
      </c>
      <c r="I51" s="37" t="s">
        <v>17</v>
      </c>
      <c r="J51" s="37" t="str">
        <f>VLOOKUP(B51,psč_kraj!$T$1:$V$5010,3,FALSE)</f>
        <v>Jihočeský kraj</v>
      </c>
      <c r="K51" s="43">
        <v>160</v>
      </c>
      <c r="L51" s="54">
        <v>250</v>
      </c>
    </row>
    <row r="52" spans="1:12" x14ac:dyDescent="0.45">
      <c r="B52" s="38">
        <v>2022007</v>
      </c>
      <c r="C52" s="37" t="s">
        <v>117</v>
      </c>
      <c r="D52" s="39">
        <v>2010</v>
      </c>
      <c r="E52" s="39" t="s">
        <v>36</v>
      </c>
      <c r="F52" s="43">
        <v>0</v>
      </c>
      <c r="G52" s="54">
        <v>20.666666666666668</v>
      </c>
      <c r="H52" s="37" t="s">
        <v>314</v>
      </c>
      <c r="I52" s="37" t="s">
        <v>17</v>
      </c>
      <c r="J52" s="37" t="str">
        <f>VLOOKUP(B52,psč_kraj!$T$1:$V$5010,3,FALSE)</f>
        <v>Jihočeský kraj</v>
      </c>
      <c r="K52" s="43">
        <v>0</v>
      </c>
      <c r="L52" s="54">
        <v>91</v>
      </c>
    </row>
    <row r="53" spans="1:12" x14ac:dyDescent="0.45">
      <c r="B53" s="38">
        <v>76297</v>
      </c>
      <c r="C53" s="37" t="s">
        <v>114</v>
      </c>
      <c r="D53" s="39">
        <v>2010</v>
      </c>
      <c r="E53" s="39" t="s">
        <v>36</v>
      </c>
      <c r="F53" s="43">
        <v>45</v>
      </c>
      <c r="G53" s="54">
        <v>23.333333333333332</v>
      </c>
      <c r="H53" s="37" t="s">
        <v>314</v>
      </c>
      <c r="I53" s="37" t="s">
        <v>17</v>
      </c>
      <c r="J53" s="37" t="str">
        <f>VLOOKUP(B53,psč_kraj!$T$1:$V$5010,3,FALSE)</f>
        <v>Jihočeský kraj</v>
      </c>
      <c r="K53" s="43">
        <v>0</v>
      </c>
      <c r="L53" s="54">
        <v>90</v>
      </c>
    </row>
    <row r="54" spans="1:12" x14ac:dyDescent="0.45">
      <c r="B54" s="37">
        <v>2023019</v>
      </c>
      <c r="C54" s="64" t="s">
        <v>318</v>
      </c>
      <c r="D54" s="39">
        <v>2010</v>
      </c>
      <c r="E54" s="39" t="s">
        <v>36</v>
      </c>
      <c r="H54" s="37" t="s">
        <v>314</v>
      </c>
      <c r="J54" s="37" t="str">
        <f>VLOOKUP(B54,psč_kraj!$T$1:$V$5010,3,FALSE)</f>
        <v>Jihočeský kraj</v>
      </c>
      <c r="K54" s="43">
        <v>0</v>
      </c>
      <c r="L54" s="54">
        <v>52</v>
      </c>
    </row>
    <row r="55" spans="1:12" x14ac:dyDescent="0.45">
      <c r="B55" s="37">
        <v>2023019</v>
      </c>
      <c r="C55" s="37" t="s">
        <v>318</v>
      </c>
      <c r="D55" s="37">
        <v>2010</v>
      </c>
      <c r="E55" s="39" t="s">
        <v>36</v>
      </c>
      <c r="H55" s="37" t="s">
        <v>314</v>
      </c>
      <c r="J55" s="37" t="str">
        <f>VLOOKUP(B55,psč_kraj!$T$1:$V$5010,3,FALSE)</f>
        <v>Jihočeský kraj</v>
      </c>
      <c r="K55" s="43">
        <v>0</v>
      </c>
      <c r="L55" s="54">
        <v>52</v>
      </c>
    </row>
    <row r="56" spans="1:12" x14ac:dyDescent="0.45">
      <c r="B56" s="37">
        <v>2023018</v>
      </c>
      <c r="C56" s="64" t="s">
        <v>317</v>
      </c>
      <c r="D56" s="39">
        <v>2010</v>
      </c>
      <c r="E56" s="39" t="s">
        <v>36</v>
      </c>
      <c r="F56" s="42"/>
      <c r="H56" s="37" t="s">
        <v>314</v>
      </c>
      <c r="J56" s="37" t="str">
        <f>VLOOKUP(B56,psč_kraj!$T$1:$V$5010,3,FALSE)</f>
        <v>Jihočeský kraj</v>
      </c>
      <c r="K56" s="43">
        <v>0</v>
      </c>
      <c r="L56" s="54">
        <v>49</v>
      </c>
    </row>
    <row r="57" spans="1:12" x14ac:dyDescent="0.45">
      <c r="B57" s="37">
        <v>2023018</v>
      </c>
      <c r="C57" s="37" t="s">
        <v>317</v>
      </c>
      <c r="D57" s="37">
        <v>2010</v>
      </c>
      <c r="E57" s="39" t="s">
        <v>36</v>
      </c>
      <c r="H57" s="37" t="s">
        <v>314</v>
      </c>
      <c r="J57" s="37" t="str">
        <f>VLOOKUP(B57,psč_kraj!$T$1:$V$5010,3,FALSE)</f>
        <v>Jihočeský kraj</v>
      </c>
      <c r="K57" s="43">
        <v>0</v>
      </c>
      <c r="L57" s="54">
        <v>49</v>
      </c>
    </row>
    <row r="58" spans="1:12" x14ac:dyDescent="0.45">
      <c r="B58" s="37">
        <v>2023017</v>
      </c>
      <c r="C58" s="64" t="s">
        <v>335</v>
      </c>
      <c r="D58" s="39">
        <v>2011</v>
      </c>
      <c r="E58" s="39" t="s">
        <v>36</v>
      </c>
      <c r="H58" s="37" t="s">
        <v>314</v>
      </c>
      <c r="J58" s="37" t="s">
        <v>17</v>
      </c>
      <c r="K58" s="43">
        <v>0</v>
      </c>
      <c r="L58" s="54">
        <v>39</v>
      </c>
    </row>
    <row r="59" spans="1:12" x14ac:dyDescent="0.45">
      <c r="B59" s="38">
        <v>2022021</v>
      </c>
      <c r="C59" s="37" t="s">
        <v>16</v>
      </c>
      <c r="D59" s="39">
        <v>2012</v>
      </c>
      <c r="E59" s="39" t="s">
        <v>9</v>
      </c>
      <c r="F59" s="43">
        <v>100</v>
      </c>
      <c r="G59" s="54">
        <v>53.333333333333336</v>
      </c>
      <c r="H59" s="37" t="s">
        <v>313</v>
      </c>
      <c r="I59" s="37" t="s">
        <v>17</v>
      </c>
      <c r="J59" s="37" t="str">
        <f>VLOOKUP(B59,psč_kraj!$T$1:$V$5010,3,FALSE)</f>
        <v>Jihočeský kraj</v>
      </c>
      <c r="K59" s="43">
        <v>260</v>
      </c>
      <c r="L59" s="54">
        <v>240</v>
      </c>
    </row>
    <row r="60" spans="1:12" x14ac:dyDescent="0.45">
      <c r="A60" s="60"/>
      <c r="B60" s="37">
        <v>2023991</v>
      </c>
      <c r="C60" s="61" t="s">
        <v>911</v>
      </c>
      <c r="D60" s="62">
        <v>2013</v>
      </c>
      <c r="E60" s="39" t="s">
        <v>36</v>
      </c>
      <c r="F60" s="42"/>
      <c r="G60" s="45"/>
      <c r="H60" s="37" t="s">
        <v>313</v>
      </c>
      <c r="J60" s="37" t="str">
        <f>VLOOKUP(B60,psč_kraj!$T$1:$V$5010,3,FALSE)</f>
        <v>Jihočeský kraj</v>
      </c>
      <c r="K60" s="43">
        <v>0</v>
      </c>
      <c r="L60" s="54">
        <v>78</v>
      </c>
    </row>
    <row r="61" spans="1:12" x14ac:dyDescent="0.45">
      <c r="A61" s="37">
        <v>9150149</v>
      </c>
      <c r="B61" s="37">
        <v>16018</v>
      </c>
      <c r="C61" s="37" t="s">
        <v>920</v>
      </c>
      <c r="D61" s="39">
        <v>1996</v>
      </c>
      <c r="E61" s="39" t="s">
        <v>36</v>
      </c>
      <c r="H61" s="37" t="s">
        <v>316</v>
      </c>
      <c r="J61" s="37" t="str">
        <f>VLOOKUP(B61,psč_kraj!$T$1:$V$5010,3,FALSE)</f>
        <v>Jihomoravský kraj</v>
      </c>
      <c r="K61" s="43">
        <v>0</v>
      </c>
      <c r="L61" s="54">
        <v>208</v>
      </c>
    </row>
    <row r="62" spans="1:12" x14ac:dyDescent="0.45">
      <c r="A62" s="37">
        <v>9155100</v>
      </c>
      <c r="B62" s="38">
        <v>2019149</v>
      </c>
      <c r="C62" s="37" t="s">
        <v>174</v>
      </c>
      <c r="D62" s="39">
        <v>2004</v>
      </c>
      <c r="E62" s="39" t="s">
        <v>36</v>
      </c>
      <c r="F62" s="43">
        <v>0</v>
      </c>
      <c r="G62" s="54">
        <v>48.333333333333336</v>
      </c>
      <c r="H62" s="37" t="s">
        <v>315</v>
      </c>
      <c r="I62" s="37" t="s">
        <v>47</v>
      </c>
      <c r="J62" s="37" t="str">
        <f>VLOOKUP(B62,psč_kraj!$T$1:$V$5010,3,FALSE)</f>
        <v>Jihomoravský kraj</v>
      </c>
      <c r="K62" s="43">
        <v>0</v>
      </c>
      <c r="L62" s="54">
        <v>61</v>
      </c>
    </row>
    <row r="63" spans="1:12" x14ac:dyDescent="0.45">
      <c r="A63" s="37">
        <v>9155094</v>
      </c>
      <c r="B63" s="38">
        <v>2019127</v>
      </c>
      <c r="C63" s="37" t="s">
        <v>145</v>
      </c>
      <c r="D63" s="39">
        <v>2004</v>
      </c>
      <c r="E63" s="39" t="s">
        <v>9</v>
      </c>
      <c r="F63" s="43">
        <v>0</v>
      </c>
      <c r="G63" s="54">
        <v>37.333333333333336</v>
      </c>
      <c r="H63" s="37" t="s">
        <v>315</v>
      </c>
      <c r="I63" s="37" t="s">
        <v>47</v>
      </c>
      <c r="J63" s="37" t="str">
        <f>VLOOKUP(B63,psč_kraj!$T$1:$V$5010,3,FALSE)</f>
        <v>Jihomoravský kraj</v>
      </c>
      <c r="K63" s="43">
        <v>0</v>
      </c>
      <c r="L63" s="54">
        <v>0</v>
      </c>
    </row>
    <row r="64" spans="1:12" x14ac:dyDescent="0.45">
      <c r="A64" s="37">
        <v>9150321</v>
      </c>
      <c r="B64" s="38">
        <v>16090</v>
      </c>
      <c r="C64" s="37" t="s">
        <v>178</v>
      </c>
      <c r="D64" s="39">
        <v>2004</v>
      </c>
      <c r="E64" s="39" t="s">
        <v>36</v>
      </c>
      <c r="F64" s="43">
        <v>0</v>
      </c>
      <c r="G64" s="54">
        <v>38.666666666666664</v>
      </c>
      <c r="H64" s="37" t="s">
        <v>315</v>
      </c>
      <c r="I64" s="37" t="s">
        <v>47</v>
      </c>
      <c r="J64" s="37" t="str">
        <f>VLOOKUP(B64,psč_kraj!$T$1:$V$5010,3,FALSE)</f>
        <v>Jihomoravský kraj</v>
      </c>
      <c r="K64" s="43">
        <v>0</v>
      </c>
      <c r="L64" s="54">
        <v>140</v>
      </c>
    </row>
    <row r="65" spans="1:12" x14ac:dyDescent="0.45">
      <c r="A65" s="37">
        <v>9150373</v>
      </c>
      <c r="B65" s="38">
        <v>2021118</v>
      </c>
      <c r="C65" s="37" t="s">
        <v>190</v>
      </c>
      <c r="D65" s="39">
        <v>2005</v>
      </c>
      <c r="E65" s="39" t="s">
        <v>36</v>
      </c>
      <c r="F65" s="43">
        <v>0</v>
      </c>
      <c r="G65" s="54">
        <v>1.6666666666666667</v>
      </c>
      <c r="H65" s="37" t="s">
        <v>315</v>
      </c>
      <c r="I65" s="37" t="s">
        <v>47</v>
      </c>
      <c r="J65" s="37" t="str">
        <f>VLOOKUP(B65,psč_kraj!$T$1:$V$5010,3,FALSE)</f>
        <v>Jihomoravský kraj</v>
      </c>
      <c r="K65" s="43">
        <v>0</v>
      </c>
      <c r="L65" s="54">
        <v>50.5</v>
      </c>
    </row>
    <row r="66" spans="1:12" x14ac:dyDescent="0.45">
      <c r="A66" s="37">
        <v>9155127</v>
      </c>
      <c r="B66" s="38">
        <v>2020301</v>
      </c>
      <c r="C66" s="37" t="s">
        <v>159</v>
      </c>
      <c r="D66" s="39">
        <v>2006</v>
      </c>
      <c r="E66" s="39" t="s">
        <v>9</v>
      </c>
      <c r="F66" s="43">
        <v>0</v>
      </c>
      <c r="G66" s="54">
        <v>0.66666666666666663</v>
      </c>
      <c r="H66" s="37" t="s">
        <v>315</v>
      </c>
      <c r="I66" s="37" t="s">
        <v>47</v>
      </c>
      <c r="J66" s="37" t="str">
        <f>VLOOKUP(B66,psč_kraj!$T$1:$V$5010,3,FALSE)</f>
        <v>Jihomoravský kraj</v>
      </c>
      <c r="K66" s="43">
        <v>0</v>
      </c>
      <c r="L66" s="54">
        <v>0</v>
      </c>
    </row>
    <row r="67" spans="1:12" x14ac:dyDescent="0.45">
      <c r="B67" s="38">
        <v>2022125</v>
      </c>
      <c r="C67" s="37" t="s">
        <v>277</v>
      </c>
      <c r="D67" s="39">
        <v>2008</v>
      </c>
      <c r="E67" s="39" t="s">
        <v>9</v>
      </c>
      <c r="H67" s="37" t="s">
        <v>314</v>
      </c>
      <c r="J67" s="37" t="str">
        <f>VLOOKUP(B67,psč_kraj!$T$1:$V$5010,3,FALSE)</f>
        <v>Jihomoravský kraj</v>
      </c>
      <c r="K67" s="43">
        <v>76</v>
      </c>
      <c r="L67" s="54">
        <v>93</v>
      </c>
    </row>
    <row r="68" spans="1:12" x14ac:dyDescent="0.45">
      <c r="B68" s="38">
        <v>2022089</v>
      </c>
      <c r="C68" s="37" t="s">
        <v>23</v>
      </c>
      <c r="D68" s="39">
        <v>2011</v>
      </c>
      <c r="E68" s="39" t="s">
        <v>9</v>
      </c>
      <c r="F68" s="43">
        <v>0</v>
      </c>
      <c r="G68" s="54">
        <v>22.333333333333332</v>
      </c>
      <c r="H68" s="37" t="s">
        <v>314</v>
      </c>
      <c r="I68" s="37" t="s">
        <v>24</v>
      </c>
      <c r="J68" s="37" t="str">
        <f>VLOOKUP(B68,psč_kraj!$T$1:$V$5010,3,FALSE)</f>
        <v>Jihomoravský kraj</v>
      </c>
      <c r="K68" s="43">
        <v>0</v>
      </c>
      <c r="L68" s="54">
        <v>0</v>
      </c>
    </row>
    <row r="69" spans="1:12" x14ac:dyDescent="0.45">
      <c r="B69" s="38">
        <v>2022087</v>
      </c>
      <c r="C69" s="37" t="s">
        <v>46</v>
      </c>
      <c r="D69" s="39">
        <v>2015</v>
      </c>
      <c r="E69" s="39" t="s">
        <v>36</v>
      </c>
      <c r="F69" s="43">
        <v>0</v>
      </c>
      <c r="G69" s="54">
        <v>22.666666666666668</v>
      </c>
      <c r="H69" s="37" t="s">
        <v>313</v>
      </c>
      <c r="I69" s="37" t="s">
        <v>47</v>
      </c>
      <c r="J69" s="37" t="str">
        <f>VLOOKUP(B69,psč_kraj!$T$1:$V$5010,3,FALSE)</f>
        <v>Jihomoravský kraj</v>
      </c>
      <c r="K69" s="43">
        <v>0</v>
      </c>
      <c r="L69" s="54">
        <v>190</v>
      </c>
    </row>
    <row r="70" spans="1:12" x14ac:dyDescent="0.45">
      <c r="A70" s="37">
        <v>9150150</v>
      </c>
      <c r="B70" s="38">
        <v>16139</v>
      </c>
      <c r="C70" s="37" t="s">
        <v>242</v>
      </c>
      <c r="D70" s="39">
        <v>1982</v>
      </c>
      <c r="E70" s="39" t="s">
        <v>36</v>
      </c>
      <c r="F70" s="43">
        <v>17</v>
      </c>
      <c r="G70" s="54">
        <v>0</v>
      </c>
      <c r="H70" s="37" t="s">
        <v>316</v>
      </c>
      <c r="I70" s="37" t="s">
        <v>19</v>
      </c>
      <c r="J70" s="37" t="str">
        <f>VLOOKUP(B70,psč_kraj!$T$1:$V$5010,3,FALSE)</f>
        <v>Karlovarský kraj</v>
      </c>
      <c r="K70" s="43">
        <v>70</v>
      </c>
      <c r="L70" s="54">
        <v>0</v>
      </c>
    </row>
    <row r="71" spans="1:12" x14ac:dyDescent="0.45">
      <c r="A71" s="44">
        <v>9150293</v>
      </c>
      <c r="B71" s="71">
        <v>2019119</v>
      </c>
      <c r="C71" s="44" t="s">
        <v>365</v>
      </c>
      <c r="D71" s="71">
        <v>2001</v>
      </c>
      <c r="E71" s="39" t="s">
        <v>36</v>
      </c>
      <c r="F71" s="71"/>
      <c r="H71" s="37" t="s">
        <v>316</v>
      </c>
      <c r="J71" s="37" t="str">
        <f>VLOOKUP(B71,psč_kraj!$T$1:$V$5010,3,FALSE)</f>
        <v>Karlovarský kraj</v>
      </c>
      <c r="K71" s="43">
        <v>0</v>
      </c>
      <c r="L71" s="54">
        <v>50</v>
      </c>
    </row>
    <row r="72" spans="1:12" x14ac:dyDescent="0.45">
      <c r="A72" s="37">
        <v>9150350</v>
      </c>
      <c r="B72" s="38">
        <v>16161</v>
      </c>
      <c r="C72" s="37" t="s">
        <v>182</v>
      </c>
      <c r="D72" s="39">
        <v>2003</v>
      </c>
      <c r="E72" s="39" t="s">
        <v>36</v>
      </c>
      <c r="F72" s="43">
        <v>0</v>
      </c>
      <c r="G72" s="54">
        <v>19.333333333333332</v>
      </c>
      <c r="H72" s="37" t="s">
        <v>315</v>
      </c>
      <c r="I72" s="37" t="s">
        <v>19</v>
      </c>
      <c r="J72" s="37" t="s">
        <v>19</v>
      </c>
      <c r="K72" s="43">
        <v>0</v>
      </c>
      <c r="L72" s="54">
        <v>0</v>
      </c>
    </row>
    <row r="73" spans="1:12" x14ac:dyDescent="0.45">
      <c r="A73" s="37">
        <v>9150319</v>
      </c>
      <c r="B73" s="38">
        <v>16146</v>
      </c>
      <c r="C73" s="37" t="s">
        <v>177</v>
      </c>
      <c r="D73" s="39">
        <v>2004</v>
      </c>
      <c r="E73" s="39" t="s">
        <v>36</v>
      </c>
      <c r="F73" s="43">
        <v>0</v>
      </c>
      <c r="G73" s="54">
        <v>40</v>
      </c>
      <c r="H73" s="37" t="s">
        <v>315</v>
      </c>
      <c r="I73" s="37" t="s">
        <v>19</v>
      </c>
      <c r="J73" s="37" t="str">
        <f>VLOOKUP(B73,psč_kraj!$T$1:$V$5010,3,FALSE)</f>
        <v>Karlovarský kraj</v>
      </c>
      <c r="K73" s="43">
        <v>0</v>
      </c>
      <c r="L73" s="54">
        <v>86</v>
      </c>
    </row>
    <row r="74" spans="1:12" x14ac:dyDescent="0.45">
      <c r="A74" s="37">
        <v>9150374</v>
      </c>
      <c r="B74" s="38">
        <v>2022077</v>
      </c>
      <c r="C74" s="37" t="s">
        <v>201</v>
      </c>
      <c r="D74" s="39">
        <v>2006</v>
      </c>
      <c r="E74" s="39" t="s">
        <v>36</v>
      </c>
      <c r="F74" s="43">
        <v>12</v>
      </c>
      <c r="G74" s="54">
        <v>0</v>
      </c>
      <c r="H74" s="37" t="s">
        <v>315</v>
      </c>
      <c r="I74" s="37" t="e">
        <v>#N/A</v>
      </c>
      <c r="J74" s="37" t="s">
        <v>19</v>
      </c>
      <c r="K74" s="43">
        <v>0</v>
      </c>
      <c r="L74" s="54">
        <v>0</v>
      </c>
    </row>
    <row r="75" spans="1:12" x14ac:dyDescent="0.45">
      <c r="A75" s="37">
        <v>9150357</v>
      </c>
      <c r="B75" s="38">
        <v>2022039</v>
      </c>
      <c r="C75" s="37" t="s">
        <v>188</v>
      </c>
      <c r="D75" s="39">
        <v>2006</v>
      </c>
      <c r="E75" s="39" t="s">
        <v>36</v>
      </c>
      <c r="F75" s="43">
        <v>0</v>
      </c>
      <c r="G75" s="54">
        <v>2.2666666666666671</v>
      </c>
      <c r="H75" s="37" t="s">
        <v>315</v>
      </c>
      <c r="I75" s="37" t="s">
        <v>19</v>
      </c>
      <c r="J75" s="37" t="str">
        <f>VLOOKUP(B75,psč_kraj!$T$1:$V$5010,3,FALSE)</f>
        <v>Karlovarský kraj</v>
      </c>
      <c r="K75" s="43">
        <v>0</v>
      </c>
      <c r="L75" s="54">
        <v>0</v>
      </c>
    </row>
    <row r="76" spans="1:12" x14ac:dyDescent="0.45">
      <c r="A76" s="37">
        <v>9150338</v>
      </c>
      <c r="B76" s="38">
        <v>16150</v>
      </c>
      <c r="C76" s="37" t="s">
        <v>176</v>
      </c>
      <c r="D76" s="39">
        <v>2006</v>
      </c>
      <c r="E76" s="39" t="s">
        <v>36</v>
      </c>
      <c r="F76" s="43">
        <v>0</v>
      </c>
      <c r="G76" s="54">
        <v>42</v>
      </c>
      <c r="H76" s="37" t="s">
        <v>315</v>
      </c>
      <c r="I76" s="37" t="s">
        <v>19</v>
      </c>
      <c r="J76" s="37" t="str">
        <f>VLOOKUP(B76,psč_kraj!$T$1:$V$5010,3,FALSE)</f>
        <v>Karlovarský kraj</v>
      </c>
      <c r="K76" s="43">
        <v>0</v>
      </c>
      <c r="L76" s="54">
        <v>148</v>
      </c>
    </row>
    <row r="77" spans="1:12" x14ac:dyDescent="0.45">
      <c r="A77" s="37">
        <v>9150359</v>
      </c>
      <c r="B77" s="38">
        <v>2022040</v>
      </c>
      <c r="C77" s="37" t="s">
        <v>120</v>
      </c>
      <c r="D77" s="39">
        <v>2007</v>
      </c>
      <c r="E77" s="39" t="s">
        <v>36</v>
      </c>
      <c r="F77" s="43">
        <v>0</v>
      </c>
      <c r="G77" s="54">
        <v>18.333333333333332</v>
      </c>
      <c r="H77" s="37" t="s">
        <v>315</v>
      </c>
      <c r="I77" s="37" t="s">
        <v>19</v>
      </c>
      <c r="J77" s="37" t="str">
        <f>VLOOKUP(B77,psč_kraj!$T$1:$V$5010,3,FALSE)</f>
        <v>Karlovarský kraj</v>
      </c>
      <c r="K77" s="43">
        <v>0</v>
      </c>
      <c r="L77" s="54">
        <v>0</v>
      </c>
    </row>
    <row r="78" spans="1:12" x14ac:dyDescent="0.45">
      <c r="A78" s="37">
        <v>9150358</v>
      </c>
      <c r="B78" s="38">
        <v>16148</v>
      </c>
      <c r="C78" s="37" t="s">
        <v>104</v>
      </c>
      <c r="D78" s="39">
        <v>2008</v>
      </c>
      <c r="E78" s="39" t="s">
        <v>36</v>
      </c>
      <c r="F78" s="43">
        <v>0</v>
      </c>
      <c r="G78" s="54">
        <v>56.666666666666664</v>
      </c>
      <c r="H78" s="37" t="s">
        <v>314</v>
      </c>
      <c r="I78" s="37" t="s">
        <v>19</v>
      </c>
      <c r="J78" s="37" t="str">
        <f>VLOOKUP(B78,psč_kraj!$T$1:$V$5010,3,FALSE)</f>
        <v>Karlovarský kraj</v>
      </c>
      <c r="K78" s="43">
        <v>0</v>
      </c>
      <c r="L78" s="54">
        <v>205</v>
      </c>
    </row>
    <row r="79" spans="1:12" x14ac:dyDescent="0.45">
      <c r="B79" s="38">
        <v>2022041</v>
      </c>
      <c r="C79" s="37" t="s">
        <v>76</v>
      </c>
      <c r="D79" s="39">
        <v>2008</v>
      </c>
      <c r="E79" s="39" t="s">
        <v>9</v>
      </c>
      <c r="F79" s="43">
        <v>0</v>
      </c>
      <c r="G79" s="54">
        <v>24.666666666666668</v>
      </c>
      <c r="H79" s="37" t="s">
        <v>314</v>
      </c>
      <c r="I79" s="37" t="s">
        <v>10</v>
      </c>
      <c r="J79" s="37" t="str">
        <f>VLOOKUP(B79,psč_kraj!$T$1:$V$5010,3,FALSE)</f>
        <v>Karlovarský kraj</v>
      </c>
      <c r="K79" s="43">
        <v>0</v>
      </c>
      <c r="L79" s="54">
        <v>119</v>
      </c>
    </row>
    <row r="80" spans="1:12" x14ac:dyDescent="0.45">
      <c r="B80" s="38">
        <v>2019172</v>
      </c>
      <c r="C80" s="37" t="s">
        <v>65</v>
      </c>
      <c r="D80" s="39">
        <v>2009</v>
      </c>
      <c r="E80" s="39" t="s">
        <v>9</v>
      </c>
      <c r="F80" s="43">
        <v>0</v>
      </c>
      <c r="G80" s="54">
        <v>60</v>
      </c>
      <c r="H80" s="37" t="s">
        <v>314</v>
      </c>
      <c r="I80" s="37" t="s">
        <v>12</v>
      </c>
      <c r="J80" s="37" t="str">
        <f>VLOOKUP(B80,psč_kraj!$T$1:$V$5010,3,FALSE)</f>
        <v>Karlovarský kraj</v>
      </c>
      <c r="K80" s="43">
        <v>0</v>
      </c>
      <c r="L80" s="54">
        <v>300</v>
      </c>
    </row>
    <row r="81" spans="1:12" x14ac:dyDescent="0.45">
      <c r="B81" s="38">
        <v>2022073</v>
      </c>
      <c r="C81" s="37" t="s">
        <v>141</v>
      </c>
      <c r="D81" s="39">
        <v>2009</v>
      </c>
      <c r="E81" s="39" t="s">
        <v>36</v>
      </c>
      <c r="F81" s="43">
        <v>31.666666666666668</v>
      </c>
      <c r="G81" s="54">
        <v>0</v>
      </c>
      <c r="H81" s="37" t="s">
        <v>314</v>
      </c>
      <c r="I81" s="37" t="s">
        <v>24</v>
      </c>
      <c r="J81" s="37" t="str">
        <f>VLOOKUP(B81,psč_kraj!$T$1:$V$5010,3,FALSE)</f>
        <v>Karlovarský kraj</v>
      </c>
      <c r="K81" s="43">
        <v>0</v>
      </c>
      <c r="L81" s="54">
        <v>0</v>
      </c>
    </row>
    <row r="82" spans="1:12" x14ac:dyDescent="0.45">
      <c r="B82" s="38">
        <v>2022076</v>
      </c>
      <c r="C82" s="37" t="s">
        <v>60</v>
      </c>
      <c r="D82" s="39">
        <v>2011</v>
      </c>
      <c r="E82" s="39" t="s">
        <v>36</v>
      </c>
      <c r="F82" s="43">
        <v>20</v>
      </c>
      <c r="G82" s="54">
        <v>0</v>
      </c>
      <c r="H82" s="37" t="s">
        <v>314</v>
      </c>
      <c r="I82" s="37" t="s">
        <v>19</v>
      </c>
      <c r="J82" s="37" t="str">
        <f>VLOOKUP(B82,psč_kraj!$T$1:$V$5010,3,FALSE)</f>
        <v>Karlovarský kraj</v>
      </c>
      <c r="K82" s="43">
        <v>0</v>
      </c>
      <c r="L82" s="54">
        <v>0</v>
      </c>
    </row>
    <row r="83" spans="1:12" x14ac:dyDescent="0.45">
      <c r="B83" s="38">
        <v>2022022</v>
      </c>
      <c r="C83" s="37" t="s">
        <v>35</v>
      </c>
      <c r="D83" s="39">
        <v>2012</v>
      </c>
      <c r="E83" s="39" t="s">
        <v>36</v>
      </c>
      <c r="F83" s="43">
        <v>26.666666666666668</v>
      </c>
      <c r="G83" s="54">
        <v>100</v>
      </c>
      <c r="H83" s="37" t="s">
        <v>313</v>
      </c>
      <c r="I83" s="37" t="s">
        <v>19</v>
      </c>
      <c r="J83" s="37" t="str">
        <f>VLOOKUP(B83,psč_kraj!$T$1:$V$5010,3,FALSE)</f>
        <v>Karlovarský kraj</v>
      </c>
      <c r="K83" s="43">
        <v>0</v>
      </c>
      <c r="L83" s="54">
        <v>300</v>
      </c>
    </row>
    <row r="84" spans="1:12" x14ac:dyDescent="0.45">
      <c r="B84" s="38">
        <v>2022037</v>
      </c>
      <c r="C84" s="37" t="s">
        <v>18</v>
      </c>
      <c r="D84" s="39">
        <v>2015</v>
      </c>
      <c r="E84" s="39" t="s">
        <v>9</v>
      </c>
      <c r="F84" s="43">
        <v>20</v>
      </c>
      <c r="G84" s="54">
        <v>36</v>
      </c>
      <c r="H84" s="37" t="s">
        <v>313</v>
      </c>
      <c r="I84" s="37" t="s">
        <v>19</v>
      </c>
      <c r="J84" s="37" t="str">
        <f>VLOOKUP(B84,psč_kraj!$T$1:$V$5010,3,FALSE)</f>
        <v>Karlovarský kraj</v>
      </c>
      <c r="K84" s="43">
        <v>0</v>
      </c>
      <c r="L84" s="54">
        <v>116</v>
      </c>
    </row>
    <row r="85" spans="1:12" x14ac:dyDescent="0.45">
      <c r="A85" s="37">
        <v>9150245</v>
      </c>
      <c r="B85" s="38">
        <v>17033</v>
      </c>
      <c r="C85" s="37" t="s">
        <v>219</v>
      </c>
      <c r="D85" s="39">
        <v>1982</v>
      </c>
      <c r="E85" s="39" t="s">
        <v>36</v>
      </c>
      <c r="F85" s="43">
        <v>0</v>
      </c>
      <c r="G85" s="54">
        <v>15.533333333333333</v>
      </c>
      <c r="H85" s="37" t="s">
        <v>316</v>
      </c>
      <c r="I85" s="37" t="s">
        <v>68</v>
      </c>
      <c r="J85" s="37" t="str">
        <f>VLOOKUP(B85,psč_kraj!$T$1:$V$5010,3,FALSE)</f>
        <v>Kraj Vysočina</v>
      </c>
      <c r="K85" s="43">
        <v>0</v>
      </c>
      <c r="L85" s="54">
        <v>0</v>
      </c>
    </row>
    <row r="86" spans="1:12" x14ac:dyDescent="0.45">
      <c r="A86" s="37">
        <v>9150015</v>
      </c>
      <c r="B86" s="38">
        <v>12496</v>
      </c>
      <c r="C86" s="37" t="s">
        <v>249</v>
      </c>
      <c r="D86" s="39">
        <v>1984</v>
      </c>
      <c r="E86" s="39" t="s">
        <v>36</v>
      </c>
      <c r="F86" s="43">
        <v>5.666666666666667</v>
      </c>
      <c r="G86" s="54">
        <v>0</v>
      </c>
      <c r="H86" s="37" t="s">
        <v>316</v>
      </c>
      <c r="I86" s="37" t="s">
        <v>68</v>
      </c>
      <c r="J86" s="37" t="str">
        <f>VLOOKUP(B86,psč_kraj!$T$1:$V$5010,3,FALSE)</f>
        <v>Kraj Vysočina</v>
      </c>
      <c r="K86" s="43">
        <v>38</v>
      </c>
      <c r="L86" s="54">
        <v>0</v>
      </c>
    </row>
    <row r="87" spans="1:12" x14ac:dyDescent="0.45">
      <c r="A87" s="37">
        <v>9150234</v>
      </c>
      <c r="B87" s="38">
        <v>171003</v>
      </c>
      <c r="C87" s="37" t="s">
        <v>210</v>
      </c>
      <c r="D87" s="39">
        <v>1996</v>
      </c>
      <c r="E87" s="39" t="s">
        <v>36</v>
      </c>
      <c r="F87" s="43">
        <v>0</v>
      </c>
      <c r="G87" s="54">
        <v>60</v>
      </c>
      <c r="H87" s="37" t="s">
        <v>316</v>
      </c>
      <c r="I87" s="37" t="s">
        <v>68</v>
      </c>
      <c r="J87" s="37" t="str">
        <f>VLOOKUP(B87,psč_kraj!$T$1:$V$5010,3,FALSE)</f>
        <v>Kraj Vysočina</v>
      </c>
      <c r="K87" s="43">
        <v>0</v>
      </c>
      <c r="L87" s="54">
        <v>260</v>
      </c>
    </row>
    <row r="88" spans="1:12" x14ac:dyDescent="0.45">
      <c r="A88" s="37">
        <v>9150268</v>
      </c>
      <c r="B88" s="38">
        <v>2019116</v>
      </c>
      <c r="C88" s="37" t="s">
        <v>213</v>
      </c>
      <c r="D88" s="39">
        <v>1998</v>
      </c>
      <c r="E88" s="39" t="s">
        <v>36</v>
      </c>
      <c r="F88" s="43">
        <v>0</v>
      </c>
      <c r="G88" s="54">
        <v>34.333333333333336</v>
      </c>
      <c r="H88" s="37" t="s">
        <v>316</v>
      </c>
      <c r="I88" s="37" t="s">
        <v>68</v>
      </c>
      <c r="J88" s="37" t="str">
        <f>VLOOKUP(B88,psč_kraj!$T$1:$V$5010,3,FALSE)</f>
        <v>Kraj Vysočina</v>
      </c>
      <c r="K88" s="43">
        <v>0</v>
      </c>
      <c r="L88" s="54">
        <v>0</v>
      </c>
    </row>
    <row r="89" spans="1:12" x14ac:dyDescent="0.45">
      <c r="A89" s="37">
        <v>9155053</v>
      </c>
      <c r="B89" s="38">
        <v>16066</v>
      </c>
      <c r="C89" s="37" t="s">
        <v>156</v>
      </c>
      <c r="D89" s="39">
        <v>2002</v>
      </c>
      <c r="E89" s="39" t="s">
        <v>9</v>
      </c>
      <c r="F89" s="43">
        <v>0</v>
      </c>
      <c r="G89" s="54">
        <v>10.666666666666666</v>
      </c>
      <c r="H89" s="37" t="s">
        <v>316</v>
      </c>
      <c r="I89" s="37" t="s">
        <v>68</v>
      </c>
      <c r="J89" s="37" t="str">
        <f>VLOOKUP(B89,psč_kraj!$T$1:$V$5010,3,FALSE)</f>
        <v>Kraj Vysočina</v>
      </c>
      <c r="K89" s="43">
        <v>0</v>
      </c>
      <c r="L89" s="54">
        <v>0</v>
      </c>
    </row>
    <row r="90" spans="1:12" x14ac:dyDescent="0.45">
      <c r="B90" s="38">
        <v>2023751</v>
      </c>
      <c r="C90" s="37" t="s">
        <v>343</v>
      </c>
      <c r="D90" s="39">
        <v>2010</v>
      </c>
      <c r="E90" s="39" t="s">
        <v>36</v>
      </c>
      <c r="H90" s="37" t="s">
        <v>314</v>
      </c>
      <c r="J90" s="37" t="str">
        <f>VLOOKUP(B90,psč_kraj!$T$1:$V$5010,3,FALSE)</f>
        <v>Kraj Vysočina</v>
      </c>
      <c r="K90" s="43">
        <v>0</v>
      </c>
      <c r="L90" s="54">
        <v>42</v>
      </c>
    </row>
    <row r="91" spans="1:12" x14ac:dyDescent="0.45">
      <c r="A91" s="37">
        <v>7150012</v>
      </c>
      <c r="B91" s="38">
        <v>10850</v>
      </c>
      <c r="C91" s="37" t="s">
        <v>254</v>
      </c>
      <c r="D91" s="39">
        <v>1987</v>
      </c>
      <c r="E91" s="39" t="s">
        <v>36</v>
      </c>
      <c r="F91" s="43">
        <v>0.73333333333333339</v>
      </c>
      <c r="G91" s="54">
        <v>0</v>
      </c>
      <c r="H91" s="37" t="s">
        <v>316</v>
      </c>
      <c r="I91" s="37" t="s">
        <v>26</v>
      </c>
      <c r="J91" s="37" t="str">
        <f>VLOOKUP(B91,psč_kraj!$T$1:$V$5010,3,FALSE)</f>
        <v>Královéhradecký kraj</v>
      </c>
      <c r="K91" s="43">
        <v>91</v>
      </c>
      <c r="L91" s="54">
        <v>0</v>
      </c>
    </row>
    <row r="92" spans="1:12" x14ac:dyDescent="0.45">
      <c r="A92" s="37">
        <v>9150054</v>
      </c>
      <c r="B92" s="38">
        <v>10970</v>
      </c>
      <c r="C92" s="37" t="s">
        <v>227</v>
      </c>
      <c r="D92" s="39">
        <v>1993</v>
      </c>
      <c r="E92" s="39" t="s">
        <v>36</v>
      </c>
      <c r="F92" s="43">
        <v>0</v>
      </c>
      <c r="G92" s="54">
        <v>6.9333333333333336</v>
      </c>
      <c r="H92" s="37" t="s">
        <v>316</v>
      </c>
      <c r="I92" s="37" t="s">
        <v>26</v>
      </c>
      <c r="J92" s="37" t="str">
        <f>VLOOKUP(B92,psč_kraj!$T$1:$V$5010,3,FALSE)</f>
        <v>Královéhradecký kraj</v>
      </c>
      <c r="K92" s="43">
        <v>0</v>
      </c>
      <c r="L92" s="54">
        <v>47</v>
      </c>
    </row>
    <row r="93" spans="1:12" x14ac:dyDescent="0.45">
      <c r="A93" s="37">
        <v>9150182</v>
      </c>
      <c r="B93" s="38">
        <v>16023</v>
      </c>
      <c r="C93" s="37" t="s">
        <v>211</v>
      </c>
      <c r="D93" s="39">
        <v>1998</v>
      </c>
      <c r="E93" s="39" t="s">
        <v>36</v>
      </c>
      <c r="F93" s="43">
        <v>0</v>
      </c>
      <c r="G93" s="54">
        <v>58.333333333333336</v>
      </c>
      <c r="H93" s="37" t="s">
        <v>316</v>
      </c>
      <c r="I93" s="37" t="s">
        <v>29</v>
      </c>
      <c r="J93" s="37" t="str">
        <f>VLOOKUP(B93,psč_kraj!$T$1:$V$5010,3,FALSE)</f>
        <v>Královéhradecký kraj</v>
      </c>
      <c r="K93" s="43">
        <v>0</v>
      </c>
      <c r="L93" s="54">
        <v>107</v>
      </c>
    </row>
    <row r="94" spans="1:12" x14ac:dyDescent="0.45">
      <c r="A94" s="37">
        <v>9155119</v>
      </c>
      <c r="B94" s="38">
        <v>2022010</v>
      </c>
      <c r="C94" s="37" t="s">
        <v>154</v>
      </c>
      <c r="D94" s="39">
        <v>2004</v>
      </c>
      <c r="E94" s="39" t="s">
        <v>9</v>
      </c>
      <c r="F94" s="43">
        <v>0</v>
      </c>
      <c r="G94" s="54">
        <v>12.666666666666666</v>
      </c>
      <c r="H94" s="37" t="s">
        <v>315</v>
      </c>
      <c r="I94" s="37" t="s">
        <v>29</v>
      </c>
      <c r="J94" s="37" t="str">
        <f>VLOOKUP(B94,psč_kraj!$T$1:$V$5010,3,FALSE)</f>
        <v>Královéhradecký kraj</v>
      </c>
      <c r="K94" s="43">
        <v>0</v>
      </c>
      <c r="L94" s="54">
        <v>0</v>
      </c>
    </row>
    <row r="95" spans="1:12" x14ac:dyDescent="0.45">
      <c r="A95" s="37">
        <v>9150266</v>
      </c>
      <c r="B95" s="38">
        <v>2018312</v>
      </c>
      <c r="C95" s="37" t="s">
        <v>187</v>
      </c>
      <c r="D95" s="39">
        <v>2004</v>
      </c>
      <c r="E95" s="39" t="s">
        <v>36</v>
      </c>
      <c r="F95" s="43">
        <v>0</v>
      </c>
      <c r="G95" s="54">
        <v>3.6666666666666665</v>
      </c>
      <c r="H95" s="37" t="s">
        <v>315</v>
      </c>
      <c r="I95" s="37" t="s">
        <v>26</v>
      </c>
      <c r="J95" s="37" t="str">
        <f>VLOOKUP(B95,psč_kraj!$T$1:$V$5010,3,FALSE)</f>
        <v>Královéhradecký kraj</v>
      </c>
      <c r="K95" s="43">
        <v>0</v>
      </c>
      <c r="L95" s="54">
        <v>0</v>
      </c>
    </row>
    <row r="96" spans="1:12" x14ac:dyDescent="0.45">
      <c r="A96" s="37">
        <v>9155120</v>
      </c>
      <c r="B96" s="38">
        <v>16176</v>
      </c>
      <c r="C96" s="37" t="s">
        <v>157</v>
      </c>
      <c r="D96" s="39">
        <v>2005</v>
      </c>
      <c r="E96" s="39" t="s">
        <v>9</v>
      </c>
      <c r="F96" s="43">
        <v>0</v>
      </c>
      <c r="G96" s="54">
        <v>9.3333333333333339</v>
      </c>
      <c r="H96" s="37" t="s">
        <v>315</v>
      </c>
      <c r="I96" s="37" t="s">
        <v>26</v>
      </c>
      <c r="J96" s="37" t="s">
        <v>26</v>
      </c>
      <c r="K96" s="43">
        <v>0</v>
      </c>
      <c r="L96" s="54">
        <v>0</v>
      </c>
    </row>
    <row r="97" spans="1:12" x14ac:dyDescent="0.45">
      <c r="A97" s="37">
        <v>9150279</v>
      </c>
      <c r="B97" s="38">
        <v>2018313</v>
      </c>
      <c r="C97" s="37" t="s">
        <v>191</v>
      </c>
      <c r="D97" s="39">
        <v>2005</v>
      </c>
      <c r="E97" s="39" t="s">
        <v>36</v>
      </c>
      <c r="F97" s="43">
        <v>0</v>
      </c>
      <c r="G97" s="54">
        <v>1.3333333333333333</v>
      </c>
      <c r="H97" s="37" t="s">
        <v>315</v>
      </c>
      <c r="I97" s="37" t="s">
        <v>26</v>
      </c>
      <c r="J97" s="37" t="s">
        <v>26</v>
      </c>
      <c r="K97" s="43">
        <v>0</v>
      </c>
      <c r="L97" s="54">
        <v>0</v>
      </c>
    </row>
    <row r="98" spans="1:12" x14ac:dyDescent="0.45">
      <c r="B98" s="38">
        <v>2022052</v>
      </c>
      <c r="C98" s="37" t="s">
        <v>132</v>
      </c>
      <c r="D98" s="39">
        <v>2007</v>
      </c>
      <c r="E98" s="39" t="s">
        <v>36</v>
      </c>
      <c r="F98" s="43">
        <v>0</v>
      </c>
      <c r="G98" s="54">
        <v>4.333333333333333</v>
      </c>
      <c r="H98" s="37" t="s">
        <v>315</v>
      </c>
      <c r="I98" s="37" t="s">
        <v>26</v>
      </c>
      <c r="J98" s="37" t="str">
        <f>VLOOKUP(B98,psč_kraj!$T$1:$V$5010,3,FALSE)</f>
        <v>Královéhradecký kraj</v>
      </c>
      <c r="K98" s="43">
        <v>0</v>
      </c>
      <c r="L98" s="54">
        <v>0</v>
      </c>
    </row>
    <row r="99" spans="1:12" x14ac:dyDescent="0.45">
      <c r="A99" s="37">
        <v>9150366</v>
      </c>
      <c r="B99" s="38">
        <v>2022020</v>
      </c>
      <c r="C99" s="37" t="s">
        <v>131</v>
      </c>
      <c r="D99" s="39">
        <v>2008</v>
      </c>
      <c r="E99" s="39" t="s">
        <v>36</v>
      </c>
      <c r="F99" s="43">
        <v>0</v>
      </c>
      <c r="G99" s="54">
        <v>4.666666666666667</v>
      </c>
      <c r="H99" s="37" t="s">
        <v>314</v>
      </c>
      <c r="I99" s="37" t="s">
        <v>26</v>
      </c>
      <c r="J99" s="37" t="str">
        <f>VLOOKUP(B99,psč_kraj!$T$1:$V$5010,3,FALSE)</f>
        <v>Královéhradecký kraj</v>
      </c>
      <c r="K99" s="43">
        <v>0</v>
      </c>
      <c r="L99" s="54">
        <v>0</v>
      </c>
    </row>
    <row r="100" spans="1:12" x14ac:dyDescent="0.45">
      <c r="B100" s="38">
        <v>2019114</v>
      </c>
      <c r="C100" s="37" t="s">
        <v>121</v>
      </c>
      <c r="D100" s="39">
        <v>2008</v>
      </c>
      <c r="E100" s="39" t="s">
        <v>36</v>
      </c>
      <c r="F100" s="43">
        <v>0</v>
      </c>
      <c r="G100" s="54">
        <v>16.666666666666668</v>
      </c>
      <c r="H100" s="37" t="s">
        <v>314</v>
      </c>
      <c r="I100" s="37" t="s">
        <v>26</v>
      </c>
      <c r="J100" s="37" t="str">
        <f>VLOOKUP(B100,psč_kraj!$T$1:$V$5010,3,FALSE)</f>
        <v>Královéhradecký kraj</v>
      </c>
      <c r="K100" s="43">
        <v>0</v>
      </c>
      <c r="L100" s="54">
        <v>200</v>
      </c>
    </row>
    <row r="101" spans="1:12" x14ac:dyDescent="0.45">
      <c r="B101" s="38">
        <v>2018303</v>
      </c>
      <c r="C101" s="37" t="s">
        <v>123</v>
      </c>
      <c r="D101" s="39">
        <v>2008</v>
      </c>
      <c r="E101" s="39" t="s">
        <v>36</v>
      </c>
      <c r="F101" s="43">
        <v>0</v>
      </c>
      <c r="G101" s="54">
        <v>13.333333333333334</v>
      </c>
      <c r="H101" s="37" t="s">
        <v>314</v>
      </c>
      <c r="I101" s="37" t="s">
        <v>26</v>
      </c>
      <c r="J101" s="37" t="str">
        <f>VLOOKUP(B101,psč_kraj!$T$1:$V$5010,3,FALSE)</f>
        <v>Královéhradecký kraj</v>
      </c>
      <c r="K101" s="43">
        <v>0</v>
      </c>
      <c r="L101" s="54">
        <v>0</v>
      </c>
    </row>
    <row r="102" spans="1:12" x14ac:dyDescent="0.45">
      <c r="B102" s="38">
        <v>2019171</v>
      </c>
      <c r="C102" s="37" t="s">
        <v>85</v>
      </c>
      <c r="D102" s="39">
        <v>2010</v>
      </c>
      <c r="E102" s="39" t="s">
        <v>9</v>
      </c>
      <c r="F102" s="43">
        <v>0</v>
      </c>
      <c r="G102" s="54">
        <v>9</v>
      </c>
      <c r="H102" s="37" t="s">
        <v>314</v>
      </c>
      <c r="I102" s="37" t="s">
        <v>26</v>
      </c>
      <c r="J102" s="37" t="str">
        <f>VLOOKUP(B102,psč_kraj!$T$1:$V$5010,3,FALSE)</f>
        <v>Královéhradecký kraj</v>
      </c>
      <c r="K102" s="43">
        <v>0</v>
      </c>
      <c r="L102" s="54">
        <v>40</v>
      </c>
    </row>
    <row r="103" spans="1:12" x14ac:dyDescent="0.45">
      <c r="B103" s="38">
        <v>2022110</v>
      </c>
      <c r="C103" s="37" t="s">
        <v>288</v>
      </c>
      <c r="D103" s="39">
        <v>2011</v>
      </c>
      <c r="E103" s="39" t="s">
        <v>36</v>
      </c>
      <c r="H103" s="37" t="s">
        <v>314</v>
      </c>
      <c r="J103" s="37" t="str">
        <f>VLOOKUP(B103,psč_kraj!$T$1:$V$5010,3,FALSE)</f>
        <v>Královéhradecký kraj</v>
      </c>
      <c r="K103" s="43">
        <v>125</v>
      </c>
      <c r="L103" s="54">
        <v>54</v>
      </c>
    </row>
    <row r="104" spans="1:12" x14ac:dyDescent="0.45">
      <c r="B104" s="38">
        <v>2022066</v>
      </c>
      <c r="C104" s="37" t="s">
        <v>44</v>
      </c>
      <c r="D104" s="39">
        <v>2011</v>
      </c>
      <c r="E104" s="39" t="s">
        <v>36</v>
      </c>
      <c r="F104" s="43">
        <v>0</v>
      </c>
      <c r="G104" s="54">
        <v>30</v>
      </c>
      <c r="H104" s="37" t="s">
        <v>314</v>
      </c>
      <c r="I104" s="37" t="s">
        <v>26</v>
      </c>
      <c r="J104" s="37" t="s">
        <v>26</v>
      </c>
      <c r="K104" s="43">
        <v>0</v>
      </c>
      <c r="L104" s="54">
        <v>0</v>
      </c>
    </row>
    <row r="105" spans="1:12" x14ac:dyDescent="0.45">
      <c r="B105" s="38">
        <v>2022057</v>
      </c>
      <c r="C105" s="37" t="s">
        <v>48</v>
      </c>
      <c r="D105" s="39">
        <v>2011</v>
      </c>
      <c r="E105" s="39" t="s">
        <v>36</v>
      </c>
      <c r="F105" s="43">
        <v>0</v>
      </c>
      <c r="G105" s="54">
        <v>19.333333333333332</v>
      </c>
      <c r="H105" s="37" t="s">
        <v>314</v>
      </c>
      <c r="I105" s="37" t="s">
        <v>26</v>
      </c>
      <c r="J105" s="37" t="s">
        <v>26</v>
      </c>
      <c r="K105" s="43">
        <v>0</v>
      </c>
      <c r="L105" s="54">
        <v>0</v>
      </c>
    </row>
    <row r="106" spans="1:12" x14ac:dyDescent="0.45">
      <c r="B106" s="38">
        <v>2022062</v>
      </c>
      <c r="C106" s="37" t="s">
        <v>312</v>
      </c>
      <c r="D106" s="39">
        <v>2013</v>
      </c>
      <c r="E106" s="39" t="s">
        <v>9</v>
      </c>
      <c r="F106" s="43">
        <v>0</v>
      </c>
      <c r="G106" s="54">
        <v>22</v>
      </c>
      <c r="H106" s="37" t="s">
        <v>313</v>
      </c>
      <c r="I106" s="37" t="s">
        <v>26</v>
      </c>
      <c r="J106" s="37" t="str">
        <f>VLOOKUP(B106,psč_kraj!$T$1:$V$5010,3,FALSE)</f>
        <v>Královéhradecký kraj</v>
      </c>
      <c r="K106" s="43">
        <v>0</v>
      </c>
      <c r="L106" s="54">
        <v>29</v>
      </c>
    </row>
    <row r="107" spans="1:12" x14ac:dyDescent="0.45">
      <c r="B107" s="37">
        <v>2022106</v>
      </c>
      <c r="C107" s="37" t="s">
        <v>467</v>
      </c>
      <c r="D107" s="39">
        <v>2013</v>
      </c>
      <c r="E107" s="39" t="s">
        <v>9</v>
      </c>
      <c r="H107" s="37" t="s">
        <v>313</v>
      </c>
      <c r="J107" s="37" t="str">
        <f>VLOOKUP(B107,psč_kraj!$T$1:$V$5010,3,FALSE)</f>
        <v>Královéhradecký kraj</v>
      </c>
      <c r="K107" s="43">
        <v>46</v>
      </c>
      <c r="L107" s="54">
        <v>0</v>
      </c>
    </row>
    <row r="108" spans="1:12" x14ac:dyDescent="0.45">
      <c r="B108" s="38">
        <v>2022053</v>
      </c>
      <c r="C108" s="37" t="s">
        <v>276</v>
      </c>
      <c r="D108" s="39">
        <v>2015</v>
      </c>
      <c r="E108" s="39" t="s">
        <v>36</v>
      </c>
      <c r="H108" s="37" t="s">
        <v>313</v>
      </c>
      <c r="J108" s="37" t="str">
        <f>VLOOKUP(B108,psč_kraj!$T$1:$V$5010,3,FALSE)</f>
        <v>Královéhradecký kraj</v>
      </c>
      <c r="K108" s="43">
        <v>36</v>
      </c>
      <c r="L108" s="54">
        <v>98</v>
      </c>
    </row>
    <row r="109" spans="1:12" x14ac:dyDescent="0.45">
      <c r="B109" s="37">
        <v>2022114</v>
      </c>
      <c r="C109" s="37" t="s">
        <v>466</v>
      </c>
      <c r="D109" s="39">
        <v>2015</v>
      </c>
      <c r="E109" s="39" t="s">
        <v>36</v>
      </c>
      <c r="H109" s="37" t="s">
        <v>313</v>
      </c>
      <c r="J109" s="37" t="str">
        <f>VLOOKUP(B109,psč_kraj!$T$1:$V$5010,3,FALSE)</f>
        <v>Královéhradecký kraj</v>
      </c>
      <c r="K109" s="43">
        <v>55</v>
      </c>
      <c r="L109" s="54">
        <v>0</v>
      </c>
    </row>
    <row r="110" spans="1:12" x14ac:dyDescent="0.45">
      <c r="A110" s="37">
        <v>9155013</v>
      </c>
      <c r="B110" s="38">
        <v>16038</v>
      </c>
      <c r="C110" s="37" t="s">
        <v>204</v>
      </c>
      <c r="D110" s="39">
        <v>1989</v>
      </c>
      <c r="E110" s="39" t="s">
        <v>9</v>
      </c>
      <c r="F110" s="43">
        <v>0</v>
      </c>
      <c r="G110" s="54">
        <v>33.666666666666664</v>
      </c>
      <c r="H110" s="37" t="s">
        <v>316</v>
      </c>
      <c r="I110" s="37" t="s">
        <v>29</v>
      </c>
      <c r="J110" s="37" t="str">
        <f>VLOOKUP(B110,psč_kraj!$T$1:$V$5010,3,FALSE)</f>
        <v>Liberecký kraj</v>
      </c>
      <c r="K110" s="43">
        <v>0</v>
      </c>
      <c r="L110" s="54">
        <v>6</v>
      </c>
    </row>
    <row r="111" spans="1:12" x14ac:dyDescent="0.45">
      <c r="A111" s="37">
        <v>9155003</v>
      </c>
      <c r="B111" s="38">
        <v>2019126</v>
      </c>
      <c r="C111" s="37" t="s">
        <v>203</v>
      </c>
      <c r="D111" s="39">
        <v>1999</v>
      </c>
      <c r="E111" s="39" t="s">
        <v>9</v>
      </c>
      <c r="F111" s="43">
        <v>0</v>
      </c>
      <c r="G111" s="54">
        <v>65</v>
      </c>
      <c r="H111" s="37" t="s">
        <v>316</v>
      </c>
      <c r="I111" s="37" t="s">
        <v>29</v>
      </c>
      <c r="J111" s="37" t="str">
        <f>VLOOKUP(B111,psč_kraj!$T$1:$V$5010,3,FALSE)</f>
        <v>Liberecký kraj</v>
      </c>
      <c r="K111" s="43">
        <v>0</v>
      </c>
      <c r="L111" s="54">
        <v>56</v>
      </c>
    </row>
    <row r="112" spans="1:12" x14ac:dyDescent="0.45">
      <c r="A112" s="37">
        <v>9150168</v>
      </c>
      <c r="B112" s="38">
        <v>16024</v>
      </c>
      <c r="C112" s="37" t="s">
        <v>232</v>
      </c>
      <c r="D112" s="39">
        <v>1999</v>
      </c>
      <c r="E112" s="39" t="s">
        <v>36</v>
      </c>
      <c r="F112" s="43">
        <v>76.666666666666671</v>
      </c>
      <c r="G112" s="54">
        <v>0</v>
      </c>
      <c r="H112" s="37" t="s">
        <v>316</v>
      </c>
      <c r="I112" s="37" t="s">
        <v>29</v>
      </c>
      <c r="J112" s="37" t="str">
        <f>VLOOKUP(B112,psč_kraj!$T$1:$V$5010,3,FALSE)</f>
        <v>Liberecký kraj</v>
      </c>
      <c r="K112" s="43">
        <v>260</v>
      </c>
      <c r="L112" s="54">
        <v>0</v>
      </c>
    </row>
    <row r="113" spans="1:12" x14ac:dyDescent="0.45">
      <c r="A113" s="37">
        <v>9155038</v>
      </c>
      <c r="B113" s="37">
        <v>16063</v>
      </c>
      <c r="C113" s="37" t="s">
        <v>460</v>
      </c>
      <c r="D113" s="39">
        <v>2001</v>
      </c>
      <c r="E113" s="39" t="s">
        <v>9</v>
      </c>
      <c r="H113" s="37" t="s">
        <v>316</v>
      </c>
      <c r="J113" s="37" t="str">
        <f>VLOOKUP(B113,psč_kraj!$T$1:$V$5010,3,FALSE)</f>
        <v>Liberecký kraj</v>
      </c>
      <c r="K113" s="43">
        <v>95</v>
      </c>
      <c r="L113" s="54">
        <v>0</v>
      </c>
    </row>
    <row r="114" spans="1:12" x14ac:dyDescent="0.45">
      <c r="A114" s="37">
        <v>9155093</v>
      </c>
      <c r="B114" s="38">
        <v>16073</v>
      </c>
      <c r="C114" s="37" t="s">
        <v>149</v>
      </c>
      <c r="D114" s="39">
        <v>2004</v>
      </c>
      <c r="E114" s="39" t="s">
        <v>9</v>
      </c>
      <c r="F114" s="43">
        <v>15.969999999999999</v>
      </c>
      <c r="G114" s="54">
        <v>20.666666666666668</v>
      </c>
      <c r="H114" s="37" t="s">
        <v>315</v>
      </c>
      <c r="I114" s="37" t="s">
        <v>29</v>
      </c>
      <c r="J114" s="37" t="str">
        <f>VLOOKUP(B114,psč_kraj!$T$1:$V$5010,3,FALSE)</f>
        <v>Liberecký kraj</v>
      </c>
      <c r="K114" s="43">
        <v>0</v>
      </c>
      <c r="L114" s="54">
        <v>108</v>
      </c>
    </row>
    <row r="115" spans="1:12" x14ac:dyDescent="0.45">
      <c r="A115" s="37">
        <v>9150309</v>
      </c>
      <c r="B115" s="38">
        <v>2018467</v>
      </c>
      <c r="C115" s="37" t="s">
        <v>185</v>
      </c>
      <c r="D115" s="39">
        <v>2004</v>
      </c>
      <c r="E115" s="39" t="s">
        <v>36</v>
      </c>
      <c r="F115" s="43">
        <v>18.333333333333332</v>
      </c>
      <c r="G115" s="54">
        <v>16.333333333333332</v>
      </c>
      <c r="H115" s="37" t="s">
        <v>315</v>
      </c>
      <c r="I115" s="37" t="s">
        <v>29</v>
      </c>
      <c r="J115" s="37" t="str">
        <f>VLOOKUP(B115,psč_kraj!$T$1:$V$5010,3,FALSE)</f>
        <v>Liberecký kraj</v>
      </c>
      <c r="K115" s="43">
        <v>0</v>
      </c>
      <c r="L115" s="54">
        <v>0</v>
      </c>
    </row>
    <row r="116" spans="1:12" x14ac:dyDescent="0.45">
      <c r="A116" s="37">
        <v>9155121</v>
      </c>
      <c r="B116" s="38">
        <v>2022019</v>
      </c>
      <c r="C116" s="37" t="s">
        <v>151</v>
      </c>
      <c r="D116" s="39">
        <v>2005</v>
      </c>
      <c r="E116" s="39" t="s">
        <v>9</v>
      </c>
      <c r="F116" s="43">
        <v>0</v>
      </c>
      <c r="G116" s="54">
        <v>18.333333333333332</v>
      </c>
      <c r="H116" s="37" t="s">
        <v>315</v>
      </c>
      <c r="I116" s="37" t="s">
        <v>29</v>
      </c>
      <c r="J116" s="37" t="str">
        <f>VLOOKUP(B116,psč_kraj!$T$1:$V$5010,3,FALSE)</f>
        <v>Liberecký kraj</v>
      </c>
      <c r="K116" s="43">
        <v>0</v>
      </c>
      <c r="L116" s="54">
        <v>53</v>
      </c>
    </row>
    <row r="117" spans="1:12" x14ac:dyDescent="0.45">
      <c r="A117" s="44">
        <v>9155140</v>
      </c>
      <c r="B117" s="38">
        <v>171069</v>
      </c>
      <c r="C117" s="37" t="s">
        <v>64</v>
      </c>
      <c r="D117" s="39">
        <v>2007</v>
      </c>
      <c r="E117" s="39" t="s">
        <v>9</v>
      </c>
      <c r="F117" s="43">
        <v>43.666666666666664</v>
      </c>
      <c r="G117" s="54">
        <v>66.666666666666671</v>
      </c>
      <c r="H117" s="37" t="s">
        <v>315</v>
      </c>
      <c r="I117" s="37" t="s">
        <v>29</v>
      </c>
      <c r="J117" s="37" t="str">
        <f>VLOOKUP(B117,psč_kraj!$T$1:$V$5010,3,FALSE)</f>
        <v>Liberecký kraj</v>
      </c>
      <c r="K117" s="43">
        <v>0</v>
      </c>
      <c r="L117" s="54">
        <v>89</v>
      </c>
    </row>
    <row r="118" spans="1:12" x14ac:dyDescent="0.45">
      <c r="B118" s="38">
        <v>2022001</v>
      </c>
      <c r="C118" s="37" t="s">
        <v>69</v>
      </c>
      <c r="D118" s="39">
        <v>2007</v>
      </c>
      <c r="E118" s="39" t="s">
        <v>9</v>
      </c>
      <c r="F118" s="43">
        <v>0</v>
      </c>
      <c r="G118" s="54">
        <v>43.333333333333336</v>
      </c>
      <c r="H118" s="37" t="s">
        <v>315</v>
      </c>
      <c r="I118" s="37" t="s">
        <v>29</v>
      </c>
      <c r="J118" s="37" t="str">
        <f>VLOOKUP(B118,psč_kraj!$T$1:$V$5010,3,FALSE)</f>
        <v>Liberecký kraj</v>
      </c>
      <c r="K118" s="43">
        <v>0</v>
      </c>
      <c r="L118" s="54">
        <v>85</v>
      </c>
    </row>
    <row r="119" spans="1:12" x14ac:dyDescent="0.45">
      <c r="B119" s="38">
        <v>16185</v>
      </c>
      <c r="C119" s="37" t="s">
        <v>112</v>
      </c>
      <c r="D119" s="39">
        <v>2008</v>
      </c>
      <c r="E119" s="39" t="s">
        <v>36</v>
      </c>
      <c r="F119" s="43">
        <v>0</v>
      </c>
      <c r="G119" s="54">
        <v>28.666666666666668</v>
      </c>
      <c r="H119" s="37" t="s">
        <v>314</v>
      </c>
      <c r="I119" s="37" t="s">
        <v>29</v>
      </c>
      <c r="J119" s="37" t="str">
        <f>VLOOKUP(B119,psč_kraj!$T$1:$V$5010,3,FALSE)</f>
        <v>Liberecký kraj</v>
      </c>
      <c r="K119" s="43">
        <v>0</v>
      </c>
      <c r="L119" s="54">
        <v>0</v>
      </c>
    </row>
    <row r="120" spans="1:12" x14ac:dyDescent="0.45">
      <c r="B120" s="38">
        <v>16128</v>
      </c>
      <c r="C120" s="37" t="s">
        <v>139</v>
      </c>
      <c r="D120" s="39">
        <v>2008</v>
      </c>
      <c r="E120" s="39" t="s">
        <v>36</v>
      </c>
      <c r="F120" s="43">
        <v>26.333333333333332</v>
      </c>
      <c r="G120" s="54">
        <v>0</v>
      </c>
      <c r="H120" s="37" t="s">
        <v>314</v>
      </c>
      <c r="I120" s="37" t="s">
        <v>29</v>
      </c>
      <c r="J120" s="37" t="str">
        <f>VLOOKUP(B120,psč_kraj!$T$1:$V$5010,3,FALSE)</f>
        <v>Liberecký kraj</v>
      </c>
      <c r="K120" s="43">
        <v>0</v>
      </c>
      <c r="L120" s="54">
        <v>0</v>
      </c>
    </row>
    <row r="121" spans="1:12" x14ac:dyDescent="0.45">
      <c r="B121" s="38">
        <v>2022098</v>
      </c>
      <c r="C121" s="37" t="s">
        <v>55</v>
      </c>
      <c r="D121" s="39">
        <v>2012</v>
      </c>
      <c r="E121" s="39" t="s">
        <v>36</v>
      </c>
      <c r="F121" s="43">
        <v>60</v>
      </c>
      <c r="G121" s="54">
        <v>0</v>
      </c>
      <c r="H121" s="37" t="s">
        <v>313</v>
      </c>
      <c r="I121" s="37" t="s">
        <v>29</v>
      </c>
      <c r="J121" s="37" t="str">
        <f>VLOOKUP(B121,psč_kraj!$T$1:$V$5010,3,FALSE)</f>
        <v>Liberecký kraj</v>
      </c>
      <c r="K121" s="43">
        <v>190</v>
      </c>
      <c r="L121" s="54">
        <v>200</v>
      </c>
    </row>
    <row r="122" spans="1:12" x14ac:dyDescent="0.45">
      <c r="A122" s="37">
        <v>9150185</v>
      </c>
      <c r="B122" s="38">
        <v>16043</v>
      </c>
      <c r="C122" s="37" t="s">
        <v>246</v>
      </c>
      <c r="D122" s="39">
        <v>1953</v>
      </c>
      <c r="E122" s="39" t="s">
        <v>36</v>
      </c>
      <c r="F122" s="43">
        <v>10.166666666666666</v>
      </c>
      <c r="G122" s="54">
        <v>0</v>
      </c>
      <c r="H122" s="37" t="s">
        <v>316</v>
      </c>
      <c r="I122" s="37" t="s">
        <v>54</v>
      </c>
      <c r="J122" s="37" t="str">
        <f>VLOOKUP(B122,psč_kraj!$T$1:$V$5010,3,FALSE)</f>
        <v>Moravskoslezský kraj</v>
      </c>
      <c r="K122" s="43">
        <v>12</v>
      </c>
      <c r="L122" s="54">
        <v>0</v>
      </c>
    </row>
    <row r="123" spans="1:12" x14ac:dyDescent="0.45">
      <c r="A123" s="37">
        <v>9150184</v>
      </c>
      <c r="B123" s="38">
        <v>16044</v>
      </c>
      <c r="C123" s="37" t="s">
        <v>244</v>
      </c>
      <c r="D123" s="39">
        <v>1971</v>
      </c>
      <c r="E123" s="39" t="s">
        <v>36</v>
      </c>
      <c r="F123" s="43">
        <v>10.666666666666666</v>
      </c>
      <c r="G123" s="54">
        <v>0</v>
      </c>
      <c r="H123" s="37" t="s">
        <v>316</v>
      </c>
      <c r="I123" s="37" t="s">
        <v>54</v>
      </c>
      <c r="J123" s="37" t="str">
        <f>VLOOKUP(B123,psč_kraj!$T$1:$V$5010,3,FALSE)</f>
        <v>Moravskoslezský kraj</v>
      </c>
      <c r="K123" s="43">
        <v>37</v>
      </c>
      <c r="L123" s="54">
        <v>0</v>
      </c>
    </row>
    <row r="124" spans="1:12" x14ac:dyDescent="0.45">
      <c r="A124" s="37">
        <v>9150347</v>
      </c>
      <c r="B124" s="38">
        <v>2022032</v>
      </c>
      <c r="C124" s="37" t="s">
        <v>247</v>
      </c>
      <c r="D124" s="39">
        <v>1972</v>
      </c>
      <c r="E124" s="39" t="s">
        <v>36</v>
      </c>
      <c r="F124" s="43">
        <v>8.6666666666666661</v>
      </c>
      <c r="G124" s="54">
        <v>0</v>
      </c>
      <c r="H124" s="37" t="s">
        <v>316</v>
      </c>
      <c r="I124" s="37" t="s">
        <v>54</v>
      </c>
      <c r="J124" s="37" t="str">
        <f>VLOOKUP(B124,psč_kraj!$T$1:$V$5010,3,FALSE)</f>
        <v>Moravskoslezský kraj</v>
      </c>
      <c r="K124" s="43">
        <v>29</v>
      </c>
      <c r="L124" s="54">
        <v>0</v>
      </c>
    </row>
    <row r="125" spans="1:12" x14ac:dyDescent="0.45">
      <c r="A125" s="37">
        <v>9150195</v>
      </c>
      <c r="B125" s="38">
        <v>161010</v>
      </c>
      <c r="C125" s="37" t="s">
        <v>251</v>
      </c>
      <c r="D125" s="39">
        <v>1974</v>
      </c>
      <c r="E125" s="39" t="s">
        <v>36</v>
      </c>
      <c r="F125" s="43">
        <v>4.833333333333333</v>
      </c>
      <c r="G125" s="54">
        <v>0</v>
      </c>
      <c r="H125" s="37" t="s">
        <v>316</v>
      </c>
      <c r="I125" s="37" t="s">
        <v>54</v>
      </c>
      <c r="J125" s="37" t="str">
        <f>VLOOKUP(B125,psč_kraj!$T$1:$V$5010,3,FALSE)</f>
        <v>Moravskoslezský kraj</v>
      </c>
      <c r="K125" s="43">
        <v>0</v>
      </c>
      <c r="L125" s="54">
        <v>0</v>
      </c>
    </row>
    <row r="126" spans="1:12" x14ac:dyDescent="0.45">
      <c r="A126" s="37">
        <v>1698276</v>
      </c>
      <c r="B126" s="37">
        <v>16045</v>
      </c>
      <c r="C126" s="37" t="s">
        <v>568</v>
      </c>
      <c r="D126" s="37">
        <v>1974</v>
      </c>
      <c r="E126" s="39" t="s">
        <v>36</v>
      </c>
      <c r="H126" s="37" t="s">
        <v>316</v>
      </c>
      <c r="J126" s="37" t="str">
        <f>VLOOKUP(B126,psč_kraj!$T$1:$V$5010,3,FALSE)</f>
        <v>Moravskoslezský kraj</v>
      </c>
      <c r="K126" s="43">
        <v>71</v>
      </c>
      <c r="L126" s="54">
        <v>0</v>
      </c>
    </row>
    <row r="127" spans="1:12" x14ac:dyDescent="0.45">
      <c r="A127" s="37">
        <v>9150264</v>
      </c>
      <c r="B127" s="37">
        <v>2018478</v>
      </c>
      <c r="C127" s="37" t="s">
        <v>459</v>
      </c>
      <c r="D127" s="39">
        <v>1994</v>
      </c>
      <c r="E127" s="39" t="s">
        <v>36</v>
      </c>
      <c r="H127" s="37" t="s">
        <v>316</v>
      </c>
      <c r="J127" s="37" t="str">
        <f>VLOOKUP(B127,psč_kraj!$T$1:$V$5010,3,FALSE)</f>
        <v>Moravskoslezský kraj</v>
      </c>
      <c r="K127" s="43">
        <v>0</v>
      </c>
      <c r="L127" s="54">
        <v>0</v>
      </c>
    </row>
    <row r="128" spans="1:12" x14ac:dyDescent="0.45">
      <c r="A128" s="37">
        <v>9150173</v>
      </c>
      <c r="B128" s="38">
        <v>16025</v>
      </c>
      <c r="C128" s="37" t="s">
        <v>234</v>
      </c>
      <c r="D128" s="39">
        <v>1999</v>
      </c>
      <c r="E128" s="39" t="s">
        <v>36</v>
      </c>
      <c r="F128" s="43">
        <v>46.666666666666664</v>
      </c>
      <c r="G128" s="54">
        <v>0</v>
      </c>
      <c r="H128" s="37" t="s">
        <v>316</v>
      </c>
      <c r="I128" s="37" t="s">
        <v>54</v>
      </c>
      <c r="J128" s="37" t="str">
        <f>VLOOKUP(B128,psč_kraj!$T$1:$V$5010,3,FALSE)</f>
        <v>Moravskoslezský kraj</v>
      </c>
      <c r="K128" s="43">
        <v>0</v>
      </c>
      <c r="L128" s="54">
        <v>0</v>
      </c>
    </row>
    <row r="129" spans="1:12" x14ac:dyDescent="0.45">
      <c r="A129" s="37">
        <v>9150242</v>
      </c>
      <c r="B129" s="38">
        <v>16077</v>
      </c>
      <c r="C129" s="37" t="s">
        <v>239</v>
      </c>
      <c r="D129" s="39">
        <v>2001</v>
      </c>
      <c r="E129" s="39" t="s">
        <v>36</v>
      </c>
      <c r="F129" s="43">
        <v>16.666666666666668</v>
      </c>
      <c r="G129" s="54">
        <v>0</v>
      </c>
      <c r="H129" s="37" t="s">
        <v>316</v>
      </c>
      <c r="I129" s="37" t="s">
        <v>54</v>
      </c>
      <c r="J129" s="37" t="str">
        <f>VLOOKUP(B129,psč_kraj!$T$1:$V$5010,3,FALSE)</f>
        <v>Moravskoslezský kraj</v>
      </c>
      <c r="K129" s="43">
        <v>0</v>
      </c>
      <c r="L129" s="54">
        <v>0</v>
      </c>
    </row>
    <row r="130" spans="1:12" x14ac:dyDescent="0.45">
      <c r="A130" s="37">
        <v>9150231</v>
      </c>
      <c r="B130" s="38">
        <v>16076</v>
      </c>
      <c r="C130" s="37" t="s">
        <v>238</v>
      </c>
      <c r="D130" s="39">
        <v>2001</v>
      </c>
      <c r="E130" s="39" t="s">
        <v>36</v>
      </c>
      <c r="F130" s="43">
        <v>20</v>
      </c>
      <c r="G130" s="54">
        <v>0</v>
      </c>
      <c r="H130" s="37" t="s">
        <v>316</v>
      </c>
      <c r="I130" s="37" t="s">
        <v>54</v>
      </c>
      <c r="J130" s="37" t="str">
        <f>VLOOKUP(B130,psč_kraj!$T$1:$V$5010,3,FALSE)</f>
        <v>Moravskoslezský kraj</v>
      </c>
      <c r="K130" s="43">
        <v>35</v>
      </c>
      <c r="L130" s="54">
        <v>0</v>
      </c>
    </row>
    <row r="131" spans="1:12" x14ac:dyDescent="0.45">
      <c r="A131" s="37">
        <v>9155055</v>
      </c>
      <c r="B131" s="38">
        <v>16065</v>
      </c>
      <c r="C131" s="37" t="s">
        <v>171</v>
      </c>
      <c r="D131" s="39">
        <v>2002</v>
      </c>
      <c r="E131" s="39" t="s">
        <v>9</v>
      </c>
      <c r="F131" s="43">
        <v>16.666666666666668</v>
      </c>
      <c r="G131" s="54">
        <v>0</v>
      </c>
      <c r="H131" s="37" t="s">
        <v>316</v>
      </c>
      <c r="I131" s="37" t="s">
        <v>54</v>
      </c>
      <c r="J131" s="37" t="str">
        <f>VLOOKUP(B131,psč_kraj!$T$1:$V$5010,3,FALSE)</f>
        <v>Moravskoslezský kraj</v>
      </c>
      <c r="K131" s="43">
        <v>0</v>
      </c>
      <c r="L131" s="54">
        <v>0</v>
      </c>
    </row>
    <row r="132" spans="1:12" x14ac:dyDescent="0.45">
      <c r="A132" s="37">
        <v>9150271</v>
      </c>
      <c r="B132" s="38">
        <v>16081</v>
      </c>
      <c r="C132" s="37" t="s">
        <v>198</v>
      </c>
      <c r="D132" s="39">
        <v>2003</v>
      </c>
      <c r="E132" s="39" t="s">
        <v>36</v>
      </c>
      <c r="F132" s="43">
        <v>53.666666666666664</v>
      </c>
      <c r="G132" s="54">
        <v>0</v>
      </c>
      <c r="H132" s="37" t="s">
        <v>315</v>
      </c>
      <c r="I132" s="37" t="s">
        <v>54</v>
      </c>
      <c r="J132" s="37" t="str">
        <f>VLOOKUP(B132,psč_kraj!$T$1:$V$5010,3,FALSE)</f>
        <v>Moravskoslezský kraj</v>
      </c>
      <c r="K132" s="43">
        <v>24</v>
      </c>
      <c r="L132" s="54">
        <v>0</v>
      </c>
    </row>
    <row r="133" spans="1:12" x14ac:dyDescent="0.45">
      <c r="A133" s="37">
        <v>9150269</v>
      </c>
      <c r="B133" s="38">
        <v>16084</v>
      </c>
      <c r="C133" s="37" t="s">
        <v>173</v>
      </c>
      <c r="D133" s="39">
        <v>2003</v>
      </c>
      <c r="E133" s="39" t="s">
        <v>36</v>
      </c>
      <c r="F133" s="43">
        <v>0</v>
      </c>
      <c r="G133" s="54">
        <v>53.333333333333336</v>
      </c>
      <c r="H133" s="37" t="s">
        <v>315</v>
      </c>
      <c r="I133" s="37" t="s">
        <v>54</v>
      </c>
      <c r="J133" s="37" t="str">
        <f>VLOOKUP(B133,psč_kraj!$T$1:$V$5010,3,FALSE)</f>
        <v>Moravskoslezský kraj</v>
      </c>
      <c r="K133" s="43">
        <v>0</v>
      </c>
      <c r="L133" s="54">
        <v>300</v>
      </c>
    </row>
    <row r="134" spans="1:12" x14ac:dyDescent="0.45">
      <c r="A134" s="37">
        <v>9155145</v>
      </c>
      <c r="B134" s="37">
        <v>2023024</v>
      </c>
      <c r="C134" s="37" t="s">
        <v>918</v>
      </c>
      <c r="D134" s="39">
        <v>2004</v>
      </c>
      <c r="E134" s="39" t="s">
        <v>9</v>
      </c>
      <c r="F134" s="39" t="s">
        <v>9</v>
      </c>
      <c r="H134" s="37" t="s">
        <v>315</v>
      </c>
      <c r="J134" s="37" t="str">
        <f>VLOOKUP(B134,psč_kraj!$T$1:$V$5010,3,FALSE)</f>
        <v>Moravskoslezský kraj</v>
      </c>
      <c r="K134" s="43">
        <v>0</v>
      </c>
      <c r="L134" s="54">
        <v>13</v>
      </c>
    </row>
    <row r="135" spans="1:12" x14ac:dyDescent="0.45">
      <c r="A135" s="37">
        <v>9155097</v>
      </c>
      <c r="B135" s="38">
        <v>2019102</v>
      </c>
      <c r="C135" s="37" t="s">
        <v>168</v>
      </c>
      <c r="D135" s="39">
        <v>2004</v>
      </c>
      <c r="E135" s="39" t="s">
        <v>9</v>
      </c>
      <c r="F135" s="43">
        <v>23.333333333333332</v>
      </c>
      <c r="G135" s="54">
        <v>0</v>
      </c>
      <c r="H135" s="37" t="s">
        <v>315</v>
      </c>
      <c r="I135" s="37" t="s">
        <v>54</v>
      </c>
      <c r="J135" s="37" t="str">
        <f>VLOOKUP(B135,psč_kraj!$T$1:$V$5010,3,FALSE)</f>
        <v>Moravskoslezský kraj</v>
      </c>
      <c r="K135" s="43">
        <v>0</v>
      </c>
      <c r="L135" s="54">
        <v>0</v>
      </c>
    </row>
    <row r="136" spans="1:12" x14ac:dyDescent="0.45">
      <c r="A136" s="37">
        <v>9155096</v>
      </c>
      <c r="B136" s="38">
        <v>16102</v>
      </c>
      <c r="C136" s="37" t="s">
        <v>167</v>
      </c>
      <c r="D136" s="39">
        <v>2004</v>
      </c>
      <c r="E136" s="39" t="s">
        <v>9</v>
      </c>
      <c r="F136" s="43">
        <v>23.636666666666667</v>
      </c>
      <c r="G136" s="54">
        <v>0</v>
      </c>
      <c r="H136" s="37" t="s">
        <v>315</v>
      </c>
      <c r="I136" s="37" t="s">
        <v>54</v>
      </c>
      <c r="J136" s="37" t="str">
        <f>VLOOKUP(B136,psč_kraj!$T$1:$V$5010,3,FALSE)</f>
        <v>Moravskoslezský kraj</v>
      </c>
      <c r="K136" s="43">
        <v>0</v>
      </c>
      <c r="L136" s="54">
        <v>0</v>
      </c>
    </row>
    <row r="137" spans="1:12" x14ac:dyDescent="0.45">
      <c r="A137" s="37">
        <v>9150317</v>
      </c>
      <c r="B137" s="38">
        <v>171012</v>
      </c>
      <c r="C137" s="37" t="s">
        <v>192</v>
      </c>
      <c r="D137" s="39">
        <v>2004</v>
      </c>
      <c r="E137" s="39" t="s">
        <v>36</v>
      </c>
      <c r="F137" s="43">
        <v>100</v>
      </c>
      <c r="G137" s="54">
        <v>0</v>
      </c>
      <c r="H137" s="37" t="s">
        <v>315</v>
      </c>
      <c r="I137" s="37" t="s">
        <v>54</v>
      </c>
      <c r="J137" s="37" t="str">
        <f>VLOOKUP(B137,psč_kraj!$T$1:$V$5010,3,FALSE)</f>
        <v>Moravskoslezský kraj</v>
      </c>
      <c r="K137" s="43">
        <v>300</v>
      </c>
      <c r="L137" s="54">
        <v>0</v>
      </c>
    </row>
    <row r="138" spans="1:12" x14ac:dyDescent="0.45">
      <c r="A138" s="37">
        <v>9155112</v>
      </c>
      <c r="B138" s="38">
        <v>2019103</v>
      </c>
      <c r="C138" s="37" t="s">
        <v>170</v>
      </c>
      <c r="D138" s="39">
        <v>2005</v>
      </c>
      <c r="E138" s="39" t="s">
        <v>9</v>
      </c>
      <c r="F138" s="43">
        <v>18.333333333333332</v>
      </c>
      <c r="G138" s="54">
        <v>0</v>
      </c>
      <c r="H138" s="37" t="s">
        <v>315</v>
      </c>
      <c r="I138" s="37" t="s">
        <v>54</v>
      </c>
      <c r="J138" s="37" t="str">
        <f>VLOOKUP(B138,psč_kraj!$T$1:$V$5010,3,FALSE)</f>
        <v>Moravskoslezský kraj</v>
      </c>
      <c r="K138" s="43">
        <v>0</v>
      </c>
      <c r="L138" s="54">
        <v>0</v>
      </c>
    </row>
    <row r="139" spans="1:12" x14ac:dyDescent="0.45">
      <c r="A139" s="37">
        <v>9155108</v>
      </c>
      <c r="B139" s="38">
        <v>161008</v>
      </c>
      <c r="C139" s="37" t="s">
        <v>169</v>
      </c>
      <c r="D139" s="39">
        <v>2005</v>
      </c>
      <c r="E139" s="39" t="s">
        <v>9</v>
      </c>
      <c r="F139" s="43">
        <v>23.333333333333332</v>
      </c>
      <c r="G139" s="54">
        <v>0</v>
      </c>
      <c r="H139" s="37" t="s">
        <v>315</v>
      </c>
      <c r="I139" s="37" t="s">
        <v>54</v>
      </c>
      <c r="J139" s="37" t="str">
        <f>VLOOKUP(B139,psč_kraj!$T$1:$V$5010,3,FALSE)</f>
        <v>Moravskoslezský kraj</v>
      </c>
      <c r="K139" s="43">
        <v>78</v>
      </c>
      <c r="L139" s="54">
        <v>0</v>
      </c>
    </row>
    <row r="140" spans="1:12" x14ac:dyDescent="0.45">
      <c r="A140" s="37">
        <v>9155107</v>
      </c>
      <c r="B140" s="38">
        <v>16074</v>
      </c>
      <c r="C140" s="37" t="s">
        <v>162</v>
      </c>
      <c r="D140" s="39">
        <v>2005</v>
      </c>
      <c r="E140" s="39" t="s">
        <v>9</v>
      </c>
      <c r="F140" s="43">
        <v>80</v>
      </c>
      <c r="G140" s="54">
        <v>0</v>
      </c>
      <c r="H140" s="37" t="s">
        <v>315</v>
      </c>
      <c r="I140" s="37" t="s">
        <v>54</v>
      </c>
      <c r="J140" s="37" t="s">
        <v>54</v>
      </c>
      <c r="K140" s="43">
        <v>186</v>
      </c>
      <c r="L140" s="54">
        <v>0</v>
      </c>
    </row>
    <row r="141" spans="1:12" x14ac:dyDescent="0.45">
      <c r="A141" s="37">
        <v>9150346</v>
      </c>
      <c r="B141" s="38">
        <v>2022031</v>
      </c>
      <c r="C141" s="37" t="s">
        <v>200</v>
      </c>
      <c r="D141" s="39">
        <v>2005</v>
      </c>
      <c r="E141" s="39" t="s">
        <v>36</v>
      </c>
      <c r="F141" s="43">
        <v>38.666666666666664</v>
      </c>
      <c r="G141" s="54">
        <v>0</v>
      </c>
      <c r="H141" s="37" t="s">
        <v>315</v>
      </c>
      <c r="I141" s="37" t="s">
        <v>29</v>
      </c>
      <c r="J141" s="37" t="str">
        <f>VLOOKUP(B141,psč_kraj!$T$1:$V$5010,3,FALSE)</f>
        <v>Moravskoslezský kraj</v>
      </c>
      <c r="K141" s="43">
        <v>0</v>
      </c>
      <c r="L141" s="54">
        <v>0</v>
      </c>
    </row>
    <row r="142" spans="1:12" x14ac:dyDescent="0.45">
      <c r="A142" s="37">
        <v>9150352</v>
      </c>
      <c r="B142" s="38">
        <v>2019307</v>
      </c>
      <c r="C142" s="37" t="s">
        <v>197</v>
      </c>
      <c r="D142" s="39">
        <v>2006</v>
      </c>
      <c r="E142" s="39" t="s">
        <v>36</v>
      </c>
      <c r="F142" s="43">
        <v>55</v>
      </c>
      <c r="G142" s="54">
        <v>0</v>
      </c>
      <c r="H142" s="37" t="s">
        <v>315</v>
      </c>
      <c r="I142" s="37" t="s">
        <v>54</v>
      </c>
      <c r="J142" s="37" t="str">
        <f>VLOOKUP(B142,psč_kraj!$T$1:$V$5010,3,FALSE)</f>
        <v>Moravskoslezský kraj</v>
      </c>
      <c r="K142" s="43">
        <v>0</v>
      </c>
      <c r="L142" s="54">
        <v>0</v>
      </c>
    </row>
    <row r="143" spans="1:12" x14ac:dyDescent="0.45">
      <c r="A143" s="37">
        <v>9150333</v>
      </c>
      <c r="B143" s="38">
        <v>16034</v>
      </c>
      <c r="C143" s="37" t="s">
        <v>196</v>
      </c>
      <c r="D143" s="39">
        <v>2006</v>
      </c>
      <c r="E143" s="39" t="s">
        <v>36</v>
      </c>
      <c r="F143" s="43">
        <v>66.666666666666671</v>
      </c>
      <c r="G143" s="54">
        <v>0</v>
      </c>
      <c r="H143" s="37" t="s">
        <v>315</v>
      </c>
      <c r="I143" s="37" t="s">
        <v>54</v>
      </c>
      <c r="J143" s="37" t="str">
        <f>VLOOKUP(B143,psč_kraj!$T$1:$V$5010,3,FALSE)</f>
        <v>Moravskoslezský kraj</v>
      </c>
      <c r="K143" s="43">
        <v>150</v>
      </c>
      <c r="L143" s="54">
        <v>0</v>
      </c>
    </row>
    <row r="144" spans="1:12" x14ac:dyDescent="0.45">
      <c r="A144" s="37">
        <v>9155144</v>
      </c>
      <c r="B144" s="37">
        <v>2023025</v>
      </c>
      <c r="C144" s="37" t="s">
        <v>919</v>
      </c>
      <c r="D144" s="39">
        <v>2007</v>
      </c>
      <c r="E144" s="39" t="s">
        <v>9</v>
      </c>
      <c r="H144" s="37" t="s">
        <v>315</v>
      </c>
      <c r="J144" s="37" t="str">
        <f>VLOOKUP(B144,psč_kraj!$T$1:$V$5010,3,FALSE)</f>
        <v>Moravskoslezský kraj</v>
      </c>
      <c r="K144" s="43">
        <v>0</v>
      </c>
      <c r="L144" s="54">
        <v>14</v>
      </c>
    </row>
    <row r="145" spans="1:12" x14ac:dyDescent="0.45">
      <c r="B145" s="38">
        <v>2018012</v>
      </c>
      <c r="C145" s="37" t="s">
        <v>88</v>
      </c>
      <c r="D145" s="39">
        <v>2007</v>
      </c>
      <c r="E145" s="39" t="s">
        <v>9</v>
      </c>
      <c r="F145" s="43">
        <v>100</v>
      </c>
      <c r="G145" s="54">
        <v>0</v>
      </c>
      <c r="H145" s="37" t="s">
        <v>315</v>
      </c>
      <c r="I145" s="37" t="s">
        <v>54</v>
      </c>
      <c r="J145" s="37" t="str">
        <f>VLOOKUP(B145,psč_kraj!$T$1:$V$5010,3,FALSE)</f>
        <v>Moravskoslezský kraj</v>
      </c>
      <c r="K145" s="43">
        <v>245</v>
      </c>
      <c r="L145" s="54">
        <v>0</v>
      </c>
    </row>
    <row r="146" spans="1:12" x14ac:dyDescent="0.45">
      <c r="B146" s="38">
        <v>16037</v>
      </c>
      <c r="C146" s="37" t="s">
        <v>136</v>
      </c>
      <c r="D146" s="39">
        <v>2007</v>
      </c>
      <c r="E146" s="39" t="s">
        <v>36</v>
      </c>
      <c r="F146" s="43">
        <v>86.666666666666671</v>
      </c>
      <c r="G146" s="54">
        <v>0</v>
      </c>
      <c r="H146" s="37" t="s">
        <v>315</v>
      </c>
      <c r="I146" s="37" t="s">
        <v>54</v>
      </c>
      <c r="J146" s="37" t="str">
        <f>VLOOKUP(B146,psč_kraj!$T$1:$V$5010,3,FALSE)</f>
        <v>Moravskoslezský kraj</v>
      </c>
      <c r="K146" s="43">
        <v>130</v>
      </c>
      <c r="L146" s="54">
        <v>0</v>
      </c>
    </row>
    <row r="147" spans="1:12" x14ac:dyDescent="0.45">
      <c r="B147" s="38">
        <v>2022029</v>
      </c>
      <c r="C147" s="37" t="s">
        <v>90</v>
      </c>
      <c r="D147" s="39">
        <v>2008</v>
      </c>
      <c r="E147" s="39" t="s">
        <v>9</v>
      </c>
      <c r="F147" s="43">
        <v>51.666666666666664</v>
      </c>
      <c r="G147" s="54">
        <v>0</v>
      </c>
      <c r="H147" s="37" t="s">
        <v>314</v>
      </c>
      <c r="I147" s="37" t="s">
        <v>54</v>
      </c>
      <c r="J147" s="37" t="str">
        <f>VLOOKUP(B147,psč_kraj!$T$1:$V$5010,3,FALSE)</f>
        <v>Moravskoslezský kraj</v>
      </c>
      <c r="K147" s="43">
        <v>300</v>
      </c>
      <c r="L147" s="54">
        <v>0</v>
      </c>
    </row>
    <row r="148" spans="1:12" x14ac:dyDescent="0.45">
      <c r="B148" s="38">
        <v>2022028</v>
      </c>
      <c r="C148" s="37" t="s">
        <v>92</v>
      </c>
      <c r="D148" s="39">
        <v>2008</v>
      </c>
      <c r="E148" s="39" t="s">
        <v>9</v>
      </c>
      <c r="F148" s="43">
        <v>34.666666666666664</v>
      </c>
      <c r="G148" s="54">
        <v>0</v>
      </c>
      <c r="H148" s="37" t="s">
        <v>314</v>
      </c>
      <c r="I148" s="37" t="s">
        <v>54</v>
      </c>
      <c r="J148" s="37" t="str">
        <f>VLOOKUP(B148,psč_kraj!$T$1:$V$5010,3,FALSE)</f>
        <v>Moravskoslezský kraj</v>
      </c>
      <c r="K148" s="43">
        <v>170</v>
      </c>
      <c r="L148" s="54">
        <v>0</v>
      </c>
    </row>
    <row r="149" spans="1:12" x14ac:dyDescent="0.45">
      <c r="B149" s="38">
        <v>2022030</v>
      </c>
      <c r="C149" s="37" t="s">
        <v>91</v>
      </c>
      <c r="D149" s="39">
        <v>2008</v>
      </c>
      <c r="E149" s="39" t="s">
        <v>9</v>
      </c>
      <c r="F149" s="43">
        <v>36</v>
      </c>
      <c r="G149" s="54">
        <v>0</v>
      </c>
      <c r="H149" s="37" t="s">
        <v>314</v>
      </c>
      <c r="I149" s="37" t="s">
        <v>29</v>
      </c>
      <c r="J149" s="37" t="str">
        <f>VLOOKUP(B149,psč_kraj!$T$1:$V$5010,3,FALSE)</f>
        <v>Moravskoslezský kraj</v>
      </c>
      <c r="K149" s="43">
        <v>0</v>
      </c>
      <c r="L149" s="54">
        <v>0</v>
      </c>
    </row>
    <row r="150" spans="1:12" x14ac:dyDescent="0.45">
      <c r="B150" s="38">
        <v>2019105</v>
      </c>
      <c r="C150" s="37" t="s">
        <v>138</v>
      </c>
      <c r="D150" s="39">
        <v>2008</v>
      </c>
      <c r="E150" s="39" t="s">
        <v>36</v>
      </c>
      <c r="F150" s="43">
        <v>40</v>
      </c>
      <c r="G150" s="54">
        <v>0</v>
      </c>
      <c r="H150" s="37" t="s">
        <v>314</v>
      </c>
      <c r="I150" s="37" t="s">
        <v>54</v>
      </c>
      <c r="J150" s="37" t="s">
        <v>54</v>
      </c>
      <c r="K150" s="43">
        <v>280</v>
      </c>
      <c r="L150" s="54">
        <v>0</v>
      </c>
    </row>
    <row r="151" spans="1:12" x14ac:dyDescent="0.45">
      <c r="B151" s="38">
        <v>2020135</v>
      </c>
      <c r="C151" s="37" t="s">
        <v>137</v>
      </c>
      <c r="D151" s="39">
        <v>2008</v>
      </c>
      <c r="E151" s="39" t="s">
        <v>36</v>
      </c>
      <c r="F151" s="43">
        <v>56.666666666666664</v>
      </c>
      <c r="G151" s="54">
        <v>0</v>
      </c>
      <c r="H151" s="37" t="s">
        <v>314</v>
      </c>
      <c r="I151" s="37" t="s">
        <v>24</v>
      </c>
      <c r="J151" s="37" t="str">
        <f>VLOOKUP(B151,psč_kraj!$T$1:$V$5010,3,FALSE)</f>
        <v>Moravskoslezský kraj</v>
      </c>
      <c r="K151" s="43">
        <v>150</v>
      </c>
      <c r="L151" s="54">
        <v>0</v>
      </c>
    </row>
    <row r="152" spans="1:12" x14ac:dyDescent="0.45">
      <c r="B152" s="38">
        <v>2018011</v>
      </c>
      <c r="C152" s="37" t="s">
        <v>96</v>
      </c>
      <c r="D152" s="39">
        <v>2009</v>
      </c>
      <c r="E152" s="39" t="s">
        <v>9</v>
      </c>
      <c r="F152" s="43">
        <v>73.333333333333329</v>
      </c>
      <c r="G152" s="54">
        <v>0</v>
      </c>
      <c r="H152" s="37" t="s">
        <v>314</v>
      </c>
      <c r="I152" s="37" t="s">
        <v>54</v>
      </c>
      <c r="J152" s="37" t="str">
        <f>VLOOKUP(B152,psč_kraj!$T$1:$V$5010,3,FALSE)</f>
        <v>Moravskoslezský kraj</v>
      </c>
      <c r="K152" s="43">
        <v>280</v>
      </c>
      <c r="L152" s="54">
        <v>0</v>
      </c>
    </row>
    <row r="153" spans="1:12" x14ac:dyDescent="0.45">
      <c r="B153" s="38">
        <v>2019101</v>
      </c>
      <c r="C153" s="37" t="s">
        <v>97</v>
      </c>
      <c r="D153" s="39">
        <v>2010</v>
      </c>
      <c r="E153" s="39" t="s">
        <v>9</v>
      </c>
      <c r="F153" s="43">
        <v>60</v>
      </c>
      <c r="G153" s="54">
        <v>0</v>
      </c>
      <c r="H153" s="37" t="s">
        <v>314</v>
      </c>
      <c r="I153" s="37" t="s">
        <v>54</v>
      </c>
      <c r="J153" s="37" t="str">
        <f>VLOOKUP(B153,psč_kraj!$T$1:$V$5010,3,FALSE)</f>
        <v>Moravskoslezský kraj</v>
      </c>
      <c r="K153" s="43">
        <v>240</v>
      </c>
      <c r="L153" s="54">
        <v>0</v>
      </c>
    </row>
    <row r="154" spans="1:12" x14ac:dyDescent="0.45">
      <c r="B154" s="38">
        <v>2022069</v>
      </c>
      <c r="C154" s="37" t="s">
        <v>53</v>
      </c>
      <c r="D154" s="39">
        <v>2011</v>
      </c>
      <c r="E154" s="39" t="s">
        <v>36</v>
      </c>
      <c r="F154" s="43">
        <v>73.333333333333329</v>
      </c>
      <c r="G154" s="54">
        <v>0</v>
      </c>
      <c r="H154" s="37" t="s">
        <v>314</v>
      </c>
      <c r="I154" s="37" t="s">
        <v>54</v>
      </c>
      <c r="J154" s="37" t="str">
        <f>VLOOKUP(B154,psč_kraj!$T$1:$V$5010,3,FALSE)</f>
        <v>Moravskoslezský kraj</v>
      </c>
      <c r="K154" s="43">
        <v>0</v>
      </c>
      <c r="L154" s="54">
        <v>0</v>
      </c>
    </row>
    <row r="155" spans="1:12" s="92" customFormat="1" ht="14.65" thickBot="1" x14ac:dyDescent="0.5">
      <c r="B155" s="93">
        <v>2023994</v>
      </c>
      <c r="C155" s="118" t="s">
        <v>451</v>
      </c>
      <c r="D155" s="94">
        <v>2013</v>
      </c>
      <c r="E155" s="94" t="s">
        <v>36</v>
      </c>
      <c r="F155" s="43"/>
      <c r="G155" s="95"/>
      <c r="H155" s="92" t="s">
        <v>313</v>
      </c>
      <c r="I155" s="37"/>
      <c r="J155" s="37" t="str">
        <f>VLOOKUP(B155,psč_kraj!$T$1:$V$5010,3,FALSE)</f>
        <v>Moravskoslezský kraj</v>
      </c>
      <c r="K155" s="43">
        <v>180</v>
      </c>
      <c r="L155" s="95">
        <v>0</v>
      </c>
    </row>
    <row r="156" spans="1:12" s="86" customFormat="1" ht="14.65" thickTop="1" x14ac:dyDescent="0.45">
      <c r="A156" s="86">
        <v>9150108</v>
      </c>
      <c r="B156" s="87">
        <v>16001</v>
      </c>
      <c r="C156" s="86" t="s">
        <v>218</v>
      </c>
      <c r="D156" s="88">
        <v>1984</v>
      </c>
      <c r="E156" s="88" t="s">
        <v>36</v>
      </c>
      <c r="F156" s="43">
        <v>0</v>
      </c>
      <c r="G156" s="89">
        <v>16.333333333333332</v>
      </c>
      <c r="H156" s="86" t="s">
        <v>316</v>
      </c>
      <c r="I156" s="37" t="s">
        <v>14</v>
      </c>
      <c r="J156" s="37" t="str">
        <f>VLOOKUP(B156,psč_kraj!$T$1:$V$5010,3,FALSE)</f>
        <v>Olomoucký kraj</v>
      </c>
      <c r="K156" s="43">
        <v>0</v>
      </c>
      <c r="L156" s="89">
        <v>78</v>
      </c>
    </row>
    <row r="157" spans="1:12" x14ac:dyDescent="0.45">
      <c r="A157" s="37">
        <v>9155046</v>
      </c>
      <c r="B157" s="38">
        <v>171037</v>
      </c>
      <c r="C157" s="37" t="s">
        <v>205</v>
      </c>
      <c r="D157" s="39">
        <v>1999</v>
      </c>
      <c r="E157" s="39" t="s">
        <v>9</v>
      </c>
      <c r="F157" s="43">
        <v>0</v>
      </c>
      <c r="G157" s="54">
        <v>5.666666666666667</v>
      </c>
      <c r="H157" s="37" t="s">
        <v>316</v>
      </c>
      <c r="I157" s="37" t="s">
        <v>14</v>
      </c>
      <c r="J157" s="37" t="str">
        <f>VLOOKUP(B157,psč_kraj!$T$1:$V$5010,3,FALSE)</f>
        <v>Olomoucký kraj</v>
      </c>
      <c r="K157" s="43">
        <v>0</v>
      </c>
      <c r="L157" s="54">
        <v>0</v>
      </c>
    </row>
    <row r="158" spans="1:12" x14ac:dyDescent="0.45">
      <c r="A158" s="37">
        <v>9155022</v>
      </c>
      <c r="B158" s="38">
        <v>161023</v>
      </c>
      <c r="C158" s="37" t="s">
        <v>207</v>
      </c>
      <c r="D158" s="39">
        <v>2000</v>
      </c>
      <c r="E158" s="39" t="s">
        <v>9</v>
      </c>
      <c r="F158" s="43">
        <v>24.666666666666668</v>
      </c>
      <c r="G158" s="54">
        <v>0</v>
      </c>
      <c r="H158" s="37" t="s">
        <v>316</v>
      </c>
      <c r="I158" s="37" t="s">
        <v>14</v>
      </c>
      <c r="J158" s="37" t="str">
        <f>VLOOKUP(B158,psč_kraj!$T$1:$V$5010,3,FALSE)</f>
        <v>Olomoucký kraj</v>
      </c>
      <c r="K158" s="43">
        <v>0</v>
      </c>
      <c r="L158" s="54">
        <v>0</v>
      </c>
    </row>
    <row r="159" spans="1:12" x14ac:dyDescent="0.45">
      <c r="A159" s="37">
        <v>9155131</v>
      </c>
      <c r="B159" s="38">
        <v>2022064</v>
      </c>
      <c r="C159" s="37" t="s">
        <v>158</v>
      </c>
      <c r="D159" s="39">
        <v>2006</v>
      </c>
      <c r="E159" s="39" t="s">
        <v>9</v>
      </c>
      <c r="F159" s="43">
        <v>0</v>
      </c>
      <c r="G159" s="54">
        <v>0.8666666666666667</v>
      </c>
      <c r="H159" s="37" t="s">
        <v>315</v>
      </c>
      <c r="I159" s="37" t="s">
        <v>14</v>
      </c>
      <c r="J159" s="37" t="s">
        <v>14</v>
      </c>
      <c r="K159" s="43">
        <v>0</v>
      </c>
      <c r="L159" s="54">
        <v>0</v>
      </c>
    </row>
    <row r="160" spans="1:12" x14ac:dyDescent="0.45">
      <c r="B160" s="38">
        <v>2022100</v>
      </c>
      <c r="C160" s="37" t="s">
        <v>34</v>
      </c>
      <c r="D160" s="39">
        <v>2012</v>
      </c>
      <c r="E160" s="39" t="s">
        <v>9</v>
      </c>
      <c r="F160" s="43">
        <v>13.333333333333334</v>
      </c>
      <c r="G160" s="54">
        <v>0</v>
      </c>
      <c r="H160" s="37" t="s">
        <v>313</v>
      </c>
      <c r="I160" s="37" t="s">
        <v>14</v>
      </c>
      <c r="J160" s="37" t="str">
        <f>VLOOKUP(B160,psč_kraj!$T$1:$V$5010,3,FALSE)</f>
        <v>Olomoucký kraj</v>
      </c>
      <c r="K160" s="43">
        <v>82</v>
      </c>
      <c r="L160" s="54">
        <v>0</v>
      </c>
    </row>
    <row r="161" spans="1:12" x14ac:dyDescent="0.45">
      <c r="B161" s="38">
        <v>2022067</v>
      </c>
      <c r="C161" s="37" t="s">
        <v>42</v>
      </c>
      <c r="D161" s="39">
        <v>2012</v>
      </c>
      <c r="E161" s="39" t="s">
        <v>36</v>
      </c>
      <c r="F161" s="43">
        <v>0</v>
      </c>
      <c r="G161" s="54">
        <v>53.333333333333336</v>
      </c>
      <c r="H161" s="37" t="s">
        <v>313</v>
      </c>
      <c r="I161" s="37" t="s">
        <v>14</v>
      </c>
      <c r="J161" s="37" t="str">
        <f>VLOOKUP(B161,psč_kraj!$T$1:$V$5010,3,FALSE)</f>
        <v>Olomoucký kraj</v>
      </c>
      <c r="K161" s="43">
        <v>0</v>
      </c>
      <c r="L161" s="54">
        <v>0</v>
      </c>
    </row>
    <row r="162" spans="1:12" x14ac:dyDescent="0.45">
      <c r="B162" s="38">
        <v>2023002</v>
      </c>
      <c r="C162" s="37" t="s">
        <v>256</v>
      </c>
      <c r="D162" s="39">
        <v>2012</v>
      </c>
      <c r="E162" s="39" t="s">
        <v>9</v>
      </c>
      <c r="H162" s="37" t="s">
        <v>313</v>
      </c>
      <c r="J162" s="37" t="str">
        <f>VLOOKUP(B162,psč_kraj!$T$1:$V$5010,3,FALSE)</f>
        <v>Pardubický kraj</v>
      </c>
      <c r="K162" s="43">
        <v>0</v>
      </c>
      <c r="L162" s="54">
        <v>160</v>
      </c>
    </row>
    <row r="163" spans="1:12" x14ac:dyDescent="0.45">
      <c r="B163" s="38">
        <v>2023013</v>
      </c>
      <c r="C163" s="37" t="s">
        <v>267</v>
      </c>
      <c r="D163" s="39">
        <v>2012</v>
      </c>
      <c r="E163" s="39" t="s">
        <v>9</v>
      </c>
      <c r="H163" s="37" t="s">
        <v>313</v>
      </c>
      <c r="J163" s="37" t="str">
        <f>VLOOKUP(B163,psč_kraj!$T$1:$V$5010,3,FALSE)</f>
        <v>Pardubický kraj</v>
      </c>
      <c r="K163" s="43">
        <v>45</v>
      </c>
      <c r="L163" s="54">
        <v>22</v>
      </c>
    </row>
    <row r="164" spans="1:12" x14ac:dyDescent="0.45">
      <c r="B164" s="38">
        <v>2023012</v>
      </c>
      <c r="C164" s="37" t="s">
        <v>266</v>
      </c>
      <c r="D164" s="39">
        <v>2015</v>
      </c>
      <c r="E164" s="39" t="s">
        <v>9</v>
      </c>
      <c r="H164" s="37" t="s">
        <v>313</v>
      </c>
      <c r="J164" s="37" t="str">
        <f>VLOOKUP(B164,psč_kraj!$T$1:$V$5010,3,FALSE)</f>
        <v>Pardubický kraj</v>
      </c>
      <c r="K164" s="43">
        <v>48</v>
      </c>
      <c r="L164" s="54">
        <v>15</v>
      </c>
    </row>
    <row r="165" spans="1:12" x14ac:dyDescent="0.45">
      <c r="A165" s="37">
        <v>1697403</v>
      </c>
      <c r="B165" s="38">
        <v>10097</v>
      </c>
      <c r="C165" s="37" t="s">
        <v>250</v>
      </c>
      <c r="D165" s="39">
        <v>1957</v>
      </c>
      <c r="E165" s="39" t="s">
        <v>36</v>
      </c>
      <c r="F165" s="43">
        <v>5.2</v>
      </c>
      <c r="G165" s="54">
        <v>0</v>
      </c>
      <c r="H165" s="37" t="s">
        <v>316</v>
      </c>
      <c r="I165" s="37" t="s">
        <v>12</v>
      </c>
      <c r="J165" s="37" t="str">
        <f>VLOOKUP(B165,psč_kraj!$T$1:$V$5010,3,FALSE)</f>
        <v>Praha</v>
      </c>
      <c r="K165" s="43">
        <v>22</v>
      </c>
      <c r="L165" s="54">
        <v>0</v>
      </c>
    </row>
    <row r="166" spans="1:12" x14ac:dyDescent="0.45">
      <c r="A166" s="37">
        <v>1697403</v>
      </c>
      <c r="B166" s="37">
        <v>10097</v>
      </c>
      <c r="C166" s="37" t="s">
        <v>458</v>
      </c>
      <c r="D166" s="39">
        <v>1957</v>
      </c>
      <c r="E166" s="39" t="s">
        <v>36</v>
      </c>
      <c r="H166" s="37" t="s">
        <v>316</v>
      </c>
      <c r="J166" s="37" t="str">
        <f>VLOOKUP(B166,psč_kraj!$T$1:$V$5010,3,FALSE)</f>
        <v>Praha</v>
      </c>
      <c r="K166" s="43">
        <v>22</v>
      </c>
      <c r="L166" s="54">
        <v>0</v>
      </c>
    </row>
    <row r="167" spans="1:12" x14ac:dyDescent="0.45">
      <c r="A167" s="37">
        <v>9150383</v>
      </c>
      <c r="B167" s="38">
        <v>2022088</v>
      </c>
      <c r="C167" s="37" t="s">
        <v>230</v>
      </c>
      <c r="D167" s="39">
        <v>1975</v>
      </c>
      <c r="E167" s="39" t="s">
        <v>36</v>
      </c>
      <c r="F167" s="43">
        <v>0</v>
      </c>
      <c r="G167" s="54">
        <v>5.333333333333333</v>
      </c>
      <c r="H167" s="37" t="s">
        <v>316</v>
      </c>
      <c r="I167" s="37" t="s">
        <v>12</v>
      </c>
      <c r="J167" s="37" t="str">
        <f>VLOOKUP(B167,psč_kraj!$T$1:$V$5010,3,FALSE)</f>
        <v>Praha</v>
      </c>
      <c r="K167" s="43">
        <v>0</v>
      </c>
      <c r="L167" s="54">
        <v>34</v>
      </c>
    </row>
    <row r="168" spans="1:12" x14ac:dyDescent="0.45">
      <c r="A168" s="37">
        <v>1698664</v>
      </c>
      <c r="B168" s="38">
        <v>10461</v>
      </c>
      <c r="C168" s="37" t="s">
        <v>241</v>
      </c>
      <c r="D168" s="39">
        <v>1975</v>
      </c>
      <c r="E168" s="39" t="s">
        <v>36</v>
      </c>
      <c r="F168" s="43">
        <v>17</v>
      </c>
      <c r="G168" s="54">
        <v>0</v>
      </c>
      <c r="H168" s="37" t="s">
        <v>316</v>
      </c>
      <c r="I168" s="37" t="s">
        <v>12</v>
      </c>
      <c r="J168" s="37" t="str">
        <f>VLOOKUP(B168,psč_kraj!$T$1:$V$5010,3,FALSE)</f>
        <v>Praha</v>
      </c>
      <c r="K168" s="43">
        <v>56</v>
      </c>
      <c r="L168" s="54">
        <v>0</v>
      </c>
    </row>
    <row r="169" spans="1:12" x14ac:dyDescent="0.45">
      <c r="A169" s="37">
        <v>1154985</v>
      </c>
      <c r="B169" s="38">
        <v>10458</v>
      </c>
      <c r="C169" s="37" t="s">
        <v>236</v>
      </c>
      <c r="D169" s="39">
        <v>1975</v>
      </c>
      <c r="E169" s="39" t="s">
        <v>36</v>
      </c>
      <c r="F169" s="43">
        <v>24</v>
      </c>
      <c r="G169" s="54">
        <v>0</v>
      </c>
      <c r="H169" s="37" t="s">
        <v>316</v>
      </c>
      <c r="I169" s="37" t="s">
        <v>12</v>
      </c>
      <c r="J169" s="37" t="str">
        <f>VLOOKUP(B169,psč_kraj!$T$1:$V$5010,3,FALSE)</f>
        <v>Praha</v>
      </c>
      <c r="K169" s="43">
        <v>36</v>
      </c>
      <c r="L169" s="54">
        <v>0</v>
      </c>
    </row>
    <row r="170" spans="1:12" x14ac:dyDescent="0.45">
      <c r="A170" s="37">
        <v>9150360</v>
      </c>
      <c r="B170" s="38">
        <v>2022047</v>
      </c>
      <c r="C170" s="37" t="s">
        <v>231</v>
      </c>
      <c r="D170" s="39">
        <v>1977</v>
      </c>
      <c r="E170" s="39" t="s">
        <v>36</v>
      </c>
      <c r="F170" s="43">
        <v>0</v>
      </c>
      <c r="G170" s="54">
        <v>2.6666666666666665</v>
      </c>
      <c r="H170" s="37" t="s">
        <v>316</v>
      </c>
      <c r="I170" s="37" t="s">
        <v>12</v>
      </c>
      <c r="J170" s="37" t="str">
        <f>VLOOKUP(B170,psč_kraj!$T$1:$V$5010,3,FALSE)</f>
        <v>Praha</v>
      </c>
      <c r="K170" s="43">
        <v>0</v>
      </c>
      <c r="L170" s="54">
        <v>0</v>
      </c>
    </row>
    <row r="171" spans="1:12" x14ac:dyDescent="0.45">
      <c r="A171" s="37">
        <v>9150220</v>
      </c>
      <c r="B171" s="38">
        <v>17007</v>
      </c>
      <c r="C171" s="37" t="s">
        <v>248</v>
      </c>
      <c r="D171" s="39">
        <v>1977</v>
      </c>
      <c r="E171" s="39" t="s">
        <v>36</v>
      </c>
      <c r="F171" s="43">
        <v>8.6</v>
      </c>
      <c r="G171" s="54">
        <v>0</v>
      </c>
      <c r="H171" s="37" t="s">
        <v>316</v>
      </c>
      <c r="I171" s="37" t="s">
        <v>12</v>
      </c>
      <c r="J171" s="37" t="str">
        <f>VLOOKUP(B171,psč_kraj!$T$1:$V$5010,3,FALSE)</f>
        <v>Praha</v>
      </c>
      <c r="K171" s="43">
        <v>0</v>
      </c>
      <c r="L171" s="54">
        <v>0</v>
      </c>
    </row>
    <row r="172" spans="1:12" s="92" customFormat="1" ht="14.65" thickBot="1" x14ac:dyDescent="0.5">
      <c r="A172" s="92">
        <v>9150198</v>
      </c>
      <c r="B172" s="93">
        <v>161022</v>
      </c>
      <c r="C172" s="92" t="s">
        <v>240</v>
      </c>
      <c r="D172" s="94">
        <v>1977</v>
      </c>
      <c r="E172" s="94" t="s">
        <v>36</v>
      </c>
      <c r="F172" s="43">
        <v>17</v>
      </c>
      <c r="G172" s="95">
        <v>0</v>
      </c>
      <c r="H172" s="92" t="s">
        <v>316</v>
      </c>
      <c r="I172" s="37" t="s">
        <v>12</v>
      </c>
      <c r="J172" s="37" t="str">
        <f>VLOOKUP(B172,psč_kraj!$T$1:$V$5010,3,FALSE)</f>
        <v>Praha</v>
      </c>
      <c r="K172" s="43">
        <v>47</v>
      </c>
      <c r="L172" s="95">
        <v>0</v>
      </c>
    </row>
    <row r="173" spans="1:12" s="86" customFormat="1" ht="14.65" thickTop="1" x14ac:dyDescent="0.45">
      <c r="A173" s="86">
        <v>1697597</v>
      </c>
      <c r="B173" s="86">
        <v>50459</v>
      </c>
      <c r="C173" s="86" t="s">
        <v>468</v>
      </c>
      <c r="D173" s="88">
        <v>1977</v>
      </c>
      <c r="E173" s="88" t="s">
        <v>9</v>
      </c>
      <c r="F173" s="43"/>
      <c r="G173" s="89"/>
      <c r="H173" s="86" t="s">
        <v>316</v>
      </c>
      <c r="I173" s="37"/>
      <c r="J173" s="37" t="str">
        <f>VLOOKUP(B173,psč_kraj!$T$1:$V$5010,3,FALSE)</f>
        <v>Praha</v>
      </c>
      <c r="K173" s="43">
        <v>29</v>
      </c>
      <c r="L173" s="89">
        <v>0</v>
      </c>
    </row>
    <row r="174" spans="1:12" x14ac:dyDescent="0.45">
      <c r="A174" s="37">
        <v>1473042</v>
      </c>
      <c r="B174" s="38">
        <v>161020</v>
      </c>
      <c r="C174" s="37" t="s">
        <v>235</v>
      </c>
      <c r="D174" s="39">
        <v>1980</v>
      </c>
      <c r="E174" s="39" t="s">
        <v>36</v>
      </c>
      <c r="F174" s="43">
        <v>30.666666666666668</v>
      </c>
      <c r="G174" s="54">
        <v>0</v>
      </c>
      <c r="H174" s="37" t="s">
        <v>316</v>
      </c>
      <c r="I174" s="37" t="s">
        <v>12</v>
      </c>
      <c r="J174" s="37" t="str">
        <f>VLOOKUP(B174,psč_kraj!$T$1:$V$5010,3,FALSE)</f>
        <v>Praha</v>
      </c>
      <c r="K174" s="43">
        <v>155</v>
      </c>
      <c r="L174" s="54">
        <v>0</v>
      </c>
    </row>
    <row r="175" spans="1:12" x14ac:dyDescent="0.45">
      <c r="A175" s="37">
        <v>9150162</v>
      </c>
      <c r="B175" s="38">
        <v>161021</v>
      </c>
      <c r="C175" s="37" t="s">
        <v>243</v>
      </c>
      <c r="D175" s="39">
        <v>1984</v>
      </c>
      <c r="E175" s="39" t="s">
        <v>36</v>
      </c>
      <c r="F175" s="43">
        <v>14</v>
      </c>
      <c r="G175" s="54">
        <v>0</v>
      </c>
      <c r="H175" s="37" t="s">
        <v>316</v>
      </c>
      <c r="I175" s="37" t="s">
        <v>12</v>
      </c>
      <c r="J175" s="37" t="str">
        <f>VLOOKUP(B175,psč_kraj!$T$1:$V$5010,3,FALSE)</f>
        <v>Praha</v>
      </c>
      <c r="K175" s="43">
        <v>47</v>
      </c>
      <c r="L175" s="54">
        <v>0</v>
      </c>
    </row>
    <row r="176" spans="1:12" x14ac:dyDescent="0.45">
      <c r="A176" s="37">
        <v>1159927</v>
      </c>
      <c r="B176" s="38">
        <v>50460</v>
      </c>
      <c r="C176" s="37" t="s">
        <v>208</v>
      </c>
      <c r="D176" s="39">
        <v>1984</v>
      </c>
      <c r="E176" s="39" t="s">
        <v>9</v>
      </c>
      <c r="F176" s="43">
        <v>8.6666666666666661</v>
      </c>
      <c r="G176" s="54">
        <v>0</v>
      </c>
      <c r="H176" s="37" t="s">
        <v>316</v>
      </c>
      <c r="I176" s="37" t="s">
        <v>12</v>
      </c>
      <c r="J176" s="37" t="str">
        <f>VLOOKUP(B176,psč_kraj!$T$1:$V$5010,3,FALSE)</f>
        <v>Praha</v>
      </c>
      <c r="K176" s="43">
        <v>0</v>
      </c>
      <c r="L176" s="54">
        <v>0</v>
      </c>
    </row>
    <row r="177" spans="1:12" x14ac:dyDescent="0.45">
      <c r="A177" s="37">
        <v>9150349</v>
      </c>
      <c r="B177" s="38">
        <v>2022012</v>
      </c>
      <c r="C177" s="37" t="s">
        <v>220</v>
      </c>
      <c r="D177" s="39">
        <v>1993</v>
      </c>
      <c r="E177" s="39" t="s">
        <v>36</v>
      </c>
      <c r="F177" s="43">
        <v>0</v>
      </c>
      <c r="G177" s="54">
        <v>16</v>
      </c>
      <c r="H177" s="37" t="s">
        <v>316</v>
      </c>
      <c r="I177" s="37" t="s">
        <v>12</v>
      </c>
      <c r="J177" s="37" t="s">
        <v>12</v>
      </c>
      <c r="K177" s="43">
        <v>0</v>
      </c>
      <c r="L177" s="54">
        <v>53</v>
      </c>
    </row>
    <row r="178" spans="1:12" x14ac:dyDescent="0.45">
      <c r="A178" s="37">
        <v>9150228</v>
      </c>
      <c r="B178" s="38">
        <v>16078</v>
      </c>
      <c r="C178" s="37" t="s">
        <v>223</v>
      </c>
      <c r="D178" s="39">
        <v>2001</v>
      </c>
      <c r="E178" s="39" t="s">
        <v>36</v>
      </c>
      <c r="F178" s="43">
        <v>0</v>
      </c>
      <c r="G178" s="54">
        <v>13.333333333333334</v>
      </c>
      <c r="H178" s="37" t="s">
        <v>316</v>
      </c>
      <c r="I178" s="37" t="s">
        <v>12</v>
      </c>
      <c r="J178" s="37" t="str">
        <f>VLOOKUP(B178,psč_kraj!$T$1:$V$5010,3,FALSE)</f>
        <v>Praha</v>
      </c>
      <c r="K178" s="43">
        <v>0</v>
      </c>
      <c r="L178" s="54">
        <v>0</v>
      </c>
    </row>
    <row r="179" spans="1:12" x14ac:dyDescent="0.45">
      <c r="A179" s="37">
        <v>9155068</v>
      </c>
      <c r="B179" s="38">
        <v>16071</v>
      </c>
      <c r="C179" s="37" t="s">
        <v>150</v>
      </c>
      <c r="D179" s="39">
        <v>2003</v>
      </c>
      <c r="E179" s="39" t="s">
        <v>9</v>
      </c>
      <c r="F179" s="43">
        <v>0</v>
      </c>
      <c r="G179" s="54">
        <v>20</v>
      </c>
      <c r="H179" s="37" t="s">
        <v>315</v>
      </c>
      <c r="I179" s="37" t="s">
        <v>12</v>
      </c>
      <c r="J179" s="37" t="str">
        <f>VLOOKUP(B179,psč_kraj!$T$1:$V$5010,3,FALSE)</f>
        <v>Praha</v>
      </c>
      <c r="K179" s="43">
        <v>0</v>
      </c>
      <c r="L179" s="54">
        <v>27.5</v>
      </c>
    </row>
    <row r="180" spans="1:12" x14ac:dyDescent="0.45">
      <c r="A180" s="37">
        <v>9150270</v>
      </c>
      <c r="B180" s="38">
        <v>16111</v>
      </c>
      <c r="C180" s="37" t="s">
        <v>180</v>
      </c>
      <c r="D180" s="39">
        <v>2003</v>
      </c>
      <c r="E180" s="39" t="s">
        <v>36</v>
      </c>
      <c r="F180" s="43">
        <v>0</v>
      </c>
      <c r="G180" s="54">
        <v>34.333333333333336</v>
      </c>
      <c r="H180" s="37" t="s">
        <v>315</v>
      </c>
      <c r="I180" s="37" t="s">
        <v>12</v>
      </c>
      <c r="J180" s="37" t="s">
        <v>12</v>
      </c>
      <c r="K180" s="43">
        <v>0</v>
      </c>
      <c r="L180" s="54">
        <v>0</v>
      </c>
    </row>
    <row r="181" spans="1:12" x14ac:dyDescent="0.45">
      <c r="A181" s="37">
        <v>9150316</v>
      </c>
      <c r="B181" s="38">
        <v>16141</v>
      </c>
      <c r="C181" s="37" t="s">
        <v>193</v>
      </c>
      <c r="D181" s="39">
        <v>2004</v>
      </c>
      <c r="E181" s="39" t="s">
        <v>36</v>
      </c>
      <c r="F181" s="43">
        <v>86.666666666666671</v>
      </c>
      <c r="G181" s="54">
        <v>0</v>
      </c>
      <c r="H181" s="37" t="s">
        <v>315</v>
      </c>
      <c r="I181" s="37" t="s">
        <v>12</v>
      </c>
      <c r="J181" s="37" t="str">
        <f>VLOOKUP(B181,psč_kraj!$T$1:$V$5010,3,FALSE)</f>
        <v>Praha</v>
      </c>
      <c r="K181" s="43">
        <v>200</v>
      </c>
      <c r="L181" s="54">
        <v>0</v>
      </c>
    </row>
    <row r="182" spans="1:12" s="92" customFormat="1" ht="14.65" thickBot="1" x14ac:dyDescent="0.5">
      <c r="A182" s="92">
        <v>9155114</v>
      </c>
      <c r="B182" s="93">
        <v>2021107</v>
      </c>
      <c r="C182" s="92" t="s">
        <v>148</v>
      </c>
      <c r="D182" s="94">
        <v>2005</v>
      </c>
      <c r="E182" s="94" t="s">
        <v>9</v>
      </c>
      <c r="F182" s="43">
        <v>0.59666666666666657</v>
      </c>
      <c r="G182" s="95">
        <v>21.666666666666668</v>
      </c>
      <c r="H182" s="92" t="s">
        <v>315</v>
      </c>
      <c r="I182" s="37" t="s">
        <v>12</v>
      </c>
      <c r="J182" s="37" t="str">
        <f>VLOOKUP(B182,psč_kraj!$T$1:$V$5010,3,FALSE)</f>
        <v>Praha</v>
      </c>
      <c r="K182" s="43">
        <v>0</v>
      </c>
      <c r="L182" s="95">
        <v>155</v>
      </c>
    </row>
    <row r="183" spans="1:12" s="86" customFormat="1" ht="14.65" thickTop="1" x14ac:dyDescent="0.45">
      <c r="A183" s="86">
        <v>9155113</v>
      </c>
      <c r="B183" s="87">
        <v>171018</v>
      </c>
      <c r="C183" s="86" t="s">
        <v>143</v>
      </c>
      <c r="D183" s="88">
        <v>2005</v>
      </c>
      <c r="E183" s="88" t="s">
        <v>9</v>
      </c>
      <c r="F183" s="43">
        <v>1.2233333333333334</v>
      </c>
      <c r="G183" s="89">
        <v>51.333333333333336</v>
      </c>
      <c r="H183" s="86" t="s">
        <v>315</v>
      </c>
      <c r="I183" s="37" t="s">
        <v>12</v>
      </c>
      <c r="J183" s="37" t="str">
        <f>VLOOKUP(B183,psč_kraj!$T$1:$V$5010,3,FALSE)</f>
        <v>Praha</v>
      </c>
      <c r="K183" s="43">
        <v>0</v>
      </c>
      <c r="L183" s="89">
        <v>82</v>
      </c>
    </row>
    <row r="184" spans="1:12" x14ac:dyDescent="0.45">
      <c r="A184" s="37">
        <v>9150334</v>
      </c>
      <c r="B184" s="38">
        <v>16145</v>
      </c>
      <c r="C184" s="37" t="s">
        <v>172</v>
      </c>
      <c r="D184" s="39">
        <v>2005</v>
      </c>
      <c r="E184" s="39" t="s">
        <v>36</v>
      </c>
      <c r="F184" s="43">
        <v>0</v>
      </c>
      <c r="G184" s="54">
        <v>62</v>
      </c>
      <c r="H184" s="37" t="s">
        <v>315</v>
      </c>
      <c r="I184" s="37" t="s">
        <v>12</v>
      </c>
      <c r="J184" s="37" t="str">
        <f>VLOOKUP(B184,psč_kraj!$T$1:$V$5010,3,FALSE)</f>
        <v>Praha</v>
      </c>
      <c r="K184" s="43">
        <v>0</v>
      </c>
      <c r="L184" s="54">
        <v>144</v>
      </c>
    </row>
    <row r="185" spans="1:12" s="92" customFormat="1" ht="14.65" thickBot="1" x14ac:dyDescent="0.5">
      <c r="A185" s="92">
        <v>9155110</v>
      </c>
      <c r="B185" s="93">
        <v>171052</v>
      </c>
      <c r="C185" s="92" t="s">
        <v>165</v>
      </c>
      <c r="D185" s="94">
        <v>2006</v>
      </c>
      <c r="E185" s="94" t="s">
        <v>9</v>
      </c>
      <c r="F185" s="43">
        <v>41.333333333333336</v>
      </c>
      <c r="G185" s="95">
        <v>0</v>
      </c>
      <c r="H185" s="92" t="s">
        <v>315</v>
      </c>
      <c r="I185" s="37" t="s">
        <v>12</v>
      </c>
      <c r="J185" s="37" t="str">
        <f>VLOOKUP(B185,psč_kraj!$T$1:$V$5010,3,FALSE)</f>
        <v>Praha</v>
      </c>
      <c r="K185" s="43">
        <v>170</v>
      </c>
      <c r="L185" s="95">
        <v>0</v>
      </c>
    </row>
    <row r="186" spans="1:12" s="86" customFormat="1" ht="14.65" thickTop="1" x14ac:dyDescent="0.45">
      <c r="A186" s="86">
        <v>9150372</v>
      </c>
      <c r="B186" s="87">
        <v>16033</v>
      </c>
      <c r="C186" s="86" t="s">
        <v>189</v>
      </c>
      <c r="D186" s="88">
        <v>2006</v>
      </c>
      <c r="E186" s="88" t="s">
        <v>36</v>
      </c>
      <c r="F186" s="43">
        <v>0</v>
      </c>
      <c r="G186" s="89">
        <v>1.7333333333333332</v>
      </c>
      <c r="H186" s="86" t="s">
        <v>315</v>
      </c>
      <c r="I186" s="37" t="s">
        <v>12</v>
      </c>
      <c r="J186" s="37" t="str">
        <f>VLOOKUP(B186,psč_kraj!$T$1:$V$5010,3,FALSE)</f>
        <v>Praha</v>
      </c>
      <c r="K186" s="43">
        <v>0</v>
      </c>
      <c r="L186" s="89">
        <v>0</v>
      </c>
    </row>
    <row r="187" spans="1:12" x14ac:dyDescent="0.45">
      <c r="A187" s="37">
        <v>9150343</v>
      </c>
      <c r="B187" s="38">
        <v>16114</v>
      </c>
      <c r="C187" s="37" t="s">
        <v>194</v>
      </c>
      <c r="D187" s="39">
        <v>2006</v>
      </c>
      <c r="E187" s="39" t="s">
        <v>36</v>
      </c>
      <c r="F187" s="43">
        <v>86.666666666666671</v>
      </c>
      <c r="G187" s="54">
        <v>0</v>
      </c>
      <c r="H187" s="37" t="s">
        <v>315</v>
      </c>
      <c r="I187" s="37" t="s">
        <v>12</v>
      </c>
      <c r="J187" s="37" t="s">
        <v>12</v>
      </c>
      <c r="K187" s="43">
        <v>195</v>
      </c>
      <c r="L187" s="54">
        <v>0</v>
      </c>
    </row>
    <row r="188" spans="1:12" x14ac:dyDescent="0.45">
      <c r="B188" s="38">
        <v>2018470</v>
      </c>
      <c r="C188" s="37" t="s">
        <v>70</v>
      </c>
      <c r="D188" s="39">
        <v>2007</v>
      </c>
      <c r="E188" s="39" t="s">
        <v>9</v>
      </c>
      <c r="F188" s="43">
        <v>37.333333333333336</v>
      </c>
      <c r="G188" s="54">
        <v>42</v>
      </c>
      <c r="H188" s="37" t="s">
        <v>315</v>
      </c>
      <c r="I188" s="37" t="s">
        <v>12</v>
      </c>
      <c r="J188" s="37" t="str">
        <f>VLOOKUP(B188,psč_kraj!$T$1:$V$5010,3,FALSE)</f>
        <v>Praha</v>
      </c>
      <c r="K188" s="43">
        <v>0</v>
      </c>
      <c r="L188" s="54">
        <v>88</v>
      </c>
    </row>
    <row r="189" spans="1:12" x14ac:dyDescent="0.45">
      <c r="B189" s="38">
        <v>2018319</v>
      </c>
      <c r="C189" s="37" t="s">
        <v>80</v>
      </c>
      <c r="D189" s="39">
        <v>2007</v>
      </c>
      <c r="E189" s="39" t="s">
        <v>9</v>
      </c>
      <c r="F189" s="43">
        <v>0</v>
      </c>
      <c r="G189" s="54">
        <v>17.333333333333332</v>
      </c>
      <c r="H189" s="37" t="s">
        <v>315</v>
      </c>
      <c r="I189" s="37" t="s">
        <v>12</v>
      </c>
      <c r="J189" s="37" t="str">
        <f>VLOOKUP(B189,psč_kraj!$T$1:$V$5010,3,FALSE)</f>
        <v>Praha</v>
      </c>
      <c r="K189" s="43">
        <v>0</v>
      </c>
      <c r="L189" s="54">
        <v>0</v>
      </c>
    </row>
    <row r="190" spans="1:12" x14ac:dyDescent="0.45">
      <c r="B190" s="38">
        <v>2019135</v>
      </c>
      <c r="C190" s="37" t="s">
        <v>87</v>
      </c>
      <c r="D190" s="39">
        <v>2007</v>
      </c>
      <c r="E190" s="39" t="s">
        <v>9</v>
      </c>
      <c r="F190" s="43">
        <v>0</v>
      </c>
      <c r="G190" s="54">
        <v>7.333333333333333</v>
      </c>
      <c r="H190" s="37" t="s">
        <v>315</v>
      </c>
      <c r="I190" s="37" t="s">
        <v>12</v>
      </c>
      <c r="J190" s="37" t="str">
        <f>VLOOKUP(B190,psč_kraj!$T$1:$V$5010,3,FALSE)</f>
        <v>Praha</v>
      </c>
      <c r="K190" s="43">
        <v>0</v>
      </c>
      <c r="L190" s="54">
        <v>0</v>
      </c>
    </row>
    <row r="191" spans="1:12" x14ac:dyDescent="0.45">
      <c r="B191" s="38">
        <v>2018017</v>
      </c>
      <c r="C191" s="37" t="s">
        <v>101</v>
      </c>
      <c r="D191" s="39">
        <v>2007</v>
      </c>
      <c r="E191" s="39" t="s">
        <v>36</v>
      </c>
      <c r="F191" s="43">
        <v>0</v>
      </c>
      <c r="G191" s="54">
        <v>86.666666666666671</v>
      </c>
      <c r="H191" s="37" t="s">
        <v>315</v>
      </c>
      <c r="I191" s="37" t="s">
        <v>12</v>
      </c>
      <c r="J191" s="37" t="str">
        <f>VLOOKUP(B191,psč_kraj!$T$1:$V$5010,3,FALSE)</f>
        <v>Praha</v>
      </c>
      <c r="K191" s="43">
        <v>0</v>
      </c>
      <c r="L191" s="54">
        <v>94</v>
      </c>
    </row>
    <row r="192" spans="1:12" x14ac:dyDescent="0.45">
      <c r="B192" s="38">
        <v>16118</v>
      </c>
      <c r="C192" s="37" t="s">
        <v>134</v>
      </c>
      <c r="D192" s="39">
        <v>2007</v>
      </c>
      <c r="E192" s="39" t="s">
        <v>36</v>
      </c>
      <c r="F192" s="43">
        <v>100</v>
      </c>
      <c r="G192" s="54">
        <v>0</v>
      </c>
      <c r="H192" s="37" t="s">
        <v>315</v>
      </c>
      <c r="I192" s="37" t="s">
        <v>12</v>
      </c>
      <c r="J192" s="37" t="str">
        <f>VLOOKUP(B192,psč_kraj!$T$1:$V$5010,3,FALSE)</f>
        <v>Praha</v>
      </c>
      <c r="K192" s="43">
        <v>140</v>
      </c>
      <c r="L192" s="54">
        <v>0</v>
      </c>
    </row>
    <row r="193" spans="1:12" x14ac:dyDescent="0.45">
      <c r="B193" s="38">
        <v>2021102</v>
      </c>
      <c r="C193" s="37" t="s">
        <v>272</v>
      </c>
      <c r="D193" s="39">
        <v>2008</v>
      </c>
      <c r="E193" s="39" t="s">
        <v>9</v>
      </c>
      <c r="H193" s="37" t="s">
        <v>314</v>
      </c>
      <c r="J193" s="37" t="str">
        <f>VLOOKUP(B193,psč_kraj!$T$1:$V$5010,3,FALSE)</f>
        <v>Praha</v>
      </c>
      <c r="K193" s="43">
        <v>0</v>
      </c>
      <c r="L193" s="54">
        <v>85</v>
      </c>
    </row>
    <row r="194" spans="1:12" x14ac:dyDescent="0.45">
      <c r="B194" s="38">
        <v>2011001</v>
      </c>
      <c r="C194" s="37" t="s">
        <v>93</v>
      </c>
      <c r="D194" s="39">
        <v>2008</v>
      </c>
      <c r="E194" s="39" t="s">
        <v>9</v>
      </c>
      <c r="F194" s="43">
        <v>24</v>
      </c>
      <c r="G194" s="54">
        <v>0</v>
      </c>
      <c r="H194" s="37" t="s">
        <v>314</v>
      </c>
      <c r="I194" s="37" t="s">
        <v>12</v>
      </c>
      <c r="J194" s="37" t="str">
        <f>VLOOKUP(B194,psč_kraj!$T$1:$V$5010,3,FALSE)</f>
        <v>Praha</v>
      </c>
      <c r="K194" s="43">
        <v>40</v>
      </c>
      <c r="L194" s="54">
        <v>0</v>
      </c>
    </row>
    <row r="195" spans="1:12" x14ac:dyDescent="0.45">
      <c r="B195" s="38">
        <v>2018004</v>
      </c>
      <c r="C195" s="37" t="s">
        <v>78</v>
      </c>
      <c r="D195" s="39">
        <v>2008</v>
      </c>
      <c r="E195" s="39" t="s">
        <v>9</v>
      </c>
      <c r="F195" s="43">
        <v>0</v>
      </c>
      <c r="G195" s="54">
        <v>20.666666666666668</v>
      </c>
      <c r="H195" s="37" t="s">
        <v>314</v>
      </c>
      <c r="I195" s="37" t="s">
        <v>12</v>
      </c>
      <c r="J195" s="37" t="str">
        <f>VLOOKUP(B195,psč_kraj!$T$1:$V$5010,3,FALSE)</f>
        <v>Praha</v>
      </c>
      <c r="K195" s="43">
        <v>0</v>
      </c>
      <c r="L195" s="54">
        <v>0</v>
      </c>
    </row>
    <row r="196" spans="1:12" x14ac:dyDescent="0.45">
      <c r="B196" s="38">
        <v>2021117</v>
      </c>
      <c r="C196" s="37" t="s">
        <v>106</v>
      </c>
      <c r="D196" s="39">
        <v>2008</v>
      </c>
      <c r="E196" s="39" t="s">
        <v>36</v>
      </c>
      <c r="F196" s="43">
        <v>19.333333333333332</v>
      </c>
      <c r="G196" s="54">
        <v>37</v>
      </c>
      <c r="H196" s="37" t="s">
        <v>314</v>
      </c>
      <c r="I196" s="37" t="s">
        <v>12</v>
      </c>
      <c r="J196" s="37" t="str">
        <f>VLOOKUP(B196,psč_kraj!$T$1:$V$5010,3,FALSE)</f>
        <v>Praha</v>
      </c>
      <c r="K196" s="43">
        <v>0</v>
      </c>
      <c r="L196" s="54">
        <v>260</v>
      </c>
    </row>
    <row r="197" spans="1:12" x14ac:dyDescent="0.45">
      <c r="B197" s="38">
        <v>2022085</v>
      </c>
      <c r="C197" s="37" t="s">
        <v>84</v>
      </c>
      <c r="D197" s="39">
        <v>2009</v>
      </c>
      <c r="E197" s="39" t="s">
        <v>9</v>
      </c>
      <c r="F197" s="43">
        <v>0</v>
      </c>
      <c r="G197" s="54">
        <v>10</v>
      </c>
      <c r="H197" s="37" t="s">
        <v>314</v>
      </c>
      <c r="I197" s="37" t="s">
        <v>12</v>
      </c>
      <c r="J197" s="37" t="str">
        <f>VLOOKUP(B197,psč_kraj!$T$1:$V$5010,3,FALSE)</f>
        <v>Praha</v>
      </c>
      <c r="K197" s="43">
        <v>0</v>
      </c>
      <c r="L197" s="54">
        <v>124</v>
      </c>
    </row>
    <row r="198" spans="1:12" x14ac:dyDescent="0.45">
      <c r="B198" s="38">
        <v>2018318</v>
      </c>
      <c r="C198" s="37" t="s">
        <v>102</v>
      </c>
      <c r="D198" s="39">
        <v>2009</v>
      </c>
      <c r="E198" s="39" t="s">
        <v>36</v>
      </c>
      <c r="F198" s="43">
        <v>0</v>
      </c>
      <c r="G198" s="54">
        <v>63.333333333333336</v>
      </c>
      <c r="H198" s="37" t="s">
        <v>314</v>
      </c>
      <c r="I198" s="37" t="s">
        <v>12</v>
      </c>
      <c r="J198" s="37" t="str">
        <f>VLOOKUP(B198,psč_kraj!$T$1:$V$5010,3,FALSE)</f>
        <v>Praha</v>
      </c>
      <c r="K198" s="43">
        <v>0</v>
      </c>
      <c r="L198" s="54">
        <v>29</v>
      </c>
    </row>
    <row r="199" spans="1:12" x14ac:dyDescent="0.45">
      <c r="B199" s="38">
        <v>2021111</v>
      </c>
      <c r="C199" s="37" t="s">
        <v>126</v>
      </c>
      <c r="D199" s="39">
        <v>2009</v>
      </c>
      <c r="E199" s="39" t="s">
        <v>36</v>
      </c>
      <c r="F199" s="43">
        <v>13.333333333333334</v>
      </c>
      <c r="G199" s="54">
        <v>10.666666666666666</v>
      </c>
      <c r="H199" s="37" t="s">
        <v>314</v>
      </c>
      <c r="I199" s="37" t="s">
        <v>12</v>
      </c>
      <c r="J199" s="37" t="str">
        <f>VLOOKUP(B199,psč_kraj!$T$1:$V$5010,3,FALSE)</f>
        <v>Praha</v>
      </c>
      <c r="K199" s="43">
        <v>0</v>
      </c>
      <c r="L199" s="54">
        <v>0</v>
      </c>
    </row>
    <row r="200" spans="1:12" x14ac:dyDescent="0.45">
      <c r="B200" s="37">
        <v>2023023</v>
      </c>
      <c r="C200" s="37" t="s">
        <v>456</v>
      </c>
      <c r="D200" s="37">
        <v>2010</v>
      </c>
      <c r="E200" s="39" t="s">
        <v>9</v>
      </c>
      <c r="H200" s="37" t="s">
        <v>314</v>
      </c>
      <c r="J200" s="37" t="str">
        <f>VLOOKUP(B200,psč_kraj!$T$1:$V$5010,3,FALSE)</f>
        <v>Praha</v>
      </c>
      <c r="K200" s="43">
        <v>95</v>
      </c>
      <c r="L200" s="54">
        <v>0</v>
      </c>
    </row>
    <row r="201" spans="1:12" x14ac:dyDescent="0.45">
      <c r="B201" s="38">
        <v>2021108</v>
      </c>
      <c r="C201" s="37" t="s">
        <v>281</v>
      </c>
      <c r="D201" s="39">
        <v>2010</v>
      </c>
      <c r="E201" s="39" t="s">
        <v>9</v>
      </c>
      <c r="H201" s="37" t="s">
        <v>314</v>
      </c>
      <c r="J201" s="37" t="str">
        <f>VLOOKUP(B201,psč_kraj!$T$1:$V$5010,3,FALSE)</f>
        <v>Praha</v>
      </c>
      <c r="K201" s="43">
        <v>0</v>
      </c>
      <c r="L201" s="54">
        <v>0</v>
      </c>
    </row>
    <row r="202" spans="1:12" x14ac:dyDescent="0.45">
      <c r="B202" s="38">
        <v>2022045</v>
      </c>
      <c r="C202" s="37" t="s">
        <v>274</v>
      </c>
      <c r="D202" s="39">
        <v>2010</v>
      </c>
      <c r="E202" s="39" t="s">
        <v>36</v>
      </c>
      <c r="H202" s="37" t="s">
        <v>314</v>
      </c>
      <c r="J202" s="37" t="str">
        <f>VLOOKUP(B202,psč_kraj!$T$1:$V$5010,3,FALSE)</f>
        <v>Praha</v>
      </c>
      <c r="K202" s="43">
        <v>0</v>
      </c>
      <c r="L202" s="54">
        <v>45</v>
      </c>
    </row>
    <row r="203" spans="1:12" x14ac:dyDescent="0.45">
      <c r="A203" s="60"/>
      <c r="B203" s="38">
        <v>2022093</v>
      </c>
      <c r="C203" s="37" t="s">
        <v>282</v>
      </c>
      <c r="D203" s="39">
        <v>2010</v>
      </c>
      <c r="E203" s="39" t="s">
        <v>36</v>
      </c>
      <c r="H203" s="37" t="s">
        <v>314</v>
      </c>
      <c r="J203" s="37" t="str">
        <f>VLOOKUP(B203,psč_kraj!$T$1:$V$5010,3,FALSE)</f>
        <v>Praha</v>
      </c>
      <c r="K203" s="43">
        <v>0</v>
      </c>
      <c r="L203" s="54">
        <v>34</v>
      </c>
    </row>
    <row r="204" spans="1:12" x14ac:dyDescent="0.45">
      <c r="B204" s="38">
        <v>2020143</v>
      </c>
      <c r="C204" s="37" t="s">
        <v>122</v>
      </c>
      <c r="D204" s="39">
        <v>2010</v>
      </c>
      <c r="E204" s="39" t="s">
        <v>36</v>
      </c>
      <c r="F204" s="43">
        <v>0</v>
      </c>
      <c r="G204" s="54">
        <v>14.666666666666666</v>
      </c>
      <c r="H204" s="37" t="s">
        <v>314</v>
      </c>
      <c r="I204" s="37" t="s">
        <v>12</v>
      </c>
      <c r="J204" s="37" t="str">
        <f>VLOOKUP(B204,psč_kraj!$T$1:$V$5010,3,FALSE)</f>
        <v>Praha</v>
      </c>
      <c r="K204" s="43">
        <v>0</v>
      </c>
      <c r="L204" s="54">
        <v>11</v>
      </c>
    </row>
    <row r="205" spans="1:12" x14ac:dyDescent="0.45">
      <c r="B205" s="38">
        <v>171014</v>
      </c>
      <c r="C205" s="37" t="s">
        <v>142</v>
      </c>
      <c r="D205" s="39">
        <v>2010</v>
      </c>
      <c r="E205" s="39" t="s">
        <v>36</v>
      </c>
      <c r="F205" s="43">
        <v>28.333333333333332</v>
      </c>
      <c r="G205" s="54">
        <v>0</v>
      </c>
      <c r="H205" s="37" t="s">
        <v>314</v>
      </c>
      <c r="I205" s="37" t="s">
        <v>12</v>
      </c>
      <c r="J205" s="37" t="str">
        <f>VLOOKUP(B205,psč_kraj!$T$1:$V$5010,3,FALSE)</f>
        <v>Praha</v>
      </c>
      <c r="K205" s="43">
        <v>50</v>
      </c>
      <c r="L205" s="54">
        <v>0</v>
      </c>
    </row>
    <row r="206" spans="1:12" x14ac:dyDescent="0.45">
      <c r="B206" s="38">
        <v>2018436</v>
      </c>
      <c r="C206" s="37" t="s">
        <v>11</v>
      </c>
      <c r="D206" s="39">
        <v>2011</v>
      </c>
      <c r="E206" s="39" t="s">
        <v>9</v>
      </c>
      <c r="F206" s="43">
        <v>26.666666666666668</v>
      </c>
      <c r="G206" s="54">
        <v>93.333333333333329</v>
      </c>
      <c r="H206" s="37" t="s">
        <v>314</v>
      </c>
      <c r="I206" s="37" t="s">
        <v>12</v>
      </c>
      <c r="J206" s="37" t="str">
        <f>VLOOKUP(B206,psč_kraj!$T$1:$V$5010,3,FALSE)</f>
        <v>Praha</v>
      </c>
      <c r="K206" s="43">
        <v>170</v>
      </c>
      <c r="L206" s="54">
        <v>166</v>
      </c>
    </row>
    <row r="207" spans="1:12" s="92" customFormat="1" ht="14.65" thickBot="1" x14ac:dyDescent="0.5">
      <c r="B207" s="93">
        <v>2020116</v>
      </c>
      <c r="C207" s="92" t="s">
        <v>30</v>
      </c>
      <c r="D207" s="94">
        <v>2011</v>
      </c>
      <c r="E207" s="94" t="s">
        <v>9</v>
      </c>
      <c r="F207" s="43">
        <v>0</v>
      </c>
      <c r="G207" s="95">
        <v>11.333333333333334</v>
      </c>
      <c r="H207" s="92" t="s">
        <v>314</v>
      </c>
      <c r="I207" s="37" t="s">
        <v>12</v>
      </c>
      <c r="J207" s="37" t="str">
        <f>VLOOKUP(B207,psč_kraj!$T$1:$V$5010,3,FALSE)</f>
        <v>Praha</v>
      </c>
      <c r="K207" s="43">
        <v>0</v>
      </c>
      <c r="L207" s="95">
        <v>0</v>
      </c>
    </row>
    <row r="208" spans="1:12" s="86" customFormat="1" ht="14.65" thickTop="1" x14ac:dyDescent="0.45">
      <c r="B208" s="87">
        <v>2021106</v>
      </c>
      <c r="C208" s="86" t="s">
        <v>37</v>
      </c>
      <c r="D208" s="88">
        <v>2011</v>
      </c>
      <c r="E208" s="88" t="s">
        <v>36</v>
      </c>
      <c r="F208" s="43">
        <v>28.333333333333332</v>
      </c>
      <c r="G208" s="89">
        <v>93.333333333333329</v>
      </c>
      <c r="H208" s="86" t="s">
        <v>314</v>
      </c>
      <c r="I208" s="37" t="s">
        <v>12</v>
      </c>
      <c r="J208" s="37" t="str">
        <f>VLOOKUP(B208,psč_kraj!$T$1:$V$5010,3,FALSE)</f>
        <v>Praha</v>
      </c>
      <c r="K208" s="43">
        <v>0</v>
      </c>
      <c r="L208" s="89">
        <v>112</v>
      </c>
    </row>
    <row r="209" spans="2:12" x14ac:dyDescent="0.45">
      <c r="B209" s="38">
        <v>2021105</v>
      </c>
      <c r="C209" s="37" t="s">
        <v>39</v>
      </c>
      <c r="D209" s="39">
        <v>2011</v>
      </c>
      <c r="E209" s="39" t="s">
        <v>36</v>
      </c>
      <c r="F209" s="43">
        <v>31.666666666666668</v>
      </c>
      <c r="G209" s="54">
        <v>56.666666666666664</v>
      </c>
      <c r="H209" s="37" t="s">
        <v>314</v>
      </c>
      <c r="I209" s="37" t="s">
        <v>12</v>
      </c>
      <c r="J209" s="37" t="str">
        <f>VLOOKUP(B209,psč_kraj!$T$1:$V$5010,3,FALSE)</f>
        <v>Praha</v>
      </c>
      <c r="K209" s="43">
        <v>0</v>
      </c>
      <c r="L209" s="54">
        <v>58</v>
      </c>
    </row>
    <row r="210" spans="2:12" x14ac:dyDescent="0.45">
      <c r="B210" s="38">
        <v>2022993</v>
      </c>
      <c r="C210" s="37" t="s">
        <v>280</v>
      </c>
      <c r="D210" s="39">
        <v>2011</v>
      </c>
      <c r="E210" s="39" t="s">
        <v>36</v>
      </c>
      <c r="H210" s="37" t="s">
        <v>314</v>
      </c>
      <c r="J210" s="37" t="s">
        <v>12</v>
      </c>
      <c r="K210" s="43">
        <v>0</v>
      </c>
      <c r="L210" s="54">
        <v>6</v>
      </c>
    </row>
    <row r="211" spans="2:12" x14ac:dyDescent="0.45">
      <c r="B211" s="38">
        <v>2022086</v>
      </c>
      <c r="C211" s="37" t="s">
        <v>21</v>
      </c>
      <c r="D211" s="39">
        <v>2012</v>
      </c>
      <c r="E211" s="39" t="s">
        <v>9</v>
      </c>
      <c r="F211" s="43">
        <v>0</v>
      </c>
      <c r="G211" s="54">
        <v>24</v>
      </c>
      <c r="H211" s="37" t="s">
        <v>313</v>
      </c>
      <c r="I211" s="37" t="s">
        <v>12</v>
      </c>
      <c r="J211" s="37" t="str">
        <f>VLOOKUP(B211,psč_kraj!$T$1:$V$5010,3,FALSE)</f>
        <v>Praha</v>
      </c>
      <c r="K211" s="43">
        <v>0</v>
      </c>
      <c r="L211" s="54">
        <v>0</v>
      </c>
    </row>
    <row r="212" spans="2:12" x14ac:dyDescent="0.45">
      <c r="B212" s="37">
        <v>2018448</v>
      </c>
      <c r="C212" s="37" t="s">
        <v>464</v>
      </c>
      <c r="D212" s="39">
        <v>2012</v>
      </c>
      <c r="E212" s="39" t="s">
        <v>36</v>
      </c>
      <c r="H212" s="37" t="s">
        <v>313</v>
      </c>
      <c r="J212" s="37" t="str">
        <f>VLOOKUP(B212,psč_kraj!$T$1:$V$5010,3,FALSE)</f>
        <v>Praha</v>
      </c>
      <c r="K212" s="43">
        <v>32</v>
      </c>
      <c r="L212" s="54">
        <v>0</v>
      </c>
    </row>
    <row r="213" spans="2:12" x14ac:dyDescent="0.45">
      <c r="B213" s="38">
        <v>2022023</v>
      </c>
      <c r="C213" s="37" t="s">
        <v>15</v>
      </c>
      <c r="D213" s="39">
        <v>2013</v>
      </c>
      <c r="E213" s="39" t="s">
        <v>9</v>
      </c>
      <c r="F213" s="43">
        <v>16.666666666666668</v>
      </c>
      <c r="G213" s="54">
        <v>60</v>
      </c>
      <c r="H213" s="37" t="s">
        <v>313</v>
      </c>
      <c r="I213" s="37" t="s">
        <v>12</v>
      </c>
      <c r="J213" s="37" t="str">
        <f>VLOOKUP(B213,psč_kraj!$T$1:$V$5010,3,FALSE)</f>
        <v>Praha</v>
      </c>
      <c r="K213" s="43">
        <v>220</v>
      </c>
      <c r="L213" s="54">
        <v>160</v>
      </c>
    </row>
    <row r="214" spans="2:12" x14ac:dyDescent="0.45">
      <c r="B214" s="37">
        <v>2022107</v>
      </c>
      <c r="C214" s="37" t="s">
        <v>470</v>
      </c>
      <c r="D214" s="39">
        <v>2013</v>
      </c>
      <c r="E214" s="39" t="s">
        <v>9</v>
      </c>
      <c r="H214" s="37" t="s">
        <v>313</v>
      </c>
      <c r="J214" s="37" t="str">
        <f>VLOOKUP(B214,psč_kraj!$T$1:$V$5010,3,FALSE)</f>
        <v>Praha</v>
      </c>
      <c r="K214" s="43">
        <v>0</v>
      </c>
      <c r="L214" s="54">
        <v>0</v>
      </c>
    </row>
    <row r="215" spans="2:12" x14ac:dyDescent="0.45">
      <c r="B215" s="38">
        <v>2022036</v>
      </c>
      <c r="C215" s="37" t="s">
        <v>43</v>
      </c>
      <c r="D215" s="39">
        <v>2013</v>
      </c>
      <c r="E215" s="39" t="s">
        <v>36</v>
      </c>
      <c r="F215" s="43">
        <v>10.666666666666666</v>
      </c>
      <c r="G215" s="54">
        <v>36.333333333333336</v>
      </c>
      <c r="H215" s="37" t="s">
        <v>313</v>
      </c>
      <c r="I215" s="37" t="s">
        <v>12</v>
      </c>
      <c r="J215" s="37" t="str">
        <f>VLOOKUP(B215,psč_kraj!$T$1:$V$5010,3,FALSE)</f>
        <v>Praha</v>
      </c>
      <c r="K215" s="43">
        <v>45</v>
      </c>
      <c r="L215" s="54">
        <v>205</v>
      </c>
    </row>
    <row r="216" spans="2:12" x14ac:dyDescent="0.45">
      <c r="B216" s="38">
        <v>2022074</v>
      </c>
      <c r="C216" s="37" t="s">
        <v>62</v>
      </c>
      <c r="D216" s="39">
        <v>2013</v>
      </c>
      <c r="E216" s="39" t="s">
        <v>36</v>
      </c>
      <c r="F216" s="43">
        <v>10.666666666666666</v>
      </c>
      <c r="G216" s="54">
        <v>0</v>
      </c>
      <c r="H216" s="37" t="s">
        <v>313</v>
      </c>
      <c r="I216" s="37" t="s">
        <v>12</v>
      </c>
      <c r="J216" s="37" t="str">
        <f>VLOOKUP(B216,psč_kraj!$T$1:$V$5010,3,FALSE)</f>
        <v>Praha</v>
      </c>
      <c r="K216" s="43">
        <v>0</v>
      </c>
      <c r="L216" s="54">
        <v>0</v>
      </c>
    </row>
    <row r="217" spans="2:12" x14ac:dyDescent="0.45">
      <c r="B217" s="37">
        <v>2023022</v>
      </c>
      <c r="C217" s="37" t="s">
        <v>455</v>
      </c>
      <c r="D217" s="37">
        <v>2013</v>
      </c>
      <c r="E217" s="39" t="s">
        <v>36</v>
      </c>
      <c r="H217" s="37" t="s">
        <v>313</v>
      </c>
      <c r="J217" s="37" t="str">
        <f>VLOOKUP(B217,psč_kraj!$T$1:$V$5010,3,FALSE)</f>
        <v>Praha</v>
      </c>
      <c r="K217" s="43">
        <v>0</v>
      </c>
      <c r="L217" s="54">
        <v>0</v>
      </c>
    </row>
    <row r="218" spans="2:12" x14ac:dyDescent="0.45">
      <c r="B218" s="38">
        <v>2022035</v>
      </c>
      <c r="C218" s="37" t="s">
        <v>32</v>
      </c>
      <c r="D218" s="39">
        <v>2015</v>
      </c>
      <c r="E218" s="39" t="s">
        <v>9</v>
      </c>
      <c r="F218" s="43">
        <v>12</v>
      </c>
      <c r="G218" s="54">
        <v>8.6666666666666661</v>
      </c>
      <c r="H218" s="37" t="s">
        <v>313</v>
      </c>
      <c r="I218" s="37" t="s">
        <v>12</v>
      </c>
      <c r="J218" s="37" t="str">
        <f>VLOOKUP(B218,psč_kraj!$T$1:$V$5010,3,FALSE)</f>
        <v>Praha</v>
      </c>
      <c r="K218" s="43">
        <v>0</v>
      </c>
      <c r="L218" s="54">
        <v>0</v>
      </c>
    </row>
    <row r="219" spans="2:12" x14ac:dyDescent="0.45">
      <c r="B219" s="37">
        <v>2022111</v>
      </c>
      <c r="C219" s="37" t="s">
        <v>463</v>
      </c>
      <c r="D219" s="39">
        <v>2015</v>
      </c>
      <c r="E219" s="39" t="s">
        <v>36</v>
      </c>
      <c r="H219" s="37" t="s">
        <v>313</v>
      </c>
      <c r="J219" s="37" t="str">
        <f>VLOOKUP(B219,psč_kraj!$T$1:$V$5010,3,FALSE)</f>
        <v>Praha</v>
      </c>
      <c r="K219" s="43">
        <v>29</v>
      </c>
      <c r="L219" s="54">
        <v>0</v>
      </c>
    </row>
    <row r="220" spans="2:12" x14ac:dyDescent="0.45">
      <c r="B220" s="37">
        <v>2023020</v>
      </c>
      <c r="C220" s="37" t="s">
        <v>453</v>
      </c>
      <c r="D220" s="37">
        <v>2015</v>
      </c>
      <c r="E220" s="39" t="s">
        <v>36</v>
      </c>
      <c r="H220" s="37" t="s">
        <v>313</v>
      </c>
      <c r="J220" s="37" t="str">
        <f>VLOOKUP(B220,psč_kraj!$T$1:$V$5010,3,FALSE)</f>
        <v>Praha</v>
      </c>
      <c r="K220" s="43">
        <v>0</v>
      </c>
      <c r="L220" s="54">
        <v>0</v>
      </c>
    </row>
    <row r="221" spans="2:12" x14ac:dyDescent="0.45">
      <c r="B221" s="37">
        <v>2022118</v>
      </c>
      <c r="C221" s="37" t="s">
        <v>469</v>
      </c>
      <c r="D221" s="39">
        <v>2015</v>
      </c>
      <c r="E221" s="39" t="s">
        <v>36</v>
      </c>
      <c r="H221" s="37" t="s">
        <v>313</v>
      </c>
      <c r="J221" s="37" t="str">
        <f>VLOOKUP(B221,psč_kraj!$T$1:$V$5010,3,FALSE)</f>
        <v>Praha</v>
      </c>
      <c r="K221" s="43">
        <v>0</v>
      </c>
      <c r="L221" s="54">
        <v>0</v>
      </c>
    </row>
    <row r="222" spans="2:12" x14ac:dyDescent="0.45">
      <c r="B222" s="38">
        <v>2023001</v>
      </c>
      <c r="C222" s="37" t="s">
        <v>255</v>
      </c>
      <c r="D222" s="39">
        <v>2016</v>
      </c>
      <c r="E222" s="39" t="s">
        <v>9</v>
      </c>
      <c r="H222" s="37" t="s">
        <v>313</v>
      </c>
      <c r="J222" s="37" t="str">
        <f>VLOOKUP(B222,psč_kraj!$T$1:$V$5010,3,FALSE)</f>
        <v>Praha</v>
      </c>
      <c r="K222" s="43">
        <v>0</v>
      </c>
      <c r="L222" s="54">
        <v>24</v>
      </c>
    </row>
    <row r="223" spans="2:12" x14ac:dyDescent="0.45">
      <c r="B223" s="38">
        <v>2023015</v>
      </c>
      <c r="C223" s="37" t="s">
        <v>284</v>
      </c>
      <c r="D223" s="39">
        <v>2016</v>
      </c>
      <c r="E223" s="39" t="s">
        <v>36</v>
      </c>
      <c r="H223" s="37" t="s">
        <v>313</v>
      </c>
      <c r="J223" s="37" t="str">
        <f>VLOOKUP(B223,psč_kraj!$T$1:$V$5010,3,FALSE)</f>
        <v>Praha</v>
      </c>
      <c r="K223" s="43">
        <v>76</v>
      </c>
      <c r="L223" s="54">
        <v>32</v>
      </c>
    </row>
    <row r="224" spans="2:12" x14ac:dyDescent="0.45">
      <c r="B224" s="38">
        <v>2023999</v>
      </c>
      <c r="C224" s="37" t="s">
        <v>279</v>
      </c>
      <c r="D224" s="39">
        <v>2016</v>
      </c>
      <c r="E224" s="39" t="s">
        <v>36</v>
      </c>
      <c r="H224" s="37" t="s">
        <v>313</v>
      </c>
      <c r="J224" s="37" t="str">
        <f>VLOOKUP(B224,psč_kraj!$T$1:$V$5010,3,FALSE)</f>
        <v>Praha</v>
      </c>
      <c r="K224" s="43">
        <v>40</v>
      </c>
      <c r="L224" s="54">
        <v>22</v>
      </c>
    </row>
    <row r="225" spans="1:12" x14ac:dyDescent="0.45">
      <c r="B225" s="38">
        <v>2023016</v>
      </c>
      <c r="C225" s="37" t="s">
        <v>285</v>
      </c>
      <c r="D225" s="39">
        <v>2017</v>
      </c>
      <c r="E225" s="39" t="s">
        <v>36</v>
      </c>
      <c r="H225" s="37" t="s">
        <v>313</v>
      </c>
      <c r="J225" s="37" t="str">
        <f>VLOOKUP(B225,psč_kraj!$T$1:$V$5010,3,FALSE)</f>
        <v>Praha</v>
      </c>
      <c r="K225" s="43">
        <v>64</v>
      </c>
      <c r="L225" s="54">
        <v>24</v>
      </c>
    </row>
    <row r="226" spans="1:12" x14ac:dyDescent="0.45">
      <c r="A226" s="37">
        <v>1377206</v>
      </c>
      <c r="B226" s="37">
        <v>2018457</v>
      </c>
      <c r="C226" s="37" t="s">
        <v>457</v>
      </c>
      <c r="D226" s="39">
        <v>1968</v>
      </c>
      <c r="E226" s="39" t="s">
        <v>36</v>
      </c>
      <c r="F226" s="39"/>
      <c r="G226" s="45"/>
      <c r="H226" s="37" t="s">
        <v>316</v>
      </c>
      <c r="J226" s="37" t="str">
        <f>VLOOKUP(B226,psč_kraj!$T$1:$V$5010,3,FALSE)</f>
        <v>Středočeský kraj</v>
      </c>
      <c r="K226" s="43">
        <v>57</v>
      </c>
      <c r="L226" s="54">
        <v>0</v>
      </c>
    </row>
    <row r="227" spans="1:12" x14ac:dyDescent="0.45">
      <c r="A227" s="37">
        <v>1696045</v>
      </c>
      <c r="B227" s="38">
        <v>161027</v>
      </c>
      <c r="C227" s="37" t="s">
        <v>252</v>
      </c>
      <c r="D227" s="39">
        <v>1971</v>
      </c>
      <c r="E227" s="39" t="s">
        <v>36</v>
      </c>
      <c r="F227" s="43">
        <v>4.333333333333333</v>
      </c>
      <c r="G227" s="54">
        <v>0</v>
      </c>
      <c r="H227" s="37" t="s">
        <v>316</v>
      </c>
      <c r="I227" s="37" t="s">
        <v>10</v>
      </c>
      <c r="J227" s="37" t="str">
        <f>VLOOKUP(B227,psč_kraj!$T$1:$V$5010,3,FALSE)</f>
        <v>Středočeský kraj</v>
      </c>
      <c r="K227" s="43">
        <v>85</v>
      </c>
      <c r="L227" s="54">
        <v>0</v>
      </c>
    </row>
    <row r="228" spans="1:12" x14ac:dyDescent="0.45">
      <c r="A228" s="37">
        <v>7150003</v>
      </c>
      <c r="B228" s="38">
        <v>161028</v>
      </c>
      <c r="C228" s="37" t="s">
        <v>245</v>
      </c>
      <c r="D228" s="39">
        <v>1973</v>
      </c>
      <c r="E228" s="39" t="s">
        <v>36</v>
      </c>
      <c r="F228" s="43">
        <v>10.666666666666666</v>
      </c>
      <c r="G228" s="54">
        <v>0</v>
      </c>
      <c r="H228" s="37" t="s">
        <v>316</v>
      </c>
      <c r="I228" s="37" t="s">
        <v>10</v>
      </c>
      <c r="J228" s="37" t="str">
        <f>VLOOKUP(B228,psč_kraj!$T$1:$V$5010,3,FALSE)</f>
        <v>Středočeský kraj</v>
      </c>
      <c r="K228" s="43">
        <v>0</v>
      </c>
      <c r="L228" s="54">
        <v>0</v>
      </c>
    </row>
    <row r="229" spans="1:12" x14ac:dyDescent="0.45">
      <c r="A229" s="37">
        <v>9150213</v>
      </c>
      <c r="B229" s="38">
        <v>161050</v>
      </c>
      <c r="C229" s="37" t="s">
        <v>233</v>
      </c>
      <c r="D229" s="39">
        <v>1981</v>
      </c>
      <c r="E229" s="39" t="s">
        <v>36</v>
      </c>
      <c r="F229" s="43">
        <v>55</v>
      </c>
      <c r="G229" s="54">
        <v>0</v>
      </c>
      <c r="H229" s="37" t="s">
        <v>316</v>
      </c>
      <c r="I229" s="37" t="s">
        <v>10</v>
      </c>
      <c r="J229" s="37" t="str">
        <f>VLOOKUP(B229,psč_kraj!$T$1:$V$5010,3,FALSE)</f>
        <v>Středočeský kraj</v>
      </c>
      <c r="K229" s="43">
        <v>220</v>
      </c>
      <c r="L229" s="54">
        <v>0</v>
      </c>
    </row>
    <row r="230" spans="1:12" x14ac:dyDescent="0.45">
      <c r="A230" s="37">
        <v>9150365</v>
      </c>
      <c r="B230" s="38">
        <v>2022054</v>
      </c>
      <c r="C230" s="37" t="s">
        <v>224</v>
      </c>
      <c r="D230" s="39">
        <v>1982</v>
      </c>
      <c r="E230" s="39" t="s">
        <v>36</v>
      </c>
      <c r="F230" s="43">
        <v>0</v>
      </c>
      <c r="G230" s="54">
        <v>8.0666666666666664</v>
      </c>
      <c r="H230" s="37" t="s">
        <v>316</v>
      </c>
      <c r="I230" s="37" t="s">
        <v>10</v>
      </c>
      <c r="J230" s="37" t="str">
        <f>VLOOKUP(B230,psč_kraj!$T$1:$V$5010,3,FALSE)</f>
        <v>Středočeský kraj</v>
      </c>
      <c r="K230" s="43">
        <v>0</v>
      </c>
      <c r="L230" s="54">
        <v>24</v>
      </c>
    </row>
    <row r="231" spans="1:12" s="92" customFormat="1" ht="14.65" thickBot="1" x14ac:dyDescent="0.5">
      <c r="A231" s="92">
        <v>9150367</v>
      </c>
      <c r="B231" s="93">
        <v>2022056</v>
      </c>
      <c r="C231" s="92" t="s">
        <v>229</v>
      </c>
      <c r="D231" s="94">
        <v>1986</v>
      </c>
      <c r="E231" s="94" t="s">
        <v>36</v>
      </c>
      <c r="F231" s="43">
        <v>0</v>
      </c>
      <c r="G231" s="95">
        <v>5.333333333333333</v>
      </c>
      <c r="H231" s="92" t="s">
        <v>316</v>
      </c>
      <c r="I231" s="37" t="s">
        <v>24</v>
      </c>
      <c r="J231" s="37" t="str">
        <f>VLOOKUP(B231,psč_kraj!$T$1:$V$5010,3,FALSE)</f>
        <v>Středočeský kraj</v>
      </c>
      <c r="K231" s="43">
        <v>0</v>
      </c>
      <c r="L231" s="95">
        <v>0</v>
      </c>
    </row>
    <row r="232" spans="1:12" s="86" customFormat="1" ht="14.65" thickTop="1" x14ac:dyDescent="0.45">
      <c r="A232" s="86">
        <v>9150157</v>
      </c>
      <c r="B232" s="87">
        <v>16049</v>
      </c>
      <c r="C232" s="86" t="s">
        <v>253</v>
      </c>
      <c r="D232" s="88">
        <v>1986</v>
      </c>
      <c r="E232" s="88" t="s">
        <v>36</v>
      </c>
      <c r="F232" s="43">
        <v>2</v>
      </c>
      <c r="G232" s="89">
        <v>0</v>
      </c>
      <c r="H232" s="86" t="s">
        <v>316</v>
      </c>
      <c r="I232" s="37" t="s">
        <v>10</v>
      </c>
      <c r="J232" s="37" t="str">
        <f>VLOOKUP(B232,psč_kraj!$T$1:$V$5010,3,FALSE)</f>
        <v>Středočeský kraj</v>
      </c>
      <c r="K232" s="43">
        <v>0</v>
      </c>
      <c r="L232" s="89">
        <v>0</v>
      </c>
    </row>
    <row r="233" spans="1:12" x14ac:dyDescent="0.45">
      <c r="A233" s="37">
        <v>9150193</v>
      </c>
      <c r="B233" s="38">
        <v>161001</v>
      </c>
      <c r="C233" s="37" t="s">
        <v>216</v>
      </c>
      <c r="D233" s="39">
        <v>1990</v>
      </c>
      <c r="E233" s="39" t="s">
        <v>36</v>
      </c>
      <c r="F233" s="43">
        <v>0</v>
      </c>
      <c r="G233" s="54">
        <v>16.666666666666668</v>
      </c>
      <c r="H233" s="37" t="s">
        <v>316</v>
      </c>
      <c r="I233" s="37" t="s">
        <v>10</v>
      </c>
      <c r="J233" s="37" t="str">
        <f>VLOOKUP(B233,psč_kraj!$T$1:$V$5010,3,FALSE)</f>
        <v>Středočeský kraj</v>
      </c>
      <c r="K233" s="43">
        <v>0</v>
      </c>
      <c r="L233" s="54">
        <v>0</v>
      </c>
    </row>
    <row r="234" spans="1:12" x14ac:dyDescent="0.45">
      <c r="A234" s="37">
        <v>9155052</v>
      </c>
      <c r="B234" s="38">
        <v>18001</v>
      </c>
      <c r="C234" s="37" t="s">
        <v>206</v>
      </c>
      <c r="D234" s="39">
        <v>1996</v>
      </c>
      <c r="E234" s="39" t="s">
        <v>9</v>
      </c>
      <c r="F234" s="43">
        <v>29.833333333333332</v>
      </c>
      <c r="G234" s="54">
        <v>0</v>
      </c>
      <c r="H234" s="37" t="s">
        <v>316</v>
      </c>
      <c r="I234" s="37" t="s">
        <v>10</v>
      </c>
      <c r="J234" s="37" t="str">
        <f>VLOOKUP(B234,psč_kraj!$T$1:$V$5010,3,FALSE)</f>
        <v>Středočeský kraj</v>
      </c>
      <c r="K234" s="43">
        <v>160</v>
      </c>
      <c r="L234" s="54">
        <v>0</v>
      </c>
    </row>
    <row r="235" spans="1:12" x14ac:dyDescent="0.45">
      <c r="A235" s="37">
        <v>9150351</v>
      </c>
      <c r="B235" s="38">
        <v>2022061</v>
      </c>
      <c r="C235" s="37" t="s">
        <v>226</v>
      </c>
      <c r="D235" s="39">
        <v>1996</v>
      </c>
      <c r="E235" s="39" t="s">
        <v>36</v>
      </c>
      <c r="F235" s="43">
        <v>0</v>
      </c>
      <c r="G235" s="54">
        <v>7.333333333333333</v>
      </c>
      <c r="H235" s="37" t="s">
        <v>316</v>
      </c>
      <c r="I235" s="37" t="s">
        <v>10</v>
      </c>
      <c r="J235" s="37" t="str">
        <f>VLOOKUP(B235,psč_kraj!$T$1:$V$5010,3,FALSE)</f>
        <v>Středočeský kraj</v>
      </c>
      <c r="K235" s="43">
        <v>0</v>
      </c>
      <c r="L235" s="54">
        <v>29</v>
      </c>
    </row>
    <row r="236" spans="1:12" x14ac:dyDescent="0.45">
      <c r="A236" s="37">
        <v>9155071</v>
      </c>
      <c r="B236" s="38">
        <v>161026</v>
      </c>
      <c r="C236" s="37" t="s">
        <v>161</v>
      </c>
      <c r="D236" s="39">
        <v>2003</v>
      </c>
      <c r="E236" s="39" t="s">
        <v>9</v>
      </c>
      <c r="F236" s="43">
        <v>86.666666666666671</v>
      </c>
      <c r="G236" s="54">
        <v>0</v>
      </c>
      <c r="H236" s="37" t="s">
        <v>315</v>
      </c>
      <c r="I236" s="37" t="s">
        <v>10</v>
      </c>
      <c r="J236" s="37" t="str">
        <f>VLOOKUP(B236,psč_kraj!$T$1:$V$5010,3,FALSE)</f>
        <v>Středočeský kraj</v>
      </c>
      <c r="K236" s="43">
        <v>260</v>
      </c>
      <c r="L236" s="54">
        <v>0</v>
      </c>
    </row>
    <row r="237" spans="1:12" x14ac:dyDescent="0.45">
      <c r="A237" s="37">
        <v>9155070</v>
      </c>
      <c r="B237" s="38">
        <v>171017</v>
      </c>
      <c r="C237" s="37" t="s">
        <v>146</v>
      </c>
      <c r="D237" s="39">
        <v>2003</v>
      </c>
      <c r="E237" s="39" t="s">
        <v>9</v>
      </c>
      <c r="F237" s="43">
        <v>0</v>
      </c>
      <c r="G237" s="54">
        <v>26.666666666666668</v>
      </c>
      <c r="H237" s="37" t="s">
        <v>315</v>
      </c>
      <c r="I237" s="37" t="s">
        <v>24</v>
      </c>
      <c r="J237" s="37" t="str">
        <f>VLOOKUP(B237,psč_kraj!$T$1:$V$5010,3,FALSE)</f>
        <v>Středočeský kraj</v>
      </c>
      <c r="K237" s="43">
        <v>0</v>
      </c>
      <c r="L237" s="54">
        <v>0</v>
      </c>
    </row>
    <row r="238" spans="1:12" x14ac:dyDescent="0.45">
      <c r="A238" s="37">
        <v>9150296</v>
      </c>
      <c r="B238" s="38">
        <v>16082</v>
      </c>
      <c r="C238" s="37" t="s">
        <v>286</v>
      </c>
      <c r="D238" s="39">
        <v>2003</v>
      </c>
      <c r="E238" s="39" t="s">
        <v>36</v>
      </c>
      <c r="H238" s="37" t="s">
        <v>315</v>
      </c>
      <c r="J238" s="37" t="str">
        <f>VLOOKUP(B238,psč_kraj!$T$1:$V$5010,3,FALSE)</f>
        <v>Středočeský kraj</v>
      </c>
      <c r="K238" s="43">
        <v>0</v>
      </c>
      <c r="L238" s="54">
        <v>45</v>
      </c>
    </row>
    <row r="239" spans="1:12" x14ac:dyDescent="0.45">
      <c r="A239" s="37">
        <v>9155102</v>
      </c>
      <c r="B239" s="38">
        <v>2018464</v>
      </c>
      <c r="C239" s="37" t="s">
        <v>164</v>
      </c>
      <c r="D239" s="39">
        <v>2004</v>
      </c>
      <c r="E239" s="39" t="s">
        <v>9</v>
      </c>
      <c r="F239" s="43">
        <v>42</v>
      </c>
      <c r="G239" s="54">
        <v>0</v>
      </c>
      <c r="H239" s="37" t="s">
        <v>315</v>
      </c>
      <c r="I239" s="37" t="s">
        <v>10</v>
      </c>
      <c r="J239" s="37" t="str">
        <f>VLOOKUP(B239,psč_kraj!$T$1:$V$5010,3,FALSE)</f>
        <v>Středočeský kraj</v>
      </c>
      <c r="K239" s="43">
        <v>81</v>
      </c>
      <c r="L239" s="54">
        <v>0</v>
      </c>
    </row>
    <row r="240" spans="1:12" x14ac:dyDescent="0.45">
      <c r="A240" s="37">
        <v>9155098</v>
      </c>
      <c r="B240" s="38">
        <v>16099</v>
      </c>
      <c r="C240" s="37" t="s">
        <v>163</v>
      </c>
      <c r="D240" s="39">
        <v>2004</v>
      </c>
      <c r="E240" s="39" t="s">
        <v>9</v>
      </c>
      <c r="F240" s="43">
        <v>63.333333333333336</v>
      </c>
      <c r="G240" s="54">
        <v>0</v>
      </c>
      <c r="H240" s="37" t="s">
        <v>315</v>
      </c>
      <c r="I240" s="37" t="s">
        <v>10</v>
      </c>
      <c r="J240" s="37" t="s">
        <v>10</v>
      </c>
      <c r="K240" s="43">
        <v>146</v>
      </c>
      <c r="L240" s="54">
        <v>0</v>
      </c>
    </row>
    <row r="241" spans="1:12" x14ac:dyDescent="0.45">
      <c r="A241" s="37">
        <v>9150336</v>
      </c>
      <c r="B241" s="38">
        <v>2018459</v>
      </c>
      <c r="C241" s="37" t="s">
        <v>195</v>
      </c>
      <c r="D241" s="39">
        <v>2004</v>
      </c>
      <c r="E241" s="39" t="s">
        <v>36</v>
      </c>
      <c r="F241" s="43">
        <v>73.333333333333329</v>
      </c>
      <c r="G241" s="54">
        <v>0</v>
      </c>
      <c r="H241" s="37" t="s">
        <v>315</v>
      </c>
      <c r="I241" s="37" t="s">
        <v>10</v>
      </c>
      <c r="J241" s="37" t="str">
        <f>VLOOKUP(B241,psč_kraj!$T$1:$V$5010,3,FALSE)</f>
        <v>Středočeský kraj</v>
      </c>
      <c r="K241" s="43">
        <v>0</v>
      </c>
      <c r="L241" s="54">
        <v>0</v>
      </c>
    </row>
    <row r="242" spans="1:12" x14ac:dyDescent="0.45">
      <c r="A242" s="37">
        <v>9150310</v>
      </c>
      <c r="B242" s="38">
        <v>16091</v>
      </c>
      <c r="C242" s="37" t="s">
        <v>175</v>
      </c>
      <c r="D242" s="39">
        <v>2004</v>
      </c>
      <c r="E242" s="39" t="s">
        <v>36</v>
      </c>
      <c r="F242" s="43">
        <v>0</v>
      </c>
      <c r="G242" s="54">
        <v>48.333333333333336</v>
      </c>
      <c r="H242" s="37" t="s">
        <v>315</v>
      </c>
      <c r="I242" s="37" t="s">
        <v>10</v>
      </c>
      <c r="J242" s="37" t="str">
        <f>VLOOKUP(B242,psč_kraj!$T$1:$V$5010,3,FALSE)</f>
        <v>Středočeský kraj</v>
      </c>
      <c r="K242" s="43">
        <v>0</v>
      </c>
      <c r="L242" s="54">
        <v>190</v>
      </c>
    </row>
    <row r="243" spans="1:12" x14ac:dyDescent="0.45">
      <c r="A243" s="37">
        <v>9155122</v>
      </c>
      <c r="B243" s="38">
        <v>2022016</v>
      </c>
      <c r="C243" s="37" t="s">
        <v>153</v>
      </c>
      <c r="D243" s="39">
        <v>2005</v>
      </c>
      <c r="E243" s="39" t="s">
        <v>9</v>
      </c>
      <c r="F243" s="43">
        <v>0</v>
      </c>
      <c r="G243" s="54">
        <v>13.666666666666666</v>
      </c>
      <c r="H243" s="37" t="s">
        <v>315</v>
      </c>
      <c r="I243" s="37" t="s">
        <v>10</v>
      </c>
      <c r="J243" s="37" t="str">
        <f>VLOOKUP(B243,psč_kraj!$T$1:$V$5010,3,FALSE)</f>
        <v>Středočeský kraj</v>
      </c>
      <c r="K243" s="43">
        <v>0</v>
      </c>
      <c r="L243" s="54">
        <v>56</v>
      </c>
    </row>
    <row r="244" spans="1:12" x14ac:dyDescent="0.45">
      <c r="A244" s="37">
        <v>9155109</v>
      </c>
      <c r="B244" s="38">
        <v>171034</v>
      </c>
      <c r="C244" s="37" t="s">
        <v>152</v>
      </c>
      <c r="D244" s="39">
        <v>2005</v>
      </c>
      <c r="E244" s="39" t="s">
        <v>9</v>
      </c>
      <c r="F244" s="43">
        <v>0</v>
      </c>
      <c r="G244" s="54">
        <v>15.666666666666666</v>
      </c>
      <c r="H244" s="37" t="s">
        <v>315</v>
      </c>
      <c r="I244" s="37" t="s">
        <v>10</v>
      </c>
      <c r="J244" s="37" t="str">
        <f>VLOOKUP(B244,psč_kraj!$T$1:$V$5010,3,FALSE)</f>
        <v>Středočeský kraj</v>
      </c>
      <c r="K244" s="43">
        <v>0</v>
      </c>
      <c r="L244" s="54">
        <v>210</v>
      </c>
    </row>
    <row r="245" spans="1:12" x14ac:dyDescent="0.45">
      <c r="A245" s="37">
        <v>9150342</v>
      </c>
      <c r="B245" s="38">
        <v>2019147</v>
      </c>
      <c r="C245" s="37" t="s">
        <v>184</v>
      </c>
      <c r="D245" s="39">
        <v>2005</v>
      </c>
      <c r="E245" s="39" t="s">
        <v>36</v>
      </c>
      <c r="F245" s="43">
        <v>0</v>
      </c>
      <c r="G245" s="54">
        <v>17.333333333333332</v>
      </c>
      <c r="H245" s="37" t="s">
        <v>315</v>
      </c>
      <c r="I245" s="37" t="s">
        <v>10</v>
      </c>
      <c r="J245" s="37" t="str">
        <f>VLOOKUP(B245,psč_kraj!$T$1:$V$5010,3,FALSE)</f>
        <v>Středočeský kraj</v>
      </c>
      <c r="K245" s="43">
        <v>0</v>
      </c>
      <c r="L245" s="54">
        <v>0</v>
      </c>
    </row>
    <row r="246" spans="1:12" x14ac:dyDescent="0.45">
      <c r="A246" s="37">
        <v>9155124</v>
      </c>
      <c r="B246" s="38">
        <v>171031</v>
      </c>
      <c r="C246" s="37" t="s">
        <v>155</v>
      </c>
      <c r="D246" s="39">
        <v>2006</v>
      </c>
      <c r="E246" s="39" t="s">
        <v>9</v>
      </c>
      <c r="F246" s="43">
        <v>0</v>
      </c>
      <c r="G246" s="54">
        <v>12</v>
      </c>
      <c r="H246" s="37" t="s">
        <v>315</v>
      </c>
      <c r="I246" s="37" t="s">
        <v>10</v>
      </c>
      <c r="J246" s="37" t="str">
        <f>VLOOKUP(B246,psč_kraj!$T$1:$V$5010,3,FALSE)</f>
        <v>Středočeský kraj</v>
      </c>
      <c r="K246" s="43">
        <v>0</v>
      </c>
      <c r="L246" s="54">
        <v>0</v>
      </c>
    </row>
    <row r="247" spans="1:12" s="92" customFormat="1" ht="14.65" thickBot="1" x14ac:dyDescent="0.5">
      <c r="A247" s="92">
        <v>9155111</v>
      </c>
      <c r="B247" s="93">
        <v>16032</v>
      </c>
      <c r="C247" s="92" t="s">
        <v>144</v>
      </c>
      <c r="D247" s="94">
        <v>2006</v>
      </c>
      <c r="E247" s="94" t="s">
        <v>9</v>
      </c>
      <c r="F247" s="43">
        <v>5.333333333333333</v>
      </c>
      <c r="G247" s="95">
        <v>37</v>
      </c>
      <c r="H247" s="92" t="s">
        <v>315</v>
      </c>
      <c r="I247" s="37" t="s">
        <v>24</v>
      </c>
      <c r="J247" s="37" t="str">
        <f>VLOOKUP(B247,psč_kraj!$T$1:$V$5010,3,FALSE)</f>
        <v>Středočeský kraj</v>
      </c>
      <c r="K247" s="43">
        <v>0</v>
      </c>
      <c r="L247" s="95">
        <v>300</v>
      </c>
    </row>
    <row r="248" spans="1:12" s="86" customFormat="1" ht="14.65" thickTop="1" x14ac:dyDescent="0.45">
      <c r="A248" s="86">
        <v>9150344</v>
      </c>
      <c r="B248" s="87">
        <v>16180</v>
      </c>
      <c r="C248" s="86" t="s">
        <v>199</v>
      </c>
      <c r="D248" s="88">
        <v>2006</v>
      </c>
      <c r="E248" s="88" t="s">
        <v>36</v>
      </c>
      <c r="F248" s="43">
        <v>50</v>
      </c>
      <c r="G248" s="89">
        <v>0</v>
      </c>
      <c r="H248" s="86" t="s">
        <v>315</v>
      </c>
      <c r="I248" s="37" t="s">
        <v>10</v>
      </c>
      <c r="J248" s="37" t="s">
        <v>10</v>
      </c>
      <c r="K248" s="43">
        <v>200</v>
      </c>
      <c r="L248" s="89">
        <v>0</v>
      </c>
    </row>
    <row r="249" spans="1:12" x14ac:dyDescent="0.45">
      <c r="B249" s="38">
        <v>2020114</v>
      </c>
      <c r="C249" s="37" t="s">
        <v>270</v>
      </c>
      <c r="D249" s="39">
        <v>2006</v>
      </c>
      <c r="E249" s="39" t="s">
        <v>9</v>
      </c>
      <c r="H249" s="37" t="s">
        <v>315</v>
      </c>
      <c r="J249" s="37" t="str">
        <f>VLOOKUP(B249,psč_kraj!$T$1:$V$5010,3,FALSE)</f>
        <v>Středočeský kraj</v>
      </c>
      <c r="K249" s="43">
        <v>0</v>
      </c>
      <c r="L249" s="54">
        <v>0</v>
      </c>
    </row>
    <row r="250" spans="1:12" x14ac:dyDescent="0.45">
      <c r="B250" s="38">
        <v>2018461</v>
      </c>
      <c r="C250" s="37" t="s">
        <v>89</v>
      </c>
      <c r="D250" s="39">
        <v>2007</v>
      </c>
      <c r="E250" s="39" t="s">
        <v>9</v>
      </c>
      <c r="F250" s="43">
        <v>86.666666666666671</v>
      </c>
      <c r="G250" s="54">
        <v>0</v>
      </c>
      <c r="H250" s="37" t="s">
        <v>315</v>
      </c>
      <c r="I250" s="37" t="s">
        <v>10</v>
      </c>
      <c r="J250" s="37" t="str">
        <f>VLOOKUP(B250,psč_kraj!$T$1:$V$5010,3,FALSE)</f>
        <v>Středočeský kraj</v>
      </c>
      <c r="K250" s="43">
        <v>168</v>
      </c>
      <c r="L250" s="54">
        <v>0</v>
      </c>
    </row>
    <row r="251" spans="1:12" x14ac:dyDescent="0.45">
      <c r="B251" s="38">
        <v>2019106</v>
      </c>
      <c r="C251" s="37" t="s">
        <v>72</v>
      </c>
      <c r="D251" s="39">
        <v>2007</v>
      </c>
      <c r="E251" s="39" t="s">
        <v>9</v>
      </c>
      <c r="F251" s="43">
        <v>13.333333333333334</v>
      </c>
      <c r="G251" s="54">
        <v>30</v>
      </c>
      <c r="H251" s="37" t="s">
        <v>315</v>
      </c>
      <c r="I251" s="37" t="s">
        <v>10</v>
      </c>
      <c r="J251" s="37" t="str">
        <f>VLOOKUP(B251,psč_kraj!$T$1:$V$5010,3,FALSE)</f>
        <v>Středočeský kraj</v>
      </c>
      <c r="K251" s="43">
        <v>0</v>
      </c>
      <c r="L251" s="54">
        <v>0</v>
      </c>
    </row>
    <row r="252" spans="1:12" x14ac:dyDescent="0.45">
      <c r="B252" s="38">
        <v>2018308</v>
      </c>
      <c r="C252" s="37" t="s">
        <v>100</v>
      </c>
      <c r="D252" s="39">
        <v>2007</v>
      </c>
      <c r="E252" s="39" t="s">
        <v>36</v>
      </c>
      <c r="F252" s="43">
        <v>0</v>
      </c>
      <c r="G252" s="54">
        <v>86.666666666666671</v>
      </c>
      <c r="H252" s="37" t="s">
        <v>315</v>
      </c>
      <c r="I252" s="37" t="s">
        <v>10</v>
      </c>
      <c r="J252" s="37" t="str">
        <f>VLOOKUP(B252,psč_kraj!$T$1:$V$5010,3,FALSE)</f>
        <v>Středočeský kraj</v>
      </c>
      <c r="K252" s="43">
        <v>0</v>
      </c>
      <c r="L252" s="54">
        <v>150</v>
      </c>
    </row>
    <row r="253" spans="1:12" x14ac:dyDescent="0.45">
      <c r="B253" s="38">
        <v>171016</v>
      </c>
      <c r="C253" s="37" t="s">
        <v>103</v>
      </c>
      <c r="D253" s="39">
        <v>2007</v>
      </c>
      <c r="E253" s="39" t="s">
        <v>36</v>
      </c>
      <c r="F253" s="43">
        <v>0</v>
      </c>
      <c r="G253" s="54">
        <v>60</v>
      </c>
      <c r="H253" s="37" t="s">
        <v>315</v>
      </c>
      <c r="I253" s="37" t="s">
        <v>10</v>
      </c>
      <c r="J253" s="37" t="str">
        <f>VLOOKUP(B253,psč_kraj!$T$1:$V$5010,3,FALSE)</f>
        <v>Středočeský kraj</v>
      </c>
      <c r="K253" s="43">
        <v>0</v>
      </c>
      <c r="L253" s="54">
        <v>107</v>
      </c>
    </row>
    <row r="254" spans="1:12" x14ac:dyDescent="0.45">
      <c r="B254" s="38">
        <v>2020119</v>
      </c>
      <c r="C254" s="37" t="s">
        <v>73</v>
      </c>
      <c r="D254" s="39">
        <v>2008</v>
      </c>
      <c r="E254" s="39" t="s">
        <v>9</v>
      </c>
      <c r="F254" s="43">
        <v>0</v>
      </c>
      <c r="G254" s="54">
        <v>30</v>
      </c>
      <c r="H254" s="37" t="s">
        <v>314</v>
      </c>
      <c r="I254" s="37" t="s">
        <v>10</v>
      </c>
      <c r="J254" s="37" t="str">
        <f>VLOOKUP(B254,psč_kraj!$T$1:$V$5010,3,FALSE)</f>
        <v>Středočeský kraj</v>
      </c>
      <c r="K254" s="43">
        <v>0</v>
      </c>
      <c r="L254" s="54">
        <v>0</v>
      </c>
    </row>
    <row r="255" spans="1:12" x14ac:dyDescent="0.45">
      <c r="B255" s="38">
        <v>2020120</v>
      </c>
      <c r="C255" s="37" t="s">
        <v>81</v>
      </c>
      <c r="D255" s="39">
        <v>2008</v>
      </c>
      <c r="E255" s="39" t="s">
        <v>9</v>
      </c>
      <c r="F255" s="43">
        <v>0</v>
      </c>
      <c r="G255" s="54">
        <v>16</v>
      </c>
      <c r="H255" s="37" t="s">
        <v>314</v>
      </c>
      <c r="I255" s="37" t="s">
        <v>10</v>
      </c>
      <c r="J255" s="37" t="str">
        <f>VLOOKUP(B255,psč_kraj!$T$1:$V$5010,3,FALSE)</f>
        <v>Středočeský kraj</v>
      </c>
      <c r="K255" s="43">
        <v>0</v>
      </c>
      <c r="L255" s="54">
        <v>0</v>
      </c>
    </row>
    <row r="256" spans="1:12" x14ac:dyDescent="0.45">
      <c r="B256" s="38">
        <v>2019137</v>
      </c>
      <c r="C256" s="37" t="s">
        <v>107</v>
      </c>
      <c r="D256" s="39">
        <v>2008</v>
      </c>
      <c r="E256" s="39" t="s">
        <v>36</v>
      </c>
      <c r="F256" s="43">
        <v>0</v>
      </c>
      <c r="G256" s="54">
        <v>36</v>
      </c>
      <c r="H256" s="37" t="s">
        <v>314</v>
      </c>
      <c r="I256" s="37" t="s">
        <v>24</v>
      </c>
      <c r="J256" s="37" t="str">
        <f>VLOOKUP(B256,psč_kraj!$T$1:$V$5010,3,FALSE)</f>
        <v>Středočeský kraj</v>
      </c>
      <c r="K256" s="43">
        <v>0</v>
      </c>
      <c r="L256" s="54">
        <v>74</v>
      </c>
    </row>
    <row r="257" spans="2:12" x14ac:dyDescent="0.45">
      <c r="B257" s="38">
        <v>2023004</v>
      </c>
      <c r="C257" s="37" t="s">
        <v>258</v>
      </c>
      <c r="D257" s="39">
        <v>2008</v>
      </c>
      <c r="E257" s="39" t="s">
        <v>36</v>
      </c>
      <c r="H257" s="37" t="s">
        <v>314</v>
      </c>
      <c r="J257" s="37" t="str">
        <f>VLOOKUP(B257,psč_kraj!$T$1:$V$5010,3,FALSE)</f>
        <v>Středočeský kraj</v>
      </c>
      <c r="K257" s="43">
        <v>0</v>
      </c>
      <c r="L257" s="54">
        <v>25</v>
      </c>
    </row>
    <row r="258" spans="2:12" x14ac:dyDescent="0.45">
      <c r="B258" s="38">
        <v>16184</v>
      </c>
      <c r="C258" s="37" t="s">
        <v>128</v>
      </c>
      <c r="D258" s="39">
        <v>2008</v>
      </c>
      <c r="E258" s="39" t="s">
        <v>36</v>
      </c>
      <c r="F258" s="43">
        <v>0</v>
      </c>
      <c r="G258" s="54">
        <v>9.3333333333333339</v>
      </c>
      <c r="H258" s="37" t="s">
        <v>314</v>
      </c>
      <c r="I258" s="37" t="s">
        <v>10</v>
      </c>
      <c r="J258" s="37" t="str">
        <f>VLOOKUP(B258,psč_kraj!$T$1:$V$5010,3,FALSE)</f>
        <v>Středočeský kraj</v>
      </c>
      <c r="K258" s="43">
        <v>40</v>
      </c>
      <c r="L258" s="54">
        <v>0</v>
      </c>
    </row>
    <row r="259" spans="2:12" x14ac:dyDescent="0.45">
      <c r="B259" s="38">
        <v>2022017</v>
      </c>
      <c r="C259" s="37" t="s">
        <v>77</v>
      </c>
      <c r="D259" s="39">
        <v>2009</v>
      </c>
      <c r="E259" s="39" t="s">
        <v>9</v>
      </c>
      <c r="F259" s="43">
        <v>0</v>
      </c>
      <c r="G259" s="54">
        <v>23.333333333333332</v>
      </c>
      <c r="H259" s="37" t="s">
        <v>314</v>
      </c>
      <c r="I259" s="37" t="s">
        <v>10</v>
      </c>
      <c r="J259" s="37" t="str">
        <f>VLOOKUP(B259,psč_kraj!$T$1:$V$5010,3,FALSE)</f>
        <v>Středočeský kraj</v>
      </c>
      <c r="K259" s="43">
        <v>0</v>
      </c>
      <c r="L259" s="54">
        <v>125</v>
      </c>
    </row>
    <row r="260" spans="2:12" x14ac:dyDescent="0.45">
      <c r="B260" s="38">
        <v>2021114</v>
      </c>
      <c r="C260" s="37" t="s">
        <v>133</v>
      </c>
      <c r="D260" s="39">
        <v>2009</v>
      </c>
      <c r="E260" s="39" t="s">
        <v>36</v>
      </c>
      <c r="F260" s="43">
        <v>60</v>
      </c>
      <c r="G260" s="54">
        <v>4.333333333333333</v>
      </c>
      <c r="H260" s="37" t="s">
        <v>314</v>
      </c>
      <c r="I260" s="37" t="s">
        <v>10</v>
      </c>
      <c r="J260" s="37" t="str">
        <f>VLOOKUP(B260,psč_kraj!$T$1:$V$5010,3,FALSE)</f>
        <v>Středočeský kraj</v>
      </c>
      <c r="K260" s="43">
        <v>0</v>
      </c>
      <c r="L260" s="54">
        <v>42.5</v>
      </c>
    </row>
    <row r="261" spans="2:12" x14ac:dyDescent="0.45">
      <c r="B261" s="38">
        <v>2022011</v>
      </c>
      <c r="C261" s="37" t="s">
        <v>105</v>
      </c>
      <c r="D261" s="39">
        <v>2009</v>
      </c>
      <c r="E261" s="39" t="s">
        <v>36</v>
      </c>
      <c r="F261" s="43">
        <v>0</v>
      </c>
      <c r="G261" s="54">
        <v>42</v>
      </c>
      <c r="H261" s="37" t="s">
        <v>314</v>
      </c>
      <c r="I261" s="37" t="s">
        <v>10</v>
      </c>
      <c r="J261" s="37" t="str">
        <f>VLOOKUP(B261,psč_kraj!$T$1:$V$5010,3,FALSE)</f>
        <v>Středočeský kraj</v>
      </c>
      <c r="K261" s="43">
        <v>0</v>
      </c>
      <c r="L261" s="54">
        <v>40</v>
      </c>
    </row>
    <row r="262" spans="2:12" x14ac:dyDescent="0.45">
      <c r="B262" s="38">
        <v>2022013</v>
      </c>
      <c r="C262" s="37" t="s">
        <v>124</v>
      </c>
      <c r="D262" s="39">
        <v>2009</v>
      </c>
      <c r="E262" s="39" t="s">
        <v>36</v>
      </c>
      <c r="F262" s="43">
        <v>0</v>
      </c>
      <c r="G262" s="54">
        <v>11.666666666666666</v>
      </c>
      <c r="H262" s="37" t="s">
        <v>314</v>
      </c>
      <c r="I262" s="37" t="s">
        <v>10</v>
      </c>
      <c r="J262" s="37" t="str">
        <f>VLOOKUP(B262,psč_kraj!$T$1:$V$5010,3,FALSE)</f>
        <v>Středočeský kraj</v>
      </c>
      <c r="K262" s="43">
        <v>0</v>
      </c>
      <c r="L262" s="54">
        <v>34</v>
      </c>
    </row>
    <row r="263" spans="2:12" x14ac:dyDescent="0.45">
      <c r="B263" s="38">
        <v>171027</v>
      </c>
      <c r="C263" s="37" t="s">
        <v>125</v>
      </c>
      <c r="D263" s="39">
        <v>2009</v>
      </c>
      <c r="E263" s="39" t="s">
        <v>36</v>
      </c>
      <c r="F263" s="43">
        <v>100</v>
      </c>
      <c r="G263" s="54">
        <v>10.666666666666666</v>
      </c>
      <c r="H263" s="37" t="s">
        <v>314</v>
      </c>
      <c r="I263" s="37" t="s">
        <v>10</v>
      </c>
      <c r="J263" s="37" t="str">
        <f>VLOOKUP(B263,psč_kraj!$T$1:$V$5010,3,FALSE)</f>
        <v>Středočeský kraj</v>
      </c>
      <c r="K263" s="43">
        <v>220</v>
      </c>
      <c r="L263" s="54">
        <v>0</v>
      </c>
    </row>
    <row r="264" spans="2:12" x14ac:dyDescent="0.45">
      <c r="B264" s="38">
        <v>2019113</v>
      </c>
      <c r="C264" s="37" t="s">
        <v>116</v>
      </c>
      <c r="D264" s="39">
        <v>2009</v>
      </c>
      <c r="E264" s="39" t="s">
        <v>36</v>
      </c>
      <c r="F264" s="43">
        <v>0</v>
      </c>
      <c r="G264" s="54">
        <v>21</v>
      </c>
      <c r="H264" s="37" t="s">
        <v>314</v>
      </c>
      <c r="I264" s="37" t="s">
        <v>10</v>
      </c>
      <c r="J264" s="37" t="s">
        <v>10</v>
      </c>
      <c r="K264" s="43">
        <v>0</v>
      </c>
      <c r="L264" s="54">
        <v>0</v>
      </c>
    </row>
    <row r="265" spans="2:12" x14ac:dyDescent="0.45">
      <c r="B265" s="38">
        <v>2020115</v>
      </c>
      <c r="C265" s="37" t="s">
        <v>269</v>
      </c>
      <c r="D265" s="39">
        <v>2010</v>
      </c>
      <c r="E265" s="39" t="s">
        <v>9</v>
      </c>
      <c r="F265" s="43">
        <v>0</v>
      </c>
      <c r="G265" s="54">
        <v>5.333333333333333</v>
      </c>
      <c r="H265" s="37" t="s">
        <v>314</v>
      </c>
      <c r="I265" s="37" t="s">
        <v>10</v>
      </c>
      <c r="J265" s="37" t="str">
        <f>VLOOKUP(B265,psč_kraj!$T$1:$V$5010,3,FALSE)</f>
        <v>Středočeský kraj</v>
      </c>
      <c r="K265" s="43">
        <v>0</v>
      </c>
      <c r="L265" s="54">
        <v>82</v>
      </c>
    </row>
    <row r="266" spans="2:12" x14ac:dyDescent="0.45">
      <c r="B266" s="38">
        <v>2023005</v>
      </c>
      <c r="C266" s="37" t="s">
        <v>259</v>
      </c>
      <c r="D266" s="39">
        <v>2010</v>
      </c>
      <c r="E266" s="39" t="s">
        <v>9</v>
      </c>
      <c r="H266" s="37" t="s">
        <v>314</v>
      </c>
      <c r="J266" s="37" t="str">
        <f>VLOOKUP(B266,psč_kraj!$T$1:$V$5010,3,FALSE)</f>
        <v>Středočeský kraj</v>
      </c>
      <c r="K266" s="43">
        <v>0</v>
      </c>
      <c r="L266" s="54">
        <v>15</v>
      </c>
    </row>
    <row r="267" spans="2:12" x14ac:dyDescent="0.45">
      <c r="B267" s="38">
        <v>2022014</v>
      </c>
      <c r="C267" s="37" t="s">
        <v>115</v>
      </c>
      <c r="D267" s="39">
        <v>2010</v>
      </c>
      <c r="E267" s="39" t="s">
        <v>36</v>
      </c>
      <c r="F267" s="43">
        <v>31.666666666666668</v>
      </c>
      <c r="G267" s="54">
        <v>21.333333333333332</v>
      </c>
      <c r="H267" s="37" t="s">
        <v>314</v>
      </c>
      <c r="I267" s="37" t="s">
        <v>10</v>
      </c>
      <c r="J267" s="37" t="str">
        <f>VLOOKUP(B267,psč_kraj!$T$1:$V$5010,3,FALSE)</f>
        <v>Středočeský kraj</v>
      </c>
      <c r="K267" s="43">
        <v>0</v>
      </c>
      <c r="L267" s="54">
        <v>15</v>
      </c>
    </row>
    <row r="268" spans="2:12" s="92" customFormat="1" ht="14.65" thickBot="1" x14ac:dyDescent="0.5">
      <c r="B268" s="93">
        <v>2018462</v>
      </c>
      <c r="C268" s="92" t="s">
        <v>129</v>
      </c>
      <c r="D268" s="94">
        <v>2010</v>
      </c>
      <c r="E268" s="94" t="s">
        <v>36</v>
      </c>
      <c r="F268" s="43">
        <v>80</v>
      </c>
      <c r="G268" s="95">
        <v>9</v>
      </c>
      <c r="H268" s="92" t="s">
        <v>314</v>
      </c>
      <c r="I268" s="37" t="s">
        <v>10</v>
      </c>
      <c r="J268" s="37" t="str">
        <f>VLOOKUP(B268,psč_kraj!$T$1:$V$5010,3,FALSE)</f>
        <v>Středočeský kraj</v>
      </c>
      <c r="K268" s="43">
        <v>300</v>
      </c>
      <c r="L268" s="95">
        <v>0</v>
      </c>
    </row>
    <row r="269" spans="2:12" s="86" customFormat="1" ht="14.65" thickTop="1" x14ac:dyDescent="0.45">
      <c r="B269" s="86">
        <v>2023021</v>
      </c>
      <c r="C269" s="86" t="s">
        <v>454</v>
      </c>
      <c r="D269" s="88">
        <v>2010</v>
      </c>
      <c r="E269" s="88" t="s">
        <v>36</v>
      </c>
      <c r="F269" s="43"/>
      <c r="G269" s="89"/>
      <c r="H269" s="86" t="s">
        <v>314</v>
      </c>
      <c r="I269" s="37"/>
      <c r="J269" s="37" t="str">
        <f>VLOOKUP(B269,psč_kraj!$T$1:$V$5010,3,FALSE)</f>
        <v>Středočeský kraj</v>
      </c>
      <c r="K269" s="43">
        <v>90</v>
      </c>
      <c r="L269" s="89">
        <v>0</v>
      </c>
    </row>
    <row r="270" spans="2:12" x14ac:dyDescent="0.45">
      <c r="B270" s="38">
        <v>2021112</v>
      </c>
      <c r="C270" s="37" t="s">
        <v>118</v>
      </c>
      <c r="D270" s="39">
        <v>2010</v>
      </c>
      <c r="E270" s="39" t="s">
        <v>36</v>
      </c>
      <c r="F270" s="43">
        <v>0</v>
      </c>
      <c r="G270" s="54">
        <v>19.333333333333332</v>
      </c>
      <c r="H270" s="37" t="s">
        <v>314</v>
      </c>
      <c r="I270" s="37" t="s">
        <v>24</v>
      </c>
      <c r="J270" s="37" t="str">
        <f>VLOOKUP(B270,psč_kraj!$T$1:$V$5010,3,FALSE)</f>
        <v>Středočeský kraj</v>
      </c>
      <c r="K270" s="43">
        <v>0</v>
      </c>
      <c r="L270" s="54">
        <v>0</v>
      </c>
    </row>
    <row r="271" spans="2:12" x14ac:dyDescent="0.45">
      <c r="B271" s="38">
        <v>2020109</v>
      </c>
      <c r="C271" s="37" t="s">
        <v>140</v>
      </c>
      <c r="D271" s="39">
        <v>2010</v>
      </c>
      <c r="E271" s="39" t="s">
        <v>36</v>
      </c>
      <c r="F271" s="43">
        <v>33.333333333333336</v>
      </c>
      <c r="G271" s="54">
        <v>0</v>
      </c>
      <c r="H271" s="37" t="s">
        <v>314</v>
      </c>
      <c r="I271" s="37" t="s">
        <v>10</v>
      </c>
      <c r="J271" s="37" t="str">
        <f>VLOOKUP(B271,psč_kraj!$T$1:$V$5010,3,FALSE)</f>
        <v>Středočeský kraj</v>
      </c>
      <c r="K271" s="43">
        <v>0</v>
      </c>
      <c r="L271" s="54">
        <v>0</v>
      </c>
    </row>
    <row r="272" spans="2:12" x14ac:dyDescent="0.45">
      <c r="B272" s="38">
        <v>2018302</v>
      </c>
      <c r="C272" s="63" t="s">
        <v>278</v>
      </c>
      <c r="D272" s="39">
        <v>2010</v>
      </c>
      <c r="E272" s="39" t="s">
        <v>36</v>
      </c>
      <c r="H272" s="37" t="s">
        <v>314</v>
      </c>
      <c r="J272" s="37" t="str">
        <f>VLOOKUP(B272,psč_kraj!$T$1:$V$5010,3,FALSE)</f>
        <v>Středočeský kraj</v>
      </c>
      <c r="K272" s="43">
        <v>0</v>
      </c>
      <c r="L272" s="54">
        <v>0</v>
      </c>
    </row>
    <row r="273" spans="1:12" x14ac:dyDescent="0.45">
      <c r="B273" s="38">
        <v>14824738</v>
      </c>
      <c r="C273" s="37" t="s">
        <v>273</v>
      </c>
      <c r="D273" s="39">
        <v>2011</v>
      </c>
      <c r="E273" s="39" t="s">
        <v>9</v>
      </c>
      <c r="H273" s="37" t="s">
        <v>314</v>
      </c>
      <c r="J273" s="37" t="str">
        <f>VLOOKUP(B273,psč_kraj!$T$1:$V$5010,3,FALSE)</f>
        <v>Středočeský kraj</v>
      </c>
      <c r="K273" s="43">
        <v>0</v>
      </c>
      <c r="L273" s="54">
        <v>13</v>
      </c>
    </row>
    <row r="274" spans="1:12" x14ac:dyDescent="0.45">
      <c r="B274" s="38">
        <v>2022015</v>
      </c>
      <c r="C274" s="37" t="s">
        <v>41</v>
      </c>
      <c r="D274" s="39">
        <v>2011</v>
      </c>
      <c r="E274" s="39" t="s">
        <v>36</v>
      </c>
      <c r="F274" s="43">
        <v>32</v>
      </c>
      <c r="G274" s="54">
        <v>55</v>
      </c>
      <c r="H274" s="37" t="s">
        <v>314</v>
      </c>
      <c r="I274" s="37" t="s">
        <v>10</v>
      </c>
      <c r="J274" s="37" t="str">
        <f>VLOOKUP(B274,psč_kraj!$T$1:$V$5010,3,FALSE)</f>
        <v>Středočeský kraj</v>
      </c>
      <c r="K274" s="43">
        <v>0</v>
      </c>
      <c r="L274" s="54">
        <v>70</v>
      </c>
    </row>
    <row r="275" spans="1:12" x14ac:dyDescent="0.45">
      <c r="B275" s="38">
        <v>2021115</v>
      </c>
      <c r="C275" s="37" t="s">
        <v>45</v>
      </c>
      <c r="D275" s="39">
        <v>2011</v>
      </c>
      <c r="E275" s="39" t="s">
        <v>36</v>
      </c>
      <c r="F275" s="43">
        <v>0</v>
      </c>
      <c r="G275" s="54">
        <v>28.666666666666668</v>
      </c>
      <c r="H275" s="37" t="s">
        <v>314</v>
      </c>
      <c r="I275" s="37" t="s">
        <v>10</v>
      </c>
      <c r="J275" s="37" t="str">
        <f>VLOOKUP(B275,psč_kraj!$T$1:$V$5010,3,FALSE)</f>
        <v>Středočeský kraj</v>
      </c>
      <c r="K275" s="43">
        <v>0</v>
      </c>
      <c r="L275" s="54">
        <v>0</v>
      </c>
    </row>
    <row r="276" spans="1:12" x14ac:dyDescent="0.45">
      <c r="B276" s="38">
        <v>2018438</v>
      </c>
      <c r="C276" s="37" t="s">
        <v>8</v>
      </c>
      <c r="D276" s="39">
        <v>2012</v>
      </c>
      <c r="E276" s="39" t="s">
        <v>9</v>
      </c>
      <c r="F276" s="43">
        <v>66.666666666666671</v>
      </c>
      <c r="G276" s="54">
        <v>100</v>
      </c>
      <c r="H276" s="37" t="s">
        <v>313</v>
      </c>
      <c r="I276" s="37" t="s">
        <v>10</v>
      </c>
      <c r="J276" s="37" t="str">
        <f>VLOOKUP(B276,psč_kraj!$T$1:$V$5010,3,FALSE)</f>
        <v>Středočeský kraj</v>
      </c>
      <c r="K276" s="43">
        <v>260</v>
      </c>
      <c r="L276" s="54">
        <v>300</v>
      </c>
    </row>
    <row r="277" spans="1:12" x14ac:dyDescent="0.45">
      <c r="B277" s="38">
        <v>2018453</v>
      </c>
      <c r="C277" s="37" t="s">
        <v>271</v>
      </c>
      <c r="D277" s="39">
        <v>2012</v>
      </c>
      <c r="E277" s="39" t="s">
        <v>36</v>
      </c>
      <c r="H277" s="37" t="s">
        <v>313</v>
      </c>
      <c r="J277" s="37" t="str">
        <f>VLOOKUP(B277,psč_kraj!$T$1:$V$5010,3,FALSE)</f>
        <v>Středočeský kraj</v>
      </c>
      <c r="K277" s="43">
        <v>36</v>
      </c>
      <c r="L277" s="54">
        <v>0</v>
      </c>
    </row>
    <row r="278" spans="1:12" x14ac:dyDescent="0.45">
      <c r="B278" s="38">
        <v>2022055</v>
      </c>
      <c r="C278" s="37" t="s">
        <v>22</v>
      </c>
      <c r="D278" s="39">
        <v>2014</v>
      </c>
      <c r="E278" s="39" t="s">
        <v>9</v>
      </c>
      <c r="F278" s="43">
        <v>9.6666666666666661</v>
      </c>
      <c r="G278" s="54">
        <v>22.666666666666668</v>
      </c>
      <c r="H278" s="37" t="s">
        <v>313</v>
      </c>
      <c r="I278" s="37" t="s">
        <v>10</v>
      </c>
      <c r="J278" s="37" t="str">
        <f>VLOOKUP(B278,psč_kraj!$T$1:$V$5010,3,FALSE)</f>
        <v>Středočeský kraj</v>
      </c>
      <c r="K278" s="43">
        <v>36</v>
      </c>
      <c r="L278" s="54">
        <v>96</v>
      </c>
    </row>
    <row r="279" spans="1:12" x14ac:dyDescent="0.45">
      <c r="B279" s="38">
        <v>2023014</v>
      </c>
      <c r="C279" s="37" t="s">
        <v>59</v>
      </c>
      <c r="D279" s="39">
        <v>2014</v>
      </c>
      <c r="E279" s="39" t="s">
        <v>9</v>
      </c>
      <c r="H279" s="37" t="s">
        <v>313</v>
      </c>
      <c r="J279" s="37" t="str">
        <f>VLOOKUP(B279,psč_kraj!$T$1:$V$5010,3,FALSE)</f>
        <v>Středočeský kraj</v>
      </c>
      <c r="K279" s="43">
        <v>0</v>
      </c>
      <c r="L279" s="54">
        <v>88</v>
      </c>
    </row>
    <row r="280" spans="1:12" x14ac:dyDescent="0.45">
      <c r="B280" s="38">
        <v>2022090</v>
      </c>
      <c r="C280" s="37" t="s">
        <v>27</v>
      </c>
      <c r="D280" s="39">
        <v>2014</v>
      </c>
      <c r="E280" s="39" t="s">
        <v>9</v>
      </c>
      <c r="F280" s="43">
        <v>0</v>
      </c>
      <c r="G280" s="54">
        <v>20</v>
      </c>
      <c r="H280" s="37" t="s">
        <v>313</v>
      </c>
      <c r="I280" s="37" t="s">
        <v>10</v>
      </c>
      <c r="J280" s="37" t="str">
        <f>VLOOKUP(B280,psč_kraj!$T$1:$V$5010,3,FALSE)</f>
        <v>Středočeský kraj</v>
      </c>
      <c r="K280" s="43">
        <v>0</v>
      </c>
      <c r="L280" s="54">
        <v>87</v>
      </c>
    </row>
    <row r="281" spans="1:12" x14ac:dyDescent="0.45">
      <c r="B281" s="38">
        <v>2022038</v>
      </c>
      <c r="C281" s="37" t="s">
        <v>20</v>
      </c>
      <c r="D281" s="39">
        <v>2014</v>
      </c>
      <c r="E281" s="39" t="s">
        <v>9</v>
      </c>
      <c r="F281" s="43">
        <v>16.666666666666668</v>
      </c>
      <c r="G281" s="54">
        <v>26.333333333333332</v>
      </c>
      <c r="H281" s="37" t="s">
        <v>313</v>
      </c>
      <c r="I281" s="37" t="s">
        <v>10</v>
      </c>
      <c r="J281" s="37" t="str">
        <f>VLOOKUP(B281,psč_kraj!$T$1:$V$5010,3,FALSE)</f>
        <v>Středočeský kraj</v>
      </c>
      <c r="K281" s="43">
        <v>0</v>
      </c>
      <c r="L281" s="54">
        <v>70</v>
      </c>
    </row>
    <row r="282" spans="1:12" x14ac:dyDescent="0.45">
      <c r="B282" s="38">
        <v>2022018</v>
      </c>
      <c r="C282" s="37" t="s">
        <v>40</v>
      </c>
      <c r="D282" s="39">
        <v>2014</v>
      </c>
      <c r="E282" s="39" t="s">
        <v>36</v>
      </c>
      <c r="F282" s="43">
        <v>9.6666666666666661</v>
      </c>
      <c r="G282" s="54">
        <v>56.666666666666664</v>
      </c>
      <c r="H282" s="37" t="s">
        <v>313</v>
      </c>
      <c r="I282" s="37" t="s">
        <v>10</v>
      </c>
      <c r="J282" s="37" t="str">
        <f>VLOOKUP(B282,psč_kraj!$T$1:$V$5010,3,FALSE)</f>
        <v>Středočeský kraj</v>
      </c>
      <c r="K282" s="43">
        <v>110</v>
      </c>
      <c r="L282" s="54">
        <v>170</v>
      </c>
    </row>
    <row r="283" spans="1:12" x14ac:dyDescent="0.45">
      <c r="B283" s="38">
        <v>2022078</v>
      </c>
      <c r="C283" s="37" t="s">
        <v>61</v>
      </c>
      <c r="D283" s="39">
        <v>2014</v>
      </c>
      <c r="E283" s="39" t="s">
        <v>36</v>
      </c>
      <c r="F283" s="43">
        <v>12</v>
      </c>
      <c r="G283" s="54">
        <v>0</v>
      </c>
      <c r="H283" s="37" t="s">
        <v>313</v>
      </c>
      <c r="I283" s="37" t="s">
        <v>24</v>
      </c>
      <c r="J283" s="37" t="str">
        <f>VLOOKUP(B283,psč_kraj!$T$1:$V$5010,3,FALSE)</f>
        <v>Středočeský kraj</v>
      </c>
      <c r="K283" s="43">
        <v>0</v>
      </c>
      <c r="L283" s="54">
        <v>0</v>
      </c>
    </row>
    <row r="284" spans="1:12" x14ac:dyDescent="0.45">
      <c r="B284" s="38">
        <v>2023010</v>
      </c>
      <c r="C284" s="37" t="s">
        <v>264</v>
      </c>
      <c r="D284" s="39">
        <v>2015</v>
      </c>
      <c r="E284" s="39" t="s">
        <v>9</v>
      </c>
      <c r="H284" s="37" t="s">
        <v>313</v>
      </c>
      <c r="J284" s="37" t="str">
        <f>VLOOKUP(B284,psč_kraj!$T$1:$V$5010,3,FALSE)</f>
        <v>Středočeský kraj</v>
      </c>
      <c r="K284" s="43">
        <v>69</v>
      </c>
      <c r="L284" s="54">
        <v>16</v>
      </c>
    </row>
    <row r="285" spans="1:12" x14ac:dyDescent="0.45">
      <c r="B285" s="38">
        <v>2021116</v>
      </c>
      <c r="C285" s="37" t="s">
        <v>49</v>
      </c>
      <c r="D285" s="39">
        <v>2015</v>
      </c>
      <c r="E285" s="39" t="s">
        <v>36</v>
      </c>
      <c r="F285" s="43">
        <v>0</v>
      </c>
      <c r="G285" s="54">
        <v>18</v>
      </c>
      <c r="H285" s="37" t="s">
        <v>313</v>
      </c>
      <c r="I285" s="37" t="s">
        <v>10</v>
      </c>
      <c r="J285" s="37" t="str">
        <f>VLOOKUP(B285,psč_kraj!$T$1:$V$5010,3,FALSE)</f>
        <v>Středočeský kraj</v>
      </c>
      <c r="K285" s="43">
        <v>0</v>
      </c>
      <c r="L285" s="54">
        <v>0</v>
      </c>
    </row>
    <row r="286" spans="1:12" x14ac:dyDescent="0.45">
      <c r="B286" s="37">
        <v>2023986</v>
      </c>
      <c r="C286" s="37" t="s">
        <v>917</v>
      </c>
      <c r="D286" s="39">
        <v>2016</v>
      </c>
      <c r="E286" s="39" t="s">
        <v>36</v>
      </c>
      <c r="H286" s="37" t="s">
        <v>313</v>
      </c>
      <c r="J286" s="37" t="str">
        <f>VLOOKUP(B286,psč_kraj!$T$1:$V$5010,3,FALSE)</f>
        <v>Středočeský kraj</v>
      </c>
      <c r="K286" s="43">
        <v>0</v>
      </c>
      <c r="L286" s="54">
        <v>80</v>
      </c>
    </row>
    <row r="287" spans="1:12" x14ac:dyDescent="0.45">
      <c r="A287" s="37">
        <v>9155116</v>
      </c>
      <c r="B287" s="38">
        <v>16138</v>
      </c>
      <c r="C287" s="37" t="s">
        <v>166</v>
      </c>
      <c r="D287" s="39">
        <v>2006</v>
      </c>
      <c r="E287" s="39" t="s">
        <v>9</v>
      </c>
      <c r="F287" s="43">
        <v>32.666666666666664</v>
      </c>
      <c r="G287" s="54">
        <v>0</v>
      </c>
      <c r="H287" s="37" t="s">
        <v>315</v>
      </c>
      <c r="I287" s="37" t="s">
        <v>57</v>
      </c>
      <c r="J287" s="37" t="str">
        <f>VLOOKUP(B287,psč_kraj!$T$1:$V$5010,3,FALSE)</f>
        <v>Ústecký kraj</v>
      </c>
      <c r="K287" s="43">
        <v>240</v>
      </c>
      <c r="L287" s="54">
        <v>0</v>
      </c>
    </row>
    <row r="288" spans="1:12" x14ac:dyDescent="0.45">
      <c r="A288" s="37">
        <v>9150339</v>
      </c>
      <c r="B288" s="38">
        <v>16109</v>
      </c>
      <c r="C288" s="37" t="s">
        <v>179</v>
      </c>
      <c r="D288" s="39">
        <v>2006</v>
      </c>
      <c r="E288" s="39" t="s">
        <v>36</v>
      </c>
      <c r="F288" s="43">
        <v>0</v>
      </c>
      <c r="G288" s="54">
        <v>33.666666666666664</v>
      </c>
      <c r="H288" s="37" t="s">
        <v>315</v>
      </c>
      <c r="I288" s="37" t="s">
        <v>57</v>
      </c>
      <c r="J288" s="37" t="s">
        <v>57</v>
      </c>
      <c r="K288" s="43">
        <v>0</v>
      </c>
      <c r="L288" s="54">
        <v>64</v>
      </c>
    </row>
    <row r="289" spans="1:127" x14ac:dyDescent="0.45">
      <c r="B289" s="38">
        <v>16137</v>
      </c>
      <c r="C289" s="37" t="s">
        <v>135</v>
      </c>
      <c r="D289" s="39">
        <v>2008</v>
      </c>
      <c r="E289" s="39" t="s">
        <v>36</v>
      </c>
      <c r="F289" s="43">
        <v>86.666666666666671</v>
      </c>
      <c r="G289" s="54">
        <v>0</v>
      </c>
      <c r="H289" s="37" t="s">
        <v>314</v>
      </c>
      <c r="I289" s="37" t="s">
        <v>57</v>
      </c>
      <c r="J289" s="37" t="str">
        <f>VLOOKUP(B289,psč_kraj!$T$1:$V$5010,3,FALSE)</f>
        <v>Ústecký kraj</v>
      </c>
      <c r="K289" s="43">
        <v>300</v>
      </c>
      <c r="L289" s="54">
        <v>0</v>
      </c>
    </row>
    <row r="290" spans="1:127" x14ac:dyDescent="0.45">
      <c r="B290" s="38">
        <v>2022092</v>
      </c>
      <c r="C290" s="37" t="s">
        <v>275</v>
      </c>
      <c r="D290" s="39">
        <v>2008</v>
      </c>
      <c r="E290" s="39" t="s">
        <v>36</v>
      </c>
      <c r="H290" s="37" t="s">
        <v>314</v>
      </c>
      <c r="J290" s="37" t="str">
        <f>VLOOKUP(B290,psč_kraj!$T$1:$V$5010,3,FALSE)</f>
        <v>Ústecký kraj</v>
      </c>
      <c r="K290" s="43">
        <v>0</v>
      </c>
      <c r="L290" s="54">
        <v>0</v>
      </c>
    </row>
    <row r="291" spans="1:127" x14ac:dyDescent="0.45">
      <c r="B291" s="38">
        <v>2023003</v>
      </c>
      <c r="C291" s="37" t="s">
        <v>257</v>
      </c>
      <c r="D291" s="39">
        <v>2010</v>
      </c>
      <c r="E291" s="39" t="s">
        <v>36</v>
      </c>
      <c r="H291" s="37" t="s">
        <v>314</v>
      </c>
      <c r="J291" s="37" t="str">
        <f>VLOOKUP(B291,psč_kraj!$T$1:$V$5010,3,FALSE)</f>
        <v>Ústecký kraj</v>
      </c>
      <c r="K291" s="43">
        <v>0</v>
      </c>
      <c r="L291" s="54">
        <v>60</v>
      </c>
    </row>
    <row r="292" spans="1:127" x14ac:dyDescent="0.45">
      <c r="B292" s="38">
        <v>2022070</v>
      </c>
      <c r="C292" s="37" t="s">
        <v>56</v>
      </c>
      <c r="D292" s="39">
        <v>2012</v>
      </c>
      <c r="E292" s="39" t="s">
        <v>36</v>
      </c>
      <c r="F292" s="43">
        <v>30</v>
      </c>
      <c r="G292" s="54">
        <v>0</v>
      </c>
      <c r="H292" s="37" t="s">
        <v>313</v>
      </c>
      <c r="I292" s="37" t="s">
        <v>57</v>
      </c>
      <c r="J292" s="37" t="str">
        <f>VLOOKUP(B292,psč_kraj!$T$1:$V$5010,3,FALSE)</f>
        <v>Ústecký kraj</v>
      </c>
      <c r="K292" s="43">
        <v>0</v>
      </c>
      <c r="L292" s="54">
        <v>0</v>
      </c>
    </row>
    <row r="293" spans="1:127" x14ac:dyDescent="0.45">
      <c r="A293" s="37">
        <v>9155146</v>
      </c>
      <c r="B293" s="37">
        <v>2023026</v>
      </c>
      <c r="C293" s="37" t="s">
        <v>921</v>
      </c>
      <c r="D293" s="39">
        <v>2008</v>
      </c>
      <c r="E293" s="39" t="s">
        <v>9</v>
      </c>
      <c r="F293" s="39" t="s">
        <v>290</v>
      </c>
      <c r="H293" s="37" t="s">
        <v>314</v>
      </c>
      <c r="J293" s="37" t="s">
        <v>1279</v>
      </c>
      <c r="K293" s="43">
        <v>0</v>
      </c>
      <c r="L293" s="54">
        <v>90</v>
      </c>
    </row>
    <row r="294" spans="1:127" x14ac:dyDescent="0.45">
      <c r="A294" s="114"/>
      <c r="B294" s="115">
        <v>2023995</v>
      </c>
      <c r="C294" s="116" t="s">
        <v>343</v>
      </c>
      <c r="D294" s="117">
        <v>2010</v>
      </c>
      <c r="E294" s="117" t="s">
        <v>36</v>
      </c>
      <c r="F294" s="69"/>
      <c r="H294" s="37" t="s">
        <v>314</v>
      </c>
      <c r="J294" s="37" t="s">
        <v>1279</v>
      </c>
      <c r="K294" s="43">
        <v>0</v>
      </c>
      <c r="L294" s="54">
        <v>22</v>
      </c>
    </row>
    <row r="295" spans="1:127" s="65" customFormat="1" x14ac:dyDescent="0.45">
      <c r="A295" s="37">
        <v>9150160</v>
      </c>
      <c r="B295" s="38">
        <v>16046</v>
      </c>
      <c r="C295" s="37" t="s">
        <v>214</v>
      </c>
      <c r="D295" s="39">
        <v>1978</v>
      </c>
      <c r="E295" s="39" t="s">
        <v>36</v>
      </c>
      <c r="F295" s="43">
        <v>0</v>
      </c>
      <c r="G295" s="54">
        <v>23</v>
      </c>
      <c r="H295" s="37" t="s">
        <v>316</v>
      </c>
      <c r="I295" s="37" t="e">
        <v>#N/A</v>
      </c>
      <c r="J295" s="37" t="e">
        <f>VLOOKUP(B295,psč_kraj!$T$1:$V$5010,3,FALSE)</f>
        <v>#N/A</v>
      </c>
      <c r="K295" s="43">
        <v>0</v>
      </c>
      <c r="L295" s="54">
        <v>0</v>
      </c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  <c r="BI295" s="37"/>
      <c r="BJ295" s="37"/>
      <c r="BK295" s="37"/>
      <c r="BL295" s="37"/>
      <c r="BM295" s="37"/>
      <c r="BN295" s="37"/>
      <c r="BO295" s="37"/>
      <c r="BP295" s="37"/>
      <c r="BQ295" s="37"/>
      <c r="BR295" s="37"/>
      <c r="BS295" s="37"/>
      <c r="BT295" s="37"/>
      <c r="BU295" s="37"/>
      <c r="BV295" s="37"/>
      <c r="BW295" s="37"/>
      <c r="BX295" s="37"/>
      <c r="BY295" s="37"/>
      <c r="BZ295" s="37"/>
      <c r="CA295" s="37"/>
      <c r="CB295" s="37"/>
      <c r="CC295" s="37"/>
      <c r="CD295" s="37"/>
      <c r="CE295" s="37"/>
      <c r="CF295" s="37"/>
      <c r="CG295" s="37"/>
      <c r="CH295" s="37"/>
      <c r="CI295" s="37"/>
      <c r="CJ295" s="37"/>
      <c r="CK295" s="37"/>
      <c r="CL295" s="37"/>
      <c r="CM295" s="37"/>
      <c r="CN295" s="37"/>
      <c r="CO295" s="37"/>
      <c r="CP295" s="37"/>
      <c r="CQ295" s="37"/>
      <c r="CR295" s="37"/>
      <c r="CS295" s="37"/>
      <c r="CT295" s="37"/>
      <c r="CU295" s="37"/>
      <c r="CV295" s="37"/>
      <c r="CW295" s="37"/>
      <c r="CX295" s="37"/>
      <c r="CY295" s="37"/>
      <c r="CZ295" s="37"/>
      <c r="DA295" s="37"/>
      <c r="DB295" s="37"/>
      <c r="DC295" s="37"/>
      <c r="DD295" s="37"/>
      <c r="DE295" s="37"/>
      <c r="DF295" s="37"/>
      <c r="DG295" s="37"/>
      <c r="DH295" s="37"/>
      <c r="DI295" s="37"/>
      <c r="DJ295" s="37"/>
      <c r="DK295" s="37"/>
      <c r="DL295" s="37"/>
      <c r="DM295" s="37"/>
      <c r="DN295" s="37"/>
      <c r="DO295" s="37"/>
      <c r="DP295" s="37"/>
      <c r="DQ295" s="37"/>
      <c r="DR295" s="37"/>
      <c r="DS295" s="37"/>
      <c r="DT295" s="37"/>
      <c r="DU295" s="37"/>
      <c r="DV295" s="37"/>
      <c r="DW295" s="37"/>
    </row>
    <row r="296" spans="1:127" x14ac:dyDescent="0.45">
      <c r="A296" s="37">
        <v>9150393</v>
      </c>
      <c r="B296" s="37">
        <v>2023987</v>
      </c>
      <c r="C296" s="37" t="s">
        <v>916</v>
      </c>
      <c r="D296" s="39">
        <v>1982</v>
      </c>
      <c r="E296" s="39" t="s">
        <v>36</v>
      </c>
      <c r="H296" s="37" t="s">
        <v>316</v>
      </c>
      <c r="J296" s="37" t="e">
        <f>VLOOKUP(B296,psč_kraj!$T$1:$V$5010,3,FALSE)</f>
        <v>#N/A</v>
      </c>
      <c r="K296" s="43">
        <v>0</v>
      </c>
      <c r="L296" s="54">
        <v>18</v>
      </c>
    </row>
    <row r="297" spans="1:127" x14ac:dyDescent="0.45">
      <c r="A297" s="37">
        <v>9150121</v>
      </c>
      <c r="C297" s="37" t="s">
        <v>215</v>
      </c>
      <c r="D297" s="39">
        <v>1994</v>
      </c>
      <c r="E297" s="39" t="s">
        <v>36</v>
      </c>
      <c r="F297" s="43">
        <v>0</v>
      </c>
      <c r="G297" s="54">
        <v>22.666666666666668</v>
      </c>
      <c r="H297" s="37" t="s">
        <v>316</v>
      </c>
      <c r="I297" s="37" t="e">
        <v>#N/A</v>
      </c>
      <c r="J297" s="37" t="e">
        <f>VLOOKUP(B297,psč_kraj!$T$1:$V$5010,3,FALSE)</f>
        <v>#N/A</v>
      </c>
      <c r="K297" s="43">
        <v>0</v>
      </c>
      <c r="L297" s="54">
        <v>118</v>
      </c>
    </row>
    <row r="298" spans="1:127" x14ac:dyDescent="0.45">
      <c r="A298" s="37">
        <v>9150145</v>
      </c>
      <c r="C298" s="37" t="s">
        <v>225</v>
      </c>
      <c r="D298" s="39">
        <v>1998</v>
      </c>
      <c r="E298" s="39" t="s">
        <v>36</v>
      </c>
      <c r="F298" s="43">
        <v>0</v>
      </c>
      <c r="G298" s="54">
        <v>7.8666666666666663</v>
      </c>
      <c r="H298" s="37" t="s">
        <v>316</v>
      </c>
      <c r="I298" s="37" t="e">
        <v>#N/A</v>
      </c>
      <c r="J298" s="37" t="e">
        <f>VLOOKUP(B298,psč_kraj!$T$1:$V$5010,3,FALSE)</f>
        <v>#N/A</v>
      </c>
      <c r="K298" s="43">
        <v>0</v>
      </c>
      <c r="L298" s="54">
        <v>118</v>
      </c>
    </row>
    <row r="299" spans="1:127" x14ac:dyDescent="0.45">
      <c r="A299" s="37">
        <v>9155072</v>
      </c>
      <c r="B299" s="38">
        <v>16070</v>
      </c>
      <c r="C299" s="37" t="s">
        <v>160</v>
      </c>
      <c r="D299" s="39">
        <v>2003</v>
      </c>
      <c r="E299" s="39" t="s">
        <v>9</v>
      </c>
      <c r="F299" s="43">
        <v>100</v>
      </c>
      <c r="G299" s="54">
        <v>0</v>
      </c>
      <c r="H299" s="37" t="s">
        <v>315</v>
      </c>
      <c r="I299" s="37" t="s">
        <v>29</v>
      </c>
      <c r="J299" s="37" t="s">
        <v>29</v>
      </c>
      <c r="K299" s="43">
        <v>300</v>
      </c>
      <c r="L299" s="54">
        <v>0</v>
      </c>
    </row>
    <row r="300" spans="1:127" x14ac:dyDescent="0.45">
      <c r="B300" s="38">
        <v>2018466</v>
      </c>
      <c r="C300" s="37" t="s">
        <v>67</v>
      </c>
      <c r="D300" s="39">
        <v>2007</v>
      </c>
      <c r="E300" s="39" t="s">
        <v>9</v>
      </c>
      <c r="F300" s="43">
        <v>0</v>
      </c>
      <c r="G300" s="54">
        <v>46.666666666666664</v>
      </c>
      <c r="H300" s="37" t="s">
        <v>315</v>
      </c>
      <c r="I300" s="37" t="s">
        <v>68</v>
      </c>
      <c r="J300" s="37" t="s">
        <v>1279</v>
      </c>
      <c r="K300" s="43">
        <v>0</v>
      </c>
      <c r="L300" s="54">
        <v>100</v>
      </c>
    </row>
    <row r="301" spans="1:127" x14ac:dyDescent="0.45">
      <c r="B301" s="38">
        <v>2022063</v>
      </c>
      <c r="C301" s="37" t="s">
        <v>86</v>
      </c>
      <c r="D301" s="39">
        <v>2007</v>
      </c>
      <c r="E301" s="39" t="s">
        <v>9</v>
      </c>
      <c r="F301" s="43">
        <v>0</v>
      </c>
      <c r="G301" s="54">
        <v>7.333333333333333</v>
      </c>
      <c r="H301" s="37" t="s">
        <v>315</v>
      </c>
      <c r="I301" s="37" t="s">
        <v>14</v>
      </c>
      <c r="J301" s="37" t="s">
        <v>14</v>
      </c>
      <c r="K301" s="43">
        <v>0</v>
      </c>
      <c r="L301" s="54">
        <v>0</v>
      </c>
    </row>
    <row r="302" spans="1:127" s="65" customFormat="1" x14ac:dyDescent="0.45">
      <c r="A302" s="65" t="s">
        <v>19642</v>
      </c>
      <c r="B302" s="66">
        <v>2022065</v>
      </c>
      <c r="C302" s="65" t="s">
        <v>119</v>
      </c>
      <c r="D302" s="68">
        <v>2007</v>
      </c>
      <c r="E302" s="68" t="s">
        <v>36</v>
      </c>
      <c r="F302" s="69">
        <v>0</v>
      </c>
      <c r="G302" s="69">
        <v>18.333333333333332</v>
      </c>
      <c r="H302" s="65" t="s">
        <v>315</v>
      </c>
      <c r="I302" s="65" t="s">
        <v>29</v>
      </c>
      <c r="J302" s="65" t="e">
        <f>VLOOKUP(B302,psč_kraj!$T$1:$V$5010,3,FALSE)</f>
        <v>#N/A</v>
      </c>
      <c r="K302" s="69">
        <v>0</v>
      </c>
      <c r="L302" s="69">
        <v>0</v>
      </c>
    </row>
    <row r="303" spans="1:127" x14ac:dyDescent="0.45">
      <c r="B303" s="38">
        <v>2023997</v>
      </c>
      <c r="C303" s="37" t="s">
        <v>289</v>
      </c>
      <c r="D303" s="39">
        <v>2008</v>
      </c>
      <c r="E303" s="39" t="s">
        <v>9</v>
      </c>
      <c r="H303" s="37" t="s">
        <v>314</v>
      </c>
      <c r="J303" s="37" t="s">
        <v>14</v>
      </c>
      <c r="K303" s="43">
        <v>0</v>
      </c>
      <c r="L303" s="54">
        <v>91</v>
      </c>
    </row>
    <row r="304" spans="1:127" x14ac:dyDescent="0.45">
      <c r="B304" s="38">
        <v>16098</v>
      </c>
      <c r="C304" s="37" t="s">
        <v>71</v>
      </c>
      <c r="D304" s="39">
        <v>2008</v>
      </c>
      <c r="E304" s="39" t="s">
        <v>9</v>
      </c>
      <c r="F304" s="43">
        <v>66.666666666666671</v>
      </c>
      <c r="G304" s="54">
        <v>30</v>
      </c>
      <c r="H304" s="37" t="s">
        <v>314</v>
      </c>
      <c r="I304" s="37" t="s">
        <v>10</v>
      </c>
      <c r="J304" s="37" t="s">
        <v>10</v>
      </c>
      <c r="K304" s="43">
        <v>220</v>
      </c>
      <c r="L304" s="54">
        <v>0</v>
      </c>
    </row>
    <row r="305" spans="1:127" x14ac:dyDescent="0.45">
      <c r="B305" s="38">
        <v>2020144</v>
      </c>
      <c r="C305" s="37" t="s">
        <v>83</v>
      </c>
      <c r="D305" s="39">
        <v>2008</v>
      </c>
      <c r="E305" s="39" t="s">
        <v>9</v>
      </c>
      <c r="F305" s="43">
        <v>0</v>
      </c>
      <c r="G305" s="54">
        <v>11.333333333333334</v>
      </c>
      <c r="H305" s="37" t="s">
        <v>314</v>
      </c>
      <c r="I305" s="37" t="s">
        <v>68</v>
      </c>
      <c r="J305" s="37" t="s">
        <v>1279</v>
      </c>
      <c r="K305" s="43">
        <v>0</v>
      </c>
      <c r="L305" s="54">
        <v>0</v>
      </c>
    </row>
    <row r="306" spans="1:127" s="65" customFormat="1" x14ac:dyDescent="0.45">
      <c r="A306" s="65" t="s">
        <v>19642</v>
      </c>
      <c r="B306" s="65">
        <v>2020134</v>
      </c>
      <c r="C306" s="65" t="s">
        <v>461</v>
      </c>
      <c r="D306" s="68">
        <v>2008</v>
      </c>
      <c r="E306" s="68" t="s">
        <v>9</v>
      </c>
      <c r="F306" s="69"/>
      <c r="G306" s="69"/>
      <c r="H306" s="65" t="s">
        <v>314</v>
      </c>
      <c r="J306" s="65" t="e">
        <f>VLOOKUP(B306,psč_kraj!$T$1:$V$5010,3,FALSE)</f>
        <v>#N/A</v>
      </c>
      <c r="K306" s="69">
        <v>0</v>
      </c>
      <c r="L306" s="69">
        <v>0</v>
      </c>
    </row>
    <row r="307" spans="1:127" x14ac:dyDescent="0.45">
      <c r="A307" s="65" t="s">
        <v>19642</v>
      </c>
      <c r="B307" s="66">
        <v>2022003</v>
      </c>
      <c r="C307" s="65" t="s">
        <v>127</v>
      </c>
      <c r="D307" s="68">
        <v>2008</v>
      </c>
      <c r="E307" s="68" t="s">
        <v>36</v>
      </c>
      <c r="F307" s="69">
        <v>0</v>
      </c>
      <c r="G307" s="69">
        <v>10.333333333333334</v>
      </c>
      <c r="H307" s="65" t="s">
        <v>314</v>
      </c>
      <c r="I307" s="65" t="e">
        <v>#N/A</v>
      </c>
      <c r="J307" s="65" t="e">
        <f>VLOOKUP(B307,psč_kraj!$T$1:$V$5010,3,FALSE)</f>
        <v>#N/A</v>
      </c>
      <c r="K307" s="69">
        <v>0</v>
      </c>
      <c r="L307" s="69">
        <v>0</v>
      </c>
      <c r="M307" s="65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65"/>
      <c r="Z307" s="65"/>
      <c r="AA307" s="65"/>
      <c r="AB307" s="65"/>
      <c r="AC307" s="65"/>
      <c r="AD307" s="65"/>
      <c r="AE307" s="65"/>
      <c r="AF307" s="65"/>
      <c r="AG307" s="65"/>
      <c r="AH307" s="65"/>
      <c r="AI307" s="65"/>
      <c r="AJ307" s="65"/>
      <c r="AK307" s="65"/>
      <c r="AL307" s="65"/>
      <c r="AM307" s="65"/>
      <c r="AN307" s="65"/>
      <c r="AO307" s="65"/>
      <c r="AP307" s="65"/>
      <c r="AQ307" s="65"/>
      <c r="AR307" s="65"/>
      <c r="AS307" s="65"/>
      <c r="AT307" s="65"/>
      <c r="AU307" s="65"/>
      <c r="AV307" s="65"/>
      <c r="AW307" s="65"/>
      <c r="AX307" s="65"/>
      <c r="AY307" s="65"/>
      <c r="AZ307" s="65"/>
      <c r="BA307" s="65"/>
      <c r="BB307" s="65"/>
      <c r="BC307" s="65"/>
      <c r="BD307" s="65"/>
      <c r="BE307" s="65"/>
      <c r="BF307" s="65"/>
      <c r="BG307" s="65"/>
      <c r="BH307" s="65"/>
      <c r="BI307" s="65"/>
      <c r="BJ307" s="65"/>
      <c r="BK307" s="65"/>
      <c r="BL307" s="65"/>
      <c r="BM307" s="65"/>
      <c r="BN307" s="65"/>
      <c r="BO307" s="65"/>
      <c r="BP307" s="65"/>
      <c r="BQ307" s="65"/>
      <c r="BR307" s="65"/>
      <c r="BS307" s="65"/>
      <c r="BT307" s="65"/>
      <c r="BU307" s="65"/>
      <c r="BV307" s="65"/>
      <c r="BW307" s="65"/>
      <c r="BX307" s="65"/>
      <c r="BY307" s="65"/>
      <c r="BZ307" s="65"/>
      <c r="CA307" s="65"/>
      <c r="CB307" s="65"/>
      <c r="CC307" s="65"/>
      <c r="CD307" s="65"/>
      <c r="CE307" s="65"/>
      <c r="CF307" s="65"/>
      <c r="CG307" s="65"/>
      <c r="CH307" s="65"/>
      <c r="CI307" s="65"/>
      <c r="CJ307" s="65"/>
      <c r="CK307" s="65"/>
      <c r="CL307" s="65"/>
      <c r="CM307" s="65"/>
      <c r="CN307" s="65"/>
      <c r="CO307" s="65"/>
      <c r="CP307" s="65"/>
      <c r="CQ307" s="65"/>
      <c r="CR307" s="65"/>
      <c r="CS307" s="65"/>
      <c r="CT307" s="65"/>
      <c r="CU307" s="65"/>
      <c r="CV307" s="65"/>
      <c r="CW307" s="65"/>
      <c r="CX307" s="65"/>
      <c r="CY307" s="65"/>
      <c r="CZ307" s="65"/>
      <c r="DA307" s="65"/>
      <c r="DB307" s="65"/>
      <c r="DC307" s="65"/>
      <c r="DD307" s="65"/>
      <c r="DE307" s="65"/>
      <c r="DF307" s="65"/>
      <c r="DG307" s="65"/>
      <c r="DH307" s="65"/>
      <c r="DI307" s="65"/>
      <c r="DJ307" s="65"/>
      <c r="DK307" s="65"/>
      <c r="DL307" s="65"/>
      <c r="DM307" s="65"/>
      <c r="DN307" s="65"/>
      <c r="DO307" s="65"/>
      <c r="DP307" s="65"/>
      <c r="DQ307" s="65"/>
      <c r="DR307" s="65"/>
      <c r="DS307" s="65"/>
      <c r="DT307" s="65"/>
      <c r="DU307" s="65"/>
      <c r="DV307" s="65"/>
      <c r="DW307" s="65"/>
    </row>
    <row r="308" spans="1:127" x14ac:dyDescent="0.45">
      <c r="B308" s="38">
        <v>2018014</v>
      </c>
      <c r="C308" s="37" t="s">
        <v>74</v>
      </c>
      <c r="D308" s="39">
        <v>2009</v>
      </c>
      <c r="E308" s="39" t="s">
        <v>9</v>
      </c>
      <c r="F308" s="43">
        <v>16.666666666666668</v>
      </c>
      <c r="G308" s="54">
        <v>28</v>
      </c>
      <c r="H308" s="37" t="s">
        <v>314</v>
      </c>
      <c r="I308" s="37" t="s">
        <v>14</v>
      </c>
      <c r="J308" s="37" t="s">
        <v>14</v>
      </c>
      <c r="K308" s="43">
        <v>0</v>
      </c>
      <c r="L308" s="54">
        <v>260</v>
      </c>
    </row>
    <row r="309" spans="1:127" x14ac:dyDescent="0.45">
      <c r="B309" s="38">
        <v>2023998</v>
      </c>
      <c r="C309" s="37" t="s">
        <v>287</v>
      </c>
      <c r="D309" s="39">
        <v>2009</v>
      </c>
      <c r="E309" s="39" t="s">
        <v>9</v>
      </c>
      <c r="H309" s="37" t="s">
        <v>314</v>
      </c>
      <c r="J309" s="37" t="s">
        <v>29</v>
      </c>
      <c r="K309" s="43">
        <v>0</v>
      </c>
      <c r="L309" s="54">
        <v>18</v>
      </c>
    </row>
    <row r="310" spans="1:127" s="65" customFormat="1" x14ac:dyDescent="0.45">
      <c r="A310" s="65" t="s">
        <v>19642</v>
      </c>
      <c r="B310" s="66">
        <v>2022027</v>
      </c>
      <c r="C310" s="65" t="s">
        <v>99</v>
      </c>
      <c r="D310" s="68">
        <v>2009</v>
      </c>
      <c r="E310" s="68" t="s">
        <v>9</v>
      </c>
      <c r="F310" s="69">
        <v>20</v>
      </c>
      <c r="G310" s="69">
        <v>0</v>
      </c>
      <c r="H310" s="65" t="s">
        <v>314</v>
      </c>
      <c r="I310" s="65" t="s">
        <v>17</v>
      </c>
      <c r="J310" s="65" t="e">
        <f>VLOOKUP(B310,psč_kraj!$T$1:$V$5010,3,FALSE)</f>
        <v>#N/A</v>
      </c>
      <c r="K310" s="69">
        <v>0</v>
      </c>
      <c r="L310" s="69">
        <v>0</v>
      </c>
    </row>
    <row r="311" spans="1:127" x14ac:dyDescent="0.45">
      <c r="A311" s="65" t="s">
        <v>19642</v>
      </c>
      <c r="B311" s="66">
        <v>2023990</v>
      </c>
      <c r="C311" s="65" t="s">
        <v>668</v>
      </c>
      <c r="D311" s="68">
        <v>2009</v>
      </c>
      <c r="E311" s="68" t="s">
        <v>36</v>
      </c>
      <c r="F311" s="69"/>
      <c r="G311" s="69"/>
      <c r="H311" s="65" t="s">
        <v>314</v>
      </c>
      <c r="I311" s="65"/>
      <c r="J311" s="65" t="e">
        <f>VLOOKUP(B311,psč_kraj!$T$1:$V$5010,3,FALSE)</f>
        <v>#N/A</v>
      </c>
      <c r="K311" s="69">
        <v>76</v>
      </c>
      <c r="L311" s="69">
        <v>0</v>
      </c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65"/>
      <c r="Z311" s="65"/>
      <c r="AA311" s="65"/>
      <c r="AB311" s="65"/>
      <c r="AC311" s="65"/>
      <c r="AD311" s="65"/>
      <c r="AE311" s="65"/>
      <c r="AF311" s="65"/>
      <c r="AG311" s="65"/>
      <c r="AH311" s="65"/>
      <c r="AI311" s="65"/>
      <c r="AJ311" s="65"/>
      <c r="AK311" s="65"/>
      <c r="AL311" s="65"/>
      <c r="AM311" s="65"/>
      <c r="AN311" s="65"/>
      <c r="AO311" s="65"/>
      <c r="AP311" s="65"/>
      <c r="AQ311" s="65"/>
      <c r="AR311" s="65"/>
      <c r="AS311" s="65"/>
      <c r="AT311" s="65"/>
      <c r="AU311" s="65"/>
      <c r="AV311" s="65"/>
      <c r="AW311" s="65"/>
      <c r="AX311" s="65"/>
      <c r="AY311" s="65"/>
      <c r="AZ311" s="65"/>
      <c r="BA311" s="65"/>
      <c r="BB311" s="65"/>
      <c r="BC311" s="65"/>
      <c r="BD311" s="65"/>
      <c r="BE311" s="65"/>
      <c r="BF311" s="65"/>
      <c r="BG311" s="65"/>
      <c r="BH311" s="65"/>
      <c r="BI311" s="65"/>
      <c r="BJ311" s="65"/>
      <c r="BK311" s="65"/>
      <c r="BL311" s="65"/>
      <c r="BM311" s="65"/>
      <c r="BN311" s="65"/>
      <c r="BO311" s="65"/>
      <c r="BP311" s="65"/>
      <c r="BQ311" s="65"/>
      <c r="BR311" s="65"/>
      <c r="BS311" s="65"/>
      <c r="BT311" s="65"/>
      <c r="BU311" s="65"/>
      <c r="BV311" s="65"/>
      <c r="BW311" s="65"/>
      <c r="BX311" s="65"/>
      <c r="BY311" s="65"/>
      <c r="BZ311" s="65"/>
      <c r="CA311" s="65"/>
      <c r="CB311" s="65"/>
      <c r="CC311" s="65"/>
      <c r="CD311" s="65"/>
      <c r="CE311" s="65"/>
      <c r="CF311" s="65"/>
      <c r="CG311" s="65"/>
      <c r="CH311" s="65"/>
      <c r="CI311" s="65"/>
      <c r="CJ311" s="65"/>
      <c r="CK311" s="65"/>
      <c r="CL311" s="65"/>
      <c r="CM311" s="65"/>
      <c r="CN311" s="65"/>
      <c r="CO311" s="65"/>
      <c r="CP311" s="65"/>
      <c r="CQ311" s="65"/>
      <c r="CR311" s="65"/>
      <c r="CS311" s="65"/>
      <c r="CT311" s="65"/>
      <c r="CU311" s="65"/>
      <c r="CV311" s="65"/>
      <c r="CW311" s="65"/>
      <c r="CX311" s="65"/>
      <c r="CY311" s="65"/>
      <c r="CZ311" s="65"/>
      <c r="DA311" s="65"/>
      <c r="DB311" s="65"/>
      <c r="DC311" s="65"/>
      <c r="DD311" s="65"/>
      <c r="DE311" s="65"/>
      <c r="DF311" s="65"/>
      <c r="DG311" s="65"/>
      <c r="DH311" s="65"/>
      <c r="DI311" s="65"/>
      <c r="DJ311" s="65"/>
      <c r="DK311" s="65"/>
      <c r="DL311" s="65"/>
      <c r="DM311" s="65"/>
      <c r="DN311" s="65"/>
      <c r="DO311" s="65"/>
      <c r="DP311" s="65"/>
      <c r="DQ311" s="65"/>
      <c r="DR311" s="65"/>
      <c r="DS311" s="65"/>
      <c r="DT311" s="65"/>
      <c r="DU311" s="65"/>
      <c r="DV311" s="65"/>
      <c r="DW311" s="65"/>
    </row>
    <row r="312" spans="1:127" x14ac:dyDescent="0.45">
      <c r="B312" s="38">
        <v>2020131</v>
      </c>
      <c r="C312" s="37" t="s">
        <v>98</v>
      </c>
      <c r="D312" s="39">
        <v>2010</v>
      </c>
      <c r="E312" s="39" t="s">
        <v>9</v>
      </c>
      <c r="F312" s="43">
        <v>56.666666666666664</v>
      </c>
      <c r="G312" s="54">
        <v>0</v>
      </c>
      <c r="H312" s="37" t="s">
        <v>314</v>
      </c>
      <c r="I312" s="37" t="s">
        <v>95</v>
      </c>
      <c r="J312" s="37" t="s">
        <v>95</v>
      </c>
      <c r="K312" s="43">
        <v>300</v>
      </c>
      <c r="L312" s="54">
        <v>0</v>
      </c>
    </row>
    <row r="313" spans="1:127" s="65" customFormat="1" x14ac:dyDescent="0.45">
      <c r="A313" s="37"/>
      <c r="B313" s="38">
        <v>2023993</v>
      </c>
      <c r="C313" s="44" t="s">
        <v>452</v>
      </c>
      <c r="D313" s="39">
        <v>2010</v>
      </c>
      <c r="E313" s="39" t="s">
        <v>9</v>
      </c>
      <c r="F313" s="43"/>
      <c r="G313" s="54"/>
      <c r="H313" s="37" t="s">
        <v>314</v>
      </c>
      <c r="I313" s="37"/>
      <c r="J313" s="37" t="s">
        <v>54</v>
      </c>
      <c r="K313" s="43">
        <v>125</v>
      </c>
      <c r="L313" s="54">
        <v>0</v>
      </c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  <c r="BJ313" s="37"/>
      <c r="BK313" s="37"/>
      <c r="BL313" s="37"/>
      <c r="BM313" s="37"/>
      <c r="BN313" s="37"/>
      <c r="BO313" s="37"/>
      <c r="BP313" s="37"/>
      <c r="BQ313" s="37"/>
      <c r="BR313" s="37"/>
      <c r="BS313" s="37"/>
      <c r="BT313" s="37"/>
      <c r="BU313" s="37"/>
      <c r="BV313" s="37"/>
      <c r="BW313" s="37"/>
      <c r="BX313" s="37"/>
      <c r="BY313" s="37"/>
      <c r="BZ313" s="37"/>
      <c r="CA313" s="37"/>
      <c r="CB313" s="37"/>
      <c r="CC313" s="37"/>
      <c r="CD313" s="37"/>
      <c r="CE313" s="37"/>
      <c r="CF313" s="37"/>
      <c r="CG313" s="37"/>
      <c r="CH313" s="37"/>
      <c r="CI313" s="37"/>
      <c r="CJ313" s="37"/>
      <c r="CK313" s="37"/>
      <c r="CL313" s="37"/>
      <c r="CM313" s="37"/>
      <c r="CN313" s="37"/>
      <c r="CO313" s="37"/>
      <c r="CP313" s="37"/>
      <c r="CQ313" s="37"/>
      <c r="CR313" s="37"/>
      <c r="CS313" s="37"/>
      <c r="CT313" s="37"/>
      <c r="CU313" s="37"/>
      <c r="CV313" s="37"/>
      <c r="CW313" s="37"/>
      <c r="CX313" s="37"/>
      <c r="CY313" s="37"/>
      <c r="CZ313" s="37"/>
      <c r="DA313" s="37"/>
      <c r="DB313" s="37"/>
      <c r="DC313" s="37"/>
      <c r="DD313" s="37"/>
      <c r="DE313" s="37"/>
      <c r="DF313" s="37"/>
      <c r="DG313" s="37"/>
      <c r="DH313" s="37"/>
      <c r="DI313" s="37"/>
      <c r="DJ313" s="37"/>
      <c r="DK313" s="37"/>
      <c r="DL313" s="37"/>
      <c r="DM313" s="37"/>
      <c r="DN313" s="37"/>
      <c r="DO313" s="37"/>
      <c r="DP313" s="37"/>
      <c r="DQ313" s="37"/>
      <c r="DR313" s="37"/>
      <c r="DS313" s="37"/>
      <c r="DT313" s="37"/>
      <c r="DU313" s="37"/>
      <c r="DV313" s="37"/>
      <c r="DW313" s="37"/>
    </row>
    <row r="314" spans="1:127" x14ac:dyDescent="0.45">
      <c r="B314" s="38">
        <v>2019104</v>
      </c>
      <c r="C314" s="37" t="s">
        <v>94</v>
      </c>
      <c r="D314" s="39">
        <v>2010</v>
      </c>
      <c r="E314" s="39" t="s">
        <v>9</v>
      </c>
      <c r="F314" s="43">
        <v>100</v>
      </c>
      <c r="G314" s="54">
        <v>0</v>
      </c>
      <c r="H314" s="37" t="s">
        <v>314</v>
      </c>
      <c r="I314" s="37" t="s">
        <v>95</v>
      </c>
      <c r="J314" s="37" t="s">
        <v>95</v>
      </c>
      <c r="K314" s="43">
        <v>0</v>
      </c>
      <c r="L314" s="54">
        <v>0</v>
      </c>
    </row>
    <row r="315" spans="1:127" x14ac:dyDescent="0.45">
      <c r="B315" s="38">
        <v>2023988</v>
      </c>
      <c r="C315" s="37" t="s">
        <v>915</v>
      </c>
      <c r="D315" s="39">
        <v>2011</v>
      </c>
      <c r="E315" s="39" t="s">
        <v>9</v>
      </c>
      <c r="H315" s="37" t="s">
        <v>314</v>
      </c>
      <c r="J315" s="37" t="s">
        <v>12</v>
      </c>
      <c r="K315" s="43">
        <v>0</v>
      </c>
      <c r="L315" s="54">
        <v>84</v>
      </c>
    </row>
    <row r="316" spans="1:127" x14ac:dyDescent="0.45">
      <c r="B316" s="38">
        <v>2022075</v>
      </c>
      <c r="C316" s="37" t="s">
        <v>33</v>
      </c>
      <c r="D316" s="39">
        <v>2011</v>
      </c>
      <c r="E316" s="39" t="s">
        <v>9</v>
      </c>
      <c r="F316" s="43">
        <v>40.666666666666664</v>
      </c>
      <c r="G316" s="54">
        <v>0</v>
      </c>
      <c r="H316" s="37" t="s">
        <v>314</v>
      </c>
      <c r="I316" s="37" t="s">
        <v>17</v>
      </c>
      <c r="J316" s="37" t="s">
        <v>17</v>
      </c>
      <c r="K316" s="43">
        <v>0</v>
      </c>
      <c r="L316" s="54">
        <v>74</v>
      </c>
    </row>
    <row r="317" spans="1:127" s="65" customFormat="1" x14ac:dyDescent="0.45">
      <c r="A317" s="65" t="s">
        <v>19642</v>
      </c>
      <c r="B317" s="66">
        <v>2022042</v>
      </c>
      <c r="C317" s="65" t="s">
        <v>28</v>
      </c>
      <c r="D317" s="68">
        <v>2011</v>
      </c>
      <c r="E317" s="68" t="s">
        <v>9</v>
      </c>
      <c r="F317" s="69">
        <v>0</v>
      </c>
      <c r="G317" s="69">
        <v>13.333333333333334</v>
      </c>
      <c r="H317" s="65" t="s">
        <v>314</v>
      </c>
      <c r="I317" s="65" t="s">
        <v>29</v>
      </c>
      <c r="J317" s="65" t="e">
        <f>VLOOKUP(B317,psč_kraj!$T$1:$V$5010,3,FALSE)</f>
        <v>#N/A</v>
      </c>
      <c r="K317" s="69">
        <v>0</v>
      </c>
      <c r="L317" s="69">
        <v>0</v>
      </c>
    </row>
    <row r="318" spans="1:127" x14ac:dyDescent="0.45">
      <c r="B318" s="38">
        <v>2020112</v>
      </c>
      <c r="C318" s="37" t="s">
        <v>13</v>
      </c>
      <c r="D318" s="39">
        <v>2012</v>
      </c>
      <c r="E318" s="39" t="s">
        <v>9</v>
      </c>
      <c r="F318" s="43">
        <v>65.333333333333329</v>
      </c>
      <c r="G318" s="54">
        <v>66.666666666666671</v>
      </c>
      <c r="H318" s="37" t="s">
        <v>313</v>
      </c>
      <c r="I318" s="37" t="s">
        <v>14</v>
      </c>
      <c r="J318" s="37" t="s">
        <v>14</v>
      </c>
      <c r="K318" s="43">
        <v>0</v>
      </c>
      <c r="L318" s="54">
        <v>240</v>
      </c>
    </row>
    <row r="319" spans="1:127" s="65" customFormat="1" x14ac:dyDescent="0.45">
      <c r="A319" s="37"/>
      <c r="B319" s="38">
        <v>2022096</v>
      </c>
      <c r="C319" s="37" t="s">
        <v>58</v>
      </c>
      <c r="D319" s="39">
        <v>2012</v>
      </c>
      <c r="E319" s="39" t="s">
        <v>36</v>
      </c>
      <c r="F319" s="43">
        <v>28.333333333333332</v>
      </c>
      <c r="G319" s="54">
        <v>0</v>
      </c>
      <c r="H319" s="37" t="s">
        <v>313</v>
      </c>
      <c r="I319" s="37" t="s">
        <v>26</v>
      </c>
      <c r="J319" s="37" t="s">
        <v>26</v>
      </c>
      <c r="K319" s="43">
        <v>260</v>
      </c>
      <c r="L319" s="54">
        <v>121</v>
      </c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  <c r="BG319" s="37"/>
      <c r="BH319" s="37"/>
      <c r="BI319" s="37"/>
      <c r="BJ319" s="37"/>
      <c r="BK319" s="37"/>
      <c r="BL319" s="37"/>
      <c r="BM319" s="37"/>
      <c r="BN319" s="37"/>
      <c r="BO319" s="37"/>
      <c r="BP319" s="37"/>
      <c r="BQ319" s="37"/>
      <c r="BR319" s="37"/>
      <c r="BS319" s="37"/>
      <c r="BT319" s="37"/>
      <c r="BU319" s="37"/>
      <c r="BV319" s="37"/>
      <c r="BW319" s="37"/>
      <c r="BX319" s="37"/>
      <c r="BY319" s="37"/>
      <c r="BZ319" s="37"/>
      <c r="CA319" s="37"/>
      <c r="CB319" s="37"/>
      <c r="CC319" s="37"/>
      <c r="CD319" s="37"/>
      <c r="CE319" s="37"/>
      <c r="CF319" s="37"/>
      <c r="CG319" s="37"/>
      <c r="CH319" s="37"/>
      <c r="CI319" s="37"/>
      <c r="CJ319" s="37"/>
      <c r="CK319" s="37"/>
      <c r="CL319" s="37"/>
      <c r="CM319" s="37"/>
      <c r="CN319" s="37"/>
      <c r="CO319" s="37"/>
      <c r="CP319" s="37"/>
      <c r="CQ319" s="37"/>
      <c r="CR319" s="37"/>
      <c r="CS319" s="37"/>
      <c r="CT319" s="37"/>
      <c r="CU319" s="37"/>
      <c r="CV319" s="37"/>
      <c r="CW319" s="37"/>
      <c r="CX319" s="37"/>
      <c r="CY319" s="37"/>
      <c r="CZ319" s="37"/>
      <c r="DA319" s="37"/>
      <c r="DB319" s="37"/>
      <c r="DC319" s="37"/>
      <c r="DD319" s="37"/>
      <c r="DE319" s="37"/>
      <c r="DF319" s="37"/>
      <c r="DG319" s="37"/>
      <c r="DH319" s="37"/>
      <c r="DI319" s="37"/>
      <c r="DJ319" s="37"/>
      <c r="DK319" s="37"/>
      <c r="DL319" s="37"/>
      <c r="DM319" s="37"/>
      <c r="DN319" s="37"/>
      <c r="DO319" s="37"/>
      <c r="DP319" s="37"/>
      <c r="DQ319" s="37"/>
      <c r="DR319" s="37"/>
      <c r="DS319" s="37"/>
      <c r="DT319" s="37"/>
      <c r="DU319" s="37"/>
      <c r="DV319" s="37"/>
      <c r="DW319" s="37"/>
    </row>
    <row r="320" spans="1:127" x14ac:dyDescent="0.45">
      <c r="B320" s="38">
        <v>2023009</v>
      </c>
      <c r="C320" s="37" t="s">
        <v>263</v>
      </c>
      <c r="D320" s="39">
        <v>2012</v>
      </c>
      <c r="E320" s="39" t="s">
        <v>36</v>
      </c>
      <c r="H320" s="37" t="s">
        <v>313</v>
      </c>
      <c r="J320" s="37" t="s">
        <v>26</v>
      </c>
      <c r="K320" s="43">
        <v>0</v>
      </c>
      <c r="L320" s="54">
        <v>112</v>
      </c>
    </row>
    <row r="321" spans="1:12" x14ac:dyDescent="0.45">
      <c r="B321" s="38">
        <v>2022996</v>
      </c>
      <c r="C321" s="37" t="s">
        <v>283</v>
      </c>
      <c r="D321" s="39">
        <v>2013</v>
      </c>
      <c r="E321" s="39" t="s">
        <v>9</v>
      </c>
      <c r="H321" s="37" t="s">
        <v>313</v>
      </c>
      <c r="J321" s="37" t="s">
        <v>12</v>
      </c>
      <c r="K321" s="43">
        <v>130</v>
      </c>
      <c r="L321" s="54">
        <v>94</v>
      </c>
    </row>
    <row r="322" spans="1:12" x14ac:dyDescent="0.45">
      <c r="B322" s="38">
        <v>2011002</v>
      </c>
      <c r="C322" s="37" t="s">
        <v>268</v>
      </c>
      <c r="D322" s="39">
        <v>2013</v>
      </c>
      <c r="E322" s="39" t="s">
        <v>9</v>
      </c>
      <c r="F322" s="43">
        <v>35</v>
      </c>
      <c r="G322" s="54">
        <v>0</v>
      </c>
      <c r="H322" s="37" t="s">
        <v>313</v>
      </c>
      <c r="I322" s="37" t="s">
        <v>10</v>
      </c>
      <c r="J322" s="37" t="s">
        <v>10</v>
      </c>
      <c r="K322" s="43">
        <v>230</v>
      </c>
      <c r="L322" s="54">
        <v>45</v>
      </c>
    </row>
    <row r="323" spans="1:12" x14ac:dyDescent="0.45">
      <c r="B323" s="37">
        <v>2023992</v>
      </c>
      <c r="C323" s="37" t="s">
        <v>471</v>
      </c>
      <c r="D323" s="39">
        <v>2013</v>
      </c>
      <c r="E323" s="39" t="s">
        <v>9</v>
      </c>
      <c r="H323" s="37" t="s">
        <v>313</v>
      </c>
      <c r="J323" s="37" t="s">
        <v>12</v>
      </c>
      <c r="K323" s="43">
        <v>61</v>
      </c>
      <c r="L323" s="54">
        <v>0</v>
      </c>
    </row>
    <row r="324" spans="1:12" x14ac:dyDescent="0.45">
      <c r="B324" s="38">
        <v>2023007</v>
      </c>
      <c r="C324" s="37" t="s">
        <v>261</v>
      </c>
      <c r="D324" s="39">
        <v>2013</v>
      </c>
      <c r="E324" s="39" t="s">
        <v>36</v>
      </c>
      <c r="H324" s="37" t="s">
        <v>313</v>
      </c>
      <c r="J324" s="37" t="s">
        <v>10</v>
      </c>
      <c r="K324" s="43">
        <v>125</v>
      </c>
      <c r="L324" s="54">
        <v>126</v>
      </c>
    </row>
    <row r="325" spans="1:12" x14ac:dyDescent="0.45">
      <c r="B325" s="38">
        <v>2023008</v>
      </c>
      <c r="C325" s="37" t="s">
        <v>262</v>
      </c>
      <c r="D325" s="39">
        <v>2014</v>
      </c>
      <c r="E325" s="39" t="s">
        <v>9</v>
      </c>
      <c r="H325" s="37" t="s">
        <v>313</v>
      </c>
      <c r="J325" s="37" t="s">
        <v>10</v>
      </c>
      <c r="K325" s="43">
        <v>0</v>
      </c>
      <c r="L325" s="54">
        <v>18</v>
      </c>
    </row>
    <row r="326" spans="1:12" x14ac:dyDescent="0.45">
      <c r="B326" s="37">
        <v>2022097</v>
      </c>
      <c r="C326" s="37" t="s">
        <v>462</v>
      </c>
      <c r="D326" s="39">
        <v>2014</v>
      </c>
      <c r="E326" s="39" t="s">
        <v>9</v>
      </c>
      <c r="H326" s="37" t="s">
        <v>313</v>
      </c>
      <c r="J326" s="37" t="s">
        <v>12</v>
      </c>
      <c r="K326" s="43">
        <v>105</v>
      </c>
      <c r="L326" s="54">
        <v>0</v>
      </c>
    </row>
    <row r="327" spans="1:12" x14ac:dyDescent="0.45">
      <c r="B327" s="37">
        <v>2023989</v>
      </c>
      <c r="C327" s="37" t="s">
        <v>669</v>
      </c>
      <c r="D327" s="39">
        <v>2014</v>
      </c>
      <c r="E327" s="39" t="s">
        <v>9</v>
      </c>
      <c r="H327" s="37" t="s">
        <v>313</v>
      </c>
      <c r="J327" s="37" t="s">
        <v>54</v>
      </c>
      <c r="K327" s="43">
        <v>90</v>
      </c>
      <c r="L327" s="54">
        <v>0</v>
      </c>
    </row>
    <row r="328" spans="1:12" x14ac:dyDescent="0.45">
      <c r="B328" s="38">
        <v>2015003</v>
      </c>
      <c r="C328" s="37" t="s">
        <v>38</v>
      </c>
      <c r="D328" s="39">
        <v>2014</v>
      </c>
      <c r="E328" s="39" t="s">
        <v>36</v>
      </c>
      <c r="F328" s="43">
        <v>15</v>
      </c>
      <c r="G328" s="54">
        <v>66.666666666666671</v>
      </c>
      <c r="H328" s="37" t="s">
        <v>313</v>
      </c>
      <c r="I328" s="37" t="s">
        <v>26</v>
      </c>
      <c r="J328" s="37" t="s">
        <v>26</v>
      </c>
      <c r="K328" s="43">
        <v>50</v>
      </c>
      <c r="L328" s="54">
        <v>300</v>
      </c>
    </row>
    <row r="329" spans="1:12" x14ac:dyDescent="0.45">
      <c r="B329" s="38">
        <v>2022048</v>
      </c>
      <c r="C329" s="37" t="s">
        <v>51</v>
      </c>
      <c r="D329" s="39">
        <v>2014</v>
      </c>
      <c r="E329" s="39" t="s">
        <v>36</v>
      </c>
      <c r="F329" s="43">
        <v>0</v>
      </c>
      <c r="G329" s="54">
        <v>10.666666666666666</v>
      </c>
      <c r="H329" s="37" t="s">
        <v>313</v>
      </c>
      <c r="I329" s="37" t="s">
        <v>10</v>
      </c>
      <c r="J329" s="37" t="s">
        <v>10</v>
      </c>
      <c r="K329" s="43">
        <v>0</v>
      </c>
      <c r="L329" s="54">
        <v>0</v>
      </c>
    </row>
    <row r="330" spans="1:12" x14ac:dyDescent="0.45">
      <c r="B330" s="38">
        <v>2022079</v>
      </c>
      <c r="C330" s="37" t="s">
        <v>59</v>
      </c>
      <c r="D330" s="39">
        <v>2014</v>
      </c>
      <c r="E330" s="39" t="s">
        <v>36</v>
      </c>
      <c r="F330" s="43">
        <v>26.666666666666668</v>
      </c>
      <c r="G330" s="54">
        <v>0</v>
      </c>
      <c r="H330" s="37" t="s">
        <v>313</v>
      </c>
      <c r="I330" s="37" t="e">
        <v>#N/A</v>
      </c>
      <c r="J330" s="37" t="s">
        <v>10</v>
      </c>
      <c r="K330" s="43">
        <v>0</v>
      </c>
      <c r="L330" s="54">
        <v>0</v>
      </c>
    </row>
    <row r="331" spans="1:12" x14ac:dyDescent="0.45">
      <c r="B331" s="38">
        <v>2022049</v>
      </c>
      <c r="C331" s="37" t="s">
        <v>31</v>
      </c>
      <c r="D331" s="39">
        <v>2015</v>
      </c>
      <c r="E331" s="39" t="s">
        <v>9</v>
      </c>
      <c r="F331" s="43">
        <v>0</v>
      </c>
      <c r="G331" s="54">
        <v>10.666666666666666</v>
      </c>
      <c r="H331" s="37" t="s">
        <v>313</v>
      </c>
      <c r="I331" s="37" t="s">
        <v>29</v>
      </c>
      <c r="J331" s="37" t="s">
        <v>29</v>
      </c>
      <c r="K331" s="43">
        <v>0</v>
      </c>
      <c r="L331" s="54">
        <v>0</v>
      </c>
    </row>
    <row r="332" spans="1:12" s="65" customFormat="1" x14ac:dyDescent="0.45">
      <c r="A332" s="65" t="s">
        <v>19642</v>
      </c>
      <c r="B332" s="66">
        <v>2023011</v>
      </c>
      <c r="C332" s="65" t="s">
        <v>265</v>
      </c>
      <c r="D332" s="68">
        <v>2016</v>
      </c>
      <c r="E332" s="68" t="s">
        <v>9</v>
      </c>
      <c r="F332" s="69"/>
      <c r="G332" s="69"/>
      <c r="H332" s="65" t="s">
        <v>313</v>
      </c>
      <c r="J332" s="65" t="e">
        <f>VLOOKUP(B332,psč_kraj!$T$1:$V$5010,3,FALSE)</f>
        <v>#N/A</v>
      </c>
      <c r="K332" s="69">
        <v>78</v>
      </c>
      <c r="L332" s="69">
        <v>76</v>
      </c>
    </row>
  </sheetData>
  <sortState xmlns:xlrd2="http://schemas.microsoft.com/office/spreadsheetml/2017/richdata2" ref="A23:DW332">
    <sortCondition ref="J23:J332"/>
    <sortCondition ref="D23:D332"/>
  </sortState>
  <pageMargins left="0.7" right="0.7" top="0.78740157499999996" bottom="0.78740157499999996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026DF-BAAA-4B00-9FCD-216B20722F3A}">
  <dimension ref="A1:AK5166"/>
  <sheetViews>
    <sheetView topLeftCell="A2925" workbookViewId="0">
      <selection activeCell="B2939" sqref="B2939"/>
    </sheetView>
  </sheetViews>
  <sheetFormatPr defaultRowHeight="14.25" x14ac:dyDescent="0.45"/>
  <cols>
    <col min="5" max="5" width="17.796875" bestFit="1" customWidth="1"/>
    <col min="9" max="9" width="9.73046875" bestFit="1" customWidth="1"/>
    <col min="10" max="10" width="14.9296875" customWidth="1"/>
    <col min="12" max="12" width="9.6640625" bestFit="1" customWidth="1"/>
    <col min="15" max="15" width="13.86328125" bestFit="1" customWidth="1"/>
    <col min="18" max="18" width="26.19921875" style="109" bestFit="1" customWidth="1"/>
    <col min="20" max="20" width="72.19921875" style="110" bestFit="1" customWidth="1"/>
    <col min="21" max="21" width="14.9296875" customWidth="1"/>
    <col min="22" max="22" width="39.9296875" style="113" bestFit="1" customWidth="1"/>
    <col min="23" max="23" width="9.73046875" bestFit="1" customWidth="1"/>
    <col min="24" max="27" width="14.9296875" customWidth="1"/>
    <col min="28" max="29" width="14.3984375" customWidth="1"/>
  </cols>
  <sheetData>
    <row r="1" spans="1:37" x14ac:dyDescent="0.45">
      <c r="A1" t="s">
        <v>1793</v>
      </c>
      <c r="B1" t="s">
        <v>10548</v>
      </c>
      <c r="C1" t="s">
        <v>990</v>
      </c>
      <c r="D1" t="s">
        <v>10560</v>
      </c>
      <c r="E1" t="s">
        <v>992</v>
      </c>
      <c r="F1" t="s">
        <v>8548</v>
      </c>
      <c r="G1">
        <v>28</v>
      </c>
      <c r="H1" t="s">
        <v>1057</v>
      </c>
      <c r="I1">
        <v>1400</v>
      </c>
      <c r="J1">
        <v>420776724763</v>
      </c>
      <c r="K1" t="s">
        <v>10561</v>
      </c>
      <c r="L1" s="106">
        <v>31720</v>
      </c>
      <c r="M1">
        <v>10591494</v>
      </c>
      <c r="N1" t="s">
        <v>996</v>
      </c>
      <c r="O1" t="s">
        <v>12</v>
      </c>
      <c r="P1" t="s">
        <v>997</v>
      </c>
      <c r="R1" s="109" t="str">
        <f>IF(OR(P1="SB",Q1="SB"),"SB",0)</f>
        <v>SB</v>
      </c>
      <c r="T1" s="110">
        <v>10610</v>
      </c>
      <c r="U1" t="s">
        <v>19633</v>
      </c>
      <c r="V1" s="113" t="s">
        <v>12</v>
      </c>
      <c r="AD1" t="s">
        <v>998</v>
      </c>
      <c r="AE1" t="s">
        <v>998</v>
      </c>
      <c r="AF1" t="s">
        <v>998</v>
      </c>
      <c r="AG1" s="107">
        <v>0</v>
      </c>
      <c r="AH1" s="107">
        <v>0</v>
      </c>
      <c r="AI1" s="107">
        <v>0</v>
      </c>
      <c r="AJ1" t="s">
        <v>1012</v>
      </c>
    </row>
    <row r="2" spans="1:37" x14ac:dyDescent="0.45">
      <c r="A2" t="s">
        <v>1275</v>
      </c>
      <c r="B2" t="s">
        <v>7964</v>
      </c>
      <c r="C2" t="s">
        <v>1002</v>
      </c>
      <c r="D2" t="s">
        <v>7965</v>
      </c>
      <c r="E2" t="s">
        <v>992</v>
      </c>
      <c r="F2" t="s">
        <v>7966</v>
      </c>
      <c r="G2">
        <v>1159</v>
      </c>
      <c r="H2" t="s">
        <v>1057</v>
      </c>
      <c r="I2">
        <v>1470</v>
      </c>
      <c r="J2">
        <v>777135025</v>
      </c>
      <c r="K2" t="s">
        <v>7967</v>
      </c>
      <c r="L2" s="106">
        <v>30370</v>
      </c>
      <c r="M2">
        <v>10603925</v>
      </c>
      <c r="N2" t="s">
        <v>996</v>
      </c>
      <c r="O2" t="s">
        <v>12</v>
      </c>
      <c r="P2" t="s">
        <v>997</v>
      </c>
      <c r="R2" s="109" t="str">
        <f>IF(OR(P2="SB",Q2="SB"),"SB",0)</f>
        <v>SB</v>
      </c>
      <c r="T2" s="110">
        <v>50705</v>
      </c>
      <c r="U2" t="s">
        <v>19633</v>
      </c>
      <c r="V2" s="113" t="s">
        <v>12</v>
      </c>
      <c r="AD2" t="s">
        <v>998</v>
      </c>
      <c r="AE2" t="s">
        <v>998</v>
      </c>
      <c r="AF2" t="s">
        <v>998</v>
      </c>
      <c r="AG2" s="107">
        <v>0</v>
      </c>
      <c r="AH2" s="107">
        <v>0</v>
      </c>
      <c r="AI2" s="107">
        <v>0</v>
      </c>
      <c r="AJ2" t="s">
        <v>1012</v>
      </c>
    </row>
    <row r="3" spans="1:37" x14ac:dyDescent="0.45">
      <c r="A3" t="s">
        <v>1124</v>
      </c>
      <c r="B3" t="s">
        <v>18264</v>
      </c>
      <c r="C3" t="s">
        <v>990</v>
      </c>
      <c r="D3" t="s">
        <v>18267</v>
      </c>
      <c r="E3" t="s">
        <v>992</v>
      </c>
      <c r="F3" t="s">
        <v>18268</v>
      </c>
      <c r="G3">
        <v>2471</v>
      </c>
      <c r="H3" t="s">
        <v>5231</v>
      </c>
      <c r="I3">
        <v>1580</v>
      </c>
      <c r="J3">
        <v>420777671036</v>
      </c>
      <c r="K3" t="s">
        <v>18269</v>
      </c>
      <c r="L3" s="106">
        <v>30137</v>
      </c>
      <c r="M3">
        <v>10585737</v>
      </c>
      <c r="N3" t="s">
        <v>996</v>
      </c>
      <c r="O3" t="s">
        <v>12</v>
      </c>
      <c r="P3" t="s">
        <v>997</v>
      </c>
      <c r="R3" s="109" t="str">
        <f>IF(OR(P3="SB",Q3="SB"),"SB",0)</f>
        <v>SB</v>
      </c>
      <c r="T3" s="110">
        <v>10568</v>
      </c>
      <c r="U3" t="s">
        <v>19633</v>
      </c>
      <c r="V3" s="113" t="s">
        <v>12</v>
      </c>
      <c r="AD3" t="s">
        <v>998</v>
      </c>
      <c r="AE3" t="s">
        <v>998</v>
      </c>
      <c r="AF3" t="s">
        <v>998</v>
      </c>
      <c r="AG3" s="107">
        <v>0</v>
      </c>
      <c r="AH3" s="107">
        <v>0</v>
      </c>
      <c r="AI3" s="107">
        <v>0</v>
      </c>
      <c r="AJ3" t="s">
        <v>1012</v>
      </c>
    </row>
    <row r="4" spans="1:37" x14ac:dyDescent="0.45">
      <c r="A4" t="s">
        <v>1128</v>
      </c>
      <c r="B4" t="s">
        <v>6482</v>
      </c>
      <c r="C4" t="s">
        <v>990</v>
      </c>
      <c r="D4" t="s">
        <v>6486</v>
      </c>
      <c r="E4" t="s">
        <v>992</v>
      </c>
      <c r="F4" t="s">
        <v>6484</v>
      </c>
      <c r="G4">
        <v>1</v>
      </c>
      <c r="H4" t="s">
        <v>1017</v>
      </c>
      <c r="I4">
        <v>1610</v>
      </c>
      <c r="J4">
        <v>604203798</v>
      </c>
      <c r="K4" t="s">
        <v>6485</v>
      </c>
      <c r="L4" s="106">
        <v>31758</v>
      </c>
      <c r="M4">
        <v>10596750</v>
      </c>
      <c r="N4" t="s">
        <v>996</v>
      </c>
      <c r="O4" t="s">
        <v>12</v>
      </c>
      <c r="P4" t="s">
        <v>997</v>
      </c>
      <c r="R4" s="109" t="str">
        <f>IF(OR(P4="SB",Q4="SB"),"SB",0)</f>
        <v>SB</v>
      </c>
      <c r="T4" s="110">
        <v>10649</v>
      </c>
      <c r="U4" t="s">
        <v>19633</v>
      </c>
      <c r="V4" s="113" t="s">
        <v>12</v>
      </c>
      <c r="AD4" t="s">
        <v>998</v>
      </c>
      <c r="AE4" t="s">
        <v>998</v>
      </c>
      <c r="AF4" t="s">
        <v>998</v>
      </c>
      <c r="AG4" s="107">
        <v>0</v>
      </c>
      <c r="AH4" s="107">
        <v>0</v>
      </c>
      <c r="AI4" s="107">
        <v>0</v>
      </c>
      <c r="AJ4" t="s">
        <v>1012</v>
      </c>
    </row>
    <row r="5" spans="1:37" x14ac:dyDescent="0.45">
      <c r="A5" t="s">
        <v>1007</v>
      </c>
      <c r="B5" t="s">
        <v>5975</v>
      </c>
      <c r="C5" t="s">
        <v>990</v>
      </c>
      <c r="D5" t="s">
        <v>5976</v>
      </c>
      <c r="E5" t="s">
        <v>992</v>
      </c>
      <c r="F5" t="s">
        <v>5977</v>
      </c>
      <c r="G5">
        <v>1195</v>
      </c>
      <c r="H5" t="s">
        <v>5978</v>
      </c>
      <c r="I5">
        <v>1630</v>
      </c>
      <c r="J5">
        <v>604115212</v>
      </c>
      <c r="K5" t="s">
        <v>5979</v>
      </c>
      <c r="L5" s="106">
        <v>29718</v>
      </c>
      <c r="M5">
        <v>10598164</v>
      </c>
      <c r="N5" t="s">
        <v>996</v>
      </c>
      <c r="O5" t="s">
        <v>12</v>
      </c>
      <c r="P5" t="s">
        <v>997</v>
      </c>
      <c r="R5" s="109" t="str">
        <f>IF(OR(P5="SB",Q5="SB"),"SB",0)</f>
        <v>SB</v>
      </c>
      <c r="T5" s="110">
        <v>10663</v>
      </c>
      <c r="U5" t="s">
        <v>19633</v>
      </c>
      <c r="V5" s="113" t="s">
        <v>12</v>
      </c>
      <c r="AD5" t="s">
        <v>998</v>
      </c>
      <c r="AE5" t="s">
        <v>998</v>
      </c>
      <c r="AF5" t="s">
        <v>998</v>
      </c>
      <c r="AG5" s="107">
        <v>0</v>
      </c>
      <c r="AH5" s="107">
        <v>0</v>
      </c>
      <c r="AI5" s="107">
        <v>0</v>
      </c>
      <c r="AJ5" t="s">
        <v>1012</v>
      </c>
    </row>
    <row r="6" spans="1:37" x14ac:dyDescent="0.45">
      <c r="A6" t="s">
        <v>1164</v>
      </c>
      <c r="B6" t="s">
        <v>13852</v>
      </c>
      <c r="C6" t="s">
        <v>990</v>
      </c>
      <c r="D6" t="s">
        <v>13853</v>
      </c>
      <c r="E6" t="s">
        <v>992</v>
      </c>
      <c r="F6" t="s">
        <v>1382</v>
      </c>
      <c r="G6">
        <v>32</v>
      </c>
      <c r="H6" t="s">
        <v>1223</v>
      </c>
      <c r="I6">
        <v>1700</v>
      </c>
      <c r="J6">
        <v>608622937</v>
      </c>
      <c r="K6" t="s">
        <v>13854</v>
      </c>
      <c r="L6" s="106">
        <v>29172</v>
      </c>
      <c r="M6">
        <v>10609076</v>
      </c>
      <c r="N6" t="s">
        <v>996</v>
      </c>
      <c r="O6" t="s">
        <v>12</v>
      </c>
      <c r="P6" t="s">
        <v>997</v>
      </c>
      <c r="R6" s="109" t="str">
        <f>IF(OR(P6="SB",Q6="SB"),"SB",0)</f>
        <v>SB</v>
      </c>
      <c r="T6" s="110">
        <v>10753</v>
      </c>
      <c r="U6" t="s">
        <v>19633</v>
      </c>
      <c r="V6" s="113" t="s">
        <v>12</v>
      </c>
      <c r="AD6" t="s">
        <v>998</v>
      </c>
      <c r="AE6" t="s">
        <v>998</v>
      </c>
      <c r="AF6" t="s">
        <v>998</v>
      </c>
      <c r="AG6" s="107">
        <v>0</v>
      </c>
      <c r="AH6" s="107">
        <v>0</v>
      </c>
      <c r="AI6" s="107">
        <v>0</v>
      </c>
      <c r="AJ6" t="s">
        <v>1012</v>
      </c>
    </row>
    <row r="7" spans="1:37" x14ac:dyDescent="0.45">
      <c r="A7" t="s">
        <v>3495</v>
      </c>
      <c r="B7" t="s">
        <v>11771</v>
      </c>
      <c r="C7" t="s">
        <v>990</v>
      </c>
      <c r="D7" t="s">
        <v>11772</v>
      </c>
      <c r="E7" t="s">
        <v>992</v>
      </c>
      <c r="F7" t="s">
        <v>1222</v>
      </c>
      <c r="G7">
        <v>1179</v>
      </c>
      <c r="H7" t="s">
        <v>1223</v>
      </c>
      <c r="I7">
        <v>1700</v>
      </c>
      <c r="J7">
        <v>447905710636</v>
      </c>
      <c r="K7" t="s">
        <v>11773</v>
      </c>
      <c r="L7" s="106">
        <v>28569</v>
      </c>
      <c r="M7">
        <v>10601501</v>
      </c>
      <c r="N7" t="s">
        <v>996</v>
      </c>
      <c r="O7" t="s">
        <v>12</v>
      </c>
      <c r="P7" t="s">
        <v>997</v>
      </c>
      <c r="R7" s="109" t="str">
        <f>IF(OR(P7="SB",Q7="SB"),"SB",0)</f>
        <v>SB</v>
      </c>
      <c r="T7" s="110" t="s">
        <v>998</v>
      </c>
      <c r="V7" s="113" t="s">
        <v>12</v>
      </c>
      <c r="AB7" t="s">
        <v>998</v>
      </c>
      <c r="AD7" t="s">
        <v>998</v>
      </c>
      <c r="AE7" t="s">
        <v>998</v>
      </c>
      <c r="AF7" t="s">
        <v>998</v>
      </c>
      <c r="AG7" s="107">
        <v>0</v>
      </c>
      <c r="AH7" s="107">
        <v>0</v>
      </c>
      <c r="AI7" s="107">
        <v>0</v>
      </c>
      <c r="AJ7" t="s">
        <v>1012</v>
      </c>
    </row>
    <row r="8" spans="1:37" x14ac:dyDescent="0.45">
      <c r="A8" t="s">
        <v>1128</v>
      </c>
      <c r="B8" t="s">
        <v>18628</v>
      </c>
      <c r="C8" t="s">
        <v>990</v>
      </c>
      <c r="D8" t="s">
        <v>18629</v>
      </c>
      <c r="E8" t="s">
        <v>992</v>
      </c>
      <c r="F8" t="s">
        <v>18630</v>
      </c>
      <c r="G8">
        <v>496</v>
      </c>
      <c r="H8" t="s">
        <v>1259</v>
      </c>
      <c r="I8">
        <v>1901</v>
      </c>
      <c r="J8">
        <v>608056413</v>
      </c>
      <c r="K8" t="s">
        <v>18631</v>
      </c>
      <c r="L8" s="106">
        <v>28989</v>
      </c>
      <c r="M8">
        <v>10605743</v>
      </c>
      <c r="N8" t="s">
        <v>996</v>
      </c>
      <c r="O8" t="s">
        <v>12</v>
      </c>
      <c r="P8" t="s">
        <v>997</v>
      </c>
      <c r="R8" s="109" t="str">
        <f>IF(OR(P8="SB",Q8="SB"),"SB",0)</f>
        <v>SB</v>
      </c>
      <c r="T8" s="110">
        <v>10724</v>
      </c>
      <c r="U8" t="s">
        <v>19633</v>
      </c>
      <c r="V8" s="113" t="s">
        <v>12</v>
      </c>
      <c r="AD8" t="s">
        <v>998</v>
      </c>
      <c r="AE8" t="s">
        <v>998</v>
      </c>
      <c r="AF8" t="s">
        <v>998</v>
      </c>
      <c r="AG8" s="107">
        <v>0</v>
      </c>
      <c r="AH8" s="107">
        <v>0</v>
      </c>
      <c r="AI8" s="107">
        <v>0</v>
      </c>
      <c r="AJ8" t="s">
        <v>1012</v>
      </c>
    </row>
    <row r="9" spans="1:37" x14ac:dyDescent="0.45">
      <c r="A9" t="s">
        <v>1095</v>
      </c>
      <c r="B9" t="s">
        <v>18106</v>
      </c>
      <c r="C9" t="s">
        <v>990</v>
      </c>
      <c r="D9" t="s">
        <v>18107</v>
      </c>
      <c r="E9" t="s">
        <v>992</v>
      </c>
      <c r="F9" t="s">
        <v>13524</v>
      </c>
      <c r="G9">
        <v>41</v>
      </c>
      <c r="H9" t="s">
        <v>18108</v>
      </c>
      <c r="I9">
        <v>2522</v>
      </c>
      <c r="J9">
        <v>606486746</v>
      </c>
      <c r="K9" t="s">
        <v>18109</v>
      </c>
      <c r="L9" s="106">
        <v>30498</v>
      </c>
      <c r="M9">
        <v>10600891</v>
      </c>
      <c r="N9" t="s">
        <v>996</v>
      </c>
      <c r="O9" t="s">
        <v>12</v>
      </c>
      <c r="P9" t="s">
        <v>997</v>
      </c>
      <c r="R9" s="109" t="str">
        <f>IF(OR(P9="SB",Q9="SB"),"SB",0)</f>
        <v>SB</v>
      </c>
      <c r="T9" s="110">
        <v>10679</v>
      </c>
      <c r="U9" t="s">
        <v>19633</v>
      </c>
      <c r="V9" s="113" t="str">
        <f>IF(AND(I9&gt;=10000,I9&lt;=19900),"Praha",(IF(AND(I9&gt;=25001,I9&lt;=29501),"Středočeský kraj",(IF(AND(I9&gt;=30100,I9&lt;=34972),"Středočeský kraj",(IF(AND(I9&gt;=35002,I9&lt;=36271),"Karlovarský kraj",(IF(AND(I9&gt;=37001,I9&lt;=39201),"Jihočeský kraj",(IF(AND(I9&gt;=39701,I9&lt;=39901),"Jihočeský kraj",(IF(AND(I9&gt;=39301,I9&lt;=39601),"Kraj Vysočina",(IF(AND(I9&gt;=58001,I9&lt;=59501),"Kraj Vysočina",(IF(AND(I9&gt;=67401,I9&lt;=67602),"Kraj Vysočina",(IF(AND(I9&gt;=40001,I9&lt;=44101),"Ústecký kraj",(IF(AND(I9&gt;=46001,I9&lt;=47201),"Liberecký kraj",(IF(AND(I9&gt;=51202,I9&lt;=51401),"Liberecký kraj",(IF(AND(I9&gt;=53002,I9&lt;=53976),"Pardubický kraj",(IF(AND(I9&gt;=56002,I9&lt;=57201),"Pardubický kraj",(IF(AND(I9&gt;=60200,I9&lt;=67201),"Jihomoravský kraj",(IF(AND(I9&gt;=67801,I9&lt;=68501),"Jihomoravský kraj",(IF(AND(I9&gt;=69002,I9&lt;=69801),"Jihomoravský kraj",(IF(AND(I9&gt;=68601,I9&lt;=68801),"Zlínský kraj",(IF(AND(I9&gt;=75501,I9&lt;=76901),"Zlínský kraj",(IF(AND(I9&gt;=70030,I9&lt;=74901),"Moravskoslezský kraj",(IF(AND(I9&gt;=75000,I9&lt;=75368),"Olomoucký kraj",(IF(AND(I9&gt;=77200,I9&lt;=79862),"Olomoucký kraj",(IF(AND(I9&gt;=50011,I9&lt;=50301),"Královéhradecký kraj",(IF(AND(I9&gt;=54301,I9&lt;=54303),"Královéhradecký kraj","0")))))))))))))))))))))))))))))))))))))))))))))))</f>
        <v>0</v>
      </c>
      <c r="AD9" t="s">
        <v>998</v>
      </c>
      <c r="AE9" t="s">
        <v>998</v>
      </c>
      <c r="AF9" t="s">
        <v>998</v>
      </c>
      <c r="AG9" s="107">
        <v>0</v>
      </c>
      <c r="AH9" s="107">
        <v>0</v>
      </c>
      <c r="AI9" s="107">
        <v>0</v>
      </c>
      <c r="AJ9" t="s">
        <v>1012</v>
      </c>
    </row>
    <row r="10" spans="1:37" x14ac:dyDescent="0.45">
      <c r="A10" t="s">
        <v>1169</v>
      </c>
      <c r="B10" t="s">
        <v>2277</v>
      </c>
      <c r="C10" t="s">
        <v>990</v>
      </c>
      <c r="D10" t="s">
        <v>2282</v>
      </c>
      <c r="E10" t="s">
        <v>992</v>
      </c>
      <c r="F10" t="s">
        <v>1715</v>
      </c>
      <c r="G10">
        <v>93</v>
      </c>
      <c r="H10" t="s">
        <v>2283</v>
      </c>
      <c r="I10">
        <v>2623</v>
      </c>
      <c r="J10">
        <v>777957820</v>
      </c>
      <c r="K10" t="s">
        <v>2284</v>
      </c>
      <c r="L10" s="106">
        <v>30196</v>
      </c>
      <c r="M10">
        <v>10599073</v>
      </c>
      <c r="N10" t="s">
        <v>996</v>
      </c>
      <c r="O10" t="s">
        <v>12</v>
      </c>
      <c r="P10" t="s">
        <v>997</v>
      </c>
      <c r="R10" s="109" t="str">
        <f>IF(OR(P10="SB",Q10="SB"),"SB",0)</f>
        <v>SB</v>
      </c>
      <c r="T10" s="110">
        <v>10665</v>
      </c>
      <c r="U10" t="s">
        <v>19633</v>
      </c>
      <c r="V10" s="113" t="str">
        <f>IF(AND(I10&gt;=10000,I10&lt;=19900),"Praha",(IF(AND(I10&gt;=25001,I10&lt;=29501),"Středočeský kraj",(IF(AND(I10&gt;=30100,I10&lt;=34972),"Středočeský kraj",(IF(AND(I10&gt;=35002,I10&lt;=36271),"Karlovarský kraj",(IF(AND(I10&gt;=37001,I10&lt;=39201),"Jihočeský kraj",(IF(AND(I10&gt;=39701,I10&lt;=39901),"Jihočeský kraj",(IF(AND(I10&gt;=39301,I10&lt;=39601),"Kraj Vysočina",(IF(AND(I10&gt;=58001,I10&lt;=59501),"Kraj Vysočina",(IF(AND(I10&gt;=67401,I10&lt;=67602),"Kraj Vysočina",(IF(AND(I10&gt;=40001,I10&lt;=44101),"Ústecký kraj",(IF(AND(I10&gt;=46001,I10&lt;=47201),"Liberecký kraj",(IF(AND(I10&gt;=51202,I10&lt;=51401),"Liberecký kraj",(IF(AND(I10&gt;=53002,I10&lt;=53976),"Pardubický kraj",(IF(AND(I10&gt;=56002,I10&lt;=57201),"Pardubický kraj",(IF(AND(I10&gt;=60200,I10&lt;=67201),"Jihomoravský kraj",(IF(AND(I10&gt;=67801,I10&lt;=68501),"Jihomoravský kraj",(IF(AND(I10&gt;=69002,I10&lt;=69801),"Jihomoravský kraj",(IF(AND(I10&gt;=68601,I10&lt;=68801),"Zlínský kraj",(IF(AND(I10&gt;=75501,I10&lt;=76901),"Zlínský kraj",(IF(AND(I10&gt;=70030,I10&lt;=74901),"Moravskoslezský kraj",(IF(AND(I10&gt;=75000,I10&lt;=75368),"Olomoucký kraj",(IF(AND(I10&gt;=77200,I10&lt;=79862),"Olomoucký kraj",(IF(AND(I10&gt;=50011,I10&lt;=50301),"Královéhradecký kraj",(IF(AND(I10&gt;=54301,I10&lt;=54303),"Královéhradecký kraj","0")))))))))))))))))))))))))))))))))))))))))))))))</f>
        <v>0</v>
      </c>
      <c r="AD10" t="s">
        <v>998</v>
      </c>
      <c r="AE10" t="s">
        <v>998</v>
      </c>
      <c r="AF10" t="s">
        <v>998</v>
      </c>
      <c r="AG10" s="107">
        <v>0</v>
      </c>
      <c r="AH10" s="107">
        <v>0</v>
      </c>
      <c r="AI10" s="107">
        <v>0</v>
      </c>
      <c r="AJ10" t="s">
        <v>1012</v>
      </c>
    </row>
    <row r="11" spans="1:37" x14ac:dyDescent="0.45">
      <c r="A11" t="s">
        <v>1087</v>
      </c>
      <c r="B11" t="s">
        <v>7527</v>
      </c>
      <c r="C11" t="s">
        <v>990</v>
      </c>
      <c r="D11" t="s">
        <v>7528</v>
      </c>
      <c r="E11" t="s">
        <v>992</v>
      </c>
      <c r="F11" t="s">
        <v>3050</v>
      </c>
      <c r="G11">
        <v>3022</v>
      </c>
      <c r="H11" t="s">
        <v>3012</v>
      </c>
      <c r="I11">
        <v>2760</v>
      </c>
      <c r="J11">
        <v>728311170</v>
      </c>
      <c r="K11" t="s">
        <v>7529</v>
      </c>
      <c r="L11" s="106">
        <v>38331</v>
      </c>
      <c r="M11">
        <v>10598871</v>
      </c>
      <c r="N11" t="s">
        <v>996</v>
      </c>
      <c r="O11" t="s">
        <v>12</v>
      </c>
      <c r="P11" t="s">
        <v>997</v>
      </c>
      <c r="R11" s="109" t="str">
        <f>IF(OR(P11="SB",Q11="SB"),"SB",0)</f>
        <v>SB</v>
      </c>
      <c r="V11" s="113" t="s">
        <v>10</v>
      </c>
      <c r="AD11" t="s">
        <v>998</v>
      </c>
      <c r="AE11" t="s">
        <v>998</v>
      </c>
      <c r="AF11" t="s">
        <v>998</v>
      </c>
      <c r="AG11" s="107">
        <v>300</v>
      </c>
      <c r="AH11" s="107">
        <v>0</v>
      </c>
      <c r="AI11" s="107">
        <v>0</v>
      </c>
      <c r="AJ11" t="s">
        <v>999</v>
      </c>
      <c r="AK11" s="106">
        <v>44924</v>
      </c>
    </row>
    <row r="12" spans="1:37" x14ac:dyDescent="0.45">
      <c r="A12" t="s">
        <v>1189</v>
      </c>
      <c r="B12" t="s">
        <v>14413</v>
      </c>
      <c r="C12" t="s">
        <v>1002</v>
      </c>
      <c r="D12" t="s">
        <v>14414</v>
      </c>
      <c r="E12" t="s">
        <v>992</v>
      </c>
      <c r="F12" t="s">
        <v>14415</v>
      </c>
      <c r="G12">
        <v>99</v>
      </c>
      <c r="H12" t="s">
        <v>14415</v>
      </c>
      <c r="I12">
        <v>2774</v>
      </c>
      <c r="J12">
        <v>607581801</v>
      </c>
      <c r="K12" t="s">
        <v>14416</v>
      </c>
      <c r="L12" s="106">
        <v>38331</v>
      </c>
      <c r="M12">
        <v>10598770</v>
      </c>
      <c r="N12" t="s">
        <v>996</v>
      </c>
      <c r="O12" t="s">
        <v>12</v>
      </c>
      <c r="P12" t="s">
        <v>997</v>
      </c>
      <c r="R12" s="109" t="str">
        <f>IF(OR(P12="SB",Q12="SB"),"SB",0)</f>
        <v>SB</v>
      </c>
      <c r="V12" s="113" t="str">
        <f>IF(AND(I12&gt;=10000,I12&lt;=19900),"Praha",(IF(AND(I12&gt;=25001,I12&lt;=29501),"Středočeský kraj",(IF(AND(I12&gt;=30100,I12&lt;=34972),"Středočeský kraj",(IF(AND(I12&gt;=35002,I12&lt;=36271),"Karlovarský kraj",(IF(AND(I12&gt;=37001,I12&lt;=39201),"Jihočeský kraj",(IF(AND(I12&gt;=39701,I12&lt;=39901),"Jihočeský kraj",(IF(AND(I12&gt;=39301,I12&lt;=39601),"Kraj Vysočina",(IF(AND(I12&gt;=58001,I12&lt;=59501),"Kraj Vysočina",(IF(AND(I12&gt;=67401,I12&lt;=67602),"Kraj Vysočina",(IF(AND(I12&gt;=40001,I12&lt;=44101),"Ústecký kraj",(IF(AND(I12&gt;=46001,I12&lt;=47201),"Liberecký kraj",(IF(AND(I12&gt;=51202,I12&lt;=51401),"Liberecký kraj",(IF(AND(I12&gt;=53002,I12&lt;=53976),"Pardubický kraj",(IF(AND(I12&gt;=56002,I12&lt;=57201),"Pardubický kraj",(IF(AND(I12&gt;=60200,I12&lt;=67201),"Jihomoravský kraj",(IF(AND(I12&gt;=67801,I12&lt;=68501),"Jihomoravský kraj",(IF(AND(I12&gt;=69002,I12&lt;=69801),"Jihomoravský kraj",(IF(AND(I12&gt;=68601,I12&lt;=68801),"Zlínský kraj",(IF(AND(I12&gt;=75501,I12&lt;=76901),"Zlínský kraj",(IF(AND(I12&gt;=70030,I12&lt;=74901),"Moravskoslezský kraj",(IF(AND(I12&gt;=75000,I12&lt;=75368),"Olomoucký kraj",(IF(AND(I12&gt;=77200,I12&lt;=79862),"Olomoucký kraj",(IF(AND(I12&gt;=50011,I12&lt;=50301),"Královéhradecký kraj",(IF(AND(I12&gt;=54301,I12&lt;=54303),"Královéhradecký kraj","0")))))))))))))))))))))))))))))))))))))))))))))))</f>
        <v>0</v>
      </c>
      <c r="AD12" t="s">
        <v>998</v>
      </c>
      <c r="AE12" t="s">
        <v>998</v>
      </c>
      <c r="AF12" t="s">
        <v>998</v>
      </c>
      <c r="AG12" s="107">
        <v>300</v>
      </c>
      <c r="AH12" s="107">
        <v>0</v>
      </c>
      <c r="AI12" s="107">
        <v>0</v>
      </c>
      <c r="AJ12" t="s">
        <v>999</v>
      </c>
      <c r="AK12" s="106">
        <v>44924</v>
      </c>
    </row>
    <row r="13" spans="1:37" x14ac:dyDescent="0.45">
      <c r="A13" t="s">
        <v>1058</v>
      </c>
      <c r="B13" t="s">
        <v>4279</v>
      </c>
      <c r="C13" t="s">
        <v>1002</v>
      </c>
      <c r="D13" t="s">
        <v>4283</v>
      </c>
      <c r="E13" t="s">
        <v>992</v>
      </c>
      <c r="F13" t="s">
        <v>1751</v>
      </c>
      <c r="G13">
        <v>1065</v>
      </c>
      <c r="H13" t="s">
        <v>4281</v>
      </c>
      <c r="I13">
        <v>2940</v>
      </c>
      <c r="J13">
        <v>775152676</v>
      </c>
      <c r="K13" t="s">
        <v>4282</v>
      </c>
      <c r="L13" s="106">
        <v>31158</v>
      </c>
      <c r="M13">
        <v>10602612</v>
      </c>
      <c r="N13" t="s">
        <v>996</v>
      </c>
      <c r="O13" t="s">
        <v>12</v>
      </c>
      <c r="P13" t="s">
        <v>997</v>
      </c>
      <c r="R13" s="109" t="str">
        <f>IF(OR(P13="SB",Q13="SB"),"SB",0)</f>
        <v>SB</v>
      </c>
      <c r="T13" s="110">
        <v>50695</v>
      </c>
      <c r="U13" t="s">
        <v>19633</v>
      </c>
      <c r="V13" s="113" t="str">
        <f>IF(AND(I13&gt;=10000,I13&lt;=19900),"Praha",(IF(AND(I13&gt;=25001,I13&lt;=29501),"Středočeský kraj",(IF(AND(I13&gt;=30100,I13&lt;=34972),"Středočeský kraj",(IF(AND(I13&gt;=35002,I13&lt;=36271),"Karlovarský kraj",(IF(AND(I13&gt;=37001,I13&lt;=39201),"Jihočeský kraj",(IF(AND(I13&gt;=39701,I13&lt;=39901),"Jihočeský kraj",(IF(AND(I13&gt;=39301,I13&lt;=39601),"Kraj Vysočina",(IF(AND(I13&gt;=58001,I13&lt;=59501),"Kraj Vysočina",(IF(AND(I13&gt;=67401,I13&lt;=67602),"Kraj Vysočina",(IF(AND(I13&gt;=40001,I13&lt;=44101),"Ústecký kraj",(IF(AND(I13&gt;=46001,I13&lt;=47201),"Liberecký kraj",(IF(AND(I13&gt;=51202,I13&lt;=51401),"Liberecký kraj",(IF(AND(I13&gt;=53002,I13&lt;=53976),"Pardubický kraj",(IF(AND(I13&gt;=56002,I13&lt;=57201),"Pardubický kraj",(IF(AND(I13&gt;=60200,I13&lt;=67201),"Jihomoravský kraj",(IF(AND(I13&gt;=67801,I13&lt;=68501),"Jihomoravský kraj",(IF(AND(I13&gt;=69002,I13&lt;=69801),"Jihomoravský kraj",(IF(AND(I13&gt;=68601,I13&lt;=68801),"Zlínský kraj",(IF(AND(I13&gt;=75501,I13&lt;=76901),"Zlínský kraj",(IF(AND(I13&gt;=70030,I13&lt;=74901),"Moravskoslezský kraj",(IF(AND(I13&gt;=75000,I13&lt;=75368),"Olomoucký kraj",(IF(AND(I13&gt;=77200,I13&lt;=79862),"Olomoucký kraj",(IF(AND(I13&gt;=50011,I13&lt;=50301),"Královéhradecký kraj",(IF(AND(I13&gt;=54301,I13&lt;=54303),"Královéhradecký kraj","0")))))))))))))))))))))))))))))))))))))))))))))))</f>
        <v>0</v>
      </c>
      <c r="AD13" t="s">
        <v>998</v>
      </c>
      <c r="AE13" t="s">
        <v>998</v>
      </c>
      <c r="AF13" t="s">
        <v>998</v>
      </c>
      <c r="AG13" s="107">
        <v>0</v>
      </c>
      <c r="AH13" s="107">
        <v>0</v>
      </c>
      <c r="AI13" s="107">
        <v>0</v>
      </c>
      <c r="AJ13" t="s">
        <v>1012</v>
      </c>
    </row>
    <row r="14" spans="1:37" x14ac:dyDescent="0.45">
      <c r="A14" t="s">
        <v>1184</v>
      </c>
      <c r="B14" t="s">
        <v>18555</v>
      </c>
      <c r="C14" t="s">
        <v>990</v>
      </c>
      <c r="D14" t="s">
        <v>18561</v>
      </c>
      <c r="E14" t="s">
        <v>992</v>
      </c>
      <c r="F14" t="s">
        <v>4221</v>
      </c>
      <c r="G14">
        <v>25</v>
      </c>
      <c r="H14" t="s">
        <v>9948</v>
      </c>
      <c r="I14">
        <v>3380</v>
      </c>
      <c r="J14">
        <v>602625955</v>
      </c>
      <c r="K14" t="s">
        <v>18562</v>
      </c>
      <c r="L14" s="106">
        <v>27637</v>
      </c>
      <c r="M14">
        <v>10613928</v>
      </c>
      <c r="N14" t="s">
        <v>996</v>
      </c>
      <c r="O14" t="s">
        <v>12</v>
      </c>
      <c r="P14" t="s">
        <v>997</v>
      </c>
      <c r="R14" s="109" t="str">
        <f>IF(OR(P14="SB",Q14="SB"),"SB",0)</f>
        <v>SB</v>
      </c>
      <c r="T14" s="110" t="s">
        <v>998</v>
      </c>
      <c r="V14" s="113" t="str">
        <f>IF(AND(I14&gt;=10000,I14&lt;=19900),"Praha",(IF(AND(I14&gt;=25001,I14&lt;=29501),"Středočeský kraj",(IF(AND(I14&gt;=30100,I14&lt;=34972),"Středočeský kraj",(IF(AND(I14&gt;=35002,I14&lt;=36271),"Karlovarský kraj",(IF(AND(I14&gt;=37001,I14&lt;=39201),"Jihočeský kraj",(IF(AND(I14&gt;=39701,I14&lt;=39901),"Jihočeský kraj",(IF(AND(I14&gt;=39301,I14&lt;=39601),"Kraj Vysočina",(IF(AND(I14&gt;=58001,I14&lt;=59501),"Kraj Vysočina",(IF(AND(I14&gt;=67401,I14&lt;=67602),"Kraj Vysočina",(IF(AND(I14&gt;=40001,I14&lt;=44101),"Ústecký kraj",(IF(AND(I14&gt;=46001,I14&lt;=47201),"Liberecký kraj",(IF(AND(I14&gt;=51202,I14&lt;=51401),"Liberecký kraj",(IF(AND(I14&gt;=53002,I14&lt;=53976),"Pardubický kraj",(IF(AND(I14&gt;=56002,I14&lt;=57201),"Pardubický kraj",(IF(AND(I14&gt;=60200,I14&lt;=67201),"Jihomoravský kraj",(IF(AND(I14&gt;=67801,I14&lt;=68501),"Jihomoravský kraj",(IF(AND(I14&gt;=69002,I14&lt;=69801),"Jihomoravský kraj",(IF(AND(I14&gt;=68601,I14&lt;=68801),"Zlínský kraj",(IF(AND(I14&gt;=75501,I14&lt;=76901),"Zlínský kraj",(IF(AND(I14&gt;=70030,I14&lt;=74901),"Moravskoslezský kraj",(IF(AND(I14&gt;=75000,I14&lt;=75368),"Olomoucký kraj",(IF(AND(I14&gt;=77200,I14&lt;=79862),"Olomoucký kraj",(IF(AND(I14&gt;=50011,I14&lt;=50301),"Královéhradecký kraj",(IF(AND(I14&gt;=54301,I14&lt;=54303),"Královéhradecký kraj","0")))))))))))))))))))))))))))))))))))))))))))))))</f>
        <v>0</v>
      </c>
      <c r="AB14" t="s">
        <v>998</v>
      </c>
      <c r="AD14" t="s">
        <v>998</v>
      </c>
      <c r="AE14" t="s">
        <v>998</v>
      </c>
      <c r="AF14" t="s">
        <v>998</v>
      </c>
      <c r="AG14" s="107">
        <v>0</v>
      </c>
      <c r="AH14" s="107">
        <v>0</v>
      </c>
      <c r="AI14" s="107">
        <v>0</v>
      </c>
      <c r="AJ14" t="s">
        <v>1012</v>
      </c>
    </row>
    <row r="15" spans="1:37" x14ac:dyDescent="0.45">
      <c r="A15" t="s">
        <v>1243</v>
      </c>
      <c r="B15" t="s">
        <v>12349</v>
      </c>
      <c r="C15" t="s">
        <v>990</v>
      </c>
      <c r="D15" t="s">
        <v>12350</v>
      </c>
      <c r="E15" t="s">
        <v>992</v>
      </c>
      <c r="F15" t="s">
        <v>1525</v>
      </c>
      <c r="G15">
        <v>87</v>
      </c>
      <c r="H15" t="s">
        <v>1085</v>
      </c>
      <c r="I15">
        <v>3970</v>
      </c>
      <c r="J15">
        <v>608981230</v>
      </c>
      <c r="K15" t="s">
        <v>12351</v>
      </c>
      <c r="L15" s="106">
        <v>26299</v>
      </c>
      <c r="M15">
        <v>10591595</v>
      </c>
      <c r="N15" t="s">
        <v>996</v>
      </c>
      <c r="O15" t="s">
        <v>12</v>
      </c>
      <c r="P15" t="s">
        <v>997</v>
      </c>
      <c r="R15" s="109" t="str">
        <f>IF(OR(P15="SB",Q15="SB"),"SB",0)</f>
        <v>SB</v>
      </c>
      <c r="T15" s="110" t="s">
        <v>998</v>
      </c>
      <c r="V15" s="113" t="s">
        <v>19641</v>
      </c>
      <c r="AB15" t="s">
        <v>998</v>
      </c>
      <c r="AD15" t="s">
        <v>998</v>
      </c>
      <c r="AE15" t="s">
        <v>998</v>
      </c>
      <c r="AF15" t="s">
        <v>998</v>
      </c>
      <c r="AG15" s="107">
        <v>0</v>
      </c>
      <c r="AH15" s="107">
        <v>0</v>
      </c>
      <c r="AI15" s="107">
        <v>0</v>
      </c>
      <c r="AJ15" t="s">
        <v>1012</v>
      </c>
    </row>
    <row r="16" spans="1:37" x14ac:dyDescent="0.45">
      <c r="A16" t="s">
        <v>6138</v>
      </c>
      <c r="B16" t="s">
        <v>16218</v>
      </c>
      <c r="C16" t="s">
        <v>990</v>
      </c>
      <c r="D16" t="s">
        <v>16219</v>
      </c>
      <c r="E16" t="s">
        <v>992</v>
      </c>
      <c r="F16" t="s">
        <v>16220</v>
      </c>
      <c r="G16">
        <v>173</v>
      </c>
      <c r="H16" t="s">
        <v>6077</v>
      </c>
      <c r="I16">
        <v>4001</v>
      </c>
      <c r="K16" t="s">
        <v>16221</v>
      </c>
      <c r="L16" s="106">
        <v>27006</v>
      </c>
      <c r="M16">
        <v>13020235</v>
      </c>
      <c r="N16" t="s">
        <v>996</v>
      </c>
      <c r="O16" t="s">
        <v>12</v>
      </c>
      <c r="P16" t="s">
        <v>997</v>
      </c>
      <c r="R16" s="109" t="str">
        <f>IF(OR(P16="SB",Q16="SB"),"SB",0)</f>
        <v>SB</v>
      </c>
      <c r="T16" s="110" t="s">
        <v>998</v>
      </c>
      <c r="V16" s="113" t="str">
        <f>IF(AND(I16&gt;=10000,I16&lt;=19900),"Praha",(IF(AND(I16&gt;=25001,I16&lt;=29501),"Středočeský kraj",(IF(AND(I16&gt;=30100,I16&lt;=34972),"Středočeský kraj",(IF(AND(I16&gt;=35002,I16&lt;=36271),"Karlovarský kraj",(IF(AND(I16&gt;=37001,I16&lt;=39201),"Jihočeský kraj",(IF(AND(I16&gt;=39701,I16&lt;=39901),"Jihočeský kraj",(IF(AND(I16&gt;=39301,I16&lt;=39601),"Kraj Vysočina",(IF(AND(I16&gt;=58001,I16&lt;=59501),"Kraj Vysočina",(IF(AND(I16&gt;=67401,I16&lt;=67602),"Kraj Vysočina",(IF(AND(I16&gt;=40001,I16&lt;=44101),"Ústecký kraj",(IF(AND(I16&gt;=46001,I16&lt;=47201),"Liberecký kraj",(IF(AND(I16&gt;=51202,I16&lt;=51401),"Liberecký kraj",(IF(AND(I16&gt;=53002,I16&lt;=53976),"Pardubický kraj",(IF(AND(I16&gt;=56002,I16&lt;=57201),"Pardubický kraj",(IF(AND(I16&gt;=60200,I16&lt;=67201),"Jihomoravský kraj",(IF(AND(I16&gt;=67801,I16&lt;=68501),"Jihomoravský kraj",(IF(AND(I16&gt;=69002,I16&lt;=69801),"Jihomoravský kraj",(IF(AND(I16&gt;=68601,I16&lt;=68801),"Zlínský kraj",(IF(AND(I16&gt;=75501,I16&lt;=76901),"Zlínský kraj",(IF(AND(I16&gt;=70030,I16&lt;=74901),"Moravskoslezský kraj",(IF(AND(I16&gt;=75000,I16&lt;=75368),"Olomoucký kraj",(IF(AND(I16&gt;=77200,I16&lt;=79862),"Olomoucký kraj",(IF(AND(I16&gt;=50011,I16&lt;=50301),"Královéhradecký kraj",(IF(AND(I16&gt;=54301,I16&lt;=54303),"Královéhradecký kraj","0")))))))))))))))))))))))))))))))))))))))))))))))</f>
        <v>0</v>
      </c>
      <c r="AB16" t="s">
        <v>998</v>
      </c>
      <c r="AD16" t="s">
        <v>998</v>
      </c>
      <c r="AE16" t="s">
        <v>998</v>
      </c>
      <c r="AF16" t="s">
        <v>998</v>
      </c>
      <c r="AG16" s="107">
        <v>0</v>
      </c>
      <c r="AH16" s="107">
        <v>0</v>
      </c>
      <c r="AI16" s="107">
        <v>0</v>
      </c>
      <c r="AJ16" t="s">
        <v>1012</v>
      </c>
    </row>
    <row r="17" spans="1:37" x14ac:dyDescent="0.45">
      <c r="A17" t="s">
        <v>1687</v>
      </c>
      <c r="B17" t="s">
        <v>10284</v>
      </c>
      <c r="C17" t="s">
        <v>1002</v>
      </c>
      <c r="D17" t="s">
        <v>10285</v>
      </c>
      <c r="E17" t="s">
        <v>992</v>
      </c>
      <c r="F17" t="s">
        <v>3113</v>
      </c>
      <c r="G17">
        <v>7</v>
      </c>
      <c r="H17" t="s">
        <v>6276</v>
      </c>
      <c r="I17">
        <v>4050</v>
      </c>
      <c r="J17">
        <v>721125312</v>
      </c>
      <c r="K17" t="s">
        <v>10286</v>
      </c>
      <c r="L17" s="106">
        <v>38331</v>
      </c>
      <c r="M17">
        <v>10598669</v>
      </c>
      <c r="N17" t="s">
        <v>996</v>
      </c>
      <c r="O17" t="s">
        <v>12</v>
      </c>
      <c r="P17" t="s">
        <v>997</v>
      </c>
      <c r="R17" s="109" t="str">
        <f>IF(OR(P17="SB",Q17="SB"),"SB",0)</f>
        <v>SB</v>
      </c>
      <c r="T17" s="110">
        <v>52793</v>
      </c>
      <c r="U17" t="s">
        <v>19633</v>
      </c>
      <c r="V17" s="113" t="str">
        <f>IF(AND(I17&gt;=10000,I17&lt;=19900),"Praha",(IF(AND(I17&gt;=25001,I17&lt;=29501),"Středočeský kraj",(IF(AND(I17&gt;=30100,I17&lt;=34972),"Středočeský kraj",(IF(AND(I17&gt;=35002,I17&lt;=36271),"Karlovarský kraj",(IF(AND(I17&gt;=37001,I17&lt;=39201),"Jihočeský kraj",(IF(AND(I17&gt;=39701,I17&lt;=39901),"Jihočeský kraj",(IF(AND(I17&gt;=39301,I17&lt;=39601),"Kraj Vysočina",(IF(AND(I17&gt;=58001,I17&lt;=59501),"Kraj Vysočina",(IF(AND(I17&gt;=67401,I17&lt;=67602),"Kraj Vysočina",(IF(AND(I17&gt;=40001,I17&lt;=44101),"Ústecký kraj",(IF(AND(I17&gt;=46001,I17&lt;=47201),"Liberecký kraj",(IF(AND(I17&gt;=51202,I17&lt;=51401),"Liberecký kraj",(IF(AND(I17&gt;=53002,I17&lt;=53976),"Pardubický kraj",(IF(AND(I17&gt;=56002,I17&lt;=57201),"Pardubický kraj",(IF(AND(I17&gt;=60200,I17&lt;=67201),"Jihomoravský kraj",(IF(AND(I17&gt;=67801,I17&lt;=68501),"Jihomoravský kraj",(IF(AND(I17&gt;=69002,I17&lt;=69801),"Jihomoravský kraj",(IF(AND(I17&gt;=68601,I17&lt;=68801),"Zlínský kraj",(IF(AND(I17&gt;=75501,I17&lt;=76901),"Zlínský kraj",(IF(AND(I17&gt;=70030,I17&lt;=74901),"Moravskoslezský kraj",(IF(AND(I17&gt;=75000,I17&lt;=75368),"Olomoucký kraj",(IF(AND(I17&gt;=77200,I17&lt;=79862),"Olomoucký kraj",(IF(AND(I17&gt;=50011,I17&lt;=50301),"Královéhradecký kraj",(IF(AND(I17&gt;=54301,I17&lt;=54303),"Královéhradecký kraj","0")))))))))))))))))))))))))))))))))))))))))))))))</f>
        <v>0</v>
      </c>
      <c r="AD17" t="s">
        <v>998</v>
      </c>
      <c r="AE17" t="s">
        <v>998</v>
      </c>
      <c r="AF17" t="s">
        <v>998</v>
      </c>
      <c r="AG17" s="107">
        <v>300</v>
      </c>
      <c r="AH17" s="107">
        <v>0</v>
      </c>
      <c r="AI17" s="107">
        <v>0</v>
      </c>
      <c r="AJ17" t="s">
        <v>999</v>
      </c>
      <c r="AK17" s="106">
        <v>44924</v>
      </c>
    </row>
    <row r="18" spans="1:37" x14ac:dyDescent="0.45">
      <c r="A18" t="s">
        <v>1128</v>
      </c>
      <c r="B18" t="s">
        <v>12502</v>
      </c>
      <c r="C18" t="s">
        <v>990</v>
      </c>
      <c r="D18" t="s">
        <v>12505</v>
      </c>
      <c r="E18" t="s">
        <v>992</v>
      </c>
      <c r="F18" t="s">
        <v>8032</v>
      </c>
      <c r="G18">
        <v>3858</v>
      </c>
      <c r="H18" t="s">
        <v>1417</v>
      </c>
      <c r="I18">
        <v>4300</v>
      </c>
      <c r="J18" t="s">
        <v>12506</v>
      </c>
      <c r="K18" t="s">
        <v>12507</v>
      </c>
      <c r="L18" s="106">
        <v>30673</v>
      </c>
      <c r="M18">
        <v>10595538</v>
      </c>
      <c r="N18" t="s">
        <v>996</v>
      </c>
      <c r="O18" t="s">
        <v>12</v>
      </c>
      <c r="P18" t="s">
        <v>997</v>
      </c>
      <c r="R18" s="109" t="str">
        <f>IF(OR(P18="SB",Q18="SB"),"SB",0)</f>
        <v>SB</v>
      </c>
      <c r="T18" s="110">
        <v>10641</v>
      </c>
      <c r="U18" t="s">
        <v>19633</v>
      </c>
      <c r="V18" s="113" t="str">
        <f>IF(AND(I18&gt;=10000,I18&lt;=19900),"Praha",(IF(AND(I18&gt;=25001,I18&lt;=29501),"Středočeský kraj",(IF(AND(I18&gt;=30100,I18&lt;=34972),"Středočeský kraj",(IF(AND(I18&gt;=35002,I18&lt;=36271),"Karlovarský kraj",(IF(AND(I18&gt;=37001,I18&lt;=39201),"Jihočeský kraj",(IF(AND(I18&gt;=39701,I18&lt;=39901),"Jihočeský kraj",(IF(AND(I18&gt;=39301,I18&lt;=39601),"Kraj Vysočina",(IF(AND(I18&gt;=58001,I18&lt;=59501),"Kraj Vysočina",(IF(AND(I18&gt;=67401,I18&lt;=67602),"Kraj Vysočina",(IF(AND(I18&gt;=40001,I18&lt;=44101),"Ústecký kraj",(IF(AND(I18&gt;=46001,I18&lt;=47201),"Liberecký kraj",(IF(AND(I18&gt;=51202,I18&lt;=51401),"Liberecký kraj",(IF(AND(I18&gt;=53002,I18&lt;=53976),"Pardubický kraj",(IF(AND(I18&gt;=56002,I18&lt;=57201),"Pardubický kraj",(IF(AND(I18&gt;=60200,I18&lt;=67201),"Jihomoravský kraj",(IF(AND(I18&gt;=67801,I18&lt;=68501),"Jihomoravský kraj",(IF(AND(I18&gt;=69002,I18&lt;=69801),"Jihomoravský kraj",(IF(AND(I18&gt;=68601,I18&lt;=68801),"Zlínský kraj",(IF(AND(I18&gt;=75501,I18&lt;=76901),"Zlínský kraj",(IF(AND(I18&gt;=70030,I18&lt;=74901),"Moravskoslezský kraj",(IF(AND(I18&gt;=75000,I18&lt;=75368),"Olomoucký kraj",(IF(AND(I18&gt;=77200,I18&lt;=79862),"Olomoucký kraj",(IF(AND(I18&gt;=50011,I18&lt;=50301),"Královéhradecký kraj",(IF(AND(I18&gt;=54301,I18&lt;=54303),"Královéhradecký kraj","0")))))))))))))))))))))))))))))))))))))))))))))))</f>
        <v>0</v>
      </c>
      <c r="AD18" t="s">
        <v>998</v>
      </c>
      <c r="AE18" t="s">
        <v>998</v>
      </c>
      <c r="AF18" t="s">
        <v>998</v>
      </c>
      <c r="AG18" s="107">
        <v>0</v>
      </c>
      <c r="AH18" s="107">
        <v>0</v>
      </c>
      <c r="AI18" s="107">
        <v>0</v>
      </c>
      <c r="AJ18" t="s">
        <v>1012</v>
      </c>
    </row>
    <row r="19" spans="1:37" x14ac:dyDescent="0.45">
      <c r="A19" t="s">
        <v>6758</v>
      </c>
      <c r="B19" t="s">
        <v>7079</v>
      </c>
      <c r="C19" t="s">
        <v>990</v>
      </c>
      <c r="D19" t="s">
        <v>7080</v>
      </c>
      <c r="E19" t="s">
        <v>992</v>
      </c>
      <c r="F19" t="s">
        <v>7081</v>
      </c>
      <c r="G19">
        <v>841</v>
      </c>
      <c r="H19" t="s">
        <v>1961</v>
      </c>
      <c r="I19">
        <v>4600</v>
      </c>
      <c r="J19">
        <v>604937342</v>
      </c>
      <c r="K19" t="s">
        <v>7082</v>
      </c>
      <c r="L19" s="106">
        <v>29256</v>
      </c>
      <c r="M19">
        <v>10606854</v>
      </c>
      <c r="N19" t="s">
        <v>996</v>
      </c>
      <c r="O19" t="s">
        <v>12</v>
      </c>
      <c r="P19" t="s">
        <v>997</v>
      </c>
      <c r="R19" s="109" t="str">
        <f>IF(OR(P19="SB",Q19="SB"),"SB",0)</f>
        <v>SB</v>
      </c>
      <c r="T19" s="110">
        <v>10733</v>
      </c>
      <c r="U19" t="s">
        <v>19633</v>
      </c>
      <c r="V19" s="113" t="s">
        <v>29</v>
      </c>
      <c r="AD19" t="s">
        <v>998</v>
      </c>
      <c r="AE19" t="s">
        <v>998</v>
      </c>
      <c r="AF19" t="s">
        <v>998</v>
      </c>
      <c r="AG19" s="107">
        <v>0</v>
      </c>
      <c r="AH19" s="107">
        <v>0</v>
      </c>
      <c r="AI19" s="107">
        <v>0</v>
      </c>
      <c r="AJ19" t="s">
        <v>1012</v>
      </c>
    </row>
    <row r="20" spans="1:37" x14ac:dyDescent="0.45">
      <c r="A20" t="s">
        <v>1102</v>
      </c>
      <c r="B20" t="s">
        <v>12194</v>
      </c>
      <c r="C20" t="s">
        <v>1002</v>
      </c>
      <c r="D20" t="s">
        <v>12195</v>
      </c>
      <c r="E20" t="s">
        <v>992</v>
      </c>
      <c r="F20" t="s">
        <v>4402</v>
      </c>
      <c r="G20">
        <v>319</v>
      </c>
      <c r="H20" t="s">
        <v>4402</v>
      </c>
      <c r="I20">
        <v>4681</v>
      </c>
      <c r="J20">
        <v>775191445</v>
      </c>
      <c r="K20" t="s">
        <v>12196</v>
      </c>
      <c r="L20" s="106">
        <v>36494</v>
      </c>
      <c r="M20">
        <v>10604329</v>
      </c>
      <c r="N20" t="s">
        <v>996</v>
      </c>
      <c r="O20" t="s">
        <v>12</v>
      </c>
      <c r="P20" t="s">
        <v>997</v>
      </c>
      <c r="R20" s="109" t="str">
        <f>IF(OR(P20="SB",Q20="SB"),"SB",0)</f>
        <v>SB</v>
      </c>
      <c r="T20" s="110">
        <v>50709</v>
      </c>
      <c r="U20" t="s">
        <v>19633</v>
      </c>
      <c r="V20" s="113" t="str">
        <f>IF(AND(I20&gt;=10000,I20&lt;=19900),"Praha",(IF(AND(I20&gt;=25001,I20&lt;=29501),"Středočeský kraj",(IF(AND(I20&gt;=30100,I20&lt;=34972),"Středočeský kraj",(IF(AND(I20&gt;=35002,I20&lt;=36271),"Karlovarský kraj",(IF(AND(I20&gt;=37001,I20&lt;=39201),"Jihočeský kraj",(IF(AND(I20&gt;=39701,I20&lt;=39901),"Jihočeský kraj",(IF(AND(I20&gt;=39301,I20&lt;=39601),"Kraj Vysočina",(IF(AND(I20&gt;=58001,I20&lt;=59501),"Kraj Vysočina",(IF(AND(I20&gt;=67401,I20&lt;=67602),"Kraj Vysočina",(IF(AND(I20&gt;=40001,I20&lt;=44101),"Ústecký kraj",(IF(AND(I20&gt;=46001,I20&lt;=47201),"Liberecký kraj",(IF(AND(I20&gt;=51202,I20&lt;=51401),"Liberecký kraj",(IF(AND(I20&gt;=53002,I20&lt;=53976),"Pardubický kraj",(IF(AND(I20&gt;=56002,I20&lt;=57201),"Pardubický kraj",(IF(AND(I20&gt;=60200,I20&lt;=67201),"Jihomoravský kraj",(IF(AND(I20&gt;=67801,I20&lt;=68501),"Jihomoravský kraj",(IF(AND(I20&gt;=69002,I20&lt;=69801),"Jihomoravský kraj",(IF(AND(I20&gt;=68601,I20&lt;=68801),"Zlínský kraj",(IF(AND(I20&gt;=75501,I20&lt;=76901),"Zlínský kraj",(IF(AND(I20&gt;=70030,I20&lt;=74901),"Moravskoslezský kraj",(IF(AND(I20&gt;=75000,I20&lt;=75368),"Olomoucký kraj",(IF(AND(I20&gt;=77200,I20&lt;=79862),"Olomoucký kraj",(IF(AND(I20&gt;=50011,I20&lt;=50301),"Královéhradecký kraj",(IF(AND(I20&gt;=54301,I20&lt;=54303),"Královéhradecký kraj","0")))))))))))))))))))))))))))))))))))))))))))))))</f>
        <v>0</v>
      </c>
      <c r="AD20" t="s">
        <v>998</v>
      </c>
      <c r="AE20" t="s">
        <v>998</v>
      </c>
      <c r="AF20" t="s">
        <v>998</v>
      </c>
      <c r="AG20" s="107">
        <v>300</v>
      </c>
      <c r="AH20" s="107">
        <v>0</v>
      </c>
      <c r="AI20" s="107">
        <v>0</v>
      </c>
      <c r="AJ20" t="s">
        <v>999</v>
      </c>
      <c r="AK20" s="106">
        <v>44924</v>
      </c>
    </row>
    <row r="21" spans="1:37" x14ac:dyDescent="0.45">
      <c r="A21" t="s">
        <v>1026</v>
      </c>
      <c r="B21" t="s">
        <v>18766</v>
      </c>
      <c r="C21" t="s">
        <v>990</v>
      </c>
      <c r="D21" t="s">
        <v>18772</v>
      </c>
      <c r="E21" t="s">
        <v>992</v>
      </c>
      <c r="F21" t="s">
        <v>10219</v>
      </c>
      <c r="G21">
        <v>744</v>
      </c>
      <c r="H21" t="s">
        <v>1115</v>
      </c>
      <c r="I21">
        <v>5000</v>
      </c>
      <c r="J21">
        <v>604586997</v>
      </c>
      <c r="K21" t="s">
        <v>18773</v>
      </c>
      <c r="L21" s="106">
        <v>30715</v>
      </c>
      <c r="M21">
        <v>10601396</v>
      </c>
      <c r="N21" t="s">
        <v>996</v>
      </c>
      <c r="O21" t="s">
        <v>12</v>
      </c>
      <c r="P21" t="s">
        <v>997</v>
      </c>
      <c r="R21" s="109" t="str">
        <f>IF(OR(P21="SB",Q21="SB"),"SB",0)</f>
        <v>SB</v>
      </c>
      <c r="T21" s="110">
        <v>10683</v>
      </c>
      <c r="U21" t="s">
        <v>19633</v>
      </c>
      <c r="V21" s="113" t="s">
        <v>26</v>
      </c>
      <c r="AD21" t="s">
        <v>998</v>
      </c>
      <c r="AE21" t="s">
        <v>998</v>
      </c>
      <c r="AF21" t="s">
        <v>998</v>
      </c>
      <c r="AG21" s="107">
        <v>0</v>
      </c>
      <c r="AH21" s="107">
        <v>0</v>
      </c>
      <c r="AI21" s="107">
        <v>0</v>
      </c>
      <c r="AJ21" t="s">
        <v>1012</v>
      </c>
    </row>
    <row r="22" spans="1:37" x14ac:dyDescent="0.45">
      <c r="A22" t="s">
        <v>2428</v>
      </c>
      <c r="B22" t="s">
        <v>8363</v>
      </c>
      <c r="C22" t="s">
        <v>1002</v>
      </c>
      <c r="D22" t="s">
        <v>8369</v>
      </c>
      <c r="E22" t="s">
        <v>992</v>
      </c>
      <c r="F22" t="s">
        <v>2559</v>
      </c>
      <c r="G22">
        <v>408</v>
      </c>
      <c r="H22" t="s">
        <v>2559</v>
      </c>
      <c r="I22">
        <v>5447</v>
      </c>
      <c r="J22">
        <v>776731708</v>
      </c>
      <c r="K22" t="s">
        <v>8370</v>
      </c>
      <c r="L22" s="106">
        <v>32615</v>
      </c>
      <c r="M22">
        <v>10606753</v>
      </c>
      <c r="N22" t="s">
        <v>996</v>
      </c>
      <c r="O22" t="s">
        <v>12</v>
      </c>
      <c r="P22" t="s">
        <v>997</v>
      </c>
      <c r="R22" s="109" t="str">
        <f>IF(OR(P22="SB",Q22="SB"),"SB",0)</f>
        <v>SB</v>
      </c>
      <c r="T22" s="110">
        <v>50732</v>
      </c>
      <c r="U22" t="s">
        <v>19633</v>
      </c>
      <c r="V22" s="113" t="str">
        <f>IF(AND(I22&gt;=10000,I22&lt;=19900),"Praha",(IF(AND(I22&gt;=25001,I22&lt;=29501),"Středočeský kraj",(IF(AND(I22&gt;=30100,I22&lt;=34972),"Středočeský kraj",(IF(AND(I22&gt;=35002,I22&lt;=36271),"Karlovarský kraj",(IF(AND(I22&gt;=37001,I22&lt;=39201),"Jihočeský kraj",(IF(AND(I22&gt;=39701,I22&lt;=39901),"Jihočeský kraj",(IF(AND(I22&gt;=39301,I22&lt;=39601),"Kraj Vysočina",(IF(AND(I22&gt;=58001,I22&lt;=59501),"Kraj Vysočina",(IF(AND(I22&gt;=67401,I22&lt;=67602),"Kraj Vysočina",(IF(AND(I22&gt;=40001,I22&lt;=44101),"Ústecký kraj",(IF(AND(I22&gt;=46001,I22&lt;=47201),"Liberecký kraj",(IF(AND(I22&gt;=51202,I22&lt;=51401),"Liberecký kraj",(IF(AND(I22&gt;=53002,I22&lt;=53976),"Pardubický kraj",(IF(AND(I22&gt;=56002,I22&lt;=57201),"Pardubický kraj",(IF(AND(I22&gt;=60200,I22&lt;=67201),"Jihomoravský kraj",(IF(AND(I22&gt;=67801,I22&lt;=68501),"Jihomoravský kraj",(IF(AND(I22&gt;=69002,I22&lt;=69801),"Jihomoravský kraj",(IF(AND(I22&gt;=68601,I22&lt;=68801),"Zlínský kraj",(IF(AND(I22&gt;=75501,I22&lt;=76901),"Zlínský kraj",(IF(AND(I22&gt;=70030,I22&lt;=74901),"Moravskoslezský kraj",(IF(AND(I22&gt;=75000,I22&lt;=75368),"Olomoucký kraj",(IF(AND(I22&gt;=77200,I22&lt;=79862),"Olomoucký kraj",(IF(AND(I22&gt;=50011,I22&lt;=50301),"Královéhradecký kraj",(IF(AND(I22&gt;=54301,I22&lt;=54303),"Královéhradecký kraj","0")))))))))))))))))))))))))))))))))))))))))))))))</f>
        <v>0</v>
      </c>
      <c r="AD22" t="s">
        <v>998</v>
      </c>
      <c r="AE22" t="s">
        <v>998</v>
      </c>
      <c r="AF22" t="s">
        <v>998</v>
      </c>
      <c r="AG22" s="107">
        <v>0</v>
      </c>
      <c r="AH22" s="107">
        <v>0</v>
      </c>
      <c r="AI22" s="107">
        <v>0</v>
      </c>
      <c r="AJ22" t="s">
        <v>1012</v>
      </c>
    </row>
    <row r="23" spans="1:37" x14ac:dyDescent="0.45">
      <c r="A23" t="s">
        <v>1124</v>
      </c>
      <c r="B23" t="s">
        <v>1629</v>
      </c>
      <c r="C23" t="s">
        <v>990</v>
      </c>
      <c r="D23" t="s">
        <v>1630</v>
      </c>
      <c r="E23" t="s">
        <v>992</v>
      </c>
      <c r="F23" t="s">
        <v>1631</v>
      </c>
      <c r="G23">
        <v>2</v>
      </c>
      <c r="H23" t="s">
        <v>1632</v>
      </c>
      <c r="I23">
        <v>5660</v>
      </c>
      <c r="J23">
        <v>732387411</v>
      </c>
      <c r="K23" t="s">
        <v>1633</v>
      </c>
      <c r="L23" s="106">
        <v>31948</v>
      </c>
      <c r="M23">
        <v>10589777</v>
      </c>
      <c r="N23" t="s">
        <v>996</v>
      </c>
      <c r="O23" t="s">
        <v>12</v>
      </c>
      <c r="P23" t="s">
        <v>997</v>
      </c>
      <c r="R23" s="109" t="str">
        <f>IF(OR(P23="SB",Q23="SB"),"SB",0)</f>
        <v>SB</v>
      </c>
      <c r="T23" s="110">
        <v>10598</v>
      </c>
      <c r="U23" t="s">
        <v>19633</v>
      </c>
      <c r="V23" s="113" t="str">
        <f>IF(AND(I23&gt;=10000,I23&lt;=19900),"Praha",(IF(AND(I23&gt;=25001,I23&lt;=29501),"Středočeský kraj",(IF(AND(I23&gt;=30100,I23&lt;=34972),"Středočeský kraj",(IF(AND(I23&gt;=35002,I23&lt;=36271),"Karlovarský kraj",(IF(AND(I23&gt;=37001,I23&lt;=39201),"Jihočeský kraj",(IF(AND(I23&gt;=39701,I23&lt;=39901),"Jihočeský kraj",(IF(AND(I23&gt;=39301,I23&lt;=39601),"Kraj Vysočina",(IF(AND(I23&gt;=58001,I23&lt;=59501),"Kraj Vysočina",(IF(AND(I23&gt;=67401,I23&lt;=67602),"Kraj Vysočina",(IF(AND(I23&gt;=40001,I23&lt;=44101),"Ústecký kraj",(IF(AND(I23&gt;=46001,I23&lt;=47201),"Liberecký kraj",(IF(AND(I23&gt;=51202,I23&lt;=51401),"Liberecký kraj",(IF(AND(I23&gt;=53002,I23&lt;=53976),"Pardubický kraj",(IF(AND(I23&gt;=56002,I23&lt;=57201),"Pardubický kraj",(IF(AND(I23&gt;=60200,I23&lt;=67201),"Jihomoravský kraj",(IF(AND(I23&gt;=67801,I23&lt;=68501),"Jihomoravský kraj",(IF(AND(I23&gt;=69002,I23&lt;=69801),"Jihomoravský kraj",(IF(AND(I23&gt;=68601,I23&lt;=68801),"Zlínský kraj",(IF(AND(I23&gt;=75501,I23&lt;=76901),"Zlínský kraj",(IF(AND(I23&gt;=70030,I23&lt;=74901),"Moravskoslezský kraj",(IF(AND(I23&gt;=75000,I23&lt;=75368),"Olomoucký kraj",(IF(AND(I23&gt;=77200,I23&lt;=79862),"Olomoucký kraj",(IF(AND(I23&gt;=50011,I23&lt;=50301),"Královéhradecký kraj",(IF(AND(I23&gt;=54301,I23&lt;=54303),"Královéhradecký kraj","0")))))))))))))))))))))))))))))))))))))))))))))))</f>
        <v>0</v>
      </c>
      <c r="AD23" t="s">
        <v>998</v>
      </c>
      <c r="AE23" t="s">
        <v>998</v>
      </c>
      <c r="AF23" t="s">
        <v>998</v>
      </c>
      <c r="AG23" s="107">
        <v>0</v>
      </c>
      <c r="AH23" s="107">
        <v>0</v>
      </c>
      <c r="AI23" s="107">
        <v>0</v>
      </c>
      <c r="AJ23" t="s">
        <v>1012</v>
      </c>
    </row>
    <row r="24" spans="1:37" x14ac:dyDescent="0.45">
      <c r="A24" t="s">
        <v>1026</v>
      </c>
      <c r="B24" t="s">
        <v>10793</v>
      </c>
      <c r="C24" t="s">
        <v>990</v>
      </c>
      <c r="D24" t="s">
        <v>10794</v>
      </c>
      <c r="E24" t="s">
        <v>992</v>
      </c>
      <c r="F24" t="s">
        <v>10795</v>
      </c>
      <c r="G24">
        <v>104</v>
      </c>
      <c r="H24" t="s">
        <v>1632</v>
      </c>
      <c r="I24">
        <v>5660</v>
      </c>
      <c r="J24">
        <v>604202915</v>
      </c>
      <c r="K24" t="s">
        <v>10796</v>
      </c>
      <c r="L24" s="106">
        <v>29686</v>
      </c>
      <c r="M24">
        <v>10605945</v>
      </c>
      <c r="N24" t="s">
        <v>996</v>
      </c>
      <c r="O24" t="s">
        <v>12</v>
      </c>
      <c r="P24" t="s">
        <v>997</v>
      </c>
      <c r="R24" s="109" t="str">
        <f>IF(OR(P24="SB",Q24="SB"),"SB",0)</f>
        <v>SB</v>
      </c>
      <c r="T24" s="110">
        <v>10725</v>
      </c>
      <c r="U24" t="s">
        <v>19633</v>
      </c>
      <c r="V24" s="113" t="str">
        <f>IF(AND(I24&gt;=10000,I24&lt;=19900),"Praha",(IF(AND(I24&gt;=25001,I24&lt;=29501),"Středočeský kraj",(IF(AND(I24&gt;=30100,I24&lt;=34972),"Středočeský kraj",(IF(AND(I24&gt;=35002,I24&lt;=36271),"Karlovarský kraj",(IF(AND(I24&gt;=37001,I24&lt;=39201),"Jihočeský kraj",(IF(AND(I24&gt;=39701,I24&lt;=39901),"Jihočeský kraj",(IF(AND(I24&gt;=39301,I24&lt;=39601),"Kraj Vysočina",(IF(AND(I24&gt;=58001,I24&lt;=59501),"Kraj Vysočina",(IF(AND(I24&gt;=67401,I24&lt;=67602),"Kraj Vysočina",(IF(AND(I24&gt;=40001,I24&lt;=44101),"Ústecký kraj",(IF(AND(I24&gt;=46001,I24&lt;=47201),"Liberecký kraj",(IF(AND(I24&gt;=51202,I24&lt;=51401),"Liberecký kraj",(IF(AND(I24&gt;=53002,I24&lt;=53976),"Pardubický kraj",(IF(AND(I24&gt;=56002,I24&lt;=57201),"Pardubický kraj",(IF(AND(I24&gt;=60200,I24&lt;=67201),"Jihomoravský kraj",(IF(AND(I24&gt;=67801,I24&lt;=68501),"Jihomoravský kraj",(IF(AND(I24&gt;=69002,I24&lt;=69801),"Jihomoravský kraj",(IF(AND(I24&gt;=68601,I24&lt;=68801),"Zlínský kraj",(IF(AND(I24&gt;=75501,I24&lt;=76901),"Zlínský kraj",(IF(AND(I24&gt;=70030,I24&lt;=74901),"Moravskoslezský kraj",(IF(AND(I24&gt;=75000,I24&lt;=75368),"Olomoucký kraj",(IF(AND(I24&gt;=77200,I24&lt;=79862),"Olomoucký kraj",(IF(AND(I24&gt;=50011,I24&lt;=50301),"Královéhradecký kraj",(IF(AND(I24&gt;=54301,I24&lt;=54303),"Královéhradecký kraj","0")))))))))))))))))))))))))))))))))))))))))))))))</f>
        <v>0</v>
      </c>
      <c r="AD24" t="s">
        <v>998</v>
      </c>
      <c r="AE24" t="s">
        <v>998</v>
      </c>
      <c r="AF24" t="s">
        <v>998</v>
      </c>
      <c r="AG24" s="107">
        <v>0</v>
      </c>
      <c r="AH24" s="107">
        <v>0</v>
      </c>
      <c r="AI24" s="107">
        <v>0</v>
      </c>
      <c r="AJ24" t="s">
        <v>1012</v>
      </c>
    </row>
    <row r="25" spans="1:37" x14ac:dyDescent="0.45">
      <c r="A25" t="s">
        <v>1149</v>
      </c>
      <c r="B25" t="s">
        <v>4700</v>
      </c>
      <c r="C25" t="s">
        <v>990</v>
      </c>
      <c r="D25" t="s">
        <v>4701</v>
      </c>
      <c r="E25" t="s">
        <v>992</v>
      </c>
      <c r="F25" t="s">
        <v>3041</v>
      </c>
      <c r="G25">
        <v>33</v>
      </c>
      <c r="H25" t="s">
        <v>3269</v>
      </c>
      <c r="I25">
        <v>5860</v>
      </c>
      <c r="J25">
        <v>775054567</v>
      </c>
      <c r="K25" t="s">
        <v>4702</v>
      </c>
      <c r="L25" s="106">
        <v>28257</v>
      </c>
      <c r="M25">
        <v>10600386</v>
      </c>
      <c r="N25" t="s">
        <v>996</v>
      </c>
      <c r="O25" t="s">
        <v>12</v>
      </c>
      <c r="P25" t="s">
        <v>997</v>
      </c>
      <c r="R25" s="109" t="str">
        <f>IF(OR(P25="SB",Q25="SB"),"SB",0)</f>
        <v>SB</v>
      </c>
      <c r="T25" s="110" t="s">
        <v>998</v>
      </c>
      <c r="V25" s="113" t="str">
        <f>IF(AND(I25&gt;=10000,I25&lt;=19900),"Praha",(IF(AND(I25&gt;=25001,I25&lt;=29501),"Středočeský kraj",(IF(AND(I25&gt;=30100,I25&lt;=34972),"Středočeský kraj",(IF(AND(I25&gt;=35002,I25&lt;=36271),"Karlovarský kraj",(IF(AND(I25&gt;=37001,I25&lt;=39201),"Jihočeský kraj",(IF(AND(I25&gt;=39701,I25&lt;=39901),"Jihočeský kraj",(IF(AND(I25&gt;=39301,I25&lt;=39601),"Kraj Vysočina",(IF(AND(I25&gt;=58001,I25&lt;=59501),"Kraj Vysočina",(IF(AND(I25&gt;=67401,I25&lt;=67602),"Kraj Vysočina",(IF(AND(I25&gt;=40001,I25&lt;=44101),"Ústecký kraj",(IF(AND(I25&gt;=46001,I25&lt;=47201),"Liberecký kraj",(IF(AND(I25&gt;=51202,I25&lt;=51401),"Liberecký kraj",(IF(AND(I25&gt;=53002,I25&lt;=53976),"Pardubický kraj",(IF(AND(I25&gt;=56002,I25&lt;=57201),"Pardubický kraj",(IF(AND(I25&gt;=60200,I25&lt;=67201),"Jihomoravský kraj",(IF(AND(I25&gt;=67801,I25&lt;=68501),"Jihomoravský kraj",(IF(AND(I25&gt;=69002,I25&lt;=69801),"Jihomoravský kraj",(IF(AND(I25&gt;=68601,I25&lt;=68801),"Zlínský kraj",(IF(AND(I25&gt;=75501,I25&lt;=76901),"Zlínský kraj",(IF(AND(I25&gt;=70030,I25&lt;=74901),"Moravskoslezský kraj",(IF(AND(I25&gt;=75000,I25&lt;=75368),"Olomoucký kraj",(IF(AND(I25&gt;=77200,I25&lt;=79862),"Olomoucký kraj",(IF(AND(I25&gt;=50011,I25&lt;=50301),"Královéhradecký kraj",(IF(AND(I25&gt;=54301,I25&lt;=54303),"Královéhradecký kraj","0")))))))))))))))))))))))))))))))))))))))))))))))</f>
        <v>0</v>
      </c>
      <c r="AB25" t="s">
        <v>998</v>
      </c>
      <c r="AD25" t="s">
        <v>998</v>
      </c>
      <c r="AE25" t="s">
        <v>998</v>
      </c>
      <c r="AF25" t="s">
        <v>998</v>
      </c>
      <c r="AG25" s="107">
        <v>0</v>
      </c>
      <c r="AH25" s="107">
        <v>0</v>
      </c>
      <c r="AI25" s="107">
        <v>0</v>
      </c>
      <c r="AJ25" t="s">
        <v>1012</v>
      </c>
    </row>
    <row r="26" spans="1:37" x14ac:dyDescent="0.45">
      <c r="A26" t="s">
        <v>5485</v>
      </c>
      <c r="B26" t="s">
        <v>16332</v>
      </c>
      <c r="C26" t="s">
        <v>990</v>
      </c>
      <c r="D26" t="s">
        <v>16333</v>
      </c>
      <c r="E26" t="s">
        <v>992</v>
      </c>
      <c r="F26" t="s">
        <v>3282</v>
      </c>
      <c r="G26">
        <v>52</v>
      </c>
      <c r="H26" t="s">
        <v>2280</v>
      </c>
      <c r="I26">
        <v>6643</v>
      </c>
      <c r="J26">
        <v>777175292</v>
      </c>
      <c r="K26" t="s">
        <v>16334</v>
      </c>
      <c r="L26" s="106">
        <v>31622</v>
      </c>
      <c r="M26">
        <v>10612615</v>
      </c>
      <c r="N26" t="s">
        <v>996</v>
      </c>
      <c r="O26" t="s">
        <v>12</v>
      </c>
      <c r="P26" t="s">
        <v>997</v>
      </c>
      <c r="R26" s="109" t="str">
        <f>IF(OR(P26="SB",Q26="SB"),"SB",0)</f>
        <v>SB</v>
      </c>
      <c r="T26" s="110">
        <v>10781</v>
      </c>
      <c r="U26" t="s">
        <v>19633</v>
      </c>
      <c r="V26" s="113" t="str">
        <f>IF(AND(I26&gt;=10000,I26&lt;=19900),"Praha",(IF(AND(I26&gt;=25001,I26&lt;=29501),"Středočeský kraj",(IF(AND(I26&gt;=30100,I26&lt;=34972),"Středočeský kraj",(IF(AND(I26&gt;=35002,I26&lt;=36271),"Karlovarský kraj",(IF(AND(I26&gt;=37001,I26&lt;=39201),"Jihočeský kraj",(IF(AND(I26&gt;=39701,I26&lt;=39901),"Jihočeský kraj",(IF(AND(I26&gt;=39301,I26&lt;=39601),"Kraj Vysočina",(IF(AND(I26&gt;=58001,I26&lt;=59501),"Kraj Vysočina",(IF(AND(I26&gt;=67401,I26&lt;=67602),"Kraj Vysočina",(IF(AND(I26&gt;=40001,I26&lt;=44101),"Ústecký kraj",(IF(AND(I26&gt;=46001,I26&lt;=47201),"Liberecký kraj",(IF(AND(I26&gt;=51202,I26&lt;=51401),"Liberecký kraj",(IF(AND(I26&gt;=53002,I26&lt;=53976),"Pardubický kraj",(IF(AND(I26&gt;=56002,I26&lt;=57201),"Pardubický kraj",(IF(AND(I26&gt;=60200,I26&lt;=67201),"Jihomoravský kraj",(IF(AND(I26&gt;=67801,I26&lt;=68501),"Jihomoravský kraj",(IF(AND(I26&gt;=69002,I26&lt;=69801),"Jihomoravský kraj",(IF(AND(I26&gt;=68601,I26&lt;=68801),"Zlínský kraj",(IF(AND(I26&gt;=75501,I26&lt;=76901),"Zlínský kraj",(IF(AND(I26&gt;=70030,I26&lt;=74901),"Moravskoslezský kraj",(IF(AND(I26&gt;=75000,I26&lt;=75368),"Olomoucký kraj",(IF(AND(I26&gt;=77200,I26&lt;=79862),"Olomoucký kraj",(IF(AND(I26&gt;=50011,I26&lt;=50301),"Královéhradecký kraj",(IF(AND(I26&gt;=54301,I26&lt;=54303),"Královéhradecký kraj","0")))))))))))))))))))))))))))))))))))))))))))))))</f>
        <v>0</v>
      </c>
      <c r="AD26" t="s">
        <v>998</v>
      </c>
      <c r="AE26" t="s">
        <v>998</v>
      </c>
      <c r="AF26" t="s">
        <v>998</v>
      </c>
      <c r="AG26" s="107">
        <v>0</v>
      </c>
      <c r="AH26" s="107">
        <v>0</v>
      </c>
      <c r="AI26" s="107">
        <v>0</v>
      </c>
      <c r="AJ26" t="s">
        <v>1012</v>
      </c>
    </row>
    <row r="27" spans="1:37" x14ac:dyDescent="0.45">
      <c r="A27" t="s">
        <v>1161</v>
      </c>
      <c r="B27" t="s">
        <v>18405</v>
      </c>
      <c r="C27" t="s">
        <v>990</v>
      </c>
      <c r="D27" t="s">
        <v>18406</v>
      </c>
      <c r="E27" t="s">
        <v>992</v>
      </c>
      <c r="F27" t="s">
        <v>5385</v>
      </c>
      <c r="G27">
        <v>804</v>
      </c>
      <c r="H27" t="s">
        <v>5385</v>
      </c>
      <c r="I27">
        <v>7399</v>
      </c>
      <c r="J27">
        <v>608370907</v>
      </c>
      <c r="K27" t="s">
        <v>18407</v>
      </c>
      <c r="L27" s="106">
        <v>29453</v>
      </c>
      <c r="M27">
        <v>10606147</v>
      </c>
      <c r="N27" t="s">
        <v>996</v>
      </c>
      <c r="O27" t="s">
        <v>12</v>
      </c>
      <c r="P27" t="s">
        <v>997</v>
      </c>
      <c r="R27" s="109" t="str">
        <f>IF(OR(P27="SB",Q27="SB"),"SB",0)</f>
        <v>SB</v>
      </c>
      <c r="T27" s="110">
        <v>10727</v>
      </c>
      <c r="U27" t="s">
        <v>19633</v>
      </c>
      <c r="V27" s="113" t="str">
        <f>IF(AND(I27&gt;=10000,I27&lt;=19900),"Praha",(IF(AND(I27&gt;=25001,I27&lt;=29501),"Středočeský kraj",(IF(AND(I27&gt;=30100,I27&lt;=34972),"Středočeský kraj",(IF(AND(I27&gt;=35002,I27&lt;=36271),"Karlovarský kraj",(IF(AND(I27&gt;=37001,I27&lt;=39201),"Jihočeský kraj",(IF(AND(I27&gt;=39701,I27&lt;=39901),"Jihočeský kraj",(IF(AND(I27&gt;=39301,I27&lt;=39601),"Kraj Vysočina",(IF(AND(I27&gt;=58001,I27&lt;=59501),"Kraj Vysočina",(IF(AND(I27&gt;=67401,I27&lt;=67602),"Kraj Vysočina",(IF(AND(I27&gt;=40001,I27&lt;=44101),"Ústecký kraj",(IF(AND(I27&gt;=46001,I27&lt;=47201),"Liberecký kraj",(IF(AND(I27&gt;=51202,I27&lt;=51401),"Liberecký kraj",(IF(AND(I27&gt;=53002,I27&lt;=53976),"Pardubický kraj",(IF(AND(I27&gt;=56002,I27&lt;=57201),"Pardubický kraj",(IF(AND(I27&gt;=60200,I27&lt;=67201),"Jihomoravský kraj",(IF(AND(I27&gt;=67801,I27&lt;=68501),"Jihomoravský kraj",(IF(AND(I27&gt;=69002,I27&lt;=69801),"Jihomoravský kraj",(IF(AND(I27&gt;=68601,I27&lt;=68801),"Zlínský kraj",(IF(AND(I27&gt;=75501,I27&lt;=76901),"Zlínský kraj",(IF(AND(I27&gt;=70030,I27&lt;=74901),"Moravskoslezský kraj",(IF(AND(I27&gt;=75000,I27&lt;=75368),"Olomoucký kraj",(IF(AND(I27&gt;=77200,I27&lt;=79862),"Olomoucký kraj",(IF(AND(I27&gt;=50011,I27&lt;=50301),"Královéhradecký kraj",(IF(AND(I27&gt;=54301,I27&lt;=54303),"Královéhradecký kraj","0")))))))))))))))))))))))))))))))))))))))))))))))</f>
        <v>0</v>
      </c>
      <c r="AD27" t="s">
        <v>998</v>
      </c>
      <c r="AE27" t="s">
        <v>998</v>
      </c>
      <c r="AF27" t="s">
        <v>998</v>
      </c>
      <c r="AG27" s="107">
        <v>0</v>
      </c>
      <c r="AH27" s="107">
        <v>0</v>
      </c>
      <c r="AI27" s="107">
        <v>0</v>
      </c>
      <c r="AJ27" t="s">
        <v>1012</v>
      </c>
    </row>
    <row r="28" spans="1:37" x14ac:dyDescent="0.45">
      <c r="A28" t="s">
        <v>1061</v>
      </c>
      <c r="B28" t="s">
        <v>7574</v>
      </c>
      <c r="C28" t="s">
        <v>990</v>
      </c>
      <c r="D28" t="s">
        <v>7575</v>
      </c>
      <c r="E28" t="s">
        <v>992</v>
      </c>
      <c r="F28" t="s">
        <v>7576</v>
      </c>
      <c r="G28">
        <v>3</v>
      </c>
      <c r="H28" t="s">
        <v>1090</v>
      </c>
      <c r="I28">
        <v>7720</v>
      </c>
      <c r="J28">
        <v>606813568</v>
      </c>
      <c r="K28" t="s">
        <v>7577</v>
      </c>
      <c r="L28" s="106">
        <v>25569</v>
      </c>
      <c r="M28">
        <v>10589070</v>
      </c>
      <c r="N28" t="s">
        <v>996</v>
      </c>
      <c r="O28" t="s">
        <v>12</v>
      </c>
      <c r="P28" t="s">
        <v>997</v>
      </c>
      <c r="R28" s="109" t="str">
        <f>IF(OR(P28="SB",Q28="SB"),"SB",0)</f>
        <v>SB</v>
      </c>
      <c r="T28" s="110" t="s">
        <v>998</v>
      </c>
      <c r="V28" s="113" t="str">
        <f>IF(AND(I28&gt;=10000,I28&lt;=19900),"Praha",(IF(AND(I28&gt;=25001,I28&lt;=29501),"Středočeský kraj",(IF(AND(I28&gt;=30100,I28&lt;=34972),"Středočeský kraj",(IF(AND(I28&gt;=35002,I28&lt;=36271),"Karlovarský kraj",(IF(AND(I28&gt;=37001,I28&lt;=39201),"Jihočeský kraj",(IF(AND(I28&gt;=39701,I28&lt;=39901),"Jihočeský kraj",(IF(AND(I28&gt;=39301,I28&lt;=39601),"Kraj Vysočina",(IF(AND(I28&gt;=58001,I28&lt;=59501),"Kraj Vysočina",(IF(AND(I28&gt;=67401,I28&lt;=67602),"Kraj Vysočina",(IF(AND(I28&gt;=40001,I28&lt;=44101),"Ústecký kraj",(IF(AND(I28&gt;=46001,I28&lt;=47201),"Liberecký kraj",(IF(AND(I28&gt;=51202,I28&lt;=51401),"Liberecký kraj",(IF(AND(I28&gt;=53002,I28&lt;=53976),"Pardubický kraj",(IF(AND(I28&gt;=56002,I28&lt;=57201),"Pardubický kraj",(IF(AND(I28&gt;=60200,I28&lt;=67201),"Jihomoravský kraj",(IF(AND(I28&gt;=67801,I28&lt;=68501),"Jihomoravský kraj",(IF(AND(I28&gt;=69002,I28&lt;=69801),"Jihomoravský kraj",(IF(AND(I28&gt;=68601,I28&lt;=68801),"Zlínský kraj",(IF(AND(I28&gt;=75501,I28&lt;=76901),"Zlínský kraj",(IF(AND(I28&gt;=70030,I28&lt;=74901),"Moravskoslezský kraj",(IF(AND(I28&gt;=75000,I28&lt;=75368),"Olomoucký kraj",(IF(AND(I28&gt;=77200,I28&lt;=79862),"Olomoucký kraj",(IF(AND(I28&gt;=50011,I28&lt;=50301),"Královéhradecký kraj",(IF(AND(I28&gt;=54301,I28&lt;=54303),"Královéhradecký kraj","0")))))))))))))))))))))))))))))))))))))))))))))))</f>
        <v>0</v>
      </c>
      <c r="AB28" t="s">
        <v>998</v>
      </c>
      <c r="AD28" t="s">
        <v>998</v>
      </c>
      <c r="AE28" t="s">
        <v>998</v>
      </c>
      <c r="AF28" t="s">
        <v>998</v>
      </c>
      <c r="AG28" s="107">
        <v>0</v>
      </c>
      <c r="AH28" s="107">
        <v>0</v>
      </c>
      <c r="AI28" s="107">
        <v>0</v>
      </c>
      <c r="AJ28" t="s">
        <v>1012</v>
      </c>
    </row>
    <row r="29" spans="1:37" x14ac:dyDescent="0.45">
      <c r="A29" t="s">
        <v>1061</v>
      </c>
      <c r="B29" t="s">
        <v>9821</v>
      </c>
      <c r="C29" t="s">
        <v>990</v>
      </c>
      <c r="D29" t="s">
        <v>9822</v>
      </c>
      <c r="E29" t="s">
        <v>992</v>
      </c>
      <c r="F29" t="s">
        <v>9823</v>
      </c>
      <c r="G29">
        <v>9</v>
      </c>
      <c r="H29" t="s">
        <v>12</v>
      </c>
      <c r="I29">
        <v>10000</v>
      </c>
      <c r="K29" t="s">
        <v>9824</v>
      </c>
      <c r="L29" s="106">
        <v>31752</v>
      </c>
      <c r="M29">
        <v>10609985</v>
      </c>
      <c r="N29" t="s">
        <v>996</v>
      </c>
      <c r="O29" t="s">
        <v>12</v>
      </c>
      <c r="P29" t="s">
        <v>997</v>
      </c>
      <c r="R29" s="109" t="str">
        <f>IF(OR(P29="SB",Q29="SB"),"SB",0)</f>
        <v>SB</v>
      </c>
      <c r="T29" s="110">
        <v>10761</v>
      </c>
      <c r="U29" t="s">
        <v>19633</v>
      </c>
      <c r="V29" s="113" t="str">
        <f>IF(AND(I29&gt;=10000,I29&lt;=19900),"Praha",(IF(AND(I29&gt;=25001,I29&lt;=29501),"Středočeský kraj",(IF(AND(I29&gt;=30100,I29&lt;=34972),"Středočeský kraj",(IF(AND(I29&gt;=35002,I29&lt;=36271),"Karlovarský kraj",(IF(AND(I29&gt;=37001,I29&lt;=39201),"Jihočeský kraj",(IF(AND(I29&gt;=39701,I29&lt;=39901),"Jihočeský kraj",(IF(AND(I29&gt;=39301,I29&lt;=39601),"Kraj Vysočina",(IF(AND(I29&gt;=58001,I29&lt;=59501),"Kraj Vysočina",(IF(AND(I29&gt;=67401,I29&lt;=67602),"Kraj Vysočina",(IF(AND(I29&gt;=40001,I29&lt;=44101),"Ústecký kraj",(IF(AND(I29&gt;=46001,I29&lt;=47201),"Liberecký kraj",(IF(AND(I29&gt;=51202,I29&lt;=51401),"Liberecký kraj",(IF(AND(I29&gt;=53002,I29&lt;=53976),"Pardubický kraj",(IF(AND(I29&gt;=56002,I29&lt;=57201),"Pardubický kraj",(IF(AND(I29&gt;=60200,I29&lt;=67201),"Jihomoravský kraj",(IF(AND(I29&gt;=67801,I29&lt;=68501),"Jihomoravský kraj",(IF(AND(I29&gt;=69002,I29&lt;=69801),"Jihomoravský kraj",(IF(AND(I29&gt;=68601,I29&lt;=68801),"Zlínský kraj",(IF(AND(I29&gt;=75501,I29&lt;=76901),"Zlínský kraj",(IF(AND(I29&gt;=70030,I29&lt;=74901),"Moravskoslezský kraj",(IF(AND(I29&gt;=75000,I29&lt;=75368),"Olomoucký kraj",(IF(AND(I29&gt;=77200,I29&lt;=79862),"Olomoucký kraj",(IF(AND(I29&gt;=50011,I29&lt;=50301),"Královéhradecký kraj",(IF(AND(I29&gt;=54301,I29&lt;=54303),"Královéhradecký kraj","0")))))))))))))))))))))))))))))))))))))))))))))))</f>
        <v>Praha</v>
      </c>
      <c r="AD29" t="s">
        <v>998</v>
      </c>
      <c r="AE29" t="s">
        <v>998</v>
      </c>
      <c r="AF29" t="s">
        <v>998</v>
      </c>
      <c r="AG29" s="107">
        <v>0</v>
      </c>
      <c r="AH29" s="107">
        <v>0</v>
      </c>
      <c r="AI29" s="107">
        <v>0</v>
      </c>
      <c r="AJ29" t="s">
        <v>1012</v>
      </c>
    </row>
    <row r="30" spans="1:37" x14ac:dyDescent="0.45">
      <c r="A30" t="s">
        <v>1311</v>
      </c>
      <c r="B30" t="s">
        <v>12079</v>
      </c>
      <c r="C30" t="s">
        <v>990</v>
      </c>
      <c r="D30" t="s">
        <v>12080</v>
      </c>
      <c r="E30" t="s">
        <v>992</v>
      </c>
      <c r="F30" t="s">
        <v>5108</v>
      </c>
      <c r="G30">
        <v>329</v>
      </c>
      <c r="H30" t="s">
        <v>1266</v>
      </c>
      <c r="I30">
        <v>10000</v>
      </c>
      <c r="K30" t="s">
        <v>12081</v>
      </c>
      <c r="L30" s="106">
        <v>33128</v>
      </c>
      <c r="M30">
        <v>10889770</v>
      </c>
      <c r="N30" t="s">
        <v>996</v>
      </c>
      <c r="O30" t="s">
        <v>12</v>
      </c>
      <c r="P30" t="s">
        <v>997</v>
      </c>
      <c r="R30" s="109" t="str">
        <f>IF(OR(P30="SB",Q30="SB"),"SB",0)</f>
        <v>SB</v>
      </c>
      <c r="T30" s="110">
        <v>11735</v>
      </c>
      <c r="U30" t="s">
        <v>19633</v>
      </c>
      <c r="V30" s="113" t="str">
        <f>IF(AND(I30&gt;=10000,I30&lt;=19900),"Praha",(IF(AND(I30&gt;=25001,I30&lt;=29501),"Středočeský kraj",(IF(AND(I30&gt;=30100,I30&lt;=34972),"Středočeský kraj",(IF(AND(I30&gt;=35002,I30&lt;=36271),"Karlovarský kraj",(IF(AND(I30&gt;=37001,I30&lt;=39201),"Jihočeský kraj",(IF(AND(I30&gt;=39701,I30&lt;=39901),"Jihočeský kraj",(IF(AND(I30&gt;=39301,I30&lt;=39601),"Kraj Vysočina",(IF(AND(I30&gt;=58001,I30&lt;=59501),"Kraj Vysočina",(IF(AND(I30&gt;=67401,I30&lt;=67602),"Kraj Vysočina",(IF(AND(I30&gt;=40001,I30&lt;=44101),"Ústecký kraj",(IF(AND(I30&gt;=46001,I30&lt;=47201),"Liberecký kraj",(IF(AND(I30&gt;=51202,I30&lt;=51401),"Liberecký kraj",(IF(AND(I30&gt;=53002,I30&lt;=53976),"Pardubický kraj",(IF(AND(I30&gt;=56002,I30&lt;=57201),"Pardubický kraj",(IF(AND(I30&gt;=60200,I30&lt;=67201),"Jihomoravský kraj",(IF(AND(I30&gt;=67801,I30&lt;=68501),"Jihomoravský kraj",(IF(AND(I30&gt;=69002,I30&lt;=69801),"Jihomoravský kraj",(IF(AND(I30&gt;=68601,I30&lt;=68801),"Zlínský kraj",(IF(AND(I30&gt;=75501,I30&lt;=76901),"Zlínský kraj",(IF(AND(I30&gt;=70030,I30&lt;=74901),"Moravskoslezský kraj",(IF(AND(I30&gt;=75000,I30&lt;=75368),"Olomoucký kraj",(IF(AND(I30&gt;=77200,I30&lt;=79862),"Olomoucký kraj",(IF(AND(I30&gt;=50011,I30&lt;=50301),"Královéhradecký kraj",(IF(AND(I30&gt;=54301,I30&lt;=54303),"Královéhradecký kraj","0")))))))))))))))))))))))))))))))))))))))))))))))</f>
        <v>Praha</v>
      </c>
      <c r="AD30" t="s">
        <v>998</v>
      </c>
      <c r="AE30" t="s">
        <v>998</v>
      </c>
      <c r="AF30" t="s">
        <v>998</v>
      </c>
      <c r="AG30" s="107">
        <v>0</v>
      </c>
      <c r="AH30" s="107">
        <v>0</v>
      </c>
      <c r="AI30" s="107">
        <v>0</v>
      </c>
      <c r="AJ30" t="s">
        <v>1012</v>
      </c>
    </row>
    <row r="31" spans="1:37" x14ac:dyDescent="0.45">
      <c r="A31" t="s">
        <v>1268</v>
      </c>
      <c r="B31" t="s">
        <v>16906</v>
      </c>
      <c r="C31" t="s">
        <v>990</v>
      </c>
      <c r="D31" t="s">
        <v>16907</v>
      </c>
      <c r="E31" t="s">
        <v>992</v>
      </c>
      <c r="F31" t="s">
        <v>3253</v>
      </c>
      <c r="G31">
        <v>5</v>
      </c>
      <c r="H31" t="s">
        <v>1266</v>
      </c>
      <c r="I31">
        <v>10000</v>
      </c>
      <c r="K31" t="s">
        <v>16908</v>
      </c>
      <c r="L31" s="106">
        <v>31274</v>
      </c>
      <c r="M31">
        <v>10873808</v>
      </c>
      <c r="N31" t="s">
        <v>996</v>
      </c>
      <c r="O31" t="s">
        <v>12</v>
      </c>
      <c r="P31" t="s">
        <v>997</v>
      </c>
      <c r="R31" s="109" t="str">
        <f>IF(OR(P31="SB",Q31="SB"),"SB",0)</f>
        <v>SB</v>
      </c>
      <c r="T31" s="110">
        <v>11878</v>
      </c>
      <c r="U31" t="s">
        <v>19633</v>
      </c>
      <c r="V31" s="113" t="str">
        <f>IF(AND(I31&gt;=10000,I31&lt;=19900),"Praha",(IF(AND(I31&gt;=25001,I31&lt;=29501),"Středočeský kraj",(IF(AND(I31&gt;=30100,I31&lt;=34972),"Středočeský kraj",(IF(AND(I31&gt;=35002,I31&lt;=36271),"Karlovarský kraj",(IF(AND(I31&gt;=37001,I31&lt;=39201),"Jihočeský kraj",(IF(AND(I31&gt;=39701,I31&lt;=39901),"Jihočeský kraj",(IF(AND(I31&gt;=39301,I31&lt;=39601),"Kraj Vysočina",(IF(AND(I31&gt;=58001,I31&lt;=59501),"Kraj Vysočina",(IF(AND(I31&gt;=67401,I31&lt;=67602),"Kraj Vysočina",(IF(AND(I31&gt;=40001,I31&lt;=44101),"Ústecký kraj",(IF(AND(I31&gt;=46001,I31&lt;=47201),"Liberecký kraj",(IF(AND(I31&gt;=51202,I31&lt;=51401),"Liberecký kraj",(IF(AND(I31&gt;=53002,I31&lt;=53976),"Pardubický kraj",(IF(AND(I31&gt;=56002,I31&lt;=57201),"Pardubický kraj",(IF(AND(I31&gt;=60200,I31&lt;=67201),"Jihomoravský kraj",(IF(AND(I31&gt;=67801,I31&lt;=68501),"Jihomoravský kraj",(IF(AND(I31&gt;=69002,I31&lt;=69801),"Jihomoravský kraj",(IF(AND(I31&gt;=68601,I31&lt;=68801),"Zlínský kraj",(IF(AND(I31&gt;=75501,I31&lt;=76901),"Zlínský kraj",(IF(AND(I31&gt;=70030,I31&lt;=74901),"Moravskoslezský kraj",(IF(AND(I31&gt;=75000,I31&lt;=75368),"Olomoucký kraj",(IF(AND(I31&gt;=77200,I31&lt;=79862),"Olomoucký kraj",(IF(AND(I31&gt;=50011,I31&lt;=50301),"Královéhradecký kraj",(IF(AND(I31&gt;=54301,I31&lt;=54303),"Královéhradecký kraj","0")))))))))))))))))))))))))))))))))))))))))))))))</f>
        <v>Praha</v>
      </c>
      <c r="AD31" t="s">
        <v>998</v>
      </c>
      <c r="AE31" t="s">
        <v>998</v>
      </c>
      <c r="AF31" t="s">
        <v>998</v>
      </c>
      <c r="AG31" s="107">
        <v>0</v>
      </c>
      <c r="AH31" s="107">
        <v>0</v>
      </c>
      <c r="AI31" s="107">
        <v>0</v>
      </c>
      <c r="AJ31" t="s">
        <v>1012</v>
      </c>
    </row>
    <row r="32" spans="1:37" x14ac:dyDescent="0.45">
      <c r="A32" t="s">
        <v>1087</v>
      </c>
      <c r="B32" t="s">
        <v>11390</v>
      </c>
      <c r="C32" t="s">
        <v>990</v>
      </c>
      <c r="D32" t="s">
        <v>11394</v>
      </c>
      <c r="E32" t="s">
        <v>992</v>
      </c>
      <c r="F32" t="s">
        <v>3010</v>
      </c>
      <c r="G32">
        <v>157</v>
      </c>
      <c r="H32" t="s">
        <v>1266</v>
      </c>
      <c r="I32">
        <v>10000</v>
      </c>
      <c r="J32">
        <v>775154008</v>
      </c>
      <c r="K32" t="s">
        <v>11392</v>
      </c>
      <c r="L32" s="106">
        <v>38855</v>
      </c>
      <c r="M32">
        <v>13581421</v>
      </c>
      <c r="N32" t="s">
        <v>1589</v>
      </c>
      <c r="O32" t="s">
        <v>1050</v>
      </c>
      <c r="P32" t="s">
        <v>997</v>
      </c>
      <c r="R32" s="109" t="str">
        <f>IF(OR(P32="SB",Q32="SB"),"SB",0)</f>
        <v>SB</v>
      </c>
      <c r="T32" s="110">
        <v>16033</v>
      </c>
      <c r="U32" t="s">
        <v>19633</v>
      </c>
      <c r="V32" s="113" t="str">
        <f>IF(AND(I32&gt;=10000,I32&lt;=19900),"Praha",(IF(AND(I32&gt;=25001,I32&lt;=29501),"Středočeský kraj",(IF(AND(I32&gt;=30100,I32&lt;=34972),"Středočeský kraj",(IF(AND(I32&gt;=35002,I32&lt;=36271),"Karlovarský kraj",(IF(AND(I32&gt;=37001,I32&lt;=39201),"Jihočeský kraj",(IF(AND(I32&gt;=39701,I32&lt;=39901),"Jihočeský kraj",(IF(AND(I32&gt;=39301,I32&lt;=39601),"Kraj Vysočina",(IF(AND(I32&gt;=58001,I32&lt;=59501),"Kraj Vysočina",(IF(AND(I32&gt;=67401,I32&lt;=67602),"Kraj Vysočina",(IF(AND(I32&gt;=40001,I32&lt;=44101),"Ústecký kraj",(IF(AND(I32&gt;=46001,I32&lt;=47201),"Liberecký kraj",(IF(AND(I32&gt;=51202,I32&lt;=51401),"Liberecký kraj",(IF(AND(I32&gt;=53002,I32&lt;=53976),"Pardubický kraj",(IF(AND(I32&gt;=56002,I32&lt;=57201),"Pardubický kraj",(IF(AND(I32&gt;=60200,I32&lt;=67201),"Jihomoravský kraj",(IF(AND(I32&gt;=67801,I32&lt;=68501),"Jihomoravský kraj",(IF(AND(I32&gt;=69002,I32&lt;=69801),"Jihomoravský kraj",(IF(AND(I32&gt;=68601,I32&lt;=68801),"Zlínský kraj",(IF(AND(I32&gt;=75501,I32&lt;=76901),"Zlínský kraj",(IF(AND(I32&gt;=70030,I32&lt;=74901),"Moravskoslezský kraj",(IF(AND(I32&gt;=75000,I32&lt;=75368),"Olomoucký kraj",(IF(AND(I32&gt;=77200,I32&lt;=79862),"Olomoucký kraj",(IF(AND(I32&gt;=50011,I32&lt;=50301),"Královéhradecký kraj",(IF(AND(I32&gt;=54301,I32&lt;=54303),"Královéhradecký kraj","0")))))))))))))))))))))))))))))))))))))))))))))))</f>
        <v>Praha</v>
      </c>
      <c r="AB32" t="s">
        <v>11395</v>
      </c>
      <c r="AD32" t="s">
        <v>998</v>
      </c>
      <c r="AE32" t="s">
        <v>998</v>
      </c>
      <c r="AF32" t="s">
        <v>998</v>
      </c>
      <c r="AG32" s="107">
        <v>300</v>
      </c>
      <c r="AH32" s="107">
        <v>0</v>
      </c>
      <c r="AI32" s="107">
        <v>0</v>
      </c>
      <c r="AJ32" t="s">
        <v>999</v>
      </c>
      <c r="AK32" s="106">
        <v>44911</v>
      </c>
    </row>
    <row r="33" spans="1:37" x14ac:dyDescent="0.45">
      <c r="A33" t="s">
        <v>1084</v>
      </c>
      <c r="B33" t="s">
        <v>11390</v>
      </c>
      <c r="C33" t="s">
        <v>990</v>
      </c>
      <c r="D33" t="s">
        <v>11391</v>
      </c>
      <c r="E33" t="s">
        <v>992</v>
      </c>
      <c r="H33" t="s">
        <v>1266</v>
      </c>
      <c r="I33">
        <v>10000</v>
      </c>
      <c r="J33">
        <v>5154008</v>
      </c>
      <c r="K33" t="s">
        <v>11392</v>
      </c>
      <c r="L33" s="106">
        <v>37090</v>
      </c>
      <c r="M33">
        <v>13375596</v>
      </c>
      <c r="N33" t="s">
        <v>1698</v>
      </c>
      <c r="O33" t="s">
        <v>12</v>
      </c>
      <c r="P33" t="s">
        <v>997</v>
      </c>
      <c r="R33" s="109" t="str">
        <f>IF(OR(P33="SB",Q33="SB"),"SB",0)</f>
        <v>SB</v>
      </c>
      <c r="T33" s="110">
        <v>16078</v>
      </c>
      <c r="U33" t="s">
        <v>19633</v>
      </c>
      <c r="V33" s="113" t="str">
        <f>IF(AND(I33&gt;=10000,I33&lt;=19900),"Praha",(IF(AND(I33&gt;=25001,I33&lt;=29501),"Středočeský kraj",(IF(AND(I33&gt;=30100,I33&lt;=34972),"Středočeský kraj",(IF(AND(I33&gt;=35002,I33&lt;=36271),"Karlovarský kraj",(IF(AND(I33&gt;=37001,I33&lt;=39201),"Jihočeský kraj",(IF(AND(I33&gt;=39701,I33&lt;=39901),"Jihočeský kraj",(IF(AND(I33&gt;=39301,I33&lt;=39601),"Kraj Vysočina",(IF(AND(I33&gt;=58001,I33&lt;=59501),"Kraj Vysočina",(IF(AND(I33&gt;=67401,I33&lt;=67602),"Kraj Vysočina",(IF(AND(I33&gt;=40001,I33&lt;=44101),"Ústecký kraj",(IF(AND(I33&gt;=46001,I33&lt;=47201),"Liberecký kraj",(IF(AND(I33&gt;=51202,I33&lt;=51401),"Liberecký kraj",(IF(AND(I33&gt;=53002,I33&lt;=53976),"Pardubický kraj",(IF(AND(I33&gt;=56002,I33&lt;=57201),"Pardubický kraj",(IF(AND(I33&gt;=60200,I33&lt;=67201),"Jihomoravský kraj",(IF(AND(I33&gt;=67801,I33&lt;=68501),"Jihomoravský kraj",(IF(AND(I33&gt;=69002,I33&lt;=69801),"Jihomoravský kraj",(IF(AND(I33&gt;=68601,I33&lt;=68801),"Zlínský kraj",(IF(AND(I33&gt;=75501,I33&lt;=76901),"Zlínský kraj",(IF(AND(I33&gt;=70030,I33&lt;=74901),"Moravskoslezský kraj",(IF(AND(I33&gt;=75000,I33&lt;=75368),"Olomoucký kraj",(IF(AND(I33&gt;=77200,I33&lt;=79862),"Olomoucký kraj",(IF(AND(I33&gt;=50011,I33&lt;=50301),"Královéhradecký kraj",(IF(AND(I33&gt;=54301,I33&lt;=54303),"Královéhradecký kraj","0")))))))))))))))))))))))))))))))))))))))))))))))</f>
        <v>Praha</v>
      </c>
      <c r="AB33" t="s">
        <v>11393</v>
      </c>
      <c r="AD33" t="s">
        <v>998</v>
      </c>
      <c r="AE33" t="s">
        <v>998</v>
      </c>
      <c r="AF33" t="s">
        <v>998</v>
      </c>
      <c r="AG33" s="107">
        <v>300</v>
      </c>
      <c r="AH33" s="107">
        <v>0</v>
      </c>
      <c r="AI33" s="107">
        <v>0</v>
      </c>
      <c r="AJ33" t="s">
        <v>999</v>
      </c>
      <c r="AK33" s="106">
        <v>44921</v>
      </c>
    </row>
    <row r="34" spans="1:37" x14ac:dyDescent="0.45">
      <c r="A34" t="s">
        <v>1411</v>
      </c>
      <c r="B34" t="s">
        <v>11390</v>
      </c>
      <c r="C34" t="s">
        <v>990</v>
      </c>
      <c r="D34" t="s">
        <v>11396</v>
      </c>
      <c r="E34" t="s">
        <v>992</v>
      </c>
      <c r="F34" t="s">
        <v>3010</v>
      </c>
      <c r="G34">
        <v>157</v>
      </c>
      <c r="H34" t="s">
        <v>1266</v>
      </c>
      <c r="I34">
        <v>10000</v>
      </c>
      <c r="J34">
        <v>775154008</v>
      </c>
      <c r="K34" t="s">
        <v>11392</v>
      </c>
      <c r="L34" s="106">
        <v>38018</v>
      </c>
      <c r="M34">
        <v>13375495</v>
      </c>
      <c r="N34" t="s">
        <v>1589</v>
      </c>
      <c r="O34" t="s">
        <v>1050</v>
      </c>
      <c r="P34" t="s">
        <v>997</v>
      </c>
      <c r="R34" s="109" t="str">
        <f>IF(OR(P34="SB",Q34="SB"),"SB",0)</f>
        <v>SB</v>
      </c>
      <c r="T34" s="110">
        <v>16087</v>
      </c>
      <c r="U34" t="s">
        <v>19633</v>
      </c>
      <c r="V34" s="113" t="str">
        <f>IF(AND(I34&gt;=10000,I34&lt;=19900),"Praha",(IF(AND(I34&gt;=25001,I34&lt;=29501),"Středočeský kraj",(IF(AND(I34&gt;=30100,I34&lt;=34972),"Středočeský kraj",(IF(AND(I34&gt;=35002,I34&lt;=36271),"Karlovarský kraj",(IF(AND(I34&gt;=37001,I34&lt;=39201),"Jihočeský kraj",(IF(AND(I34&gt;=39701,I34&lt;=39901),"Jihočeský kraj",(IF(AND(I34&gt;=39301,I34&lt;=39601),"Kraj Vysočina",(IF(AND(I34&gt;=58001,I34&lt;=59501),"Kraj Vysočina",(IF(AND(I34&gt;=67401,I34&lt;=67602),"Kraj Vysočina",(IF(AND(I34&gt;=40001,I34&lt;=44101),"Ústecký kraj",(IF(AND(I34&gt;=46001,I34&lt;=47201),"Liberecký kraj",(IF(AND(I34&gt;=51202,I34&lt;=51401),"Liberecký kraj",(IF(AND(I34&gt;=53002,I34&lt;=53976),"Pardubický kraj",(IF(AND(I34&gt;=56002,I34&lt;=57201),"Pardubický kraj",(IF(AND(I34&gt;=60200,I34&lt;=67201),"Jihomoravský kraj",(IF(AND(I34&gt;=67801,I34&lt;=68501),"Jihomoravský kraj",(IF(AND(I34&gt;=69002,I34&lt;=69801),"Jihomoravský kraj",(IF(AND(I34&gt;=68601,I34&lt;=68801),"Zlínský kraj",(IF(AND(I34&gt;=75501,I34&lt;=76901),"Zlínský kraj",(IF(AND(I34&gt;=70030,I34&lt;=74901),"Moravskoslezský kraj",(IF(AND(I34&gt;=75000,I34&lt;=75368),"Olomoucký kraj",(IF(AND(I34&gt;=77200,I34&lt;=79862),"Olomoucký kraj",(IF(AND(I34&gt;=50011,I34&lt;=50301),"Královéhradecký kraj",(IF(AND(I34&gt;=54301,I34&lt;=54303),"Královéhradecký kraj","0")))))))))))))))))))))))))))))))))))))))))))))))</f>
        <v>Praha</v>
      </c>
      <c r="AD34" t="s">
        <v>998</v>
      </c>
      <c r="AE34" t="s">
        <v>998</v>
      </c>
      <c r="AF34" t="s">
        <v>998</v>
      </c>
      <c r="AG34" s="107">
        <v>0</v>
      </c>
      <c r="AH34" s="107">
        <v>0</v>
      </c>
      <c r="AI34" s="107">
        <v>0</v>
      </c>
      <c r="AJ34" t="s">
        <v>1012</v>
      </c>
    </row>
    <row r="35" spans="1:37" x14ac:dyDescent="0.45">
      <c r="A35" t="s">
        <v>1220</v>
      </c>
      <c r="B35" t="s">
        <v>14664</v>
      </c>
      <c r="C35" t="s">
        <v>1002</v>
      </c>
      <c r="D35" t="s">
        <v>14665</v>
      </c>
      <c r="E35" t="s">
        <v>992</v>
      </c>
      <c r="F35" t="s">
        <v>14662</v>
      </c>
      <c r="G35">
        <v>969</v>
      </c>
      <c r="H35" t="s">
        <v>1266</v>
      </c>
      <c r="I35">
        <v>10000</v>
      </c>
      <c r="K35" t="s">
        <v>14666</v>
      </c>
      <c r="L35" s="106">
        <v>25366</v>
      </c>
      <c r="M35">
        <v>10063957</v>
      </c>
      <c r="N35" t="s">
        <v>2629</v>
      </c>
      <c r="O35" t="s">
        <v>12</v>
      </c>
      <c r="P35" t="s">
        <v>997</v>
      </c>
      <c r="Q35" t="s">
        <v>1011</v>
      </c>
      <c r="R35" s="109" t="str">
        <f>IF(OR(P35="SB",Q35="SB"),"SB",0)</f>
        <v>SB</v>
      </c>
      <c r="T35" s="110">
        <v>50002</v>
      </c>
      <c r="U35" t="s">
        <v>19633</v>
      </c>
      <c r="V35" s="113" t="str">
        <f>IF(AND(I35&gt;=10000,I35&lt;=19900),"Praha",(IF(AND(I35&gt;=25001,I35&lt;=29501),"Středočeský kraj",(IF(AND(I35&gt;=30100,I35&lt;=34972),"Středočeský kraj",(IF(AND(I35&gt;=35002,I35&lt;=36271),"Karlovarský kraj",(IF(AND(I35&gt;=37001,I35&lt;=39201),"Jihočeský kraj",(IF(AND(I35&gt;=39701,I35&lt;=39901),"Jihočeský kraj",(IF(AND(I35&gt;=39301,I35&lt;=39601),"Kraj Vysočina",(IF(AND(I35&gt;=58001,I35&lt;=59501),"Kraj Vysočina",(IF(AND(I35&gt;=67401,I35&lt;=67602),"Kraj Vysočina",(IF(AND(I35&gt;=40001,I35&lt;=44101),"Ústecký kraj",(IF(AND(I35&gt;=46001,I35&lt;=47201),"Liberecký kraj",(IF(AND(I35&gt;=51202,I35&lt;=51401),"Liberecký kraj",(IF(AND(I35&gt;=53002,I35&lt;=53976),"Pardubický kraj",(IF(AND(I35&gt;=56002,I35&lt;=57201),"Pardubický kraj",(IF(AND(I35&gt;=60200,I35&lt;=67201),"Jihomoravský kraj",(IF(AND(I35&gt;=67801,I35&lt;=68501),"Jihomoravský kraj",(IF(AND(I35&gt;=69002,I35&lt;=69801),"Jihomoravský kraj",(IF(AND(I35&gt;=68601,I35&lt;=68801),"Zlínský kraj",(IF(AND(I35&gt;=75501,I35&lt;=76901),"Zlínský kraj",(IF(AND(I35&gt;=70030,I35&lt;=74901),"Moravskoslezský kraj",(IF(AND(I35&gt;=75000,I35&lt;=75368),"Olomoucký kraj",(IF(AND(I35&gt;=77200,I35&lt;=79862),"Olomoucký kraj",(IF(AND(I35&gt;=50011,I35&lt;=50301),"Královéhradecký kraj",(IF(AND(I35&gt;=54301,I35&lt;=54303),"Královéhradecký kraj","0")))))))))))))))))))))))))))))))))))))))))))))))</f>
        <v>Praha</v>
      </c>
      <c r="AD35" t="s">
        <v>998</v>
      </c>
      <c r="AE35" t="s">
        <v>998</v>
      </c>
      <c r="AF35" t="s">
        <v>998</v>
      </c>
      <c r="AG35" s="107">
        <v>0</v>
      </c>
      <c r="AH35" s="107">
        <v>0</v>
      </c>
      <c r="AI35" s="107">
        <v>0</v>
      </c>
      <c r="AJ35" t="s">
        <v>1012</v>
      </c>
    </row>
    <row r="36" spans="1:37" x14ac:dyDescent="0.45">
      <c r="A36" t="s">
        <v>1206</v>
      </c>
      <c r="B36" t="s">
        <v>3983</v>
      </c>
      <c r="C36" t="s">
        <v>1002</v>
      </c>
      <c r="D36" t="s">
        <v>3990</v>
      </c>
      <c r="E36" t="s">
        <v>992</v>
      </c>
      <c r="F36" t="s">
        <v>3991</v>
      </c>
      <c r="G36">
        <v>14</v>
      </c>
      <c r="H36" t="s">
        <v>1266</v>
      </c>
      <c r="I36">
        <v>10000</v>
      </c>
      <c r="K36" t="s">
        <v>3992</v>
      </c>
      <c r="L36" s="106">
        <v>29188</v>
      </c>
      <c r="M36">
        <v>10862690</v>
      </c>
      <c r="N36" t="s">
        <v>996</v>
      </c>
      <c r="O36" t="s">
        <v>12</v>
      </c>
      <c r="P36" t="s">
        <v>997</v>
      </c>
      <c r="R36" s="109" t="str">
        <f>IF(OR(P36="SB",Q36="SB"),"SB",0)</f>
        <v>SB</v>
      </c>
      <c r="T36" s="110">
        <v>51517</v>
      </c>
      <c r="U36" t="s">
        <v>19633</v>
      </c>
      <c r="V36" s="113" t="str">
        <f>IF(AND(I36&gt;=10000,I36&lt;=19900),"Praha",(IF(AND(I36&gt;=25001,I36&lt;=29501),"Středočeský kraj",(IF(AND(I36&gt;=30100,I36&lt;=34972),"Středočeský kraj",(IF(AND(I36&gt;=35002,I36&lt;=36271),"Karlovarský kraj",(IF(AND(I36&gt;=37001,I36&lt;=39201),"Jihočeský kraj",(IF(AND(I36&gt;=39701,I36&lt;=39901),"Jihočeský kraj",(IF(AND(I36&gt;=39301,I36&lt;=39601),"Kraj Vysočina",(IF(AND(I36&gt;=58001,I36&lt;=59501),"Kraj Vysočina",(IF(AND(I36&gt;=67401,I36&lt;=67602),"Kraj Vysočina",(IF(AND(I36&gt;=40001,I36&lt;=44101),"Ústecký kraj",(IF(AND(I36&gt;=46001,I36&lt;=47201),"Liberecký kraj",(IF(AND(I36&gt;=51202,I36&lt;=51401),"Liberecký kraj",(IF(AND(I36&gt;=53002,I36&lt;=53976),"Pardubický kraj",(IF(AND(I36&gt;=56002,I36&lt;=57201),"Pardubický kraj",(IF(AND(I36&gt;=60200,I36&lt;=67201),"Jihomoravský kraj",(IF(AND(I36&gt;=67801,I36&lt;=68501),"Jihomoravský kraj",(IF(AND(I36&gt;=69002,I36&lt;=69801),"Jihomoravský kraj",(IF(AND(I36&gt;=68601,I36&lt;=68801),"Zlínský kraj",(IF(AND(I36&gt;=75501,I36&lt;=76901),"Zlínský kraj",(IF(AND(I36&gt;=70030,I36&lt;=74901),"Moravskoslezský kraj",(IF(AND(I36&gt;=75000,I36&lt;=75368),"Olomoucký kraj",(IF(AND(I36&gt;=77200,I36&lt;=79862),"Olomoucký kraj",(IF(AND(I36&gt;=50011,I36&lt;=50301),"Královéhradecký kraj",(IF(AND(I36&gt;=54301,I36&lt;=54303),"Královéhradecký kraj","0")))))))))))))))))))))))))))))))))))))))))))))))</f>
        <v>Praha</v>
      </c>
      <c r="AD36" t="s">
        <v>998</v>
      </c>
      <c r="AE36" t="s">
        <v>998</v>
      </c>
      <c r="AF36" t="s">
        <v>998</v>
      </c>
      <c r="AG36" s="107">
        <v>300</v>
      </c>
      <c r="AH36" s="107">
        <v>0</v>
      </c>
      <c r="AI36" s="107">
        <v>0</v>
      </c>
      <c r="AJ36" t="s">
        <v>999</v>
      </c>
      <c r="AK36" s="106">
        <v>44924</v>
      </c>
    </row>
    <row r="37" spans="1:37" x14ac:dyDescent="0.45">
      <c r="A37" t="s">
        <v>1111</v>
      </c>
      <c r="B37" t="s">
        <v>11791</v>
      </c>
      <c r="C37" t="s">
        <v>1002</v>
      </c>
      <c r="D37" t="s">
        <v>11804</v>
      </c>
      <c r="E37" t="s">
        <v>992</v>
      </c>
      <c r="F37" t="s">
        <v>11805</v>
      </c>
      <c r="G37">
        <v>13</v>
      </c>
      <c r="H37" t="s">
        <v>1266</v>
      </c>
      <c r="I37">
        <v>10000</v>
      </c>
      <c r="K37" t="s">
        <v>11806</v>
      </c>
      <c r="L37" s="106">
        <v>31948</v>
      </c>
      <c r="M37">
        <v>10879464</v>
      </c>
      <c r="N37" t="s">
        <v>996</v>
      </c>
      <c r="O37" t="s">
        <v>12</v>
      </c>
      <c r="P37" t="s">
        <v>997</v>
      </c>
      <c r="R37" s="109" t="str">
        <f>IF(OR(P37="SB",Q37="SB"),"SB",0)</f>
        <v>SB</v>
      </c>
      <c r="T37" s="110">
        <v>51732</v>
      </c>
      <c r="U37" t="s">
        <v>19633</v>
      </c>
      <c r="V37" s="113" t="str">
        <f>IF(AND(I37&gt;=10000,I37&lt;=19900),"Praha",(IF(AND(I37&gt;=25001,I37&lt;=29501),"Středočeský kraj",(IF(AND(I37&gt;=30100,I37&lt;=34972),"Středočeský kraj",(IF(AND(I37&gt;=35002,I37&lt;=36271),"Karlovarský kraj",(IF(AND(I37&gt;=37001,I37&lt;=39201),"Jihočeský kraj",(IF(AND(I37&gt;=39701,I37&lt;=39901),"Jihočeský kraj",(IF(AND(I37&gt;=39301,I37&lt;=39601),"Kraj Vysočina",(IF(AND(I37&gt;=58001,I37&lt;=59501),"Kraj Vysočina",(IF(AND(I37&gt;=67401,I37&lt;=67602),"Kraj Vysočina",(IF(AND(I37&gt;=40001,I37&lt;=44101),"Ústecký kraj",(IF(AND(I37&gt;=46001,I37&lt;=47201),"Liberecký kraj",(IF(AND(I37&gt;=51202,I37&lt;=51401),"Liberecký kraj",(IF(AND(I37&gt;=53002,I37&lt;=53976),"Pardubický kraj",(IF(AND(I37&gt;=56002,I37&lt;=57201),"Pardubický kraj",(IF(AND(I37&gt;=60200,I37&lt;=67201),"Jihomoravský kraj",(IF(AND(I37&gt;=67801,I37&lt;=68501),"Jihomoravský kraj",(IF(AND(I37&gt;=69002,I37&lt;=69801),"Jihomoravský kraj",(IF(AND(I37&gt;=68601,I37&lt;=68801),"Zlínský kraj",(IF(AND(I37&gt;=75501,I37&lt;=76901),"Zlínský kraj",(IF(AND(I37&gt;=70030,I37&lt;=74901),"Moravskoslezský kraj",(IF(AND(I37&gt;=75000,I37&lt;=75368),"Olomoucký kraj",(IF(AND(I37&gt;=77200,I37&lt;=79862),"Olomoucký kraj",(IF(AND(I37&gt;=50011,I37&lt;=50301),"Královéhradecký kraj",(IF(AND(I37&gt;=54301,I37&lt;=54303),"Královéhradecký kraj","0")))))))))))))))))))))))))))))))))))))))))))))))</f>
        <v>Praha</v>
      </c>
      <c r="AD37" t="s">
        <v>998</v>
      </c>
      <c r="AE37" t="s">
        <v>998</v>
      </c>
      <c r="AF37" t="s">
        <v>998</v>
      </c>
      <c r="AG37" s="107">
        <v>0</v>
      </c>
      <c r="AH37" s="107">
        <v>0</v>
      </c>
      <c r="AI37" s="107">
        <v>0</v>
      </c>
      <c r="AJ37" t="s">
        <v>1012</v>
      </c>
    </row>
    <row r="38" spans="1:37" x14ac:dyDescent="0.45">
      <c r="A38" t="s">
        <v>1782</v>
      </c>
      <c r="B38" t="s">
        <v>16498</v>
      </c>
      <c r="C38" t="s">
        <v>1002</v>
      </c>
      <c r="D38" t="s">
        <v>16499</v>
      </c>
      <c r="E38" t="s">
        <v>992</v>
      </c>
      <c r="F38" t="s">
        <v>16500</v>
      </c>
      <c r="G38">
        <v>1814</v>
      </c>
      <c r="H38" t="s">
        <v>1266</v>
      </c>
      <c r="I38">
        <v>10000</v>
      </c>
      <c r="K38" t="s">
        <v>16501</v>
      </c>
      <c r="L38" s="106">
        <v>33321</v>
      </c>
      <c r="M38">
        <v>10894824</v>
      </c>
      <c r="N38" t="s">
        <v>996</v>
      </c>
      <c r="O38" t="s">
        <v>12</v>
      </c>
      <c r="P38" t="s">
        <v>997</v>
      </c>
      <c r="R38" s="109" t="str">
        <f>IF(OR(P38="SB",Q38="SB"),"SB",0)</f>
        <v>SB</v>
      </c>
      <c r="T38" s="110">
        <v>51864</v>
      </c>
      <c r="U38" t="s">
        <v>19633</v>
      </c>
      <c r="V38" s="113" t="str">
        <f>IF(AND(I38&gt;=10000,I38&lt;=19900),"Praha",(IF(AND(I38&gt;=25001,I38&lt;=29501),"Středočeský kraj",(IF(AND(I38&gt;=30100,I38&lt;=34972),"Středočeský kraj",(IF(AND(I38&gt;=35002,I38&lt;=36271),"Karlovarský kraj",(IF(AND(I38&gt;=37001,I38&lt;=39201),"Jihočeský kraj",(IF(AND(I38&gt;=39701,I38&lt;=39901),"Jihočeský kraj",(IF(AND(I38&gt;=39301,I38&lt;=39601),"Kraj Vysočina",(IF(AND(I38&gt;=58001,I38&lt;=59501),"Kraj Vysočina",(IF(AND(I38&gt;=67401,I38&lt;=67602),"Kraj Vysočina",(IF(AND(I38&gt;=40001,I38&lt;=44101),"Ústecký kraj",(IF(AND(I38&gt;=46001,I38&lt;=47201),"Liberecký kraj",(IF(AND(I38&gt;=51202,I38&lt;=51401),"Liberecký kraj",(IF(AND(I38&gt;=53002,I38&lt;=53976),"Pardubický kraj",(IF(AND(I38&gt;=56002,I38&lt;=57201),"Pardubický kraj",(IF(AND(I38&gt;=60200,I38&lt;=67201),"Jihomoravský kraj",(IF(AND(I38&gt;=67801,I38&lt;=68501),"Jihomoravský kraj",(IF(AND(I38&gt;=69002,I38&lt;=69801),"Jihomoravský kraj",(IF(AND(I38&gt;=68601,I38&lt;=68801),"Zlínský kraj",(IF(AND(I38&gt;=75501,I38&lt;=76901),"Zlínský kraj",(IF(AND(I38&gt;=70030,I38&lt;=74901),"Moravskoslezský kraj",(IF(AND(I38&gt;=75000,I38&lt;=75368),"Olomoucký kraj",(IF(AND(I38&gt;=77200,I38&lt;=79862),"Olomoucký kraj",(IF(AND(I38&gt;=50011,I38&lt;=50301),"Královéhradecký kraj",(IF(AND(I38&gt;=54301,I38&lt;=54303),"Královéhradecký kraj","0")))))))))))))))))))))))))))))))))))))))))))))))</f>
        <v>Praha</v>
      </c>
      <c r="AD38" t="s">
        <v>998</v>
      </c>
      <c r="AE38" t="s">
        <v>998</v>
      </c>
      <c r="AF38" t="s">
        <v>998</v>
      </c>
      <c r="AG38" s="107">
        <v>0</v>
      </c>
      <c r="AH38" s="107">
        <v>0</v>
      </c>
      <c r="AI38" s="107">
        <v>0</v>
      </c>
      <c r="AJ38" t="s">
        <v>1012</v>
      </c>
    </row>
    <row r="39" spans="1:37" x14ac:dyDescent="0.45">
      <c r="A39" t="s">
        <v>1177</v>
      </c>
      <c r="B39" t="s">
        <v>10226</v>
      </c>
      <c r="C39" t="s">
        <v>990</v>
      </c>
      <c r="D39" t="s">
        <v>15939</v>
      </c>
      <c r="E39" t="s">
        <v>992</v>
      </c>
      <c r="F39" t="s">
        <v>15940</v>
      </c>
      <c r="G39">
        <v>6</v>
      </c>
      <c r="H39" t="s">
        <v>1078</v>
      </c>
      <c r="I39">
        <v>10000</v>
      </c>
      <c r="K39" t="s">
        <v>15941</v>
      </c>
      <c r="L39" s="106">
        <v>39206</v>
      </c>
      <c r="M39">
        <v>14474124</v>
      </c>
      <c r="N39" t="s">
        <v>2063</v>
      </c>
      <c r="O39" t="s">
        <v>1173</v>
      </c>
      <c r="P39" t="s">
        <v>997</v>
      </c>
      <c r="R39" s="109" t="str">
        <f>IF(OR(P39="SB",Q39="SB"),"SB",0)</f>
        <v>SB</v>
      </c>
      <c r="T39" s="110">
        <v>2018017</v>
      </c>
      <c r="U39" t="s">
        <v>19633</v>
      </c>
      <c r="V39" s="113" t="str">
        <f>IF(AND(I39&gt;=10000,I39&lt;=19900),"Praha",(IF(AND(I39&gt;=25001,I39&lt;=29501),"Středočeský kraj",(IF(AND(I39&gt;=30100,I39&lt;=34972),"Středočeský kraj",(IF(AND(I39&gt;=35002,I39&lt;=36271),"Karlovarský kraj",(IF(AND(I39&gt;=37001,I39&lt;=39201),"Jihočeský kraj",(IF(AND(I39&gt;=39701,I39&lt;=39901),"Jihočeský kraj",(IF(AND(I39&gt;=39301,I39&lt;=39601),"Kraj Vysočina",(IF(AND(I39&gt;=58001,I39&lt;=59501),"Kraj Vysočina",(IF(AND(I39&gt;=67401,I39&lt;=67602),"Kraj Vysočina",(IF(AND(I39&gt;=40001,I39&lt;=44101),"Ústecký kraj",(IF(AND(I39&gt;=46001,I39&lt;=47201),"Liberecký kraj",(IF(AND(I39&gt;=51202,I39&lt;=51401),"Liberecký kraj",(IF(AND(I39&gt;=53002,I39&lt;=53976),"Pardubický kraj",(IF(AND(I39&gt;=56002,I39&lt;=57201),"Pardubický kraj",(IF(AND(I39&gt;=60200,I39&lt;=67201),"Jihomoravský kraj",(IF(AND(I39&gt;=67801,I39&lt;=68501),"Jihomoravský kraj",(IF(AND(I39&gt;=69002,I39&lt;=69801),"Jihomoravský kraj",(IF(AND(I39&gt;=68601,I39&lt;=68801),"Zlínský kraj",(IF(AND(I39&gt;=75501,I39&lt;=76901),"Zlínský kraj",(IF(AND(I39&gt;=70030,I39&lt;=74901),"Moravskoslezský kraj",(IF(AND(I39&gt;=75000,I39&lt;=75368),"Olomoucký kraj",(IF(AND(I39&gt;=77200,I39&lt;=79862),"Olomoucký kraj",(IF(AND(I39&gt;=50011,I39&lt;=50301),"Královéhradecký kraj",(IF(AND(I39&gt;=54301,I39&lt;=54303),"Královéhradecký kraj","0")))))))))))))))))))))))))))))))))))))))))))))))</f>
        <v>Praha</v>
      </c>
      <c r="AB39" t="s">
        <v>15942</v>
      </c>
      <c r="AD39" t="s">
        <v>998</v>
      </c>
      <c r="AE39" t="s">
        <v>998</v>
      </c>
      <c r="AF39" t="s">
        <v>998</v>
      </c>
      <c r="AG39" s="107">
        <v>300</v>
      </c>
      <c r="AH39" s="107">
        <v>0</v>
      </c>
      <c r="AI39" s="107">
        <v>0</v>
      </c>
      <c r="AJ39" t="s">
        <v>999</v>
      </c>
      <c r="AK39" s="106">
        <v>44910</v>
      </c>
    </row>
    <row r="40" spans="1:37" x14ac:dyDescent="0.45">
      <c r="A40" t="s">
        <v>1197</v>
      </c>
      <c r="B40" t="s">
        <v>8615</v>
      </c>
      <c r="C40" t="s">
        <v>1002</v>
      </c>
      <c r="D40" t="s">
        <v>8616</v>
      </c>
      <c r="E40" t="s">
        <v>992</v>
      </c>
      <c r="F40" t="s">
        <v>8617</v>
      </c>
      <c r="G40">
        <v>103</v>
      </c>
      <c r="H40" t="s">
        <v>1266</v>
      </c>
      <c r="I40">
        <v>10000</v>
      </c>
      <c r="K40" t="s">
        <v>8618</v>
      </c>
      <c r="L40" s="106">
        <v>39406</v>
      </c>
      <c r="M40">
        <v>14891325</v>
      </c>
      <c r="N40" t="s">
        <v>2063</v>
      </c>
      <c r="O40" t="s">
        <v>1173</v>
      </c>
      <c r="P40" t="s">
        <v>997</v>
      </c>
      <c r="R40" s="109" t="str">
        <f>IF(OR(P40="SB",Q40="SB"),"SB",0)</f>
        <v>SB</v>
      </c>
      <c r="T40" s="110">
        <v>2019140</v>
      </c>
      <c r="U40" t="s">
        <v>19633</v>
      </c>
      <c r="V40" s="113" t="str">
        <f>IF(AND(I40&gt;=10000,I40&lt;=19900),"Praha",(IF(AND(I40&gt;=25001,I40&lt;=29501),"Středočeský kraj",(IF(AND(I40&gt;=30100,I40&lt;=34972),"Středočeský kraj",(IF(AND(I40&gt;=35002,I40&lt;=36271),"Karlovarský kraj",(IF(AND(I40&gt;=37001,I40&lt;=39201),"Jihočeský kraj",(IF(AND(I40&gt;=39701,I40&lt;=39901),"Jihočeský kraj",(IF(AND(I40&gt;=39301,I40&lt;=39601),"Kraj Vysočina",(IF(AND(I40&gt;=58001,I40&lt;=59501),"Kraj Vysočina",(IF(AND(I40&gt;=67401,I40&lt;=67602),"Kraj Vysočina",(IF(AND(I40&gt;=40001,I40&lt;=44101),"Ústecký kraj",(IF(AND(I40&gt;=46001,I40&lt;=47201),"Liberecký kraj",(IF(AND(I40&gt;=51202,I40&lt;=51401),"Liberecký kraj",(IF(AND(I40&gt;=53002,I40&lt;=53976),"Pardubický kraj",(IF(AND(I40&gt;=56002,I40&lt;=57201),"Pardubický kraj",(IF(AND(I40&gt;=60200,I40&lt;=67201),"Jihomoravský kraj",(IF(AND(I40&gt;=67801,I40&lt;=68501),"Jihomoravský kraj",(IF(AND(I40&gt;=69002,I40&lt;=69801),"Jihomoravský kraj",(IF(AND(I40&gt;=68601,I40&lt;=68801),"Zlínský kraj",(IF(AND(I40&gt;=75501,I40&lt;=76901),"Zlínský kraj",(IF(AND(I40&gt;=70030,I40&lt;=74901),"Moravskoslezský kraj",(IF(AND(I40&gt;=75000,I40&lt;=75368),"Olomoucký kraj",(IF(AND(I40&gt;=77200,I40&lt;=79862),"Olomoucký kraj",(IF(AND(I40&gt;=50011,I40&lt;=50301),"Královéhradecký kraj",(IF(AND(I40&gt;=54301,I40&lt;=54303),"Královéhradecký kraj","0")))))))))))))))))))))))))))))))))))))))))))))))</f>
        <v>Praha</v>
      </c>
      <c r="AD40" t="s">
        <v>998</v>
      </c>
      <c r="AE40" t="s">
        <v>998</v>
      </c>
      <c r="AF40" t="s">
        <v>998</v>
      </c>
      <c r="AG40" s="107">
        <v>300</v>
      </c>
      <c r="AH40" s="107">
        <v>0</v>
      </c>
      <c r="AI40" s="107">
        <v>0</v>
      </c>
      <c r="AJ40" t="s">
        <v>999</v>
      </c>
      <c r="AK40" s="106">
        <v>44910</v>
      </c>
    </row>
    <row r="41" spans="1:37" x14ac:dyDescent="0.45">
      <c r="A41" t="s">
        <v>1363</v>
      </c>
      <c r="B41" t="s">
        <v>11807</v>
      </c>
      <c r="C41" t="s">
        <v>990</v>
      </c>
      <c r="D41" t="s">
        <v>11808</v>
      </c>
      <c r="E41" t="s">
        <v>992</v>
      </c>
      <c r="F41" t="s">
        <v>5890</v>
      </c>
      <c r="G41">
        <v>14</v>
      </c>
      <c r="H41" t="s">
        <v>1266</v>
      </c>
      <c r="I41">
        <v>10000</v>
      </c>
      <c r="J41" s="108">
        <v>603533118</v>
      </c>
      <c r="K41" t="s">
        <v>11809</v>
      </c>
      <c r="L41" s="106">
        <v>39353</v>
      </c>
      <c r="M41">
        <v>15694607</v>
      </c>
      <c r="N41" t="s">
        <v>4084</v>
      </c>
      <c r="O41" t="s">
        <v>12</v>
      </c>
      <c r="P41" t="s">
        <v>997</v>
      </c>
      <c r="R41" s="109" t="str">
        <f>IF(OR(P41="SB",Q41="SB"),"SB",0)</f>
        <v>SB</v>
      </c>
      <c r="T41" s="110">
        <v>2022050</v>
      </c>
      <c r="U41" t="s">
        <v>19633</v>
      </c>
      <c r="V41" s="113" t="str">
        <f>IF(AND(I41&gt;=10000,I41&lt;=19900),"Praha",(IF(AND(I41&gt;=25001,I41&lt;=29501),"Středočeský kraj",(IF(AND(I41&gt;=30100,I41&lt;=34972),"Středočeský kraj",(IF(AND(I41&gt;=35002,I41&lt;=36271),"Karlovarský kraj",(IF(AND(I41&gt;=37001,I41&lt;=39201),"Jihočeský kraj",(IF(AND(I41&gt;=39701,I41&lt;=39901),"Jihočeský kraj",(IF(AND(I41&gt;=39301,I41&lt;=39601),"Kraj Vysočina",(IF(AND(I41&gt;=58001,I41&lt;=59501),"Kraj Vysočina",(IF(AND(I41&gt;=67401,I41&lt;=67602),"Kraj Vysočina",(IF(AND(I41&gt;=40001,I41&lt;=44101),"Ústecký kraj",(IF(AND(I41&gt;=46001,I41&lt;=47201),"Liberecký kraj",(IF(AND(I41&gt;=51202,I41&lt;=51401),"Liberecký kraj",(IF(AND(I41&gt;=53002,I41&lt;=53976),"Pardubický kraj",(IF(AND(I41&gt;=56002,I41&lt;=57201),"Pardubický kraj",(IF(AND(I41&gt;=60200,I41&lt;=67201),"Jihomoravský kraj",(IF(AND(I41&gt;=67801,I41&lt;=68501),"Jihomoravský kraj",(IF(AND(I41&gt;=69002,I41&lt;=69801),"Jihomoravský kraj",(IF(AND(I41&gt;=68601,I41&lt;=68801),"Zlínský kraj",(IF(AND(I41&gt;=75501,I41&lt;=76901),"Zlínský kraj",(IF(AND(I41&gt;=70030,I41&lt;=74901),"Moravskoslezský kraj",(IF(AND(I41&gt;=75000,I41&lt;=75368),"Olomoucký kraj",(IF(AND(I41&gt;=77200,I41&lt;=79862),"Olomoucký kraj",(IF(AND(I41&gt;=50011,I41&lt;=50301),"Královéhradecký kraj",(IF(AND(I41&gt;=54301,I41&lt;=54303),"Královéhradecký kraj","0")))))))))))))))))))))))))))))))))))))))))))))))</f>
        <v>Praha</v>
      </c>
      <c r="AB41" t="s">
        <v>11810</v>
      </c>
      <c r="AD41" t="s">
        <v>998</v>
      </c>
      <c r="AE41" t="s">
        <v>998</v>
      </c>
      <c r="AF41" t="s">
        <v>998</v>
      </c>
      <c r="AG41" s="107">
        <v>300</v>
      </c>
      <c r="AH41" s="107">
        <v>0</v>
      </c>
      <c r="AI41" s="107">
        <v>0</v>
      </c>
      <c r="AJ41" t="s">
        <v>999</v>
      </c>
      <c r="AK41" s="106">
        <v>44918</v>
      </c>
    </row>
    <row r="42" spans="1:37" x14ac:dyDescent="0.45">
      <c r="A42" t="s">
        <v>1284</v>
      </c>
      <c r="B42" t="s">
        <v>6764</v>
      </c>
      <c r="C42" t="s">
        <v>1002</v>
      </c>
      <c r="D42" t="s">
        <v>19230</v>
      </c>
      <c r="E42" t="s">
        <v>992</v>
      </c>
      <c r="F42" t="s">
        <v>12405</v>
      </c>
      <c r="G42">
        <v>1</v>
      </c>
      <c r="H42" t="s">
        <v>1266</v>
      </c>
      <c r="I42">
        <v>10000</v>
      </c>
      <c r="J42" s="108">
        <v>776553533</v>
      </c>
      <c r="K42" t="s">
        <v>12406</v>
      </c>
      <c r="L42" s="106">
        <v>39020</v>
      </c>
      <c r="M42">
        <v>15694405</v>
      </c>
      <c r="N42" t="s">
        <v>4084</v>
      </c>
      <c r="O42" t="s">
        <v>12</v>
      </c>
      <c r="P42" t="s">
        <v>997</v>
      </c>
      <c r="R42" s="109" t="str">
        <f>IF(OR(P42="SB",Q42="SB"),"SB",0)</f>
        <v>SB</v>
      </c>
      <c r="T42" s="110">
        <v>2022059</v>
      </c>
      <c r="U42" t="s">
        <v>19633</v>
      </c>
      <c r="V42" s="113" t="str">
        <f>IF(AND(I42&gt;=10000,I42&lt;=19900),"Praha",(IF(AND(I42&gt;=25001,I42&lt;=29501),"Středočeský kraj",(IF(AND(I42&gt;=30100,I42&lt;=34972),"Středočeský kraj",(IF(AND(I42&gt;=35002,I42&lt;=36271),"Karlovarský kraj",(IF(AND(I42&gt;=37001,I42&lt;=39201),"Jihočeský kraj",(IF(AND(I42&gt;=39701,I42&lt;=39901),"Jihočeský kraj",(IF(AND(I42&gt;=39301,I42&lt;=39601),"Kraj Vysočina",(IF(AND(I42&gt;=58001,I42&lt;=59501),"Kraj Vysočina",(IF(AND(I42&gt;=67401,I42&lt;=67602),"Kraj Vysočina",(IF(AND(I42&gt;=40001,I42&lt;=44101),"Ústecký kraj",(IF(AND(I42&gt;=46001,I42&lt;=47201),"Liberecký kraj",(IF(AND(I42&gt;=51202,I42&lt;=51401),"Liberecký kraj",(IF(AND(I42&gt;=53002,I42&lt;=53976),"Pardubický kraj",(IF(AND(I42&gt;=56002,I42&lt;=57201),"Pardubický kraj",(IF(AND(I42&gt;=60200,I42&lt;=67201),"Jihomoravský kraj",(IF(AND(I42&gt;=67801,I42&lt;=68501),"Jihomoravský kraj",(IF(AND(I42&gt;=69002,I42&lt;=69801),"Jihomoravský kraj",(IF(AND(I42&gt;=68601,I42&lt;=68801),"Zlínský kraj",(IF(AND(I42&gt;=75501,I42&lt;=76901),"Zlínský kraj",(IF(AND(I42&gt;=70030,I42&lt;=74901),"Moravskoslezský kraj",(IF(AND(I42&gt;=75000,I42&lt;=75368),"Olomoucký kraj",(IF(AND(I42&gt;=77200,I42&lt;=79862),"Olomoucký kraj",(IF(AND(I42&gt;=50011,I42&lt;=50301),"Královéhradecký kraj",(IF(AND(I42&gt;=54301,I42&lt;=54303),"Královéhradecký kraj","0")))))))))))))))))))))))))))))))))))))))))))))))</f>
        <v>Praha</v>
      </c>
      <c r="AB42" t="s">
        <v>19231</v>
      </c>
      <c r="AD42" t="s">
        <v>998</v>
      </c>
      <c r="AE42" t="s">
        <v>998</v>
      </c>
      <c r="AF42" t="s">
        <v>998</v>
      </c>
      <c r="AG42" s="107">
        <v>300</v>
      </c>
      <c r="AH42" s="107">
        <v>0</v>
      </c>
      <c r="AI42" s="107">
        <v>0</v>
      </c>
      <c r="AJ42" t="s">
        <v>999</v>
      </c>
      <c r="AK42" s="106">
        <v>44918</v>
      </c>
    </row>
    <row r="43" spans="1:37" x14ac:dyDescent="0.45">
      <c r="A43" t="s">
        <v>1837</v>
      </c>
      <c r="B43" t="s">
        <v>14660</v>
      </c>
      <c r="C43" t="s">
        <v>990</v>
      </c>
      <c r="D43" t="s">
        <v>14661</v>
      </c>
      <c r="E43" t="s">
        <v>992</v>
      </c>
      <c r="F43" t="s">
        <v>14662</v>
      </c>
      <c r="G43">
        <v>969</v>
      </c>
      <c r="H43" t="s">
        <v>1266</v>
      </c>
      <c r="I43">
        <v>10000</v>
      </c>
      <c r="K43" t="s">
        <v>14663</v>
      </c>
      <c r="L43" s="106">
        <v>21716</v>
      </c>
      <c r="M43">
        <v>10039204</v>
      </c>
      <c r="N43" t="s">
        <v>2629</v>
      </c>
      <c r="O43" t="s">
        <v>12</v>
      </c>
      <c r="P43" t="s">
        <v>997</v>
      </c>
      <c r="Q43" t="s">
        <v>1714</v>
      </c>
      <c r="R43" s="109" t="str">
        <f>IF(OR(P43="SB",Q43="SB"),"SB",0)</f>
        <v>SB</v>
      </c>
      <c r="T43" s="110">
        <v>10001</v>
      </c>
      <c r="U43" t="s">
        <v>19634</v>
      </c>
      <c r="V43" s="113" t="str">
        <f>IF(AND(I43&gt;=10000,I43&lt;=19900),"Praha",(IF(AND(I43&gt;=25001,I43&lt;=29501),"Středočeský kraj",(IF(AND(I43&gt;=30100,I43&lt;=34972),"Středočeský kraj",(IF(AND(I43&gt;=35002,I43&lt;=36271),"Karlovarský kraj",(IF(AND(I43&gt;=37001,I43&lt;=39201),"Jihočeský kraj",(IF(AND(I43&gt;=39701,I43&lt;=39901),"Jihočeský kraj",(IF(AND(I43&gt;=39301,I43&lt;=39601),"Kraj Vysočina",(IF(AND(I43&gt;=58001,I43&lt;=59501),"Kraj Vysočina",(IF(AND(I43&gt;=67401,I43&lt;=67602),"Kraj Vysočina",(IF(AND(I43&gt;=40001,I43&lt;=44101),"Ústecký kraj",(IF(AND(I43&gt;=46001,I43&lt;=47201),"Liberecký kraj",(IF(AND(I43&gt;=51202,I43&lt;=51401),"Liberecký kraj",(IF(AND(I43&gt;=53002,I43&lt;=53976),"Pardubický kraj",(IF(AND(I43&gt;=56002,I43&lt;=57201),"Pardubický kraj",(IF(AND(I43&gt;=60200,I43&lt;=67201),"Jihomoravský kraj",(IF(AND(I43&gt;=67801,I43&lt;=68501),"Jihomoravský kraj",(IF(AND(I43&gt;=69002,I43&lt;=69801),"Jihomoravský kraj",(IF(AND(I43&gt;=68601,I43&lt;=68801),"Zlínský kraj",(IF(AND(I43&gt;=75501,I43&lt;=76901),"Zlínský kraj",(IF(AND(I43&gt;=70030,I43&lt;=74901),"Moravskoslezský kraj",(IF(AND(I43&gt;=75000,I43&lt;=75368),"Olomoucký kraj",(IF(AND(I43&gt;=77200,I43&lt;=79862),"Olomoucký kraj",(IF(AND(I43&gt;=50011,I43&lt;=50301),"Královéhradecký kraj",(IF(AND(I43&gt;=54301,I43&lt;=54303),"Královéhradecký kraj","0")))))))))))))))))))))))))))))))))))))))))))))))</f>
        <v>Praha</v>
      </c>
      <c r="W43" s="111">
        <v>10001</v>
      </c>
      <c r="X43" s="111" t="s">
        <v>19633</v>
      </c>
      <c r="AD43" t="s">
        <v>1530</v>
      </c>
      <c r="AE43" t="s">
        <v>1515</v>
      </c>
      <c r="AF43" t="s">
        <v>998</v>
      </c>
      <c r="AG43" s="107">
        <v>300</v>
      </c>
      <c r="AH43" s="107">
        <v>0</v>
      </c>
      <c r="AI43" s="107">
        <v>0</v>
      </c>
      <c r="AJ43" t="s">
        <v>999</v>
      </c>
      <c r="AK43" s="106">
        <v>44872</v>
      </c>
    </row>
    <row r="44" spans="1:37" x14ac:dyDescent="0.45">
      <c r="A44" t="s">
        <v>1694</v>
      </c>
      <c r="B44" t="s">
        <v>1692</v>
      </c>
      <c r="C44" t="s">
        <v>1002</v>
      </c>
      <c r="D44" t="s">
        <v>1695</v>
      </c>
      <c r="E44" t="s">
        <v>992</v>
      </c>
      <c r="F44" t="s">
        <v>1696</v>
      </c>
      <c r="G44">
        <v>888</v>
      </c>
      <c r="H44" t="s">
        <v>1266</v>
      </c>
      <c r="I44">
        <v>10000</v>
      </c>
      <c r="J44">
        <v>420776815739</v>
      </c>
      <c r="K44" t="s">
        <v>1697</v>
      </c>
      <c r="L44" s="106">
        <v>30267</v>
      </c>
      <c r="M44">
        <v>14196460</v>
      </c>
      <c r="N44" t="s">
        <v>1698</v>
      </c>
      <c r="O44" t="s">
        <v>12</v>
      </c>
      <c r="P44" t="s">
        <v>997</v>
      </c>
      <c r="R44" s="109" t="str">
        <f>IF(OR(P44="SB",Q44="SB"),"SB",0)</f>
        <v>SB</v>
      </c>
      <c r="T44" s="110" t="s">
        <v>998</v>
      </c>
      <c r="V44" s="113" t="str">
        <f>IF(AND(I44&gt;=10000,I44&lt;=19900),"Praha",(IF(AND(I44&gt;=25001,I44&lt;=29501),"Středočeský kraj",(IF(AND(I44&gt;=30100,I44&lt;=34972),"Středočeský kraj",(IF(AND(I44&gt;=35002,I44&lt;=36271),"Karlovarský kraj",(IF(AND(I44&gt;=37001,I44&lt;=39201),"Jihočeský kraj",(IF(AND(I44&gt;=39701,I44&lt;=39901),"Jihočeský kraj",(IF(AND(I44&gt;=39301,I44&lt;=39601),"Kraj Vysočina",(IF(AND(I44&gt;=58001,I44&lt;=59501),"Kraj Vysočina",(IF(AND(I44&gt;=67401,I44&lt;=67602),"Kraj Vysočina",(IF(AND(I44&gt;=40001,I44&lt;=44101),"Ústecký kraj",(IF(AND(I44&gt;=46001,I44&lt;=47201),"Liberecký kraj",(IF(AND(I44&gt;=51202,I44&lt;=51401),"Liberecký kraj",(IF(AND(I44&gt;=53002,I44&lt;=53976),"Pardubický kraj",(IF(AND(I44&gt;=56002,I44&lt;=57201),"Pardubický kraj",(IF(AND(I44&gt;=60200,I44&lt;=67201),"Jihomoravský kraj",(IF(AND(I44&gt;=67801,I44&lt;=68501),"Jihomoravský kraj",(IF(AND(I44&gt;=69002,I44&lt;=69801),"Jihomoravský kraj",(IF(AND(I44&gt;=68601,I44&lt;=68801),"Zlínský kraj",(IF(AND(I44&gt;=75501,I44&lt;=76901),"Zlínský kraj",(IF(AND(I44&gt;=70030,I44&lt;=74901),"Moravskoslezský kraj",(IF(AND(I44&gt;=75000,I44&lt;=75368),"Olomoucký kraj",(IF(AND(I44&gt;=77200,I44&lt;=79862),"Olomoucký kraj",(IF(AND(I44&gt;=50011,I44&lt;=50301),"Královéhradecký kraj",(IF(AND(I44&gt;=54301,I44&lt;=54303),"Královéhradecký kraj","0")))))))))))))))))))))))))))))))))))))))))))))))</f>
        <v>Praha</v>
      </c>
      <c r="AB44" t="s">
        <v>998</v>
      </c>
      <c r="AD44" t="s">
        <v>1024</v>
      </c>
      <c r="AE44" t="s">
        <v>1515</v>
      </c>
      <c r="AF44" t="s">
        <v>998</v>
      </c>
      <c r="AG44" s="107">
        <v>0</v>
      </c>
      <c r="AH44" s="107">
        <v>0</v>
      </c>
      <c r="AI44" s="107">
        <v>0</v>
      </c>
      <c r="AJ44" t="s">
        <v>1012</v>
      </c>
    </row>
    <row r="45" spans="1:37" x14ac:dyDescent="0.45">
      <c r="A45" t="s">
        <v>2519</v>
      </c>
      <c r="B45" t="s">
        <v>2513</v>
      </c>
      <c r="C45" t="s">
        <v>1002</v>
      </c>
      <c r="D45" t="s">
        <v>2520</v>
      </c>
      <c r="E45" t="s">
        <v>992</v>
      </c>
      <c r="F45" t="s">
        <v>2521</v>
      </c>
      <c r="G45">
        <v>1845</v>
      </c>
      <c r="H45" t="s">
        <v>1266</v>
      </c>
      <c r="I45">
        <v>10000</v>
      </c>
      <c r="K45" t="s">
        <v>2522</v>
      </c>
      <c r="L45" s="106">
        <v>25790</v>
      </c>
      <c r="M45">
        <v>12917474</v>
      </c>
      <c r="N45" t="s">
        <v>996</v>
      </c>
      <c r="O45" t="s">
        <v>12</v>
      </c>
      <c r="P45" t="s">
        <v>997</v>
      </c>
      <c r="R45" s="109" t="str">
        <f>IF(OR(P45="SB",Q45="SB"),"SB",0)</f>
        <v>SB</v>
      </c>
      <c r="T45" s="110" t="s">
        <v>998</v>
      </c>
      <c r="V45" s="113" t="str">
        <f>IF(AND(I45&gt;=10000,I45&lt;=19900),"Praha",(IF(AND(I45&gt;=25001,I45&lt;=29501),"Středočeský kraj",(IF(AND(I45&gt;=30100,I45&lt;=34972),"Středočeský kraj",(IF(AND(I45&gt;=35002,I45&lt;=36271),"Karlovarský kraj",(IF(AND(I45&gt;=37001,I45&lt;=39201),"Jihočeský kraj",(IF(AND(I45&gt;=39701,I45&lt;=39901),"Jihočeský kraj",(IF(AND(I45&gt;=39301,I45&lt;=39601),"Kraj Vysočina",(IF(AND(I45&gt;=58001,I45&lt;=59501),"Kraj Vysočina",(IF(AND(I45&gt;=67401,I45&lt;=67602),"Kraj Vysočina",(IF(AND(I45&gt;=40001,I45&lt;=44101),"Ústecký kraj",(IF(AND(I45&gt;=46001,I45&lt;=47201),"Liberecký kraj",(IF(AND(I45&gt;=51202,I45&lt;=51401),"Liberecký kraj",(IF(AND(I45&gt;=53002,I45&lt;=53976),"Pardubický kraj",(IF(AND(I45&gt;=56002,I45&lt;=57201),"Pardubický kraj",(IF(AND(I45&gt;=60200,I45&lt;=67201),"Jihomoravský kraj",(IF(AND(I45&gt;=67801,I45&lt;=68501),"Jihomoravský kraj",(IF(AND(I45&gt;=69002,I45&lt;=69801),"Jihomoravský kraj",(IF(AND(I45&gt;=68601,I45&lt;=68801),"Zlínský kraj",(IF(AND(I45&gt;=75501,I45&lt;=76901),"Zlínský kraj",(IF(AND(I45&gt;=70030,I45&lt;=74901),"Moravskoslezský kraj",(IF(AND(I45&gt;=75000,I45&lt;=75368),"Olomoucký kraj",(IF(AND(I45&gt;=77200,I45&lt;=79862),"Olomoucký kraj",(IF(AND(I45&gt;=50011,I45&lt;=50301),"Královéhradecký kraj",(IF(AND(I45&gt;=54301,I45&lt;=54303),"Královéhradecký kraj","0")))))))))))))))))))))))))))))))))))))))))))))))</f>
        <v>Praha</v>
      </c>
      <c r="AB45" t="s">
        <v>998</v>
      </c>
      <c r="AD45" t="s">
        <v>998</v>
      </c>
      <c r="AE45" t="s">
        <v>998</v>
      </c>
      <c r="AF45" t="s">
        <v>998</v>
      </c>
      <c r="AG45" s="107">
        <v>0</v>
      </c>
      <c r="AH45" s="107">
        <v>0</v>
      </c>
      <c r="AI45" s="107">
        <v>0</v>
      </c>
      <c r="AJ45" t="s">
        <v>1012</v>
      </c>
    </row>
    <row r="46" spans="1:37" x14ac:dyDescent="0.45">
      <c r="A46" t="s">
        <v>1411</v>
      </c>
      <c r="B46" t="s">
        <v>2710</v>
      </c>
      <c r="C46" t="s">
        <v>990</v>
      </c>
      <c r="D46" t="s">
        <v>2728</v>
      </c>
      <c r="E46" t="s">
        <v>992</v>
      </c>
      <c r="F46" t="s">
        <v>2729</v>
      </c>
      <c r="G46">
        <v>179</v>
      </c>
      <c r="H46" t="s">
        <v>1078</v>
      </c>
      <c r="I46">
        <v>10000</v>
      </c>
      <c r="K46" t="s">
        <v>2730</v>
      </c>
      <c r="L46" s="106">
        <v>24894</v>
      </c>
      <c r="M46">
        <v>12917676</v>
      </c>
      <c r="N46" t="s">
        <v>996</v>
      </c>
      <c r="O46" t="s">
        <v>12</v>
      </c>
      <c r="P46" t="s">
        <v>997</v>
      </c>
      <c r="R46" s="109" t="str">
        <f>IF(OR(P46="SB",Q46="SB"),"SB",0)</f>
        <v>SB</v>
      </c>
      <c r="T46" s="110" t="s">
        <v>998</v>
      </c>
      <c r="V46" s="113" t="str">
        <f>IF(AND(I46&gt;=10000,I46&lt;=19900),"Praha",(IF(AND(I46&gt;=25001,I46&lt;=29501),"Středočeský kraj",(IF(AND(I46&gt;=30100,I46&lt;=34972),"Středočeský kraj",(IF(AND(I46&gt;=35002,I46&lt;=36271),"Karlovarský kraj",(IF(AND(I46&gt;=37001,I46&lt;=39201),"Jihočeský kraj",(IF(AND(I46&gt;=39701,I46&lt;=39901),"Jihočeský kraj",(IF(AND(I46&gt;=39301,I46&lt;=39601),"Kraj Vysočina",(IF(AND(I46&gt;=58001,I46&lt;=59501),"Kraj Vysočina",(IF(AND(I46&gt;=67401,I46&lt;=67602),"Kraj Vysočina",(IF(AND(I46&gt;=40001,I46&lt;=44101),"Ústecký kraj",(IF(AND(I46&gt;=46001,I46&lt;=47201),"Liberecký kraj",(IF(AND(I46&gt;=51202,I46&lt;=51401),"Liberecký kraj",(IF(AND(I46&gt;=53002,I46&lt;=53976),"Pardubický kraj",(IF(AND(I46&gt;=56002,I46&lt;=57201),"Pardubický kraj",(IF(AND(I46&gt;=60200,I46&lt;=67201),"Jihomoravský kraj",(IF(AND(I46&gt;=67801,I46&lt;=68501),"Jihomoravský kraj",(IF(AND(I46&gt;=69002,I46&lt;=69801),"Jihomoravský kraj",(IF(AND(I46&gt;=68601,I46&lt;=68801),"Zlínský kraj",(IF(AND(I46&gt;=75501,I46&lt;=76901),"Zlínský kraj",(IF(AND(I46&gt;=70030,I46&lt;=74901),"Moravskoslezský kraj",(IF(AND(I46&gt;=75000,I46&lt;=75368),"Olomoucký kraj",(IF(AND(I46&gt;=77200,I46&lt;=79862),"Olomoucký kraj",(IF(AND(I46&gt;=50011,I46&lt;=50301),"Královéhradecký kraj",(IF(AND(I46&gt;=54301,I46&lt;=54303),"Královéhradecký kraj","0")))))))))))))))))))))))))))))))))))))))))))))))</f>
        <v>Praha</v>
      </c>
      <c r="AB46" t="s">
        <v>998</v>
      </c>
      <c r="AD46" t="s">
        <v>998</v>
      </c>
      <c r="AE46" t="s">
        <v>998</v>
      </c>
      <c r="AF46" t="s">
        <v>998</v>
      </c>
      <c r="AG46" s="107">
        <v>0</v>
      </c>
      <c r="AH46" s="107">
        <v>0</v>
      </c>
      <c r="AI46" s="107">
        <v>0</v>
      </c>
      <c r="AJ46" t="s">
        <v>1012</v>
      </c>
    </row>
    <row r="47" spans="1:37" x14ac:dyDescent="0.45">
      <c r="A47" t="s">
        <v>1462</v>
      </c>
      <c r="B47" t="s">
        <v>3453</v>
      </c>
      <c r="C47" t="s">
        <v>990</v>
      </c>
      <c r="D47" t="s">
        <v>3454</v>
      </c>
      <c r="E47" t="s">
        <v>992</v>
      </c>
      <c r="F47" t="s">
        <v>1222</v>
      </c>
      <c r="G47">
        <v>37</v>
      </c>
      <c r="H47" t="s">
        <v>12</v>
      </c>
      <c r="I47">
        <v>10000</v>
      </c>
      <c r="K47" t="s">
        <v>3455</v>
      </c>
      <c r="L47" s="106">
        <v>27521</v>
      </c>
      <c r="M47">
        <v>12918585</v>
      </c>
      <c r="N47" t="s">
        <v>996</v>
      </c>
      <c r="O47" t="s">
        <v>12</v>
      </c>
      <c r="P47" t="s">
        <v>997</v>
      </c>
      <c r="R47" s="109" t="str">
        <f>IF(OR(P47="SB",Q47="SB"),"SB",0)</f>
        <v>SB</v>
      </c>
      <c r="T47" s="110" t="s">
        <v>998</v>
      </c>
      <c r="V47" s="113" t="str">
        <f>IF(AND(I47&gt;=10000,I47&lt;=19900),"Praha",(IF(AND(I47&gt;=25001,I47&lt;=29501),"Středočeský kraj",(IF(AND(I47&gt;=30100,I47&lt;=34972),"Středočeský kraj",(IF(AND(I47&gt;=35002,I47&lt;=36271),"Karlovarský kraj",(IF(AND(I47&gt;=37001,I47&lt;=39201),"Jihočeský kraj",(IF(AND(I47&gt;=39701,I47&lt;=39901),"Jihočeský kraj",(IF(AND(I47&gt;=39301,I47&lt;=39601),"Kraj Vysočina",(IF(AND(I47&gt;=58001,I47&lt;=59501),"Kraj Vysočina",(IF(AND(I47&gt;=67401,I47&lt;=67602),"Kraj Vysočina",(IF(AND(I47&gt;=40001,I47&lt;=44101),"Ústecký kraj",(IF(AND(I47&gt;=46001,I47&lt;=47201),"Liberecký kraj",(IF(AND(I47&gt;=51202,I47&lt;=51401),"Liberecký kraj",(IF(AND(I47&gt;=53002,I47&lt;=53976),"Pardubický kraj",(IF(AND(I47&gt;=56002,I47&lt;=57201),"Pardubický kraj",(IF(AND(I47&gt;=60200,I47&lt;=67201),"Jihomoravský kraj",(IF(AND(I47&gt;=67801,I47&lt;=68501),"Jihomoravský kraj",(IF(AND(I47&gt;=69002,I47&lt;=69801),"Jihomoravský kraj",(IF(AND(I47&gt;=68601,I47&lt;=68801),"Zlínský kraj",(IF(AND(I47&gt;=75501,I47&lt;=76901),"Zlínský kraj",(IF(AND(I47&gt;=70030,I47&lt;=74901),"Moravskoslezský kraj",(IF(AND(I47&gt;=75000,I47&lt;=75368),"Olomoucký kraj",(IF(AND(I47&gt;=77200,I47&lt;=79862),"Olomoucký kraj",(IF(AND(I47&gt;=50011,I47&lt;=50301),"Královéhradecký kraj",(IF(AND(I47&gt;=54301,I47&lt;=54303),"Královéhradecký kraj","0")))))))))))))))))))))))))))))))))))))))))))))))</f>
        <v>Praha</v>
      </c>
      <c r="AB47" t="s">
        <v>998</v>
      </c>
      <c r="AD47" t="s">
        <v>998</v>
      </c>
      <c r="AE47" t="s">
        <v>998</v>
      </c>
      <c r="AF47" t="s">
        <v>998</v>
      </c>
      <c r="AG47" s="107">
        <v>0</v>
      </c>
      <c r="AH47" s="107">
        <v>0</v>
      </c>
      <c r="AI47" s="107">
        <v>0</v>
      </c>
      <c r="AJ47" t="s">
        <v>1012</v>
      </c>
    </row>
    <row r="48" spans="1:37" x14ac:dyDescent="0.45">
      <c r="A48" t="s">
        <v>1124</v>
      </c>
      <c r="B48" t="s">
        <v>3497</v>
      </c>
      <c r="C48" t="s">
        <v>990</v>
      </c>
      <c r="D48" t="s">
        <v>3499</v>
      </c>
      <c r="E48" t="s">
        <v>992</v>
      </c>
      <c r="F48" t="s">
        <v>3500</v>
      </c>
      <c r="G48">
        <v>2873</v>
      </c>
      <c r="H48" t="s">
        <v>1266</v>
      </c>
      <c r="I48">
        <v>10000</v>
      </c>
      <c r="K48" t="s">
        <v>3501</v>
      </c>
      <c r="L48" s="106">
        <v>31798</v>
      </c>
      <c r="M48">
        <v>11442468</v>
      </c>
      <c r="N48" t="s">
        <v>2743</v>
      </c>
      <c r="O48" t="s">
        <v>12</v>
      </c>
      <c r="P48" t="s">
        <v>997</v>
      </c>
      <c r="R48" s="109" t="str">
        <f>IF(OR(P48="SB",Q48="SB"),"SB",0)</f>
        <v>SB</v>
      </c>
      <c r="T48" s="110" t="s">
        <v>998</v>
      </c>
      <c r="V48" s="113" t="str">
        <f>IF(AND(I48&gt;=10000,I48&lt;=19900),"Praha",(IF(AND(I48&gt;=25001,I48&lt;=29501),"Středočeský kraj",(IF(AND(I48&gt;=30100,I48&lt;=34972),"Středočeský kraj",(IF(AND(I48&gt;=35002,I48&lt;=36271),"Karlovarský kraj",(IF(AND(I48&gt;=37001,I48&lt;=39201),"Jihočeský kraj",(IF(AND(I48&gt;=39701,I48&lt;=39901),"Jihočeský kraj",(IF(AND(I48&gt;=39301,I48&lt;=39601),"Kraj Vysočina",(IF(AND(I48&gt;=58001,I48&lt;=59501),"Kraj Vysočina",(IF(AND(I48&gt;=67401,I48&lt;=67602),"Kraj Vysočina",(IF(AND(I48&gt;=40001,I48&lt;=44101),"Ústecký kraj",(IF(AND(I48&gt;=46001,I48&lt;=47201),"Liberecký kraj",(IF(AND(I48&gt;=51202,I48&lt;=51401),"Liberecký kraj",(IF(AND(I48&gt;=53002,I48&lt;=53976),"Pardubický kraj",(IF(AND(I48&gt;=56002,I48&lt;=57201),"Pardubický kraj",(IF(AND(I48&gt;=60200,I48&lt;=67201),"Jihomoravský kraj",(IF(AND(I48&gt;=67801,I48&lt;=68501),"Jihomoravský kraj",(IF(AND(I48&gt;=69002,I48&lt;=69801),"Jihomoravský kraj",(IF(AND(I48&gt;=68601,I48&lt;=68801),"Zlínský kraj",(IF(AND(I48&gt;=75501,I48&lt;=76901),"Zlínský kraj",(IF(AND(I48&gt;=70030,I48&lt;=74901),"Moravskoslezský kraj",(IF(AND(I48&gt;=75000,I48&lt;=75368),"Olomoucký kraj",(IF(AND(I48&gt;=77200,I48&lt;=79862),"Olomoucký kraj",(IF(AND(I48&gt;=50011,I48&lt;=50301),"Královéhradecký kraj",(IF(AND(I48&gt;=54301,I48&lt;=54303),"Královéhradecký kraj","0")))))))))))))))))))))))))))))))))))))))))))))))</f>
        <v>Praha</v>
      </c>
      <c r="AB48" t="s">
        <v>998</v>
      </c>
      <c r="AD48" t="s">
        <v>998</v>
      </c>
      <c r="AE48" t="s">
        <v>1515</v>
      </c>
      <c r="AF48" t="s">
        <v>998</v>
      </c>
      <c r="AG48" s="107">
        <v>300</v>
      </c>
      <c r="AH48" s="107">
        <v>0</v>
      </c>
      <c r="AI48" s="107">
        <v>0</v>
      </c>
      <c r="AJ48" t="s">
        <v>999</v>
      </c>
      <c r="AK48" s="106">
        <v>44924</v>
      </c>
    </row>
    <row r="49" spans="1:37" x14ac:dyDescent="0.45">
      <c r="A49" t="s">
        <v>1026</v>
      </c>
      <c r="B49" t="s">
        <v>3497</v>
      </c>
      <c r="C49" t="s">
        <v>990</v>
      </c>
      <c r="D49" t="s">
        <v>3502</v>
      </c>
      <c r="E49" t="s">
        <v>992</v>
      </c>
      <c r="F49" t="s">
        <v>3500</v>
      </c>
      <c r="G49">
        <v>59</v>
      </c>
      <c r="H49" t="s">
        <v>1266</v>
      </c>
      <c r="I49">
        <v>10000</v>
      </c>
      <c r="K49" t="s">
        <v>3503</v>
      </c>
      <c r="L49" s="106">
        <v>30166</v>
      </c>
      <c r="M49">
        <v>10618069</v>
      </c>
      <c r="N49" t="s">
        <v>2743</v>
      </c>
      <c r="O49" t="s">
        <v>12</v>
      </c>
      <c r="P49" t="s">
        <v>997</v>
      </c>
      <c r="R49" s="109" t="str">
        <f>IF(OR(P49="SB",Q49="SB"),"SB",0)</f>
        <v>SB</v>
      </c>
      <c r="T49" s="110" t="s">
        <v>998</v>
      </c>
      <c r="V49" s="113" t="str">
        <f>IF(AND(I49&gt;=10000,I49&lt;=19900),"Praha",(IF(AND(I49&gt;=25001,I49&lt;=29501),"Středočeský kraj",(IF(AND(I49&gt;=30100,I49&lt;=34972),"Středočeský kraj",(IF(AND(I49&gt;=35002,I49&lt;=36271),"Karlovarský kraj",(IF(AND(I49&gt;=37001,I49&lt;=39201),"Jihočeský kraj",(IF(AND(I49&gt;=39701,I49&lt;=39901),"Jihočeský kraj",(IF(AND(I49&gt;=39301,I49&lt;=39601),"Kraj Vysočina",(IF(AND(I49&gt;=58001,I49&lt;=59501),"Kraj Vysočina",(IF(AND(I49&gt;=67401,I49&lt;=67602),"Kraj Vysočina",(IF(AND(I49&gt;=40001,I49&lt;=44101),"Ústecký kraj",(IF(AND(I49&gt;=46001,I49&lt;=47201),"Liberecký kraj",(IF(AND(I49&gt;=51202,I49&lt;=51401),"Liberecký kraj",(IF(AND(I49&gt;=53002,I49&lt;=53976),"Pardubický kraj",(IF(AND(I49&gt;=56002,I49&lt;=57201),"Pardubický kraj",(IF(AND(I49&gt;=60200,I49&lt;=67201),"Jihomoravský kraj",(IF(AND(I49&gt;=67801,I49&lt;=68501),"Jihomoravský kraj",(IF(AND(I49&gt;=69002,I49&lt;=69801),"Jihomoravský kraj",(IF(AND(I49&gt;=68601,I49&lt;=68801),"Zlínský kraj",(IF(AND(I49&gt;=75501,I49&lt;=76901),"Zlínský kraj",(IF(AND(I49&gt;=70030,I49&lt;=74901),"Moravskoslezský kraj",(IF(AND(I49&gt;=75000,I49&lt;=75368),"Olomoucký kraj",(IF(AND(I49&gt;=77200,I49&lt;=79862),"Olomoucký kraj",(IF(AND(I49&gt;=50011,I49&lt;=50301),"Královéhradecký kraj",(IF(AND(I49&gt;=54301,I49&lt;=54303),"Královéhradecký kraj","0")))))))))))))))))))))))))))))))))))))))))))))))</f>
        <v>Praha</v>
      </c>
      <c r="AB49" t="s">
        <v>998</v>
      </c>
      <c r="AD49" t="s">
        <v>998</v>
      </c>
      <c r="AE49" t="s">
        <v>1515</v>
      </c>
      <c r="AF49" t="s">
        <v>998</v>
      </c>
      <c r="AG49" s="107">
        <v>300</v>
      </c>
      <c r="AH49" s="107">
        <v>0</v>
      </c>
      <c r="AI49" s="107">
        <v>0</v>
      </c>
      <c r="AJ49" t="s">
        <v>999</v>
      </c>
      <c r="AK49" s="106">
        <v>44924</v>
      </c>
    </row>
    <row r="50" spans="1:37" x14ac:dyDescent="0.45">
      <c r="A50" t="s">
        <v>1326</v>
      </c>
      <c r="B50" t="s">
        <v>4006</v>
      </c>
      <c r="C50" t="s">
        <v>990</v>
      </c>
      <c r="D50" t="s">
        <v>4008</v>
      </c>
      <c r="E50" t="s">
        <v>992</v>
      </c>
      <c r="F50" t="s">
        <v>3288</v>
      </c>
      <c r="G50">
        <v>4</v>
      </c>
      <c r="H50" t="s">
        <v>12</v>
      </c>
      <c r="I50">
        <v>10000</v>
      </c>
      <c r="J50">
        <v>724852792</v>
      </c>
      <c r="K50" t="s">
        <v>4009</v>
      </c>
      <c r="L50" s="106">
        <v>33806</v>
      </c>
      <c r="M50">
        <v>12913838</v>
      </c>
      <c r="N50" t="s">
        <v>996</v>
      </c>
      <c r="O50" t="s">
        <v>12</v>
      </c>
      <c r="P50" t="s">
        <v>997</v>
      </c>
      <c r="R50" s="109" t="str">
        <f>IF(OR(P50="SB",Q50="SB"),"SB",0)</f>
        <v>SB</v>
      </c>
      <c r="T50" s="110" t="s">
        <v>998</v>
      </c>
      <c r="V50" s="113" t="str">
        <f>IF(AND(I50&gt;=10000,I50&lt;=19900),"Praha",(IF(AND(I50&gt;=25001,I50&lt;=29501),"Středočeský kraj",(IF(AND(I50&gt;=30100,I50&lt;=34972),"Středočeský kraj",(IF(AND(I50&gt;=35002,I50&lt;=36271),"Karlovarský kraj",(IF(AND(I50&gt;=37001,I50&lt;=39201),"Jihočeský kraj",(IF(AND(I50&gt;=39701,I50&lt;=39901),"Jihočeský kraj",(IF(AND(I50&gt;=39301,I50&lt;=39601),"Kraj Vysočina",(IF(AND(I50&gt;=58001,I50&lt;=59501),"Kraj Vysočina",(IF(AND(I50&gt;=67401,I50&lt;=67602),"Kraj Vysočina",(IF(AND(I50&gt;=40001,I50&lt;=44101),"Ústecký kraj",(IF(AND(I50&gt;=46001,I50&lt;=47201),"Liberecký kraj",(IF(AND(I50&gt;=51202,I50&lt;=51401),"Liberecký kraj",(IF(AND(I50&gt;=53002,I50&lt;=53976),"Pardubický kraj",(IF(AND(I50&gt;=56002,I50&lt;=57201),"Pardubický kraj",(IF(AND(I50&gt;=60200,I50&lt;=67201),"Jihomoravský kraj",(IF(AND(I50&gt;=67801,I50&lt;=68501),"Jihomoravský kraj",(IF(AND(I50&gt;=69002,I50&lt;=69801),"Jihomoravský kraj",(IF(AND(I50&gt;=68601,I50&lt;=68801),"Zlínský kraj",(IF(AND(I50&gt;=75501,I50&lt;=76901),"Zlínský kraj",(IF(AND(I50&gt;=70030,I50&lt;=74901),"Moravskoslezský kraj",(IF(AND(I50&gt;=75000,I50&lt;=75368),"Olomoucký kraj",(IF(AND(I50&gt;=77200,I50&lt;=79862),"Olomoucký kraj",(IF(AND(I50&gt;=50011,I50&lt;=50301),"Královéhradecký kraj",(IF(AND(I50&gt;=54301,I50&lt;=54303),"Královéhradecký kraj","0")))))))))))))))))))))))))))))))))))))))))))))))</f>
        <v>Praha</v>
      </c>
      <c r="AB50" t="s">
        <v>998</v>
      </c>
      <c r="AD50" t="s">
        <v>998</v>
      </c>
      <c r="AE50" t="s">
        <v>998</v>
      </c>
      <c r="AF50" t="s">
        <v>998</v>
      </c>
      <c r="AG50" s="107">
        <v>0</v>
      </c>
      <c r="AH50" s="107">
        <v>0</v>
      </c>
      <c r="AI50" s="107">
        <v>0</v>
      </c>
      <c r="AJ50" t="s">
        <v>1012</v>
      </c>
    </row>
    <row r="51" spans="1:37" x14ac:dyDescent="0.45">
      <c r="A51" t="s">
        <v>1174</v>
      </c>
      <c r="B51" t="s">
        <v>1486</v>
      </c>
      <c r="C51" t="s">
        <v>990</v>
      </c>
      <c r="D51" t="s">
        <v>4211</v>
      </c>
      <c r="E51" t="s">
        <v>992</v>
      </c>
      <c r="F51" t="s">
        <v>4212</v>
      </c>
      <c r="G51">
        <v>2806</v>
      </c>
      <c r="H51" t="s">
        <v>1266</v>
      </c>
      <c r="I51">
        <v>10000</v>
      </c>
      <c r="K51" t="s">
        <v>4213</v>
      </c>
      <c r="L51" s="106">
        <v>28389</v>
      </c>
      <c r="M51">
        <v>13054789</v>
      </c>
      <c r="N51" t="s">
        <v>996</v>
      </c>
      <c r="O51" t="s">
        <v>12</v>
      </c>
      <c r="P51" t="s">
        <v>997</v>
      </c>
      <c r="R51" s="109" t="str">
        <f>IF(OR(P51="SB",Q51="SB"),"SB",0)</f>
        <v>SB</v>
      </c>
      <c r="T51" s="110" t="s">
        <v>998</v>
      </c>
      <c r="V51" s="113" t="str">
        <f>IF(AND(I51&gt;=10000,I51&lt;=19900),"Praha",(IF(AND(I51&gt;=25001,I51&lt;=29501),"Středočeský kraj",(IF(AND(I51&gt;=30100,I51&lt;=34972),"Středočeský kraj",(IF(AND(I51&gt;=35002,I51&lt;=36271),"Karlovarský kraj",(IF(AND(I51&gt;=37001,I51&lt;=39201),"Jihočeský kraj",(IF(AND(I51&gt;=39701,I51&lt;=39901),"Jihočeský kraj",(IF(AND(I51&gt;=39301,I51&lt;=39601),"Kraj Vysočina",(IF(AND(I51&gt;=58001,I51&lt;=59501),"Kraj Vysočina",(IF(AND(I51&gt;=67401,I51&lt;=67602),"Kraj Vysočina",(IF(AND(I51&gt;=40001,I51&lt;=44101),"Ústecký kraj",(IF(AND(I51&gt;=46001,I51&lt;=47201),"Liberecký kraj",(IF(AND(I51&gt;=51202,I51&lt;=51401),"Liberecký kraj",(IF(AND(I51&gt;=53002,I51&lt;=53976),"Pardubický kraj",(IF(AND(I51&gt;=56002,I51&lt;=57201),"Pardubický kraj",(IF(AND(I51&gt;=60200,I51&lt;=67201),"Jihomoravský kraj",(IF(AND(I51&gt;=67801,I51&lt;=68501),"Jihomoravský kraj",(IF(AND(I51&gt;=69002,I51&lt;=69801),"Jihomoravský kraj",(IF(AND(I51&gt;=68601,I51&lt;=68801),"Zlínský kraj",(IF(AND(I51&gt;=75501,I51&lt;=76901),"Zlínský kraj",(IF(AND(I51&gt;=70030,I51&lt;=74901),"Moravskoslezský kraj",(IF(AND(I51&gt;=75000,I51&lt;=75368),"Olomoucký kraj",(IF(AND(I51&gt;=77200,I51&lt;=79862),"Olomoucký kraj",(IF(AND(I51&gt;=50011,I51&lt;=50301),"Královéhradecký kraj",(IF(AND(I51&gt;=54301,I51&lt;=54303),"Královéhradecký kraj","0")))))))))))))))))))))))))))))))))))))))))))))))</f>
        <v>Praha</v>
      </c>
      <c r="AB51" t="s">
        <v>998</v>
      </c>
      <c r="AD51" t="s">
        <v>998</v>
      </c>
      <c r="AE51" t="s">
        <v>998</v>
      </c>
      <c r="AF51" t="s">
        <v>998</v>
      </c>
      <c r="AG51" s="107">
        <v>0</v>
      </c>
      <c r="AH51" s="107">
        <v>0</v>
      </c>
      <c r="AI51" s="107">
        <v>0</v>
      </c>
      <c r="AJ51" t="s">
        <v>1012</v>
      </c>
    </row>
    <row r="52" spans="1:37" x14ac:dyDescent="0.45">
      <c r="A52" t="s">
        <v>1295</v>
      </c>
      <c r="B52" t="s">
        <v>4830</v>
      </c>
      <c r="C52" t="s">
        <v>1002</v>
      </c>
      <c r="D52" t="s">
        <v>4831</v>
      </c>
      <c r="E52" t="s">
        <v>992</v>
      </c>
      <c r="F52" t="s">
        <v>4832</v>
      </c>
      <c r="G52">
        <v>1345</v>
      </c>
      <c r="H52" t="s">
        <v>4833</v>
      </c>
      <c r="I52">
        <v>10000</v>
      </c>
      <c r="K52" t="s">
        <v>4834</v>
      </c>
      <c r="L52" s="106">
        <v>27397</v>
      </c>
      <c r="M52">
        <v>12927376</v>
      </c>
      <c r="N52" t="s">
        <v>996</v>
      </c>
      <c r="O52" t="s">
        <v>12</v>
      </c>
      <c r="P52" t="s">
        <v>997</v>
      </c>
      <c r="R52" s="109" t="str">
        <f>IF(OR(P52="SB",Q52="SB"),"SB",0)</f>
        <v>SB</v>
      </c>
      <c r="T52" s="110" t="s">
        <v>998</v>
      </c>
      <c r="V52" s="113" t="str">
        <f>IF(AND(I52&gt;=10000,I52&lt;=19900),"Praha",(IF(AND(I52&gt;=25001,I52&lt;=29501),"Středočeský kraj",(IF(AND(I52&gt;=30100,I52&lt;=34972),"Středočeský kraj",(IF(AND(I52&gt;=35002,I52&lt;=36271),"Karlovarský kraj",(IF(AND(I52&gt;=37001,I52&lt;=39201),"Jihočeský kraj",(IF(AND(I52&gt;=39701,I52&lt;=39901),"Jihočeský kraj",(IF(AND(I52&gt;=39301,I52&lt;=39601),"Kraj Vysočina",(IF(AND(I52&gt;=58001,I52&lt;=59501),"Kraj Vysočina",(IF(AND(I52&gt;=67401,I52&lt;=67602),"Kraj Vysočina",(IF(AND(I52&gt;=40001,I52&lt;=44101),"Ústecký kraj",(IF(AND(I52&gt;=46001,I52&lt;=47201),"Liberecký kraj",(IF(AND(I52&gt;=51202,I52&lt;=51401),"Liberecký kraj",(IF(AND(I52&gt;=53002,I52&lt;=53976),"Pardubický kraj",(IF(AND(I52&gt;=56002,I52&lt;=57201),"Pardubický kraj",(IF(AND(I52&gt;=60200,I52&lt;=67201),"Jihomoravský kraj",(IF(AND(I52&gt;=67801,I52&lt;=68501),"Jihomoravský kraj",(IF(AND(I52&gt;=69002,I52&lt;=69801),"Jihomoravský kraj",(IF(AND(I52&gt;=68601,I52&lt;=68801),"Zlínský kraj",(IF(AND(I52&gt;=75501,I52&lt;=76901),"Zlínský kraj",(IF(AND(I52&gt;=70030,I52&lt;=74901),"Moravskoslezský kraj",(IF(AND(I52&gt;=75000,I52&lt;=75368),"Olomoucký kraj",(IF(AND(I52&gt;=77200,I52&lt;=79862),"Olomoucký kraj",(IF(AND(I52&gt;=50011,I52&lt;=50301),"Královéhradecký kraj",(IF(AND(I52&gt;=54301,I52&lt;=54303),"Královéhradecký kraj","0")))))))))))))))))))))))))))))))))))))))))))))))</f>
        <v>Praha</v>
      </c>
      <c r="AB52" t="s">
        <v>998</v>
      </c>
      <c r="AD52" t="s">
        <v>998</v>
      </c>
      <c r="AE52" t="s">
        <v>998</v>
      </c>
      <c r="AF52" t="s">
        <v>998</v>
      </c>
      <c r="AG52" s="107">
        <v>0</v>
      </c>
      <c r="AH52" s="107">
        <v>0</v>
      </c>
      <c r="AI52" s="107">
        <v>0</v>
      </c>
      <c r="AJ52" t="s">
        <v>1012</v>
      </c>
    </row>
    <row r="53" spans="1:37" x14ac:dyDescent="0.45">
      <c r="A53" t="s">
        <v>1128</v>
      </c>
      <c r="B53" t="s">
        <v>5083</v>
      </c>
      <c r="C53" t="s">
        <v>990</v>
      </c>
      <c r="D53" t="s">
        <v>5107</v>
      </c>
      <c r="E53" t="s">
        <v>992</v>
      </c>
      <c r="F53" t="s">
        <v>5108</v>
      </c>
      <c r="G53">
        <v>121</v>
      </c>
      <c r="H53" t="s">
        <v>12</v>
      </c>
      <c r="I53">
        <v>10000</v>
      </c>
      <c r="J53">
        <v>777114900</v>
      </c>
      <c r="K53" t="s">
        <v>5109</v>
      </c>
      <c r="L53" s="106">
        <v>30134</v>
      </c>
      <c r="M53">
        <v>10793881</v>
      </c>
      <c r="N53" t="s">
        <v>2743</v>
      </c>
      <c r="O53" t="s">
        <v>12</v>
      </c>
      <c r="P53" t="s">
        <v>997</v>
      </c>
      <c r="Q53" t="s">
        <v>5110</v>
      </c>
      <c r="R53" s="109" t="str">
        <f>IF(OR(P53="SB",Q53="SB"),"SB",0)</f>
        <v>SB</v>
      </c>
      <c r="T53" s="110" t="s">
        <v>998</v>
      </c>
      <c r="V53" s="113" t="str">
        <f>IF(AND(I53&gt;=10000,I53&lt;=19900),"Praha",(IF(AND(I53&gt;=25001,I53&lt;=29501),"Středočeský kraj",(IF(AND(I53&gt;=30100,I53&lt;=34972),"Středočeský kraj",(IF(AND(I53&gt;=35002,I53&lt;=36271),"Karlovarský kraj",(IF(AND(I53&gt;=37001,I53&lt;=39201),"Jihočeský kraj",(IF(AND(I53&gt;=39701,I53&lt;=39901),"Jihočeský kraj",(IF(AND(I53&gt;=39301,I53&lt;=39601),"Kraj Vysočina",(IF(AND(I53&gt;=58001,I53&lt;=59501),"Kraj Vysočina",(IF(AND(I53&gt;=67401,I53&lt;=67602),"Kraj Vysočina",(IF(AND(I53&gt;=40001,I53&lt;=44101),"Ústecký kraj",(IF(AND(I53&gt;=46001,I53&lt;=47201),"Liberecký kraj",(IF(AND(I53&gt;=51202,I53&lt;=51401),"Liberecký kraj",(IF(AND(I53&gt;=53002,I53&lt;=53976),"Pardubický kraj",(IF(AND(I53&gt;=56002,I53&lt;=57201),"Pardubický kraj",(IF(AND(I53&gt;=60200,I53&lt;=67201),"Jihomoravský kraj",(IF(AND(I53&gt;=67801,I53&lt;=68501),"Jihomoravský kraj",(IF(AND(I53&gt;=69002,I53&lt;=69801),"Jihomoravský kraj",(IF(AND(I53&gt;=68601,I53&lt;=68801),"Zlínský kraj",(IF(AND(I53&gt;=75501,I53&lt;=76901),"Zlínský kraj",(IF(AND(I53&gt;=70030,I53&lt;=74901),"Moravskoslezský kraj",(IF(AND(I53&gt;=75000,I53&lt;=75368),"Olomoucký kraj",(IF(AND(I53&gt;=77200,I53&lt;=79862),"Olomoucký kraj",(IF(AND(I53&gt;=50011,I53&lt;=50301),"Královéhradecký kraj",(IF(AND(I53&gt;=54301,I53&lt;=54303),"Královéhradecký kraj","0")))))))))))))))))))))))))))))))))))))))))))))))</f>
        <v>Praha</v>
      </c>
      <c r="AB53" t="s">
        <v>998</v>
      </c>
      <c r="AD53" t="s">
        <v>998</v>
      </c>
      <c r="AE53" t="s">
        <v>1092</v>
      </c>
      <c r="AF53" t="s">
        <v>998</v>
      </c>
      <c r="AG53" s="107">
        <v>300</v>
      </c>
      <c r="AH53" s="107">
        <v>0</v>
      </c>
      <c r="AI53" s="107">
        <v>0</v>
      </c>
      <c r="AJ53" t="s">
        <v>999</v>
      </c>
      <c r="AK53" s="106">
        <v>44924</v>
      </c>
    </row>
    <row r="54" spans="1:37" x14ac:dyDescent="0.45">
      <c r="A54" t="s">
        <v>1363</v>
      </c>
      <c r="B54" t="s">
        <v>5083</v>
      </c>
      <c r="C54" t="s">
        <v>990</v>
      </c>
      <c r="D54" t="s">
        <v>5134</v>
      </c>
      <c r="E54" t="s">
        <v>992</v>
      </c>
      <c r="F54" t="s">
        <v>5108</v>
      </c>
      <c r="G54">
        <v>2943</v>
      </c>
      <c r="H54" t="s">
        <v>1266</v>
      </c>
      <c r="I54">
        <v>10000</v>
      </c>
      <c r="K54" t="s">
        <v>5135</v>
      </c>
      <c r="L54" s="106">
        <v>43729</v>
      </c>
      <c r="M54">
        <v>15977927</v>
      </c>
      <c r="N54" t="s">
        <v>2743</v>
      </c>
      <c r="O54" t="s">
        <v>12</v>
      </c>
      <c r="P54" t="s">
        <v>997</v>
      </c>
      <c r="R54" s="109" t="str">
        <f>IF(OR(P54="SB",Q54="SB"),"SB",0)</f>
        <v>SB</v>
      </c>
      <c r="T54" s="110" t="s">
        <v>998</v>
      </c>
      <c r="V54" s="113" t="str">
        <f>IF(AND(I54&gt;=10000,I54&lt;=19900),"Praha",(IF(AND(I54&gt;=25001,I54&lt;=29501),"Středočeský kraj",(IF(AND(I54&gt;=30100,I54&lt;=34972),"Středočeský kraj",(IF(AND(I54&gt;=35002,I54&lt;=36271),"Karlovarský kraj",(IF(AND(I54&gt;=37001,I54&lt;=39201),"Jihočeský kraj",(IF(AND(I54&gt;=39701,I54&lt;=39901),"Jihočeský kraj",(IF(AND(I54&gt;=39301,I54&lt;=39601),"Kraj Vysočina",(IF(AND(I54&gt;=58001,I54&lt;=59501),"Kraj Vysočina",(IF(AND(I54&gt;=67401,I54&lt;=67602),"Kraj Vysočina",(IF(AND(I54&gt;=40001,I54&lt;=44101),"Ústecký kraj",(IF(AND(I54&gt;=46001,I54&lt;=47201),"Liberecký kraj",(IF(AND(I54&gt;=51202,I54&lt;=51401),"Liberecký kraj",(IF(AND(I54&gt;=53002,I54&lt;=53976),"Pardubický kraj",(IF(AND(I54&gt;=56002,I54&lt;=57201),"Pardubický kraj",(IF(AND(I54&gt;=60200,I54&lt;=67201),"Jihomoravský kraj",(IF(AND(I54&gt;=67801,I54&lt;=68501),"Jihomoravský kraj",(IF(AND(I54&gt;=69002,I54&lt;=69801),"Jihomoravský kraj",(IF(AND(I54&gt;=68601,I54&lt;=68801),"Zlínský kraj",(IF(AND(I54&gt;=75501,I54&lt;=76901),"Zlínský kraj",(IF(AND(I54&gt;=70030,I54&lt;=74901),"Moravskoslezský kraj",(IF(AND(I54&gt;=75000,I54&lt;=75368),"Olomoucký kraj",(IF(AND(I54&gt;=77200,I54&lt;=79862),"Olomoucký kraj",(IF(AND(I54&gt;=50011,I54&lt;=50301),"Královéhradecký kraj",(IF(AND(I54&gt;=54301,I54&lt;=54303),"Královéhradecký kraj","0")))))))))))))))))))))))))))))))))))))))))))))))</f>
        <v>Praha</v>
      </c>
      <c r="AB54" t="s">
        <v>998</v>
      </c>
      <c r="AD54" t="s">
        <v>998</v>
      </c>
      <c r="AE54" t="s">
        <v>998</v>
      </c>
      <c r="AF54" t="s">
        <v>998</v>
      </c>
      <c r="AG54" s="107">
        <v>300</v>
      </c>
      <c r="AH54" s="107">
        <v>0</v>
      </c>
      <c r="AI54" s="107">
        <v>0</v>
      </c>
      <c r="AJ54" t="s">
        <v>999</v>
      </c>
      <c r="AK54" s="106">
        <v>44924</v>
      </c>
    </row>
    <row r="55" spans="1:37" x14ac:dyDescent="0.45">
      <c r="A55" t="s">
        <v>1806</v>
      </c>
      <c r="B55" t="s">
        <v>5141</v>
      </c>
      <c r="C55" t="s">
        <v>1002</v>
      </c>
      <c r="D55" t="s">
        <v>5154</v>
      </c>
      <c r="E55" t="s">
        <v>992</v>
      </c>
      <c r="F55" t="s">
        <v>5108</v>
      </c>
      <c r="G55">
        <v>121</v>
      </c>
      <c r="H55" t="s">
        <v>12</v>
      </c>
      <c r="I55">
        <v>10000</v>
      </c>
      <c r="J55">
        <v>777114009</v>
      </c>
      <c r="K55" t="s">
        <v>5155</v>
      </c>
      <c r="L55" s="106">
        <v>29991</v>
      </c>
      <c r="M55">
        <v>10793780</v>
      </c>
      <c r="N55" t="s">
        <v>2743</v>
      </c>
      <c r="O55" t="s">
        <v>12</v>
      </c>
      <c r="P55" t="s">
        <v>997</v>
      </c>
      <c r="R55" s="109" t="str">
        <f>IF(OR(P55="SB",Q55="SB"),"SB",0)</f>
        <v>SB</v>
      </c>
      <c r="T55" s="110" t="s">
        <v>998</v>
      </c>
      <c r="V55" s="113" t="str">
        <f>IF(AND(I55&gt;=10000,I55&lt;=19900),"Praha",(IF(AND(I55&gt;=25001,I55&lt;=29501),"Středočeský kraj",(IF(AND(I55&gt;=30100,I55&lt;=34972),"Středočeský kraj",(IF(AND(I55&gt;=35002,I55&lt;=36271),"Karlovarský kraj",(IF(AND(I55&gt;=37001,I55&lt;=39201),"Jihočeský kraj",(IF(AND(I55&gt;=39701,I55&lt;=39901),"Jihočeský kraj",(IF(AND(I55&gt;=39301,I55&lt;=39601),"Kraj Vysočina",(IF(AND(I55&gt;=58001,I55&lt;=59501),"Kraj Vysočina",(IF(AND(I55&gt;=67401,I55&lt;=67602),"Kraj Vysočina",(IF(AND(I55&gt;=40001,I55&lt;=44101),"Ústecký kraj",(IF(AND(I55&gt;=46001,I55&lt;=47201),"Liberecký kraj",(IF(AND(I55&gt;=51202,I55&lt;=51401),"Liberecký kraj",(IF(AND(I55&gt;=53002,I55&lt;=53976),"Pardubický kraj",(IF(AND(I55&gt;=56002,I55&lt;=57201),"Pardubický kraj",(IF(AND(I55&gt;=60200,I55&lt;=67201),"Jihomoravský kraj",(IF(AND(I55&gt;=67801,I55&lt;=68501),"Jihomoravský kraj",(IF(AND(I55&gt;=69002,I55&lt;=69801),"Jihomoravský kraj",(IF(AND(I55&gt;=68601,I55&lt;=68801),"Zlínský kraj",(IF(AND(I55&gt;=75501,I55&lt;=76901),"Zlínský kraj",(IF(AND(I55&gt;=70030,I55&lt;=74901),"Moravskoslezský kraj",(IF(AND(I55&gt;=75000,I55&lt;=75368),"Olomoucký kraj",(IF(AND(I55&gt;=77200,I55&lt;=79862),"Olomoucký kraj",(IF(AND(I55&gt;=50011,I55&lt;=50301),"Královéhradecký kraj",(IF(AND(I55&gt;=54301,I55&lt;=54303),"Královéhradecký kraj","0")))))))))))))))))))))))))))))))))))))))))))))))</f>
        <v>Praha</v>
      </c>
      <c r="AB55" t="s">
        <v>998</v>
      </c>
      <c r="AD55" t="s">
        <v>998</v>
      </c>
      <c r="AE55" t="s">
        <v>1515</v>
      </c>
      <c r="AF55" t="s">
        <v>998</v>
      </c>
      <c r="AG55" s="107">
        <v>300</v>
      </c>
      <c r="AH55" s="107">
        <v>0</v>
      </c>
      <c r="AI55" s="107">
        <v>0</v>
      </c>
      <c r="AJ55" t="s">
        <v>999</v>
      </c>
      <c r="AK55" s="106">
        <v>44924</v>
      </c>
    </row>
    <row r="56" spans="1:37" x14ac:dyDescent="0.45">
      <c r="A56" t="s">
        <v>5156</v>
      </c>
      <c r="B56" t="s">
        <v>5141</v>
      </c>
      <c r="C56" t="s">
        <v>1002</v>
      </c>
      <c r="D56" t="s">
        <v>5157</v>
      </c>
      <c r="E56" t="s">
        <v>992</v>
      </c>
      <c r="F56" t="s">
        <v>5108</v>
      </c>
      <c r="G56">
        <v>121</v>
      </c>
      <c r="H56" t="s">
        <v>1266</v>
      </c>
      <c r="I56">
        <v>10000</v>
      </c>
      <c r="K56" t="s">
        <v>5158</v>
      </c>
      <c r="L56" s="106">
        <v>18866</v>
      </c>
      <c r="M56">
        <v>10615342</v>
      </c>
      <c r="N56" t="s">
        <v>2743</v>
      </c>
      <c r="O56" t="s">
        <v>12</v>
      </c>
      <c r="P56" t="s">
        <v>997</v>
      </c>
      <c r="R56" s="109" t="str">
        <f>IF(OR(P56="SB",Q56="SB"),"SB",0)</f>
        <v>SB</v>
      </c>
      <c r="T56" s="110" t="s">
        <v>998</v>
      </c>
      <c r="V56" s="113" t="str">
        <f>IF(AND(I56&gt;=10000,I56&lt;=19900),"Praha",(IF(AND(I56&gt;=25001,I56&lt;=29501),"Středočeský kraj",(IF(AND(I56&gt;=30100,I56&lt;=34972),"Středočeský kraj",(IF(AND(I56&gt;=35002,I56&lt;=36271),"Karlovarský kraj",(IF(AND(I56&gt;=37001,I56&lt;=39201),"Jihočeský kraj",(IF(AND(I56&gt;=39701,I56&lt;=39901),"Jihočeský kraj",(IF(AND(I56&gt;=39301,I56&lt;=39601),"Kraj Vysočina",(IF(AND(I56&gt;=58001,I56&lt;=59501),"Kraj Vysočina",(IF(AND(I56&gt;=67401,I56&lt;=67602),"Kraj Vysočina",(IF(AND(I56&gt;=40001,I56&lt;=44101),"Ústecký kraj",(IF(AND(I56&gt;=46001,I56&lt;=47201),"Liberecký kraj",(IF(AND(I56&gt;=51202,I56&lt;=51401),"Liberecký kraj",(IF(AND(I56&gt;=53002,I56&lt;=53976),"Pardubický kraj",(IF(AND(I56&gt;=56002,I56&lt;=57201),"Pardubický kraj",(IF(AND(I56&gt;=60200,I56&lt;=67201),"Jihomoravský kraj",(IF(AND(I56&gt;=67801,I56&lt;=68501),"Jihomoravský kraj",(IF(AND(I56&gt;=69002,I56&lt;=69801),"Jihomoravský kraj",(IF(AND(I56&gt;=68601,I56&lt;=68801),"Zlínský kraj",(IF(AND(I56&gt;=75501,I56&lt;=76901),"Zlínský kraj",(IF(AND(I56&gt;=70030,I56&lt;=74901),"Moravskoslezský kraj",(IF(AND(I56&gt;=75000,I56&lt;=75368),"Olomoucký kraj",(IF(AND(I56&gt;=77200,I56&lt;=79862),"Olomoucký kraj",(IF(AND(I56&gt;=50011,I56&lt;=50301),"Královéhradecký kraj",(IF(AND(I56&gt;=54301,I56&lt;=54303),"Královéhradecký kraj","0")))))))))))))))))))))))))))))))))))))))))))))))</f>
        <v>Praha</v>
      </c>
      <c r="AB56" t="s">
        <v>998</v>
      </c>
      <c r="AD56" t="s">
        <v>998</v>
      </c>
      <c r="AE56" t="s">
        <v>998</v>
      </c>
      <c r="AF56" t="s">
        <v>998</v>
      </c>
      <c r="AG56" s="107">
        <v>100</v>
      </c>
      <c r="AH56" s="107">
        <v>0</v>
      </c>
      <c r="AI56" s="107">
        <v>0</v>
      </c>
      <c r="AJ56" t="s">
        <v>999</v>
      </c>
      <c r="AK56" s="106">
        <v>44924</v>
      </c>
    </row>
    <row r="57" spans="1:37" x14ac:dyDescent="0.45">
      <c r="A57" t="s">
        <v>2812</v>
      </c>
      <c r="B57" t="s">
        <v>5332</v>
      </c>
      <c r="C57" t="s">
        <v>1002</v>
      </c>
      <c r="D57" t="s">
        <v>5333</v>
      </c>
      <c r="E57" t="s">
        <v>992</v>
      </c>
      <c r="F57" t="s">
        <v>5334</v>
      </c>
      <c r="G57">
        <v>1492</v>
      </c>
      <c r="H57" t="s">
        <v>1266</v>
      </c>
      <c r="I57">
        <v>10000</v>
      </c>
      <c r="K57" t="s">
        <v>5335</v>
      </c>
      <c r="L57" s="106">
        <v>25648</v>
      </c>
      <c r="M57">
        <v>12926669</v>
      </c>
      <c r="N57" t="s">
        <v>996</v>
      </c>
      <c r="O57" t="s">
        <v>12</v>
      </c>
      <c r="P57" t="s">
        <v>997</v>
      </c>
      <c r="R57" s="109" t="str">
        <f>IF(OR(P57="SB",Q57="SB"),"SB",0)</f>
        <v>SB</v>
      </c>
      <c r="T57" s="110" t="s">
        <v>998</v>
      </c>
      <c r="V57" s="113" t="str">
        <f>IF(AND(I57&gt;=10000,I57&lt;=19900),"Praha",(IF(AND(I57&gt;=25001,I57&lt;=29501),"Středočeský kraj",(IF(AND(I57&gt;=30100,I57&lt;=34972),"Středočeský kraj",(IF(AND(I57&gt;=35002,I57&lt;=36271),"Karlovarský kraj",(IF(AND(I57&gt;=37001,I57&lt;=39201),"Jihočeský kraj",(IF(AND(I57&gt;=39701,I57&lt;=39901),"Jihočeský kraj",(IF(AND(I57&gt;=39301,I57&lt;=39601),"Kraj Vysočina",(IF(AND(I57&gt;=58001,I57&lt;=59501),"Kraj Vysočina",(IF(AND(I57&gt;=67401,I57&lt;=67602),"Kraj Vysočina",(IF(AND(I57&gt;=40001,I57&lt;=44101),"Ústecký kraj",(IF(AND(I57&gt;=46001,I57&lt;=47201),"Liberecký kraj",(IF(AND(I57&gt;=51202,I57&lt;=51401),"Liberecký kraj",(IF(AND(I57&gt;=53002,I57&lt;=53976),"Pardubický kraj",(IF(AND(I57&gt;=56002,I57&lt;=57201),"Pardubický kraj",(IF(AND(I57&gt;=60200,I57&lt;=67201),"Jihomoravský kraj",(IF(AND(I57&gt;=67801,I57&lt;=68501),"Jihomoravský kraj",(IF(AND(I57&gt;=69002,I57&lt;=69801),"Jihomoravský kraj",(IF(AND(I57&gt;=68601,I57&lt;=68801),"Zlínský kraj",(IF(AND(I57&gt;=75501,I57&lt;=76901),"Zlínský kraj",(IF(AND(I57&gt;=70030,I57&lt;=74901),"Moravskoslezský kraj",(IF(AND(I57&gt;=75000,I57&lt;=75368),"Olomoucký kraj",(IF(AND(I57&gt;=77200,I57&lt;=79862),"Olomoucký kraj",(IF(AND(I57&gt;=50011,I57&lt;=50301),"Královéhradecký kraj",(IF(AND(I57&gt;=54301,I57&lt;=54303),"Královéhradecký kraj","0")))))))))))))))))))))))))))))))))))))))))))))))</f>
        <v>Praha</v>
      </c>
      <c r="AB57" t="s">
        <v>998</v>
      </c>
      <c r="AD57" t="s">
        <v>998</v>
      </c>
      <c r="AE57" t="s">
        <v>998</v>
      </c>
      <c r="AF57" t="s">
        <v>998</v>
      </c>
      <c r="AG57" s="107">
        <v>0</v>
      </c>
      <c r="AH57" s="107">
        <v>0</v>
      </c>
      <c r="AI57" s="107">
        <v>0</v>
      </c>
      <c r="AJ57" t="s">
        <v>1012</v>
      </c>
    </row>
    <row r="58" spans="1:37" x14ac:dyDescent="0.45">
      <c r="A58" t="s">
        <v>1149</v>
      </c>
      <c r="B58" t="s">
        <v>5375</v>
      </c>
      <c r="C58" t="s">
        <v>990</v>
      </c>
      <c r="D58" t="s">
        <v>5376</v>
      </c>
      <c r="E58" t="s">
        <v>992</v>
      </c>
      <c r="F58" t="s">
        <v>5377</v>
      </c>
      <c r="G58">
        <v>325</v>
      </c>
      <c r="H58" t="s">
        <v>1266</v>
      </c>
      <c r="I58">
        <v>10000</v>
      </c>
      <c r="K58" t="s">
        <v>5378</v>
      </c>
      <c r="L58" s="106">
        <v>31456</v>
      </c>
      <c r="M58">
        <v>12919902</v>
      </c>
      <c r="N58" t="s">
        <v>996</v>
      </c>
      <c r="O58" t="s">
        <v>12</v>
      </c>
      <c r="P58" t="s">
        <v>997</v>
      </c>
      <c r="R58" s="109" t="str">
        <f>IF(OR(P58="SB",Q58="SB"),"SB",0)</f>
        <v>SB</v>
      </c>
      <c r="T58" s="110" t="s">
        <v>998</v>
      </c>
      <c r="V58" s="113" t="str">
        <f>IF(AND(I58&gt;=10000,I58&lt;=19900),"Praha",(IF(AND(I58&gt;=25001,I58&lt;=29501),"Středočeský kraj",(IF(AND(I58&gt;=30100,I58&lt;=34972),"Středočeský kraj",(IF(AND(I58&gt;=35002,I58&lt;=36271),"Karlovarský kraj",(IF(AND(I58&gt;=37001,I58&lt;=39201),"Jihočeský kraj",(IF(AND(I58&gt;=39701,I58&lt;=39901),"Jihočeský kraj",(IF(AND(I58&gt;=39301,I58&lt;=39601),"Kraj Vysočina",(IF(AND(I58&gt;=58001,I58&lt;=59501),"Kraj Vysočina",(IF(AND(I58&gt;=67401,I58&lt;=67602),"Kraj Vysočina",(IF(AND(I58&gt;=40001,I58&lt;=44101),"Ústecký kraj",(IF(AND(I58&gt;=46001,I58&lt;=47201),"Liberecký kraj",(IF(AND(I58&gt;=51202,I58&lt;=51401),"Liberecký kraj",(IF(AND(I58&gt;=53002,I58&lt;=53976),"Pardubický kraj",(IF(AND(I58&gt;=56002,I58&lt;=57201),"Pardubický kraj",(IF(AND(I58&gt;=60200,I58&lt;=67201),"Jihomoravský kraj",(IF(AND(I58&gt;=67801,I58&lt;=68501),"Jihomoravský kraj",(IF(AND(I58&gt;=69002,I58&lt;=69801),"Jihomoravský kraj",(IF(AND(I58&gt;=68601,I58&lt;=68801),"Zlínský kraj",(IF(AND(I58&gt;=75501,I58&lt;=76901),"Zlínský kraj",(IF(AND(I58&gt;=70030,I58&lt;=74901),"Moravskoslezský kraj",(IF(AND(I58&gt;=75000,I58&lt;=75368),"Olomoucký kraj",(IF(AND(I58&gt;=77200,I58&lt;=79862),"Olomoucký kraj",(IF(AND(I58&gt;=50011,I58&lt;=50301),"Královéhradecký kraj",(IF(AND(I58&gt;=54301,I58&lt;=54303),"Královéhradecký kraj","0")))))))))))))))))))))))))))))))))))))))))))))))</f>
        <v>Praha</v>
      </c>
      <c r="AB58" t="s">
        <v>998</v>
      </c>
      <c r="AD58" t="s">
        <v>998</v>
      </c>
      <c r="AE58" t="s">
        <v>998</v>
      </c>
      <c r="AF58" t="s">
        <v>998</v>
      </c>
      <c r="AG58" s="107">
        <v>0</v>
      </c>
      <c r="AH58" s="107">
        <v>0</v>
      </c>
      <c r="AI58" s="107">
        <v>0</v>
      </c>
      <c r="AJ58" t="s">
        <v>1012</v>
      </c>
    </row>
    <row r="59" spans="1:37" x14ac:dyDescent="0.45">
      <c r="A59" t="s">
        <v>1026</v>
      </c>
      <c r="B59" t="s">
        <v>5462</v>
      </c>
      <c r="C59" t="s">
        <v>990</v>
      </c>
      <c r="D59" t="s">
        <v>5463</v>
      </c>
      <c r="E59" t="s">
        <v>992</v>
      </c>
      <c r="F59" t="s">
        <v>5464</v>
      </c>
      <c r="G59">
        <v>2079</v>
      </c>
      <c r="H59" t="s">
        <v>1266</v>
      </c>
      <c r="I59">
        <v>10000</v>
      </c>
      <c r="K59" t="s">
        <v>5465</v>
      </c>
      <c r="L59" s="106">
        <v>25110</v>
      </c>
      <c r="M59">
        <v>13056207</v>
      </c>
      <c r="N59" t="s">
        <v>996</v>
      </c>
      <c r="O59" t="s">
        <v>12</v>
      </c>
      <c r="P59" t="s">
        <v>997</v>
      </c>
      <c r="R59" s="109" t="str">
        <f>IF(OR(P59="SB",Q59="SB"),"SB",0)</f>
        <v>SB</v>
      </c>
      <c r="T59" s="110" t="s">
        <v>998</v>
      </c>
      <c r="V59" s="113" t="str">
        <f>IF(AND(I59&gt;=10000,I59&lt;=19900),"Praha",(IF(AND(I59&gt;=25001,I59&lt;=29501),"Středočeský kraj",(IF(AND(I59&gt;=30100,I59&lt;=34972),"Středočeský kraj",(IF(AND(I59&gt;=35002,I59&lt;=36271),"Karlovarský kraj",(IF(AND(I59&gt;=37001,I59&lt;=39201),"Jihočeský kraj",(IF(AND(I59&gt;=39701,I59&lt;=39901),"Jihočeský kraj",(IF(AND(I59&gt;=39301,I59&lt;=39601),"Kraj Vysočina",(IF(AND(I59&gt;=58001,I59&lt;=59501),"Kraj Vysočina",(IF(AND(I59&gt;=67401,I59&lt;=67602),"Kraj Vysočina",(IF(AND(I59&gt;=40001,I59&lt;=44101),"Ústecký kraj",(IF(AND(I59&gt;=46001,I59&lt;=47201),"Liberecký kraj",(IF(AND(I59&gt;=51202,I59&lt;=51401),"Liberecký kraj",(IF(AND(I59&gt;=53002,I59&lt;=53976),"Pardubický kraj",(IF(AND(I59&gt;=56002,I59&lt;=57201),"Pardubický kraj",(IF(AND(I59&gt;=60200,I59&lt;=67201),"Jihomoravský kraj",(IF(AND(I59&gt;=67801,I59&lt;=68501),"Jihomoravský kraj",(IF(AND(I59&gt;=69002,I59&lt;=69801),"Jihomoravský kraj",(IF(AND(I59&gt;=68601,I59&lt;=68801),"Zlínský kraj",(IF(AND(I59&gt;=75501,I59&lt;=76901),"Zlínský kraj",(IF(AND(I59&gt;=70030,I59&lt;=74901),"Moravskoslezský kraj",(IF(AND(I59&gt;=75000,I59&lt;=75368),"Olomoucký kraj",(IF(AND(I59&gt;=77200,I59&lt;=79862),"Olomoucký kraj",(IF(AND(I59&gt;=50011,I59&lt;=50301),"Královéhradecký kraj",(IF(AND(I59&gt;=54301,I59&lt;=54303),"Královéhradecký kraj","0")))))))))))))))))))))))))))))))))))))))))))))))</f>
        <v>Praha</v>
      </c>
      <c r="AB59" t="s">
        <v>998</v>
      </c>
      <c r="AD59" t="s">
        <v>998</v>
      </c>
      <c r="AE59" t="s">
        <v>998</v>
      </c>
      <c r="AF59" t="s">
        <v>998</v>
      </c>
      <c r="AG59" s="107">
        <v>0</v>
      </c>
      <c r="AH59" s="107">
        <v>0</v>
      </c>
      <c r="AI59" s="107">
        <v>0</v>
      </c>
      <c r="AJ59" t="s">
        <v>1012</v>
      </c>
    </row>
    <row r="60" spans="1:37" x14ac:dyDescent="0.45">
      <c r="A60" t="s">
        <v>1055</v>
      </c>
      <c r="B60" t="s">
        <v>5466</v>
      </c>
      <c r="C60" t="s">
        <v>1002</v>
      </c>
      <c r="D60" t="s">
        <v>5467</v>
      </c>
      <c r="E60" t="s">
        <v>992</v>
      </c>
      <c r="F60" t="s">
        <v>5464</v>
      </c>
      <c r="G60">
        <v>2079</v>
      </c>
      <c r="H60" t="s">
        <v>1266</v>
      </c>
      <c r="I60">
        <v>10000</v>
      </c>
      <c r="K60" t="s">
        <v>5468</v>
      </c>
      <c r="L60" s="106">
        <v>28082</v>
      </c>
      <c r="M60">
        <v>12920104</v>
      </c>
      <c r="N60" t="s">
        <v>996</v>
      </c>
      <c r="O60" t="s">
        <v>12</v>
      </c>
      <c r="P60" t="s">
        <v>997</v>
      </c>
      <c r="R60" s="109" t="str">
        <f>IF(OR(P60="SB",Q60="SB"),"SB",0)</f>
        <v>SB</v>
      </c>
      <c r="T60" s="110" t="s">
        <v>998</v>
      </c>
      <c r="V60" s="113" t="str">
        <f>IF(AND(I60&gt;=10000,I60&lt;=19900),"Praha",(IF(AND(I60&gt;=25001,I60&lt;=29501),"Středočeský kraj",(IF(AND(I60&gt;=30100,I60&lt;=34972),"Středočeský kraj",(IF(AND(I60&gt;=35002,I60&lt;=36271),"Karlovarský kraj",(IF(AND(I60&gt;=37001,I60&lt;=39201),"Jihočeský kraj",(IF(AND(I60&gt;=39701,I60&lt;=39901),"Jihočeský kraj",(IF(AND(I60&gt;=39301,I60&lt;=39601),"Kraj Vysočina",(IF(AND(I60&gt;=58001,I60&lt;=59501),"Kraj Vysočina",(IF(AND(I60&gt;=67401,I60&lt;=67602),"Kraj Vysočina",(IF(AND(I60&gt;=40001,I60&lt;=44101),"Ústecký kraj",(IF(AND(I60&gt;=46001,I60&lt;=47201),"Liberecký kraj",(IF(AND(I60&gt;=51202,I60&lt;=51401),"Liberecký kraj",(IF(AND(I60&gt;=53002,I60&lt;=53976),"Pardubický kraj",(IF(AND(I60&gt;=56002,I60&lt;=57201),"Pardubický kraj",(IF(AND(I60&gt;=60200,I60&lt;=67201),"Jihomoravský kraj",(IF(AND(I60&gt;=67801,I60&lt;=68501),"Jihomoravský kraj",(IF(AND(I60&gt;=69002,I60&lt;=69801),"Jihomoravský kraj",(IF(AND(I60&gt;=68601,I60&lt;=68801),"Zlínský kraj",(IF(AND(I60&gt;=75501,I60&lt;=76901),"Zlínský kraj",(IF(AND(I60&gt;=70030,I60&lt;=74901),"Moravskoslezský kraj",(IF(AND(I60&gt;=75000,I60&lt;=75368),"Olomoucký kraj",(IF(AND(I60&gt;=77200,I60&lt;=79862),"Olomoucký kraj",(IF(AND(I60&gt;=50011,I60&lt;=50301),"Královéhradecký kraj",(IF(AND(I60&gt;=54301,I60&lt;=54303),"Královéhradecký kraj","0")))))))))))))))))))))))))))))))))))))))))))))))</f>
        <v>Praha</v>
      </c>
      <c r="AB60" t="s">
        <v>998</v>
      </c>
      <c r="AD60" t="s">
        <v>998</v>
      </c>
      <c r="AE60" t="s">
        <v>998</v>
      </c>
      <c r="AF60" t="s">
        <v>998</v>
      </c>
      <c r="AG60" s="107">
        <v>0</v>
      </c>
      <c r="AH60" s="107">
        <v>0</v>
      </c>
      <c r="AI60" s="107">
        <v>0</v>
      </c>
      <c r="AJ60" t="s">
        <v>1012</v>
      </c>
    </row>
    <row r="61" spans="1:37" x14ac:dyDescent="0.45">
      <c r="A61" t="s">
        <v>1413</v>
      </c>
      <c r="B61" t="s">
        <v>5497</v>
      </c>
      <c r="C61" t="s">
        <v>1002</v>
      </c>
      <c r="D61" t="s">
        <v>5499</v>
      </c>
      <c r="E61" t="s">
        <v>992</v>
      </c>
      <c r="F61" t="s">
        <v>5500</v>
      </c>
      <c r="G61">
        <v>2402</v>
      </c>
      <c r="H61" t="s">
        <v>12</v>
      </c>
      <c r="I61">
        <v>10000</v>
      </c>
      <c r="K61" t="s">
        <v>5501</v>
      </c>
      <c r="L61" s="106">
        <v>28088</v>
      </c>
      <c r="M61">
        <v>12991842</v>
      </c>
      <c r="N61" t="s">
        <v>996</v>
      </c>
      <c r="O61" t="s">
        <v>12</v>
      </c>
      <c r="P61" t="s">
        <v>997</v>
      </c>
      <c r="R61" s="109" t="str">
        <f>IF(OR(P61="SB",Q61="SB"),"SB",0)</f>
        <v>SB</v>
      </c>
      <c r="T61" s="110" t="s">
        <v>998</v>
      </c>
      <c r="V61" s="113" t="str">
        <f>IF(AND(I61&gt;=10000,I61&lt;=19900),"Praha",(IF(AND(I61&gt;=25001,I61&lt;=29501),"Středočeský kraj",(IF(AND(I61&gt;=30100,I61&lt;=34972),"Středočeský kraj",(IF(AND(I61&gt;=35002,I61&lt;=36271),"Karlovarský kraj",(IF(AND(I61&gt;=37001,I61&lt;=39201),"Jihočeský kraj",(IF(AND(I61&gt;=39701,I61&lt;=39901),"Jihočeský kraj",(IF(AND(I61&gt;=39301,I61&lt;=39601),"Kraj Vysočina",(IF(AND(I61&gt;=58001,I61&lt;=59501),"Kraj Vysočina",(IF(AND(I61&gt;=67401,I61&lt;=67602),"Kraj Vysočina",(IF(AND(I61&gt;=40001,I61&lt;=44101),"Ústecký kraj",(IF(AND(I61&gt;=46001,I61&lt;=47201),"Liberecký kraj",(IF(AND(I61&gt;=51202,I61&lt;=51401),"Liberecký kraj",(IF(AND(I61&gt;=53002,I61&lt;=53976),"Pardubický kraj",(IF(AND(I61&gt;=56002,I61&lt;=57201),"Pardubický kraj",(IF(AND(I61&gt;=60200,I61&lt;=67201),"Jihomoravský kraj",(IF(AND(I61&gt;=67801,I61&lt;=68501),"Jihomoravský kraj",(IF(AND(I61&gt;=69002,I61&lt;=69801),"Jihomoravský kraj",(IF(AND(I61&gt;=68601,I61&lt;=68801),"Zlínský kraj",(IF(AND(I61&gt;=75501,I61&lt;=76901),"Zlínský kraj",(IF(AND(I61&gt;=70030,I61&lt;=74901),"Moravskoslezský kraj",(IF(AND(I61&gt;=75000,I61&lt;=75368),"Olomoucký kraj",(IF(AND(I61&gt;=77200,I61&lt;=79862),"Olomoucký kraj",(IF(AND(I61&gt;=50011,I61&lt;=50301),"Královéhradecký kraj",(IF(AND(I61&gt;=54301,I61&lt;=54303),"Královéhradecký kraj","0")))))))))))))))))))))))))))))))))))))))))))))))</f>
        <v>Praha</v>
      </c>
      <c r="AB61" t="s">
        <v>998</v>
      </c>
      <c r="AD61" t="s">
        <v>998</v>
      </c>
      <c r="AE61" t="s">
        <v>998</v>
      </c>
      <c r="AF61" t="s">
        <v>998</v>
      </c>
      <c r="AG61" s="107">
        <v>0</v>
      </c>
      <c r="AH61" s="107">
        <v>0</v>
      </c>
      <c r="AI61" s="107">
        <v>0</v>
      </c>
      <c r="AJ61" t="s">
        <v>1012</v>
      </c>
    </row>
    <row r="62" spans="1:37" x14ac:dyDescent="0.45">
      <c r="A62" t="s">
        <v>1408</v>
      </c>
      <c r="B62" t="s">
        <v>6408</v>
      </c>
      <c r="C62" t="s">
        <v>1002</v>
      </c>
      <c r="D62" t="s">
        <v>6409</v>
      </c>
      <c r="E62" t="s">
        <v>992</v>
      </c>
      <c r="F62" t="s">
        <v>2628</v>
      </c>
      <c r="G62">
        <v>4</v>
      </c>
      <c r="H62" t="s">
        <v>1266</v>
      </c>
      <c r="I62">
        <v>10000</v>
      </c>
      <c r="K62" t="s">
        <v>6410</v>
      </c>
      <c r="L62" s="106">
        <v>30487</v>
      </c>
      <c r="M62">
        <v>10617665</v>
      </c>
      <c r="N62" t="s">
        <v>2743</v>
      </c>
      <c r="O62" t="s">
        <v>12</v>
      </c>
      <c r="P62" t="s">
        <v>997</v>
      </c>
      <c r="R62" s="109" t="str">
        <f>IF(OR(P62="SB",Q62="SB"),"SB",0)</f>
        <v>SB</v>
      </c>
      <c r="T62" s="110" t="s">
        <v>998</v>
      </c>
      <c r="V62" s="113" t="str">
        <f>IF(AND(I62&gt;=10000,I62&lt;=19900),"Praha",(IF(AND(I62&gt;=25001,I62&lt;=29501),"Středočeský kraj",(IF(AND(I62&gt;=30100,I62&lt;=34972),"Středočeský kraj",(IF(AND(I62&gt;=35002,I62&lt;=36271),"Karlovarský kraj",(IF(AND(I62&gt;=37001,I62&lt;=39201),"Jihočeský kraj",(IF(AND(I62&gt;=39701,I62&lt;=39901),"Jihočeský kraj",(IF(AND(I62&gt;=39301,I62&lt;=39601),"Kraj Vysočina",(IF(AND(I62&gt;=58001,I62&lt;=59501),"Kraj Vysočina",(IF(AND(I62&gt;=67401,I62&lt;=67602),"Kraj Vysočina",(IF(AND(I62&gt;=40001,I62&lt;=44101),"Ústecký kraj",(IF(AND(I62&gt;=46001,I62&lt;=47201),"Liberecký kraj",(IF(AND(I62&gt;=51202,I62&lt;=51401),"Liberecký kraj",(IF(AND(I62&gt;=53002,I62&lt;=53976),"Pardubický kraj",(IF(AND(I62&gt;=56002,I62&lt;=57201),"Pardubický kraj",(IF(AND(I62&gt;=60200,I62&lt;=67201),"Jihomoravský kraj",(IF(AND(I62&gt;=67801,I62&lt;=68501),"Jihomoravský kraj",(IF(AND(I62&gt;=69002,I62&lt;=69801),"Jihomoravský kraj",(IF(AND(I62&gt;=68601,I62&lt;=68801),"Zlínský kraj",(IF(AND(I62&gt;=75501,I62&lt;=76901),"Zlínský kraj",(IF(AND(I62&gt;=70030,I62&lt;=74901),"Moravskoslezský kraj",(IF(AND(I62&gt;=75000,I62&lt;=75368),"Olomoucký kraj",(IF(AND(I62&gt;=77200,I62&lt;=79862),"Olomoucký kraj",(IF(AND(I62&gt;=50011,I62&lt;=50301),"Královéhradecký kraj",(IF(AND(I62&gt;=54301,I62&lt;=54303),"Královéhradecký kraj","0")))))))))))))))))))))))))))))))))))))))))))))))</f>
        <v>Praha</v>
      </c>
      <c r="AB62" t="s">
        <v>998</v>
      </c>
      <c r="AD62" t="s">
        <v>998</v>
      </c>
      <c r="AE62" t="s">
        <v>998</v>
      </c>
      <c r="AF62" t="s">
        <v>998</v>
      </c>
      <c r="AG62" s="107">
        <v>0</v>
      </c>
      <c r="AH62" s="107">
        <v>0</v>
      </c>
      <c r="AI62" s="107">
        <v>0</v>
      </c>
      <c r="AJ62" t="s">
        <v>1012</v>
      </c>
    </row>
    <row r="63" spans="1:37" x14ac:dyDescent="0.45">
      <c r="A63" t="s">
        <v>5440</v>
      </c>
      <c r="B63" t="s">
        <v>6762</v>
      </c>
      <c r="C63" t="s">
        <v>990</v>
      </c>
      <c r="D63" t="s">
        <v>6763</v>
      </c>
      <c r="E63" t="s">
        <v>992</v>
      </c>
      <c r="F63" t="s">
        <v>6764</v>
      </c>
      <c r="G63">
        <v>12</v>
      </c>
      <c r="H63" t="s">
        <v>1266</v>
      </c>
      <c r="I63">
        <v>10000</v>
      </c>
      <c r="K63" t="s">
        <v>6765</v>
      </c>
      <c r="L63" s="106">
        <v>32245</v>
      </c>
      <c r="M63">
        <v>12914848</v>
      </c>
      <c r="N63" t="s">
        <v>996</v>
      </c>
      <c r="O63" t="s">
        <v>12</v>
      </c>
      <c r="P63" t="s">
        <v>997</v>
      </c>
      <c r="R63" s="109" t="str">
        <f>IF(OR(P63="SB",Q63="SB"),"SB",0)</f>
        <v>SB</v>
      </c>
      <c r="T63" s="110" t="s">
        <v>998</v>
      </c>
      <c r="V63" s="113" t="str">
        <f>IF(AND(I63&gt;=10000,I63&lt;=19900),"Praha",(IF(AND(I63&gt;=25001,I63&lt;=29501),"Středočeský kraj",(IF(AND(I63&gt;=30100,I63&lt;=34972),"Středočeský kraj",(IF(AND(I63&gt;=35002,I63&lt;=36271),"Karlovarský kraj",(IF(AND(I63&gt;=37001,I63&lt;=39201),"Jihočeský kraj",(IF(AND(I63&gt;=39701,I63&lt;=39901),"Jihočeský kraj",(IF(AND(I63&gt;=39301,I63&lt;=39601),"Kraj Vysočina",(IF(AND(I63&gt;=58001,I63&lt;=59501),"Kraj Vysočina",(IF(AND(I63&gt;=67401,I63&lt;=67602),"Kraj Vysočina",(IF(AND(I63&gt;=40001,I63&lt;=44101),"Ústecký kraj",(IF(AND(I63&gt;=46001,I63&lt;=47201),"Liberecký kraj",(IF(AND(I63&gt;=51202,I63&lt;=51401),"Liberecký kraj",(IF(AND(I63&gt;=53002,I63&lt;=53976),"Pardubický kraj",(IF(AND(I63&gt;=56002,I63&lt;=57201),"Pardubický kraj",(IF(AND(I63&gt;=60200,I63&lt;=67201),"Jihomoravský kraj",(IF(AND(I63&gt;=67801,I63&lt;=68501),"Jihomoravský kraj",(IF(AND(I63&gt;=69002,I63&lt;=69801),"Jihomoravský kraj",(IF(AND(I63&gt;=68601,I63&lt;=68801),"Zlínský kraj",(IF(AND(I63&gt;=75501,I63&lt;=76901),"Zlínský kraj",(IF(AND(I63&gt;=70030,I63&lt;=74901),"Moravskoslezský kraj",(IF(AND(I63&gt;=75000,I63&lt;=75368),"Olomoucký kraj",(IF(AND(I63&gt;=77200,I63&lt;=79862),"Olomoucký kraj",(IF(AND(I63&gt;=50011,I63&lt;=50301),"Královéhradecký kraj",(IF(AND(I63&gt;=54301,I63&lt;=54303),"Královéhradecký kraj","0")))))))))))))))))))))))))))))))))))))))))))))))</f>
        <v>Praha</v>
      </c>
      <c r="AB63" t="s">
        <v>998</v>
      </c>
      <c r="AD63" t="s">
        <v>998</v>
      </c>
      <c r="AE63" t="s">
        <v>998</v>
      </c>
      <c r="AF63" t="s">
        <v>998</v>
      </c>
      <c r="AG63" s="107">
        <v>0</v>
      </c>
      <c r="AH63" s="107">
        <v>0</v>
      </c>
      <c r="AI63" s="107">
        <v>0</v>
      </c>
      <c r="AJ63" t="s">
        <v>1012</v>
      </c>
    </row>
    <row r="64" spans="1:37" x14ac:dyDescent="0.45">
      <c r="A64" t="s">
        <v>1343</v>
      </c>
      <c r="B64" t="s">
        <v>6900</v>
      </c>
      <c r="C64" t="s">
        <v>990</v>
      </c>
      <c r="D64" t="s">
        <v>6903</v>
      </c>
      <c r="E64" t="s">
        <v>992</v>
      </c>
      <c r="F64" t="s">
        <v>6904</v>
      </c>
      <c r="G64">
        <v>6</v>
      </c>
      <c r="H64" t="s">
        <v>1266</v>
      </c>
      <c r="I64">
        <v>10000</v>
      </c>
      <c r="K64" t="s">
        <v>6905</v>
      </c>
      <c r="L64" s="106">
        <v>28556</v>
      </c>
      <c r="M64">
        <v>12987293</v>
      </c>
      <c r="N64" t="s">
        <v>996</v>
      </c>
      <c r="O64" t="s">
        <v>12</v>
      </c>
      <c r="P64" t="s">
        <v>997</v>
      </c>
      <c r="R64" s="109" t="str">
        <f>IF(OR(P64="SB",Q64="SB"),"SB",0)</f>
        <v>SB</v>
      </c>
      <c r="T64" s="110" t="s">
        <v>998</v>
      </c>
      <c r="V64" s="113" t="str">
        <f>IF(AND(I64&gt;=10000,I64&lt;=19900),"Praha",(IF(AND(I64&gt;=25001,I64&lt;=29501),"Středočeský kraj",(IF(AND(I64&gt;=30100,I64&lt;=34972),"Středočeský kraj",(IF(AND(I64&gt;=35002,I64&lt;=36271),"Karlovarský kraj",(IF(AND(I64&gt;=37001,I64&lt;=39201),"Jihočeský kraj",(IF(AND(I64&gt;=39701,I64&lt;=39901),"Jihočeský kraj",(IF(AND(I64&gt;=39301,I64&lt;=39601),"Kraj Vysočina",(IF(AND(I64&gt;=58001,I64&lt;=59501),"Kraj Vysočina",(IF(AND(I64&gt;=67401,I64&lt;=67602),"Kraj Vysočina",(IF(AND(I64&gt;=40001,I64&lt;=44101),"Ústecký kraj",(IF(AND(I64&gt;=46001,I64&lt;=47201),"Liberecký kraj",(IF(AND(I64&gt;=51202,I64&lt;=51401),"Liberecký kraj",(IF(AND(I64&gt;=53002,I64&lt;=53976),"Pardubický kraj",(IF(AND(I64&gt;=56002,I64&lt;=57201),"Pardubický kraj",(IF(AND(I64&gt;=60200,I64&lt;=67201),"Jihomoravský kraj",(IF(AND(I64&gt;=67801,I64&lt;=68501),"Jihomoravský kraj",(IF(AND(I64&gt;=69002,I64&lt;=69801),"Jihomoravský kraj",(IF(AND(I64&gt;=68601,I64&lt;=68801),"Zlínský kraj",(IF(AND(I64&gt;=75501,I64&lt;=76901),"Zlínský kraj",(IF(AND(I64&gt;=70030,I64&lt;=74901),"Moravskoslezský kraj",(IF(AND(I64&gt;=75000,I64&lt;=75368),"Olomoucký kraj",(IF(AND(I64&gt;=77200,I64&lt;=79862),"Olomoucký kraj",(IF(AND(I64&gt;=50011,I64&lt;=50301),"Královéhradecký kraj",(IF(AND(I64&gt;=54301,I64&lt;=54303),"Královéhradecký kraj","0")))))))))))))))))))))))))))))))))))))))))))))))</f>
        <v>Praha</v>
      </c>
      <c r="AB64" t="s">
        <v>998</v>
      </c>
      <c r="AD64" t="s">
        <v>998</v>
      </c>
      <c r="AE64" t="s">
        <v>998</v>
      </c>
      <c r="AF64" t="s">
        <v>998</v>
      </c>
      <c r="AG64" s="107">
        <v>0</v>
      </c>
      <c r="AH64" s="107">
        <v>0</v>
      </c>
      <c r="AI64" s="107">
        <v>0</v>
      </c>
      <c r="AJ64" t="s">
        <v>1012</v>
      </c>
    </row>
    <row r="65" spans="1:37" x14ac:dyDescent="0.45">
      <c r="A65" t="s">
        <v>1197</v>
      </c>
      <c r="B65" t="s">
        <v>7162</v>
      </c>
      <c r="C65" t="s">
        <v>1002</v>
      </c>
      <c r="D65" t="s">
        <v>7163</v>
      </c>
      <c r="E65" t="s">
        <v>992</v>
      </c>
      <c r="F65" t="s">
        <v>7164</v>
      </c>
      <c r="G65">
        <v>2590</v>
      </c>
      <c r="H65" t="s">
        <v>1266</v>
      </c>
      <c r="I65">
        <v>10000</v>
      </c>
      <c r="K65" t="s">
        <v>7165</v>
      </c>
      <c r="L65" s="106">
        <v>32894</v>
      </c>
      <c r="M65">
        <v>12915656</v>
      </c>
      <c r="N65" t="s">
        <v>996</v>
      </c>
      <c r="O65" t="s">
        <v>12</v>
      </c>
      <c r="P65" t="s">
        <v>997</v>
      </c>
      <c r="R65" s="109" t="str">
        <f>IF(OR(P65="SB",Q65="SB"),"SB",0)</f>
        <v>SB</v>
      </c>
      <c r="T65" s="110" t="s">
        <v>998</v>
      </c>
      <c r="V65" s="113" t="str">
        <f>IF(AND(I65&gt;=10000,I65&lt;=19900),"Praha",(IF(AND(I65&gt;=25001,I65&lt;=29501),"Středočeský kraj",(IF(AND(I65&gt;=30100,I65&lt;=34972),"Středočeský kraj",(IF(AND(I65&gt;=35002,I65&lt;=36271),"Karlovarský kraj",(IF(AND(I65&gt;=37001,I65&lt;=39201),"Jihočeský kraj",(IF(AND(I65&gt;=39701,I65&lt;=39901),"Jihočeský kraj",(IF(AND(I65&gt;=39301,I65&lt;=39601),"Kraj Vysočina",(IF(AND(I65&gt;=58001,I65&lt;=59501),"Kraj Vysočina",(IF(AND(I65&gt;=67401,I65&lt;=67602),"Kraj Vysočina",(IF(AND(I65&gt;=40001,I65&lt;=44101),"Ústecký kraj",(IF(AND(I65&gt;=46001,I65&lt;=47201),"Liberecký kraj",(IF(AND(I65&gt;=51202,I65&lt;=51401),"Liberecký kraj",(IF(AND(I65&gt;=53002,I65&lt;=53976),"Pardubický kraj",(IF(AND(I65&gt;=56002,I65&lt;=57201),"Pardubický kraj",(IF(AND(I65&gt;=60200,I65&lt;=67201),"Jihomoravský kraj",(IF(AND(I65&gt;=67801,I65&lt;=68501),"Jihomoravský kraj",(IF(AND(I65&gt;=69002,I65&lt;=69801),"Jihomoravský kraj",(IF(AND(I65&gt;=68601,I65&lt;=68801),"Zlínský kraj",(IF(AND(I65&gt;=75501,I65&lt;=76901),"Zlínský kraj",(IF(AND(I65&gt;=70030,I65&lt;=74901),"Moravskoslezský kraj",(IF(AND(I65&gt;=75000,I65&lt;=75368),"Olomoucký kraj",(IF(AND(I65&gt;=77200,I65&lt;=79862),"Olomoucký kraj",(IF(AND(I65&gt;=50011,I65&lt;=50301),"Královéhradecký kraj",(IF(AND(I65&gt;=54301,I65&lt;=54303),"Královéhradecký kraj","0")))))))))))))))))))))))))))))))))))))))))))))))</f>
        <v>Praha</v>
      </c>
      <c r="AB65" t="s">
        <v>998</v>
      </c>
      <c r="AD65" t="s">
        <v>998</v>
      </c>
      <c r="AE65" t="s">
        <v>998</v>
      </c>
      <c r="AF65" t="s">
        <v>998</v>
      </c>
      <c r="AG65" s="107">
        <v>0</v>
      </c>
      <c r="AH65" s="107">
        <v>0</v>
      </c>
      <c r="AI65" s="107">
        <v>0</v>
      </c>
      <c r="AJ65" t="s">
        <v>1012</v>
      </c>
    </row>
    <row r="66" spans="1:37" x14ac:dyDescent="0.45">
      <c r="A66" t="s">
        <v>1058</v>
      </c>
      <c r="B66" t="s">
        <v>7270</v>
      </c>
      <c r="C66" t="s">
        <v>1002</v>
      </c>
      <c r="D66" t="s">
        <v>7271</v>
      </c>
      <c r="E66" t="s">
        <v>992</v>
      </c>
      <c r="F66" t="s">
        <v>7272</v>
      </c>
      <c r="G66">
        <v>28</v>
      </c>
      <c r="H66" t="s">
        <v>1266</v>
      </c>
      <c r="I66">
        <v>10000</v>
      </c>
      <c r="K66" t="s">
        <v>7273</v>
      </c>
      <c r="L66" s="106">
        <v>27369</v>
      </c>
      <c r="M66">
        <v>12930006</v>
      </c>
      <c r="N66" t="s">
        <v>996</v>
      </c>
      <c r="O66" t="s">
        <v>12</v>
      </c>
      <c r="P66" t="s">
        <v>997</v>
      </c>
      <c r="R66" s="109" t="str">
        <f>IF(OR(P66="SB",Q66="SB"),"SB",0)</f>
        <v>SB</v>
      </c>
      <c r="T66" s="110" t="s">
        <v>998</v>
      </c>
      <c r="V66" s="113" t="str">
        <f>IF(AND(I66&gt;=10000,I66&lt;=19900),"Praha",(IF(AND(I66&gt;=25001,I66&lt;=29501),"Středočeský kraj",(IF(AND(I66&gt;=30100,I66&lt;=34972),"Středočeský kraj",(IF(AND(I66&gt;=35002,I66&lt;=36271),"Karlovarský kraj",(IF(AND(I66&gt;=37001,I66&lt;=39201),"Jihočeský kraj",(IF(AND(I66&gt;=39701,I66&lt;=39901),"Jihočeský kraj",(IF(AND(I66&gt;=39301,I66&lt;=39601),"Kraj Vysočina",(IF(AND(I66&gt;=58001,I66&lt;=59501),"Kraj Vysočina",(IF(AND(I66&gt;=67401,I66&lt;=67602),"Kraj Vysočina",(IF(AND(I66&gt;=40001,I66&lt;=44101),"Ústecký kraj",(IF(AND(I66&gt;=46001,I66&lt;=47201),"Liberecký kraj",(IF(AND(I66&gt;=51202,I66&lt;=51401),"Liberecký kraj",(IF(AND(I66&gt;=53002,I66&lt;=53976),"Pardubický kraj",(IF(AND(I66&gt;=56002,I66&lt;=57201),"Pardubický kraj",(IF(AND(I66&gt;=60200,I66&lt;=67201),"Jihomoravský kraj",(IF(AND(I66&gt;=67801,I66&lt;=68501),"Jihomoravský kraj",(IF(AND(I66&gt;=69002,I66&lt;=69801),"Jihomoravský kraj",(IF(AND(I66&gt;=68601,I66&lt;=68801),"Zlínský kraj",(IF(AND(I66&gt;=75501,I66&lt;=76901),"Zlínský kraj",(IF(AND(I66&gt;=70030,I66&lt;=74901),"Moravskoslezský kraj",(IF(AND(I66&gt;=75000,I66&lt;=75368),"Olomoucký kraj",(IF(AND(I66&gt;=77200,I66&lt;=79862),"Olomoucký kraj",(IF(AND(I66&gt;=50011,I66&lt;=50301),"Královéhradecký kraj",(IF(AND(I66&gt;=54301,I66&lt;=54303),"Královéhradecký kraj","0")))))))))))))))))))))))))))))))))))))))))))))))</f>
        <v>Praha</v>
      </c>
      <c r="AB66" t="s">
        <v>998</v>
      </c>
      <c r="AD66" t="s">
        <v>998</v>
      </c>
      <c r="AE66" t="s">
        <v>998</v>
      </c>
      <c r="AF66" t="s">
        <v>998</v>
      </c>
      <c r="AG66" s="107">
        <v>0</v>
      </c>
      <c r="AH66" s="107">
        <v>0</v>
      </c>
      <c r="AI66" s="107">
        <v>0</v>
      </c>
      <c r="AJ66" t="s">
        <v>1012</v>
      </c>
    </row>
    <row r="67" spans="1:37" x14ac:dyDescent="0.45">
      <c r="A67" t="s">
        <v>1981</v>
      </c>
      <c r="B67" t="s">
        <v>8915</v>
      </c>
      <c r="C67" t="s">
        <v>990</v>
      </c>
      <c r="D67" t="s">
        <v>8918</v>
      </c>
      <c r="E67" t="s">
        <v>992</v>
      </c>
      <c r="F67" t="s">
        <v>8919</v>
      </c>
      <c r="G67" t="s">
        <v>8920</v>
      </c>
      <c r="H67" t="s">
        <v>1266</v>
      </c>
      <c r="I67">
        <v>10000</v>
      </c>
      <c r="K67" t="s">
        <v>8921</v>
      </c>
      <c r="L67" s="106">
        <v>30306</v>
      </c>
      <c r="M67">
        <v>10617564</v>
      </c>
      <c r="N67" t="s">
        <v>2743</v>
      </c>
      <c r="O67" t="s">
        <v>12</v>
      </c>
      <c r="P67" t="s">
        <v>997</v>
      </c>
      <c r="R67" s="109" t="str">
        <f>IF(OR(P67="SB",Q67="SB"),"SB",0)</f>
        <v>SB</v>
      </c>
      <c r="T67" s="110" t="s">
        <v>998</v>
      </c>
      <c r="V67" s="113" t="str">
        <f>IF(AND(I67&gt;=10000,I67&lt;=19900),"Praha",(IF(AND(I67&gt;=25001,I67&lt;=29501),"Středočeský kraj",(IF(AND(I67&gt;=30100,I67&lt;=34972),"Středočeský kraj",(IF(AND(I67&gt;=35002,I67&lt;=36271),"Karlovarský kraj",(IF(AND(I67&gt;=37001,I67&lt;=39201),"Jihočeský kraj",(IF(AND(I67&gt;=39701,I67&lt;=39901),"Jihočeský kraj",(IF(AND(I67&gt;=39301,I67&lt;=39601),"Kraj Vysočina",(IF(AND(I67&gt;=58001,I67&lt;=59501),"Kraj Vysočina",(IF(AND(I67&gt;=67401,I67&lt;=67602),"Kraj Vysočina",(IF(AND(I67&gt;=40001,I67&lt;=44101),"Ústecký kraj",(IF(AND(I67&gt;=46001,I67&lt;=47201),"Liberecký kraj",(IF(AND(I67&gt;=51202,I67&lt;=51401),"Liberecký kraj",(IF(AND(I67&gt;=53002,I67&lt;=53976),"Pardubický kraj",(IF(AND(I67&gt;=56002,I67&lt;=57201),"Pardubický kraj",(IF(AND(I67&gt;=60200,I67&lt;=67201),"Jihomoravský kraj",(IF(AND(I67&gt;=67801,I67&lt;=68501),"Jihomoravský kraj",(IF(AND(I67&gt;=69002,I67&lt;=69801),"Jihomoravský kraj",(IF(AND(I67&gt;=68601,I67&lt;=68801),"Zlínský kraj",(IF(AND(I67&gt;=75501,I67&lt;=76901),"Zlínský kraj",(IF(AND(I67&gt;=70030,I67&lt;=74901),"Moravskoslezský kraj",(IF(AND(I67&gt;=75000,I67&lt;=75368),"Olomoucký kraj",(IF(AND(I67&gt;=77200,I67&lt;=79862),"Olomoucký kraj",(IF(AND(I67&gt;=50011,I67&lt;=50301),"Královéhradecký kraj",(IF(AND(I67&gt;=54301,I67&lt;=54303),"Královéhradecký kraj","0")))))))))))))))))))))))))))))))))))))))))))))))</f>
        <v>Praha</v>
      </c>
      <c r="AB67" t="s">
        <v>998</v>
      </c>
      <c r="AD67" t="s">
        <v>998</v>
      </c>
      <c r="AE67" t="s">
        <v>998</v>
      </c>
      <c r="AF67" t="s">
        <v>998</v>
      </c>
      <c r="AG67" s="107">
        <v>0</v>
      </c>
      <c r="AH67" s="107">
        <v>0</v>
      </c>
      <c r="AI67" s="107">
        <v>0</v>
      </c>
      <c r="AJ67" t="s">
        <v>1012</v>
      </c>
    </row>
    <row r="68" spans="1:37" x14ac:dyDescent="0.45">
      <c r="A68" t="s">
        <v>1406</v>
      </c>
      <c r="B68" t="s">
        <v>9542</v>
      </c>
      <c r="C68" t="s">
        <v>1002</v>
      </c>
      <c r="D68" t="s">
        <v>9543</v>
      </c>
      <c r="E68" t="s">
        <v>992</v>
      </c>
      <c r="F68" t="s">
        <v>9544</v>
      </c>
      <c r="G68">
        <v>2</v>
      </c>
      <c r="H68" t="s">
        <v>1266</v>
      </c>
      <c r="I68">
        <v>10000</v>
      </c>
      <c r="K68" t="s">
        <v>9545</v>
      </c>
      <c r="L68" s="106">
        <v>24081</v>
      </c>
      <c r="M68">
        <v>12914949</v>
      </c>
      <c r="N68" t="s">
        <v>996</v>
      </c>
      <c r="O68" t="s">
        <v>12</v>
      </c>
      <c r="P68" t="s">
        <v>997</v>
      </c>
      <c r="R68" s="109" t="str">
        <f>IF(OR(P68="SB",Q68="SB"),"SB",0)</f>
        <v>SB</v>
      </c>
      <c r="T68" s="110" t="s">
        <v>998</v>
      </c>
      <c r="V68" s="113" t="str">
        <f>IF(AND(I68&gt;=10000,I68&lt;=19900),"Praha",(IF(AND(I68&gt;=25001,I68&lt;=29501),"Středočeský kraj",(IF(AND(I68&gt;=30100,I68&lt;=34972),"Středočeský kraj",(IF(AND(I68&gt;=35002,I68&lt;=36271),"Karlovarský kraj",(IF(AND(I68&gt;=37001,I68&lt;=39201),"Jihočeský kraj",(IF(AND(I68&gt;=39701,I68&lt;=39901),"Jihočeský kraj",(IF(AND(I68&gt;=39301,I68&lt;=39601),"Kraj Vysočina",(IF(AND(I68&gt;=58001,I68&lt;=59501),"Kraj Vysočina",(IF(AND(I68&gt;=67401,I68&lt;=67602),"Kraj Vysočina",(IF(AND(I68&gt;=40001,I68&lt;=44101),"Ústecký kraj",(IF(AND(I68&gt;=46001,I68&lt;=47201),"Liberecký kraj",(IF(AND(I68&gt;=51202,I68&lt;=51401),"Liberecký kraj",(IF(AND(I68&gt;=53002,I68&lt;=53976),"Pardubický kraj",(IF(AND(I68&gt;=56002,I68&lt;=57201),"Pardubický kraj",(IF(AND(I68&gt;=60200,I68&lt;=67201),"Jihomoravský kraj",(IF(AND(I68&gt;=67801,I68&lt;=68501),"Jihomoravský kraj",(IF(AND(I68&gt;=69002,I68&lt;=69801),"Jihomoravský kraj",(IF(AND(I68&gt;=68601,I68&lt;=68801),"Zlínský kraj",(IF(AND(I68&gt;=75501,I68&lt;=76901),"Zlínský kraj",(IF(AND(I68&gt;=70030,I68&lt;=74901),"Moravskoslezský kraj",(IF(AND(I68&gt;=75000,I68&lt;=75368),"Olomoucký kraj",(IF(AND(I68&gt;=77200,I68&lt;=79862),"Olomoucký kraj",(IF(AND(I68&gt;=50011,I68&lt;=50301),"Královéhradecký kraj",(IF(AND(I68&gt;=54301,I68&lt;=54303),"Královéhradecký kraj","0")))))))))))))))))))))))))))))))))))))))))))))))</f>
        <v>Praha</v>
      </c>
      <c r="AB68" t="s">
        <v>998</v>
      </c>
      <c r="AD68" t="s">
        <v>998</v>
      </c>
      <c r="AE68" t="s">
        <v>998</v>
      </c>
      <c r="AF68" t="s">
        <v>998</v>
      </c>
      <c r="AG68" s="107">
        <v>0</v>
      </c>
      <c r="AH68" s="107">
        <v>0</v>
      </c>
      <c r="AI68" s="107">
        <v>0</v>
      </c>
      <c r="AJ68" t="s">
        <v>1012</v>
      </c>
    </row>
    <row r="69" spans="1:37" x14ac:dyDescent="0.45">
      <c r="A69" t="s">
        <v>4107</v>
      </c>
      <c r="B69" t="s">
        <v>9901</v>
      </c>
      <c r="C69" t="s">
        <v>1002</v>
      </c>
      <c r="D69" t="s">
        <v>9902</v>
      </c>
      <c r="E69" t="s">
        <v>992</v>
      </c>
      <c r="F69" t="s">
        <v>9903</v>
      </c>
      <c r="G69">
        <v>29</v>
      </c>
      <c r="H69" t="s">
        <v>1266</v>
      </c>
      <c r="I69">
        <v>10000</v>
      </c>
      <c r="K69" t="s">
        <v>9904</v>
      </c>
      <c r="L69" s="106">
        <v>24040</v>
      </c>
      <c r="M69">
        <v>13015585</v>
      </c>
      <c r="N69" t="s">
        <v>996</v>
      </c>
      <c r="O69" t="s">
        <v>12</v>
      </c>
      <c r="P69" t="s">
        <v>997</v>
      </c>
      <c r="R69" s="109" t="str">
        <f>IF(OR(P69="SB",Q69="SB"),"SB",0)</f>
        <v>SB</v>
      </c>
      <c r="T69" s="110" t="s">
        <v>998</v>
      </c>
      <c r="V69" s="113" t="str">
        <f>IF(AND(I69&gt;=10000,I69&lt;=19900),"Praha",(IF(AND(I69&gt;=25001,I69&lt;=29501),"Středočeský kraj",(IF(AND(I69&gt;=30100,I69&lt;=34972),"Středočeský kraj",(IF(AND(I69&gt;=35002,I69&lt;=36271),"Karlovarský kraj",(IF(AND(I69&gt;=37001,I69&lt;=39201),"Jihočeský kraj",(IF(AND(I69&gt;=39701,I69&lt;=39901),"Jihočeský kraj",(IF(AND(I69&gt;=39301,I69&lt;=39601),"Kraj Vysočina",(IF(AND(I69&gt;=58001,I69&lt;=59501),"Kraj Vysočina",(IF(AND(I69&gt;=67401,I69&lt;=67602),"Kraj Vysočina",(IF(AND(I69&gt;=40001,I69&lt;=44101),"Ústecký kraj",(IF(AND(I69&gt;=46001,I69&lt;=47201),"Liberecký kraj",(IF(AND(I69&gt;=51202,I69&lt;=51401),"Liberecký kraj",(IF(AND(I69&gt;=53002,I69&lt;=53976),"Pardubický kraj",(IF(AND(I69&gt;=56002,I69&lt;=57201),"Pardubický kraj",(IF(AND(I69&gt;=60200,I69&lt;=67201),"Jihomoravský kraj",(IF(AND(I69&gt;=67801,I69&lt;=68501),"Jihomoravský kraj",(IF(AND(I69&gt;=69002,I69&lt;=69801),"Jihomoravský kraj",(IF(AND(I69&gt;=68601,I69&lt;=68801),"Zlínský kraj",(IF(AND(I69&gt;=75501,I69&lt;=76901),"Zlínský kraj",(IF(AND(I69&gt;=70030,I69&lt;=74901),"Moravskoslezský kraj",(IF(AND(I69&gt;=75000,I69&lt;=75368),"Olomoucký kraj",(IF(AND(I69&gt;=77200,I69&lt;=79862),"Olomoucký kraj",(IF(AND(I69&gt;=50011,I69&lt;=50301),"Královéhradecký kraj",(IF(AND(I69&gt;=54301,I69&lt;=54303),"Královéhradecký kraj","0")))))))))))))))))))))))))))))))))))))))))))))))</f>
        <v>Praha</v>
      </c>
      <c r="AB69" t="s">
        <v>998</v>
      </c>
      <c r="AD69" t="s">
        <v>998</v>
      </c>
      <c r="AE69" t="s">
        <v>998</v>
      </c>
      <c r="AF69" t="s">
        <v>998</v>
      </c>
      <c r="AG69" s="107">
        <v>0</v>
      </c>
      <c r="AH69" s="107">
        <v>0</v>
      </c>
      <c r="AI69" s="107">
        <v>0</v>
      </c>
      <c r="AJ69" t="s">
        <v>1012</v>
      </c>
    </row>
    <row r="70" spans="1:37" x14ac:dyDescent="0.45">
      <c r="A70" t="s">
        <v>4676</v>
      </c>
      <c r="B70" t="s">
        <v>9936</v>
      </c>
      <c r="C70" t="s">
        <v>1002</v>
      </c>
      <c r="D70" t="s">
        <v>9937</v>
      </c>
      <c r="E70" t="s">
        <v>992</v>
      </c>
      <c r="F70" t="s">
        <v>9938</v>
      </c>
      <c r="G70">
        <v>22</v>
      </c>
      <c r="H70" t="s">
        <v>1266</v>
      </c>
      <c r="I70">
        <v>10000</v>
      </c>
      <c r="K70" t="s">
        <v>9939</v>
      </c>
      <c r="L70" s="106">
        <v>30984</v>
      </c>
      <c r="M70">
        <v>13026703</v>
      </c>
      <c r="N70" t="s">
        <v>996</v>
      </c>
      <c r="O70" t="s">
        <v>12</v>
      </c>
      <c r="P70" t="s">
        <v>997</v>
      </c>
      <c r="R70" s="109" t="str">
        <f>IF(OR(P70="SB",Q70="SB"),"SB",0)</f>
        <v>SB</v>
      </c>
      <c r="T70" s="110" t="s">
        <v>998</v>
      </c>
      <c r="V70" s="113" t="str">
        <f>IF(AND(I70&gt;=10000,I70&lt;=19900),"Praha",(IF(AND(I70&gt;=25001,I70&lt;=29501),"Středočeský kraj",(IF(AND(I70&gt;=30100,I70&lt;=34972),"Středočeský kraj",(IF(AND(I70&gt;=35002,I70&lt;=36271),"Karlovarský kraj",(IF(AND(I70&gt;=37001,I70&lt;=39201),"Jihočeský kraj",(IF(AND(I70&gt;=39701,I70&lt;=39901),"Jihočeský kraj",(IF(AND(I70&gt;=39301,I70&lt;=39601),"Kraj Vysočina",(IF(AND(I70&gt;=58001,I70&lt;=59501),"Kraj Vysočina",(IF(AND(I70&gt;=67401,I70&lt;=67602),"Kraj Vysočina",(IF(AND(I70&gt;=40001,I70&lt;=44101),"Ústecký kraj",(IF(AND(I70&gt;=46001,I70&lt;=47201),"Liberecký kraj",(IF(AND(I70&gt;=51202,I70&lt;=51401),"Liberecký kraj",(IF(AND(I70&gt;=53002,I70&lt;=53976),"Pardubický kraj",(IF(AND(I70&gt;=56002,I70&lt;=57201),"Pardubický kraj",(IF(AND(I70&gt;=60200,I70&lt;=67201),"Jihomoravský kraj",(IF(AND(I70&gt;=67801,I70&lt;=68501),"Jihomoravský kraj",(IF(AND(I70&gt;=69002,I70&lt;=69801),"Jihomoravský kraj",(IF(AND(I70&gt;=68601,I70&lt;=68801),"Zlínský kraj",(IF(AND(I70&gt;=75501,I70&lt;=76901),"Zlínský kraj",(IF(AND(I70&gt;=70030,I70&lt;=74901),"Moravskoslezský kraj",(IF(AND(I70&gt;=75000,I70&lt;=75368),"Olomoucký kraj",(IF(AND(I70&gt;=77200,I70&lt;=79862),"Olomoucký kraj",(IF(AND(I70&gt;=50011,I70&lt;=50301),"Královéhradecký kraj",(IF(AND(I70&gt;=54301,I70&lt;=54303),"Královéhradecký kraj","0")))))))))))))))))))))))))))))))))))))))))))))))</f>
        <v>Praha</v>
      </c>
      <c r="AB70" t="s">
        <v>998</v>
      </c>
      <c r="AD70" t="s">
        <v>998</v>
      </c>
      <c r="AE70" t="s">
        <v>998</v>
      </c>
      <c r="AF70" t="s">
        <v>998</v>
      </c>
      <c r="AG70" s="107">
        <v>0</v>
      </c>
      <c r="AH70" s="107">
        <v>0</v>
      </c>
      <c r="AI70" s="107">
        <v>0</v>
      </c>
      <c r="AJ70" t="s">
        <v>1012</v>
      </c>
    </row>
    <row r="71" spans="1:37" x14ac:dyDescent="0.45">
      <c r="A71" t="s">
        <v>1468</v>
      </c>
      <c r="B71" t="s">
        <v>11223</v>
      </c>
      <c r="C71" t="s">
        <v>1002</v>
      </c>
      <c r="D71" t="s">
        <v>11224</v>
      </c>
      <c r="E71" t="s">
        <v>992</v>
      </c>
      <c r="F71" t="s">
        <v>9997</v>
      </c>
      <c r="G71">
        <v>347</v>
      </c>
      <c r="H71" t="s">
        <v>1266</v>
      </c>
      <c r="I71">
        <v>10000</v>
      </c>
      <c r="K71" t="s">
        <v>11225</v>
      </c>
      <c r="L71" s="106">
        <v>27922</v>
      </c>
      <c r="M71">
        <v>13018013</v>
      </c>
      <c r="N71" t="s">
        <v>996</v>
      </c>
      <c r="O71" t="s">
        <v>12</v>
      </c>
      <c r="P71" t="s">
        <v>997</v>
      </c>
      <c r="R71" s="109" t="str">
        <f>IF(OR(P71="SB",Q71="SB"),"SB",0)</f>
        <v>SB</v>
      </c>
      <c r="T71" s="110" t="s">
        <v>998</v>
      </c>
      <c r="V71" s="113" t="str">
        <f>IF(AND(I71&gt;=10000,I71&lt;=19900),"Praha",(IF(AND(I71&gt;=25001,I71&lt;=29501),"Středočeský kraj",(IF(AND(I71&gt;=30100,I71&lt;=34972),"Středočeský kraj",(IF(AND(I71&gt;=35002,I71&lt;=36271),"Karlovarský kraj",(IF(AND(I71&gt;=37001,I71&lt;=39201),"Jihočeský kraj",(IF(AND(I71&gt;=39701,I71&lt;=39901),"Jihočeský kraj",(IF(AND(I71&gt;=39301,I71&lt;=39601),"Kraj Vysočina",(IF(AND(I71&gt;=58001,I71&lt;=59501),"Kraj Vysočina",(IF(AND(I71&gt;=67401,I71&lt;=67602),"Kraj Vysočina",(IF(AND(I71&gt;=40001,I71&lt;=44101),"Ústecký kraj",(IF(AND(I71&gt;=46001,I71&lt;=47201),"Liberecký kraj",(IF(AND(I71&gt;=51202,I71&lt;=51401),"Liberecký kraj",(IF(AND(I71&gt;=53002,I71&lt;=53976),"Pardubický kraj",(IF(AND(I71&gt;=56002,I71&lt;=57201),"Pardubický kraj",(IF(AND(I71&gt;=60200,I71&lt;=67201),"Jihomoravský kraj",(IF(AND(I71&gt;=67801,I71&lt;=68501),"Jihomoravský kraj",(IF(AND(I71&gt;=69002,I71&lt;=69801),"Jihomoravský kraj",(IF(AND(I71&gt;=68601,I71&lt;=68801),"Zlínský kraj",(IF(AND(I71&gt;=75501,I71&lt;=76901),"Zlínský kraj",(IF(AND(I71&gt;=70030,I71&lt;=74901),"Moravskoslezský kraj",(IF(AND(I71&gt;=75000,I71&lt;=75368),"Olomoucký kraj",(IF(AND(I71&gt;=77200,I71&lt;=79862),"Olomoucký kraj",(IF(AND(I71&gt;=50011,I71&lt;=50301),"Královéhradecký kraj",(IF(AND(I71&gt;=54301,I71&lt;=54303),"Královéhradecký kraj","0")))))))))))))))))))))))))))))))))))))))))))))))</f>
        <v>Praha</v>
      </c>
      <c r="AB71" t="s">
        <v>998</v>
      </c>
      <c r="AD71" t="s">
        <v>998</v>
      </c>
      <c r="AE71" t="s">
        <v>998</v>
      </c>
      <c r="AF71" t="s">
        <v>998</v>
      </c>
      <c r="AG71" s="107">
        <v>0</v>
      </c>
      <c r="AH71" s="107">
        <v>0</v>
      </c>
      <c r="AI71" s="107">
        <v>0</v>
      </c>
      <c r="AJ71" t="s">
        <v>1012</v>
      </c>
    </row>
    <row r="72" spans="1:37" x14ac:dyDescent="0.45">
      <c r="A72" t="s">
        <v>1111</v>
      </c>
      <c r="B72" t="s">
        <v>11290</v>
      </c>
      <c r="C72" t="s">
        <v>1002</v>
      </c>
      <c r="D72" t="s">
        <v>11291</v>
      </c>
      <c r="E72" t="s">
        <v>992</v>
      </c>
      <c r="F72" t="s">
        <v>4259</v>
      </c>
      <c r="G72">
        <v>17</v>
      </c>
      <c r="H72" t="s">
        <v>12</v>
      </c>
      <c r="I72">
        <v>10000</v>
      </c>
      <c r="K72" t="s">
        <v>11292</v>
      </c>
      <c r="L72" s="106">
        <v>28539</v>
      </c>
      <c r="M72">
        <v>11437317</v>
      </c>
      <c r="N72" t="s">
        <v>2743</v>
      </c>
      <c r="O72" t="s">
        <v>12</v>
      </c>
      <c r="P72" t="s">
        <v>997</v>
      </c>
      <c r="R72" s="109" t="str">
        <f>IF(OR(P72="SB",Q72="SB"),"SB",0)</f>
        <v>SB</v>
      </c>
      <c r="T72" s="110" t="s">
        <v>998</v>
      </c>
      <c r="V72" s="113" t="str">
        <f>IF(AND(I72&gt;=10000,I72&lt;=19900),"Praha",(IF(AND(I72&gt;=25001,I72&lt;=29501),"Středočeský kraj",(IF(AND(I72&gt;=30100,I72&lt;=34972),"Středočeský kraj",(IF(AND(I72&gt;=35002,I72&lt;=36271),"Karlovarský kraj",(IF(AND(I72&gt;=37001,I72&lt;=39201),"Jihočeský kraj",(IF(AND(I72&gt;=39701,I72&lt;=39901),"Jihočeský kraj",(IF(AND(I72&gt;=39301,I72&lt;=39601),"Kraj Vysočina",(IF(AND(I72&gt;=58001,I72&lt;=59501),"Kraj Vysočina",(IF(AND(I72&gt;=67401,I72&lt;=67602),"Kraj Vysočina",(IF(AND(I72&gt;=40001,I72&lt;=44101),"Ústecký kraj",(IF(AND(I72&gt;=46001,I72&lt;=47201),"Liberecký kraj",(IF(AND(I72&gt;=51202,I72&lt;=51401),"Liberecký kraj",(IF(AND(I72&gt;=53002,I72&lt;=53976),"Pardubický kraj",(IF(AND(I72&gt;=56002,I72&lt;=57201),"Pardubický kraj",(IF(AND(I72&gt;=60200,I72&lt;=67201),"Jihomoravský kraj",(IF(AND(I72&gt;=67801,I72&lt;=68501),"Jihomoravský kraj",(IF(AND(I72&gt;=69002,I72&lt;=69801),"Jihomoravský kraj",(IF(AND(I72&gt;=68601,I72&lt;=68801),"Zlínský kraj",(IF(AND(I72&gt;=75501,I72&lt;=76901),"Zlínský kraj",(IF(AND(I72&gt;=70030,I72&lt;=74901),"Moravskoslezský kraj",(IF(AND(I72&gt;=75000,I72&lt;=75368),"Olomoucký kraj",(IF(AND(I72&gt;=77200,I72&lt;=79862),"Olomoucký kraj",(IF(AND(I72&gt;=50011,I72&lt;=50301),"Královéhradecký kraj",(IF(AND(I72&gt;=54301,I72&lt;=54303),"Královéhradecký kraj","0")))))))))))))))))))))))))))))))))))))))))))))))</f>
        <v>Praha</v>
      </c>
      <c r="AB72" t="s">
        <v>998</v>
      </c>
      <c r="AD72" t="s">
        <v>998</v>
      </c>
      <c r="AE72" t="s">
        <v>998</v>
      </c>
      <c r="AF72" t="s">
        <v>998</v>
      </c>
      <c r="AG72" s="107">
        <v>0</v>
      </c>
      <c r="AH72" s="107">
        <v>0</v>
      </c>
      <c r="AI72" s="107">
        <v>0</v>
      </c>
      <c r="AJ72" t="s">
        <v>1012</v>
      </c>
    </row>
    <row r="73" spans="1:37" x14ac:dyDescent="0.45">
      <c r="A73" t="s">
        <v>4524</v>
      </c>
      <c r="B73" t="s">
        <v>12403</v>
      </c>
      <c r="C73" t="s">
        <v>1002</v>
      </c>
      <c r="D73" t="s">
        <v>12404</v>
      </c>
      <c r="E73" t="s">
        <v>992</v>
      </c>
      <c r="F73" t="s">
        <v>12405</v>
      </c>
      <c r="G73">
        <v>1</v>
      </c>
      <c r="H73" t="s">
        <v>1266</v>
      </c>
      <c r="I73">
        <v>10000</v>
      </c>
      <c r="J73" s="108">
        <v>776553533</v>
      </c>
      <c r="K73" t="s">
        <v>12406</v>
      </c>
      <c r="L73" s="106">
        <v>29094</v>
      </c>
      <c r="M73">
        <v>15701374</v>
      </c>
      <c r="N73" t="s">
        <v>4084</v>
      </c>
      <c r="O73" t="s">
        <v>12</v>
      </c>
      <c r="P73" t="s">
        <v>997</v>
      </c>
      <c r="R73" s="109" t="str">
        <f>IF(OR(P73="SB",Q73="SB"),"SB",0)</f>
        <v>SB</v>
      </c>
      <c r="T73" s="110" t="s">
        <v>998</v>
      </c>
      <c r="V73" s="113" t="str">
        <f>IF(AND(I73&gt;=10000,I73&lt;=19900),"Praha",(IF(AND(I73&gt;=25001,I73&lt;=29501),"Středočeský kraj",(IF(AND(I73&gt;=30100,I73&lt;=34972),"Středočeský kraj",(IF(AND(I73&gt;=35002,I73&lt;=36271),"Karlovarský kraj",(IF(AND(I73&gt;=37001,I73&lt;=39201),"Jihočeský kraj",(IF(AND(I73&gt;=39701,I73&lt;=39901),"Jihočeský kraj",(IF(AND(I73&gt;=39301,I73&lt;=39601),"Kraj Vysočina",(IF(AND(I73&gt;=58001,I73&lt;=59501),"Kraj Vysočina",(IF(AND(I73&gt;=67401,I73&lt;=67602),"Kraj Vysočina",(IF(AND(I73&gt;=40001,I73&lt;=44101),"Ústecký kraj",(IF(AND(I73&gt;=46001,I73&lt;=47201),"Liberecký kraj",(IF(AND(I73&gt;=51202,I73&lt;=51401),"Liberecký kraj",(IF(AND(I73&gt;=53002,I73&lt;=53976),"Pardubický kraj",(IF(AND(I73&gt;=56002,I73&lt;=57201),"Pardubický kraj",(IF(AND(I73&gt;=60200,I73&lt;=67201),"Jihomoravský kraj",(IF(AND(I73&gt;=67801,I73&lt;=68501),"Jihomoravský kraj",(IF(AND(I73&gt;=69002,I73&lt;=69801),"Jihomoravský kraj",(IF(AND(I73&gt;=68601,I73&lt;=68801),"Zlínský kraj",(IF(AND(I73&gt;=75501,I73&lt;=76901),"Zlínský kraj",(IF(AND(I73&gt;=70030,I73&lt;=74901),"Moravskoslezský kraj",(IF(AND(I73&gt;=75000,I73&lt;=75368),"Olomoucký kraj",(IF(AND(I73&gt;=77200,I73&lt;=79862),"Olomoucký kraj",(IF(AND(I73&gt;=50011,I73&lt;=50301),"Královéhradecký kraj",(IF(AND(I73&gt;=54301,I73&lt;=54303),"Královéhradecký kraj","0")))))))))))))))))))))))))))))))))))))))))))))))</f>
        <v>Praha</v>
      </c>
      <c r="AB73" t="s">
        <v>998</v>
      </c>
      <c r="AD73" t="s">
        <v>998</v>
      </c>
      <c r="AE73" t="s">
        <v>998</v>
      </c>
      <c r="AF73" t="s">
        <v>998</v>
      </c>
      <c r="AG73" s="107">
        <v>300</v>
      </c>
      <c r="AH73" s="107">
        <v>0</v>
      </c>
      <c r="AI73" s="107">
        <v>0</v>
      </c>
      <c r="AJ73" t="s">
        <v>999</v>
      </c>
      <c r="AK73" s="106">
        <v>45015</v>
      </c>
    </row>
    <row r="74" spans="1:37" x14ac:dyDescent="0.45">
      <c r="A74" t="s">
        <v>1112</v>
      </c>
      <c r="B74" t="s">
        <v>12435</v>
      </c>
      <c r="C74" t="s">
        <v>990</v>
      </c>
      <c r="D74" t="s">
        <v>12436</v>
      </c>
      <c r="E74" t="s">
        <v>992</v>
      </c>
      <c r="F74" t="s">
        <v>12437</v>
      </c>
      <c r="G74">
        <v>1332</v>
      </c>
      <c r="H74" t="s">
        <v>1266</v>
      </c>
      <c r="I74">
        <v>10000</v>
      </c>
      <c r="K74" t="s">
        <v>12438</v>
      </c>
      <c r="L74" s="106">
        <v>34259</v>
      </c>
      <c r="M74">
        <v>12928184</v>
      </c>
      <c r="N74" t="s">
        <v>996</v>
      </c>
      <c r="O74" t="s">
        <v>12</v>
      </c>
      <c r="P74" t="s">
        <v>997</v>
      </c>
      <c r="R74" s="109" t="str">
        <f>IF(OR(P74="SB",Q74="SB"),"SB",0)</f>
        <v>SB</v>
      </c>
      <c r="T74" s="110" t="s">
        <v>998</v>
      </c>
      <c r="V74" s="113" t="str">
        <f>IF(AND(I74&gt;=10000,I74&lt;=19900),"Praha",(IF(AND(I74&gt;=25001,I74&lt;=29501),"Středočeský kraj",(IF(AND(I74&gt;=30100,I74&lt;=34972),"Středočeský kraj",(IF(AND(I74&gt;=35002,I74&lt;=36271),"Karlovarský kraj",(IF(AND(I74&gt;=37001,I74&lt;=39201),"Jihočeský kraj",(IF(AND(I74&gt;=39701,I74&lt;=39901),"Jihočeský kraj",(IF(AND(I74&gt;=39301,I74&lt;=39601),"Kraj Vysočina",(IF(AND(I74&gt;=58001,I74&lt;=59501),"Kraj Vysočina",(IF(AND(I74&gt;=67401,I74&lt;=67602),"Kraj Vysočina",(IF(AND(I74&gt;=40001,I74&lt;=44101),"Ústecký kraj",(IF(AND(I74&gt;=46001,I74&lt;=47201),"Liberecký kraj",(IF(AND(I74&gt;=51202,I74&lt;=51401),"Liberecký kraj",(IF(AND(I74&gt;=53002,I74&lt;=53976),"Pardubický kraj",(IF(AND(I74&gt;=56002,I74&lt;=57201),"Pardubický kraj",(IF(AND(I74&gt;=60200,I74&lt;=67201),"Jihomoravský kraj",(IF(AND(I74&gt;=67801,I74&lt;=68501),"Jihomoravský kraj",(IF(AND(I74&gt;=69002,I74&lt;=69801),"Jihomoravský kraj",(IF(AND(I74&gt;=68601,I74&lt;=68801),"Zlínský kraj",(IF(AND(I74&gt;=75501,I74&lt;=76901),"Zlínský kraj",(IF(AND(I74&gt;=70030,I74&lt;=74901),"Moravskoslezský kraj",(IF(AND(I74&gt;=75000,I74&lt;=75368),"Olomoucký kraj",(IF(AND(I74&gt;=77200,I74&lt;=79862),"Olomoucký kraj",(IF(AND(I74&gt;=50011,I74&lt;=50301),"Královéhradecký kraj",(IF(AND(I74&gt;=54301,I74&lt;=54303),"Královéhradecký kraj","0")))))))))))))))))))))))))))))))))))))))))))))))</f>
        <v>Praha</v>
      </c>
      <c r="AB74" t="s">
        <v>998</v>
      </c>
      <c r="AD74" t="s">
        <v>998</v>
      </c>
      <c r="AE74" t="s">
        <v>998</v>
      </c>
      <c r="AF74" t="s">
        <v>998</v>
      </c>
      <c r="AG74" s="107">
        <v>0</v>
      </c>
      <c r="AH74" s="107">
        <v>0</v>
      </c>
      <c r="AI74" s="107">
        <v>0</v>
      </c>
      <c r="AJ74" t="s">
        <v>1012</v>
      </c>
    </row>
    <row r="75" spans="1:37" x14ac:dyDescent="0.45">
      <c r="A75" t="s">
        <v>1570</v>
      </c>
      <c r="B75" t="s">
        <v>12876</v>
      </c>
      <c r="C75" t="s">
        <v>990</v>
      </c>
      <c r="D75" t="s">
        <v>12877</v>
      </c>
      <c r="E75" t="s">
        <v>992</v>
      </c>
      <c r="F75" t="s">
        <v>4082</v>
      </c>
      <c r="G75">
        <v>40</v>
      </c>
      <c r="H75" t="s">
        <v>12</v>
      </c>
      <c r="I75">
        <v>10000</v>
      </c>
      <c r="K75" t="s">
        <v>12878</v>
      </c>
      <c r="L75" s="106">
        <v>39648</v>
      </c>
      <c r="M75">
        <v>14640438</v>
      </c>
      <c r="N75" t="s">
        <v>996</v>
      </c>
      <c r="O75" t="s">
        <v>12</v>
      </c>
      <c r="P75" t="s">
        <v>997</v>
      </c>
      <c r="R75" s="109" t="str">
        <f>IF(OR(P75="SB",Q75="SB"),"SB",0)</f>
        <v>SB</v>
      </c>
      <c r="T75" s="110" t="s">
        <v>998</v>
      </c>
      <c r="V75" s="113" t="str">
        <f>IF(AND(I75&gt;=10000,I75&lt;=19900),"Praha",(IF(AND(I75&gt;=25001,I75&lt;=29501),"Středočeský kraj",(IF(AND(I75&gt;=30100,I75&lt;=34972),"Středočeský kraj",(IF(AND(I75&gt;=35002,I75&lt;=36271),"Karlovarský kraj",(IF(AND(I75&gt;=37001,I75&lt;=39201),"Jihočeský kraj",(IF(AND(I75&gt;=39701,I75&lt;=39901),"Jihočeský kraj",(IF(AND(I75&gt;=39301,I75&lt;=39601),"Kraj Vysočina",(IF(AND(I75&gt;=58001,I75&lt;=59501),"Kraj Vysočina",(IF(AND(I75&gt;=67401,I75&lt;=67602),"Kraj Vysočina",(IF(AND(I75&gt;=40001,I75&lt;=44101),"Ústecký kraj",(IF(AND(I75&gt;=46001,I75&lt;=47201),"Liberecký kraj",(IF(AND(I75&gt;=51202,I75&lt;=51401),"Liberecký kraj",(IF(AND(I75&gt;=53002,I75&lt;=53976),"Pardubický kraj",(IF(AND(I75&gt;=56002,I75&lt;=57201),"Pardubický kraj",(IF(AND(I75&gt;=60200,I75&lt;=67201),"Jihomoravský kraj",(IF(AND(I75&gt;=67801,I75&lt;=68501),"Jihomoravský kraj",(IF(AND(I75&gt;=69002,I75&lt;=69801),"Jihomoravský kraj",(IF(AND(I75&gt;=68601,I75&lt;=68801),"Zlínský kraj",(IF(AND(I75&gt;=75501,I75&lt;=76901),"Zlínský kraj",(IF(AND(I75&gt;=70030,I75&lt;=74901),"Moravskoslezský kraj",(IF(AND(I75&gt;=75000,I75&lt;=75368),"Olomoucký kraj",(IF(AND(I75&gt;=77200,I75&lt;=79862),"Olomoucký kraj",(IF(AND(I75&gt;=50011,I75&lt;=50301),"Královéhradecký kraj",(IF(AND(I75&gt;=54301,I75&lt;=54303),"Královéhradecký kraj","0")))))))))))))))))))))))))))))))))))))))))))))))</f>
        <v>Praha</v>
      </c>
      <c r="AB75" t="s">
        <v>998</v>
      </c>
      <c r="AD75" t="s">
        <v>998</v>
      </c>
      <c r="AE75" t="s">
        <v>998</v>
      </c>
      <c r="AF75" t="s">
        <v>998</v>
      </c>
      <c r="AG75" s="107">
        <v>300</v>
      </c>
      <c r="AH75" s="107">
        <v>0</v>
      </c>
      <c r="AI75" s="107">
        <v>0</v>
      </c>
      <c r="AJ75" t="s">
        <v>999</v>
      </c>
      <c r="AK75" s="106">
        <v>44923</v>
      </c>
    </row>
    <row r="76" spans="1:37" x14ac:dyDescent="0.45">
      <c r="A76" t="s">
        <v>1686</v>
      </c>
      <c r="B76" t="s">
        <v>13019</v>
      </c>
      <c r="C76" t="s">
        <v>1002</v>
      </c>
      <c r="D76" t="s">
        <v>13023</v>
      </c>
      <c r="E76" t="s">
        <v>992</v>
      </c>
      <c r="F76" t="s">
        <v>13017</v>
      </c>
      <c r="G76" t="s">
        <v>13024</v>
      </c>
      <c r="H76" t="s">
        <v>1078</v>
      </c>
      <c r="I76">
        <v>10000</v>
      </c>
      <c r="K76" t="s">
        <v>13025</v>
      </c>
      <c r="L76" s="106">
        <v>30587</v>
      </c>
      <c r="M76">
        <v>11431455</v>
      </c>
      <c r="N76" t="s">
        <v>2743</v>
      </c>
      <c r="O76" t="s">
        <v>12</v>
      </c>
      <c r="P76" t="s">
        <v>997</v>
      </c>
      <c r="R76" s="109" t="str">
        <f>IF(OR(P76="SB",Q76="SB"),"SB",0)</f>
        <v>SB</v>
      </c>
      <c r="T76" s="110" t="s">
        <v>998</v>
      </c>
      <c r="V76" s="113" t="str">
        <f>IF(AND(I76&gt;=10000,I76&lt;=19900),"Praha",(IF(AND(I76&gt;=25001,I76&lt;=29501),"Středočeský kraj",(IF(AND(I76&gt;=30100,I76&lt;=34972),"Středočeský kraj",(IF(AND(I76&gt;=35002,I76&lt;=36271),"Karlovarský kraj",(IF(AND(I76&gt;=37001,I76&lt;=39201),"Jihočeský kraj",(IF(AND(I76&gt;=39701,I76&lt;=39901),"Jihočeský kraj",(IF(AND(I76&gt;=39301,I76&lt;=39601),"Kraj Vysočina",(IF(AND(I76&gt;=58001,I76&lt;=59501),"Kraj Vysočina",(IF(AND(I76&gt;=67401,I76&lt;=67602),"Kraj Vysočina",(IF(AND(I76&gt;=40001,I76&lt;=44101),"Ústecký kraj",(IF(AND(I76&gt;=46001,I76&lt;=47201),"Liberecký kraj",(IF(AND(I76&gt;=51202,I76&lt;=51401),"Liberecký kraj",(IF(AND(I76&gt;=53002,I76&lt;=53976),"Pardubický kraj",(IF(AND(I76&gt;=56002,I76&lt;=57201),"Pardubický kraj",(IF(AND(I76&gt;=60200,I76&lt;=67201),"Jihomoravský kraj",(IF(AND(I76&gt;=67801,I76&lt;=68501),"Jihomoravský kraj",(IF(AND(I76&gt;=69002,I76&lt;=69801),"Jihomoravský kraj",(IF(AND(I76&gt;=68601,I76&lt;=68801),"Zlínský kraj",(IF(AND(I76&gt;=75501,I76&lt;=76901),"Zlínský kraj",(IF(AND(I76&gt;=70030,I76&lt;=74901),"Moravskoslezský kraj",(IF(AND(I76&gt;=75000,I76&lt;=75368),"Olomoucký kraj",(IF(AND(I76&gt;=77200,I76&lt;=79862),"Olomoucký kraj",(IF(AND(I76&gt;=50011,I76&lt;=50301),"Královéhradecký kraj",(IF(AND(I76&gt;=54301,I76&lt;=54303),"Královéhradecký kraj","0")))))))))))))))))))))))))))))))))))))))))))))))</f>
        <v>Praha</v>
      </c>
      <c r="AB76" t="s">
        <v>998</v>
      </c>
      <c r="AD76" t="s">
        <v>998</v>
      </c>
      <c r="AE76" t="s">
        <v>998</v>
      </c>
      <c r="AF76" t="s">
        <v>998</v>
      </c>
      <c r="AG76" s="107">
        <v>300</v>
      </c>
      <c r="AH76" s="107">
        <v>0</v>
      </c>
      <c r="AI76" s="107">
        <v>0</v>
      </c>
      <c r="AJ76" t="s">
        <v>999</v>
      </c>
      <c r="AK76" s="106">
        <v>44924</v>
      </c>
    </row>
    <row r="77" spans="1:37" x14ac:dyDescent="0.45">
      <c r="A77" t="s">
        <v>1169</v>
      </c>
      <c r="B77" t="s">
        <v>13085</v>
      </c>
      <c r="C77" t="s">
        <v>990</v>
      </c>
      <c r="D77" t="s">
        <v>13122</v>
      </c>
      <c r="E77" t="s">
        <v>992</v>
      </c>
      <c r="F77" t="s">
        <v>13123</v>
      </c>
      <c r="G77">
        <v>20</v>
      </c>
      <c r="H77" t="s">
        <v>1266</v>
      </c>
      <c r="I77">
        <v>10000</v>
      </c>
      <c r="K77" t="s">
        <v>13124</v>
      </c>
      <c r="L77" s="106">
        <v>28695</v>
      </c>
      <c r="M77">
        <v>13418642</v>
      </c>
      <c r="N77" t="s">
        <v>996</v>
      </c>
      <c r="O77" t="s">
        <v>12</v>
      </c>
      <c r="P77" t="s">
        <v>997</v>
      </c>
      <c r="R77" s="109" t="str">
        <f>IF(OR(P77="SB",Q77="SB"),"SB",0)</f>
        <v>SB</v>
      </c>
      <c r="T77" s="110" t="s">
        <v>998</v>
      </c>
      <c r="V77" s="113" t="str">
        <f>IF(AND(I77&gt;=10000,I77&lt;=19900),"Praha",(IF(AND(I77&gt;=25001,I77&lt;=29501),"Středočeský kraj",(IF(AND(I77&gt;=30100,I77&lt;=34972),"Středočeský kraj",(IF(AND(I77&gt;=35002,I77&lt;=36271),"Karlovarský kraj",(IF(AND(I77&gt;=37001,I77&lt;=39201),"Jihočeský kraj",(IF(AND(I77&gt;=39701,I77&lt;=39901),"Jihočeský kraj",(IF(AND(I77&gt;=39301,I77&lt;=39601),"Kraj Vysočina",(IF(AND(I77&gt;=58001,I77&lt;=59501),"Kraj Vysočina",(IF(AND(I77&gt;=67401,I77&lt;=67602),"Kraj Vysočina",(IF(AND(I77&gt;=40001,I77&lt;=44101),"Ústecký kraj",(IF(AND(I77&gt;=46001,I77&lt;=47201),"Liberecký kraj",(IF(AND(I77&gt;=51202,I77&lt;=51401),"Liberecký kraj",(IF(AND(I77&gt;=53002,I77&lt;=53976),"Pardubický kraj",(IF(AND(I77&gt;=56002,I77&lt;=57201),"Pardubický kraj",(IF(AND(I77&gt;=60200,I77&lt;=67201),"Jihomoravský kraj",(IF(AND(I77&gt;=67801,I77&lt;=68501),"Jihomoravský kraj",(IF(AND(I77&gt;=69002,I77&lt;=69801),"Jihomoravský kraj",(IF(AND(I77&gt;=68601,I77&lt;=68801),"Zlínský kraj",(IF(AND(I77&gt;=75501,I77&lt;=76901),"Zlínský kraj",(IF(AND(I77&gt;=70030,I77&lt;=74901),"Moravskoslezský kraj",(IF(AND(I77&gt;=75000,I77&lt;=75368),"Olomoucký kraj",(IF(AND(I77&gt;=77200,I77&lt;=79862),"Olomoucký kraj",(IF(AND(I77&gt;=50011,I77&lt;=50301),"Královéhradecký kraj",(IF(AND(I77&gt;=54301,I77&lt;=54303),"Královéhradecký kraj","0")))))))))))))))))))))))))))))))))))))))))))))))</f>
        <v>Praha</v>
      </c>
      <c r="AB77" t="s">
        <v>998</v>
      </c>
      <c r="AD77" t="s">
        <v>998</v>
      </c>
      <c r="AE77" t="s">
        <v>998</v>
      </c>
      <c r="AF77" t="s">
        <v>998</v>
      </c>
      <c r="AG77" s="107">
        <v>0</v>
      </c>
      <c r="AH77" s="107">
        <v>0</v>
      </c>
      <c r="AI77" s="107">
        <v>0</v>
      </c>
      <c r="AJ77" t="s">
        <v>1012</v>
      </c>
    </row>
    <row r="78" spans="1:37" x14ac:dyDescent="0.45">
      <c r="A78" t="s">
        <v>2603</v>
      </c>
      <c r="B78" t="s">
        <v>14462</v>
      </c>
      <c r="C78" t="s">
        <v>990</v>
      </c>
      <c r="D78" t="s">
        <v>14468</v>
      </c>
      <c r="E78" t="s">
        <v>992</v>
      </c>
      <c r="F78" t="s">
        <v>14469</v>
      </c>
      <c r="G78">
        <v>267</v>
      </c>
      <c r="H78" t="s">
        <v>4265</v>
      </c>
      <c r="I78">
        <v>10000</v>
      </c>
      <c r="K78" t="s">
        <v>14470</v>
      </c>
      <c r="L78" s="106">
        <v>15868</v>
      </c>
      <c r="M78">
        <v>12982243</v>
      </c>
      <c r="N78" t="s">
        <v>996</v>
      </c>
      <c r="O78" t="s">
        <v>12</v>
      </c>
      <c r="P78" t="s">
        <v>997</v>
      </c>
      <c r="R78" s="109" t="str">
        <f>IF(OR(P78="SB",Q78="SB"),"SB",0)</f>
        <v>SB</v>
      </c>
      <c r="T78" s="110" t="s">
        <v>998</v>
      </c>
      <c r="V78" s="113" t="str">
        <f>IF(AND(I78&gt;=10000,I78&lt;=19900),"Praha",(IF(AND(I78&gt;=25001,I78&lt;=29501),"Středočeský kraj",(IF(AND(I78&gt;=30100,I78&lt;=34972),"Středočeský kraj",(IF(AND(I78&gt;=35002,I78&lt;=36271),"Karlovarský kraj",(IF(AND(I78&gt;=37001,I78&lt;=39201),"Jihočeský kraj",(IF(AND(I78&gt;=39701,I78&lt;=39901),"Jihočeský kraj",(IF(AND(I78&gt;=39301,I78&lt;=39601),"Kraj Vysočina",(IF(AND(I78&gt;=58001,I78&lt;=59501),"Kraj Vysočina",(IF(AND(I78&gt;=67401,I78&lt;=67602),"Kraj Vysočina",(IF(AND(I78&gt;=40001,I78&lt;=44101),"Ústecký kraj",(IF(AND(I78&gt;=46001,I78&lt;=47201),"Liberecký kraj",(IF(AND(I78&gt;=51202,I78&lt;=51401),"Liberecký kraj",(IF(AND(I78&gt;=53002,I78&lt;=53976),"Pardubický kraj",(IF(AND(I78&gt;=56002,I78&lt;=57201),"Pardubický kraj",(IF(AND(I78&gt;=60200,I78&lt;=67201),"Jihomoravský kraj",(IF(AND(I78&gt;=67801,I78&lt;=68501),"Jihomoravský kraj",(IF(AND(I78&gt;=69002,I78&lt;=69801),"Jihomoravský kraj",(IF(AND(I78&gt;=68601,I78&lt;=68801),"Zlínský kraj",(IF(AND(I78&gt;=75501,I78&lt;=76901),"Zlínský kraj",(IF(AND(I78&gt;=70030,I78&lt;=74901),"Moravskoslezský kraj",(IF(AND(I78&gt;=75000,I78&lt;=75368),"Olomoucký kraj",(IF(AND(I78&gt;=77200,I78&lt;=79862),"Olomoucký kraj",(IF(AND(I78&gt;=50011,I78&lt;=50301),"Královéhradecký kraj",(IF(AND(I78&gt;=54301,I78&lt;=54303),"Královéhradecký kraj","0")))))))))))))))))))))))))))))))))))))))))))))))</f>
        <v>Praha</v>
      </c>
      <c r="AB78" t="s">
        <v>998</v>
      </c>
      <c r="AD78" t="s">
        <v>998</v>
      </c>
      <c r="AE78" t="s">
        <v>998</v>
      </c>
      <c r="AF78" t="s">
        <v>998</v>
      </c>
      <c r="AG78" s="107">
        <v>0</v>
      </c>
      <c r="AH78" s="107">
        <v>0</v>
      </c>
      <c r="AI78" s="107">
        <v>0</v>
      </c>
      <c r="AJ78" t="s">
        <v>1012</v>
      </c>
    </row>
    <row r="79" spans="1:37" x14ac:dyDescent="0.45">
      <c r="A79" t="s">
        <v>988</v>
      </c>
      <c r="B79" t="s">
        <v>14636</v>
      </c>
      <c r="C79" t="s">
        <v>990</v>
      </c>
      <c r="D79" t="s">
        <v>14639</v>
      </c>
      <c r="E79" t="s">
        <v>992</v>
      </c>
      <c r="F79" t="s">
        <v>14201</v>
      </c>
      <c r="G79">
        <v>1</v>
      </c>
      <c r="H79" t="s">
        <v>1266</v>
      </c>
      <c r="I79">
        <v>10000</v>
      </c>
      <c r="K79" t="s">
        <v>14640</v>
      </c>
      <c r="L79" s="106">
        <v>29284</v>
      </c>
      <c r="M79">
        <v>10617766</v>
      </c>
      <c r="N79" t="s">
        <v>2743</v>
      </c>
      <c r="O79" t="s">
        <v>12</v>
      </c>
      <c r="P79" t="s">
        <v>997</v>
      </c>
      <c r="R79" s="109" t="str">
        <f>IF(OR(P79="SB",Q79="SB"),"SB",0)</f>
        <v>SB</v>
      </c>
      <c r="T79" s="110" t="s">
        <v>998</v>
      </c>
      <c r="V79" s="113" t="str">
        <f>IF(AND(I79&gt;=10000,I79&lt;=19900),"Praha",(IF(AND(I79&gt;=25001,I79&lt;=29501),"Středočeský kraj",(IF(AND(I79&gt;=30100,I79&lt;=34972),"Středočeský kraj",(IF(AND(I79&gt;=35002,I79&lt;=36271),"Karlovarský kraj",(IF(AND(I79&gt;=37001,I79&lt;=39201),"Jihočeský kraj",(IF(AND(I79&gt;=39701,I79&lt;=39901),"Jihočeský kraj",(IF(AND(I79&gt;=39301,I79&lt;=39601),"Kraj Vysočina",(IF(AND(I79&gt;=58001,I79&lt;=59501),"Kraj Vysočina",(IF(AND(I79&gt;=67401,I79&lt;=67602),"Kraj Vysočina",(IF(AND(I79&gt;=40001,I79&lt;=44101),"Ústecký kraj",(IF(AND(I79&gt;=46001,I79&lt;=47201),"Liberecký kraj",(IF(AND(I79&gt;=51202,I79&lt;=51401),"Liberecký kraj",(IF(AND(I79&gt;=53002,I79&lt;=53976),"Pardubický kraj",(IF(AND(I79&gt;=56002,I79&lt;=57201),"Pardubický kraj",(IF(AND(I79&gt;=60200,I79&lt;=67201),"Jihomoravský kraj",(IF(AND(I79&gt;=67801,I79&lt;=68501),"Jihomoravský kraj",(IF(AND(I79&gt;=69002,I79&lt;=69801),"Jihomoravský kraj",(IF(AND(I79&gt;=68601,I79&lt;=68801),"Zlínský kraj",(IF(AND(I79&gt;=75501,I79&lt;=76901),"Zlínský kraj",(IF(AND(I79&gt;=70030,I79&lt;=74901),"Moravskoslezský kraj",(IF(AND(I79&gt;=75000,I79&lt;=75368),"Olomoucký kraj",(IF(AND(I79&gt;=77200,I79&lt;=79862),"Olomoucký kraj",(IF(AND(I79&gt;=50011,I79&lt;=50301),"Královéhradecký kraj",(IF(AND(I79&gt;=54301,I79&lt;=54303),"Královéhradecký kraj","0")))))))))))))))))))))))))))))))))))))))))))))))</f>
        <v>Praha</v>
      </c>
      <c r="AB79" t="s">
        <v>998</v>
      </c>
      <c r="AD79" t="s">
        <v>998</v>
      </c>
      <c r="AE79" t="s">
        <v>998</v>
      </c>
      <c r="AF79" t="s">
        <v>998</v>
      </c>
      <c r="AG79" s="107">
        <v>300</v>
      </c>
      <c r="AH79" s="107">
        <v>0</v>
      </c>
      <c r="AI79" s="107">
        <v>0</v>
      </c>
      <c r="AJ79" t="s">
        <v>999</v>
      </c>
      <c r="AK79" s="106">
        <v>44924</v>
      </c>
    </row>
    <row r="80" spans="1:37" x14ac:dyDescent="0.45">
      <c r="A80" t="s">
        <v>1026</v>
      </c>
      <c r="B80" t="s">
        <v>14954</v>
      </c>
      <c r="C80" t="s">
        <v>990</v>
      </c>
      <c r="D80" t="s">
        <v>14955</v>
      </c>
      <c r="E80" t="s">
        <v>992</v>
      </c>
      <c r="F80" t="s">
        <v>3010</v>
      </c>
      <c r="G80">
        <v>2855</v>
      </c>
      <c r="H80" t="s">
        <v>14956</v>
      </c>
      <c r="I80">
        <v>10000</v>
      </c>
      <c r="K80" t="s">
        <v>14957</v>
      </c>
      <c r="L80" s="106">
        <v>34388</v>
      </c>
      <c r="M80">
        <v>13014979</v>
      </c>
      <c r="N80" t="s">
        <v>996</v>
      </c>
      <c r="O80" t="s">
        <v>12</v>
      </c>
      <c r="P80" t="s">
        <v>997</v>
      </c>
      <c r="R80" s="109" t="str">
        <f>IF(OR(P80="SB",Q80="SB"),"SB",0)</f>
        <v>SB</v>
      </c>
      <c r="T80" s="110" t="s">
        <v>998</v>
      </c>
      <c r="V80" s="113" t="str">
        <f>IF(AND(I80&gt;=10000,I80&lt;=19900),"Praha",(IF(AND(I80&gt;=25001,I80&lt;=29501),"Středočeský kraj",(IF(AND(I80&gt;=30100,I80&lt;=34972),"Středočeský kraj",(IF(AND(I80&gt;=35002,I80&lt;=36271),"Karlovarský kraj",(IF(AND(I80&gt;=37001,I80&lt;=39201),"Jihočeský kraj",(IF(AND(I80&gt;=39701,I80&lt;=39901),"Jihočeský kraj",(IF(AND(I80&gt;=39301,I80&lt;=39601),"Kraj Vysočina",(IF(AND(I80&gt;=58001,I80&lt;=59501),"Kraj Vysočina",(IF(AND(I80&gt;=67401,I80&lt;=67602),"Kraj Vysočina",(IF(AND(I80&gt;=40001,I80&lt;=44101),"Ústecký kraj",(IF(AND(I80&gt;=46001,I80&lt;=47201),"Liberecký kraj",(IF(AND(I80&gt;=51202,I80&lt;=51401),"Liberecký kraj",(IF(AND(I80&gt;=53002,I80&lt;=53976),"Pardubický kraj",(IF(AND(I80&gt;=56002,I80&lt;=57201),"Pardubický kraj",(IF(AND(I80&gt;=60200,I80&lt;=67201),"Jihomoravský kraj",(IF(AND(I80&gt;=67801,I80&lt;=68501),"Jihomoravský kraj",(IF(AND(I80&gt;=69002,I80&lt;=69801),"Jihomoravský kraj",(IF(AND(I80&gt;=68601,I80&lt;=68801),"Zlínský kraj",(IF(AND(I80&gt;=75501,I80&lt;=76901),"Zlínský kraj",(IF(AND(I80&gt;=70030,I80&lt;=74901),"Moravskoslezský kraj",(IF(AND(I80&gt;=75000,I80&lt;=75368),"Olomoucký kraj",(IF(AND(I80&gt;=77200,I80&lt;=79862),"Olomoucký kraj",(IF(AND(I80&gt;=50011,I80&lt;=50301),"Královéhradecký kraj",(IF(AND(I80&gt;=54301,I80&lt;=54303),"Královéhradecký kraj","0")))))))))))))))))))))))))))))))))))))))))))))))</f>
        <v>Praha</v>
      </c>
      <c r="AB80" t="s">
        <v>998</v>
      </c>
      <c r="AD80" t="s">
        <v>998</v>
      </c>
      <c r="AE80" t="s">
        <v>998</v>
      </c>
      <c r="AF80" t="s">
        <v>998</v>
      </c>
      <c r="AG80" s="107">
        <v>0</v>
      </c>
      <c r="AH80" s="107">
        <v>0</v>
      </c>
      <c r="AI80" s="107">
        <v>0</v>
      </c>
      <c r="AJ80" t="s">
        <v>1012</v>
      </c>
    </row>
    <row r="81" spans="1:37" x14ac:dyDescent="0.45">
      <c r="A81" t="s">
        <v>1206</v>
      </c>
      <c r="B81" t="s">
        <v>15205</v>
      </c>
      <c r="C81" t="s">
        <v>1002</v>
      </c>
      <c r="D81" t="s">
        <v>15206</v>
      </c>
      <c r="E81" t="s">
        <v>992</v>
      </c>
      <c r="F81" t="s">
        <v>15207</v>
      </c>
      <c r="G81">
        <v>569</v>
      </c>
      <c r="H81" t="s">
        <v>1266</v>
      </c>
      <c r="I81">
        <v>10000</v>
      </c>
      <c r="K81" t="s">
        <v>15208</v>
      </c>
      <c r="L81" s="106">
        <v>25478</v>
      </c>
      <c r="M81">
        <v>12981031</v>
      </c>
      <c r="N81" t="s">
        <v>996</v>
      </c>
      <c r="O81" t="s">
        <v>12</v>
      </c>
      <c r="P81" t="s">
        <v>997</v>
      </c>
      <c r="R81" s="109" t="str">
        <f>IF(OR(P81="SB",Q81="SB"),"SB",0)</f>
        <v>SB</v>
      </c>
      <c r="T81" s="110" t="s">
        <v>998</v>
      </c>
      <c r="V81" s="113" t="str">
        <f>IF(AND(I81&gt;=10000,I81&lt;=19900),"Praha",(IF(AND(I81&gt;=25001,I81&lt;=29501),"Středočeský kraj",(IF(AND(I81&gt;=30100,I81&lt;=34972),"Středočeský kraj",(IF(AND(I81&gt;=35002,I81&lt;=36271),"Karlovarský kraj",(IF(AND(I81&gt;=37001,I81&lt;=39201),"Jihočeský kraj",(IF(AND(I81&gt;=39701,I81&lt;=39901),"Jihočeský kraj",(IF(AND(I81&gt;=39301,I81&lt;=39601),"Kraj Vysočina",(IF(AND(I81&gt;=58001,I81&lt;=59501),"Kraj Vysočina",(IF(AND(I81&gt;=67401,I81&lt;=67602),"Kraj Vysočina",(IF(AND(I81&gt;=40001,I81&lt;=44101),"Ústecký kraj",(IF(AND(I81&gt;=46001,I81&lt;=47201),"Liberecký kraj",(IF(AND(I81&gt;=51202,I81&lt;=51401),"Liberecký kraj",(IF(AND(I81&gt;=53002,I81&lt;=53976),"Pardubický kraj",(IF(AND(I81&gt;=56002,I81&lt;=57201),"Pardubický kraj",(IF(AND(I81&gt;=60200,I81&lt;=67201),"Jihomoravský kraj",(IF(AND(I81&gt;=67801,I81&lt;=68501),"Jihomoravský kraj",(IF(AND(I81&gt;=69002,I81&lt;=69801),"Jihomoravský kraj",(IF(AND(I81&gt;=68601,I81&lt;=68801),"Zlínský kraj",(IF(AND(I81&gt;=75501,I81&lt;=76901),"Zlínský kraj",(IF(AND(I81&gt;=70030,I81&lt;=74901),"Moravskoslezský kraj",(IF(AND(I81&gt;=75000,I81&lt;=75368),"Olomoucký kraj",(IF(AND(I81&gt;=77200,I81&lt;=79862),"Olomoucký kraj",(IF(AND(I81&gt;=50011,I81&lt;=50301),"Královéhradecký kraj",(IF(AND(I81&gt;=54301,I81&lt;=54303),"Královéhradecký kraj","0")))))))))))))))))))))))))))))))))))))))))))))))</f>
        <v>Praha</v>
      </c>
      <c r="AB81" t="s">
        <v>998</v>
      </c>
      <c r="AD81" t="s">
        <v>998</v>
      </c>
      <c r="AE81" t="s">
        <v>998</v>
      </c>
      <c r="AF81" t="s">
        <v>998</v>
      </c>
      <c r="AG81" s="107">
        <v>0</v>
      </c>
      <c r="AH81" s="107">
        <v>0</v>
      </c>
      <c r="AI81" s="107">
        <v>0</v>
      </c>
      <c r="AJ81" t="s">
        <v>1012</v>
      </c>
    </row>
    <row r="82" spans="1:37" x14ac:dyDescent="0.45">
      <c r="A82" t="s">
        <v>1206</v>
      </c>
      <c r="B82" t="s">
        <v>15723</v>
      </c>
      <c r="C82" t="s">
        <v>1002</v>
      </c>
      <c r="D82" t="s">
        <v>15724</v>
      </c>
      <c r="E82" t="s">
        <v>992</v>
      </c>
      <c r="F82" t="s">
        <v>12405</v>
      </c>
      <c r="G82">
        <v>14</v>
      </c>
      <c r="H82" t="s">
        <v>1266</v>
      </c>
      <c r="I82">
        <v>10000</v>
      </c>
      <c r="K82" t="s">
        <v>15725</v>
      </c>
      <c r="L82" s="106">
        <v>29363</v>
      </c>
      <c r="M82">
        <v>12981637</v>
      </c>
      <c r="N82" t="s">
        <v>996</v>
      </c>
      <c r="O82" t="s">
        <v>12</v>
      </c>
      <c r="P82" t="s">
        <v>997</v>
      </c>
      <c r="R82" s="109" t="str">
        <f>IF(OR(P82="SB",Q82="SB"),"SB",0)</f>
        <v>SB</v>
      </c>
      <c r="T82" s="110" t="s">
        <v>998</v>
      </c>
      <c r="V82" s="113" t="str">
        <f>IF(AND(I82&gt;=10000,I82&lt;=19900),"Praha",(IF(AND(I82&gt;=25001,I82&lt;=29501),"Středočeský kraj",(IF(AND(I82&gt;=30100,I82&lt;=34972),"Středočeský kraj",(IF(AND(I82&gt;=35002,I82&lt;=36271),"Karlovarský kraj",(IF(AND(I82&gt;=37001,I82&lt;=39201),"Jihočeský kraj",(IF(AND(I82&gt;=39701,I82&lt;=39901),"Jihočeský kraj",(IF(AND(I82&gt;=39301,I82&lt;=39601),"Kraj Vysočina",(IF(AND(I82&gt;=58001,I82&lt;=59501),"Kraj Vysočina",(IF(AND(I82&gt;=67401,I82&lt;=67602),"Kraj Vysočina",(IF(AND(I82&gt;=40001,I82&lt;=44101),"Ústecký kraj",(IF(AND(I82&gt;=46001,I82&lt;=47201),"Liberecký kraj",(IF(AND(I82&gt;=51202,I82&lt;=51401),"Liberecký kraj",(IF(AND(I82&gt;=53002,I82&lt;=53976),"Pardubický kraj",(IF(AND(I82&gt;=56002,I82&lt;=57201),"Pardubický kraj",(IF(AND(I82&gt;=60200,I82&lt;=67201),"Jihomoravský kraj",(IF(AND(I82&gt;=67801,I82&lt;=68501),"Jihomoravský kraj",(IF(AND(I82&gt;=69002,I82&lt;=69801),"Jihomoravský kraj",(IF(AND(I82&gt;=68601,I82&lt;=68801),"Zlínský kraj",(IF(AND(I82&gt;=75501,I82&lt;=76901),"Zlínský kraj",(IF(AND(I82&gt;=70030,I82&lt;=74901),"Moravskoslezský kraj",(IF(AND(I82&gt;=75000,I82&lt;=75368),"Olomoucký kraj",(IF(AND(I82&gt;=77200,I82&lt;=79862),"Olomoucký kraj",(IF(AND(I82&gt;=50011,I82&lt;=50301),"Královéhradecký kraj",(IF(AND(I82&gt;=54301,I82&lt;=54303),"Královéhradecký kraj","0")))))))))))))))))))))))))))))))))))))))))))))))</f>
        <v>Praha</v>
      </c>
      <c r="AB82" t="s">
        <v>998</v>
      </c>
      <c r="AD82" t="s">
        <v>998</v>
      </c>
      <c r="AE82" t="s">
        <v>998</v>
      </c>
      <c r="AF82" t="s">
        <v>998</v>
      </c>
      <c r="AG82" s="107">
        <v>0</v>
      </c>
      <c r="AH82" s="107">
        <v>0</v>
      </c>
      <c r="AI82" s="107">
        <v>0</v>
      </c>
      <c r="AJ82" t="s">
        <v>1012</v>
      </c>
    </row>
    <row r="83" spans="1:37" x14ac:dyDescent="0.45">
      <c r="A83" t="s">
        <v>1079</v>
      </c>
      <c r="B83" t="s">
        <v>15726</v>
      </c>
      <c r="C83" t="s">
        <v>990</v>
      </c>
      <c r="D83" t="s">
        <v>15727</v>
      </c>
      <c r="E83" t="s">
        <v>992</v>
      </c>
      <c r="F83" t="s">
        <v>15728</v>
      </c>
      <c r="G83">
        <v>34</v>
      </c>
      <c r="H83" t="s">
        <v>1266</v>
      </c>
      <c r="I83">
        <v>10000</v>
      </c>
      <c r="K83" t="s">
        <v>15729</v>
      </c>
      <c r="L83" s="106">
        <v>34431</v>
      </c>
      <c r="M83">
        <v>13418743</v>
      </c>
      <c r="N83" t="s">
        <v>996</v>
      </c>
      <c r="O83" t="s">
        <v>12</v>
      </c>
      <c r="P83" t="s">
        <v>997</v>
      </c>
      <c r="R83" s="109" t="str">
        <f>IF(OR(P83="SB",Q83="SB"),"SB",0)</f>
        <v>SB</v>
      </c>
      <c r="T83" s="110" t="s">
        <v>998</v>
      </c>
      <c r="V83" s="113" t="str">
        <f>IF(AND(I83&gt;=10000,I83&lt;=19900),"Praha",(IF(AND(I83&gt;=25001,I83&lt;=29501),"Středočeský kraj",(IF(AND(I83&gt;=30100,I83&lt;=34972),"Středočeský kraj",(IF(AND(I83&gt;=35002,I83&lt;=36271),"Karlovarský kraj",(IF(AND(I83&gt;=37001,I83&lt;=39201),"Jihočeský kraj",(IF(AND(I83&gt;=39701,I83&lt;=39901),"Jihočeský kraj",(IF(AND(I83&gt;=39301,I83&lt;=39601),"Kraj Vysočina",(IF(AND(I83&gt;=58001,I83&lt;=59501),"Kraj Vysočina",(IF(AND(I83&gt;=67401,I83&lt;=67602),"Kraj Vysočina",(IF(AND(I83&gt;=40001,I83&lt;=44101),"Ústecký kraj",(IF(AND(I83&gt;=46001,I83&lt;=47201),"Liberecký kraj",(IF(AND(I83&gt;=51202,I83&lt;=51401),"Liberecký kraj",(IF(AND(I83&gt;=53002,I83&lt;=53976),"Pardubický kraj",(IF(AND(I83&gt;=56002,I83&lt;=57201),"Pardubický kraj",(IF(AND(I83&gt;=60200,I83&lt;=67201),"Jihomoravský kraj",(IF(AND(I83&gt;=67801,I83&lt;=68501),"Jihomoravský kraj",(IF(AND(I83&gt;=69002,I83&lt;=69801),"Jihomoravský kraj",(IF(AND(I83&gt;=68601,I83&lt;=68801),"Zlínský kraj",(IF(AND(I83&gt;=75501,I83&lt;=76901),"Zlínský kraj",(IF(AND(I83&gt;=70030,I83&lt;=74901),"Moravskoslezský kraj",(IF(AND(I83&gt;=75000,I83&lt;=75368),"Olomoucký kraj",(IF(AND(I83&gt;=77200,I83&lt;=79862),"Olomoucký kraj",(IF(AND(I83&gt;=50011,I83&lt;=50301),"Královéhradecký kraj",(IF(AND(I83&gt;=54301,I83&lt;=54303),"Královéhradecký kraj","0")))))))))))))))))))))))))))))))))))))))))))))))</f>
        <v>Praha</v>
      </c>
      <c r="AB83" t="s">
        <v>998</v>
      </c>
      <c r="AD83" t="s">
        <v>998</v>
      </c>
      <c r="AE83" t="s">
        <v>998</v>
      </c>
      <c r="AF83" t="s">
        <v>998</v>
      </c>
      <c r="AG83" s="107">
        <v>300</v>
      </c>
      <c r="AH83" s="107">
        <v>0</v>
      </c>
      <c r="AI83" s="107">
        <v>0</v>
      </c>
      <c r="AJ83" t="s">
        <v>999</v>
      </c>
      <c r="AK83" s="106">
        <v>44924</v>
      </c>
    </row>
    <row r="84" spans="1:37" x14ac:dyDescent="0.45">
      <c r="A84" t="s">
        <v>1058</v>
      </c>
      <c r="B84" t="s">
        <v>15817</v>
      </c>
      <c r="C84" t="s">
        <v>1002</v>
      </c>
      <c r="D84" t="s">
        <v>15818</v>
      </c>
      <c r="E84" t="s">
        <v>992</v>
      </c>
      <c r="F84" t="s">
        <v>2026</v>
      </c>
      <c r="G84">
        <v>51</v>
      </c>
      <c r="H84" t="s">
        <v>1266</v>
      </c>
      <c r="I84">
        <v>10000</v>
      </c>
      <c r="K84" t="s">
        <v>15819</v>
      </c>
      <c r="L84" s="106">
        <v>28680</v>
      </c>
      <c r="M84">
        <v>12976280</v>
      </c>
      <c r="N84" t="s">
        <v>996</v>
      </c>
      <c r="O84" t="s">
        <v>12</v>
      </c>
      <c r="P84" t="s">
        <v>997</v>
      </c>
      <c r="R84" s="109" t="str">
        <f>IF(OR(P84="SB",Q84="SB"),"SB",0)</f>
        <v>SB</v>
      </c>
      <c r="T84" s="110" t="s">
        <v>998</v>
      </c>
      <c r="V84" s="113" t="str">
        <f>IF(AND(I84&gt;=10000,I84&lt;=19900),"Praha",(IF(AND(I84&gt;=25001,I84&lt;=29501),"Středočeský kraj",(IF(AND(I84&gt;=30100,I84&lt;=34972),"Středočeský kraj",(IF(AND(I84&gt;=35002,I84&lt;=36271),"Karlovarský kraj",(IF(AND(I84&gt;=37001,I84&lt;=39201),"Jihočeský kraj",(IF(AND(I84&gt;=39701,I84&lt;=39901),"Jihočeský kraj",(IF(AND(I84&gt;=39301,I84&lt;=39601),"Kraj Vysočina",(IF(AND(I84&gt;=58001,I84&lt;=59501),"Kraj Vysočina",(IF(AND(I84&gt;=67401,I84&lt;=67602),"Kraj Vysočina",(IF(AND(I84&gt;=40001,I84&lt;=44101),"Ústecký kraj",(IF(AND(I84&gt;=46001,I84&lt;=47201),"Liberecký kraj",(IF(AND(I84&gt;=51202,I84&lt;=51401),"Liberecký kraj",(IF(AND(I84&gt;=53002,I84&lt;=53976),"Pardubický kraj",(IF(AND(I84&gt;=56002,I84&lt;=57201),"Pardubický kraj",(IF(AND(I84&gt;=60200,I84&lt;=67201),"Jihomoravský kraj",(IF(AND(I84&gt;=67801,I84&lt;=68501),"Jihomoravský kraj",(IF(AND(I84&gt;=69002,I84&lt;=69801),"Jihomoravský kraj",(IF(AND(I84&gt;=68601,I84&lt;=68801),"Zlínský kraj",(IF(AND(I84&gt;=75501,I84&lt;=76901),"Zlínský kraj",(IF(AND(I84&gt;=70030,I84&lt;=74901),"Moravskoslezský kraj",(IF(AND(I84&gt;=75000,I84&lt;=75368),"Olomoucký kraj",(IF(AND(I84&gt;=77200,I84&lt;=79862),"Olomoucký kraj",(IF(AND(I84&gt;=50011,I84&lt;=50301),"Královéhradecký kraj",(IF(AND(I84&gt;=54301,I84&lt;=54303),"Královéhradecký kraj","0")))))))))))))))))))))))))))))))))))))))))))))))</f>
        <v>Praha</v>
      </c>
      <c r="AB84" t="s">
        <v>998</v>
      </c>
      <c r="AD84" t="s">
        <v>998</v>
      </c>
      <c r="AE84" t="s">
        <v>998</v>
      </c>
      <c r="AF84" t="s">
        <v>998</v>
      </c>
      <c r="AG84" s="107">
        <v>0</v>
      </c>
      <c r="AH84" s="107">
        <v>0</v>
      </c>
      <c r="AI84" s="107">
        <v>0</v>
      </c>
      <c r="AJ84" t="s">
        <v>1012</v>
      </c>
    </row>
    <row r="85" spans="1:37" x14ac:dyDescent="0.45">
      <c r="A85" t="s">
        <v>1206</v>
      </c>
      <c r="B85" t="s">
        <v>16612</v>
      </c>
      <c r="C85" t="s">
        <v>1002</v>
      </c>
      <c r="D85" t="s">
        <v>16613</v>
      </c>
      <c r="E85" t="s">
        <v>992</v>
      </c>
      <c r="F85" t="s">
        <v>16614</v>
      </c>
      <c r="G85">
        <v>344</v>
      </c>
      <c r="H85" t="s">
        <v>1266</v>
      </c>
      <c r="I85">
        <v>10000</v>
      </c>
      <c r="K85" t="s">
        <v>16615</v>
      </c>
      <c r="L85" s="106">
        <v>28072</v>
      </c>
      <c r="M85">
        <v>12930814</v>
      </c>
      <c r="N85" t="s">
        <v>996</v>
      </c>
      <c r="O85" t="s">
        <v>12</v>
      </c>
      <c r="P85" t="s">
        <v>997</v>
      </c>
      <c r="R85" s="109" t="str">
        <f>IF(OR(P85="SB",Q85="SB"),"SB",0)</f>
        <v>SB</v>
      </c>
      <c r="T85" s="110" t="s">
        <v>998</v>
      </c>
      <c r="V85" s="113" t="str">
        <f>IF(AND(I85&gt;=10000,I85&lt;=19900),"Praha",(IF(AND(I85&gt;=25001,I85&lt;=29501),"Středočeský kraj",(IF(AND(I85&gt;=30100,I85&lt;=34972),"Středočeský kraj",(IF(AND(I85&gt;=35002,I85&lt;=36271),"Karlovarský kraj",(IF(AND(I85&gt;=37001,I85&lt;=39201),"Jihočeský kraj",(IF(AND(I85&gt;=39701,I85&lt;=39901),"Jihočeský kraj",(IF(AND(I85&gt;=39301,I85&lt;=39601),"Kraj Vysočina",(IF(AND(I85&gt;=58001,I85&lt;=59501),"Kraj Vysočina",(IF(AND(I85&gt;=67401,I85&lt;=67602),"Kraj Vysočina",(IF(AND(I85&gt;=40001,I85&lt;=44101),"Ústecký kraj",(IF(AND(I85&gt;=46001,I85&lt;=47201),"Liberecký kraj",(IF(AND(I85&gt;=51202,I85&lt;=51401),"Liberecký kraj",(IF(AND(I85&gt;=53002,I85&lt;=53976),"Pardubický kraj",(IF(AND(I85&gt;=56002,I85&lt;=57201),"Pardubický kraj",(IF(AND(I85&gt;=60200,I85&lt;=67201),"Jihomoravský kraj",(IF(AND(I85&gt;=67801,I85&lt;=68501),"Jihomoravský kraj",(IF(AND(I85&gt;=69002,I85&lt;=69801),"Jihomoravský kraj",(IF(AND(I85&gt;=68601,I85&lt;=68801),"Zlínský kraj",(IF(AND(I85&gt;=75501,I85&lt;=76901),"Zlínský kraj",(IF(AND(I85&gt;=70030,I85&lt;=74901),"Moravskoslezský kraj",(IF(AND(I85&gt;=75000,I85&lt;=75368),"Olomoucký kraj",(IF(AND(I85&gt;=77200,I85&lt;=79862),"Olomoucký kraj",(IF(AND(I85&gt;=50011,I85&lt;=50301),"Královéhradecký kraj",(IF(AND(I85&gt;=54301,I85&lt;=54303),"Královéhradecký kraj","0")))))))))))))))))))))))))))))))))))))))))))))))</f>
        <v>Praha</v>
      </c>
      <c r="AB85" t="s">
        <v>998</v>
      </c>
      <c r="AD85" t="s">
        <v>998</v>
      </c>
      <c r="AE85" t="s">
        <v>998</v>
      </c>
      <c r="AF85" t="s">
        <v>998</v>
      </c>
      <c r="AG85" s="107">
        <v>0</v>
      </c>
      <c r="AH85" s="107">
        <v>0</v>
      </c>
      <c r="AI85" s="107">
        <v>0</v>
      </c>
      <c r="AJ85" t="s">
        <v>1012</v>
      </c>
    </row>
    <row r="86" spans="1:37" x14ac:dyDescent="0.45">
      <c r="A86" t="s">
        <v>1189</v>
      </c>
      <c r="B86" t="s">
        <v>16738</v>
      </c>
      <c r="C86" t="s">
        <v>1002</v>
      </c>
      <c r="D86" t="s">
        <v>16739</v>
      </c>
      <c r="E86" t="s">
        <v>992</v>
      </c>
      <c r="F86" t="s">
        <v>3500</v>
      </c>
      <c r="G86">
        <v>17</v>
      </c>
      <c r="H86" t="s">
        <v>1266</v>
      </c>
      <c r="I86">
        <v>10000</v>
      </c>
      <c r="K86" t="s">
        <v>16740</v>
      </c>
      <c r="L86" s="106">
        <v>27302</v>
      </c>
      <c r="M86">
        <v>13418541</v>
      </c>
      <c r="N86" t="s">
        <v>996</v>
      </c>
      <c r="O86" t="s">
        <v>12</v>
      </c>
      <c r="P86" t="s">
        <v>997</v>
      </c>
      <c r="R86" s="109" t="str">
        <f>IF(OR(P86="SB",Q86="SB"),"SB",0)</f>
        <v>SB</v>
      </c>
      <c r="T86" s="110" t="s">
        <v>998</v>
      </c>
      <c r="V86" s="113" t="str">
        <f>IF(AND(I86&gt;=10000,I86&lt;=19900),"Praha",(IF(AND(I86&gt;=25001,I86&lt;=29501),"Středočeský kraj",(IF(AND(I86&gt;=30100,I86&lt;=34972),"Středočeský kraj",(IF(AND(I86&gt;=35002,I86&lt;=36271),"Karlovarský kraj",(IF(AND(I86&gt;=37001,I86&lt;=39201),"Jihočeský kraj",(IF(AND(I86&gt;=39701,I86&lt;=39901),"Jihočeský kraj",(IF(AND(I86&gt;=39301,I86&lt;=39601),"Kraj Vysočina",(IF(AND(I86&gt;=58001,I86&lt;=59501),"Kraj Vysočina",(IF(AND(I86&gt;=67401,I86&lt;=67602),"Kraj Vysočina",(IF(AND(I86&gt;=40001,I86&lt;=44101),"Ústecký kraj",(IF(AND(I86&gt;=46001,I86&lt;=47201),"Liberecký kraj",(IF(AND(I86&gt;=51202,I86&lt;=51401),"Liberecký kraj",(IF(AND(I86&gt;=53002,I86&lt;=53976),"Pardubický kraj",(IF(AND(I86&gt;=56002,I86&lt;=57201),"Pardubický kraj",(IF(AND(I86&gt;=60200,I86&lt;=67201),"Jihomoravský kraj",(IF(AND(I86&gt;=67801,I86&lt;=68501),"Jihomoravský kraj",(IF(AND(I86&gt;=69002,I86&lt;=69801),"Jihomoravský kraj",(IF(AND(I86&gt;=68601,I86&lt;=68801),"Zlínský kraj",(IF(AND(I86&gt;=75501,I86&lt;=76901),"Zlínský kraj",(IF(AND(I86&gt;=70030,I86&lt;=74901),"Moravskoslezský kraj",(IF(AND(I86&gt;=75000,I86&lt;=75368),"Olomoucký kraj",(IF(AND(I86&gt;=77200,I86&lt;=79862),"Olomoucký kraj",(IF(AND(I86&gt;=50011,I86&lt;=50301),"Královéhradecký kraj",(IF(AND(I86&gt;=54301,I86&lt;=54303),"Královéhradecký kraj","0")))))))))))))))))))))))))))))))))))))))))))))))</f>
        <v>Praha</v>
      </c>
      <c r="AB86" t="s">
        <v>998</v>
      </c>
      <c r="AD86" t="s">
        <v>998</v>
      </c>
      <c r="AE86" t="s">
        <v>998</v>
      </c>
      <c r="AF86" t="s">
        <v>998</v>
      </c>
      <c r="AG86" s="107">
        <v>0</v>
      </c>
      <c r="AH86" s="107">
        <v>0</v>
      </c>
      <c r="AI86" s="107">
        <v>0</v>
      </c>
      <c r="AJ86" t="s">
        <v>1012</v>
      </c>
    </row>
    <row r="87" spans="1:37" x14ac:dyDescent="0.45">
      <c r="A87" t="s">
        <v>1087</v>
      </c>
      <c r="B87" t="s">
        <v>16796</v>
      </c>
      <c r="C87" t="s">
        <v>990</v>
      </c>
      <c r="D87" t="s">
        <v>16807</v>
      </c>
      <c r="E87" t="s">
        <v>992</v>
      </c>
      <c r="F87" t="s">
        <v>7896</v>
      </c>
      <c r="G87">
        <v>18</v>
      </c>
      <c r="H87" t="s">
        <v>12</v>
      </c>
      <c r="I87">
        <v>10000</v>
      </c>
      <c r="K87" t="s">
        <v>16808</v>
      </c>
      <c r="L87" s="106">
        <v>28582</v>
      </c>
      <c r="M87">
        <v>11437115</v>
      </c>
      <c r="N87" t="s">
        <v>2743</v>
      </c>
      <c r="O87" t="s">
        <v>12</v>
      </c>
      <c r="P87" t="s">
        <v>997</v>
      </c>
      <c r="R87" s="109" t="str">
        <f>IF(OR(P87="SB",Q87="SB"),"SB",0)</f>
        <v>SB</v>
      </c>
      <c r="T87" s="110" t="s">
        <v>998</v>
      </c>
      <c r="V87" s="113" t="str">
        <f>IF(AND(I87&gt;=10000,I87&lt;=19900),"Praha",(IF(AND(I87&gt;=25001,I87&lt;=29501),"Středočeský kraj",(IF(AND(I87&gt;=30100,I87&lt;=34972),"Středočeský kraj",(IF(AND(I87&gt;=35002,I87&lt;=36271),"Karlovarský kraj",(IF(AND(I87&gt;=37001,I87&lt;=39201),"Jihočeský kraj",(IF(AND(I87&gt;=39701,I87&lt;=39901),"Jihočeský kraj",(IF(AND(I87&gt;=39301,I87&lt;=39601),"Kraj Vysočina",(IF(AND(I87&gt;=58001,I87&lt;=59501),"Kraj Vysočina",(IF(AND(I87&gt;=67401,I87&lt;=67602),"Kraj Vysočina",(IF(AND(I87&gt;=40001,I87&lt;=44101),"Ústecký kraj",(IF(AND(I87&gt;=46001,I87&lt;=47201),"Liberecký kraj",(IF(AND(I87&gt;=51202,I87&lt;=51401),"Liberecký kraj",(IF(AND(I87&gt;=53002,I87&lt;=53976),"Pardubický kraj",(IF(AND(I87&gt;=56002,I87&lt;=57201),"Pardubický kraj",(IF(AND(I87&gt;=60200,I87&lt;=67201),"Jihomoravský kraj",(IF(AND(I87&gt;=67801,I87&lt;=68501),"Jihomoravský kraj",(IF(AND(I87&gt;=69002,I87&lt;=69801),"Jihomoravský kraj",(IF(AND(I87&gt;=68601,I87&lt;=68801),"Zlínský kraj",(IF(AND(I87&gt;=75501,I87&lt;=76901),"Zlínský kraj",(IF(AND(I87&gt;=70030,I87&lt;=74901),"Moravskoslezský kraj",(IF(AND(I87&gt;=75000,I87&lt;=75368),"Olomoucký kraj",(IF(AND(I87&gt;=77200,I87&lt;=79862),"Olomoucký kraj",(IF(AND(I87&gt;=50011,I87&lt;=50301),"Královéhradecký kraj",(IF(AND(I87&gt;=54301,I87&lt;=54303),"Královéhradecký kraj","0")))))))))))))))))))))))))))))))))))))))))))))))</f>
        <v>Praha</v>
      </c>
      <c r="AB87" t="s">
        <v>998</v>
      </c>
      <c r="AD87" t="s">
        <v>998</v>
      </c>
      <c r="AE87" t="s">
        <v>998</v>
      </c>
      <c r="AF87" t="s">
        <v>998</v>
      </c>
      <c r="AG87" s="107">
        <v>300</v>
      </c>
      <c r="AH87" s="107">
        <v>0</v>
      </c>
      <c r="AI87" s="107">
        <v>0</v>
      </c>
      <c r="AJ87" t="s">
        <v>999</v>
      </c>
      <c r="AK87" s="106">
        <v>44924</v>
      </c>
    </row>
    <row r="88" spans="1:37" x14ac:dyDescent="0.45">
      <c r="A88" t="s">
        <v>1408</v>
      </c>
      <c r="B88" t="s">
        <v>4883</v>
      </c>
      <c r="C88" t="s">
        <v>1002</v>
      </c>
      <c r="D88" t="s">
        <v>16814</v>
      </c>
      <c r="E88" t="s">
        <v>992</v>
      </c>
      <c r="F88" t="s">
        <v>5500</v>
      </c>
      <c r="G88">
        <v>2402</v>
      </c>
      <c r="H88" t="s">
        <v>1266</v>
      </c>
      <c r="I88">
        <v>10000</v>
      </c>
      <c r="K88" t="s">
        <v>16815</v>
      </c>
      <c r="L88" s="106">
        <v>29420</v>
      </c>
      <c r="M88">
        <v>10616251</v>
      </c>
      <c r="N88" t="s">
        <v>2743</v>
      </c>
      <c r="O88" t="s">
        <v>12</v>
      </c>
      <c r="P88" t="s">
        <v>997</v>
      </c>
      <c r="R88" s="109" t="str">
        <f>IF(OR(P88="SB",Q88="SB"),"SB",0)</f>
        <v>SB</v>
      </c>
      <c r="T88" s="110" t="s">
        <v>998</v>
      </c>
      <c r="V88" s="113" t="str">
        <f>IF(AND(I88&gt;=10000,I88&lt;=19900),"Praha",(IF(AND(I88&gt;=25001,I88&lt;=29501),"Středočeský kraj",(IF(AND(I88&gt;=30100,I88&lt;=34972),"Středočeský kraj",(IF(AND(I88&gt;=35002,I88&lt;=36271),"Karlovarský kraj",(IF(AND(I88&gt;=37001,I88&lt;=39201),"Jihočeský kraj",(IF(AND(I88&gt;=39701,I88&lt;=39901),"Jihočeský kraj",(IF(AND(I88&gt;=39301,I88&lt;=39601),"Kraj Vysočina",(IF(AND(I88&gt;=58001,I88&lt;=59501),"Kraj Vysočina",(IF(AND(I88&gt;=67401,I88&lt;=67602),"Kraj Vysočina",(IF(AND(I88&gt;=40001,I88&lt;=44101),"Ústecký kraj",(IF(AND(I88&gt;=46001,I88&lt;=47201),"Liberecký kraj",(IF(AND(I88&gt;=51202,I88&lt;=51401),"Liberecký kraj",(IF(AND(I88&gt;=53002,I88&lt;=53976),"Pardubický kraj",(IF(AND(I88&gt;=56002,I88&lt;=57201),"Pardubický kraj",(IF(AND(I88&gt;=60200,I88&lt;=67201),"Jihomoravský kraj",(IF(AND(I88&gt;=67801,I88&lt;=68501),"Jihomoravský kraj",(IF(AND(I88&gt;=69002,I88&lt;=69801),"Jihomoravský kraj",(IF(AND(I88&gt;=68601,I88&lt;=68801),"Zlínský kraj",(IF(AND(I88&gt;=75501,I88&lt;=76901),"Zlínský kraj",(IF(AND(I88&gt;=70030,I88&lt;=74901),"Moravskoslezský kraj",(IF(AND(I88&gt;=75000,I88&lt;=75368),"Olomoucký kraj",(IF(AND(I88&gt;=77200,I88&lt;=79862),"Olomoucký kraj",(IF(AND(I88&gt;=50011,I88&lt;=50301),"Královéhradecký kraj",(IF(AND(I88&gt;=54301,I88&lt;=54303),"Královéhradecký kraj","0")))))))))))))))))))))))))))))))))))))))))))))))</f>
        <v>Praha</v>
      </c>
      <c r="AB88" t="s">
        <v>998</v>
      </c>
      <c r="AD88" t="s">
        <v>998</v>
      </c>
      <c r="AE88" t="s">
        <v>1515</v>
      </c>
      <c r="AF88" t="s">
        <v>998</v>
      </c>
      <c r="AG88" s="107">
        <v>300</v>
      </c>
      <c r="AH88" s="107">
        <v>0</v>
      </c>
      <c r="AI88" s="107">
        <v>0</v>
      </c>
      <c r="AJ88" t="s">
        <v>999</v>
      </c>
      <c r="AK88" s="106">
        <v>44924</v>
      </c>
    </row>
    <row r="89" spans="1:37" x14ac:dyDescent="0.45">
      <c r="A89" t="s">
        <v>1980</v>
      </c>
      <c r="B89" t="s">
        <v>16930</v>
      </c>
      <c r="C89" t="s">
        <v>990</v>
      </c>
      <c r="D89" t="s">
        <v>16931</v>
      </c>
      <c r="E89" t="s">
        <v>992</v>
      </c>
      <c r="F89" t="s">
        <v>2445</v>
      </c>
      <c r="G89">
        <v>942</v>
      </c>
      <c r="H89" t="s">
        <v>1266</v>
      </c>
      <c r="I89">
        <v>10000</v>
      </c>
      <c r="J89">
        <v>722657141</v>
      </c>
      <c r="K89" t="s">
        <v>16932</v>
      </c>
      <c r="L89" s="106">
        <v>28263</v>
      </c>
      <c r="M89">
        <v>14437041</v>
      </c>
      <c r="N89" t="s">
        <v>2507</v>
      </c>
      <c r="O89" t="s">
        <v>12</v>
      </c>
      <c r="P89" t="s">
        <v>997</v>
      </c>
      <c r="R89" s="109" t="str">
        <f>IF(OR(P89="SB",Q89="SB"),"SB",0)</f>
        <v>SB</v>
      </c>
      <c r="T89" s="110" t="s">
        <v>998</v>
      </c>
      <c r="V89" s="113" t="str">
        <f>IF(AND(I89&gt;=10000,I89&lt;=19900),"Praha",(IF(AND(I89&gt;=25001,I89&lt;=29501),"Středočeský kraj",(IF(AND(I89&gt;=30100,I89&lt;=34972),"Středočeský kraj",(IF(AND(I89&gt;=35002,I89&lt;=36271),"Karlovarský kraj",(IF(AND(I89&gt;=37001,I89&lt;=39201),"Jihočeský kraj",(IF(AND(I89&gt;=39701,I89&lt;=39901),"Jihočeský kraj",(IF(AND(I89&gt;=39301,I89&lt;=39601),"Kraj Vysočina",(IF(AND(I89&gt;=58001,I89&lt;=59501),"Kraj Vysočina",(IF(AND(I89&gt;=67401,I89&lt;=67602),"Kraj Vysočina",(IF(AND(I89&gt;=40001,I89&lt;=44101),"Ústecký kraj",(IF(AND(I89&gt;=46001,I89&lt;=47201),"Liberecký kraj",(IF(AND(I89&gt;=51202,I89&lt;=51401),"Liberecký kraj",(IF(AND(I89&gt;=53002,I89&lt;=53976),"Pardubický kraj",(IF(AND(I89&gt;=56002,I89&lt;=57201),"Pardubický kraj",(IF(AND(I89&gt;=60200,I89&lt;=67201),"Jihomoravský kraj",(IF(AND(I89&gt;=67801,I89&lt;=68501),"Jihomoravský kraj",(IF(AND(I89&gt;=69002,I89&lt;=69801),"Jihomoravský kraj",(IF(AND(I89&gt;=68601,I89&lt;=68801),"Zlínský kraj",(IF(AND(I89&gt;=75501,I89&lt;=76901),"Zlínský kraj",(IF(AND(I89&gt;=70030,I89&lt;=74901),"Moravskoslezský kraj",(IF(AND(I89&gt;=75000,I89&lt;=75368),"Olomoucký kraj",(IF(AND(I89&gt;=77200,I89&lt;=79862),"Olomoucký kraj",(IF(AND(I89&gt;=50011,I89&lt;=50301),"Královéhradecký kraj",(IF(AND(I89&gt;=54301,I89&lt;=54303),"Královéhradecký kraj","0")))))))))))))))))))))))))))))))))))))))))))))))</f>
        <v>Praha</v>
      </c>
      <c r="AB89" t="s">
        <v>998</v>
      </c>
      <c r="AD89" t="s">
        <v>998</v>
      </c>
      <c r="AE89" t="s">
        <v>998</v>
      </c>
      <c r="AF89" t="s">
        <v>998</v>
      </c>
      <c r="AG89" s="107">
        <v>0</v>
      </c>
      <c r="AH89" s="107">
        <v>0</v>
      </c>
      <c r="AI89" s="107">
        <v>0</v>
      </c>
      <c r="AJ89" t="s">
        <v>1012</v>
      </c>
    </row>
    <row r="90" spans="1:37" x14ac:dyDescent="0.45">
      <c r="A90" t="s">
        <v>2331</v>
      </c>
      <c r="B90" t="s">
        <v>18588</v>
      </c>
      <c r="C90" t="s">
        <v>1002</v>
      </c>
      <c r="D90" t="s">
        <v>18589</v>
      </c>
      <c r="E90" t="s">
        <v>992</v>
      </c>
      <c r="F90" t="s">
        <v>18590</v>
      </c>
      <c r="G90">
        <v>1196</v>
      </c>
      <c r="H90" t="s">
        <v>1266</v>
      </c>
      <c r="I90">
        <v>10000</v>
      </c>
      <c r="K90" t="s">
        <v>18591</v>
      </c>
      <c r="L90" s="106">
        <v>27670</v>
      </c>
      <c r="M90">
        <v>12983859</v>
      </c>
      <c r="N90" t="s">
        <v>996</v>
      </c>
      <c r="O90" t="s">
        <v>12</v>
      </c>
      <c r="P90" t="s">
        <v>997</v>
      </c>
      <c r="R90" s="109" t="str">
        <f>IF(OR(P90="SB",Q90="SB"),"SB",0)</f>
        <v>SB</v>
      </c>
      <c r="T90" s="110" t="s">
        <v>998</v>
      </c>
      <c r="V90" s="113" t="str">
        <f>IF(AND(I90&gt;=10000,I90&lt;=19900),"Praha",(IF(AND(I90&gt;=25001,I90&lt;=29501),"Středočeský kraj",(IF(AND(I90&gt;=30100,I90&lt;=34972),"Středočeský kraj",(IF(AND(I90&gt;=35002,I90&lt;=36271),"Karlovarský kraj",(IF(AND(I90&gt;=37001,I90&lt;=39201),"Jihočeský kraj",(IF(AND(I90&gt;=39701,I90&lt;=39901),"Jihočeský kraj",(IF(AND(I90&gt;=39301,I90&lt;=39601),"Kraj Vysočina",(IF(AND(I90&gt;=58001,I90&lt;=59501),"Kraj Vysočina",(IF(AND(I90&gt;=67401,I90&lt;=67602),"Kraj Vysočina",(IF(AND(I90&gt;=40001,I90&lt;=44101),"Ústecký kraj",(IF(AND(I90&gt;=46001,I90&lt;=47201),"Liberecký kraj",(IF(AND(I90&gt;=51202,I90&lt;=51401),"Liberecký kraj",(IF(AND(I90&gt;=53002,I90&lt;=53976),"Pardubický kraj",(IF(AND(I90&gt;=56002,I90&lt;=57201),"Pardubický kraj",(IF(AND(I90&gt;=60200,I90&lt;=67201),"Jihomoravský kraj",(IF(AND(I90&gt;=67801,I90&lt;=68501),"Jihomoravský kraj",(IF(AND(I90&gt;=69002,I90&lt;=69801),"Jihomoravský kraj",(IF(AND(I90&gt;=68601,I90&lt;=68801),"Zlínský kraj",(IF(AND(I90&gt;=75501,I90&lt;=76901),"Zlínský kraj",(IF(AND(I90&gt;=70030,I90&lt;=74901),"Moravskoslezský kraj",(IF(AND(I90&gt;=75000,I90&lt;=75368),"Olomoucký kraj",(IF(AND(I90&gt;=77200,I90&lt;=79862),"Olomoucký kraj",(IF(AND(I90&gt;=50011,I90&lt;=50301),"Královéhradecký kraj",(IF(AND(I90&gt;=54301,I90&lt;=54303),"Královéhradecký kraj","0")))))))))))))))))))))))))))))))))))))))))))))))</f>
        <v>Praha</v>
      </c>
      <c r="AB90" t="s">
        <v>998</v>
      </c>
      <c r="AD90" t="s">
        <v>998</v>
      </c>
      <c r="AE90" t="s">
        <v>998</v>
      </c>
      <c r="AF90" t="s">
        <v>998</v>
      </c>
      <c r="AG90" s="107">
        <v>0</v>
      </c>
      <c r="AH90" s="107">
        <v>0</v>
      </c>
      <c r="AI90" s="107">
        <v>0</v>
      </c>
      <c r="AJ90" t="s">
        <v>1012</v>
      </c>
    </row>
    <row r="91" spans="1:37" x14ac:dyDescent="0.45">
      <c r="A91" t="s">
        <v>1806</v>
      </c>
      <c r="B91" t="s">
        <v>18803</v>
      </c>
      <c r="C91" t="s">
        <v>1002</v>
      </c>
      <c r="D91" t="s">
        <v>18804</v>
      </c>
      <c r="E91" t="s">
        <v>992</v>
      </c>
      <c r="F91" t="s">
        <v>4858</v>
      </c>
      <c r="G91">
        <v>68</v>
      </c>
      <c r="H91" t="s">
        <v>1266</v>
      </c>
      <c r="I91">
        <v>10000</v>
      </c>
      <c r="K91" t="s">
        <v>18805</v>
      </c>
      <c r="L91" s="106">
        <v>25928</v>
      </c>
      <c r="M91">
        <v>13025588</v>
      </c>
      <c r="N91" t="s">
        <v>996</v>
      </c>
      <c r="O91" t="s">
        <v>12</v>
      </c>
      <c r="P91" t="s">
        <v>997</v>
      </c>
      <c r="R91" s="109" t="str">
        <f>IF(OR(P91="SB",Q91="SB"),"SB",0)</f>
        <v>SB</v>
      </c>
      <c r="T91" s="110" t="s">
        <v>998</v>
      </c>
      <c r="V91" s="113" t="str">
        <f>IF(AND(I91&gt;=10000,I91&lt;=19900),"Praha",(IF(AND(I91&gt;=25001,I91&lt;=29501),"Středočeský kraj",(IF(AND(I91&gt;=30100,I91&lt;=34972),"Středočeský kraj",(IF(AND(I91&gt;=35002,I91&lt;=36271),"Karlovarský kraj",(IF(AND(I91&gt;=37001,I91&lt;=39201),"Jihočeský kraj",(IF(AND(I91&gt;=39701,I91&lt;=39901),"Jihočeský kraj",(IF(AND(I91&gt;=39301,I91&lt;=39601),"Kraj Vysočina",(IF(AND(I91&gt;=58001,I91&lt;=59501),"Kraj Vysočina",(IF(AND(I91&gt;=67401,I91&lt;=67602),"Kraj Vysočina",(IF(AND(I91&gt;=40001,I91&lt;=44101),"Ústecký kraj",(IF(AND(I91&gt;=46001,I91&lt;=47201),"Liberecký kraj",(IF(AND(I91&gt;=51202,I91&lt;=51401),"Liberecký kraj",(IF(AND(I91&gt;=53002,I91&lt;=53976),"Pardubický kraj",(IF(AND(I91&gt;=56002,I91&lt;=57201),"Pardubický kraj",(IF(AND(I91&gt;=60200,I91&lt;=67201),"Jihomoravský kraj",(IF(AND(I91&gt;=67801,I91&lt;=68501),"Jihomoravský kraj",(IF(AND(I91&gt;=69002,I91&lt;=69801),"Jihomoravský kraj",(IF(AND(I91&gt;=68601,I91&lt;=68801),"Zlínský kraj",(IF(AND(I91&gt;=75501,I91&lt;=76901),"Zlínský kraj",(IF(AND(I91&gt;=70030,I91&lt;=74901),"Moravskoslezský kraj",(IF(AND(I91&gt;=75000,I91&lt;=75368),"Olomoucký kraj",(IF(AND(I91&gt;=77200,I91&lt;=79862),"Olomoucký kraj",(IF(AND(I91&gt;=50011,I91&lt;=50301),"Královéhradecký kraj",(IF(AND(I91&gt;=54301,I91&lt;=54303),"Královéhradecký kraj","0")))))))))))))))))))))))))))))))))))))))))))))))</f>
        <v>Praha</v>
      </c>
      <c r="AB91" t="s">
        <v>998</v>
      </c>
      <c r="AD91" t="s">
        <v>998</v>
      </c>
      <c r="AE91" t="s">
        <v>998</v>
      </c>
      <c r="AF91" t="s">
        <v>998</v>
      </c>
      <c r="AG91" s="107">
        <v>0</v>
      </c>
      <c r="AH91" s="107">
        <v>0</v>
      </c>
      <c r="AI91" s="107">
        <v>0</v>
      </c>
      <c r="AJ91" t="s">
        <v>1012</v>
      </c>
    </row>
    <row r="92" spans="1:37" x14ac:dyDescent="0.45">
      <c r="A92" t="s">
        <v>1254</v>
      </c>
      <c r="B92" t="s">
        <v>19254</v>
      </c>
      <c r="C92" t="s">
        <v>990</v>
      </c>
      <c r="D92" t="s">
        <v>19257</v>
      </c>
      <c r="E92" t="s">
        <v>992</v>
      </c>
      <c r="F92" t="s">
        <v>19258</v>
      </c>
      <c r="G92">
        <v>144</v>
      </c>
      <c r="H92" t="s">
        <v>3613</v>
      </c>
      <c r="I92">
        <v>10000</v>
      </c>
      <c r="K92" t="s">
        <v>19259</v>
      </c>
      <c r="L92" s="106">
        <v>34926</v>
      </c>
      <c r="M92">
        <v>13019730</v>
      </c>
      <c r="N92" t="s">
        <v>996</v>
      </c>
      <c r="O92" t="s">
        <v>12</v>
      </c>
      <c r="P92" t="s">
        <v>997</v>
      </c>
      <c r="R92" s="109" t="str">
        <f>IF(OR(P92="SB",Q92="SB"),"SB",0)</f>
        <v>SB</v>
      </c>
      <c r="T92" s="110" t="s">
        <v>998</v>
      </c>
      <c r="V92" s="113" t="str">
        <f>IF(AND(I92&gt;=10000,I92&lt;=19900),"Praha",(IF(AND(I92&gt;=25001,I92&lt;=29501),"Středočeský kraj",(IF(AND(I92&gt;=30100,I92&lt;=34972),"Středočeský kraj",(IF(AND(I92&gt;=35002,I92&lt;=36271),"Karlovarský kraj",(IF(AND(I92&gt;=37001,I92&lt;=39201),"Jihočeský kraj",(IF(AND(I92&gt;=39701,I92&lt;=39901),"Jihočeský kraj",(IF(AND(I92&gt;=39301,I92&lt;=39601),"Kraj Vysočina",(IF(AND(I92&gt;=58001,I92&lt;=59501),"Kraj Vysočina",(IF(AND(I92&gt;=67401,I92&lt;=67602),"Kraj Vysočina",(IF(AND(I92&gt;=40001,I92&lt;=44101),"Ústecký kraj",(IF(AND(I92&gt;=46001,I92&lt;=47201),"Liberecký kraj",(IF(AND(I92&gt;=51202,I92&lt;=51401),"Liberecký kraj",(IF(AND(I92&gt;=53002,I92&lt;=53976),"Pardubický kraj",(IF(AND(I92&gt;=56002,I92&lt;=57201),"Pardubický kraj",(IF(AND(I92&gt;=60200,I92&lt;=67201),"Jihomoravský kraj",(IF(AND(I92&gt;=67801,I92&lt;=68501),"Jihomoravský kraj",(IF(AND(I92&gt;=69002,I92&lt;=69801),"Jihomoravský kraj",(IF(AND(I92&gt;=68601,I92&lt;=68801),"Zlínský kraj",(IF(AND(I92&gt;=75501,I92&lt;=76901),"Zlínský kraj",(IF(AND(I92&gt;=70030,I92&lt;=74901),"Moravskoslezský kraj",(IF(AND(I92&gt;=75000,I92&lt;=75368),"Olomoucký kraj",(IF(AND(I92&gt;=77200,I92&lt;=79862),"Olomoucký kraj",(IF(AND(I92&gt;=50011,I92&lt;=50301),"Královéhradecký kraj",(IF(AND(I92&gt;=54301,I92&lt;=54303),"Královéhradecký kraj","0")))))))))))))))))))))))))))))))))))))))))))))))</f>
        <v>Praha</v>
      </c>
      <c r="AB92" t="s">
        <v>998</v>
      </c>
      <c r="AD92" t="s">
        <v>998</v>
      </c>
      <c r="AE92" t="s">
        <v>998</v>
      </c>
      <c r="AF92" t="s">
        <v>998</v>
      </c>
      <c r="AG92" s="107">
        <v>300</v>
      </c>
      <c r="AH92" s="107">
        <v>0</v>
      </c>
      <c r="AI92" s="107">
        <v>0</v>
      </c>
      <c r="AJ92" t="s">
        <v>999</v>
      </c>
      <c r="AK92" s="106">
        <v>44924</v>
      </c>
    </row>
    <row r="93" spans="1:37" x14ac:dyDescent="0.45">
      <c r="A93" t="s">
        <v>1504</v>
      </c>
      <c r="B93" t="s">
        <v>6827</v>
      </c>
      <c r="C93" t="s">
        <v>1002</v>
      </c>
      <c r="D93" t="s">
        <v>6829</v>
      </c>
      <c r="E93" t="s">
        <v>992</v>
      </c>
      <c r="F93" t="s">
        <v>6830</v>
      </c>
      <c r="G93">
        <v>356</v>
      </c>
      <c r="H93" t="s">
        <v>1266</v>
      </c>
      <c r="I93">
        <v>10000</v>
      </c>
      <c r="K93" t="s">
        <v>6831</v>
      </c>
      <c r="L93" s="106">
        <v>27099</v>
      </c>
      <c r="M93">
        <v>12968301</v>
      </c>
      <c r="N93" t="s">
        <v>996</v>
      </c>
      <c r="O93" t="s">
        <v>12</v>
      </c>
      <c r="P93" t="s">
        <v>997</v>
      </c>
      <c r="R93" s="109" t="str">
        <f>IF(OR(P93="SB",Q93="SB"),"SB",0)</f>
        <v>SB</v>
      </c>
      <c r="V93" s="113" t="str">
        <f>IF(AND(I93&gt;=10000,I93&lt;=19900),"Praha",(IF(AND(I93&gt;=25001,I93&lt;=29501),"Středočeský kraj",(IF(AND(I93&gt;=30100,I93&lt;=34972),"Středočeský kraj",(IF(AND(I93&gt;=35002,I93&lt;=36271),"Karlovarský kraj",(IF(AND(I93&gt;=37001,I93&lt;=39201),"Jihočeský kraj",(IF(AND(I93&gt;=39701,I93&lt;=39901),"Jihočeský kraj",(IF(AND(I93&gt;=39301,I93&lt;=39601),"Kraj Vysočina",(IF(AND(I93&gt;=58001,I93&lt;=59501),"Kraj Vysočina",(IF(AND(I93&gt;=67401,I93&lt;=67602),"Kraj Vysočina",(IF(AND(I93&gt;=40001,I93&lt;=44101),"Ústecký kraj",(IF(AND(I93&gt;=46001,I93&lt;=47201),"Liberecký kraj",(IF(AND(I93&gt;=51202,I93&lt;=51401),"Liberecký kraj",(IF(AND(I93&gt;=53002,I93&lt;=53976),"Pardubický kraj",(IF(AND(I93&gt;=56002,I93&lt;=57201),"Pardubický kraj",(IF(AND(I93&gt;=60200,I93&lt;=67201),"Jihomoravský kraj",(IF(AND(I93&gt;=67801,I93&lt;=68501),"Jihomoravský kraj",(IF(AND(I93&gt;=69002,I93&lt;=69801),"Jihomoravský kraj",(IF(AND(I93&gt;=68601,I93&lt;=68801),"Zlínský kraj",(IF(AND(I93&gt;=75501,I93&lt;=76901),"Zlínský kraj",(IF(AND(I93&gt;=70030,I93&lt;=74901),"Moravskoslezský kraj",(IF(AND(I93&gt;=75000,I93&lt;=75368),"Olomoucký kraj",(IF(AND(I93&gt;=77200,I93&lt;=79862),"Olomoucký kraj",(IF(AND(I93&gt;=50011,I93&lt;=50301),"Královéhradecký kraj",(IF(AND(I93&gt;=54301,I93&lt;=54303),"Královéhradecký kraj","0")))))))))))))))))))))))))))))))))))))))))))))))</f>
        <v>Praha</v>
      </c>
      <c r="AD93" t="s">
        <v>998</v>
      </c>
      <c r="AE93" t="s">
        <v>998</v>
      </c>
      <c r="AF93" t="s">
        <v>998</v>
      </c>
      <c r="AG93" s="107">
        <v>0</v>
      </c>
      <c r="AH93" s="107">
        <v>0</v>
      </c>
      <c r="AI93" s="107">
        <v>0</v>
      </c>
      <c r="AJ93" t="s">
        <v>1012</v>
      </c>
    </row>
    <row r="94" spans="1:37" x14ac:dyDescent="0.45">
      <c r="A94" t="s">
        <v>1780</v>
      </c>
      <c r="B94" t="s">
        <v>3619</v>
      </c>
      <c r="C94" t="s">
        <v>1002</v>
      </c>
      <c r="D94" t="s">
        <v>17561</v>
      </c>
      <c r="E94" t="s">
        <v>992</v>
      </c>
      <c r="F94" t="s">
        <v>15728</v>
      </c>
      <c r="G94">
        <v>7</v>
      </c>
      <c r="H94" t="s">
        <v>12</v>
      </c>
      <c r="I94">
        <v>10000</v>
      </c>
      <c r="K94" t="s">
        <v>17562</v>
      </c>
      <c r="L94" s="106">
        <v>36558</v>
      </c>
      <c r="M94">
        <v>13206353</v>
      </c>
      <c r="N94" t="s">
        <v>1431</v>
      </c>
      <c r="O94" t="s">
        <v>1282</v>
      </c>
      <c r="P94" t="s">
        <v>997</v>
      </c>
      <c r="R94" s="109" t="str">
        <f>IF(OR(P94="SB",Q94="SB"),"SB",0)</f>
        <v>SB</v>
      </c>
      <c r="V94" s="113" t="str">
        <f>IF(AND(I94&gt;=10000,I94&lt;=19900),"Praha",(IF(AND(I94&gt;=25001,I94&lt;=29501),"Středočeský kraj",(IF(AND(I94&gt;=30100,I94&lt;=34972),"Středočeský kraj",(IF(AND(I94&gt;=35002,I94&lt;=36271),"Karlovarský kraj",(IF(AND(I94&gt;=37001,I94&lt;=39201),"Jihočeský kraj",(IF(AND(I94&gt;=39701,I94&lt;=39901),"Jihočeský kraj",(IF(AND(I94&gt;=39301,I94&lt;=39601),"Kraj Vysočina",(IF(AND(I94&gt;=58001,I94&lt;=59501),"Kraj Vysočina",(IF(AND(I94&gt;=67401,I94&lt;=67602),"Kraj Vysočina",(IF(AND(I94&gt;=40001,I94&lt;=44101),"Ústecký kraj",(IF(AND(I94&gt;=46001,I94&lt;=47201),"Liberecký kraj",(IF(AND(I94&gt;=51202,I94&lt;=51401),"Liberecký kraj",(IF(AND(I94&gt;=53002,I94&lt;=53976),"Pardubický kraj",(IF(AND(I94&gt;=56002,I94&lt;=57201),"Pardubický kraj",(IF(AND(I94&gt;=60200,I94&lt;=67201),"Jihomoravský kraj",(IF(AND(I94&gt;=67801,I94&lt;=68501),"Jihomoravský kraj",(IF(AND(I94&gt;=69002,I94&lt;=69801),"Jihomoravský kraj",(IF(AND(I94&gt;=68601,I94&lt;=68801),"Zlínský kraj",(IF(AND(I94&gt;=75501,I94&lt;=76901),"Zlínský kraj",(IF(AND(I94&gt;=70030,I94&lt;=74901),"Moravskoslezský kraj",(IF(AND(I94&gt;=75000,I94&lt;=75368),"Olomoucký kraj",(IF(AND(I94&gt;=77200,I94&lt;=79862),"Olomoucký kraj",(IF(AND(I94&gt;=50011,I94&lt;=50301),"Královéhradecký kraj",(IF(AND(I94&gt;=54301,I94&lt;=54303),"Královéhradecký kraj","0")))))))))))))))))))))))))))))))))))))))))))))))</f>
        <v>Praha</v>
      </c>
      <c r="AD94" t="s">
        <v>998</v>
      </c>
      <c r="AE94" t="s">
        <v>998</v>
      </c>
      <c r="AF94" t="s">
        <v>998</v>
      </c>
      <c r="AG94" s="107">
        <v>300</v>
      </c>
      <c r="AH94" s="107">
        <v>0</v>
      </c>
      <c r="AI94" s="107">
        <v>0</v>
      </c>
      <c r="AJ94" t="s">
        <v>999</v>
      </c>
      <c r="AK94" s="106">
        <v>44920</v>
      </c>
    </row>
    <row r="95" spans="1:37" x14ac:dyDescent="0.45">
      <c r="A95" t="s">
        <v>1076</v>
      </c>
      <c r="B95" t="s">
        <v>18555</v>
      </c>
      <c r="C95" t="s">
        <v>990</v>
      </c>
      <c r="D95" t="s">
        <v>18563</v>
      </c>
      <c r="E95" t="s">
        <v>992</v>
      </c>
      <c r="F95" t="s">
        <v>3420</v>
      </c>
      <c r="G95">
        <v>6</v>
      </c>
      <c r="H95" t="s">
        <v>18564</v>
      </c>
      <c r="I95">
        <v>10000</v>
      </c>
      <c r="K95" t="s">
        <v>18565</v>
      </c>
      <c r="L95" s="106">
        <v>32539</v>
      </c>
      <c r="M95">
        <v>12966176</v>
      </c>
      <c r="N95" t="s">
        <v>996</v>
      </c>
      <c r="O95" t="s">
        <v>12</v>
      </c>
      <c r="P95" t="s">
        <v>997</v>
      </c>
      <c r="R95" s="109" t="str">
        <f>IF(OR(P95="SB",Q95="SB"),"SB",0)</f>
        <v>SB</v>
      </c>
      <c r="V95" s="113" t="str">
        <f>IF(AND(I95&gt;=10000,I95&lt;=19900),"Praha",(IF(AND(I95&gt;=25001,I95&lt;=29501),"Středočeský kraj",(IF(AND(I95&gt;=30100,I95&lt;=34972),"Středočeský kraj",(IF(AND(I95&gt;=35002,I95&lt;=36271),"Karlovarský kraj",(IF(AND(I95&gt;=37001,I95&lt;=39201),"Jihočeský kraj",(IF(AND(I95&gt;=39701,I95&lt;=39901),"Jihočeský kraj",(IF(AND(I95&gt;=39301,I95&lt;=39601),"Kraj Vysočina",(IF(AND(I95&gt;=58001,I95&lt;=59501),"Kraj Vysočina",(IF(AND(I95&gt;=67401,I95&lt;=67602),"Kraj Vysočina",(IF(AND(I95&gt;=40001,I95&lt;=44101),"Ústecký kraj",(IF(AND(I95&gt;=46001,I95&lt;=47201),"Liberecký kraj",(IF(AND(I95&gt;=51202,I95&lt;=51401),"Liberecký kraj",(IF(AND(I95&gt;=53002,I95&lt;=53976),"Pardubický kraj",(IF(AND(I95&gt;=56002,I95&lt;=57201),"Pardubický kraj",(IF(AND(I95&gt;=60200,I95&lt;=67201),"Jihomoravský kraj",(IF(AND(I95&gt;=67801,I95&lt;=68501),"Jihomoravský kraj",(IF(AND(I95&gt;=69002,I95&lt;=69801),"Jihomoravský kraj",(IF(AND(I95&gt;=68601,I95&lt;=68801),"Zlínský kraj",(IF(AND(I95&gt;=75501,I95&lt;=76901),"Zlínský kraj",(IF(AND(I95&gt;=70030,I95&lt;=74901),"Moravskoslezský kraj",(IF(AND(I95&gt;=75000,I95&lt;=75368),"Olomoucký kraj",(IF(AND(I95&gt;=77200,I95&lt;=79862),"Olomoucký kraj",(IF(AND(I95&gt;=50011,I95&lt;=50301),"Královéhradecký kraj",(IF(AND(I95&gt;=54301,I95&lt;=54303),"Královéhradecký kraj","0")))))))))))))))))))))))))))))))))))))))))))))))</f>
        <v>Praha</v>
      </c>
      <c r="AD95" t="s">
        <v>998</v>
      </c>
      <c r="AE95" t="s">
        <v>998</v>
      </c>
      <c r="AF95" t="s">
        <v>998</v>
      </c>
      <c r="AG95" s="107">
        <v>0</v>
      </c>
      <c r="AH95" s="107">
        <v>0</v>
      </c>
      <c r="AI95" s="107">
        <v>0</v>
      </c>
      <c r="AJ95" t="s">
        <v>1012</v>
      </c>
    </row>
    <row r="96" spans="1:37" x14ac:dyDescent="0.45">
      <c r="A96" t="s">
        <v>1216</v>
      </c>
      <c r="B96" t="s">
        <v>6764</v>
      </c>
      <c r="C96" t="s">
        <v>1002</v>
      </c>
      <c r="D96" t="s">
        <v>19232</v>
      </c>
      <c r="E96" t="s">
        <v>992</v>
      </c>
      <c r="F96" t="s">
        <v>12405</v>
      </c>
      <c r="G96">
        <v>1</v>
      </c>
      <c r="H96" t="s">
        <v>1266</v>
      </c>
      <c r="I96">
        <v>10000</v>
      </c>
      <c r="J96" s="108">
        <v>776553533</v>
      </c>
      <c r="K96" t="s">
        <v>19233</v>
      </c>
      <c r="L96" s="106">
        <v>39978</v>
      </c>
      <c r="M96">
        <v>15694506</v>
      </c>
      <c r="N96" t="s">
        <v>4084</v>
      </c>
      <c r="O96" t="s">
        <v>12</v>
      </c>
      <c r="P96" t="s">
        <v>997</v>
      </c>
      <c r="R96" s="109" t="str">
        <f>IF(OR(P96="SB",Q96="SB"),"SB",0)</f>
        <v>SB</v>
      </c>
      <c r="V96" s="113" t="str">
        <f>IF(AND(I96&gt;=10000,I96&lt;=19900),"Praha",(IF(AND(I96&gt;=25001,I96&lt;=29501),"Středočeský kraj",(IF(AND(I96&gt;=30100,I96&lt;=34972),"Středočeský kraj",(IF(AND(I96&gt;=35002,I96&lt;=36271),"Karlovarský kraj",(IF(AND(I96&gt;=37001,I96&lt;=39201),"Jihočeský kraj",(IF(AND(I96&gt;=39701,I96&lt;=39901),"Jihočeský kraj",(IF(AND(I96&gt;=39301,I96&lt;=39601),"Kraj Vysočina",(IF(AND(I96&gt;=58001,I96&lt;=59501),"Kraj Vysočina",(IF(AND(I96&gt;=67401,I96&lt;=67602),"Kraj Vysočina",(IF(AND(I96&gt;=40001,I96&lt;=44101),"Ústecký kraj",(IF(AND(I96&gt;=46001,I96&lt;=47201),"Liberecký kraj",(IF(AND(I96&gt;=51202,I96&lt;=51401),"Liberecký kraj",(IF(AND(I96&gt;=53002,I96&lt;=53976),"Pardubický kraj",(IF(AND(I96&gt;=56002,I96&lt;=57201),"Pardubický kraj",(IF(AND(I96&gt;=60200,I96&lt;=67201),"Jihomoravský kraj",(IF(AND(I96&gt;=67801,I96&lt;=68501),"Jihomoravský kraj",(IF(AND(I96&gt;=69002,I96&lt;=69801),"Jihomoravský kraj",(IF(AND(I96&gt;=68601,I96&lt;=68801),"Zlínský kraj",(IF(AND(I96&gt;=75501,I96&lt;=76901),"Zlínský kraj",(IF(AND(I96&gt;=70030,I96&lt;=74901),"Moravskoslezský kraj",(IF(AND(I96&gt;=75000,I96&lt;=75368),"Olomoucký kraj",(IF(AND(I96&gt;=77200,I96&lt;=79862),"Olomoucký kraj",(IF(AND(I96&gt;=50011,I96&lt;=50301),"Královéhradecký kraj",(IF(AND(I96&gt;=54301,I96&lt;=54303),"Královéhradecký kraj","0")))))))))))))))))))))))))))))))))))))))))))))))</f>
        <v>Praha</v>
      </c>
      <c r="AD96" t="s">
        <v>998</v>
      </c>
      <c r="AE96" t="s">
        <v>998</v>
      </c>
      <c r="AF96" t="s">
        <v>998</v>
      </c>
      <c r="AG96" s="107">
        <v>300</v>
      </c>
      <c r="AH96" s="107">
        <v>0</v>
      </c>
      <c r="AI96" s="107">
        <v>0</v>
      </c>
      <c r="AJ96" t="s">
        <v>999</v>
      </c>
      <c r="AK96" s="106">
        <v>44918</v>
      </c>
    </row>
    <row r="97" spans="1:37" x14ac:dyDescent="0.45">
      <c r="A97" t="s">
        <v>1007</v>
      </c>
      <c r="B97" t="s">
        <v>2195</v>
      </c>
      <c r="C97" t="s">
        <v>990</v>
      </c>
      <c r="D97" t="s">
        <v>2196</v>
      </c>
      <c r="E97" t="s">
        <v>992</v>
      </c>
      <c r="F97" t="s">
        <v>2197</v>
      </c>
      <c r="G97">
        <v>3</v>
      </c>
      <c r="H97" t="s">
        <v>1078</v>
      </c>
      <c r="I97">
        <v>10001</v>
      </c>
      <c r="K97" t="s">
        <v>2198</v>
      </c>
      <c r="L97" s="106">
        <v>25113</v>
      </c>
      <c r="M97">
        <v>10471155</v>
      </c>
      <c r="N97" t="s">
        <v>1155</v>
      </c>
      <c r="O97" t="s">
        <v>1023</v>
      </c>
      <c r="P97" t="s">
        <v>997</v>
      </c>
      <c r="R97" s="109" t="str">
        <f>IF(OR(P97="SB",Q97="SB"),"SB",0)</f>
        <v>SB</v>
      </c>
      <c r="T97" s="110">
        <v>10422</v>
      </c>
      <c r="U97" t="s">
        <v>19634</v>
      </c>
      <c r="V97" s="113" t="str">
        <f>IF(AND(I97&gt;=10000,I97&lt;=19900),"Praha",(IF(AND(I97&gt;=25001,I97&lt;=29501),"Středočeský kraj",(IF(AND(I97&gt;=30100,I97&lt;=34972),"Středočeský kraj",(IF(AND(I97&gt;=35002,I97&lt;=36271),"Karlovarský kraj",(IF(AND(I97&gt;=37001,I97&lt;=39201),"Jihočeský kraj",(IF(AND(I97&gt;=39701,I97&lt;=39901),"Jihočeský kraj",(IF(AND(I97&gt;=39301,I97&lt;=39601),"Kraj Vysočina",(IF(AND(I97&gt;=58001,I97&lt;=59501),"Kraj Vysočina",(IF(AND(I97&gt;=67401,I97&lt;=67602),"Kraj Vysočina",(IF(AND(I97&gt;=40001,I97&lt;=44101),"Ústecký kraj",(IF(AND(I97&gt;=46001,I97&lt;=47201),"Liberecký kraj",(IF(AND(I97&gt;=51202,I97&lt;=51401),"Liberecký kraj",(IF(AND(I97&gt;=53002,I97&lt;=53976),"Pardubický kraj",(IF(AND(I97&gt;=56002,I97&lt;=57201),"Pardubický kraj",(IF(AND(I97&gt;=60200,I97&lt;=67201),"Jihomoravský kraj",(IF(AND(I97&gt;=67801,I97&lt;=68501),"Jihomoravský kraj",(IF(AND(I97&gt;=69002,I97&lt;=69801),"Jihomoravský kraj",(IF(AND(I97&gt;=68601,I97&lt;=68801),"Zlínský kraj",(IF(AND(I97&gt;=75501,I97&lt;=76901),"Zlínský kraj",(IF(AND(I97&gt;=70030,I97&lt;=74901),"Moravskoslezský kraj",(IF(AND(I97&gt;=75000,I97&lt;=75368),"Olomoucký kraj",(IF(AND(I97&gt;=77200,I97&lt;=79862),"Olomoucký kraj",(IF(AND(I97&gt;=50011,I97&lt;=50301),"Královéhradecký kraj",(IF(AND(I97&gt;=54301,I97&lt;=54303),"Královéhradecký kraj","0")))))))))))))))))))))))))))))))))))))))))))))))</f>
        <v>Praha</v>
      </c>
      <c r="W97" s="111">
        <v>10422</v>
      </c>
      <c r="X97" s="111" t="s">
        <v>19633</v>
      </c>
      <c r="AD97" t="s">
        <v>998</v>
      </c>
      <c r="AE97" t="s">
        <v>1515</v>
      </c>
      <c r="AF97" t="s">
        <v>998</v>
      </c>
      <c r="AG97" s="107">
        <v>300</v>
      </c>
      <c r="AH97" s="107">
        <v>0</v>
      </c>
      <c r="AI97" s="107">
        <v>0</v>
      </c>
      <c r="AJ97" t="s">
        <v>999</v>
      </c>
      <c r="AK97" s="106">
        <v>44924</v>
      </c>
    </row>
    <row r="98" spans="1:37" x14ac:dyDescent="0.45">
      <c r="A98" t="s">
        <v>1408</v>
      </c>
      <c r="B98" t="s">
        <v>10819</v>
      </c>
      <c r="C98" t="s">
        <v>1002</v>
      </c>
      <c r="D98" t="s">
        <v>10820</v>
      </c>
      <c r="E98" t="s">
        <v>992</v>
      </c>
      <c r="F98" t="s">
        <v>10821</v>
      </c>
      <c r="G98">
        <v>22</v>
      </c>
      <c r="H98" t="s">
        <v>1266</v>
      </c>
      <c r="I98">
        <v>10001</v>
      </c>
      <c r="K98" t="s">
        <v>10822</v>
      </c>
      <c r="L98" s="106">
        <v>25095</v>
      </c>
      <c r="M98">
        <v>13022255</v>
      </c>
      <c r="N98" t="s">
        <v>996</v>
      </c>
      <c r="O98" t="s">
        <v>12</v>
      </c>
      <c r="P98" t="s">
        <v>997</v>
      </c>
      <c r="R98" s="109" t="str">
        <f>IF(OR(P98="SB",Q98="SB"),"SB",0)</f>
        <v>SB</v>
      </c>
      <c r="T98" s="110" t="s">
        <v>998</v>
      </c>
      <c r="V98" s="113" t="str">
        <f>IF(AND(I98&gt;=10000,I98&lt;=19900),"Praha",(IF(AND(I98&gt;=25001,I98&lt;=29501),"Středočeský kraj",(IF(AND(I98&gt;=30100,I98&lt;=34972),"Středočeský kraj",(IF(AND(I98&gt;=35002,I98&lt;=36271),"Karlovarský kraj",(IF(AND(I98&gt;=37001,I98&lt;=39201),"Jihočeský kraj",(IF(AND(I98&gt;=39701,I98&lt;=39901),"Jihočeský kraj",(IF(AND(I98&gt;=39301,I98&lt;=39601),"Kraj Vysočina",(IF(AND(I98&gt;=58001,I98&lt;=59501),"Kraj Vysočina",(IF(AND(I98&gt;=67401,I98&lt;=67602),"Kraj Vysočina",(IF(AND(I98&gt;=40001,I98&lt;=44101),"Ústecký kraj",(IF(AND(I98&gt;=46001,I98&lt;=47201),"Liberecký kraj",(IF(AND(I98&gt;=51202,I98&lt;=51401),"Liberecký kraj",(IF(AND(I98&gt;=53002,I98&lt;=53976),"Pardubický kraj",(IF(AND(I98&gt;=56002,I98&lt;=57201),"Pardubický kraj",(IF(AND(I98&gt;=60200,I98&lt;=67201),"Jihomoravský kraj",(IF(AND(I98&gt;=67801,I98&lt;=68501),"Jihomoravský kraj",(IF(AND(I98&gt;=69002,I98&lt;=69801),"Jihomoravský kraj",(IF(AND(I98&gt;=68601,I98&lt;=68801),"Zlínský kraj",(IF(AND(I98&gt;=75501,I98&lt;=76901),"Zlínský kraj",(IF(AND(I98&gt;=70030,I98&lt;=74901),"Moravskoslezský kraj",(IF(AND(I98&gt;=75000,I98&lt;=75368),"Olomoucký kraj",(IF(AND(I98&gt;=77200,I98&lt;=79862),"Olomoucký kraj",(IF(AND(I98&gt;=50011,I98&lt;=50301),"Královéhradecký kraj",(IF(AND(I98&gt;=54301,I98&lt;=54303),"Královéhradecký kraj","0")))))))))))))))))))))))))))))))))))))))))))))))</f>
        <v>Praha</v>
      </c>
      <c r="AB98" t="s">
        <v>998</v>
      </c>
      <c r="AD98" t="s">
        <v>998</v>
      </c>
      <c r="AE98" t="s">
        <v>998</v>
      </c>
      <c r="AF98" t="s">
        <v>998</v>
      </c>
      <c r="AG98" s="107">
        <v>0</v>
      </c>
      <c r="AH98" s="107">
        <v>0</v>
      </c>
      <c r="AI98" s="107">
        <v>0</v>
      </c>
      <c r="AJ98" t="s">
        <v>1012</v>
      </c>
    </row>
    <row r="99" spans="1:37" x14ac:dyDescent="0.45">
      <c r="A99" t="s">
        <v>1908</v>
      </c>
      <c r="B99" t="s">
        <v>19277</v>
      </c>
      <c r="C99" t="s">
        <v>1002</v>
      </c>
      <c r="D99" t="s">
        <v>19279</v>
      </c>
      <c r="E99" t="s">
        <v>992</v>
      </c>
      <c r="F99" t="s">
        <v>2478</v>
      </c>
      <c r="G99">
        <v>1482</v>
      </c>
      <c r="H99" t="s">
        <v>12</v>
      </c>
      <c r="I99">
        <v>10002</v>
      </c>
      <c r="K99" t="s">
        <v>19280</v>
      </c>
      <c r="L99" s="106">
        <v>25687</v>
      </c>
      <c r="M99">
        <v>13023366</v>
      </c>
      <c r="N99" t="s">
        <v>996</v>
      </c>
      <c r="O99" t="s">
        <v>12</v>
      </c>
      <c r="P99" t="s">
        <v>997</v>
      </c>
      <c r="R99" s="109" t="str">
        <f>IF(OR(P99="SB",Q99="SB"),"SB",0)</f>
        <v>SB</v>
      </c>
      <c r="T99" s="110" t="s">
        <v>998</v>
      </c>
      <c r="V99" s="113" t="str">
        <f>IF(AND(I99&gt;=10000,I99&lt;=19900),"Praha",(IF(AND(I99&gt;=25001,I99&lt;=29501),"Středočeský kraj",(IF(AND(I99&gt;=30100,I99&lt;=34972),"Středočeský kraj",(IF(AND(I99&gt;=35002,I99&lt;=36271),"Karlovarský kraj",(IF(AND(I99&gt;=37001,I99&lt;=39201),"Jihočeský kraj",(IF(AND(I99&gt;=39701,I99&lt;=39901),"Jihočeský kraj",(IF(AND(I99&gt;=39301,I99&lt;=39601),"Kraj Vysočina",(IF(AND(I99&gt;=58001,I99&lt;=59501),"Kraj Vysočina",(IF(AND(I99&gt;=67401,I99&lt;=67602),"Kraj Vysočina",(IF(AND(I99&gt;=40001,I99&lt;=44101),"Ústecký kraj",(IF(AND(I99&gt;=46001,I99&lt;=47201),"Liberecký kraj",(IF(AND(I99&gt;=51202,I99&lt;=51401),"Liberecký kraj",(IF(AND(I99&gt;=53002,I99&lt;=53976),"Pardubický kraj",(IF(AND(I99&gt;=56002,I99&lt;=57201),"Pardubický kraj",(IF(AND(I99&gt;=60200,I99&lt;=67201),"Jihomoravský kraj",(IF(AND(I99&gt;=67801,I99&lt;=68501),"Jihomoravský kraj",(IF(AND(I99&gt;=69002,I99&lt;=69801),"Jihomoravský kraj",(IF(AND(I99&gt;=68601,I99&lt;=68801),"Zlínský kraj",(IF(AND(I99&gt;=75501,I99&lt;=76901),"Zlínský kraj",(IF(AND(I99&gt;=70030,I99&lt;=74901),"Moravskoslezský kraj",(IF(AND(I99&gt;=75000,I99&lt;=75368),"Olomoucký kraj",(IF(AND(I99&gt;=77200,I99&lt;=79862),"Olomoucký kraj",(IF(AND(I99&gt;=50011,I99&lt;=50301),"Královéhradecký kraj",(IF(AND(I99&gt;=54301,I99&lt;=54303),"Královéhradecký kraj","0")))))))))))))))))))))))))))))))))))))))))))))))</f>
        <v>Praha</v>
      </c>
      <c r="AB99" t="s">
        <v>998</v>
      </c>
      <c r="AD99" t="s">
        <v>998</v>
      </c>
      <c r="AE99" t="s">
        <v>998</v>
      </c>
      <c r="AF99" t="s">
        <v>998</v>
      </c>
      <c r="AG99" s="107">
        <v>0</v>
      </c>
      <c r="AH99" s="107">
        <v>0</v>
      </c>
      <c r="AI99" s="107">
        <v>0</v>
      </c>
      <c r="AJ99" t="s">
        <v>1012</v>
      </c>
    </row>
    <row r="100" spans="1:37" x14ac:dyDescent="0.45">
      <c r="A100" t="s">
        <v>1007</v>
      </c>
      <c r="B100" t="s">
        <v>4715</v>
      </c>
      <c r="C100" t="s">
        <v>990</v>
      </c>
      <c r="D100" t="s">
        <v>4716</v>
      </c>
      <c r="E100" t="s">
        <v>992</v>
      </c>
      <c r="F100" t="s">
        <v>4717</v>
      </c>
      <c r="G100">
        <v>30</v>
      </c>
      <c r="H100" t="s">
        <v>4718</v>
      </c>
      <c r="I100">
        <v>10100</v>
      </c>
      <c r="K100" t="s">
        <v>4719</v>
      </c>
      <c r="L100" s="106">
        <v>30412</v>
      </c>
      <c r="M100">
        <v>10865825</v>
      </c>
      <c r="N100" t="s">
        <v>996</v>
      </c>
      <c r="O100" t="s">
        <v>12</v>
      </c>
      <c r="P100" t="s">
        <v>997</v>
      </c>
      <c r="R100" s="109" t="str">
        <f>IF(OR(P100="SB",Q100="SB"),"SB",0)</f>
        <v>SB</v>
      </c>
      <c r="T100" s="110">
        <v>11538</v>
      </c>
      <c r="U100" t="s">
        <v>19633</v>
      </c>
      <c r="V100" s="113" t="str">
        <f>IF(AND(I100&gt;=10000,I100&lt;=19900),"Praha",(IF(AND(I100&gt;=25001,I100&lt;=29501),"Středočeský kraj",(IF(AND(I100&gt;=30100,I100&lt;=34972),"Středočeský kraj",(IF(AND(I100&gt;=35002,I100&lt;=36271),"Karlovarský kraj",(IF(AND(I100&gt;=37001,I100&lt;=39201),"Jihočeský kraj",(IF(AND(I100&gt;=39701,I100&lt;=39901),"Jihočeský kraj",(IF(AND(I100&gt;=39301,I100&lt;=39601),"Kraj Vysočina",(IF(AND(I100&gt;=58001,I100&lt;=59501),"Kraj Vysočina",(IF(AND(I100&gt;=67401,I100&lt;=67602),"Kraj Vysočina",(IF(AND(I100&gt;=40001,I100&lt;=44101),"Ústecký kraj",(IF(AND(I100&gt;=46001,I100&lt;=47201),"Liberecký kraj",(IF(AND(I100&gt;=51202,I100&lt;=51401),"Liberecký kraj",(IF(AND(I100&gt;=53002,I100&lt;=53976),"Pardubický kraj",(IF(AND(I100&gt;=56002,I100&lt;=57201),"Pardubický kraj",(IF(AND(I100&gt;=60200,I100&lt;=67201),"Jihomoravský kraj",(IF(AND(I100&gt;=67801,I100&lt;=68501),"Jihomoravský kraj",(IF(AND(I100&gt;=69002,I100&lt;=69801),"Jihomoravský kraj",(IF(AND(I100&gt;=68601,I100&lt;=68801),"Zlínský kraj",(IF(AND(I100&gt;=75501,I100&lt;=76901),"Zlínský kraj",(IF(AND(I100&gt;=70030,I100&lt;=74901),"Moravskoslezský kraj",(IF(AND(I100&gt;=75000,I100&lt;=75368),"Olomoucký kraj",(IF(AND(I100&gt;=77200,I100&lt;=79862),"Olomoucký kraj",(IF(AND(I100&gt;=50011,I100&lt;=50301),"Královéhradecký kraj",(IF(AND(I100&gt;=54301,I100&lt;=54303),"Královéhradecký kraj","0")))))))))))))))))))))))))))))))))))))))))))))))</f>
        <v>Praha</v>
      </c>
      <c r="AD100" t="s">
        <v>998</v>
      </c>
      <c r="AE100" t="s">
        <v>998</v>
      </c>
      <c r="AF100" t="s">
        <v>998</v>
      </c>
      <c r="AG100" s="107">
        <v>0</v>
      </c>
      <c r="AH100" s="107">
        <v>0</v>
      </c>
      <c r="AI100" s="107">
        <v>0</v>
      </c>
      <c r="AJ100" t="s">
        <v>1012</v>
      </c>
    </row>
    <row r="101" spans="1:37" x14ac:dyDescent="0.45">
      <c r="A101" t="s">
        <v>1087</v>
      </c>
      <c r="B101" t="s">
        <v>6844</v>
      </c>
      <c r="C101" t="s">
        <v>990</v>
      </c>
      <c r="D101" t="s">
        <v>6848</v>
      </c>
      <c r="E101" t="s">
        <v>992</v>
      </c>
      <c r="F101" t="s">
        <v>3451</v>
      </c>
      <c r="G101">
        <v>20</v>
      </c>
      <c r="H101" t="s">
        <v>1266</v>
      </c>
      <c r="I101">
        <v>10100</v>
      </c>
      <c r="K101" t="s">
        <v>6849</v>
      </c>
      <c r="L101" s="106">
        <v>25499</v>
      </c>
      <c r="M101">
        <v>10858145</v>
      </c>
      <c r="N101" t="s">
        <v>996</v>
      </c>
      <c r="O101" t="s">
        <v>12</v>
      </c>
      <c r="P101" t="s">
        <v>997</v>
      </c>
      <c r="R101" s="109" t="str">
        <f>IF(OR(P101="SB",Q101="SB"),"SB",0)</f>
        <v>SB</v>
      </c>
      <c r="T101" s="110">
        <v>11594</v>
      </c>
      <c r="U101" t="s">
        <v>19633</v>
      </c>
      <c r="V101" s="113" t="str">
        <f>IF(AND(I101&gt;=10000,I101&lt;=19900),"Praha",(IF(AND(I101&gt;=25001,I101&lt;=29501),"Středočeský kraj",(IF(AND(I101&gt;=30100,I101&lt;=34972),"Středočeský kraj",(IF(AND(I101&gt;=35002,I101&lt;=36271),"Karlovarský kraj",(IF(AND(I101&gt;=37001,I101&lt;=39201),"Jihočeský kraj",(IF(AND(I101&gt;=39701,I101&lt;=39901),"Jihočeský kraj",(IF(AND(I101&gt;=39301,I101&lt;=39601),"Kraj Vysočina",(IF(AND(I101&gt;=58001,I101&lt;=59501),"Kraj Vysočina",(IF(AND(I101&gt;=67401,I101&lt;=67602),"Kraj Vysočina",(IF(AND(I101&gt;=40001,I101&lt;=44101),"Ústecký kraj",(IF(AND(I101&gt;=46001,I101&lt;=47201),"Liberecký kraj",(IF(AND(I101&gt;=51202,I101&lt;=51401),"Liberecký kraj",(IF(AND(I101&gt;=53002,I101&lt;=53976),"Pardubický kraj",(IF(AND(I101&gt;=56002,I101&lt;=57201),"Pardubický kraj",(IF(AND(I101&gt;=60200,I101&lt;=67201),"Jihomoravský kraj",(IF(AND(I101&gt;=67801,I101&lt;=68501),"Jihomoravský kraj",(IF(AND(I101&gt;=69002,I101&lt;=69801),"Jihomoravský kraj",(IF(AND(I101&gt;=68601,I101&lt;=68801),"Zlínský kraj",(IF(AND(I101&gt;=75501,I101&lt;=76901),"Zlínský kraj",(IF(AND(I101&gt;=70030,I101&lt;=74901),"Moravskoslezský kraj",(IF(AND(I101&gt;=75000,I101&lt;=75368),"Olomoucký kraj",(IF(AND(I101&gt;=77200,I101&lt;=79862),"Olomoucký kraj",(IF(AND(I101&gt;=50011,I101&lt;=50301),"Královéhradecký kraj",(IF(AND(I101&gt;=54301,I101&lt;=54303),"Královéhradecký kraj","0")))))))))))))))))))))))))))))))))))))))))))))))</f>
        <v>Praha</v>
      </c>
      <c r="AD101" t="s">
        <v>998</v>
      </c>
      <c r="AE101" t="s">
        <v>998</v>
      </c>
      <c r="AF101" t="s">
        <v>998</v>
      </c>
      <c r="AG101" s="107">
        <v>0</v>
      </c>
      <c r="AH101" s="107">
        <v>0</v>
      </c>
      <c r="AI101" s="107">
        <v>0</v>
      </c>
      <c r="AJ101" t="s">
        <v>1012</v>
      </c>
    </row>
    <row r="102" spans="1:37" x14ac:dyDescent="0.45">
      <c r="A102" t="s">
        <v>1793</v>
      </c>
      <c r="B102" t="s">
        <v>15009</v>
      </c>
      <c r="C102" t="s">
        <v>990</v>
      </c>
      <c r="D102" t="s">
        <v>15010</v>
      </c>
      <c r="E102" t="s">
        <v>992</v>
      </c>
      <c r="F102" t="s">
        <v>1767</v>
      </c>
      <c r="G102">
        <v>26</v>
      </c>
      <c r="H102" t="s">
        <v>1078</v>
      </c>
      <c r="I102">
        <v>10100</v>
      </c>
      <c r="K102" t="s">
        <v>15011</v>
      </c>
      <c r="L102" s="106">
        <v>33066</v>
      </c>
      <c r="M102">
        <v>10888962</v>
      </c>
      <c r="N102" t="s">
        <v>996</v>
      </c>
      <c r="O102" t="s">
        <v>12</v>
      </c>
      <c r="P102" t="s">
        <v>997</v>
      </c>
      <c r="R102" s="109" t="str">
        <f>IF(OR(P102="SB",Q102="SB"),"SB",0)</f>
        <v>SB</v>
      </c>
      <c r="T102" s="110">
        <v>11817</v>
      </c>
      <c r="U102" t="s">
        <v>19633</v>
      </c>
      <c r="V102" s="113" t="str">
        <f>IF(AND(I102&gt;=10000,I102&lt;=19900),"Praha",(IF(AND(I102&gt;=25001,I102&lt;=29501),"Středočeský kraj",(IF(AND(I102&gt;=30100,I102&lt;=34972),"Středočeský kraj",(IF(AND(I102&gt;=35002,I102&lt;=36271),"Karlovarský kraj",(IF(AND(I102&gt;=37001,I102&lt;=39201),"Jihočeský kraj",(IF(AND(I102&gt;=39701,I102&lt;=39901),"Jihočeský kraj",(IF(AND(I102&gt;=39301,I102&lt;=39601),"Kraj Vysočina",(IF(AND(I102&gt;=58001,I102&lt;=59501),"Kraj Vysočina",(IF(AND(I102&gt;=67401,I102&lt;=67602),"Kraj Vysočina",(IF(AND(I102&gt;=40001,I102&lt;=44101),"Ústecký kraj",(IF(AND(I102&gt;=46001,I102&lt;=47201),"Liberecký kraj",(IF(AND(I102&gt;=51202,I102&lt;=51401),"Liberecký kraj",(IF(AND(I102&gt;=53002,I102&lt;=53976),"Pardubický kraj",(IF(AND(I102&gt;=56002,I102&lt;=57201),"Pardubický kraj",(IF(AND(I102&gt;=60200,I102&lt;=67201),"Jihomoravský kraj",(IF(AND(I102&gt;=67801,I102&lt;=68501),"Jihomoravský kraj",(IF(AND(I102&gt;=69002,I102&lt;=69801),"Jihomoravský kraj",(IF(AND(I102&gt;=68601,I102&lt;=68801),"Zlínský kraj",(IF(AND(I102&gt;=75501,I102&lt;=76901),"Zlínský kraj",(IF(AND(I102&gt;=70030,I102&lt;=74901),"Moravskoslezský kraj",(IF(AND(I102&gt;=75000,I102&lt;=75368),"Olomoucký kraj",(IF(AND(I102&gt;=77200,I102&lt;=79862),"Olomoucký kraj",(IF(AND(I102&gt;=50011,I102&lt;=50301),"Královéhradecký kraj",(IF(AND(I102&gt;=54301,I102&lt;=54303),"Královéhradecký kraj","0")))))))))))))))))))))))))))))))))))))))))))))))</f>
        <v>Praha</v>
      </c>
      <c r="AD102" t="s">
        <v>998</v>
      </c>
      <c r="AE102" t="s">
        <v>998</v>
      </c>
      <c r="AF102" t="s">
        <v>998</v>
      </c>
      <c r="AG102" s="107">
        <v>0</v>
      </c>
      <c r="AH102" s="107">
        <v>0</v>
      </c>
      <c r="AI102" s="107">
        <v>0</v>
      </c>
      <c r="AJ102" t="s">
        <v>1012</v>
      </c>
    </row>
    <row r="103" spans="1:37" x14ac:dyDescent="0.45">
      <c r="A103" t="s">
        <v>1793</v>
      </c>
      <c r="B103" t="s">
        <v>5774</v>
      </c>
      <c r="C103" t="s">
        <v>990</v>
      </c>
      <c r="D103" t="s">
        <v>5775</v>
      </c>
      <c r="E103" t="s">
        <v>992</v>
      </c>
      <c r="F103" t="s">
        <v>2204</v>
      </c>
      <c r="G103">
        <v>14</v>
      </c>
      <c r="H103" t="s">
        <v>1266</v>
      </c>
      <c r="I103">
        <v>10100</v>
      </c>
      <c r="K103" t="s">
        <v>5776</v>
      </c>
      <c r="L103" s="106">
        <v>29726</v>
      </c>
      <c r="M103">
        <v>11471568</v>
      </c>
      <c r="N103" t="s">
        <v>996</v>
      </c>
      <c r="O103" t="s">
        <v>12</v>
      </c>
      <c r="P103" t="s">
        <v>997</v>
      </c>
      <c r="R103" s="109" t="str">
        <f>IF(OR(P103="SB",Q103="SB"),"SB",0)</f>
        <v>SB</v>
      </c>
      <c r="T103" s="110">
        <v>12742</v>
      </c>
      <c r="U103" t="s">
        <v>19633</v>
      </c>
      <c r="V103" s="113" t="str">
        <f>IF(AND(I103&gt;=10000,I103&lt;=19900),"Praha",(IF(AND(I103&gt;=25001,I103&lt;=29501),"Středočeský kraj",(IF(AND(I103&gt;=30100,I103&lt;=34972),"Středočeský kraj",(IF(AND(I103&gt;=35002,I103&lt;=36271),"Karlovarský kraj",(IF(AND(I103&gt;=37001,I103&lt;=39201),"Jihočeský kraj",(IF(AND(I103&gt;=39701,I103&lt;=39901),"Jihočeský kraj",(IF(AND(I103&gt;=39301,I103&lt;=39601),"Kraj Vysočina",(IF(AND(I103&gt;=58001,I103&lt;=59501),"Kraj Vysočina",(IF(AND(I103&gt;=67401,I103&lt;=67602),"Kraj Vysočina",(IF(AND(I103&gt;=40001,I103&lt;=44101),"Ústecký kraj",(IF(AND(I103&gt;=46001,I103&lt;=47201),"Liberecký kraj",(IF(AND(I103&gt;=51202,I103&lt;=51401),"Liberecký kraj",(IF(AND(I103&gt;=53002,I103&lt;=53976),"Pardubický kraj",(IF(AND(I103&gt;=56002,I103&lt;=57201),"Pardubický kraj",(IF(AND(I103&gt;=60200,I103&lt;=67201),"Jihomoravský kraj",(IF(AND(I103&gt;=67801,I103&lt;=68501),"Jihomoravský kraj",(IF(AND(I103&gt;=69002,I103&lt;=69801),"Jihomoravský kraj",(IF(AND(I103&gt;=68601,I103&lt;=68801),"Zlínský kraj",(IF(AND(I103&gt;=75501,I103&lt;=76901),"Zlínský kraj",(IF(AND(I103&gt;=70030,I103&lt;=74901),"Moravskoslezský kraj",(IF(AND(I103&gt;=75000,I103&lt;=75368),"Olomoucký kraj",(IF(AND(I103&gt;=77200,I103&lt;=79862),"Olomoucký kraj",(IF(AND(I103&gt;=50011,I103&lt;=50301),"Královéhradecký kraj",(IF(AND(I103&gt;=54301,I103&lt;=54303),"Královéhradecký kraj","0")))))))))))))))))))))))))))))))))))))))))))))))</f>
        <v>Praha</v>
      </c>
      <c r="AD103" t="s">
        <v>998</v>
      </c>
      <c r="AE103" t="s">
        <v>998</v>
      </c>
      <c r="AF103" t="s">
        <v>998</v>
      </c>
      <c r="AG103" s="107">
        <v>0</v>
      </c>
      <c r="AH103" s="107">
        <v>0</v>
      </c>
      <c r="AI103" s="107">
        <v>0</v>
      </c>
      <c r="AJ103" t="s">
        <v>1012</v>
      </c>
    </row>
    <row r="104" spans="1:37" x14ac:dyDescent="0.45">
      <c r="A104" t="s">
        <v>1021</v>
      </c>
      <c r="B104" t="s">
        <v>3218</v>
      </c>
      <c r="C104" t="s">
        <v>990</v>
      </c>
      <c r="D104" t="s">
        <v>3219</v>
      </c>
      <c r="E104" t="s">
        <v>992</v>
      </c>
      <c r="F104" t="s">
        <v>3220</v>
      </c>
      <c r="G104">
        <v>35</v>
      </c>
      <c r="H104" t="s">
        <v>1266</v>
      </c>
      <c r="I104">
        <v>10100</v>
      </c>
      <c r="K104" t="s">
        <v>3221</v>
      </c>
      <c r="L104" s="106">
        <v>27824</v>
      </c>
      <c r="M104">
        <v>11489049</v>
      </c>
      <c r="N104" t="s">
        <v>996</v>
      </c>
      <c r="O104" t="s">
        <v>12</v>
      </c>
      <c r="P104" t="s">
        <v>997</v>
      </c>
      <c r="R104" s="109" t="str">
        <f>IF(OR(P104="SB",Q104="SB"),"SB",0)</f>
        <v>SB</v>
      </c>
      <c r="T104" s="110">
        <v>12904</v>
      </c>
      <c r="U104" t="s">
        <v>19633</v>
      </c>
      <c r="V104" s="113" t="str">
        <f>IF(AND(I104&gt;=10000,I104&lt;=19900),"Praha",(IF(AND(I104&gt;=25001,I104&lt;=29501),"Středočeský kraj",(IF(AND(I104&gt;=30100,I104&lt;=34972),"Středočeský kraj",(IF(AND(I104&gt;=35002,I104&lt;=36271),"Karlovarský kraj",(IF(AND(I104&gt;=37001,I104&lt;=39201),"Jihočeský kraj",(IF(AND(I104&gt;=39701,I104&lt;=39901),"Jihočeský kraj",(IF(AND(I104&gt;=39301,I104&lt;=39601),"Kraj Vysočina",(IF(AND(I104&gt;=58001,I104&lt;=59501),"Kraj Vysočina",(IF(AND(I104&gt;=67401,I104&lt;=67602),"Kraj Vysočina",(IF(AND(I104&gt;=40001,I104&lt;=44101),"Ústecký kraj",(IF(AND(I104&gt;=46001,I104&lt;=47201),"Liberecký kraj",(IF(AND(I104&gt;=51202,I104&lt;=51401),"Liberecký kraj",(IF(AND(I104&gt;=53002,I104&lt;=53976),"Pardubický kraj",(IF(AND(I104&gt;=56002,I104&lt;=57201),"Pardubický kraj",(IF(AND(I104&gt;=60200,I104&lt;=67201),"Jihomoravský kraj",(IF(AND(I104&gt;=67801,I104&lt;=68501),"Jihomoravský kraj",(IF(AND(I104&gt;=69002,I104&lt;=69801),"Jihomoravský kraj",(IF(AND(I104&gt;=68601,I104&lt;=68801),"Zlínský kraj",(IF(AND(I104&gt;=75501,I104&lt;=76901),"Zlínský kraj",(IF(AND(I104&gt;=70030,I104&lt;=74901),"Moravskoslezský kraj",(IF(AND(I104&gt;=75000,I104&lt;=75368),"Olomoucký kraj",(IF(AND(I104&gt;=77200,I104&lt;=79862),"Olomoucký kraj",(IF(AND(I104&gt;=50011,I104&lt;=50301),"Královéhradecký kraj",(IF(AND(I104&gt;=54301,I104&lt;=54303),"Královéhradecký kraj","0")))))))))))))))))))))))))))))))))))))))))))))))</f>
        <v>Praha</v>
      </c>
      <c r="AD104" t="s">
        <v>998</v>
      </c>
      <c r="AE104" t="s">
        <v>998</v>
      </c>
      <c r="AF104" t="s">
        <v>998</v>
      </c>
      <c r="AG104" s="107">
        <v>0</v>
      </c>
      <c r="AH104" s="107">
        <v>0</v>
      </c>
      <c r="AI104" s="107">
        <v>0</v>
      </c>
      <c r="AJ104" t="s">
        <v>1012</v>
      </c>
    </row>
    <row r="105" spans="1:37" x14ac:dyDescent="0.45">
      <c r="A105" t="s">
        <v>2969</v>
      </c>
      <c r="B105" t="s">
        <v>16884</v>
      </c>
      <c r="C105" t="s">
        <v>1002</v>
      </c>
      <c r="D105" t="s">
        <v>16885</v>
      </c>
      <c r="E105" t="s">
        <v>992</v>
      </c>
      <c r="F105" t="s">
        <v>4840</v>
      </c>
      <c r="G105">
        <v>21</v>
      </c>
      <c r="H105" t="s">
        <v>1266</v>
      </c>
      <c r="I105">
        <v>10100</v>
      </c>
      <c r="K105" t="s">
        <v>16886</v>
      </c>
      <c r="L105" s="106">
        <v>29360</v>
      </c>
      <c r="M105">
        <v>10425281</v>
      </c>
      <c r="N105" t="s">
        <v>1155</v>
      </c>
      <c r="O105" t="s">
        <v>1023</v>
      </c>
      <c r="P105" t="s">
        <v>997</v>
      </c>
      <c r="R105" s="109" t="str">
        <f>IF(OR(P105="SB",Q105="SB"),"SB",0)</f>
        <v>SB</v>
      </c>
      <c r="T105" s="110">
        <v>50294</v>
      </c>
      <c r="U105" t="s">
        <v>19633</v>
      </c>
      <c r="V105" s="113" t="str">
        <f>IF(AND(I105&gt;=10000,I105&lt;=19900),"Praha",(IF(AND(I105&gt;=25001,I105&lt;=29501),"Středočeský kraj",(IF(AND(I105&gt;=30100,I105&lt;=34972),"Středočeský kraj",(IF(AND(I105&gt;=35002,I105&lt;=36271),"Karlovarský kraj",(IF(AND(I105&gt;=37001,I105&lt;=39201),"Jihočeský kraj",(IF(AND(I105&gt;=39701,I105&lt;=39901),"Jihočeský kraj",(IF(AND(I105&gt;=39301,I105&lt;=39601),"Kraj Vysočina",(IF(AND(I105&gt;=58001,I105&lt;=59501),"Kraj Vysočina",(IF(AND(I105&gt;=67401,I105&lt;=67602),"Kraj Vysočina",(IF(AND(I105&gt;=40001,I105&lt;=44101),"Ústecký kraj",(IF(AND(I105&gt;=46001,I105&lt;=47201),"Liberecký kraj",(IF(AND(I105&gt;=51202,I105&lt;=51401),"Liberecký kraj",(IF(AND(I105&gt;=53002,I105&lt;=53976),"Pardubický kraj",(IF(AND(I105&gt;=56002,I105&lt;=57201),"Pardubický kraj",(IF(AND(I105&gt;=60200,I105&lt;=67201),"Jihomoravský kraj",(IF(AND(I105&gt;=67801,I105&lt;=68501),"Jihomoravský kraj",(IF(AND(I105&gt;=69002,I105&lt;=69801),"Jihomoravský kraj",(IF(AND(I105&gt;=68601,I105&lt;=68801),"Zlínský kraj",(IF(AND(I105&gt;=75501,I105&lt;=76901),"Zlínský kraj",(IF(AND(I105&gt;=70030,I105&lt;=74901),"Moravskoslezský kraj",(IF(AND(I105&gt;=75000,I105&lt;=75368),"Olomoucký kraj",(IF(AND(I105&gt;=77200,I105&lt;=79862),"Olomoucký kraj",(IF(AND(I105&gt;=50011,I105&lt;=50301),"Královéhradecký kraj",(IF(AND(I105&gt;=54301,I105&lt;=54303),"Královéhradecký kraj","0")))))))))))))))))))))))))))))))))))))))))))))))</f>
        <v>Praha</v>
      </c>
      <c r="AD105" t="s">
        <v>998</v>
      </c>
      <c r="AE105" t="s">
        <v>998</v>
      </c>
      <c r="AF105" t="s">
        <v>998</v>
      </c>
      <c r="AG105" s="107">
        <v>300</v>
      </c>
      <c r="AH105" s="107">
        <v>0</v>
      </c>
      <c r="AI105" s="107">
        <v>0</v>
      </c>
      <c r="AJ105" t="s">
        <v>999</v>
      </c>
      <c r="AK105" s="106">
        <v>44924</v>
      </c>
    </row>
    <row r="106" spans="1:37" x14ac:dyDescent="0.45">
      <c r="A106" t="s">
        <v>1406</v>
      </c>
      <c r="B106" t="s">
        <v>16140</v>
      </c>
      <c r="C106" t="s">
        <v>1002</v>
      </c>
      <c r="D106" t="s">
        <v>16141</v>
      </c>
      <c r="E106" t="s">
        <v>992</v>
      </c>
      <c r="F106" t="s">
        <v>16142</v>
      </c>
      <c r="G106">
        <v>20</v>
      </c>
      <c r="H106" t="s">
        <v>1266</v>
      </c>
      <c r="I106">
        <v>10100</v>
      </c>
      <c r="K106" t="s">
        <v>16143</v>
      </c>
      <c r="L106" s="106">
        <v>31372</v>
      </c>
      <c r="M106">
        <v>10874919</v>
      </c>
      <c r="N106" t="s">
        <v>996</v>
      </c>
      <c r="O106" t="s">
        <v>12</v>
      </c>
      <c r="P106" t="s">
        <v>997</v>
      </c>
      <c r="R106" s="109" t="str">
        <f>IF(OR(P106="SB",Q106="SB"),"SB",0)</f>
        <v>SB</v>
      </c>
      <c r="T106" s="110">
        <v>51851</v>
      </c>
      <c r="U106" t="s">
        <v>19633</v>
      </c>
      <c r="V106" s="113" t="str">
        <f>IF(AND(I106&gt;=10000,I106&lt;=19900),"Praha",(IF(AND(I106&gt;=25001,I106&lt;=29501),"Středočeský kraj",(IF(AND(I106&gt;=30100,I106&lt;=34972),"Středočeský kraj",(IF(AND(I106&gt;=35002,I106&lt;=36271),"Karlovarský kraj",(IF(AND(I106&gt;=37001,I106&lt;=39201),"Jihočeský kraj",(IF(AND(I106&gt;=39701,I106&lt;=39901),"Jihočeský kraj",(IF(AND(I106&gt;=39301,I106&lt;=39601),"Kraj Vysočina",(IF(AND(I106&gt;=58001,I106&lt;=59501),"Kraj Vysočina",(IF(AND(I106&gt;=67401,I106&lt;=67602),"Kraj Vysočina",(IF(AND(I106&gt;=40001,I106&lt;=44101),"Ústecký kraj",(IF(AND(I106&gt;=46001,I106&lt;=47201),"Liberecký kraj",(IF(AND(I106&gt;=51202,I106&lt;=51401),"Liberecký kraj",(IF(AND(I106&gt;=53002,I106&lt;=53976),"Pardubický kraj",(IF(AND(I106&gt;=56002,I106&lt;=57201),"Pardubický kraj",(IF(AND(I106&gt;=60200,I106&lt;=67201),"Jihomoravský kraj",(IF(AND(I106&gt;=67801,I106&lt;=68501),"Jihomoravský kraj",(IF(AND(I106&gt;=69002,I106&lt;=69801),"Jihomoravský kraj",(IF(AND(I106&gt;=68601,I106&lt;=68801),"Zlínský kraj",(IF(AND(I106&gt;=75501,I106&lt;=76901),"Zlínský kraj",(IF(AND(I106&gt;=70030,I106&lt;=74901),"Moravskoslezský kraj",(IF(AND(I106&gt;=75000,I106&lt;=75368),"Olomoucký kraj",(IF(AND(I106&gt;=77200,I106&lt;=79862),"Olomoucký kraj",(IF(AND(I106&gt;=50011,I106&lt;=50301),"Královéhradecký kraj",(IF(AND(I106&gt;=54301,I106&lt;=54303),"Královéhradecký kraj","0")))))))))))))))))))))))))))))))))))))))))))))))</f>
        <v>Praha</v>
      </c>
      <c r="AD106" t="s">
        <v>998</v>
      </c>
      <c r="AE106" t="s">
        <v>998</v>
      </c>
      <c r="AF106" t="s">
        <v>998</v>
      </c>
      <c r="AG106" s="107">
        <v>0</v>
      </c>
      <c r="AH106" s="107">
        <v>0</v>
      </c>
      <c r="AI106" s="107">
        <v>0</v>
      </c>
      <c r="AJ106" t="s">
        <v>1012</v>
      </c>
    </row>
    <row r="107" spans="1:37" x14ac:dyDescent="0.45">
      <c r="A107" t="s">
        <v>988</v>
      </c>
      <c r="B107" t="s">
        <v>1979</v>
      </c>
      <c r="C107" t="s">
        <v>990</v>
      </c>
      <c r="D107" t="s">
        <v>5256</v>
      </c>
      <c r="E107" t="s">
        <v>992</v>
      </c>
      <c r="F107" t="s">
        <v>5257</v>
      </c>
      <c r="G107">
        <v>1310</v>
      </c>
      <c r="H107" t="s">
        <v>1266</v>
      </c>
      <c r="I107">
        <v>10100</v>
      </c>
      <c r="J107">
        <v>728459302</v>
      </c>
      <c r="K107" t="s">
        <v>5258</v>
      </c>
      <c r="L107" s="106">
        <v>32356</v>
      </c>
      <c r="M107">
        <v>14477356</v>
      </c>
      <c r="N107" t="s">
        <v>1359</v>
      </c>
      <c r="O107" t="s">
        <v>12</v>
      </c>
      <c r="P107" t="s">
        <v>997</v>
      </c>
      <c r="R107" s="109" t="str">
        <f>IF(OR(P107="SB",Q107="SB"),"SB",0)</f>
        <v>SB</v>
      </c>
      <c r="T107" s="110">
        <v>2018020</v>
      </c>
      <c r="U107" t="s">
        <v>19633</v>
      </c>
      <c r="V107" s="113" t="str">
        <f>IF(AND(I107&gt;=10000,I107&lt;=19900),"Praha",(IF(AND(I107&gt;=25001,I107&lt;=29501),"Středočeský kraj",(IF(AND(I107&gt;=30100,I107&lt;=34972),"Středočeský kraj",(IF(AND(I107&gt;=35002,I107&lt;=36271),"Karlovarský kraj",(IF(AND(I107&gt;=37001,I107&lt;=39201),"Jihočeský kraj",(IF(AND(I107&gt;=39701,I107&lt;=39901),"Jihočeský kraj",(IF(AND(I107&gt;=39301,I107&lt;=39601),"Kraj Vysočina",(IF(AND(I107&gt;=58001,I107&lt;=59501),"Kraj Vysočina",(IF(AND(I107&gt;=67401,I107&lt;=67602),"Kraj Vysočina",(IF(AND(I107&gt;=40001,I107&lt;=44101),"Ústecký kraj",(IF(AND(I107&gt;=46001,I107&lt;=47201),"Liberecký kraj",(IF(AND(I107&gt;=51202,I107&lt;=51401),"Liberecký kraj",(IF(AND(I107&gt;=53002,I107&lt;=53976),"Pardubický kraj",(IF(AND(I107&gt;=56002,I107&lt;=57201),"Pardubický kraj",(IF(AND(I107&gt;=60200,I107&lt;=67201),"Jihomoravský kraj",(IF(AND(I107&gt;=67801,I107&lt;=68501),"Jihomoravský kraj",(IF(AND(I107&gt;=69002,I107&lt;=69801),"Jihomoravský kraj",(IF(AND(I107&gt;=68601,I107&lt;=68801),"Zlínský kraj",(IF(AND(I107&gt;=75501,I107&lt;=76901),"Zlínský kraj",(IF(AND(I107&gt;=70030,I107&lt;=74901),"Moravskoslezský kraj",(IF(AND(I107&gt;=75000,I107&lt;=75368),"Olomoucký kraj",(IF(AND(I107&gt;=77200,I107&lt;=79862),"Olomoucký kraj",(IF(AND(I107&gt;=50011,I107&lt;=50301),"Královéhradecký kraj",(IF(AND(I107&gt;=54301,I107&lt;=54303),"Královéhradecký kraj","0")))))))))))))))))))))))))))))))))))))))))))))))</f>
        <v>Praha</v>
      </c>
      <c r="AB107" t="s">
        <v>5259</v>
      </c>
      <c r="AD107" t="s">
        <v>998</v>
      </c>
      <c r="AE107" t="s">
        <v>998</v>
      </c>
      <c r="AF107" t="s">
        <v>998</v>
      </c>
      <c r="AG107" s="107">
        <v>0</v>
      </c>
      <c r="AH107" s="107">
        <v>0</v>
      </c>
      <c r="AI107" s="107">
        <v>0</v>
      </c>
      <c r="AJ107" t="s">
        <v>1012</v>
      </c>
    </row>
    <row r="108" spans="1:37" x14ac:dyDescent="0.45">
      <c r="A108" t="s">
        <v>1416</v>
      </c>
      <c r="B108" t="s">
        <v>2474</v>
      </c>
      <c r="C108" t="s">
        <v>990</v>
      </c>
      <c r="D108" t="s">
        <v>2477</v>
      </c>
      <c r="E108" t="s">
        <v>992</v>
      </c>
      <c r="F108" t="s">
        <v>2478</v>
      </c>
      <c r="G108">
        <v>874</v>
      </c>
      <c r="H108" t="s">
        <v>1266</v>
      </c>
      <c r="I108">
        <v>10100</v>
      </c>
      <c r="K108" t="s">
        <v>2479</v>
      </c>
      <c r="L108" s="106">
        <v>24582</v>
      </c>
      <c r="M108">
        <v>14839993</v>
      </c>
      <c r="N108" t="s">
        <v>1359</v>
      </c>
      <c r="O108" t="s">
        <v>12</v>
      </c>
      <c r="P108" t="s">
        <v>997</v>
      </c>
      <c r="R108" s="109" t="str">
        <f>IF(OR(P108="SB",Q108="SB"),"SB",0)</f>
        <v>SB</v>
      </c>
      <c r="T108" s="110" t="s">
        <v>998</v>
      </c>
      <c r="V108" s="113" t="str">
        <f>IF(AND(I108&gt;=10000,I108&lt;=19900),"Praha",(IF(AND(I108&gt;=25001,I108&lt;=29501),"Středočeský kraj",(IF(AND(I108&gt;=30100,I108&lt;=34972),"Středočeský kraj",(IF(AND(I108&gt;=35002,I108&lt;=36271),"Karlovarský kraj",(IF(AND(I108&gt;=37001,I108&lt;=39201),"Jihočeský kraj",(IF(AND(I108&gt;=39701,I108&lt;=39901),"Jihočeský kraj",(IF(AND(I108&gt;=39301,I108&lt;=39601),"Kraj Vysočina",(IF(AND(I108&gt;=58001,I108&lt;=59501),"Kraj Vysočina",(IF(AND(I108&gt;=67401,I108&lt;=67602),"Kraj Vysočina",(IF(AND(I108&gt;=40001,I108&lt;=44101),"Ústecký kraj",(IF(AND(I108&gt;=46001,I108&lt;=47201),"Liberecký kraj",(IF(AND(I108&gt;=51202,I108&lt;=51401),"Liberecký kraj",(IF(AND(I108&gt;=53002,I108&lt;=53976),"Pardubický kraj",(IF(AND(I108&gt;=56002,I108&lt;=57201),"Pardubický kraj",(IF(AND(I108&gt;=60200,I108&lt;=67201),"Jihomoravský kraj",(IF(AND(I108&gt;=67801,I108&lt;=68501),"Jihomoravský kraj",(IF(AND(I108&gt;=69002,I108&lt;=69801),"Jihomoravský kraj",(IF(AND(I108&gt;=68601,I108&lt;=68801),"Zlínský kraj",(IF(AND(I108&gt;=75501,I108&lt;=76901),"Zlínský kraj",(IF(AND(I108&gt;=70030,I108&lt;=74901),"Moravskoslezský kraj",(IF(AND(I108&gt;=75000,I108&lt;=75368),"Olomoucký kraj",(IF(AND(I108&gt;=77200,I108&lt;=79862),"Olomoucký kraj",(IF(AND(I108&gt;=50011,I108&lt;=50301),"Královéhradecký kraj",(IF(AND(I108&gt;=54301,I108&lt;=54303),"Královéhradecký kraj","0")))))))))))))))))))))))))))))))))))))))))))))))</f>
        <v>Praha</v>
      </c>
      <c r="AB108" t="s">
        <v>998</v>
      </c>
      <c r="AD108" t="s">
        <v>998</v>
      </c>
      <c r="AE108" t="s">
        <v>998</v>
      </c>
      <c r="AF108" t="s">
        <v>998</v>
      </c>
      <c r="AG108" s="107">
        <v>0</v>
      </c>
      <c r="AH108" s="107">
        <v>0</v>
      </c>
      <c r="AI108" s="107">
        <v>0</v>
      </c>
      <c r="AJ108" t="s">
        <v>1012</v>
      </c>
    </row>
    <row r="109" spans="1:37" x14ac:dyDescent="0.45">
      <c r="A109" t="s">
        <v>1061</v>
      </c>
      <c r="B109" t="s">
        <v>8091</v>
      </c>
      <c r="C109" t="s">
        <v>990</v>
      </c>
      <c r="D109" t="s">
        <v>8095</v>
      </c>
      <c r="E109" t="s">
        <v>992</v>
      </c>
      <c r="F109" t="s">
        <v>8096</v>
      </c>
      <c r="G109">
        <v>80</v>
      </c>
      <c r="H109" t="s">
        <v>12</v>
      </c>
      <c r="I109">
        <v>10100</v>
      </c>
      <c r="K109" t="s">
        <v>8097</v>
      </c>
      <c r="L109" s="106">
        <v>31660</v>
      </c>
      <c r="M109">
        <v>13405306</v>
      </c>
      <c r="N109" t="s">
        <v>996</v>
      </c>
      <c r="O109" t="s">
        <v>12</v>
      </c>
      <c r="P109" t="s">
        <v>997</v>
      </c>
      <c r="R109" s="109" t="str">
        <f>IF(OR(P109="SB",Q109="SB"),"SB",0)</f>
        <v>SB</v>
      </c>
      <c r="T109" s="110" t="s">
        <v>998</v>
      </c>
      <c r="V109" s="113" t="str">
        <f>IF(AND(I109&gt;=10000,I109&lt;=19900),"Praha",(IF(AND(I109&gt;=25001,I109&lt;=29501),"Středočeský kraj",(IF(AND(I109&gt;=30100,I109&lt;=34972),"Středočeský kraj",(IF(AND(I109&gt;=35002,I109&lt;=36271),"Karlovarský kraj",(IF(AND(I109&gt;=37001,I109&lt;=39201),"Jihočeský kraj",(IF(AND(I109&gt;=39701,I109&lt;=39901),"Jihočeský kraj",(IF(AND(I109&gt;=39301,I109&lt;=39601),"Kraj Vysočina",(IF(AND(I109&gt;=58001,I109&lt;=59501),"Kraj Vysočina",(IF(AND(I109&gt;=67401,I109&lt;=67602),"Kraj Vysočina",(IF(AND(I109&gt;=40001,I109&lt;=44101),"Ústecký kraj",(IF(AND(I109&gt;=46001,I109&lt;=47201),"Liberecký kraj",(IF(AND(I109&gt;=51202,I109&lt;=51401),"Liberecký kraj",(IF(AND(I109&gt;=53002,I109&lt;=53976),"Pardubický kraj",(IF(AND(I109&gt;=56002,I109&lt;=57201),"Pardubický kraj",(IF(AND(I109&gt;=60200,I109&lt;=67201),"Jihomoravský kraj",(IF(AND(I109&gt;=67801,I109&lt;=68501),"Jihomoravský kraj",(IF(AND(I109&gt;=69002,I109&lt;=69801),"Jihomoravský kraj",(IF(AND(I109&gt;=68601,I109&lt;=68801),"Zlínský kraj",(IF(AND(I109&gt;=75501,I109&lt;=76901),"Zlínský kraj",(IF(AND(I109&gt;=70030,I109&lt;=74901),"Moravskoslezský kraj",(IF(AND(I109&gt;=75000,I109&lt;=75368),"Olomoucký kraj",(IF(AND(I109&gt;=77200,I109&lt;=79862),"Olomoucký kraj",(IF(AND(I109&gt;=50011,I109&lt;=50301),"Královéhradecký kraj",(IF(AND(I109&gt;=54301,I109&lt;=54303),"Královéhradecký kraj","0")))))))))))))))))))))))))))))))))))))))))))))))</f>
        <v>Praha</v>
      </c>
      <c r="AB109" t="s">
        <v>998</v>
      </c>
      <c r="AD109" t="s">
        <v>998</v>
      </c>
      <c r="AE109" t="s">
        <v>998</v>
      </c>
      <c r="AF109" t="s">
        <v>998</v>
      </c>
      <c r="AG109" s="107">
        <v>0</v>
      </c>
      <c r="AH109" s="107">
        <v>0</v>
      </c>
      <c r="AI109" s="107">
        <v>0</v>
      </c>
      <c r="AJ109" t="s">
        <v>1012</v>
      </c>
    </row>
    <row r="110" spans="1:37" x14ac:dyDescent="0.45">
      <c r="A110" t="s">
        <v>988</v>
      </c>
      <c r="B110" t="s">
        <v>8886</v>
      </c>
      <c r="C110" t="s">
        <v>990</v>
      </c>
      <c r="D110" t="s">
        <v>8887</v>
      </c>
      <c r="E110" t="s">
        <v>992</v>
      </c>
      <c r="F110" t="s">
        <v>1544</v>
      </c>
      <c r="G110">
        <v>118</v>
      </c>
      <c r="H110" t="s">
        <v>12</v>
      </c>
      <c r="I110">
        <v>10100</v>
      </c>
      <c r="K110" t="s">
        <v>8888</v>
      </c>
      <c r="L110" s="106">
        <v>34218</v>
      </c>
      <c r="M110">
        <v>13405407</v>
      </c>
      <c r="N110" t="s">
        <v>996</v>
      </c>
      <c r="O110" t="s">
        <v>12</v>
      </c>
      <c r="P110" t="s">
        <v>997</v>
      </c>
      <c r="R110" s="109" t="str">
        <f>IF(OR(P110="SB",Q110="SB"),"SB",0)</f>
        <v>SB</v>
      </c>
      <c r="T110" s="110" t="s">
        <v>998</v>
      </c>
      <c r="V110" s="113" t="str">
        <f>IF(AND(I110&gt;=10000,I110&lt;=19900),"Praha",(IF(AND(I110&gt;=25001,I110&lt;=29501),"Středočeský kraj",(IF(AND(I110&gt;=30100,I110&lt;=34972),"Středočeský kraj",(IF(AND(I110&gt;=35002,I110&lt;=36271),"Karlovarský kraj",(IF(AND(I110&gt;=37001,I110&lt;=39201),"Jihočeský kraj",(IF(AND(I110&gt;=39701,I110&lt;=39901),"Jihočeský kraj",(IF(AND(I110&gt;=39301,I110&lt;=39601),"Kraj Vysočina",(IF(AND(I110&gt;=58001,I110&lt;=59501),"Kraj Vysočina",(IF(AND(I110&gt;=67401,I110&lt;=67602),"Kraj Vysočina",(IF(AND(I110&gt;=40001,I110&lt;=44101),"Ústecký kraj",(IF(AND(I110&gt;=46001,I110&lt;=47201),"Liberecký kraj",(IF(AND(I110&gt;=51202,I110&lt;=51401),"Liberecký kraj",(IF(AND(I110&gt;=53002,I110&lt;=53976),"Pardubický kraj",(IF(AND(I110&gt;=56002,I110&lt;=57201),"Pardubický kraj",(IF(AND(I110&gt;=60200,I110&lt;=67201),"Jihomoravský kraj",(IF(AND(I110&gt;=67801,I110&lt;=68501),"Jihomoravský kraj",(IF(AND(I110&gt;=69002,I110&lt;=69801),"Jihomoravský kraj",(IF(AND(I110&gt;=68601,I110&lt;=68801),"Zlínský kraj",(IF(AND(I110&gt;=75501,I110&lt;=76901),"Zlínský kraj",(IF(AND(I110&gt;=70030,I110&lt;=74901),"Moravskoslezský kraj",(IF(AND(I110&gt;=75000,I110&lt;=75368),"Olomoucký kraj",(IF(AND(I110&gt;=77200,I110&lt;=79862),"Olomoucký kraj",(IF(AND(I110&gt;=50011,I110&lt;=50301),"Královéhradecký kraj",(IF(AND(I110&gt;=54301,I110&lt;=54303),"Královéhradecký kraj","0")))))))))))))))))))))))))))))))))))))))))))))))</f>
        <v>Praha</v>
      </c>
      <c r="AB110" t="s">
        <v>998</v>
      </c>
      <c r="AD110" t="s">
        <v>998</v>
      </c>
      <c r="AE110" t="s">
        <v>998</v>
      </c>
      <c r="AF110" t="s">
        <v>998</v>
      </c>
      <c r="AG110" s="107">
        <v>0</v>
      </c>
      <c r="AH110" s="107">
        <v>0</v>
      </c>
      <c r="AI110" s="107">
        <v>0</v>
      </c>
      <c r="AJ110" t="s">
        <v>1012</v>
      </c>
    </row>
    <row r="111" spans="1:37" x14ac:dyDescent="0.45">
      <c r="A111" t="s">
        <v>1087</v>
      </c>
      <c r="B111" t="s">
        <v>13634</v>
      </c>
      <c r="C111" t="s">
        <v>990</v>
      </c>
      <c r="D111" t="s">
        <v>13635</v>
      </c>
      <c r="E111" t="s">
        <v>992</v>
      </c>
      <c r="F111" t="s">
        <v>13636</v>
      </c>
      <c r="G111">
        <v>22</v>
      </c>
      <c r="H111" t="s">
        <v>1266</v>
      </c>
      <c r="I111">
        <v>10100</v>
      </c>
      <c r="J111">
        <v>604220436</v>
      </c>
      <c r="K111" t="s">
        <v>13637</v>
      </c>
      <c r="L111" s="106">
        <v>32017</v>
      </c>
      <c r="M111">
        <v>13006289</v>
      </c>
      <c r="N111" t="s">
        <v>996</v>
      </c>
      <c r="O111" t="s">
        <v>12</v>
      </c>
      <c r="P111" t="s">
        <v>997</v>
      </c>
      <c r="R111" s="109" t="str">
        <f>IF(OR(P111="SB",Q111="SB"),"SB",0)</f>
        <v>SB</v>
      </c>
      <c r="T111" s="110" t="s">
        <v>998</v>
      </c>
      <c r="V111" s="113" t="str">
        <f>IF(AND(I111&gt;=10000,I111&lt;=19900),"Praha",(IF(AND(I111&gt;=25001,I111&lt;=29501),"Středočeský kraj",(IF(AND(I111&gt;=30100,I111&lt;=34972),"Středočeský kraj",(IF(AND(I111&gt;=35002,I111&lt;=36271),"Karlovarský kraj",(IF(AND(I111&gt;=37001,I111&lt;=39201),"Jihočeský kraj",(IF(AND(I111&gt;=39701,I111&lt;=39901),"Jihočeský kraj",(IF(AND(I111&gt;=39301,I111&lt;=39601),"Kraj Vysočina",(IF(AND(I111&gt;=58001,I111&lt;=59501),"Kraj Vysočina",(IF(AND(I111&gt;=67401,I111&lt;=67602),"Kraj Vysočina",(IF(AND(I111&gt;=40001,I111&lt;=44101),"Ústecký kraj",(IF(AND(I111&gt;=46001,I111&lt;=47201),"Liberecký kraj",(IF(AND(I111&gt;=51202,I111&lt;=51401),"Liberecký kraj",(IF(AND(I111&gt;=53002,I111&lt;=53976),"Pardubický kraj",(IF(AND(I111&gt;=56002,I111&lt;=57201),"Pardubický kraj",(IF(AND(I111&gt;=60200,I111&lt;=67201),"Jihomoravský kraj",(IF(AND(I111&gt;=67801,I111&lt;=68501),"Jihomoravský kraj",(IF(AND(I111&gt;=69002,I111&lt;=69801),"Jihomoravský kraj",(IF(AND(I111&gt;=68601,I111&lt;=68801),"Zlínský kraj",(IF(AND(I111&gt;=75501,I111&lt;=76901),"Zlínský kraj",(IF(AND(I111&gt;=70030,I111&lt;=74901),"Moravskoslezský kraj",(IF(AND(I111&gt;=75000,I111&lt;=75368),"Olomoucký kraj",(IF(AND(I111&gt;=77200,I111&lt;=79862),"Olomoucký kraj",(IF(AND(I111&gt;=50011,I111&lt;=50301),"Královéhradecký kraj",(IF(AND(I111&gt;=54301,I111&lt;=54303),"Královéhradecký kraj","0")))))))))))))))))))))))))))))))))))))))))))))))</f>
        <v>Praha</v>
      </c>
      <c r="AB111" t="s">
        <v>998</v>
      </c>
      <c r="AD111" t="s">
        <v>998</v>
      </c>
      <c r="AE111" t="s">
        <v>998</v>
      </c>
      <c r="AF111" t="s">
        <v>998</v>
      </c>
      <c r="AG111" s="107">
        <v>0</v>
      </c>
      <c r="AH111" s="107">
        <v>0</v>
      </c>
      <c r="AI111" s="107">
        <v>0</v>
      </c>
      <c r="AJ111" t="s">
        <v>1012</v>
      </c>
    </row>
    <row r="112" spans="1:37" x14ac:dyDescent="0.45">
      <c r="A112" t="s">
        <v>1782</v>
      </c>
      <c r="B112" t="s">
        <v>14085</v>
      </c>
      <c r="C112" t="s">
        <v>1002</v>
      </c>
      <c r="D112" t="s">
        <v>14086</v>
      </c>
      <c r="E112" t="s">
        <v>992</v>
      </c>
      <c r="F112" t="s">
        <v>14087</v>
      </c>
      <c r="G112">
        <v>44</v>
      </c>
      <c r="H112" t="s">
        <v>1266</v>
      </c>
      <c r="I112">
        <v>10100</v>
      </c>
      <c r="K112" t="s">
        <v>14088</v>
      </c>
      <c r="L112" s="106">
        <v>25585</v>
      </c>
      <c r="M112">
        <v>13007909</v>
      </c>
      <c r="N112" t="s">
        <v>996</v>
      </c>
      <c r="O112" t="s">
        <v>12</v>
      </c>
      <c r="P112" t="s">
        <v>997</v>
      </c>
      <c r="R112" s="109" t="str">
        <f>IF(OR(P112="SB",Q112="SB"),"SB",0)</f>
        <v>SB</v>
      </c>
      <c r="T112" s="110" t="s">
        <v>998</v>
      </c>
      <c r="V112" s="113" t="str">
        <f>IF(AND(I112&gt;=10000,I112&lt;=19900),"Praha",(IF(AND(I112&gt;=25001,I112&lt;=29501),"Středočeský kraj",(IF(AND(I112&gt;=30100,I112&lt;=34972),"Středočeský kraj",(IF(AND(I112&gt;=35002,I112&lt;=36271),"Karlovarský kraj",(IF(AND(I112&gt;=37001,I112&lt;=39201),"Jihočeský kraj",(IF(AND(I112&gt;=39701,I112&lt;=39901),"Jihočeský kraj",(IF(AND(I112&gt;=39301,I112&lt;=39601),"Kraj Vysočina",(IF(AND(I112&gt;=58001,I112&lt;=59501),"Kraj Vysočina",(IF(AND(I112&gt;=67401,I112&lt;=67602),"Kraj Vysočina",(IF(AND(I112&gt;=40001,I112&lt;=44101),"Ústecký kraj",(IF(AND(I112&gt;=46001,I112&lt;=47201),"Liberecký kraj",(IF(AND(I112&gt;=51202,I112&lt;=51401),"Liberecký kraj",(IF(AND(I112&gt;=53002,I112&lt;=53976),"Pardubický kraj",(IF(AND(I112&gt;=56002,I112&lt;=57201),"Pardubický kraj",(IF(AND(I112&gt;=60200,I112&lt;=67201),"Jihomoravský kraj",(IF(AND(I112&gt;=67801,I112&lt;=68501),"Jihomoravský kraj",(IF(AND(I112&gt;=69002,I112&lt;=69801),"Jihomoravský kraj",(IF(AND(I112&gt;=68601,I112&lt;=68801),"Zlínský kraj",(IF(AND(I112&gt;=75501,I112&lt;=76901),"Zlínský kraj",(IF(AND(I112&gt;=70030,I112&lt;=74901),"Moravskoslezský kraj",(IF(AND(I112&gt;=75000,I112&lt;=75368),"Olomoucký kraj",(IF(AND(I112&gt;=77200,I112&lt;=79862),"Olomoucký kraj",(IF(AND(I112&gt;=50011,I112&lt;=50301),"Královéhradecký kraj",(IF(AND(I112&gt;=54301,I112&lt;=54303),"Královéhradecký kraj","0")))))))))))))))))))))))))))))))))))))))))))))))</f>
        <v>Praha</v>
      </c>
      <c r="AB112" t="s">
        <v>998</v>
      </c>
      <c r="AD112" t="s">
        <v>998</v>
      </c>
      <c r="AE112" t="s">
        <v>998</v>
      </c>
      <c r="AF112" t="s">
        <v>998</v>
      </c>
      <c r="AG112" s="107">
        <v>0</v>
      </c>
      <c r="AH112" s="107">
        <v>0</v>
      </c>
      <c r="AI112" s="107">
        <v>0</v>
      </c>
      <c r="AJ112" t="s">
        <v>1012</v>
      </c>
    </row>
    <row r="113" spans="1:37" x14ac:dyDescent="0.45">
      <c r="A113" t="s">
        <v>1112</v>
      </c>
      <c r="B113" t="s">
        <v>15274</v>
      </c>
      <c r="C113" t="s">
        <v>990</v>
      </c>
      <c r="D113" t="s">
        <v>15275</v>
      </c>
      <c r="E113" t="s">
        <v>992</v>
      </c>
      <c r="F113" t="s">
        <v>2026</v>
      </c>
      <c r="G113">
        <v>75</v>
      </c>
      <c r="H113" t="s">
        <v>12</v>
      </c>
      <c r="I113">
        <v>10100</v>
      </c>
      <c r="K113" t="s">
        <v>15276</v>
      </c>
      <c r="L113" s="106">
        <v>28750</v>
      </c>
      <c r="M113">
        <v>13407629</v>
      </c>
      <c r="N113" t="s">
        <v>996</v>
      </c>
      <c r="O113" t="s">
        <v>12</v>
      </c>
      <c r="P113" t="s">
        <v>997</v>
      </c>
      <c r="R113" s="109" t="str">
        <f>IF(OR(P113="SB",Q113="SB"),"SB",0)</f>
        <v>SB</v>
      </c>
      <c r="T113" s="110" t="s">
        <v>998</v>
      </c>
      <c r="V113" s="113" t="str">
        <f>IF(AND(I113&gt;=10000,I113&lt;=19900),"Praha",(IF(AND(I113&gt;=25001,I113&lt;=29501),"Středočeský kraj",(IF(AND(I113&gt;=30100,I113&lt;=34972),"Středočeský kraj",(IF(AND(I113&gt;=35002,I113&lt;=36271),"Karlovarský kraj",(IF(AND(I113&gt;=37001,I113&lt;=39201),"Jihočeský kraj",(IF(AND(I113&gt;=39701,I113&lt;=39901),"Jihočeský kraj",(IF(AND(I113&gt;=39301,I113&lt;=39601),"Kraj Vysočina",(IF(AND(I113&gt;=58001,I113&lt;=59501),"Kraj Vysočina",(IF(AND(I113&gt;=67401,I113&lt;=67602),"Kraj Vysočina",(IF(AND(I113&gt;=40001,I113&lt;=44101),"Ústecký kraj",(IF(AND(I113&gt;=46001,I113&lt;=47201),"Liberecký kraj",(IF(AND(I113&gt;=51202,I113&lt;=51401),"Liberecký kraj",(IF(AND(I113&gt;=53002,I113&lt;=53976),"Pardubický kraj",(IF(AND(I113&gt;=56002,I113&lt;=57201),"Pardubický kraj",(IF(AND(I113&gt;=60200,I113&lt;=67201),"Jihomoravský kraj",(IF(AND(I113&gt;=67801,I113&lt;=68501),"Jihomoravský kraj",(IF(AND(I113&gt;=69002,I113&lt;=69801),"Jihomoravský kraj",(IF(AND(I113&gt;=68601,I113&lt;=68801),"Zlínský kraj",(IF(AND(I113&gt;=75501,I113&lt;=76901),"Zlínský kraj",(IF(AND(I113&gt;=70030,I113&lt;=74901),"Moravskoslezský kraj",(IF(AND(I113&gt;=75000,I113&lt;=75368),"Olomoucký kraj",(IF(AND(I113&gt;=77200,I113&lt;=79862),"Olomoucký kraj",(IF(AND(I113&gt;=50011,I113&lt;=50301),"Královéhradecký kraj",(IF(AND(I113&gt;=54301,I113&lt;=54303),"Královéhradecký kraj","0")))))))))))))))))))))))))))))))))))))))))))))))</f>
        <v>Praha</v>
      </c>
      <c r="AB113" t="s">
        <v>998</v>
      </c>
      <c r="AD113" t="s">
        <v>998</v>
      </c>
      <c r="AE113" t="s">
        <v>998</v>
      </c>
      <c r="AF113" t="s">
        <v>998</v>
      </c>
      <c r="AG113" s="107">
        <v>0</v>
      </c>
      <c r="AH113" s="107">
        <v>0</v>
      </c>
      <c r="AI113" s="107">
        <v>0</v>
      </c>
      <c r="AJ113" t="s">
        <v>1012</v>
      </c>
    </row>
    <row r="114" spans="1:37" x14ac:dyDescent="0.45">
      <c r="A114" t="s">
        <v>1186</v>
      </c>
      <c r="B114" t="s">
        <v>15375</v>
      </c>
      <c r="C114" t="s">
        <v>990</v>
      </c>
      <c r="D114" t="s">
        <v>15389</v>
      </c>
      <c r="E114" t="s">
        <v>992</v>
      </c>
      <c r="F114" t="s">
        <v>6076</v>
      </c>
      <c r="G114">
        <v>462</v>
      </c>
      <c r="H114" t="s">
        <v>1266</v>
      </c>
      <c r="I114">
        <v>10100</v>
      </c>
      <c r="K114" t="s">
        <v>15390</v>
      </c>
      <c r="L114" s="106">
        <v>27384</v>
      </c>
      <c r="M114">
        <v>13013969</v>
      </c>
      <c r="N114" t="s">
        <v>996</v>
      </c>
      <c r="O114" t="s">
        <v>12</v>
      </c>
      <c r="P114" t="s">
        <v>997</v>
      </c>
      <c r="R114" s="109" t="str">
        <f>IF(OR(P114="SB",Q114="SB"),"SB",0)</f>
        <v>SB</v>
      </c>
      <c r="T114" s="110" t="s">
        <v>998</v>
      </c>
      <c r="V114" s="113" t="str">
        <f>IF(AND(I114&gt;=10000,I114&lt;=19900),"Praha",(IF(AND(I114&gt;=25001,I114&lt;=29501),"Středočeský kraj",(IF(AND(I114&gt;=30100,I114&lt;=34972),"Středočeský kraj",(IF(AND(I114&gt;=35002,I114&lt;=36271),"Karlovarský kraj",(IF(AND(I114&gt;=37001,I114&lt;=39201),"Jihočeský kraj",(IF(AND(I114&gt;=39701,I114&lt;=39901),"Jihočeský kraj",(IF(AND(I114&gt;=39301,I114&lt;=39601),"Kraj Vysočina",(IF(AND(I114&gt;=58001,I114&lt;=59501),"Kraj Vysočina",(IF(AND(I114&gt;=67401,I114&lt;=67602),"Kraj Vysočina",(IF(AND(I114&gt;=40001,I114&lt;=44101),"Ústecký kraj",(IF(AND(I114&gt;=46001,I114&lt;=47201),"Liberecký kraj",(IF(AND(I114&gt;=51202,I114&lt;=51401),"Liberecký kraj",(IF(AND(I114&gt;=53002,I114&lt;=53976),"Pardubický kraj",(IF(AND(I114&gt;=56002,I114&lt;=57201),"Pardubický kraj",(IF(AND(I114&gt;=60200,I114&lt;=67201),"Jihomoravský kraj",(IF(AND(I114&gt;=67801,I114&lt;=68501),"Jihomoravský kraj",(IF(AND(I114&gt;=69002,I114&lt;=69801),"Jihomoravský kraj",(IF(AND(I114&gt;=68601,I114&lt;=68801),"Zlínský kraj",(IF(AND(I114&gt;=75501,I114&lt;=76901),"Zlínský kraj",(IF(AND(I114&gt;=70030,I114&lt;=74901),"Moravskoslezský kraj",(IF(AND(I114&gt;=75000,I114&lt;=75368),"Olomoucký kraj",(IF(AND(I114&gt;=77200,I114&lt;=79862),"Olomoucký kraj",(IF(AND(I114&gt;=50011,I114&lt;=50301),"Královéhradecký kraj",(IF(AND(I114&gt;=54301,I114&lt;=54303),"Královéhradecký kraj","0")))))))))))))))))))))))))))))))))))))))))))))))</f>
        <v>Praha</v>
      </c>
      <c r="AB114" t="s">
        <v>998</v>
      </c>
      <c r="AD114" t="s">
        <v>998</v>
      </c>
      <c r="AE114" t="s">
        <v>998</v>
      </c>
      <c r="AF114" t="s">
        <v>998</v>
      </c>
      <c r="AG114" s="107">
        <v>0</v>
      </c>
      <c r="AH114" s="107">
        <v>0</v>
      </c>
      <c r="AI114" s="107">
        <v>0</v>
      </c>
      <c r="AJ114" t="s">
        <v>1012</v>
      </c>
    </row>
    <row r="115" spans="1:37" x14ac:dyDescent="0.45">
      <c r="A115" t="s">
        <v>1026</v>
      </c>
      <c r="B115" t="s">
        <v>12618</v>
      </c>
      <c r="C115" t="s">
        <v>990</v>
      </c>
      <c r="D115" t="s">
        <v>12619</v>
      </c>
      <c r="E115" t="s">
        <v>992</v>
      </c>
      <c r="F115" t="s">
        <v>2026</v>
      </c>
      <c r="G115">
        <v>1459</v>
      </c>
      <c r="H115" t="s">
        <v>1266</v>
      </c>
      <c r="I115">
        <v>10101</v>
      </c>
      <c r="J115">
        <v>420604579174</v>
      </c>
      <c r="K115" t="s">
        <v>12620</v>
      </c>
      <c r="L115" s="106">
        <v>30166</v>
      </c>
      <c r="M115">
        <v>10610692</v>
      </c>
      <c r="N115" t="s">
        <v>996</v>
      </c>
      <c r="O115" t="s">
        <v>12</v>
      </c>
      <c r="P115" t="s">
        <v>997</v>
      </c>
      <c r="R115" s="109" t="str">
        <f>IF(OR(P115="SB",Q115="SB"),"SB",0)</f>
        <v>SB</v>
      </c>
      <c r="T115" s="110">
        <v>10766</v>
      </c>
      <c r="U115" t="s">
        <v>19633</v>
      </c>
      <c r="V115" s="113" t="str">
        <f>IF(AND(I115&gt;=10000,I115&lt;=19900),"Praha",(IF(AND(I115&gt;=25001,I115&lt;=29501),"Středočeský kraj",(IF(AND(I115&gt;=30100,I115&lt;=34972),"Středočeský kraj",(IF(AND(I115&gt;=35002,I115&lt;=36271),"Karlovarský kraj",(IF(AND(I115&gt;=37001,I115&lt;=39201),"Jihočeský kraj",(IF(AND(I115&gt;=39701,I115&lt;=39901),"Jihočeský kraj",(IF(AND(I115&gt;=39301,I115&lt;=39601),"Kraj Vysočina",(IF(AND(I115&gt;=58001,I115&lt;=59501),"Kraj Vysočina",(IF(AND(I115&gt;=67401,I115&lt;=67602),"Kraj Vysočina",(IF(AND(I115&gt;=40001,I115&lt;=44101),"Ústecký kraj",(IF(AND(I115&gt;=46001,I115&lt;=47201),"Liberecký kraj",(IF(AND(I115&gt;=51202,I115&lt;=51401),"Liberecký kraj",(IF(AND(I115&gt;=53002,I115&lt;=53976),"Pardubický kraj",(IF(AND(I115&gt;=56002,I115&lt;=57201),"Pardubický kraj",(IF(AND(I115&gt;=60200,I115&lt;=67201),"Jihomoravský kraj",(IF(AND(I115&gt;=67801,I115&lt;=68501),"Jihomoravský kraj",(IF(AND(I115&gt;=69002,I115&lt;=69801),"Jihomoravský kraj",(IF(AND(I115&gt;=68601,I115&lt;=68801),"Zlínský kraj",(IF(AND(I115&gt;=75501,I115&lt;=76901),"Zlínský kraj",(IF(AND(I115&gt;=70030,I115&lt;=74901),"Moravskoslezský kraj",(IF(AND(I115&gt;=75000,I115&lt;=75368),"Olomoucký kraj",(IF(AND(I115&gt;=77200,I115&lt;=79862),"Olomoucký kraj",(IF(AND(I115&gt;=50011,I115&lt;=50301),"Královéhradecký kraj",(IF(AND(I115&gt;=54301,I115&lt;=54303),"Královéhradecký kraj","0")))))))))))))))))))))))))))))))))))))))))))))))</f>
        <v>Praha</v>
      </c>
      <c r="AD115" t="s">
        <v>998</v>
      </c>
      <c r="AE115" t="s">
        <v>998</v>
      </c>
      <c r="AF115" t="s">
        <v>998</v>
      </c>
      <c r="AG115" s="107">
        <v>0</v>
      </c>
      <c r="AH115" s="107">
        <v>0</v>
      </c>
      <c r="AI115" s="107">
        <v>0</v>
      </c>
      <c r="AJ115" t="s">
        <v>1012</v>
      </c>
    </row>
    <row r="116" spans="1:37" x14ac:dyDescent="0.45">
      <c r="A116" t="s">
        <v>1156</v>
      </c>
      <c r="B116" t="s">
        <v>16146</v>
      </c>
      <c r="C116" t="s">
        <v>990</v>
      </c>
      <c r="D116" t="s">
        <v>16149</v>
      </c>
      <c r="E116" t="s">
        <v>992</v>
      </c>
      <c r="F116" t="s">
        <v>5757</v>
      </c>
      <c r="G116">
        <v>9</v>
      </c>
      <c r="H116" t="s">
        <v>12</v>
      </c>
      <c r="I116">
        <v>10110</v>
      </c>
      <c r="K116" t="s">
        <v>16150</v>
      </c>
      <c r="L116" s="106">
        <v>26482</v>
      </c>
      <c r="M116">
        <v>13407831</v>
      </c>
      <c r="N116" t="s">
        <v>996</v>
      </c>
      <c r="O116" t="s">
        <v>12</v>
      </c>
      <c r="P116" t="s">
        <v>997</v>
      </c>
      <c r="R116" s="109" t="str">
        <f>IF(OR(P116="SB",Q116="SB"),"SB",0)</f>
        <v>SB</v>
      </c>
      <c r="T116" s="110" t="s">
        <v>998</v>
      </c>
      <c r="V116" s="113" t="str">
        <f>IF(AND(I116&gt;=10000,I116&lt;=19900),"Praha",(IF(AND(I116&gt;=25001,I116&lt;=29501),"Středočeský kraj",(IF(AND(I116&gt;=30100,I116&lt;=34972),"Středočeský kraj",(IF(AND(I116&gt;=35002,I116&lt;=36271),"Karlovarský kraj",(IF(AND(I116&gt;=37001,I116&lt;=39201),"Jihočeský kraj",(IF(AND(I116&gt;=39701,I116&lt;=39901),"Jihočeský kraj",(IF(AND(I116&gt;=39301,I116&lt;=39601),"Kraj Vysočina",(IF(AND(I116&gt;=58001,I116&lt;=59501),"Kraj Vysočina",(IF(AND(I116&gt;=67401,I116&lt;=67602),"Kraj Vysočina",(IF(AND(I116&gt;=40001,I116&lt;=44101),"Ústecký kraj",(IF(AND(I116&gt;=46001,I116&lt;=47201),"Liberecký kraj",(IF(AND(I116&gt;=51202,I116&lt;=51401),"Liberecký kraj",(IF(AND(I116&gt;=53002,I116&lt;=53976),"Pardubický kraj",(IF(AND(I116&gt;=56002,I116&lt;=57201),"Pardubický kraj",(IF(AND(I116&gt;=60200,I116&lt;=67201),"Jihomoravský kraj",(IF(AND(I116&gt;=67801,I116&lt;=68501),"Jihomoravský kraj",(IF(AND(I116&gt;=69002,I116&lt;=69801),"Jihomoravský kraj",(IF(AND(I116&gt;=68601,I116&lt;=68801),"Zlínský kraj",(IF(AND(I116&gt;=75501,I116&lt;=76901),"Zlínský kraj",(IF(AND(I116&gt;=70030,I116&lt;=74901),"Moravskoslezský kraj",(IF(AND(I116&gt;=75000,I116&lt;=75368),"Olomoucký kraj",(IF(AND(I116&gt;=77200,I116&lt;=79862),"Olomoucký kraj",(IF(AND(I116&gt;=50011,I116&lt;=50301),"Královéhradecký kraj",(IF(AND(I116&gt;=54301,I116&lt;=54303),"Královéhradecký kraj","0")))))))))))))))))))))))))))))))))))))))))))))))</f>
        <v>Praha</v>
      </c>
      <c r="AB116" t="s">
        <v>998</v>
      </c>
      <c r="AD116" t="s">
        <v>998</v>
      </c>
      <c r="AE116" t="s">
        <v>998</v>
      </c>
      <c r="AF116" t="s">
        <v>998</v>
      </c>
      <c r="AG116" s="107">
        <v>0</v>
      </c>
      <c r="AH116" s="107">
        <v>0</v>
      </c>
      <c r="AI116" s="107">
        <v>0</v>
      </c>
      <c r="AJ116" t="s">
        <v>1012</v>
      </c>
    </row>
    <row r="117" spans="1:37" x14ac:dyDescent="0.45">
      <c r="A117" t="s">
        <v>1124</v>
      </c>
      <c r="B117" t="s">
        <v>3875</v>
      </c>
      <c r="C117" t="s">
        <v>990</v>
      </c>
      <c r="D117" t="s">
        <v>3876</v>
      </c>
      <c r="E117" t="s">
        <v>992</v>
      </c>
      <c r="F117" t="s">
        <v>2385</v>
      </c>
      <c r="G117">
        <v>1140</v>
      </c>
      <c r="H117" t="s">
        <v>3877</v>
      </c>
      <c r="I117">
        <v>10200</v>
      </c>
      <c r="K117" t="s">
        <v>3878</v>
      </c>
      <c r="L117" s="106">
        <v>31318</v>
      </c>
      <c r="M117">
        <v>10873909</v>
      </c>
      <c r="N117" t="s">
        <v>996</v>
      </c>
      <c r="O117" t="s">
        <v>12</v>
      </c>
      <c r="P117" t="s">
        <v>997</v>
      </c>
      <c r="R117" s="109" t="str">
        <f>IF(OR(P117="SB",Q117="SB"),"SB",0)</f>
        <v>SB</v>
      </c>
      <c r="T117" s="110">
        <v>11516</v>
      </c>
      <c r="U117" t="s">
        <v>19633</v>
      </c>
      <c r="V117" s="113" t="str">
        <f>IF(AND(I117&gt;=10000,I117&lt;=19900),"Praha",(IF(AND(I117&gt;=25001,I117&lt;=29501),"Středočeský kraj",(IF(AND(I117&gt;=30100,I117&lt;=34972),"Středočeský kraj",(IF(AND(I117&gt;=35002,I117&lt;=36271),"Karlovarský kraj",(IF(AND(I117&gt;=37001,I117&lt;=39201),"Jihočeský kraj",(IF(AND(I117&gt;=39701,I117&lt;=39901),"Jihočeský kraj",(IF(AND(I117&gt;=39301,I117&lt;=39601),"Kraj Vysočina",(IF(AND(I117&gt;=58001,I117&lt;=59501),"Kraj Vysočina",(IF(AND(I117&gt;=67401,I117&lt;=67602),"Kraj Vysočina",(IF(AND(I117&gt;=40001,I117&lt;=44101),"Ústecký kraj",(IF(AND(I117&gt;=46001,I117&lt;=47201),"Liberecký kraj",(IF(AND(I117&gt;=51202,I117&lt;=51401),"Liberecký kraj",(IF(AND(I117&gt;=53002,I117&lt;=53976),"Pardubický kraj",(IF(AND(I117&gt;=56002,I117&lt;=57201),"Pardubický kraj",(IF(AND(I117&gt;=60200,I117&lt;=67201),"Jihomoravský kraj",(IF(AND(I117&gt;=67801,I117&lt;=68501),"Jihomoravský kraj",(IF(AND(I117&gt;=69002,I117&lt;=69801),"Jihomoravský kraj",(IF(AND(I117&gt;=68601,I117&lt;=68801),"Zlínský kraj",(IF(AND(I117&gt;=75501,I117&lt;=76901),"Zlínský kraj",(IF(AND(I117&gt;=70030,I117&lt;=74901),"Moravskoslezský kraj",(IF(AND(I117&gt;=75000,I117&lt;=75368),"Olomoucký kraj",(IF(AND(I117&gt;=77200,I117&lt;=79862),"Olomoucký kraj",(IF(AND(I117&gt;=50011,I117&lt;=50301),"Královéhradecký kraj",(IF(AND(I117&gt;=54301,I117&lt;=54303),"Královéhradecký kraj","0")))))))))))))))))))))))))))))))))))))))))))))))</f>
        <v>Praha</v>
      </c>
      <c r="AD117" t="s">
        <v>998</v>
      </c>
      <c r="AE117" t="s">
        <v>998</v>
      </c>
      <c r="AF117" t="s">
        <v>998</v>
      </c>
      <c r="AG117" s="107">
        <v>0</v>
      </c>
      <c r="AH117" s="107">
        <v>0</v>
      </c>
      <c r="AI117" s="107">
        <v>0</v>
      </c>
      <c r="AJ117" t="s">
        <v>1012</v>
      </c>
    </row>
    <row r="118" spans="1:37" x14ac:dyDescent="0.45">
      <c r="A118" t="s">
        <v>1169</v>
      </c>
      <c r="B118" t="s">
        <v>2375</v>
      </c>
      <c r="C118" t="s">
        <v>990</v>
      </c>
      <c r="D118" t="s">
        <v>2384</v>
      </c>
      <c r="E118" t="s">
        <v>992</v>
      </c>
      <c r="F118" t="s">
        <v>2385</v>
      </c>
      <c r="G118">
        <v>16</v>
      </c>
      <c r="H118" t="s">
        <v>1266</v>
      </c>
      <c r="I118">
        <v>10200</v>
      </c>
      <c r="K118" t="s">
        <v>2386</v>
      </c>
      <c r="L118" s="106">
        <v>28219</v>
      </c>
      <c r="M118">
        <v>10416490</v>
      </c>
      <c r="N118" t="s">
        <v>1029</v>
      </c>
      <c r="O118" t="s">
        <v>1010</v>
      </c>
      <c r="P118" t="s">
        <v>997</v>
      </c>
      <c r="R118" s="109" t="str">
        <f>IF(OR(P118="SB",Q118="SB"),"SB",0)</f>
        <v>SB</v>
      </c>
      <c r="T118" s="110">
        <v>2022047</v>
      </c>
      <c r="U118" t="s">
        <v>19633</v>
      </c>
      <c r="V118" s="113" t="str">
        <f>IF(AND(I118&gt;=10000,I118&lt;=19900),"Praha",(IF(AND(I118&gt;=25001,I118&lt;=29501),"Středočeský kraj",(IF(AND(I118&gt;=30100,I118&lt;=34972),"Středočeský kraj",(IF(AND(I118&gt;=35002,I118&lt;=36271),"Karlovarský kraj",(IF(AND(I118&gt;=37001,I118&lt;=39201),"Jihočeský kraj",(IF(AND(I118&gt;=39701,I118&lt;=39901),"Jihočeský kraj",(IF(AND(I118&gt;=39301,I118&lt;=39601),"Kraj Vysočina",(IF(AND(I118&gt;=58001,I118&lt;=59501),"Kraj Vysočina",(IF(AND(I118&gt;=67401,I118&lt;=67602),"Kraj Vysočina",(IF(AND(I118&gt;=40001,I118&lt;=44101),"Ústecký kraj",(IF(AND(I118&gt;=46001,I118&lt;=47201),"Liberecký kraj",(IF(AND(I118&gt;=51202,I118&lt;=51401),"Liberecký kraj",(IF(AND(I118&gt;=53002,I118&lt;=53976),"Pardubický kraj",(IF(AND(I118&gt;=56002,I118&lt;=57201),"Pardubický kraj",(IF(AND(I118&gt;=60200,I118&lt;=67201),"Jihomoravský kraj",(IF(AND(I118&gt;=67801,I118&lt;=68501),"Jihomoravský kraj",(IF(AND(I118&gt;=69002,I118&lt;=69801),"Jihomoravský kraj",(IF(AND(I118&gt;=68601,I118&lt;=68801),"Zlínský kraj",(IF(AND(I118&gt;=75501,I118&lt;=76901),"Zlínský kraj",(IF(AND(I118&gt;=70030,I118&lt;=74901),"Moravskoslezský kraj",(IF(AND(I118&gt;=75000,I118&lt;=75368),"Olomoucký kraj",(IF(AND(I118&gt;=77200,I118&lt;=79862),"Olomoucký kraj",(IF(AND(I118&gt;=50011,I118&lt;=50301),"Královéhradecký kraj",(IF(AND(I118&gt;=54301,I118&lt;=54303),"Královéhradecký kraj","0")))))))))))))))))))))))))))))))))))))))))))))))</f>
        <v>Praha</v>
      </c>
      <c r="AB118" t="s">
        <v>2387</v>
      </c>
      <c r="AD118" t="s">
        <v>998</v>
      </c>
      <c r="AE118" t="s">
        <v>1515</v>
      </c>
      <c r="AF118" t="s">
        <v>998</v>
      </c>
      <c r="AG118" s="107">
        <v>300</v>
      </c>
      <c r="AH118" s="107">
        <v>0</v>
      </c>
      <c r="AI118" s="107">
        <v>0</v>
      </c>
      <c r="AJ118" t="s">
        <v>999</v>
      </c>
      <c r="AK118" s="106">
        <v>44914</v>
      </c>
    </row>
    <row r="119" spans="1:37" x14ac:dyDescent="0.45">
      <c r="A119" t="s">
        <v>1174</v>
      </c>
      <c r="B119" t="s">
        <v>6560</v>
      </c>
      <c r="C119" t="s">
        <v>990</v>
      </c>
      <c r="D119" t="s">
        <v>6569</v>
      </c>
      <c r="E119" t="s">
        <v>992</v>
      </c>
      <c r="F119" t="s">
        <v>3496</v>
      </c>
      <c r="G119">
        <v>1076</v>
      </c>
      <c r="H119" t="s">
        <v>3877</v>
      </c>
      <c r="I119">
        <v>10200</v>
      </c>
      <c r="K119" t="s">
        <v>6570</v>
      </c>
      <c r="L119" s="106">
        <v>30336</v>
      </c>
      <c r="M119">
        <v>10423564</v>
      </c>
      <c r="N119" t="s">
        <v>6013</v>
      </c>
      <c r="O119" t="s">
        <v>12</v>
      </c>
      <c r="P119" t="s">
        <v>997</v>
      </c>
      <c r="R119" s="109" t="str">
        <f>IF(OR(P119="SB",Q119="SB"),"SB",0)</f>
        <v>SB</v>
      </c>
      <c r="T119" s="110">
        <v>10283</v>
      </c>
      <c r="U119" t="s">
        <v>19634</v>
      </c>
      <c r="V119" s="113" t="str">
        <f>IF(AND(I119&gt;=10000,I119&lt;=19900),"Praha",(IF(AND(I119&gt;=25001,I119&lt;=29501),"Středočeský kraj",(IF(AND(I119&gt;=30100,I119&lt;=34972),"Středočeský kraj",(IF(AND(I119&gt;=35002,I119&lt;=36271),"Karlovarský kraj",(IF(AND(I119&gt;=37001,I119&lt;=39201),"Jihočeský kraj",(IF(AND(I119&gt;=39701,I119&lt;=39901),"Jihočeský kraj",(IF(AND(I119&gt;=39301,I119&lt;=39601),"Kraj Vysočina",(IF(AND(I119&gt;=58001,I119&lt;=59501),"Kraj Vysočina",(IF(AND(I119&gt;=67401,I119&lt;=67602),"Kraj Vysočina",(IF(AND(I119&gt;=40001,I119&lt;=44101),"Ústecký kraj",(IF(AND(I119&gt;=46001,I119&lt;=47201),"Liberecký kraj",(IF(AND(I119&gt;=51202,I119&lt;=51401),"Liberecký kraj",(IF(AND(I119&gt;=53002,I119&lt;=53976),"Pardubický kraj",(IF(AND(I119&gt;=56002,I119&lt;=57201),"Pardubický kraj",(IF(AND(I119&gt;=60200,I119&lt;=67201),"Jihomoravský kraj",(IF(AND(I119&gt;=67801,I119&lt;=68501),"Jihomoravský kraj",(IF(AND(I119&gt;=69002,I119&lt;=69801),"Jihomoravský kraj",(IF(AND(I119&gt;=68601,I119&lt;=68801),"Zlínský kraj",(IF(AND(I119&gt;=75501,I119&lt;=76901),"Zlínský kraj",(IF(AND(I119&gt;=70030,I119&lt;=74901),"Moravskoslezský kraj",(IF(AND(I119&gt;=75000,I119&lt;=75368),"Olomoucký kraj",(IF(AND(I119&gt;=77200,I119&lt;=79862),"Olomoucký kraj",(IF(AND(I119&gt;=50011,I119&lt;=50301),"Královéhradecký kraj",(IF(AND(I119&gt;=54301,I119&lt;=54303),"Královéhradecký kraj","0")))))))))))))))))))))))))))))))))))))))))))))))</f>
        <v>Praha</v>
      </c>
      <c r="W119" s="111">
        <v>10283</v>
      </c>
      <c r="X119" s="111" t="s">
        <v>19633</v>
      </c>
      <c r="AD119" t="s">
        <v>1024</v>
      </c>
      <c r="AE119" t="s">
        <v>998</v>
      </c>
      <c r="AF119" t="s">
        <v>998</v>
      </c>
      <c r="AG119" s="107">
        <v>0</v>
      </c>
      <c r="AH119" s="107">
        <v>0</v>
      </c>
      <c r="AI119" s="107">
        <v>0</v>
      </c>
      <c r="AJ119" t="s">
        <v>1012</v>
      </c>
    </row>
    <row r="120" spans="1:37" x14ac:dyDescent="0.45">
      <c r="A120" t="s">
        <v>1468</v>
      </c>
      <c r="B120" t="s">
        <v>6572</v>
      </c>
      <c r="C120" t="s">
        <v>1002</v>
      </c>
      <c r="D120" t="s">
        <v>6573</v>
      </c>
      <c r="E120" t="s">
        <v>992</v>
      </c>
      <c r="F120" t="s">
        <v>3233</v>
      </c>
      <c r="G120">
        <v>45</v>
      </c>
      <c r="H120" t="s">
        <v>1266</v>
      </c>
      <c r="I120">
        <v>10200</v>
      </c>
      <c r="K120" t="s">
        <v>6563</v>
      </c>
      <c r="L120" s="106">
        <v>30799</v>
      </c>
      <c r="M120">
        <v>10476916</v>
      </c>
      <c r="N120" t="s">
        <v>6013</v>
      </c>
      <c r="O120" t="s">
        <v>12</v>
      </c>
      <c r="P120" t="s">
        <v>997</v>
      </c>
      <c r="R120" s="109" t="str">
        <f>IF(OR(P120="SB",Q120="SB"),"SB",0)</f>
        <v>SB</v>
      </c>
      <c r="T120" s="110">
        <v>50460</v>
      </c>
      <c r="U120" t="s">
        <v>19634</v>
      </c>
      <c r="V120" s="113" t="str">
        <f>IF(AND(I120&gt;=10000,I120&lt;=19900),"Praha",(IF(AND(I120&gt;=25001,I120&lt;=29501),"Středočeský kraj",(IF(AND(I120&gt;=30100,I120&lt;=34972),"Středočeský kraj",(IF(AND(I120&gt;=35002,I120&lt;=36271),"Karlovarský kraj",(IF(AND(I120&gt;=37001,I120&lt;=39201),"Jihočeský kraj",(IF(AND(I120&gt;=39701,I120&lt;=39901),"Jihočeský kraj",(IF(AND(I120&gt;=39301,I120&lt;=39601),"Kraj Vysočina",(IF(AND(I120&gt;=58001,I120&lt;=59501),"Kraj Vysočina",(IF(AND(I120&gt;=67401,I120&lt;=67602),"Kraj Vysočina",(IF(AND(I120&gt;=40001,I120&lt;=44101),"Ústecký kraj",(IF(AND(I120&gt;=46001,I120&lt;=47201),"Liberecký kraj",(IF(AND(I120&gt;=51202,I120&lt;=51401),"Liberecký kraj",(IF(AND(I120&gt;=53002,I120&lt;=53976),"Pardubický kraj",(IF(AND(I120&gt;=56002,I120&lt;=57201),"Pardubický kraj",(IF(AND(I120&gt;=60200,I120&lt;=67201),"Jihomoravský kraj",(IF(AND(I120&gt;=67801,I120&lt;=68501),"Jihomoravský kraj",(IF(AND(I120&gt;=69002,I120&lt;=69801),"Jihomoravský kraj",(IF(AND(I120&gt;=68601,I120&lt;=68801),"Zlínský kraj",(IF(AND(I120&gt;=75501,I120&lt;=76901),"Zlínský kraj",(IF(AND(I120&gt;=70030,I120&lt;=74901),"Moravskoslezský kraj",(IF(AND(I120&gt;=75000,I120&lt;=75368),"Olomoucký kraj",(IF(AND(I120&gt;=77200,I120&lt;=79862),"Olomoucký kraj",(IF(AND(I120&gt;=50011,I120&lt;=50301),"Královéhradecký kraj",(IF(AND(I120&gt;=54301,I120&lt;=54303),"Královéhradecký kraj","0")))))))))))))))))))))))))))))))))))))))))))))))</f>
        <v>Praha</v>
      </c>
      <c r="W120" s="111">
        <v>50460</v>
      </c>
      <c r="X120" s="111" t="s">
        <v>19633</v>
      </c>
      <c r="AD120" t="s">
        <v>1024</v>
      </c>
      <c r="AE120" t="s">
        <v>998</v>
      </c>
      <c r="AF120" t="s">
        <v>998</v>
      </c>
      <c r="AG120" s="107">
        <v>300</v>
      </c>
      <c r="AH120" s="107">
        <v>0</v>
      </c>
      <c r="AI120" s="107">
        <v>0</v>
      </c>
      <c r="AJ120" t="s">
        <v>999</v>
      </c>
      <c r="AK120" s="106">
        <v>44977</v>
      </c>
    </row>
    <row r="121" spans="1:37" x14ac:dyDescent="0.45">
      <c r="A121" t="s">
        <v>1626</v>
      </c>
      <c r="B121" t="s">
        <v>11733</v>
      </c>
      <c r="C121" t="s">
        <v>1002</v>
      </c>
      <c r="D121" t="s">
        <v>11734</v>
      </c>
      <c r="E121" t="s">
        <v>992</v>
      </c>
      <c r="F121" t="s">
        <v>11735</v>
      </c>
      <c r="G121">
        <v>1399</v>
      </c>
      <c r="H121" t="s">
        <v>11736</v>
      </c>
      <c r="I121">
        <v>10200</v>
      </c>
      <c r="J121">
        <v>724054560</v>
      </c>
      <c r="K121" t="s">
        <v>11737</v>
      </c>
      <c r="L121" s="106">
        <v>25687</v>
      </c>
      <c r="M121">
        <v>12985980</v>
      </c>
      <c r="N121" t="s">
        <v>996</v>
      </c>
      <c r="O121" t="s">
        <v>12</v>
      </c>
      <c r="P121" t="s">
        <v>997</v>
      </c>
      <c r="R121" s="109" t="str">
        <f>IF(OR(P121="SB",Q121="SB"),"SB",0)</f>
        <v>SB</v>
      </c>
      <c r="T121" s="110" t="s">
        <v>998</v>
      </c>
      <c r="V121" s="113" t="str">
        <f>IF(AND(I121&gt;=10000,I121&lt;=19900),"Praha",(IF(AND(I121&gt;=25001,I121&lt;=29501),"Středočeský kraj",(IF(AND(I121&gt;=30100,I121&lt;=34972),"Středočeský kraj",(IF(AND(I121&gt;=35002,I121&lt;=36271),"Karlovarský kraj",(IF(AND(I121&gt;=37001,I121&lt;=39201),"Jihočeský kraj",(IF(AND(I121&gt;=39701,I121&lt;=39901),"Jihočeský kraj",(IF(AND(I121&gt;=39301,I121&lt;=39601),"Kraj Vysočina",(IF(AND(I121&gt;=58001,I121&lt;=59501),"Kraj Vysočina",(IF(AND(I121&gt;=67401,I121&lt;=67602),"Kraj Vysočina",(IF(AND(I121&gt;=40001,I121&lt;=44101),"Ústecký kraj",(IF(AND(I121&gt;=46001,I121&lt;=47201),"Liberecký kraj",(IF(AND(I121&gt;=51202,I121&lt;=51401),"Liberecký kraj",(IF(AND(I121&gt;=53002,I121&lt;=53976),"Pardubický kraj",(IF(AND(I121&gt;=56002,I121&lt;=57201),"Pardubický kraj",(IF(AND(I121&gt;=60200,I121&lt;=67201),"Jihomoravský kraj",(IF(AND(I121&gt;=67801,I121&lt;=68501),"Jihomoravský kraj",(IF(AND(I121&gt;=69002,I121&lt;=69801),"Jihomoravský kraj",(IF(AND(I121&gt;=68601,I121&lt;=68801),"Zlínský kraj",(IF(AND(I121&gt;=75501,I121&lt;=76901),"Zlínský kraj",(IF(AND(I121&gt;=70030,I121&lt;=74901),"Moravskoslezský kraj",(IF(AND(I121&gt;=75000,I121&lt;=75368),"Olomoucký kraj",(IF(AND(I121&gt;=77200,I121&lt;=79862),"Olomoucký kraj",(IF(AND(I121&gt;=50011,I121&lt;=50301),"Královéhradecký kraj",(IF(AND(I121&gt;=54301,I121&lt;=54303),"Královéhradecký kraj","0")))))))))))))))))))))))))))))))))))))))))))))))</f>
        <v>Praha</v>
      </c>
      <c r="AB121" t="s">
        <v>998</v>
      </c>
      <c r="AD121" t="s">
        <v>998</v>
      </c>
      <c r="AE121" t="s">
        <v>998</v>
      </c>
      <c r="AF121" t="s">
        <v>998</v>
      </c>
      <c r="AG121" s="107">
        <v>0</v>
      </c>
      <c r="AH121" s="107">
        <v>0</v>
      </c>
      <c r="AI121" s="107">
        <v>0</v>
      </c>
      <c r="AJ121" t="s">
        <v>1012</v>
      </c>
    </row>
    <row r="122" spans="1:37" x14ac:dyDescent="0.45">
      <c r="A122" t="s">
        <v>1206</v>
      </c>
      <c r="B122" t="s">
        <v>16087</v>
      </c>
      <c r="C122" t="s">
        <v>1002</v>
      </c>
      <c r="D122" t="s">
        <v>16090</v>
      </c>
      <c r="E122" t="s">
        <v>992</v>
      </c>
      <c r="F122" t="s">
        <v>16091</v>
      </c>
      <c r="G122">
        <v>20</v>
      </c>
      <c r="H122" t="s">
        <v>16092</v>
      </c>
      <c r="I122">
        <v>10200</v>
      </c>
      <c r="K122" t="s">
        <v>16093</v>
      </c>
      <c r="L122" s="106">
        <v>27194</v>
      </c>
      <c r="M122">
        <v>13019831</v>
      </c>
      <c r="N122" t="s">
        <v>996</v>
      </c>
      <c r="O122" t="s">
        <v>12</v>
      </c>
      <c r="P122" t="s">
        <v>997</v>
      </c>
      <c r="R122" s="109" t="str">
        <f>IF(OR(P122="SB",Q122="SB"),"SB",0)</f>
        <v>SB</v>
      </c>
      <c r="T122" s="110" t="s">
        <v>998</v>
      </c>
      <c r="V122" s="113" t="str">
        <f>IF(AND(I122&gt;=10000,I122&lt;=19900),"Praha",(IF(AND(I122&gt;=25001,I122&lt;=29501),"Středočeský kraj",(IF(AND(I122&gt;=30100,I122&lt;=34972),"Středočeský kraj",(IF(AND(I122&gt;=35002,I122&lt;=36271),"Karlovarský kraj",(IF(AND(I122&gt;=37001,I122&lt;=39201),"Jihočeský kraj",(IF(AND(I122&gt;=39701,I122&lt;=39901),"Jihočeský kraj",(IF(AND(I122&gt;=39301,I122&lt;=39601),"Kraj Vysočina",(IF(AND(I122&gt;=58001,I122&lt;=59501),"Kraj Vysočina",(IF(AND(I122&gt;=67401,I122&lt;=67602),"Kraj Vysočina",(IF(AND(I122&gt;=40001,I122&lt;=44101),"Ústecký kraj",(IF(AND(I122&gt;=46001,I122&lt;=47201),"Liberecký kraj",(IF(AND(I122&gt;=51202,I122&lt;=51401),"Liberecký kraj",(IF(AND(I122&gt;=53002,I122&lt;=53976),"Pardubický kraj",(IF(AND(I122&gt;=56002,I122&lt;=57201),"Pardubický kraj",(IF(AND(I122&gt;=60200,I122&lt;=67201),"Jihomoravský kraj",(IF(AND(I122&gt;=67801,I122&lt;=68501),"Jihomoravský kraj",(IF(AND(I122&gt;=69002,I122&lt;=69801),"Jihomoravský kraj",(IF(AND(I122&gt;=68601,I122&lt;=68801),"Zlínský kraj",(IF(AND(I122&gt;=75501,I122&lt;=76901),"Zlínský kraj",(IF(AND(I122&gt;=70030,I122&lt;=74901),"Moravskoslezský kraj",(IF(AND(I122&gt;=75000,I122&lt;=75368),"Olomoucký kraj",(IF(AND(I122&gt;=77200,I122&lt;=79862),"Olomoucký kraj",(IF(AND(I122&gt;=50011,I122&lt;=50301),"Královéhradecký kraj",(IF(AND(I122&gt;=54301,I122&lt;=54303),"Královéhradecký kraj","0")))))))))))))))))))))))))))))))))))))))))))))))</f>
        <v>Praha</v>
      </c>
      <c r="AB122" t="s">
        <v>998</v>
      </c>
      <c r="AD122" t="s">
        <v>998</v>
      </c>
      <c r="AE122" t="s">
        <v>998</v>
      </c>
      <c r="AF122" t="s">
        <v>998</v>
      </c>
      <c r="AG122" s="107">
        <v>0</v>
      </c>
      <c r="AH122" s="107">
        <v>0</v>
      </c>
      <c r="AI122" s="107">
        <v>0</v>
      </c>
      <c r="AJ122" t="s">
        <v>1012</v>
      </c>
    </row>
    <row r="123" spans="1:37" x14ac:dyDescent="0.45">
      <c r="A123" t="s">
        <v>1084</v>
      </c>
      <c r="B123" t="s">
        <v>16676</v>
      </c>
      <c r="C123" t="s">
        <v>990</v>
      </c>
      <c r="D123" t="s">
        <v>16677</v>
      </c>
      <c r="E123" t="s">
        <v>992</v>
      </c>
      <c r="F123" t="s">
        <v>16678</v>
      </c>
      <c r="G123">
        <v>816</v>
      </c>
      <c r="H123" t="s">
        <v>3877</v>
      </c>
      <c r="I123">
        <v>10200</v>
      </c>
      <c r="J123" s="108">
        <v>778548627</v>
      </c>
      <c r="K123" t="s">
        <v>16679</v>
      </c>
      <c r="L123" s="106">
        <v>40663</v>
      </c>
      <c r="M123">
        <v>16041076</v>
      </c>
      <c r="N123" t="s">
        <v>2373</v>
      </c>
      <c r="O123" t="s">
        <v>1023</v>
      </c>
      <c r="P123" t="s">
        <v>997</v>
      </c>
      <c r="R123" s="109" t="str">
        <f>IF(OR(P123="SB",Q123="SB"),"SB",0)</f>
        <v>SB</v>
      </c>
      <c r="T123" s="110" t="s">
        <v>998</v>
      </c>
      <c r="V123" s="113" t="str">
        <f>IF(AND(I123&gt;=10000,I123&lt;=19900),"Praha",(IF(AND(I123&gt;=25001,I123&lt;=29501),"Středočeský kraj",(IF(AND(I123&gt;=30100,I123&lt;=34972),"Středočeský kraj",(IF(AND(I123&gt;=35002,I123&lt;=36271),"Karlovarský kraj",(IF(AND(I123&gt;=37001,I123&lt;=39201),"Jihočeský kraj",(IF(AND(I123&gt;=39701,I123&lt;=39901),"Jihočeský kraj",(IF(AND(I123&gt;=39301,I123&lt;=39601),"Kraj Vysočina",(IF(AND(I123&gt;=58001,I123&lt;=59501),"Kraj Vysočina",(IF(AND(I123&gt;=67401,I123&lt;=67602),"Kraj Vysočina",(IF(AND(I123&gt;=40001,I123&lt;=44101),"Ústecký kraj",(IF(AND(I123&gt;=46001,I123&lt;=47201),"Liberecký kraj",(IF(AND(I123&gt;=51202,I123&lt;=51401),"Liberecký kraj",(IF(AND(I123&gt;=53002,I123&lt;=53976),"Pardubický kraj",(IF(AND(I123&gt;=56002,I123&lt;=57201),"Pardubický kraj",(IF(AND(I123&gt;=60200,I123&lt;=67201),"Jihomoravský kraj",(IF(AND(I123&gt;=67801,I123&lt;=68501),"Jihomoravský kraj",(IF(AND(I123&gt;=69002,I123&lt;=69801),"Jihomoravský kraj",(IF(AND(I123&gt;=68601,I123&lt;=68801),"Zlínský kraj",(IF(AND(I123&gt;=75501,I123&lt;=76901),"Zlínský kraj",(IF(AND(I123&gt;=70030,I123&lt;=74901),"Moravskoslezský kraj",(IF(AND(I123&gt;=75000,I123&lt;=75368),"Olomoucký kraj",(IF(AND(I123&gt;=77200,I123&lt;=79862),"Olomoucký kraj",(IF(AND(I123&gt;=50011,I123&lt;=50301),"Královéhradecký kraj",(IF(AND(I123&gt;=54301,I123&lt;=54303),"Královéhradecký kraj","0")))))))))))))))))))))))))))))))))))))))))))))))</f>
        <v>Praha</v>
      </c>
      <c r="AB123" t="s">
        <v>998</v>
      </c>
      <c r="AD123" t="s">
        <v>998</v>
      </c>
      <c r="AE123" t="s">
        <v>998</v>
      </c>
      <c r="AF123" t="s">
        <v>998</v>
      </c>
      <c r="AG123" s="107">
        <v>300</v>
      </c>
      <c r="AH123" s="107">
        <v>0</v>
      </c>
      <c r="AI123" s="107">
        <v>0</v>
      </c>
      <c r="AJ123" t="s">
        <v>999</v>
      </c>
      <c r="AK123" s="106">
        <v>44917</v>
      </c>
    </row>
    <row r="124" spans="1:37" x14ac:dyDescent="0.45">
      <c r="A124" t="s">
        <v>1197</v>
      </c>
      <c r="B124" t="s">
        <v>16681</v>
      </c>
      <c r="C124" t="s">
        <v>1002</v>
      </c>
      <c r="D124" t="s">
        <v>16682</v>
      </c>
      <c r="E124" t="s">
        <v>992</v>
      </c>
      <c r="F124" t="s">
        <v>16678</v>
      </c>
      <c r="G124">
        <v>816</v>
      </c>
      <c r="H124" t="s">
        <v>3877</v>
      </c>
      <c r="I124">
        <v>10200</v>
      </c>
      <c r="J124" s="108">
        <v>778548627</v>
      </c>
      <c r="K124" t="s">
        <v>16679</v>
      </c>
      <c r="L124" s="106">
        <v>38896</v>
      </c>
      <c r="M124">
        <v>16041581</v>
      </c>
      <c r="N124" t="s">
        <v>2373</v>
      </c>
      <c r="O124" t="s">
        <v>1023</v>
      </c>
      <c r="P124" t="s">
        <v>997</v>
      </c>
      <c r="R124" s="109" t="str">
        <f>IF(OR(P124="SB",Q124="SB"),"SB",0)</f>
        <v>SB</v>
      </c>
      <c r="T124" s="110" t="s">
        <v>998</v>
      </c>
      <c r="V124" s="113" t="str">
        <f>IF(AND(I124&gt;=10000,I124&lt;=19900),"Praha",(IF(AND(I124&gt;=25001,I124&lt;=29501),"Středočeský kraj",(IF(AND(I124&gt;=30100,I124&lt;=34972),"Středočeský kraj",(IF(AND(I124&gt;=35002,I124&lt;=36271),"Karlovarský kraj",(IF(AND(I124&gt;=37001,I124&lt;=39201),"Jihočeský kraj",(IF(AND(I124&gt;=39701,I124&lt;=39901),"Jihočeský kraj",(IF(AND(I124&gt;=39301,I124&lt;=39601),"Kraj Vysočina",(IF(AND(I124&gt;=58001,I124&lt;=59501),"Kraj Vysočina",(IF(AND(I124&gt;=67401,I124&lt;=67602),"Kraj Vysočina",(IF(AND(I124&gt;=40001,I124&lt;=44101),"Ústecký kraj",(IF(AND(I124&gt;=46001,I124&lt;=47201),"Liberecký kraj",(IF(AND(I124&gt;=51202,I124&lt;=51401),"Liberecký kraj",(IF(AND(I124&gt;=53002,I124&lt;=53976),"Pardubický kraj",(IF(AND(I124&gt;=56002,I124&lt;=57201),"Pardubický kraj",(IF(AND(I124&gt;=60200,I124&lt;=67201),"Jihomoravský kraj",(IF(AND(I124&gt;=67801,I124&lt;=68501),"Jihomoravský kraj",(IF(AND(I124&gt;=69002,I124&lt;=69801),"Jihomoravský kraj",(IF(AND(I124&gt;=68601,I124&lt;=68801),"Zlínský kraj",(IF(AND(I124&gt;=75501,I124&lt;=76901),"Zlínský kraj",(IF(AND(I124&gt;=70030,I124&lt;=74901),"Moravskoslezský kraj",(IF(AND(I124&gt;=75000,I124&lt;=75368),"Olomoucký kraj",(IF(AND(I124&gt;=77200,I124&lt;=79862),"Olomoucký kraj",(IF(AND(I124&gt;=50011,I124&lt;=50301),"Královéhradecký kraj",(IF(AND(I124&gt;=54301,I124&lt;=54303),"Královéhradecký kraj","0")))))))))))))))))))))))))))))))))))))))))))))))</f>
        <v>Praha</v>
      </c>
      <c r="AB124" t="s">
        <v>998</v>
      </c>
      <c r="AD124" t="s">
        <v>998</v>
      </c>
      <c r="AE124" t="s">
        <v>998</v>
      </c>
      <c r="AF124" t="s">
        <v>998</v>
      </c>
      <c r="AG124" s="107">
        <v>300</v>
      </c>
      <c r="AH124" s="107">
        <v>0</v>
      </c>
      <c r="AI124" s="107">
        <v>0</v>
      </c>
      <c r="AJ124" t="s">
        <v>999</v>
      </c>
      <c r="AK124" s="106">
        <v>44917</v>
      </c>
    </row>
    <row r="125" spans="1:37" x14ac:dyDescent="0.45">
      <c r="A125" t="s">
        <v>2048</v>
      </c>
      <c r="B125" t="s">
        <v>16681</v>
      </c>
      <c r="C125" t="s">
        <v>1002</v>
      </c>
      <c r="D125" t="s">
        <v>16683</v>
      </c>
      <c r="E125" t="s">
        <v>992</v>
      </c>
      <c r="F125" t="s">
        <v>16678</v>
      </c>
      <c r="G125">
        <v>816</v>
      </c>
      <c r="H125" t="s">
        <v>3877</v>
      </c>
      <c r="I125">
        <v>10200</v>
      </c>
      <c r="J125" s="108">
        <v>778548627</v>
      </c>
      <c r="K125" t="s">
        <v>16679</v>
      </c>
      <c r="L125" s="106">
        <v>39899</v>
      </c>
      <c r="M125">
        <v>16041177</v>
      </c>
      <c r="N125" t="s">
        <v>2373</v>
      </c>
      <c r="O125" t="s">
        <v>1023</v>
      </c>
      <c r="P125" t="s">
        <v>997</v>
      </c>
      <c r="R125" s="109" t="str">
        <f>IF(OR(P125="SB",Q125="SB"),"SB",0)</f>
        <v>SB</v>
      </c>
      <c r="T125" s="110" t="s">
        <v>998</v>
      </c>
      <c r="V125" s="113" t="str">
        <f>IF(AND(I125&gt;=10000,I125&lt;=19900),"Praha",(IF(AND(I125&gt;=25001,I125&lt;=29501),"Středočeský kraj",(IF(AND(I125&gt;=30100,I125&lt;=34972),"Středočeský kraj",(IF(AND(I125&gt;=35002,I125&lt;=36271),"Karlovarský kraj",(IF(AND(I125&gt;=37001,I125&lt;=39201),"Jihočeský kraj",(IF(AND(I125&gt;=39701,I125&lt;=39901),"Jihočeský kraj",(IF(AND(I125&gt;=39301,I125&lt;=39601),"Kraj Vysočina",(IF(AND(I125&gt;=58001,I125&lt;=59501),"Kraj Vysočina",(IF(AND(I125&gt;=67401,I125&lt;=67602),"Kraj Vysočina",(IF(AND(I125&gt;=40001,I125&lt;=44101),"Ústecký kraj",(IF(AND(I125&gt;=46001,I125&lt;=47201),"Liberecký kraj",(IF(AND(I125&gt;=51202,I125&lt;=51401),"Liberecký kraj",(IF(AND(I125&gt;=53002,I125&lt;=53976),"Pardubický kraj",(IF(AND(I125&gt;=56002,I125&lt;=57201),"Pardubický kraj",(IF(AND(I125&gt;=60200,I125&lt;=67201),"Jihomoravský kraj",(IF(AND(I125&gt;=67801,I125&lt;=68501),"Jihomoravský kraj",(IF(AND(I125&gt;=69002,I125&lt;=69801),"Jihomoravský kraj",(IF(AND(I125&gt;=68601,I125&lt;=68801),"Zlínský kraj",(IF(AND(I125&gt;=75501,I125&lt;=76901),"Zlínský kraj",(IF(AND(I125&gt;=70030,I125&lt;=74901),"Moravskoslezský kraj",(IF(AND(I125&gt;=75000,I125&lt;=75368),"Olomoucký kraj",(IF(AND(I125&gt;=77200,I125&lt;=79862),"Olomoucký kraj",(IF(AND(I125&gt;=50011,I125&lt;=50301),"Královéhradecký kraj",(IF(AND(I125&gt;=54301,I125&lt;=54303),"Královéhradecký kraj","0")))))))))))))))))))))))))))))))))))))))))))))))</f>
        <v>Praha</v>
      </c>
      <c r="AB125" t="s">
        <v>998</v>
      </c>
      <c r="AD125" t="s">
        <v>998</v>
      </c>
      <c r="AE125" t="s">
        <v>998</v>
      </c>
      <c r="AF125" t="s">
        <v>998</v>
      </c>
      <c r="AG125" s="107">
        <v>300</v>
      </c>
      <c r="AH125" s="107">
        <v>0</v>
      </c>
      <c r="AI125" s="107">
        <v>0</v>
      </c>
      <c r="AJ125" t="s">
        <v>999</v>
      </c>
      <c r="AK125" s="106">
        <v>44917</v>
      </c>
    </row>
    <row r="126" spans="1:37" x14ac:dyDescent="0.45">
      <c r="A126" t="s">
        <v>1055</v>
      </c>
      <c r="B126" t="s">
        <v>10589</v>
      </c>
      <c r="C126" t="s">
        <v>1002</v>
      </c>
      <c r="D126" t="s">
        <v>10590</v>
      </c>
      <c r="E126" t="s">
        <v>992</v>
      </c>
      <c r="F126" t="s">
        <v>10591</v>
      </c>
      <c r="G126">
        <v>106</v>
      </c>
      <c r="H126" t="s">
        <v>12</v>
      </c>
      <c r="I126">
        <v>10300</v>
      </c>
      <c r="J126">
        <v>602202654</v>
      </c>
      <c r="K126" t="s">
        <v>10592</v>
      </c>
      <c r="L126" s="106">
        <v>37941</v>
      </c>
      <c r="M126">
        <v>14153822</v>
      </c>
      <c r="N126" t="s">
        <v>2063</v>
      </c>
      <c r="O126" t="s">
        <v>1173</v>
      </c>
      <c r="P126" t="s">
        <v>997</v>
      </c>
      <c r="R126" s="109" t="str">
        <f>IF(OR(P126="SB",Q126="SB"),"SB",0)</f>
        <v>SB</v>
      </c>
      <c r="T126" s="110">
        <v>2018001</v>
      </c>
      <c r="U126" t="s">
        <v>19633</v>
      </c>
      <c r="V126" s="113" t="str">
        <f>IF(AND(I126&gt;=10000,I126&lt;=19900),"Praha",(IF(AND(I126&gt;=25001,I126&lt;=29501),"Středočeský kraj",(IF(AND(I126&gt;=30100,I126&lt;=34972),"Středočeský kraj",(IF(AND(I126&gt;=35002,I126&lt;=36271),"Karlovarský kraj",(IF(AND(I126&gt;=37001,I126&lt;=39201),"Jihočeský kraj",(IF(AND(I126&gt;=39701,I126&lt;=39901),"Jihočeský kraj",(IF(AND(I126&gt;=39301,I126&lt;=39601),"Kraj Vysočina",(IF(AND(I126&gt;=58001,I126&lt;=59501),"Kraj Vysočina",(IF(AND(I126&gt;=67401,I126&lt;=67602),"Kraj Vysočina",(IF(AND(I126&gt;=40001,I126&lt;=44101),"Ústecký kraj",(IF(AND(I126&gt;=46001,I126&lt;=47201),"Liberecký kraj",(IF(AND(I126&gt;=51202,I126&lt;=51401),"Liberecký kraj",(IF(AND(I126&gt;=53002,I126&lt;=53976),"Pardubický kraj",(IF(AND(I126&gt;=56002,I126&lt;=57201),"Pardubický kraj",(IF(AND(I126&gt;=60200,I126&lt;=67201),"Jihomoravský kraj",(IF(AND(I126&gt;=67801,I126&lt;=68501),"Jihomoravský kraj",(IF(AND(I126&gt;=69002,I126&lt;=69801),"Jihomoravský kraj",(IF(AND(I126&gt;=68601,I126&lt;=68801),"Zlínský kraj",(IF(AND(I126&gt;=75501,I126&lt;=76901),"Zlínský kraj",(IF(AND(I126&gt;=70030,I126&lt;=74901),"Moravskoslezský kraj",(IF(AND(I126&gt;=75000,I126&lt;=75368),"Olomoucký kraj",(IF(AND(I126&gt;=77200,I126&lt;=79862),"Olomoucký kraj",(IF(AND(I126&gt;=50011,I126&lt;=50301),"Královéhradecký kraj",(IF(AND(I126&gt;=54301,I126&lt;=54303),"Královéhradecký kraj","0")))))))))))))))))))))))))))))))))))))))))))))))</f>
        <v>Praha</v>
      </c>
      <c r="AB126" t="s">
        <v>10593</v>
      </c>
      <c r="AD126" t="s">
        <v>998</v>
      </c>
      <c r="AE126" t="s">
        <v>998</v>
      </c>
      <c r="AF126" t="s">
        <v>998</v>
      </c>
      <c r="AG126" s="107">
        <v>0</v>
      </c>
      <c r="AH126" s="107">
        <v>0</v>
      </c>
      <c r="AI126" s="107">
        <v>0</v>
      </c>
      <c r="AJ126" t="s">
        <v>1012</v>
      </c>
    </row>
    <row r="127" spans="1:37" x14ac:dyDescent="0.45">
      <c r="A127" t="s">
        <v>1190</v>
      </c>
      <c r="B127" t="s">
        <v>10589</v>
      </c>
      <c r="C127" t="s">
        <v>1002</v>
      </c>
      <c r="D127" t="s">
        <v>10594</v>
      </c>
      <c r="E127" t="s">
        <v>992</v>
      </c>
      <c r="F127" t="s">
        <v>10591</v>
      </c>
      <c r="G127">
        <v>106</v>
      </c>
      <c r="H127" t="s">
        <v>12</v>
      </c>
      <c r="I127">
        <v>10300</v>
      </c>
      <c r="J127">
        <v>602202654</v>
      </c>
      <c r="K127" t="s">
        <v>10595</v>
      </c>
      <c r="L127" s="106">
        <v>39589</v>
      </c>
      <c r="M127">
        <v>14510702</v>
      </c>
      <c r="N127" t="s">
        <v>2063</v>
      </c>
      <c r="O127" t="s">
        <v>1173</v>
      </c>
      <c r="P127" t="s">
        <v>997</v>
      </c>
      <c r="R127" s="109" t="str">
        <f>IF(OR(P127="SB",Q127="SB"),"SB",0)</f>
        <v>SB</v>
      </c>
      <c r="T127" s="110">
        <v>2018026</v>
      </c>
      <c r="U127" t="s">
        <v>19633</v>
      </c>
      <c r="V127" s="113" t="str">
        <f>IF(AND(I127&gt;=10000,I127&lt;=19900),"Praha",(IF(AND(I127&gt;=25001,I127&lt;=29501),"Středočeský kraj",(IF(AND(I127&gt;=30100,I127&lt;=34972),"Středočeský kraj",(IF(AND(I127&gt;=35002,I127&lt;=36271),"Karlovarský kraj",(IF(AND(I127&gt;=37001,I127&lt;=39201),"Jihočeský kraj",(IF(AND(I127&gt;=39701,I127&lt;=39901),"Jihočeský kraj",(IF(AND(I127&gt;=39301,I127&lt;=39601),"Kraj Vysočina",(IF(AND(I127&gt;=58001,I127&lt;=59501),"Kraj Vysočina",(IF(AND(I127&gt;=67401,I127&lt;=67602),"Kraj Vysočina",(IF(AND(I127&gt;=40001,I127&lt;=44101),"Ústecký kraj",(IF(AND(I127&gt;=46001,I127&lt;=47201),"Liberecký kraj",(IF(AND(I127&gt;=51202,I127&lt;=51401),"Liberecký kraj",(IF(AND(I127&gt;=53002,I127&lt;=53976),"Pardubický kraj",(IF(AND(I127&gt;=56002,I127&lt;=57201),"Pardubický kraj",(IF(AND(I127&gt;=60200,I127&lt;=67201),"Jihomoravský kraj",(IF(AND(I127&gt;=67801,I127&lt;=68501),"Jihomoravský kraj",(IF(AND(I127&gt;=69002,I127&lt;=69801),"Jihomoravský kraj",(IF(AND(I127&gt;=68601,I127&lt;=68801),"Zlínský kraj",(IF(AND(I127&gt;=75501,I127&lt;=76901),"Zlínský kraj",(IF(AND(I127&gt;=70030,I127&lt;=74901),"Moravskoslezský kraj",(IF(AND(I127&gt;=75000,I127&lt;=75368),"Olomoucký kraj",(IF(AND(I127&gt;=77200,I127&lt;=79862),"Olomoucký kraj",(IF(AND(I127&gt;=50011,I127&lt;=50301),"Královéhradecký kraj",(IF(AND(I127&gt;=54301,I127&lt;=54303),"Královéhradecký kraj","0")))))))))))))))))))))))))))))))))))))))))))))))</f>
        <v>Praha</v>
      </c>
      <c r="AD127" t="s">
        <v>998</v>
      </c>
      <c r="AE127" t="s">
        <v>998</v>
      </c>
      <c r="AF127" t="s">
        <v>998</v>
      </c>
      <c r="AG127" s="107">
        <v>0</v>
      </c>
      <c r="AH127" s="107">
        <v>0</v>
      </c>
      <c r="AI127" s="107">
        <v>0</v>
      </c>
      <c r="AJ127" t="s">
        <v>1012</v>
      </c>
    </row>
    <row r="128" spans="1:37" x14ac:dyDescent="0.45">
      <c r="A128" t="s">
        <v>1061</v>
      </c>
      <c r="B128" t="s">
        <v>17149</v>
      </c>
      <c r="C128" t="s">
        <v>990</v>
      </c>
      <c r="D128" t="s">
        <v>17150</v>
      </c>
      <c r="E128" t="s">
        <v>992</v>
      </c>
      <c r="F128" t="s">
        <v>15140</v>
      </c>
      <c r="G128">
        <v>198</v>
      </c>
      <c r="H128" t="s">
        <v>1266</v>
      </c>
      <c r="I128">
        <v>10300</v>
      </c>
      <c r="K128" t="s">
        <v>17151</v>
      </c>
      <c r="L128" s="106">
        <v>40221</v>
      </c>
      <c r="M128">
        <v>15214051</v>
      </c>
      <c r="N128" t="s">
        <v>2063</v>
      </c>
      <c r="O128" t="s">
        <v>1173</v>
      </c>
      <c r="P128" t="s">
        <v>997</v>
      </c>
      <c r="R128" s="109" t="str">
        <f>IF(OR(P128="SB",Q128="SB"),"SB",0)</f>
        <v>SB</v>
      </c>
      <c r="T128" s="110">
        <v>2020113</v>
      </c>
      <c r="U128" t="s">
        <v>19633</v>
      </c>
      <c r="V128" s="113" t="str">
        <f>IF(AND(I128&gt;=10000,I128&lt;=19900),"Praha",(IF(AND(I128&gt;=25001,I128&lt;=29501),"Středočeský kraj",(IF(AND(I128&gt;=30100,I128&lt;=34972),"Středočeský kraj",(IF(AND(I128&gt;=35002,I128&lt;=36271),"Karlovarský kraj",(IF(AND(I128&gt;=37001,I128&lt;=39201),"Jihočeský kraj",(IF(AND(I128&gt;=39701,I128&lt;=39901),"Jihočeský kraj",(IF(AND(I128&gt;=39301,I128&lt;=39601),"Kraj Vysočina",(IF(AND(I128&gt;=58001,I128&lt;=59501),"Kraj Vysočina",(IF(AND(I128&gt;=67401,I128&lt;=67602),"Kraj Vysočina",(IF(AND(I128&gt;=40001,I128&lt;=44101),"Ústecký kraj",(IF(AND(I128&gt;=46001,I128&lt;=47201),"Liberecký kraj",(IF(AND(I128&gt;=51202,I128&lt;=51401),"Liberecký kraj",(IF(AND(I128&gt;=53002,I128&lt;=53976),"Pardubický kraj",(IF(AND(I128&gt;=56002,I128&lt;=57201),"Pardubický kraj",(IF(AND(I128&gt;=60200,I128&lt;=67201),"Jihomoravský kraj",(IF(AND(I128&gt;=67801,I128&lt;=68501),"Jihomoravský kraj",(IF(AND(I128&gt;=69002,I128&lt;=69801),"Jihomoravský kraj",(IF(AND(I128&gt;=68601,I128&lt;=68801),"Zlínský kraj",(IF(AND(I128&gt;=75501,I128&lt;=76901),"Zlínský kraj",(IF(AND(I128&gt;=70030,I128&lt;=74901),"Moravskoslezský kraj",(IF(AND(I128&gt;=75000,I128&lt;=75368),"Olomoucký kraj",(IF(AND(I128&gt;=77200,I128&lt;=79862),"Olomoucký kraj",(IF(AND(I128&gt;=50011,I128&lt;=50301),"Královéhradecký kraj",(IF(AND(I128&gt;=54301,I128&lt;=54303),"Královéhradecký kraj","0")))))))))))))))))))))))))))))))))))))))))))))))</f>
        <v>Praha</v>
      </c>
      <c r="AD128" t="s">
        <v>998</v>
      </c>
      <c r="AE128" t="s">
        <v>998</v>
      </c>
      <c r="AF128" t="s">
        <v>998</v>
      </c>
      <c r="AG128" s="107">
        <v>0</v>
      </c>
      <c r="AH128" s="107">
        <v>0</v>
      </c>
      <c r="AI128" s="107">
        <v>0</v>
      </c>
      <c r="AJ128" t="s">
        <v>1012</v>
      </c>
    </row>
    <row r="129" spans="1:37" x14ac:dyDescent="0.45">
      <c r="A129" t="s">
        <v>1169</v>
      </c>
      <c r="B129" t="s">
        <v>16703</v>
      </c>
      <c r="C129" t="s">
        <v>990</v>
      </c>
      <c r="D129" t="s">
        <v>16710</v>
      </c>
      <c r="E129" t="s">
        <v>992</v>
      </c>
      <c r="F129" t="s">
        <v>2826</v>
      </c>
      <c r="G129">
        <v>10</v>
      </c>
      <c r="H129" t="s">
        <v>16711</v>
      </c>
      <c r="I129">
        <v>10300</v>
      </c>
      <c r="K129" t="s">
        <v>16712</v>
      </c>
      <c r="L129" s="106">
        <v>34015</v>
      </c>
      <c r="M129">
        <v>13407932</v>
      </c>
      <c r="N129" t="s">
        <v>996</v>
      </c>
      <c r="O129" t="s">
        <v>12</v>
      </c>
      <c r="P129" t="s">
        <v>997</v>
      </c>
      <c r="R129" s="109" t="str">
        <f>IF(OR(P129="SB",Q129="SB"),"SB",0)</f>
        <v>SB</v>
      </c>
      <c r="T129" s="110" t="s">
        <v>998</v>
      </c>
      <c r="V129" s="113" t="str">
        <f>IF(AND(I129&gt;=10000,I129&lt;=19900),"Praha",(IF(AND(I129&gt;=25001,I129&lt;=29501),"Středočeský kraj",(IF(AND(I129&gt;=30100,I129&lt;=34972),"Středočeský kraj",(IF(AND(I129&gt;=35002,I129&lt;=36271),"Karlovarský kraj",(IF(AND(I129&gt;=37001,I129&lt;=39201),"Jihočeský kraj",(IF(AND(I129&gt;=39701,I129&lt;=39901),"Jihočeský kraj",(IF(AND(I129&gt;=39301,I129&lt;=39601),"Kraj Vysočina",(IF(AND(I129&gt;=58001,I129&lt;=59501),"Kraj Vysočina",(IF(AND(I129&gt;=67401,I129&lt;=67602),"Kraj Vysočina",(IF(AND(I129&gt;=40001,I129&lt;=44101),"Ústecký kraj",(IF(AND(I129&gt;=46001,I129&lt;=47201),"Liberecký kraj",(IF(AND(I129&gt;=51202,I129&lt;=51401),"Liberecký kraj",(IF(AND(I129&gt;=53002,I129&lt;=53976),"Pardubický kraj",(IF(AND(I129&gt;=56002,I129&lt;=57201),"Pardubický kraj",(IF(AND(I129&gt;=60200,I129&lt;=67201),"Jihomoravský kraj",(IF(AND(I129&gt;=67801,I129&lt;=68501),"Jihomoravský kraj",(IF(AND(I129&gt;=69002,I129&lt;=69801),"Jihomoravský kraj",(IF(AND(I129&gt;=68601,I129&lt;=68801),"Zlínský kraj",(IF(AND(I129&gt;=75501,I129&lt;=76901),"Zlínský kraj",(IF(AND(I129&gt;=70030,I129&lt;=74901),"Moravskoslezský kraj",(IF(AND(I129&gt;=75000,I129&lt;=75368),"Olomoucký kraj",(IF(AND(I129&gt;=77200,I129&lt;=79862),"Olomoucký kraj",(IF(AND(I129&gt;=50011,I129&lt;=50301),"Královéhradecký kraj",(IF(AND(I129&gt;=54301,I129&lt;=54303),"Královéhradecký kraj","0")))))))))))))))))))))))))))))))))))))))))))))))</f>
        <v>Praha</v>
      </c>
      <c r="AB129" t="s">
        <v>998</v>
      </c>
      <c r="AD129" t="s">
        <v>998</v>
      </c>
      <c r="AE129" t="s">
        <v>998</v>
      </c>
      <c r="AF129" t="s">
        <v>998</v>
      </c>
      <c r="AG129" s="107">
        <v>0</v>
      </c>
      <c r="AH129" s="107">
        <v>0</v>
      </c>
      <c r="AI129" s="107">
        <v>0</v>
      </c>
      <c r="AJ129" t="s">
        <v>1012</v>
      </c>
    </row>
    <row r="130" spans="1:37" x14ac:dyDescent="0.45">
      <c r="A130" t="s">
        <v>1044</v>
      </c>
      <c r="B130" t="s">
        <v>10933</v>
      </c>
      <c r="C130" t="s">
        <v>990</v>
      </c>
      <c r="D130" t="s">
        <v>10934</v>
      </c>
      <c r="E130" t="s">
        <v>992</v>
      </c>
      <c r="F130" t="s">
        <v>10935</v>
      </c>
      <c r="G130">
        <v>900</v>
      </c>
      <c r="H130" t="s">
        <v>1266</v>
      </c>
      <c r="I130">
        <v>10400</v>
      </c>
      <c r="J130">
        <v>775183177</v>
      </c>
      <c r="K130" t="s">
        <v>10936</v>
      </c>
      <c r="L130" s="106">
        <v>30396</v>
      </c>
      <c r="M130">
        <v>10586545</v>
      </c>
      <c r="N130" t="s">
        <v>996</v>
      </c>
      <c r="O130" t="s">
        <v>12</v>
      </c>
      <c r="P130" t="s">
        <v>997</v>
      </c>
      <c r="R130" s="109" t="str">
        <f>IF(OR(P130="SB",Q130="SB"),"SB",0)</f>
        <v>SB</v>
      </c>
      <c r="T130" s="110">
        <v>10573</v>
      </c>
      <c r="U130" t="s">
        <v>19633</v>
      </c>
      <c r="V130" s="113" t="str">
        <f>IF(AND(I130&gt;=10000,I130&lt;=19900),"Praha",(IF(AND(I130&gt;=25001,I130&lt;=29501),"Středočeský kraj",(IF(AND(I130&gt;=30100,I130&lt;=34972),"Středočeský kraj",(IF(AND(I130&gt;=35002,I130&lt;=36271),"Karlovarský kraj",(IF(AND(I130&gt;=37001,I130&lt;=39201),"Jihočeský kraj",(IF(AND(I130&gt;=39701,I130&lt;=39901),"Jihočeský kraj",(IF(AND(I130&gt;=39301,I130&lt;=39601),"Kraj Vysočina",(IF(AND(I130&gt;=58001,I130&lt;=59501),"Kraj Vysočina",(IF(AND(I130&gt;=67401,I130&lt;=67602),"Kraj Vysočina",(IF(AND(I130&gt;=40001,I130&lt;=44101),"Ústecký kraj",(IF(AND(I130&gt;=46001,I130&lt;=47201),"Liberecký kraj",(IF(AND(I130&gt;=51202,I130&lt;=51401),"Liberecký kraj",(IF(AND(I130&gt;=53002,I130&lt;=53976),"Pardubický kraj",(IF(AND(I130&gt;=56002,I130&lt;=57201),"Pardubický kraj",(IF(AND(I130&gt;=60200,I130&lt;=67201),"Jihomoravský kraj",(IF(AND(I130&gt;=67801,I130&lt;=68501),"Jihomoravský kraj",(IF(AND(I130&gt;=69002,I130&lt;=69801),"Jihomoravský kraj",(IF(AND(I130&gt;=68601,I130&lt;=68801),"Zlínský kraj",(IF(AND(I130&gt;=75501,I130&lt;=76901),"Zlínský kraj",(IF(AND(I130&gt;=70030,I130&lt;=74901),"Moravskoslezský kraj",(IF(AND(I130&gt;=75000,I130&lt;=75368),"Olomoucký kraj",(IF(AND(I130&gt;=77200,I130&lt;=79862),"Olomoucký kraj",(IF(AND(I130&gt;=50011,I130&lt;=50301),"Královéhradecký kraj",(IF(AND(I130&gt;=54301,I130&lt;=54303),"Královéhradecký kraj","0")))))))))))))))))))))))))))))))))))))))))))))))</f>
        <v>Praha</v>
      </c>
      <c r="AD130" t="s">
        <v>998</v>
      </c>
      <c r="AE130" t="s">
        <v>998</v>
      </c>
      <c r="AF130" t="s">
        <v>998</v>
      </c>
      <c r="AG130" s="107">
        <v>0</v>
      </c>
      <c r="AH130" s="107">
        <v>0</v>
      </c>
      <c r="AI130" s="107">
        <v>0</v>
      </c>
      <c r="AJ130" t="s">
        <v>1012</v>
      </c>
    </row>
    <row r="131" spans="1:37" x14ac:dyDescent="0.45">
      <c r="A131" t="s">
        <v>1007</v>
      </c>
      <c r="B131" t="s">
        <v>14258</v>
      </c>
      <c r="C131" t="s">
        <v>990</v>
      </c>
      <c r="D131" t="s">
        <v>14259</v>
      </c>
      <c r="E131" t="s">
        <v>992</v>
      </c>
      <c r="F131" t="s">
        <v>14260</v>
      </c>
      <c r="G131">
        <v>541</v>
      </c>
      <c r="H131" t="s">
        <v>1266</v>
      </c>
      <c r="I131">
        <v>10400</v>
      </c>
      <c r="K131" t="s">
        <v>14261</v>
      </c>
      <c r="L131" s="106">
        <v>32344</v>
      </c>
      <c r="M131">
        <v>10881585</v>
      </c>
      <c r="N131" t="s">
        <v>996</v>
      </c>
      <c r="O131" t="s">
        <v>12</v>
      </c>
      <c r="P131" t="s">
        <v>997</v>
      </c>
      <c r="R131" s="109" t="str">
        <f>IF(OR(P131="SB",Q131="SB"),"SB",0)</f>
        <v>SB</v>
      </c>
      <c r="T131" s="110">
        <v>11798</v>
      </c>
      <c r="U131" t="s">
        <v>19633</v>
      </c>
      <c r="V131" s="113" t="str">
        <f>IF(AND(I131&gt;=10000,I131&lt;=19900),"Praha",(IF(AND(I131&gt;=25001,I131&lt;=29501),"Středočeský kraj",(IF(AND(I131&gt;=30100,I131&lt;=34972),"Středočeský kraj",(IF(AND(I131&gt;=35002,I131&lt;=36271),"Karlovarský kraj",(IF(AND(I131&gt;=37001,I131&lt;=39201),"Jihočeský kraj",(IF(AND(I131&gt;=39701,I131&lt;=39901),"Jihočeský kraj",(IF(AND(I131&gt;=39301,I131&lt;=39601),"Kraj Vysočina",(IF(AND(I131&gt;=58001,I131&lt;=59501),"Kraj Vysočina",(IF(AND(I131&gt;=67401,I131&lt;=67602),"Kraj Vysočina",(IF(AND(I131&gt;=40001,I131&lt;=44101),"Ústecký kraj",(IF(AND(I131&gt;=46001,I131&lt;=47201),"Liberecký kraj",(IF(AND(I131&gt;=51202,I131&lt;=51401),"Liberecký kraj",(IF(AND(I131&gt;=53002,I131&lt;=53976),"Pardubický kraj",(IF(AND(I131&gt;=56002,I131&lt;=57201),"Pardubický kraj",(IF(AND(I131&gt;=60200,I131&lt;=67201),"Jihomoravský kraj",(IF(AND(I131&gt;=67801,I131&lt;=68501),"Jihomoravský kraj",(IF(AND(I131&gt;=69002,I131&lt;=69801),"Jihomoravský kraj",(IF(AND(I131&gt;=68601,I131&lt;=68801),"Zlínský kraj",(IF(AND(I131&gt;=75501,I131&lt;=76901),"Zlínský kraj",(IF(AND(I131&gt;=70030,I131&lt;=74901),"Moravskoslezský kraj",(IF(AND(I131&gt;=75000,I131&lt;=75368),"Olomoucký kraj",(IF(AND(I131&gt;=77200,I131&lt;=79862),"Olomoucký kraj",(IF(AND(I131&gt;=50011,I131&lt;=50301),"Královéhradecký kraj",(IF(AND(I131&gt;=54301,I131&lt;=54303),"Královéhradecký kraj","0")))))))))))))))))))))))))))))))))))))))))))))))</f>
        <v>Praha</v>
      </c>
      <c r="AD131" t="s">
        <v>998</v>
      </c>
      <c r="AE131" t="s">
        <v>998</v>
      </c>
      <c r="AF131" t="s">
        <v>998</v>
      </c>
      <c r="AG131" s="107">
        <v>0</v>
      </c>
      <c r="AH131" s="107">
        <v>0</v>
      </c>
      <c r="AI131" s="107">
        <v>0</v>
      </c>
      <c r="AJ131" t="s">
        <v>1012</v>
      </c>
    </row>
    <row r="132" spans="1:37" x14ac:dyDescent="0.45">
      <c r="A132" t="s">
        <v>1806</v>
      </c>
      <c r="B132" t="s">
        <v>14262</v>
      </c>
      <c r="C132" t="s">
        <v>1002</v>
      </c>
      <c r="D132" t="s">
        <v>14265</v>
      </c>
      <c r="E132" t="s">
        <v>992</v>
      </c>
      <c r="F132" t="s">
        <v>14260</v>
      </c>
      <c r="G132">
        <v>541</v>
      </c>
      <c r="H132" t="s">
        <v>14266</v>
      </c>
      <c r="I132">
        <v>10400</v>
      </c>
      <c r="K132" t="s">
        <v>14267</v>
      </c>
      <c r="L132" s="106">
        <v>31586</v>
      </c>
      <c r="M132">
        <v>10876636</v>
      </c>
      <c r="N132" t="s">
        <v>996</v>
      </c>
      <c r="O132" t="s">
        <v>12</v>
      </c>
      <c r="P132" t="s">
        <v>997</v>
      </c>
      <c r="R132" s="109" t="str">
        <f>IF(OR(P132="SB",Q132="SB"),"SB",0)</f>
        <v>SB</v>
      </c>
      <c r="T132" s="110">
        <v>51799</v>
      </c>
      <c r="U132" t="s">
        <v>19633</v>
      </c>
      <c r="V132" s="113" t="str">
        <f>IF(AND(I132&gt;=10000,I132&lt;=19900),"Praha",(IF(AND(I132&gt;=25001,I132&lt;=29501),"Středočeský kraj",(IF(AND(I132&gt;=30100,I132&lt;=34972),"Středočeský kraj",(IF(AND(I132&gt;=35002,I132&lt;=36271),"Karlovarský kraj",(IF(AND(I132&gt;=37001,I132&lt;=39201),"Jihočeský kraj",(IF(AND(I132&gt;=39701,I132&lt;=39901),"Jihočeský kraj",(IF(AND(I132&gt;=39301,I132&lt;=39601),"Kraj Vysočina",(IF(AND(I132&gt;=58001,I132&lt;=59501),"Kraj Vysočina",(IF(AND(I132&gt;=67401,I132&lt;=67602),"Kraj Vysočina",(IF(AND(I132&gt;=40001,I132&lt;=44101),"Ústecký kraj",(IF(AND(I132&gt;=46001,I132&lt;=47201),"Liberecký kraj",(IF(AND(I132&gt;=51202,I132&lt;=51401),"Liberecký kraj",(IF(AND(I132&gt;=53002,I132&lt;=53976),"Pardubický kraj",(IF(AND(I132&gt;=56002,I132&lt;=57201),"Pardubický kraj",(IF(AND(I132&gt;=60200,I132&lt;=67201),"Jihomoravský kraj",(IF(AND(I132&gt;=67801,I132&lt;=68501),"Jihomoravský kraj",(IF(AND(I132&gt;=69002,I132&lt;=69801),"Jihomoravský kraj",(IF(AND(I132&gt;=68601,I132&lt;=68801),"Zlínský kraj",(IF(AND(I132&gt;=75501,I132&lt;=76901),"Zlínský kraj",(IF(AND(I132&gt;=70030,I132&lt;=74901),"Moravskoslezský kraj",(IF(AND(I132&gt;=75000,I132&lt;=75368),"Olomoucký kraj",(IF(AND(I132&gt;=77200,I132&lt;=79862),"Olomoucký kraj",(IF(AND(I132&gt;=50011,I132&lt;=50301),"Královéhradecký kraj",(IF(AND(I132&gt;=54301,I132&lt;=54303),"Královéhradecký kraj","0")))))))))))))))))))))))))))))))))))))))))))))))</f>
        <v>Praha</v>
      </c>
      <c r="AD132" t="s">
        <v>998</v>
      </c>
      <c r="AE132" t="s">
        <v>998</v>
      </c>
      <c r="AF132" t="s">
        <v>998</v>
      </c>
      <c r="AG132" s="107">
        <v>0</v>
      </c>
      <c r="AH132" s="107">
        <v>0</v>
      </c>
      <c r="AI132" s="107">
        <v>0</v>
      </c>
      <c r="AJ132" t="s">
        <v>1012</v>
      </c>
    </row>
    <row r="133" spans="1:37" x14ac:dyDescent="0.45">
      <c r="A133" t="s">
        <v>1829</v>
      </c>
      <c r="B133" t="s">
        <v>17311</v>
      </c>
      <c r="C133" t="s">
        <v>990</v>
      </c>
      <c r="D133" t="s">
        <v>17314</v>
      </c>
      <c r="E133" t="s">
        <v>992</v>
      </c>
      <c r="F133" t="s">
        <v>17315</v>
      </c>
      <c r="G133">
        <v>39</v>
      </c>
      <c r="H133" t="s">
        <v>1266</v>
      </c>
      <c r="I133">
        <v>10400</v>
      </c>
      <c r="K133" t="s">
        <v>17316</v>
      </c>
      <c r="L133" s="106">
        <v>40245</v>
      </c>
      <c r="M133">
        <v>13582633</v>
      </c>
      <c r="N133" t="s">
        <v>1144</v>
      </c>
      <c r="O133" t="s">
        <v>12</v>
      </c>
      <c r="P133" t="s">
        <v>997</v>
      </c>
      <c r="R133" s="109" t="str">
        <f>IF(OR(P133="SB",Q133="SB"),"SB",0)</f>
        <v>SB</v>
      </c>
      <c r="T133" s="110">
        <v>2020143</v>
      </c>
      <c r="U133" t="s">
        <v>19633</v>
      </c>
      <c r="V133" s="113" t="str">
        <f>IF(AND(I133&gt;=10000,I133&lt;=19900),"Praha",(IF(AND(I133&gt;=25001,I133&lt;=29501),"Středočeský kraj",(IF(AND(I133&gt;=30100,I133&lt;=34972),"Středočeský kraj",(IF(AND(I133&gt;=35002,I133&lt;=36271),"Karlovarský kraj",(IF(AND(I133&gt;=37001,I133&lt;=39201),"Jihočeský kraj",(IF(AND(I133&gt;=39701,I133&lt;=39901),"Jihočeský kraj",(IF(AND(I133&gt;=39301,I133&lt;=39601),"Kraj Vysočina",(IF(AND(I133&gt;=58001,I133&lt;=59501),"Kraj Vysočina",(IF(AND(I133&gt;=67401,I133&lt;=67602),"Kraj Vysočina",(IF(AND(I133&gt;=40001,I133&lt;=44101),"Ústecký kraj",(IF(AND(I133&gt;=46001,I133&lt;=47201),"Liberecký kraj",(IF(AND(I133&gt;=51202,I133&lt;=51401),"Liberecký kraj",(IF(AND(I133&gt;=53002,I133&lt;=53976),"Pardubický kraj",(IF(AND(I133&gt;=56002,I133&lt;=57201),"Pardubický kraj",(IF(AND(I133&gt;=60200,I133&lt;=67201),"Jihomoravský kraj",(IF(AND(I133&gt;=67801,I133&lt;=68501),"Jihomoravský kraj",(IF(AND(I133&gt;=69002,I133&lt;=69801),"Jihomoravský kraj",(IF(AND(I133&gt;=68601,I133&lt;=68801),"Zlínský kraj",(IF(AND(I133&gt;=75501,I133&lt;=76901),"Zlínský kraj",(IF(AND(I133&gt;=70030,I133&lt;=74901),"Moravskoslezský kraj",(IF(AND(I133&gt;=75000,I133&lt;=75368),"Olomoucký kraj",(IF(AND(I133&gt;=77200,I133&lt;=79862),"Olomoucký kraj",(IF(AND(I133&gt;=50011,I133&lt;=50301),"Královéhradecký kraj",(IF(AND(I133&gt;=54301,I133&lt;=54303),"Královéhradecký kraj","0")))))))))))))))))))))))))))))))))))))))))))))))</f>
        <v>Praha</v>
      </c>
      <c r="AD133" t="s">
        <v>998</v>
      </c>
      <c r="AE133" t="s">
        <v>998</v>
      </c>
      <c r="AF133" t="s">
        <v>998</v>
      </c>
      <c r="AG133" s="107">
        <v>300</v>
      </c>
      <c r="AH133" s="107">
        <v>0</v>
      </c>
      <c r="AI133" s="107">
        <v>0</v>
      </c>
      <c r="AJ133" t="s">
        <v>999</v>
      </c>
      <c r="AK133" s="106">
        <v>44877</v>
      </c>
    </row>
    <row r="134" spans="1:37" x14ac:dyDescent="0.45">
      <c r="A134" t="s">
        <v>1021</v>
      </c>
      <c r="B134" t="s">
        <v>8277</v>
      </c>
      <c r="C134" t="s">
        <v>990</v>
      </c>
      <c r="D134" t="s">
        <v>8301</v>
      </c>
      <c r="E134" t="s">
        <v>992</v>
      </c>
      <c r="F134" t="s">
        <v>7775</v>
      </c>
      <c r="G134">
        <v>790</v>
      </c>
      <c r="H134" t="s">
        <v>8302</v>
      </c>
      <c r="I134">
        <v>10400</v>
      </c>
      <c r="K134" t="s">
        <v>8303</v>
      </c>
      <c r="L134" s="106">
        <v>24056</v>
      </c>
      <c r="M134">
        <v>13016393</v>
      </c>
      <c r="N134" t="s">
        <v>996</v>
      </c>
      <c r="O134" t="s">
        <v>12</v>
      </c>
      <c r="P134" t="s">
        <v>997</v>
      </c>
      <c r="R134" s="109" t="str">
        <f>IF(OR(P134="SB",Q134="SB"),"SB",0)</f>
        <v>SB</v>
      </c>
      <c r="T134" s="110" t="s">
        <v>998</v>
      </c>
      <c r="V134" s="113" t="str">
        <f>IF(AND(I134&gt;=10000,I134&lt;=19900),"Praha",(IF(AND(I134&gt;=25001,I134&lt;=29501),"Středočeský kraj",(IF(AND(I134&gt;=30100,I134&lt;=34972),"Středočeský kraj",(IF(AND(I134&gt;=35002,I134&lt;=36271),"Karlovarský kraj",(IF(AND(I134&gt;=37001,I134&lt;=39201),"Jihočeský kraj",(IF(AND(I134&gt;=39701,I134&lt;=39901),"Jihočeský kraj",(IF(AND(I134&gt;=39301,I134&lt;=39601),"Kraj Vysočina",(IF(AND(I134&gt;=58001,I134&lt;=59501),"Kraj Vysočina",(IF(AND(I134&gt;=67401,I134&lt;=67602),"Kraj Vysočina",(IF(AND(I134&gt;=40001,I134&lt;=44101),"Ústecký kraj",(IF(AND(I134&gt;=46001,I134&lt;=47201),"Liberecký kraj",(IF(AND(I134&gt;=51202,I134&lt;=51401),"Liberecký kraj",(IF(AND(I134&gt;=53002,I134&lt;=53976),"Pardubický kraj",(IF(AND(I134&gt;=56002,I134&lt;=57201),"Pardubický kraj",(IF(AND(I134&gt;=60200,I134&lt;=67201),"Jihomoravský kraj",(IF(AND(I134&gt;=67801,I134&lt;=68501),"Jihomoravský kraj",(IF(AND(I134&gt;=69002,I134&lt;=69801),"Jihomoravský kraj",(IF(AND(I134&gt;=68601,I134&lt;=68801),"Zlínský kraj",(IF(AND(I134&gt;=75501,I134&lt;=76901),"Zlínský kraj",(IF(AND(I134&gt;=70030,I134&lt;=74901),"Moravskoslezský kraj",(IF(AND(I134&gt;=75000,I134&lt;=75368),"Olomoucký kraj",(IF(AND(I134&gt;=77200,I134&lt;=79862),"Olomoucký kraj",(IF(AND(I134&gt;=50011,I134&lt;=50301),"Královéhradecký kraj",(IF(AND(I134&gt;=54301,I134&lt;=54303),"Královéhradecký kraj","0")))))))))))))))))))))))))))))))))))))))))))))))</f>
        <v>Praha</v>
      </c>
      <c r="AB134" t="s">
        <v>998</v>
      </c>
      <c r="AD134" t="s">
        <v>998</v>
      </c>
      <c r="AE134" t="s">
        <v>998</v>
      </c>
      <c r="AF134" t="s">
        <v>998</v>
      </c>
      <c r="AG134" s="107">
        <v>0</v>
      </c>
      <c r="AH134" s="107">
        <v>0</v>
      </c>
      <c r="AI134" s="107">
        <v>0</v>
      </c>
      <c r="AJ134" t="s">
        <v>1012</v>
      </c>
    </row>
    <row r="135" spans="1:37" x14ac:dyDescent="0.45">
      <c r="A135" t="s">
        <v>2022</v>
      </c>
      <c r="B135" t="s">
        <v>17232</v>
      </c>
      <c r="C135" t="s">
        <v>990</v>
      </c>
      <c r="D135" t="s">
        <v>17244</v>
      </c>
      <c r="E135" t="s">
        <v>992</v>
      </c>
      <c r="F135" t="s">
        <v>10052</v>
      </c>
      <c r="G135">
        <v>649</v>
      </c>
      <c r="H135" t="s">
        <v>12</v>
      </c>
      <c r="I135">
        <v>10400</v>
      </c>
      <c r="J135" s="108">
        <v>731662225</v>
      </c>
      <c r="K135" t="s">
        <v>17245</v>
      </c>
      <c r="L135" s="106">
        <v>38837</v>
      </c>
      <c r="M135">
        <v>16148180</v>
      </c>
      <c r="N135" t="s">
        <v>4084</v>
      </c>
      <c r="O135" t="s">
        <v>12</v>
      </c>
      <c r="P135" t="s">
        <v>997</v>
      </c>
      <c r="R135" s="109" t="str">
        <f>IF(OR(P135="SB",Q135="SB"),"SB",0)</f>
        <v>SB</v>
      </c>
      <c r="T135" s="110" t="s">
        <v>998</v>
      </c>
      <c r="V135" s="113" t="str">
        <f>IF(AND(I135&gt;=10000,I135&lt;=19900),"Praha",(IF(AND(I135&gt;=25001,I135&lt;=29501),"Středočeský kraj",(IF(AND(I135&gt;=30100,I135&lt;=34972),"Středočeský kraj",(IF(AND(I135&gt;=35002,I135&lt;=36271),"Karlovarský kraj",(IF(AND(I135&gt;=37001,I135&lt;=39201),"Jihočeský kraj",(IF(AND(I135&gt;=39701,I135&lt;=39901),"Jihočeský kraj",(IF(AND(I135&gt;=39301,I135&lt;=39601),"Kraj Vysočina",(IF(AND(I135&gt;=58001,I135&lt;=59501),"Kraj Vysočina",(IF(AND(I135&gt;=67401,I135&lt;=67602),"Kraj Vysočina",(IF(AND(I135&gt;=40001,I135&lt;=44101),"Ústecký kraj",(IF(AND(I135&gt;=46001,I135&lt;=47201),"Liberecký kraj",(IF(AND(I135&gt;=51202,I135&lt;=51401),"Liberecký kraj",(IF(AND(I135&gt;=53002,I135&lt;=53976),"Pardubický kraj",(IF(AND(I135&gt;=56002,I135&lt;=57201),"Pardubický kraj",(IF(AND(I135&gt;=60200,I135&lt;=67201),"Jihomoravský kraj",(IF(AND(I135&gt;=67801,I135&lt;=68501),"Jihomoravský kraj",(IF(AND(I135&gt;=69002,I135&lt;=69801),"Jihomoravský kraj",(IF(AND(I135&gt;=68601,I135&lt;=68801),"Zlínský kraj",(IF(AND(I135&gt;=75501,I135&lt;=76901),"Zlínský kraj",(IF(AND(I135&gt;=70030,I135&lt;=74901),"Moravskoslezský kraj",(IF(AND(I135&gt;=75000,I135&lt;=75368),"Olomoucký kraj",(IF(AND(I135&gt;=77200,I135&lt;=79862),"Olomoucký kraj",(IF(AND(I135&gt;=50011,I135&lt;=50301),"Královéhradecký kraj",(IF(AND(I135&gt;=54301,I135&lt;=54303),"Královéhradecký kraj","0")))))))))))))))))))))))))))))))))))))))))))))))</f>
        <v>Praha</v>
      </c>
      <c r="AB135" t="s">
        <v>998</v>
      </c>
      <c r="AD135" t="s">
        <v>998</v>
      </c>
      <c r="AE135" t="s">
        <v>998</v>
      </c>
      <c r="AF135" t="s">
        <v>998</v>
      </c>
      <c r="AG135" s="107">
        <v>300</v>
      </c>
      <c r="AH135" s="107">
        <v>0</v>
      </c>
      <c r="AI135" s="107">
        <v>0</v>
      </c>
      <c r="AJ135" t="s">
        <v>999</v>
      </c>
      <c r="AK135" s="106">
        <v>44918</v>
      </c>
    </row>
    <row r="136" spans="1:37" x14ac:dyDescent="0.45">
      <c r="A136" t="s">
        <v>3658</v>
      </c>
      <c r="B136" t="s">
        <v>17311</v>
      </c>
      <c r="C136" t="s">
        <v>990</v>
      </c>
      <c r="D136" t="s">
        <v>17317</v>
      </c>
      <c r="E136" t="s">
        <v>992</v>
      </c>
      <c r="F136" t="s">
        <v>17318</v>
      </c>
      <c r="G136">
        <v>39</v>
      </c>
      <c r="H136" t="s">
        <v>1266</v>
      </c>
      <c r="I136">
        <v>10400</v>
      </c>
      <c r="K136" t="s">
        <v>17316</v>
      </c>
      <c r="L136" s="106">
        <v>30698</v>
      </c>
      <c r="M136">
        <v>14161296</v>
      </c>
      <c r="N136" t="s">
        <v>1431</v>
      </c>
      <c r="O136" t="s">
        <v>1282</v>
      </c>
      <c r="P136" t="s">
        <v>997</v>
      </c>
      <c r="R136" s="109" t="str">
        <f>IF(OR(P136="SB",Q136="SB"),"SB",0)</f>
        <v>SB</v>
      </c>
      <c r="T136" s="110" t="s">
        <v>998</v>
      </c>
      <c r="V136" s="113" t="str">
        <f>IF(AND(I136&gt;=10000,I136&lt;=19900),"Praha",(IF(AND(I136&gt;=25001,I136&lt;=29501),"Středočeský kraj",(IF(AND(I136&gt;=30100,I136&lt;=34972),"Středočeský kraj",(IF(AND(I136&gt;=35002,I136&lt;=36271),"Karlovarský kraj",(IF(AND(I136&gt;=37001,I136&lt;=39201),"Jihočeský kraj",(IF(AND(I136&gt;=39701,I136&lt;=39901),"Jihočeský kraj",(IF(AND(I136&gt;=39301,I136&lt;=39601),"Kraj Vysočina",(IF(AND(I136&gt;=58001,I136&lt;=59501),"Kraj Vysočina",(IF(AND(I136&gt;=67401,I136&lt;=67602),"Kraj Vysočina",(IF(AND(I136&gt;=40001,I136&lt;=44101),"Ústecký kraj",(IF(AND(I136&gt;=46001,I136&lt;=47201),"Liberecký kraj",(IF(AND(I136&gt;=51202,I136&lt;=51401),"Liberecký kraj",(IF(AND(I136&gt;=53002,I136&lt;=53976),"Pardubický kraj",(IF(AND(I136&gt;=56002,I136&lt;=57201),"Pardubický kraj",(IF(AND(I136&gt;=60200,I136&lt;=67201),"Jihomoravský kraj",(IF(AND(I136&gt;=67801,I136&lt;=68501),"Jihomoravský kraj",(IF(AND(I136&gt;=69002,I136&lt;=69801),"Jihomoravský kraj",(IF(AND(I136&gt;=68601,I136&lt;=68801),"Zlínský kraj",(IF(AND(I136&gt;=75501,I136&lt;=76901),"Zlínský kraj",(IF(AND(I136&gt;=70030,I136&lt;=74901),"Moravskoslezský kraj",(IF(AND(I136&gt;=75000,I136&lt;=75368),"Olomoucký kraj",(IF(AND(I136&gt;=77200,I136&lt;=79862),"Olomoucký kraj",(IF(AND(I136&gt;=50011,I136&lt;=50301),"Královéhradecký kraj",(IF(AND(I136&gt;=54301,I136&lt;=54303),"Královéhradecký kraj","0")))))))))))))))))))))))))))))))))))))))))))))))</f>
        <v>Praha</v>
      </c>
      <c r="AB136" t="s">
        <v>998</v>
      </c>
      <c r="AD136" t="s">
        <v>1024</v>
      </c>
      <c r="AE136" t="s">
        <v>1515</v>
      </c>
      <c r="AF136" t="s">
        <v>998</v>
      </c>
      <c r="AG136" s="107">
        <v>300</v>
      </c>
      <c r="AH136" s="107">
        <v>0</v>
      </c>
      <c r="AI136" s="107">
        <v>0</v>
      </c>
      <c r="AJ136" t="s">
        <v>999</v>
      </c>
      <c r="AK136" s="106">
        <v>44920</v>
      </c>
    </row>
    <row r="137" spans="1:37" x14ac:dyDescent="0.45">
      <c r="A137" t="s">
        <v>1111</v>
      </c>
      <c r="B137" t="s">
        <v>14922</v>
      </c>
      <c r="C137" t="s">
        <v>1002</v>
      </c>
      <c r="D137" t="s">
        <v>14923</v>
      </c>
      <c r="E137" t="s">
        <v>992</v>
      </c>
      <c r="F137" t="s">
        <v>14924</v>
      </c>
      <c r="G137">
        <v>1133</v>
      </c>
      <c r="H137" t="s">
        <v>1266</v>
      </c>
      <c r="I137">
        <v>10410</v>
      </c>
      <c r="J137">
        <v>732212119</v>
      </c>
      <c r="K137" t="s">
        <v>14925</v>
      </c>
      <c r="L137" s="106">
        <v>31496</v>
      </c>
      <c r="M137">
        <v>10604834</v>
      </c>
      <c r="N137" t="s">
        <v>996</v>
      </c>
      <c r="O137" t="s">
        <v>12</v>
      </c>
      <c r="P137" t="s">
        <v>997</v>
      </c>
      <c r="R137" s="109" t="str">
        <f>IF(OR(P137="SB",Q137="SB"),"SB",0)</f>
        <v>SB</v>
      </c>
      <c r="T137" s="110">
        <v>50715</v>
      </c>
      <c r="U137" t="s">
        <v>19633</v>
      </c>
      <c r="V137" s="113" t="str">
        <f>IF(AND(I137&gt;=10000,I137&lt;=19900),"Praha",(IF(AND(I137&gt;=25001,I137&lt;=29501),"Středočeský kraj",(IF(AND(I137&gt;=30100,I137&lt;=34972),"Středočeský kraj",(IF(AND(I137&gt;=35002,I137&lt;=36271),"Karlovarský kraj",(IF(AND(I137&gt;=37001,I137&lt;=39201),"Jihočeský kraj",(IF(AND(I137&gt;=39701,I137&lt;=39901),"Jihočeský kraj",(IF(AND(I137&gt;=39301,I137&lt;=39601),"Kraj Vysočina",(IF(AND(I137&gt;=58001,I137&lt;=59501),"Kraj Vysočina",(IF(AND(I137&gt;=67401,I137&lt;=67602),"Kraj Vysočina",(IF(AND(I137&gt;=40001,I137&lt;=44101),"Ústecký kraj",(IF(AND(I137&gt;=46001,I137&lt;=47201),"Liberecký kraj",(IF(AND(I137&gt;=51202,I137&lt;=51401),"Liberecký kraj",(IF(AND(I137&gt;=53002,I137&lt;=53976),"Pardubický kraj",(IF(AND(I137&gt;=56002,I137&lt;=57201),"Pardubický kraj",(IF(AND(I137&gt;=60200,I137&lt;=67201),"Jihomoravský kraj",(IF(AND(I137&gt;=67801,I137&lt;=68501),"Jihomoravský kraj",(IF(AND(I137&gt;=69002,I137&lt;=69801),"Jihomoravský kraj",(IF(AND(I137&gt;=68601,I137&lt;=68801),"Zlínský kraj",(IF(AND(I137&gt;=75501,I137&lt;=76901),"Zlínský kraj",(IF(AND(I137&gt;=70030,I137&lt;=74901),"Moravskoslezský kraj",(IF(AND(I137&gt;=75000,I137&lt;=75368),"Olomoucký kraj",(IF(AND(I137&gt;=77200,I137&lt;=79862),"Olomoucký kraj",(IF(AND(I137&gt;=50011,I137&lt;=50301),"Královéhradecký kraj",(IF(AND(I137&gt;=54301,I137&lt;=54303),"Královéhradecký kraj","0")))))))))))))))))))))))))))))))))))))))))))))))</f>
        <v>Praha</v>
      </c>
      <c r="AD137" t="s">
        <v>998</v>
      </c>
      <c r="AE137" t="s">
        <v>998</v>
      </c>
      <c r="AF137" t="s">
        <v>998</v>
      </c>
      <c r="AG137" s="107">
        <v>0</v>
      </c>
      <c r="AH137" s="107">
        <v>0</v>
      </c>
      <c r="AI137" s="107">
        <v>0</v>
      </c>
      <c r="AJ137" t="s">
        <v>1012</v>
      </c>
    </row>
    <row r="138" spans="1:37" x14ac:dyDescent="0.45">
      <c r="A138" t="s">
        <v>1095</v>
      </c>
      <c r="B138" t="s">
        <v>19438</v>
      </c>
      <c r="C138" t="s">
        <v>990</v>
      </c>
      <c r="D138" t="s">
        <v>19439</v>
      </c>
      <c r="E138" t="s">
        <v>992</v>
      </c>
      <c r="F138" t="s">
        <v>19440</v>
      </c>
      <c r="G138">
        <v>2801</v>
      </c>
      <c r="H138" t="s">
        <v>1266</v>
      </c>
      <c r="I138">
        <v>10600</v>
      </c>
      <c r="K138" t="s">
        <v>19441</v>
      </c>
      <c r="L138" s="106">
        <v>28365</v>
      </c>
      <c r="M138">
        <v>10859963</v>
      </c>
      <c r="N138" t="s">
        <v>996</v>
      </c>
      <c r="O138" t="s">
        <v>12</v>
      </c>
      <c r="P138" t="s">
        <v>997</v>
      </c>
      <c r="R138" s="109" t="str">
        <f>IF(OR(P138="SB",Q138="SB"),"SB",0)</f>
        <v>SB</v>
      </c>
      <c r="T138" s="110">
        <v>11970</v>
      </c>
      <c r="U138" t="s">
        <v>19633</v>
      </c>
      <c r="V138" s="113" t="str">
        <f>IF(AND(I138&gt;=10000,I138&lt;=19900),"Praha",(IF(AND(I138&gt;=25001,I138&lt;=29501),"Středočeský kraj",(IF(AND(I138&gt;=30100,I138&lt;=34972),"Středočeský kraj",(IF(AND(I138&gt;=35002,I138&lt;=36271),"Karlovarský kraj",(IF(AND(I138&gt;=37001,I138&lt;=39201),"Jihočeský kraj",(IF(AND(I138&gt;=39701,I138&lt;=39901),"Jihočeský kraj",(IF(AND(I138&gt;=39301,I138&lt;=39601),"Kraj Vysočina",(IF(AND(I138&gt;=58001,I138&lt;=59501),"Kraj Vysočina",(IF(AND(I138&gt;=67401,I138&lt;=67602),"Kraj Vysočina",(IF(AND(I138&gt;=40001,I138&lt;=44101),"Ústecký kraj",(IF(AND(I138&gt;=46001,I138&lt;=47201),"Liberecký kraj",(IF(AND(I138&gt;=51202,I138&lt;=51401),"Liberecký kraj",(IF(AND(I138&gt;=53002,I138&lt;=53976),"Pardubický kraj",(IF(AND(I138&gt;=56002,I138&lt;=57201),"Pardubický kraj",(IF(AND(I138&gt;=60200,I138&lt;=67201),"Jihomoravský kraj",(IF(AND(I138&gt;=67801,I138&lt;=68501),"Jihomoravský kraj",(IF(AND(I138&gt;=69002,I138&lt;=69801),"Jihomoravský kraj",(IF(AND(I138&gt;=68601,I138&lt;=68801),"Zlínský kraj",(IF(AND(I138&gt;=75501,I138&lt;=76901),"Zlínský kraj",(IF(AND(I138&gt;=70030,I138&lt;=74901),"Moravskoslezský kraj",(IF(AND(I138&gt;=75000,I138&lt;=75368),"Olomoucký kraj",(IF(AND(I138&gt;=77200,I138&lt;=79862),"Olomoucký kraj",(IF(AND(I138&gt;=50011,I138&lt;=50301),"Královéhradecký kraj",(IF(AND(I138&gt;=54301,I138&lt;=54303),"Královéhradecký kraj","0")))))))))))))))))))))))))))))))))))))))))))))))</f>
        <v>Praha</v>
      </c>
      <c r="AD138" t="s">
        <v>998</v>
      </c>
      <c r="AE138" t="s">
        <v>998</v>
      </c>
      <c r="AF138" t="s">
        <v>998</v>
      </c>
      <c r="AG138" s="107">
        <v>0</v>
      </c>
      <c r="AH138" s="107">
        <v>0</v>
      </c>
      <c r="AI138" s="107">
        <v>0</v>
      </c>
      <c r="AJ138" t="s">
        <v>1012</v>
      </c>
    </row>
    <row r="139" spans="1:37" x14ac:dyDescent="0.45">
      <c r="A139" t="s">
        <v>1225</v>
      </c>
      <c r="B139" t="s">
        <v>5874</v>
      </c>
      <c r="C139" t="s">
        <v>1002</v>
      </c>
      <c r="D139" t="s">
        <v>5875</v>
      </c>
      <c r="E139" t="s">
        <v>992</v>
      </c>
      <c r="F139" t="s">
        <v>5876</v>
      </c>
      <c r="G139">
        <v>3111</v>
      </c>
      <c r="H139" t="s">
        <v>1266</v>
      </c>
      <c r="I139">
        <v>10600</v>
      </c>
      <c r="K139" t="s">
        <v>5877</v>
      </c>
      <c r="L139" s="106">
        <v>28567</v>
      </c>
      <c r="M139">
        <v>10860771</v>
      </c>
      <c r="N139" t="s">
        <v>996</v>
      </c>
      <c r="O139" t="s">
        <v>12</v>
      </c>
      <c r="P139" t="s">
        <v>997</v>
      </c>
      <c r="R139" s="109" t="str">
        <f>IF(OR(P139="SB",Q139="SB"),"SB",0)</f>
        <v>SB</v>
      </c>
      <c r="T139" s="110">
        <v>51567</v>
      </c>
      <c r="U139" t="s">
        <v>19633</v>
      </c>
      <c r="V139" s="113" t="str">
        <f>IF(AND(I139&gt;=10000,I139&lt;=19900),"Praha",(IF(AND(I139&gt;=25001,I139&lt;=29501),"Středočeský kraj",(IF(AND(I139&gt;=30100,I139&lt;=34972),"Středočeský kraj",(IF(AND(I139&gt;=35002,I139&lt;=36271),"Karlovarský kraj",(IF(AND(I139&gt;=37001,I139&lt;=39201),"Jihočeský kraj",(IF(AND(I139&gt;=39701,I139&lt;=39901),"Jihočeský kraj",(IF(AND(I139&gt;=39301,I139&lt;=39601),"Kraj Vysočina",(IF(AND(I139&gt;=58001,I139&lt;=59501),"Kraj Vysočina",(IF(AND(I139&gt;=67401,I139&lt;=67602),"Kraj Vysočina",(IF(AND(I139&gt;=40001,I139&lt;=44101),"Ústecký kraj",(IF(AND(I139&gt;=46001,I139&lt;=47201),"Liberecký kraj",(IF(AND(I139&gt;=51202,I139&lt;=51401),"Liberecký kraj",(IF(AND(I139&gt;=53002,I139&lt;=53976),"Pardubický kraj",(IF(AND(I139&gt;=56002,I139&lt;=57201),"Pardubický kraj",(IF(AND(I139&gt;=60200,I139&lt;=67201),"Jihomoravský kraj",(IF(AND(I139&gt;=67801,I139&lt;=68501),"Jihomoravský kraj",(IF(AND(I139&gt;=69002,I139&lt;=69801),"Jihomoravský kraj",(IF(AND(I139&gt;=68601,I139&lt;=68801),"Zlínský kraj",(IF(AND(I139&gt;=75501,I139&lt;=76901),"Zlínský kraj",(IF(AND(I139&gt;=70030,I139&lt;=74901),"Moravskoslezský kraj",(IF(AND(I139&gt;=75000,I139&lt;=75368),"Olomoucký kraj",(IF(AND(I139&gt;=77200,I139&lt;=79862),"Olomoucký kraj",(IF(AND(I139&gt;=50011,I139&lt;=50301),"Královéhradecký kraj",(IF(AND(I139&gt;=54301,I139&lt;=54303),"Královéhradecký kraj","0")))))))))))))))))))))))))))))))))))))))))))))))</f>
        <v>Praha</v>
      </c>
      <c r="AD139" t="s">
        <v>998</v>
      </c>
      <c r="AE139" t="s">
        <v>998</v>
      </c>
      <c r="AF139" t="s">
        <v>998</v>
      </c>
      <c r="AG139" s="107">
        <v>0</v>
      </c>
      <c r="AH139" s="107">
        <v>0</v>
      </c>
      <c r="AI139" s="107">
        <v>0</v>
      </c>
      <c r="AJ139" t="s">
        <v>1012</v>
      </c>
    </row>
    <row r="140" spans="1:37" x14ac:dyDescent="0.45">
      <c r="A140" t="s">
        <v>1411</v>
      </c>
      <c r="B140" t="s">
        <v>12502</v>
      </c>
      <c r="C140" t="s">
        <v>990</v>
      </c>
      <c r="D140" t="s">
        <v>12517</v>
      </c>
      <c r="E140" t="s">
        <v>992</v>
      </c>
      <c r="F140" t="s">
        <v>12518</v>
      </c>
      <c r="G140">
        <v>175</v>
      </c>
      <c r="H140" t="s">
        <v>12519</v>
      </c>
      <c r="I140">
        <v>10600</v>
      </c>
      <c r="K140" t="s">
        <v>12520</v>
      </c>
      <c r="L140" s="106">
        <v>39130</v>
      </c>
      <c r="M140">
        <v>14871420</v>
      </c>
      <c r="N140" t="s">
        <v>2063</v>
      </c>
      <c r="O140" t="s">
        <v>1173</v>
      </c>
      <c r="P140" t="s">
        <v>997</v>
      </c>
      <c r="R140" s="109" t="str">
        <f>IF(OR(P140="SB",Q140="SB"),"SB",0)</f>
        <v>SB</v>
      </c>
      <c r="T140" s="110">
        <v>2019111</v>
      </c>
      <c r="U140" t="s">
        <v>19633</v>
      </c>
      <c r="V140" s="113" t="str">
        <f>IF(AND(I140&gt;=10000,I140&lt;=19900),"Praha",(IF(AND(I140&gt;=25001,I140&lt;=29501),"Středočeský kraj",(IF(AND(I140&gt;=30100,I140&lt;=34972),"Středočeský kraj",(IF(AND(I140&gt;=35002,I140&lt;=36271),"Karlovarský kraj",(IF(AND(I140&gt;=37001,I140&lt;=39201),"Jihočeský kraj",(IF(AND(I140&gt;=39701,I140&lt;=39901),"Jihočeský kraj",(IF(AND(I140&gt;=39301,I140&lt;=39601),"Kraj Vysočina",(IF(AND(I140&gt;=58001,I140&lt;=59501),"Kraj Vysočina",(IF(AND(I140&gt;=67401,I140&lt;=67602),"Kraj Vysočina",(IF(AND(I140&gt;=40001,I140&lt;=44101),"Ústecký kraj",(IF(AND(I140&gt;=46001,I140&lt;=47201),"Liberecký kraj",(IF(AND(I140&gt;=51202,I140&lt;=51401),"Liberecký kraj",(IF(AND(I140&gt;=53002,I140&lt;=53976),"Pardubický kraj",(IF(AND(I140&gt;=56002,I140&lt;=57201),"Pardubický kraj",(IF(AND(I140&gt;=60200,I140&lt;=67201),"Jihomoravský kraj",(IF(AND(I140&gt;=67801,I140&lt;=68501),"Jihomoravský kraj",(IF(AND(I140&gt;=69002,I140&lt;=69801),"Jihomoravský kraj",(IF(AND(I140&gt;=68601,I140&lt;=68801),"Zlínský kraj",(IF(AND(I140&gt;=75501,I140&lt;=76901),"Zlínský kraj",(IF(AND(I140&gt;=70030,I140&lt;=74901),"Moravskoslezský kraj",(IF(AND(I140&gt;=75000,I140&lt;=75368),"Olomoucký kraj",(IF(AND(I140&gt;=77200,I140&lt;=79862),"Olomoucký kraj",(IF(AND(I140&gt;=50011,I140&lt;=50301),"Královéhradecký kraj",(IF(AND(I140&gt;=54301,I140&lt;=54303),"Královéhradecký kraj","0")))))))))))))))))))))))))))))))))))))))))))))))</f>
        <v>Praha</v>
      </c>
      <c r="AD140" t="s">
        <v>998</v>
      </c>
      <c r="AE140" t="s">
        <v>998</v>
      </c>
      <c r="AF140" t="s">
        <v>998</v>
      </c>
      <c r="AG140" s="107">
        <v>0</v>
      </c>
      <c r="AH140" s="107">
        <v>0</v>
      </c>
      <c r="AI140" s="107">
        <v>0</v>
      </c>
      <c r="AJ140" t="s">
        <v>1012</v>
      </c>
    </row>
    <row r="141" spans="1:37" x14ac:dyDescent="0.45">
      <c r="A141" t="s">
        <v>1448</v>
      </c>
      <c r="B141" t="s">
        <v>14275</v>
      </c>
      <c r="C141" t="s">
        <v>990</v>
      </c>
      <c r="D141" t="s">
        <v>14276</v>
      </c>
      <c r="E141" t="s">
        <v>992</v>
      </c>
      <c r="F141" t="s">
        <v>5876</v>
      </c>
      <c r="G141">
        <v>3101</v>
      </c>
      <c r="H141" t="s">
        <v>1266</v>
      </c>
      <c r="I141">
        <v>10600</v>
      </c>
      <c r="J141">
        <v>724311066</v>
      </c>
      <c r="K141" t="s">
        <v>14277</v>
      </c>
      <c r="L141" s="106">
        <v>25410</v>
      </c>
      <c r="M141">
        <v>14503931</v>
      </c>
      <c r="N141" t="s">
        <v>3336</v>
      </c>
      <c r="O141" t="s">
        <v>12</v>
      </c>
      <c r="P141" t="s">
        <v>997</v>
      </c>
      <c r="R141" s="109" t="str">
        <f>IF(OR(P141="SB",Q141="SB"),"SB",0)</f>
        <v>SB</v>
      </c>
      <c r="T141" s="110">
        <v>2019153</v>
      </c>
      <c r="U141" t="s">
        <v>19633</v>
      </c>
      <c r="V141" s="113" t="str">
        <f>IF(AND(I141&gt;=10000,I141&lt;=19900),"Praha",(IF(AND(I141&gt;=25001,I141&lt;=29501),"Středočeský kraj",(IF(AND(I141&gt;=30100,I141&lt;=34972),"Středočeský kraj",(IF(AND(I141&gt;=35002,I141&lt;=36271),"Karlovarský kraj",(IF(AND(I141&gt;=37001,I141&lt;=39201),"Jihočeský kraj",(IF(AND(I141&gt;=39701,I141&lt;=39901),"Jihočeský kraj",(IF(AND(I141&gt;=39301,I141&lt;=39601),"Kraj Vysočina",(IF(AND(I141&gt;=58001,I141&lt;=59501),"Kraj Vysočina",(IF(AND(I141&gt;=67401,I141&lt;=67602),"Kraj Vysočina",(IF(AND(I141&gt;=40001,I141&lt;=44101),"Ústecký kraj",(IF(AND(I141&gt;=46001,I141&lt;=47201),"Liberecký kraj",(IF(AND(I141&gt;=51202,I141&lt;=51401),"Liberecký kraj",(IF(AND(I141&gt;=53002,I141&lt;=53976),"Pardubický kraj",(IF(AND(I141&gt;=56002,I141&lt;=57201),"Pardubický kraj",(IF(AND(I141&gt;=60200,I141&lt;=67201),"Jihomoravský kraj",(IF(AND(I141&gt;=67801,I141&lt;=68501),"Jihomoravský kraj",(IF(AND(I141&gt;=69002,I141&lt;=69801),"Jihomoravský kraj",(IF(AND(I141&gt;=68601,I141&lt;=68801),"Zlínský kraj",(IF(AND(I141&gt;=75501,I141&lt;=76901),"Zlínský kraj",(IF(AND(I141&gt;=70030,I141&lt;=74901),"Moravskoslezský kraj",(IF(AND(I141&gt;=75000,I141&lt;=75368),"Olomoucký kraj",(IF(AND(I141&gt;=77200,I141&lt;=79862),"Olomoucký kraj",(IF(AND(I141&gt;=50011,I141&lt;=50301),"Královéhradecký kraj",(IF(AND(I141&gt;=54301,I141&lt;=54303),"Královéhradecký kraj","0")))))))))))))))))))))))))))))))))))))))))))))))</f>
        <v>Praha</v>
      </c>
      <c r="AB141" t="s">
        <v>14278</v>
      </c>
      <c r="AD141" t="s">
        <v>998</v>
      </c>
      <c r="AE141" t="s">
        <v>998</v>
      </c>
      <c r="AF141" t="s">
        <v>998</v>
      </c>
      <c r="AG141" s="107">
        <v>0</v>
      </c>
      <c r="AH141" s="107">
        <v>0</v>
      </c>
      <c r="AI141" s="107">
        <v>0</v>
      </c>
      <c r="AJ141" t="s">
        <v>1012</v>
      </c>
    </row>
    <row r="142" spans="1:37" x14ac:dyDescent="0.45">
      <c r="A142" t="s">
        <v>2851</v>
      </c>
      <c r="B142" t="s">
        <v>2840</v>
      </c>
      <c r="C142" t="s">
        <v>1002</v>
      </c>
      <c r="D142" t="s">
        <v>2852</v>
      </c>
      <c r="E142" t="s">
        <v>992</v>
      </c>
      <c r="F142" t="s">
        <v>2853</v>
      </c>
      <c r="G142">
        <v>13</v>
      </c>
      <c r="H142" t="s">
        <v>12</v>
      </c>
      <c r="I142">
        <v>10600</v>
      </c>
      <c r="K142" t="s">
        <v>2854</v>
      </c>
      <c r="L142" s="106">
        <v>41632</v>
      </c>
      <c r="M142">
        <v>13498868</v>
      </c>
      <c r="N142" t="s">
        <v>2063</v>
      </c>
      <c r="O142" t="s">
        <v>1173</v>
      </c>
      <c r="P142" t="s">
        <v>997</v>
      </c>
      <c r="R142" s="109" t="str">
        <f>IF(OR(P142="SB",Q142="SB"),"SB",0)</f>
        <v>SB</v>
      </c>
      <c r="T142" s="110" t="s">
        <v>998</v>
      </c>
      <c r="V142" s="113" t="str">
        <f>IF(AND(I142&gt;=10000,I142&lt;=19900),"Praha",(IF(AND(I142&gt;=25001,I142&lt;=29501),"Středočeský kraj",(IF(AND(I142&gt;=30100,I142&lt;=34972),"Středočeský kraj",(IF(AND(I142&gt;=35002,I142&lt;=36271),"Karlovarský kraj",(IF(AND(I142&gt;=37001,I142&lt;=39201),"Jihočeský kraj",(IF(AND(I142&gt;=39701,I142&lt;=39901),"Jihočeský kraj",(IF(AND(I142&gt;=39301,I142&lt;=39601),"Kraj Vysočina",(IF(AND(I142&gt;=58001,I142&lt;=59501),"Kraj Vysočina",(IF(AND(I142&gt;=67401,I142&lt;=67602),"Kraj Vysočina",(IF(AND(I142&gt;=40001,I142&lt;=44101),"Ústecký kraj",(IF(AND(I142&gt;=46001,I142&lt;=47201),"Liberecký kraj",(IF(AND(I142&gt;=51202,I142&lt;=51401),"Liberecký kraj",(IF(AND(I142&gt;=53002,I142&lt;=53976),"Pardubický kraj",(IF(AND(I142&gt;=56002,I142&lt;=57201),"Pardubický kraj",(IF(AND(I142&gt;=60200,I142&lt;=67201),"Jihomoravský kraj",(IF(AND(I142&gt;=67801,I142&lt;=68501),"Jihomoravský kraj",(IF(AND(I142&gt;=69002,I142&lt;=69801),"Jihomoravský kraj",(IF(AND(I142&gt;=68601,I142&lt;=68801),"Zlínský kraj",(IF(AND(I142&gt;=75501,I142&lt;=76901),"Zlínský kraj",(IF(AND(I142&gt;=70030,I142&lt;=74901),"Moravskoslezský kraj",(IF(AND(I142&gt;=75000,I142&lt;=75368),"Olomoucký kraj",(IF(AND(I142&gt;=77200,I142&lt;=79862),"Olomoucký kraj",(IF(AND(I142&gt;=50011,I142&lt;=50301),"Královéhradecký kraj",(IF(AND(I142&gt;=54301,I142&lt;=54303),"Královéhradecký kraj","0")))))))))))))))))))))))))))))))))))))))))))))))</f>
        <v>Praha</v>
      </c>
      <c r="AB142" t="s">
        <v>998</v>
      </c>
      <c r="AD142" t="s">
        <v>998</v>
      </c>
      <c r="AE142" t="s">
        <v>998</v>
      </c>
      <c r="AF142" t="s">
        <v>998</v>
      </c>
      <c r="AG142" s="107">
        <v>300</v>
      </c>
      <c r="AH142" s="107">
        <v>0</v>
      </c>
      <c r="AI142" s="107">
        <v>0</v>
      </c>
      <c r="AJ142" t="s">
        <v>999</v>
      </c>
      <c r="AK142" s="106">
        <v>44910</v>
      </c>
    </row>
    <row r="143" spans="1:37" x14ac:dyDescent="0.45">
      <c r="A143" t="s">
        <v>1206</v>
      </c>
      <c r="B143" t="s">
        <v>12832</v>
      </c>
      <c r="C143" t="s">
        <v>1002</v>
      </c>
      <c r="D143" t="s">
        <v>12834</v>
      </c>
      <c r="E143" t="s">
        <v>992</v>
      </c>
      <c r="F143" t="s">
        <v>12835</v>
      </c>
      <c r="G143">
        <v>45</v>
      </c>
      <c r="H143" t="s">
        <v>1266</v>
      </c>
      <c r="I143">
        <v>10600</v>
      </c>
      <c r="K143" t="s">
        <v>12836</v>
      </c>
      <c r="L143" s="106">
        <v>30293</v>
      </c>
      <c r="M143">
        <v>13625877</v>
      </c>
      <c r="N143" t="s">
        <v>1900</v>
      </c>
      <c r="O143" t="s">
        <v>1023</v>
      </c>
      <c r="P143" t="s">
        <v>997</v>
      </c>
      <c r="R143" s="109" t="str">
        <f>IF(OR(P143="SB",Q143="SB"),"SB",0)</f>
        <v>SB</v>
      </c>
      <c r="T143" s="110" t="s">
        <v>998</v>
      </c>
      <c r="V143" s="113" t="str">
        <f>IF(AND(I143&gt;=10000,I143&lt;=19900),"Praha",(IF(AND(I143&gt;=25001,I143&lt;=29501),"Středočeský kraj",(IF(AND(I143&gt;=30100,I143&lt;=34972),"Středočeský kraj",(IF(AND(I143&gt;=35002,I143&lt;=36271),"Karlovarský kraj",(IF(AND(I143&gt;=37001,I143&lt;=39201),"Jihočeský kraj",(IF(AND(I143&gt;=39701,I143&lt;=39901),"Jihočeský kraj",(IF(AND(I143&gt;=39301,I143&lt;=39601),"Kraj Vysočina",(IF(AND(I143&gt;=58001,I143&lt;=59501),"Kraj Vysočina",(IF(AND(I143&gt;=67401,I143&lt;=67602),"Kraj Vysočina",(IF(AND(I143&gt;=40001,I143&lt;=44101),"Ústecký kraj",(IF(AND(I143&gt;=46001,I143&lt;=47201),"Liberecký kraj",(IF(AND(I143&gt;=51202,I143&lt;=51401),"Liberecký kraj",(IF(AND(I143&gt;=53002,I143&lt;=53976),"Pardubický kraj",(IF(AND(I143&gt;=56002,I143&lt;=57201),"Pardubický kraj",(IF(AND(I143&gt;=60200,I143&lt;=67201),"Jihomoravský kraj",(IF(AND(I143&gt;=67801,I143&lt;=68501),"Jihomoravský kraj",(IF(AND(I143&gt;=69002,I143&lt;=69801),"Jihomoravský kraj",(IF(AND(I143&gt;=68601,I143&lt;=68801),"Zlínský kraj",(IF(AND(I143&gt;=75501,I143&lt;=76901),"Zlínský kraj",(IF(AND(I143&gt;=70030,I143&lt;=74901),"Moravskoslezský kraj",(IF(AND(I143&gt;=75000,I143&lt;=75368),"Olomoucký kraj",(IF(AND(I143&gt;=77200,I143&lt;=79862),"Olomoucký kraj",(IF(AND(I143&gt;=50011,I143&lt;=50301),"Královéhradecký kraj",(IF(AND(I143&gt;=54301,I143&lt;=54303),"Královéhradecký kraj","0")))))))))))))))))))))))))))))))))))))))))))))))</f>
        <v>Praha</v>
      </c>
      <c r="AB143" t="s">
        <v>998</v>
      </c>
      <c r="AD143" t="s">
        <v>998</v>
      </c>
      <c r="AE143" t="s">
        <v>998</v>
      </c>
      <c r="AF143" t="s">
        <v>998</v>
      </c>
      <c r="AG143" s="107">
        <v>300</v>
      </c>
      <c r="AH143" s="107">
        <v>0</v>
      </c>
      <c r="AI143" s="107">
        <v>0</v>
      </c>
      <c r="AJ143" t="s">
        <v>999</v>
      </c>
      <c r="AK143" s="106">
        <v>44920</v>
      </c>
    </row>
    <row r="144" spans="1:37" x14ac:dyDescent="0.45">
      <c r="A144" t="s">
        <v>1169</v>
      </c>
      <c r="B144" t="s">
        <v>16309</v>
      </c>
      <c r="C144" t="s">
        <v>990</v>
      </c>
      <c r="D144" t="s">
        <v>16310</v>
      </c>
      <c r="E144" t="s">
        <v>992</v>
      </c>
      <c r="F144" t="s">
        <v>16311</v>
      </c>
      <c r="G144">
        <v>3287</v>
      </c>
      <c r="H144" t="s">
        <v>16312</v>
      </c>
      <c r="I144">
        <v>10600</v>
      </c>
      <c r="K144" t="s">
        <v>16313</v>
      </c>
      <c r="L144" s="106">
        <v>28310</v>
      </c>
      <c r="M144">
        <v>13009929</v>
      </c>
      <c r="N144" t="s">
        <v>996</v>
      </c>
      <c r="O144" t="s">
        <v>12</v>
      </c>
      <c r="P144" t="s">
        <v>997</v>
      </c>
      <c r="R144" s="109" t="str">
        <f>IF(OR(P144="SB",Q144="SB"),"SB",0)</f>
        <v>SB</v>
      </c>
      <c r="T144" s="110" t="s">
        <v>998</v>
      </c>
      <c r="V144" s="113" t="str">
        <f>IF(AND(I144&gt;=10000,I144&lt;=19900),"Praha",(IF(AND(I144&gt;=25001,I144&lt;=29501),"Středočeský kraj",(IF(AND(I144&gt;=30100,I144&lt;=34972),"Středočeský kraj",(IF(AND(I144&gt;=35002,I144&lt;=36271),"Karlovarský kraj",(IF(AND(I144&gt;=37001,I144&lt;=39201),"Jihočeský kraj",(IF(AND(I144&gt;=39701,I144&lt;=39901),"Jihočeský kraj",(IF(AND(I144&gt;=39301,I144&lt;=39601),"Kraj Vysočina",(IF(AND(I144&gt;=58001,I144&lt;=59501),"Kraj Vysočina",(IF(AND(I144&gt;=67401,I144&lt;=67602),"Kraj Vysočina",(IF(AND(I144&gt;=40001,I144&lt;=44101),"Ústecký kraj",(IF(AND(I144&gt;=46001,I144&lt;=47201),"Liberecký kraj",(IF(AND(I144&gt;=51202,I144&lt;=51401),"Liberecký kraj",(IF(AND(I144&gt;=53002,I144&lt;=53976),"Pardubický kraj",(IF(AND(I144&gt;=56002,I144&lt;=57201),"Pardubický kraj",(IF(AND(I144&gt;=60200,I144&lt;=67201),"Jihomoravský kraj",(IF(AND(I144&gt;=67801,I144&lt;=68501),"Jihomoravský kraj",(IF(AND(I144&gt;=69002,I144&lt;=69801),"Jihomoravský kraj",(IF(AND(I144&gt;=68601,I144&lt;=68801),"Zlínský kraj",(IF(AND(I144&gt;=75501,I144&lt;=76901),"Zlínský kraj",(IF(AND(I144&gt;=70030,I144&lt;=74901),"Moravskoslezský kraj",(IF(AND(I144&gt;=75000,I144&lt;=75368),"Olomoucký kraj",(IF(AND(I144&gt;=77200,I144&lt;=79862),"Olomoucký kraj",(IF(AND(I144&gt;=50011,I144&lt;=50301),"Královéhradecký kraj",(IF(AND(I144&gt;=54301,I144&lt;=54303),"Královéhradecký kraj","0")))))))))))))))))))))))))))))))))))))))))))))))</f>
        <v>Praha</v>
      </c>
      <c r="AB144" t="s">
        <v>998</v>
      </c>
      <c r="AD144" t="s">
        <v>998</v>
      </c>
      <c r="AE144" t="s">
        <v>998</v>
      </c>
      <c r="AF144" t="s">
        <v>998</v>
      </c>
      <c r="AG144" s="107">
        <v>0</v>
      </c>
      <c r="AH144" s="107">
        <v>0</v>
      </c>
      <c r="AI144" s="107">
        <v>0</v>
      </c>
      <c r="AJ144" t="s">
        <v>1012</v>
      </c>
    </row>
    <row r="145" spans="1:37" x14ac:dyDescent="0.45">
      <c r="A145" t="s">
        <v>1468</v>
      </c>
      <c r="B145" t="s">
        <v>8387</v>
      </c>
      <c r="C145" t="s">
        <v>1002</v>
      </c>
      <c r="D145" t="s">
        <v>8392</v>
      </c>
      <c r="E145" t="s">
        <v>992</v>
      </c>
      <c r="F145" t="s">
        <v>8393</v>
      </c>
      <c r="G145">
        <v>8</v>
      </c>
      <c r="H145" t="s">
        <v>1266</v>
      </c>
      <c r="I145">
        <v>10601</v>
      </c>
      <c r="J145">
        <v>723874380</v>
      </c>
      <c r="K145" t="s">
        <v>8394</v>
      </c>
      <c r="L145" s="106">
        <v>31603</v>
      </c>
      <c r="M145">
        <v>10600588</v>
      </c>
      <c r="N145" t="s">
        <v>996</v>
      </c>
      <c r="O145" t="s">
        <v>12</v>
      </c>
      <c r="P145" t="s">
        <v>997</v>
      </c>
      <c r="R145" s="109" t="str">
        <f>IF(OR(P145="SB",Q145="SB"),"SB",0)</f>
        <v>SB</v>
      </c>
      <c r="T145" s="110">
        <v>50677</v>
      </c>
      <c r="U145" t="s">
        <v>19633</v>
      </c>
      <c r="V145" s="113" t="str">
        <f>IF(AND(I145&gt;=10000,I145&lt;=19900),"Praha",(IF(AND(I145&gt;=25001,I145&lt;=29501),"Středočeský kraj",(IF(AND(I145&gt;=30100,I145&lt;=34972),"Středočeský kraj",(IF(AND(I145&gt;=35002,I145&lt;=36271),"Karlovarský kraj",(IF(AND(I145&gt;=37001,I145&lt;=39201),"Jihočeský kraj",(IF(AND(I145&gt;=39701,I145&lt;=39901),"Jihočeský kraj",(IF(AND(I145&gt;=39301,I145&lt;=39601),"Kraj Vysočina",(IF(AND(I145&gt;=58001,I145&lt;=59501),"Kraj Vysočina",(IF(AND(I145&gt;=67401,I145&lt;=67602),"Kraj Vysočina",(IF(AND(I145&gt;=40001,I145&lt;=44101),"Ústecký kraj",(IF(AND(I145&gt;=46001,I145&lt;=47201),"Liberecký kraj",(IF(AND(I145&gt;=51202,I145&lt;=51401),"Liberecký kraj",(IF(AND(I145&gt;=53002,I145&lt;=53976),"Pardubický kraj",(IF(AND(I145&gt;=56002,I145&lt;=57201),"Pardubický kraj",(IF(AND(I145&gt;=60200,I145&lt;=67201),"Jihomoravský kraj",(IF(AND(I145&gt;=67801,I145&lt;=68501),"Jihomoravský kraj",(IF(AND(I145&gt;=69002,I145&lt;=69801),"Jihomoravský kraj",(IF(AND(I145&gt;=68601,I145&lt;=68801),"Zlínský kraj",(IF(AND(I145&gt;=75501,I145&lt;=76901),"Zlínský kraj",(IF(AND(I145&gt;=70030,I145&lt;=74901),"Moravskoslezský kraj",(IF(AND(I145&gt;=75000,I145&lt;=75368),"Olomoucký kraj",(IF(AND(I145&gt;=77200,I145&lt;=79862),"Olomoucký kraj",(IF(AND(I145&gt;=50011,I145&lt;=50301),"Královéhradecký kraj",(IF(AND(I145&gt;=54301,I145&lt;=54303),"Královéhradecký kraj","0")))))))))))))))))))))))))))))))))))))))))))))))</f>
        <v>Praha</v>
      </c>
      <c r="AD145" t="s">
        <v>998</v>
      </c>
      <c r="AE145" t="s">
        <v>998</v>
      </c>
      <c r="AF145" t="s">
        <v>998</v>
      </c>
      <c r="AG145" s="107">
        <v>0</v>
      </c>
      <c r="AH145" s="107">
        <v>0</v>
      </c>
      <c r="AI145" s="107">
        <v>0</v>
      </c>
      <c r="AJ145" t="s">
        <v>1012</v>
      </c>
    </row>
    <row r="146" spans="1:37" x14ac:dyDescent="0.45">
      <c r="A146" t="s">
        <v>1007</v>
      </c>
      <c r="B146" t="s">
        <v>7192</v>
      </c>
      <c r="C146" t="s">
        <v>990</v>
      </c>
      <c r="D146" t="s">
        <v>7204</v>
      </c>
      <c r="E146" t="s">
        <v>992</v>
      </c>
      <c r="F146" t="s">
        <v>1549</v>
      </c>
      <c r="G146">
        <v>59</v>
      </c>
      <c r="H146" t="s">
        <v>1223</v>
      </c>
      <c r="I146">
        <v>10700</v>
      </c>
      <c r="K146" t="s">
        <v>7205</v>
      </c>
      <c r="L146" s="106">
        <v>29997</v>
      </c>
      <c r="M146">
        <v>10728712</v>
      </c>
      <c r="N146" t="s">
        <v>996</v>
      </c>
      <c r="O146" t="s">
        <v>12</v>
      </c>
      <c r="P146" t="s">
        <v>997</v>
      </c>
      <c r="R146" s="109" t="str">
        <f>IF(OR(P146="SB",Q146="SB"),"SB",0)</f>
        <v>SB</v>
      </c>
      <c r="T146" s="110">
        <v>10992</v>
      </c>
      <c r="U146" t="s">
        <v>19633</v>
      </c>
      <c r="V146" s="113" t="str">
        <f>IF(AND(I146&gt;=10000,I146&lt;=19900),"Praha",(IF(AND(I146&gt;=25001,I146&lt;=29501),"Středočeský kraj",(IF(AND(I146&gt;=30100,I146&lt;=34972),"Středočeský kraj",(IF(AND(I146&gt;=35002,I146&lt;=36271),"Karlovarský kraj",(IF(AND(I146&gt;=37001,I146&lt;=39201),"Jihočeský kraj",(IF(AND(I146&gt;=39701,I146&lt;=39901),"Jihočeský kraj",(IF(AND(I146&gt;=39301,I146&lt;=39601),"Kraj Vysočina",(IF(AND(I146&gt;=58001,I146&lt;=59501),"Kraj Vysočina",(IF(AND(I146&gt;=67401,I146&lt;=67602),"Kraj Vysočina",(IF(AND(I146&gt;=40001,I146&lt;=44101),"Ústecký kraj",(IF(AND(I146&gt;=46001,I146&lt;=47201),"Liberecký kraj",(IF(AND(I146&gt;=51202,I146&lt;=51401),"Liberecký kraj",(IF(AND(I146&gt;=53002,I146&lt;=53976),"Pardubický kraj",(IF(AND(I146&gt;=56002,I146&lt;=57201),"Pardubický kraj",(IF(AND(I146&gt;=60200,I146&lt;=67201),"Jihomoravský kraj",(IF(AND(I146&gt;=67801,I146&lt;=68501),"Jihomoravský kraj",(IF(AND(I146&gt;=69002,I146&lt;=69801),"Jihomoravský kraj",(IF(AND(I146&gt;=68601,I146&lt;=68801),"Zlínský kraj",(IF(AND(I146&gt;=75501,I146&lt;=76901),"Zlínský kraj",(IF(AND(I146&gt;=70030,I146&lt;=74901),"Moravskoslezský kraj",(IF(AND(I146&gt;=75000,I146&lt;=75368),"Olomoucký kraj",(IF(AND(I146&gt;=77200,I146&lt;=79862),"Olomoucký kraj",(IF(AND(I146&gt;=50011,I146&lt;=50301),"Královéhradecký kraj",(IF(AND(I146&gt;=54301,I146&lt;=54303),"Královéhradecký kraj","0")))))))))))))))))))))))))))))))))))))))))))))))</f>
        <v>Praha</v>
      </c>
      <c r="AD146" t="s">
        <v>998</v>
      </c>
      <c r="AE146" t="s">
        <v>998</v>
      </c>
      <c r="AF146" t="s">
        <v>998</v>
      </c>
      <c r="AG146" s="107">
        <v>0</v>
      </c>
      <c r="AH146" s="107">
        <v>0</v>
      </c>
      <c r="AI146" s="107">
        <v>0</v>
      </c>
      <c r="AJ146" t="s">
        <v>1012</v>
      </c>
    </row>
    <row r="147" spans="1:37" x14ac:dyDescent="0.45">
      <c r="A147" t="s">
        <v>1270</v>
      </c>
      <c r="B147" t="s">
        <v>18679</v>
      </c>
      <c r="C147" t="s">
        <v>990</v>
      </c>
      <c r="D147" t="s">
        <v>18683</v>
      </c>
      <c r="E147" t="s">
        <v>992</v>
      </c>
      <c r="F147" t="s">
        <v>18684</v>
      </c>
      <c r="G147">
        <v>1156</v>
      </c>
      <c r="H147" t="s">
        <v>18685</v>
      </c>
      <c r="I147">
        <v>10700</v>
      </c>
      <c r="J147">
        <v>777717919</v>
      </c>
      <c r="K147" t="s">
        <v>18686</v>
      </c>
      <c r="L147" s="106">
        <v>39707</v>
      </c>
      <c r="M147">
        <v>14247889</v>
      </c>
      <c r="N147" t="s">
        <v>1029</v>
      </c>
      <c r="O147" t="s">
        <v>1010</v>
      </c>
      <c r="P147" t="s">
        <v>997</v>
      </c>
      <c r="R147" s="109" t="str">
        <f>IF(OR(P147="SB",Q147="SB"),"SB",0)</f>
        <v>SB</v>
      </c>
      <c r="T147" s="110" t="s">
        <v>998</v>
      </c>
      <c r="V147" s="113" t="str">
        <f>IF(AND(I147&gt;=10000,I147&lt;=19900),"Praha",(IF(AND(I147&gt;=25001,I147&lt;=29501),"Středočeský kraj",(IF(AND(I147&gt;=30100,I147&lt;=34972),"Středočeský kraj",(IF(AND(I147&gt;=35002,I147&lt;=36271),"Karlovarský kraj",(IF(AND(I147&gt;=37001,I147&lt;=39201),"Jihočeský kraj",(IF(AND(I147&gt;=39701,I147&lt;=39901),"Jihočeský kraj",(IF(AND(I147&gt;=39301,I147&lt;=39601),"Kraj Vysočina",(IF(AND(I147&gt;=58001,I147&lt;=59501),"Kraj Vysočina",(IF(AND(I147&gt;=67401,I147&lt;=67602),"Kraj Vysočina",(IF(AND(I147&gt;=40001,I147&lt;=44101),"Ústecký kraj",(IF(AND(I147&gt;=46001,I147&lt;=47201),"Liberecký kraj",(IF(AND(I147&gt;=51202,I147&lt;=51401),"Liberecký kraj",(IF(AND(I147&gt;=53002,I147&lt;=53976),"Pardubický kraj",(IF(AND(I147&gt;=56002,I147&lt;=57201),"Pardubický kraj",(IF(AND(I147&gt;=60200,I147&lt;=67201),"Jihomoravský kraj",(IF(AND(I147&gt;=67801,I147&lt;=68501),"Jihomoravský kraj",(IF(AND(I147&gt;=69002,I147&lt;=69801),"Jihomoravský kraj",(IF(AND(I147&gt;=68601,I147&lt;=68801),"Zlínský kraj",(IF(AND(I147&gt;=75501,I147&lt;=76901),"Zlínský kraj",(IF(AND(I147&gt;=70030,I147&lt;=74901),"Moravskoslezský kraj",(IF(AND(I147&gt;=75000,I147&lt;=75368),"Olomoucký kraj",(IF(AND(I147&gt;=77200,I147&lt;=79862),"Olomoucký kraj",(IF(AND(I147&gt;=50011,I147&lt;=50301),"Královéhradecký kraj",(IF(AND(I147&gt;=54301,I147&lt;=54303),"Královéhradecký kraj","0")))))))))))))))))))))))))))))))))))))))))))))))</f>
        <v>Praha</v>
      </c>
      <c r="AB147" t="s">
        <v>998</v>
      </c>
      <c r="AD147" t="s">
        <v>998</v>
      </c>
      <c r="AE147" t="s">
        <v>998</v>
      </c>
      <c r="AF147" t="s">
        <v>998</v>
      </c>
      <c r="AG147" s="107">
        <v>0</v>
      </c>
      <c r="AH147" s="107">
        <v>0</v>
      </c>
      <c r="AI147" s="107">
        <v>0</v>
      </c>
      <c r="AJ147" t="s">
        <v>1012</v>
      </c>
    </row>
    <row r="148" spans="1:37" x14ac:dyDescent="0.45">
      <c r="A148" t="s">
        <v>1026</v>
      </c>
      <c r="B148" t="s">
        <v>7603</v>
      </c>
      <c r="C148" t="s">
        <v>990</v>
      </c>
      <c r="D148" t="s">
        <v>7604</v>
      </c>
      <c r="E148" t="s">
        <v>992</v>
      </c>
      <c r="F148" t="s">
        <v>7605</v>
      </c>
      <c r="G148">
        <v>12</v>
      </c>
      <c r="H148" t="s">
        <v>1449</v>
      </c>
      <c r="I148">
        <v>10801</v>
      </c>
      <c r="K148" t="s">
        <v>7606</v>
      </c>
      <c r="L148" s="106">
        <v>32217</v>
      </c>
      <c r="M148">
        <v>10752253</v>
      </c>
      <c r="N148" t="s">
        <v>996</v>
      </c>
      <c r="O148" t="s">
        <v>12</v>
      </c>
      <c r="P148" t="s">
        <v>997</v>
      </c>
      <c r="R148" s="109" t="str">
        <f>IF(OR(P148="SB",Q148="SB"),"SB",0)</f>
        <v>SB</v>
      </c>
      <c r="T148" s="110">
        <v>11220</v>
      </c>
      <c r="U148" t="s">
        <v>19633</v>
      </c>
      <c r="V148" s="113" t="str">
        <f>IF(AND(I148&gt;=10000,I148&lt;=19900),"Praha",(IF(AND(I148&gt;=25001,I148&lt;=29501),"Středočeský kraj",(IF(AND(I148&gt;=30100,I148&lt;=34972),"Středočeský kraj",(IF(AND(I148&gt;=35002,I148&lt;=36271),"Karlovarský kraj",(IF(AND(I148&gt;=37001,I148&lt;=39201),"Jihočeský kraj",(IF(AND(I148&gt;=39701,I148&lt;=39901),"Jihočeský kraj",(IF(AND(I148&gt;=39301,I148&lt;=39601),"Kraj Vysočina",(IF(AND(I148&gt;=58001,I148&lt;=59501),"Kraj Vysočina",(IF(AND(I148&gt;=67401,I148&lt;=67602),"Kraj Vysočina",(IF(AND(I148&gt;=40001,I148&lt;=44101),"Ústecký kraj",(IF(AND(I148&gt;=46001,I148&lt;=47201),"Liberecký kraj",(IF(AND(I148&gt;=51202,I148&lt;=51401),"Liberecký kraj",(IF(AND(I148&gt;=53002,I148&lt;=53976),"Pardubický kraj",(IF(AND(I148&gt;=56002,I148&lt;=57201),"Pardubický kraj",(IF(AND(I148&gt;=60200,I148&lt;=67201),"Jihomoravský kraj",(IF(AND(I148&gt;=67801,I148&lt;=68501),"Jihomoravský kraj",(IF(AND(I148&gt;=69002,I148&lt;=69801),"Jihomoravský kraj",(IF(AND(I148&gt;=68601,I148&lt;=68801),"Zlínský kraj",(IF(AND(I148&gt;=75501,I148&lt;=76901),"Zlínský kraj",(IF(AND(I148&gt;=70030,I148&lt;=74901),"Moravskoslezský kraj",(IF(AND(I148&gt;=75000,I148&lt;=75368),"Olomoucký kraj",(IF(AND(I148&gt;=77200,I148&lt;=79862),"Olomoucký kraj",(IF(AND(I148&gt;=50011,I148&lt;=50301),"Královéhradecký kraj",(IF(AND(I148&gt;=54301,I148&lt;=54303),"Královéhradecký kraj","0")))))))))))))))))))))))))))))))))))))))))))))))</f>
        <v>Praha</v>
      </c>
      <c r="AD148" t="s">
        <v>998</v>
      </c>
      <c r="AE148" t="s">
        <v>998</v>
      </c>
      <c r="AF148" t="s">
        <v>998</v>
      </c>
      <c r="AG148" s="107">
        <v>0</v>
      </c>
      <c r="AH148" s="107">
        <v>0</v>
      </c>
      <c r="AI148" s="107">
        <v>0</v>
      </c>
      <c r="AJ148" t="s">
        <v>1012</v>
      </c>
    </row>
    <row r="149" spans="1:37" x14ac:dyDescent="0.45">
      <c r="A149" t="s">
        <v>1037</v>
      </c>
      <c r="B149" t="s">
        <v>6242</v>
      </c>
      <c r="C149" t="s">
        <v>990</v>
      </c>
      <c r="D149" t="s">
        <v>6243</v>
      </c>
      <c r="E149" t="s">
        <v>992</v>
      </c>
      <c r="F149" t="s">
        <v>6076</v>
      </c>
      <c r="G149">
        <v>458</v>
      </c>
      <c r="H149" t="s">
        <v>1266</v>
      </c>
      <c r="I149">
        <v>10900</v>
      </c>
      <c r="K149" t="s">
        <v>6244</v>
      </c>
      <c r="L149" s="106">
        <v>31267</v>
      </c>
      <c r="M149">
        <v>10873707</v>
      </c>
      <c r="N149" t="s">
        <v>996</v>
      </c>
      <c r="O149" t="s">
        <v>12</v>
      </c>
      <c r="P149" t="s">
        <v>997</v>
      </c>
      <c r="R149" s="109" t="str">
        <f>IF(OR(P149="SB",Q149="SB"),"SB",0)</f>
        <v>SB</v>
      </c>
      <c r="T149" s="110">
        <v>11579</v>
      </c>
      <c r="U149" t="s">
        <v>19633</v>
      </c>
      <c r="V149" s="113" t="str">
        <f>IF(AND(I149&gt;=10000,I149&lt;=19900),"Praha",(IF(AND(I149&gt;=25001,I149&lt;=29501),"Středočeský kraj",(IF(AND(I149&gt;=30100,I149&lt;=34972),"Středočeský kraj",(IF(AND(I149&gt;=35002,I149&lt;=36271),"Karlovarský kraj",(IF(AND(I149&gt;=37001,I149&lt;=39201),"Jihočeský kraj",(IF(AND(I149&gt;=39701,I149&lt;=39901),"Jihočeský kraj",(IF(AND(I149&gt;=39301,I149&lt;=39601),"Kraj Vysočina",(IF(AND(I149&gt;=58001,I149&lt;=59501),"Kraj Vysočina",(IF(AND(I149&gt;=67401,I149&lt;=67602),"Kraj Vysočina",(IF(AND(I149&gt;=40001,I149&lt;=44101),"Ústecký kraj",(IF(AND(I149&gt;=46001,I149&lt;=47201),"Liberecký kraj",(IF(AND(I149&gt;=51202,I149&lt;=51401),"Liberecký kraj",(IF(AND(I149&gt;=53002,I149&lt;=53976),"Pardubický kraj",(IF(AND(I149&gt;=56002,I149&lt;=57201),"Pardubický kraj",(IF(AND(I149&gt;=60200,I149&lt;=67201),"Jihomoravský kraj",(IF(AND(I149&gt;=67801,I149&lt;=68501),"Jihomoravský kraj",(IF(AND(I149&gt;=69002,I149&lt;=69801),"Jihomoravský kraj",(IF(AND(I149&gt;=68601,I149&lt;=68801),"Zlínský kraj",(IF(AND(I149&gt;=75501,I149&lt;=76901),"Zlínský kraj",(IF(AND(I149&gt;=70030,I149&lt;=74901),"Moravskoslezský kraj",(IF(AND(I149&gt;=75000,I149&lt;=75368),"Olomoucký kraj",(IF(AND(I149&gt;=77200,I149&lt;=79862),"Olomoucký kraj",(IF(AND(I149&gt;=50011,I149&lt;=50301),"Královéhradecký kraj",(IF(AND(I149&gt;=54301,I149&lt;=54303),"Královéhradecký kraj","0")))))))))))))))))))))))))))))))))))))))))))))))</f>
        <v>Praha</v>
      </c>
      <c r="AD149" t="s">
        <v>998</v>
      </c>
      <c r="AE149" t="s">
        <v>998</v>
      </c>
      <c r="AF149" t="s">
        <v>998</v>
      </c>
      <c r="AG149" s="107">
        <v>0</v>
      </c>
      <c r="AH149" s="107">
        <v>0</v>
      </c>
      <c r="AI149" s="107">
        <v>0</v>
      </c>
      <c r="AJ149" t="s">
        <v>1012</v>
      </c>
    </row>
    <row r="150" spans="1:37" x14ac:dyDescent="0.45">
      <c r="A150" t="s">
        <v>4233</v>
      </c>
      <c r="B150" t="s">
        <v>6694</v>
      </c>
      <c r="C150" t="s">
        <v>1002</v>
      </c>
      <c r="D150" t="s">
        <v>6695</v>
      </c>
      <c r="E150" t="s">
        <v>992</v>
      </c>
      <c r="F150" t="s">
        <v>6696</v>
      </c>
      <c r="G150">
        <v>184</v>
      </c>
      <c r="H150" t="s">
        <v>12</v>
      </c>
      <c r="I150">
        <v>10900</v>
      </c>
      <c r="J150" s="108">
        <v>777590038</v>
      </c>
      <c r="K150" t="s">
        <v>6697</v>
      </c>
      <c r="L150" s="106">
        <v>40770</v>
      </c>
      <c r="M150">
        <v>16068055</v>
      </c>
      <c r="N150" t="s">
        <v>2063</v>
      </c>
      <c r="O150" t="s">
        <v>1173</v>
      </c>
      <c r="P150" t="s">
        <v>997</v>
      </c>
      <c r="R150" s="109" t="str">
        <f>IF(OR(P150="SB",Q150="SB"),"SB",0)</f>
        <v>SB</v>
      </c>
      <c r="T150" s="110" t="s">
        <v>998</v>
      </c>
      <c r="V150" s="113" t="str">
        <f>IF(AND(I150&gt;=10000,I150&lt;=19900),"Praha",(IF(AND(I150&gt;=25001,I150&lt;=29501),"Středočeský kraj",(IF(AND(I150&gt;=30100,I150&lt;=34972),"Středočeský kraj",(IF(AND(I150&gt;=35002,I150&lt;=36271),"Karlovarský kraj",(IF(AND(I150&gt;=37001,I150&lt;=39201),"Jihočeský kraj",(IF(AND(I150&gt;=39701,I150&lt;=39901),"Jihočeský kraj",(IF(AND(I150&gt;=39301,I150&lt;=39601),"Kraj Vysočina",(IF(AND(I150&gt;=58001,I150&lt;=59501),"Kraj Vysočina",(IF(AND(I150&gt;=67401,I150&lt;=67602),"Kraj Vysočina",(IF(AND(I150&gt;=40001,I150&lt;=44101),"Ústecký kraj",(IF(AND(I150&gt;=46001,I150&lt;=47201),"Liberecký kraj",(IF(AND(I150&gt;=51202,I150&lt;=51401),"Liberecký kraj",(IF(AND(I150&gt;=53002,I150&lt;=53976),"Pardubický kraj",(IF(AND(I150&gt;=56002,I150&lt;=57201),"Pardubický kraj",(IF(AND(I150&gt;=60200,I150&lt;=67201),"Jihomoravský kraj",(IF(AND(I150&gt;=67801,I150&lt;=68501),"Jihomoravský kraj",(IF(AND(I150&gt;=69002,I150&lt;=69801),"Jihomoravský kraj",(IF(AND(I150&gt;=68601,I150&lt;=68801),"Zlínský kraj",(IF(AND(I150&gt;=75501,I150&lt;=76901),"Zlínský kraj",(IF(AND(I150&gt;=70030,I150&lt;=74901),"Moravskoslezský kraj",(IF(AND(I150&gt;=75000,I150&lt;=75368),"Olomoucký kraj",(IF(AND(I150&gt;=77200,I150&lt;=79862),"Olomoucký kraj",(IF(AND(I150&gt;=50011,I150&lt;=50301),"Královéhradecký kraj",(IF(AND(I150&gt;=54301,I150&lt;=54303),"Královéhradecký kraj","0")))))))))))))))))))))))))))))))))))))))))))))))</f>
        <v>Praha</v>
      </c>
      <c r="AB150" t="s">
        <v>998</v>
      </c>
      <c r="AD150" t="s">
        <v>998</v>
      </c>
      <c r="AE150" t="s">
        <v>998</v>
      </c>
      <c r="AF150" t="s">
        <v>998</v>
      </c>
      <c r="AG150" s="107">
        <v>300</v>
      </c>
      <c r="AH150" s="107">
        <v>0</v>
      </c>
      <c r="AI150" s="107">
        <v>0</v>
      </c>
      <c r="AJ150" t="s">
        <v>999</v>
      </c>
      <c r="AK150" s="106">
        <v>44910</v>
      </c>
    </row>
    <row r="151" spans="1:37" x14ac:dyDescent="0.45">
      <c r="A151" t="s">
        <v>1013</v>
      </c>
      <c r="B151" t="s">
        <v>12676</v>
      </c>
      <c r="C151" t="s">
        <v>1002</v>
      </c>
      <c r="D151" t="s">
        <v>12677</v>
      </c>
      <c r="E151" t="s">
        <v>992</v>
      </c>
      <c r="F151" t="s">
        <v>12678</v>
      </c>
      <c r="G151">
        <v>588</v>
      </c>
      <c r="H151" t="s">
        <v>12</v>
      </c>
      <c r="I151">
        <v>10900</v>
      </c>
      <c r="J151">
        <v>723294357</v>
      </c>
      <c r="K151" t="s">
        <v>12679</v>
      </c>
      <c r="L151" s="106">
        <v>39182</v>
      </c>
      <c r="M151">
        <v>14681157</v>
      </c>
      <c r="N151" t="s">
        <v>996</v>
      </c>
      <c r="O151" t="s">
        <v>12</v>
      </c>
      <c r="P151" t="s">
        <v>997</v>
      </c>
      <c r="R151" s="109" t="str">
        <f>IF(OR(P151="SB",Q151="SB"),"SB",0)</f>
        <v>SB</v>
      </c>
      <c r="T151" s="110" t="s">
        <v>998</v>
      </c>
      <c r="V151" s="113" t="str">
        <f>IF(AND(I151&gt;=10000,I151&lt;=19900),"Praha",(IF(AND(I151&gt;=25001,I151&lt;=29501),"Středočeský kraj",(IF(AND(I151&gt;=30100,I151&lt;=34972),"Středočeský kraj",(IF(AND(I151&gt;=35002,I151&lt;=36271),"Karlovarský kraj",(IF(AND(I151&gt;=37001,I151&lt;=39201),"Jihočeský kraj",(IF(AND(I151&gt;=39701,I151&lt;=39901),"Jihočeský kraj",(IF(AND(I151&gt;=39301,I151&lt;=39601),"Kraj Vysočina",(IF(AND(I151&gt;=58001,I151&lt;=59501),"Kraj Vysočina",(IF(AND(I151&gt;=67401,I151&lt;=67602),"Kraj Vysočina",(IF(AND(I151&gt;=40001,I151&lt;=44101),"Ústecký kraj",(IF(AND(I151&gt;=46001,I151&lt;=47201),"Liberecký kraj",(IF(AND(I151&gt;=51202,I151&lt;=51401),"Liberecký kraj",(IF(AND(I151&gt;=53002,I151&lt;=53976),"Pardubický kraj",(IF(AND(I151&gt;=56002,I151&lt;=57201),"Pardubický kraj",(IF(AND(I151&gt;=60200,I151&lt;=67201),"Jihomoravský kraj",(IF(AND(I151&gt;=67801,I151&lt;=68501),"Jihomoravský kraj",(IF(AND(I151&gt;=69002,I151&lt;=69801),"Jihomoravský kraj",(IF(AND(I151&gt;=68601,I151&lt;=68801),"Zlínský kraj",(IF(AND(I151&gt;=75501,I151&lt;=76901),"Zlínský kraj",(IF(AND(I151&gt;=70030,I151&lt;=74901),"Moravskoslezský kraj",(IF(AND(I151&gt;=75000,I151&lt;=75368),"Olomoucký kraj",(IF(AND(I151&gt;=77200,I151&lt;=79862),"Olomoucký kraj",(IF(AND(I151&gt;=50011,I151&lt;=50301),"Královéhradecký kraj",(IF(AND(I151&gt;=54301,I151&lt;=54303),"Královéhradecký kraj","0")))))))))))))))))))))))))))))))))))))))))))))))</f>
        <v>Praha</v>
      </c>
      <c r="AB151" t="s">
        <v>998</v>
      </c>
      <c r="AD151" t="s">
        <v>998</v>
      </c>
      <c r="AE151" t="s">
        <v>998</v>
      </c>
      <c r="AF151" t="s">
        <v>998</v>
      </c>
      <c r="AG151" s="107">
        <v>300</v>
      </c>
      <c r="AH151" s="107">
        <v>0</v>
      </c>
      <c r="AI151" s="107">
        <v>0</v>
      </c>
      <c r="AJ151" t="s">
        <v>999</v>
      </c>
      <c r="AK151" s="106">
        <v>44923</v>
      </c>
    </row>
    <row r="152" spans="1:37" x14ac:dyDescent="0.45">
      <c r="A152" t="s">
        <v>1084</v>
      </c>
      <c r="B152" t="s">
        <v>13693</v>
      </c>
      <c r="C152" t="s">
        <v>990</v>
      </c>
      <c r="D152" t="s">
        <v>13694</v>
      </c>
      <c r="E152" t="s">
        <v>992</v>
      </c>
      <c r="F152" t="s">
        <v>5471</v>
      </c>
      <c r="G152">
        <v>429</v>
      </c>
      <c r="H152" t="s">
        <v>12</v>
      </c>
      <c r="I152">
        <v>10900</v>
      </c>
      <c r="J152" s="108">
        <v>604664860</v>
      </c>
      <c r="K152" t="s">
        <v>13695</v>
      </c>
      <c r="L152" s="106">
        <v>39965</v>
      </c>
      <c r="M152">
        <v>16160005</v>
      </c>
      <c r="N152" t="s">
        <v>4084</v>
      </c>
      <c r="O152" t="s">
        <v>12</v>
      </c>
      <c r="P152" t="s">
        <v>997</v>
      </c>
      <c r="R152" s="109" t="str">
        <f>IF(OR(P152="SB",Q152="SB"),"SB",0)</f>
        <v>SB</v>
      </c>
      <c r="T152" s="110" t="s">
        <v>998</v>
      </c>
      <c r="V152" s="113" t="str">
        <f>IF(AND(I152&gt;=10000,I152&lt;=19900),"Praha",(IF(AND(I152&gt;=25001,I152&lt;=29501),"Středočeský kraj",(IF(AND(I152&gt;=30100,I152&lt;=34972),"Středočeský kraj",(IF(AND(I152&gt;=35002,I152&lt;=36271),"Karlovarský kraj",(IF(AND(I152&gt;=37001,I152&lt;=39201),"Jihočeský kraj",(IF(AND(I152&gt;=39701,I152&lt;=39901),"Jihočeský kraj",(IF(AND(I152&gt;=39301,I152&lt;=39601),"Kraj Vysočina",(IF(AND(I152&gt;=58001,I152&lt;=59501),"Kraj Vysočina",(IF(AND(I152&gt;=67401,I152&lt;=67602),"Kraj Vysočina",(IF(AND(I152&gt;=40001,I152&lt;=44101),"Ústecký kraj",(IF(AND(I152&gt;=46001,I152&lt;=47201),"Liberecký kraj",(IF(AND(I152&gt;=51202,I152&lt;=51401),"Liberecký kraj",(IF(AND(I152&gt;=53002,I152&lt;=53976),"Pardubický kraj",(IF(AND(I152&gt;=56002,I152&lt;=57201),"Pardubický kraj",(IF(AND(I152&gt;=60200,I152&lt;=67201),"Jihomoravský kraj",(IF(AND(I152&gt;=67801,I152&lt;=68501),"Jihomoravský kraj",(IF(AND(I152&gt;=69002,I152&lt;=69801),"Jihomoravský kraj",(IF(AND(I152&gt;=68601,I152&lt;=68801),"Zlínský kraj",(IF(AND(I152&gt;=75501,I152&lt;=76901),"Zlínský kraj",(IF(AND(I152&gt;=70030,I152&lt;=74901),"Moravskoslezský kraj",(IF(AND(I152&gt;=75000,I152&lt;=75368),"Olomoucký kraj",(IF(AND(I152&gt;=77200,I152&lt;=79862),"Olomoucký kraj",(IF(AND(I152&gt;=50011,I152&lt;=50301),"Královéhradecký kraj",(IF(AND(I152&gt;=54301,I152&lt;=54303),"Královéhradecký kraj","0")))))))))))))))))))))))))))))))))))))))))))))))</f>
        <v>Praha</v>
      </c>
      <c r="AB152" t="s">
        <v>998</v>
      </c>
      <c r="AD152" t="s">
        <v>998</v>
      </c>
      <c r="AE152" t="s">
        <v>998</v>
      </c>
      <c r="AF152" t="s">
        <v>998</v>
      </c>
      <c r="AG152" s="107">
        <v>300</v>
      </c>
      <c r="AH152" s="107">
        <v>0</v>
      </c>
      <c r="AI152" s="107">
        <v>0</v>
      </c>
      <c r="AJ152" t="s">
        <v>999</v>
      </c>
      <c r="AK152" s="106">
        <v>44918</v>
      </c>
    </row>
    <row r="153" spans="1:37" x14ac:dyDescent="0.45">
      <c r="A153" t="s">
        <v>15621</v>
      </c>
      <c r="B153" t="s">
        <v>15950</v>
      </c>
      <c r="C153" t="s">
        <v>990</v>
      </c>
      <c r="D153" t="s">
        <v>15951</v>
      </c>
      <c r="E153" t="s">
        <v>992</v>
      </c>
      <c r="F153" t="s">
        <v>8981</v>
      </c>
      <c r="G153">
        <v>600</v>
      </c>
      <c r="H153" t="s">
        <v>3877</v>
      </c>
      <c r="I153">
        <v>10900</v>
      </c>
      <c r="K153" t="s">
        <v>2727</v>
      </c>
      <c r="L153" s="106">
        <v>42523</v>
      </c>
      <c r="M153">
        <v>16066439</v>
      </c>
      <c r="N153" t="s">
        <v>1144</v>
      </c>
      <c r="O153" t="s">
        <v>12</v>
      </c>
      <c r="P153" t="s">
        <v>997</v>
      </c>
      <c r="R153" s="109" t="str">
        <f>IF(OR(P153="SB",Q153="SB"),"SB",0)</f>
        <v>SB</v>
      </c>
      <c r="T153" s="110" t="s">
        <v>998</v>
      </c>
      <c r="V153" s="113" t="str">
        <f>IF(AND(I153&gt;=10000,I153&lt;=19900),"Praha",(IF(AND(I153&gt;=25001,I153&lt;=29501),"Středočeský kraj",(IF(AND(I153&gt;=30100,I153&lt;=34972),"Středočeský kraj",(IF(AND(I153&gt;=35002,I153&lt;=36271),"Karlovarský kraj",(IF(AND(I153&gt;=37001,I153&lt;=39201),"Jihočeský kraj",(IF(AND(I153&gt;=39701,I153&lt;=39901),"Jihočeský kraj",(IF(AND(I153&gt;=39301,I153&lt;=39601),"Kraj Vysočina",(IF(AND(I153&gt;=58001,I153&lt;=59501),"Kraj Vysočina",(IF(AND(I153&gt;=67401,I153&lt;=67602),"Kraj Vysočina",(IF(AND(I153&gt;=40001,I153&lt;=44101),"Ústecký kraj",(IF(AND(I153&gt;=46001,I153&lt;=47201),"Liberecký kraj",(IF(AND(I153&gt;=51202,I153&lt;=51401),"Liberecký kraj",(IF(AND(I153&gt;=53002,I153&lt;=53976),"Pardubický kraj",(IF(AND(I153&gt;=56002,I153&lt;=57201),"Pardubický kraj",(IF(AND(I153&gt;=60200,I153&lt;=67201),"Jihomoravský kraj",(IF(AND(I153&gt;=67801,I153&lt;=68501),"Jihomoravský kraj",(IF(AND(I153&gt;=69002,I153&lt;=69801),"Jihomoravský kraj",(IF(AND(I153&gt;=68601,I153&lt;=68801),"Zlínský kraj",(IF(AND(I153&gt;=75501,I153&lt;=76901),"Zlínský kraj",(IF(AND(I153&gt;=70030,I153&lt;=74901),"Moravskoslezský kraj",(IF(AND(I153&gt;=75000,I153&lt;=75368),"Olomoucký kraj",(IF(AND(I153&gt;=77200,I153&lt;=79862),"Olomoucký kraj",(IF(AND(I153&gt;=50011,I153&lt;=50301),"Královéhradecký kraj",(IF(AND(I153&gt;=54301,I153&lt;=54303),"Královéhradecký kraj","0")))))))))))))))))))))))))))))))))))))))))))))))</f>
        <v>Praha</v>
      </c>
      <c r="AB153" t="s">
        <v>998</v>
      </c>
      <c r="AD153" t="s">
        <v>998</v>
      </c>
      <c r="AE153" t="s">
        <v>998</v>
      </c>
      <c r="AF153" t="s">
        <v>998</v>
      </c>
      <c r="AG153" s="107">
        <v>300</v>
      </c>
      <c r="AH153" s="107">
        <v>0</v>
      </c>
      <c r="AI153" s="107">
        <v>0</v>
      </c>
      <c r="AJ153" t="s">
        <v>999</v>
      </c>
      <c r="AK153" s="106">
        <v>44877</v>
      </c>
    </row>
    <row r="154" spans="1:37" x14ac:dyDescent="0.45">
      <c r="A154" t="s">
        <v>1197</v>
      </c>
      <c r="B154" t="s">
        <v>17360</v>
      </c>
      <c r="C154" t="s">
        <v>1002</v>
      </c>
      <c r="D154" t="s">
        <v>17361</v>
      </c>
      <c r="E154" t="s">
        <v>992</v>
      </c>
      <c r="F154" t="s">
        <v>10111</v>
      </c>
      <c r="G154">
        <v>417</v>
      </c>
      <c r="H154" t="s">
        <v>12</v>
      </c>
      <c r="I154">
        <v>10900</v>
      </c>
      <c r="J154">
        <v>720151954</v>
      </c>
      <c r="K154" t="s">
        <v>17362</v>
      </c>
      <c r="L154" s="106">
        <v>32247</v>
      </c>
      <c r="M154">
        <v>14719553</v>
      </c>
      <c r="N154" t="s">
        <v>996</v>
      </c>
      <c r="O154" t="s">
        <v>12</v>
      </c>
      <c r="P154" t="s">
        <v>997</v>
      </c>
      <c r="R154" s="109" t="str">
        <f>IF(OR(P154="SB",Q154="SB"),"SB",0)</f>
        <v>SB</v>
      </c>
      <c r="T154" s="110" t="s">
        <v>998</v>
      </c>
      <c r="V154" s="113" t="str">
        <f>IF(AND(I154&gt;=10000,I154&lt;=19900),"Praha",(IF(AND(I154&gt;=25001,I154&lt;=29501),"Středočeský kraj",(IF(AND(I154&gt;=30100,I154&lt;=34972),"Středočeský kraj",(IF(AND(I154&gt;=35002,I154&lt;=36271),"Karlovarský kraj",(IF(AND(I154&gt;=37001,I154&lt;=39201),"Jihočeský kraj",(IF(AND(I154&gt;=39701,I154&lt;=39901),"Jihočeský kraj",(IF(AND(I154&gt;=39301,I154&lt;=39601),"Kraj Vysočina",(IF(AND(I154&gt;=58001,I154&lt;=59501),"Kraj Vysočina",(IF(AND(I154&gt;=67401,I154&lt;=67602),"Kraj Vysočina",(IF(AND(I154&gt;=40001,I154&lt;=44101),"Ústecký kraj",(IF(AND(I154&gt;=46001,I154&lt;=47201),"Liberecký kraj",(IF(AND(I154&gt;=51202,I154&lt;=51401),"Liberecký kraj",(IF(AND(I154&gt;=53002,I154&lt;=53976),"Pardubický kraj",(IF(AND(I154&gt;=56002,I154&lt;=57201),"Pardubický kraj",(IF(AND(I154&gt;=60200,I154&lt;=67201),"Jihomoravský kraj",(IF(AND(I154&gt;=67801,I154&lt;=68501),"Jihomoravský kraj",(IF(AND(I154&gt;=69002,I154&lt;=69801),"Jihomoravský kraj",(IF(AND(I154&gt;=68601,I154&lt;=68801),"Zlínský kraj",(IF(AND(I154&gt;=75501,I154&lt;=76901),"Zlínský kraj",(IF(AND(I154&gt;=70030,I154&lt;=74901),"Moravskoslezský kraj",(IF(AND(I154&gt;=75000,I154&lt;=75368),"Olomoucký kraj",(IF(AND(I154&gt;=77200,I154&lt;=79862),"Olomoucký kraj",(IF(AND(I154&gt;=50011,I154&lt;=50301),"Královéhradecký kraj",(IF(AND(I154&gt;=54301,I154&lt;=54303),"Královéhradecký kraj","0")))))))))))))))))))))))))))))))))))))))))))))))</f>
        <v>Praha</v>
      </c>
      <c r="AB154" t="s">
        <v>998</v>
      </c>
      <c r="AD154" t="s">
        <v>998</v>
      </c>
      <c r="AE154" t="s">
        <v>998</v>
      </c>
      <c r="AF154" t="s">
        <v>998</v>
      </c>
      <c r="AG154" s="107">
        <v>0</v>
      </c>
      <c r="AH154" s="107">
        <v>0</v>
      </c>
      <c r="AI154" s="107">
        <v>0</v>
      </c>
      <c r="AJ154" t="s">
        <v>1012</v>
      </c>
    </row>
    <row r="155" spans="1:37" x14ac:dyDescent="0.45">
      <c r="A155" t="s">
        <v>2617</v>
      </c>
      <c r="B155" t="s">
        <v>10774</v>
      </c>
      <c r="C155" t="s">
        <v>990</v>
      </c>
      <c r="D155" t="s">
        <v>10775</v>
      </c>
      <c r="E155" t="s">
        <v>992</v>
      </c>
      <c r="F155" t="s">
        <v>10776</v>
      </c>
      <c r="G155">
        <v>308</v>
      </c>
      <c r="H155" t="s">
        <v>1266</v>
      </c>
      <c r="I155">
        <v>10901</v>
      </c>
      <c r="J155">
        <v>60680063</v>
      </c>
      <c r="K155" t="s">
        <v>10777</v>
      </c>
      <c r="L155" s="106">
        <v>27544</v>
      </c>
      <c r="M155">
        <v>10592205</v>
      </c>
      <c r="N155" t="s">
        <v>996</v>
      </c>
      <c r="O155" t="s">
        <v>12</v>
      </c>
      <c r="P155" t="s">
        <v>997</v>
      </c>
      <c r="R155" s="109" t="str">
        <f>IF(OR(P155="SB",Q155="SB"),"SB",0)</f>
        <v>SB</v>
      </c>
      <c r="T155" s="110">
        <v>10617</v>
      </c>
      <c r="U155" t="s">
        <v>19633</v>
      </c>
      <c r="V155" s="113" t="str">
        <f>IF(AND(I155&gt;=10000,I155&lt;=19900),"Praha",(IF(AND(I155&gt;=25001,I155&lt;=29501),"Středočeský kraj",(IF(AND(I155&gt;=30100,I155&lt;=34972),"Středočeský kraj",(IF(AND(I155&gt;=35002,I155&lt;=36271),"Karlovarský kraj",(IF(AND(I155&gt;=37001,I155&lt;=39201),"Jihočeský kraj",(IF(AND(I155&gt;=39701,I155&lt;=39901),"Jihočeský kraj",(IF(AND(I155&gt;=39301,I155&lt;=39601),"Kraj Vysočina",(IF(AND(I155&gt;=58001,I155&lt;=59501),"Kraj Vysočina",(IF(AND(I155&gt;=67401,I155&lt;=67602),"Kraj Vysočina",(IF(AND(I155&gt;=40001,I155&lt;=44101),"Ústecký kraj",(IF(AND(I155&gt;=46001,I155&lt;=47201),"Liberecký kraj",(IF(AND(I155&gt;=51202,I155&lt;=51401),"Liberecký kraj",(IF(AND(I155&gt;=53002,I155&lt;=53976),"Pardubický kraj",(IF(AND(I155&gt;=56002,I155&lt;=57201),"Pardubický kraj",(IF(AND(I155&gt;=60200,I155&lt;=67201),"Jihomoravský kraj",(IF(AND(I155&gt;=67801,I155&lt;=68501),"Jihomoravský kraj",(IF(AND(I155&gt;=69002,I155&lt;=69801),"Jihomoravský kraj",(IF(AND(I155&gt;=68601,I155&lt;=68801),"Zlínský kraj",(IF(AND(I155&gt;=75501,I155&lt;=76901),"Zlínský kraj",(IF(AND(I155&gt;=70030,I155&lt;=74901),"Moravskoslezský kraj",(IF(AND(I155&gt;=75000,I155&lt;=75368),"Olomoucký kraj",(IF(AND(I155&gt;=77200,I155&lt;=79862),"Olomoucký kraj",(IF(AND(I155&gt;=50011,I155&lt;=50301),"Královéhradecký kraj",(IF(AND(I155&gt;=54301,I155&lt;=54303),"Královéhradecký kraj","0")))))))))))))))))))))))))))))))))))))))))))))))</f>
        <v>Praha</v>
      </c>
      <c r="AD155" t="s">
        <v>998</v>
      </c>
      <c r="AE155" t="s">
        <v>998</v>
      </c>
      <c r="AF155" t="s">
        <v>998</v>
      </c>
      <c r="AG155" s="107">
        <v>0</v>
      </c>
      <c r="AH155" s="107">
        <v>0</v>
      </c>
      <c r="AI155" s="107">
        <v>0</v>
      </c>
      <c r="AJ155" t="s">
        <v>1012</v>
      </c>
    </row>
    <row r="156" spans="1:37" x14ac:dyDescent="0.45">
      <c r="A156" t="s">
        <v>2171</v>
      </c>
      <c r="B156" t="s">
        <v>13842</v>
      </c>
      <c r="C156" t="s">
        <v>990</v>
      </c>
      <c r="D156" t="s">
        <v>13843</v>
      </c>
      <c r="E156" t="s">
        <v>992</v>
      </c>
      <c r="F156" t="s">
        <v>2804</v>
      </c>
      <c r="G156">
        <v>31</v>
      </c>
      <c r="H156" t="s">
        <v>1078</v>
      </c>
      <c r="I156">
        <v>11000</v>
      </c>
      <c r="K156" t="s">
        <v>13844</v>
      </c>
      <c r="L156" s="106">
        <v>21938</v>
      </c>
      <c r="M156">
        <v>10644543</v>
      </c>
      <c r="N156" t="s">
        <v>6013</v>
      </c>
      <c r="O156" t="s">
        <v>12</v>
      </c>
      <c r="P156" t="s">
        <v>997</v>
      </c>
      <c r="R156" s="109" t="str">
        <f>IF(OR(P156="SB",Q156="SB"),"SB",0)</f>
        <v>SB</v>
      </c>
      <c r="T156" s="110">
        <v>10860</v>
      </c>
      <c r="U156" t="s">
        <v>19633</v>
      </c>
      <c r="V156" s="113" t="str">
        <f>IF(AND(I156&gt;=10000,I156&lt;=19900),"Praha",(IF(AND(I156&gt;=25001,I156&lt;=29501),"Středočeský kraj",(IF(AND(I156&gt;=30100,I156&lt;=34972),"Středočeský kraj",(IF(AND(I156&gt;=35002,I156&lt;=36271),"Karlovarský kraj",(IF(AND(I156&gt;=37001,I156&lt;=39201),"Jihočeský kraj",(IF(AND(I156&gt;=39701,I156&lt;=39901),"Jihočeský kraj",(IF(AND(I156&gt;=39301,I156&lt;=39601),"Kraj Vysočina",(IF(AND(I156&gt;=58001,I156&lt;=59501),"Kraj Vysočina",(IF(AND(I156&gt;=67401,I156&lt;=67602),"Kraj Vysočina",(IF(AND(I156&gt;=40001,I156&lt;=44101),"Ústecký kraj",(IF(AND(I156&gt;=46001,I156&lt;=47201),"Liberecký kraj",(IF(AND(I156&gt;=51202,I156&lt;=51401),"Liberecký kraj",(IF(AND(I156&gt;=53002,I156&lt;=53976),"Pardubický kraj",(IF(AND(I156&gt;=56002,I156&lt;=57201),"Pardubický kraj",(IF(AND(I156&gt;=60200,I156&lt;=67201),"Jihomoravský kraj",(IF(AND(I156&gt;=67801,I156&lt;=68501),"Jihomoravský kraj",(IF(AND(I156&gt;=69002,I156&lt;=69801),"Jihomoravský kraj",(IF(AND(I156&gt;=68601,I156&lt;=68801),"Zlínský kraj",(IF(AND(I156&gt;=75501,I156&lt;=76901),"Zlínský kraj",(IF(AND(I156&gt;=70030,I156&lt;=74901),"Moravskoslezský kraj",(IF(AND(I156&gt;=75000,I156&lt;=75368),"Olomoucký kraj",(IF(AND(I156&gt;=77200,I156&lt;=79862),"Olomoucký kraj",(IF(AND(I156&gt;=50011,I156&lt;=50301),"Královéhradecký kraj",(IF(AND(I156&gt;=54301,I156&lt;=54303),"Královéhradecký kraj","0")))))))))))))))))))))))))))))))))))))))))))))))</f>
        <v>Praha</v>
      </c>
      <c r="AD156" t="s">
        <v>998</v>
      </c>
      <c r="AE156" t="s">
        <v>998</v>
      </c>
      <c r="AF156" t="s">
        <v>998</v>
      </c>
      <c r="AG156" s="107">
        <v>0</v>
      </c>
      <c r="AH156" s="107">
        <v>0</v>
      </c>
      <c r="AI156" s="107">
        <v>0</v>
      </c>
      <c r="AJ156" t="s">
        <v>1012</v>
      </c>
    </row>
    <row r="157" spans="1:37" x14ac:dyDescent="0.45">
      <c r="A157" t="s">
        <v>1084</v>
      </c>
      <c r="B157" t="s">
        <v>14791</v>
      </c>
      <c r="C157" t="s">
        <v>990</v>
      </c>
      <c r="D157" t="s">
        <v>14795</v>
      </c>
      <c r="E157" t="s">
        <v>992</v>
      </c>
      <c r="F157" t="s">
        <v>14796</v>
      </c>
      <c r="G157">
        <v>24</v>
      </c>
      <c r="H157" t="s">
        <v>1078</v>
      </c>
      <c r="I157">
        <v>11000</v>
      </c>
      <c r="K157" t="s">
        <v>14797</v>
      </c>
      <c r="L157" s="106">
        <v>32988</v>
      </c>
      <c r="M157">
        <v>10736792</v>
      </c>
      <c r="N157" t="s">
        <v>996</v>
      </c>
      <c r="O157" t="s">
        <v>12</v>
      </c>
      <c r="P157" t="s">
        <v>997</v>
      </c>
      <c r="R157" s="109" t="str">
        <f>IF(OR(P157="SB",Q157="SB"),"SB",0)</f>
        <v>SB</v>
      </c>
      <c r="T157" s="110">
        <v>11068</v>
      </c>
      <c r="U157" t="s">
        <v>19633</v>
      </c>
      <c r="V157" s="113" t="str">
        <f>IF(AND(I157&gt;=10000,I157&lt;=19900),"Praha",(IF(AND(I157&gt;=25001,I157&lt;=29501),"Středočeský kraj",(IF(AND(I157&gt;=30100,I157&lt;=34972),"Středočeský kraj",(IF(AND(I157&gt;=35002,I157&lt;=36271),"Karlovarský kraj",(IF(AND(I157&gt;=37001,I157&lt;=39201),"Jihočeský kraj",(IF(AND(I157&gt;=39701,I157&lt;=39901),"Jihočeský kraj",(IF(AND(I157&gt;=39301,I157&lt;=39601),"Kraj Vysočina",(IF(AND(I157&gt;=58001,I157&lt;=59501),"Kraj Vysočina",(IF(AND(I157&gt;=67401,I157&lt;=67602),"Kraj Vysočina",(IF(AND(I157&gt;=40001,I157&lt;=44101),"Ústecký kraj",(IF(AND(I157&gt;=46001,I157&lt;=47201),"Liberecký kraj",(IF(AND(I157&gt;=51202,I157&lt;=51401),"Liberecký kraj",(IF(AND(I157&gt;=53002,I157&lt;=53976),"Pardubický kraj",(IF(AND(I157&gt;=56002,I157&lt;=57201),"Pardubický kraj",(IF(AND(I157&gt;=60200,I157&lt;=67201),"Jihomoravský kraj",(IF(AND(I157&gt;=67801,I157&lt;=68501),"Jihomoravský kraj",(IF(AND(I157&gt;=69002,I157&lt;=69801),"Jihomoravský kraj",(IF(AND(I157&gt;=68601,I157&lt;=68801),"Zlínský kraj",(IF(AND(I157&gt;=75501,I157&lt;=76901),"Zlínský kraj",(IF(AND(I157&gt;=70030,I157&lt;=74901),"Moravskoslezský kraj",(IF(AND(I157&gt;=75000,I157&lt;=75368),"Olomoucký kraj",(IF(AND(I157&gt;=77200,I157&lt;=79862),"Olomoucký kraj",(IF(AND(I157&gt;=50011,I157&lt;=50301),"Královéhradecký kraj",(IF(AND(I157&gt;=54301,I157&lt;=54303),"Královéhradecký kraj","0")))))))))))))))))))))))))))))))))))))))))))))))</f>
        <v>Praha</v>
      </c>
      <c r="AD157" t="s">
        <v>998</v>
      </c>
      <c r="AE157" t="s">
        <v>998</v>
      </c>
      <c r="AF157" t="s">
        <v>998</v>
      </c>
      <c r="AG157" s="107">
        <v>0</v>
      </c>
      <c r="AH157" s="107">
        <v>0</v>
      </c>
      <c r="AI157" s="107">
        <v>0</v>
      </c>
      <c r="AJ157" t="s">
        <v>1012</v>
      </c>
    </row>
    <row r="158" spans="1:37" x14ac:dyDescent="0.45">
      <c r="A158" t="s">
        <v>1037</v>
      </c>
      <c r="B158" t="s">
        <v>18314</v>
      </c>
      <c r="C158" t="s">
        <v>990</v>
      </c>
      <c r="D158" t="s">
        <v>18315</v>
      </c>
      <c r="E158" t="s">
        <v>992</v>
      </c>
      <c r="F158" t="s">
        <v>5559</v>
      </c>
      <c r="G158">
        <v>52</v>
      </c>
      <c r="H158" t="s">
        <v>1266</v>
      </c>
      <c r="I158">
        <v>11000</v>
      </c>
      <c r="K158" t="s">
        <v>18316</v>
      </c>
      <c r="L158" s="106">
        <v>32574</v>
      </c>
      <c r="M158">
        <v>10737402</v>
      </c>
      <c r="N158" t="s">
        <v>996</v>
      </c>
      <c r="O158" t="s">
        <v>12</v>
      </c>
      <c r="P158" t="s">
        <v>997</v>
      </c>
      <c r="R158" s="109" t="str">
        <f>IF(OR(P158="SB",Q158="SB"),"SB",0)</f>
        <v>SB</v>
      </c>
      <c r="T158" s="110">
        <v>11075</v>
      </c>
      <c r="U158" t="s">
        <v>19633</v>
      </c>
      <c r="V158" s="113" t="str">
        <f>IF(AND(I158&gt;=10000,I158&lt;=19900),"Praha",(IF(AND(I158&gt;=25001,I158&lt;=29501),"Středočeský kraj",(IF(AND(I158&gt;=30100,I158&lt;=34972),"Středočeský kraj",(IF(AND(I158&gt;=35002,I158&lt;=36271),"Karlovarský kraj",(IF(AND(I158&gt;=37001,I158&lt;=39201),"Jihočeský kraj",(IF(AND(I158&gt;=39701,I158&lt;=39901),"Jihočeský kraj",(IF(AND(I158&gt;=39301,I158&lt;=39601),"Kraj Vysočina",(IF(AND(I158&gt;=58001,I158&lt;=59501),"Kraj Vysočina",(IF(AND(I158&gt;=67401,I158&lt;=67602),"Kraj Vysočina",(IF(AND(I158&gt;=40001,I158&lt;=44101),"Ústecký kraj",(IF(AND(I158&gt;=46001,I158&lt;=47201),"Liberecký kraj",(IF(AND(I158&gt;=51202,I158&lt;=51401),"Liberecký kraj",(IF(AND(I158&gt;=53002,I158&lt;=53976),"Pardubický kraj",(IF(AND(I158&gt;=56002,I158&lt;=57201),"Pardubický kraj",(IF(AND(I158&gt;=60200,I158&lt;=67201),"Jihomoravský kraj",(IF(AND(I158&gt;=67801,I158&lt;=68501),"Jihomoravský kraj",(IF(AND(I158&gt;=69002,I158&lt;=69801),"Jihomoravský kraj",(IF(AND(I158&gt;=68601,I158&lt;=68801),"Zlínský kraj",(IF(AND(I158&gt;=75501,I158&lt;=76901),"Zlínský kraj",(IF(AND(I158&gt;=70030,I158&lt;=74901),"Moravskoslezský kraj",(IF(AND(I158&gt;=75000,I158&lt;=75368),"Olomoucký kraj",(IF(AND(I158&gt;=77200,I158&lt;=79862),"Olomoucký kraj",(IF(AND(I158&gt;=50011,I158&lt;=50301),"Královéhradecký kraj",(IF(AND(I158&gt;=54301,I158&lt;=54303),"Královéhradecký kraj","0")))))))))))))))))))))))))))))))))))))))))))))))</f>
        <v>Praha</v>
      </c>
      <c r="AD158" t="s">
        <v>998</v>
      </c>
      <c r="AE158" t="s">
        <v>998</v>
      </c>
      <c r="AF158" t="s">
        <v>998</v>
      </c>
      <c r="AG158" s="107">
        <v>0</v>
      </c>
      <c r="AH158" s="107">
        <v>0</v>
      </c>
      <c r="AI158" s="107">
        <v>0</v>
      </c>
      <c r="AJ158" t="s">
        <v>1012</v>
      </c>
    </row>
    <row r="159" spans="1:37" x14ac:dyDescent="0.45">
      <c r="A159" t="s">
        <v>1128</v>
      </c>
      <c r="B159" t="s">
        <v>2128</v>
      </c>
      <c r="C159" t="s">
        <v>990</v>
      </c>
      <c r="D159" t="s">
        <v>2136</v>
      </c>
      <c r="E159" t="s">
        <v>992</v>
      </c>
      <c r="F159" t="s">
        <v>2137</v>
      </c>
      <c r="G159">
        <v>66</v>
      </c>
      <c r="H159" t="s">
        <v>1266</v>
      </c>
      <c r="I159">
        <v>11000</v>
      </c>
      <c r="K159" t="s">
        <v>2138</v>
      </c>
      <c r="L159" s="106">
        <v>31421</v>
      </c>
      <c r="M159">
        <v>10738816</v>
      </c>
      <c r="N159" t="s">
        <v>996</v>
      </c>
      <c r="O159" t="s">
        <v>12</v>
      </c>
      <c r="P159" t="s">
        <v>997</v>
      </c>
      <c r="R159" s="109" t="str">
        <f>IF(OR(P159="SB",Q159="SB"),"SB",0)</f>
        <v>SB</v>
      </c>
      <c r="T159" s="110">
        <v>11088</v>
      </c>
      <c r="U159" t="s">
        <v>19633</v>
      </c>
      <c r="V159" s="113" t="str">
        <f>IF(AND(I159&gt;=10000,I159&lt;=19900),"Praha",(IF(AND(I159&gt;=25001,I159&lt;=29501),"Středočeský kraj",(IF(AND(I159&gt;=30100,I159&lt;=34972),"Středočeský kraj",(IF(AND(I159&gt;=35002,I159&lt;=36271),"Karlovarský kraj",(IF(AND(I159&gt;=37001,I159&lt;=39201),"Jihočeský kraj",(IF(AND(I159&gt;=39701,I159&lt;=39901),"Jihočeský kraj",(IF(AND(I159&gt;=39301,I159&lt;=39601),"Kraj Vysočina",(IF(AND(I159&gt;=58001,I159&lt;=59501),"Kraj Vysočina",(IF(AND(I159&gt;=67401,I159&lt;=67602),"Kraj Vysočina",(IF(AND(I159&gt;=40001,I159&lt;=44101),"Ústecký kraj",(IF(AND(I159&gt;=46001,I159&lt;=47201),"Liberecký kraj",(IF(AND(I159&gt;=51202,I159&lt;=51401),"Liberecký kraj",(IF(AND(I159&gt;=53002,I159&lt;=53976),"Pardubický kraj",(IF(AND(I159&gt;=56002,I159&lt;=57201),"Pardubický kraj",(IF(AND(I159&gt;=60200,I159&lt;=67201),"Jihomoravský kraj",(IF(AND(I159&gt;=67801,I159&lt;=68501),"Jihomoravský kraj",(IF(AND(I159&gt;=69002,I159&lt;=69801),"Jihomoravský kraj",(IF(AND(I159&gt;=68601,I159&lt;=68801),"Zlínský kraj",(IF(AND(I159&gt;=75501,I159&lt;=76901),"Zlínský kraj",(IF(AND(I159&gt;=70030,I159&lt;=74901),"Moravskoslezský kraj",(IF(AND(I159&gt;=75000,I159&lt;=75368),"Olomoucký kraj",(IF(AND(I159&gt;=77200,I159&lt;=79862),"Olomoucký kraj",(IF(AND(I159&gt;=50011,I159&lt;=50301),"Královéhradecký kraj",(IF(AND(I159&gt;=54301,I159&lt;=54303),"Královéhradecký kraj","0")))))))))))))))))))))))))))))))))))))))))))))))</f>
        <v>Praha</v>
      </c>
      <c r="AD159" t="s">
        <v>998</v>
      </c>
      <c r="AE159" t="s">
        <v>998</v>
      </c>
      <c r="AF159" t="s">
        <v>998</v>
      </c>
      <c r="AG159" s="107">
        <v>0</v>
      </c>
      <c r="AH159" s="107">
        <v>0</v>
      </c>
      <c r="AI159" s="107">
        <v>0</v>
      </c>
      <c r="AJ159" t="s">
        <v>1012</v>
      </c>
    </row>
    <row r="160" spans="1:37" x14ac:dyDescent="0.45">
      <c r="A160" t="s">
        <v>1007</v>
      </c>
      <c r="B160" t="s">
        <v>17708</v>
      </c>
      <c r="C160" t="s">
        <v>990</v>
      </c>
      <c r="D160" t="s">
        <v>17709</v>
      </c>
      <c r="E160" t="s">
        <v>992</v>
      </c>
      <c r="F160" t="s">
        <v>9283</v>
      </c>
      <c r="G160">
        <v>800</v>
      </c>
      <c r="H160" t="s">
        <v>3498</v>
      </c>
      <c r="I160">
        <v>11000</v>
      </c>
      <c r="K160" t="s">
        <v>17710</v>
      </c>
      <c r="L160" s="106">
        <v>32289</v>
      </c>
      <c r="M160">
        <v>10740230</v>
      </c>
      <c r="N160" t="s">
        <v>996</v>
      </c>
      <c r="O160" t="s">
        <v>12</v>
      </c>
      <c r="P160" t="s">
        <v>997</v>
      </c>
      <c r="R160" s="109" t="str">
        <f>IF(OR(P160="SB",Q160="SB"),"SB",0)</f>
        <v>SB</v>
      </c>
      <c r="T160" s="110">
        <v>11102</v>
      </c>
      <c r="U160" t="s">
        <v>19633</v>
      </c>
      <c r="V160" s="113" t="str">
        <f>IF(AND(I160&gt;=10000,I160&lt;=19900),"Praha",(IF(AND(I160&gt;=25001,I160&lt;=29501),"Středočeský kraj",(IF(AND(I160&gt;=30100,I160&lt;=34972),"Středočeský kraj",(IF(AND(I160&gt;=35002,I160&lt;=36271),"Karlovarský kraj",(IF(AND(I160&gt;=37001,I160&lt;=39201),"Jihočeský kraj",(IF(AND(I160&gt;=39701,I160&lt;=39901),"Jihočeský kraj",(IF(AND(I160&gt;=39301,I160&lt;=39601),"Kraj Vysočina",(IF(AND(I160&gt;=58001,I160&lt;=59501),"Kraj Vysočina",(IF(AND(I160&gt;=67401,I160&lt;=67602),"Kraj Vysočina",(IF(AND(I160&gt;=40001,I160&lt;=44101),"Ústecký kraj",(IF(AND(I160&gt;=46001,I160&lt;=47201),"Liberecký kraj",(IF(AND(I160&gt;=51202,I160&lt;=51401),"Liberecký kraj",(IF(AND(I160&gt;=53002,I160&lt;=53976),"Pardubický kraj",(IF(AND(I160&gt;=56002,I160&lt;=57201),"Pardubický kraj",(IF(AND(I160&gt;=60200,I160&lt;=67201),"Jihomoravský kraj",(IF(AND(I160&gt;=67801,I160&lt;=68501),"Jihomoravský kraj",(IF(AND(I160&gt;=69002,I160&lt;=69801),"Jihomoravský kraj",(IF(AND(I160&gt;=68601,I160&lt;=68801),"Zlínský kraj",(IF(AND(I160&gt;=75501,I160&lt;=76901),"Zlínský kraj",(IF(AND(I160&gt;=70030,I160&lt;=74901),"Moravskoslezský kraj",(IF(AND(I160&gt;=75000,I160&lt;=75368),"Olomoucký kraj",(IF(AND(I160&gt;=77200,I160&lt;=79862),"Olomoucký kraj",(IF(AND(I160&gt;=50011,I160&lt;=50301),"Královéhradecký kraj",(IF(AND(I160&gt;=54301,I160&lt;=54303),"Královéhradecký kraj","0")))))))))))))))))))))))))))))))))))))))))))))))</f>
        <v>Praha</v>
      </c>
      <c r="AD160" t="s">
        <v>998</v>
      </c>
      <c r="AE160" t="s">
        <v>998</v>
      </c>
      <c r="AF160" t="s">
        <v>998</v>
      </c>
      <c r="AG160" s="107">
        <v>0</v>
      </c>
      <c r="AH160" s="107">
        <v>0</v>
      </c>
      <c r="AI160" s="107">
        <v>0</v>
      </c>
      <c r="AJ160" t="s">
        <v>1012</v>
      </c>
    </row>
    <row r="161" spans="1:37" x14ac:dyDescent="0.45">
      <c r="A161" t="s">
        <v>1026</v>
      </c>
      <c r="B161" t="s">
        <v>7088</v>
      </c>
      <c r="C161" t="s">
        <v>990</v>
      </c>
      <c r="D161" t="s">
        <v>7092</v>
      </c>
      <c r="E161" t="s">
        <v>992</v>
      </c>
      <c r="F161" t="s">
        <v>7093</v>
      </c>
      <c r="G161">
        <v>57</v>
      </c>
      <c r="H161" t="s">
        <v>1266</v>
      </c>
      <c r="I161">
        <v>11000</v>
      </c>
      <c r="K161" t="s">
        <v>7094</v>
      </c>
      <c r="L161" s="106">
        <v>33696</v>
      </c>
      <c r="M161">
        <v>10748314</v>
      </c>
      <c r="N161" t="s">
        <v>996</v>
      </c>
      <c r="O161" t="s">
        <v>12</v>
      </c>
      <c r="P161" t="s">
        <v>997</v>
      </c>
      <c r="R161" s="109" t="str">
        <f>IF(OR(P161="SB",Q161="SB"),"SB",0)</f>
        <v>SB</v>
      </c>
      <c r="T161" s="110">
        <v>11182</v>
      </c>
      <c r="U161" t="s">
        <v>19633</v>
      </c>
      <c r="V161" s="113" t="str">
        <f>IF(AND(I161&gt;=10000,I161&lt;=19900),"Praha",(IF(AND(I161&gt;=25001,I161&lt;=29501),"Středočeský kraj",(IF(AND(I161&gt;=30100,I161&lt;=34972),"Středočeský kraj",(IF(AND(I161&gt;=35002,I161&lt;=36271),"Karlovarský kraj",(IF(AND(I161&gt;=37001,I161&lt;=39201),"Jihočeský kraj",(IF(AND(I161&gt;=39701,I161&lt;=39901),"Jihočeský kraj",(IF(AND(I161&gt;=39301,I161&lt;=39601),"Kraj Vysočina",(IF(AND(I161&gt;=58001,I161&lt;=59501),"Kraj Vysočina",(IF(AND(I161&gt;=67401,I161&lt;=67602),"Kraj Vysočina",(IF(AND(I161&gt;=40001,I161&lt;=44101),"Ústecký kraj",(IF(AND(I161&gt;=46001,I161&lt;=47201),"Liberecký kraj",(IF(AND(I161&gt;=51202,I161&lt;=51401),"Liberecký kraj",(IF(AND(I161&gt;=53002,I161&lt;=53976),"Pardubický kraj",(IF(AND(I161&gt;=56002,I161&lt;=57201),"Pardubický kraj",(IF(AND(I161&gt;=60200,I161&lt;=67201),"Jihomoravský kraj",(IF(AND(I161&gt;=67801,I161&lt;=68501),"Jihomoravský kraj",(IF(AND(I161&gt;=69002,I161&lt;=69801),"Jihomoravský kraj",(IF(AND(I161&gt;=68601,I161&lt;=68801),"Zlínský kraj",(IF(AND(I161&gt;=75501,I161&lt;=76901),"Zlínský kraj",(IF(AND(I161&gt;=70030,I161&lt;=74901),"Moravskoslezský kraj",(IF(AND(I161&gt;=75000,I161&lt;=75368),"Olomoucký kraj",(IF(AND(I161&gt;=77200,I161&lt;=79862),"Olomoucký kraj",(IF(AND(I161&gt;=50011,I161&lt;=50301),"Královéhradecký kraj",(IF(AND(I161&gt;=54301,I161&lt;=54303),"Královéhradecký kraj","0")))))))))))))))))))))))))))))))))))))))))))))))</f>
        <v>Praha</v>
      </c>
      <c r="AD161" t="s">
        <v>998</v>
      </c>
      <c r="AE161" t="s">
        <v>998</v>
      </c>
      <c r="AF161" t="s">
        <v>998</v>
      </c>
      <c r="AG161" s="107">
        <v>0</v>
      </c>
      <c r="AH161" s="107">
        <v>0</v>
      </c>
      <c r="AI161" s="107">
        <v>0</v>
      </c>
      <c r="AJ161" t="s">
        <v>1012</v>
      </c>
    </row>
    <row r="162" spans="1:37" x14ac:dyDescent="0.45">
      <c r="A162" t="s">
        <v>1268</v>
      </c>
      <c r="B162" t="s">
        <v>5488</v>
      </c>
      <c r="C162" t="s">
        <v>990</v>
      </c>
      <c r="D162" t="s">
        <v>12999</v>
      </c>
      <c r="E162" t="s">
        <v>992</v>
      </c>
      <c r="F162" t="s">
        <v>4256</v>
      </c>
      <c r="G162">
        <v>11</v>
      </c>
      <c r="H162" t="s">
        <v>1266</v>
      </c>
      <c r="I162">
        <v>11000</v>
      </c>
      <c r="K162" t="s">
        <v>13000</v>
      </c>
      <c r="L162" s="106">
        <v>33923</v>
      </c>
      <c r="M162">
        <v>10749728</v>
      </c>
      <c r="N162" t="s">
        <v>996</v>
      </c>
      <c r="O162" t="s">
        <v>12</v>
      </c>
      <c r="P162" t="s">
        <v>997</v>
      </c>
      <c r="R162" s="109" t="str">
        <f>IF(OR(P162="SB",Q162="SB"),"SB",0)</f>
        <v>SB</v>
      </c>
      <c r="T162" s="110">
        <v>11195</v>
      </c>
      <c r="U162" t="s">
        <v>19633</v>
      </c>
      <c r="V162" s="113" t="str">
        <f>IF(AND(I162&gt;=10000,I162&lt;=19900),"Praha",(IF(AND(I162&gt;=25001,I162&lt;=29501),"Středočeský kraj",(IF(AND(I162&gt;=30100,I162&lt;=34972),"Středočeský kraj",(IF(AND(I162&gt;=35002,I162&lt;=36271),"Karlovarský kraj",(IF(AND(I162&gt;=37001,I162&lt;=39201),"Jihočeský kraj",(IF(AND(I162&gt;=39701,I162&lt;=39901),"Jihočeský kraj",(IF(AND(I162&gt;=39301,I162&lt;=39601),"Kraj Vysočina",(IF(AND(I162&gt;=58001,I162&lt;=59501),"Kraj Vysočina",(IF(AND(I162&gt;=67401,I162&lt;=67602),"Kraj Vysočina",(IF(AND(I162&gt;=40001,I162&lt;=44101),"Ústecký kraj",(IF(AND(I162&gt;=46001,I162&lt;=47201),"Liberecký kraj",(IF(AND(I162&gt;=51202,I162&lt;=51401),"Liberecký kraj",(IF(AND(I162&gt;=53002,I162&lt;=53976),"Pardubický kraj",(IF(AND(I162&gt;=56002,I162&lt;=57201),"Pardubický kraj",(IF(AND(I162&gt;=60200,I162&lt;=67201),"Jihomoravský kraj",(IF(AND(I162&gt;=67801,I162&lt;=68501),"Jihomoravský kraj",(IF(AND(I162&gt;=69002,I162&lt;=69801),"Jihomoravský kraj",(IF(AND(I162&gt;=68601,I162&lt;=68801),"Zlínský kraj",(IF(AND(I162&gt;=75501,I162&lt;=76901),"Zlínský kraj",(IF(AND(I162&gt;=70030,I162&lt;=74901),"Moravskoslezský kraj",(IF(AND(I162&gt;=75000,I162&lt;=75368),"Olomoucký kraj",(IF(AND(I162&gt;=77200,I162&lt;=79862),"Olomoucký kraj",(IF(AND(I162&gt;=50011,I162&lt;=50301),"Královéhradecký kraj",(IF(AND(I162&gt;=54301,I162&lt;=54303),"Královéhradecký kraj","0")))))))))))))))))))))))))))))))))))))))))))))))</f>
        <v>Praha</v>
      </c>
      <c r="AD162" t="s">
        <v>998</v>
      </c>
      <c r="AE162" t="s">
        <v>998</v>
      </c>
      <c r="AF162" t="s">
        <v>998</v>
      </c>
      <c r="AG162" s="107">
        <v>0</v>
      </c>
      <c r="AH162" s="107">
        <v>0</v>
      </c>
      <c r="AI162" s="107">
        <v>0</v>
      </c>
      <c r="AJ162" t="s">
        <v>1012</v>
      </c>
    </row>
    <row r="163" spans="1:37" x14ac:dyDescent="0.45">
      <c r="A163" t="s">
        <v>1079</v>
      </c>
      <c r="B163" t="s">
        <v>16244</v>
      </c>
      <c r="C163" t="s">
        <v>990</v>
      </c>
      <c r="D163" t="s">
        <v>16245</v>
      </c>
      <c r="E163" t="s">
        <v>992</v>
      </c>
      <c r="F163" t="s">
        <v>2058</v>
      </c>
      <c r="G163">
        <v>9</v>
      </c>
      <c r="H163" t="s">
        <v>1078</v>
      </c>
      <c r="I163">
        <v>11000</v>
      </c>
      <c r="K163" t="s">
        <v>16246</v>
      </c>
      <c r="L163" s="106">
        <v>30396</v>
      </c>
      <c r="M163">
        <v>10867744</v>
      </c>
      <c r="N163" t="s">
        <v>996</v>
      </c>
      <c r="O163" t="s">
        <v>12</v>
      </c>
      <c r="P163" t="s">
        <v>997</v>
      </c>
      <c r="R163" s="109" t="str">
        <f>IF(OR(P163="SB",Q163="SB"),"SB",0)</f>
        <v>SB</v>
      </c>
      <c r="T163" s="110">
        <v>11854</v>
      </c>
      <c r="U163" t="s">
        <v>19633</v>
      </c>
      <c r="V163" s="113" t="str">
        <f>IF(AND(I163&gt;=10000,I163&lt;=19900),"Praha",(IF(AND(I163&gt;=25001,I163&lt;=29501),"Středočeský kraj",(IF(AND(I163&gt;=30100,I163&lt;=34972),"Středočeský kraj",(IF(AND(I163&gt;=35002,I163&lt;=36271),"Karlovarský kraj",(IF(AND(I163&gt;=37001,I163&lt;=39201),"Jihočeský kraj",(IF(AND(I163&gt;=39701,I163&lt;=39901),"Jihočeský kraj",(IF(AND(I163&gt;=39301,I163&lt;=39601),"Kraj Vysočina",(IF(AND(I163&gt;=58001,I163&lt;=59501),"Kraj Vysočina",(IF(AND(I163&gt;=67401,I163&lt;=67602),"Kraj Vysočina",(IF(AND(I163&gt;=40001,I163&lt;=44101),"Ústecký kraj",(IF(AND(I163&gt;=46001,I163&lt;=47201),"Liberecký kraj",(IF(AND(I163&gt;=51202,I163&lt;=51401),"Liberecký kraj",(IF(AND(I163&gt;=53002,I163&lt;=53976),"Pardubický kraj",(IF(AND(I163&gt;=56002,I163&lt;=57201),"Pardubický kraj",(IF(AND(I163&gt;=60200,I163&lt;=67201),"Jihomoravský kraj",(IF(AND(I163&gt;=67801,I163&lt;=68501),"Jihomoravský kraj",(IF(AND(I163&gt;=69002,I163&lt;=69801),"Jihomoravský kraj",(IF(AND(I163&gt;=68601,I163&lt;=68801),"Zlínský kraj",(IF(AND(I163&gt;=75501,I163&lt;=76901),"Zlínský kraj",(IF(AND(I163&gt;=70030,I163&lt;=74901),"Moravskoslezský kraj",(IF(AND(I163&gt;=75000,I163&lt;=75368),"Olomoucký kraj",(IF(AND(I163&gt;=77200,I163&lt;=79862),"Olomoucký kraj",(IF(AND(I163&gt;=50011,I163&lt;=50301),"Královéhradecký kraj",(IF(AND(I163&gt;=54301,I163&lt;=54303),"Královéhradecký kraj","0")))))))))))))))))))))))))))))))))))))))))))))))</f>
        <v>Praha</v>
      </c>
      <c r="AD163" t="s">
        <v>998</v>
      </c>
      <c r="AE163" t="s">
        <v>998</v>
      </c>
      <c r="AF163" t="s">
        <v>998</v>
      </c>
      <c r="AG163" s="107">
        <v>0</v>
      </c>
      <c r="AH163" s="107">
        <v>0</v>
      </c>
      <c r="AI163" s="107">
        <v>0</v>
      </c>
      <c r="AJ163" t="s">
        <v>1012</v>
      </c>
    </row>
    <row r="164" spans="1:37" x14ac:dyDescent="0.45">
      <c r="A164" t="s">
        <v>1416</v>
      </c>
      <c r="B164" t="s">
        <v>17455</v>
      </c>
      <c r="C164" t="s">
        <v>990</v>
      </c>
      <c r="D164" t="s">
        <v>17456</v>
      </c>
      <c r="E164" t="s">
        <v>992</v>
      </c>
      <c r="F164" t="s">
        <v>2683</v>
      </c>
      <c r="G164">
        <v>19</v>
      </c>
      <c r="H164" t="s">
        <v>1078</v>
      </c>
      <c r="I164">
        <v>11000</v>
      </c>
      <c r="K164" t="s">
        <v>17457</v>
      </c>
      <c r="L164" s="106">
        <v>32972</v>
      </c>
      <c r="M164">
        <v>10887447</v>
      </c>
      <c r="N164" t="s">
        <v>996</v>
      </c>
      <c r="O164" t="s">
        <v>12</v>
      </c>
      <c r="P164" t="s">
        <v>997</v>
      </c>
      <c r="R164" s="109" t="str">
        <f>IF(OR(P164="SB",Q164="SB"),"SB",0)</f>
        <v>SB</v>
      </c>
      <c r="T164" s="110">
        <v>11896</v>
      </c>
      <c r="U164" t="s">
        <v>19633</v>
      </c>
      <c r="V164" s="113" t="str">
        <f>IF(AND(I164&gt;=10000,I164&lt;=19900),"Praha",(IF(AND(I164&gt;=25001,I164&lt;=29501),"Středočeský kraj",(IF(AND(I164&gt;=30100,I164&lt;=34972),"Středočeský kraj",(IF(AND(I164&gt;=35002,I164&lt;=36271),"Karlovarský kraj",(IF(AND(I164&gt;=37001,I164&lt;=39201),"Jihočeský kraj",(IF(AND(I164&gt;=39701,I164&lt;=39901),"Jihočeský kraj",(IF(AND(I164&gt;=39301,I164&lt;=39601),"Kraj Vysočina",(IF(AND(I164&gt;=58001,I164&lt;=59501),"Kraj Vysočina",(IF(AND(I164&gt;=67401,I164&lt;=67602),"Kraj Vysočina",(IF(AND(I164&gt;=40001,I164&lt;=44101),"Ústecký kraj",(IF(AND(I164&gt;=46001,I164&lt;=47201),"Liberecký kraj",(IF(AND(I164&gt;=51202,I164&lt;=51401),"Liberecký kraj",(IF(AND(I164&gt;=53002,I164&lt;=53976),"Pardubický kraj",(IF(AND(I164&gt;=56002,I164&lt;=57201),"Pardubický kraj",(IF(AND(I164&gt;=60200,I164&lt;=67201),"Jihomoravský kraj",(IF(AND(I164&gt;=67801,I164&lt;=68501),"Jihomoravský kraj",(IF(AND(I164&gt;=69002,I164&lt;=69801),"Jihomoravský kraj",(IF(AND(I164&gt;=68601,I164&lt;=68801),"Zlínský kraj",(IF(AND(I164&gt;=75501,I164&lt;=76901),"Zlínský kraj",(IF(AND(I164&gt;=70030,I164&lt;=74901),"Moravskoslezský kraj",(IF(AND(I164&gt;=75000,I164&lt;=75368),"Olomoucký kraj",(IF(AND(I164&gt;=77200,I164&lt;=79862),"Olomoucký kraj",(IF(AND(I164&gt;=50011,I164&lt;=50301),"Královéhradecký kraj",(IF(AND(I164&gt;=54301,I164&lt;=54303),"Královéhradecký kraj","0")))))))))))))))))))))))))))))))))))))))))))))))</f>
        <v>Praha</v>
      </c>
      <c r="AD164" t="s">
        <v>998</v>
      </c>
      <c r="AE164" t="s">
        <v>998</v>
      </c>
      <c r="AF164" t="s">
        <v>998</v>
      </c>
      <c r="AG164" s="107">
        <v>0</v>
      </c>
      <c r="AH164" s="107">
        <v>0</v>
      </c>
      <c r="AI164" s="107">
        <v>0</v>
      </c>
      <c r="AJ164" t="s">
        <v>1012</v>
      </c>
    </row>
    <row r="165" spans="1:37" x14ac:dyDescent="0.45">
      <c r="A165" t="s">
        <v>5711</v>
      </c>
      <c r="B165" t="s">
        <v>5712</v>
      </c>
      <c r="C165" t="s">
        <v>990</v>
      </c>
      <c r="D165" t="s">
        <v>5713</v>
      </c>
      <c r="E165" t="s">
        <v>992</v>
      </c>
      <c r="F165" t="s">
        <v>5714</v>
      </c>
      <c r="G165">
        <v>8</v>
      </c>
      <c r="H165" t="s">
        <v>1078</v>
      </c>
      <c r="I165">
        <v>11000</v>
      </c>
      <c r="K165" t="s">
        <v>5715</v>
      </c>
      <c r="L165" s="106">
        <v>32432</v>
      </c>
      <c r="M165">
        <v>11471467</v>
      </c>
      <c r="N165" t="s">
        <v>996</v>
      </c>
      <c r="O165" t="s">
        <v>12</v>
      </c>
      <c r="P165" t="s">
        <v>997</v>
      </c>
      <c r="R165" s="109" t="str">
        <f>IF(OR(P165="SB",Q165="SB"),"SB",0)</f>
        <v>SB</v>
      </c>
      <c r="T165" s="110">
        <v>12741</v>
      </c>
      <c r="U165" t="s">
        <v>19633</v>
      </c>
      <c r="V165" s="113" t="str">
        <f>IF(AND(I165&gt;=10000,I165&lt;=19900),"Praha",(IF(AND(I165&gt;=25001,I165&lt;=29501),"Středočeský kraj",(IF(AND(I165&gt;=30100,I165&lt;=34972),"Středočeský kraj",(IF(AND(I165&gt;=35002,I165&lt;=36271),"Karlovarský kraj",(IF(AND(I165&gt;=37001,I165&lt;=39201),"Jihočeský kraj",(IF(AND(I165&gt;=39701,I165&lt;=39901),"Jihočeský kraj",(IF(AND(I165&gt;=39301,I165&lt;=39601),"Kraj Vysočina",(IF(AND(I165&gt;=58001,I165&lt;=59501),"Kraj Vysočina",(IF(AND(I165&gt;=67401,I165&lt;=67602),"Kraj Vysočina",(IF(AND(I165&gt;=40001,I165&lt;=44101),"Ústecký kraj",(IF(AND(I165&gt;=46001,I165&lt;=47201),"Liberecký kraj",(IF(AND(I165&gt;=51202,I165&lt;=51401),"Liberecký kraj",(IF(AND(I165&gt;=53002,I165&lt;=53976),"Pardubický kraj",(IF(AND(I165&gt;=56002,I165&lt;=57201),"Pardubický kraj",(IF(AND(I165&gt;=60200,I165&lt;=67201),"Jihomoravský kraj",(IF(AND(I165&gt;=67801,I165&lt;=68501),"Jihomoravský kraj",(IF(AND(I165&gt;=69002,I165&lt;=69801),"Jihomoravský kraj",(IF(AND(I165&gt;=68601,I165&lt;=68801),"Zlínský kraj",(IF(AND(I165&gt;=75501,I165&lt;=76901),"Zlínský kraj",(IF(AND(I165&gt;=70030,I165&lt;=74901),"Moravskoslezský kraj",(IF(AND(I165&gt;=75000,I165&lt;=75368),"Olomoucký kraj",(IF(AND(I165&gt;=77200,I165&lt;=79862),"Olomoucký kraj",(IF(AND(I165&gt;=50011,I165&lt;=50301),"Královéhradecký kraj",(IF(AND(I165&gt;=54301,I165&lt;=54303),"Královéhradecký kraj","0")))))))))))))))))))))))))))))))))))))))))))))))</f>
        <v>Praha</v>
      </c>
      <c r="AD165" t="s">
        <v>998</v>
      </c>
      <c r="AE165" t="s">
        <v>998</v>
      </c>
      <c r="AF165" t="s">
        <v>998</v>
      </c>
      <c r="AG165" s="107">
        <v>0</v>
      </c>
      <c r="AH165" s="107">
        <v>0</v>
      </c>
      <c r="AI165" s="107">
        <v>0</v>
      </c>
      <c r="AJ165" t="s">
        <v>1012</v>
      </c>
    </row>
    <row r="166" spans="1:37" x14ac:dyDescent="0.45">
      <c r="A166" t="s">
        <v>1139</v>
      </c>
      <c r="B166" t="s">
        <v>14514</v>
      </c>
      <c r="C166" t="s">
        <v>990</v>
      </c>
      <c r="D166" t="s">
        <v>14515</v>
      </c>
      <c r="E166" t="s">
        <v>992</v>
      </c>
      <c r="F166" t="s">
        <v>14516</v>
      </c>
      <c r="G166">
        <v>8</v>
      </c>
      <c r="H166" t="s">
        <v>1266</v>
      </c>
      <c r="I166">
        <v>11000</v>
      </c>
      <c r="K166" t="s">
        <v>14517</v>
      </c>
      <c r="L166" s="106">
        <v>40033</v>
      </c>
      <c r="M166">
        <v>13629618</v>
      </c>
      <c r="N166" t="s">
        <v>1757</v>
      </c>
      <c r="O166" t="s">
        <v>1010</v>
      </c>
      <c r="P166" t="s">
        <v>997</v>
      </c>
      <c r="Q166" t="s">
        <v>1016</v>
      </c>
      <c r="R166" s="109" t="str">
        <f>IF(OR(P166="SB",Q166="SB"),"SB",0)</f>
        <v>SB</v>
      </c>
      <c r="T166" s="110">
        <v>16186</v>
      </c>
      <c r="U166" t="s">
        <v>19633</v>
      </c>
      <c r="V166" s="113" t="str">
        <f>IF(AND(I166&gt;=10000,I166&lt;=19900),"Praha",(IF(AND(I166&gt;=25001,I166&lt;=29501),"Středočeský kraj",(IF(AND(I166&gt;=30100,I166&lt;=34972),"Středočeský kraj",(IF(AND(I166&gt;=35002,I166&lt;=36271),"Karlovarský kraj",(IF(AND(I166&gt;=37001,I166&lt;=39201),"Jihočeský kraj",(IF(AND(I166&gt;=39701,I166&lt;=39901),"Jihočeský kraj",(IF(AND(I166&gt;=39301,I166&lt;=39601),"Kraj Vysočina",(IF(AND(I166&gt;=58001,I166&lt;=59501),"Kraj Vysočina",(IF(AND(I166&gt;=67401,I166&lt;=67602),"Kraj Vysočina",(IF(AND(I166&gt;=40001,I166&lt;=44101),"Ústecký kraj",(IF(AND(I166&gt;=46001,I166&lt;=47201),"Liberecký kraj",(IF(AND(I166&gt;=51202,I166&lt;=51401),"Liberecký kraj",(IF(AND(I166&gt;=53002,I166&lt;=53976),"Pardubický kraj",(IF(AND(I166&gt;=56002,I166&lt;=57201),"Pardubický kraj",(IF(AND(I166&gt;=60200,I166&lt;=67201),"Jihomoravský kraj",(IF(AND(I166&gt;=67801,I166&lt;=68501),"Jihomoravský kraj",(IF(AND(I166&gt;=69002,I166&lt;=69801),"Jihomoravský kraj",(IF(AND(I166&gt;=68601,I166&lt;=68801),"Zlínský kraj",(IF(AND(I166&gt;=75501,I166&lt;=76901),"Zlínský kraj",(IF(AND(I166&gt;=70030,I166&lt;=74901),"Moravskoslezský kraj",(IF(AND(I166&gt;=75000,I166&lt;=75368),"Olomoucký kraj",(IF(AND(I166&gt;=77200,I166&lt;=79862),"Olomoucký kraj",(IF(AND(I166&gt;=50011,I166&lt;=50301),"Královéhradecký kraj",(IF(AND(I166&gt;=54301,I166&lt;=54303),"Královéhradecký kraj","0")))))))))))))))))))))))))))))))))))))))))))))))</f>
        <v>Praha</v>
      </c>
      <c r="AD166" t="s">
        <v>998</v>
      </c>
      <c r="AE166" t="s">
        <v>998</v>
      </c>
      <c r="AF166" t="s">
        <v>998</v>
      </c>
      <c r="AG166" s="107">
        <v>0</v>
      </c>
      <c r="AH166" s="107">
        <v>0</v>
      </c>
      <c r="AI166" s="107">
        <v>0</v>
      </c>
      <c r="AJ166" t="s">
        <v>1012</v>
      </c>
    </row>
    <row r="167" spans="1:37" x14ac:dyDescent="0.45">
      <c r="A167" t="s">
        <v>1264</v>
      </c>
      <c r="B167" t="s">
        <v>6574</v>
      </c>
      <c r="C167" t="s">
        <v>1002</v>
      </c>
      <c r="D167" t="s">
        <v>6580</v>
      </c>
      <c r="E167" t="s">
        <v>992</v>
      </c>
      <c r="F167" t="s">
        <v>6581</v>
      </c>
      <c r="G167">
        <v>1059</v>
      </c>
      <c r="H167" t="s">
        <v>1266</v>
      </c>
      <c r="I167">
        <v>11000</v>
      </c>
      <c r="K167" t="s">
        <v>6582</v>
      </c>
      <c r="L167" s="106">
        <v>30292</v>
      </c>
      <c r="M167">
        <v>10728611</v>
      </c>
      <c r="N167" t="s">
        <v>996</v>
      </c>
      <c r="O167" t="s">
        <v>12</v>
      </c>
      <c r="P167" t="s">
        <v>997</v>
      </c>
      <c r="R167" s="109" t="str">
        <f>IF(OR(P167="SB",Q167="SB"),"SB",0)</f>
        <v>SB</v>
      </c>
      <c r="T167" s="110">
        <v>50991</v>
      </c>
      <c r="U167" t="s">
        <v>19633</v>
      </c>
      <c r="V167" s="113" t="str">
        <f>IF(AND(I167&gt;=10000,I167&lt;=19900),"Praha",(IF(AND(I167&gt;=25001,I167&lt;=29501),"Středočeský kraj",(IF(AND(I167&gt;=30100,I167&lt;=34972),"Středočeský kraj",(IF(AND(I167&gt;=35002,I167&lt;=36271),"Karlovarský kraj",(IF(AND(I167&gt;=37001,I167&lt;=39201),"Jihočeský kraj",(IF(AND(I167&gt;=39701,I167&lt;=39901),"Jihočeský kraj",(IF(AND(I167&gt;=39301,I167&lt;=39601),"Kraj Vysočina",(IF(AND(I167&gt;=58001,I167&lt;=59501),"Kraj Vysočina",(IF(AND(I167&gt;=67401,I167&lt;=67602),"Kraj Vysočina",(IF(AND(I167&gt;=40001,I167&lt;=44101),"Ústecký kraj",(IF(AND(I167&gt;=46001,I167&lt;=47201),"Liberecký kraj",(IF(AND(I167&gt;=51202,I167&lt;=51401),"Liberecký kraj",(IF(AND(I167&gt;=53002,I167&lt;=53976),"Pardubický kraj",(IF(AND(I167&gt;=56002,I167&lt;=57201),"Pardubický kraj",(IF(AND(I167&gt;=60200,I167&lt;=67201),"Jihomoravský kraj",(IF(AND(I167&gt;=67801,I167&lt;=68501),"Jihomoravský kraj",(IF(AND(I167&gt;=69002,I167&lt;=69801),"Jihomoravský kraj",(IF(AND(I167&gt;=68601,I167&lt;=68801),"Zlínský kraj",(IF(AND(I167&gt;=75501,I167&lt;=76901),"Zlínský kraj",(IF(AND(I167&gt;=70030,I167&lt;=74901),"Moravskoslezský kraj",(IF(AND(I167&gt;=75000,I167&lt;=75368),"Olomoucký kraj",(IF(AND(I167&gt;=77200,I167&lt;=79862),"Olomoucký kraj",(IF(AND(I167&gt;=50011,I167&lt;=50301),"Královéhradecký kraj",(IF(AND(I167&gt;=54301,I167&lt;=54303),"Královéhradecký kraj","0")))))))))))))))))))))))))))))))))))))))))))))))</f>
        <v>Praha</v>
      </c>
      <c r="AD167" t="s">
        <v>998</v>
      </c>
      <c r="AE167" t="s">
        <v>998</v>
      </c>
      <c r="AF167" t="s">
        <v>998</v>
      </c>
      <c r="AG167" s="107">
        <v>0</v>
      </c>
      <c r="AH167" s="107">
        <v>0</v>
      </c>
      <c r="AI167" s="107">
        <v>0</v>
      </c>
      <c r="AJ167" t="s">
        <v>1012</v>
      </c>
    </row>
    <row r="168" spans="1:37" x14ac:dyDescent="0.45">
      <c r="A168" t="s">
        <v>1102</v>
      </c>
      <c r="B168" t="s">
        <v>1474</v>
      </c>
      <c r="C168" t="s">
        <v>1002</v>
      </c>
      <c r="D168" t="s">
        <v>1475</v>
      </c>
      <c r="E168" t="s">
        <v>992</v>
      </c>
      <c r="F168" t="s">
        <v>1476</v>
      </c>
      <c r="G168">
        <v>2</v>
      </c>
      <c r="H168" t="s">
        <v>12</v>
      </c>
      <c r="I168">
        <v>11000</v>
      </c>
      <c r="K168" t="s">
        <v>1477</v>
      </c>
      <c r="L168" s="106">
        <v>32611</v>
      </c>
      <c r="M168">
        <v>10886336</v>
      </c>
      <c r="N168" t="s">
        <v>996</v>
      </c>
      <c r="O168" t="s">
        <v>12</v>
      </c>
      <c r="P168" t="s">
        <v>997</v>
      </c>
      <c r="R168" s="109" t="str">
        <f>IF(OR(P168="SB",Q168="SB"),"SB",0)</f>
        <v>SB</v>
      </c>
      <c r="T168" s="110">
        <v>51474</v>
      </c>
      <c r="U168" t="s">
        <v>19633</v>
      </c>
      <c r="V168" s="113" t="str">
        <f>IF(AND(I168&gt;=10000,I168&lt;=19900),"Praha",(IF(AND(I168&gt;=25001,I168&lt;=29501),"Středočeský kraj",(IF(AND(I168&gt;=30100,I168&lt;=34972),"Středočeský kraj",(IF(AND(I168&gt;=35002,I168&lt;=36271),"Karlovarský kraj",(IF(AND(I168&gt;=37001,I168&lt;=39201),"Jihočeský kraj",(IF(AND(I168&gt;=39701,I168&lt;=39901),"Jihočeský kraj",(IF(AND(I168&gt;=39301,I168&lt;=39601),"Kraj Vysočina",(IF(AND(I168&gt;=58001,I168&lt;=59501),"Kraj Vysočina",(IF(AND(I168&gt;=67401,I168&lt;=67602),"Kraj Vysočina",(IF(AND(I168&gt;=40001,I168&lt;=44101),"Ústecký kraj",(IF(AND(I168&gt;=46001,I168&lt;=47201),"Liberecký kraj",(IF(AND(I168&gt;=51202,I168&lt;=51401),"Liberecký kraj",(IF(AND(I168&gt;=53002,I168&lt;=53976),"Pardubický kraj",(IF(AND(I168&gt;=56002,I168&lt;=57201),"Pardubický kraj",(IF(AND(I168&gt;=60200,I168&lt;=67201),"Jihomoravský kraj",(IF(AND(I168&gt;=67801,I168&lt;=68501),"Jihomoravský kraj",(IF(AND(I168&gt;=69002,I168&lt;=69801),"Jihomoravský kraj",(IF(AND(I168&gt;=68601,I168&lt;=68801),"Zlínský kraj",(IF(AND(I168&gt;=75501,I168&lt;=76901),"Zlínský kraj",(IF(AND(I168&gt;=70030,I168&lt;=74901),"Moravskoslezský kraj",(IF(AND(I168&gt;=75000,I168&lt;=75368),"Olomoucký kraj",(IF(AND(I168&gt;=77200,I168&lt;=79862),"Olomoucký kraj",(IF(AND(I168&gt;=50011,I168&lt;=50301),"Královéhradecký kraj",(IF(AND(I168&gt;=54301,I168&lt;=54303),"Královéhradecký kraj","0")))))))))))))))))))))))))))))))))))))))))))))))</f>
        <v>Praha</v>
      </c>
      <c r="AD168" t="s">
        <v>998</v>
      </c>
      <c r="AE168" t="s">
        <v>998</v>
      </c>
      <c r="AF168" t="s">
        <v>998</v>
      </c>
      <c r="AG168" s="107">
        <v>0</v>
      </c>
      <c r="AH168" s="107">
        <v>0</v>
      </c>
      <c r="AI168" s="107">
        <v>0</v>
      </c>
      <c r="AJ168" t="s">
        <v>1012</v>
      </c>
    </row>
    <row r="169" spans="1:37" x14ac:dyDescent="0.45">
      <c r="A169" t="s">
        <v>1013</v>
      </c>
      <c r="B169" t="s">
        <v>12427</v>
      </c>
      <c r="C169" t="s">
        <v>1002</v>
      </c>
      <c r="D169" t="s">
        <v>12431</v>
      </c>
      <c r="E169" t="s">
        <v>992</v>
      </c>
      <c r="F169" t="s">
        <v>12432</v>
      </c>
      <c r="G169">
        <v>14</v>
      </c>
      <c r="H169" t="s">
        <v>1078</v>
      </c>
      <c r="I169">
        <v>11000</v>
      </c>
      <c r="K169" t="s">
        <v>12433</v>
      </c>
      <c r="L169" s="106">
        <v>32975</v>
      </c>
      <c r="M169">
        <v>10891184</v>
      </c>
      <c r="N169" t="s">
        <v>996</v>
      </c>
      <c r="O169" t="s">
        <v>12</v>
      </c>
      <c r="P169" t="s">
        <v>997</v>
      </c>
      <c r="R169" s="109" t="str">
        <f>IF(OR(P169="SB",Q169="SB"),"SB",0)</f>
        <v>SB</v>
      </c>
      <c r="T169" s="110">
        <v>51746</v>
      </c>
      <c r="U169" t="s">
        <v>19633</v>
      </c>
      <c r="V169" s="113" t="str">
        <f>IF(AND(I169&gt;=10000,I169&lt;=19900),"Praha",(IF(AND(I169&gt;=25001,I169&lt;=29501),"Středočeský kraj",(IF(AND(I169&gt;=30100,I169&lt;=34972),"Středočeský kraj",(IF(AND(I169&gt;=35002,I169&lt;=36271),"Karlovarský kraj",(IF(AND(I169&gt;=37001,I169&lt;=39201),"Jihočeský kraj",(IF(AND(I169&gt;=39701,I169&lt;=39901),"Jihočeský kraj",(IF(AND(I169&gt;=39301,I169&lt;=39601),"Kraj Vysočina",(IF(AND(I169&gt;=58001,I169&lt;=59501),"Kraj Vysočina",(IF(AND(I169&gt;=67401,I169&lt;=67602),"Kraj Vysočina",(IF(AND(I169&gt;=40001,I169&lt;=44101),"Ústecký kraj",(IF(AND(I169&gt;=46001,I169&lt;=47201),"Liberecký kraj",(IF(AND(I169&gt;=51202,I169&lt;=51401),"Liberecký kraj",(IF(AND(I169&gt;=53002,I169&lt;=53976),"Pardubický kraj",(IF(AND(I169&gt;=56002,I169&lt;=57201),"Pardubický kraj",(IF(AND(I169&gt;=60200,I169&lt;=67201),"Jihomoravský kraj",(IF(AND(I169&gt;=67801,I169&lt;=68501),"Jihomoravský kraj",(IF(AND(I169&gt;=69002,I169&lt;=69801),"Jihomoravský kraj",(IF(AND(I169&gt;=68601,I169&lt;=68801),"Zlínský kraj",(IF(AND(I169&gt;=75501,I169&lt;=76901),"Zlínský kraj",(IF(AND(I169&gt;=70030,I169&lt;=74901),"Moravskoslezský kraj",(IF(AND(I169&gt;=75000,I169&lt;=75368),"Olomoucký kraj",(IF(AND(I169&gt;=77200,I169&lt;=79862),"Olomoucký kraj",(IF(AND(I169&gt;=50011,I169&lt;=50301),"Královéhradecký kraj",(IF(AND(I169&gt;=54301,I169&lt;=54303),"Královéhradecký kraj","0")))))))))))))))))))))))))))))))))))))))))))))))</f>
        <v>Praha</v>
      </c>
      <c r="AD169" t="s">
        <v>998</v>
      </c>
      <c r="AE169" t="s">
        <v>998</v>
      </c>
      <c r="AF169" t="s">
        <v>998</v>
      </c>
      <c r="AG169" s="107">
        <v>0</v>
      </c>
      <c r="AH169" s="107">
        <v>0</v>
      </c>
      <c r="AI169" s="107">
        <v>0</v>
      </c>
      <c r="AJ169" t="s">
        <v>1012</v>
      </c>
    </row>
    <row r="170" spans="1:37" x14ac:dyDescent="0.45">
      <c r="A170" t="s">
        <v>1093</v>
      </c>
      <c r="B170" t="s">
        <v>3330</v>
      </c>
      <c r="C170" t="s">
        <v>990</v>
      </c>
      <c r="D170" t="s">
        <v>3333</v>
      </c>
      <c r="E170" t="s">
        <v>992</v>
      </c>
      <c r="F170" t="s">
        <v>3334</v>
      </c>
      <c r="G170">
        <v>8</v>
      </c>
      <c r="H170" t="s">
        <v>1078</v>
      </c>
      <c r="I170">
        <v>11000</v>
      </c>
      <c r="K170" t="s">
        <v>3335</v>
      </c>
      <c r="L170" s="106">
        <v>29233</v>
      </c>
      <c r="M170">
        <v>11458030</v>
      </c>
      <c r="N170" t="s">
        <v>3336</v>
      </c>
      <c r="O170" t="s">
        <v>12</v>
      </c>
      <c r="P170" t="s">
        <v>997</v>
      </c>
      <c r="R170" s="109" t="str">
        <f>IF(OR(P170="SB",Q170="SB"),"SB",0)</f>
        <v>SB</v>
      </c>
      <c r="T170" s="110">
        <v>161020</v>
      </c>
      <c r="U170" t="s">
        <v>19633</v>
      </c>
      <c r="V170" s="113" t="str">
        <f>IF(AND(I170&gt;=10000,I170&lt;=19900),"Praha",(IF(AND(I170&gt;=25001,I170&lt;=29501),"Středočeský kraj",(IF(AND(I170&gt;=30100,I170&lt;=34972),"Středočeský kraj",(IF(AND(I170&gt;=35002,I170&lt;=36271),"Karlovarský kraj",(IF(AND(I170&gt;=37001,I170&lt;=39201),"Jihočeský kraj",(IF(AND(I170&gt;=39701,I170&lt;=39901),"Jihočeský kraj",(IF(AND(I170&gt;=39301,I170&lt;=39601),"Kraj Vysočina",(IF(AND(I170&gt;=58001,I170&lt;=59501),"Kraj Vysočina",(IF(AND(I170&gt;=67401,I170&lt;=67602),"Kraj Vysočina",(IF(AND(I170&gt;=40001,I170&lt;=44101),"Ústecký kraj",(IF(AND(I170&gt;=46001,I170&lt;=47201),"Liberecký kraj",(IF(AND(I170&gt;=51202,I170&lt;=51401),"Liberecký kraj",(IF(AND(I170&gt;=53002,I170&lt;=53976),"Pardubický kraj",(IF(AND(I170&gt;=56002,I170&lt;=57201),"Pardubický kraj",(IF(AND(I170&gt;=60200,I170&lt;=67201),"Jihomoravský kraj",(IF(AND(I170&gt;=67801,I170&lt;=68501),"Jihomoravský kraj",(IF(AND(I170&gt;=69002,I170&lt;=69801),"Jihomoravský kraj",(IF(AND(I170&gt;=68601,I170&lt;=68801),"Zlínský kraj",(IF(AND(I170&gt;=75501,I170&lt;=76901),"Zlínský kraj",(IF(AND(I170&gt;=70030,I170&lt;=74901),"Moravskoslezský kraj",(IF(AND(I170&gt;=75000,I170&lt;=75368),"Olomoucký kraj",(IF(AND(I170&gt;=77200,I170&lt;=79862),"Olomoucký kraj",(IF(AND(I170&gt;=50011,I170&lt;=50301),"Královéhradecký kraj",(IF(AND(I170&gt;=54301,I170&lt;=54303),"Královéhradecký kraj","0")))))))))))))))))))))))))))))))))))))))))))))))</f>
        <v>Praha</v>
      </c>
      <c r="AB170" t="s">
        <v>3337</v>
      </c>
      <c r="AD170" t="s">
        <v>998</v>
      </c>
      <c r="AE170" t="s">
        <v>998</v>
      </c>
      <c r="AF170" t="s">
        <v>998</v>
      </c>
      <c r="AG170" s="107">
        <v>300</v>
      </c>
      <c r="AH170" s="107">
        <v>0</v>
      </c>
      <c r="AI170" s="107">
        <v>0</v>
      </c>
      <c r="AJ170" t="s">
        <v>999</v>
      </c>
      <c r="AK170" s="106">
        <v>44867</v>
      </c>
    </row>
    <row r="171" spans="1:37" x14ac:dyDescent="0.45">
      <c r="A171" t="s">
        <v>1156</v>
      </c>
      <c r="B171" t="s">
        <v>13049</v>
      </c>
      <c r="C171" t="s">
        <v>990</v>
      </c>
      <c r="D171" t="s">
        <v>13050</v>
      </c>
      <c r="E171" t="s">
        <v>992</v>
      </c>
      <c r="F171" t="s">
        <v>13051</v>
      </c>
      <c r="G171">
        <v>14</v>
      </c>
      <c r="H171" t="s">
        <v>1078</v>
      </c>
      <c r="I171">
        <v>11000</v>
      </c>
      <c r="K171" t="s">
        <v>13052</v>
      </c>
      <c r="L171" s="106">
        <v>40159</v>
      </c>
      <c r="M171">
        <v>14083191</v>
      </c>
      <c r="N171" t="s">
        <v>1757</v>
      </c>
      <c r="O171" t="s">
        <v>1010</v>
      </c>
      <c r="P171" t="s">
        <v>997</v>
      </c>
      <c r="Q171" t="s">
        <v>1011</v>
      </c>
      <c r="R171" s="109" t="str">
        <f>IF(OR(P171="SB",Q171="SB"),"SB",0)</f>
        <v>SB</v>
      </c>
      <c r="T171" s="110">
        <v>2018447</v>
      </c>
      <c r="U171" t="s">
        <v>19633</v>
      </c>
      <c r="V171" s="113" t="str">
        <f>IF(AND(I171&gt;=10000,I171&lt;=19900),"Praha",(IF(AND(I171&gt;=25001,I171&lt;=29501),"Středočeský kraj",(IF(AND(I171&gt;=30100,I171&lt;=34972),"Středočeský kraj",(IF(AND(I171&gt;=35002,I171&lt;=36271),"Karlovarský kraj",(IF(AND(I171&gt;=37001,I171&lt;=39201),"Jihočeský kraj",(IF(AND(I171&gt;=39701,I171&lt;=39901),"Jihočeský kraj",(IF(AND(I171&gt;=39301,I171&lt;=39601),"Kraj Vysočina",(IF(AND(I171&gt;=58001,I171&lt;=59501),"Kraj Vysočina",(IF(AND(I171&gt;=67401,I171&lt;=67602),"Kraj Vysočina",(IF(AND(I171&gt;=40001,I171&lt;=44101),"Ústecký kraj",(IF(AND(I171&gt;=46001,I171&lt;=47201),"Liberecký kraj",(IF(AND(I171&gt;=51202,I171&lt;=51401),"Liberecký kraj",(IF(AND(I171&gt;=53002,I171&lt;=53976),"Pardubický kraj",(IF(AND(I171&gt;=56002,I171&lt;=57201),"Pardubický kraj",(IF(AND(I171&gt;=60200,I171&lt;=67201),"Jihomoravský kraj",(IF(AND(I171&gt;=67801,I171&lt;=68501),"Jihomoravský kraj",(IF(AND(I171&gt;=69002,I171&lt;=69801),"Jihomoravský kraj",(IF(AND(I171&gt;=68601,I171&lt;=68801),"Zlínský kraj",(IF(AND(I171&gt;=75501,I171&lt;=76901),"Zlínský kraj",(IF(AND(I171&gt;=70030,I171&lt;=74901),"Moravskoslezský kraj",(IF(AND(I171&gt;=75000,I171&lt;=75368),"Olomoucký kraj",(IF(AND(I171&gt;=77200,I171&lt;=79862),"Olomoucký kraj",(IF(AND(I171&gt;=50011,I171&lt;=50301),"Královéhradecký kraj",(IF(AND(I171&gt;=54301,I171&lt;=54303),"Královéhradecký kraj","0")))))))))))))))))))))))))))))))))))))))))))))))</f>
        <v>Praha</v>
      </c>
      <c r="AB171" t="s">
        <v>13053</v>
      </c>
      <c r="AD171" t="s">
        <v>998</v>
      </c>
      <c r="AE171" t="s">
        <v>998</v>
      </c>
      <c r="AF171" t="s">
        <v>998</v>
      </c>
      <c r="AG171" s="107">
        <v>0</v>
      </c>
      <c r="AH171" s="107">
        <v>0</v>
      </c>
      <c r="AI171" s="107">
        <v>0</v>
      </c>
      <c r="AJ171" t="s">
        <v>1012</v>
      </c>
    </row>
    <row r="172" spans="1:37" x14ac:dyDescent="0.45">
      <c r="A172" t="s">
        <v>1026</v>
      </c>
      <c r="B172" t="s">
        <v>13049</v>
      </c>
      <c r="C172" t="s">
        <v>990</v>
      </c>
      <c r="D172" t="s">
        <v>13057</v>
      </c>
      <c r="E172" t="s">
        <v>992</v>
      </c>
      <c r="F172" t="s">
        <v>13051</v>
      </c>
      <c r="G172">
        <v>44</v>
      </c>
      <c r="H172" t="s">
        <v>1078</v>
      </c>
      <c r="I172">
        <v>11000</v>
      </c>
      <c r="K172" t="s">
        <v>13058</v>
      </c>
      <c r="L172" s="106">
        <v>40982</v>
      </c>
      <c r="M172">
        <v>14520705</v>
      </c>
      <c r="N172" t="s">
        <v>1757</v>
      </c>
      <c r="O172" t="s">
        <v>1010</v>
      </c>
      <c r="P172" t="s">
        <v>997</v>
      </c>
      <c r="Q172" t="s">
        <v>1011</v>
      </c>
      <c r="R172" s="109" t="str">
        <f>IF(OR(P172="SB",Q172="SB"),"SB",0)</f>
        <v>SB</v>
      </c>
      <c r="T172" s="110">
        <v>2022112</v>
      </c>
      <c r="U172" t="s">
        <v>19633</v>
      </c>
      <c r="V172" s="113" t="str">
        <f>IF(AND(I172&gt;=10000,I172&lt;=19900),"Praha",(IF(AND(I172&gt;=25001,I172&lt;=29501),"Středočeský kraj",(IF(AND(I172&gt;=30100,I172&lt;=34972),"Středočeský kraj",(IF(AND(I172&gt;=35002,I172&lt;=36271),"Karlovarský kraj",(IF(AND(I172&gt;=37001,I172&lt;=39201),"Jihočeský kraj",(IF(AND(I172&gt;=39701,I172&lt;=39901),"Jihočeský kraj",(IF(AND(I172&gt;=39301,I172&lt;=39601),"Kraj Vysočina",(IF(AND(I172&gt;=58001,I172&lt;=59501),"Kraj Vysočina",(IF(AND(I172&gt;=67401,I172&lt;=67602),"Kraj Vysočina",(IF(AND(I172&gt;=40001,I172&lt;=44101),"Ústecký kraj",(IF(AND(I172&gt;=46001,I172&lt;=47201),"Liberecký kraj",(IF(AND(I172&gt;=51202,I172&lt;=51401),"Liberecký kraj",(IF(AND(I172&gt;=53002,I172&lt;=53976),"Pardubický kraj",(IF(AND(I172&gt;=56002,I172&lt;=57201),"Pardubický kraj",(IF(AND(I172&gt;=60200,I172&lt;=67201),"Jihomoravský kraj",(IF(AND(I172&gt;=67801,I172&lt;=68501),"Jihomoravský kraj",(IF(AND(I172&gt;=69002,I172&lt;=69801),"Jihomoravský kraj",(IF(AND(I172&gt;=68601,I172&lt;=68801),"Zlínský kraj",(IF(AND(I172&gt;=75501,I172&lt;=76901),"Zlínský kraj",(IF(AND(I172&gt;=70030,I172&lt;=74901),"Moravskoslezský kraj",(IF(AND(I172&gt;=75000,I172&lt;=75368),"Olomoucký kraj",(IF(AND(I172&gt;=77200,I172&lt;=79862),"Olomoucký kraj",(IF(AND(I172&gt;=50011,I172&lt;=50301),"Královéhradecký kraj",(IF(AND(I172&gt;=54301,I172&lt;=54303),"Královéhradecký kraj","0")))))))))))))))))))))))))))))))))))))))))))))))</f>
        <v>Praha</v>
      </c>
      <c r="AB172" t="s">
        <v>13059</v>
      </c>
      <c r="AD172" t="s">
        <v>998</v>
      </c>
      <c r="AE172" t="s">
        <v>998</v>
      </c>
      <c r="AF172" t="s">
        <v>998</v>
      </c>
      <c r="AG172" s="107">
        <v>0</v>
      </c>
      <c r="AH172" s="107">
        <v>0</v>
      </c>
      <c r="AI172" s="107">
        <v>0</v>
      </c>
      <c r="AJ172" t="s">
        <v>1012</v>
      </c>
    </row>
    <row r="173" spans="1:37" x14ac:dyDescent="0.45">
      <c r="A173" t="s">
        <v>1104</v>
      </c>
      <c r="B173" t="s">
        <v>17000</v>
      </c>
      <c r="C173" t="s">
        <v>1002</v>
      </c>
      <c r="D173" t="s">
        <v>17001</v>
      </c>
      <c r="E173" t="s">
        <v>992</v>
      </c>
      <c r="F173" t="s">
        <v>11678</v>
      </c>
      <c r="G173">
        <v>21</v>
      </c>
      <c r="H173" t="s">
        <v>1078</v>
      </c>
      <c r="I173">
        <v>11000</v>
      </c>
      <c r="J173">
        <v>606508110</v>
      </c>
      <c r="K173" t="s">
        <v>17002</v>
      </c>
      <c r="L173" s="106">
        <v>25895</v>
      </c>
      <c r="M173">
        <v>13404090</v>
      </c>
      <c r="N173" t="s">
        <v>2990</v>
      </c>
      <c r="O173" t="s">
        <v>1106</v>
      </c>
      <c r="P173" t="s">
        <v>997</v>
      </c>
      <c r="R173" s="109" t="str">
        <f>IF(OR(P173="SB",Q173="SB"),"SB",0)</f>
        <v>SB</v>
      </c>
      <c r="T173" s="110">
        <v>161025</v>
      </c>
      <c r="U173" t="s">
        <v>19634</v>
      </c>
      <c r="V173" s="113" t="str">
        <f>IF(AND(I173&gt;=10000,I173&lt;=19900),"Praha",(IF(AND(I173&gt;=25001,I173&lt;=29501),"Středočeský kraj",(IF(AND(I173&gt;=30100,I173&lt;=34972),"Středočeský kraj",(IF(AND(I173&gt;=35002,I173&lt;=36271),"Karlovarský kraj",(IF(AND(I173&gt;=37001,I173&lt;=39201),"Jihočeský kraj",(IF(AND(I173&gt;=39701,I173&lt;=39901),"Jihočeský kraj",(IF(AND(I173&gt;=39301,I173&lt;=39601),"Kraj Vysočina",(IF(AND(I173&gt;=58001,I173&lt;=59501),"Kraj Vysočina",(IF(AND(I173&gt;=67401,I173&lt;=67602),"Kraj Vysočina",(IF(AND(I173&gt;=40001,I173&lt;=44101),"Ústecký kraj",(IF(AND(I173&gt;=46001,I173&lt;=47201),"Liberecký kraj",(IF(AND(I173&gt;=51202,I173&lt;=51401),"Liberecký kraj",(IF(AND(I173&gt;=53002,I173&lt;=53976),"Pardubický kraj",(IF(AND(I173&gt;=56002,I173&lt;=57201),"Pardubický kraj",(IF(AND(I173&gt;=60200,I173&lt;=67201),"Jihomoravský kraj",(IF(AND(I173&gt;=67801,I173&lt;=68501),"Jihomoravský kraj",(IF(AND(I173&gt;=69002,I173&lt;=69801),"Jihomoravský kraj",(IF(AND(I173&gt;=68601,I173&lt;=68801),"Zlínský kraj",(IF(AND(I173&gt;=75501,I173&lt;=76901),"Zlínský kraj",(IF(AND(I173&gt;=70030,I173&lt;=74901),"Moravskoslezský kraj",(IF(AND(I173&gt;=75000,I173&lt;=75368),"Olomoucký kraj",(IF(AND(I173&gt;=77200,I173&lt;=79862),"Olomoucký kraj",(IF(AND(I173&gt;=50011,I173&lt;=50301),"Královéhradecký kraj",(IF(AND(I173&gt;=54301,I173&lt;=54303),"Královéhradecký kraj","0")))))))))))))))))))))))))))))))))))))))))))))))</f>
        <v>Praha</v>
      </c>
      <c r="W173" s="111">
        <v>161025</v>
      </c>
      <c r="X173" s="111" t="s">
        <v>19633</v>
      </c>
      <c r="AB173" t="s">
        <v>17003</v>
      </c>
      <c r="AD173" t="s">
        <v>1024</v>
      </c>
      <c r="AE173" t="s">
        <v>1515</v>
      </c>
      <c r="AF173" t="s">
        <v>998</v>
      </c>
      <c r="AG173" s="107">
        <v>300</v>
      </c>
      <c r="AH173" s="107">
        <v>0</v>
      </c>
      <c r="AI173" s="107">
        <v>0</v>
      </c>
      <c r="AJ173" t="s">
        <v>999</v>
      </c>
      <c r="AK173" s="106">
        <v>44901</v>
      </c>
    </row>
    <row r="174" spans="1:37" x14ac:dyDescent="0.45">
      <c r="A174" t="s">
        <v>988</v>
      </c>
      <c r="B174" t="s">
        <v>5580</v>
      </c>
      <c r="C174" t="s">
        <v>990</v>
      </c>
      <c r="D174" t="s">
        <v>5581</v>
      </c>
      <c r="E174" t="s">
        <v>992</v>
      </c>
      <c r="F174" t="s">
        <v>5582</v>
      </c>
      <c r="G174">
        <v>12</v>
      </c>
      <c r="H174" t="s">
        <v>1078</v>
      </c>
      <c r="I174">
        <v>11000</v>
      </c>
      <c r="J174">
        <v>603894324</v>
      </c>
      <c r="K174" t="s">
        <v>5583</v>
      </c>
      <c r="L174" s="106">
        <v>29399</v>
      </c>
      <c r="M174">
        <v>11520068</v>
      </c>
      <c r="N174" t="s">
        <v>1698</v>
      </c>
      <c r="O174" t="s">
        <v>12</v>
      </c>
      <c r="P174" t="s">
        <v>997</v>
      </c>
      <c r="R174" s="109" t="str">
        <f>IF(OR(P174="SB",Q174="SB"),"SB",0)</f>
        <v>SB</v>
      </c>
      <c r="T174" s="110">
        <v>161040</v>
      </c>
      <c r="U174" t="s">
        <v>19634</v>
      </c>
      <c r="V174" s="113" t="str">
        <f>IF(AND(I174&gt;=10000,I174&lt;=19900),"Praha",(IF(AND(I174&gt;=25001,I174&lt;=29501),"Středočeský kraj",(IF(AND(I174&gt;=30100,I174&lt;=34972),"Středočeský kraj",(IF(AND(I174&gt;=35002,I174&lt;=36271),"Karlovarský kraj",(IF(AND(I174&gt;=37001,I174&lt;=39201),"Jihočeský kraj",(IF(AND(I174&gt;=39701,I174&lt;=39901),"Jihočeský kraj",(IF(AND(I174&gt;=39301,I174&lt;=39601),"Kraj Vysočina",(IF(AND(I174&gt;=58001,I174&lt;=59501),"Kraj Vysočina",(IF(AND(I174&gt;=67401,I174&lt;=67602),"Kraj Vysočina",(IF(AND(I174&gt;=40001,I174&lt;=44101),"Ústecký kraj",(IF(AND(I174&gt;=46001,I174&lt;=47201),"Liberecký kraj",(IF(AND(I174&gt;=51202,I174&lt;=51401),"Liberecký kraj",(IF(AND(I174&gt;=53002,I174&lt;=53976),"Pardubický kraj",(IF(AND(I174&gt;=56002,I174&lt;=57201),"Pardubický kraj",(IF(AND(I174&gt;=60200,I174&lt;=67201),"Jihomoravský kraj",(IF(AND(I174&gt;=67801,I174&lt;=68501),"Jihomoravský kraj",(IF(AND(I174&gt;=69002,I174&lt;=69801),"Jihomoravský kraj",(IF(AND(I174&gt;=68601,I174&lt;=68801),"Zlínský kraj",(IF(AND(I174&gt;=75501,I174&lt;=76901),"Zlínský kraj",(IF(AND(I174&gt;=70030,I174&lt;=74901),"Moravskoslezský kraj",(IF(AND(I174&gt;=75000,I174&lt;=75368),"Olomoucký kraj",(IF(AND(I174&gt;=77200,I174&lt;=79862),"Olomoucký kraj",(IF(AND(I174&gt;=50011,I174&lt;=50301),"Královéhradecký kraj",(IF(AND(I174&gt;=54301,I174&lt;=54303),"Královéhradecký kraj","0")))))))))))))))))))))))))))))))))))))))))))))))</f>
        <v>Praha</v>
      </c>
      <c r="W174" s="111">
        <v>161040</v>
      </c>
      <c r="X174" s="111" t="s">
        <v>19633</v>
      </c>
      <c r="AB174" t="s">
        <v>5584</v>
      </c>
      <c r="AD174" t="s">
        <v>1159</v>
      </c>
      <c r="AE174" t="s">
        <v>1515</v>
      </c>
      <c r="AF174" t="s">
        <v>998</v>
      </c>
      <c r="AG174" s="107">
        <v>300</v>
      </c>
      <c r="AH174" s="107">
        <v>0</v>
      </c>
      <c r="AI174" s="107">
        <v>0</v>
      </c>
      <c r="AJ174" t="s">
        <v>999</v>
      </c>
      <c r="AK174" s="106">
        <v>44921</v>
      </c>
    </row>
    <row r="175" spans="1:37" x14ac:dyDescent="0.45">
      <c r="A175" t="s">
        <v>1111</v>
      </c>
      <c r="B175" t="s">
        <v>1606</v>
      </c>
      <c r="C175" t="s">
        <v>1002</v>
      </c>
      <c r="D175" t="s">
        <v>1607</v>
      </c>
      <c r="E175" t="s">
        <v>992</v>
      </c>
      <c r="F175" t="s">
        <v>1608</v>
      </c>
      <c r="G175">
        <v>316</v>
      </c>
      <c r="H175" t="s">
        <v>1609</v>
      </c>
      <c r="I175">
        <v>11000</v>
      </c>
      <c r="K175" t="s">
        <v>1610</v>
      </c>
      <c r="L175" s="106">
        <v>34444</v>
      </c>
      <c r="M175">
        <v>13056712</v>
      </c>
      <c r="N175" t="s">
        <v>996</v>
      </c>
      <c r="O175" t="s">
        <v>12</v>
      </c>
      <c r="P175" t="s">
        <v>997</v>
      </c>
      <c r="R175" s="109" t="str">
        <f>IF(OR(P175="SB",Q175="SB"),"SB",0)</f>
        <v>SB</v>
      </c>
      <c r="T175" s="110" t="s">
        <v>998</v>
      </c>
      <c r="V175" s="113" t="str">
        <f>IF(AND(I175&gt;=10000,I175&lt;=19900),"Praha",(IF(AND(I175&gt;=25001,I175&lt;=29501),"Středočeský kraj",(IF(AND(I175&gt;=30100,I175&lt;=34972),"Středočeský kraj",(IF(AND(I175&gt;=35002,I175&lt;=36271),"Karlovarský kraj",(IF(AND(I175&gt;=37001,I175&lt;=39201),"Jihočeský kraj",(IF(AND(I175&gt;=39701,I175&lt;=39901),"Jihočeský kraj",(IF(AND(I175&gt;=39301,I175&lt;=39601),"Kraj Vysočina",(IF(AND(I175&gt;=58001,I175&lt;=59501),"Kraj Vysočina",(IF(AND(I175&gt;=67401,I175&lt;=67602),"Kraj Vysočina",(IF(AND(I175&gt;=40001,I175&lt;=44101),"Ústecký kraj",(IF(AND(I175&gt;=46001,I175&lt;=47201),"Liberecký kraj",(IF(AND(I175&gt;=51202,I175&lt;=51401),"Liberecký kraj",(IF(AND(I175&gt;=53002,I175&lt;=53976),"Pardubický kraj",(IF(AND(I175&gt;=56002,I175&lt;=57201),"Pardubický kraj",(IF(AND(I175&gt;=60200,I175&lt;=67201),"Jihomoravský kraj",(IF(AND(I175&gt;=67801,I175&lt;=68501),"Jihomoravský kraj",(IF(AND(I175&gt;=69002,I175&lt;=69801),"Jihomoravský kraj",(IF(AND(I175&gt;=68601,I175&lt;=68801),"Zlínský kraj",(IF(AND(I175&gt;=75501,I175&lt;=76901),"Zlínský kraj",(IF(AND(I175&gt;=70030,I175&lt;=74901),"Moravskoslezský kraj",(IF(AND(I175&gt;=75000,I175&lt;=75368),"Olomoucký kraj",(IF(AND(I175&gt;=77200,I175&lt;=79862),"Olomoucký kraj",(IF(AND(I175&gt;=50011,I175&lt;=50301),"Královéhradecký kraj",(IF(AND(I175&gt;=54301,I175&lt;=54303),"Královéhradecký kraj","0")))))))))))))))))))))))))))))))))))))))))))))))</f>
        <v>Praha</v>
      </c>
      <c r="AB175" t="s">
        <v>998</v>
      </c>
      <c r="AD175" t="s">
        <v>998</v>
      </c>
      <c r="AE175" t="s">
        <v>998</v>
      </c>
      <c r="AF175" t="s">
        <v>998</v>
      </c>
      <c r="AG175" s="107">
        <v>0</v>
      </c>
      <c r="AH175" s="107">
        <v>0</v>
      </c>
      <c r="AI175" s="107">
        <v>0</v>
      </c>
      <c r="AJ175" t="s">
        <v>1012</v>
      </c>
    </row>
    <row r="176" spans="1:37" x14ac:dyDescent="0.45">
      <c r="A176" t="s">
        <v>1087</v>
      </c>
      <c r="B176" t="s">
        <v>3911</v>
      </c>
      <c r="C176" t="s">
        <v>990</v>
      </c>
      <c r="D176" t="s">
        <v>3912</v>
      </c>
      <c r="E176" t="s">
        <v>992</v>
      </c>
      <c r="F176" t="s">
        <v>3256</v>
      </c>
      <c r="G176">
        <v>150</v>
      </c>
      <c r="H176" t="s">
        <v>3913</v>
      </c>
      <c r="I176">
        <v>11000</v>
      </c>
      <c r="K176" t="s">
        <v>3914</v>
      </c>
      <c r="L176" s="106">
        <v>33352</v>
      </c>
      <c r="M176">
        <v>12935056</v>
      </c>
      <c r="N176" t="s">
        <v>996</v>
      </c>
      <c r="O176" t="s">
        <v>12</v>
      </c>
      <c r="P176" t="s">
        <v>997</v>
      </c>
      <c r="R176" s="109" t="str">
        <f>IF(OR(P176="SB",Q176="SB"),"SB",0)</f>
        <v>SB</v>
      </c>
      <c r="T176" s="110" t="s">
        <v>998</v>
      </c>
      <c r="V176" s="113" t="str">
        <f>IF(AND(I176&gt;=10000,I176&lt;=19900),"Praha",(IF(AND(I176&gt;=25001,I176&lt;=29501),"Středočeský kraj",(IF(AND(I176&gt;=30100,I176&lt;=34972),"Středočeský kraj",(IF(AND(I176&gt;=35002,I176&lt;=36271),"Karlovarský kraj",(IF(AND(I176&gt;=37001,I176&lt;=39201),"Jihočeský kraj",(IF(AND(I176&gt;=39701,I176&lt;=39901),"Jihočeský kraj",(IF(AND(I176&gt;=39301,I176&lt;=39601),"Kraj Vysočina",(IF(AND(I176&gt;=58001,I176&lt;=59501),"Kraj Vysočina",(IF(AND(I176&gt;=67401,I176&lt;=67602),"Kraj Vysočina",(IF(AND(I176&gt;=40001,I176&lt;=44101),"Ústecký kraj",(IF(AND(I176&gt;=46001,I176&lt;=47201),"Liberecký kraj",(IF(AND(I176&gt;=51202,I176&lt;=51401),"Liberecký kraj",(IF(AND(I176&gt;=53002,I176&lt;=53976),"Pardubický kraj",(IF(AND(I176&gt;=56002,I176&lt;=57201),"Pardubický kraj",(IF(AND(I176&gt;=60200,I176&lt;=67201),"Jihomoravský kraj",(IF(AND(I176&gt;=67801,I176&lt;=68501),"Jihomoravský kraj",(IF(AND(I176&gt;=69002,I176&lt;=69801),"Jihomoravský kraj",(IF(AND(I176&gt;=68601,I176&lt;=68801),"Zlínský kraj",(IF(AND(I176&gt;=75501,I176&lt;=76901),"Zlínský kraj",(IF(AND(I176&gt;=70030,I176&lt;=74901),"Moravskoslezský kraj",(IF(AND(I176&gt;=75000,I176&lt;=75368),"Olomoucký kraj",(IF(AND(I176&gt;=77200,I176&lt;=79862),"Olomoucký kraj",(IF(AND(I176&gt;=50011,I176&lt;=50301),"Královéhradecký kraj",(IF(AND(I176&gt;=54301,I176&lt;=54303),"Královéhradecký kraj","0")))))))))))))))))))))))))))))))))))))))))))))))</f>
        <v>Praha</v>
      </c>
      <c r="AB176" t="s">
        <v>998</v>
      </c>
      <c r="AD176" t="s">
        <v>998</v>
      </c>
      <c r="AE176" t="s">
        <v>998</v>
      </c>
      <c r="AF176" t="s">
        <v>998</v>
      </c>
      <c r="AG176" s="107">
        <v>0</v>
      </c>
      <c r="AH176" s="107">
        <v>0</v>
      </c>
      <c r="AI176" s="107">
        <v>0</v>
      </c>
      <c r="AJ176" t="s">
        <v>1012</v>
      </c>
    </row>
    <row r="177" spans="1:37" x14ac:dyDescent="0.45">
      <c r="A177" t="s">
        <v>1190</v>
      </c>
      <c r="B177" t="s">
        <v>4818</v>
      </c>
      <c r="C177" t="s">
        <v>1002</v>
      </c>
      <c r="D177" t="s">
        <v>4819</v>
      </c>
      <c r="E177" t="s">
        <v>992</v>
      </c>
      <c r="F177" t="s">
        <v>4086</v>
      </c>
      <c r="G177">
        <v>25</v>
      </c>
      <c r="H177" t="s">
        <v>1078</v>
      </c>
      <c r="I177">
        <v>11000</v>
      </c>
      <c r="K177" t="s">
        <v>4820</v>
      </c>
      <c r="L177" s="106">
        <v>26774</v>
      </c>
      <c r="M177">
        <v>13003663</v>
      </c>
      <c r="N177" t="s">
        <v>996</v>
      </c>
      <c r="O177" t="s">
        <v>12</v>
      </c>
      <c r="P177" t="s">
        <v>997</v>
      </c>
      <c r="R177" s="109" t="str">
        <f>IF(OR(P177="SB",Q177="SB"),"SB",0)</f>
        <v>SB</v>
      </c>
      <c r="T177" s="110" t="s">
        <v>998</v>
      </c>
      <c r="V177" s="113" t="str">
        <f>IF(AND(I177&gt;=10000,I177&lt;=19900),"Praha",(IF(AND(I177&gt;=25001,I177&lt;=29501),"Středočeský kraj",(IF(AND(I177&gt;=30100,I177&lt;=34972),"Středočeský kraj",(IF(AND(I177&gt;=35002,I177&lt;=36271),"Karlovarský kraj",(IF(AND(I177&gt;=37001,I177&lt;=39201),"Jihočeský kraj",(IF(AND(I177&gt;=39701,I177&lt;=39901),"Jihočeský kraj",(IF(AND(I177&gt;=39301,I177&lt;=39601),"Kraj Vysočina",(IF(AND(I177&gt;=58001,I177&lt;=59501),"Kraj Vysočina",(IF(AND(I177&gt;=67401,I177&lt;=67602),"Kraj Vysočina",(IF(AND(I177&gt;=40001,I177&lt;=44101),"Ústecký kraj",(IF(AND(I177&gt;=46001,I177&lt;=47201),"Liberecký kraj",(IF(AND(I177&gt;=51202,I177&lt;=51401),"Liberecký kraj",(IF(AND(I177&gt;=53002,I177&lt;=53976),"Pardubický kraj",(IF(AND(I177&gt;=56002,I177&lt;=57201),"Pardubický kraj",(IF(AND(I177&gt;=60200,I177&lt;=67201),"Jihomoravský kraj",(IF(AND(I177&gt;=67801,I177&lt;=68501),"Jihomoravský kraj",(IF(AND(I177&gt;=69002,I177&lt;=69801),"Jihomoravský kraj",(IF(AND(I177&gt;=68601,I177&lt;=68801),"Zlínský kraj",(IF(AND(I177&gt;=75501,I177&lt;=76901),"Zlínský kraj",(IF(AND(I177&gt;=70030,I177&lt;=74901),"Moravskoslezský kraj",(IF(AND(I177&gt;=75000,I177&lt;=75368),"Olomoucký kraj",(IF(AND(I177&gt;=77200,I177&lt;=79862),"Olomoucký kraj",(IF(AND(I177&gt;=50011,I177&lt;=50301),"Královéhradecký kraj",(IF(AND(I177&gt;=54301,I177&lt;=54303),"Královéhradecký kraj","0")))))))))))))))))))))))))))))))))))))))))))))))</f>
        <v>Praha</v>
      </c>
      <c r="AB177" t="s">
        <v>998</v>
      </c>
      <c r="AD177" t="s">
        <v>998</v>
      </c>
      <c r="AE177" t="s">
        <v>998</v>
      </c>
      <c r="AF177" t="s">
        <v>998</v>
      </c>
      <c r="AG177" s="107">
        <v>0</v>
      </c>
      <c r="AH177" s="107">
        <v>0</v>
      </c>
      <c r="AI177" s="107">
        <v>0</v>
      </c>
      <c r="AJ177" t="s">
        <v>1012</v>
      </c>
    </row>
    <row r="178" spans="1:37" x14ac:dyDescent="0.45">
      <c r="A178" t="s">
        <v>1411</v>
      </c>
      <c r="B178" t="s">
        <v>7468</v>
      </c>
      <c r="C178" t="s">
        <v>990</v>
      </c>
      <c r="D178" t="s">
        <v>7469</v>
      </c>
      <c r="E178" t="s">
        <v>992</v>
      </c>
      <c r="F178" t="s">
        <v>5070</v>
      </c>
      <c r="G178">
        <v>24</v>
      </c>
      <c r="H178" t="s">
        <v>12</v>
      </c>
      <c r="I178">
        <v>11000</v>
      </c>
      <c r="K178" t="s">
        <v>7470</v>
      </c>
      <c r="L178" s="106">
        <v>24475</v>
      </c>
      <c r="M178">
        <v>13390754</v>
      </c>
      <c r="N178" t="s">
        <v>996</v>
      </c>
      <c r="O178" t="s">
        <v>12</v>
      </c>
      <c r="P178" t="s">
        <v>997</v>
      </c>
      <c r="R178" s="109" t="str">
        <f>IF(OR(P178="SB",Q178="SB"),"SB",0)</f>
        <v>SB</v>
      </c>
      <c r="T178" s="110" t="s">
        <v>998</v>
      </c>
      <c r="V178" s="113" t="str">
        <f>IF(AND(I178&gt;=10000,I178&lt;=19900),"Praha",(IF(AND(I178&gt;=25001,I178&lt;=29501),"Středočeský kraj",(IF(AND(I178&gt;=30100,I178&lt;=34972),"Středočeský kraj",(IF(AND(I178&gt;=35002,I178&lt;=36271),"Karlovarský kraj",(IF(AND(I178&gt;=37001,I178&lt;=39201),"Jihočeský kraj",(IF(AND(I178&gt;=39701,I178&lt;=39901),"Jihočeský kraj",(IF(AND(I178&gt;=39301,I178&lt;=39601),"Kraj Vysočina",(IF(AND(I178&gt;=58001,I178&lt;=59501),"Kraj Vysočina",(IF(AND(I178&gt;=67401,I178&lt;=67602),"Kraj Vysočina",(IF(AND(I178&gt;=40001,I178&lt;=44101),"Ústecký kraj",(IF(AND(I178&gt;=46001,I178&lt;=47201),"Liberecký kraj",(IF(AND(I178&gt;=51202,I178&lt;=51401),"Liberecký kraj",(IF(AND(I178&gt;=53002,I178&lt;=53976),"Pardubický kraj",(IF(AND(I178&gt;=56002,I178&lt;=57201),"Pardubický kraj",(IF(AND(I178&gt;=60200,I178&lt;=67201),"Jihomoravský kraj",(IF(AND(I178&gt;=67801,I178&lt;=68501),"Jihomoravský kraj",(IF(AND(I178&gt;=69002,I178&lt;=69801),"Jihomoravský kraj",(IF(AND(I178&gt;=68601,I178&lt;=68801),"Zlínský kraj",(IF(AND(I178&gt;=75501,I178&lt;=76901),"Zlínský kraj",(IF(AND(I178&gt;=70030,I178&lt;=74901),"Moravskoslezský kraj",(IF(AND(I178&gt;=75000,I178&lt;=75368),"Olomoucký kraj",(IF(AND(I178&gt;=77200,I178&lt;=79862),"Olomoucký kraj",(IF(AND(I178&gt;=50011,I178&lt;=50301),"Královéhradecký kraj",(IF(AND(I178&gt;=54301,I178&lt;=54303),"Královéhradecký kraj","0")))))))))))))))))))))))))))))))))))))))))))))))</f>
        <v>Praha</v>
      </c>
      <c r="AB178" t="s">
        <v>998</v>
      </c>
      <c r="AD178" t="s">
        <v>998</v>
      </c>
      <c r="AE178" t="s">
        <v>998</v>
      </c>
      <c r="AF178" t="s">
        <v>998</v>
      </c>
      <c r="AG178" s="107">
        <v>0</v>
      </c>
      <c r="AH178" s="107">
        <v>0</v>
      </c>
      <c r="AI178" s="107">
        <v>0</v>
      </c>
      <c r="AJ178" t="s">
        <v>1012</v>
      </c>
    </row>
    <row r="179" spans="1:37" x14ac:dyDescent="0.45">
      <c r="A179" t="s">
        <v>1220</v>
      </c>
      <c r="B179" t="s">
        <v>7522</v>
      </c>
      <c r="C179" t="s">
        <v>1002</v>
      </c>
      <c r="D179" t="s">
        <v>7523</v>
      </c>
      <c r="E179" t="s">
        <v>992</v>
      </c>
      <c r="F179" t="s">
        <v>5070</v>
      </c>
      <c r="G179">
        <v>20</v>
      </c>
      <c r="H179" t="s">
        <v>12</v>
      </c>
      <c r="I179">
        <v>11000</v>
      </c>
      <c r="K179" t="s">
        <v>7524</v>
      </c>
      <c r="L179" s="106">
        <v>34282</v>
      </c>
      <c r="M179">
        <v>13408033</v>
      </c>
      <c r="N179" t="s">
        <v>996</v>
      </c>
      <c r="O179" t="s">
        <v>12</v>
      </c>
      <c r="P179" t="s">
        <v>997</v>
      </c>
      <c r="R179" s="109" t="str">
        <f>IF(OR(P179="SB",Q179="SB"),"SB",0)</f>
        <v>SB</v>
      </c>
      <c r="T179" s="110" t="s">
        <v>998</v>
      </c>
      <c r="V179" s="113" t="str">
        <f>IF(AND(I179&gt;=10000,I179&lt;=19900),"Praha",(IF(AND(I179&gt;=25001,I179&lt;=29501),"Středočeský kraj",(IF(AND(I179&gt;=30100,I179&lt;=34972),"Středočeský kraj",(IF(AND(I179&gt;=35002,I179&lt;=36271),"Karlovarský kraj",(IF(AND(I179&gt;=37001,I179&lt;=39201),"Jihočeský kraj",(IF(AND(I179&gt;=39701,I179&lt;=39901),"Jihočeský kraj",(IF(AND(I179&gt;=39301,I179&lt;=39601),"Kraj Vysočina",(IF(AND(I179&gt;=58001,I179&lt;=59501),"Kraj Vysočina",(IF(AND(I179&gt;=67401,I179&lt;=67602),"Kraj Vysočina",(IF(AND(I179&gt;=40001,I179&lt;=44101),"Ústecký kraj",(IF(AND(I179&gt;=46001,I179&lt;=47201),"Liberecký kraj",(IF(AND(I179&gt;=51202,I179&lt;=51401),"Liberecký kraj",(IF(AND(I179&gt;=53002,I179&lt;=53976),"Pardubický kraj",(IF(AND(I179&gt;=56002,I179&lt;=57201),"Pardubický kraj",(IF(AND(I179&gt;=60200,I179&lt;=67201),"Jihomoravský kraj",(IF(AND(I179&gt;=67801,I179&lt;=68501),"Jihomoravský kraj",(IF(AND(I179&gt;=69002,I179&lt;=69801),"Jihomoravský kraj",(IF(AND(I179&gt;=68601,I179&lt;=68801),"Zlínský kraj",(IF(AND(I179&gt;=75501,I179&lt;=76901),"Zlínský kraj",(IF(AND(I179&gt;=70030,I179&lt;=74901),"Moravskoslezský kraj",(IF(AND(I179&gt;=75000,I179&lt;=75368),"Olomoucký kraj",(IF(AND(I179&gt;=77200,I179&lt;=79862),"Olomoucký kraj",(IF(AND(I179&gt;=50011,I179&lt;=50301),"Královéhradecký kraj",(IF(AND(I179&gt;=54301,I179&lt;=54303),"Královéhradecký kraj","0")))))))))))))))))))))))))))))))))))))))))))))))</f>
        <v>Praha</v>
      </c>
      <c r="AB179" t="s">
        <v>998</v>
      </c>
      <c r="AD179" t="s">
        <v>998</v>
      </c>
      <c r="AE179" t="s">
        <v>998</v>
      </c>
      <c r="AF179" t="s">
        <v>998</v>
      </c>
      <c r="AG179" s="107">
        <v>0</v>
      </c>
      <c r="AH179" s="107">
        <v>0</v>
      </c>
      <c r="AI179" s="107">
        <v>0</v>
      </c>
      <c r="AJ179" t="s">
        <v>1012</v>
      </c>
    </row>
    <row r="180" spans="1:37" x14ac:dyDescent="0.45">
      <c r="A180" t="s">
        <v>1349</v>
      </c>
      <c r="B180" t="s">
        <v>7522</v>
      </c>
      <c r="C180" t="s">
        <v>1002</v>
      </c>
      <c r="D180" t="s">
        <v>7525</v>
      </c>
      <c r="E180" t="s">
        <v>992</v>
      </c>
      <c r="F180" t="s">
        <v>5070</v>
      </c>
      <c r="G180">
        <v>20</v>
      </c>
      <c r="H180" t="s">
        <v>12</v>
      </c>
      <c r="I180">
        <v>11000</v>
      </c>
      <c r="K180" t="s">
        <v>7526</v>
      </c>
      <c r="L180" s="106">
        <v>33546</v>
      </c>
      <c r="M180">
        <v>13408134</v>
      </c>
      <c r="N180" t="s">
        <v>996</v>
      </c>
      <c r="O180" t="s">
        <v>12</v>
      </c>
      <c r="P180" t="s">
        <v>997</v>
      </c>
      <c r="R180" s="109" t="str">
        <f>IF(OR(P180="SB",Q180="SB"),"SB",0)</f>
        <v>SB</v>
      </c>
      <c r="T180" s="110" t="s">
        <v>998</v>
      </c>
      <c r="V180" s="113" t="str">
        <f>IF(AND(I180&gt;=10000,I180&lt;=19900),"Praha",(IF(AND(I180&gt;=25001,I180&lt;=29501),"Středočeský kraj",(IF(AND(I180&gt;=30100,I180&lt;=34972),"Středočeský kraj",(IF(AND(I180&gt;=35002,I180&lt;=36271),"Karlovarský kraj",(IF(AND(I180&gt;=37001,I180&lt;=39201),"Jihočeský kraj",(IF(AND(I180&gt;=39701,I180&lt;=39901),"Jihočeský kraj",(IF(AND(I180&gt;=39301,I180&lt;=39601),"Kraj Vysočina",(IF(AND(I180&gt;=58001,I180&lt;=59501),"Kraj Vysočina",(IF(AND(I180&gt;=67401,I180&lt;=67602),"Kraj Vysočina",(IF(AND(I180&gt;=40001,I180&lt;=44101),"Ústecký kraj",(IF(AND(I180&gt;=46001,I180&lt;=47201),"Liberecký kraj",(IF(AND(I180&gt;=51202,I180&lt;=51401),"Liberecký kraj",(IF(AND(I180&gt;=53002,I180&lt;=53976),"Pardubický kraj",(IF(AND(I180&gt;=56002,I180&lt;=57201),"Pardubický kraj",(IF(AND(I180&gt;=60200,I180&lt;=67201),"Jihomoravský kraj",(IF(AND(I180&gt;=67801,I180&lt;=68501),"Jihomoravský kraj",(IF(AND(I180&gt;=69002,I180&lt;=69801),"Jihomoravský kraj",(IF(AND(I180&gt;=68601,I180&lt;=68801),"Zlínský kraj",(IF(AND(I180&gt;=75501,I180&lt;=76901),"Zlínský kraj",(IF(AND(I180&gt;=70030,I180&lt;=74901),"Moravskoslezský kraj",(IF(AND(I180&gt;=75000,I180&lt;=75368),"Olomoucký kraj",(IF(AND(I180&gt;=77200,I180&lt;=79862),"Olomoucký kraj",(IF(AND(I180&gt;=50011,I180&lt;=50301),"Královéhradecký kraj",(IF(AND(I180&gt;=54301,I180&lt;=54303),"Královéhradecký kraj","0")))))))))))))))))))))))))))))))))))))))))))))))</f>
        <v>Praha</v>
      </c>
      <c r="AB180" t="s">
        <v>998</v>
      </c>
      <c r="AD180" t="s">
        <v>998</v>
      </c>
      <c r="AE180" t="s">
        <v>998</v>
      </c>
      <c r="AF180" t="s">
        <v>998</v>
      </c>
      <c r="AG180" s="107">
        <v>0</v>
      </c>
      <c r="AH180" s="107">
        <v>0</v>
      </c>
      <c r="AI180" s="107">
        <v>0</v>
      </c>
      <c r="AJ180" t="s">
        <v>1012</v>
      </c>
    </row>
    <row r="181" spans="1:37" x14ac:dyDescent="0.45">
      <c r="A181" t="s">
        <v>1007</v>
      </c>
      <c r="B181" t="s">
        <v>8946</v>
      </c>
      <c r="C181" t="s">
        <v>990</v>
      </c>
      <c r="D181" t="s">
        <v>8958</v>
      </c>
      <c r="E181" t="s">
        <v>992</v>
      </c>
      <c r="F181" t="s">
        <v>8959</v>
      </c>
      <c r="G181">
        <v>704</v>
      </c>
      <c r="H181" t="s">
        <v>12</v>
      </c>
      <c r="I181">
        <v>11000</v>
      </c>
      <c r="J181">
        <v>776320262</v>
      </c>
      <c r="K181" t="s">
        <v>8960</v>
      </c>
      <c r="L181" s="106">
        <v>39164</v>
      </c>
      <c r="M181">
        <v>14679844</v>
      </c>
      <c r="N181" t="s">
        <v>996</v>
      </c>
      <c r="O181" t="s">
        <v>12</v>
      </c>
      <c r="P181" t="s">
        <v>997</v>
      </c>
      <c r="R181" s="109" t="str">
        <f>IF(OR(P181="SB",Q181="SB"),"SB",0)</f>
        <v>SB</v>
      </c>
      <c r="T181" s="110" t="s">
        <v>998</v>
      </c>
      <c r="V181" s="113" t="str">
        <f>IF(AND(I181&gt;=10000,I181&lt;=19900),"Praha",(IF(AND(I181&gt;=25001,I181&lt;=29501),"Středočeský kraj",(IF(AND(I181&gt;=30100,I181&lt;=34972),"Středočeský kraj",(IF(AND(I181&gt;=35002,I181&lt;=36271),"Karlovarský kraj",(IF(AND(I181&gt;=37001,I181&lt;=39201),"Jihočeský kraj",(IF(AND(I181&gt;=39701,I181&lt;=39901),"Jihočeský kraj",(IF(AND(I181&gt;=39301,I181&lt;=39601),"Kraj Vysočina",(IF(AND(I181&gt;=58001,I181&lt;=59501),"Kraj Vysočina",(IF(AND(I181&gt;=67401,I181&lt;=67602),"Kraj Vysočina",(IF(AND(I181&gt;=40001,I181&lt;=44101),"Ústecký kraj",(IF(AND(I181&gt;=46001,I181&lt;=47201),"Liberecký kraj",(IF(AND(I181&gt;=51202,I181&lt;=51401),"Liberecký kraj",(IF(AND(I181&gt;=53002,I181&lt;=53976),"Pardubický kraj",(IF(AND(I181&gt;=56002,I181&lt;=57201),"Pardubický kraj",(IF(AND(I181&gt;=60200,I181&lt;=67201),"Jihomoravský kraj",(IF(AND(I181&gt;=67801,I181&lt;=68501),"Jihomoravský kraj",(IF(AND(I181&gt;=69002,I181&lt;=69801),"Jihomoravský kraj",(IF(AND(I181&gt;=68601,I181&lt;=68801),"Zlínský kraj",(IF(AND(I181&gt;=75501,I181&lt;=76901),"Zlínský kraj",(IF(AND(I181&gt;=70030,I181&lt;=74901),"Moravskoslezský kraj",(IF(AND(I181&gt;=75000,I181&lt;=75368),"Olomoucký kraj",(IF(AND(I181&gt;=77200,I181&lt;=79862),"Olomoucký kraj",(IF(AND(I181&gt;=50011,I181&lt;=50301),"Královéhradecký kraj",(IF(AND(I181&gt;=54301,I181&lt;=54303),"Královéhradecký kraj","0")))))))))))))))))))))))))))))))))))))))))))))))</f>
        <v>Praha</v>
      </c>
      <c r="AB181" t="s">
        <v>998</v>
      </c>
      <c r="AD181" t="s">
        <v>998</v>
      </c>
      <c r="AE181" t="s">
        <v>998</v>
      </c>
      <c r="AF181" t="s">
        <v>998</v>
      </c>
      <c r="AG181" s="107">
        <v>300</v>
      </c>
      <c r="AH181" s="107">
        <v>0</v>
      </c>
      <c r="AI181" s="107">
        <v>0</v>
      </c>
      <c r="AJ181" t="s">
        <v>999</v>
      </c>
      <c r="AK181" s="106">
        <v>44923</v>
      </c>
    </row>
    <row r="182" spans="1:37" x14ac:dyDescent="0.45">
      <c r="A182" t="s">
        <v>3851</v>
      </c>
      <c r="B182" t="s">
        <v>10396</v>
      </c>
      <c r="C182" t="s">
        <v>990</v>
      </c>
      <c r="D182" t="s">
        <v>10397</v>
      </c>
      <c r="E182" t="s">
        <v>992</v>
      </c>
      <c r="F182" t="s">
        <v>9111</v>
      </c>
      <c r="G182">
        <v>7</v>
      </c>
      <c r="H182" t="s">
        <v>1078</v>
      </c>
      <c r="I182">
        <v>11000</v>
      </c>
      <c r="K182" t="s">
        <v>10398</v>
      </c>
      <c r="L182" s="106">
        <v>38644</v>
      </c>
      <c r="M182">
        <v>14581127</v>
      </c>
      <c r="N182" t="s">
        <v>1144</v>
      </c>
      <c r="O182" t="s">
        <v>12</v>
      </c>
      <c r="P182" t="s">
        <v>997</v>
      </c>
      <c r="R182" s="109" t="str">
        <f>IF(OR(P182="SB",Q182="SB"),"SB",0)</f>
        <v>SB</v>
      </c>
      <c r="T182" s="110" t="s">
        <v>998</v>
      </c>
      <c r="V182" s="113" t="str">
        <f>IF(AND(I182&gt;=10000,I182&lt;=19900),"Praha",(IF(AND(I182&gt;=25001,I182&lt;=29501),"Středočeský kraj",(IF(AND(I182&gt;=30100,I182&lt;=34972),"Středočeský kraj",(IF(AND(I182&gt;=35002,I182&lt;=36271),"Karlovarský kraj",(IF(AND(I182&gt;=37001,I182&lt;=39201),"Jihočeský kraj",(IF(AND(I182&gt;=39701,I182&lt;=39901),"Jihočeský kraj",(IF(AND(I182&gt;=39301,I182&lt;=39601),"Kraj Vysočina",(IF(AND(I182&gt;=58001,I182&lt;=59501),"Kraj Vysočina",(IF(AND(I182&gt;=67401,I182&lt;=67602),"Kraj Vysočina",(IF(AND(I182&gt;=40001,I182&lt;=44101),"Ústecký kraj",(IF(AND(I182&gt;=46001,I182&lt;=47201),"Liberecký kraj",(IF(AND(I182&gt;=51202,I182&lt;=51401),"Liberecký kraj",(IF(AND(I182&gt;=53002,I182&lt;=53976),"Pardubický kraj",(IF(AND(I182&gt;=56002,I182&lt;=57201),"Pardubický kraj",(IF(AND(I182&gt;=60200,I182&lt;=67201),"Jihomoravský kraj",(IF(AND(I182&gt;=67801,I182&lt;=68501),"Jihomoravský kraj",(IF(AND(I182&gt;=69002,I182&lt;=69801),"Jihomoravský kraj",(IF(AND(I182&gt;=68601,I182&lt;=68801),"Zlínský kraj",(IF(AND(I182&gt;=75501,I182&lt;=76901),"Zlínský kraj",(IF(AND(I182&gt;=70030,I182&lt;=74901),"Moravskoslezský kraj",(IF(AND(I182&gt;=75000,I182&lt;=75368),"Olomoucký kraj",(IF(AND(I182&gt;=77200,I182&lt;=79862),"Olomoucký kraj",(IF(AND(I182&gt;=50011,I182&lt;=50301),"Královéhradecký kraj",(IF(AND(I182&gt;=54301,I182&lt;=54303),"Královéhradecký kraj","0")))))))))))))))))))))))))))))))))))))))))))))))</f>
        <v>Praha</v>
      </c>
      <c r="AB182" t="s">
        <v>998</v>
      </c>
      <c r="AD182" t="s">
        <v>998</v>
      </c>
      <c r="AE182" t="s">
        <v>998</v>
      </c>
      <c r="AF182" t="s">
        <v>998</v>
      </c>
      <c r="AG182" s="107">
        <v>300</v>
      </c>
      <c r="AH182" s="107">
        <v>0</v>
      </c>
      <c r="AI182" s="107">
        <v>0</v>
      </c>
      <c r="AJ182" t="s">
        <v>999</v>
      </c>
      <c r="AK182" s="106">
        <v>44877</v>
      </c>
    </row>
    <row r="183" spans="1:37" x14ac:dyDescent="0.45">
      <c r="A183" t="s">
        <v>1413</v>
      </c>
      <c r="B183" t="s">
        <v>8680</v>
      </c>
      <c r="C183" t="s">
        <v>1002</v>
      </c>
      <c r="D183" t="s">
        <v>11245</v>
      </c>
      <c r="E183" t="s">
        <v>992</v>
      </c>
      <c r="F183" t="s">
        <v>4235</v>
      </c>
      <c r="G183">
        <v>1</v>
      </c>
      <c r="H183" t="s">
        <v>1078</v>
      </c>
      <c r="I183">
        <v>11000</v>
      </c>
      <c r="K183" t="s">
        <v>11246</v>
      </c>
      <c r="L183" s="106">
        <v>22761</v>
      </c>
      <c r="M183">
        <v>10970000</v>
      </c>
      <c r="N183" t="s">
        <v>1359</v>
      </c>
      <c r="O183" t="s">
        <v>12</v>
      </c>
      <c r="P183" t="s">
        <v>997</v>
      </c>
      <c r="R183" s="109" t="str">
        <f>IF(OR(P183="SB",Q183="SB"),"SB",0)</f>
        <v>SB</v>
      </c>
      <c r="T183" s="110" t="s">
        <v>998</v>
      </c>
      <c r="V183" s="113" t="str">
        <f>IF(AND(I183&gt;=10000,I183&lt;=19900),"Praha",(IF(AND(I183&gt;=25001,I183&lt;=29501),"Středočeský kraj",(IF(AND(I183&gt;=30100,I183&lt;=34972),"Středočeský kraj",(IF(AND(I183&gt;=35002,I183&lt;=36271),"Karlovarský kraj",(IF(AND(I183&gt;=37001,I183&lt;=39201),"Jihočeský kraj",(IF(AND(I183&gt;=39701,I183&lt;=39901),"Jihočeský kraj",(IF(AND(I183&gt;=39301,I183&lt;=39601),"Kraj Vysočina",(IF(AND(I183&gt;=58001,I183&lt;=59501),"Kraj Vysočina",(IF(AND(I183&gt;=67401,I183&lt;=67602),"Kraj Vysočina",(IF(AND(I183&gt;=40001,I183&lt;=44101),"Ústecký kraj",(IF(AND(I183&gt;=46001,I183&lt;=47201),"Liberecký kraj",(IF(AND(I183&gt;=51202,I183&lt;=51401),"Liberecký kraj",(IF(AND(I183&gt;=53002,I183&lt;=53976),"Pardubický kraj",(IF(AND(I183&gt;=56002,I183&lt;=57201),"Pardubický kraj",(IF(AND(I183&gt;=60200,I183&lt;=67201),"Jihomoravský kraj",(IF(AND(I183&gt;=67801,I183&lt;=68501),"Jihomoravský kraj",(IF(AND(I183&gt;=69002,I183&lt;=69801),"Jihomoravský kraj",(IF(AND(I183&gt;=68601,I183&lt;=68801),"Zlínský kraj",(IF(AND(I183&gt;=75501,I183&lt;=76901),"Zlínský kraj",(IF(AND(I183&gt;=70030,I183&lt;=74901),"Moravskoslezský kraj",(IF(AND(I183&gt;=75000,I183&lt;=75368),"Olomoucký kraj",(IF(AND(I183&gt;=77200,I183&lt;=79862),"Olomoucký kraj",(IF(AND(I183&gt;=50011,I183&lt;=50301),"Královéhradecký kraj",(IF(AND(I183&gt;=54301,I183&lt;=54303),"Královéhradecký kraj","0")))))))))))))))))))))))))))))))))))))))))))))))</f>
        <v>Praha</v>
      </c>
      <c r="AB183" t="s">
        <v>998</v>
      </c>
      <c r="AD183" t="s">
        <v>998</v>
      </c>
      <c r="AE183" t="s">
        <v>998</v>
      </c>
      <c r="AF183" t="s">
        <v>998</v>
      </c>
      <c r="AG183" s="107">
        <v>0</v>
      </c>
      <c r="AH183" s="107">
        <v>0</v>
      </c>
      <c r="AI183" s="107">
        <v>0</v>
      </c>
      <c r="AJ183" t="s">
        <v>1012</v>
      </c>
    </row>
    <row r="184" spans="1:37" x14ac:dyDescent="0.45">
      <c r="A184" t="s">
        <v>1007</v>
      </c>
      <c r="B184" t="s">
        <v>11247</v>
      </c>
      <c r="C184" t="s">
        <v>990</v>
      </c>
      <c r="D184" t="s">
        <v>11248</v>
      </c>
      <c r="E184" t="s">
        <v>992</v>
      </c>
      <c r="F184" t="s">
        <v>4235</v>
      </c>
      <c r="G184">
        <v>1</v>
      </c>
      <c r="H184" t="s">
        <v>1078</v>
      </c>
      <c r="I184">
        <v>11000</v>
      </c>
      <c r="K184" t="s">
        <v>11246</v>
      </c>
      <c r="L184" s="106">
        <v>22854</v>
      </c>
      <c r="M184">
        <v>15648026</v>
      </c>
      <c r="N184" t="s">
        <v>996</v>
      </c>
      <c r="O184" t="s">
        <v>12</v>
      </c>
      <c r="P184" t="s">
        <v>997</v>
      </c>
      <c r="R184" s="109" t="str">
        <f>IF(OR(P184="SB",Q184="SB"),"SB",0)</f>
        <v>SB</v>
      </c>
      <c r="T184" s="110" t="s">
        <v>998</v>
      </c>
      <c r="V184" s="113" t="str">
        <f>IF(AND(I184&gt;=10000,I184&lt;=19900),"Praha",(IF(AND(I184&gt;=25001,I184&lt;=29501),"Středočeský kraj",(IF(AND(I184&gt;=30100,I184&lt;=34972),"Středočeský kraj",(IF(AND(I184&gt;=35002,I184&lt;=36271),"Karlovarský kraj",(IF(AND(I184&gt;=37001,I184&lt;=39201),"Jihočeský kraj",(IF(AND(I184&gt;=39701,I184&lt;=39901),"Jihočeský kraj",(IF(AND(I184&gt;=39301,I184&lt;=39601),"Kraj Vysočina",(IF(AND(I184&gt;=58001,I184&lt;=59501),"Kraj Vysočina",(IF(AND(I184&gt;=67401,I184&lt;=67602),"Kraj Vysočina",(IF(AND(I184&gt;=40001,I184&lt;=44101),"Ústecký kraj",(IF(AND(I184&gt;=46001,I184&lt;=47201),"Liberecký kraj",(IF(AND(I184&gt;=51202,I184&lt;=51401),"Liberecký kraj",(IF(AND(I184&gt;=53002,I184&lt;=53976),"Pardubický kraj",(IF(AND(I184&gt;=56002,I184&lt;=57201),"Pardubický kraj",(IF(AND(I184&gt;=60200,I184&lt;=67201),"Jihomoravský kraj",(IF(AND(I184&gt;=67801,I184&lt;=68501),"Jihomoravský kraj",(IF(AND(I184&gt;=69002,I184&lt;=69801),"Jihomoravský kraj",(IF(AND(I184&gt;=68601,I184&lt;=68801),"Zlínský kraj",(IF(AND(I184&gt;=75501,I184&lt;=76901),"Zlínský kraj",(IF(AND(I184&gt;=70030,I184&lt;=74901),"Moravskoslezský kraj",(IF(AND(I184&gt;=75000,I184&lt;=75368),"Olomoucký kraj",(IF(AND(I184&gt;=77200,I184&lt;=79862),"Olomoucký kraj",(IF(AND(I184&gt;=50011,I184&lt;=50301),"Královéhradecký kraj",(IF(AND(I184&gt;=54301,I184&lt;=54303),"Královéhradecký kraj","0")))))))))))))))))))))))))))))))))))))))))))))))</f>
        <v>Praha</v>
      </c>
      <c r="AB184" t="s">
        <v>998</v>
      </c>
      <c r="AD184" t="s">
        <v>998</v>
      </c>
      <c r="AE184" t="s">
        <v>998</v>
      </c>
      <c r="AF184" t="s">
        <v>998</v>
      </c>
      <c r="AG184" s="107">
        <v>0</v>
      </c>
      <c r="AH184" s="107">
        <v>0</v>
      </c>
      <c r="AI184" s="107">
        <v>0</v>
      </c>
      <c r="AJ184" t="s">
        <v>1012</v>
      </c>
    </row>
    <row r="185" spans="1:37" x14ac:dyDescent="0.45">
      <c r="A185" t="s">
        <v>1061</v>
      </c>
      <c r="B185" t="s">
        <v>12458</v>
      </c>
      <c r="C185" t="s">
        <v>990</v>
      </c>
      <c r="D185" t="s">
        <v>12459</v>
      </c>
      <c r="E185" t="s">
        <v>992</v>
      </c>
      <c r="F185" t="s">
        <v>10111</v>
      </c>
      <c r="G185">
        <v>417</v>
      </c>
      <c r="H185" t="s">
        <v>12</v>
      </c>
      <c r="I185">
        <v>11000</v>
      </c>
      <c r="J185">
        <v>739627274</v>
      </c>
      <c r="K185" t="s">
        <v>12460</v>
      </c>
      <c r="L185" s="106">
        <v>31664</v>
      </c>
      <c r="M185">
        <v>14719452</v>
      </c>
      <c r="N185" t="s">
        <v>996</v>
      </c>
      <c r="O185" t="s">
        <v>12</v>
      </c>
      <c r="P185" t="s">
        <v>997</v>
      </c>
      <c r="R185" s="109" t="str">
        <f>IF(OR(P185="SB",Q185="SB"),"SB",0)</f>
        <v>SB</v>
      </c>
      <c r="T185" s="110" t="s">
        <v>998</v>
      </c>
      <c r="V185" s="113" t="str">
        <f>IF(AND(I185&gt;=10000,I185&lt;=19900),"Praha",(IF(AND(I185&gt;=25001,I185&lt;=29501),"Středočeský kraj",(IF(AND(I185&gt;=30100,I185&lt;=34972),"Středočeský kraj",(IF(AND(I185&gt;=35002,I185&lt;=36271),"Karlovarský kraj",(IF(AND(I185&gt;=37001,I185&lt;=39201),"Jihočeský kraj",(IF(AND(I185&gt;=39701,I185&lt;=39901),"Jihočeský kraj",(IF(AND(I185&gt;=39301,I185&lt;=39601),"Kraj Vysočina",(IF(AND(I185&gt;=58001,I185&lt;=59501),"Kraj Vysočina",(IF(AND(I185&gt;=67401,I185&lt;=67602),"Kraj Vysočina",(IF(AND(I185&gt;=40001,I185&lt;=44101),"Ústecký kraj",(IF(AND(I185&gt;=46001,I185&lt;=47201),"Liberecký kraj",(IF(AND(I185&gt;=51202,I185&lt;=51401),"Liberecký kraj",(IF(AND(I185&gt;=53002,I185&lt;=53976),"Pardubický kraj",(IF(AND(I185&gt;=56002,I185&lt;=57201),"Pardubický kraj",(IF(AND(I185&gt;=60200,I185&lt;=67201),"Jihomoravský kraj",(IF(AND(I185&gt;=67801,I185&lt;=68501),"Jihomoravský kraj",(IF(AND(I185&gt;=69002,I185&lt;=69801),"Jihomoravský kraj",(IF(AND(I185&gt;=68601,I185&lt;=68801),"Zlínský kraj",(IF(AND(I185&gt;=75501,I185&lt;=76901),"Zlínský kraj",(IF(AND(I185&gt;=70030,I185&lt;=74901),"Moravskoslezský kraj",(IF(AND(I185&gt;=75000,I185&lt;=75368),"Olomoucký kraj",(IF(AND(I185&gt;=77200,I185&lt;=79862),"Olomoucký kraj",(IF(AND(I185&gt;=50011,I185&lt;=50301),"Královéhradecký kraj",(IF(AND(I185&gt;=54301,I185&lt;=54303),"Královéhradecký kraj","0")))))))))))))))))))))))))))))))))))))))))))))))</f>
        <v>Praha</v>
      </c>
      <c r="AB185" t="s">
        <v>998</v>
      </c>
      <c r="AD185" t="s">
        <v>998</v>
      </c>
      <c r="AE185" t="s">
        <v>998</v>
      </c>
      <c r="AF185" t="s">
        <v>998</v>
      </c>
      <c r="AG185" s="107">
        <v>0</v>
      </c>
      <c r="AH185" s="107">
        <v>0</v>
      </c>
      <c r="AI185" s="107">
        <v>0</v>
      </c>
      <c r="AJ185" t="s">
        <v>1012</v>
      </c>
    </row>
    <row r="186" spans="1:37" x14ac:dyDescent="0.45">
      <c r="A186" t="s">
        <v>1307</v>
      </c>
      <c r="B186" t="s">
        <v>12628</v>
      </c>
      <c r="C186" t="s">
        <v>1002</v>
      </c>
      <c r="D186" t="s">
        <v>12629</v>
      </c>
      <c r="E186" t="s">
        <v>992</v>
      </c>
      <c r="F186" t="s">
        <v>12630</v>
      </c>
      <c r="G186">
        <v>184</v>
      </c>
      <c r="H186" t="s">
        <v>1078</v>
      </c>
      <c r="I186">
        <v>11000</v>
      </c>
      <c r="J186">
        <v>721840836</v>
      </c>
      <c r="K186" t="s">
        <v>12631</v>
      </c>
      <c r="L186" s="106">
        <v>29726</v>
      </c>
      <c r="M186">
        <v>13497959</v>
      </c>
      <c r="N186" t="s">
        <v>2373</v>
      </c>
      <c r="O186" t="s">
        <v>1023</v>
      </c>
      <c r="P186" t="s">
        <v>997</v>
      </c>
      <c r="R186" s="109" t="str">
        <f>IF(OR(P186="SB",Q186="SB"),"SB",0)</f>
        <v>SB</v>
      </c>
      <c r="T186" s="110" t="s">
        <v>998</v>
      </c>
      <c r="V186" s="113" t="str">
        <f>IF(AND(I186&gt;=10000,I186&lt;=19900),"Praha",(IF(AND(I186&gt;=25001,I186&lt;=29501),"Středočeský kraj",(IF(AND(I186&gt;=30100,I186&lt;=34972),"Středočeský kraj",(IF(AND(I186&gt;=35002,I186&lt;=36271),"Karlovarský kraj",(IF(AND(I186&gt;=37001,I186&lt;=39201),"Jihočeský kraj",(IF(AND(I186&gt;=39701,I186&lt;=39901),"Jihočeský kraj",(IF(AND(I186&gt;=39301,I186&lt;=39601),"Kraj Vysočina",(IF(AND(I186&gt;=58001,I186&lt;=59501),"Kraj Vysočina",(IF(AND(I186&gt;=67401,I186&lt;=67602),"Kraj Vysočina",(IF(AND(I186&gt;=40001,I186&lt;=44101),"Ústecký kraj",(IF(AND(I186&gt;=46001,I186&lt;=47201),"Liberecký kraj",(IF(AND(I186&gt;=51202,I186&lt;=51401),"Liberecký kraj",(IF(AND(I186&gt;=53002,I186&lt;=53976),"Pardubický kraj",(IF(AND(I186&gt;=56002,I186&lt;=57201),"Pardubický kraj",(IF(AND(I186&gt;=60200,I186&lt;=67201),"Jihomoravský kraj",(IF(AND(I186&gt;=67801,I186&lt;=68501),"Jihomoravský kraj",(IF(AND(I186&gt;=69002,I186&lt;=69801),"Jihomoravský kraj",(IF(AND(I186&gt;=68601,I186&lt;=68801),"Zlínský kraj",(IF(AND(I186&gt;=75501,I186&lt;=76901),"Zlínský kraj",(IF(AND(I186&gt;=70030,I186&lt;=74901),"Moravskoslezský kraj",(IF(AND(I186&gt;=75000,I186&lt;=75368),"Olomoucký kraj",(IF(AND(I186&gt;=77200,I186&lt;=79862),"Olomoucký kraj",(IF(AND(I186&gt;=50011,I186&lt;=50301),"Královéhradecký kraj",(IF(AND(I186&gt;=54301,I186&lt;=54303),"Královéhradecký kraj","0")))))))))))))))))))))))))))))))))))))))))))))))</f>
        <v>Praha</v>
      </c>
      <c r="AB186" t="s">
        <v>998</v>
      </c>
      <c r="AD186" t="s">
        <v>998</v>
      </c>
      <c r="AE186" t="s">
        <v>998</v>
      </c>
      <c r="AF186" t="s">
        <v>998</v>
      </c>
      <c r="AG186" s="107">
        <v>300</v>
      </c>
      <c r="AH186" s="107">
        <v>0</v>
      </c>
      <c r="AI186" s="107">
        <v>0</v>
      </c>
      <c r="AJ186" t="s">
        <v>999</v>
      </c>
      <c r="AK186" s="106">
        <v>44917</v>
      </c>
    </row>
    <row r="187" spans="1:37" x14ac:dyDescent="0.45">
      <c r="A187" t="s">
        <v>1084</v>
      </c>
      <c r="B187" t="s">
        <v>12628</v>
      </c>
      <c r="C187" t="s">
        <v>990</v>
      </c>
      <c r="D187" t="s">
        <v>12634</v>
      </c>
      <c r="E187" t="s">
        <v>992</v>
      </c>
      <c r="F187" t="s">
        <v>12635</v>
      </c>
      <c r="G187">
        <v>12</v>
      </c>
      <c r="H187" t="s">
        <v>1078</v>
      </c>
      <c r="I187">
        <v>11000</v>
      </c>
      <c r="J187">
        <v>420739257515</v>
      </c>
      <c r="K187" t="s">
        <v>12631</v>
      </c>
      <c r="L187" s="106">
        <v>41780</v>
      </c>
      <c r="M187">
        <v>16029053</v>
      </c>
      <c r="N187" t="s">
        <v>2373</v>
      </c>
      <c r="O187" t="s">
        <v>1023</v>
      </c>
      <c r="P187" t="s">
        <v>997</v>
      </c>
      <c r="R187" s="109" t="str">
        <f>IF(OR(P187="SB",Q187="SB"),"SB",0)</f>
        <v>SB</v>
      </c>
      <c r="T187" s="110" t="s">
        <v>998</v>
      </c>
      <c r="V187" s="113" t="str">
        <f>IF(AND(I187&gt;=10000,I187&lt;=19900),"Praha",(IF(AND(I187&gt;=25001,I187&lt;=29501),"Středočeský kraj",(IF(AND(I187&gt;=30100,I187&lt;=34972),"Středočeský kraj",(IF(AND(I187&gt;=35002,I187&lt;=36271),"Karlovarský kraj",(IF(AND(I187&gt;=37001,I187&lt;=39201),"Jihočeský kraj",(IF(AND(I187&gt;=39701,I187&lt;=39901),"Jihočeský kraj",(IF(AND(I187&gt;=39301,I187&lt;=39601),"Kraj Vysočina",(IF(AND(I187&gt;=58001,I187&lt;=59501),"Kraj Vysočina",(IF(AND(I187&gt;=67401,I187&lt;=67602),"Kraj Vysočina",(IF(AND(I187&gt;=40001,I187&lt;=44101),"Ústecký kraj",(IF(AND(I187&gt;=46001,I187&lt;=47201),"Liberecký kraj",(IF(AND(I187&gt;=51202,I187&lt;=51401),"Liberecký kraj",(IF(AND(I187&gt;=53002,I187&lt;=53976),"Pardubický kraj",(IF(AND(I187&gt;=56002,I187&lt;=57201),"Pardubický kraj",(IF(AND(I187&gt;=60200,I187&lt;=67201),"Jihomoravský kraj",(IF(AND(I187&gt;=67801,I187&lt;=68501),"Jihomoravský kraj",(IF(AND(I187&gt;=69002,I187&lt;=69801),"Jihomoravský kraj",(IF(AND(I187&gt;=68601,I187&lt;=68801),"Zlínský kraj",(IF(AND(I187&gt;=75501,I187&lt;=76901),"Zlínský kraj",(IF(AND(I187&gt;=70030,I187&lt;=74901),"Moravskoslezský kraj",(IF(AND(I187&gt;=75000,I187&lt;=75368),"Olomoucký kraj",(IF(AND(I187&gt;=77200,I187&lt;=79862),"Olomoucký kraj",(IF(AND(I187&gt;=50011,I187&lt;=50301),"Královéhradecký kraj",(IF(AND(I187&gt;=54301,I187&lt;=54303),"Královéhradecký kraj","0")))))))))))))))))))))))))))))))))))))))))))))))</f>
        <v>Praha</v>
      </c>
      <c r="AB187" t="s">
        <v>998</v>
      </c>
      <c r="AD187" t="s">
        <v>998</v>
      </c>
      <c r="AE187" t="s">
        <v>998</v>
      </c>
      <c r="AF187" t="s">
        <v>998</v>
      </c>
      <c r="AG187" s="107">
        <v>300</v>
      </c>
      <c r="AH187" s="107">
        <v>0</v>
      </c>
      <c r="AI187" s="107">
        <v>0</v>
      </c>
      <c r="AJ187" t="s">
        <v>999</v>
      </c>
      <c r="AK187" s="106">
        <v>44917</v>
      </c>
    </row>
    <row r="188" spans="1:37" x14ac:dyDescent="0.45">
      <c r="A188" t="s">
        <v>1026</v>
      </c>
      <c r="B188" t="s">
        <v>12946</v>
      </c>
      <c r="C188" t="s">
        <v>990</v>
      </c>
      <c r="D188" t="s">
        <v>12947</v>
      </c>
      <c r="E188" t="s">
        <v>992</v>
      </c>
      <c r="F188" t="s">
        <v>8903</v>
      </c>
      <c r="G188">
        <v>957</v>
      </c>
      <c r="H188" t="s">
        <v>12</v>
      </c>
      <c r="I188">
        <v>11000</v>
      </c>
      <c r="K188" t="s">
        <v>12948</v>
      </c>
      <c r="L188" s="106">
        <v>30295</v>
      </c>
      <c r="M188">
        <v>10753869</v>
      </c>
      <c r="N188" t="s">
        <v>996</v>
      </c>
      <c r="O188" t="s">
        <v>12</v>
      </c>
      <c r="P188" t="s">
        <v>997</v>
      </c>
      <c r="R188" s="109" t="str">
        <f>IF(OR(P188="SB",Q188="SB"),"SB",0)</f>
        <v>SB</v>
      </c>
      <c r="T188" s="110" t="s">
        <v>998</v>
      </c>
      <c r="V188" s="113" t="str">
        <f>IF(AND(I188&gt;=10000,I188&lt;=19900),"Praha",(IF(AND(I188&gt;=25001,I188&lt;=29501),"Středočeský kraj",(IF(AND(I188&gt;=30100,I188&lt;=34972),"Středočeský kraj",(IF(AND(I188&gt;=35002,I188&lt;=36271),"Karlovarský kraj",(IF(AND(I188&gt;=37001,I188&lt;=39201),"Jihočeský kraj",(IF(AND(I188&gt;=39701,I188&lt;=39901),"Jihočeský kraj",(IF(AND(I188&gt;=39301,I188&lt;=39601),"Kraj Vysočina",(IF(AND(I188&gt;=58001,I188&lt;=59501),"Kraj Vysočina",(IF(AND(I188&gt;=67401,I188&lt;=67602),"Kraj Vysočina",(IF(AND(I188&gt;=40001,I188&lt;=44101),"Ústecký kraj",(IF(AND(I188&gt;=46001,I188&lt;=47201),"Liberecký kraj",(IF(AND(I188&gt;=51202,I188&lt;=51401),"Liberecký kraj",(IF(AND(I188&gt;=53002,I188&lt;=53976),"Pardubický kraj",(IF(AND(I188&gt;=56002,I188&lt;=57201),"Pardubický kraj",(IF(AND(I188&gt;=60200,I188&lt;=67201),"Jihomoravský kraj",(IF(AND(I188&gt;=67801,I188&lt;=68501),"Jihomoravský kraj",(IF(AND(I188&gt;=69002,I188&lt;=69801),"Jihomoravský kraj",(IF(AND(I188&gt;=68601,I188&lt;=68801),"Zlínský kraj",(IF(AND(I188&gt;=75501,I188&lt;=76901),"Zlínský kraj",(IF(AND(I188&gt;=70030,I188&lt;=74901),"Moravskoslezský kraj",(IF(AND(I188&gt;=75000,I188&lt;=75368),"Olomoucký kraj",(IF(AND(I188&gt;=77200,I188&lt;=79862),"Olomoucký kraj",(IF(AND(I188&gt;=50011,I188&lt;=50301),"Královéhradecký kraj",(IF(AND(I188&gt;=54301,I188&lt;=54303),"Královéhradecký kraj","0")))))))))))))))))))))))))))))))))))))))))))))))</f>
        <v>Praha</v>
      </c>
      <c r="AB188" t="s">
        <v>998</v>
      </c>
      <c r="AD188" t="s">
        <v>998</v>
      </c>
      <c r="AE188" t="s">
        <v>998</v>
      </c>
      <c r="AF188" t="s">
        <v>998</v>
      </c>
      <c r="AG188" s="107">
        <v>0</v>
      </c>
      <c r="AH188" s="107">
        <v>0</v>
      </c>
      <c r="AI188" s="107">
        <v>0</v>
      </c>
      <c r="AJ188" t="s">
        <v>1012</v>
      </c>
    </row>
    <row r="189" spans="1:37" x14ac:dyDescent="0.45">
      <c r="A189" t="s">
        <v>1687</v>
      </c>
      <c r="B189" t="s">
        <v>13060</v>
      </c>
      <c r="C189" t="s">
        <v>1002</v>
      </c>
      <c r="D189" t="s">
        <v>13061</v>
      </c>
      <c r="E189" t="s">
        <v>992</v>
      </c>
      <c r="F189" t="s">
        <v>13051</v>
      </c>
      <c r="G189">
        <v>14</v>
      </c>
      <c r="H189" t="s">
        <v>1078</v>
      </c>
      <c r="I189">
        <v>11000</v>
      </c>
      <c r="K189" t="s">
        <v>13052</v>
      </c>
      <c r="L189" s="106">
        <v>27495</v>
      </c>
      <c r="M189">
        <v>14084407</v>
      </c>
      <c r="N189" t="s">
        <v>1359</v>
      </c>
      <c r="O189" t="s">
        <v>12</v>
      </c>
      <c r="P189" t="s">
        <v>997</v>
      </c>
      <c r="Q189" t="s">
        <v>1016</v>
      </c>
      <c r="R189" s="109" t="str">
        <f>IF(OR(P189="SB",Q189="SB"),"SB",0)</f>
        <v>SB</v>
      </c>
      <c r="T189" s="110" t="s">
        <v>998</v>
      </c>
      <c r="V189" s="113" t="str">
        <f>IF(AND(I189&gt;=10000,I189&lt;=19900),"Praha",(IF(AND(I189&gt;=25001,I189&lt;=29501),"Středočeský kraj",(IF(AND(I189&gt;=30100,I189&lt;=34972),"Středočeský kraj",(IF(AND(I189&gt;=35002,I189&lt;=36271),"Karlovarský kraj",(IF(AND(I189&gt;=37001,I189&lt;=39201),"Jihočeský kraj",(IF(AND(I189&gt;=39701,I189&lt;=39901),"Jihočeský kraj",(IF(AND(I189&gt;=39301,I189&lt;=39601),"Kraj Vysočina",(IF(AND(I189&gt;=58001,I189&lt;=59501),"Kraj Vysočina",(IF(AND(I189&gt;=67401,I189&lt;=67602),"Kraj Vysočina",(IF(AND(I189&gt;=40001,I189&lt;=44101),"Ústecký kraj",(IF(AND(I189&gt;=46001,I189&lt;=47201),"Liberecký kraj",(IF(AND(I189&gt;=51202,I189&lt;=51401),"Liberecký kraj",(IF(AND(I189&gt;=53002,I189&lt;=53976),"Pardubický kraj",(IF(AND(I189&gt;=56002,I189&lt;=57201),"Pardubický kraj",(IF(AND(I189&gt;=60200,I189&lt;=67201),"Jihomoravský kraj",(IF(AND(I189&gt;=67801,I189&lt;=68501),"Jihomoravský kraj",(IF(AND(I189&gt;=69002,I189&lt;=69801),"Jihomoravský kraj",(IF(AND(I189&gt;=68601,I189&lt;=68801),"Zlínský kraj",(IF(AND(I189&gt;=75501,I189&lt;=76901),"Zlínský kraj",(IF(AND(I189&gt;=70030,I189&lt;=74901),"Moravskoslezský kraj",(IF(AND(I189&gt;=75000,I189&lt;=75368),"Olomoucký kraj",(IF(AND(I189&gt;=77200,I189&lt;=79862),"Olomoucký kraj",(IF(AND(I189&gt;=50011,I189&lt;=50301),"Královéhradecký kraj",(IF(AND(I189&gt;=54301,I189&lt;=54303),"Královéhradecký kraj","0")))))))))))))))))))))))))))))))))))))))))))))))</f>
        <v>Praha</v>
      </c>
      <c r="AB189" t="s">
        <v>998</v>
      </c>
      <c r="AD189" t="s">
        <v>998</v>
      </c>
      <c r="AE189" t="s">
        <v>998</v>
      </c>
      <c r="AF189" t="s">
        <v>998</v>
      </c>
      <c r="AG189" s="107">
        <v>0</v>
      </c>
      <c r="AH189" s="107">
        <v>0</v>
      </c>
      <c r="AI189" s="107">
        <v>0</v>
      </c>
      <c r="AJ189" t="s">
        <v>1012</v>
      </c>
    </row>
    <row r="190" spans="1:37" x14ac:dyDescent="0.45">
      <c r="A190" t="s">
        <v>1264</v>
      </c>
      <c r="B190" t="s">
        <v>14383</v>
      </c>
      <c r="C190" t="s">
        <v>1002</v>
      </c>
      <c r="D190" t="s">
        <v>14384</v>
      </c>
      <c r="E190" t="s">
        <v>992</v>
      </c>
      <c r="F190" t="s">
        <v>1911</v>
      </c>
      <c r="G190">
        <v>3</v>
      </c>
      <c r="H190" t="s">
        <v>12</v>
      </c>
      <c r="I190">
        <v>11000</v>
      </c>
      <c r="K190" t="s">
        <v>14385</v>
      </c>
      <c r="L190" s="106">
        <v>32225</v>
      </c>
      <c r="M190">
        <v>13418440</v>
      </c>
      <c r="N190" t="s">
        <v>996</v>
      </c>
      <c r="O190" t="s">
        <v>12</v>
      </c>
      <c r="P190" t="s">
        <v>997</v>
      </c>
      <c r="R190" s="109" t="str">
        <f>IF(OR(P190="SB",Q190="SB"),"SB",0)</f>
        <v>SB</v>
      </c>
      <c r="T190" s="110" t="s">
        <v>998</v>
      </c>
      <c r="V190" s="113" t="str">
        <f>IF(AND(I190&gt;=10000,I190&lt;=19900),"Praha",(IF(AND(I190&gt;=25001,I190&lt;=29501),"Středočeský kraj",(IF(AND(I190&gt;=30100,I190&lt;=34972),"Středočeský kraj",(IF(AND(I190&gt;=35002,I190&lt;=36271),"Karlovarský kraj",(IF(AND(I190&gt;=37001,I190&lt;=39201),"Jihočeský kraj",(IF(AND(I190&gt;=39701,I190&lt;=39901),"Jihočeský kraj",(IF(AND(I190&gt;=39301,I190&lt;=39601),"Kraj Vysočina",(IF(AND(I190&gt;=58001,I190&lt;=59501),"Kraj Vysočina",(IF(AND(I190&gt;=67401,I190&lt;=67602),"Kraj Vysočina",(IF(AND(I190&gt;=40001,I190&lt;=44101),"Ústecký kraj",(IF(AND(I190&gt;=46001,I190&lt;=47201),"Liberecký kraj",(IF(AND(I190&gt;=51202,I190&lt;=51401),"Liberecký kraj",(IF(AND(I190&gt;=53002,I190&lt;=53976),"Pardubický kraj",(IF(AND(I190&gt;=56002,I190&lt;=57201),"Pardubický kraj",(IF(AND(I190&gt;=60200,I190&lt;=67201),"Jihomoravský kraj",(IF(AND(I190&gt;=67801,I190&lt;=68501),"Jihomoravský kraj",(IF(AND(I190&gt;=69002,I190&lt;=69801),"Jihomoravský kraj",(IF(AND(I190&gt;=68601,I190&lt;=68801),"Zlínský kraj",(IF(AND(I190&gt;=75501,I190&lt;=76901),"Zlínský kraj",(IF(AND(I190&gt;=70030,I190&lt;=74901),"Moravskoslezský kraj",(IF(AND(I190&gt;=75000,I190&lt;=75368),"Olomoucký kraj",(IF(AND(I190&gt;=77200,I190&lt;=79862),"Olomoucký kraj",(IF(AND(I190&gt;=50011,I190&lt;=50301),"Královéhradecký kraj",(IF(AND(I190&gt;=54301,I190&lt;=54303),"Královéhradecký kraj","0")))))))))))))))))))))))))))))))))))))))))))))))</f>
        <v>Praha</v>
      </c>
      <c r="AB190" t="s">
        <v>998</v>
      </c>
      <c r="AD190" t="s">
        <v>998</v>
      </c>
      <c r="AE190" t="s">
        <v>998</v>
      </c>
      <c r="AF190" t="s">
        <v>998</v>
      </c>
      <c r="AG190" s="107">
        <v>0</v>
      </c>
      <c r="AH190" s="107">
        <v>0</v>
      </c>
      <c r="AI190" s="107">
        <v>0</v>
      </c>
      <c r="AJ190" t="s">
        <v>1012</v>
      </c>
    </row>
    <row r="191" spans="1:37" x14ac:dyDescent="0.45">
      <c r="A191" t="s">
        <v>1213</v>
      </c>
      <c r="B191" t="s">
        <v>14529</v>
      </c>
      <c r="C191" t="s">
        <v>1002</v>
      </c>
      <c r="D191" t="s">
        <v>14530</v>
      </c>
      <c r="E191" t="s">
        <v>992</v>
      </c>
      <c r="F191" t="s">
        <v>14531</v>
      </c>
      <c r="G191">
        <v>1789</v>
      </c>
      <c r="H191" t="s">
        <v>4265</v>
      </c>
      <c r="I191">
        <v>11000</v>
      </c>
      <c r="J191">
        <v>775391539</v>
      </c>
      <c r="K191" t="s">
        <v>14532</v>
      </c>
      <c r="L191" s="106">
        <v>39038</v>
      </c>
      <c r="M191">
        <v>14720563</v>
      </c>
      <c r="N191" t="s">
        <v>996</v>
      </c>
      <c r="O191" t="s">
        <v>12</v>
      </c>
      <c r="P191" t="s">
        <v>997</v>
      </c>
      <c r="R191" s="109" t="str">
        <f>IF(OR(P191="SB",Q191="SB"),"SB",0)</f>
        <v>SB</v>
      </c>
      <c r="T191" s="110" t="s">
        <v>998</v>
      </c>
      <c r="V191" s="113" t="str">
        <f>IF(AND(I191&gt;=10000,I191&lt;=19900),"Praha",(IF(AND(I191&gt;=25001,I191&lt;=29501),"Středočeský kraj",(IF(AND(I191&gt;=30100,I191&lt;=34972),"Středočeský kraj",(IF(AND(I191&gt;=35002,I191&lt;=36271),"Karlovarský kraj",(IF(AND(I191&gt;=37001,I191&lt;=39201),"Jihočeský kraj",(IF(AND(I191&gt;=39701,I191&lt;=39901),"Jihočeský kraj",(IF(AND(I191&gt;=39301,I191&lt;=39601),"Kraj Vysočina",(IF(AND(I191&gt;=58001,I191&lt;=59501),"Kraj Vysočina",(IF(AND(I191&gt;=67401,I191&lt;=67602),"Kraj Vysočina",(IF(AND(I191&gt;=40001,I191&lt;=44101),"Ústecký kraj",(IF(AND(I191&gt;=46001,I191&lt;=47201),"Liberecký kraj",(IF(AND(I191&gt;=51202,I191&lt;=51401),"Liberecký kraj",(IF(AND(I191&gt;=53002,I191&lt;=53976),"Pardubický kraj",(IF(AND(I191&gt;=56002,I191&lt;=57201),"Pardubický kraj",(IF(AND(I191&gt;=60200,I191&lt;=67201),"Jihomoravský kraj",(IF(AND(I191&gt;=67801,I191&lt;=68501),"Jihomoravský kraj",(IF(AND(I191&gt;=69002,I191&lt;=69801),"Jihomoravský kraj",(IF(AND(I191&gt;=68601,I191&lt;=68801),"Zlínský kraj",(IF(AND(I191&gt;=75501,I191&lt;=76901),"Zlínský kraj",(IF(AND(I191&gt;=70030,I191&lt;=74901),"Moravskoslezský kraj",(IF(AND(I191&gt;=75000,I191&lt;=75368),"Olomoucký kraj",(IF(AND(I191&gt;=77200,I191&lt;=79862),"Olomoucký kraj",(IF(AND(I191&gt;=50011,I191&lt;=50301),"Královéhradecký kraj",(IF(AND(I191&gt;=54301,I191&lt;=54303),"Královéhradecký kraj","0")))))))))))))))))))))))))))))))))))))))))))))))</f>
        <v>Praha</v>
      </c>
      <c r="AB191" t="s">
        <v>998</v>
      </c>
      <c r="AD191" t="s">
        <v>998</v>
      </c>
      <c r="AE191" t="s">
        <v>998</v>
      </c>
      <c r="AF191" t="s">
        <v>998</v>
      </c>
      <c r="AG191" s="107">
        <v>300</v>
      </c>
      <c r="AH191" s="107">
        <v>0</v>
      </c>
      <c r="AI191" s="107">
        <v>0</v>
      </c>
      <c r="AJ191" t="s">
        <v>999</v>
      </c>
      <c r="AK191" s="106">
        <v>44923</v>
      </c>
    </row>
    <row r="192" spans="1:37" x14ac:dyDescent="0.45">
      <c r="A192" t="s">
        <v>1084</v>
      </c>
      <c r="B192" t="s">
        <v>14584</v>
      </c>
      <c r="C192" t="s">
        <v>990</v>
      </c>
      <c r="D192" t="s">
        <v>14585</v>
      </c>
      <c r="E192" t="s">
        <v>992</v>
      </c>
      <c r="F192" t="s">
        <v>14586</v>
      </c>
      <c r="G192">
        <v>184</v>
      </c>
      <c r="H192" t="s">
        <v>14587</v>
      </c>
      <c r="I192">
        <v>11000</v>
      </c>
      <c r="J192">
        <v>721576617</v>
      </c>
      <c r="K192" t="s">
        <v>14588</v>
      </c>
      <c r="L192" s="106">
        <v>39904</v>
      </c>
      <c r="M192">
        <v>14712984</v>
      </c>
      <c r="N192" t="s">
        <v>996</v>
      </c>
      <c r="O192" t="s">
        <v>12</v>
      </c>
      <c r="P192" t="s">
        <v>997</v>
      </c>
      <c r="R192" s="109" t="str">
        <f>IF(OR(P192="SB",Q192="SB"),"SB",0)</f>
        <v>SB</v>
      </c>
      <c r="T192" s="110" t="s">
        <v>998</v>
      </c>
      <c r="V192" s="113" t="str">
        <f>IF(AND(I192&gt;=10000,I192&lt;=19900),"Praha",(IF(AND(I192&gt;=25001,I192&lt;=29501),"Středočeský kraj",(IF(AND(I192&gt;=30100,I192&lt;=34972),"Středočeský kraj",(IF(AND(I192&gt;=35002,I192&lt;=36271),"Karlovarský kraj",(IF(AND(I192&gt;=37001,I192&lt;=39201),"Jihočeský kraj",(IF(AND(I192&gt;=39701,I192&lt;=39901),"Jihočeský kraj",(IF(AND(I192&gt;=39301,I192&lt;=39601),"Kraj Vysočina",(IF(AND(I192&gt;=58001,I192&lt;=59501),"Kraj Vysočina",(IF(AND(I192&gt;=67401,I192&lt;=67602),"Kraj Vysočina",(IF(AND(I192&gt;=40001,I192&lt;=44101),"Ústecký kraj",(IF(AND(I192&gt;=46001,I192&lt;=47201),"Liberecký kraj",(IF(AND(I192&gt;=51202,I192&lt;=51401),"Liberecký kraj",(IF(AND(I192&gt;=53002,I192&lt;=53976),"Pardubický kraj",(IF(AND(I192&gt;=56002,I192&lt;=57201),"Pardubický kraj",(IF(AND(I192&gt;=60200,I192&lt;=67201),"Jihomoravský kraj",(IF(AND(I192&gt;=67801,I192&lt;=68501),"Jihomoravský kraj",(IF(AND(I192&gt;=69002,I192&lt;=69801),"Jihomoravský kraj",(IF(AND(I192&gt;=68601,I192&lt;=68801),"Zlínský kraj",(IF(AND(I192&gt;=75501,I192&lt;=76901),"Zlínský kraj",(IF(AND(I192&gt;=70030,I192&lt;=74901),"Moravskoslezský kraj",(IF(AND(I192&gt;=75000,I192&lt;=75368),"Olomoucký kraj",(IF(AND(I192&gt;=77200,I192&lt;=79862),"Olomoucký kraj",(IF(AND(I192&gt;=50011,I192&lt;=50301),"Královéhradecký kraj",(IF(AND(I192&gt;=54301,I192&lt;=54303),"Královéhradecký kraj","0")))))))))))))))))))))))))))))))))))))))))))))))</f>
        <v>Praha</v>
      </c>
      <c r="AB192" t="s">
        <v>998</v>
      </c>
      <c r="AD192" t="s">
        <v>998</v>
      </c>
      <c r="AE192" t="s">
        <v>998</v>
      </c>
      <c r="AF192" t="s">
        <v>998</v>
      </c>
      <c r="AG192" s="107">
        <v>300</v>
      </c>
      <c r="AH192" s="107">
        <v>0</v>
      </c>
      <c r="AI192" s="107">
        <v>0</v>
      </c>
      <c r="AJ192" t="s">
        <v>999</v>
      </c>
      <c r="AK192" s="106">
        <v>44923</v>
      </c>
    </row>
    <row r="193" spans="1:37" x14ac:dyDescent="0.45">
      <c r="A193" t="s">
        <v>2101</v>
      </c>
      <c r="B193" t="s">
        <v>15460</v>
      </c>
      <c r="C193" t="s">
        <v>1002</v>
      </c>
      <c r="D193" t="s">
        <v>15461</v>
      </c>
      <c r="E193" t="s">
        <v>992</v>
      </c>
      <c r="F193" t="s">
        <v>15462</v>
      </c>
      <c r="G193">
        <v>121</v>
      </c>
      <c r="H193" t="s">
        <v>1078</v>
      </c>
      <c r="I193">
        <v>11000</v>
      </c>
      <c r="K193" t="s">
        <v>15463</v>
      </c>
      <c r="L193" s="106">
        <v>25660</v>
      </c>
      <c r="M193">
        <v>12978506</v>
      </c>
      <c r="N193" t="s">
        <v>996</v>
      </c>
      <c r="O193" t="s">
        <v>12</v>
      </c>
      <c r="P193" t="s">
        <v>997</v>
      </c>
      <c r="R193" s="109" t="str">
        <f>IF(OR(P193="SB",Q193="SB"),"SB",0)</f>
        <v>SB</v>
      </c>
      <c r="T193" s="110" t="s">
        <v>998</v>
      </c>
      <c r="V193" s="113" t="str">
        <f>IF(AND(I193&gt;=10000,I193&lt;=19900),"Praha",(IF(AND(I193&gt;=25001,I193&lt;=29501),"Středočeský kraj",(IF(AND(I193&gt;=30100,I193&lt;=34972),"Středočeský kraj",(IF(AND(I193&gt;=35002,I193&lt;=36271),"Karlovarský kraj",(IF(AND(I193&gt;=37001,I193&lt;=39201),"Jihočeský kraj",(IF(AND(I193&gt;=39701,I193&lt;=39901),"Jihočeský kraj",(IF(AND(I193&gt;=39301,I193&lt;=39601),"Kraj Vysočina",(IF(AND(I193&gt;=58001,I193&lt;=59501),"Kraj Vysočina",(IF(AND(I193&gt;=67401,I193&lt;=67602),"Kraj Vysočina",(IF(AND(I193&gt;=40001,I193&lt;=44101),"Ústecký kraj",(IF(AND(I193&gt;=46001,I193&lt;=47201),"Liberecký kraj",(IF(AND(I193&gt;=51202,I193&lt;=51401),"Liberecký kraj",(IF(AND(I193&gt;=53002,I193&lt;=53976),"Pardubický kraj",(IF(AND(I193&gt;=56002,I193&lt;=57201),"Pardubický kraj",(IF(AND(I193&gt;=60200,I193&lt;=67201),"Jihomoravský kraj",(IF(AND(I193&gt;=67801,I193&lt;=68501),"Jihomoravský kraj",(IF(AND(I193&gt;=69002,I193&lt;=69801),"Jihomoravský kraj",(IF(AND(I193&gt;=68601,I193&lt;=68801),"Zlínský kraj",(IF(AND(I193&gt;=75501,I193&lt;=76901),"Zlínský kraj",(IF(AND(I193&gt;=70030,I193&lt;=74901),"Moravskoslezský kraj",(IF(AND(I193&gt;=75000,I193&lt;=75368),"Olomoucký kraj",(IF(AND(I193&gt;=77200,I193&lt;=79862),"Olomoucký kraj",(IF(AND(I193&gt;=50011,I193&lt;=50301),"Královéhradecký kraj",(IF(AND(I193&gt;=54301,I193&lt;=54303),"Královéhradecký kraj","0")))))))))))))))))))))))))))))))))))))))))))))))</f>
        <v>Praha</v>
      </c>
      <c r="AB193" t="s">
        <v>998</v>
      </c>
      <c r="AD193" t="s">
        <v>998</v>
      </c>
      <c r="AE193" t="s">
        <v>998</v>
      </c>
      <c r="AF193" t="s">
        <v>998</v>
      </c>
      <c r="AG193" s="107">
        <v>0</v>
      </c>
      <c r="AH193" s="107">
        <v>0</v>
      </c>
      <c r="AI193" s="107">
        <v>0</v>
      </c>
      <c r="AJ193" t="s">
        <v>1012</v>
      </c>
    </row>
    <row r="194" spans="1:37" x14ac:dyDescent="0.45">
      <c r="A194" t="s">
        <v>1411</v>
      </c>
      <c r="B194" t="s">
        <v>10226</v>
      </c>
      <c r="C194" t="s">
        <v>990</v>
      </c>
      <c r="D194" t="s">
        <v>15943</v>
      </c>
      <c r="E194" t="s">
        <v>992</v>
      </c>
      <c r="F194" t="s">
        <v>15940</v>
      </c>
      <c r="G194">
        <v>6</v>
      </c>
      <c r="H194" t="s">
        <v>1078</v>
      </c>
      <c r="I194">
        <v>11000</v>
      </c>
      <c r="K194" t="s">
        <v>4944</v>
      </c>
      <c r="L194" s="106">
        <v>38241</v>
      </c>
      <c r="M194">
        <v>15300442</v>
      </c>
      <c r="N194" t="s">
        <v>1579</v>
      </c>
      <c r="O194" t="s">
        <v>1106</v>
      </c>
      <c r="P194" t="s">
        <v>997</v>
      </c>
      <c r="R194" s="109" t="str">
        <f>IF(OR(P194="SB",Q194="SB"),"SB",0)</f>
        <v>SB</v>
      </c>
      <c r="T194" s="110" t="s">
        <v>998</v>
      </c>
      <c r="V194" s="113" t="str">
        <f>IF(AND(I194&gt;=10000,I194&lt;=19900),"Praha",(IF(AND(I194&gt;=25001,I194&lt;=29501),"Středočeský kraj",(IF(AND(I194&gt;=30100,I194&lt;=34972),"Středočeský kraj",(IF(AND(I194&gt;=35002,I194&lt;=36271),"Karlovarský kraj",(IF(AND(I194&gt;=37001,I194&lt;=39201),"Jihočeský kraj",(IF(AND(I194&gt;=39701,I194&lt;=39901),"Jihočeský kraj",(IF(AND(I194&gt;=39301,I194&lt;=39601),"Kraj Vysočina",(IF(AND(I194&gt;=58001,I194&lt;=59501),"Kraj Vysočina",(IF(AND(I194&gt;=67401,I194&lt;=67602),"Kraj Vysočina",(IF(AND(I194&gt;=40001,I194&lt;=44101),"Ústecký kraj",(IF(AND(I194&gt;=46001,I194&lt;=47201),"Liberecký kraj",(IF(AND(I194&gt;=51202,I194&lt;=51401),"Liberecký kraj",(IF(AND(I194&gt;=53002,I194&lt;=53976),"Pardubický kraj",(IF(AND(I194&gt;=56002,I194&lt;=57201),"Pardubický kraj",(IF(AND(I194&gt;=60200,I194&lt;=67201),"Jihomoravský kraj",(IF(AND(I194&gt;=67801,I194&lt;=68501),"Jihomoravský kraj",(IF(AND(I194&gt;=69002,I194&lt;=69801),"Jihomoravský kraj",(IF(AND(I194&gt;=68601,I194&lt;=68801),"Zlínský kraj",(IF(AND(I194&gt;=75501,I194&lt;=76901),"Zlínský kraj",(IF(AND(I194&gt;=70030,I194&lt;=74901),"Moravskoslezský kraj",(IF(AND(I194&gt;=75000,I194&lt;=75368),"Olomoucký kraj",(IF(AND(I194&gt;=77200,I194&lt;=79862),"Olomoucký kraj",(IF(AND(I194&gt;=50011,I194&lt;=50301),"Královéhradecký kraj",(IF(AND(I194&gt;=54301,I194&lt;=54303),"Královéhradecký kraj","0")))))))))))))))))))))))))))))))))))))))))))))))</f>
        <v>Praha</v>
      </c>
      <c r="AB194" t="s">
        <v>998</v>
      </c>
      <c r="AD194" t="s">
        <v>998</v>
      </c>
      <c r="AE194" t="s">
        <v>998</v>
      </c>
      <c r="AF194" t="s">
        <v>998</v>
      </c>
      <c r="AG194" s="107">
        <v>0</v>
      </c>
      <c r="AH194" s="107">
        <v>0</v>
      </c>
      <c r="AI194" s="107">
        <v>0</v>
      </c>
      <c r="AJ194" t="s">
        <v>1012</v>
      </c>
    </row>
    <row r="195" spans="1:37" x14ac:dyDescent="0.45">
      <c r="A195" t="s">
        <v>1264</v>
      </c>
      <c r="B195" t="s">
        <v>15944</v>
      </c>
      <c r="C195" t="s">
        <v>1002</v>
      </c>
      <c r="D195" t="s">
        <v>15945</v>
      </c>
      <c r="E195" t="s">
        <v>992</v>
      </c>
      <c r="F195" t="s">
        <v>15940</v>
      </c>
      <c r="G195">
        <v>6</v>
      </c>
      <c r="H195" t="s">
        <v>1078</v>
      </c>
      <c r="I195">
        <v>11000</v>
      </c>
      <c r="K195" t="s">
        <v>4944</v>
      </c>
      <c r="L195" s="106">
        <v>27253</v>
      </c>
      <c r="M195">
        <v>15300341</v>
      </c>
      <c r="N195" t="s">
        <v>1579</v>
      </c>
      <c r="O195" t="s">
        <v>1106</v>
      </c>
      <c r="P195" t="s">
        <v>997</v>
      </c>
      <c r="R195" s="109" t="str">
        <f>IF(OR(P195="SB",Q195="SB"),"SB",0)</f>
        <v>SB</v>
      </c>
      <c r="T195" s="110" t="s">
        <v>998</v>
      </c>
      <c r="V195" s="113" t="str">
        <f>IF(AND(I195&gt;=10000,I195&lt;=19900),"Praha",(IF(AND(I195&gt;=25001,I195&lt;=29501),"Středočeský kraj",(IF(AND(I195&gt;=30100,I195&lt;=34972),"Středočeský kraj",(IF(AND(I195&gt;=35002,I195&lt;=36271),"Karlovarský kraj",(IF(AND(I195&gt;=37001,I195&lt;=39201),"Jihočeský kraj",(IF(AND(I195&gt;=39701,I195&lt;=39901),"Jihočeský kraj",(IF(AND(I195&gt;=39301,I195&lt;=39601),"Kraj Vysočina",(IF(AND(I195&gt;=58001,I195&lt;=59501),"Kraj Vysočina",(IF(AND(I195&gt;=67401,I195&lt;=67602),"Kraj Vysočina",(IF(AND(I195&gt;=40001,I195&lt;=44101),"Ústecký kraj",(IF(AND(I195&gt;=46001,I195&lt;=47201),"Liberecký kraj",(IF(AND(I195&gt;=51202,I195&lt;=51401),"Liberecký kraj",(IF(AND(I195&gt;=53002,I195&lt;=53976),"Pardubický kraj",(IF(AND(I195&gt;=56002,I195&lt;=57201),"Pardubický kraj",(IF(AND(I195&gt;=60200,I195&lt;=67201),"Jihomoravský kraj",(IF(AND(I195&gt;=67801,I195&lt;=68501),"Jihomoravský kraj",(IF(AND(I195&gt;=69002,I195&lt;=69801),"Jihomoravský kraj",(IF(AND(I195&gt;=68601,I195&lt;=68801),"Zlínský kraj",(IF(AND(I195&gt;=75501,I195&lt;=76901),"Zlínský kraj",(IF(AND(I195&gt;=70030,I195&lt;=74901),"Moravskoslezský kraj",(IF(AND(I195&gt;=75000,I195&lt;=75368),"Olomoucký kraj",(IF(AND(I195&gt;=77200,I195&lt;=79862),"Olomoucký kraj",(IF(AND(I195&gt;=50011,I195&lt;=50301),"Královéhradecký kraj",(IF(AND(I195&gt;=54301,I195&lt;=54303),"Královéhradecký kraj","0")))))))))))))))))))))))))))))))))))))))))))))))</f>
        <v>Praha</v>
      </c>
      <c r="AB195" t="s">
        <v>998</v>
      </c>
      <c r="AD195" t="s">
        <v>998</v>
      </c>
      <c r="AE195" t="s">
        <v>998</v>
      </c>
      <c r="AF195" t="s">
        <v>998</v>
      </c>
      <c r="AG195" s="107">
        <v>0</v>
      </c>
      <c r="AH195" s="107">
        <v>0</v>
      </c>
      <c r="AI195" s="107">
        <v>0</v>
      </c>
      <c r="AJ195" t="s">
        <v>1012</v>
      </c>
    </row>
    <row r="196" spans="1:37" x14ac:dyDescent="0.45">
      <c r="A196" t="s">
        <v>1806</v>
      </c>
      <c r="B196" t="s">
        <v>16268</v>
      </c>
      <c r="C196" t="s">
        <v>1002</v>
      </c>
      <c r="D196" t="s">
        <v>16269</v>
      </c>
      <c r="E196" t="s">
        <v>992</v>
      </c>
      <c r="F196" t="s">
        <v>6704</v>
      </c>
      <c r="G196">
        <v>14</v>
      </c>
      <c r="H196" t="s">
        <v>1078</v>
      </c>
      <c r="I196">
        <v>11000</v>
      </c>
      <c r="K196" t="s">
        <v>16270</v>
      </c>
      <c r="L196" s="106">
        <v>30046</v>
      </c>
      <c r="M196">
        <v>11431354</v>
      </c>
      <c r="N196" t="s">
        <v>2743</v>
      </c>
      <c r="O196" t="s">
        <v>12</v>
      </c>
      <c r="P196" t="s">
        <v>997</v>
      </c>
      <c r="R196" s="109" t="str">
        <f>IF(OR(P196="SB",Q196="SB"),"SB",0)</f>
        <v>SB</v>
      </c>
      <c r="T196" s="110" t="s">
        <v>998</v>
      </c>
      <c r="V196" s="113" t="str">
        <f>IF(AND(I196&gt;=10000,I196&lt;=19900),"Praha",(IF(AND(I196&gt;=25001,I196&lt;=29501),"Středočeský kraj",(IF(AND(I196&gt;=30100,I196&lt;=34972),"Středočeský kraj",(IF(AND(I196&gt;=35002,I196&lt;=36271),"Karlovarský kraj",(IF(AND(I196&gt;=37001,I196&lt;=39201),"Jihočeský kraj",(IF(AND(I196&gt;=39701,I196&lt;=39901),"Jihočeský kraj",(IF(AND(I196&gt;=39301,I196&lt;=39601),"Kraj Vysočina",(IF(AND(I196&gt;=58001,I196&lt;=59501),"Kraj Vysočina",(IF(AND(I196&gt;=67401,I196&lt;=67602),"Kraj Vysočina",(IF(AND(I196&gt;=40001,I196&lt;=44101),"Ústecký kraj",(IF(AND(I196&gt;=46001,I196&lt;=47201),"Liberecký kraj",(IF(AND(I196&gt;=51202,I196&lt;=51401),"Liberecký kraj",(IF(AND(I196&gt;=53002,I196&lt;=53976),"Pardubický kraj",(IF(AND(I196&gt;=56002,I196&lt;=57201),"Pardubický kraj",(IF(AND(I196&gt;=60200,I196&lt;=67201),"Jihomoravský kraj",(IF(AND(I196&gt;=67801,I196&lt;=68501),"Jihomoravský kraj",(IF(AND(I196&gt;=69002,I196&lt;=69801),"Jihomoravský kraj",(IF(AND(I196&gt;=68601,I196&lt;=68801),"Zlínský kraj",(IF(AND(I196&gt;=75501,I196&lt;=76901),"Zlínský kraj",(IF(AND(I196&gt;=70030,I196&lt;=74901),"Moravskoslezský kraj",(IF(AND(I196&gt;=75000,I196&lt;=75368),"Olomoucký kraj",(IF(AND(I196&gt;=77200,I196&lt;=79862),"Olomoucký kraj",(IF(AND(I196&gt;=50011,I196&lt;=50301),"Královéhradecký kraj",(IF(AND(I196&gt;=54301,I196&lt;=54303),"Královéhradecký kraj","0")))))))))))))))))))))))))))))))))))))))))))))))</f>
        <v>Praha</v>
      </c>
      <c r="AB196" t="s">
        <v>998</v>
      </c>
      <c r="AD196" t="s">
        <v>998</v>
      </c>
      <c r="AE196" t="s">
        <v>998</v>
      </c>
      <c r="AF196" t="s">
        <v>998</v>
      </c>
      <c r="AG196" s="107">
        <v>300</v>
      </c>
      <c r="AH196" s="107">
        <v>0</v>
      </c>
      <c r="AI196" s="107">
        <v>0</v>
      </c>
      <c r="AJ196" t="s">
        <v>999</v>
      </c>
      <c r="AK196" s="106">
        <v>44924</v>
      </c>
    </row>
    <row r="197" spans="1:37" x14ac:dyDescent="0.45">
      <c r="A197" t="s">
        <v>3703</v>
      </c>
      <c r="B197" t="s">
        <v>16494</v>
      </c>
      <c r="C197" t="s">
        <v>1002</v>
      </c>
      <c r="D197" t="s">
        <v>16495</v>
      </c>
      <c r="E197" t="s">
        <v>992</v>
      </c>
      <c r="F197" t="s">
        <v>16496</v>
      </c>
      <c r="G197">
        <v>120</v>
      </c>
      <c r="H197" t="s">
        <v>1266</v>
      </c>
      <c r="I197">
        <v>11000</v>
      </c>
      <c r="K197" t="s">
        <v>16497</v>
      </c>
      <c r="L197" s="106">
        <v>27070</v>
      </c>
      <c r="M197">
        <v>13027309</v>
      </c>
      <c r="N197" t="s">
        <v>996</v>
      </c>
      <c r="O197" t="s">
        <v>12</v>
      </c>
      <c r="P197" t="s">
        <v>997</v>
      </c>
      <c r="R197" s="109" t="str">
        <f>IF(OR(P197="SB",Q197="SB"),"SB",0)</f>
        <v>SB</v>
      </c>
      <c r="T197" s="110" t="s">
        <v>998</v>
      </c>
      <c r="V197" s="113" t="str">
        <f>IF(AND(I197&gt;=10000,I197&lt;=19900),"Praha",(IF(AND(I197&gt;=25001,I197&lt;=29501),"Středočeský kraj",(IF(AND(I197&gt;=30100,I197&lt;=34972),"Středočeský kraj",(IF(AND(I197&gt;=35002,I197&lt;=36271),"Karlovarský kraj",(IF(AND(I197&gt;=37001,I197&lt;=39201),"Jihočeský kraj",(IF(AND(I197&gt;=39701,I197&lt;=39901),"Jihočeský kraj",(IF(AND(I197&gt;=39301,I197&lt;=39601),"Kraj Vysočina",(IF(AND(I197&gt;=58001,I197&lt;=59501),"Kraj Vysočina",(IF(AND(I197&gt;=67401,I197&lt;=67602),"Kraj Vysočina",(IF(AND(I197&gt;=40001,I197&lt;=44101),"Ústecký kraj",(IF(AND(I197&gt;=46001,I197&lt;=47201),"Liberecký kraj",(IF(AND(I197&gt;=51202,I197&lt;=51401),"Liberecký kraj",(IF(AND(I197&gt;=53002,I197&lt;=53976),"Pardubický kraj",(IF(AND(I197&gt;=56002,I197&lt;=57201),"Pardubický kraj",(IF(AND(I197&gt;=60200,I197&lt;=67201),"Jihomoravský kraj",(IF(AND(I197&gt;=67801,I197&lt;=68501),"Jihomoravský kraj",(IF(AND(I197&gt;=69002,I197&lt;=69801),"Jihomoravský kraj",(IF(AND(I197&gt;=68601,I197&lt;=68801),"Zlínský kraj",(IF(AND(I197&gt;=75501,I197&lt;=76901),"Zlínský kraj",(IF(AND(I197&gt;=70030,I197&lt;=74901),"Moravskoslezský kraj",(IF(AND(I197&gt;=75000,I197&lt;=75368),"Olomoucký kraj",(IF(AND(I197&gt;=77200,I197&lt;=79862),"Olomoucký kraj",(IF(AND(I197&gt;=50011,I197&lt;=50301),"Královéhradecký kraj",(IF(AND(I197&gt;=54301,I197&lt;=54303),"Královéhradecký kraj","0")))))))))))))))))))))))))))))))))))))))))))))))</f>
        <v>Praha</v>
      </c>
      <c r="AB197" t="s">
        <v>998</v>
      </c>
      <c r="AD197" t="s">
        <v>998</v>
      </c>
      <c r="AE197" t="s">
        <v>998</v>
      </c>
      <c r="AF197" t="s">
        <v>998</v>
      </c>
      <c r="AG197" s="107">
        <v>0</v>
      </c>
      <c r="AH197" s="107">
        <v>0</v>
      </c>
      <c r="AI197" s="107">
        <v>0</v>
      </c>
      <c r="AJ197" t="s">
        <v>1012</v>
      </c>
    </row>
    <row r="198" spans="1:37" x14ac:dyDescent="0.45">
      <c r="A198" t="s">
        <v>1727</v>
      </c>
      <c r="B198" t="s">
        <v>19234</v>
      </c>
      <c r="C198" t="s">
        <v>1002</v>
      </c>
      <c r="D198" t="s">
        <v>19235</v>
      </c>
      <c r="E198" t="s">
        <v>992</v>
      </c>
      <c r="F198" t="s">
        <v>11535</v>
      </c>
      <c r="G198">
        <v>1371</v>
      </c>
      <c r="H198" t="s">
        <v>1078</v>
      </c>
      <c r="I198">
        <v>11000</v>
      </c>
      <c r="K198" t="s">
        <v>19236</v>
      </c>
      <c r="L198" s="106">
        <v>28094</v>
      </c>
      <c r="M198">
        <v>13024376</v>
      </c>
      <c r="N198" t="s">
        <v>996</v>
      </c>
      <c r="O198" t="s">
        <v>12</v>
      </c>
      <c r="P198" t="s">
        <v>997</v>
      </c>
      <c r="R198" s="109" t="str">
        <f>IF(OR(P198="SB",Q198="SB"),"SB",0)</f>
        <v>SB</v>
      </c>
      <c r="T198" s="110" t="s">
        <v>998</v>
      </c>
      <c r="V198" s="113" t="str">
        <f>IF(AND(I198&gt;=10000,I198&lt;=19900),"Praha",(IF(AND(I198&gt;=25001,I198&lt;=29501),"Středočeský kraj",(IF(AND(I198&gt;=30100,I198&lt;=34972),"Středočeský kraj",(IF(AND(I198&gt;=35002,I198&lt;=36271),"Karlovarský kraj",(IF(AND(I198&gt;=37001,I198&lt;=39201),"Jihočeský kraj",(IF(AND(I198&gt;=39701,I198&lt;=39901),"Jihočeský kraj",(IF(AND(I198&gt;=39301,I198&lt;=39601),"Kraj Vysočina",(IF(AND(I198&gt;=58001,I198&lt;=59501),"Kraj Vysočina",(IF(AND(I198&gt;=67401,I198&lt;=67602),"Kraj Vysočina",(IF(AND(I198&gt;=40001,I198&lt;=44101),"Ústecký kraj",(IF(AND(I198&gt;=46001,I198&lt;=47201),"Liberecký kraj",(IF(AND(I198&gt;=51202,I198&lt;=51401),"Liberecký kraj",(IF(AND(I198&gt;=53002,I198&lt;=53976),"Pardubický kraj",(IF(AND(I198&gt;=56002,I198&lt;=57201),"Pardubický kraj",(IF(AND(I198&gt;=60200,I198&lt;=67201),"Jihomoravský kraj",(IF(AND(I198&gt;=67801,I198&lt;=68501),"Jihomoravský kraj",(IF(AND(I198&gt;=69002,I198&lt;=69801),"Jihomoravský kraj",(IF(AND(I198&gt;=68601,I198&lt;=68801),"Zlínský kraj",(IF(AND(I198&gt;=75501,I198&lt;=76901),"Zlínský kraj",(IF(AND(I198&gt;=70030,I198&lt;=74901),"Moravskoslezský kraj",(IF(AND(I198&gt;=75000,I198&lt;=75368),"Olomoucký kraj",(IF(AND(I198&gt;=77200,I198&lt;=79862),"Olomoucký kraj",(IF(AND(I198&gt;=50011,I198&lt;=50301),"Královéhradecký kraj",(IF(AND(I198&gt;=54301,I198&lt;=54303),"Královéhradecký kraj","0")))))))))))))))))))))))))))))))))))))))))))))))</f>
        <v>Praha</v>
      </c>
      <c r="AB198" t="s">
        <v>998</v>
      </c>
      <c r="AD198" t="s">
        <v>998</v>
      </c>
      <c r="AE198" t="s">
        <v>998</v>
      </c>
      <c r="AF198" t="s">
        <v>998</v>
      </c>
      <c r="AG198" s="107">
        <v>0</v>
      </c>
      <c r="AH198" s="107">
        <v>0</v>
      </c>
      <c r="AI198" s="107">
        <v>0</v>
      </c>
      <c r="AJ198" t="s">
        <v>1012</v>
      </c>
    </row>
    <row r="199" spans="1:37" x14ac:dyDescent="0.45">
      <c r="A199" t="s">
        <v>1037</v>
      </c>
      <c r="B199" t="s">
        <v>1709</v>
      </c>
      <c r="C199" t="s">
        <v>990</v>
      </c>
      <c r="D199" t="s">
        <v>1710</v>
      </c>
      <c r="E199" t="s">
        <v>992</v>
      </c>
      <c r="F199" t="s">
        <v>1711</v>
      </c>
      <c r="G199">
        <v>4</v>
      </c>
      <c r="H199" t="s">
        <v>1078</v>
      </c>
      <c r="I199">
        <v>11000</v>
      </c>
      <c r="K199" t="s">
        <v>1712</v>
      </c>
      <c r="L199" s="106">
        <v>30165</v>
      </c>
      <c r="M199">
        <v>11017890</v>
      </c>
      <c r="N199" t="s">
        <v>1698</v>
      </c>
      <c r="O199" t="s">
        <v>12</v>
      </c>
      <c r="P199" t="s">
        <v>997</v>
      </c>
      <c r="R199" s="109" t="str">
        <f>IF(OR(P199="SB",Q199="SB"),"SB",0)</f>
        <v>SB</v>
      </c>
      <c r="V199" s="113" t="str">
        <f>IF(AND(I199&gt;=10000,I199&lt;=19900),"Praha",(IF(AND(I199&gt;=25001,I199&lt;=29501),"Středočeský kraj",(IF(AND(I199&gt;=30100,I199&lt;=34972),"Středočeský kraj",(IF(AND(I199&gt;=35002,I199&lt;=36271),"Karlovarský kraj",(IF(AND(I199&gt;=37001,I199&lt;=39201),"Jihočeský kraj",(IF(AND(I199&gt;=39701,I199&lt;=39901),"Jihočeský kraj",(IF(AND(I199&gt;=39301,I199&lt;=39601),"Kraj Vysočina",(IF(AND(I199&gt;=58001,I199&lt;=59501),"Kraj Vysočina",(IF(AND(I199&gt;=67401,I199&lt;=67602),"Kraj Vysočina",(IF(AND(I199&gt;=40001,I199&lt;=44101),"Ústecký kraj",(IF(AND(I199&gt;=46001,I199&lt;=47201),"Liberecký kraj",(IF(AND(I199&gt;=51202,I199&lt;=51401),"Liberecký kraj",(IF(AND(I199&gt;=53002,I199&lt;=53976),"Pardubický kraj",(IF(AND(I199&gt;=56002,I199&lt;=57201),"Pardubický kraj",(IF(AND(I199&gt;=60200,I199&lt;=67201),"Jihomoravský kraj",(IF(AND(I199&gt;=67801,I199&lt;=68501),"Jihomoravský kraj",(IF(AND(I199&gt;=69002,I199&lt;=69801),"Jihomoravský kraj",(IF(AND(I199&gt;=68601,I199&lt;=68801),"Zlínský kraj",(IF(AND(I199&gt;=75501,I199&lt;=76901),"Zlínský kraj",(IF(AND(I199&gt;=70030,I199&lt;=74901),"Moravskoslezský kraj",(IF(AND(I199&gt;=75000,I199&lt;=75368),"Olomoucký kraj",(IF(AND(I199&gt;=77200,I199&lt;=79862),"Olomoucký kraj",(IF(AND(I199&gt;=50011,I199&lt;=50301),"Královéhradecký kraj",(IF(AND(I199&gt;=54301,I199&lt;=54303),"Královéhradecký kraj","0")))))))))))))))))))))))))))))))))))))))))))))))</f>
        <v>Praha</v>
      </c>
      <c r="AD199" t="s">
        <v>998</v>
      </c>
      <c r="AE199" t="s">
        <v>998</v>
      </c>
      <c r="AF199" t="s">
        <v>998</v>
      </c>
      <c r="AG199" s="107">
        <v>300</v>
      </c>
      <c r="AH199" s="107">
        <v>0</v>
      </c>
      <c r="AI199" s="107">
        <v>0</v>
      </c>
      <c r="AJ199" t="s">
        <v>999</v>
      </c>
      <c r="AK199" s="106">
        <v>44921</v>
      </c>
    </row>
    <row r="200" spans="1:37" x14ac:dyDescent="0.45">
      <c r="A200" t="s">
        <v>1860</v>
      </c>
      <c r="B200" t="s">
        <v>8680</v>
      </c>
      <c r="C200" t="s">
        <v>1002</v>
      </c>
      <c r="D200" t="s">
        <v>11242</v>
      </c>
      <c r="E200" t="s">
        <v>992</v>
      </c>
      <c r="F200" t="s">
        <v>4235</v>
      </c>
      <c r="G200">
        <v>1</v>
      </c>
      <c r="H200" t="s">
        <v>1078</v>
      </c>
      <c r="I200">
        <v>11000</v>
      </c>
      <c r="K200" t="s">
        <v>11243</v>
      </c>
      <c r="L200" s="106">
        <v>34781</v>
      </c>
      <c r="M200">
        <v>10950802</v>
      </c>
      <c r="N200" t="s">
        <v>1467</v>
      </c>
      <c r="O200" t="s">
        <v>1050</v>
      </c>
      <c r="P200" t="s">
        <v>997</v>
      </c>
      <c r="Q200" t="s">
        <v>1011</v>
      </c>
      <c r="R200" s="109" t="str">
        <f>IF(OR(P200="SB",Q200="SB"),"SB",0)</f>
        <v>SB</v>
      </c>
      <c r="V200" s="113" t="str">
        <f>IF(AND(I200&gt;=10000,I200&lt;=19900),"Praha",(IF(AND(I200&gt;=25001,I200&lt;=29501),"Středočeský kraj",(IF(AND(I200&gt;=30100,I200&lt;=34972),"Středočeský kraj",(IF(AND(I200&gt;=35002,I200&lt;=36271),"Karlovarský kraj",(IF(AND(I200&gt;=37001,I200&lt;=39201),"Jihočeský kraj",(IF(AND(I200&gt;=39701,I200&lt;=39901),"Jihočeský kraj",(IF(AND(I200&gt;=39301,I200&lt;=39601),"Kraj Vysočina",(IF(AND(I200&gt;=58001,I200&lt;=59501),"Kraj Vysočina",(IF(AND(I200&gt;=67401,I200&lt;=67602),"Kraj Vysočina",(IF(AND(I200&gt;=40001,I200&lt;=44101),"Ústecký kraj",(IF(AND(I200&gt;=46001,I200&lt;=47201),"Liberecký kraj",(IF(AND(I200&gt;=51202,I200&lt;=51401),"Liberecký kraj",(IF(AND(I200&gt;=53002,I200&lt;=53976),"Pardubický kraj",(IF(AND(I200&gt;=56002,I200&lt;=57201),"Pardubický kraj",(IF(AND(I200&gt;=60200,I200&lt;=67201),"Jihomoravský kraj",(IF(AND(I200&gt;=67801,I200&lt;=68501),"Jihomoravský kraj",(IF(AND(I200&gt;=69002,I200&lt;=69801),"Jihomoravský kraj",(IF(AND(I200&gt;=68601,I200&lt;=68801),"Zlínský kraj",(IF(AND(I200&gt;=75501,I200&lt;=76901),"Zlínský kraj",(IF(AND(I200&gt;=70030,I200&lt;=74901),"Moravskoslezský kraj",(IF(AND(I200&gt;=75000,I200&lt;=75368),"Olomoucký kraj",(IF(AND(I200&gt;=77200,I200&lt;=79862),"Olomoucký kraj",(IF(AND(I200&gt;=50011,I200&lt;=50301),"Královéhradecký kraj",(IF(AND(I200&gt;=54301,I200&lt;=54303),"Královéhradecký kraj","0")))))))))))))))))))))))))))))))))))))))))))))))</f>
        <v>Praha</v>
      </c>
      <c r="AB200" t="s">
        <v>11244</v>
      </c>
      <c r="AD200" t="s">
        <v>998</v>
      </c>
      <c r="AE200" t="s">
        <v>998</v>
      </c>
      <c r="AF200" t="s">
        <v>998</v>
      </c>
      <c r="AG200" s="107">
        <v>300</v>
      </c>
      <c r="AH200" s="107">
        <v>0</v>
      </c>
      <c r="AI200" s="107">
        <v>0</v>
      </c>
      <c r="AJ200" t="s">
        <v>999</v>
      </c>
      <c r="AK200" s="106">
        <v>44902</v>
      </c>
    </row>
    <row r="201" spans="1:37" x14ac:dyDescent="0.45">
      <c r="A201" t="s">
        <v>1007</v>
      </c>
      <c r="B201" t="s">
        <v>13013</v>
      </c>
      <c r="C201" t="s">
        <v>990</v>
      </c>
      <c r="D201" t="s">
        <v>13014</v>
      </c>
      <c r="E201" t="s">
        <v>992</v>
      </c>
      <c r="F201" t="s">
        <v>10253</v>
      </c>
      <c r="G201">
        <v>25</v>
      </c>
      <c r="H201" t="s">
        <v>1078</v>
      </c>
      <c r="I201">
        <v>11000</v>
      </c>
      <c r="K201" t="s">
        <v>13015</v>
      </c>
      <c r="L201" s="106">
        <v>35566</v>
      </c>
      <c r="M201">
        <v>10614433</v>
      </c>
      <c r="N201" t="s">
        <v>2743</v>
      </c>
      <c r="O201" t="s">
        <v>12</v>
      </c>
      <c r="P201" t="s">
        <v>997</v>
      </c>
      <c r="R201" s="109" t="str">
        <f>IF(OR(P201="SB",Q201="SB"),"SB",0)</f>
        <v>SB</v>
      </c>
      <c r="V201" s="113" t="str">
        <f>IF(AND(I201&gt;=10000,I201&lt;=19900),"Praha",(IF(AND(I201&gt;=25001,I201&lt;=29501),"Středočeský kraj",(IF(AND(I201&gt;=30100,I201&lt;=34972),"Středočeský kraj",(IF(AND(I201&gt;=35002,I201&lt;=36271),"Karlovarský kraj",(IF(AND(I201&gt;=37001,I201&lt;=39201),"Jihočeský kraj",(IF(AND(I201&gt;=39701,I201&lt;=39901),"Jihočeský kraj",(IF(AND(I201&gt;=39301,I201&lt;=39601),"Kraj Vysočina",(IF(AND(I201&gt;=58001,I201&lt;=59501),"Kraj Vysočina",(IF(AND(I201&gt;=67401,I201&lt;=67602),"Kraj Vysočina",(IF(AND(I201&gt;=40001,I201&lt;=44101),"Ústecký kraj",(IF(AND(I201&gt;=46001,I201&lt;=47201),"Liberecký kraj",(IF(AND(I201&gt;=51202,I201&lt;=51401),"Liberecký kraj",(IF(AND(I201&gt;=53002,I201&lt;=53976),"Pardubický kraj",(IF(AND(I201&gt;=56002,I201&lt;=57201),"Pardubický kraj",(IF(AND(I201&gt;=60200,I201&lt;=67201),"Jihomoravský kraj",(IF(AND(I201&gt;=67801,I201&lt;=68501),"Jihomoravský kraj",(IF(AND(I201&gt;=69002,I201&lt;=69801),"Jihomoravský kraj",(IF(AND(I201&gt;=68601,I201&lt;=68801),"Zlínský kraj",(IF(AND(I201&gt;=75501,I201&lt;=76901),"Zlínský kraj",(IF(AND(I201&gt;=70030,I201&lt;=74901),"Moravskoslezský kraj",(IF(AND(I201&gt;=75000,I201&lt;=75368),"Olomoucký kraj",(IF(AND(I201&gt;=77200,I201&lt;=79862),"Olomoucký kraj",(IF(AND(I201&gt;=50011,I201&lt;=50301),"Královéhradecký kraj",(IF(AND(I201&gt;=54301,I201&lt;=54303),"Královéhradecký kraj","0")))))))))))))))))))))))))))))))))))))))))))))))</f>
        <v>Praha</v>
      </c>
      <c r="AD201" t="s">
        <v>998</v>
      </c>
      <c r="AE201" t="s">
        <v>998</v>
      </c>
      <c r="AF201" t="s">
        <v>998</v>
      </c>
      <c r="AG201" s="107">
        <v>300</v>
      </c>
      <c r="AH201" s="107">
        <v>0</v>
      </c>
      <c r="AI201" s="107">
        <v>0</v>
      </c>
      <c r="AJ201" t="s">
        <v>999</v>
      </c>
      <c r="AK201" s="106">
        <v>44924</v>
      </c>
    </row>
    <row r="202" spans="1:37" x14ac:dyDescent="0.45">
      <c r="A202" t="s">
        <v>1407</v>
      </c>
      <c r="B202" t="s">
        <v>13786</v>
      </c>
      <c r="C202" t="s">
        <v>1002</v>
      </c>
      <c r="D202" t="s">
        <v>13787</v>
      </c>
      <c r="E202" t="s">
        <v>992</v>
      </c>
      <c r="F202" t="s">
        <v>13788</v>
      </c>
      <c r="G202">
        <v>1789</v>
      </c>
      <c r="H202" t="s">
        <v>13789</v>
      </c>
      <c r="I202">
        <v>11000</v>
      </c>
      <c r="J202">
        <v>775391539</v>
      </c>
      <c r="K202" t="s">
        <v>13790</v>
      </c>
      <c r="L202" s="106">
        <v>38898</v>
      </c>
      <c r="M202">
        <v>14694901</v>
      </c>
      <c r="N202" t="s">
        <v>996</v>
      </c>
      <c r="O202" t="s">
        <v>12</v>
      </c>
      <c r="P202" t="s">
        <v>997</v>
      </c>
      <c r="R202" s="109" t="str">
        <f>IF(OR(P202="SB",Q202="SB"),"SB",0)</f>
        <v>SB</v>
      </c>
      <c r="V202" s="113" t="str">
        <f>IF(AND(I202&gt;=10000,I202&lt;=19900),"Praha",(IF(AND(I202&gt;=25001,I202&lt;=29501),"Středočeský kraj",(IF(AND(I202&gt;=30100,I202&lt;=34972),"Středočeský kraj",(IF(AND(I202&gt;=35002,I202&lt;=36271),"Karlovarský kraj",(IF(AND(I202&gt;=37001,I202&lt;=39201),"Jihočeský kraj",(IF(AND(I202&gt;=39701,I202&lt;=39901),"Jihočeský kraj",(IF(AND(I202&gt;=39301,I202&lt;=39601),"Kraj Vysočina",(IF(AND(I202&gt;=58001,I202&lt;=59501),"Kraj Vysočina",(IF(AND(I202&gt;=67401,I202&lt;=67602),"Kraj Vysočina",(IF(AND(I202&gt;=40001,I202&lt;=44101),"Ústecký kraj",(IF(AND(I202&gt;=46001,I202&lt;=47201),"Liberecký kraj",(IF(AND(I202&gt;=51202,I202&lt;=51401),"Liberecký kraj",(IF(AND(I202&gt;=53002,I202&lt;=53976),"Pardubický kraj",(IF(AND(I202&gt;=56002,I202&lt;=57201),"Pardubický kraj",(IF(AND(I202&gt;=60200,I202&lt;=67201),"Jihomoravský kraj",(IF(AND(I202&gt;=67801,I202&lt;=68501),"Jihomoravský kraj",(IF(AND(I202&gt;=69002,I202&lt;=69801),"Jihomoravský kraj",(IF(AND(I202&gt;=68601,I202&lt;=68801),"Zlínský kraj",(IF(AND(I202&gt;=75501,I202&lt;=76901),"Zlínský kraj",(IF(AND(I202&gt;=70030,I202&lt;=74901),"Moravskoslezský kraj",(IF(AND(I202&gt;=75000,I202&lt;=75368),"Olomoucký kraj",(IF(AND(I202&gt;=77200,I202&lt;=79862),"Olomoucký kraj",(IF(AND(I202&gt;=50011,I202&lt;=50301),"Královéhradecký kraj",(IF(AND(I202&gt;=54301,I202&lt;=54303),"Královéhradecký kraj","0")))))))))))))))))))))))))))))))))))))))))))))))</f>
        <v>Praha</v>
      </c>
      <c r="AD202" t="s">
        <v>998</v>
      </c>
      <c r="AE202" t="s">
        <v>998</v>
      </c>
      <c r="AF202" t="s">
        <v>998</v>
      </c>
      <c r="AG202" s="107">
        <v>300</v>
      </c>
      <c r="AH202" s="107">
        <v>0</v>
      </c>
      <c r="AI202" s="107">
        <v>0</v>
      </c>
      <c r="AJ202" t="s">
        <v>999</v>
      </c>
      <c r="AK202" s="106">
        <v>44923</v>
      </c>
    </row>
    <row r="203" spans="1:37" x14ac:dyDescent="0.45">
      <c r="A203" t="s">
        <v>1411</v>
      </c>
      <c r="B203" t="s">
        <v>16174</v>
      </c>
      <c r="C203" t="s">
        <v>990</v>
      </c>
      <c r="D203" t="s">
        <v>16175</v>
      </c>
      <c r="E203" t="s">
        <v>992</v>
      </c>
      <c r="F203" t="s">
        <v>16176</v>
      </c>
      <c r="G203">
        <v>759</v>
      </c>
      <c r="H203" t="s">
        <v>12</v>
      </c>
      <c r="I203">
        <v>11000</v>
      </c>
      <c r="J203">
        <v>721292742</v>
      </c>
      <c r="K203" t="s">
        <v>16177</v>
      </c>
      <c r="L203" s="106">
        <v>38098</v>
      </c>
      <c r="M203">
        <v>14708439</v>
      </c>
      <c r="N203" t="s">
        <v>996</v>
      </c>
      <c r="O203" t="s">
        <v>12</v>
      </c>
      <c r="P203" t="s">
        <v>997</v>
      </c>
      <c r="R203" s="109" t="str">
        <f>IF(OR(P203="SB",Q203="SB"),"SB",0)</f>
        <v>SB</v>
      </c>
      <c r="V203" s="113" t="str">
        <f>IF(AND(I203&gt;=10000,I203&lt;=19900),"Praha",(IF(AND(I203&gt;=25001,I203&lt;=29501),"Středočeský kraj",(IF(AND(I203&gt;=30100,I203&lt;=34972),"Středočeský kraj",(IF(AND(I203&gt;=35002,I203&lt;=36271),"Karlovarský kraj",(IF(AND(I203&gt;=37001,I203&lt;=39201),"Jihočeský kraj",(IF(AND(I203&gt;=39701,I203&lt;=39901),"Jihočeský kraj",(IF(AND(I203&gt;=39301,I203&lt;=39601),"Kraj Vysočina",(IF(AND(I203&gt;=58001,I203&lt;=59501),"Kraj Vysočina",(IF(AND(I203&gt;=67401,I203&lt;=67602),"Kraj Vysočina",(IF(AND(I203&gt;=40001,I203&lt;=44101),"Ústecký kraj",(IF(AND(I203&gt;=46001,I203&lt;=47201),"Liberecký kraj",(IF(AND(I203&gt;=51202,I203&lt;=51401),"Liberecký kraj",(IF(AND(I203&gt;=53002,I203&lt;=53976),"Pardubický kraj",(IF(AND(I203&gt;=56002,I203&lt;=57201),"Pardubický kraj",(IF(AND(I203&gt;=60200,I203&lt;=67201),"Jihomoravský kraj",(IF(AND(I203&gt;=67801,I203&lt;=68501),"Jihomoravský kraj",(IF(AND(I203&gt;=69002,I203&lt;=69801),"Jihomoravský kraj",(IF(AND(I203&gt;=68601,I203&lt;=68801),"Zlínský kraj",(IF(AND(I203&gt;=75501,I203&lt;=76901),"Zlínský kraj",(IF(AND(I203&gt;=70030,I203&lt;=74901),"Moravskoslezský kraj",(IF(AND(I203&gt;=75000,I203&lt;=75368),"Olomoucký kraj",(IF(AND(I203&gt;=77200,I203&lt;=79862),"Olomoucký kraj",(IF(AND(I203&gt;=50011,I203&lt;=50301),"Královéhradecký kraj",(IF(AND(I203&gt;=54301,I203&lt;=54303),"Královéhradecký kraj","0")))))))))))))))))))))))))))))))))))))))))))))))</f>
        <v>Praha</v>
      </c>
      <c r="AD203" t="s">
        <v>998</v>
      </c>
      <c r="AE203" t="s">
        <v>998</v>
      </c>
      <c r="AF203" t="s">
        <v>998</v>
      </c>
      <c r="AG203" s="107">
        <v>300</v>
      </c>
      <c r="AH203" s="107">
        <v>0</v>
      </c>
      <c r="AI203" s="107">
        <v>0</v>
      </c>
      <c r="AJ203" t="s">
        <v>999</v>
      </c>
      <c r="AK203" s="106">
        <v>44924</v>
      </c>
    </row>
    <row r="204" spans="1:37" x14ac:dyDescent="0.45">
      <c r="A204" t="s">
        <v>1007</v>
      </c>
      <c r="B204" t="s">
        <v>11853</v>
      </c>
      <c r="C204" t="s">
        <v>990</v>
      </c>
      <c r="D204" t="s">
        <v>11856</v>
      </c>
      <c r="E204" t="s">
        <v>992</v>
      </c>
      <c r="F204" t="s">
        <v>5441</v>
      </c>
      <c r="G204">
        <v>29</v>
      </c>
      <c r="H204" t="s">
        <v>1266</v>
      </c>
      <c r="I204">
        <v>11001</v>
      </c>
      <c r="K204" t="s">
        <v>11857</v>
      </c>
      <c r="L204" s="106">
        <v>28465</v>
      </c>
      <c r="M204">
        <v>10727496</v>
      </c>
      <c r="N204" t="s">
        <v>996</v>
      </c>
      <c r="O204" t="s">
        <v>12</v>
      </c>
      <c r="P204" t="s">
        <v>997</v>
      </c>
      <c r="R204" s="109" t="str">
        <f>IF(OR(P204="SB",Q204="SB"),"SB",0)</f>
        <v>SB</v>
      </c>
      <c r="T204" s="110">
        <v>10978</v>
      </c>
      <c r="U204" t="s">
        <v>19633</v>
      </c>
      <c r="V204" s="113" t="str">
        <f>IF(AND(I204&gt;=10000,I204&lt;=19900),"Praha",(IF(AND(I204&gt;=25001,I204&lt;=29501),"Středočeský kraj",(IF(AND(I204&gt;=30100,I204&lt;=34972),"Středočeský kraj",(IF(AND(I204&gt;=35002,I204&lt;=36271),"Karlovarský kraj",(IF(AND(I204&gt;=37001,I204&lt;=39201),"Jihočeský kraj",(IF(AND(I204&gt;=39701,I204&lt;=39901),"Jihočeský kraj",(IF(AND(I204&gt;=39301,I204&lt;=39601),"Kraj Vysočina",(IF(AND(I204&gt;=58001,I204&lt;=59501),"Kraj Vysočina",(IF(AND(I204&gt;=67401,I204&lt;=67602),"Kraj Vysočina",(IF(AND(I204&gt;=40001,I204&lt;=44101),"Ústecký kraj",(IF(AND(I204&gt;=46001,I204&lt;=47201),"Liberecký kraj",(IF(AND(I204&gt;=51202,I204&lt;=51401),"Liberecký kraj",(IF(AND(I204&gt;=53002,I204&lt;=53976),"Pardubický kraj",(IF(AND(I204&gt;=56002,I204&lt;=57201),"Pardubický kraj",(IF(AND(I204&gt;=60200,I204&lt;=67201),"Jihomoravský kraj",(IF(AND(I204&gt;=67801,I204&lt;=68501),"Jihomoravský kraj",(IF(AND(I204&gt;=69002,I204&lt;=69801),"Jihomoravský kraj",(IF(AND(I204&gt;=68601,I204&lt;=68801),"Zlínský kraj",(IF(AND(I204&gt;=75501,I204&lt;=76901),"Zlínský kraj",(IF(AND(I204&gt;=70030,I204&lt;=74901),"Moravskoslezský kraj",(IF(AND(I204&gt;=75000,I204&lt;=75368),"Olomoucký kraj",(IF(AND(I204&gt;=77200,I204&lt;=79862),"Olomoucký kraj",(IF(AND(I204&gt;=50011,I204&lt;=50301),"Královéhradecký kraj",(IF(AND(I204&gt;=54301,I204&lt;=54303),"Královéhradecký kraj","0")))))))))))))))))))))))))))))))))))))))))))))))</f>
        <v>Praha</v>
      </c>
      <c r="AD204" t="s">
        <v>998</v>
      </c>
      <c r="AE204" t="s">
        <v>998</v>
      </c>
      <c r="AF204" t="s">
        <v>998</v>
      </c>
      <c r="AG204" s="107">
        <v>0</v>
      </c>
      <c r="AH204" s="107">
        <v>0</v>
      </c>
      <c r="AI204" s="107">
        <v>0</v>
      </c>
      <c r="AJ204" t="s">
        <v>1012</v>
      </c>
    </row>
    <row r="205" spans="1:37" x14ac:dyDescent="0.45">
      <c r="A205" t="s">
        <v>988</v>
      </c>
      <c r="B205" t="s">
        <v>10972</v>
      </c>
      <c r="C205" t="s">
        <v>990</v>
      </c>
      <c r="D205" t="s">
        <v>10973</v>
      </c>
      <c r="E205" t="s">
        <v>992</v>
      </c>
      <c r="F205" t="s">
        <v>10974</v>
      </c>
      <c r="G205">
        <v>1420</v>
      </c>
      <c r="H205" t="s">
        <v>1266</v>
      </c>
      <c r="I205">
        <v>11001</v>
      </c>
      <c r="K205" t="s">
        <v>10975</v>
      </c>
      <c r="L205" s="106">
        <v>31345</v>
      </c>
      <c r="M205">
        <v>10728308</v>
      </c>
      <c r="N205" t="s">
        <v>996</v>
      </c>
      <c r="O205" t="s">
        <v>12</v>
      </c>
      <c r="P205" t="s">
        <v>997</v>
      </c>
      <c r="R205" s="109" t="str">
        <f>IF(OR(P205="SB",Q205="SB"),"SB",0)</f>
        <v>SB</v>
      </c>
      <c r="T205" s="110">
        <v>10988</v>
      </c>
      <c r="U205" t="s">
        <v>19633</v>
      </c>
      <c r="V205" s="113" t="str">
        <f>IF(AND(I205&gt;=10000,I205&lt;=19900),"Praha",(IF(AND(I205&gt;=25001,I205&lt;=29501),"Středočeský kraj",(IF(AND(I205&gt;=30100,I205&lt;=34972),"Středočeský kraj",(IF(AND(I205&gt;=35002,I205&lt;=36271),"Karlovarský kraj",(IF(AND(I205&gt;=37001,I205&lt;=39201),"Jihočeský kraj",(IF(AND(I205&gt;=39701,I205&lt;=39901),"Jihočeský kraj",(IF(AND(I205&gt;=39301,I205&lt;=39601),"Kraj Vysočina",(IF(AND(I205&gt;=58001,I205&lt;=59501),"Kraj Vysočina",(IF(AND(I205&gt;=67401,I205&lt;=67602),"Kraj Vysočina",(IF(AND(I205&gt;=40001,I205&lt;=44101),"Ústecký kraj",(IF(AND(I205&gt;=46001,I205&lt;=47201),"Liberecký kraj",(IF(AND(I205&gt;=51202,I205&lt;=51401),"Liberecký kraj",(IF(AND(I205&gt;=53002,I205&lt;=53976),"Pardubický kraj",(IF(AND(I205&gt;=56002,I205&lt;=57201),"Pardubický kraj",(IF(AND(I205&gt;=60200,I205&lt;=67201),"Jihomoravský kraj",(IF(AND(I205&gt;=67801,I205&lt;=68501),"Jihomoravský kraj",(IF(AND(I205&gt;=69002,I205&lt;=69801),"Jihomoravský kraj",(IF(AND(I205&gt;=68601,I205&lt;=68801),"Zlínský kraj",(IF(AND(I205&gt;=75501,I205&lt;=76901),"Zlínský kraj",(IF(AND(I205&gt;=70030,I205&lt;=74901),"Moravskoslezský kraj",(IF(AND(I205&gt;=75000,I205&lt;=75368),"Olomoucký kraj",(IF(AND(I205&gt;=77200,I205&lt;=79862),"Olomoucký kraj",(IF(AND(I205&gt;=50011,I205&lt;=50301),"Královéhradecký kraj",(IF(AND(I205&gt;=54301,I205&lt;=54303),"Královéhradecký kraj","0")))))))))))))))))))))))))))))))))))))))))))))))</f>
        <v>Praha</v>
      </c>
      <c r="AD205" t="s">
        <v>998</v>
      </c>
      <c r="AE205" t="s">
        <v>998</v>
      </c>
      <c r="AF205" t="s">
        <v>998</v>
      </c>
      <c r="AG205" s="107">
        <v>0</v>
      </c>
      <c r="AH205" s="107">
        <v>0</v>
      </c>
      <c r="AI205" s="107">
        <v>0</v>
      </c>
      <c r="AJ205" t="s">
        <v>1012</v>
      </c>
    </row>
    <row r="206" spans="1:37" x14ac:dyDescent="0.45">
      <c r="A206" t="s">
        <v>1275</v>
      </c>
      <c r="B206" t="s">
        <v>10878</v>
      </c>
      <c r="C206" t="s">
        <v>1002</v>
      </c>
      <c r="D206" t="s">
        <v>10879</v>
      </c>
      <c r="E206" t="s">
        <v>992</v>
      </c>
      <c r="F206" t="s">
        <v>10880</v>
      </c>
      <c r="G206">
        <v>2154</v>
      </c>
      <c r="H206" t="s">
        <v>1266</v>
      </c>
      <c r="I206">
        <v>11001</v>
      </c>
      <c r="K206" t="s">
        <v>10881</v>
      </c>
      <c r="L206" s="106">
        <v>31684</v>
      </c>
      <c r="M206">
        <v>10740331</v>
      </c>
      <c r="N206" t="s">
        <v>996</v>
      </c>
      <c r="O206" t="s">
        <v>12</v>
      </c>
      <c r="P206" t="s">
        <v>997</v>
      </c>
      <c r="R206" s="109" t="str">
        <f>IF(OR(P206="SB",Q206="SB"),"SB",0)</f>
        <v>SB</v>
      </c>
      <c r="T206" s="110">
        <v>51103</v>
      </c>
      <c r="U206" t="s">
        <v>19633</v>
      </c>
      <c r="V206" s="113" t="str">
        <f>IF(AND(I206&gt;=10000,I206&lt;=19900),"Praha",(IF(AND(I206&gt;=25001,I206&lt;=29501),"Středočeský kraj",(IF(AND(I206&gt;=30100,I206&lt;=34972),"Středočeský kraj",(IF(AND(I206&gt;=35002,I206&lt;=36271),"Karlovarský kraj",(IF(AND(I206&gt;=37001,I206&lt;=39201),"Jihočeský kraj",(IF(AND(I206&gt;=39701,I206&lt;=39901),"Jihočeský kraj",(IF(AND(I206&gt;=39301,I206&lt;=39601),"Kraj Vysočina",(IF(AND(I206&gt;=58001,I206&lt;=59501),"Kraj Vysočina",(IF(AND(I206&gt;=67401,I206&lt;=67602),"Kraj Vysočina",(IF(AND(I206&gt;=40001,I206&lt;=44101),"Ústecký kraj",(IF(AND(I206&gt;=46001,I206&lt;=47201),"Liberecký kraj",(IF(AND(I206&gt;=51202,I206&lt;=51401),"Liberecký kraj",(IF(AND(I206&gt;=53002,I206&lt;=53976),"Pardubický kraj",(IF(AND(I206&gt;=56002,I206&lt;=57201),"Pardubický kraj",(IF(AND(I206&gt;=60200,I206&lt;=67201),"Jihomoravský kraj",(IF(AND(I206&gt;=67801,I206&lt;=68501),"Jihomoravský kraj",(IF(AND(I206&gt;=69002,I206&lt;=69801),"Jihomoravský kraj",(IF(AND(I206&gt;=68601,I206&lt;=68801),"Zlínský kraj",(IF(AND(I206&gt;=75501,I206&lt;=76901),"Zlínský kraj",(IF(AND(I206&gt;=70030,I206&lt;=74901),"Moravskoslezský kraj",(IF(AND(I206&gt;=75000,I206&lt;=75368),"Olomoucký kraj",(IF(AND(I206&gt;=77200,I206&lt;=79862),"Olomoucký kraj",(IF(AND(I206&gt;=50011,I206&lt;=50301),"Královéhradecký kraj",(IF(AND(I206&gt;=54301,I206&lt;=54303),"Královéhradecký kraj","0")))))))))))))))))))))))))))))))))))))))))))))))</f>
        <v>Praha</v>
      </c>
      <c r="AD206" t="s">
        <v>998</v>
      </c>
      <c r="AE206" t="s">
        <v>998</v>
      </c>
      <c r="AF206" t="s">
        <v>998</v>
      </c>
      <c r="AG206" s="107">
        <v>0</v>
      </c>
      <c r="AH206" s="107">
        <v>0</v>
      </c>
      <c r="AI206" s="107">
        <v>0</v>
      </c>
      <c r="AJ206" t="s">
        <v>1012</v>
      </c>
    </row>
    <row r="207" spans="1:37" x14ac:dyDescent="0.45">
      <c r="A207" t="s">
        <v>1407</v>
      </c>
      <c r="B207" t="s">
        <v>17172</v>
      </c>
      <c r="C207" t="s">
        <v>1002</v>
      </c>
      <c r="D207" t="s">
        <v>17177</v>
      </c>
      <c r="E207" t="s">
        <v>992</v>
      </c>
      <c r="F207" t="s">
        <v>6273</v>
      </c>
      <c r="G207">
        <v>7</v>
      </c>
      <c r="H207" t="s">
        <v>12</v>
      </c>
      <c r="I207">
        <v>11001</v>
      </c>
      <c r="K207" t="s">
        <v>17178</v>
      </c>
      <c r="L207" s="106">
        <v>33290</v>
      </c>
      <c r="M207">
        <v>10751344</v>
      </c>
      <c r="N207" t="s">
        <v>996</v>
      </c>
      <c r="O207" t="s">
        <v>12</v>
      </c>
      <c r="P207" t="s">
        <v>997</v>
      </c>
      <c r="R207" s="109" t="str">
        <f>IF(OR(P207="SB",Q207="SB"),"SB",0)</f>
        <v>SB</v>
      </c>
      <c r="T207" s="110">
        <v>51211</v>
      </c>
      <c r="U207" t="s">
        <v>19633</v>
      </c>
      <c r="V207" s="113" t="str">
        <f>IF(AND(I207&gt;=10000,I207&lt;=19900),"Praha",(IF(AND(I207&gt;=25001,I207&lt;=29501),"Středočeský kraj",(IF(AND(I207&gt;=30100,I207&lt;=34972),"Středočeský kraj",(IF(AND(I207&gt;=35002,I207&lt;=36271),"Karlovarský kraj",(IF(AND(I207&gt;=37001,I207&lt;=39201),"Jihočeský kraj",(IF(AND(I207&gt;=39701,I207&lt;=39901),"Jihočeský kraj",(IF(AND(I207&gt;=39301,I207&lt;=39601),"Kraj Vysočina",(IF(AND(I207&gt;=58001,I207&lt;=59501),"Kraj Vysočina",(IF(AND(I207&gt;=67401,I207&lt;=67602),"Kraj Vysočina",(IF(AND(I207&gt;=40001,I207&lt;=44101),"Ústecký kraj",(IF(AND(I207&gt;=46001,I207&lt;=47201),"Liberecký kraj",(IF(AND(I207&gt;=51202,I207&lt;=51401),"Liberecký kraj",(IF(AND(I207&gt;=53002,I207&lt;=53976),"Pardubický kraj",(IF(AND(I207&gt;=56002,I207&lt;=57201),"Pardubický kraj",(IF(AND(I207&gt;=60200,I207&lt;=67201),"Jihomoravský kraj",(IF(AND(I207&gt;=67801,I207&lt;=68501),"Jihomoravský kraj",(IF(AND(I207&gt;=69002,I207&lt;=69801),"Jihomoravský kraj",(IF(AND(I207&gt;=68601,I207&lt;=68801),"Zlínský kraj",(IF(AND(I207&gt;=75501,I207&lt;=76901),"Zlínský kraj",(IF(AND(I207&gt;=70030,I207&lt;=74901),"Moravskoslezský kraj",(IF(AND(I207&gt;=75000,I207&lt;=75368),"Olomoucký kraj",(IF(AND(I207&gt;=77200,I207&lt;=79862),"Olomoucký kraj",(IF(AND(I207&gt;=50011,I207&lt;=50301),"Královéhradecký kraj",(IF(AND(I207&gt;=54301,I207&lt;=54303),"Královéhradecký kraj","0")))))))))))))))))))))))))))))))))))))))))))))))</f>
        <v>Praha</v>
      </c>
      <c r="AD207" t="s">
        <v>998</v>
      </c>
      <c r="AE207" t="s">
        <v>998</v>
      </c>
      <c r="AF207" t="s">
        <v>998</v>
      </c>
      <c r="AG207" s="107">
        <v>0</v>
      </c>
      <c r="AH207" s="107">
        <v>0</v>
      </c>
      <c r="AI207" s="107">
        <v>0</v>
      </c>
      <c r="AJ207" t="s">
        <v>1012</v>
      </c>
    </row>
    <row r="208" spans="1:37" x14ac:dyDescent="0.45">
      <c r="A208" t="s">
        <v>10885</v>
      </c>
      <c r="B208" t="s">
        <v>10878</v>
      </c>
      <c r="C208" t="s">
        <v>1002</v>
      </c>
      <c r="D208" t="s">
        <v>10886</v>
      </c>
      <c r="E208" t="s">
        <v>992</v>
      </c>
      <c r="F208" t="s">
        <v>10880</v>
      </c>
      <c r="G208">
        <v>2154</v>
      </c>
      <c r="H208" t="s">
        <v>1266</v>
      </c>
      <c r="I208">
        <v>11001</v>
      </c>
      <c r="K208" t="s">
        <v>10881</v>
      </c>
      <c r="L208" s="106">
        <v>27496</v>
      </c>
      <c r="M208">
        <v>10825712</v>
      </c>
      <c r="N208" t="s">
        <v>996</v>
      </c>
      <c r="O208" t="s">
        <v>12</v>
      </c>
      <c r="P208" t="s">
        <v>997</v>
      </c>
      <c r="R208" s="109" t="str">
        <f>IF(OR(P208="SB",Q208="SB"),"SB",0)</f>
        <v>SB</v>
      </c>
      <c r="T208" s="110" t="s">
        <v>998</v>
      </c>
      <c r="V208" s="113" t="str">
        <f>IF(AND(I208&gt;=10000,I208&lt;=19900),"Praha",(IF(AND(I208&gt;=25001,I208&lt;=29501),"Středočeský kraj",(IF(AND(I208&gt;=30100,I208&lt;=34972),"Středočeský kraj",(IF(AND(I208&gt;=35002,I208&lt;=36271),"Karlovarský kraj",(IF(AND(I208&gt;=37001,I208&lt;=39201),"Jihočeský kraj",(IF(AND(I208&gt;=39701,I208&lt;=39901),"Jihočeský kraj",(IF(AND(I208&gt;=39301,I208&lt;=39601),"Kraj Vysočina",(IF(AND(I208&gt;=58001,I208&lt;=59501),"Kraj Vysočina",(IF(AND(I208&gt;=67401,I208&lt;=67602),"Kraj Vysočina",(IF(AND(I208&gt;=40001,I208&lt;=44101),"Ústecký kraj",(IF(AND(I208&gt;=46001,I208&lt;=47201),"Liberecký kraj",(IF(AND(I208&gt;=51202,I208&lt;=51401),"Liberecký kraj",(IF(AND(I208&gt;=53002,I208&lt;=53976),"Pardubický kraj",(IF(AND(I208&gt;=56002,I208&lt;=57201),"Pardubický kraj",(IF(AND(I208&gt;=60200,I208&lt;=67201),"Jihomoravský kraj",(IF(AND(I208&gt;=67801,I208&lt;=68501),"Jihomoravský kraj",(IF(AND(I208&gt;=69002,I208&lt;=69801),"Jihomoravský kraj",(IF(AND(I208&gt;=68601,I208&lt;=68801),"Zlínský kraj",(IF(AND(I208&gt;=75501,I208&lt;=76901),"Zlínský kraj",(IF(AND(I208&gt;=70030,I208&lt;=74901),"Moravskoslezský kraj",(IF(AND(I208&gt;=75000,I208&lt;=75368),"Olomoucký kraj",(IF(AND(I208&gt;=77200,I208&lt;=79862),"Olomoucký kraj",(IF(AND(I208&gt;=50011,I208&lt;=50301),"Královéhradecký kraj",(IF(AND(I208&gt;=54301,I208&lt;=54303),"Královéhradecký kraj","0")))))))))))))))))))))))))))))))))))))))))))))))</f>
        <v>Praha</v>
      </c>
      <c r="AB208" t="s">
        <v>998</v>
      </c>
      <c r="AD208" t="s">
        <v>998</v>
      </c>
      <c r="AE208" t="s">
        <v>998</v>
      </c>
      <c r="AF208" t="s">
        <v>998</v>
      </c>
      <c r="AG208" s="107">
        <v>0</v>
      </c>
      <c r="AH208" s="107">
        <v>0</v>
      </c>
      <c r="AI208" s="107">
        <v>0</v>
      </c>
      <c r="AJ208" t="s">
        <v>1012</v>
      </c>
    </row>
    <row r="209" spans="1:37" x14ac:dyDescent="0.45">
      <c r="A209" t="s">
        <v>1727</v>
      </c>
      <c r="B209" t="s">
        <v>11791</v>
      </c>
      <c r="C209" t="s">
        <v>1002</v>
      </c>
      <c r="D209" t="s">
        <v>11798</v>
      </c>
      <c r="E209" t="s">
        <v>992</v>
      </c>
      <c r="F209" t="s">
        <v>11799</v>
      </c>
      <c r="G209">
        <v>202</v>
      </c>
      <c r="H209" t="s">
        <v>1078</v>
      </c>
      <c r="I209">
        <v>11002</v>
      </c>
      <c r="K209" t="s">
        <v>11800</v>
      </c>
      <c r="L209" s="106">
        <v>31751</v>
      </c>
      <c r="M209">
        <v>10740735</v>
      </c>
      <c r="N209" t="s">
        <v>996</v>
      </c>
      <c r="O209" t="s">
        <v>12</v>
      </c>
      <c r="P209" t="s">
        <v>997</v>
      </c>
      <c r="R209" s="109" t="str">
        <f>IF(OR(P209="SB",Q209="SB"),"SB",0)</f>
        <v>SB</v>
      </c>
      <c r="T209" s="110">
        <v>51107</v>
      </c>
      <c r="U209" t="s">
        <v>19633</v>
      </c>
      <c r="V209" s="113" t="str">
        <f>IF(AND(I209&gt;=10000,I209&lt;=19900),"Praha",(IF(AND(I209&gt;=25001,I209&lt;=29501),"Středočeský kraj",(IF(AND(I209&gt;=30100,I209&lt;=34972),"Středočeský kraj",(IF(AND(I209&gt;=35002,I209&lt;=36271),"Karlovarský kraj",(IF(AND(I209&gt;=37001,I209&lt;=39201),"Jihočeský kraj",(IF(AND(I209&gt;=39701,I209&lt;=39901),"Jihočeský kraj",(IF(AND(I209&gt;=39301,I209&lt;=39601),"Kraj Vysočina",(IF(AND(I209&gt;=58001,I209&lt;=59501),"Kraj Vysočina",(IF(AND(I209&gt;=67401,I209&lt;=67602),"Kraj Vysočina",(IF(AND(I209&gt;=40001,I209&lt;=44101),"Ústecký kraj",(IF(AND(I209&gt;=46001,I209&lt;=47201),"Liberecký kraj",(IF(AND(I209&gt;=51202,I209&lt;=51401),"Liberecký kraj",(IF(AND(I209&gt;=53002,I209&lt;=53976),"Pardubický kraj",(IF(AND(I209&gt;=56002,I209&lt;=57201),"Pardubický kraj",(IF(AND(I209&gt;=60200,I209&lt;=67201),"Jihomoravský kraj",(IF(AND(I209&gt;=67801,I209&lt;=68501),"Jihomoravský kraj",(IF(AND(I209&gt;=69002,I209&lt;=69801),"Jihomoravský kraj",(IF(AND(I209&gt;=68601,I209&lt;=68801),"Zlínský kraj",(IF(AND(I209&gt;=75501,I209&lt;=76901),"Zlínský kraj",(IF(AND(I209&gt;=70030,I209&lt;=74901),"Moravskoslezský kraj",(IF(AND(I209&gt;=75000,I209&lt;=75368),"Olomoucký kraj",(IF(AND(I209&gt;=77200,I209&lt;=79862),"Olomoucký kraj",(IF(AND(I209&gt;=50011,I209&lt;=50301),"Královéhradecký kraj",(IF(AND(I209&gt;=54301,I209&lt;=54303),"Královéhradecký kraj","0")))))))))))))))))))))))))))))))))))))))))))))))</f>
        <v>Praha</v>
      </c>
      <c r="AD209" t="s">
        <v>998</v>
      </c>
      <c r="AE209" t="s">
        <v>998</v>
      </c>
      <c r="AF209" t="s">
        <v>998</v>
      </c>
      <c r="AG209" s="107">
        <v>0</v>
      </c>
      <c r="AH209" s="107">
        <v>0</v>
      </c>
      <c r="AI209" s="107">
        <v>0</v>
      </c>
      <c r="AJ209" t="s">
        <v>1012</v>
      </c>
    </row>
    <row r="210" spans="1:37" x14ac:dyDescent="0.45">
      <c r="A210" t="s">
        <v>1076</v>
      </c>
      <c r="B210" t="s">
        <v>10361</v>
      </c>
      <c r="C210" t="s">
        <v>990</v>
      </c>
      <c r="D210" t="s">
        <v>10362</v>
      </c>
      <c r="E210" t="s">
        <v>992</v>
      </c>
      <c r="F210" t="s">
        <v>6076</v>
      </c>
      <c r="G210">
        <v>457</v>
      </c>
      <c r="H210" t="s">
        <v>1266</v>
      </c>
      <c r="I210">
        <v>11010</v>
      </c>
      <c r="K210" t="s">
        <v>10360</v>
      </c>
      <c r="L210" s="106">
        <v>30767</v>
      </c>
      <c r="M210">
        <v>10424877</v>
      </c>
      <c r="N210" t="s">
        <v>996</v>
      </c>
      <c r="O210" t="s">
        <v>12</v>
      </c>
      <c r="P210" t="s">
        <v>997</v>
      </c>
      <c r="R210" s="109" t="str">
        <f>IF(OR(P210="SB",Q210="SB"),"SB",0)</f>
        <v>SB</v>
      </c>
      <c r="T210" s="110">
        <v>10292</v>
      </c>
      <c r="U210" t="s">
        <v>19633</v>
      </c>
      <c r="V210" s="113" t="str">
        <f>IF(AND(I210&gt;=10000,I210&lt;=19900),"Praha",(IF(AND(I210&gt;=25001,I210&lt;=29501),"Středočeský kraj",(IF(AND(I210&gt;=30100,I210&lt;=34972),"Středočeský kraj",(IF(AND(I210&gt;=35002,I210&lt;=36271),"Karlovarský kraj",(IF(AND(I210&gt;=37001,I210&lt;=39201),"Jihočeský kraj",(IF(AND(I210&gt;=39701,I210&lt;=39901),"Jihočeský kraj",(IF(AND(I210&gt;=39301,I210&lt;=39601),"Kraj Vysočina",(IF(AND(I210&gt;=58001,I210&lt;=59501),"Kraj Vysočina",(IF(AND(I210&gt;=67401,I210&lt;=67602),"Kraj Vysočina",(IF(AND(I210&gt;=40001,I210&lt;=44101),"Ústecký kraj",(IF(AND(I210&gt;=46001,I210&lt;=47201),"Liberecký kraj",(IF(AND(I210&gt;=51202,I210&lt;=51401),"Liberecký kraj",(IF(AND(I210&gt;=53002,I210&lt;=53976),"Pardubický kraj",(IF(AND(I210&gt;=56002,I210&lt;=57201),"Pardubický kraj",(IF(AND(I210&gt;=60200,I210&lt;=67201),"Jihomoravský kraj",(IF(AND(I210&gt;=67801,I210&lt;=68501),"Jihomoravský kraj",(IF(AND(I210&gt;=69002,I210&lt;=69801),"Jihomoravský kraj",(IF(AND(I210&gt;=68601,I210&lt;=68801),"Zlínský kraj",(IF(AND(I210&gt;=75501,I210&lt;=76901),"Zlínský kraj",(IF(AND(I210&gt;=70030,I210&lt;=74901),"Moravskoslezský kraj",(IF(AND(I210&gt;=75000,I210&lt;=75368),"Olomoucký kraj",(IF(AND(I210&gt;=77200,I210&lt;=79862),"Olomoucký kraj",(IF(AND(I210&gt;=50011,I210&lt;=50301),"Královéhradecký kraj",(IF(AND(I210&gt;=54301,I210&lt;=54303),"Královéhradecký kraj","0")))))))))))))))))))))))))))))))))))))))))))))))</f>
        <v>Praha</v>
      </c>
      <c r="AD210" t="s">
        <v>998</v>
      </c>
      <c r="AE210" t="s">
        <v>998</v>
      </c>
      <c r="AF210" t="s">
        <v>998</v>
      </c>
      <c r="AG210" s="107">
        <v>0</v>
      </c>
      <c r="AH210" s="107">
        <v>0</v>
      </c>
      <c r="AI210" s="107">
        <v>0</v>
      </c>
      <c r="AJ210" t="s">
        <v>1012</v>
      </c>
    </row>
    <row r="211" spans="1:37" x14ac:dyDescent="0.45">
      <c r="A211" t="s">
        <v>1666</v>
      </c>
      <c r="B211" t="s">
        <v>4245</v>
      </c>
      <c r="C211" t="s">
        <v>990</v>
      </c>
      <c r="D211" t="s">
        <v>4246</v>
      </c>
      <c r="E211" t="s">
        <v>992</v>
      </c>
      <c r="F211" t="s">
        <v>4247</v>
      </c>
      <c r="G211">
        <v>16</v>
      </c>
      <c r="H211" t="s">
        <v>1266</v>
      </c>
      <c r="I211">
        <v>11010</v>
      </c>
      <c r="K211" t="s">
        <v>4248</v>
      </c>
      <c r="L211" s="106">
        <v>24133</v>
      </c>
      <c r="M211">
        <v>10424170</v>
      </c>
      <c r="N211" t="s">
        <v>996</v>
      </c>
      <c r="O211" t="s">
        <v>12</v>
      </c>
      <c r="P211" t="s">
        <v>997</v>
      </c>
      <c r="R211" s="109" t="str">
        <f>IF(OR(P211="SB",Q211="SB"),"SB",0)</f>
        <v>SB</v>
      </c>
      <c r="T211" s="110" t="s">
        <v>998</v>
      </c>
      <c r="V211" s="113" t="str">
        <f>IF(AND(I211&gt;=10000,I211&lt;=19900),"Praha",(IF(AND(I211&gt;=25001,I211&lt;=29501),"Středočeský kraj",(IF(AND(I211&gt;=30100,I211&lt;=34972),"Středočeský kraj",(IF(AND(I211&gt;=35002,I211&lt;=36271),"Karlovarský kraj",(IF(AND(I211&gt;=37001,I211&lt;=39201),"Jihočeský kraj",(IF(AND(I211&gt;=39701,I211&lt;=39901),"Jihočeský kraj",(IF(AND(I211&gt;=39301,I211&lt;=39601),"Kraj Vysočina",(IF(AND(I211&gt;=58001,I211&lt;=59501),"Kraj Vysočina",(IF(AND(I211&gt;=67401,I211&lt;=67602),"Kraj Vysočina",(IF(AND(I211&gt;=40001,I211&lt;=44101),"Ústecký kraj",(IF(AND(I211&gt;=46001,I211&lt;=47201),"Liberecký kraj",(IF(AND(I211&gt;=51202,I211&lt;=51401),"Liberecký kraj",(IF(AND(I211&gt;=53002,I211&lt;=53976),"Pardubický kraj",(IF(AND(I211&gt;=56002,I211&lt;=57201),"Pardubický kraj",(IF(AND(I211&gt;=60200,I211&lt;=67201),"Jihomoravský kraj",(IF(AND(I211&gt;=67801,I211&lt;=68501),"Jihomoravský kraj",(IF(AND(I211&gt;=69002,I211&lt;=69801),"Jihomoravský kraj",(IF(AND(I211&gt;=68601,I211&lt;=68801),"Zlínský kraj",(IF(AND(I211&gt;=75501,I211&lt;=76901),"Zlínský kraj",(IF(AND(I211&gt;=70030,I211&lt;=74901),"Moravskoslezský kraj",(IF(AND(I211&gt;=75000,I211&lt;=75368),"Olomoucký kraj",(IF(AND(I211&gt;=77200,I211&lt;=79862),"Olomoucký kraj",(IF(AND(I211&gt;=50011,I211&lt;=50301),"Královéhradecký kraj",(IF(AND(I211&gt;=54301,I211&lt;=54303),"Královéhradecký kraj","0")))))))))))))))))))))))))))))))))))))))))))))))</f>
        <v>Praha</v>
      </c>
      <c r="AB211" t="s">
        <v>998</v>
      </c>
      <c r="AD211" t="s">
        <v>998</v>
      </c>
      <c r="AE211" t="s">
        <v>998</v>
      </c>
      <c r="AF211" t="s">
        <v>998</v>
      </c>
      <c r="AG211" s="107">
        <v>0</v>
      </c>
      <c r="AH211" s="107">
        <v>0</v>
      </c>
      <c r="AI211" s="107">
        <v>0</v>
      </c>
      <c r="AJ211" t="s">
        <v>1012</v>
      </c>
    </row>
    <row r="212" spans="1:37" x14ac:dyDescent="0.45">
      <c r="A212" t="s">
        <v>1007</v>
      </c>
      <c r="B212" t="s">
        <v>7870</v>
      </c>
      <c r="C212" t="s">
        <v>990</v>
      </c>
      <c r="D212" t="s">
        <v>7871</v>
      </c>
      <c r="E212" t="s">
        <v>992</v>
      </c>
      <c r="F212" t="s">
        <v>7872</v>
      </c>
      <c r="G212">
        <v>948</v>
      </c>
      <c r="H212" t="s">
        <v>1078</v>
      </c>
      <c r="I212">
        <v>11121</v>
      </c>
      <c r="K212" t="s">
        <v>7873</v>
      </c>
      <c r="L212" s="106">
        <v>33573</v>
      </c>
      <c r="M212">
        <v>10894420</v>
      </c>
      <c r="N212" t="s">
        <v>996</v>
      </c>
      <c r="O212" t="s">
        <v>12</v>
      </c>
      <c r="P212" t="s">
        <v>997</v>
      </c>
      <c r="R212" s="109" t="str">
        <f>IF(OR(P212="SB",Q212="SB"),"SB",0)</f>
        <v>SB</v>
      </c>
      <c r="T212" s="110">
        <v>11622</v>
      </c>
      <c r="U212" t="s">
        <v>19633</v>
      </c>
      <c r="V212" s="113" t="str">
        <f>IF(AND(I212&gt;=10000,I212&lt;=19900),"Praha",(IF(AND(I212&gt;=25001,I212&lt;=29501),"Středočeský kraj",(IF(AND(I212&gt;=30100,I212&lt;=34972),"Středočeský kraj",(IF(AND(I212&gt;=35002,I212&lt;=36271),"Karlovarský kraj",(IF(AND(I212&gt;=37001,I212&lt;=39201),"Jihočeský kraj",(IF(AND(I212&gt;=39701,I212&lt;=39901),"Jihočeský kraj",(IF(AND(I212&gt;=39301,I212&lt;=39601),"Kraj Vysočina",(IF(AND(I212&gt;=58001,I212&lt;=59501),"Kraj Vysočina",(IF(AND(I212&gt;=67401,I212&lt;=67602),"Kraj Vysočina",(IF(AND(I212&gt;=40001,I212&lt;=44101),"Ústecký kraj",(IF(AND(I212&gt;=46001,I212&lt;=47201),"Liberecký kraj",(IF(AND(I212&gt;=51202,I212&lt;=51401),"Liberecký kraj",(IF(AND(I212&gt;=53002,I212&lt;=53976),"Pardubický kraj",(IF(AND(I212&gt;=56002,I212&lt;=57201),"Pardubický kraj",(IF(AND(I212&gt;=60200,I212&lt;=67201),"Jihomoravský kraj",(IF(AND(I212&gt;=67801,I212&lt;=68501),"Jihomoravský kraj",(IF(AND(I212&gt;=69002,I212&lt;=69801),"Jihomoravský kraj",(IF(AND(I212&gt;=68601,I212&lt;=68801),"Zlínský kraj",(IF(AND(I212&gt;=75501,I212&lt;=76901),"Zlínský kraj",(IF(AND(I212&gt;=70030,I212&lt;=74901),"Moravskoslezský kraj",(IF(AND(I212&gt;=75000,I212&lt;=75368),"Olomoucký kraj",(IF(AND(I212&gt;=77200,I212&lt;=79862),"Olomoucký kraj",(IF(AND(I212&gt;=50011,I212&lt;=50301),"Královéhradecký kraj",(IF(AND(I212&gt;=54301,I212&lt;=54303),"Královéhradecký kraj","0")))))))))))))))))))))))))))))))))))))))))))))))</f>
        <v>Praha</v>
      </c>
      <c r="AD212" t="s">
        <v>998</v>
      </c>
      <c r="AE212" t="s">
        <v>998</v>
      </c>
      <c r="AF212" t="s">
        <v>998</v>
      </c>
      <c r="AG212" s="107">
        <v>0</v>
      </c>
      <c r="AH212" s="107">
        <v>0</v>
      </c>
      <c r="AI212" s="107">
        <v>0</v>
      </c>
      <c r="AJ212" t="s">
        <v>1012</v>
      </c>
    </row>
    <row r="213" spans="1:37" x14ac:dyDescent="0.45">
      <c r="A213" t="s">
        <v>3813</v>
      </c>
      <c r="B213" t="s">
        <v>13752</v>
      </c>
      <c r="C213" t="s">
        <v>990</v>
      </c>
      <c r="D213" t="s">
        <v>13753</v>
      </c>
      <c r="E213" t="s">
        <v>992</v>
      </c>
      <c r="F213" t="s">
        <v>13754</v>
      </c>
      <c r="G213">
        <v>42</v>
      </c>
      <c r="H213" t="s">
        <v>1078</v>
      </c>
      <c r="I213">
        <v>11121</v>
      </c>
      <c r="J213">
        <v>724606265</v>
      </c>
      <c r="K213" t="s">
        <v>13755</v>
      </c>
      <c r="L213" s="106">
        <v>28063</v>
      </c>
      <c r="M213">
        <v>10613221</v>
      </c>
      <c r="N213" t="s">
        <v>996</v>
      </c>
      <c r="O213" t="s">
        <v>12</v>
      </c>
      <c r="P213" t="s">
        <v>997</v>
      </c>
      <c r="R213" s="109" t="str">
        <f>IF(OR(P213="SB",Q213="SB"),"SB",0)</f>
        <v>SB</v>
      </c>
      <c r="T213" s="110" t="s">
        <v>998</v>
      </c>
      <c r="V213" s="113" t="str">
        <f>IF(AND(I213&gt;=10000,I213&lt;=19900),"Praha",(IF(AND(I213&gt;=25001,I213&lt;=29501),"Středočeský kraj",(IF(AND(I213&gt;=30100,I213&lt;=34972),"Středočeský kraj",(IF(AND(I213&gt;=35002,I213&lt;=36271),"Karlovarský kraj",(IF(AND(I213&gt;=37001,I213&lt;=39201),"Jihočeský kraj",(IF(AND(I213&gt;=39701,I213&lt;=39901),"Jihočeský kraj",(IF(AND(I213&gt;=39301,I213&lt;=39601),"Kraj Vysočina",(IF(AND(I213&gt;=58001,I213&lt;=59501),"Kraj Vysočina",(IF(AND(I213&gt;=67401,I213&lt;=67602),"Kraj Vysočina",(IF(AND(I213&gt;=40001,I213&lt;=44101),"Ústecký kraj",(IF(AND(I213&gt;=46001,I213&lt;=47201),"Liberecký kraj",(IF(AND(I213&gt;=51202,I213&lt;=51401),"Liberecký kraj",(IF(AND(I213&gt;=53002,I213&lt;=53976),"Pardubický kraj",(IF(AND(I213&gt;=56002,I213&lt;=57201),"Pardubický kraj",(IF(AND(I213&gt;=60200,I213&lt;=67201),"Jihomoravský kraj",(IF(AND(I213&gt;=67801,I213&lt;=68501),"Jihomoravský kraj",(IF(AND(I213&gt;=69002,I213&lt;=69801),"Jihomoravský kraj",(IF(AND(I213&gt;=68601,I213&lt;=68801),"Zlínský kraj",(IF(AND(I213&gt;=75501,I213&lt;=76901),"Zlínský kraj",(IF(AND(I213&gt;=70030,I213&lt;=74901),"Moravskoslezský kraj",(IF(AND(I213&gt;=75000,I213&lt;=75368),"Olomoucký kraj",(IF(AND(I213&gt;=77200,I213&lt;=79862),"Olomoucký kraj",(IF(AND(I213&gt;=50011,I213&lt;=50301),"Královéhradecký kraj",(IF(AND(I213&gt;=54301,I213&lt;=54303),"Královéhradecký kraj","0")))))))))))))))))))))))))))))))))))))))))))))))</f>
        <v>Praha</v>
      </c>
      <c r="AB213" t="s">
        <v>998</v>
      </c>
      <c r="AD213" t="s">
        <v>998</v>
      </c>
      <c r="AE213" t="s">
        <v>998</v>
      </c>
      <c r="AF213" t="s">
        <v>998</v>
      </c>
      <c r="AG213" s="107">
        <v>0</v>
      </c>
      <c r="AH213" s="107">
        <v>0</v>
      </c>
      <c r="AI213" s="107">
        <v>0</v>
      </c>
      <c r="AJ213" t="s">
        <v>1012</v>
      </c>
    </row>
    <row r="214" spans="1:37" x14ac:dyDescent="0.45">
      <c r="A214" t="s">
        <v>1285</v>
      </c>
      <c r="B214" t="s">
        <v>11752</v>
      </c>
      <c r="C214" t="s">
        <v>990</v>
      </c>
      <c r="D214" t="s">
        <v>11753</v>
      </c>
      <c r="E214" t="s">
        <v>992</v>
      </c>
      <c r="F214" t="s">
        <v>11754</v>
      </c>
      <c r="G214">
        <v>3005</v>
      </c>
      <c r="H214" t="s">
        <v>1693</v>
      </c>
      <c r="I214">
        <v>11421</v>
      </c>
      <c r="K214" t="s">
        <v>11755</v>
      </c>
      <c r="L214" s="106">
        <v>31460</v>
      </c>
      <c r="M214">
        <v>10730732</v>
      </c>
      <c r="N214" t="s">
        <v>996</v>
      </c>
      <c r="O214" t="s">
        <v>12</v>
      </c>
      <c r="P214" t="s">
        <v>997</v>
      </c>
      <c r="R214" s="109" t="str">
        <f>IF(OR(P214="SB",Q214="SB"),"SB",0)</f>
        <v>SB</v>
      </c>
      <c r="T214" s="110">
        <v>11012</v>
      </c>
      <c r="U214" t="s">
        <v>19633</v>
      </c>
      <c r="V214" s="113" t="str">
        <f>IF(AND(I214&gt;=10000,I214&lt;=19900),"Praha",(IF(AND(I214&gt;=25001,I214&lt;=29501),"Středočeský kraj",(IF(AND(I214&gt;=30100,I214&lt;=34972),"Středočeský kraj",(IF(AND(I214&gt;=35002,I214&lt;=36271),"Karlovarský kraj",(IF(AND(I214&gt;=37001,I214&lt;=39201),"Jihočeský kraj",(IF(AND(I214&gt;=39701,I214&lt;=39901),"Jihočeský kraj",(IF(AND(I214&gt;=39301,I214&lt;=39601),"Kraj Vysočina",(IF(AND(I214&gt;=58001,I214&lt;=59501),"Kraj Vysočina",(IF(AND(I214&gt;=67401,I214&lt;=67602),"Kraj Vysočina",(IF(AND(I214&gt;=40001,I214&lt;=44101),"Ústecký kraj",(IF(AND(I214&gt;=46001,I214&lt;=47201),"Liberecký kraj",(IF(AND(I214&gt;=51202,I214&lt;=51401),"Liberecký kraj",(IF(AND(I214&gt;=53002,I214&lt;=53976),"Pardubický kraj",(IF(AND(I214&gt;=56002,I214&lt;=57201),"Pardubický kraj",(IF(AND(I214&gt;=60200,I214&lt;=67201),"Jihomoravský kraj",(IF(AND(I214&gt;=67801,I214&lt;=68501),"Jihomoravský kraj",(IF(AND(I214&gt;=69002,I214&lt;=69801),"Jihomoravský kraj",(IF(AND(I214&gt;=68601,I214&lt;=68801),"Zlínský kraj",(IF(AND(I214&gt;=75501,I214&lt;=76901),"Zlínský kraj",(IF(AND(I214&gt;=70030,I214&lt;=74901),"Moravskoslezský kraj",(IF(AND(I214&gt;=75000,I214&lt;=75368),"Olomoucký kraj",(IF(AND(I214&gt;=77200,I214&lt;=79862),"Olomoucký kraj",(IF(AND(I214&gt;=50011,I214&lt;=50301),"Královéhradecký kraj",(IF(AND(I214&gt;=54301,I214&lt;=54303),"Královéhradecký kraj","0")))))))))))))))))))))))))))))))))))))))))))))))</f>
        <v>Praha</v>
      </c>
      <c r="AD214" t="s">
        <v>998</v>
      </c>
      <c r="AE214" t="s">
        <v>998</v>
      </c>
      <c r="AF214" t="s">
        <v>998</v>
      </c>
      <c r="AG214" s="107">
        <v>0</v>
      </c>
      <c r="AH214" s="107">
        <v>0</v>
      </c>
      <c r="AI214" s="107">
        <v>0</v>
      </c>
      <c r="AJ214" t="s">
        <v>1012</v>
      </c>
    </row>
    <row r="215" spans="1:37" x14ac:dyDescent="0.45">
      <c r="A215" t="s">
        <v>10334</v>
      </c>
      <c r="B215" t="s">
        <v>12934</v>
      </c>
      <c r="C215" t="s">
        <v>1002</v>
      </c>
      <c r="D215" t="s">
        <v>12935</v>
      </c>
      <c r="E215" t="s">
        <v>992</v>
      </c>
      <c r="F215" t="s">
        <v>12936</v>
      </c>
      <c r="G215">
        <v>25</v>
      </c>
      <c r="H215" t="s">
        <v>1078</v>
      </c>
      <c r="I215">
        <v>11800</v>
      </c>
      <c r="K215" t="s">
        <v>12937</v>
      </c>
      <c r="L215" s="106">
        <v>29538</v>
      </c>
      <c r="M215">
        <v>10413359</v>
      </c>
      <c r="N215" t="s">
        <v>996</v>
      </c>
      <c r="O215" t="s">
        <v>12</v>
      </c>
      <c r="P215" t="s">
        <v>997</v>
      </c>
      <c r="R215" s="109" t="str">
        <f>IF(OR(P215="SB",Q215="SB"),"SB",0)</f>
        <v>SB</v>
      </c>
      <c r="T215" s="110">
        <v>50174</v>
      </c>
      <c r="U215" t="s">
        <v>19633</v>
      </c>
      <c r="V215" s="113" t="str">
        <f>IF(AND(I215&gt;=10000,I215&lt;=19900),"Praha",(IF(AND(I215&gt;=25001,I215&lt;=29501),"Středočeský kraj",(IF(AND(I215&gt;=30100,I215&lt;=34972),"Středočeský kraj",(IF(AND(I215&gt;=35002,I215&lt;=36271),"Karlovarský kraj",(IF(AND(I215&gt;=37001,I215&lt;=39201),"Jihočeský kraj",(IF(AND(I215&gt;=39701,I215&lt;=39901),"Jihočeský kraj",(IF(AND(I215&gt;=39301,I215&lt;=39601),"Kraj Vysočina",(IF(AND(I215&gt;=58001,I215&lt;=59501),"Kraj Vysočina",(IF(AND(I215&gt;=67401,I215&lt;=67602),"Kraj Vysočina",(IF(AND(I215&gt;=40001,I215&lt;=44101),"Ústecký kraj",(IF(AND(I215&gt;=46001,I215&lt;=47201),"Liberecký kraj",(IF(AND(I215&gt;=51202,I215&lt;=51401),"Liberecký kraj",(IF(AND(I215&gt;=53002,I215&lt;=53976),"Pardubický kraj",(IF(AND(I215&gt;=56002,I215&lt;=57201),"Pardubický kraj",(IF(AND(I215&gt;=60200,I215&lt;=67201),"Jihomoravský kraj",(IF(AND(I215&gt;=67801,I215&lt;=68501),"Jihomoravský kraj",(IF(AND(I215&gt;=69002,I215&lt;=69801),"Jihomoravský kraj",(IF(AND(I215&gt;=68601,I215&lt;=68801),"Zlínský kraj",(IF(AND(I215&gt;=75501,I215&lt;=76901),"Zlínský kraj",(IF(AND(I215&gt;=70030,I215&lt;=74901),"Moravskoslezský kraj",(IF(AND(I215&gt;=75000,I215&lt;=75368),"Olomoucký kraj",(IF(AND(I215&gt;=77200,I215&lt;=79862),"Olomoucký kraj",(IF(AND(I215&gt;=50011,I215&lt;=50301),"Královéhradecký kraj",(IF(AND(I215&gt;=54301,I215&lt;=54303),"Královéhradecký kraj","0")))))))))))))))))))))))))))))))))))))))))))))))</f>
        <v>Praha</v>
      </c>
      <c r="AD215" t="s">
        <v>998</v>
      </c>
      <c r="AE215" t="s">
        <v>998</v>
      </c>
      <c r="AF215" t="s">
        <v>998</v>
      </c>
      <c r="AG215" s="107">
        <v>0</v>
      </c>
      <c r="AH215" s="107">
        <v>0</v>
      </c>
      <c r="AI215" s="107">
        <v>0</v>
      </c>
      <c r="AJ215" t="s">
        <v>1012</v>
      </c>
    </row>
    <row r="216" spans="1:37" x14ac:dyDescent="0.45">
      <c r="A216" t="s">
        <v>1782</v>
      </c>
      <c r="B216" t="s">
        <v>5141</v>
      </c>
      <c r="C216" t="s">
        <v>1002</v>
      </c>
      <c r="D216" t="s">
        <v>5169</v>
      </c>
      <c r="E216" t="s">
        <v>992</v>
      </c>
      <c r="F216" t="s">
        <v>5170</v>
      </c>
      <c r="G216">
        <v>16</v>
      </c>
      <c r="H216" t="s">
        <v>1078</v>
      </c>
      <c r="I216">
        <v>11800</v>
      </c>
      <c r="K216" t="s">
        <v>5171</v>
      </c>
      <c r="L216" s="106">
        <v>33710</v>
      </c>
      <c r="M216">
        <v>11470861</v>
      </c>
      <c r="N216" t="s">
        <v>996</v>
      </c>
      <c r="O216" t="s">
        <v>12</v>
      </c>
      <c r="P216" t="s">
        <v>997</v>
      </c>
      <c r="R216" s="109" t="str">
        <f>IF(OR(P216="SB",Q216="SB"),"SB",0)</f>
        <v>SB</v>
      </c>
      <c r="T216" s="110">
        <v>52733</v>
      </c>
      <c r="U216" t="s">
        <v>19633</v>
      </c>
      <c r="V216" s="113" t="str">
        <f>IF(AND(I216&gt;=10000,I216&lt;=19900),"Praha",(IF(AND(I216&gt;=25001,I216&lt;=29501),"Středočeský kraj",(IF(AND(I216&gt;=30100,I216&lt;=34972),"Středočeský kraj",(IF(AND(I216&gt;=35002,I216&lt;=36271),"Karlovarský kraj",(IF(AND(I216&gt;=37001,I216&lt;=39201),"Jihočeský kraj",(IF(AND(I216&gt;=39701,I216&lt;=39901),"Jihočeský kraj",(IF(AND(I216&gt;=39301,I216&lt;=39601),"Kraj Vysočina",(IF(AND(I216&gt;=58001,I216&lt;=59501),"Kraj Vysočina",(IF(AND(I216&gt;=67401,I216&lt;=67602),"Kraj Vysočina",(IF(AND(I216&gt;=40001,I216&lt;=44101),"Ústecký kraj",(IF(AND(I216&gt;=46001,I216&lt;=47201),"Liberecký kraj",(IF(AND(I216&gt;=51202,I216&lt;=51401),"Liberecký kraj",(IF(AND(I216&gt;=53002,I216&lt;=53976),"Pardubický kraj",(IF(AND(I216&gt;=56002,I216&lt;=57201),"Pardubický kraj",(IF(AND(I216&gt;=60200,I216&lt;=67201),"Jihomoravský kraj",(IF(AND(I216&gt;=67801,I216&lt;=68501),"Jihomoravský kraj",(IF(AND(I216&gt;=69002,I216&lt;=69801),"Jihomoravský kraj",(IF(AND(I216&gt;=68601,I216&lt;=68801),"Zlínský kraj",(IF(AND(I216&gt;=75501,I216&lt;=76901),"Zlínský kraj",(IF(AND(I216&gt;=70030,I216&lt;=74901),"Moravskoslezský kraj",(IF(AND(I216&gt;=75000,I216&lt;=75368),"Olomoucký kraj",(IF(AND(I216&gt;=77200,I216&lt;=79862),"Olomoucký kraj",(IF(AND(I216&gt;=50011,I216&lt;=50301),"Královéhradecký kraj",(IF(AND(I216&gt;=54301,I216&lt;=54303),"Královéhradecký kraj","0")))))))))))))))))))))))))))))))))))))))))))))))</f>
        <v>Praha</v>
      </c>
      <c r="AB216" t="s">
        <v>5172</v>
      </c>
      <c r="AD216" t="s">
        <v>998</v>
      </c>
      <c r="AE216" t="s">
        <v>998</v>
      </c>
      <c r="AF216" t="s">
        <v>998</v>
      </c>
      <c r="AG216" s="107">
        <v>0</v>
      </c>
      <c r="AH216" s="107">
        <v>0</v>
      </c>
      <c r="AI216" s="107">
        <v>0</v>
      </c>
      <c r="AJ216" t="s">
        <v>1012</v>
      </c>
    </row>
    <row r="217" spans="1:37" x14ac:dyDescent="0.45">
      <c r="A217" t="s">
        <v>2333</v>
      </c>
      <c r="B217" t="s">
        <v>7043</v>
      </c>
      <c r="C217" t="s">
        <v>1002</v>
      </c>
      <c r="D217" t="s">
        <v>7046</v>
      </c>
      <c r="E217" t="s">
        <v>992</v>
      </c>
      <c r="F217" t="s">
        <v>4255</v>
      </c>
      <c r="G217">
        <v>458</v>
      </c>
      <c r="H217" t="s">
        <v>12</v>
      </c>
      <c r="I217">
        <v>11800</v>
      </c>
      <c r="K217" t="s">
        <v>7047</v>
      </c>
      <c r="L217" s="106">
        <v>38949</v>
      </c>
      <c r="M217">
        <v>15778671</v>
      </c>
      <c r="N217" t="s">
        <v>2063</v>
      </c>
      <c r="O217" t="s">
        <v>1173</v>
      </c>
      <c r="P217" t="s">
        <v>997</v>
      </c>
      <c r="R217" s="109" t="str">
        <f>IF(OR(P217="SB",Q217="SB"),"SB",0)</f>
        <v>SB</v>
      </c>
      <c r="T217" s="110">
        <v>2022094</v>
      </c>
      <c r="U217" t="s">
        <v>19633</v>
      </c>
      <c r="V217" s="113" t="str">
        <f>IF(AND(I217&gt;=10000,I217&lt;=19900),"Praha",(IF(AND(I217&gt;=25001,I217&lt;=29501),"Středočeský kraj",(IF(AND(I217&gt;=30100,I217&lt;=34972),"Středočeský kraj",(IF(AND(I217&gt;=35002,I217&lt;=36271),"Karlovarský kraj",(IF(AND(I217&gt;=37001,I217&lt;=39201),"Jihočeský kraj",(IF(AND(I217&gt;=39701,I217&lt;=39901),"Jihočeský kraj",(IF(AND(I217&gt;=39301,I217&lt;=39601),"Kraj Vysočina",(IF(AND(I217&gt;=58001,I217&lt;=59501),"Kraj Vysočina",(IF(AND(I217&gt;=67401,I217&lt;=67602),"Kraj Vysočina",(IF(AND(I217&gt;=40001,I217&lt;=44101),"Ústecký kraj",(IF(AND(I217&gt;=46001,I217&lt;=47201),"Liberecký kraj",(IF(AND(I217&gt;=51202,I217&lt;=51401),"Liberecký kraj",(IF(AND(I217&gt;=53002,I217&lt;=53976),"Pardubický kraj",(IF(AND(I217&gt;=56002,I217&lt;=57201),"Pardubický kraj",(IF(AND(I217&gt;=60200,I217&lt;=67201),"Jihomoravský kraj",(IF(AND(I217&gt;=67801,I217&lt;=68501),"Jihomoravský kraj",(IF(AND(I217&gt;=69002,I217&lt;=69801),"Jihomoravský kraj",(IF(AND(I217&gt;=68601,I217&lt;=68801),"Zlínský kraj",(IF(AND(I217&gt;=75501,I217&lt;=76901),"Zlínský kraj",(IF(AND(I217&gt;=70030,I217&lt;=74901),"Moravskoslezský kraj",(IF(AND(I217&gt;=75000,I217&lt;=75368),"Olomoucký kraj",(IF(AND(I217&gt;=77200,I217&lt;=79862),"Olomoucký kraj",(IF(AND(I217&gt;=50011,I217&lt;=50301),"Královéhradecký kraj",(IF(AND(I217&gt;=54301,I217&lt;=54303),"Královéhradecký kraj","0")))))))))))))))))))))))))))))))))))))))))))))))</f>
        <v>Praha</v>
      </c>
      <c r="AD217" t="s">
        <v>998</v>
      </c>
      <c r="AE217" t="s">
        <v>998</v>
      </c>
      <c r="AF217" t="s">
        <v>998</v>
      </c>
      <c r="AG217" s="107">
        <v>300</v>
      </c>
      <c r="AH217" s="107">
        <v>0</v>
      </c>
      <c r="AI217" s="107">
        <v>0</v>
      </c>
      <c r="AJ217" t="s">
        <v>999</v>
      </c>
      <c r="AK217" s="106">
        <v>44910</v>
      </c>
    </row>
    <row r="218" spans="1:37" x14ac:dyDescent="0.45">
      <c r="A218" t="s">
        <v>988</v>
      </c>
      <c r="B218" t="s">
        <v>4592</v>
      </c>
      <c r="C218" t="s">
        <v>990</v>
      </c>
      <c r="D218" t="s">
        <v>4593</v>
      </c>
      <c r="E218" t="s">
        <v>992</v>
      </c>
      <c r="F218" t="s">
        <v>1183</v>
      </c>
      <c r="G218">
        <v>20</v>
      </c>
      <c r="H218" t="s">
        <v>1267</v>
      </c>
      <c r="I218">
        <v>12000</v>
      </c>
      <c r="K218" t="s">
        <v>4594</v>
      </c>
      <c r="L218" s="106">
        <v>33801</v>
      </c>
      <c r="M218">
        <v>10729823</v>
      </c>
      <c r="N218" t="s">
        <v>996</v>
      </c>
      <c r="O218" t="s">
        <v>12</v>
      </c>
      <c r="P218" t="s">
        <v>997</v>
      </c>
      <c r="R218" s="109" t="str">
        <f>IF(OR(P218="SB",Q218="SB"),"SB",0)</f>
        <v>SB</v>
      </c>
      <c r="T218" s="110">
        <v>11003</v>
      </c>
      <c r="U218" t="s">
        <v>19633</v>
      </c>
      <c r="V218" s="113" t="str">
        <f>IF(AND(I218&gt;=10000,I218&lt;=19900),"Praha",(IF(AND(I218&gt;=25001,I218&lt;=29501),"Středočeský kraj",(IF(AND(I218&gt;=30100,I218&lt;=34972),"Středočeský kraj",(IF(AND(I218&gt;=35002,I218&lt;=36271),"Karlovarský kraj",(IF(AND(I218&gt;=37001,I218&lt;=39201),"Jihočeský kraj",(IF(AND(I218&gt;=39701,I218&lt;=39901),"Jihočeský kraj",(IF(AND(I218&gt;=39301,I218&lt;=39601),"Kraj Vysočina",(IF(AND(I218&gt;=58001,I218&lt;=59501),"Kraj Vysočina",(IF(AND(I218&gt;=67401,I218&lt;=67602),"Kraj Vysočina",(IF(AND(I218&gt;=40001,I218&lt;=44101),"Ústecký kraj",(IF(AND(I218&gt;=46001,I218&lt;=47201),"Liberecký kraj",(IF(AND(I218&gt;=51202,I218&lt;=51401),"Liberecký kraj",(IF(AND(I218&gt;=53002,I218&lt;=53976),"Pardubický kraj",(IF(AND(I218&gt;=56002,I218&lt;=57201),"Pardubický kraj",(IF(AND(I218&gt;=60200,I218&lt;=67201),"Jihomoravský kraj",(IF(AND(I218&gt;=67801,I218&lt;=68501),"Jihomoravský kraj",(IF(AND(I218&gt;=69002,I218&lt;=69801),"Jihomoravský kraj",(IF(AND(I218&gt;=68601,I218&lt;=68801),"Zlínský kraj",(IF(AND(I218&gt;=75501,I218&lt;=76901),"Zlínský kraj",(IF(AND(I218&gt;=70030,I218&lt;=74901),"Moravskoslezský kraj",(IF(AND(I218&gt;=75000,I218&lt;=75368),"Olomoucký kraj",(IF(AND(I218&gt;=77200,I218&lt;=79862),"Olomoucký kraj",(IF(AND(I218&gt;=50011,I218&lt;=50301),"Královéhradecký kraj",(IF(AND(I218&gt;=54301,I218&lt;=54303),"Královéhradecký kraj","0")))))))))))))))))))))))))))))))))))))))))))))))</f>
        <v>Praha</v>
      </c>
      <c r="AD218" t="s">
        <v>998</v>
      </c>
      <c r="AE218" t="s">
        <v>998</v>
      </c>
      <c r="AF218" t="s">
        <v>998</v>
      </c>
      <c r="AG218" s="107">
        <v>0</v>
      </c>
      <c r="AH218" s="107">
        <v>0</v>
      </c>
      <c r="AI218" s="107">
        <v>0</v>
      </c>
      <c r="AJ218" t="s">
        <v>1012</v>
      </c>
    </row>
    <row r="219" spans="1:37" x14ac:dyDescent="0.45">
      <c r="A219" t="s">
        <v>1666</v>
      </c>
      <c r="B219" t="s">
        <v>16930</v>
      </c>
      <c r="C219" t="s">
        <v>990</v>
      </c>
      <c r="D219" t="s">
        <v>16933</v>
      </c>
      <c r="E219" t="s">
        <v>992</v>
      </c>
      <c r="F219" t="s">
        <v>2475</v>
      </c>
      <c r="G219">
        <v>1255</v>
      </c>
      <c r="H219" t="s">
        <v>1267</v>
      </c>
      <c r="I219">
        <v>12000</v>
      </c>
      <c r="K219" t="s">
        <v>16934</v>
      </c>
      <c r="L219" s="106">
        <v>29506</v>
      </c>
      <c r="M219">
        <v>10732449</v>
      </c>
      <c r="N219" t="s">
        <v>996</v>
      </c>
      <c r="O219" t="s">
        <v>12</v>
      </c>
      <c r="P219" t="s">
        <v>997</v>
      </c>
      <c r="R219" s="109" t="str">
        <f>IF(OR(P219="SB",Q219="SB"),"SB",0)</f>
        <v>SB</v>
      </c>
      <c r="T219" s="110">
        <v>11028</v>
      </c>
      <c r="U219" t="s">
        <v>19633</v>
      </c>
      <c r="V219" s="113" t="str">
        <f>IF(AND(I219&gt;=10000,I219&lt;=19900),"Praha",(IF(AND(I219&gt;=25001,I219&lt;=29501),"Středočeský kraj",(IF(AND(I219&gt;=30100,I219&lt;=34972),"Středočeský kraj",(IF(AND(I219&gt;=35002,I219&lt;=36271),"Karlovarský kraj",(IF(AND(I219&gt;=37001,I219&lt;=39201),"Jihočeský kraj",(IF(AND(I219&gt;=39701,I219&lt;=39901),"Jihočeský kraj",(IF(AND(I219&gt;=39301,I219&lt;=39601),"Kraj Vysočina",(IF(AND(I219&gt;=58001,I219&lt;=59501),"Kraj Vysočina",(IF(AND(I219&gt;=67401,I219&lt;=67602),"Kraj Vysočina",(IF(AND(I219&gt;=40001,I219&lt;=44101),"Ústecký kraj",(IF(AND(I219&gt;=46001,I219&lt;=47201),"Liberecký kraj",(IF(AND(I219&gt;=51202,I219&lt;=51401),"Liberecký kraj",(IF(AND(I219&gt;=53002,I219&lt;=53976),"Pardubický kraj",(IF(AND(I219&gt;=56002,I219&lt;=57201),"Pardubický kraj",(IF(AND(I219&gt;=60200,I219&lt;=67201),"Jihomoravský kraj",(IF(AND(I219&gt;=67801,I219&lt;=68501),"Jihomoravský kraj",(IF(AND(I219&gt;=69002,I219&lt;=69801),"Jihomoravský kraj",(IF(AND(I219&gt;=68601,I219&lt;=68801),"Zlínský kraj",(IF(AND(I219&gt;=75501,I219&lt;=76901),"Zlínský kraj",(IF(AND(I219&gt;=70030,I219&lt;=74901),"Moravskoslezský kraj",(IF(AND(I219&gt;=75000,I219&lt;=75368),"Olomoucký kraj",(IF(AND(I219&gt;=77200,I219&lt;=79862),"Olomoucký kraj",(IF(AND(I219&gt;=50011,I219&lt;=50301),"Královéhradecký kraj",(IF(AND(I219&gt;=54301,I219&lt;=54303),"Královéhradecký kraj","0")))))))))))))))))))))))))))))))))))))))))))))))</f>
        <v>Praha</v>
      </c>
      <c r="AD219" t="s">
        <v>998</v>
      </c>
      <c r="AE219" t="s">
        <v>998</v>
      </c>
      <c r="AF219" t="s">
        <v>998</v>
      </c>
      <c r="AG219" s="107">
        <v>0</v>
      </c>
      <c r="AH219" s="107">
        <v>0</v>
      </c>
      <c r="AI219" s="107">
        <v>0</v>
      </c>
      <c r="AJ219" t="s">
        <v>1012</v>
      </c>
    </row>
    <row r="220" spans="1:37" x14ac:dyDescent="0.45">
      <c r="A220" t="s">
        <v>1037</v>
      </c>
      <c r="B220" t="s">
        <v>8990</v>
      </c>
      <c r="C220" t="s">
        <v>990</v>
      </c>
      <c r="D220" t="s">
        <v>8991</v>
      </c>
      <c r="E220" t="s">
        <v>992</v>
      </c>
      <c r="F220" t="s">
        <v>8992</v>
      </c>
      <c r="G220">
        <v>4</v>
      </c>
      <c r="H220" t="s">
        <v>1267</v>
      </c>
      <c r="I220">
        <v>12000</v>
      </c>
      <c r="K220" t="s">
        <v>8993</v>
      </c>
      <c r="L220" s="106">
        <v>29848</v>
      </c>
      <c r="M220">
        <v>10745987</v>
      </c>
      <c r="N220" t="s">
        <v>996</v>
      </c>
      <c r="O220" t="s">
        <v>12</v>
      </c>
      <c r="P220" t="s">
        <v>997</v>
      </c>
      <c r="R220" s="109" t="str">
        <f>IF(OR(P220="SB",Q220="SB"),"SB",0)</f>
        <v>SB</v>
      </c>
      <c r="T220" s="110">
        <v>11159</v>
      </c>
      <c r="U220" t="s">
        <v>19633</v>
      </c>
      <c r="V220" s="113" t="str">
        <f>IF(AND(I220&gt;=10000,I220&lt;=19900),"Praha",(IF(AND(I220&gt;=25001,I220&lt;=29501),"Středočeský kraj",(IF(AND(I220&gt;=30100,I220&lt;=34972),"Středočeský kraj",(IF(AND(I220&gt;=35002,I220&lt;=36271),"Karlovarský kraj",(IF(AND(I220&gt;=37001,I220&lt;=39201),"Jihočeský kraj",(IF(AND(I220&gt;=39701,I220&lt;=39901),"Jihočeský kraj",(IF(AND(I220&gt;=39301,I220&lt;=39601),"Kraj Vysočina",(IF(AND(I220&gt;=58001,I220&lt;=59501),"Kraj Vysočina",(IF(AND(I220&gt;=67401,I220&lt;=67602),"Kraj Vysočina",(IF(AND(I220&gt;=40001,I220&lt;=44101),"Ústecký kraj",(IF(AND(I220&gt;=46001,I220&lt;=47201),"Liberecký kraj",(IF(AND(I220&gt;=51202,I220&lt;=51401),"Liberecký kraj",(IF(AND(I220&gt;=53002,I220&lt;=53976),"Pardubický kraj",(IF(AND(I220&gt;=56002,I220&lt;=57201),"Pardubický kraj",(IF(AND(I220&gt;=60200,I220&lt;=67201),"Jihomoravský kraj",(IF(AND(I220&gt;=67801,I220&lt;=68501),"Jihomoravský kraj",(IF(AND(I220&gt;=69002,I220&lt;=69801),"Jihomoravský kraj",(IF(AND(I220&gt;=68601,I220&lt;=68801),"Zlínský kraj",(IF(AND(I220&gt;=75501,I220&lt;=76901),"Zlínský kraj",(IF(AND(I220&gt;=70030,I220&lt;=74901),"Moravskoslezský kraj",(IF(AND(I220&gt;=75000,I220&lt;=75368),"Olomoucký kraj",(IF(AND(I220&gt;=77200,I220&lt;=79862),"Olomoucký kraj",(IF(AND(I220&gt;=50011,I220&lt;=50301),"Královéhradecký kraj",(IF(AND(I220&gt;=54301,I220&lt;=54303),"Královéhradecký kraj","0")))))))))))))))))))))))))))))))))))))))))))))))</f>
        <v>Praha</v>
      </c>
      <c r="AD220" t="s">
        <v>998</v>
      </c>
      <c r="AE220" t="s">
        <v>998</v>
      </c>
      <c r="AF220" t="s">
        <v>998</v>
      </c>
      <c r="AG220" s="107">
        <v>0</v>
      </c>
      <c r="AH220" s="107">
        <v>0</v>
      </c>
      <c r="AI220" s="107">
        <v>0</v>
      </c>
      <c r="AJ220" t="s">
        <v>1012</v>
      </c>
    </row>
    <row r="221" spans="1:37" x14ac:dyDescent="0.45">
      <c r="A221" t="s">
        <v>1007</v>
      </c>
      <c r="B221" t="s">
        <v>4173</v>
      </c>
      <c r="C221" t="s">
        <v>990</v>
      </c>
      <c r="D221" t="s">
        <v>4183</v>
      </c>
      <c r="E221" t="s">
        <v>992</v>
      </c>
      <c r="F221" t="s">
        <v>4184</v>
      </c>
      <c r="G221">
        <v>31</v>
      </c>
      <c r="H221" t="s">
        <v>1267</v>
      </c>
      <c r="I221">
        <v>12000</v>
      </c>
      <c r="K221" t="s">
        <v>4185</v>
      </c>
      <c r="L221" s="106">
        <v>30766</v>
      </c>
      <c r="M221">
        <v>10755182</v>
      </c>
      <c r="N221" t="s">
        <v>996</v>
      </c>
      <c r="O221" t="s">
        <v>12</v>
      </c>
      <c r="P221" t="s">
        <v>997</v>
      </c>
      <c r="R221" s="109" t="str">
        <f>IF(OR(P221="SB",Q221="SB"),"SB",0)</f>
        <v>SB</v>
      </c>
      <c r="T221" s="110">
        <v>11247</v>
      </c>
      <c r="U221" t="s">
        <v>19633</v>
      </c>
      <c r="V221" s="113" t="str">
        <f>IF(AND(I221&gt;=10000,I221&lt;=19900),"Praha",(IF(AND(I221&gt;=25001,I221&lt;=29501),"Středočeský kraj",(IF(AND(I221&gt;=30100,I221&lt;=34972),"Středočeský kraj",(IF(AND(I221&gt;=35002,I221&lt;=36271),"Karlovarský kraj",(IF(AND(I221&gt;=37001,I221&lt;=39201),"Jihočeský kraj",(IF(AND(I221&gt;=39701,I221&lt;=39901),"Jihočeský kraj",(IF(AND(I221&gt;=39301,I221&lt;=39601),"Kraj Vysočina",(IF(AND(I221&gt;=58001,I221&lt;=59501),"Kraj Vysočina",(IF(AND(I221&gt;=67401,I221&lt;=67602),"Kraj Vysočina",(IF(AND(I221&gt;=40001,I221&lt;=44101),"Ústecký kraj",(IF(AND(I221&gt;=46001,I221&lt;=47201),"Liberecký kraj",(IF(AND(I221&gt;=51202,I221&lt;=51401),"Liberecký kraj",(IF(AND(I221&gt;=53002,I221&lt;=53976),"Pardubický kraj",(IF(AND(I221&gt;=56002,I221&lt;=57201),"Pardubický kraj",(IF(AND(I221&gt;=60200,I221&lt;=67201),"Jihomoravský kraj",(IF(AND(I221&gt;=67801,I221&lt;=68501),"Jihomoravský kraj",(IF(AND(I221&gt;=69002,I221&lt;=69801),"Jihomoravský kraj",(IF(AND(I221&gt;=68601,I221&lt;=68801),"Zlínský kraj",(IF(AND(I221&gt;=75501,I221&lt;=76901),"Zlínský kraj",(IF(AND(I221&gt;=70030,I221&lt;=74901),"Moravskoslezský kraj",(IF(AND(I221&gt;=75000,I221&lt;=75368),"Olomoucký kraj",(IF(AND(I221&gt;=77200,I221&lt;=79862),"Olomoucký kraj",(IF(AND(I221&gt;=50011,I221&lt;=50301),"Královéhradecký kraj",(IF(AND(I221&gt;=54301,I221&lt;=54303),"Královéhradecký kraj","0")))))))))))))))))))))))))))))))))))))))))))))))</f>
        <v>Praha</v>
      </c>
      <c r="AD221" t="s">
        <v>998</v>
      </c>
      <c r="AE221" t="s">
        <v>998</v>
      </c>
      <c r="AF221" t="s">
        <v>998</v>
      </c>
      <c r="AG221" s="107">
        <v>0</v>
      </c>
      <c r="AH221" s="107">
        <v>0</v>
      </c>
      <c r="AI221" s="107">
        <v>0</v>
      </c>
      <c r="AJ221" t="s">
        <v>1012</v>
      </c>
    </row>
    <row r="222" spans="1:37" x14ac:dyDescent="0.45">
      <c r="A222" t="s">
        <v>1462</v>
      </c>
      <c r="B222" t="s">
        <v>5311</v>
      </c>
      <c r="C222" t="s">
        <v>990</v>
      </c>
      <c r="D222" t="s">
        <v>5312</v>
      </c>
      <c r="E222" t="s">
        <v>992</v>
      </c>
      <c r="F222" t="s">
        <v>2471</v>
      </c>
      <c r="G222">
        <v>12</v>
      </c>
      <c r="H222" t="s">
        <v>1267</v>
      </c>
      <c r="I222">
        <v>12000</v>
      </c>
      <c r="K222" t="s">
        <v>5313</v>
      </c>
      <c r="L222" s="106">
        <v>30702</v>
      </c>
      <c r="M222">
        <v>10869461</v>
      </c>
      <c r="N222" t="s">
        <v>996</v>
      </c>
      <c r="O222" t="s">
        <v>12</v>
      </c>
      <c r="P222" t="s">
        <v>997</v>
      </c>
      <c r="R222" s="109" t="str">
        <f>IF(OR(P222="SB",Q222="SB"),"SB",0)</f>
        <v>SB</v>
      </c>
      <c r="T222" s="110">
        <v>11555</v>
      </c>
      <c r="U222" t="s">
        <v>19633</v>
      </c>
      <c r="V222" s="113" t="str">
        <f>IF(AND(I222&gt;=10000,I222&lt;=19900),"Praha",(IF(AND(I222&gt;=25001,I222&lt;=29501),"Středočeský kraj",(IF(AND(I222&gt;=30100,I222&lt;=34972),"Středočeský kraj",(IF(AND(I222&gt;=35002,I222&lt;=36271),"Karlovarský kraj",(IF(AND(I222&gt;=37001,I222&lt;=39201),"Jihočeský kraj",(IF(AND(I222&gt;=39701,I222&lt;=39901),"Jihočeský kraj",(IF(AND(I222&gt;=39301,I222&lt;=39601),"Kraj Vysočina",(IF(AND(I222&gt;=58001,I222&lt;=59501),"Kraj Vysočina",(IF(AND(I222&gt;=67401,I222&lt;=67602),"Kraj Vysočina",(IF(AND(I222&gt;=40001,I222&lt;=44101),"Ústecký kraj",(IF(AND(I222&gt;=46001,I222&lt;=47201),"Liberecký kraj",(IF(AND(I222&gt;=51202,I222&lt;=51401),"Liberecký kraj",(IF(AND(I222&gt;=53002,I222&lt;=53976),"Pardubický kraj",(IF(AND(I222&gt;=56002,I222&lt;=57201),"Pardubický kraj",(IF(AND(I222&gt;=60200,I222&lt;=67201),"Jihomoravský kraj",(IF(AND(I222&gt;=67801,I222&lt;=68501),"Jihomoravský kraj",(IF(AND(I222&gt;=69002,I222&lt;=69801),"Jihomoravský kraj",(IF(AND(I222&gt;=68601,I222&lt;=68801),"Zlínský kraj",(IF(AND(I222&gt;=75501,I222&lt;=76901),"Zlínský kraj",(IF(AND(I222&gt;=70030,I222&lt;=74901),"Moravskoslezský kraj",(IF(AND(I222&gt;=75000,I222&lt;=75368),"Olomoucký kraj",(IF(AND(I222&gt;=77200,I222&lt;=79862),"Olomoucký kraj",(IF(AND(I222&gt;=50011,I222&lt;=50301),"Královéhradecký kraj",(IF(AND(I222&gt;=54301,I222&lt;=54303),"Královéhradecký kraj","0")))))))))))))))))))))))))))))))))))))))))))))))</f>
        <v>Praha</v>
      </c>
      <c r="AD222" t="s">
        <v>998</v>
      </c>
      <c r="AE222" t="s">
        <v>998</v>
      </c>
      <c r="AF222" t="s">
        <v>998</v>
      </c>
      <c r="AG222" s="107">
        <v>0</v>
      </c>
      <c r="AH222" s="107">
        <v>0</v>
      </c>
      <c r="AI222" s="107">
        <v>0</v>
      </c>
      <c r="AJ222" t="s">
        <v>1012</v>
      </c>
    </row>
    <row r="223" spans="1:37" x14ac:dyDescent="0.45">
      <c r="A223" t="s">
        <v>1133</v>
      </c>
      <c r="B223" t="s">
        <v>6749</v>
      </c>
      <c r="C223" t="s">
        <v>990</v>
      </c>
      <c r="D223" t="s">
        <v>6754</v>
      </c>
      <c r="E223" t="s">
        <v>992</v>
      </c>
      <c r="F223" t="s">
        <v>6755</v>
      </c>
      <c r="G223">
        <v>6</v>
      </c>
      <c r="H223" t="s">
        <v>1267</v>
      </c>
      <c r="I223">
        <v>12000</v>
      </c>
      <c r="K223" t="s">
        <v>6756</v>
      </c>
      <c r="L223" s="106">
        <v>29028</v>
      </c>
      <c r="M223">
        <v>10861276</v>
      </c>
      <c r="N223" t="s">
        <v>996</v>
      </c>
      <c r="O223" t="s">
        <v>12</v>
      </c>
      <c r="P223" t="s">
        <v>997</v>
      </c>
      <c r="R223" s="109" t="str">
        <f>IF(OR(P223="SB",Q223="SB"),"SB",0)</f>
        <v>SB</v>
      </c>
      <c r="T223" s="110">
        <v>11592</v>
      </c>
      <c r="U223" t="s">
        <v>19633</v>
      </c>
      <c r="V223" s="113" t="str">
        <f>IF(AND(I223&gt;=10000,I223&lt;=19900),"Praha",(IF(AND(I223&gt;=25001,I223&lt;=29501),"Středočeský kraj",(IF(AND(I223&gt;=30100,I223&lt;=34972),"Středočeský kraj",(IF(AND(I223&gt;=35002,I223&lt;=36271),"Karlovarský kraj",(IF(AND(I223&gt;=37001,I223&lt;=39201),"Jihočeský kraj",(IF(AND(I223&gt;=39701,I223&lt;=39901),"Jihočeský kraj",(IF(AND(I223&gt;=39301,I223&lt;=39601),"Kraj Vysočina",(IF(AND(I223&gt;=58001,I223&lt;=59501),"Kraj Vysočina",(IF(AND(I223&gt;=67401,I223&lt;=67602),"Kraj Vysočina",(IF(AND(I223&gt;=40001,I223&lt;=44101),"Ústecký kraj",(IF(AND(I223&gt;=46001,I223&lt;=47201),"Liberecký kraj",(IF(AND(I223&gt;=51202,I223&lt;=51401),"Liberecký kraj",(IF(AND(I223&gt;=53002,I223&lt;=53976),"Pardubický kraj",(IF(AND(I223&gt;=56002,I223&lt;=57201),"Pardubický kraj",(IF(AND(I223&gt;=60200,I223&lt;=67201),"Jihomoravský kraj",(IF(AND(I223&gt;=67801,I223&lt;=68501),"Jihomoravský kraj",(IF(AND(I223&gt;=69002,I223&lt;=69801),"Jihomoravský kraj",(IF(AND(I223&gt;=68601,I223&lt;=68801),"Zlínský kraj",(IF(AND(I223&gt;=75501,I223&lt;=76901),"Zlínský kraj",(IF(AND(I223&gt;=70030,I223&lt;=74901),"Moravskoslezský kraj",(IF(AND(I223&gt;=75000,I223&lt;=75368),"Olomoucký kraj",(IF(AND(I223&gt;=77200,I223&lt;=79862),"Olomoucký kraj",(IF(AND(I223&gt;=50011,I223&lt;=50301),"Královéhradecký kraj",(IF(AND(I223&gt;=54301,I223&lt;=54303),"Královéhradecký kraj","0")))))))))))))))))))))))))))))))))))))))))))))))</f>
        <v>Praha</v>
      </c>
      <c r="AD223" t="s">
        <v>998</v>
      </c>
      <c r="AE223" t="s">
        <v>998</v>
      </c>
      <c r="AF223" t="s">
        <v>998</v>
      </c>
      <c r="AG223" s="107">
        <v>0</v>
      </c>
      <c r="AH223" s="107">
        <v>0</v>
      </c>
      <c r="AI223" s="107">
        <v>0</v>
      </c>
      <c r="AJ223" t="s">
        <v>1012</v>
      </c>
    </row>
    <row r="224" spans="1:37" x14ac:dyDescent="0.45">
      <c r="A224" t="s">
        <v>1845</v>
      </c>
      <c r="B224" t="s">
        <v>17142</v>
      </c>
      <c r="C224" t="s">
        <v>990</v>
      </c>
      <c r="D224" t="s">
        <v>17143</v>
      </c>
      <c r="E224" t="s">
        <v>992</v>
      </c>
      <c r="F224" t="s">
        <v>1183</v>
      </c>
      <c r="G224">
        <v>14</v>
      </c>
      <c r="H224" t="s">
        <v>12</v>
      </c>
      <c r="I224">
        <v>12000</v>
      </c>
      <c r="K224" t="s">
        <v>17144</v>
      </c>
      <c r="L224" s="106">
        <v>33320</v>
      </c>
      <c r="M224">
        <v>10892703</v>
      </c>
      <c r="N224" t="s">
        <v>996</v>
      </c>
      <c r="O224" t="s">
        <v>12</v>
      </c>
      <c r="P224" t="s">
        <v>997</v>
      </c>
      <c r="R224" s="109" t="str">
        <f>IF(OR(P224="SB",Q224="SB"),"SB",0)</f>
        <v>SB</v>
      </c>
      <c r="T224" s="110">
        <v>11889</v>
      </c>
      <c r="U224" t="s">
        <v>19633</v>
      </c>
      <c r="V224" s="113" t="str">
        <f>IF(AND(I224&gt;=10000,I224&lt;=19900),"Praha",(IF(AND(I224&gt;=25001,I224&lt;=29501),"Středočeský kraj",(IF(AND(I224&gt;=30100,I224&lt;=34972),"Středočeský kraj",(IF(AND(I224&gt;=35002,I224&lt;=36271),"Karlovarský kraj",(IF(AND(I224&gt;=37001,I224&lt;=39201),"Jihočeský kraj",(IF(AND(I224&gt;=39701,I224&lt;=39901),"Jihočeský kraj",(IF(AND(I224&gt;=39301,I224&lt;=39601),"Kraj Vysočina",(IF(AND(I224&gt;=58001,I224&lt;=59501),"Kraj Vysočina",(IF(AND(I224&gt;=67401,I224&lt;=67602),"Kraj Vysočina",(IF(AND(I224&gt;=40001,I224&lt;=44101),"Ústecký kraj",(IF(AND(I224&gt;=46001,I224&lt;=47201),"Liberecký kraj",(IF(AND(I224&gt;=51202,I224&lt;=51401),"Liberecký kraj",(IF(AND(I224&gt;=53002,I224&lt;=53976),"Pardubický kraj",(IF(AND(I224&gt;=56002,I224&lt;=57201),"Pardubický kraj",(IF(AND(I224&gt;=60200,I224&lt;=67201),"Jihomoravský kraj",(IF(AND(I224&gt;=67801,I224&lt;=68501),"Jihomoravský kraj",(IF(AND(I224&gt;=69002,I224&lt;=69801),"Jihomoravský kraj",(IF(AND(I224&gt;=68601,I224&lt;=68801),"Zlínský kraj",(IF(AND(I224&gt;=75501,I224&lt;=76901),"Zlínský kraj",(IF(AND(I224&gt;=70030,I224&lt;=74901),"Moravskoslezský kraj",(IF(AND(I224&gt;=75000,I224&lt;=75368),"Olomoucký kraj",(IF(AND(I224&gt;=77200,I224&lt;=79862),"Olomoucký kraj",(IF(AND(I224&gt;=50011,I224&lt;=50301),"Královéhradecký kraj",(IF(AND(I224&gt;=54301,I224&lt;=54303),"Královéhradecký kraj","0")))))))))))))))))))))))))))))))))))))))))))))))</f>
        <v>Praha</v>
      </c>
      <c r="AD224" t="s">
        <v>998</v>
      </c>
      <c r="AE224" t="s">
        <v>998</v>
      </c>
      <c r="AF224" t="s">
        <v>998</v>
      </c>
      <c r="AG224" s="107">
        <v>0</v>
      </c>
      <c r="AH224" s="107">
        <v>0</v>
      </c>
      <c r="AI224" s="107">
        <v>0</v>
      </c>
      <c r="AJ224" t="s">
        <v>1012</v>
      </c>
    </row>
    <row r="225" spans="1:37" x14ac:dyDescent="0.45">
      <c r="A225" t="s">
        <v>1112</v>
      </c>
      <c r="B225" t="s">
        <v>18960</v>
      </c>
      <c r="C225" t="s">
        <v>990</v>
      </c>
      <c r="D225" t="s">
        <v>18961</v>
      </c>
      <c r="E225" t="s">
        <v>992</v>
      </c>
      <c r="F225" t="s">
        <v>9924</v>
      </c>
      <c r="G225">
        <v>9</v>
      </c>
      <c r="H225" t="s">
        <v>1267</v>
      </c>
      <c r="I225">
        <v>12000</v>
      </c>
      <c r="K225" t="s">
        <v>18962</v>
      </c>
      <c r="L225" s="106">
        <v>32136</v>
      </c>
      <c r="M225">
        <v>10878858</v>
      </c>
      <c r="N225" t="s">
        <v>996</v>
      </c>
      <c r="O225" t="s">
        <v>12</v>
      </c>
      <c r="P225" t="s">
        <v>997</v>
      </c>
      <c r="R225" s="109" t="str">
        <f>IF(OR(P225="SB",Q225="SB"),"SB",0)</f>
        <v>SB</v>
      </c>
      <c r="T225" s="110">
        <v>11948</v>
      </c>
      <c r="U225" t="s">
        <v>19633</v>
      </c>
      <c r="V225" s="113" t="str">
        <f>IF(AND(I225&gt;=10000,I225&lt;=19900),"Praha",(IF(AND(I225&gt;=25001,I225&lt;=29501),"Středočeský kraj",(IF(AND(I225&gt;=30100,I225&lt;=34972),"Středočeský kraj",(IF(AND(I225&gt;=35002,I225&lt;=36271),"Karlovarský kraj",(IF(AND(I225&gt;=37001,I225&lt;=39201),"Jihočeský kraj",(IF(AND(I225&gt;=39701,I225&lt;=39901),"Jihočeský kraj",(IF(AND(I225&gt;=39301,I225&lt;=39601),"Kraj Vysočina",(IF(AND(I225&gt;=58001,I225&lt;=59501),"Kraj Vysočina",(IF(AND(I225&gt;=67401,I225&lt;=67602),"Kraj Vysočina",(IF(AND(I225&gt;=40001,I225&lt;=44101),"Ústecký kraj",(IF(AND(I225&gt;=46001,I225&lt;=47201),"Liberecký kraj",(IF(AND(I225&gt;=51202,I225&lt;=51401),"Liberecký kraj",(IF(AND(I225&gt;=53002,I225&lt;=53976),"Pardubický kraj",(IF(AND(I225&gt;=56002,I225&lt;=57201),"Pardubický kraj",(IF(AND(I225&gt;=60200,I225&lt;=67201),"Jihomoravský kraj",(IF(AND(I225&gt;=67801,I225&lt;=68501),"Jihomoravský kraj",(IF(AND(I225&gt;=69002,I225&lt;=69801),"Jihomoravský kraj",(IF(AND(I225&gt;=68601,I225&lt;=68801),"Zlínský kraj",(IF(AND(I225&gt;=75501,I225&lt;=76901),"Zlínský kraj",(IF(AND(I225&gt;=70030,I225&lt;=74901),"Moravskoslezský kraj",(IF(AND(I225&gt;=75000,I225&lt;=75368),"Olomoucký kraj",(IF(AND(I225&gt;=77200,I225&lt;=79862),"Olomoucký kraj",(IF(AND(I225&gt;=50011,I225&lt;=50301),"Královéhradecký kraj",(IF(AND(I225&gt;=54301,I225&lt;=54303),"Královéhradecký kraj","0")))))))))))))))))))))))))))))))))))))))))))))))</f>
        <v>Praha</v>
      </c>
      <c r="AD225" t="s">
        <v>998</v>
      </c>
      <c r="AE225" t="s">
        <v>998</v>
      </c>
      <c r="AF225" t="s">
        <v>998</v>
      </c>
      <c r="AG225" s="107">
        <v>0</v>
      </c>
      <c r="AH225" s="107">
        <v>0</v>
      </c>
      <c r="AI225" s="107">
        <v>0</v>
      </c>
      <c r="AJ225" t="s">
        <v>1012</v>
      </c>
    </row>
    <row r="226" spans="1:37" x14ac:dyDescent="0.45">
      <c r="A226" t="s">
        <v>1124</v>
      </c>
      <c r="B226" t="s">
        <v>18973</v>
      </c>
      <c r="C226" t="s">
        <v>990</v>
      </c>
      <c r="D226" t="s">
        <v>18974</v>
      </c>
      <c r="E226" t="s">
        <v>992</v>
      </c>
      <c r="F226" t="s">
        <v>1545</v>
      </c>
      <c r="G226">
        <v>11</v>
      </c>
      <c r="H226" t="s">
        <v>1267</v>
      </c>
      <c r="I226">
        <v>12000</v>
      </c>
      <c r="K226" t="s">
        <v>18975</v>
      </c>
      <c r="L226" s="106">
        <v>27391</v>
      </c>
      <c r="M226">
        <v>10858549</v>
      </c>
      <c r="N226" t="s">
        <v>996</v>
      </c>
      <c r="O226" t="s">
        <v>12</v>
      </c>
      <c r="P226" t="s">
        <v>997</v>
      </c>
      <c r="R226" s="109" t="str">
        <f>IF(OR(P226="SB",Q226="SB"),"SB",0)</f>
        <v>SB</v>
      </c>
      <c r="T226" s="110">
        <v>11949</v>
      </c>
      <c r="U226" t="s">
        <v>19633</v>
      </c>
      <c r="V226" s="113" t="str">
        <f>IF(AND(I226&gt;=10000,I226&lt;=19900),"Praha",(IF(AND(I226&gt;=25001,I226&lt;=29501),"Středočeský kraj",(IF(AND(I226&gt;=30100,I226&lt;=34972),"Středočeský kraj",(IF(AND(I226&gt;=35002,I226&lt;=36271),"Karlovarský kraj",(IF(AND(I226&gt;=37001,I226&lt;=39201),"Jihočeský kraj",(IF(AND(I226&gt;=39701,I226&lt;=39901),"Jihočeský kraj",(IF(AND(I226&gt;=39301,I226&lt;=39601),"Kraj Vysočina",(IF(AND(I226&gt;=58001,I226&lt;=59501),"Kraj Vysočina",(IF(AND(I226&gt;=67401,I226&lt;=67602),"Kraj Vysočina",(IF(AND(I226&gt;=40001,I226&lt;=44101),"Ústecký kraj",(IF(AND(I226&gt;=46001,I226&lt;=47201),"Liberecký kraj",(IF(AND(I226&gt;=51202,I226&lt;=51401),"Liberecký kraj",(IF(AND(I226&gt;=53002,I226&lt;=53976),"Pardubický kraj",(IF(AND(I226&gt;=56002,I226&lt;=57201),"Pardubický kraj",(IF(AND(I226&gt;=60200,I226&lt;=67201),"Jihomoravský kraj",(IF(AND(I226&gt;=67801,I226&lt;=68501),"Jihomoravský kraj",(IF(AND(I226&gt;=69002,I226&lt;=69801),"Jihomoravský kraj",(IF(AND(I226&gt;=68601,I226&lt;=68801),"Zlínský kraj",(IF(AND(I226&gt;=75501,I226&lt;=76901),"Zlínský kraj",(IF(AND(I226&gt;=70030,I226&lt;=74901),"Moravskoslezský kraj",(IF(AND(I226&gt;=75000,I226&lt;=75368),"Olomoucký kraj",(IF(AND(I226&gt;=77200,I226&lt;=79862),"Olomoucký kraj",(IF(AND(I226&gt;=50011,I226&lt;=50301),"Královéhradecký kraj",(IF(AND(I226&gt;=54301,I226&lt;=54303),"Královéhradecký kraj","0")))))))))))))))))))))))))))))))))))))))))))))))</f>
        <v>Praha</v>
      </c>
      <c r="AD226" t="s">
        <v>998</v>
      </c>
      <c r="AE226" t="s">
        <v>998</v>
      </c>
      <c r="AF226" t="s">
        <v>998</v>
      </c>
      <c r="AG226" s="107">
        <v>0</v>
      </c>
      <c r="AH226" s="107">
        <v>0</v>
      </c>
      <c r="AI226" s="107">
        <v>0</v>
      </c>
      <c r="AJ226" t="s">
        <v>1012</v>
      </c>
    </row>
    <row r="227" spans="1:37" x14ac:dyDescent="0.45">
      <c r="A227" t="s">
        <v>2450</v>
      </c>
      <c r="B227" t="s">
        <v>8165</v>
      </c>
      <c r="C227" t="s">
        <v>990</v>
      </c>
      <c r="D227" t="s">
        <v>8170</v>
      </c>
      <c r="E227" t="s">
        <v>992</v>
      </c>
      <c r="F227" t="s">
        <v>8171</v>
      </c>
      <c r="G227">
        <v>16</v>
      </c>
      <c r="H227" t="s">
        <v>1267</v>
      </c>
      <c r="I227">
        <v>12000</v>
      </c>
      <c r="K227" t="s">
        <v>8172</v>
      </c>
      <c r="L227" s="106">
        <v>39279</v>
      </c>
      <c r="M227">
        <v>13372162</v>
      </c>
      <c r="N227" t="s">
        <v>1359</v>
      </c>
      <c r="O227" t="s">
        <v>12</v>
      </c>
      <c r="P227" t="s">
        <v>997</v>
      </c>
      <c r="R227" s="109" t="str">
        <f>IF(OR(P227="SB",Q227="SB"),"SB",0)</f>
        <v>SB</v>
      </c>
      <c r="T227" s="110">
        <v>16036</v>
      </c>
      <c r="U227" t="s">
        <v>19633</v>
      </c>
      <c r="V227" s="113" t="str">
        <f>IF(AND(I227&gt;=10000,I227&lt;=19900),"Praha",(IF(AND(I227&gt;=25001,I227&lt;=29501),"Středočeský kraj",(IF(AND(I227&gt;=30100,I227&lt;=34972),"Středočeský kraj",(IF(AND(I227&gt;=35002,I227&lt;=36271),"Karlovarský kraj",(IF(AND(I227&gt;=37001,I227&lt;=39201),"Jihočeský kraj",(IF(AND(I227&gt;=39701,I227&lt;=39901),"Jihočeský kraj",(IF(AND(I227&gt;=39301,I227&lt;=39601),"Kraj Vysočina",(IF(AND(I227&gt;=58001,I227&lt;=59501),"Kraj Vysočina",(IF(AND(I227&gt;=67401,I227&lt;=67602),"Kraj Vysočina",(IF(AND(I227&gt;=40001,I227&lt;=44101),"Ústecký kraj",(IF(AND(I227&gt;=46001,I227&lt;=47201),"Liberecký kraj",(IF(AND(I227&gt;=51202,I227&lt;=51401),"Liberecký kraj",(IF(AND(I227&gt;=53002,I227&lt;=53976),"Pardubický kraj",(IF(AND(I227&gt;=56002,I227&lt;=57201),"Pardubický kraj",(IF(AND(I227&gt;=60200,I227&lt;=67201),"Jihomoravský kraj",(IF(AND(I227&gt;=67801,I227&lt;=68501),"Jihomoravský kraj",(IF(AND(I227&gt;=69002,I227&lt;=69801),"Jihomoravský kraj",(IF(AND(I227&gt;=68601,I227&lt;=68801),"Zlínský kraj",(IF(AND(I227&gt;=75501,I227&lt;=76901),"Zlínský kraj",(IF(AND(I227&gt;=70030,I227&lt;=74901),"Moravskoslezský kraj",(IF(AND(I227&gt;=75000,I227&lt;=75368),"Olomoucký kraj",(IF(AND(I227&gt;=77200,I227&lt;=79862),"Olomoucký kraj",(IF(AND(I227&gt;=50011,I227&lt;=50301),"Královéhradecký kraj",(IF(AND(I227&gt;=54301,I227&lt;=54303),"Královéhradecký kraj","0")))))))))))))))))))))))))))))))))))))))))))))))</f>
        <v>Praha</v>
      </c>
      <c r="AD227" t="s">
        <v>998</v>
      </c>
      <c r="AE227" t="s">
        <v>998</v>
      </c>
      <c r="AF227" t="s">
        <v>998</v>
      </c>
      <c r="AG227" s="107">
        <v>0</v>
      </c>
      <c r="AH227" s="107">
        <v>0</v>
      </c>
      <c r="AI227" s="107">
        <v>0</v>
      </c>
      <c r="AJ227" t="s">
        <v>1012</v>
      </c>
    </row>
    <row r="228" spans="1:37" x14ac:dyDescent="0.45">
      <c r="A228" t="s">
        <v>988</v>
      </c>
      <c r="B228" t="s">
        <v>7471</v>
      </c>
      <c r="C228" t="s">
        <v>990</v>
      </c>
      <c r="D228" t="s">
        <v>7472</v>
      </c>
      <c r="E228" t="s">
        <v>992</v>
      </c>
      <c r="F228" t="s">
        <v>7473</v>
      </c>
      <c r="G228">
        <v>6</v>
      </c>
      <c r="H228" t="s">
        <v>12</v>
      </c>
      <c r="I228">
        <v>12000</v>
      </c>
      <c r="K228" t="s">
        <v>7474</v>
      </c>
      <c r="L228" s="106">
        <v>37594</v>
      </c>
      <c r="M228">
        <v>13587279</v>
      </c>
      <c r="N228" t="s">
        <v>1431</v>
      </c>
      <c r="O228" t="s">
        <v>1282</v>
      </c>
      <c r="P228" t="s">
        <v>997</v>
      </c>
      <c r="R228" s="109" t="str">
        <f>IF(OR(P228="SB",Q228="SB"),"SB",0)</f>
        <v>SB</v>
      </c>
      <c r="T228" s="110">
        <v>16163</v>
      </c>
      <c r="U228" t="s">
        <v>19633</v>
      </c>
      <c r="V228" s="113" t="str">
        <f>IF(AND(I228&gt;=10000,I228&lt;=19900),"Praha",(IF(AND(I228&gt;=25001,I228&lt;=29501),"Středočeský kraj",(IF(AND(I228&gt;=30100,I228&lt;=34972),"Středočeský kraj",(IF(AND(I228&gt;=35002,I228&lt;=36271),"Karlovarský kraj",(IF(AND(I228&gt;=37001,I228&lt;=39201),"Jihočeský kraj",(IF(AND(I228&gt;=39701,I228&lt;=39901),"Jihočeský kraj",(IF(AND(I228&gt;=39301,I228&lt;=39601),"Kraj Vysočina",(IF(AND(I228&gt;=58001,I228&lt;=59501),"Kraj Vysočina",(IF(AND(I228&gt;=67401,I228&lt;=67602),"Kraj Vysočina",(IF(AND(I228&gt;=40001,I228&lt;=44101),"Ústecký kraj",(IF(AND(I228&gt;=46001,I228&lt;=47201),"Liberecký kraj",(IF(AND(I228&gt;=51202,I228&lt;=51401),"Liberecký kraj",(IF(AND(I228&gt;=53002,I228&lt;=53976),"Pardubický kraj",(IF(AND(I228&gt;=56002,I228&lt;=57201),"Pardubický kraj",(IF(AND(I228&gt;=60200,I228&lt;=67201),"Jihomoravský kraj",(IF(AND(I228&gt;=67801,I228&lt;=68501),"Jihomoravský kraj",(IF(AND(I228&gt;=69002,I228&lt;=69801),"Jihomoravský kraj",(IF(AND(I228&gt;=68601,I228&lt;=68801),"Zlínský kraj",(IF(AND(I228&gt;=75501,I228&lt;=76901),"Zlínský kraj",(IF(AND(I228&gt;=70030,I228&lt;=74901),"Moravskoslezský kraj",(IF(AND(I228&gt;=75000,I228&lt;=75368),"Olomoucký kraj",(IF(AND(I228&gt;=77200,I228&lt;=79862),"Olomoucký kraj",(IF(AND(I228&gt;=50011,I228&lt;=50301),"Královéhradecký kraj",(IF(AND(I228&gt;=54301,I228&lt;=54303),"Královéhradecký kraj","0")))))))))))))))))))))))))))))))))))))))))))))))</f>
        <v>Praha</v>
      </c>
      <c r="AD228" t="s">
        <v>998</v>
      </c>
      <c r="AE228" t="s">
        <v>998</v>
      </c>
      <c r="AF228" t="s">
        <v>998</v>
      </c>
      <c r="AG228" s="107">
        <v>300</v>
      </c>
      <c r="AH228" s="107">
        <v>0</v>
      </c>
      <c r="AI228" s="107">
        <v>0</v>
      </c>
      <c r="AJ228" t="s">
        <v>999</v>
      </c>
      <c r="AK228" s="106">
        <v>44920</v>
      </c>
    </row>
    <row r="229" spans="1:37" x14ac:dyDescent="0.45">
      <c r="A229" t="s">
        <v>1641</v>
      </c>
      <c r="B229" t="s">
        <v>10257</v>
      </c>
      <c r="C229" t="s">
        <v>1002</v>
      </c>
      <c r="D229" t="s">
        <v>10258</v>
      </c>
      <c r="E229" t="s">
        <v>992</v>
      </c>
      <c r="F229" t="s">
        <v>1414</v>
      </c>
      <c r="G229">
        <v>33</v>
      </c>
      <c r="H229" t="s">
        <v>1267</v>
      </c>
      <c r="I229">
        <v>12000</v>
      </c>
      <c r="K229" t="s">
        <v>10259</v>
      </c>
      <c r="L229" s="106">
        <v>35321</v>
      </c>
      <c r="M229">
        <v>10618473</v>
      </c>
      <c r="N229" t="s">
        <v>2743</v>
      </c>
      <c r="O229" t="s">
        <v>12</v>
      </c>
      <c r="P229" t="s">
        <v>997</v>
      </c>
      <c r="R229" s="109" t="str">
        <f>IF(OR(P229="SB",Q229="SB"),"SB",0)</f>
        <v>SB</v>
      </c>
      <c r="T229" s="110">
        <v>50825</v>
      </c>
      <c r="U229" t="s">
        <v>19633</v>
      </c>
      <c r="V229" s="113" t="str">
        <f>IF(AND(I229&gt;=10000,I229&lt;=19900),"Praha",(IF(AND(I229&gt;=25001,I229&lt;=29501),"Středočeský kraj",(IF(AND(I229&gt;=30100,I229&lt;=34972),"Středočeský kraj",(IF(AND(I229&gt;=35002,I229&lt;=36271),"Karlovarský kraj",(IF(AND(I229&gt;=37001,I229&lt;=39201),"Jihočeský kraj",(IF(AND(I229&gt;=39701,I229&lt;=39901),"Jihočeský kraj",(IF(AND(I229&gt;=39301,I229&lt;=39601),"Kraj Vysočina",(IF(AND(I229&gt;=58001,I229&lt;=59501),"Kraj Vysočina",(IF(AND(I229&gt;=67401,I229&lt;=67602),"Kraj Vysočina",(IF(AND(I229&gt;=40001,I229&lt;=44101),"Ústecký kraj",(IF(AND(I229&gt;=46001,I229&lt;=47201),"Liberecký kraj",(IF(AND(I229&gt;=51202,I229&lt;=51401),"Liberecký kraj",(IF(AND(I229&gt;=53002,I229&lt;=53976),"Pardubický kraj",(IF(AND(I229&gt;=56002,I229&lt;=57201),"Pardubický kraj",(IF(AND(I229&gt;=60200,I229&lt;=67201),"Jihomoravský kraj",(IF(AND(I229&gt;=67801,I229&lt;=68501),"Jihomoravský kraj",(IF(AND(I229&gt;=69002,I229&lt;=69801),"Jihomoravský kraj",(IF(AND(I229&gt;=68601,I229&lt;=68801),"Zlínský kraj",(IF(AND(I229&gt;=75501,I229&lt;=76901),"Zlínský kraj",(IF(AND(I229&gt;=70030,I229&lt;=74901),"Moravskoslezský kraj",(IF(AND(I229&gt;=75000,I229&lt;=75368),"Olomoucký kraj",(IF(AND(I229&gt;=77200,I229&lt;=79862),"Olomoucký kraj",(IF(AND(I229&gt;=50011,I229&lt;=50301),"Královéhradecký kraj",(IF(AND(I229&gt;=54301,I229&lt;=54303),"Královéhradecký kraj","0")))))))))))))))))))))))))))))))))))))))))))))))</f>
        <v>Praha</v>
      </c>
      <c r="AD229" t="s">
        <v>998</v>
      </c>
      <c r="AE229" t="s">
        <v>998</v>
      </c>
      <c r="AF229" t="s">
        <v>998</v>
      </c>
      <c r="AG229" s="107">
        <v>300</v>
      </c>
      <c r="AH229" s="107">
        <v>0</v>
      </c>
      <c r="AI229" s="107">
        <v>0</v>
      </c>
      <c r="AJ229" t="s">
        <v>999</v>
      </c>
      <c r="AK229" s="106">
        <v>44924</v>
      </c>
    </row>
    <row r="230" spans="1:37" x14ac:dyDescent="0.45">
      <c r="A230" t="s">
        <v>1225</v>
      </c>
      <c r="B230" t="s">
        <v>13855</v>
      </c>
      <c r="C230" t="s">
        <v>1002</v>
      </c>
      <c r="D230" t="s">
        <v>13856</v>
      </c>
      <c r="E230" t="s">
        <v>992</v>
      </c>
      <c r="F230" t="s">
        <v>13857</v>
      </c>
      <c r="G230">
        <v>20</v>
      </c>
      <c r="H230" t="s">
        <v>1267</v>
      </c>
      <c r="I230">
        <v>12000</v>
      </c>
      <c r="K230" t="s">
        <v>13858</v>
      </c>
      <c r="L230" s="106">
        <v>29563</v>
      </c>
      <c r="M230">
        <v>10746795</v>
      </c>
      <c r="N230" t="s">
        <v>996</v>
      </c>
      <c r="O230" t="s">
        <v>12</v>
      </c>
      <c r="P230" t="s">
        <v>997</v>
      </c>
      <c r="R230" s="109" t="str">
        <f>IF(OR(P230="SB",Q230="SB"),"SB",0)</f>
        <v>SB</v>
      </c>
      <c r="T230" s="110">
        <v>51167</v>
      </c>
      <c r="U230" t="s">
        <v>19633</v>
      </c>
      <c r="V230" s="113" t="str">
        <f>IF(AND(I230&gt;=10000,I230&lt;=19900),"Praha",(IF(AND(I230&gt;=25001,I230&lt;=29501),"Středočeský kraj",(IF(AND(I230&gt;=30100,I230&lt;=34972),"Středočeský kraj",(IF(AND(I230&gt;=35002,I230&lt;=36271),"Karlovarský kraj",(IF(AND(I230&gt;=37001,I230&lt;=39201),"Jihočeský kraj",(IF(AND(I230&gt;=39701,I230&lt;=39901),"Jihočeský kraj",(IF(AND(I230&gt;=39301,I230&lt;=39601),"Kraj Vysočina",(IF(AND(I230&gt;=58001,I230&lt;=59501),"Kraj Vysočina",(IF(AND(I230&gt;=67401,I230&lt;=67602),"Kraj Vysočina",(IF(AND(I230&gt;=40001,I230&lt;=44101),"Ústecký kraj",(IF(AND(I230&gt;=46001,I230&lt;=47201),"Liberecký kraj",(IF(AND(I230&gt;=51202,I230&lt;=51401),"Liberecký kraj",(IF(AND(I230&gt;=53002,I230&lt;=53976),"Pardubický kraj",(IF(AND(I230&gt;=56002,I230&lt;=57201),"Pardubický kraj",(IF(AND(I230&gt;=60200,I230&lt;=67201),"Jihomoravský kraj",(IF(AND(I230&gt;=67801,I230&lt;=68501),"Jihomoravský kraj",(IF(AND(I230&gt;=69002,I230&lt;=69801),"Jihomoravský kraj",(IF(AND(I230&gt;=68601,I230&lt;=68801),"Zlínský kraj",(IF(AND(I230&gt;=75501,I230&lt;=76901),"Zlínský kraj",(IF(AND(I230&gt;=70030,I230&lt;=74901),"Moravskoslezský kraj",(IF(AND(I230&gt;=75000,I230&lt;=75368),"Olomoucký kraj",(IF(AND(I230&gt;=77200,I230&lt;=79862),"Olomoucký kraj",(IF(AND(I230&gt;=50011,I230&lt;=50301),"Královéhradecký kraj",(IF(AND(I230&gt;=54301,I230&lt;=54303),"Královéhradecký kraj","0")))))))))))))))))))))))))))))))))))))))))))))))</f>
        <v>Praha</v>
      </c>
      <c r="AD230" t="s">
        <v>998</v>
      </c>
      <c r="AE230" t="s">
        <v>998</v>
      </c>
      <c r="AF230" t="s">
        <v>998</v>
      </c>
      <c r="AG230" s="107">
        <v>0</v>
      </c>
      <c r="AH230" s="107">
        <v>0</v>
      </c>
      <c r="AI230" s="107">
        <v>0</v>
      </c>
      <c r="AJ230" t="s">
        <v>1012</v>
      </c>
    </row>
    <row r="231" spans="1:37" x14ac:dyDescent="0.45">
      <c r="A231" t="s">
        <v>1036</v>
      </c>
      <c r="B231" t="s">
        <v>2046</v>
      </c>
      <c r="C231" t="s">
        <v>1002</v>
      </c>
      <c r="D231" t="s">
        <v>2050</v>
      </c>
      <c r="E231" t="s">
        <v>992</v>
      </c>
      <c r="F231" t="s">
        <v>2051</v>
      </c>
      <c r="G231">
        <v>664</v>
      </c>
      <c r="H231" t="s">
        <v>12</v>
      </c>
      <c r="I231">
        <v>12000</v>
      </c>
      <c r="K231" t="s">
        <v>2052</v>
      </c>
      <c r="L231" s="106">
        <v>31953</v>
      </c>
      <c r="M231">
        <v>10754879</v>
      </c>
      <c r="N231" t="s">
        <v>996</v>
      </c>
      <c r="O231" t="s">
        <v>12</v>
      </c>
      <c r="P231" t="s">
        <v>997</v>
      </c>
      <c r="R231" s="109" t="str">
        <f>IF(OR(P231="SB",Q231="SB"),"SB",0)</f>
        <v>SB</v>
      </c>
      <c r="T231" s="110">
        <v>51244</v>
      </c>
      <c r="U231" t="s">
        <v>19633</v>
      </c>
      <c r="V231" s="113" t="str">
        <f>IF(AND(I231&gt;=10000,I231&lt;=19900),"Praha",(IF(AND(I231&gt;=25001,I231&lt;=29501),"Středočeský kraj",(IF(AND(I231&gt;=30100,I231&lt;=34972),"Středočeský kraj",(IF(AND(I231&gt;=35002,I231&lt;=36271),"Karlovarský kraj",(IF(AND(I231&gt;=37001,I231&lt;=39201),"Jihočeský kraj",(IF(AND(I231&gt;=39701,I231&lt;=39901),"Jihočeský kraj",(IF(AND(I231&gt;=39301,I231&lt;=39601),"Kraj Vysočina",(IF(AND(I231&gt;=58001,I231&lt;=59501),"Kraj Vysočina",(IF(AND(I231&gt;=67401,I231&lt;=67602),"Kraj Vysočina",(IF(AND(I231&gt;=40001,I231&lt;=44101),"Ústecký kraj",(IF(AND(I231&gt;=46001,I231&lt;=47201),"Liberecký kraj",(IF(AND(I231&gt;=51202,I231&lt;=51401),"Liberecký kraj",(IF(AND(I231&gt;=53002,I231&lt;=53976),"Pardubický kraj",(IF(AND(I231&gt;=56002,I231&lt;=57201),"Pardubický kraj",(IF(AND(I231&gt;=60200,I231&lt;=67201),"Jihomoravský kraj",(IF(AND(I231&gt;=67801,I231&lt;=68501),"Jihomoravský kraj",(IF(AND(I231&gt;=69002,I231&lt;=69801),"Jihomoravský kraj",(IF(AND(I231&gt;=68601,I231&lt;=68801),"Zlínský kraj",(IF(AND(I231&gt;=75501,I231&lt;=76901),"Zlínský kraj",(IF(AND(I231&gt;=70030,I231&lt;=74901),"Moravskoslezský kraj",(IF(AND(I231&gt;=75000,I231&lt;=75368),"Olomoucký kraj",(IF(AND(I231&gt;=77200,I231&lt;=79862),"Olomoucký kraj",(IF(AND(I231&gt;=50011,I231&lt;=50301),"Královéhradecký kraj",(IF(AND(I231&gt;=54301,I231&lt;=54303),"Královéhradecký kraj","0")))))))))))))))))))))))))))))))))))))))))))))))</f>
        <v>Praha</v>
      </c>
      <c r="AD231" t="s">
        <v>998</v>
      </c>
      <c r="AE231" t="s">
        <v>998</v>
      </c>
      <c r="AF231" t="s">
        <v>998</v>
      </c>
      <c r="AG231" s="107">
        <v>0</v>
      </c>
      <c r="AH231" s="107">
        <v>0</v>
      </c>
      <c r="AI231" s="107">
        <v>0</v>
      </c>
      <c r="AJ231" t="s">
        <v>1012</v>
      </c>
    </row>
    <row r="232" spans="1:37" x14ac:dyDescent="0.45">
      <c r="A232" t="s">
        <v>1111</v>
      </c>
      <c r="B232" t="s">
        <v>2046</v>
      </c>
      <c r="C232" t="s">
        <v>1002</v>
      </c>
      <c r="D232" t="s">
        <v>2053</v>
      </c>
      <c r="E232" t="s">
        <v>992</v>
      </c>
      <c r="F232" t="s">
        <v>2051</v>
      </c>
      <c r="G232">
        <v>664</v>
      </c>
      <c r="H232" t="s">
        <v>12</v>
      </c>
      <c r="I232">
        <v>12000</v>
      </c>
      <c r="K232" t="s">
        <v>2052</v>
      </c>
      <c r="L232" s="106">
        <v>33586</v>
      </c>
      <c r="M232">
        <v>11468639</v>
      </c>
      <c r="N232" t="s">
        <v>996</v>
      </c>
      <c r="O232" t="s">
        <v>12</v>
      </c>
      <c r="P232" t="s">
        <v>997</v>
      </c>
      <c r="R232" s="109" t="str">
        <f>IF(OR(P232="SB",Q232="SB"),"SB",0)</f>
        <v>SB</v>
      </c>
      <c r="T232" s="110">
        <v>52706</v>
      </c>
      <c r="U232" t="s">
        <v>19633</v>
      </c>
      <c r="V232" s="113" t="str">
        <f>IF(AND(I232&gt;=10000,I232&lt;=19900),"Praha",(IF(AND(I232&gt;=25001,I232&lt;=29501),"Středočeský kraj",(IF(AND(I232&gt;=30100,I232&lt;=34972),"Středočeský kraj",(IF(AND(I232&gt;=35002,I232&lt;=36271),"Karlovarský kraj",(IF(AND(I232&gt;=37001,I232&lt;=39201),"Jihočeský kraj",(IF(AND(I232&gt;=39701,I232&lt;=39901),"Jihočeský kraj",(IF(AND(I232&gt;=39301,I232&lt;=39601),"Kraj Vysočina",(IF(AND(I232&gt;=58001,I232&lt;=59501),"Kraj Vysočina",(IF(AND(I232&gt;=67401,I232&lt;=67602),"Kraj Vysočina",(IF(AND(I232&gt;=40001,I232&lt;=44101),"Ústecký kraj",(IF(AND(I232&gt;=46001,I232&lt;=47201),"Liberecký kraj",(IF(AND(I232&gt;=51202,I232&lt;=51401),"Liberecký kraj",(IF(AND(I232&gt;=53002,I232&lt;=53976),"Pardubický kraj",(IF(AND(I232&gt;=56002,I232&lt;=57201),"Pardubický kraj",(IF(AND(I232&gt;=60200,I232&lt;=67201),"Jihomoravský kraj",(IF(AND(I232&gt;=67801,I232&lt;=68501),"Jihomoravský kraj",(IF(AND(I232&gt;=69002,I232&lt;=69801),"Jihomoravský kraj",(IF(AND(I232&gt;=68601,I232&lt;=68801),"Zlínský kraj",(IF(AND(I232&gt;=75501,I232&lt;=76901),"Zlínský kraj",(IF(AND(I232&gt;=70030,I232&lt;=74901),"Moravskoslezský kraj",(IF(AND(I232&gt;=75000,I232&lt;=75368),"Olomoucký kraj",(IF(AND(I232&gt;=77200,I232&lt;=79862),"Olomoucký kraj",(IF(AND(I232&gt;=50011,I232&lt;=50301),"Královéhradecký kraj",(IF(AND(I232&gt;=54301,I232&lt;=54303),"Královéhradecký kraj","0")))))))))))))))))))))))))))))))))))))))))))))))</f>
        <v>Praha</v>
      </c>
      <c r="AD232" t="s">
        <v>998</v>
      </c>
      <c r="AE232" t="s">
        <v>998</v>
      </c>
      <c r="AF232" t="s">
        <v>998</v>
      </c>
      <c r="AG232" s="107">
        <v>0</v>
      </c>
      <c r="AH232" s="107">
        <v>0</v>
      </c>
      <c r="AI232" s="107">
        <v>0</v>
      </c>
      <c r="AJ232" t="s">
        <v>1012</v>
      </c>
    </row>
    <row r="233" spans="1:37" x14ac:dyDescent="0.45">
      <c r="A233" t="s">
        <v>1169</v>
      </c>
      <c r="B233" t="s">
        <v>4220</v>
      </c>
      <c r="C233" t="s">
        <v>990</v>
      </c>
      <c r="D233" t="s">
        <v>4222</v>
      </c>
      <c r="E233" t="s">
        <v>992</v>
      </c>
      <c r="F233" t="s">
        <v>4223</v>
      </c>
      <c r="G233">
        <v>2197</v>
      </c>
      <c r="H233" t="s">
        <v>1267</v>
      </c>
      <c r="I233">
        <v>12000</v>
      </c>
      <c r="J233">
        <v>705005969</v>
      </c>
      <c r="K233" t="s">
        <v>4224</v>
      </c>
      <c r="L233" s="106">
        <v>26703</v>
      </c>
      <c r="M233">
        <v>13803713</v>
      </c>
      <c r="N233" t="s">
        <v>1359</v>
      </c>
      <c r="O233" t="s">
        <v>12</v>
      </c>
      <c r="P233" t="s">
        <v>997</v>
      </c>
      <c r="R233" s="109" t="str">
        <f>IF(OR(P233="SB",Q233="SB"),"SB",0)</f>
        <v>SB</v>
      </c>
      <c r="T233" s="110">
        <v>2022060</v>
      </c>
      <c r="U233" t="s">
        <v>19633</v>
      </c>
      <c r="V233" s="113" t="str">
        <f>IF(AND(I233&gt;=10000,I233&lt;=19900),"Praha",(IF(AND(I233&gt;=25001,I233&lt;=29501),"Středočeský kraj",(IF(AND(I233&gt;=30100,I233&lt;=34972),"Středočeský kraj",(IF(AND(I233&gt;=35002,I233&lt;=36271),"Karlovarský kraj",(IF(AND(I233&gt;=37001,I233&lt;=39201),"Jihočeský kraj",(IF(AND(I233&gt;=39701,I233&lt;=39901),"Jihočeský kraj",(IF(AND(I233&gt;=39301,I233&lt;=39601),"Kraj Vysočina",(IF(AND(I233&gt;=58001,I233&lt;=59501),"Kraj Vysočina",(IF(AND(I233&gt;=67401,I233&lt;=67602),"Kraj Vysočina",(IF(AND(I233&gt;=40001,I233&lt;=44101),"Ústecký kraj",(IF(AND(I233&gt;=46001,I233&lt;=47201),"Liberecký kraj",(IF(AND(I233&gt;=51202,I233&lt;=51401),"Liberecký kraj",(IF(AND(I233&gt;=53002,I233&lt;=53976),"Pardubický kraj",(IF(AND(I233&gt;=56002,I233&lt;=57201),"Pardubický kraj",(IF(AND(I233&gt;=60200,I233&lt;=67201),"Jihomoravský kraj",(IF(AND(I233&gt;=67801,I233&lt;=68501),"Jihomoravský kraj",(IF(AND(I233&gt;=69002,I233&lt;=69801),"Jihomoravský kraj",(IF(AND(I233&gt;=68601,I233&lt;=68801),"Zlínský kraj",(IF(AND(I233&gt;=75501,I233&lt;=76901),"Zlínský kraj",(IF(AND(I233&gt;=70030,I233&lt;=74901),"Moravskoslezský kraj",(IF(AND(I233&gt;=75000,I233&lt;=75368),"Olomoucký kraj",(IF(AND(I233&gt;=77200,I233&lt;=79862),"Olomoucký kraj",(IF(AND(I233&gt;=50011,I233&lt;=50301),"Královéhradecký kraj",(IF(AND(I233&gt;=54301,I233&lt;=54303),"Královéhradecký kraj","0")))))))))))))))))))))))))))))))))))))))))))))))</f>
        <v>Praha</v>
      </c>
      <c r="AB233" t="s">
        <v>4225</v>
      </c>
      <c r="AD233" t="s">
        <v>998</v>
      </c>
      <c r="AE233" t="s">
        <v>998</v>
      </c>
      <c r="AF233" t="s">
        <v>998</v>
      </c>
      <c r="AG233" s="107">
        <v>0</v>
      </c>
      <c r="AH233" s="107">
        <v>0</v>
      </c>
      <c r="AI233" s="107">
        <v>0</v>
      </c>
      <c r="AJ233" t="s">
        <v>1012</v>
      </c>
    </row>
    <row r="234" spans="1:37" x14ac:dyDescent="0.45">
      <c r="A234" t="s">
        <v>988</v>
      </c>
      <c r="B234" t="s">
        <v>13085</v>
      </c>
      <c r="C234" t="s">
        <v>990</v>
      </c>
      <c r="D234" t="s">
        <v>13100</v>
      </c>
      <c r="E234" t="s">
        <v>992</v>
      </c>
      <c r="F234" t="s">
        <v>13101</v>
      </c>
      <c r="G234">
        <v>1375</v>
      </c>
      <c r="H234" t="s">
        <v>12</v>
      </c>
      <c r="I234">
        <v>12000</v>
      </c>
      <c r="J234">
        <v>739501524</v>
      </c>
      <c r="K234" t="s">
        <v>13102</v>
      </c>
      <c r="L234" s="106">
        <v>42385</v>
      </c>
      <c r="M234">
        <v>13809874</v>
      </c>
      <c r="N234" t="s">
        <v>1359</v>
      </c>
      <c r="O234" t="s">
        <v>12</v>
      </c>
      <c r="P234" t="s">
        <v>997</v>
      </c>
      <c r="R234" s="109" t="str">
        <f>IF(OR(P234="SB",Q234="SB"),"SB",0)</f>
        <v>SB</v>
      </c>
      <c r="T234" s="110">
        <v>2023015</v>
      </c>
      <c r="U234" t="s">
        <v>19633</v>
      </c>
      <c r="V234" s="113" t="str">
        <f>IF(AND(I234&gt;=10000,I234&lt;=19900),"Praha",(IF(AND(I234&gt;=25001,I234&lt;=29501),"Středočeský kraj",(IF(AND(I234&gt;=30100,I234&lt;=34972),"Středočeský kraj",(IF(AND(I234&gt;=35002,I234&lt;=36271),"Karlovarský kraj",(IF(AND(I234&gt;=37001,I234&lt;=39201),"Jihočeský kraj",(IF(AND(I234&gt;=39701,I234&lt;=39901),"Jihočeský kraj",(IF(AND(I234&gt;=39301,I234&lt;=39601),"Kraj Vysočina",(IF(AND(I234&gt;=58001,I234&lt;=59501),"Kraj Vysočina",(IF(AND(I234&gt;=67401,I234&lt;=67602),"Kraj Vysočina",(IF(AND(I234&gt;=40001,I234&lt;=44101),"Ústecký kraj",(IF(AND(I234&gt;=46001,I234&lt;=47201),"Liberecký kraj",(IF(AND(I234&gt;=51202,I234&lt;=51401),"Liberecký kraj",(IF(AND(I234&gt;=53002,I234&lt;=53976),"Pardubický kraj",(IF(AND(I234&gt;=56002,I234&lt;=57201),"Pardubický kraj",(IF(AND(I234&gt;=60200,I234&lt;=67201),"Jihomoravský kraj",(IF(AND(I234&gt;=67801,I234&lt;=68501),"Jihomoravský kraj",(IF(AND(I234&gt;=69002,I234&lt;=69801),"Jihomoravský kraj",(IF(AND(I234&gt;=68601,I234&lt;=68801),"Zlínský kraj",(IF(AND(I234&gt;=75501,I234&lt;=76901),"Zlínský kraj",(IF(AND(I234&gt;=70030,I234&lt;=74901),"Moravskoslezský kraj",(IF(AND(I234&gt;=75000,I234&lt;=75368),"Olomoucký kraj",(IF(AND(I234&gt;=77200,I234&lt;=79862),"Olomoucký kraj",(IF(AND(I234&gt;=50011,I234&lt;=50301),"Královéhradecký kraj",(IF(AND(I234&gt;=54301,I234&lt;=54303),"Královéhradecký kraj","0")))))))))))))))))))))))))))))))))))))))))))))))</f>
        <v>Praha</v>
      </c>
      <c r="AD234" t="s">
        <v>998</v>
      </c>
      <c r="AE234" t="s">
        <v>998</v>
      </c>
      <c r="AF234" t="s">
        <v>998</v>
      </c>
      <c r="AG234" s="107">
        <v>300</v>
      </c>
      <c r="AH234" s="107">
        <v>0</v>
      </c>
      <c r="AI234" s="107">
        <v>0</v>
      </c>
      <c r="AJ234" t="s">
        <v>999</v>
      </c>
      <c r="AK234" s="106">
        <v>44946</v>
      </c>
    </row>
    <row r="235" spans="1:37" x14ac:dyDescent="0.45">
      <c r="A235" t="s">
        <v>13116</v>
      </c>
      <c r="B235" t="s">
        <v>13085</v>
      </c>
      <c r="C235" t="s">
        <v>990</v>
      </c>
      <c r="D235" t="s">
        <v>13117</v>
      </c>
      <c r="E235" t="s">
        <v>992</v>
      </c>
      <c r="F235" t="s">
        <v>13101</v>
      </c>
      <c r="G235">
        <v>1375</v>
      </c>
      <c r="H235" t="s">
        <v>12</v>
      </c>
      <c r="I235">
        <v>12000</v>
      </c>
      <c r="J235">
        <v>739501524</v>
      </c>
      <c r="K235" t="s">
        <v>13102</v>
      </c>
      <c r="L235" s="106">
        <v>43071</v>
      </c>
      <c r="M235">
        <v>13809975</v>
      </c>
      <c r="N235" t="s">
        <v>1359</v>
      </c>
      <c r="O235" t="s">
        <v>12</v>
      </c>
      <c r="P235" t="s">
        <v>997</v>
      </c>
      <c r="R235" s="109" t="str">
        <f>IF(OR(P235="SB",Q235="SB"),"SB",0)</f>
        <v>SB</v>
      </c>
      <c r="T235" s="110">
        <v>2023016</v>
      </c>
      <c r="U235" t="s">
        <v>19633</v>
      </c>
      <c r="V235" s="113" t="str">
        <f>IF(AND(I235&gt;=10000,I235&lt;=19900),"Praha",(IF(AND(I235&gt;=25001,I235&lt;=29501),"Středočeský kraj",(IF(AND(I235&gt;=30100,I235&lt;=34972),"Středočeský kraj",(IF(AND(I235&gt;=35002,I235&lt;=36271),"Karlovarský kraj",(IF(AND(I235&gt;=37001,I235&lt;=39201),"Jihočeský kraj",(IF(AND(I235&gt;=39701,I235&lt;=39901),"Jihočeský kraj",(IF(AND(I235&gt;=39301,I235&lt;=39601),"Kraj Vysočina",(IF(AND(I235&gt;=58001,I235&lt;=59501),"Kraj Vysočina",(IF(AND(I235&gt;=67401,I235&lt;=67602),"Kraj Vysočina",(IF(AND(I235&gt;=40001,I235&lt;=44101),"Ústecký kraj",(IF(AND(I235&gt;=46001,I235&lt;=47201),"Liberecký kraj",(IF(AND(I235&gt;=51202,I235&lt;=51401),"Liberecký kraj",(IF(AND(I235&gt;=53002,I235&lt;=53976),"Pardubický kraj",(IF(AND(I235&gt;=56002,I235&lt;=57201),"Pardubický kraj",(IF(AND(I235&gt;=60200,I235&lt;=67201),"Jihomoravský kraj",(IF(AND(I235&gt;=67801,I235&lt;=68501),"Jihomoravský kraj",(IF(AND(I235&gt;=69002,I235&lt;=69801),"Jihomoravský kraj",(IF(AND(I235&gt;=68601,I235&lt;=68801),"Zlínský kraj",(IF(AND(I235&gt;=75501,I235&lt;=76901),"Zlínský kraj",(IF(AND(I235&gt;=70030,I235&lt;=74901),"Moravskoslezský kraj",(IF(AND(I235&gt;=75000,I235&lt;=75368),"Olomoucký kraj",(IF(AND(I235&gt;=77200,I235&lt;=79862),"Olomoucký kraj",(IF(AND(I235&gt;=50011,I235&lt;=50301),"Královéhradecký kraj",(IF(AND(I235&gt;=54301,I235&lt;=54303),"Královéhradecký kraj","0")))))))))))))))))))))))))))))))))))))))))))))))</f>
        <v>Praha</v>
      </c>
      <c r="AD235" t="s">
        <v>998</v>
      </c>
      <c r="AE235" t="s">
        <v>998</v>
      </c>
      <c r="AF235" t="s">
        <v>998</v>
      </c>
      <c r="AG235" s="107">
        <v>300</v>
      </c>
      <c r="AH235" s="107">
        <v>0</v>
      </c>
      <c r="AI235" s="107">
        <v>0</v>
      </c>
      <c r="AJ235" t="s">
        <v>999</v>
      </c>
      <c r="AK235" s="106">
        <v>44945</v>
      </c>
    </row>
    <row r="236" spans="1:37" x14ac:dyDescent="0.45">
      <c r="A236" t="s">
        <v>2069</v>
      </c>
      <c r="B236" t="s">
        <v>16662</v>
      </c>
      <c r="C236" t="s">
        <v>990</v>
      </c>
      <c r="D236" t="s">
        <v>16663</v>
      </c>
      <c r="E236" t="s">
        <v>992</v>
      </c>
      <c r="F236" t="s">
        <v>4918</v>
      </c>
      <c r="G236">
        <v>1628</v>
      </c>
      <c r="H236" t="s">
        <v>1267</v>
      </c>
      <c r="I236">
        <v>12000</v>
      </c>
      <c r="J236" s="108">
        <v>724358674</v>
      </c>
      <c r="K236" t="s">
        <v>16664</v>
      </c>
      <c r="L236" s="106">
        <v>41495</v>
      </c>
      <c r="M236">
        <v>16235581</v>
      </c>
      <c r="N236" t="s">
        <v>1757</v>
      </c>
      <c r="O236" t="s">
        <v>1010</v>
      </c>
      <c r="P236" t="s">
        <v>997</v>
      </c>
      <c r="R236" s="109" t="str">
        <f>IF(OR(P236="SB",Q236="SB"),"SB",0)</f>
        <v>SB</v>
      </c>
      <c r="T236" s="110">
        <v>2023022</v>
      </c>
      <c r="U236" t="s">
        <v>19633</v>
      </c>
      <c r="V236" s="113" t="str">
        <f>IF(AND(I236&gt;=10000,I236&lt;=19900),"Praha",(IF(AND(I236&gt;=25001,I236&lt;=29501),"Středočeský kraj",(IF(AND(I236&gt;=30100,I236&lt;=34972),"Středočeský kraj",(IF(AND(I236&gt;=35002,I236&lt;=36271),"Karlovarský kraj",(IF(AND(I236&gt;=37001,I236&lt;=39201),"Jihočeský kraj",(IF(AND(I236&gt;=39701,I236&lt;=39901),"Jihočeský kraj",(IF(AND(I236&gt;=39301,I236&lt;=39601),"Kraj Vysočina",(IF(AND(I236&gt;=58001,I236&lt;=59501),"Kraj Vysočina",(IF(AND(I236&gt;=67401,I236&lt;=67602),"Kraj Vysočina",(IF(AND(I236&gt;=40001,I236&lt;=44101),"Ústecký kraj",(IF(AND(I236&gt;=46001,I236&lt;=47201),"Liberecký kraj",(IF(AND(I236&gt;=51202,I236&lt;=51401),"Liberecký kraj",(IF(AND(I236&gt;=53002,I236&lt;=53976),"Pardubický kraj",(IF(AND(I236&gt;=56002,I236&lt;=57201),"Pardubický kraj",(IF(AND(I236&gt;=60200,I236&lt;=67201),"Jihomoravský kraj",(IF(AND(I236&gt;=67801,I236&lt;=68501),"Jihomoravský kraj",(IF(AND(I236&gt;=69002,I236&lt;=69801),"Jihomoravský kraj",(IF(AND(I236&gt;=68601,I236&lt;=68801),"Zlínský kraj",(IF(AND(I236&gt;=75501,I236&lt;=76901),"Zlínský kraj",(IF(AND(I236&gt;=70030,I236&lt;=74901),"Moravskoslezský kraj",(IF(AND(I236&gt;=75000,I236&lt;=75368),"Olomoucký kraj",(IF(AND(I236&gt;=77200,I236&lt;=79862),"Olomoucký kraj",(IF(AND(I236&gt;=50011,I236&lt;=50301),"Královéhradecký kraj",(IF(AND(I236&gt;=54301,I236&lt;=54303),"Královéhradecký kraj","0")))))))))))))))))))))))))))))))))))))))))))))))</f>
        <v>Praha</v>
      </c>
      <c r="AD236" t="s">
        <v>998</v>
      </c>
      <c r="AE236" t="s">
        <v>998</v>
      </c>
      <c r="AF236" t="s">
        <v>998</v>
      </c>
      <c r="AG236" s="107">
        <v>300</v>
      </c>
      <c r="AH236" s="107">
        <v>0</v>
      </c>
      <c r="AI236" s="107">
        <v>0</v>
      </c>
      <c r="AJ236" t="s">
        <v>999</v>
      </c>
      <c r="AK236" s="106">
        <v>44986</v>
      </c>
    </row>
    <row r="237" spans="1:37" x14ac:dyDescent="0.45">
      <c r="A237" t="s">
        <v>1982</v>
      </c>
      <c r="B237" t="s">
        <v>13534</v>
      </c>
      <c r="C237" t="s">
        <v>990</v>
      </c>
      <c r="D237" t="s">
        <v>13536</v>
      </c>
      <c r="E237" t="s">
        <v>992</v>
      </c>
      <c r="F237" t="s">
        <v>5662</v>
      </c>
      <c r="G237">
        <v>34</v>
      </c>
      <c r="H237" t="s">
        <v>1267</v>
      </c>
      <c r="I237">
        <v>12000</v>
      </c>
      <c r="K237" t="s">
        <v>13535</v>
      </c>
      <c r="L237" s="106">
        <v>35713</v>
      </c>
      <c r="M237">
        <v>10712948</v>
      </c>
      <c r="N237" t="s">
        <v>2373</v>
      </c>
      <c r="O237" t="s">
        <v>1023</v>
      </c>
      <c r="P237" t="s">
        <v>997</v>
      </c>
      <c r="R237" s="109" t="str">
        <f>IF(OR(P237="SB",Q237="SB"),"SB",0)</f>
        <v>SB</v>
      </c>
      <c r="T237" s="110">
        <v>10945</v>
      </c>
      <c r="U237" t="s">
        <v>19634</v>
      </c>
      <c r="V237" s="113" t="str">
        <f>IF(AND(I237&gt;=10000,I237&lt;=19900),"Praha",(IF(AND(I237&gt;=25001,I237&lt;=29501),"Středočeský kraj",(IF(AND(I237&gt;=30100,I237&lt;=34972),"Středočeský kraj",(IF(AND(I237&gt;=35002,I237&lt;=36271),"Karlovarský kraj",(IF(AND(I237&gt;=37001,I237&lt;=39201),"Jihočeský kraj",(IF(AND(I237&gt;=39701,I237&lt;=39901),"Jihočeský kraj",(IF(AND(I237&gt;=39301,I237&lt;=39601),"Kraj Vysočina",(IF(AND(I237&gt;=58001,I237&lt;=59501),"Kraj Vysočina",(IF(AND(I237&gt;=67401,I237&lt;=67602),"Kraj Vysočina",(IF(AND(I237&gt;=40001,I237&lt;=44101),"Ústecký kraj",(IF(AND(I237&gt;=46001,I237&lt;=47201),"Liberecký kraj",(IF(AND(I237&gt;=51202,I237&lt;=51401),"Liberecký kraj",(IF(AND(I237&gt;=53002,I237&lt;=53976),"Pardubický kraj",(IF(AND(I237&gt;=56002,I237&lt;=57201),"Pardubický kraj",(IF(AND(I237&gt;=60200,I237&lt;=67201),"Jihomoravský kraj",(IF(AND(I237&gt;=67801,I237&lt;=68501),"Jihomoravský kraj",(IF(AND(I237&gt;=69002,I237&lt;=69801),"Jihomoravský kraj",(IF(AND(I237&gt;=68601,I237&lt;=68801),"Zlínský kraj",(IF(AND(I237&gt;=75501,I237&lt;=76901),"Zlínský kraj",(IF(AND(I237&gt;=70030,I237&lt;=74901),"Moravskoslezský kraj",(IF(AND(I237&gt;=75000,I237&lt;=75368),"Olomoucký kraj",(IF(AND(I237&gt;=77200,I237&lt;=79862),"Olomoucký kraj",(IF(AND(I237&gt;=50011,I237&lt;=50301),"Královéhradecký kraj",(IF(AND(I237&gt;=54301,I237&lt;=54303),"Královéhradecký kraj","0")))))))))))))))))))))))))))))))))))))))))))))))</f>
        <v>Praha</v>
      </c>
      <c r="W237" s="111">
        <v>10945</v>
      </c>
      <c r="X237" s="111" t="s">
        <v>19633</v>
      </c>
      <c r="AD237" t="s">
        <v>1024</v>
      </c>
      <c r="AE237" t="s">
        <v>998</v>
      </c>
      <c r="AF237" t="s">
        <v>998</v>
      </c>
      <c r="AG237" s="107">
        <v>0</v>
      </c>
      <c r="AH237" s="107">
        <v>0</v>
      </c>
      <c r="AI237" s="107">
        <v>0</v>
      </c>
      <c r="AJ237" t="s">
        <v>1012</v>
      </c>
    </row>
    <row r="238" spans="1:37" x14ac:dyDescent="0.45">
      <c r="A238" t="s">
        <v>1026</v>
      </c>
      <c r="B238" t="s">
        <v>19444</v>
      </c>
      <c r="C238" t="s">
        <v>990</v>
      </c>
      <c r="D238" t="s">
        <v>19447</v>
      </c>
      <c r="E238" t="s">
        <v>992</v>
      </c>
      <c r="F238" t="s">
        <v>1544</v>
      </c>
      <c r="G238">
        <v>62</v>
      </c>
      <c r="H238" t="s">
        <v>1267</v>
      </c>
      <c r="I238">
        <v>12000</v>
      </c>
      <c r="K238" t="s">
        <v>19448</v>
      </c>
      <c r="L238" s="106">
        <v>27901</v>
      </c>
      <c r="M238">
        <v>10858953</v>
      </c>
      <c r="N238" t="s">
        <v>996</v>
      </c>
      <c r="O238" t="s">
        <v>12</v>
      </c>
      <c r="P238" t="s">
        <v>997</v>
      </c>
      <c r="R238" s="109" t="str">
        <f>IF(OR(P238="SB",Q238="SB"),"SB",0)</f>
        <v>SB</v>
      </c>
      <c r="T238" s="110">
        <v>11971</v>
      </c>
      <c r="U238" t="s">
        <v>19634</v>
      </c>
      <c r="V238" s="113" t="str">
        <f>IF(AND(I238&gt;=10000,I238&lt;=19900),"Praha",(IF(AND(I238&gt;=25001,I238&lt;=29501),"Středočeský kraj",(IF(AND(I238&gt;=30100,I238&lt;=34972),"Středočeský kraj",(IF(AND(I238&gt;=35002,I238&lt;=36271),"Karlovarský kraj",(IF(AND(I238&gt;=37001,I238&lt;=39201),"Jihočeský kraj",(IF(AND(I238&gt;=39701,I238&lt;=39901),"Jihočeský kraj",(IF(AND(I238&gt;=39301,I238&lt;=39601),"Kraj Vysočina",(IF(AND(I238&gt;=58001,I238&lt;=59501),"Kraj Vysočina",(IF(AND(I238&gt;=67401,I238&lt;=67602),"Kraj Vysočina",(IF(AND(I238&gt;=40001,I238&lt;=44101),"Ústecký kraj",(IF(AND(I238&gt;=46001,I238&lt;=47201),"Liberecký kraj",(IF(AND(I238&gt;=51202,I238&lt;=51401),"Liberecký kraj",(IF(AND(I238&gt;=53002,I238&lt;=53976),"Pardubický kraj",(IF(AND(I238&gt;=56002,I238&lt;=57201),"Pardubický kraj",(IF(AND(I238&gt;=60200,I238&lt;=67201),"Jihomoravský kraj",(IF(AND(I238&gt;=67801,I238&lt;=68501),"Jihomoravský kraj",(IF(AND(I238&gt;=69002,I238&lt;=69801),"Jihomoravský kraj",(IF(AND(I238&gt;=68601,I238&lt;=68801),"Zlínský kraj",(IF(AND(I238&gt;=75501,I238&lt;=76901),"Zlínský kraj",(IF(AND(I238&gt;=70030,I238&lt;=74901),"Moravskoslezský kraj",(IF(AND(I238&gt;=75000,I238&lt;=75368),"Olomoucký kraj",(IF(AND(I238&gt;=77200,I238&lt;=79862),"Olomoucký kraj",(IF(AND(I238&gt;=50011,I238&lt;=50301),"Královéhradecký kraj",(IF(AND(I238&gt;=54301,I238&lt;=54303),"Královéhradecký kraj","0")))))))))))))))))))))))))))))))))))))))))))))))</f>
        <v>Praha</v>
      </c>
      <c r="W238" s="111">
        <v>11971</v>
      </c>
      <c r="X238" s="111" t="s">
        <v>19633</v>
      </c>
      <c r="AD238" t="s">
        <v>1024</v>
      </c>
      <c r="AE238" t="s">
        <v>1515</v>
      </c>
      <c r="AF238" t="s">
        <v>998</v>
      </c>
      <c r="AG238" s="107">
        <v>0</v>
      </c>
      <c r="AH238" s="107">
        <v>0</v>
      </c>
      <c r="AI238" s="107">
        <v>0</v>
      </c>
      <c r="AJ238" t="s">
        <v>1012</v>
      </c>
    </row>
    <row r="239" spans="1:37" x14ac:dyDescent="0.45">
      <c r="A239" t="s">
        <v>1128</v>
      </c>
      <c r="B239" t="s">
        <v>3071</v>
      </c>
      <c r="C239" t="s">
        <v>990</v>
      </c>
      <c r="D239" t="s">
        <v>3072</v>
      </c>
      <c r="E239" t="s">
        <v>992</v>
      </c>
      <c r="F239" t="s">
        <v>2239</v>
      </c>
      <c r="G239">
        <v>354</v>
      </c>
      <c r="H239" t="s">
        <v>1267</v>
      </c>
      <c r="I239">
        <v>12000</v>
      </c>
      <c r="K239" t="s">
        <v>3073</v>
      </c>
      <c r="L239" s="106">
        <v>28554</v>
      </c>
      <c r="M239">
        <v>13058025</v>
      </c>
      <c r="N239" t="s">
        <v>996</v>
      </c>
      <c r="O239" t="s">
        <v>12</v>
      </c>
      <c r="P239" t="s">
        <v>997</v>
      </c>
      <c r="R239" s="109" t="str">
        <f>IF(OR(P239="SB",Q239="SB"),"SB",0)</f>
        <v>SB</v>
      </c>
      <c r="T239" s="110" t="s">
        <v>998</v>
      </c>
      <c r="V239" s="113" t="str">
        <f>IF(AND(I239&gt;=10000,I239&lt;=19900),"Praha",(IF(AND(I239&gt;=25001,I239&lt;=29501),"Středočeský kraj",(IF(AND(I239&gt;=30100,I239&lt;=34972),"Středočeský kraj",(IF(AND(I239&gt;=35002,I239&lt;=36271),"Karlovarský kraj",(IF(AND(I239&gt;=37001,I239&lt;=39201),"Jihočeský kraj",(IF(AND(I239&gt;=39701,I239&lt;=39901),"Jihočeský kraj",(IF(AND(I239&gt;=39301,I239&lt;=39601),"Kraj Vysočina",(IF(AND(I239&gt;=58001,I239&lt;=59501),"Kraj Vysočina",(IF(AND(I239&gt;=67401,I239&lt;=67602),"Kraj Vysočina",(IF(AND(I239&gt;=40001,I239&lt;=44101),"Ústecký kraj",(IF(AND(I239&gt;=46001,I239&lt;=47201),"Liberecký kraj",(IF(AND(I239&gt;=51202,I239&lt;=51401),"Liberecký kraj",(IF(AND(I239&gt;=53002,I239&lt;=53976),"Pardubický kraj",(IF(AND(I239&gt;=56002,I239&lt;=57201),"Pardubický kraj",(IF(AND(I239&gt;=60200,I239&lt;=67201),"Jihomoravský kraj",(IF(AND(I239&gt;=67801,I239&lt;=68501),"Jihomoravský kraj",(IF(AND(I239&gt;=69002,I239&lt;=69801),"Jihomoravský kraj",(IF(AND(I239&gt;=68601,I239&lt;=68801),"Zlínský kraj",(IF(AND(I239&gt;=75501,I239&lt;=76901),"Zlínský kraj",(IF(AND(I239&gt;=70030,I239&lt;=74901),"Moravskoslezský kraj",(IF(AND(I239&gt;=75000,I239&lt;=75368),"Olomoucký kraj",(IF(AND(I239&gt;=77200,I239&lt;=79862),"Olomoucký kraj",(IF(AND(I239&gt;=50011,I239&lt;=50301),"Královéhradecký kraj",(IF(AND(I239&gt;=54301,I239&lt;=54303),"Královéhradecký kraj","0")))))))))))))))))))))))))))))))))))))))))))))))</f>
        <v>Praha</v>
      </c>
      <c r="AB239" t="s">
        <v>998</v>
      </c>
      <c r="AD239" t="s">
        <v>998</v>
      </c>
      <c r="AE239" t="s">
        <v>998</v>
      </c>
      <c r="AF239" t="s">
        <v>998</v>
      </c>
      <c r="AG239" s="107">
        <v>0</v>
      </c>
      <c r="AH239" s="107">
        <v>0</v>
      </c>
      <c r="AI239" s="107">
        <v>0</v>
      </c>
      <c r="AJ239" t="s">
        <v>1012</v>
      </c>
    </row>
    <row r="240" spans="1:37" x14ac:dyDescent="0.45">
      <c r="A240" t="s">
        <v>1124</v>
      </c>
      <c r="B240" t="s">
        <v>3313</v>
      </c>
      <c r="C240" t="s">
        <v>990</v>
      </c>
      <c r="D240" t="s">
        <v>3316</v>
      </c>
      <c r="E240" t="s">
        <v>992</v>
      </c>
      <c r="F240" t="s">
        <v>3317</v>
      </c>
      <c r="G240">
        <v>5</v>
      </c>
      <c r="H240" t="s">
        <v>1267</v>
      </c>
      <c r="I240">
        <v>12000</v>
      </c>
      <c r="K240" t="s">
        <v>3318</v>
      </c>
      <c r="L240" s="106">
        <v>25115</v>
      </c>
      <c r="M240">
        <v>12990226</v>
      </c>
      <c r="N240" t="s">
        <v>996</v>
      </c>
      <c r="O240" t="s">
        <v>12</v>
      </c>
      <c r="P240" t="s">
        <v>997</v>
      </c>
      <c r="R240" s="109" t="str">
        <f>IF(OR(P240="SB",Q240="SB"),"SB",0)</f>
        <v>SB</v>
      </c>
      <c r="T240" s="110" t="s">
        <v>998</v>
      </c>
      <c r="V240" s="113" t="str">
        <f>IF(AND(I240&gt;=10000,I240&lt;=19900),"Praha",(IF(AND(I240&gt;=25001,I240&lt;=29501),"Středočeský kraj",(IF(AND(I240&gt;=30100,I240&lt;=34972),"Středočeský kraj",(IF(AND(I240&gt;=35002,I240&lt;=36271),"Karlovarský kraj",(IF(AND(I240&gt;=37001,I240&lt;=39201),"Jihočeský kraj",(IF(AND(I240&gt;=39701,I240&lt;=39901),"Jihočeský kraj",(IF(AND(I240&gt;=39301,I240&lt;=39601),"Kraj Vysočina",(IF(AND(I240&gt;=58001,I240&lt;=59501),"Kraj Vysočina",(IF(AND(I240&gt;=67401,I240&lt;=67602),"Kraj Vysočina",(IF(AND(I240&gt;=40001,I240&lt;=44101),"Ústecký kraj",(IF(AND(I240&gt;=46001,I240&lt;=47201),"Liberecký kraj",(IF(AND(I240&gt;=51202,I240&lt;=51401),"Liberecký kraj",(IF(AND(I240&gt;=53002,I240&lt;=53976),"Pardubický kraj",(IF(AND(I240&gt;=56002,I240&lt;=57201),"Pardubický kraj",(IF(AND(I240&gt;=60200,I240&lt;=67201),"Jihomoravský kraj",(IF(AND(I240&gt;=67801,I240&lt;=68501),"Jihomoravský kraj",(IF(AND(I240&gt;=69002,I240&lt;=69801),"Jihomoravský kraj",(IF(AND(I240&gt;=68601,I240&lt;=68801),"Zlínský kraj",(IF(AND(I240&gt;=75501,I240&lt;=76901),"Zlínský kraj",(IF(AND(I240&gt;=70030,I240&lt;=74901),"Moravskoslezský kraj",(IF(AND(I240&gt;=75000,I240&lt;=75368),"Olomoucký kraj",(IF(AND(I240&gt;=77200,I240&lt;=79862),"Olomoucký kraj",(IF(AND(I240&gt;=50011,I240&lt;=50301),"Královéhradecký kraj",(IF(AND(I240&gt;=54301,I240&lt;=54303),"Královéhradecký kraj","0")))))))))))))))))))))))))))))))))))))))))))))))</f>
        <v>Praha</v>
      </c>
      <c r="AB240" t="s">
        <v>998</v>
      </c>
      <c r="AD240" t="s">
        <v>998</v>
      </c>
      <c r="AE240" t="s">
        <v>998</v>
      </c>
      <c r="AF240" t="s">
        <v>998</v>
      </c>
      <c r="AG240" s="107">
        <v>0</v>
      </c>
      <c r="AH240" s="107">
        <v>0</v>
      </c>
      <c r="AI240" s="107">
        <v>0</v>
      </c>
      <c r="AJ240" t="s">
        <v>1012</v>
      </c>
    </row>
    <row r="241" spans="1:37" x14ac:dyDescent="0.45">
      <c r="A241" t="s">
        <v>1037</v>
      </c>
      <c r="B241" t="s">
        <v>3896</v>
      </c>
      <c r="C241" t="s">
        <v>990</v>
      </c>
      <c r="D241" t="s">
        <v>3897</v>
      </c>
      <c r="E241" t="s">
        <v>992</v>
      </c>
      <c r="F241" t="s">
        <v>3288</v>
      </c>
      <c r="G241">
        <v>27</v>
      </c>
      <c r="H241" t="s">
        <v>12</v>
      </c>
      <c r="I241">
        <v>12000</v>
      </c>
      <c r="K241" t="s">
        <v>3898</v>
      </c>
      <c r="L241" s="106">
        <v>33970</v>
      </c>
      <c r="M241">
        <v>13405104</v>
      </c>
      <c r="N241" t="s">
        <v>996</v>
      </c>
      <c r="O241" t="s">
        <v>12</v>
      </c>
      <c r="P241" t="s">
        <v>997</v>
      </c>
      <c r="R241" s="109" t="str">
        <f>IF(OR(P241="SB",Q241="SB"),"SB",0)</f>
        <v>SB</v>
      </c>
      <c r="T241" s="110" t="s">
        <v>998</v>
      </c>
      <c r="V241" s="113" t="str">
        <f>IF(AND(I241&gt;=10000,I241&lt;=19900),"Praha",(IF(AND(I241&gt;=25001,I241&lt;=29501),"Středočeský kraj",(IF(AND(I241&gt;=30100,I241&lt;=34972),"Středočeský kraj",(IF(AND(I241&gt;=35002,I241&lt;=36271),"Karlovarský kraj",(IF(AND(I241&gt;=37001,I241&lt;=39201),"Jihočeský kraj",(IF(AND(I241&gt;=39701,I241&lt;=39901),"Jihočeský kraj",(IF(AND(I241&gt;=39301,I241&lt;=39601),"Kraj Vysočina",(IF(AND(I241&gt;=58001,I241&lt;=59501),"Kraj Vysočina",(IF(AND(I241&gt;=67401,I241&lt;=67602),"Kraj Vysočina",(IF(AND(I241&gt;=40001,I241&lt;=44101),"Ústecký kraj",(IF(AND(I241&gt;=46001,I241&lt;=47201),"Liberecký kraj",(IF(AND(I241&gt;=51202,I241&lt;=51401),"Liberecký kraj",(IF(AND(I241&gt;=53002,I241&lt;=53976),"Pardubický kraj",(IF(AND(I241&gt;=56002,I241&lt;=57201),"Pardubický kraj",(IF(AND(I241&gt;=60200,I241&lt;=67201),"Jihomoravský kraj",(IF(AND(I241&gt;=67801,I241&lt;=68501),"Jihomoravský kraj",(IF(AND(I241&gt;=69002,I241&lt;=69801),"Jihomoravský kraj",(IF(AND(I241&gt;=68601,I241&lt;=68801),"Zlínský kraj",(IF(AND(I241&gt;=75501,I241&lt;=76901),"Zlínský kraj",(IF(AND(I241&gt;=70030,I241&lt;=74901),"Moravskoslezský kraj",(IF(AND(I241&gt;=75000,I241&lt;=75368),"Olomoucký kraj",(IF(AND(I241&gt;=77200,I241&lt;=79862),"Olomoucký kraj",(IF(AND(I241&gt;=50011,I241&lt;=50301),"Královéhradecký kraj",(IF(AND(I241&gt;=54301,I241&lt;=54303),"Královéhradecký kraj","0")))))))))))))))))))))))))))))))))))))))))))))))</f>
        <v>Praha</v>
      </c>
      <c r="AB241" t="s">
        <v>998</v>
      </c>
      <c r="AD241" t="s">
        <v>998</v>
      </c>
      <c r="AE241" t="s">
        <v>998</v>
      </c>
      <c r="AF241" t="s">
        <v>998</v>
      </c>
      <c r="AG241" s="107">
        <v>0</v>
      </c>
      <c r="AH241" s="107">
        <v>0</v>
      </c>
      <c r="AI241" s="107">
        <v>0</v>
      </c>
      <c r="AJ241" t="s">
        <v>1012</v>
      </c>
    </row>
    <row r="242" spans="1:37" x14ac:dyDescent="0.45">
      <c r="A242" t="s">
        <v>4595</v>
      </c>
      <c r="B242" t="s">
        <v>4596</v>
      </c>
      <c r="C242" t="s">
        <v>1002</v>
      </c>
      <c r="D242" t="s">
        <v>4597</v>
      </c>
      <c r="E242" t="s">
        <v>992</v>
      </c>
      <c r="F242" t="s">
        <v>3636</v>
      </c>
      <c r="G242">
        <v>20</v>
      </c>
      <c r="H242" t="s">
        <v>1267</v>
      </c>
      <c r="I242">
        <v>12000</v>
      </c>
      <c r="K242" t="s">
        <v>4598</v>
      </c>
      <c r="L242" s="106">
        <v>27368</v>
      </c>
      <c r="M242">
        <v>13002956</v>
      </c>
      <c r="N242" t="s">
        <v>996</v>
      </c>
      <c r="O242" t="s">
        <v>12</v>
      </c>
      <c r="P242" t="s">
        <v>997</v>
      </c>
      <c r="R242" s="109" t="str">
        <f>IF(OR(P242="SB",Q242="SB"),"SB",0)</f>
        <v>SB</v>
      </c>
      <c r="T242" s="110" t="s">
        <v>998</v>
      </c>
      <c r="V242" s="113" t="str">
        <f>IF(AND(I242&gt;=10000,I242&lt;=19900),"Praha",(IF(AND(I242&gt;=25001,I242&lt;=29501),"Středočeský kraj",(IF(AND(I242&gt;=30100,I242&lt;=34972),"Středočeský kraj",(IF(AND(I242&gt;=35002,I242&lt;=36271),"Karlovarský kraj",(IF(AND(I242&gt;=37001,I242&lt;=39201),"Jihočeský kraj",(IF(AND(I242&gt;=39701,I242&lt;=39901),"Jihočeský kraj",(IF(AND(I242&gt;=39301,I242&lt;=39601),"Kraj Vysočina",(IF(AND(I242&gt;=58001,I242&lt;=59501),"Kraj Vysočina",(IF(AND(I242&gt;=67401,I242&lt;=67602),"Kraj Vysočina",(IF(AND(I242&gt;=40001,I242&lt;=44101),"Ústecký kraj",(IF(AND(I242&gt;=46001,I242&lt;=47201),"Liberecký kraj",(IF(AND(I242&gt;=51202,I242&lt;=51401),"Liberecký kraj",(IF(AND(I242&gt;=53002,I242&lt;=53976),"Pardubický kraj",(IF(AND(I242&gt;=56002,I242&lt;=57201),"Pardubický kraj",(IF(AND(I242&gt;=60200,I242&lt;=67201),"Jihomoravský kraj",(IF(AND(I242&gt;=67801,I242&lt;=68501),"Jihomoravský kraj",(IF(AND(I242&gt;=69002,I242&lt;=69801),"Jihomoravský kraj",(IF(AND(I242&gt;=68601,I242&lt;=68801),"Zlínský kraj",(IF(AND(I242&gt;=75501,I242&lt;=76901),"Zlínský kraj",(IF(AND(I242&gt;=70030,I242&lt;=74901),"Moravskoslezský kraj",(IF(AND(I242&gt;=75000,I242&lt;=75368),"Olomoucký kraj",(IF(AND(I242&gt;=77200,I242&lt;=79862),"Olomoucký kraj",(IF(AND(I242&gt;=50011,I242&lt;=50301),"Královéhradecký kraj",(IF(AND(I242&gt;=54301,I242&lt;=54303),"Královéhradecký kraj","0")))))))))))))))))))))))))))))))))))))))))))))))</f>
        <v>Praha</v>
      </c>
      <c r="AB242" t="s">
        <v>998</v>
      </c>
      <c r="AD242" t="s">
        <v>998</v>
      </c>
      <c r="AE242" t="s">
        <v>998</v>
      </c>
      <c r="AF242" t="s">
        <v>998</v>
      </c>
      <c r="AG242" s="107">
        <v>0</v>
      </c>
      <c r="AH242" s="107">
        <v>0</v>
      </c>
      <c r="AI242" s="107">
        <v>0</v>
      </c>
      <c r="AJ242" t="s">
        <v>1012</v>
      </c>
    </row>
    <row r="243" spans="1:37" x14ac:dyDescent="0.45">
      <c r="A243" t="s">
        <v>1407</v>
      </c>
      <c r="B243" t="s">
        <v>5141</v>
      </c>
      <c r="C243" t="s">
        <v>1002</v>
      </c>
      <c r="D243" t="s">
        <v>5152</v>
      </c>
      <c r="E243" t="s">
        <v>992</v>
      </c>
      <c r="F243" t="s">
        <v>1255</v>
      </c>
      <c r="G243">
        <v>32</v>
      </c>
      <c r="H243" t="s">
        <v>1267</v>
      </c>
      <c r="I243">
        <v>12000</v>
      </c>
      <c r="K243" t="s">
        <v>5153</v>
      </c>
      <c r="L243" s="106">
        <v>30187</v>
      </c>
      <c r="M243">
        <v>13020437</v>
      </c>
      <c r="N243" t="s">
        <v>996</v>
      </c>
      <c r="O243" t="s">
        <v>12</v>
      </c>
      <c r="P243" t="s">
        <v>997</v>
      </c>
      <c r="R243" s="109" t="str">
        <f>IF(OR(P243="SB",Q243="SB"),"SB",0)</f>
        <v>SB</v>
      </c>
      <c r="T243" s="110" t="s">
        <v>998</v>
      </c>
      <c r="V243" s="113" t="str">
        <f>IF(AND(I243&gt;=10000,I243&lt;=19900),"Praha",(IF(AND(I243&gt;=25001,I243&lt;=29501),"Středočeský kraj",(IF(AND(I243&gt;=30100,I243&lt;=34972),"Středočeský kraj",(IF(AND(I243&gt;=35002,I243&lt;=36271),"Karlovarský kraj",(IF(AND(I243&gt;=37001,I243&lt;=39201),"Jihočeský kraj",(IF(AND(I243&gt;=39701,I243&lt;=39901),"Jihočeský kraj",(IF(AND(I243&gt;=39301,I243&lt;=39601),"Kraj Vysočina",(IF(AND(I243&gt;=58001,I243&lt;=59501),"Kraj Vysočina",(IF(AND(I243&gt;=67401,I243&lt;=67602),"Kraj Vysočina",(IF(AND(I243&gt;=40001,I243&lt;=44101),"Ústecký kraj",(IF(AND(I243&gt;=46001,I243&lt;=47201),"Liberecký kraj",(IF(AND(I243&gt;=51202,I243&lt;=51401),"Liberecký kraj",(IF(AND(I243&gt;=53002,I243&lt;=53976),"Pardubický kraj",(IF(AND(I243&gt;=56002,I243&lt;=57201),"Pardubický kraj",(IF(AND(I243&gt;=60200,I243&lt;=67201),"Jihomoravský kraj",(IF(AND(I243&gt;=67801,I243&lt;=68501),"Jihomoravský kraj",(IF(AND(I243&gt;=69002,I243&lt;=69801),"Jihomoravský kraj",(IF(AND(I243&gt;=68601,I243&lt;=68801),"Zlínský kraj",(IF(AND(I243&gt;=75501,I243&lt;=76901),"Zlínský kraj",(IF(AND(I243&gt;=70030,I243&lt;=74901),"Moravskoslezský kraj",(IF(AND(I243&gt;=75000,I243&lt;=75368),"Olomoucký kraj",(IF(AND(I243&gt;=77200,I243&lt;=79862),"Olomoucký kraj",(IF(AND(I243&gt;=50011,I243&lt;=50301),"Královéhradecký kraj",(IF(AND(I243&gt;=54301,I243&lt;=54303),"Královéhradecký kraj","0")))))))))))))))))))))))))))))))))))))))))))))))</f>
        <v>Praha</v>
      </c>
      <c r="AB243" t="s">
        <v>998</v>
      </c>
      <c r="AD243" t="s">
        <v>998</v>
      </c>
      <c r="AE243" t="s">
        <v>998</v>
      </c>
      <c r="AF243" t="s">
        <v>998</v>
      </c>
      <c r="AG243" s="107">
        <v>0</v>
      </c>
      <c r="AH243" s="107">
        <v>0</v>
      </c>
      <c r="AI243" s="107">
        <v>0</v>
      </c>
      <c r="AJ243" t="s">
        <v>1012</v>
      </c>
    </row>
    <row r="244" spans="1:37" x14ac:dyDescent="0.45">
      <c r="A244" t="s">
        <v>1806</v>
      </c>
      <c r="B244" t="s">
        <v>5671</v>
      </c>
      <c r="C244" t="s">
        <v>1002</v>
      </c>
      <c r="D244" t="s">
        <v>5672</v>
      </c>
      <c r="E244" t="s">
        <v>992</v>
      </c>
      <c r="F244" t="s">
        <v>5673</v>
      </c>
      <c r="G244">
        <v>613</v>
      </c>
      <c r="H244" t="s">
        <v>5674</v>
      </c>
      <c r="I244">
        <v>12000</v>
      </c>
      <c r="K244" t="s">
        <v>5675</v>
      </c>
      <c r="L244" s="106">
        <v>28642</v>
      </c>
      <c r="M244">
        <v>12928487</v>
      </c>
      <c r="N244" t="s">
        <v>996</v>
      </c>
      <c r="O244" t="s">
        <v>12</v>
      </c>
      <c r="P244" t="s">
        <v>997</v>
      </c>
      <c r="R244" s="109" t="str">
        <f>IF(OR(P244="SB",Q244="SB"),"SB",0)</f>
        <v>SB</v>
      </c>
      <c r="T244" s="110" t="s">
        <v>998</v>
      </c>
      <c r="V244" s="113" t="str">
        <f>IF(AND(I244&gt;=10000,I244&lt;=19900),"Praha",(IF(AND(I244&gt;=25001,I244&lt;=29501),"Středočeský kraj",(IF(AND(I244&gt;=30100,I244&lt;=34972),"Středočeský kraj",(IF(AND(I244&gt;=35002,I244&lt;=36271),"Karlovarský kraj",(IF(AND(I244&gt;=37001,I244&lt;=39201),"Jihočeský kraj",(IF(AND(I244&gt;=39701,I244&lt;=39901),"Jihočeský kraj",(IF(AND(I244&gt;=39301,I244&lt;=39601),"Kraj Vysočina",(IF(AND(I244&gt;=58001,I244&lt;=59501),"Kraj Vysočina",(IF(AND(I244&gt;=67401,I244&lt;=67602),"Kraj Vysočina",(IF(AND(I244&gt;=40001,I244&lt;=44101),"Ústecký kraj",(IF(AND(I244&gt;=46001,I244&lt;=47201),"Liberecký kraj",(IF(AND(I244&gt;=51202,I244&lt;=51401),"Liberecký kraj",(IF(AND(I244&gt;=53002,I244&lt;=53976),"Pardubický kraj",(IF(AND(I244&gt;=56002,I244&lt;=57201),"Pardubický kraj",(IF(AND(I244&gt;=60200,I244&lt;=67201),"Jihomoravský kraj",(IF(AND(I244&gt;=67801,I244&lt;=68501),"Jihomoravský kraj",(IF(AND(I244&gt;=69002,I244&lt;=69801),"Jihomoravský kraj",(IF(AND(I244&gt;=68601,I244&lt;=68801),"Zlínský kraj",(IF(AND(I244&gt;=75501,I244&lt;=76901),"Zlínský kraj",(IF(AND(I244&gt;=70030,I244&lt;=74901),"Moravskoslezský kraj",(IF(AND(I244&gt;=75000,I244&lt;=75368),"Olomoucký kraj",(IF(AND(I244&gt;=77200,I244&lt;=79862),"Olomoucký kraj",(IF(AND(I244&gt;=50011,I244&lt;=50301),"Královéhradecký kraj",(IF(AND(I244&gt;=54301,I244&lt;=54303),"Královéhradecký kraj","0")))))))))))))))))))))))))))))))))))))))))))))))</f>
        <v>Praha</v>
      </c>
      <c r="AB244" t="s">
        <v>998</v>
      </c>
      <c r="AD244" t="s">
        <v>998</v>
      </c>
      <c r="AE244" t="s">
        <v>998</v>
      </c>
      <c r="AF244" t="s">
        <v>998</v>
      </c>
      <c r="AG244" s="107">
        <v>0</v>
      </c>
      <c r="AH244" s="107">
        <v>0</v>
      </c>
      <c r="AI244" s="107">
        <v>0</v>
      </c>
      <c r="AJ244" t="s">
        <v>1012</v>
      </c>
    </row>
    <row r="245" spans="1:37" x14ac:dyDescent="0.45">
      <c r="A245" t="s">
        <v>1033</v>
      </c>
      <c r="B245" t="s">
        <v>6325</v>
      </c>
      <c r="C245" t="s">
        <v>1002</v>
      </c>
      <c r="D245" t="s">
        <v>6326</v>
      </c>
      <c r="E245" t="s">
        <v>992</v>
      </c>
      <c r="F245" t="s">
        <v>1824</v>
      </c>
      <c r="G245">
        <v>18</v>
      </c>
      <c r="H245" t="s">
        <v>12</v>
      </c>
      <c r="I245">
        <v>12000</v>
      </c>
      <c r="K245" t="s">
        <v>6327</v>
      </c>
      <c r="L245" s="106">
        <v>30685</v>
      </c>
      <c r="M245">
        <v>13405205</v>
      </c>
      <c r="N245" t="s">
        <v>996</v>
      </c>
      <c r="O245" t="s">
        <v>12</v>
      </c>
      <c r="P245" t="s">
        <v>997</v>
      </c>
      <c r="R245" s="109" t="str">
        <f>IF(OR(P245="SB",Q245="SB"),"SB",0)</f>
        <v>SB</v>
      </c>
      <c r="T245" s="110" t="s">
        <v>998</v>
      </c>
      <c r="V245" s="113" t="str">
        <f>IF(AND(I245&gt;=10000,I245&lt;=19900),"Praha",(IF(AND(I245&gt;=25001,I245&lt;=29501),"Středočeský kraj",(IF(AND(I245&gt;=30100,I245&lt;=34972),"Středočeský kraj",(IF(AND(I245&gt;=35002,I245&lt;=36271),"Karlovarský kraj",(IF(AND(I245&gt;=37001,I245&lt;=39201),"Jihočeský kraj",(IF(AND(I245&gt;=39701,I245&lt;=39901),"Jihočeský kraj",(IF(AND(I245&gt;=39301,I245&lt;=39601),"Kraj Vysočina",(IF(AND(I245&gt;=58001,I245&lt;=59501),"Kraj Vysočina",(IF(AND(I245&gt;=67401,I245&lt;=67602),"Kraj Vysočina",(IF(AND(I245&gt;=40001,I245&lt;=44101),"Ústecký kraj",(IF(AND(I245&gt;=46001,I245&lt;=47201),"Liberecký kraj",(IF(AND(I245&gt;=51202,I245&lt;=51401),"Liberecký kraj",(IF(AND(I245&gt;=53002,I245&lt;=53976),"Pardubický kraj",(IF(AND(I245&gt;=56002,I245&lt;=57201),"Pardubický kraj",(IF(AND(I245&gt;=60200,I245&lt;=67201),"Jihomoravský kraj",(IF(AND(I245&gt;=67801,I245&lt;=68501),"Jihomoravský kraj",(IF(AND(I245&gt;=69002,I245&lt;=69801),"Jihomoravský kraj",(IF(AND(I245&gt;=68601,I245&lt;=68801),"Zlínský kraj",(IF(AND(I245&gt;=75501,I245&lt;=76901),"Zlínský kraj",(IF(AND(I245&gt;=70030,I245&lt;=74901),"Moravskoslezský kraj",(IF(AND(I245&gt;=75000,I245&lt;=75368),"Olomoucký kraj",(IF(AND(I245&gt;=77200,I245&lt;=79862),"Olomoucký kraj",(IF(AND(I245&gt;=50011,I245&lt;=50301),"Královéhradecký kraj",(IF(AND(I245&gt;=54301,I245&lt;=54303),"Královéhradecký kraj","0")))))))))))))))))))))))))))))))))))))))))))))))</f>
        <v>Praha</v>
      </c>
      <c r="AB245" t="s">
        <v>998</v>
      </c>
      <c r="AD245" t="s">
        <v>998</v>
      </c>
      <c r="AE245" t="s">
        <v>998</v>
      </c>
      <c r="AF245" t="s">
        <v>998</v>
      </c>
      <c r="AG245" s="107">
        <v>0</v>
      </c>
      <c r="AH245" s="107">
        <v>0</v>
      </c>
      <c r="AI245" s="107">
        <v>0</v>
      </c>
      <c r="AJ245" t="s">
        <v>1012</v>
      </c>
    </row>
    <row r="246" spans="1:37" x14ac:dyDescent="0.45">
      <c r="A246" t="s">
        <v>1224</v>
      </c>
      <c r="B246" t="s">
        <v>6447</v>
      </c>
      <c r="C246" t="s">
        <v>1002</v>
      </c>
      <c r="D246" t="s">
        <v>6448</v>
      </c>
      <c r="E246" t="s">
        <v>992</v>
      </c>
      <c r="F246" t="s">
        <v>1824</v>
      </c>
      <c r="G246">
        <v>1</v>
      </c>
      <c r="H246" t="s">
        <v>1267</v>
      </c>
      <c r="I246">
        <v>12000</v>
      </c>
      <c r="J246" s="108">
        <v>603553738</v>
      </c>
      <c r="K246" t="s">
        <v>6449</v>
      </c>
      <c r="L246" s="106">
        <v>39475</v>
      </c>
      <c r="M246">
        <v>16155658</v>
      </c>
      <c r="N246" t="s">
        <v>4084</v>
      </c>
      <c r="O246" t="s">
        <v>12</v>
      </c>
      <c r="P246" t="s">
        <v>997</v>
      </c>
      <c r="R246" s="109" t="str">
        <f>IF(OR(P246="SB",Q246="SB"),"SB",0)</f>
        <v>SB</v>
      </c>
      <c r="T246" s="110" t="s">
        <v>998</v>
      </c>
      <c r="V246" s="113" t="str">
        <f>IF(AND(I246&gt;=10000,I246&lt;=19900),"Praha",(IF(AND(I246&gt;=25001,I246&lt;=29501),"Středočeský kraj",(IF(AND(I246&gt;=30100,I246&lt;=34972),"Středočeský kraj",(IF(AND(I246&gt;=35002,I246&lt;=36271),"Karlovarský kraj",(IF(AND(I246&gt;=37001,I246&lt;=39201),"Jihočeský kraj",(IF(AND(I246&gt;=39701,I246&lt;=39901),"Jihočeský kraj",(IF(AND(I246&gt;=39301,I246&lt;=39601),"Kraj Vysočina",(IF(AND(I246&gt;=58001,I246&lt;=59501),"Kraj Vysočina",(IF(AND(I246&gt;=67401,I246&lt;=67602),"Kraj Vysočina",(IF(AND(I246&gt;=40001,I246&lt;=44101),"Ústecký kraj",(IF(AND(I246&gt;=46001,I246&lt;=47201),"Liberecký kraj",(IF(AND(I246&gt;=51202,I246&lt;=51401),"Liberecký kraj",(IF(AND(I246&gt;=53002,I246&lt;=53976),"Pardubický kraj",(IF(AND(I246&gt;=56002,I246&lt;=57201),"Pardubický kraj",(IF(AND(I246&gt;=60200,I246&lt;=67201),"Jihomoravský kraj",(IF(AND(I246&gt;=67801,I246&lt;=68501),"Jihomoravský kraj",(IF(AND(I246&gt;=69002,I246&lt;=69801),"Jihomoravský kraj",(IF(AND(I246&gt;=68601,I246&lt;=68801),"Zlínský kraj",(IF(AND(I246&gt;=75501,I246&lt;=76901),"Zlínský kraj",(IF(AND(I246&gt;=70030,I246&lt;=74901),"Moravskoslezský kraj",(IF(AND(I246&gt;=75000,I246&lt;=75368),"Olomoucký kraj",(IF(AND(I246&gt;=77200,I246&lt;=79862),"Olomoucký kraj",(IF(AND(I246&gt;=50011,I246&lt;=50301),"Královéhradecký kraj",(IF(AND(I246&gt;=54301,I246&lt;=54303),"Královéhradecký kraj","0")))))))))))))))))))))))))))))))))))))))))))))))</f>
        <v>Praha</v>
      </c>
      <c r="AB246" t="s">
        <v>998</v>
      </c>
      <c r="AD246" t="s">
        <v>998</v>
      </c>
      <c r="AE246" t="s">
        <v>998</v>
      </c>
      <c r="AF246" t="s">
        <v>998</v>
      </c>
      <c r="AG246" s="107">
        <v>300</v>
      </c>
      <c r="AH246" s="107">
        <v>0</v>
      </c>
      <c r="AI246" s="107">
        <v>0</v>
      </c>
      <c r="AJ246" t="s">
        <v>999</v>
      </c>
      <c r="AK246" s="106">
        <v>44918</v>
      </c>
    </row>
    <row r="247" spans="1:37" x14ac:dyDescent="0.45">
      <c r="A247" t="s">
        <v>1407</v>
      </c>
      <c r="B247" t="s">
        <v>6447</v>
      </c>
      <c r="C247" t="s">
        <v>1002</v>
      </c>
      <c r="D247" t="s">
        <v>6450</v>
      </c>
      <c r="E247" t="s">
        <v>992</v>
      </c>
      <c r="F247" t="s">
        <v>1824</v>
      </c>
      <c r="G247">
        <v>1</v>
      </c>
      <c r="H247" t="s">
        <v>1267</v>
      </c>
      <c r="I247">
        <v>12000</v>
      </c>
      <c r="J247" s="108">
        <v>603553738</v>
      </c>
      <c r="K247" t="s">
        <v>6449</v>
      </c>
      <c r="L247" s="106">
        <v>39475</v>
      </c>
      <c r="M247">
        <v>16155557</v>
      </c>
      <c r="N247" t="s">
        <v>4084</v>
      </c>
      <c r="O247" t="s">
        <v>12</v>
      </c>
      <c r="P247" t="s">
        <v>997</v>
      </c>
      <c r="R247" s="109" t="str">
        <f>IF(OR(P247="SB",Q247="SB"),"SB",0)</f>
        <v>SB</v>
      </c>
      <c r="T247" s="110" t="s">
        <v>998</v>
      </c>
      <c r="V247" s="113" t="str">
        <f>IF(AND(I247&gt;=10000,I247&lt;=19900),"Praha",(IF(AND(I247&gt;=25001,I247&lt;=29501),"Středočeský kraj",(IF(AND(I247&gt;=30100,I247&lt;=34972),"Středočeský kraj",(IF(AND(I247&gt;=35002,I247&lt;=36271),"Karlovarský kraj",(IF(AND(I247&gt;=37001,I247&lt;=39201),"Jihočeský kraj",(IF(AND(I247&gt;=39701,I247&lt;=39901),"Jihočeský kraj",(IF(AND(I247&gt;=39301,I247&lt;=39601),"Kraj Vysočina",(IF(AND(I247&gt;=58001,I247&lt;=59501),"Kraj Vysočina",(IF(AND(I247&gt;=67401,I247&lt;=67602),"Kraj Vysočina",(IF(AND(I247&gt;=40001,I247&lt;=44101),"Ústecký kraj",(IF(AND(I247&gt;=46001,I247&lt;=47201),"Liberecký kraj",(IF(AND(I247&gt;=51202,I247&lt;=51401),"Liberecký kraj",(IF(AND(I247&gt;=53002,I247&lt;=53976),"Pardubický kraj",(IF(AND(I247&gt;=56002,I247&lt;=57201),"Pardubický kraj",(IF(AND(I247&gt;=60200,I247&lt;=67201),"Jihomoravský kraj",(IF(AND(I247&gt;=67801,I247&lt;=68501),"Jihomoravský kraj",(IF(AND(I247&gt;=69002,I247&lt;=69801),"Jihomoravský kraj",(IF(AND(I247&gt;=68601,I247&lt;=68801),"Zlínský kraj",(IF(AND(I247&gt;=75501,I247&lt;=76901),"Zlínský kraj",(IF(AND(I247&gt;=70030,I247&lt;=74901),"Moravskoslezský kraj",(IF(AND(I247&gt;=75000,I247&lt;=75368),"Olomoucký kraj",(IF(AND(I247&gt;=77200,I247&lt;=79862),"Olomoucký kraj",(IF(AND(I247&gt;=50011,I247&lt;=50301),"Královéhradecký kraj",(IF(AND(I247&gt;=54301,I247&lt;=54303),"Královéhradecký kraj","0")))))))))))))))))))))))))))))))))))))))))))))))</f>
        <v>Praha</v>
      </c>
      <c r="AB247" t="s">
        <v>998</v>
      </c>
      <c r="AD247" t="s">
        <v>998</v>
      </c>
      <c r="AE247" t="s">
        <v>998</v>
      </c>
      <c r="AF247" t="s">
        <v>998</v>
      </c>
      <c r="AG247" s="107">
        <v>300</v>
      </c>
      <c r="AH247" s="107">
        <v>0</v>
      </c>
      <c r="AI247" s="107">
        <v>0</v>
      </c>
      <c r="AJ247" t="s">
        <v>999</v>
      </c>
      <c r="AK247" s="106">
        <v>44918</v>
      </c>
    </row>
    <row r="248" spans="1:37" x14ac:dyDescent="0.45">
      <c r="A248" t="s">
        <v>1156</v>
      </c>
      <c r="B248" t="s">
        <v>7254</v>
      </c>
      <c r="C248" t="s">
        <v>990</v>
      </c>
      <c r="D248" t="s">
        <v>7255</v>
      </c>
      <c r="E248" t="s">
        <v>992</v>
      </c>
      <c r="F248" t="s">
        <v>3452</v>
      </c>
      <c r="G248">
        <v>14</v>
      </c>
      <c r="H248" t="s">
        <v>1267</v>
      </c>
      <c r="I248">
        <v>12000</v>
      </c>
      <c r="K248" t="s">
        <v>7256</v>
      </c>
      <c r="L248" s="106">
        <v>27021</v>
      </c>
      <c r="M248">
        <v>11018601</v>
      </c>
      <c r="N248" t="s">
        <v>1698</v>
      </c>
      <c r="O248" t="s">
        <v>12</v>
      </c>
      <c r="P248" t="s">
        <v>997</v>
      </c>
      <c r="R248" s="109" t="str">
        <f>IF(OR(P248="SB",Q248="SB"),"SB",0)</f>
        <v>SB</v>
      </c>
      <c r="T248" s="110" t="s">
        <v>998</v>
      </c>
      <c r="V248" s="113" t="str">
        <f>IF(AND(I248&gt;=10000,I248&lt;=19900),"Praha",(IF(AND(I248&gt;=25001,I248&lt;=29501),"Středočeský kraj",(IF(AND(I248&gt;=30100,I248&lt;=34972),"Středočeský kraj",(IF(AND(I248&gt;=35002,I248&lt;=36271),"Karlovarský kraj",(IF(AND(I248&gt;=37001,I248&lt;=39201),"Jihočeský kraj",(IF(AND(I248&gt;=39701,I248&lt;=39901),"Jihočeský kraj",(IF(AND(I248&gt;=39301,I248&lt;=39601),"Kraj Vysočina",(IF(AND(I248&gt;=58001,I248&lt;=59501),"Kraj Vysočina",(IF(AND(I248&gt;=67401,I248&lt;=67602),"Kraj Vysočina",(IF(AND(I248&gt;=40001,I248&lt;=44101),"Ústecký kraj",(IF(AND(I248&gt;=46001,I248&lt;=47201),"Liberecký kraj",(IF(AND(I248&gt;=51202,I248&lt;=51401),"Liberecký kraj",(IF(AND(I248&gt;=53002,I248&lt;=53976),"Pardubický kraj",(IF(AND(I248&gt;=56002,I248&lt;=57201),"Pardubický kraj",(IF(AND(I248&gt;=60200,I248&lt;=67201),"Jihomoravský kraj",(IF(AND(I248&gt;=67801,I248&lt;=68501),"Jihomoravský kraj",(IF(AND(I248&gt;=69002,I248&lt;=69801),"Jihomoravský kraj",(IF(AND(I248&gt;=68601,I248&lt;=68801),"Zlínský kraj",(IF(AND(I248&gt;=75501,I248&lt;=76901),"Zlínský kraj",(IF(AND(I248&gt;=70030,I248&lt;=74901),"Moravskoslezský kraj",(IF(AND(I248&gt;=75000,I248&lt;=75368),"Olomoucký kraj",(IF(AND(I248&gt;=77200,I248&lt;=79862),"Olomoucký kraj",(IF(AND(I248&gt;=50011,I248&lt;=50301),"Královéhradecký kraj",(IF(AND(I248&gt;=54301,I248&lt;=54303),"Královéhradecký kraj","0")))))))))))))))))))))))))))))))))))))))))))))))</f>
        <v>Praha</v>
      </c>
      <c r="AB248" t="s">
        <v>998</v>
      </c>
      <c r="AD248" t="s">
        <v>998</v>
      </c>
      <c r="AE248" t="s">
        <v>998</v>
      </c>
      <c r="AF248" t="s">
        <v>998</v>
      </c>
      <c r="AG248" s="107">
        <v>0</v>
      </c>
      <c r="AH248" s="107">
        <v>0</v>
      </c>
      <c r="AI248" s="107">
        <v>0</v>
      </c>
      <c r="AJ248" t="s">
        <v>1012</v>
      </c>
    </row>
    <row r="249" spans="1:37" x14ac:dyDescent="0.45">
      <c r="A249" t="s">
        <v>1408</v>
      </c>
      <c r="B249" t="s">
        <v>7464</v>
      </c>
      <c r="C249" t="s">
        <v>1002</v>
      </c>
      <c r="D249" t="s">
        <v>7466</v>
      </c>
      <c r="E249" t="s">
        <v>992</v>
      </c>
      <c r="F249" t="s">
        <v>1525</v>
      </c>
      <c r="G249">
        <v>2016</v>
      </c>
      <c r="H249" t="s">
        <v>12</v>
      </c>
      <c r="I249">
        <v>12000</v>
      </c>
      <c r="K249" t="s">
        <v>7467</v>
      </c>
      <c r="L249" s="106">
        <v>28226</v>
      </c>
      <c r="M249">
        <v>12921417</v>
      </c>
      <c r="N249" t="s">
        <v>996</v>
      </c>
      <c r="O249" t="s">
        <v>12</v>
      </c>
      <c r="P249" t="s">
        <v>997</v>
      </c>
      <c r="R249" s="109" t="str">
        <f>IF(OR(P249="SB",Q249="SB"),"SB",0)</f>
        <v>SB</v>
      </c>
      <c r="T249" s="110" t="s">
        <v>998</v>
      </c>
      <c r="V249" s="113" t="str">
        <f>IF(AND(I249&gt;=10000,I249&lt;=19900),"Praha",(IF(AND(I249&gt;=25001,I249&lt;=29501),"Středočeský kraj",(IF(AND(I249&gt;=30100,I249&lt;=34972),"Středočeský kraj",(IF(AND(I249&gt;=35002,I249&lt;=36271),"Karlovarský kraj",(IF(AND(I249&gt;=37001,I249&lt;=39201),"Jihočeský kraj",(IF(AND(I249&gt;=39701,I249&lt;=39901),"Jihočeský kraj",(IF(AND(I249&gt;=39301,I249&lt;=39601),"Kraj Vysočina",(IF(AND(I249&gt;=58001,I249&lt;=59501),"Kraj Vysočina",(IF(AND(I249&gt;=67401,I249&lt;=67602),"Kraj Vysočina",(IF(AND(I249&gt;=40001,I249&lt;=44101),"Ústecký kraj",(IF(AND(I249&gt;=46001,I249&lt;=47201),"Liberecký kraj",(IF(AND(I249&gt;=51202,I249&lt;=51401),"Liberecký kraj",(IF(AND(I249&gt;=53002,I249&lt;=53976),"Pardubický kraj",(IF(AND(I249&gt;=56002,I249&lt;=57201),"Pardubický kraj",(IF(AND(I249&gt;=60200,I249&lt;=67201),"Jihomoravský kraj",(IF(AND(I249&gt;=67801,I249&lt;=68501),"Jihomoravský kraj",(IF(AND(I249&gt;=69002,I249&lt;=69801),"Jihomoravský kraj",(IF(AND(I249&gt;=68601,I249&lt;=68801),"Zlínský kraj",(IF(AND(I249&gt;=75501,I249&lt;=76901),"Zlínský kraj",(IF(AND(I249&gt;=70030,I249&lt;=74901),"Moravskoslezský kraj",(IF(AND(I249&gt;=75000,I249&lt;=75368),"Olomoucký kraj",(IF(AND(I249&gt;=77200,I249&lt;=79862),"Olomoucký kraj",(IF(AND(I249&gt;=50011,I249&lt;=50301),"Královéhradecký kraj",(IF(AND(I249&gt;=54301,I249&lt;=54303),"Královéhradecký kraj","0")))))))))))))))))))))))))))))))))))))))))))))))</f>
        <v>Praha</v>
      </c>
      <c r="AB249" t="s">
        <v>998</v>
      </c>
      <c r="AD249" t="s">
        <v>998</v>
      </c>
      <c r="AE249" t="s">
        <v>998</v>
      </c>
      <c r="AF249" t="s">
        <v>998</v>
      </c>
      <c r="AG249" s="107">
        <v>0</v>
      </c>
      <c r="AH249" s="107">
        <v>0</v>
      </c>
      <c r="AI249" s="107">
        <v>0</v>
      </c>
      <c r="AJ249" t="s">
        <v>1012</v>
      </c>
    </row>
    <row r="250" spans="1:37" x14ac:dyDescent="0.45">
      <c r="A250" t="s">
        <v>1225</v>
      </c>
      <c r="B250" t="s">
        <v>8018</v>
      </c>
      <c r="C250" t="s">
        <v>1002</v>
      </c>
      <c r="D250" t="s">
        <v>8019</v>
      </c>
      <c r="E250" t="s">
        <v>992</v>
      </c>
      <c r="F250" t="s">
        <v>1926</v>
      </c>
      <c r="G250">
        <v>100</v>
      </c>
      <c r="H250" t="s">
        <v>12</v>
      </c>
      <c r="I250">
        <v>12000</v>
      </c>
      <c r="K250" t="s">
        <v>8020</v>
      </c>
      <c r="L250" s="106">
        <v>35424</v>
      </c>
      <c r="M250">
        <v>13407326</v>
      </c>
      <c r="N250" t="s">
        <v>996</v>
      </c>
      <c r="O250" t="s">
        <v>12</v>
      </c>
      <c r="P250" t="s">
        <v>997</v>
      </c>
      <c r="R250" s="109" t="str">
        <f>IF(OR(P250="SB",Q250="SB"),"SB",0)</f>
        <v>SB</v>
      </c>
      <c r="T250" s="110" t="s">
        <v>998</v>
      </c>
      <c r="V250" s="113" t="str">
        <f>IF(AND(I250&gt;=10000,I250&lt;=19900),"Praha",(IF(AND(I250&gt;=25001,I250&lt;=29501),"Středočeský kraj",(IF(AND(I250&gt;=30100,I250&lt;=34972),"Středočeský kraj",(IF(AND(I250&gt;=35002,I250&lt;=36271),"Karlovarský kraj",(IF(AND(I250&gt;=37001,I250&lt;=39201),"Jihočeský kraj",(IF(AND(I250&gt;=39701,I250&lt;=39901),"Jihočeský kraj",(IF(AND(I250&gt;=39301,I250&lt;=39601),"Kraj Vysočina",(IF(AND(I250&gt;=58001,I250&lt;=59501),"Kraj Vysočina",(IF(AND(I250&gt;=67401,I250&lt;=67602),"Kraj Vysočina",(IF(AND(I250&gt;=40001,I250&lt;=44101),"Ústecký kraj",(IF(AND(I250&gt;=46001,I250&lt;=47201),"Liberecký kraj",(IF(AND(I250&gt;=51202,I250&lt;=51401),"Liberecký kraj",(IF(AND(I250&gt;=53002,I250&lt;=53976),"Pardubický kraj",(IF(AND(I250&gt;=56002,I250&lt;=57201),"Pardubický kraj",(IF(AND(I250&gt;=60200,I250&lt;=67201),"Jihomoravský kraj",(IF(AND(I250&gt;=67801,I250&lt;=68501),"Jihomoravský kraj",(IF(AND(I250&gt;=69002,I250&lt;=69801),"Jihomoravský kraj",(IF(AND(I250&gt;=68601,I250&lt;=68801),"Zlínský kraj",(IF(AND(I250&gt;=75501,I250&lt;=76901),"Zlínský kraj",(IF(AND(I250&gt;=70030,I250&lt;=74901),"Moravskoslezský kraj",(IF(AND(I250&gt;=75000,I250&lt;=75368),"Olomoucký kraj",(IF(AND(I250&gt;=77200,I250&lt;=79862),"Olomoucký kraj",(IF(AND(I250&gt;=50011,I250&lt;=50301),"Královéhradecký kraj",(IF(AND(I250&gt;=54301,I250&lt;=54303),"Královéhradecký kraj","0")))))))))))))))))))))))))))))))))))))))))))))))</f>
        <v>Praha</v>
      </c>
      <c r="AB250" t="s">
        <v>998</v>
      </c>
      <c r="AD250" t="s">
        <v>998</v>
      </c>
      <c r="AE250" t="s">
        <v>998</v>
      </c>
      <c r="AF250" t="s">
        <v>998</v>
      </c>
      <c r="AG250" s="107">
        <v>0</v>
      </c>
      <c r="AH250" s="107">
        <v>0</v>
      </c>
      <c r="AI250" s="107">
        <v>0</v>
      </c>
      <c r="AJ250" t="s">
        <v>1012</v>
      </c>
    </row>
    <row r="251" spans="1:37" x14ac:dyDescent="0.45">
      <c r="A251" t="s">
        <v>1026</v>
      </c>
      <c r="B251" t="s">
        <v>9620</v>
      </c>
      <c r="C251" t="s">
        <v>990</v>
      </c>
      <c r="D251" t="s">
        <v>9626</v>
      </c>
      <c r="E251" t="s">
        <v>992</v>
      </c>
      <c r="F251" t="s">
        <v>5814</v>
      </c>
      <c r="G251">
        <v>851</v>
      </c>
      <c r="H251" t="s">
        <v>9627</v>
      </c>
      <c r="I251">
        <v>12000</v>
      </c>
      <c r="K251" t="s">
        <v>9628</v>
      </c>
      <c r="L251" s="106">
        <v>38627</v>
      </c>
      <c r="M251">
        <v>14668730</v>
      </c>
      <c r="N251" t="s">
        <v>996</v>
      </c>
      <c r="O251" t="s">
        <v>12</v>
      </c>
      <c r="P251" t="s">
        <v>997</v>
      </c>
      <c r="R251" s="109" t="str">
        <f>IF(OR(P251="SB",Q251="SB"),"SB",0)</f>
        <v>SB</v>
      </c>
      <c r="T251" s="110" t="s">
        <v>998</v>
      </c>
      <c r="V251" s="113" t="str">
        <f>IF(AND(I251&gt;=10000,I251&lt;=19900),"Praha",(IF(AND(I251&gt;=25001,I251&lt;=29501),"Středočeský kraj",(IF(AND(I251&gt;=30100,I251&lt;=34972),"Středočeský kraj",(IF(AND(I251&gt;=35002,I251&lt;=36271),"Karlovarský kraj",(IF(AND(I251&gt;=37001,I251&lt;=39201),"Jihočeský kraj",(IF(AND(I251&gt;=39701,I251&lt;=39901),"Jihočeský kraj",(IF(AND(I251&gt;=39301,I251&lt;=39601),"Kraj Vysočina",(IF(AND(I251&gt;=58001,I251&lt;=59501),"Kraj Vysočina",(IF(AND(I251&gt;=67401,I251&lt;=67602),"Kraj Vysočina",(IF(AND(I251&gt;=40001,I251&lt;=44101),"Ústecký kraj",(IF(AND(I251&gt;=46001,I251&lt;=47201),"Liberecký kraj",(IF(AND(I251&gt;=51202,I251&lt;=51401),"Liberecký kraj",(IF(AND(I251&gt;=53002,I251&lt;=53976),"Pardubický kraj",(IF(AND(I251&gt;=56002,I251&lt;=57201),"Pardubický kraj",(IF(AND(I251&gt;=60200,I251&lt;=67201),"Jihomoravský kraj",(IF(AND(I251&gt;=67801,I251&lt;=68501),"Jihomoravský kraj",(IF(AND(I251&gt;=69002,I251&lt;=69801),"Jihomoravský kraj",(IF(AND(I251&gt;=68601,I251&lt;=68801),"Zlínský kraj",(IF(AND(I251&gt;=75501,I251&lt;=76901),"Zlínský kraj",(IF(AND(I251&gt;=70030,I251&lt;=74901),"Moravskoslezský kraj",(IF(AND(I251&gt;=75000,I251&lt;=75368),"Olomoucký kraj",(IF(AND(I251&gt;=77200,I251&lt;=79862),"Olomoucký kraj",(IF(AND(I251&gt;=50011,I251&lt;=50301),"Královéhradecký kraj",(IF(AND(I251&gt;=54301,I251&lt;=54303),"Královéhradecký kraj","0")))))))))))))))))))))))))))))))))))))))))))))))</f>
        <v>Praha</v>
      </c>
      <c r="AB251" t="s">
        <v>998</v>
      </c>
      <c r="AD251" t="s">
        <v>998</v>
      </c>
      <c r="AE251" t="s">
        <v>998</v>
      </c>
      <c r="AF251" t="s">
        <v>998</v>
      </c>
      <c r="AG251" s="107">
        <v>300</v>
      </c>
      <c r="AH251" s="107">
        <v>0</v>
      </c>
      <c r="AI251" s="107">
        <v>0</v>
      </c>
      <c r="AJ251" t="s">
        <v>999</v>
      </c>
      <c r="AK251" s="106">
        <v>44924</v>
      </c>
    </row>
    <row r="252" spans="1:37" x14ac:dyDescent="0.45">
      <c r="A252" t="s">
        <v>1112</v>
      </c>
      <c r="B252" t="s">
        <v>10245</v>
      </c>
      <c r="C252" t="s">
        <v>990</v>
      </c>
      <c r="D252" t="s">
        <v>10249</v>
      </c>
      <c r="E252" t="s">
        <v>992</v>
      </c>
      <c r="F252" t="s">
        <v>1414</v>
      </c>
      <c r="G252">
        <v>33</v>
      </c>
      <c r="H252" t="s">
        <v>1267</v>
      </c>
      <c r="I252">
        <v>12000</v>
      </c>
      <c r="K252" t="s">
        <v>10250</v>
      </c>
      <c r="L252" s="106">
        <v>34197</v>
      </c>
      <c r="M252">
        <v>10618372</v>
      </c>
      <c r="N252" t="s">
        <v>2743</v>
      </c>
      <c r="O252" t="s">
        <v>12</v>
      </c>
      <c r="P252" t="s">
        <v>997</v>
      </c>
      <c r="R252" s="109" t="str">
        <f>IF(OR(P252="SB",Q252="SB"),"SB",0)</f>
        <v>SB</v>
      </c>
      <c r="T252" s="110" t="s">
        <v>998</v>
      </c>
      <c r="V252" s="113" t="str">
        <f>IF(AND(I252&gt;=10000,I252&lt;=19900),"Praha",(IF(AND(I252&gt;=25001,I252&lt;=29501),"Středočeský kraj",(IF(AND(I252&gt;=30100,I252&lt;=34972),"Středočeský kraj",(IF(AND(I252&gt;=35002,I252&lt;=36271),"Karlovarský kraj",(IF(AND(I252&gt;=37001,I252&lt;=39201),"Jihočeský kraj",(IF(AND(I252&gt;=39701,I252&lt;=39901),"Jihočeský kraj",(IF(AND(I252&gt;=39301,I252&lt;=39601),"Kraj Vysočina",(IF(AND(I252&gt;=58001,I252&lt;=59501),"Kraj Vysočina",(IF(AND(I252&gt;=67401,I252&lt;=67602),"Kraj Vysočina",(IF(AND(I252&gt;=40001,I252&lt;=44101),"Ústecký kraj",(IF(AND(I252&gt;=46001,I252&lt;=47201),"Liberecký kraj",(IF(AND(I252&gt;=51202,I252&lt;=51401),"Liberecký kraj",(IF(AND(I252&gt;=53002,I252&lt;=53976),"Pardubický kraj",(IF(AND(I252&gt;=56002,I252&lt;=57201),"Pardubický kraj",(IF(AND(I252&gt;=60200,I252&lt;=67201),"Jihomoravský kraj",(IF(AND(I252&gt;=67801,I252&lt;=68501),"Jihomoravský kraj",(IF(AND(I252&gt;=69002,I252&lt;=69801),"Jihomoravský kraj",(IF(AND(I252&gt;=68601,I252&lt;=68801),"Zlínský kraj",(IF(AND(I252&gt;=75501,I252&lt;=76901),"Zlínský kraj",(IF(AND(I252&gt;=70030,I252&lt;=74901),"Moravskoslezský kraj",(IF(AND(I252&gt;=75000,I252&lt;=75368),"Olomoucký kraj",(IF(AND(I252&gt;=77200,I252&lt;=79862),"Olomoucký kraj",(IF(AND(I252&gt;=50011,I252&lt;=50301),"Královéhradecký kraj",(IF(AND(I252&gt;=54301,I252&lt;=54303),"Královéhradecký kraj","0")))))))))))))))))))))))))))))))))))))))))))))))</f>
        <v>Praha</v>
      </c>
      <c r="AB252" t="s">
        <v>998</v>
      </c>
      <c r="AD252" t="s">
        <v>998</v>
      </c>
      <c r="AE252" t="s">
        <v>1515</v>
      </c>
      <c r="AF252" t="s">
        <v>998</v>
      </c>
      <c r="AG252" s="107">
        <v>300</v>
      </c>
      <c r="AH252" s="107">
        <v>0</v>
      </c>
      <c r="AI252" s="107">
        <v>0</v>
      </c>
      <c r="AJ252" t="s">
        <v>999</v>
      </c>
      <c r="AK252" s="106">
        <v>44924</v>
      </c>
    </row>
    <row r="253" spans="1:37" x14ac:dyDescent="0.45">
      <c r="A253" t="s">
        <v>1007</v>
      </c>
      <c r="B253" t="s">
        <v>10245</v>
      </c>
      <c r="C253" t="s">
        <v>990</v>
      </c>
      <c r="D253" t="s">
        <v>10251</v>
      </c>
      <c r="E253" t="s">
        <v>992</v>
      </c>
      <c r="F253" t="s">
        <v>1414</v>
      </c>
      <c r="G253">
        <v>33</v>
      </c>
      <c r="H253" t="s">
        <v>1267</v>
      </c>
      <c r="I253">
        <v>12000</v>
      </c>
      <c r="K253" t="s">
        <v>10252</v>
      </c>
      <c r="L253" s="106">
        <v>25304</v>
      </c>
      <c r="M253">
        <v>10618271</v>
      </c>
      <c r="N253" t="s">
        <v>2743</v>
      </c>
      <c r="O253" t="s">
        <v>12</v>
      </c>
      <c r="P253" t="s">
        <v>997</v>
      </c>
      <c r="R253" s="109" t="str">
        <f>IF(OR(P253="SB",Q253="SB"),"SB",0)</f>
        <v>SB</v>
      </c>
      <c r="T253" s="110" t="s">
        <v>998</v>
      </c>
      <c r="V253" s="113" t="str">
        <f>IF(AND(I253&gt;=10000,I253&lt;=19900),"Praha",(IF(AND(I253&gt;=25001,I253&lt;=29501),"Středočeský kraj",(IF(AND(I253&gt;=30100,I253&lt;=34972),"Středočeský kraj",(IF(AND(I253&gt;=35002,I253&lt;=36271),"Karlovarský kraj",(IF(AND(I253&gt;=37001,I253&lt;=39201),"Jihočeský kraj",(IF(AND(I253&gt;=39701,I253&lt;=39901),"Jihočeský kraj",(IF(AND(I253&gt;=39301,I253&lt;=39601),"Kraj Vysočina",(IF(AND(I253&gt;=58001,I253&lt;=59501),"Kraj Vysočina",(IF(AND(I253&gt;=67401,I253&lt;=67602),"Kraj Vysočina",(IF(AND(I253&gt;=40001,I253&lt;=44101),"Ústecký kraj",(IF(AND(I253&gt;=46001,I253&lt;=47201),"Liberecký kraj",(IF(AND(I253&gt;=51202,I253&lt;=51401),"Liberecký kraj",(IF(AND(I253&gt;=53002,I253&lt;=53976),"Pardubický kraj",(IF(AND(I253&gt;=56002,I253&lt;=57201),"Pardubický kraj",(IF(AND(I253&gt;=60200,I253&lt;=67201),"Jihomoravský kraj",(IF(AND(I253&gt;=67801,I253&lt;=68501),"Jihomoravský kraj",(IF(AND(I253&gt;=69002,I253&lt;=69801),"Jihomoravský kraj",(IF(AND(I253&gt;=68601,I253&lt;=68801),"Zlínský kraj",(IF(AND(I253&gt;=75501,I253&lt;=76901),"Zlínský kraj",(IF(AND(I253&gt;=70030,I253&lt;=74901),"Moravskoslezský kraj",(IF(AND(I253&gt;=75000,I253&lt;=75368),"Olomoucký kraj",(IF(AND(I253&gt;=77200,I253&lt;=79862),"Olomoucký kraj",(IF(AND(I253&gt;=50011,I253&lt;=50301),"Královéhradecký kraj",(IF(AND(I253&gt;=54301,I253&lt;=54303),"Královéhradecký kraj","0")))))))))))))))))))))))))))))))))))))))))))))))</f>
        <v>Praha</v>
      </c>
      <c r="AB253" t="s">
        <v>998</v>
      </c>
      <c r="AD253" t="s">
        <v>1034</v>
      </c>
      <c r="AE253" t="s">
        <v>998</v>
      </c>
      <c r="AF253" t="s">
        <v>998</v>
      </c>
      <c r="AG253" s="107">
        <v>300</v>
      </c>
      <c r="AH253" s="107">
        <v>0</v>
      </c>
      <c r="AI253" s="107">
        <v>0</v>
      </c>
      <c r="AJ253" t="s">
        <v>999</v>
      </c>
      <c r="AK253" s="106">
        <v>44924</v>
      </c>
    </row>
    <row r="254" spans="1:37" x14ac:dyDescent="0.45">
      <c r="A254" t="s">
        <v>1177</v>
      </c>
      <c r="B254" t="s">
        <v>10387</v>
      </c>
      <c r="C254" t="s">
        <v>990</v>
      </c>
      <c r="D254" t="s">
        <v>10388</v>
      </c>
      <c r="E254" t="s">
        <v>992</v>
      </c>
      <c r="F254" t="s">
        <v>2832</v>
      </c>
      <c r="G254">
        <v>17</v>
      </c>
      <c r="H254" t="s">
        <v>1267</v>
      </c>
      <c r="I254">
        <v>12000</v>
      </c>
      <c r="K254" t="s">
        <v>10389</v>
      </c>
      <c r="L254" s="106">
        <v>30614</v>
      </c>
      <c r="M254">
        <v>13418945</v>
      </c>
      <c r="N254" t="s">
        <v>996</v>
      </c>
      <c r="O254" t="s">
        <v>12</v>
      </c>
      <c r="P254" t="s">
        <v>997</v>
      </c>
      <c r="R254" s="109" t="str">
        <f>IF(OR(P254="SB",Q254="SB"),"SB",0)</f>
        <v>SB</v>
      </c>
      <c r="T254" s="110" t="s">
        <v>998</v>
      </c>
      <c r="V254" s="113" t="str">
        <f>IF(AND(I254&gt;=10000,I254&lt;=19900),"Praha",(IF(AND(I254&gt;=25001,I254&lt;=29501),"Středočeský kraj",(IF(AND(I254&gt;=30100,I254&lt;=34972),"Středočeský kraj",(IF(AND(I254&gt;=35002,I254&lt;=36271),"Karlovarský kraj",(IF(AND(I254&gt;=37001,I254&lt;=39201),"Jihočeský kraj",(IF(AND(I254&gt;=39701,I254&lt;=39901),"Jihočeský kraj",(IF(AND(I254&gt;=39301,I254&lt;=39601),"Kraj Vysočina",(IF(AND(I254&gt;=58001,I254&lt;=59501),"Kraj Vysočina",(IF(AND(I254&gt;=67401,I254&lt;=67602),"Kraj Vysočina",(IF(AND(I254&gt;=40001,I254&lt;=44101),"Ústecký kraj",(IF(AND(I254&gt;=46001,I254&lt;=47201),"Liberecký kraj",(IF(AND(I254&gt;=51202,I254&lt;=51401),"Liberecký kraj",(IF(AND(I254&gt;=53002,I254&lt;=53976),"Pardubický kraj",(IF(AND(I254&gt;=56002,I254&lt;=57201),"Pardubický kraj",(IF(AND(I254&gt;=60200,I254&lt;=67201),"Jihomoravský kraj",(IF(AND(I254&gt;=67801,I254&lt;=68501),"Jihomoravský kraj",(IF(AND(I254&gt;=69002,I254&lt;=69801),"Jihomoravský kraj",(IF(AND(I254&gt;=68601,I254&lt;=68801),"Zlínský kraj",(IF(AND(I254&gt;=75501,I254&lt;=76901),"Zlínský kraj",(IF(AND(I254&gt;=70030,I254&lt;=74901),"Moravskoslezský kraj",(IF(AND(I254&gt;=75000,I254&lt;=75368),"Olomoucký kraj",(IF(AND(I254&gt;=77200,I254&lt;=79862),"Olomoucký kraj",(IF(AND(I254&gt;=50011,I254&lt;=50301),"Královéhradecký kraj",(IF(AND(I254&gt;=54301,I254&lt;=54303),"Královéhradecký kraj","0")))))))))))))))))))))))))))))))))))))))))))))))</f>
        <v>Praha</v>
      </c>
      <c r="AB254" t="s">
        <v>998</v>
      </c>
      <c r="AD254" t="s">
        <v>998</v>
      </c>
      <c r="AE254" t="s">
        <v>998</v>
      </c>
      <c r="AF254" t="s">
        <v>998</v>
      </c>
      <c r="AG254" s="107">
        <v>0</v>
      </c>
      <c r="AH254" s="107">
        <v>0</v>
      </c>
      <c r="AI254" s="107">
        <v>0</v>
      </c>
      <c r="AJ254" t="s">
        <v>1012</v>
      </c>
    </row>
    <row r="255" spans="1:37" x14ac:dyDescent="0.45">
      <c r="A255" t="s">
        <v>1208</v>
      </c>
      <c r="B255" t="s">
        <v>11791</v>
      </c>
      <c r="C255" t="s">
        <v>1002</v>
      </c>
      <c r="D255" t="s">
        <v>11801</v>
      </c>
      <c r="E255" t="s">
        <v>992</v>
      </c>
      <c r="F255" t="s">
        <v>11802</v>
      </c>
      <c r="G255">
        <v>606</v>
      </c>
      <c r="H255" t="s">
        <v>1267</v>
      </c>
      <c r="I255">
        <v>12000</v>
      </c>
      <c r="K255" t="s">
        <v>11803</v>
      </c>
      <c r="L255" s="106">
        <v>24985</v>
      </c>
      <c r="M255">
        <v>12989418</v>
      </c>
      <c r="N255" t="s">
        <v>996</v>
      </c>
      <c r="O255" t="s">
        <v>12</v>
      </c>
      <c r="P255" t="s">
        <v>997</v>
      </c>
      <c r="R255" s="109" t="str">
        <f>IF(OR(P255="SB",Q255="SB"),"SB",0)</f>
        <v>SB</v>
      </c>
      <c r="T255" s="110" t="s">
        <v>998</v>
      </c>
      <c r="V255" s="113" t="str">
        <f>IF(AND(I255&gt;=10000,I255&lt;=19900),"Praha",(IF(AND(I255&gt;=25001,I255&lt;=29501),"Středočeský kraj",(IF(AND(I255&gt;=30100,I255&lt;=34972),"Středočeský kraj",(IF(AND(I255&gt;=35002,I255&lt;=36271),"Karlovarský kraj",(IF(AND(I255&gt;=37001,I255&lt;=39201),"Jihočeský kraj",(IF(AND(I255&gt;=39701,I255&lt;=39901),"Jihočeský kraj",(IF(AND(I255&gt;=39301,I255&lt;=39601),"Kraj Vysočina",(IF(AND(I255&gt;=58001,I255&lt;=59501),"Kraj Vysočina",(IF(AND(I255&gt;=67401,I255&lt;=67602),"Kraj Vysočina",(IF(AND(I255&gt;=40001,I255&lt;=44101),"Ústecký kraj",(IF(AND(I255&gt;=46001,I255&lt;=47201),"Liberecký kraj",(IF(AND(I255&gt;=51202,I255&lt;=51401),"Liberecký kraj",(IF(AND(I255&gt;=53002,I255&lt;=53976),"Pardubický kraj",(IF(AND(I255&gt;=56002,I255&lt;=57201),"Pardubický kraj",(IF(AND(I255&gt;=60200,I255&lt;=67201),"Jihomoravský kraj",(IF(AND(I255&gt;=67801,I255&lt;=68501),"Jihomoravský kraj",(IF(AND(I255&gt;=69002,I255&lt;=69801),"Jihomoravský kraj",(IF(AND(I255&gt;=68601,I255&lt;=68801),"Zlínský kraj",(IF(AND(I255&gt;=75501,I255&lt;=76901),"Zlínský kraj",(IF(AND(I255&gt;=70030,I255&lt;=74901),"Moravskoslezský kraj",(IF(AND(I255&gt;=75000,I255&lt;=75368),"Olomoucký kraj",(IF(AND(I255&gt;=77200,I255&lt;=79862),"Olomoucký kraj",(IF(AND(I255&gt;=50011,I255&lt;=50301),"Královéhradecký kraj",(IF(AND(I255&gt;=54301,I255&lt;=54303),"Královéhradecký kraj","0")))))))))))))))))))))))))))))))))))))))))))))))</f>
        <v>Praha</v>
      </c>
      <c r="AB255" t="s">
        <v>998</v>
      </c>
      <c r="AD255" t="s">
        <v>998</v>
      </c>
      <c r="AE255" t="s">
        <v>998</v>
      </c>
      <c r="AF255" t="s">
        <v>998</v>
      </c>
      <c r="AG255" s="107">
        <v>0</v>
      </c>
      <c r="AH255" s="107">
        <v>0</v>
      </c>
      <c r="AI255" s="107">
        <v>0</v>
      </c>
      <c r="AJ255" t="s">
        <v>1012</v>
      </c>
    </row>
    <row r="256" spans="1:37" x14ac:dyDescent="0.45">
      <c r="A256" t="s">
        <v>1128</v>
      </c>
      <c r="B256" t="s">
        <v>12545</v>
      </c>
      <c r="C256" t="s">
        <v>990</v>
      </c>
      <c r="D256" t="s">
        <v>12546</v>
      </c>
      <c r="E256" t="s">
        <v>992</v>
      </c>
      <c r="F256" t="s">
        <v>12547</v>
      </c>
      <c r="G256">
        <v>10</v>
      </c>
      <c r="H256" t="s">
        <v>1267</v>
      </c>
      <c r="I256">
        <v>12000</v>
      </c>
      <c r="K256" t="s">
        <v>12548</v>
      </c>
      <c r="L256" s="106">
        <v>27079</v>
      </c>
      <c r="M256">
        <v>13058227</v>
      </c>
      <c r="N256" t="s">
        <v>996</v>
      </c>
      <c r="O256" t="s">
        <v>12</v>
      </c>
      <c r="P256" t="s">
        <v>997</v>
      </c>
      <c r="R256" s="109" t="str">
        <f>IF(OR(P256="SB",Q256="SB"),"SB",0)</f>
        <v>SB</v>
      </c>
      <c r="T256" s="110" t="s">
        <v>998</v>
      </c>
      <c r="V256" s="113" t="str">
        <f>IF(AND(I256&gt;=10000,I256&lt;=19900),"Praha",(IF(AND(I256&gt;=25001,I256&lt;=29501),"Středočeský kraj",(IF(AND(I256&gt;=30100,I256&lt;=34972),"Středočeský kraj",(IF(AND(I256&gt;=35002,I256&lt;=36271),"Karlovarský kraj",(IF(AND(I256&gt;=37001,I256&lt;=39201),"Jihočeský kraj",(IF(AND(I256&gt;=39701,I256&lt;=39901),"Jihočeský kraj",(IF(AND(I256&gt;=39301,I256&lt;=39601),"Kraj Vysočina",(IF(AND(I256&gt;=58001,I256&lt;=59501),"Kraj Vysočina",(IF(AND(I256&gt;=67401,I256&lt;=67602),"Kraj Vysočina",(IF(AND(I256&gt;=40001,I256&lt;=44101),"Ústecký kraj",(IF(AND(I256&gt;=46001,I256&lt;=47201),"Liberecký kraj",(IF(AND(I256&gt;=51202,I256&lt;=51401),"Liberecký kraj",(IF(AND(I256&gt;=53002,I256&lt;=53976),"Pardubický kraj",(IF(AND(I256&gt;=56002,I256&lt;=57201),"Pardubický kraj",(IF(AND(I256&gt;=60200,I256&lt;=67201),"Jihomoravský kraj",(IF(AND(I256&gt;=67801,I256&lt;=68501),"Jihomoravský kraj",(IF(AND(I256&gt;=69002,I256&lt;=69801),"Jihomoravský kraj",(IF(AND(I256&gt;=68601,I256&lt;=68801),"Zlínský kraj",(IF(AND(I256&gt;=75501,I256&lt;=76901),"Zlínský kraj",(IF(AND(I256&gt;=70030,I256&lt;=74901),"Moravskoslezský kraj",(IF(AND(I256&gt;=75000,I256&lt;=75368),"Olomoucký kraj",(IF(AND(I256&gt;=77200,I256&lt;=79862),"Olomoucký kraj",(IF(AND(I256&gt;=50011,I256&lt;=50301),"Královéhradecký kraj",(IF(AND(I256&gt;=54301,I256&lt;=54303),"Královéhradecký kraj","0")))))))))))))))))))))))))))))))))))))))))))))))</f>
        <v>Praha</v>
      </c>
      <c r="AB256" t="s">
        <v>998</v>
      </c>
      <c r="AD256" t="s">
        <v>998</v>
      </c>
      <c r="AE256" t="s">
        <v>998</v>
      </c>
      <c r="AF256" t="s">
        <v>998</v>
      </c>
      <c r="AG256" s="107">
        <v>0</v>
      </c>
      <c r="AH256" s="107">
        <v>0</v>
      </c>
      <c r="AI256" s="107">
        <v>0</v>
      </c>
      <c r="AJ256" t="s">
        <v>1012</v>
      </c>
    </row>
    <row r="257" spans="1:37" x14ac:dyDescent="0.45">
      <c r="A257" t="s">
        <v>1164</v>
      </c>
      <c r="B257" t="s">
        <v>13073</v>
      </c>
      <c r="C257" t="s">
        <v>990</v>
      </c>
      <c r="D257" t="s">
        <v>13077</v>
      </c>
      <c r="E257" t="s">
        <v>992</v>
      </c>
      <c r="F257" t="s">
        <v>13078</v>
      </c>
      <c r="G257">
        <v>36</v>
      </c>
      <c r="H257" t="s">
        <v>12</v>
      </c>
      <c r="I257">
        <v>12000</v>
      </c>
      <c r="K257" t="s">
        <v>13079</v>
      </c>
      <c r="L257" s="106">
        <v>22883</v>
      </c>
      <c r="M257">
        <v>13407427</v>
      </c>
      <c r="N257" t="s">
        <v>996</v>
      </c>
      <c r="O257" t="s">
        <v>12</v>
      </c>
      <c r="P257" t="s">
        <v>997</v>
      </c>
      <c r="R257" s="109" t="str">
        <f>IF(OR(P257="SB",Q257="SB"),"SB",0)</f>
        <v>SB</v>
      </c>
      <c r="T257" s="110" t="s">
        <v>998</v>
      </c>
      <c r="V257" s="113" t="str">
        <f>IF(AND(I257&gt;=10000,I257&lt;=19900),"Praha",(IF(AND(I257&gt;=25001,I257&lt;=29501),"Středočeský kraj",(IF(AND(I257&gt;=30100,I257&lt;=34972),"Středočeský kraj",(IF(AND(I257&gt;=35002,I257&lt;=36271),"Karlovarský kraj",(IF(AND(I257&gt;=37001,I257&lt;=39201),"Jihočeský kraj",(IF(AND(I257&gt;=39701,I257&lt;=39901),"Jihočeský kraj",(IF(AND(I257&gt;=39301,I257&lt;=39601),"Kraj Vysočina",(IF(AND(I257&gt;=58001,I257&lt;=59501),"Kraj Vysočina",(IF(AND(I257&gt;=67401,I257&lt;=67602),"Kraj Vysočina",(IF(AND(I257&gt;=40001,I257&lt;=44101),"Ústecký kraj",(IF(AND(I257&gt;=46001,I257&lt;=47201),"Liberecký kraj",(IF(AND(I257&gt;=51202,I257&lt;=51401),"Liberecký kraj",(IF(AND(I257&gt;=53002,I257&lt;=53976),"Pardubický kraj",(IF(AND(I257&gt;=56002,I257&lt;=57201),"Pardubický kraj",(IF(AND(I257&gt;=60200,I257&lt;=67201),"Jihomoravský kraj",(IF(AND(I257&gt;=67801,I257&lt;=68501),"Jihomoravský kraj",(IF(AND(I257&gt;=69002,I257&lt;=69801),"Jihomoravský kraj",(IF(AND(I257&gt;=68601,I257&lt;=68801),"Zlínský kraj",(IF(AND(I257&gt;=75501,I257&lt;=76901),"Zlínský kraj",(IF(AND(I257&gt;=70030,I257&lt;=74901),"Moravskoslezský kraj",(IF(AND(I257&gt;=75000,I257&lt;=75368),"Olomoucký kraj",(IF(AND(I257&gt;=77200,I257&lt;=79862),"Olomoucký kraj",(IF(AND(I257&gt;=50011,I257&lt;=50301),"Královéhradecký kraj",(IF(AND(I257&gt;=54301,I257&lt;=54303),"Královéhradecký kraj","0")))))))))))))))))))))))))))))))))))))))))))))))</f>
        <v>Praha</v>
      </c>
      <c r="AB257" t="s">
        <v>998</v>
      </c>
      <c r="AD257" t="s">
        <v>998</v>
      </c>
      <c r="AE257" t="s">
        <v>998</v>
      </c>
      <c r="AF257" t="s">
        <v>998</v>
      </c>
      <c r="AG257" s="107">
        <v>0</v>
      </c>
      <c r="AH257" s="107">
        <v>0</v>
      </c>
      <c r="AI257" s="107">
        <v>0</v>
      </c>
      <c r="AJ257" t="s">
        <v>1012</v>
      </c>
    </row>
    <row r="258" spans="1:37" x14ac:dyDescent="0.45">
      <c r="A258" t="s">
        <v>1169</v>
      </c>
      <c r="B258" t="s">
        <v>13085</v>
      </c>
      <c r="C258" t="s">
        <v>990</v>
      </c>
      <c r="D258" t="s">
        <v>13125</v>
      </c>
      <c r="E258" t="s">
        <v>992</v>
      </c>
      <c r="F258" t="s">
        <v>13101</v>
      </c>
      <c r="G258">
        <v>1375</v>
      </c>
      <c r="H258" t="s">
        <v>12</v>
      </c>
      <c r="I258">
        <v>12000</v>
      </c>
      <c r="J258">
        <v>739501524</v>
      </c>
      <c r="K258" t="s">
        <v>13102</v>
      </c>
      <c r="L258" s="106">
        <v>30037</v>
      </c>
      <c r="M258">
        <v>13809773</v>
      </c>
      <c r="N258" t="s">
        <v>1359</v>
      </c>
      <c r="O258" t="s">
        <v>12</v>
      </c>
      <c r="P258" t="s">
        <v>997</v>
      </c>
      <c r="R258" s="109" t="str">
        <f>IF(OR(P258="SB",Q258="SB"),"SB",0)</f>
        <v>SB</v>
      </c>
      <c r="T258" s="110" t="s">
        <v>998</v>
      </c>
      <c r="V258" s="113" t="str">
        <f>IF(AND(I258&gt;=10000,I258&lt;=19900),"Praha",(IF(AND(I258&gt;=25001,I258&lt;=29501),"Středočeský kraj",(IF(AND(I258&gt;=30100,I258&lt;=34972),"Středočeský kraj",(IF(AND(I258&gt;=35002,I258&lt;=36271),"Karlovarský kraj",(IF(AND(I258&gt;=37001,I258&lt;=39201),"Jihočeský kraj",(IF(AND(I258&gt;=39701,I258&lt;=39901),"Jihočeský kraj",(IF(AND(I258&gt;=39301,I258&lt;=39601),"Kraj Vysočina",(IF(AND(I258&gt;=58001,I258&lt;=59501),"Kraj Vysočina",(IF(AND(I258&gt;=67401,I258&lt;=67602),"Kraj Vysočina",(IF(AND(I258&gt;=40001,I258&lt;=44101),"Ústecký kraj",(IF(AND(I258&gt;=46001,I258&lt;=47201),"Liberecký kraj",(IF(AND(I258&gt;=51202,I258&lt;=51401),"Liberecký kraj",(IF(AND(I258&gt;=53002,I258&lt;=53976),"Pardubický kraj",(IF(AND(I258&gt;=56002,I258&lt;=57201),"Pardubický kraj",(IF(AND(I258&gt;=60200,I258&lt;=67201),"Jihomoravský kraj",(IF(AND(I258&gt;=67801,I258&lt;=68501),"Jihomoravský kraj",(IF(AND(I258&gt;=69002,I258&lt;=69801),"Jihomoravský kraj",(IF(AND(I258&gt;=68601,I258&lt;=68801),"Zlínský kraj",(IF(AND(I258&gt;=75501,I258&lt;=76901),"Zlínský kraj",(IF(AND(I258&gt;=70030,I258&lt;=74901),"Moravskoslezský kraj",(IF(AND(I258&gt;=75000,I258&lt;=75368),"Olomoucký kraj",(IF(AND(I258&gt;=77200,I258&lt;=79862),"Olomoucký kraj",(IF(AND(I258&gt;=50011,I258&lt;=50301),"Královéhradecký kraj",(IF(AND(I258&gt;=54301,I258&lt;=54303),"Královéhradecký kraj","0")))))))))))))))))))))))))))))))))))))))))))))))</f>
        <v>Praha</v>
      </c>
      <c r="AB258" t="s">
        <v>998</v>
      </c>
      <c r="AD258" t="s">
        <v>998</v>
      </c>
      <c r="AE258" t="s">
        <v>998</v>
      </c>
      <c r="AF258" t="s">
        <v>998</v>
      </c>
      <c r="AG258" s="107">
        <v>0</v>
      </c>
      <c r="AH258" s="107">
        <v>0</v>
      </c>
      <c r="AI258" s="107">
        <v>0</v>
      </c>
      <c r="AJ258" t="s">
        <v>1012</v>
      </c>
    </row>
    <row r="259" spans="1:37" x14ac:dyDescent="0.45">
      <c r="A259" t="s">
        <v>1065</v>
      </c>
      <c r="B259" t="s">
        <v>13559</v>
      </c>
      <c r="C259" t="s">
        <v>990</v>
      </c>
      <c r="D259" t="s">
        <v>13560</v>
      </c>
      <c r="E259" t="s">
        <v>992</v>
      </c>
      <c r="F259" t="s">
        <v>2672</v>
      </c>
      <c r="G259">
        <v>9</v>
      </c>
      <c r="H259" t="s">
        <v>1267</v>
      </c>
      <c r="I259">
        <v>12000</v>
      </c>
      <c r="K259" t="s">
        <v>13561</v>
      </c>
      <c r="L259" s="106">
        <v>32601</v>
      </c>
      <c r="M259">
        <v>13005683</v>
      </c>
      <c r="N259" t="s">
        <v>996</v>
      </c>
      <c r="O259" t="s">
        <v>12</v>
      </c>
      <c r="P259" t="s">
        <v>997</v>
      </c>
      <c r="R259" s="109" t="str">
        <f>IF(OR(P259="SB",Q259="SB"),"SB",0)</f>
        <v>SB</v>
      </c>
      <c r="T259" s="110" t="s">
        <v>998</v>
      </c>
      <c r="V259" s="113" t="str">
        <f>IF(AND(I259&gt;=10000,I259&lt;=19900),"Praha",(IF(AND(I259&gt;=25001,I259&lt;=29501),"Středočeský kraj",(IF(AND(I259&gt;=30100,I259&lt;=34972),"Středočeský kraj",(IF(AND(I259&gt;=35002,I259&lt;=36271),"Karlovarský kraj",(IF(AND(I259&gt;=37001,I259&lt;=39201),"Jihočeský kraj",(IF(AND(I259&gt;=39701,I259&lt;=39901),"Jihočeský kraj",(IF(AND(I259&gt;=39301,I259&lt;=39601),"Kraj Vysočina",(IF(AND(I259&gt;=58001,I259&lt;=59501),"Kraj Vysočina",(IF(AND(I259&gt;=67401,I259&lt;=67602),"Kraj Vysočina",(IF(AND(I259&gt;=40001,I259&lt;=44101),"Ústecký kraj",(IF(AND(I259&gt;=46001,I259&lt;=47201),"Liberecký kraj",(IF(AND(I259&gt;=51202,I259&lt;=51401),"Liberecký kraj",(IF(AND(I259&gt;=53002,I259&lt;=53976),"Pardubický kraj",(IF(AND(I259&gt;=56002,I259&lt;=57201),"Pardubický kraj",(IF(AND(I259&gt;=60200,I259&lt;=67201),"Jihomoravský kraj",(IF(AND(I259&gt;=67801,I259&lt;=68501),"Jihomoravský kraj",(IF(AND(I259&gt;=69002,I259&lt;=69801),"Jihomoravský kraj",(IF(AND(I259&gt;=68601,I259&lt;=68801),"Zlínský kraj",(IF(AND(I259&gt;=75501,I259&lt;=76901),"Zlínský kraj",(IF(AND(I259&gt;=70030,I259&lt;=74901),"Moravskoslezský kraj",(IF(AND(I259&gt;=75000,I259&lt;=75368),"Olomoucký kraj",(IF(AND(I259&gt;=77200,I259&lt;=79862),"Olomoucký kraj",(IF(AND(I259&gt;=50011,I259&lt;=50301),"Královéhradecký kraj",(IF(AND(I259&gt;=54301,I259&lt;=54303),"Královéhradecký kraj","0")))))))))))))))))))))))))))))))))))))))))))))))</f>
        <v>Praha</v>
      </c>
      <c r="AB259" t="s">
        <v>998</v>
      </c>
      <c r="AD259" t="s">
        <v>998</v>
      </c>
      <c r="AE259" t="s">
        <v>998</v>
      </c>
      <c r="AF259" t="s">
        <v>998</v>
      </c>
      <c r="AG259" s="107">
        <v>0</v>
      </c>
      <c r="AH259" s="107">
        <v>0</v>
      </c>
      <c r="AI259" s="107">
        <v>0</v>
      </c>
      <c r="AJ259" t="s">
        <v>1012</v>
      </c>
    </row>
    <row r="260" spans="1:37" x14ac:dyDescent="0.45">
      <c r="A260" t="s">
        <v>13679</v>
      </c>
      <c r="B260" t="s">
        <v>13680</v>
      </c>
      <c r="C260" t="s">
        <v>990</v>
      </c>
      <c r="D260" t="s">
        <v>13681</v>
      </c>
      <c r="E260" t="s">
        <v>992</v>
      </c>
      <c r="F260" t="s">
        <v>3636</v>
      </c>
      <c r="G260">
        <v>58</v>
      </c>
      <c r="H260" t="s">
        <v>1267</v>
      </c>
      <c r="I260">
        <v>12000</v>
      </c>
      <c r="K260" t="s">
        <v>13682</v>
      </c>
      <c r="L260" s="106">
        <v>27993</v>
      </c>
      <c r="M260">
        <v>13418844</v>
      </c>
      <c r="N260" t="s">
        <v>996</v>
      </c>
      <c r="O260" t="s">
        <v>12</v>
      </c>
      <c r="P260" t="s">
        <v>997</v>
      </c>
      <c r="R260" s="109" t="str">
        <f>IF(OR(P260="SB",Q260="SB"),"SB",0)</f>
        <v>SB</v>
      </c>
      <c r="T260" s="110" t="s">
        <v>998</v>
      </c>
      <c r="V260" s="113" t="str">
        <f>IF(AND(I260&gt;=10000,I260&lt;=19900),"Praha",(IF(AND(I260&gt;=25001,I260&lt;=29501),"Středočeský kraj",(IF(AND(I260&gt;=30100,I260&lt;=34972),"Středočeský kraj",(IF(AND(I260&gt;=35002,I260&lt;=36271),"Karlovarský kraj",(IF(AND(I260&gt;=37001,I260&lt;=39201),"Jihočeský kraj",(IF(AND(I260&gt;=39701,I260&lt;=39901),"Jihočeský kraj",(IF(AND(I260&gt;=39301,I260&lt;=39601),"Kraj Vysočina",(IF(AND(I260&gt;=58001,I260&lt;=59501),"Kraj Vysočina",(IF(AND(I260&gt;=67401,I260&lt;=67602),"Kraj Vysočina",(IF(AND(I260&gt;=40001,I260&lt;=44101),"Ústecký kraj",(IF(AND(I260&gt;=46001,I260&lt;=47201),"Liberecký kraj",(IF(AND(I260&gt;=51202,I260&lt;=51401),"Liberecký kraj",(IF(AND(I260&gt;=53002,I260&lt;=53976),"Pardubický kraj",(IF(AND(I260&gt;=56002,I260&lt;=57201),"Pardubický kraj",(IF(AND(I260&gt;=60200,I260&lt;=67201),"Jihomoravský kraj",(IF(AND(I260&gt;=67801,I260&lt;=68501),"Jihomoravský kraj",(IF(AND(I260&gt;=69002,I260&lt;=69801),"Jihomoravský kraj",(IF(AND(I260&gt;=68601,I260&lt;=68801),"Zlínský kraj",(IF(AND(I260&gt;=75501,I260&lt;=76901),"Zlínský kraj",(IF(AND(I260&gt;=70030,I260&lt;=74901),"Moravskoslezský kraj",(IF(AND(I260&gt;=75000,I260&lt;=75368),"Olomoucký kraj",(IF(AND(I260&gt;=77200,I260&lt;=79862),"Olomoucký kraj",(IF(AND(I260&gt;=50011,I260&lt;=50301),"Královéhradecký kraj",(IF(AND(I260&gt;=54301,I260&lt;=54303),"Královéhradecký kraj","0")))))))))))))))))))))))))))))))))))))))))))))))</f>
        <v>Praha</v>
      </c>
      <c r="AB260" t="s">
        <v>998</v>
      </c>
      <c r="AD260" t="s">
        <v>998</v>
      </c>
      <c r="AE260" t="s">
        <v>998</v>
      </c>
      <c r="AF260" t="s">
        <v>998</v>
      </c>
      <c r="AG260" s="107">
        <v>0</v>
      </c>
      <c r="AH260" s="107">
        <v>0</v>
      </c>
      <c r="AI260" s="107">
        <v>0</v>
      </c>
      <c r="AJ260" t="s">
        <v>1012</v>
      </c>
    </row>
    <row r="261" spans="1:37" x14ac:dyDescent="0.45">
      <c r="A261" t="s">
        <v>1349</v>
      </c>
      <c r="B261" t="s">
        <v>15070</v>
      </c>
      <c r="C261" t="s">
        <v>1002</v>
      </c>
      <c r="D261" t="s">
        <v>15071</v>
      </c>
      <c r="E261" t="s">
        <v>992</v>
      </c>
      <c r="F261" t="s">
        <v>1971</v>
      </c>
      <c r="G261">
        <v>16</v>
      </c>
      <c r="H261" t="s">
        <v>1267</v>
      </c>
      <c r="I261">
        <v>12000</v>
      </c>
      <c r="K261" t="s">
        <v>15072</v>
      </c>
      <c r="L261" s="106">
        <v>29346</v>
      </c>
      <c r="M261">
        <v>13060146</v>
      </c>
      <c r="N261" t="s">
        <v>996</v>
      </c>
      <c r="O261" t="s">
        <v>12</v>
      </c>
      <c r="P261" t="s">
        <v>997</v>
      </c>
      <c r="R261" s="109" t="str">
        <f>IF(OR(P261="SB",Q261="SB"),"SB",0)</f>
        <v>SB</v>
      </c>
      <c r="T261" s="110" t="s">
        <v>998</v>
      </c>
      <c r="V261" s="113" t="str">
        <f>IF(AND(I261&gt;=10000,I261&lt;=19900),"Praha",(IF(AND(I261&gt;=25001,I261&lt;=29501),"Středočeský kraj",(IF(AND(I261&gt;=30100,I261&lt;=34972),"Středočeský kraj",(IF(AND(I261&gt;=35002,I261&lt;=36271),"Karlovarský kraj",(IF(AND(I261&gt;=37001,I261&lt;=39201),"Jihočeský kraj",(IF(AND(I261&gt;=39701,I261&lt;=39901),"Jihočeský kraj",(IF(AND(I261&gt;=39301,I261&lt;=39601),"Kraj Vysočina",(IF(AND(I261&gt;=58001,I261&lt;=59501),"Kraj Vysočina",(IF(AND(I261&gt;=67401,I261&lt;=67602),"Kraj Vysočina",(IF(AND(I261&gt;=40001,I261&lt;=44101),"Ústecký kraj",(IF(AND(I261&gt;=46001,I261&lt;=47201),"Liberecký kraj",(IF(AND(I261&gt;=51202,I261&lt;=51401),"Liberecký kraj",(IF(AND(I261&gt;=53002,I261&lt;=53976),"Pardubický kraj",(IF(AND(I261&gt;=56002,I261&lt;=57201),"Pardubický kraj",(IF(AND(I261&gt;=60200,I261&lt;=67201),"Jihomoravský kraj",(IF(AND(I261&gt;=67801,I261&lt;=68501),"Jihomoravský kraj",(IF(AND(I261&gt;=69002,I261&lt;=69801),"Jihomoravský kraj",(IF(AND(I261&gt;=68601,I261&lt;=68801),"Zlínský kraj",(IF(AND(I261&gt;=75501,I261&lt;=76901),"Zlínský kraj",(IF(AND(I261&gt;=70030,I261&lt;=74901),"Moravskoslezský kraj",(IF(AND(I261&gt;=75000,I261&lt;=75368),"Olomoucký kraj",(IF(AND(I261&gt;=77200,I261&lt;=79862),"Olomoucký kraj",(IF(AND(I261&gt;=50011,I261&lt;=50301),"Královéhradecký kraj",(IF(AND(I261&gt;=54301,I261&lt;=54303),"Královéhradecký kraj","0")))))))))))))))))))))))))))))))))))))))))))))))</f>
        <v>Praha</v>
      </c>
      <c r="AB261" t="s">
        <v>998</v>
      </c>
      <c r="AD261" t="s">
        <v>998</v>
      </c>
      <c r="AE261" t="s">
        <v>998</v>
      </c>
      <c r="AF261" t="s">
        <v>998</v>
      </c>
      <c r="AG261" s="107">
        <v>0</v>
      </c>
      <c r="AH261" s="107">
        <v>0</v>
      </c>
      <c r="AI261" s="107">
        <v>0</v>
      </c>
      <c r="AJ261" t="s">
        <v>1012</v>
      </c>
    </row>
    <row r="262" spans="1:37" x14ac:dyDescent="0.45">
      <c r="A262" t="s">
        <v>3173</v>
      </c>
      <c r="B262" t="s">
        <v>5889</v>
      </c>
      <c r="C262" t="s">
        <v>1002</v>
      </c>
      <c r="D262" t="s">
        <v>15256</v>
      </c>
      <c r="E262" t="s">
        <v>992</v>
      </c>
      <c r="F262" t="s">
        <v>15257</v>
      </c>
      <c r="G262">
        <v>467</v>
      </c>
      <c r="H262" t="s">
        <v>12</v>
      </c>
      <c r="I262">
        <v>12000</v>
      </c>
      <c r="K262" t="s">
        <v>15258</v>
      </c>
      <c r="L262" s="106">
        <v>25781</v>
      </c>
      <c r="M262">
        <v>12972038</v>
      </c>
      <c r="N262" t="s">
        <v>996</v>
      </c>
      <c r="O262" t="s">
        <v>12</v>
      </c>
      <c r="P262" t="s">
        <v>997</v>
      </c>
      <c r="R262" s="109" t="str">
        <f>IF(OR(P262="SB",Q262="SB"),"SB",0)</f>
        <v>SB</v>
      </c>
      <c r="T262" s="110" t="s">
        <v>998</v>
      </c>
      <c r="V262" s="113" t="str">
        <f>IF(AND(I262&gt;=10000,I262&lt;=19900),"Praha",(IF(AND(I262&gt;=25001,I262&lt;=29501),"Středočeský kraj",(IF(AND(I262&gt;=30100,I262&lt;=34972),"Středočeský kraj",(IF(AND(I262&gt;=35002,I262&lt;=36271),"Karlovarský kraj",(IF(AND(I262&gt;=37001,I262&lt;=39201),"Jihočeský kraj",(IF(AND(I262&gt;=39701,I262&lt;=39901),"Jihočeský kraj",(IF(AND(I262&gt;=39301,I262&lt;=39601),"Kraj Vysočina",(IF(AND(I262&gt;=58001,I262&lt;=59501),"Kraj Vysočina",(IF(AND(I262&gt;=67401,I262&lt;=67602),"Kraj Vysočina",(IF(AND(I262&gt;=40001,I262&lt;=44101),"Ústecký kraj",(IF(AND(I262&gt;=46001,I262&lt;=47201),"Liberecký kraj",(IF(AND(I262&gt;=51202,I262&lt;=51401),"Liberecký kraj",(IF(AND(I262&gt;=53002,I262&lt;=53976),"Pardubický kraj",(IF(AND(I262&gt;=56002,I262&lt;=57201),"Pardubický kraj",(IF(AND(I262&gt;=60200,I262&lt;=67201),"Jihomoravský kraj",(IF(AND(I262&gt;=67801,I262&lt;=68501),"Jihomoravský kraj",(IF(AND(I262&gt;=69002,I262&lt;=69801),"Jihomoravský kraj",(IF(AND(I262&gt;=68601,I262&lt;=68801),"Zlínský kraj",(IF(AND(I262&gt;=75501,I262&lt;=76901),"Zlínský kraj",(IF(AND(I262&gt;=70030,I262&lt;=74901),"Moravskoslezský kraj",(IF(AND(I262&gt;=75000,I262&lt;=75368),"Olomoucký kraj",(IF(AND(I262&gt;=77200,I262&lt;=79862),"Olomoucký kraj",(IF(AND(I262&gt;=50011,I262&lt;=50301),"Královéhradecký kraj",(IF(AND(I262&gt;=54301,I262&lt;=54303),"Královéhradecký kraj","0")))))))))))))))))))))))))))))))))))))))))))))))</f>
        <v>Praha</v>
      </c>
      <c r="AB262" t="s">
        <v>998</v>
      </c>
      <c r="AD262" t="s">
        <v>998</v>
      </c>
      <c r="AE262" t="s">
        <v>998</v>
      </c>
      <c r="AF262" t="s">
        <v>998</v>
      </c>
      <c r="AG262" s="107">
        <v>0</v>
      </c>
      <c r="AH262" s="107">
        <v>0</v>
      </c>
      <c r="AI262" s="107">
        <v>0</v>
      </c>
      <c r="AJ262" t="s">
        <v>1012</v>
      </c>
    </row>
    <row r="263" spans="1:37" x14ac:dyDescent="0.45">
      <c r="A263" t="s">
        <v>1184</v>
      </c>
      <c r="B263" t="s">
        <v>15295</v>
      </c>
      <c r="C263" t="s">
        <v>990</v>
      </c>
      <c r="D263" t="s">
        <v>15296</v>
      </c>
      <c r="E263" t="s">
        <v>992</v>
      </c>
      <c r="F263" t="s">
        <v>7993</v>
      </c>
      <c r="G263">
        <v>10</v>
      </c>
      <c r="H263" t="s">
        <v>1267</v>
      </c>
      <c r="I263">
        <v>12000</v>
      </c>
      <c r="K263" t="s">
        <v>15297</v>
      </c>
      <c r="L263" s="106">
        <v>19490</v>
      </c>
      <c r="M263">
        <v>11499153</v>
      </c>
      <c r="N263" t="s">
        <v>1155</v>
      </c>
      <c r="O263" t="s">
        <v>1023</v>
      </c>
      <c r="P263" t="s">
        <v>997</v>
      </c>
      <c r="Q263" t="s">
        <v>1011</v>
      </c>
      <c r="R263" s="109" t="str">
        <f>IF(OR(P263="SB",Q263="SB"),"SB",0)</f>
        <v>SB</v>
      </c>
      <c r="T263" s="110" t="s">
        <v>998</v>
      </c>
      <c r="V263" s="113" t="str">
        <f>IF(AND(I263&gt;=10000,I263&lt;=19900),"Praha",(IF(AND(I263&gt;=25001,I263&lt;=29501),"Středočeský kraj",(IF(AND(I263&gt;=30100,I263&lt;=34972),"Středočeský kraj",(IF(AND(I263&gt;=35002,I263&lt;=36271),"Karlovarský kraj",(IF(AND(I263&gt;=37001,I263&lt;=39201),"Jihočeský kraj",(IF(AND(I263&gt;=39701,I263&lt;=39901),"Jihočeský kraj",(IF(AND(I263&gt;=39301,I263&lt;=39601),"Kraj Vysočina",(IF(AND(I263&gt;=58001,I263&lt;=59501),"Kraj Vysočina",(IF(AND(I263&gt;=67401,I263&lt;=67602),"Kraj Vysočina",(IF(AND(I263&gt;=40001,I263&lt;=44101),"Ústecký kraj",(IF(AND(I263&gt;=46001,I263&lt;=47201),"Liberecký kraj",(IF(AND(I263&gt;=51202,I263&lt;=51401),"Liberecký kraj",(IF(AND(I263&gt;=53002,I263&lt;=53976),"Pardubický kraj",(IF(AND(I263&gt;=56002,I263&lt;=57201),"Pardubický kraj",(IF(AND(I263&gt;=60200,I263&lt;=67201),"Jihomoravský kraj",(IF(AND(I263&gt;=67801,I263&lt;=68501),"Jihomoravský kraj",(IF(AND(I263&gt;=69002,I263&lt;=69801),"Jihomoravský kraj",(IF(AND(I263&gt;=68601,I263&lt;=68801),"Zlínský kraj",(IF(AND(I263&gt;=75501,I263&lt;=76901),"Zlínský kraj",(IF(AND(I263&gt;=70030,I263&lt;=74901),"Moravskoslezský kraj",(IF(AND(I263&gt;=75000,I263&lt;=75368),"Olomoucký kraj",(IF(AND(I263&gt;=77200,I263&lt;=79862),"Olomoucký kraj",(IF(AND(I263&gt;=50011,I263&lt;=50301),"Královéhradecký kraj",(IF(AND(I263&gt;=54301,I263&lt;=54303),"Královéhradecký kraj","0")))))))))))))))))))))))))))))))))))))))))))))))</f>
        <v>Praha</v>
      </c>
      <c r="AB263" t="s">
        <v>998</v>
      </c>
      <c r="AD263" t="s">
        <v>998</v>
      </c>
      <c r="AE263" t="s">
        <v>1092</v>
      </c>
      <c r="AF263" t="s">
        <v>998</v>
      </c>
      <c r="AG263" s="107">
        <v>100</v>
      </c>
      <c r="AH263" s="107">
        <v>0</v>
      </c>
      <c r="AI263" s="107">
        <v>0</v>
      </c>
      <c r="AJ263" t="s">
        <v>999</v>
      </c>
      <c r="AK263" s="106">
        <v>44924</v>
      </c>
    </row>
    <row r="264" spans="1:37" x14ac:dyDescent="0.45">
      <c r="A264" t="s">
        <v>1225</v>
      </c>
      <c r="B264" t="s">
        <v>15629</v>
      </c>
      <c r="C264" t="s">
        <v>1002</v>
      </c>
      <c r="D264" t="s">
        <v>15630</v>
      </c>
      <c r="E264" t="s">
        <v>992</v>
      </c>
      <c r="F264" t="s">
        <v>5835</v>
      </c>
      <c r="G264">
        <v>1572</v>
      </c>
      <c r="H264" t="s">
        <v>1267</v>
      </c>
      <c r="I264">
        <v>12000</v>
      </c>
      <c r="K264" t="s">
        <v>15631</v>
      </c>
      <c r="L264" s="106">
        <v>26668</v>
      </c>
      <c r="M264">
        <v>12932026</v>
      </c>
      <c r="N264" t="s">
        <v>996</v>
      </c>
      <c r="O264" t="s">
        <v>12</v>
      </c>
      <c r="P264" t="s">
        <v>997</v>
      </c>
      <c r="R264" s="109" t="str">
        <f>IF(OR(P264="SB",Q264="SB"),"SB",0)</f>
        <v>SB</v>
      </c>
      <c r="T264" s="110" t="s">
        <v>998</v>
      </c>
      <c r="V264" s="113" t="str">
        <f>IF(AND(I264&gt;=10000,I264&lt;=19900),"Praha",(IF(AND(I264&gt;=25001,I264&lt;=29501),"Středočeský kraj",(IF(AND(I264&gt;=30100,I264&lt;=34972),"Středočeský kraj",(IF(AND(I264&gt;=35002,I264&lt;=36271),"Karlovarský kraj",(IF(AND(I264&gt;=37001,I264&lt;=39201),"Jihočeský kraj",(IF(AND(I264&gt;=39701,I264&lt;=39901),"Jihočeský kraj",(IF(AND(I264&gt;=39301,I264&lt;=39601),"Kraj Vysočina",(IF(AND(I264&gt;=58001,I264&lt;=59501),"Kraj Vysočina",(IF(AND(I264&gt;=67401,I264&lt;=67602),"Kraj Vysočina",(IF(AND(I264&gt;=40001,I264&lt;=44101),"Ústecký kraj",(IF(AND(I264&gt;=46001,I264&lt;=47201),"Liberecký kraj",(IF(AND(I264&gt;=51202,I264&lt;=51401),"Liberecký kraj",(IF(AND(I264&gt;=53002,I264&lt;=53976),"Pardubický kraj",(IF(AND(I264&gt;=56002,I264&lt;=57201),"Pardubický kraj",(IF(AND(I264&gt;=60200,I264&lt;=67201),"Jihomoravský kraj",(IF(AND(I264&gt;=67801,I264&lt;=68501),"Jihomoravský kraj",(IF(AND(I264&gt;=69002,I264&lt;=69801),"Jihomoravský kraj",(IF(AND(I264&gt;=68601,I264&lt;=68801),"Zlínský kraj",(IF(AND(I264&gt;=75501,I264&lt;=76901),"Zlínský kraj",(IF(AND(I264&gt;=70030,I264&lt;=74901),"Moravskoslezský kraj",(IF(AND(I264&gt;=75000,I264&lt;=75368),"Olomoucký kraj",(IF(AND(I264&gt;=77200,I264&lt;=79862),"Olomoucký kraj",(IF(AND(I264&gt;=50011,I264&lt;=50301),"Královéhradecký kraj",(IF(AND(I264&gt;=54301,I264&lt;=54303),"Královéhradecký kraj","0")))))))))))))))))))))))))))))))))))))))))))))))</f>
        <v>Praha</v>
      </c>
      <c r="AB264" t="s">
        <v>998</v>
      </c>
      <c r="AD264" t="s">
        <v>998</v>
      </c>
      <c r="AE264" t="s">
        <v>998</v>
      </c>
      <c r="AF264" t="s">
        <v>998</v>
      </c>
      <c r="AG264" s="107">
        <v>0</v>
      </c>
      <c r="AH264" s="107">
        <v>0</v>
      </c>
      <c r="AI264" s="107">
        <v>0</v>
      </c>
      <c r="AJ264" t="s">
        <v>1012</v>
      </c>
    </row>
    <row r="265" spans="1:37" x14ac:dyDescent="0.45">
      <c r="A265" t="s">
        <v>1087</v>
      </c>
      <c r="B265" t="s">
        <v>16570</v>
      </c>
      <c r="C265" t="s">
        <v>990</v>
      </c>
      <c r="D265" t="s">
        <v>16571</v>
      </c>
      <c r="E265" t="s">
        <v>992</v>
      </c>
      <c r="F265" t="s">
        <v>1494</v>
      </c>
      <c r="G265">
        <v>110</v>
      </c>
      <c r="H265" t="s">
        <v>12</v>
      </c>
      <c r="I265">
        <v>12000</v>
      </c>
      <c r="K265" t="s">
        <v>16572</v>
      </c>
      <c r="L265" s="106">
        <v>33908</v>
      </c>
      <c r="M265">
        <v>13406720</v>
      </c>
      <c r="N265" t="s">
        <v>996</v>
      </c>
      <c r="O265" t="s">
        <v>12</v>
      </c>
      <c r="P265" t="s">
        <v>997</v>
      </c>
      <c r="R265" s="109" t="str">
        <f>IF(OR(P265="SB",Q265="SB"),"SB",0)</f>
        <v>SB</v>
      </c>
      <c r="T265" s="110" t="s">
        <v>998</v>
      </c>
      <c r="V265" s="113" t="str">
        <f>IF(AND(I265&gt;=10000,I265&lt;=19900),"Praha",(IF(AND(I265&gt;=25001,I265&lt;=29501),"Středočeský kraj",(IF(AND(I265&gt;=30100,I265&lt;=34972),"Středočeský kraj",(IF(AND(I265&gt;=35002,I265&lt;=36271),"Karlovarský kraj",(IF(AND(I265&gt;=37001,I265&lt;=39201),"Jihočeský kraj",(IF(AND(I265&gt;=39701,I265&lt;=39901),"Jihočeský kraj",(IF(AND(I265&gt;=39301,I265&lt;=39601),"Kraj Vysočina",(IF(AND(I265&gt;=58001,I265&lt;=59501),"Kraj Vysočina",(IF(AND(I265&gt;=67401,I265&lt;=67602),"Kraj Vysočina",(IF(AND(I265&gt;=40001,I265&lt;=44101),"Ústecký kraj",(IF(AND(I265&gt;=46001,I265&lt;=47201),"Liberecký kraj",(IF(AND(I265&gt;=51202,I265&lt;=51401),"Liberecký kraj",(IF(AND(I265&gt;=53002,I265&lt;=53976),"Pardubický kraj",(IF(AND(I265&gt;=56002,I265&lt;=57201),"Pardubický kraj",(IF(AND(I265&gt;=60200,I265&lt;=67201),"Jihomoravský kraj",(IF(AND(I265&gt;=67801,I265&lt;=68501),"Jihomoravský kraj",(IF(AND(I265&gt;=69002,I265&lt;=69801),"Jihomoravský kraj",(IF(AND(I265&gt;=68601,I265&lt;=68801),"Zlínský kraj",(IF(AND(I265&gt;=75501,I265&lt;=76901),"Zlínský kraj",(IF(AND(I265&gt;=70030,I265&lt;=74901),"Moravskoslezský kraj",(IF(AND(I265&gt;=75000,I265&lt;=75368),"Olomoucký kraj",(IF(AND(I265&gt;=77200,I265&lt;=79862),"Olomoucký kraj",(IF(AND(I265&gt;=50011,I265&lt;=50301),"Královéhradecký kraj",(IF(AND(I265&gt;=54301,I265&lt;=54303),"Královéhradecký kraj","0")))))))))))))))))))))))))))))))))))))))))))))))</f>
        <v>Praha</v>
      </c>
      <c r="AB265" t="s">
        <v>998</v>
      </c>
      <c r="AD265" t="s">
        <v>998</v>
      </c>
      <c r="AE265" t="s">
        <v>998</v>
      </c>
      <c r="AF265" t="s">
        <v>998</v>
      </c>
      <c r="AG265" s="107">
        <v>0</v>
      </c>
      <c r="AH265" s="107">
        <v>0</v>
      </c>
      <c r="AI265" s="107">
        <v>0</v>
      </c>
      <c r="AJ265" t="s">
        <v>1012</v>
      </c>
    </row>
    <row r="266" spans="1:37" x14ac:dyDescent="0.45">
      <c r="A266" t="s">
        <v>1270</v>
      </c>
      <c r="B266" t="s">
        <v>19388</v>
      </c>
      <c r="C266" t="s">
        <v>990</v>
      </c>
      <c r="D266" t="s">
        <v>19389</v>
      </c>
      <c r="E266" t="s">
        <v>992</v>
      </c>
      <c r="F266" t="s">
        <v>4184</v>
      </c>
      <c r="G266">
        <v>20</v>
      </c>
      <c r="H266" t="s">
        <v>1267</v>
      </c>
      <c r="I266">
        <v>12000</v>
      </c>
      <c r="K266" t="s">
        <v>19390</v>
      </c>
      <c r="L266" s="106">
        <v>38626</v>
      </c>
      <c r="M266">
        <v>15009442</v>
      </c>
      <c r="N266" t="s">
        <v>996</v>
      </c>
      <c r="O266" t="s">
        <v>12</v>
      </c>
      <c r="P266" t="s">
        <v>997</v>
      </c>
      <c r="R266" s="109" t="str">
        <f>IF(OR(P266="SB",Q266="SB"),"SB",0)</f>
        <v>SB</v>
      </c>
      <c r="T266" s="110" t="s">
        <v>998</v>
      </c>
      <c r="V266" s="113" t="str">
        <f>IF(AND(I266&gt;=10000,I266&lt;=19900),"Praha",(IF(AND(I266&gt;=25001,I266&lt;=29501),"Středočeský kraj",(IF(AND(I266&gt;=30100,I266&lt;=34972),"Středočeský kraj",(IF(AND(I266&gt;=35002,I266&lt;=36271),"Karlovarský kraj",(IF(AND(I266&gt;=37001,I266&lt;=39201),"Jihočeský kraj",(IF(AND(I266&gt;=39701,I266&lt;=39901),"Jihočeský kraj",(IF(AND(I266&gt;=39301,I266&lt;=39601),"Kraj Vysočina",(IF(AND(I266&gt;=58001,I266&lt;=59501),"Kraj Vysočina",(IF(AND(I266&gt;=67401,I266&lt;=67602),"Kraj Vysočina",(IF(AND(I266&gt;=40001,I266&lt;=44101),"Ústecký kraj",(IF(AND(I266&gt;=46001,I266&lt;=47201),"Liberecký kraj",(IF(AND(I266&gt;=51202,I266&lt;=51401),"Liberecký kraj",(IF(AND(I266&gt;=53002,I266&lt;=53976),"Pardubický kraj",(IF(AND(I266&gt;=56002,I266&lt;=57201),"Pardubický kraj",(IF(AND(I266&gt;=60200,I266&lt;=67201),"Jihomoravský kraj",(IF(AND(I266&gt;=67801,I266&lt;=68501),"Jihomoravský kraj",(IF(AND(I266&gt;=69002,I266&lt;=69801),"Jihomoravský kraj",(IF(AND(I266&gt;=68601,I266&lt;=68801),"Zlínský kraj",(IF(AND(I266&gt;=75501,I266&lt;=76901),"Zlínský kraj",(IF(AND(I266&gt;=70030,I266&lt;=74901),"Moravskoslezský kraj",(IF(AND(I266&gt;=75000,I266&lt;=75368),"Olomoucký kraj",(IF(AND(I266&gt;=77200,I266&lt;=79862),"Olomoucký kraj",(IF(AND(I266&gt;=50011,I266&lt;=50301),"Královéhradecký kraj",(IF(AND(I266&gt;=54301,I266&lt;=54303),"Královéhradecký kraj","0")))))))))))))))))))))))))))))))))))))))))))))))</f>
        <v>Praha</v>
      </c>
      <c r="AB266" t="s">
        <v>998</v>
      </c>
      <c r="AD266" t="s">
        <v>998</v>
      </c>
      <c r="AE266" t="s">
        <v>998</v>
      </c>
      <c r="AF266" t="s">
        <v>998</v>
      </c>
      <c r="AG266" s="107">
        <v>300</v>
      </c>
      <c r="AH266" s="107">
        <v>0</v>
      </c>
      <c r="AI266" s="107">
        <v>0</v>
      </c>
      <c r="AJ266" t="s">
        <v>999</v>
      </c>
      <c r="AK266" s="106">
        <v>44924</v>
      </c>
    </row>
    <row r="267" spans="1:37" x14ac:dyDescent="0.45">
      <c r="A267" t="s">
        <v>1363</v>
      </c>
      <c r="B267" t="s">
        <v>19388</v>
      </c>
      <c r="C267" t="s">
        <v>990</v>
      </c>
      <c r="D267" t="s">
        <v>19391</v>
      </c>
      <c r="E267" t="s">
        <v>992</v>
      </c>
      <c r="F267" t="s">
        <v>4184</v>
      </c>
      <c r="G267">
        <v>20</v>
      </c>
      <c r="H267" t="s">
        <v>1267</v>
      </c>
      <c r="I267">
        <v>12000</v>
      </c>
      <c r="K267" t="s">
        <v>19390</v>
      </c>
      <c r="L267" s="106">
        <v>39715</v>
      </c>
      <c r="M267">
        <v>15009543</v>
      </c>
      <c r="N267" t="s">
        <v>996</v>
      </c>
      <c r="O267" t="s">
        <v>12</v>
      </c>
      <c r="P267" t="s">
        <v>997</v>
      </c>
      <c r="R267" s="109" t="str">
        <f>IF(OR(P267="SB",Q267="SB"),"SB",0)</f>
        <v>SB</v>
      </c>
      <c r="T267" s="110" t="s">
        <v>998</v>
      </c>
      <c r="V267" s="113" t="str">
        <f>IF(AND(I267&gt;=10000,I267&lt;=19900),"Praha",(IF(AND(I267&gt;=25001,I267&lt;=29501),"Středočeský kraj",(IF(AND(I267&gt;=30100,I267&lt;=34972),"Středočeský kraj",(IF(AND(I267&gt;=35002,I267&lt;=36271),"Karlovarský kraj",(IF(AND(I267&gt;=37001,I267&lt;=39201),"Jihočeský kraj",(IF(AND(I267&gt;=39701,I267&lt;=39901),"Jihočeský kraj",(IF(AND(I267&gt;=39301,I267&lt;=39601),"Kraj Vysočina",(IF(AND(I267&gt;=58001,I267&lt;=59501),"Kraj Vysočina",(IF(AND(I267&gt;=67401,I267&lt;=67602),"Kraj Vysočina",(IF(AND(I267&gt;=40001,I267&lt;=44101),"Ústecký kraj",(IF(AND(I267&gt;=46001,I267&lt;=47201),"Liberecký kraj",(IF(AND(I267&gt;=51202,I267&lt;=51401),"Liberecký kraj",(IF(AND(I267&gt;=53002,I267&lt;=53976),"Pardubický kraj",(IF(AND(I267&gt;=56002,I267&lt;=57201),"Pardubický kraj",(IF(AND(I267&gt;=60200,I267&lt;=67201),"Jihomoravský kraj",(IF(AND(I267&gt;=67801,I267&lt;=68501),"Jihomoravský kraj",(IF(AND(I267&gt;=69002,I267&lt;=69801),"Jihomoravský kraj",(IF(AND(I267&gt;=68601,I267&lt;=68801),"Zlínský kraj",(IF(AND(I267&gt;=75501,I267&lt;=76901),"Zlínský kraj",(IF(AND(I267&gt;=70030,I267&lt;=74901),"Moravskoslezský kraj",(IF(AND(I267&gt;=75000,I267&lt;=75368),"Olomoucký kraj",(IF(AND(I267&gt;=77200,I267&lt;=79862),"Olomoucký kraj",(IF(AND(I267&gt;=50011,I267&lt;=50301),"Královéhradecký kraj",(IF(AND(I267&gt;=54301,I267&lt;=54303),"Královéhradecký kraj","0")))))))))))))))))))))))))))))))))))))))))))))))</f>
        <v>Praha</v>
      </c>
      <c r="AB267" t="s">
        <v>998</v>
      </c>
      <c r="AD267" t="s">
        <v>998</v>
      </c>
      <c r="AE267" t="s">
        <v>998</v>
      </c>
      <c r="AF267" t="s">
        <v>998</v>
      </c>
      <c r="AG267" s="107">
        <v>300</v>
      </c>
      <c r="AH267" s="107">
        <v>0</v>
      </c>
      <c r="AI267" s="107">
        <v>0</v>
      </c>
      <c r="AJ267" t="s">
        <v>999</v>
      </c>
      <c r="AK267" s="106">
        <v>44923</v>
      </c>
    </row>
    <row r="268" spans="1:37" x14ac:dyDescent="0.45">
      <c r="A268" t="s">
        <v>988</v>
      </c>
      <c r="B268" t="s">
        <v>7088</v>
      </c>
      <c r="C268" t="s">
        <v>990</v>
      </c>
      <c r="D268" t="s">
        <v>7089</v>
      </c>
      <c r="E268" t="s">
        <v>992</v>
      </c>
      <c r="F268" t="s">
        <v>7090</v>
      </c>
      <c r="G268">
        <v>791</v>
      </c>
      <c r="H268" t="s">
        <v>12</v>
      </c>
      <c r="I268">
        <v>12000</v>
      </c>
      <c r="K268" t="s">
        <v>7091</v>
      </c>
      <c r="L268" s="106">
        <v>36032</v>
      </c>
      <c r="M268">
        <v>12933642</v>
      </c>
      <c r="N268" t="s">
        <v>996</v>
      </c>
      <c r="O268" t="s">
        <v>12</v>
      </c>
      <c r="P268" t="s">
        <v>997</v>
      </c>
      <c r="R268" s="109" t="str">
        <f>IF(OR(P268="SB",Q268="SB"),"SB",0)</f>
        <v>SB</v>
      </c>
      <c r="V268" s="113" t="str">
        <f>IF(AND(I268&gt;=10000,I268&lt;=19900),"Praha",(IF(AND(I268&gt;=25001,I268&lt;=29501),"Středočeský kraj",(IF(AND(I268&gt;=30100,I268&lt;=34972),"Středočeský kraj",(IF(AND(I268&gt;=35002,I268&lt;=36271),"Karlovarský kraj",(IF(AND(I268&gt;=37001,I268&lt;=39201),"Jihočeský kraj",(IF(AND(I268&gt;=39701,I268&lt;=39901),"Jihočeský kraj",(IF(AND(I268&gt;=39301,I268&lt;=39601),"Kraj Vysočina",(IF(AND(I268&gt;=58001,I268&lt;=59501),"Kraj Vysočina",(IF(AND(I268&gt;=67401,I268&lt;=67602),"Kraj Vysočina",(IF(AND(I268&gt;=40001,I268&lt;=44101),"Ústecký kraj",(IF(AND(I268&gt;=46001,I268&lt;=47201),"Liberecký kraj",(IF(AND(I268&gt;=51202,I268&lt;=51401),"Liberecký kraj",(IF(AND(I268&gt;=53002,I268&lt;=53976),"Pardubický kraj",(IF(AND(I268&gt;=56002,I268&lt;=57201),"Pardubický kraj",(IF(AND(I268&gt;=60200,I268&lt;=67201),"Jihomoravský kraj",(IF(AND(I268&gt;=67801,I268&lt;=68501),"Jihomoravský kraj",(IF(AND(I268&gt;=69002,I268&lt;=69801),"Jihomoravský kraj",(IF(AND(I268&gt;=68601,I268&lt;=68801),"Zlínský kraj",(IF(AND(I268&gt;=75501,I268&lt;=76901),"Zlínský kraj",(IF(AND(I268&gt;=70030,I268&lt;=74901),"Moravskoslezský kraj",(IF(AND(I268&gt;=75000,I268&lt;=75368),"Olomoucký kraj",(IF(AND(I268&gt;=77200,I268&lt;=79862),"Olomoucký kraj",(IF(AND(I268&gt;=50011,I268&lt;=50301),"Královéhradecký kraj",(IF(AND(I268&gt;=54301,I268&lt;=54303),"Královéhradecký kraj","0")))))))))))))))))))))))))))))))))))))))))))))))</f>
        <v>Praha</v>
      </c>
      <c r="AD268" t="s">
        <v>998</v>
      </c>
      <c r="AE268" t="s">
        <v>998</v>
      </c>
      <c r="AF268" t="s">
        <v>998</v>
      </c>
      <c r="AG268" s="107">
        <v>300</v>
      </c>
      <c r="AH268" s="107">
        <v>0</v>
      </c>
      <c r="AI268" s="107">
        <v>0</v>
      </c>
      <c r="AJ268" t="s">
        <v>999</v>
      </c>
      <c r="AK268" s="106">
        <v>44924</v>
      </c>
    </row>
    <row r="269" spans="1:37" x14ac:dyDescent="0.45">
      <c r="A269" t="s">
        <v>1226</v>
      </c>
      <c r="B269" t="s">
        <v>14114</v>
      </c>
      <c r="C269" t="s">
        <v>1002</v>
      </c>
      <c r="D269" t="s">
        <v>14115</v>
      </c>
      <c r="E269" t="s">
        <v>992</v>
      </c>
      <c r="F269" t="s">
        <v>2832</v>
      </c>
      <c r="G269">
        <v>19</v>
      </c>
      <c r="H269" t="s">
        <v>1267</v>
      </c>
      <c r="I269">
        <v>12000</v>
      </c>
      <c r="J269" s="108">
        <v>606631526</v>
      </c>
      <c r="K269" t="s">
        <v>14116</v>
      </c>
      <c r="L269" s="106">
        <v>40253</v>
      </c>
      <c r="M269">
        <v>15753413</v>
      </c>
      <c r="N269" t="s">
        <v>4084</v>
      </c>
      <c r="O269" t="s">
        <v>12</v>
      </c>
      <c r="P269" t="s">
        <v>997</v>
      </c>
      <c r="R269" s="109" t="str">
        <f>IF(OR(P269="SB",Q269="SB"),"SB",0)</f>
        <v>SB</v>
      </c>
      <c r="V269" s="113" t="str">
        <f>IF(AND(I269&gt;=10000,I269&lt;=19900),"Praha",(IF(AND(I269&gt;=25001,I269&lt;=29501),"Středočeský kraj",(IF(AND(I269&gt;=30100,I269&lt;=34972),"Středočeský kraj",(IF(AND(I269&gt;=35002,I269&lt;=36271),"Karlovarský kraj",(IF(AND(I269&gt;=37001,I269&lt;=39201),"Jihočeský kraj",(IF(AND(I269&gt;=39701,I269&lt;=39901),"Jihočeský kraj",(IF(AND(I269&gt;=39301,I269&lt;=39601),"Kraj Vysočina",(IF(AND(I269&gt;=58001,I269&lt;=59501),"Kraj Vysočina",(IF(AND(I269&gt;=67401,I269&lt;=67602),"Kraj Vysočina",(IF(AND(I269&gt;=40001,I269&lt;=44101),"Ústecký kraj",(IF(AND(I269&gt;=46001,I269&lt;=47201),"Liberecký kraj",(IF(AND(I269&gt;=51202,I269&lt;=51401),"Liberecký kraj",(IF(AND(I269&gt;=53002,I269&lt;=53976),"Pardubický kraj",(IF(AND(I269&gt;=56002,I269&lt;=57201),"Pardubický kraj",(IF(AND(I269&gt;=60200,I269&lt;=67201),"Jihomoravský kraj",(IF(AND(I269&gt;=67801,I269&lt;=68501),"Jihomoravský kraj",(IF(AND(I269&gt;=69002,I269&lt;=69801),"Jihomoravský kraj",(IF(AND(I269&gt;=68601,I269&lt;=68801),"Zlínský kraj",(IF(AND(I269&gt;=75501,I269&lt;=76901),"Zlínský kraj",(IF(AND(I269&gt;=70030,I269&lt;=74901),"Moravskoslezský kraj",(IF(AND(I269&gt;=75000,I269&lt;=75368),"Olomoucký kraj",(IF(AND(I269&gt;=77200,I269&lt;=79862),"Olomoucký kraj",(IF(AND(I269&gt;=50011,I269&lt;=50301),"Královéhradecký kraj",(IF(AND(I269&gt;=54301,I269&lt;=54303),"Královéhradecký kraj","0")))))))))))))))))))))))))))))))))))))))))))))))</f>
        <v>Praha</v>
      </c>
      <c r="AD269" t="s">
        <v>998</v>
      </c>
      <c r="AE269" t="s">
        <v>998</v>
      </c>
      <c r="AF269" t="s">
        <v>998</v>
      </c>
      <c r="AG269" s="107">
        <v>300</v>
      </c>
      <c r="AH269" s="107">
        <v>0</v>
      </c>
      <c r="AI269" s="107">
        <v>0</v>
      </c>
      <c r="AJ269" t="s">
        <v>999</v>
      </c>
      <c r="AK269" s="106">
        <v>44918</v>
      </c>
    </row>
    <row r="270" spans="1:37" x14ac:dyDescent="0.45">
      <c r="A270" t="s">
        <v>1169</v>
      </c>
      <c r="B270" t="s">
        <v>18037</v>
      </c>
      <c r="C270" t="s">
        <v>990</v>
      </c>
      <c r="D270" t="s">
        <v>18041</v>
      </c>
      <c r="E270" t="s">
        <v>992</v>
      </c>
      <c r="F270" t="s">
        <v>1544</v>
      </c>
      <c r="G270">
        <v>12</v>
      </c>
      <c r="H270" t="s">
        <v>1267</v>
      </c>
      <c r="I270">
        <v>12001</v>
      </c>
      <c r="K270" t="s">
        <v>18042</v>
      </c>
      <c r="L270" s="106">
        <v>31922</v>
      </c>
      <c r="M270">
        <v>10740432</v>
      </c>
      <c r="N270" t="s">
        <v>996</v>
      </c>
      <c r="O270" t="s">
        <v>12</v>
      </c>
      <c r="P270" t="s">
        <v>997</v>
      </c>
      <c r="R270" s="109" t="str">
        <f>IF(OR(P270="SB",Q270="SB"),"SB",0)</f>
        <v>SB</v>
      </c>
      <c r="T270" s="110">
        <v>11104</v>
      </c>
      <c r="U270" t="s">
        <v>19633</v>
      </c>
      <c r="V270" s="113" t="str">
        <f>IF(AND(I270&gt;=10000,I270&lt;=19900),"Praha",(IF(AND(I270&gt;=25001,I270&lt;=29501),"Středočeský kraj",(IF(AND(I270&gt;=30100,I270&lt;=34972),"Středočeský kraj",(IF(AND(I270&gt;=35002,I270&lt;=36271),"Karlovarský kraj",(IF(AND(I270&gt;=37001,I270&lt;=39201),"Jihočeský kraj",(IF(AND(I270&gt;=39701,I270&lt;=39901),"Jihočeský kraj",(IF(AND(I270&gt;=39301,I270&lt;=39601),"Kraj Vysočina",(IF(AND(I270&gt;=58001,I270&lt;=59501),"Kraj Vysočina",(IF(AND(I270&gt;=67401,I270&lt;=67602),"Kraj Vysočina",(IF(AND(I270&gt;=40001,I270&lt;=44101),"Ústecký kraj",(IF(AND(I270&gt;=46001,I270&lt;=47201),"Liberecký kraj",(IF(AND(I270&gt;=51202,I270&lt;=51401),"Liberecký kraj",(IF(AND(I270&gt;=53002,I270&lt;=53976),"Pardubický kraj",(IF(AND(I270&gt;=56002,I270&lt;=57201),"Pardubický kraj",(IF(AND(I270&gt;=60200,I270&lt;=67201),"Jihomoravský kraj",(IF(AND(I270&gt;=67801,I270&lt;=68501),"Jihomoravský kraj",(IF(AND(I270&gt;=69002,I270&lt;=69801),"Jihomoravský kraj",(IF(AND(I270&gt;=68601,I270&lt;=68801),"Zlínský kraj",(IF(AND(I270&gt;=75501,I270&lt;=76901),"Zlínský kraj",(IF(AND(I270&gt;=70030,I270&lt;=74901),"Moravskoslezský kraj",(IF(AND(I270&gt;=75000,I270&lt;=75368),"Olomoucký kraj",(IF(AND(I270&gt;=77200,I270&lt;=79862),"Olomoucký kraj",(IF(AND(I270&gt;=50011,I270&lt;=50301),"Královéhradecký kraj",(IF(AND(I270&gt;=54301,I270&lt;=54303),"Královéhradecký kraj","0")))))))))))))))))))))))))))))))))))))))))))))))</f>
        <v>Praha</v>
      </c>
      <c r="AD270" t="s">
        <v>998</v>
      </c>
      <c r="AE270" t="s">
        <v>998</v>
      </c>
      <c r="AF270" t="s">
        <v>998</v>
      </c>
      <c r="AG270" s="107">
        <v>0</v>
      </c>
      <c r="AH270" s="107">
        <v>0</v>
      </c>
      <c r="AI270" s="107">
        <v>0</v>
      </c>
      <c r="AJ270" t="s">
        <v>1012</v>
      </c>
    </row>
    <row r="271" spans="1:37" x14ac:dyDescent="0.45">
      <c r="A271" t="s">
        <v>1076</v>
      </c>
      <c r="B271" t="s">
        <v>11771</v>
      </c>
      <c r="C271" t="s">
        <v>990</v>
      </c>
      <c r="D271" t="s">
        <v>11780</v>
      </c>
      <c r="E271" t="s">
        <v>992</v>
      </c>
      <c r="F271" t="s">
        <v>6412</v>
      </c>
      <c r="G271">
        <v>600</v>
      </c>
      <c r="H271" t="s">
        <v>1267</v>
      </c>
      <c r="I271">
        <v>12001</v>
      </c>
      <c r="K271" t="s">
        <v>11781</v>
      </c>
      <c r="L271" s="106">
        <v>28869</v>
      </c>
      <c r="M271">
        <v>13022760</v>
      </c>
      <c r="N271" t="s">
        <v>996</v>
      </c>
      <c r="O271" t="s">
        <v>12</v>
      </c>
      <c r="P271" t="s">
        <v>997</v>
      </c>
      <c r="R271" s="109" t="str">
        <f>IF(OR(P271="SB",Q271="SB"),"SB",0)</f>
        <v>SB</v>
      </c>
      <c r="T271" s="110" t="s">
        <v>998</v>
      </c>
      <c r="V271" s="113" t="str">
        <f>IF(AND(I271&gt;=10000,I271&lt;=19900),"Praha",(IF(AND(I271&gt;=25001,I271&lt;=29501),"Středočeský kraj",(IF(AND(I271&gt;=30100,I271&lt;=34972),"Středočeský kraj",(IF(AND(I271&gt;=35002,I271&lt;=36271),"Karlovarský kraj",(IF(AND(I271&gt;=37001,I271&lt;=39201),"Jihočeský kraj",(IF(AND(I271&gt;=39701,I271&lt;=39901),"Jihočeský kraj",(IF(AND(I271&gt;=39301,I271&lt;=39601),"Kraj Vysočina",(IF(AND(I271&gt;=58001,I271&lt;=59501),"Kraj Vysočina",(IF(AND(I271&gt;=67401,I271&lt;=67602),"Kraj Vysočina",(IF(AND(I271&gt;=40001,I271&lt;=44101),"Ústecký kraj",(IF(AND(I271&gt;=46001,I271&lt;=47201),"Liberecký kraj",(IF(AND(I271&gt;=51202,I271&lt;=51401),"Liberecký kraj",(IF(AND(I271&gt;=53002,I271&lt;=53976),"Pardubický kraj",(IF(AND(I271&gt;=56002,I271&lt;=57201),"Pardubický kraj",(IF(AND(I271&gt;=60200,I271&lt;=67201),"Jihomoravský kraj",(IF(AND(I271&gt;=67801,I271&lt;=68501),"Jihomoravský kraj",(IF(AND(I271&gt;=69002,I271&lt;=69801),"Jihomoravský kraj",(IF(AND(I271&gt;=68601,I271&lt;=68801),"Zlínský kraj",(IF(AND(I271&gt;=75501,I271&lt;=76901),"Zlínský kraj",(IF(AND(I271&gt;=70030,I271&lt;=74901),"Moravskoslezský kraj",(IF(AND(I271&gt;=75000,I271&lt;=75368),"Olomoucký kraj",(IF(AND(I271&gt;=77200,I271&lt;=79862),"Olomoucký kraj",(IF(AND(I271&gt;=50011,I271&lt;=50301),"Královéhradecký kraj",(IF(AND(I271&gt;=54301,I271&lt;=54303),"Královéhradecký kraj","0")))))))))))))))))))))))))))))))))))))))))))))))</f>
        <v>Praha</v>
      </c>
      <c r="AB271" t="s">
        <v>998</v>
      </c>
      <c r="AD271" t="s">
        <v>998</v>
      </c>
      <c r="AE271" t="s">
        <v>998</v>
      </c>
      <c r="AF271" t="s">
        <v>998</v>
      </c>
      <c r="AG271" s="107">
        <v>0</v>
      </c>
      <c r="AH271" s="107">
        <v>0</v>
      </c>
      <c r="AI271" s="107">
        <v>0</v>
      </c>
      <c r="AJ271" t="s">
        <v>1012</v>
      </c>
    </row>
    <row r="272" spans="1:37" x14ac:dyDescent="0.45">
      <c r="A272" t="s">
        <v>988</v>
      </c>
      <c r="B272" t="s">
        <v>6204</v>
      </c>
      <c r="C272" t="s">
        <v>990</v>
      </c>
      <c r="D272" t="s">
        <v>6205</v>
      </c>
      <c r="E272" t="s">
        <v>992</v>
      </c>
      <c r="F272" t="s">
        <v>3623</v>
      </c>
      <c r="G272">
        <v>1701</v>
      </c>
      <c r="H272" t="s">
        <v>1267</v>
      </c>
      <c r="I272">
        <v>12004</v>
      </c>
      <c r="K272" t="s">
        <v>6206</v>
      </c>
      <c r="L272" s="106">
        <v>29187</v>
      </c>
      <c r="M272">
        <v>12979213</v>
      </c>
      <c r="N272" t="s">
        <v>996</v>
      </c>
      <c r="O272" t="s">
        <v>12</v>
      </c>
      <c r="P272" t="s">
        <v>997</v>
      </c>
      <c r="R272" s="109" t="str">
        <f>IF(OR(P272="SB",Q272="SB"),"SB",0)</f>
        <v>SB</v>
      </c>
      <c r="T272" s="110" t="s">
        <v>998</v>
      </c>
      <c r="V272" s="113" t="str">
        <f>IF(AND(I272&gt;=10000,I272&lt;=19900),"Praha",(IF(AND(I272&gt;=25001,I272&lt;=29501),"Středočeský kraj",(IF(AND(I272&gt;=30100,I272&lt;=34972),"Středočeský kraj",(IF(AND(I272&gt;=35002,I272&lt;=36271),"Karlovarský kraj",(IF(AND(I272&gt;=37001,I272&lt;=39201),"Jihočeský kraj",(IF(AND(I272&gt;=39701,I272&lt;=39901),"Jihočeský kraj",(IF(AND(I272&gt;=39301,I272&lt;=39601),"Kraj Vysočina",(IF(AND(I272&gt;=58001,I272&lt;=59501),"Kraj Vysočina",(IF(AND(I272&gt;=67401,I272&lt;=67602),"Kraj Vysočina",(IF(AND(I272&gt;=40001,I272&lt;=44101),"Ústecký kraj",(IF(AND(I272&gt;=46001,I272&lt;=47201),"Liberecký kraj",(IF(AND(I272&gt;=51202,I272&lt;=51401),"Liberecký kraj",(IF(AND(I272&gt;=53002,I272&lt;=53976),"Pardubický kraj",(IF(AND(I272&gt;=56002,I272&lt;=57201),"Pardubický kraj",(IF(AND(I272&gt;=60200,I272&lt;=67201),"Jihomoravský kraj",(IF(AND(I272&gt;=67801,I272&lt;=68501),"Jihomoravský kraj",(IF(AND(I272&gt;=69002,I272&lt;=69801),"Jihomoravský kraj",(IF(AND(I272&gt;=68601,I272&lt;=68801),"Zlínský kraj",(IF(AND(I272&gt;=75501,I272&lt;=76901),"Zlínský kraj",(IF(AND(I272&gt;=70030,I272&lt;=74901),"Moravskoslezský kraj",(IF(AND(I272&gt;=75000,I272&lt;=75368),"Olomoucký kraj",(IF(AND(I272&gt;=77200,I272&lt;=79862),"Olomoucký kraj",(IF(AND(I272&gt;=50011,I272&lt;=50301),"Královéhradecký kraj",(IF(AND(I272&gt;=54301,I272&lt;=54303),"Královéhradecký kraj","0")))))))))))))))))))))))))))))))))))))))))))))))</f>
        <v>Praha</v>
      </c>
      <c r="AB272" t="s">
        <v>998</v>
      </c>
      <c r="AD272" t="s">
        <v>998</v>
      </c>
      <c r="AE272" t="s">
        <v>998</v>
      </c>
      <c r="AF272" t="s">
        <v>998</v>
      </c>
      <c r="AG272" s="107">
        <v>0</v>
      </c>
      <c r="AH272" s="107">
        <v>0</v>
      </c>
      <c r="AI272" s="107">
        <v>0</v>
      </c>
      <c r="AJ272" t="s">
        <v>1012</v>
      </c>
    </row>
    <row r="273" spans="1:37" x14ac:dyDescent="0.45">
      <c r="A273" t="s">
        <v>1174</v>
      </c>
      <c r="B273" t="s">
        <v>18380</v>
      </c>
      <c r="C273" t="s">
        <v>990</v>
      </c>
      <c r="D273" t="s">
        <v>18398</v>
      </c>
      <c r="E273" t="s">
        <v>992</v>
      </c>
      <c r="F273" t="s">
        <v>5289</v>
      </c>
      <c r="G273">
        <v>4</v>
      </c>
      <c r="H273" t="s">
        <v>1267</v>
      </c>
      <c r="I273">
        <v>12200</v>
      </c>
      <c r="K273" t="s">
        <v>18399</v>
      </c>
      <c r="L273" s="106">
        <v>30485</v>
      </c>
      <c r="M273">
        <v>10618170</v>
      </c>
      <c r="N273" t="s">
        <v>2743</v>
      </c>
      <c r="O273" t="s">
        <v>12</v>
      </c>
      <c r="P273" t="s">
        <v>997</v>
      </c>
      <c r="R273" s="109" t="str">
        <f>IF(OR(P273="SB",Q273="SB"),"SB",0)</f>
        <v>SB</v>
      </c>
      <c r="T273" s="110" t="s">
        <v>998</v>
      </c>
      <c r="V273" s="113" t="str">
        <f>IF(AND(I273&gt;=10000,I273&lt;=19900),"Praha",(IF(AND(I273&gt;=25001,I273&lt;=29501),"Středočeský kraj",(IF(AND(I273&gt;=30100,I273&lt;=34972),"Středočeský kraj",(IF(AND(I273&gt;=35002,I273&lt;=36271),"Karlovarský kraj",(IF(AND(I273&gt;=37001,I273&lt;=39201),"Jihočeský kraj",(IF(AND(I273&gt;=39701,I273&lt;=39901),"Jihočeský kraj",(IF(AND(I273&gt;=39301,I273&lt;=39601),"Kraj Vysočina",(IF(AND(I273&gt;=58001,I273&lt;=59501),"Kraj Vysočina",(IF(AND(I273&gt;=67401,I273&lt;=67602),"Kraj Vysočina",(IF(AND(I273&gt;=40001,I273&lt;=44101),"Ústecký kraj",(IF(AND(I273&gt;=46001,I273&lt;=47201),"Liberecký kraj",(IF(AND(I273&gt;=51202,I273&lt;=51401),"Liberecký kraj",(IF(AND(I273&gt;=53002,I273&lt;=53976),"Pardubický kraj",(IF(AND(I273&gt;=56002,I273&lt;=57201),"Pardubický kraj",(IF(AND(I273&gt;=60200,I273&lt;=67201),"Jihomoravský kraj",(IF(AND(I273&gt;=67801,I273&lt;=68501),"Jihomoravský kraj",(IF(AND(I273&gt;=69002,I273&lt;=69801),"Jihomoravský kraj",(IF(AND(I273&gt;=68601,I273&lt;=68801),"Zlínský kraj",(IF(AND(I273&gt;=75501,I273&lt;=76901),"Zlínský kraj",(IF(AND(I273&gt;=70030,I273&lt;=74901),"Moravskoslezský kraj",(IF(AND(I273&gt;=75000,I273&lt;=75368),"Olomoucký kraj",(IF(AND(I273&gt;=77200,I273&lt;=79862),"Olomoucký kraj",(IF(AND(I273&gt;=50011,I273&lt;=50301),"Královéhradecký kraj",(IF(AND(I273&gt;=54301,I273&lt;=54303),"Královéhradecký kraj","0")))))))))))))))))))))))))))))))))))))))))))))))</f>
        <v>Praha</v>
      </c>
      <c r="AB273" t="s">
        <v>998</v>
      </c>
      <c r="AD273" t="s">
        <v>998</v>
      </c>
      <c r="AE273" t="s">
        <v>1515</v>
      </c>
      <c r="AF273" t="s">
        <v>998</v>
      </c>
      <c r="AG273" s="107">
        <v>0</v>
      </c>
      <c r="AH273" s="107">
        <v>0</v>
      </c>
      <c r="AI273" s="107">
        <v>0</v>
      </c>
      <c r="AJ273" t="s">
        <v>1012</v>
      </c>
    </row>
    <row r="274" spans="1:37" x14ac:dyDescent="0.45">
      <c r="A274" t="s">
        <v>1268</v>
      </c>
      <c r="B274" t="s">
        <v>11872</v>
      </c>
      <c r="C274" t="s">
        <v>990</v>
      </c>
      <c r="D274" t="s">
        <v>11873</v>
      </c>
      <c r="E274" t="s">
        <v>992</v>
      </c>
      <c r="F274" t="s">
        <v>11874</v>
      </c>
      <c r="G274">
        <v>13</v>
      </c>
      <c r="H274" t="s">
        <v>1267</v>
      </c>
      <c r="I274">
        <v>12800</v>
      </c>
      <c r="K274" t="s">
        <v>11875</v>
      </c>
      <c r="L274" s="106">
        <v>33865</v>
      </c>
      <c r="M274">
        <v>11179760</v>
      </c>
      <c r="N274" t="s">
        <v>2063</v>
      </c>
      <c r="O274" t="s">
        <v>1173</v>
      </c>
      <c r="P274" t="s">
        <v>997</v>
      </c>
      <c r="R274" s="109" t="str">
        <f>IF(OR(P274="SB",Q274="SB"),"SB",0)</f>
        <v>SB</v>
      </c>
      <c r="T274" s="110">
        <v>12590</v>
      </c>
      <c r="U274" t="s">
        <v>19634</v>
      </c>
      <c r="V274" s="113" t="str">
        <f>IF(AND(I274&gt;=10000,I274&lt;=19900),"Praha",(IF(AND(I274&gt;=25001,I274&lt;=29501),"Středočeský kraj",(IF(AND(I274&gt;=30100,I274&lt;=34972),"Středočeský kraj",(IF(AND(I274&gt;=35002,I274&lt;=36271),"Karlovarský kraj",(IF(AND(I274&gt;=37001,I274&lt;=39201),"Jihočeský kraj",(IF(AND(I274&gt;=39701,I274&lt;=39901),"Jihočeský kraj",(IF(AND(I274&gt;=39301,I274&lt;=39601),"Kraj Vysočina",(IF(AND(I274&gt;=58001,I274&lt;=59501),"Kraj Vysočina",(IF(AND(I274&gt;=67401,I274&lt;=67602),"Kraj Vysočina",(IF(AND(I274&gt;=40001,I274&lt;=44101),"Ústecký kraj",(IF(AND(I274&gt;=46001,I274&lt;=47201),"Liberecký kraj",(IF(AND(I274&gt;=51202,I274&lt;=51401),"Liberecký kraj",(IF(AND(I274&gt;=53002,I274&lt;=53976),"Pardubický kraj",(IF(AND(I274&gt;=56002,I274&lt;=57201),"Pardubický kraj",(IF(AND(I274&gt;=60200,I274&lt;=67201),"Jihomoravský kraj",(IF(AND(I274&gt;=67801,I274&lt;=68501),"Jihomoravský kraj",(IF(AND(I274&gt;=69002,I274&lt;=69801),"Jihomoravský kraj",(IF(AND(I274&gt;=68601,I274&lt;=68801),"Zlínský kraj",(IF(AND(I274&gt;=75501,I274&lt;=76901),"Zlínský kraj",(IF(AND(I274&gt;=70030,I274&lt;=74901),"Moravskoslezský kraj",(IF(AND(I274&gt;=75000,I274&lt;=75368),"Olomoucký kraj",(IF(AND(I274&gt;=77200,I274&lt;=79862),"Olomoucký kraj",(IF(AND(I274&gt;=50011,I274&lt;=50301),"Královéhradecký kraj",(IF(AND(I274&gt;=54301,I274&lt;=54303),"Královéhradecký kraj","0")))))))))))))))))))))))))))))))))))))))))))))))</f>
        <v>Praha</v>
      </c>
      <c r="W274" s="111">
        <v>12590</v>
      </c>
      <c r="X274" s="111" t="s">
        <v>19633</v>
      </c>
      <c r="AB274" t="s">
        <v>11876</v>
      </c>
      <c r="AD274" t="s">
        <v>1024</v>
      </c>
      <c r="AE274" t="s">
        <v>1515</v>
      </c>
      <c r="AF274" t="s">
        <v>998</v>
      </c>
      <c r="AG274" s="107">
        <v>0</v>
      </c>
      <c r="AH274" s="107">
        <v>0</v>
      </c>
      <c r="AI274" s="107">
        <v>0</v>
      </c>
      <c r="AJ274" t="s">
        <v>1012</v>
      </c>
    </row>
    <row r="275" spans="1:37" x14ac:dyDescent="0.45">
      <c r="A275" t="s">
        <v>1407</v>
      </c>
      <c r="B275" t="s">
        <v>7991</v>
      </c>
      <c r="C275" t="s">
        <v>1002</v>
      </c>
      <c r="D275" t="s">
        <v>7992</v>
      </c>
      <c r="E275" t="s">
        <v>992</v>
      </c>
      <c r="F275" t="s">
        <v>7993</v>
      </c>
      <c r="G275">
        <v>10</v>
      </c>
      <c r="H275" t="s">
        <v>1267</v>
      </c>
      <c r="I275">
        <v>12800</v>
      </c>
      <c r="J275">
        <v>737688568</v>
      </c>
      <c r="K275" t="s">
        <v>7994</v>
      </c>
      <c r="L275" s="106">
        <v>34280</v>
      </c>
      <c r="M275">
        <v>14161195</v>
      </c>
      <c r="N275" t="s">
        <v>1155</v>
      </c>
      <c r="O275" t="s">
        <v>1023</v>
      </c>
      <c r="P275" t="s">
        <v>997</v>
      </c>
      <c r="R275" s="109" t="str">
        <f>IF(OR(P275="SB",Q275="SB"),"SB",0)</f>
        <v>SB</v>
      </c>
      <c r="T275" s="110" t="s">
        <v>998</v>
      </c>
      <c r="V275" s="113" t="str">
        <f>IF(AND(I275&gt;=10000,I275&lt;=19900),"Praha",(IF(AND(I275&gt;=25001,I275&lt;=29501),"Středočeský kraj",(IF(AND(I275&gt;=30100,I275&lt;=34972),"Středočeský kraj",(IF(AND(I275&gt;=35002,I275&lt;=36271),"Karlovarský kraj",(IF(AND(I275&gt;=37001,I275&lt;=39201),"Jihočeský kraj",(IF(AND(I275&gt;=39701,I275&lt;=39901),"Jihočeský kraj",(IF(AND(I275&gt;=39301,I275&lt;=39601),"Kraj Vysočina",(IF(AND(I275&gt;=58001,I275&lt;=59501),"Kraj Vysočina",(IF(AND(I275&gt;=67401,I275&lt;=67602),"Kraj Vysočina",(IF(AND(I275&gt;=40001,I275&lt;=44101),"Ústecký kraj",(IF(AND(I275&gt;=46001,I275&lt;=47201),"Liberecký kraj",(IF(AND(I275&gt;=51202,I275&lt;=51401),"Liberecký kraj",(IF(AND(I275&gt;=53002,I275&lt;=53976),"Pardubický kraj",(IF(AND(I275&gt;=56002,I275&lt;=57201),"Pardubický kraj",(IF(AND(I275&gt;=60200,I275&lt;=67201),"Jihomoravský kraj",(IF(AND(I275&gt;=67801,I275&lt;=68501),"Jihomoravský kraj",(IF(AND(I275&gt;=69002,I275&lt;=69801),"Jihomoravský kraj",(IF(AND(I275&gt;=68601,I275&lt;=68801),"Zlínský kraj",(IF(AND(I275&gt;=75501,I275&lt;=76901),"Zlínský kraj",(IF(AND(I275&gt;=70030,I275&lt;=74901),"Moravskoslezský kraj",(IF(AND(I275&gt;=75000,I275&lt;=75368),"Olomoucký kraj",(IF(AND(I275&gt;=77200,I275&lt;=79862),"Olomoucký kraj",(IF(AND(I275&gt;=50011,I275&lt;=50301),"Královéhradecký kraj",(IF(AND(I275&gt;=54301,I275&lt;=54303),"Královéhradecký kraj","0")))))))))))))))))))))))))))))))))))))))))))))))</f>
        <v>Praha</v>
      </c>
      <c r="AB275" t="s">
        <v>998</v>
      </c>
      <c r="AD275" t="s">
        <v>998</v>
      </c>
      <c r="AE275" t="s">
        <v>998</v>
      </c>
      <c r="AF275" t="s">
        <v>998</v>
      </c>
      <c r="AG275" s="107">
        <v>300</v>
      </c>
      <c r="AH275" s="107">
        <v>0</v>
      </c>
      <c r="AI275" s="107">
        <v>0</v>
      </c>
      <c r="AJ275" t="s">
        <v>999</v>
      </c>
      <c r="AK275" s="106">
        <v>44924</v>
      </c>
    </row>
    <row r="276" spans="1:37" x14ac:dyDescent="0.45">
      <c r="A276" t="s">
        <v>1026</v>
      </c>
      <c r="B276" t="s">
        <v>17742</v>
      </c>
      <c r="C276" t="s">
        <v>990</v>
      </c>
      <c r="D276" t="s">
        <v>17743</v>
      </c>
      <c r="E276" t="s">
        <v>992</v>
      </c>
      <c r="F276" t="s">
        <v>17744</v>
      </c>
      <c r="G276">
        <v>5</v>
      </c>
      <c r="H276" t="s">
        <v>1267</v>
      </c>
      <c r="I276">
        <v>12800</v>
      </c>
      <c r="J276">
        <v>777931582</v>
      </c>
      <c r="K276" t="s">
        <v>17745</v>
      </c>
      <c r="L276" s="106">
        <v>38325</v>
      </c>
      <c r="M276">
        <v>10589979</v>
      </c>
      <c r="N276" t="s">
        <v>996</v>
      </c>
      <c r="O276" t="s">
        <v>12</v>
      </c>
      <c r="P276" t="s">
        <v>997</v>
      </c>
      <c r="R276" s="109" t="str">
        <f>IF(OR(P276="SB",Q276="SB"),"SB",0)</f>
        <v>SB</v>
      </c>
      <c r="V276" s="113" t="str">
        <f>IF(AND(I276&gt;=10000,I276&lt;=19900),"Praha",(IF(AND(I276&gt;=25001,I276&lt;=29501),"Středočeský kraj",(IF(AND(I276&gt;=30100,I276&lt;=34972),"Středočeský kraj",(IF(AND(I276&gt;=35002,I276&lt;=36271),"Karlovarský kraj",(IF(AND(I276&gt;=37001,I276&lt;=39201),"Jihočeský kraj",(IF(AND(I276&gt;=39701,I276&lt;=39901),"Jihočeský kraj",(IF(AND(I276&gt;=39301,I276&lt;=39601),"Kraj Vysočina",(IF(AND(I276&gt;=58001,I276&lt;=59501),"Kraj Vysočina",(IF(AND(I276&gt;=67401,I276&lt;=67602),"Kraj Vysočina",(IF(AND(I276&gt;=40001,I276&lt;=44101),"Ústecký kraj",(IF(AND(I276&gt;=46001,I276&lt;=47201),"Liberecký kraj",(IF(AND(I276&gt;=51202,I276&lt;=51401),"Liberecký kraj",(IF(AND(I276&gt;=53002,I276&lt;=53976),"Pardubický kraj",(IF(AND(I276&gt;=56002,I276&lt;=57201),"Pardubický kraj",(IF(AND(I276&gt;=60200,I276&lt;=67201),"Jihomoravský kraj",(IF(AND(I276&gt;=67801,I276&lt;=68501),"Jihomoravský kraj",(IF(AND(I276&gt;=69002,I276&lt;=69801),"Jihomoravský kraj",(IF(AND(I276&gt;=68601,I276&lt;=68801),"Zlínský kraj",(IF(AND(I276&gt;=75501,I276&lt;=76901),"Zlínský kraj",(IF(AND(I276&gt;=70030,I276&lt;=74901),"Moravskoslezský kraj",(IF(AND(I276&gt;=75000,I276&lt;=75368),"Olomoucký kraj",(IF(AND(I276&gt;=77200,I276&lt;=79862),"Olomoucký kraj",(IF(AND(I276&gt;=50011,I276&lt;=50301),"Královéhradecký kraj",(IF(AND(I276&gt;=54301,I276&lt;=54303),"Královéhradecký kraj","0")))))))))))))))))))))))))))))))))))))))))))))))</f>
        <v>Praha</v>
      </c>
      <c r="AD276" t="s">
        <v>998</v>
      </c>
      <c r="AE276" t="s">
        <v>998</v>
      </c>
      <c r="AF276" t="s">
        <v>998</v>
      </c>
      <c r="AG276" s="107">
        <v>300</v>
      </c>
      <c r="AH276" s="107">
        <v>0</v>
      </c>
      <c r="AI276" s="107">
        <v>0</v>
      </c>
      <c r="AJ276" t="s">
        <v>999</v>
      </c>
      <c r="AK276" s="106">
        <v>44924</v>
      </c>
    </row>
    <row r="277" spans="1:37" x14ac:dyDescent="0.45">
      <c r="A277" t="s">
        <v>1026</v>
      </c>
      <c r="B277" t="s">
        <v>14982</v>
      </c>
      <c r="C277" t="s">
        <v>990</v>
      </c>
      <c r="D277" t="s">
        <v>14983</v>
      </c>
      <c r="E277" t="s">
        <v>992</v>
      </c>
      <c r="F277" t="s">
        <v>7993</v>
      </c>
      <c r="G277">
        <v>42</v>
      </c>
      <c r="H277" t="s">
        <v>1267</v>
      </c>
      <c r="I277">
        <v>12812</v>
      </c>
      <c r="J277">
        <v>777043506</v>
      </c>
      <c r="K277" t="s">
        <v>14984</v>
      </c>
      <c r="L277" s="106">
        <v>28898</v>
      </c>
      <c r="M277">
        <v>10594932</v>
      </c>
      <c r="N277" t="s">
        <v>996</v>
      </c>
      <c r="O277" t="s">
        <v>12</v>
      </c>
      <c r="P277" t="s">
        <v>997</v>
      </c>
      <c r="R277" s="109" t="str">
        <f>IF(OR(P277="SB",Q277="SB"),"SB",0)</f>
        <v>SB</v>
      </c>
      <c r="T277" s="110">
        <v>10637</v>
      </c>
      <c r="U277" t="s">
        <v>19633</v>
      </c>
      <c r="V277" s="113" t="str">
        <f>IF(AND(I277&gt;=10000,I277&lt;=19900),"Praha",(IF(AND(I277&gt;=25001,I277&lt;=29501),"Středočeský kraj",(IF(AND(I277&gt;=30100,I277&lt;=34972),"Středočeský kraj",(IF(AND(I277&gt;=35002,I277&lt;=36271),"Karlovarský kraj",(IF(AND(I277&gt;=37001,I277&lt;=39201),"Jihočeský kraj",(IF(AND(I277&gt;=39701,I277&lt;=39901),"Jihočeský kraj",(IF(AND(I277&gt;=39301,I277&lt;=39601),"Kraj Vysočina",(IF(AND(I277&gt;=58001,I277&lt;=59501),"Kraj Vysočina",(IF(AND(I277&gt;=67401,I277&lt;=67602),"Kraj Vysočina",(IF(AND(I277&gt;=40001,I277&lt;=44101),"Ústecký kraj",(IF(AND(I277&gt;=46001,I277&lt;=47201),"Liberecký kraj",(IF(AND(I277&gt;=51202,I277&lt;=51401),"Liberecký kraj",(IF(AND(I277&gt;=53002,I277&lt;=53976),"Pardubický kraj",(IF(AND(I277&gt;=56002,I277&lt;=57201),"Pardubický kraj",(IF(AND(I277&gt;=60200,I277&lt;=67201),"Jihomoravský kraj",(IF(AND(I277&gt;=67801,I277&lt;=68501),"Jihomoravský kraj",(IF(AND(I277&gt;=69002,I277&lt;=69801),"Jihomoravský kraj",(IF(AND(I277&gt;=68601,I277&lt;=68801),"Zlínský kraj",(IF(AND(I277&gt;=75501,I277&lt;=76901),"Zlínský kraj",(IF(AND(I277&gt;=70030,I277&lt;=74901),"Moravskoslezský kraj",(IF(AND(I277&gt;=75000,I277&lt;=75368),"Olomoucký kraj",(IF(AND(I277&gt;=77200,I277&lt;=79862),"Olomoucký kraj",(IF(AND(I277&gt;=50011,I277&lt;=50301),"Královéhradecký kraj",(IF(AND(I277&gt;=54301,I277&lt;=54303),"Královéhradecký kraj","0")))))))))))))))))))))))))))))))))))))))))))))))</f>
        <v>Praha</v>
      </c>
      <c r="AD277" t="s">
        <v>998</v>
      </c>
      <c r="AE277" t="s">
        <v>998</v>
      </c>
      <c r="AF277" t="s">
        <v>998</v>
      </c>
      <c r="AG277" s="107">
        <v>0</v>
      </c>
      <c r="AH277" s="107">
        <v>0</v>
      </c>
      <c r="AI277" s="107">
        <v>0</v>
      </c>
      <c r="AJ277" t="s">
        <v>1012</v>
      </c>
    </row>
    <row r="278" spans="1:37" x14ac:dyDescent="0.45">
      <c r="A278" t="s">
        <v>1156</v>
      </c>
      <c r="B278" t="s">
        <v>6921</v>
      </c>
      <c r="C278" t="s">
        <v>990</v>
      </c>
      <c r="D278" t="s">
        <v>6922</v>
      </c>
      <c r="E278" t="s">
        <v>992</v>
      </c>
      <c r="F278" t="s">
        <v>3766</v>
      </c>
      <c r="G278">
        <v>11</v>
      </c>
      <c r="H278" t="s">
        <v>1236</v>
      </c>
      <c r="I278">
        <v>13000</v>
      </c>
      <c r="K278" t="s">
        <v>6923</v>
      </c>
      <c r="L278" s="106">
        <v>31046</v>
      </c>
      <c r="M278">
        <v>10424776</v>
      </c>
      <c r="N278" t="s">
        <v>996</v>
      </c>
      <c r="O278" t="s">
        <v>12</v>
      </c>
      <c r="P278" t="s">
        <v>997</v>
      </c>
      <c r="R278" s="109" t="str">
        <f>IF(OR(P278="SB",Q278="SB"),"SB",0)</f>
        <v>SB</v>
      </c>
      <c r="T278" s="110">
        <v>10291</v>
      </c>
      <c r="U278" t="s">
        <v>19633</v>
      </c>
      <c r="V278" s="113" t="str">
        <f>IF(AND(I278&gt;=10000,I278&lt;=19900),"Praha",(IF(AND(I278&gt;=25001,I278&lt;=29501),"Středočeský kraj",(IF(AND(I278&gt;=30100,I278&lt;=34972),"Středočeský kraj",(IF(AND(I278&gt;=35002,I278&lt;=36271),"Karlovarský kraj",(IF(AND(I278&gt;=37001,I278&lt;=39201),"Jihočeský kraj",(IF(AND(I278&gt;=39701,I278&lt;=39901),"Jihočeský kraj",(IF(AND(I278&gt;=39301,I278&lt;=39601),"Kraj Vysočina",(IF(AND(I278&gt;=58001,I278&lt;=59501),"Kraj Vysočina",(IF(AND(I278&gt;=67401,I278&lt;=67602),"Kraj Vysočina",(IF(AND(I278&gt;=40001,I278&lt;=44101),"Ústecký kraj",(IF(AND(I278&gt;=46001,I278&lt;=47201),"Liberecký kraj",(IF(AND(I278&gt;=51202,I278&lt;=51401),"Liberecký kraj",(IF(AND(I278&gt;=53002,I278&lt;=53976),"Pardubický kraj",(IF(AND(I278&gt;=56002,I278&lt;=57201),"Pardubický kraj",(IF(AND(I278&gt;=60200,I278&lt;=67201),"Jihomoravský kraj",(IF(AND(I278&gt;=67801,I278&lt;=68501),"Jihomoravský kraj",(IF(AND(I278&gt;=69002,I278&lt;=69801),"Jihomoravský kraj",(IF(AND(I278&gt;=68601,I278&lt;=68801),"Zlínský kraj",(IF(AND(I278&gt;=75501,I278&lt;=76901),"Zlínský kraj",(IF(AND(I278&gt;=70030,I278&lt;=74901),"Moravskoslezský kraj",(IF(AND(I278&gt;=75000,I278&lt;=75368),"Olomoucký kraj",(IF(AND(I278&gt;=77200,I278&lt;=79862),"Olomoucký kraj",(IF(AND(I278&gt;=50011,I278&lt;=50301),"Královéhradecký kraj",(IF(AND(I278&gt;=54301,I278&lt;=54303),"Královéhradecký kraj","0")))))))))))))))))))))))))))))))))))))))))))))))</f>
        <v>Praha</v>
      </c>
      <c r="AD278" t="s">
        <v>998</v>
      </c>
      <c r="AE278" t="s">
        <v>998</v>
      </c>
      <c r="AF278" t="s">
        <v>998</v>
      </c>
      <c r="AG278" s="107">
        <v>0</v>
      </c>
      <c r="AH278" s="107">
        <v>0</v>
      </c>
      <c r="AI278" s="107">
        <v>0</v>
      </c>
      <c r="AJ278" t="s">
        <v>1012</v>
      </c>
    </row>
    <row r="279" spans="1:37" x14ac:dyDescent="0.45">
      <c r="A279" t="s">
        <v>1007</v>
      </c>
      <c r="B279" t="s">
        <v>18607</v>
      </c>
      <c r="C279" t="s">
        <v>990</v>
      </c>
      <c r="D279" t="s">
        <v>18608</v>
      </c>
      <c r="E279" t="s">
        <v>992</v>
      </c>
      <c r="F279" t="s">
        <v>3277</v>
      </c>
      <c r="G279">
        <v>14</v>
      </c>
      <c r="H279" t="s">
        <v>5634</v>
      </c>
      <c r="I279">
        <v>13000</v>
      </c>
      <c r="J279">
        <v>22272766</v>
      </c>
      <c r="K279" t="s">
        <v>18609</v>
      </c>
      <c r="L279" s="106">
        <v>30554</v>
      </c>
      <c r="M279">
        <v>10599578</v>
      </c>
      <c r="N279" t="s">
        <v>996</v>
      </c>
      <c r="O279" t="s">
        <v>12</v>
      </c>
      <c r="P279" t="s">
        <v>997</v>
      </c>
      <c r="R279" s="109" t="str">
        <f>IF(OR(P279="SB",Q279="SB"),"SB",0)</f>
        <v>SB</v>
      </c>
      <c r="T279" s="110">
        <v>10668</v>
      </c>
      <c r="U279" t="s">
        <v>19633</v>
      </c>
      <c r="V279" s="113" t="str">
        <f>IF(AND(I279&gt;=10000,I279&lt;=19900),"Praha",(IF(AND(I279&gt;=25001,I279&lt;=29501),"Středočeský kraj",(IF(AND(I279&gt;=30100,I279&lt;=34972),"Středočeský kraj",(IF(AND(I279&gt;=35002,I279&lt;=36271),"Karlovarský kraj",(IF(AND(I279&gt;=37001,I279&lt;=39201),"Jihočeský kraj",(IF(AND(I279&gt;=39701,I279&lt;=39901),"Jihočeský kraj",(IF(AND(I279&gt;=39301,I279&lt;=39601),"Kraj Vysočina",(IF(AND(I279&gt;=58001,I279&lt;=59501),"Kraj Vysočina",(IF(AND(I279&gt;=67401,I279&lt;=67602),"Kraj Vysočina",(IF(AND(I279&gt;=40001,I279&lt;=44101),"Ústecký kraj",(IF(AND(I279&gt;=46001,I279&lt;=47201),"Liberecký kraj",(IF(AND(I279&gt;=51202,I279&lt;=51401),"Liberecký kraj",(IF(AND(I279&gt;=53002,I279&lt;=53976),"Pardubický kraj",(IF(AND(I279&gt;=56002,I279&lt;=57201),"Pardubický kraj",(IF(AND(I279&gt;=60200,I279&lt;=67201),"Jihomoravský kraj",(IF(AND(I279&gt;=67801,I279&lt;=68501),"Jihomoravský kraj",(IF(AND(I279&gt;=69002,I279&lt;=69801),"Jihomoravský kraj",(IF(AND(I279&gt;=68601,I279&lt;=68801),"Zlínský kraj",(IF(AND(I279&gt;=75501,I279&lt;=76901),"Zlínský kraj",(IF(AND(I279&gt;=70030,I279&lt;=74901),"Moravskoslezský kraj",(IF(AND(I279&gt;=75000,I279&lt;=75368),"Olomoucký kraj",(IF(AND(I279&gt;=77200,I279&lt;=79862),"Olomoucký kraj",(IF(AND(I279&gt;=50011,I279&lt;=50301),"Královéhradecký kraj",(IF(AND(I279&gt;=54301,I279&lt;=54303),"Královéhradecký kraj","0")))))))))))))))))))))))))))))))))))))))))))))))</f>
        <v>Praha</v>
      </c>
      <c r="AD279" t="s">
        <v>998</v>
      </c>
      <c r="AE279" t="s">
        <v>998</v>
      </c>
      <c r="AF279" t="s">
        <v>998</v>
      </c>
      <c r="AG279" s="107">
        <v>0</v>
      </c>
      <c r="AH279" s="107">
        <v>0</v>
      </c>
      <c r="AI279" s="107">
        <v>0</v>
      </c>
      <c r="AJ279" t="s">
        <v>1012</v>
      </c>
    </row>
    <row r="280" spans="1:37" x14ac:dyDescent="0.45">
      <c r="A280" t="s">
        <v>1161</v>
      </c>
      <c r="B280" t="s">
        <v>12776</v>
      </c>
      <c r="C280" t="s">
        <v>990</v>
      </c>
      <c r="D280" t="s">
        <v>12783</v>
      </c>
      <c r="E280" t="s">
        <v>992</v>
      </c>
      <c r="F280" t="s">
        <v>12784</v>
      </c>
      <c r="G280">
        <v>17</v>
      </c>
      <c r="H280" t="s">
        <v>1236</v>
      </c>
      <c r="I280">
        <v>13000</v>
      </c>
      <c r="J280">
        <v>606214798</v>
      </c>
      <c r="K280" t="s">
        <v>12785</v>
      </c>
      <c r="L280" s="106">
        <v>36494</v>
      </c>
      <c r="M280">
        <v>10603218</v>
      </c>
      <c r="N280" t="s">
        <v>996</v>
      </c>
      <c r="O280" t="s">
        <v>12</v>
      </c>
      <c r="P280" t="s">
        <v>997</v>
      </c>
      <c r="R280" s="109" t="str">
        <f>IF(OR(P280="SB",Q280="SB"),"SB",0)</f>
        <v>SB</v>
      </c>
      <c r="T280" s="110">
        <v>10699</v>
      </c>
      <c r="U280" t="s">
        <v>19633</v>
      </c>
      <c r="V280" s="113" t="str">
        <f>IF(AND(I280&gt;=10000,I280&lt;=19900),"Praha",(IF(AND(I280&gt;=25001,I280&lt;=29501),"Středočeský kraj",(IF(AND(I280&gt;=30100,I280&lt;=34972),"Středočeský kraj",(IF(AND(I280&gt;=35002,I280&lt;=36271),"Karlovarský kraj",(IF(AND(I280&gt;=37001,I280&lt;=39201),"Jihočeský kraj",(IF(AND(I280&gt;=39701,I280&lt;=39901),"Jihočeský kraj",(IF(AND(I280&gt;=39301,I280&lt;=39601),"Kraj Vysočina",(IF(AND(I280&gt;=58001,I280&lt;=59501),"Kraj Vysočina",(IF(AND(I280&gt;=67401,I280&lt;=67602),"Kraj Vysočina",(IF(AND(I280&gt;=40001,I280&lt;=44101),"Ústecký kraj",(IF(AND(I280&gt;=46001,I280&lt;=47201),"Liberecký kraj",(IF(AND(I280&gt;=51202,I280&lt;=51401),"Liberecký kraj",(IF(AND(I280&gt;=53002,I280&lt;=53976),"Pardubický kraj",(IF(AND(I280&gt;=56002,I280&lt;=57201),"Pardubický kraj",(IF(AND(I280&gt;=60200,I280&lt;=67201),"Jihomoravský kraj",(IF(AND(I280&gt;=67801,I280&lt;=68501),"Jihomoravský kraj",(IF(AND(I280&gt;=69002,I280&lt;=69801),"Jihomoravský kraj",(IF(AND(I280&gt;=68601,I280&lt;=68801),"Zlínský kraj",(IF(AND(I280&gt;=75501,I280&lt;=76901),"Zlínský kraj",(IF(AND(I280&gt;=70030,I280&lt;=74901),"Moravskoslezský kraj",(IF(AND(I280&gt;=75000,I280&lt;=75368),"Olomoucký kraj",(IF(AND(I280&gt;=77200,I280&lt;=79862),"Olomoucký kraj",(IF(AND(I280&gt;=50011,I280&lt;=50301),"Královéhradecký kraj",(IF(AND(I280&gt;=54301,I280&lt;=54303),"Královéhradecký kraj","0")))))))))))))))))))))))))))))))))))))))))))))))</f>
        <v>Praha</v>
      </c>
      <c r="AD280" t="s">
        <v>998</v>
      </c>
      <c r="AE280" t="s">
        <v>998</v>
      </c>
      <c r="AF280" t="s">
        <v>998</v>
      </c>
      <c r="AG280" s="107">
        <v>300</v>
      </c>
      <c r="AH280" s="107">
        <v>0</v>
      </c>
      <c r="AI280" s="107">
        <v>0</v>
      </c>
      <c r="AJ280" t="s">
        <v>999</v>
      </c>
      <c r="AK280" s="106">
        <v>44924</v>
      </c>
    </row>
    <row r="281" spans="1:37" x14ac:dyDescent="0.45">
      <c r="A281" t="s">
        <v>8105</v>
      </c>
      <c r="B281" t="s">
        <v>14404</v>
      </c>
      <c r="C281" t="s">
        <v>990</v>
      </c>
      <c r="D281" t="s">
        <v>14405</v>
      </c>
      <c r="E281" t="s">
        <v>992</v>
      </c>
      <c r="F281" t="s">
        <v>14406</v>
      </c>
      <c r="G281">
        <v>5</v>
      </c>
      <c r="H281" t="s">
        <v>1236</v>
      </c>
      <c r="I281">
        <v>13000</v>
      </c>
      <c r="K281" t="s">
        <v>14407</v>
      </c>
      <c r="L281" s="106">
        <v>29299</v>
      </c>
      <c r="M281">
        <v>10736489</v>
      </c>
      <c r="N281" t="s">
        <v>996</v>
      </c>
      <c r="O281" t="s">
        <v>12</v>
      </c>
      <c r="P281" t="s">
        <v>997</v>
      </c>
      <c r="R281" s="109" t="str">
        <f>IF(OR(P281="SB",Q281="SB"),"SB",0)</f>
        <v>SB</v>
      </c>
      <c r="T281" s="110">
        <v>11065</v>
      </c>
      <c r="U281" t="s">
        <v>19633</v>
      </c>
      <c r="V281" s="113" t="str">
        <f>IF(AND(I281&gt;=10000,I281&lt;=19900),"Praha",(IF(AND(I281&gt;=25001,I281&lt;=29501),"Středočeský kraj",(IF(AND(I281&gt;=30100,I281&lt;=34972),"Středočeský kraj",(IF(AND(I281&gt;=35002,I281&lt;=36271),"Karlovarský kraj",(IF(AND(I281&gt;=37001,I281&lt;=39201),"Jihočeský kraj",(IF(AND(I281&gt;=39701,I281&lt;=39901),"Jihočeský kraj",(IF(AND(I281&gt;=39301,I281&lt;=39601),"Kraj Vysočina",(IF(AND(I281&gt;=58001,I281&lt;=59501),"Kraj Vysočina",(IF(AND(I281&gt;=67401,I281&lt;=67602),"Kraj Vysočina",(IF(AND(I281&gt;=40001,I281&lt;=44101),"Ústecký kraj",(IF(AND(I281&gt;=46001,I281&lt;=47201),"Liberecký kraj",(IF(AND(I281&gt;=51202,I281&lt;=51401),"Liberecký kraj",(IF(AND(I281&gt;=53002,I281&lt;=53976),"Pardubický kraj",(IF(AND(I281&gt;=56002,I281&lt;=57201),"Pardubický kraj",(IF(AND(I281&gt;=60200,I281&lt;=67201),"Jihomoravský kraj",(IF(AND(I281&gt;=67801,I281&lt;=68501),"Jihomoravský kraj",(IF(AND(I281&gt;=69002,I281&lt;=69801),"Jihomoravský kraj",(IF(AND(I281&gt;=68601,I281&lt;=68801),"Zlínský kraj",(IF(AND(I281&gt;=75501,I281&lt;=76901),"Zlínský kraj",(IF(AND(I281&gt;=70030,I281&lt;=74901),"Moravskoslezský kraj",(IF(AND(I281&gt;=75000,I281&lt;=75368),"Olomoucký kraj",(IF(AND(I281&gt;=77200,I281&lt;=79862),"Olomoucký kraj",(IF(AND(I281&gt;=50011,I281&lt;=50301),"Královéhradecký kraj",(IF(AND(I281&gt;=54301,I281&lt;=54303),"Královéhradecký kraj","0")))))))))))))))))))))))))))))))))))))))))))))))</f>
        <v>Praha</v>
      </c>
      <c r="AD281" t="s">
        <v>998</v>
      </c>
      <c r="AE281" t="s">
        <v>998</v>
      </c>
      <c r="AF281" t="s">
        <v>998</v>
      </c>
      <c r="AG281" s="107">
        <v>0</v>
      </c>
      <c r="AH281" s="107">
        <v>0</v>
      </c>
      <c r="AI281" s="107">
        <v>0</v>
      </c>
      <c r="AJ281" t="s">
        <v>1012</v>
      </c>
    </row>
    <row r="282" spans="1:37" x14ac:dyDescent="0.45">
      <c r="A282" t="s">
        <v>1169</v>
      </c>
      <c r="B282" t="s">
        <v>1342</v>
      </c>
      <c r="C282" t="s">
        <v>990</v>
      </c>
      <c r="D282" t="s">
        <v>1345</v>
      </c>
      <c r="E282" t="s">
        <v>992</v>
      </c>
      <c r="F282" t="s">
        <v>1346</v>
      </c>
      <c r="G282">
        <v>5</v>
      </c>
      <c r="H282" t="s">
        <v>1236</v>
      </c>
      <c r="I282">
        <v>13000</v>
      </c>
      <c r="K282" t="s">
        <v>1347</v>
      </c>
      <c r="L282" s="106">
        <v>30970</v>
      </c>
      <c r="M282">
        <v>10744270</v>
      </c>
      <c r="N282" t="s">
        <v>996</v>
      </c>
      <c r="O282" t="s">
        <v>12</v>
      </c>
      <c r="P282" t="s">
        <v>997</v>
      </c>
      <c r="R282" s="109" t="str">
        <f>IF(OR(P282="SB",Q282="SB"),"SB",0)</f>
        <v>SB</v>
      </c>
      <c r="T282" s="110">
        <v>11142</v>
      </c>
      <c r="U282" t="s">
        <v>19633</v>
      </c>
      <c r="V282" s="113" t="str">
        <f>IF(AND(I282&gt;=10000,I282&lt;=19900),"Praha",(IF(AND(I282&gt;=25001,I282&lt;=29501),"Středočeský kraj",(IF(AND(I282&gt;=30100,I282&lt;=34972),"Středočeský kraj",(IF(AND(I282&gt;=35002,I282&lt;=36271),"Karlovarský kraj",(IF(AND(I282&gt;=37001,I282&lt;=39201),"Jihočeský kraj",(IF(AND(I282&gt;=39701,I282&lt;=39901),"Jihočeský kraj",(IF(AND(I282&gt;=39301,I282&lt;=39601),"Kraj Vysočina",(IF(AND(I282&gt;=58001,I282&lt;=59501),"Kraj Vysočina",(IF(AND(I282&gt;=67401,I282&lt;=67602),"Kraj Vysočina",(IF(AND(I282&gt;=40001,I282&lt;=44101),"Ústecký kraj",(IF(AND(I282&gt;=46001,I282&lt;=47201),"Liberecký kraj",(IF(AND(I282&gt;=51202,I282&lt;=51401),"Liberecký kraj",(IF(AND(I282&gt;=53002,I282&lt;=53976),"Pardubický kraj",(IF(AND(I282&gt;=56002,I282&lt;=57201),"Pardubický kraj",(IF(AND(I282&gt;=60200,I282&lt;=67201),"Jihomoravský kraj",(IF(AND(I282&gt;=67801,I282&lt;=68501),"Jihomoravský kraj",(IF(AND(I282&gt;=69002,I282&lt;=69801),"Jihomoravský kraj",(IF(AND(I282&gt;=68601,I282&lt;=68801),"Zlínský kraj",(IF(AND(I282&gt;=75501,I282&lt;=76901),"Zlínský kraj",(IF(AND(I282&gt;=70030,I282&lt;=74901),"Moravskoslezský kraj",(IF(AND(I282&gt;=75000,I282&lt;=75368),"Olomoucký kraj",(IF(AND(I282&gt;=77200,I282&lt;=79862),"Olomoucký kraj",(IF(AND(I282&gt;=50011,I282&lt;=50301),"Královéhradecký kraj",(IF(AND(I282&gt;=54301,I282&lt;=54303),"Královéhradecký kraj","0")))))))))))))))))))))))))))))))))))))))))))))))</f>
        <v>Praha</v>
      </c>
      <c r="AD282" t="s">
        <v>998</v>
      </c>
      <c r="AE282" t="s">
        <v>998</v>
      </c>
      <c r="AF282" t="s">
        <v>998</v>
      </c>
      <c r="AG282" s="107">
        <v>0</v>
      </c>
      <c r="AH282" s="107">
        <v>0</v>
      </c>
      <c r="AI282" s="107">
        <v>0</v>
      </c>
      <c r="AJ282" t="s">
        <v>1012</v>
      </c>
    </row>
    <row r="283" spans="1:37" x14ac:dyDescent="0.45">
      <c r="A283" t="s">
        <v>12786</v>
      </c>
      <c r="B283" t="s">
        <v>12776</v>
      </c>
      <c r="C283" t="s">
        <v>990</v>
      </c>
      <c r="D283" t="s">
        <v>12787</v>
      </c>
      <c r="E283" t="s">
        <v>992</v>
      </c>
      <c r="F283" t="s">
        <v>12784</v>
      </c>
      <c r="G283">
        <v>17</v>
      </c>
      <c r="H283" t="s">
        <v>1236</v>
      </c>
      <c r="I283">
        <v>13000</v>
      </c>
      <c r="K283" t="s">
        <v>12782</v>
      </c>
      <c r="L283" s="106">
        <v>29733</v>
      </c>
      <c r="M283">
        <v>10857438</v>
      </c>
      <c r="N283" t="s">
        <v>996</v>
      </c>
      <c r="O283" t="s">
        <v>12</v>
      </c>
      <c r="P283" t="s">
        <v>997</v>
      </c>
      <c r="R283" s="109" t="str">
        <f>IF(OR(P283="SB",Q283="SB"),"SB",0)</f>
        <v>SB</v>
      </c>
      <c r="T283" s="110">
        <v>11753</v>
      </c>
      <c r="U283" t="s">
        <v>19633</v>
      </c>
      <c r="V283" s="113" t="str">
        <f>IF(AND(I283&gt;=10000,I283&lt;=19900),"Praha",(IF(AND(I283&gt;=25001,I283&lt;=29501),"Středočeský kraj",(IF(AND(I283&gt;=30100,I283&lt;=34972),"Středočeský kraj",(IF(AND(I283&gt;=35002,I283&lt;=36271),"Karlovarský kraj",(IF(AND(I283&gt;=37001,I283&lt;=39201),"Jihočeský kraj",(IF(AND(I283&gt;=39701,I283&lt;=39901),"Jihočeský kraj",(IF(AND(I283&gt;=39301,I283&lt;=39601),"Kraj Vysočina",(IF(AND(I283&gt;=58001,I283&lt;=59501),"Kraj Vysočina",(IF(AND(I283&gt;=67401,I283&lt;=67602),"Kraj Vysočina",(IF(AND(I283&gt;=40001,I283&lt;=44101),"Ústecký kraj",(IF(AND(I283&gt;=46001,I283&lt;=47201),"Liberecký kraj",(IF(AND(I283&gt;=51202,I283&lt;=51401),"Liberecký kraj",(IF(AND(I283&gt;=53002,I283&lt;=53976),"Pardubický kraj",(IF(AND(I283&gt;=56002,I283&lt;=57201),"Pardubický kraj",(IF(AND(I283&gt;=60200,I283&lt;=67201),"Jihomoravský kraj",(IF(AND(I283&gt;=67801,I283&lt;=68501),"Jihomoravský kraj",(IF(AND(I283&gt;=69002,I283&lt;=69801),"Jihomoravský kraj",(IF(AND(I283&gt;=68601,I283&lt;=68801),"Zlínský kraj",(IF(AND(I283&gt;=75501,I283&lt;=76901),"Zlínský kraj",(IF(AND(I283&gt;=70030,I283&lt;=74901),"Moravskoslezský kraj",(IF(AND(I283&gt;=75000,I283&lt;=75368),"Olomoucký kraj",(IF(AND(I283&gt;=77200,I283&lt;=79862),"Olomoucký kraj",(IF(AND(I283&gt;=50011,I283&lt;=50301),"Královéhradecký kraj",(IF(AND(I283&gt;=54301,I283&lt;=54303),"Královéhradecký kraj","0")))))))))))))))))))))))))))))))))))))))))))))))</f>
        <v>Praha</v>
      </c>
      <c r="AD283" t="s">
        <v>998</v>
      </c>
      <c r="AE283" t="s">
        <v>998</v>
      </c>
      <c r="AF283" t="s">
        <v>998</v>
      </c>
      <c r="AG283" s="107">
        <v>0</v>
      </c>
      <c r="AH283" s="107">
        <v>0</v>
      </c>
      <c r="AI283" s="107">
        <v>0</v>
      </c>
      <c r="AJ283" t="s">
        <v>1012</v>
      </c>
    </row>
    <row r="284" spans="1:37" x14ac:dyDescent="0.45">
      <c r="A284" t="s">
        <v>1708</v>
      </c>
      <c r="B284" t="s">
        <v>16486</v>
      </c>
      <c r="C284" t="s">
        <v>990</v>
      </c>
      <c r="D284" t="s">
        <v>16487</v>
      </c>
      <c r="E284" t="s">
        <v>992</v>
      </c>
      <c r="F284" t="s">
        <v>9190</v>
      </c>
      <c r="G284">
        <v>3</v>
      </c>
      <c r="H284" t="s">
        <v>1236</v>
      </c>
      <c r="I284">
        <v>13000</v>
      </c>
      <c r="J284">
        <v>777100169</v>
      </c>
      <c r="K284" t="s">
        <v>16488</v>
      </c>
      <c r="L284" s="106">
        <v>30476</v>
      </c>
      <c r="M284">
        <v>10587656</v>
      </c>
      <c r="N284" t="s">
        <v>996</v>
      </c>
      <c r="O284" t="s">
        <v>12</v>
      </c>
      <c r="P284" t="s">
        <v>997</v>
      </c>
      <c r="R284" s="109" t="str">
        <f>IF(OR(P284="SB",Q284="SB"),"SB",0)</f>
        <v>SB</v>
      </c>
      <c r="T284" s="110">
        <v>12203</v>
      </c>
      <c r="U284" t="s">
        <v>19633</v>
      </c>
      <c r="V284" s="113" t="str">
        <f>IF(AND(I284&gt;=10000,I284&lt;=19900),"Praha",(IF(AND(I284&gt;=25001,I284&lt;=29501),"Středočeský kraj",(IF(AND(I284&gt;=30100,I284&lt;=34972),"Středočeský kraj",(IF(AND(I284&gt;=35002,I284&lt;=36271),"Karlovarský kraj",(IF(AND(I284&gt;=37001,I284&lt;=39201),"Jihočeský kraj",(IF(AND(I284&gt;=39701,I284&lt;=39901),"Jihočeský kraj",(IF(AND(I284&gt;=39301,I284&lt;=39601),"Kraj Vysočina",(IF(AND(I284&gt;=58001,I284&lt;=59501),"Kraj Vysočina",(IF(AND(I284&gt;=67401,I284&lt;=67602),"Kraj Vysočina",(IF(AND(I284&gt;=40001,I284&lt;=44101),"Ústecký kraj",(IF(AND(I284&gt;=46001,I284&lt;=47201),"Liberecký kraj",(IF(AND(I284&gt;=51202,I284&lt;=51401),"Liberecký kraj",(IF(AND(I284&gt;=53002,I284&lt;=53976),"Pardubický kraj",(IF(AND(I284&gt;=56002,I284&lt;=57201),"Pardubický kraj",(IF(AND(I284&gt;=60200,I284&lt;=67201),"Jihomoravský kraj",(IF(AND(I284&gt;=67801,I284&lt;=68501),"Jihomoravský kraj",(IF(AND(I284&gt;=69002,I284&lt;=69801),"Jihomoravský kraj",(IF(AND(I284&gt;=68601,I284&lt;=68801),"Zlínský kraj",(IF(AND(I284&gt;=75501,I284&lt;=76901),"Zlínský kraj",(IF(AND(I284&gt;=70030,I284&lt;=74901),"Moravskoslezský kraj",(IF(AND(I284&gt;=75000,I284&lt;=75368),"Olomoucký kraj",(IF(AND(I284&gt;=77200,I284&lt;=79862),"Olomoucký kraj",(IF(AND(I284&gt;=50011,I284&lt;=50301),"Královéhradecký kraj",(IF(AND(I284&gt;=54301,I284&lt;=54303),"Královéhradecký kraj","0")))))))))))))))))))))))))))))))))))))))))))))))</f>
        <v>Praha</v>
      </c>
      <c r="AD284" t="s">
        <v>998</v>
      </c>
      <c r="AE284" t="s">
        <v>998</v>
      </c>
      <c r="AF284" t="s">
        <v>998</v>
      </c>
      <c r="AG284" s="107">
        <v>0</v>
      </c>
      <c r="AH284" s="107">
        <v>0</v>
      </c>
      <c r="AI284" s="107">
        <v>0</v>
      </c>
      <c r="AJ284" t="s">
        <v>1012</v>
      </c>
    </row>
    <row r="285" spans="1:37" x14ac:dyDescent="0.45">
      <c r="A285" t="s">
        <v>1133</v>
      </c>
      <c r="B285" t="s">
        <v>8946</v>
      </c>
      <c r="C285" t="s">
        <v>990</v>
      </c>
      <c r="D285" t="s">
        <v>8964</v>
      </c>
      <c r="E285" t="s">
        <v>992</v>
      </c>
      <c r="F285" t="s">
        <v>1841</v>
      </c>
      <c r="G285">
        <v>37</v>
      </c>
      <c r="H285" t="s">
        <v>1236</v>
      </c>
      <c r="I285">
        <v>13000</v>
      </c>
      <c r="K285" t="s">
        <v>8965</v>
      </c>
      <c r="L285" s="106">
        <v>27592</v>
      </c>
      <c r="M285">
        <v>11018500</v>
      </c>
      <c r="N285" t="s">
        <v>1698</v>
      </c>
      <c r="O285" t="s">
        <v>12</v>
      </c>
      <c r="P285" t="s">
        <v>997</v>
      </c>
      <c r="R285" s="109" t="str">
        <f>IF(OR(P285="SB",Q285="SB"),"SB",0)</f>
        <v>SB</v>
      </c>
      <c r="T285" s="110">
        <v>12582</v>
      </c>
      <c r="U285" t="s">
        <v>19633</v>
      </c>
      <c r="V285" s="113" t="str">
        <f>IF(AND(I285&gt;=10000,I285&lt;=19900),"Praha",(IF(AND(I285&gt;=25001,I285&lt;=29501),"Středočeský kraj",(IF(AND(I285&gt;=30100,I285&lt;=34972),"Středočeský kraj",(IF(AND(I285&gt;=35002,I285&lt;=36271),"Karlovarský kraj",(IF(AND(I285&gt;=37001,I285&lt;=39201),"Jihočeský kraj",(IF(AND(I285&gt;=39701,I285&lt;=39901),"Jihočeský kraj",(IF(AND(I285&gt;=39301,I285&lt;=39601),"Kraj Vysočina",(IF(AND(I285&gt;=58001,I285&lt;=59501),"Kraj Vysočina",(IF(AND(I285&gt;=67401,I285&lt;=67602),"Kraj Vysočina",(IF(AND(I285&gt;=40001,I285&lt;=44101),"Ústecký kraj",(IF(AND(I285&gt;=46001,I285&lt;=47201),"Liberecký kraj",(IF(AND(I285&gt;=51202,I285&lt;=51401),"Liberecký kraj",(IF(AND(I285&gt;=53002,I285&lt;=53976),"Pardubický kraj",(IF(AND(I285&gt;=56002,I285&lt;=57201),"Pardubický kraj",(IF(AND(I285&gt;=60200,I285&lt;=67201),"Jihomoravský kraj",(IF(AND(I285&gt;=67801,I285&lt;=68501),"Jihomoravský kraj",(IF(AND(I285&gt;=69002,I285&lt;=69801),"Jihomoravský kraj",(IF(AND(I285&gt;=68601,I285&lt;=68801),"Zlínský kraj",(IF(AND(I285&gt;=75501,I285&lt;=76901),"Zlínský kraj",(IF(AND(I285&gt;=70030,I285&lt;=74901),"Moravskoslezský kraj",(IF(AND(I285&gt;=75000,I285&lt;=75368),"Olomoucký kraj",(IF(AND(I285&gt;=77200,I285&lt;=79862),"Olomoucký kraj",(IF(AND(I285&gt;=50011,I285&lt;=50301),"Královéhradecký kraj",(IF(AND(I285&gt;=54301,I285&lt;=54303),"Královéhradecký kraj","0")))))))))))))))))))))))))))))))))))))))))))))))</f>
        <v>Praha</v>
      </c>
      <c r="AD285" t="s">
        <v>998</v>
      </c>
      <c r="AE285" t="s">
        <v>998</v>
      </c>
      <c r="AF285" t="s">
        <v>998</v>
      </c>
      <c r="AG285" s="107">
        <v>0</v>
      </c>
      <c r="AH285" s="107">
        <v>0</v>
      </c>
      <c r="AI285" s="107">
        <v>0</v>
      </c>
      <c r="AJ285" t="s">
        <v>1012</v>
      </c>
    </row>
    <row r="286" spans="1:37" x14ac:dyDescent="0.45">
      <c r="A286" t="s">
        <v>2428</v>
      </c>
      <c r="B286" t="s">
        <v>7315</v>
      </c>
      <c r="C286" t="s">
        <v>1002</v>
      </c>
      <c r="D286" t="s">
        <v>7316</v>
      </c>
      <c r="E286" t="s">
        <v>992</v>
      </c>
      <c r="F286" t="s">
        <v>7317</v>
      </c>
      <c r="G286">
        <v>29</v>
      </c>
      <c r="H286" t="s">
        <v>7318</v>
      </c>
      <c r="I286">
        <v>13000</v>
      </c>
      <c r="K286" t="s">
        <v>7319</v>
      </c>
      <c r="L286" s="106">
        <v>30651</v>
      </c>
      <c r="M286">
        <v>10869360</v>
      </c>
      <c r="N286" t="s">
        <v>996</v>
      </c>
      <c r="O286" t="s">
        <v>12</v>
      </c>
      <c r="P286" t="s">
        <v>997</v>
      </c>
      <c r="R286" s="109" t="str">
        <f>IF(OR(P286="SB",Q286="SB"),"SB",0)</f>
        <v>SB</v>
      </c>
      <c r="T286" s="110">
        <v>51605</v>
      </c>
      <c r="U286" t="s">
        <v>19633</v>
      </c>
      <c r="V286" s="113" t="str">
        <f>IF(AND(I286&gt;=10000,I286&lt;=19900),"Praha",(IF(AND(I286&gt;=25001,I286&lt;=29501),"Středočeský kraj",(IF(AND(I286&gt;=30100,I286&lt;=34972),"Středočeský kraj",(IF(AND(I286&gt;=35002,I286&lt;=36271),"Karlovarský kraj",(IF(AND(I286&gt;=37001,I286&lt;=39201),"Jihočeský kraj",(IF(AND(I286&gt;=39701,I286&lt;=39901),"Jihočeský kraj",(IF(AND(I286&gt;=39301,I286&lt;=39601),"Kraj Vysočina",(IF(AND(I286&gt;=58001,I286&lt;=59501),"Kraj Vysočina",(IF(AND(I286&gt;=67401,I286&lt;=67602),"Kraj Vysočina",(IF(AND(I286&gt;=40001,I286&lt;=44101),"Ústecký kraj",(IF(AND(I286&gt;=46001,I286&lt;=47201),"Liberecký kraj",(IF(AND(I286&gt;=51202,I286&lt;=51401),"Liberecký kraj",(IF(AND(I286&gt;=53002,I286&lt;=53976),"Pardubický kraj",(IF(AND(I286&gt;=56002,I286&lt;=57201),"Pardubický kraj",(IF(AND(I286&gt;=60200,I286&lt;=67201),"Jihomoravský kraj",(IF(AND(I286&gt;=67801,I286&lt;=68501),"Jihomoravský kraj",(IF(AND(I286&gt;=69002,I286&lt;=69801),"Jihomoravský kraj",(IF(AND(I286&gt;=68601,I286&lt;=68801),"Zlínský kraj",(IF(AND(I286&gt;=75501,I286&lt;=76901),"Zlínský kraj",(IF(AND(I286&gt;=70030,I286&lt;=74901),"Moravskoslezský kraj",(IF(AND(I286&gt;=75000,I286&lt;=75368),"Olomoucký kraj",(IF(AND(I286&gt;=77200,I286&lt;=79862),"Olomoucký kraj",(IF(AND(I286&gt;=50011,I286&lt;=50301),"Královéhradecký kraj",(IF(AND(I286&gt;=54301,I286&lt;=54303),"Královéhradecký kraj","0")))))))))))))))))))))))))))))))))))))))))))))))</f>
        <v>Praha</v>
      </c>
      <c r="AD286" t="s">
        <v>998</v>
      </c>
      <c r="AE286" t="s">
        <v>998</v>
      </c>
      <c r="AF286" t="s">
        <v>998</v>
      </c>
      <c r="AG286" s="107">
        <v>0</v>
      </c>
      <c r="AH286" s="107">
        <v>0</v>
      </c>
      <c r="AI286" s="107">
        <v>0</v>
      </c>
      <c r="AJ286" t="s">
        <v>1012</v>
      </c>
    </row>
    <row r="287" spans="1:37" x14ac:dyDescent="0.45">
      <c r="A287" t="s">
        <v>1035</v>
      </c>
      <c r="B287" t="s">
        <v>17906</v>
      </c>
      <c r="C287" t="s">
        <v>1002</v>
      </c>
      <c r="D287" t="s">
        <v>17907</v>
      </c>
      <c r="E287" t="s">
        <v>992</v>
      </c>
      <c r="F287" t="s">
        <v>5592</v>
      </c>
      <c r="G287">
        <v>162</v>
      </c>
      <c r="H287" t="s">
        <v>1236</v>
      </c>
      <c r="I287">
        <v>13000</v>
      </c>
      <c r="K287" t="s">
        <v>17908</v>
      </c>
      <c r="L287" s="106">
        <v>31232</v>
      </c>
      <c r="M287">
        <v>10874616</v>
      </c>
      <c r="N287" t="s">
        <v>996</v>
      </c>
      <c r="O287" t="s">
        <v>12</v>
      </c>
      <c r="P287" t="s">
        <v>997</v>
      </c>
      <c r="R287" s="109" t="str">
        <f>IF(OR(P287="SB",Q287="SB"),"SB",0)</f>
        <v>SB</v>
      </c>
      <c r="T287" s="110">
        <v>51912</v>
      </c>
      <c r="U287" t="s">
        <v>19633</v>
      </c>
      <c r="V287" s="113" t="str">
        <f>IF(AND(I287&gt;=10000,I287&lt;=19900),"Praha",(IF(AND(I287&gt;=25001,I287&lt;=29501),"Středočeský kraj",(IF(AND(I287&gt;=30100,I287&lt;=34972),"Středočeský kraj",(IF(AND(I287&gt;=35002,I287&lt;=36271),"Karlovarský kraj",(IF(AND(I287&gt;=37001,I287&lt;=39201),"Jihočeský kraj",(IF(AND(I287&gt;=39701,I287&lt;=39901),"Jihočeský kraj",(IF(AND(I287&gt;=39301,I287&lt;=39601),"Kraj Vysočina",(IF(AND(I287&gt;=58001,I287&lt;=59501),"Kraj Vysočina",(IF(AND(I287&gt;=67401,I287&lt;=67602),"Kraj Vysočina",(IF(AND(I287&gt;=40001,I287&lt;=44101),"Ústecký kraj",(IF(AND(I287&gt;=46001,I287&lt;=47201),"Liberecký kraj",(IF(AND(I287&gt;=51202,I287&lt;=51401),"Liberecký kraj",(IF(AND(I287&gt;=53002,I287&lt;=53976),"Pardubický kraj",(IF(AND(I287&gt;=56002,I287&lt;=57201),"Pardubický kraj",(IF(AND(I287&gt;=60200,I287&lt;=67201),"Jihomoravský kraj",(IF(AND(I287&gt;=67801,I287&lt;=68501),"Jihomoravský kraj",(IF(AND(I287&gt;=69002,I287&lt;=69801),"Jihomoravský kraj",(IF(AND(I287&gt;=68601,I287&lt;=68801),"Zlínský kraj",(IF(AND(I287&gt;=75501,I287&lt;=76901),"Zlínský kraj",(IF(AND(I287&gt;=70030,I287&lt;=74901),"Moravskoslezský kraj",(IF(AND(I287&gt;=75000,I287&lt;=75368),"Olomoucký kraj",(IF(AND(I287&gt;=77200,I287&lt;=79862),"Olomoucký kraj",(IF(AND(I287&gt;=50011,I287&lt;=50301),"Královéhradecký kraj",(IF(AND(I287&gt;=54301,I287&lt;=54303),"Královéhradecký kraj","0")))))))))))))))))))))))))))))))))))))))))))))))</f>
        <v>Praha</v>
      </c>
      <c r="AD287" t="s">
        <v>998</v>
      </c>
      <c r="AE287" t="s">
        <v>998</v>
      </c>
      <c r="AF287" t="s">
        <v>998</v>
      </c>
      <c r="AG287" s="107">
        <v>0</v>
      </c>
      <c r="AH287" s="107">
        <v>0</v>
      </c>
      <c r="AI287" s="107">
        <v>0</v>
      </c>
      <c r="AJ287" t="s">
        <v>1012</v>
      </c>
    </row>
    <row r="288" spans="1:37" x14ac:dyDescent="0.45">
      <c r="A288" t="s">
        <v>1284</v>
      </c>
      <c r="B288" t="s">
        <v>3115</v>
      </c>
      <c r="C288" t="s">
        <v>1002</v>
      </c>
      <c r="D288" t="s">
        <v>3116</v>
      </c>
      <c r="E288" t="s">
        <v>992</v>
      </c>
      <c r="F288" t="s">
        <v>3117</v>
      </c>
      <c r="G288" t="s">
        <v>3118</v>
      </c>
      <c r="H288" t="s">
        <v>1062</v>
      </c>
      <c r="I288">
        <v>13000</v>
      </c>
      <c r="J288">
        <v>605560867</v>
      </c>
      <c r="K288" t="s">
        <v>3119</v>
      </c>
      <c r="L288" s="106">
        <v>39477</v>
      </c>
      <c r="M288">
        <v>15518791</v>
      </c>
      <c r="N288" t="s">
        <v>1589</v>
      </c>
      <c r="O288" t="s">
        <v>1050</v>
      </c>
      <c r="P288" t="s">
        <v>997</v>
      </c>
      <c r="R288" s="109" t="str">
        <f>IF(OR(P288="SB",Q288="SB"),"SB",0)</f>
        <v>SB</v>
      </c>
      <c r="T288" s="110">
        <v>2020138</v>
      </c>
      <c r="U288" t="s">
        <v>19633</v>
      </c>
      <c r="V288" s="113" t="str">
        <f>IF(AND(I288&gt;=10000,I288&lt;=19900),"Praha",(IF(AND(I288&gt;=25001,I288&lt;=29501),"Středočeský kraj",(IF(AND(I288&gt;=30100,I288&lt;=34972),"Středočeský kraj",(IF(AND(I288&gt;=35002,I288&lt;=36271),"Karlovarský kraj",(IF(AND(I288&gt;=37001,I288&lt;=39201),"Jihočeský kraj",(IF(AND(I288&gt;=39701,I288&lt;=39901),"Jihočeský kraj",(IF(AND(I288&gt;=39301,I288&lt;=39601),"Kraj Vysočina",(IF(AND(I288&gt;=58001,I288&lt;=59501),"Kraj Vysočina",(IF(AND(I288&gt;=67401,I288&lt;=67602),"Kraj Vysočina",(IF(AND(I288&gt;=40001,I288&lt;=44101),"Ústecký kraj",(IF(AND(I288&gt;=46001,I288&lt;=47201),"Liberecký kraj",(IF(AND(I288&gt;=51202,I288&lt;=51401),"Liberecký kraj",(IF(AND(I288&gt;=53002,I288&lt;=53976),"Pardubický kraj",(IF(AND(I288&gt;=56002,I288&lt;=57201),"Pardubický kraj",(IF(AND(I288&gt;=60200,I288&lt;=67201),"Jihomoravský kraj",(IF(AND(I288&gt;=67801,I288&lt;=68501),"Jihomoravský kraj",(IF(AND(I288&gt;=69002,I288&lt;=69801),"Jihomoravský kraj",(IF(AND(I288&gt;=68601,I288&lt;=68801),"Zlínský kraj",(IF(AND(I288&gt;=75501,I288&lt;=76901),"Zlínský kraj",(IF(AND(I288&gt;=70030,I288&lt;=74901),"Moravskoslezský kraj",(IF(AND(I288&gt;=75000,I288&lt;=75368),"Olomoucký kraj",(IF(AND(I288&gt;=77200,I288&lt;=79862),"Olomoucký kraj",(IF(AND(I288&gt;=50011,I288&lt;=50301),"Královéhradecký kraj",(IF(AND(I288&gt;=54301,I288&lt;=54303),"Královéhradecký kraj","0")))))))))))))))))))))))))))))))))))))))))))))))</f>
        <v>Praha</v>
      </c>
      <c r="AD288" t="s">
        <v>998</v>
      </c>
      <c r="AE288" t="s">
        <v>998</v>
      </c>
      <c r="AF288" t="s">
        <v>998</v>
      </c>
      <c r="AG288" s="107">
        <v>0</v>
      </c>
      <c r="AH288" s="107">
        <v>0</v>
      </c>
      <c r="AI288" s="107">
        <v>0</v>
      </c>
      <c r="AJ288" t="s">
        <v>1012</v>
      </c>
    </row>
    <row r="289" spans="1:37" x14ac:dyDescent="0.45">
      <c r="A289" t="s">
        <v>1216</v>
      </c>
      <c r="B289" t="s">
        <v>3386</v>
      </c>
      <c r="C289" t="s">
        <v>1002</v>
      </c>
      <c r="D289" t="s">
        <v>3390</v>
      </c>
      <c r="E289" t="s">
        <v>992</v>
      </c>
      <c r="F289" t="s">
        <v>3391</v>
      </c>
      <c r="G289">
        <v>23</v>
      </c>
      <c r="H289" t="s">
        <v>1236</v>
      </c>
      <c r="I289">
        <v>13000</v>
      </c>
      <c r="K289" t="s">
        <v>3392</v>
      </c>
      <c r="L289" s="106">
        <v>39032</v>
      </c>
      <c r="M289">
        <v>15742396</v>
      </c>
      <c r="N289" t="s">
        <v>2063</v>
      </c>
      <c r="O289" t="s">
        <v>1173</v>
      </c>
      <c r="P289" t="s">
        <v>997</v>
      </c>
      <c r="R289" s="109" t="str">
        <f>IF(OR(P289="SB",Q289="SB"),"SB",0)</f>
        <v>SB</v>
      </c>
      <c r="T289" s="110">
        <v>2021110</v>
      </c>
      <c r="U289" t="s">
        <v>19633</v>
      </c>
      <c r="V289" s="113" t="str">
        <f>IF(AND(I289&gt;=10000,I289&lt;=19900),"Praha",(IF(AND(I289&gt;=25001,I289&lt;=29501),"Středočeský kraj",(IF(AND(I289&gt;=30100,I289&lt;=34972),"Středočeský kraj",(IF(AND(I289&gt;=35002,I289&lt;=36271),"Karlovarský kraj",(IF(AND(I289&gt;=37001,I289&lt;=39201),"Jihočeský kraj",(IF(AND(I289&gt;=39701,I289&lt;=39901),"Jihočeský kraj",(IF(AND(I289&gt;=39301,I289&lt;=39601),"Kraj Vysočina",(IF(AND(I289&gt;=58001,I289&lt;=59501),"Kraj Vysočina",(IF(AND(I289&gt;=67401,I289&lt;=67602),"Kraj Vysočina",(IF(AND(I289&gt;=40001,I289&lt;=44101),"Ústecký kraj",(IF(AND(I289&gt;=46001,I289&lt;=47201),"Liberecký kraj",(IF(AND(I289&gt;=51202,I289&lt;=51401),"Liberecký kraj",(IF(AND(I289&gt;=53002,I289&lt;=53976),"Pardubický kraj",(IF(AND(I289&gt;=56002,I289&lt;=57201),"Pardubický kraj",(IF(AND(I289&gt;=60200,I289&lt;=67201),"Jihomoravský kraj",(IF(AND(I289&gt;=67801,I289&lt;=68501),"Jihomoravský kraj",(IF(AND(I289&gt;=69002,I289&lt;=69801),"Jihomoravský kraj",(IF(AND(I289&gt;=68601,I289&lt;=68801),"Zlínský kraj",(IF(AND(I289&gt;=75501,I289&lt;=76901),"Zlínský kraj",(IF(AND(I289&gt;=70030,I289&lt;=74901),"Moravskoslezský kraj",(IF(AND(I289&gt;=75000,I289&lt;=75368),"Olomoucký kraj",(IF(AND(I289&gt;=77200,I289&lt;=79862),"Olomoucký kraj",(IF(AND(I289&gt;=50011,I289&lt;=50301),"Královéhradecký kraj",(IF(AND(I289&gt;=54301,I289&lt;=54303),"Královéhradecký kraj","0")))))))))))))))))))))))))))))))))))))))))))))))</f>
        <v>Praha</v>
      </c>
      <c r="AD289" t="s">
        <v>998</v>
      </c>
      <c r="AE289" t="s">
        <v>998</v>
      </c>
      <c r="AF289" t="s">
        <v>998</v>
      </c>
      <c r="AG289" s="107">
        <v>0</v>
      </c>
      <c r="AH289" s="107">
        <v>0</v>
      </c>
      <c r="AI289" s="107">
        <v>0</v>
      </c>
      <c r="AJ289" t="s">
        <v>1012</v>
      </c>
    </row>
    <row r="290" spans="1:37" x14ac:dyDescent="0.45">
      <c r="A290" t="s">
        <v>1111</v>
      </c>
      <c r="B290" t="s">
        <v>13213</v>
      </c>
      <c r="C290" t="s">
        <v>1002</v>
      </c>
      <c r="D290" t="s">
        <v>13214</v>
      </c>
      <c r="E290" t="s">
        <v>992</v>
      </c>
      <c r="F290" t="s">
        <v>12855</v>
      </c>
      <c r="G290">
        <v>27</v>
      </c>
      <c r="H290" t="s">
        <v>1236</v>
      </c>
      <c r="I290">
        <v>13000</v>
      </c>
      <c r="K290" t="s">
        <v>13215</v>
      </c>
      <c r="L290" s="106">
        <v>34044</v>
      </c>
      <c r="M290">
        <v>10835917</v>
      </c>
      <c r="N290" t="s">
        <v>1257</v>
      </c>
      <c r="O290" t="s">
        <v>12</v>
      </c>
      <c r="P290" t="s">
        <v>997</v>
      </c>
      <c r="Q290" t="s">
        <v>997</v>
      </c>
      <c r="R290" s="109" t="str">
        <f>IF(OR(P290="SB",Q290="SB"),"SB",0)</f>
        <v>SB</v>
      </c>
      <c r="T290" s="110">
        <v>52329</v>
      </c>
      <c r="U290" t="s">
        <v>19634</v>
      </c>
      <c r="V290" s="113" t="str">
        <f>IF(AND(I290&gt;=10000,I290&lt;=19900),"Praha",(IF(AND(I290&gt;=25001,I290&lt;=29501),"Středočeský kraj",(IF(AND(I290&gt;=30100,I290&lt;=34972),"Středočeský kraj",(IF(AND(I290&gt;=35002,I290&lt;=36271),"Karlovarský kraj",(IF(AND(I290&gt;=37001,I290&lt;=39201),"Jihočeský kraj",(IF(AND(I290&gt;=39701,I290&lt;=39901),"Jihočeský kraj",(IF(AND(I290&gt;=39301,I290&lt;=39601),"Kraj Vysočina",(IF(AND(I290&gt;=58001,I290&lt;=59501),"Kraj Vysočina",(IF(AND(I290&gt;=67401,I290&lt;=67602),"Kraj Vysočina",(IF(AND(I290&gt;=40001,I290&lt;=44101),"Ústecký kraj",(IF(AND(I290&gt;=46001,I290&lt;=47201),"Liberecký kraj",(IF(AND(I290&gt;=51202,I290&lt;=51401),"Liberecký kraj",(IF(AND(I290&gt;=53002,I290&lt;=53976),"Pardubický kraj",(IF(AND(I290&gt;=56002,I290&lt;=57201),"Pardubický kraj",(IF(AND(I290&gt;=60200,I290&lt;=67201),"Jihomoravský kraj",(IF(AND(I290&gt;=67801,I290&lt;=68501),"Jihomoravský kraj",(IF(AND(I290&gt;=69002,I290&lt;=69801),"Jihomoravský kraj",(IF(AND(I290&gt;=68601,I290&lt;=68801),"Zlínský kraj",(IF(AND(I290&gt;=75501,I290&lt;=76901),"Zlínský kraj",(IF(AND(I290&gt;=70030,I290&lt;=74901),"Moravskoslezský kraj",(IF(AND(I290&gt;=75000,I290&lt;=75368),"Olomoucký kraj",(IF(AND(I290&gt;=77200,I290&lt;=79862),"Olomoucký kraj",(IF(AND(I290&gt;=50011,I290&lt;=50301),"Královéhradecký kraj",(IF(AND(I290&gt;=54301,I290&lt;=54303),"Královéhradecký kraj","0")))))))))))))))))))))))))))))))))))))))))))))))</f>
        <v>Praha</v>
      </c>
      <c r="W290" s="111">
        <v>52329</v>
      </c>
      <c r="X290" s="111" t="s">
        <v>19633</v>
      </c>
      <c r="AD290" t="s">
        <v>998</v>
      </c>
      <c r="AE290" t="s">
        <v>998</v>
      </c>
      <c r="AF290" t="s">
        <v>998</v>
      </c>
      <c r="AG290" s="107">
        <v>300</v>
      </c>
      <c r="AH290" s="107">
        <v>0</v>
      </c>
      <c r="AI290" s="107">
        <v>0</v>
      </c>
      <c r="AJ290" t="s">
        <v>999</v>
      </c>
      <c r="AK290" s="106">
        <v>44893</v>
      </c>
    </row>
    <row r="291" spans="1:37" x14ac:dyDescent="0.45">
      <c r="A291" t="s">
        <v>1007</v>
      </c>
      <c r="B291" t="s">
        <v>1703</v>
      </c>
      <c r="C291" t="s">
        <v>990</v>
      </c>
      <c r="D291" t="s">
        <v>1704</v>
      </c>
      <c r="E291" t="s">
        <v>992</v>
      </c>
      <c r="F291" t="s">
        <v>1705</v>
      </c>
      <c r="G291">
        <v>354</v>
      </c>
      <c r="H291" t="s">
        <v>1236</v>
      </c>
      <c r="I291">
        <v>13000</v>
      </c>
      <c r="K291" t="s">
        <v>1706</v>
      </c>
      <c r="L291" s="106">
        <v>32311</v>
      </c>
      <c r="M291">
        <v>12980627</v>
      </c>
      <c r="N291" t="s">
        <v>996</v>
      </c>
      <c r="O291" t="s">
        <v>12</v>
      </c>
      <c r="P291" t="s">
        <v>997</v>
      </c>
      <c r="R291" s="109" t="str">
        <f>IF(OR(P291="SB",Q291="SB"),"SB",0)</f>
        <v>SB</v>
      </c>
      <c r="T291" s="110" t="s">
        <v>998</v>
      </c>
      <c r="V291" s="113" t="str">
        <f>IF(AND(I291&gt;=10000,I291&lt;=19900),"Praha",(IF(AND(I291&gt;=25001,I291&lt;=29501),"Středočeský kraj",(IF(AND(I291&gt;=30100,I291&lt;=34972),"Středočeský kraj",(IF(AND(I291&gt;=35002,I291&lt;=36271),"Karlovarský kraj",(IF(AND(I291&gt;=37001,I291&lt;=39201),"Jihočeský kraj",(IF(AND(I291&gt;=39701,I291&lt;=39901),"Jihočeský kraj",(IF(AND(I291&gt;=39301,I291&lt;=39601),"Kraj Vysočina",(IF(AND(I291&gt;=58001,I291&lt;=59501),"Kraj Vysočina",(IF(AND(I291&gt;=67401,I291&lt;=67602),"Kraj Vysočina",(IF(AND(I291&gt;=40001,I291&lt;=44101),"Ústecký kraj",(IF(AND(I291&gt;=46001,I291&lt;=47201),"Liberecký kraj",(IF(AND(I291&gt;=51202,I291&lt;=51401),"Liberecký kraj",(IF(AND(I291&gt;=53002,I291&lt;=53976),"Pardubický kraj",(IF(AND(I291&gt;=56002,I291&lt;=57201),"Pardubický kraj",(IF(AND(I291&gt;=60200,I291&lt;=67201),"Jihomoravský kraj",(IF(AND(I291&gt;=67801,I291&lt;=68501),"Jihomoravský kraj",(IF(AND(I291&gt;=69002,I291&lt;=69801),"Jihomoravský kraj",(IF(AND(I291&gt;=68601,I291&lt;=68801),"Zlínský kraj",(IF(AND(I291&gt;=75501,I291&lt;=76901),"Zlínský kraj",(IF(AND(I291&gt;=70030,I291&lt;=74901),"Moravskoslezský kraj",(IF(AND(I291&gt;=75000,I291&lt;=75368),"Olomoucký kraj",(IF(AND(I291&gt;=77200,I291&lt;=79862),"Olomoucký kraj",(IF(AND(I291&gt;=50011,I291&lt;=50301),"Královéhradecký kraj",(IF(AND(I291&gt;=54301,I291&lt;=54303),"Královéhradecký kraj","0")))))))))))))))))))))))))))))))))))))))))))))))</f>
        <v>Praha</v>
      </c>
      <c r="AB291" t="s">
        <v>998</v>
      </c>
      <c r="AD291" t="s">
        <v>998</v>
      </c>
      <c r="AE291" t="s">
        <v>998</v>
      </c>
      <c r="AF291" t="s">
        <v>998</v>
      </c>
      <c r="AG291" s="107">
        <v>0</v>
      </c>
      <c r="AH291" s="107">
        <v>0</v>
      </c>
      <c r="AI291" s="107">
        <v>0</v>
      </c>
      <c r="AJ291" t="s">
        <v>1012</v>
      </c>
    </row>
    <row r="292" spans="1:37" x14ac:dyDescent="0.45">
      <c r="A292" t="s">
        <v>1694</v>
      </c>
      <c r="B292" t="s">
        <v>2219</v>
      </c>
      <c r="C292" t="s">
        <v>1002</v>
      </c>
      <c r="D292" t="s">
        <v>2220</v>
      </c>
      <c r="E292" t="s">
        <v>992</v>
      </c>
      <c r="F292" t="s">
        <v>2221</v>
      </c>
      <c r="G292">
        <v>12</v>
      </c>
      <c r="H292" t="s">
        <v>1236</v>
      </c>
      <c r="I292">
        <v>13000</v>
      </c>
      <c r="K292" t="s">
        <v>2222</v>
      </c>
      <c r="L292" s="106">
        <v>26554</v>
      </c>
      <c r="M292">
        <v>12916767</v>
      </c>
      <c r="N292" t="s">
        <v>996</v>
      </c>
      <c r="O292" t="s">
        <v>12</v>
      </c>
      <c r="P292" t="s">
        <v>997</v>
      </c>
      <c r="R292" s="109" t="str">
        <f>IF(OR(P292="SB",Q292="SB"),"SB",0)</f>
        <v>SB</v>
      </c>
      <c r="T292" s="110" t="s">
        <v>998</v>
      </c>
      <c r="V292" s="113" t="str">
        <f>IF(AND(I292&gt;=10000,I292&lt;=19900),"Praha",(IF(AND(I292&gt;=25001,I292&lt;=29501),"Středočeský kraj",(IF(AND(I292&gt;=30100,I292&lt;=34972),"Středočeský kraj",(IF(AND(I292&gt;=35002,I292&lt;=36271),"Karlovarský kraj",(IF(AND(I292&gt;=37001,I292&lt;=39201),"Jihočeský kraj",(IF(AND(I292&gt;=39701,I292&lt;=39901),"Jihočeský kraj",(IF(AND(I292&gt;=39301,I292&lt;=39601),"Kraj Vysočina",(IF(AND(I292&gt;=58001,I292&lt;=59501),"Kraj Vysočina",(IF(AND(I292&gt;=67401,I292&lt;=67602),"Kraj Vysočina",(IF(AND(I292&gt;=40001,I292&lt;=44101),"Ústecký kraj",(IF(AND(I292&gt;=46001,I292&lt;=47201),"Liberecký kraj",(IF(AND(I292&gt;=51202,I292&lt;=51401),"Liberecký kraj",(IF(AND(I292&gt;=53002,I292&lt;=53976),"Pardubický kraj",(IF(AND(I292&gt;=56002,I292&lt;=57201),"Pardubický kraj",(IF(AND(I292&gt;=60200,I292&lt;=67201),"Jihomoravský kraj",(IF(AND(I292&gt;=67801,I292&lt;=68501),"Jihomoravský kraj",(IF(AND(I292&gt;=69002,I292&lt;=69801),"Jihomoravský kraj",(IF(AND(I292&gt;=68601,I292&lt;=68801),"Zlínský kraj",(IF(AND(I292&gt;=75501,I292&lt;=76901),"Zlínský kraj",(IF(AND(I292&gt;=70030,I292&lt;=74901),"Moravskoslezský kraj",(IF(AND(I292&gt;=75000,I292&lt;=75368),"Olomoucký kraj",(IF(AND(I292&gt;=77200,I292&lt;=79862),"Olomoucký kraj",(IF(AND(I292&gt;=50011,I292&lt;=50301),"Královéhradecký kraj",(IF(AND(I292&gt;=54301,I292&lt;=54303),"Královéhradecký kraj","0")))))))))))))))))))))))))))))))))))))))))))))))</f>
        <v>Praha</v>
      </c>
      <c r="AB292" t="s">
        <v>998</v>
      </c>
      <c r="AD292" t="s">
        <v>998</v>
      </c>
      <c r="AE292" t="s">
        <v>998</v>
      </c>
      <c r="AF292" t="s">
        <v>998</v>
      </c>
      <c r="AG292" s="107">
        <v>0</v>
      </c>
      <c r="AH292" s="107">
        <v>0</v>
      </c>
      <c r="AI292" s="107">
        <v>0</v>
      </c>
      <c r="AJ292" t="s">
        <v>1012</v>
      </c>
    </row>
    <row r="293" spans="1:37" x14ac:dyDescent="0.45">
      <c r="A293" t="s">
        <v>1268</v>
      </c>
      <c r="B293" t="s">
        <v>2312</v>
      </c>
      <c r="C293" t="s">
        <v>990</v>
      </c>
      <c r="D293" t="s">
        <v>2313</v>
      </c>
      <c r="E293" t="s">
        <v>992</v>
      </c>
      <c r="F293" t="s">
        <v>2314</v>
      </c>
      <c r="G293">
        <v>2</v>
      </c>
      <c r="H293" t="s">
        <v>1236</v>
      </c>
      <c r="I293">
        <v>13000</v>
      </c>
      <c r="K293" t="s">
        <v>2315</v>
      </c>
      <c r="L293" s="106">
        <v>25252</v>
      </c>
      <c r="M293">
        <v>12971028</v>
      </c>
      <c r="N293" t="s">
        <v>996</v>
      </c>
      <c r="O293" t="s">
        <v>12</v>
      </c>
      <c r="P293" t="s">
        <v>997</v>
      </c>
      <c r="R293" s="109" t="str">
        <f>IF(OR(P293="SB",Q293="SB"),"SB",0)</f>
        <v>SB</v>
      </c>
      <c r="T293" s="110" t="s">
        <v>998</v>
      </c>
      <c r="V293" s="113" t="str">
        <f>IF(AND(I293&gt;=10000,I293&lt;=19900),"Praha",(IF(AND(I293&gt;=25001,I293&lt;=29501),"Středočeský kraj",(IF(AND(I293&gt;=30100,I293&lt;=34972),"Středočeský kraj",(IF(AND(I293&gt;=35002,I293&lt;=36271),"Karlovarský kraj",(IF(AND(I293&gt;=37001,I293&lt;=39201),"Jihočeský kraj",(IF(AND(I293&gt;=39701,I293&lt;=39901),"Jihočeský kraj",(IF(AND(I293&gt;=39301,I293&lt;=39601),"Kraj Vysočina",(IF(AND(I293&gt;=58001,I293&lt;=59501),"Kraj Vysočina",(IF(AND(I293&gt;=67401,I293&lt;=67602),"Kraj Vysočina",(IF(AND(I293&gt;=40001,I293&lt;=44101),"Ústecký kraj",(IF(AND(I293&gt;=46001,I293&lt;=47201),"Liberecký kraj",(IF(AND(I293&gt;=51202,I293&lt;=51401),"Liberecký kraj",(IF(AND(I293&gt;=53002,I293&lt;=53976),"Pardubický kraj",(IF(AND(I293&gt;=56002,I293&lt;=57201),"Pardubický kraj",(IF(AND(I293&gt;=60200,I293&lt;=67201),"Jihomoravský kraj",(IF(AND(I293&gt;=67801,I293&lt;=68501),"Jihomoravský kraj",(IF(AND(I293&gt;=69002,I293&lt;=69801),"Jihomoravský kraj",(IF(AND(I293&gt;=68601,I293&lt;=68801),"Zlínský kraj",(IF(AND(I293&gt;=75501,I293&lt;=76901),"Zlínský kraj",(IF(AND(I293&gt;=70030,I293&lt;=74901),"Moravskoslezský kraj",(IF(AND(I293&gt;=75000,I293&lt;=75368),"Olomoucký kraj",(IF(AND(I293&gt;=77200,I293&lt;=79862),"Olomoucký kraj",(IF(AND(I293&gt;=50011,I293&lt;=50301),"Královéhradecký kraj",(IF(AND(I293&gt;=54301,I293&lt;=54303),"Královéhradecký kraj","0")))))))))))))))))))))))))))))))))))))))))))))))</f>
        <v>Praha</v>
      </c>
      <c r="AB293" t="s">
        <v>998</v>
      </c>
      <c r="AD293" t="s">
        <v>998</v>
      </c>
      <c r="AE293" t="s">
        <v>998</v>
      </c>
      <c r="AF293" t="s">
        <v>998</v>
      </c>
      <c r="AG293" s="107">
        <v>0</v>
      </c>
      <c r="AH293" s="107">
        <v>0</v>
      </c>
      <c r="AI293" s="107">
        <v>0</v>
      </c>
      <c r="AJ293" t="s">
        <v>1012</v>
      </c>
    </row>
    <row r="294" spans="1:37" x14ac:dyDescent="0.45">
      <c r="A294" t="s">
        <v>2399</v>
      </c>
      <c r="B294" t="s">
        <v>2400</v>
      </c>
      <c r="C294" t="s">
        <v>1002</v>
      </c>
      <c r="D294" t="s">
        <v>2401</v>
      </c>
      <c r="E294" t="s">
        <v>992</v>
      </c>
      <c r="F294" t="s">
        <v>2402</v>
      </c>
      <c r="G294">
        <v>30</v>
      </c>
      <c r="H294" t="s">
        <v>12</v>
      </c>
      <c r="I294">
        <v>13000</v>
      </c>
      <c r="K294" t="s">
        <v>2403</v>
      </c>
      <c r="L294" s="106">
        <v>30100</v>
      </c>
      <c r="M294">
        <v>13404801</v>
      </c>
      <c r="N294" t="s">
        <v>996</v>
      </c>
      <c r="O294" t="s">
        <v>12</v>
      </c>
      <c r="P294" t="s">
        <v>997</v>
      </c>
      <c r="R294" s="109" t="str">
        <f>IF(OR(P294="SB",Q294="SB"),"SB",0)</f>
        <v>SB</v>
      </c>
      <c r="T294" s="110" t="s">
        <v>998</v>
      </c>
      <c r="V294" s="113" t="str">
        <f>IF(AND(I294&gt;=10000,I294&lt;=19900),"Praha",(IF(AND(I294&gt;=25001,I294&lt;=29501),"Středočeský kraj",(IF(AND(I294&gt;=30100,I294&lt;=34972),"Středočeský kraj",(IF(AND(I294&gt;=35002,I294&lt;=36271),"Karlovarský kraj",(IF(AND(I294&gt;=37001,I294&lt;=39201),"Jihočeský kraj",(IF(AND(I294&gt;=39701,I294&lt;=39901),"Jihočeský kraj",(IF(AND(I294&gt;=39301,I294&lt;=39601),"Kraj Vysočina",(IF(AND(I294&gt;=58001,I294&lt;=59501),"Kraj Vysočina",(IF(AND(I294&gt;=67401,I294&lt;=67602),"Kraj Vysočina",(IF(AND(I294&gt;=40001,I294&lt;=44101),"Ústecký kraj",(IF(AND(I294&gt;=46001,I294&lt;=47201),"Liberecký kraj",(IF(AND(I294&gt;=51202,I294&lt;=51401),"Liberecký kraj",(IF(AND(I294&gt;=53002,I294&lt;=53976),"Pardubický kraj",(IF(AND(I294&gt;=56002,I294&lt;=57201),"Pardubický kraj",(IF(AND(I294&gt;=60200,I294&lt;=67201),"Jihomoravský kraj",(IF(AND(I294&gt;=67801,I294&lt;=68501),"Jihomoravský kraj",(IF(AND(I294&gt;=69002,I294&lt;=69801),"Jihomoravský kraj",(IF(AND(I294&gt;=68601,I294&lt;=68801),"Zlínský kraj",(IF(AND(I294&gt;=75501,I294&lt;=76901),"Zlínský kraj",(IF(AND(I294&gt;=70030,I294&lt;=74901),"Moravskoslezský kraj",(IF(AND(I294&gt;=75000,I294&lt;=75368),"Olomoucký kraj",(IF(AND(I294&gt;=77200,I294&lt;=79862),"Olomoucký kraj",(IF(AND(I294&gt;=50011,I294&lt;=50301),"Královéhradecký kraj",(IF(AND(I294&gt;=54301,I294&lt;=54303),"Královéhradecký kraj","0")))))))))))))))))))))))))))))))))))))))))))))))</f>
        <v>Praha</v>
      </c>
      <c r="AB294" t="s">
        <v>998</v>
      </c>
      <c r="AD294" t="s">
        <v>998</v>
      </c>
      <c r="AE294" t="s">
        <v>998</v>
      </c>
      <c r="AF294" t="s">
        <v>998</v>
      </c>
      <c r="AG294" s="107">
        <v>0</v>
      </c>
      <c r="AH294" s="107">
        <v>0</v>
      </c>
      <c r="AI294" s="107">
        <v>0</v>
      </c>
      <c r="AJ294" t="s">
        <v>1012</v>
      </c>
    </row>
    <row r="295" spans="1:37" x14ac:dyDescent="0.45">
      <c r="A295" t="s">
        <v>1264</v>
      </c>
      <c r="B295" t="s">
        <v>2800</v>
      </c>
      <c r="C295" t="s">
        <v>1002</v>
      </c>
      <c r="D295" t="s">
        <v>2801</v>
      </c>
      <c r="E295" t="s">
        <v>992</v>
      </c>
      <c r="F295" t="s">
        <v>2802</v>
      </c>
      <c r="G295">
        <v>35</v>
      </c>
      <c r="H295" t="s">
        <v>1236</v>
      </c>
      <c r="I295">
        <v>13000</v>
      </c>
      <c r="K295" t="s">
        <v>2803</v>
      </c>
      <c r="L295" s="106">
        <v>27222</v>
      </c>
      <c r="M295">
        <v>13010838</v>
      </c>
      <c r="N295" t="s">
        <v>996</v>
      </c>
      <c r="O295" t="s">
        <v>12</v>
      </c>
      <c r="P295" t="s">
        <v>997</v>
      </c>
      <c r="R295" s="109" t="str">
        <f>IF(OR(P295="SB",Q295="SB"),"SB",0)</f>
        <v>SB</v>
      </c>
      <c r="T295" s="110" t="s">
        <v>998</v>
      </c>
      <c r="V295" s="113" t="str">
        <f>IF(AND(I295&gt;=10000,I295&lt;=19900),"Praha",(IF(AND(I295&gt;=25001,I295&lt;=29501),"Středočeský kraj",(IF(AND(I295&gt;=30100,I295&lt;=34972),"Středočeský kraj",(IF(AND(I295&gt;=35002,I295&lt;=36271),"Karlovarský kraj",(IF(AND(I295&gt;=37001,I295&lt;=39201),"Jihočeský kraj",(IF(AND(I295&gt;=39701,I295&lt;=39901),"Jihočeský kraj",(IF(AND(I295&gt;=39301,I295&lt;=39601),"Kraj Vysočina",(IF(AND(I295&gt;=58001,I295&lt;=59501),"Kraj Vysočina",(IF(AND(I295&gt;=67401,I295&lt;=67602),"Kraj Vysočina",(IF(AND(I295&gt;=40001,I295&lt;=44101),"Ústecký kraj",(IF(AND(I295&gt;=46001,I295&lt;=47201),"Liberecký kraj",(IF(AND(I295&gt;=51202,I295&lt;=51401),"Liberecký kraj",(IF(AND(I295&gt;=53002,I295&lt;=53976),"Pardubický kraj",(IF(AND(I295&gt;=56002,I295&lt;=57201),"Pardubický kraj",(IF(AND(I295&gt;=60200,I295&lt;=67201),"Jihomoravský kraj",(IF(AND(I295&gt;=67801,I295&lt;=68501),"Jihomoravský kraj",(IF(AND(I295&gt;=69002,I295&lt;=69801),"Jihomoravský kraj",(IF(AND(I295&gt;=68601,I295&lt;=68801),"Zlínský kraj",(IF(AND(I295&gt;=75501,I295&lt;=76901),"Zlínský kraj",(IF(AND(I295&gt;=70030,I295&lt;=74901),"Moravskoslezský kraj",(IF(AND(I295&gt;=75000,I295&lt;=75368),"Olomoucký kraj",(IF(AND(I295&gt;=77200,I295&lt;=79862),"Olomoucký kraj",(IF(AND(I295&gt;=50011,I295&lt;=50301),"Královéhradecký kraj",(IF(AND(I295&gt;=54301,I295&lt;=54303),"Královéhradecký kraj","0")))))))))))))))))))))))))))))))))))))))))))))))</f>
        <v>Praha</v>
      </c>
      <c r="AB295" t="s">
        <v>998</v>
      </c>
      <c r="AD295" t="s">
        <v>998</v>
      </c>
      <c r="AE295" t="s">
        <v>998</v>
      </c>
      <c r="AF295" t="s">
        <v>998</v>
      </c>
      <c r="AG295" s="107">
        <v>0</v>
      </c>
      <c r="AH295" s="107">
        <v>0</v>
      </c>
      <c r="AI295" s="107">
        <v>0</v>
      </c>
      <c r="AJ295" t="s">
        <v>1012</v>
      </c>
    </row>
    <row r="296" spans="1:37" x14ac:dyDescent="0.45">
      <c r="A296" t="s">
        <v>1206</v>
      </c>
      <c r="B296" t="s">
        <v>2995</v>
      </c>
      <c r="C296" t="s">
        <v>1002</v>
      </c>
      <c r="D296" t="s">
        <v>2999</v>
      </c>
      <c r="E296" t="s">
        <v>992</v>
      </c>
      <c r="F296" t="s">
        <v>3000</v>
      </c>
      <c r="G296">
        <v>56</v>
      </c>
      <c r="H296" t="s">
        <v>12</v>
      </c>
      <c r="I296">
        <v>13000</v>
      </c>
      <c r="K296" t="s">
        <v>3001</v>
      </c>
      <c r="L296" s="106">
        <v>33590</v>
      </c>
      <c r="M296">
        <v>13404902</v>
      </c>
      <c r="N296" t="s">
        <v>996</v>
      </c>
      <c r="O296" t="s">
        <v>12</v>
      </c>
      <c r="P296" t="s">
        <v>997</v>
      </c>
      <c r="R296" s="109" t="str">
        <f>IF(OR(P296="SB",Q296="SB"),"SB",0)</f>
        <v>SB</v>
      </c>
      <c r="T296" s="110" t="s">
        <v>998</v>
      </c>
      <c r="V296" s="113" t="str">
        <f>IF(AND(I296&gt;=10000,I296&lt;=19900),"Praha",(IF(AND(I296&gt;=25001,I296&lt;=29501),"Středočeský kraj",(IF(AND(I296&gt;=30100,I296&lt;=34972),"Středočeský kraj",(IF(AND(I296&gt;=35002,I296&lt;=36271),"Karlovarský kraj",(IF(AND(I296&gt;=37001,I296&lt;=39201),"Jihočeský kraj",(IF(AND(I296&gt;=39701,I296&lt;=39901),"Jihočeský kraj",(IF(AND(I296&gt;=39301,I296&lt;=39601),"Kraj Vysočina",(IF(AND(I296&gt;=58001,I296&lt;=59501),"Kraj Vysočina",(IF(AND(I296&gt;=67401,I296&lt;=67602),"Kraj Vysočina",(IF(AND(I296&gt;=40001,I296&lt;=44101),"Ústecký kraj",(IF(AND(I296&gt;=46001,I296&lt;=47201),"Liberecký kraj",(IF(AND(I296&gt;=51202,I296&lt;=51401),"Liberecký kraj",(IF(AND(I296&gt;=53002,I296&lt;=53976),"Pardubický kraj",(IF(AND(I296&gt;=56002,I296&lt;=57201),"Pardubický kraj",(IF(AND(I296&gt;=60200,I296&lt;=67201),"Jihomoravský kraj",(IF(AND(I296&gt;=67801,I296&lt;=68501),"Jihomoravský kraj",(IF(AND(I296&gt;=69002,I296&lt;=69801),"Jihomoravský kraj",(IF(AND(I296&gt;=68601,I296&lt;=68801),"Zlínský kraj",(IF(AND(I296&gt;=75501,I296&lt;=76901),"Zlínský kraj",(IF(AND(I296&gt;=70030,I296&lt;=74901),"Moravskoslezský kraj",(IF(AND(I296&gt;=75000,I296&lt;=75368),"Olomoucký kraj",(IF(AND(I296&gt;=77200,I296&lt;=79862),"Olomoucký kraj",(IF(AND(I296&gt;=50011,I296&lt;=50301),"Královéhradecký kraj",(IF(AND(I296&gt;=54301,I296&lt;=54303),"Královéhradecký kraj","0")))))))))))))))))))))))))))))))))))))))))))))))</f>
        <v>Praha</v>
      </c>
      <c r="AB296" t="s">
        <v>998</v>
      </c>
      <c r="AD296" t="s">
        <v>998</v>
      </c>
      <c r="AE296" t="s">
        <v>998</v>
      </c>
      <c r="AF296" t="s">
        <v>998</v>
      </c>
      <c r="AG296" s="107">
        <v>0</v>
      </c>
      <c r="AH296" s="107">
        <v>0</v>
      </c>
      <c r="AI296" s="107">
        <v>0</v>
      </c>
      <c r="AJ296" t="s">
        <v>1012</v>
      </c>
    </row>
    <row r="297" spans="1:37" x14ac:dyDescent="0.45">
      <c r="A297" t="s">
        <v>1107</v>
      </c>
      <c r="B297" t="s">
        <v>3421</v>
      </c>
      <c r="C297" t="s">
        <v>1002</v>
      </c>
      <c r="D297" t="s">
        <v>3426</v>
      </c>
      <c r="E297" t="s">
        <v>992</v>
      </c>
      <c r="F297" t="s">
        <v>3427</v>
      </c>
      <c r="G297">
        <v>4</v>
      </c>
      <c r="H297" t="s">
        <v>12</v>
      </c>
      <c r="I297">
        <v>13000</v>
      </c>
      <c r="K297" t="s">
        <v>3428</v>
      </c>
      <c r="L297" s="106">
        <v>34481</v>
      </c>
      <c r="M297">
        <v>13405003</v>
      </c>
      <c r="N297" t="s">
        <v>996</v>
      </c>
      <c r="O297" t="s">
        <v>12</v>
      </c>
      <c r="P297" t="s">
        <v>997</v>
      </c>
      <c r="R297" s="109" t="str">
        <f>IF(OR(P297="SB",Q297="SB"),"SB",0)</f>
        <v>SB</v>
      </c>
      <c r="T297" s="110" t="s">
        <v>998</v>
      </c>
      <c r="V297" s="113" t="str">
        <f>IF(AND(I297&gt;=10000,I297&lt;=19900),"Praha",(IF(AND(I297&gt;=25001,I297&lt;=29501),"Středočeský kraj",(IF(AND(I297&gt;=30100,I297&lt;=34972),"Středočeský kraj",(IF(AND(I297&gt;=35002,I297&lt;=36271),"Karlovarský kraj",(IF(AND(I297&gt;=37001,I297&lt;=39201),"Jihočeský kraj",(IF(AND(I297&gt;=39701,I297&lt;=39901),"Jihočeský kraj",(IF(AND(I297&gt;=39301,I297&lt;=39601),"Kraj Vysočina",(IF(AND(I297&gt;=58001,I297&lt;=59501),"Kraj Vysočina",(IF(AND(I297&gt;=67401,I297&lt;=67602),"Kraj Vysočina",(IF(AND(I297&gt;=40001,I297&lt;=44101),"Ústecký kraj",(IF(AND(I297&gt;=46001,I297&lt;=47201),"Liberecký kraj",(IF(AND(I297&gt;=51202,I297&lt;=51401),"Liberecký kraj",(IF(AND(I297&gt;=53002,I297&lt;=53976),"Pardubický kraj",(IF(AND(I297&gt;=56002,I297&lt;=57201),"Pardubický kraj",(IF(AND(I297&gt;=60200,I297&lt;=67201),"Jihomoravský kraj",(IF(AND(I297&gt;=67801,I297&lt;=68501),"Jihomoravský kraj",(IF(AND(I297&gt;=69002,I297&lt;=69801),"Jihomoravský kraj",(IF(AND(I297&gt;=68601,I297&lt;=68801),"Zlínský kraj",(IF(AND(I297&gt;=75501,I297&lt;=76901),"Zlínský kraj",(IF(AND(I297&gt;=70030,I297&lt;=74901),"Moravskoslezský kraj",(IF(AND(I297&gt;=75000,I297&lt;=75368),"Olomoucký kraj",(IF(AND(I297&gt;=77200,I297&lt;=79862),"Olomoucký kraj",(IF(AND(I297&gt;=50011,I297&lt;=50301),"Královéhradecký kraj",(IF(AND(I297&gt;=54301,I297&lt;=54303),"Královéhradecký kraj","0")))))))))))))))))))))))))))))))))))))))))))))))</f>
        <v>Praha</v>
      </c>
      <c r="AB297" t="s">
        <v>998</v>
      </c>
      <c r="AD297" t="s">
        <v>998</v>
      </c>
      <c r="AE297" t="s">
        <v>998</v>
      </c>
      <c r="AF297" t="s">
        <v>998</v>
      </c>
      <c r="AG297" s="107">
        <v>0</v>
      </c>
      <c r="AH297" s="107">
        <v>0</v>
      </c>
      <c r="AI297" s="107">
        <v>0</v>
      </c>
      <c r="AJ297" t="s">
        <v>1012</v>
      </c>
    </row>
    <row r="298" spans="1:37" x14ac:dyDescent="0.45">
      <c r="A298" t="s">
        <v>1164</v>
      </c>
      <c r="B298" t="s">
        <v>4173</v>
      </c>
      <c r="C298" t="s">
        <v>990</v>
      </c>
      <c r="D298" t="s">
        <v>4195</v>
      </c>
      <c r="E298" t="s">
        <v>992</v>
      </c>
      <c r="F298" t="s">
        <v>4196</v>
      </c>
      <c r="G298">
        <v>379</v>
      </c>
      <c r="H298" t="s">
        <v>4197</v>
      </c>
      <c r="I298">
        <v>13000</v>
      </c>
      <c r="J298">
        <v>602204809</v>
      </c>
      <c r="K298" t="s">
        <v>4198</v>
      </c>
      <c r="L298" s="106">
        <v>23063</v>
      </c>
      <c r="M298">
        <v>13006693</v>
      </c>
      <c r="N298" t="s">
        <v>996</v>
      </c>
      <c r="O298" t="s">
        <v>12</v>
      </c>
      <c r="P298" t="s">
        <v>997</v>
      </c>
      <c r="R298" s="109" t="str">
        <f>IF(OR(P298="SB",Q298="SB"),"SB",0)</f>
        <v>SB</v>
      </c>
      <c r="T298" s="110" t="s">
        <v>998</v>
      </c>
      <c r="V298" s="113" t="str">
        <f>IF(AND(I298&gt;=10000,I298&lt;=19900),"Praha",(IF(AND(I298&gt;=25001,I298&lt;=29501),"Středočeský kraj",(IF(AND(I298&gt;=30100,I298&lt;=34972),"Středočeský kraj",(IF(AND(I298&gt;=35002,I298&lt;=36271),"Karlovarský kraj",(IF(AND(I298&gt;=37001,I298&lt;=39201),"Jihočeský kraj",(IF(AND(I298&gt;=39701,I298&lt;=39901),"Jihočeský kraj",(IF(AND(I298&gt;=39301,I298&lt;=39601),"Kraj Vysočina",(IF(AND(I298&gt;=58001,I298&lt;=59501),"Kraj Vysočina",(IF(AND(I298&gt;=67401,I298&lt;=67602),"Kraj Vysočina",(IF(AND(I298&gt;=40001,I298&lt;=44101),"Ústecký kraj",(IF(AND(I298&gt;=46001,I298&lt;=47201),"Liberecký kraj",(IF(AND(I298&gt;=51202,I298&lt;=51401),"Liberecký kraj",(IF(AND(I298&gt;=53002,I298&lt;=53976),"Pardubický kraj",(IF(AND(I298&gt;=56002,I298&lt;=57201),"Pardubický kraj",(IF(AND(I298&gt;=60200,I298&lt;=67201),"Jihomoravský kraj",(IF(AND(I298&gt;=67801,I298&lt;=68501),"Jihomoravský kraj",(IF(AND(I298&gt;=69002,I298&lt;=69801),"Jihomoravský kraj",(IF(AND(I298&gt;=68601,I298&lt;=68801),"Zlínský kraj",(IF(AND(I298&gt;=75501,I298&lt;=76901),"Zlínský kraj",(IF(AND(I298&gt;=70030,I298&lt;=74901),"Moravskoslezský kraj",(IF(AND(I298&gt;=75000,I298&lt;=75368),"Olomoucký kraj",(IF(AND(I298&gt;=77200,I298&lt;=79862),"Olomoucký kraj",(IF(AND(I298&gt;=50011,I298&lt;=50301),"Královéhradecký kraj",(IF(AND(I298&gt;=54301,I298&lt;=54303),"Královéhradecký kraj","0")))))))))))))))))))))))))))))))))))))))))))))))</f>
        <v>Praha</v>
      </c>
      <c r="AB298" t="s">
        <v>998</v>
      </c>
      <c r="AD298" t="s">
        <v>998</v>
      </c>
      <c r="AE298" t="s">
        <v>998</v>
      </c>
      <c r="AF298" t="s">
        <v>998</v>
      </c>
      <c r="AG298" s="107">
        <v>0</v>
      </c>
      <c r="AH298" s="107">
        <v>0</v>
      </c>
      <c r="AI298" s="107">
        <v>0</v>
      </c>
      <c r="AJ298" t="s">
        <v>1012</v>
      </c>
    </row>
    <row r="299" spans="1:37" x14ac:dyDescent="0.45">
      <c r="A299" t="s">
        <v>2109</v>
      </c>
      <c r="B299" t="s">
        <v>1486</v>
      </c>
      <c r="C299" t="s">
        <v>990</v>
      </c>
      <c r="D299" t="s">
        <v>4207</v>
      </c>
      <c r="E299" t="s">
        <v>992</v>
      </c>
      <c r="F299" t="s">
        <v>3800</v>
      </c>
      <c r="G299">
        <v>1147</v>
      </c>
      <c r="H299" t="s">
        <v>1236</v>
      </c>
      <c r="I299">
        <v>13000</v>
      </c>
      <c r="K299" t="s">
        <v>4208</v>
      </c>
      <c r="L299" s="106">
        <v>23024</v>
      </c>
      <c r="M299">
        <v>12930410</v>
      </c>
      <c r="N299" t="s">
        <v>996</v>
      </c>
      <c r="O299" t="s">
        <v>12</v>
      </c>
      <c r="P299" t="s">
        <v>997</v>
      </c>
      <c r="R299" s="109" t="str">
        <f>IF(OR(P299="SB",Q299="SB"),"SB",0)</f>
        <v>SB</v>
      </c>
      <c r="T299" s="110" t="s">
        <v>998</v>
      </c>
      <c r="V299" s="113" t="str">
        <f>IF(AND(I299&gt;=10000,I299&lt;=19900),"Praha",(IF(AND(I299&gt;=25001,I299&lt;=29501),"Středočeský kraj",(IF(AND(I299&gt;=30100,I299&lt;=34972),"Středočeský kraj",(IF(AND(I299&gt;=35002,I299&lt;=36271),"Karlovarský kraj",(IF(AND(I299&gt;=37001,I299&lt;=39201),"Jihočeský kraj",(IF(AND(I299&gt;=39701,I299&lt;=39901),"Jihočeský kraj",(IF(AND(I299&gt;=39301,I299&lt;=39601),"Kraj Vysočina",(IF(AND(I299&gt;=58001,I299&lt;=59501),"Kraj Vysočina",(IF(AND(I299&gt;=67401,I299&lt;=67602),"Kraj Vysočina",(IF(AND(I299&gt;=40001,I299&lt;=44101),"Ústecký kraj",(IF(AND(I299&gt;=46001,I299&lt;=47201),"Liberecký kraj",(IF(AND(I299&gt;=51202,I299&lt;=51401),"Liberecký kraj",(IF(AND(I299&gt;=53002,I299&lt;=53976),"Pardubický kraj",(IF(AND(I299&gt;=56002,I299&lt;=57201),"Pardubický kraj",(IF(AND(I299&gt;=60200,I299&lt;=67201),"Jihomoravský kraj",(IF(AND(I299&gt;=67801,I299&lt;=68501),"Jihomoravský kraj",(IF(AND(I299&gt;=69002,I299&lt;=69801),"Jihomoravský kraj",(IF(AND(I299&gt;=68601,I299&lt;=68801),"Zlínský kraj",(IF(AND(I299&gt;=75501,I299&lt;=76901),"Zlínský kraj",(IF(AND(I299&gt;=70030,I299&lt;=74901),"Moravskoslezský kraj",(IF(AND(I299&gt;=75000,I299&lt;=75368),"Olomoucký kraj",(IF(AND(I299&gt;=77200,I299&lt;=79862),"Olomoucký kraj",(IF(AND(I299&gt;=50011,I299&lt;=50301),"Královéhradecký kraj",(IF(AND(I299&gt;=54301,I299&lt;=54303),"Královéhradecký kraj","0")))))))))))))))))))))))))))))))))))))))))))))))</f>
        <v>Praha</v>
      </c>
      <c r="AB299" t="s">
        <v>998</v>
      </c>
      <c r="AD299" t="s">
        <v>998</v>
      </c>
      <c r="AE299" t="s">
        <v>998</v>
      </c>
      <c r="AF299" t="s">
        <v>998</v>
      </c>
      <c r="AG299" s="107">
        <v>0</v>
      </c>
      <c r="AH299" s="107">
        <v>0</v>
      </c>
      <c r="AI299" s="107">
        <v>0</v>
      </c>
      <c r="AJ299" t="s">
        <v>1012</v>
      </c>
    </row>
    <row r="300" spans="1:37" x14ac:dyDescent="0.45">
      <c r="A300" t="s">
        <v>1407</v>
      </c>
      <c r="B300" t="s">
        <v>4687</v>
      </c>
      <c r="C300" t="s">
        <v>1002</v>
      </c>
      <c r="D300" t="s">
        <v>4688</v>
      </c>
      <c r="E300" t="s">
        <v>992</v>
      </c>
      <c r="F300" t="s">
        <v>4689</v>
      </c>
      <c r="G300">
        <v>2754</v>
      </c>
      <c r="H300" t="s">
        <v>1236</v>
      </c>
      <c r="I300">
        <v>13000</v>
      </c>
      <c r="J300">
        <v>724952590</v>
      </c>
      <c r="K300" t="s">
        <v>4690</v>
      </c>
      <c r="L300" s="106">
        <v>29307</v>
      </c>
      <c r="M300">
        <v>11722859</v>
      </c>
      <c r="N300" t="s">
        <v>3962</v>
      </c>
      <c r="O300" t="s">
        <v>1050</v>
      </c>
      <c r="P300" t="s">
        <v>997</v>
      </c>
      <c r="R300" s="109" t="str">
        <f>IF(OR(P300="SB",Q300="SB"),"SB",0)</f>
        <v>SB</v>
      </c>
      <c r="T300" s="110" t="s">
        <v>998</v>
      </c>
      <c r="V300" s="113" t="str">
        <f>IF(AND(I300&gt;=10000,I300&lt;=19900),"Praha",(IF(AND(I300&gt;=25001,I300&lt;=29501),"Středočeský kraj",(IF(AND(I300&gt;=30100,I300&lt;=34972),"Středočeský kraj",(IF(AND(I300&gt;=35002,I300&lt;=36271),"Karlovarský kraj",(IF(AND(I300&gt;=37001,I300&lt;=39201),"Jihočeský kraj",(IF(AND(I300&gt;=39701,I300&lt;=39901),"Jihočeský kraj",(IF(AND(I300&gt;=39301,I300&lt;=39601),"Kraj Vysočina",(IF(AND(I300&gt;=58001,I300&lt;=59501),"Kraj Vysočina",(IF(AND(I300&gt;=67401,I300&lt;=67602),"Kraj Vysočina",(IF(AND(I300&gt;=40001,I300&lt;=44101),"Ústecký kraj",(IF(AND(I300&gt;=46001,I300&lt;=47201),"Liberecký kraj",(IF(AND(I300&gt;=51202,I300&lt;=51401),"Liberecký kraj",(IF(AND(I300&gt;=53002,I300&lt;=53976),"Pardubický kraj",(IF(AND(I300&gt;=56002,I300&lt;=57201),"Pardubický kraj",(IF(AND(I300&gt;=60200,I300&lt;=67201),"Jihomoravský kraj",(IF(AND(I300&gt;=67801,I300&lt;=68501),"Jihomoravský kraj",(IF(AND(I300&gt;=69002,I300&lt;=69801),"Jihomoravský kraj",(IF(AND(I300&gt;=68601,I300&lt;=68801),"Zlínský kraj",(IF(AND(I300&gt;=75501,I300&lt;=76901),"Zlínský kraj",(IF(AND(I300&gt;=70030,I300&lt;=74901),"Moravskoslezský kraj",(IF(AND(I300&gt;=75000,I300&lt;=75368),"Olomoucký kraj",(IF(AND(I300&gt;=77200,I300&lt;=79862),"Olomoucký kraj",(IF(AND(I300&gt;=50011,I300&lt;=50301),"Královéhradecký kraj",(IF(AND(I300&gt;=54301,I300&lt;=54303),"Královéhradecký kraj","0")))))))))))))))))))))))))))))))))))))))))))))))</f>
        <v>Praha</v>
      </c>
      <c r="AB300" t="s">
        <v>998</v>
      </c>
      <c r="AD300" t="s">
        <v>998</v>
      </c>
      <c r="AE300" t="s">
        <v>998</v>
      </c>
      <c r="AF300" t="s">
        <v>998</v>
      </c>
      <c r="AG300" s="107">
        <v>0</v>
      </c>
      <c r="AH300" s="107">
        <v>0</v>
      </c>
      <c r="AI300" s="107">
        <v>0</v>
      </c>
      <c r="AJ300" t="s">
        <v>1012</v>
      </c>
    </row>
    <row r="301" spans="1:37" x14ac:dyDescent="0.45">
      <c r="A301" t="s">
        <v>1124</v>
      </c>
      <c r="B301" t="s">
        <v>6656</v>
      </c>
      <c r="C301" t="s">
        <v>990</v>
      </c>
      <c r="D301" t="s">
        <v>6657</v>
      </c>
      <c r="E301" t="s">
        <v>992</v>
      </c>
      <c r="F301" t="s">
        <v>1168</v>
      </c>
      <c r="G301">
        <v>3</v>
      </c>
      <c r="H301" t="s">
        <v>1236</v>
      </c>
      <c r="I301">
        <v>13000</v>
      </c>
      <c r="K301" t="s">
        <v>6658</v>
      </c>
      <c r="L301" s="106">
        <v>27273</v>
      </c>
      <c r="M301">
        <v>12990933</v>
      </c>
      <c r="N301" t="s">
        <v>996</v>
      </c>
      <c r="O301" t="s">
        <v>12</v>
      </c>
      <c r="P301" t="s">
        <v>997</v>
      </c>
      <c r="R301" s="109" t="str">
        <f>IF(OR(P301="SB",Q301="SB"),"SB",0)</f>
        <v>SB</v>
      </c>
      <c r="T301" s="110" t="s">
        <v>998</v>
      </c>
      <c r="V301" s="113" t="str">
        <f>IF(AND(I301&gt;=10000,I301&lt;=19900),"Praha",(IF(AND(I301&gt;=25001,I301&lt;=29501),"Středočeský kraj",(IF(AND(I301&gt;=30100,I301&lt;=34972),"Středočeský kraj",(IF(AND(I301&gt;=35002,I301&lt;=36271),"Karlovarský kraj",(IF(AND(I301&gt;=37001,I301&lt;=39201),"Jihočeský kraj",(IF(AND(I301&gt;=39701,I301&lt;=39901),"Jihočeský kraj",(IF(AND(I301&gt;=39301,I301&lt;=39601),"Kraj Vysočina",(IF(AND(I301&gt;=58001,I301&lt;=59501),"Kraj Vysočina",(IF(AND(I301&gt;=67401,I301&lt;=67602),"Kraj Vysočina",(IF(AND(I301&gt;=40001,I301&lt;=44101),"Ústecký kraj",(IF(AND(I301&gt;=46001,I301&lt;=47201),"Liberecký kraj",(IF(AND(I301&gt;=51202,I301&lt;=51401),"Liberecký kraj",(IF(AND(I301&gt;=53002,I301&lt;=53976),"Pardubický kraj",(IF(AND(I301&gt;=56002,I301&lt;=57201),"Pardubický kraj",(IF(AND(I301&gt;=60200,I301&lt;=67201),"Jihomoravský kraj",(IF(AND(I301&gt;=67801,I301&lt;=68501),"Jihomoravský kraj",(IF(AND(I301&gt;=69002,I301&lt;=69801),"Jihomoravský kraj",(IF(AND(I301&gt;=68601,I301&lt;=68801),"Zlínský kraj",(IF(AND(I301&gt;=75501,I301&lt;=76901),"Zlínský kraj",(IF(AND(I301&gt;=70030,I301&lt;=74901),"Moravskoslezský kraj",(IF(AND(I301&gt;=75000,I301&lt;=75368),"Olomoucký kraj",(IF(AND(I301&gt;=77200,I301&lt;=79862),"Olomoucký kraj",(IF(AND(I301&gt;=50011,I301&lt;=50301),"Královéhradecký kraj",(IF(AND(I301&gt;=54301,I301&lt;=54303),"Královéhradecký kraj","0")))))))))))))))))))))))))))))))))))))))))))))))</f>
        <v>Praha</v>
      </c>
      <c r="AB301" t="s">
        <v>998</v>
      </c>
      <c r="AD301" t="s">
        <v>998</v>
      </c>
      <c r="AE301" t="s">
        <v>998</v>
      </c>
      <c r="AF301" t="s">
        <v>998</v>
      </c>
      <c r="AG301" s="107">
        <v>0</v>
      </c>
      <c r="AH301" s="107">
        <v>0</v>
      </c>
      <c r="AI301" s="107">
        <v>0</v>
      </c>
      <c r="AJ301" t="s">
        <v>1012</v>
      </c>
    </row>
    <row r="302" spans="1:37" x14ac:dyDescent="0.45">
      <c r="A302" t="s">
        <v>1018</v>
      </c>
      <c r="B302" t="s">
        <v>3922</v>
      </c>
      <c r="C302" t="s">
        <v>990</v>
      </c>
      <c r="D302" t="s">
        <v>8474</v>
      </c>
      <c r="E302" t="s">
        <v>992</v>
      </c>
      <c r="F302" t="s">
        <v>3381</v>
      </c>
      <c r="G302">
        <v>8</v>
      </c>
      <c r="H302" t="s">
        <v>1236</v>
      </c>
      <c r="I302">
        <v>13000</v>
      </c>
      <c r="K302" t="s">
        <v>8475</v>
      </c>
      <c r="L302" s="106">
        <v>26786</v>
      </c>
      <c r="M302">
        <v>13014878</v>
      </c>
      <c r="N302" t="s">
        <v>996</v>
      </c>
      <c r="O302" t="s">
        <v>12</v>
      </c>
      <c r="P302" t="s">
        <v>997</v>
      </c>
      <c r="R302" s="109" t="str">
        <f>IF(OR(P302="SB",Q302="SB"),"SB",0)</f>
        <v>SB</v>
      </c>
      <c r="T302" s="110" t="s">
        <v>998</v>
      </c>
      <c r="V302" s="113" t="str">
        <f>IF(AND(I302&gt;=10000,I302&lt;=19900),"Praha",(IF(AND(I302&gt;=25001,I302&lt;=29501),"Středočeský kraj",(IF(AND(I302&gt;=30100,I302&lt;=34972),"Středočeský kraj",(IF(AND(I302&gt;=35002,I302&lt;=36271),"Karlovarský kraj",(IF(AND(I302&gt;=37001,I302&lt;=39201),"Jihočeský kraj",(IF(AND(I302&gt;=39701,I302&lt;=39901),"Jihočeský kraj",(IF(AND(I302&gt;=39301,I302&lt;=39601),"Kraj Vysočina",(IF(AND(I302&gt;=58001,I302&lt;=59501),"Kraj Vysočina",(IF(AND(I302&gt;=67401,I302&lt;=67602),"Kraj Vysočina",(IF(AND(I302&gt;=40001,I302&lt;=44101),"Ústecký kraj",(IF(AND(I302&gt;=46001,I302&lt;=47201),"Liberecký kraj",(IF(AND(I302&gt;=51202,I302&lt;=51401),"Liberecký kraj",(IF(AND(I302&gt;=53002,I302&lt;=53976),"Pardubický kraj",(IF(AND(I302&gt;=56002,I302&lt;=57201),"Pardubický kraj",(IF(AND(I302&gt;=60200,I302&lt;=67201),"Jihomoravský kraj",(IF(AND(I302&gt;=67801,I302&lt;=68501),"Jihomoravský kraj",(IF(AND(I302&gt;=69002,I302&lt;=69801),"Jihomoravský kraj",(IF(AND(I302&gt;=68601,I302&lt;=68801),"Zlínský kraj",(IF(AND(I302&gt;=75501,I302&lt;=76901),"Zlínský kraj",(IF(AND(I302&gt;=70030,I302&lt;=74901),"Moravskoslezský kraj",(IF(AND(I302&gt;=75000,I302&lt;=75368),"Olomoucký kraj",(IF(AND(I302&gt;=77200,I302&lt;=79862),"Olomoucký kraj",(IF(AND(I302&gt;=50011,I302&lt;=50301),"Královéhradecký kraj",(IF(AND(I302&gt;=54301,I302&lt;=54303),"Královéhradecký kraj","0")))))))))))))))))))))))))))))))))))))))))))))))</f>
        <v>Praha</v>
      </c>
      <c r="AB302" t="s">
        <v>998</v>
      </c>
      <c r="AD302" t="s">
        <v>998</v>
      </c>
      <c r="AE302" t="s">
        <v>998</v>
      </c>
      <c r="AF302" t="s">
        <v>998</v>
      </c>
      <c r="AG302" s="107">
        <v>0</v>
      </c>
      <c r="AH302" s="107">
        <v>0</v>
      </c>
      <c r="AI302" s="107">
        <v>0</v>
      </c>
      <c r="AJ302" t="s">
        <v>1012</v>
      </c>
    </row>
    <row r="303" spans="1:37" x14ac:dyDescent="0.45">
      <c r="A303" t="s">
        <v>1037</v>
      </c>
      <c r="B303" t="s">
        <v>9220</v>
      </c>
      <c r="C303" t="s">
        <v>990</v>
      </c>
      <c r="D303" t="s">
        <v>9221</v>
      </c>
      <c r="E303" t="s">
        <v>992</v>
      </c>
      <c r="F303" t="s">
        <v>5662</v>
      </c>
      <c r="G303">
        <v>36</v>
      </c>
      <c r="H303" t="s">
        <v>3567</v>
      </c>
      <c r="I303">
        <v>13000</v>
      </c>
      <c r="J303">
        <v>603420296</v>
      </c>
      <c r="K303" t="s">
        <v>9222</v>
      </c>
      <c r="L303" s="106">
        <v>25651</v>
      </c>
      <c r="M303">
        <v>12933238</v>
      </c>
      <c r="N303" t="s">
        <v>996</v>
      </c>
      <c r="O303" t="s">
        <v>12</v>
      </c>
      <c r="P303" t="s">
        <v>997</v>
      </c>
      <c r="R303" s="109" t="str">
        <f>IF(OR(P303="SB",Q303="SB"),"SB",0)</f>
        <v>SB</v>
      </c>
      <c r="T303" s="110" t="s">
        <v>998</v>
      </c>
      <c r="V303" s="113" t="str">
        <f>IF(AND(I303&gt;=10000,I303&lt;=19900),"Praha",(IF(AND(I303&gt;=25001,I303&lt;=29501),"Středočeský kraj",(IF(AND(I303&gt;=30100,I303&lt;=34972),"Středočeský kraj",(IF(AND(I303&gt;=35002,I303&lt;=36271),"Karlovarský kraj",(IF(AND(I303&gt;=37001,I303&lt;=39201),"Jihočeský kraj",(IF(AND(I303&gt;=39701,I303&lt;=39901),"Jihočeský kraj",(IF(AND(I303&gt;=39301,I303&lt;=39601),"Kraj Vysočina",(IF(AND(I303&gt;=58001,I303&lt;=59501),"Kraj Vysočina",(IF(AND(I303&gt;=67401,I303&lt;=67602),"Kraj Vysočina",(IF(AND(I303&gt;=40001,I303&lt;=44101),"Ústecký kraj",(IF(AND(I303&gt;=46001,I303&lt;=47201),"Liberecký kraj",(IF(AND(I303&gt;=51202,I303&lt;=51401),"Liberecký kraj",(IF(AND(I303&gt;=53002,I303&lt;=53976),"Pardubický kraj",(IF(AND(I303&gt;=56002,I303&lt;=57201),"Pardubický kraj",(IF(AND(I303&gt;=60200,I303&lt;=67201),"Jihomoravský kraj",(IF(AND(I303&gt;=67801,I303&lt;=68501),"Jihomoravský kraj",(IF(AND(I303&gt;=69002,I303&lt;=69801),"Jihomoravský kraj",(IF(AND(I303&gt;=68601,I303&lt;=68801),"Zlínský kraj",(IF(AND(I303&gt;=75501,I303&lt;=76901),"Zlínský kraj",(IF(AND(I303&gt;=70030,I303&lt;=74901),"Moravskoslezský kraj",(IF(AND(I303&gt;=75000,I303&lt;=75368),"Olomoucký kraj",(IF(AND(I303&gt;=77200,I303&lt;=79862),"Olomoucký kraj",(IF(AND(I303&gt;=50011,I303&lt;=50301),"Královéhradecký kraj",(IF(AND(I303&gt;=54301,I303&lt;=54303),"Královéhradecký kraj","0")))))))))))))))))))))))))))))))))))))))))))))))</f>
        <v>Praha</v>
      </c>
      <c r="AB303" t="s">
        <v>998</v>
      </c>
      <c r="AD303" t="s">
        <v>998</v>
      </c>
      <c r="AE303" t="s">
        <v>998</v>
      </c>
      <c r="AF303" t="s">
        <v>998</v>
      </c>
      <c r="AG303" s="107">
        <v>0</v>
      </c>
      <c r="AH303" s="107">
        <v>0</v>
      </c>
      <c r="AI303" s="107">
        <v>0</v>
      </c>
      <c r="AJ303" t="s">
        <v>1012</v>
      </c>
    </row>
    <row r="304" spans="1:37" x14ac:dyDescent="0.45">
      <c r="A304" t="s">
        <v>1523</v>
      </c>
      <c r="B304" t="s">
        <v>10857</v>
      </c>
      <c r="C304" t="s">
        <v>990</v>
      </c>
      <c r="D304" t="s">
        <v>10858</v>
      </c>
      <c r="E304" t="s">
        <v>992</v>
      </c>
      <c r="F304" t="s">
        <v>5592</v>
      </c>
      <c r="G304">
        <v>241</v>
      </c>
      <c r="H304" t="s">
        <v>1236</v>
      </c>
      <c r="I304">
        <v>13000</v>
      </c>
      <c r="K304" t="s">
        <v>10859</v>
      </c>
      <c r="L304" s="106">
        <v>28154</v>
      </c>
      <c r="M304">
        <v>13020942</v>
      </c>
      <c r="N304" t="s">
        <v>996</v>
      </c>
      <c r="O304" t="s">
        <v>12</v>
      </c>
      <c r="P304" t="s">
        <v>997</v>
      </c>
      <c r="R304" s="109" t="str">
        <f>IF(OR(P304="SB",Q304="SB"),"SB",0)</f>
        <v>SB</v>
      </c>
      <c r="T304" s="110" t="s">
        <v>998</v>
      </c>
      <c r="V304" s="113" t="str">
        <f>IF(AND(I304&gt;=10000,I304&lt;=19900),"Praha",(IF(AND(I304&gt;=25001,I304&lt;=29501),"Středočeský kraj",(IF(AND(I304&gt;=30100,I304&lt;=34972),"Středočeský kraj",(IF(AND(I304&gt;=35002,I304&lt;=36271),"Karlovarský kraj",(IF(AND(I304&gt;=37001,I304&lt;=39201),"Jihočeský kraj",(IF(AND(I304&gt;=39701,I304&lt;=39901),"Jihočeský kraj",(IF(AND(I304&gt;=39301,I304&lt;=39601),"Kraj Vysočina",(IF(AND(I304&gt;=58001,I304&lt;=59501),"Kraj Vysočina",(IF(AND(I304&gt;=67401,I304&lt;=67602),"Kraj Vysočina",(IF(AND(I304&gt;=40001,I304&lt;=44101),"Ústecký kraj",(IF(AND(I304&gt;=46001,I304&lt;=47201),"Liberecký kraj",(IF(AND(I304&gt;=51202,I304&lt;=51401),"Liberecký kraj",(IF(AND(I304&gt;=53002,I304&lt;=53976),"Pardubický kraj",(IF(AND(I304&gt;=56002,I304&lt;=57201),"Pardubický kraj",(IF(AND(I304&gt;=60200,I304&lt;=67201),"Jihomoravský kraj",(IF(AND(I304&gt;=67801,I304&lt;=68501),"Jihomoravský kraj",(IF(AND(I304&gt;=69002,I304&lt;=69801),"Jihomoravský kraj",(IF(AND(I304&gt;=68601,I304&lt;=68801),"Zlínský kraj",(IF(AND(I304&gt;=75501,I304&lt;=76901),"Zlínský kraj",(IF(AND(I304&gt;=70030,I304&lt;=74901),"Moravskoslezský kraj",(IF(AND(I304&gt;=75000,I304&lt;=75368),"Olomoucký kraj",(IF(AND(I304&gt;=77200,I304&lt;=79862),"Olomoucký kraj",(IF(AND(I304&gt;=50011,I304&lt;=50301),"Královéhradecký kraj",(IF(AND(I304&gt;=54301,I304&lt;=54303),"Královéhradecký kraj","0")))))))))))))))))))))))))))))))))))))))))))))))</f>
        <v>Praha</v>
      </c>
      <c r="AB304" t="s">
        <v>998</v>
      </c>
      <c r="AD304" t="s">
        <v>998</v>
      </c>
      <c r="AE304" t="s">
        <v>998</v>
      </c>
      <c r="AF304" t="s">
        <v>998</v>
      </c>
      <c r="AG304" s="107">
        <v>0</v>
      </c>
      <c r="AH304" s="107">
        <v>0</v>
      </c>
      <c r="AI304" s="107">
        <v>0</v>
      </c>
      <c r="AJ304" t="s">
        <v>1012</v>
      </c>
    </row>
    <row r="305" spans="1:37" x14ac:dyDescent="0.45">
      <c r="A305" t="s">
        <v>1007</v>
      </c>
      <c r="B305" t="s">
        <v>10949</v>
      </c>
      <c r="C305" t="s">
        <v>990</v>
      </c>
      <c r="D305" t="s">
        <v>10950</v>
      </c>
      <c r="E305" t="s">
        <v>992</v>
      </c>
      <c r="F305" t="s">
        <v>10111</v>
      </c>
      <c r="G305">
        <v>418</v>
      </c>
      <c r="H305" t="s">
        <v>1236</v>
      </c>
      <c r="I305">
        <v>13000</v>
      </c>
      <c r="K305" t="s">
        <v>10951</v>
      </c>
      <c r="L305" s="106">
        <v>21217</v>
      </c>
      <c r="M305">
        <v>12979718</v>
      </c>
      <c r="N305" t="s">
        <v>996</v>
      </c>
      <c r="O305" t="s">
        <v>12</v>
      </c>
      <c r="P305" t="s">
        <v>997</v>
      </c>
      <c r="R305" s="109" t="str">
        <f>IF(OR(P305="SB",Q305="SB"),"SB",0)</f>
        <v>SB</v>
      </c>
      <c r="T305" s="110" t="s">
        <v>998</v>
      </c>
      <c r="V305" s="113" t="str">
        <f>IF(AND(I305&gt;=10000,I305&lt;=19900),"Praha",(IF(AND(I305&gt;=25001,I305&lt;=29501),"Středočeský kraj",(IF(AND(I305&gt;=30100,I305&lt;=34972),"Středočeský kraj",(IF(AND(I305&gt;=35002,I305&lt;=36271),"Karlovarský kraj",(IF(AND(I305&gt;=37001,I305&lt;=39201),"Jihočeský kraj",(IF(AND(I305&gt;=39701,I305&lt;=39901),"Jihočeský kraj",(IF(AND(I305&gt;=39301,I305&lt;=39601),"Kraj Vysočina",(IF(AND(I305&gt;=58001,I305&lt;=59501),"Kraj Vysočina",(IF(AND(I305&gt;=67401,I305&lt;=67602),"Kraj Vysočina",(IF(AND(I305&gt;=40001,I305&lt;=44101),"Ústecký kraj",(IF(AND(I305&gt;=46001,I305&lt;=47201),"Liberecký kraj",(IF(AND(I305&gt;=51202,I305&lt;=51401),"Liberecký kraj",(IF(AND(I305&gt;=53002,I305&lt;=53976),"Pardubický kraj",(IF(AND(I305&gt;=56002,I305&lt;=57201),"Pardubický kraj",(IF(AND(I305&gt;=60200,I305&lt;=67201),"Jihomoravský kraj",(IF(AND(I305&gt;=67801,I305&lt;=68501),"Jihomoravský kraj",(IF(AND(I305&gt;=69002,I305&lt;=69801),"Jihomoravský kraj",(IF(AND(I305&gt;=68601,I305&lt;=68801),"Zlínský kraj",(IF(AND(I305&gt;=75501,I305&lt;=76901),"Zlínský kraj",(IF(AND(I305&gt;=70030,I305&lt;=74901),"Moravskoslezský kraj",(IF(AND(I305&gt;=75000,I305&lt;=75368),"Olomoucký kraj",(IF(AND(I305&gt;=77200,I305&lt;=79862),"Olomoucký kraj",(IF(AND(I305&gt;=50011,I305&lt;=50301),"Královéhradecký kraj",(IF(AND(I305&gt;=54301,I305&lt;=54303),"Královéhradecký kraj","0")))))))))))))))))))))))))))))))))))))))))))))))</f>
        <v>Praha</v>
      </c>
      <c r="AB305" t="s">
        <v>998</v>
      </c>
      <c r="AD305" t="s">
        <v>998</v>
      </c>
      <c r="AE305" t="s">
        <v>998</v>
      </c>
      <c r="AF305" t="s">
        <v>998</v>
      </c>
      <c r="AG305" s="107">
        <v>0</v>
      </c>
      <c r="AH305" s="107">
        <v>0</v>
      </c>
      <c r="AI305" s="107">
        <v>0</v>
      </c>
      <c r="AJ305" t="s">
        <v>1012</v>
      </c>
    </row>
    <row r="306" spans="1:37" x14ac:dyDescent="0.45">
      <c r="A306" t="s">
        <v>1055</v>
      </c>
      <c r="B306" t="s">
        <v>11034</v>
      </c>
      <c r="C306" t="s">
        <v>1002</v>
      </c>
      <c r="D306" t="s">
        <v>11035</v>
      </c>
      <c r="E306" t="s">
        <v>992</v>
      </c>
      <c r="F306" t="s">
        <v>10536</v>
      </c>
      <c r="G306">
        <v>15</v>
      </c>
      <c r="H306" t="s">
        <v>1236</v>
      </c>
      <c r="I306">
        <v>13000</v>
      </c>
      <c r="J306">
        <v>607953662</v>
      </c>
      <c r="K306" t="s">
        <v>11036</v>
      </c>
      <c r="L306" s="106">
        <v>37480</v>
      </c>
      <c r="M306">
        <v>11838855</v>
      </c>
      <c r="N306" t="s">
        <v>2714</v>
      </c>
      <c r="O306" t="s">
        <v>12</v>
      </c>
      <c r="P306" t="s">
        <v>997</v>
      </c>
      <c r="R306" s="109" t="str">
        <f>IF(OR(P306="SB",Q306="SB"),"SB",0)</f>
        <v>SB</v>
      </c>
      <c r="T306" s="110" t="s">
        <v>998</v>
      </c>
      <c r="V306" s="113" t="str">
        <f>IF(AND(I306&gt;=10000,I306&lt;=19900),"Praha",(IF(AND(I306&gt;=25001,I306&lt;=29501),"Středočeský kraj",(IF(AND(I306&gt;=30100,I306&lt;=34972),"Středočeský kraj",(IF(AND(I306&gt;=35002,I306&lt;=36271),"Karlovarský kraj",(IF(AND(I306&gt;=37001,I306&lt;=39201),"Jihočeský kraj",(IF(AND(I306&gt;=39701,I306&lt;=39901),"Jihočeský kraj",(IF(AND(I306&gt;=39301,I306&lt;=39601),"Kraj Vysočina",(IF(AND(I306&gt;=58001,I306&lt;=59501),"Kraj Vysočina",(IF(AND(I306&gt;=67401,I306&lt;=67602),"Kraj Vysočina",(IF(AND(I306&gt;=40001,I306&lt;=44101),"Ústecký kraj",(IF(AND(I306&gt;=46001,I306&lt;=47201),"Liberecký kraj",(IF(AND(I306&gt;=51202,I306&lt;=51401),"Liberecký kraj",(IF(AND(I306&gt;=53002,I306&lt;=53976),"Pardubický kraj",(IF(AND(I306&gt;=56002,I306&lt;=57201),"Pardubický kraj",(IF(AND(I306&gt;=60200,I306&lt;=67201),"Jihomoravský kraj",(IF(AND(I306&gt;=67801,I306&lt;=68501),"Jihomoravský kraj",(IF(AND(I306&gt;=69002,I306&lt;=69801),"Jihomoravský kraj",(IF(AND(I306&gt;=68601,I306&lt;=68801),"Zlínský kraj",(IF(AND(I306&gt;=75501,I306&lt;=76901),"Zlínský kraj",(IF(AND(I306&gt;=70030,I306&lt;=74901),"Moravskoslezský kraj",(IF(AND(I306&gt;=75000,I306&lt;=75368),"Olomoucký kraj",(IF(AND(I306&gt;=77200,I306&lt;=79862),"Olomoucký kraj",(IF(AND(I306&gt;=50011,I306&lt;=50301),"Královéhradecký kraj",(IF(AND(I306&gt;=54301,I306&lt;=54303),"Královéhradecký kraj","0")))))))))))))))))))))))))))))))))))))))))))))))</f>
        <v>Praha</v>
      </c>
      <c r="AB306" t="s">
        <v>998</v>
      </c>
      <c r="AD306" t="s">
        <v>998</v>
      </c>
      <c r="AE306" t="s">
        <v>998</v>
      </c>
      <c r="AF306" t="s">
        <v>998</v>
      </c>
      <c r="AG306" s="107">
        <v>0</v>
      </c>
      <c r="AH306" s="107">
        <v>0</v>
      </c>
      <c r="AI306" s="107">
        <v>0</v>
      </c>
      <c r="AJ306" t="s">
        <v>1012</v>
      </c>
    </row>
    <row r="307" spans="1:37" x14ac:dyDescent="0.45">
      <c r="A307" t="s">
        <v>1129</v>
      </c>
      <c r="B307" t="s">
        <v>11195</v>
      </c>
      <c r="C307" t="s">
        <v>990</v>
      </c>
      <c r="D307" t="s">
        <v>11196</v>
      </c>
      <c r="E307" t="s">
        <v>992</v>
      </c>
      <c r="F307" t="s">
        <v>5835</v>
      </c>
      <c r="G307">
        <v>2246</v>
      </c>
      <c r="H307" t="s">
        <v>12</v>
      </c>
      <c r="I307">
        <v>13000</v>
      </c>
      <c r="K307" t="s">
        <v>11197</v>
      </c>
      <c r="L307" s="106">
        <v>28661</v>
      </c>
      <c r="M307">
        <v>13013464</v>
      </c>
      <c r="N307" t="s">
        <v>996</v>
      </c>
      <c r="O307" t="s">
        <v>12</v>
      </c>
      <c r="P307" t="s">
        <v>997</v>
      </c>
      <c r="R307" s="109" t="str">
        <f>IF(OR(P307="SB",Q307="SB"),"SB",0)</f>
        <v>SB</v>
      </c>
      <c r="T307" s="110" t="s">
        <v>998</v>
      </c>
      <c r="V307" s="113" t="str">
        <f>IF(AND(I307&gt;=10000,I307&lt;=19900),"Praha",(IF(AND(I307&gt;=25001,I307&lt;=29501),"Středočeský kraj",(IF(AND(I307&gt;=30100,I307&lt;=34972),"Středočeský kraj",(IF(AND(I307&gt;=35002,I307&lt;=36271),"Karlovarský kraj",(IF(AND(I307&gt;=37001,I307&lt;=39201),"Jihočeský kraj",(IF(AND(I307&gt;=39701,I307&lt;=39901),"Jihočeský kraj",(IF(AND(I307&gt;=39301,I307&lt;=39601),"Kraj Vysočina",(IF(AND(I307&gt;=58001,I307&lt;=59501),"Kraj Vysočina",(IF(AND(I307&gt;=67401,I307&lt;=67602),"Kraj Vysočina",(IF(AND(I307&gt;=40001,I307&lt;=44101),"Ústecký kraj",(IF(AND(I307&gt;=46001,I307&lt;=47201),"Liberecký kraj",(IF(AND(I307&gt;=51202,I307&lt;=51401),"Liberecký kraj",(IF(AND(I307&gt;=53002,I307&lt;=53976),"Pardubický kraj",(IF(AND(I307&gt;=56002,I307&lt;=57201),"Pardubický kraj",(IF(AND(I307&gt;=60200,I307&lt;=67201),"Jihomoravský kraj",(IF(AND(I307&gt;=67801,I307&lt;=68501),"Jihomoravský kraj",(IF(AND(I307&gt;=69002,I307&lt;=69801),"Jihomoravský kraj",(IF(AND(I307&gt;=68601,I307&lt;=68801),"Zlínský kraj",(IF(AND(I307&gt;=75501,I307&lt;=76901),"Zlínský kraj",(IF(AND(I307&gt;=70030,I307&lt;=74901),"Moravskoslezský kraj",(IF(AND(I307&gt;=75000,I307&lt;=75368),"Olomoucký kraj",(IF(AND(I307&gt;=77200,I307&lt;=79862),"Olomoucký kraj",(IF(AND(I307&gt;=50011,I307&lt;=50301),"Královéhradecký kraj",(IF(AND(I307&gt;=54301,I307&lt;=54303),"Královéhradecký kraj","0")))))))))))))))))))))))))))))))))))))))))))))))</f>
        <v>Praha</v>
      </c>
      <c r="AB307" t="s">
        <v>998</v>
      </c>
      <c r="AD307" t="s">
        <v>998</v>
      </c>
      <c r="AE307" t="s">
        <v>998</v>
      </c>
      <c r="AF307" t="s">
        <v>998</v>
      </c>
      <c r="AG307" s="107">
        <v>0</v>
      </c>
      <c r="AH307" s="107">
        <v>0</v>
      </c>
      <c r="AI307" s="107">
        <v>0</v>
      </c>
      <c r="AJ307" t="s">
        <v>1012</v>
      </c>
    </row>
    <row r="308" spans="1:37" x14ac:dyDescent="0.45">
      <c r="A308" t="s">
        <v>1007</v>
      </c>
      <c r="B308" t="s">
        <v>11650</v>
      </c>
      <c r="C308" t="s">
        <v>990</v>
      </c>
      <c r="D308" t="s">
        <v>11651</v>
      </c>
      <c r="E308" t="s">
        <v>992</v>
      </c>
      <c r="F308" t="s">
        <v>5592</v>
      </c>
      <c r="G308">
        <v>2415</v>
      </c>
      <c r="H308" t="s">
        <v>1236</v>
      </c>
      <c r="I308">
        <v>13000</v>
      </c>
      <c r="K308" t="s">
        <v>11652</v>
      </c>
      <c r="L308" s="106">
        <v>32375</v>
      </c>
      <c r="M308">
        <v>12985576</v>
      </c>
      <c r="N308" t="s">
        <v>996</v>
      </c>
      <c r="O308" t="s">
        <v>12</v>
      </c>
      <c r="P308" t="s">
        <v>997</v>
      </c>
      <c r="R308" s="109" t="str">
        <f>IF(OR(P308="SB",Q308="SB"),"SB",0)</f>
        <v>SB</v>
      </c>
      <c r="T308" s="110" t="s">
        <v>998</v>
      </c>
      <c r="V308" s="113" t="str">
        <f>IF(AND(I308&gt;=10000,I308&lt;=19900),"Praha",(IF(AND(I308&gt;=25001,I308&lt;=29501),"Středočeský kraj",(IF(AND(I308&gt;=30100,I308&lt;=34972),"Středočeský kraj",(IF(AND(I308&gt;=35002,I308&lt;=36271),"Karlovarský kraj",(IF(AND(I308&gt;=37001,I308&lt;=39201),"Jihočeský kraj",(IF(AND(I308&gt;=39701,I308&lt;=39901),"Jihočeský kraj",(IF(AND(I308&gt;=39301,I308&lt;=39601),"Kraj Vysočina",(IF(AND(I308&gt;=58001,I308&lt;=59501),"Kraj Vysočina",(IF(AND(I308&gt;=67401,I308&lt;=67602),"Kraj Vysočina",(IF(AND(I308&gt;=40001,I308&lt;=44101),"Ústecký kraj",(IF(AND(I308&gt;=46001,I308&lt;=47201),"Liberecký kraj",(IF(AND(I308&gt;=51202,I308&lt;=51401),"Liberecký kraj",(IF(AND(I308&gt;=53002,I308&lt;=53976),"Pardubický kraj",(IF(AND(I308&gt;=56002,I308&lt;=57201),"Pardubický kraj",(IF(AND(I308&gt;=60200,I308&lt;=67201),"Jihomoravský kraj",(IF(AND(I308&gt;=67801,I308&lt;=68501),"Jihomoravský kraj",(IF(AND(I308&gt;=69002,I308&lt;=69801),"Jihomoravský kraj",(IF(AND(I308&gt;=68601,I308&lt;=68801),"Zlínský kraj",(IF(AND(I308&gt;=75501,I308&lt;=76901),"Zlínský kraj",(IF(AND(I308&gt;=70030,I308&lt;=74901),"Moravskoslezský kraj",(IF(AND(I308&gt;=75000,I308&lt;=75368),"Olomoucký kraj",(IF(AND(I308&gt;=77200,I308&lt;=79862),"Olomoucký kraj",(IF(AND(I308&gt;=50011,I308&lt;=50301),"Královéhradecký kraj",(IF(AND(I308&gt;=54301,I308&lt;=54303),"Královéhradecký kraj","0")))))))))))))))))))))))))))))))))))))))))))))))</f>
        <v>Praha</v>
      </c>
      <c r="AB308" t="s">
        <v>998</v>
      </c>
      <c r="AD308" t="s">
        <v>998</v>
      </c>
      <c r="AE308" t="s">
        <v>998</v>
      </c>
      <c r="AF308" t="s">
        <v>998</v>
      </c>
      <c r="AG308" s="107">
        <v>0</v>
      </c>
      <c r="AH308" s="107">
        <v>0</v>
      </c>
      <c r="AI308" s="107">
        <v>0</v>
      </c>
      <c r="AJ308" t="s">
        <v>1012</v>
      </c>
    </row>
    <row r="309" spans="1:37" x14ac:dyDescent="0.45">
      <c r="A309" t="s">
        <v>1793</v>
      </c>
      <c r="B309" t="s">
        <v>10472</v>
      </c>
      <c r="C309" t="s">
        <v>990</v>
      </c>
      <c r="D309" t="s">
        <v>12290</v>
      </c>
      <c r="E309" t="s">
        <v>992</v>
      </c>
      <c r="F309" t="s">
        <v>5592</v>
      </c>
      <c r="G309">
        <v>109</v>
      </c>
      <c r="H309" t="s">
        <v>11133</v>
      </c>
      <c r="I309">
        <v>13000</v>
      </c>
      <c r="K309" t="s">
        <v>12291</v>
      </c>
      <c r="L309" s="106">
        <v>27141</v>
      </c>
      <c r="M309">
        <v>10617968</v>
      </c>
      <c r="N309" t="s">
        <v>2743</v>
      </c>
      <c r="O309" t="s">
        <v>12</v>
      </c>
      <c r="P309" t="s">
        <v>997</v>
      </c>
      <c r="R309" s="109" t="str">
        <f>IF(OR(P309="SB",Q309="SB"),"SB",0)</f>
        <v>SB</v>
      </c>
      <c r="T309" s="110" t="s">
        <v>998</v>
      </c>
      <c r="V309" s="113" t="str">
        <f>IF(AND(I309&gt;=10000,I309&lt;=19900),"Praha",(IF(AND(I309&gt;=25001,I309&lt;=29501),"Středočeský kraj",(IF(AND(I309&gt;=30100,I309&lt;=34972),"Středočeský kraj",(IF(AND(I309&gt;=35002,I309&lt;=36271),"Karlovarský kraj",(IF(AND(I309&gt;=37001,I309&lt;=39201),"Jihočeský kraj",(IF(AND(I309&gt;=39701,I309&lt;=39901),"Jihočeský kraj",(IF(AND(I309&gt;=39301,I309&lt;=39601),"Kraj Vysočina",(IF(AND(I309&gt;=58001,I309&lt;=59501),"Kraj Vysočina",(IF(AND(I309&gt;=67401,I309&lt;=67602),"Kraj Vysočina",(IF(AND(I309&gt;=40001,I309&lt;=44101),"Ústecký kraj",(IF(AND(I309&gt;=46001,I309&lt;=47201),"Liberecký kraj",(IF(AND(I309&gt;=51202,I309&lt;=51401),"Liberecký kraj",(IF(AND(I309&gt;=53002,I309&lt;=53976),"Pardubický kraj",(IF(AND(I309&gt;=56002,I309&lt;=57201),"Pardubický kraj",(IF(AND(I309&gt;=60200,I309&lt;=67201),"Jihomoravský kraj",(IF(AND(I309&gt;=67801,I309&lt;=68501),"Jihomoravský kraj",(IF(AND(I309&gt;=69002,I309&lt;=69801),"Jihomoravský kraj",(IF(AND(I309&gt;=68601,I309&lt;=68801),"Zlínský kraj",(IF(AND(I309&gt;=75501,I309&lt;=76901),"Zlínský kraj",(IF(AND(I309&gt;=70030,I309&lt;=74901),"Moravskoslezský kraj",(IF(AND(I309&gt;=75000,I309&lt;=75368),"Olomoucký kraj",(IF(AND(I309&gt;=77200,I309&lt;=79862),"Olomoucký kraj",(IF(AND(I309&gt;=50011,I309&lt;=50301),"Královéhradecký kraj",(IF(AND(I309&gt;=54301,I309&lt;=54303),"Královéhradecký kraj","0")))))))))))))))))))))))))))))))))))))))))))))))</f>
        <v>Praha</v>
      </c>
      <c r="AB309" t="s">
        <v>998</v>
      </c>
      <c r="AD309" t="s">
        <v>998</v>
      </c>
      <c r="AE309" t="s">
        <v>998</v>
      </c>
      <c r="AF309" t="s">
        <v>998</v>
      </c>
      <c r="AG309" s="107">
        <v>300</v>
      </c>
      <c r="AH309" s="107">
        <v>0</v>
      </c>
      <c r="AI309" s="107">
        <v>0</v>
      </c>
      <c r="AJ309" t="s">
        <v>999</v>
      </c>
      <c r="AK309" s="106">
        <v>44924</v>
      </c>
    </row>
    <row r="310" spans="1:37" x14ac:dyDescent="0.45">
      <c r="A310" t="s">
        <v>1725</v>
      </c>
      <c r="B310" t="s">
        <v>12553</v>
      </c>
      <c r="C310" t="s">
        <v>990</v>
      </c>
      <c r="D310" t="s">
        <v>12554</v>
      </c>
      <c r="E310" t="s">
        <v>992</v>
      </c>
      <c r="F310" t="s">
        <v>2412</v>
      </c>
      <c r="G310">
        <v>53</v>
      </c>
      <c r="H310" t="s">
        <v>1236</v>
      </c>
      <c r="I310">
        <v>13000</v>
      </c>
      <c r="K310" t="s">
        <v>12555</v>
      </c>
      <c r="L310" s="106">
        <v>27060</v>
      </c>
      <c r="M310">
        <v>13419046</v>
      </c>
      <c r="N310" t="s">
        <v>996</v>
      </c>
      <c r="O310" t="s">
        <v>12</v>
      </c>
      <c r="P310" t="s">
        <v>997</v>
      </c>
      <c r="R310" s="109" t="str">
        <f>IF(OR(P310="SB",Q310="SB"),"SB",0)</f>
        <v>SB</v>
      </c>
      <c r="T310" s="110" t="s">
        <v>998</v>
      </c>
      <c r="V310" s="113" t="str">
        <f>IF(AND(I310&gt;=10000,I310&lt;=19900),"Praha",(IF(AND(I310&gt;=25001,I310&lt;=29501),"Středočeský kraj",(IF(AND(I310&gt;=30100,I310&lt;=34972),"Středočeský kraj",(IF(AND(I310&gt;=35002,I310&lt;=36271),"Karlovarský kraj",(IF(AND(I310&gt;=37001,I310&lt;=39201),"Jihočeský kraj",(IF(AND(I310&gt;=39701,I310&lt;=39901),"Jihočeský kraj",(IF(AND(I310&gt;=39301,I310&lt;=39601),"Kraj Vysočina",(IF(AND(I310&gt;=58001,I310&lt;=59501),"Kraj Vysočina",(IF(AND(I310&gt;=67401,I310&lt;=67602),"Kraj Vysočina",(IF(AND(I310&gt;=40001,I310&lt;=44101),"Ústecký kraj",(IF(AND(I310&gt;=46001,I310&lt;=47201),"Liberecký kraj",(IF(AND(I310&gt;=51202,I310&lt;=51401),"Liberecký kraj",(IF(AND(I310&gt;=53002,I310&lt;=53976),"Pardubický kraj",(IF(AND(I310&gt;=56002,I310&lt;=57201),"Pardubický kraj",(IF(AND(I310&gt;=60200,I310&lt;=67201),"Jihomoravský kraj",(IF(AND(I310&gt;=67801,I310&lt;=68501),"Jihomoravský kraj",(IF(AND(I310&gt;=69002,I310&lt;=69801),"Jihomoravský kraj",(IF(AND(I310&gt;=68601,I310&lt;=68801),"Zlínský kraj",(IF(AND(I310&gt;=75501,I310&lt;=76901),"Zlínský kraj",(IF(AND(I310&gt;=70030,I310&lt;=74901),"Moravskoslezský kraj",(IF(AND(I310&gt;=75000,I310&lt;=75368),"Olomoucký kraj",(IF(AND(I310&gt;=77200,I310&lt;=79862),"Olomoucký kraj",(IF(AND(I310&gt;=50011,I310&lt;=50301),"Královéhradecký kraj",(IF(AND(I310&gt;=54301,I310&lt;=54303),"Královéhradecký kraj","0")))))))))))))))))))))))))))))))))))))))))))))))</f>
        <v>Praha</v>
      </c>
      <c r="AB310" t="s">
        <v>998</v>
      </c>
      <c r="AD310" t="s">
        <v>998</v>
      </c>
      <c r="AE310" t="s">
        <v>998</v>
      </c>
      <c r="AF310" t="s">
        <v>998</v>
      </c>
      <c r="AG310" s="107">
        <v>0</v>
      </c>
      <c r="AH310" s="107">
        <v>0</v>
      </c>
      <c r="AI310" s="107">
        <v>0</v>
      </c>
      <c r="AJ310" t="s">
        <v>1012</v>
      </c>
    </row>
    <row r="311" spans="1:37" x14ac:dyDescent="0.45">
      <c r="A311" t="s">
        <v>1124</v>
      </c>
      <c r="B311" t="s">
        <v>12719</v>
      </c>
      <c r="C311" t="s">
        <v>990</v>
      </c>
      <c r="D311" t="s">
        <v>12720</v>
      </c>
      <c r="E311" t="s">
        <v>992</v>
      </c>
      <c r="F311" t="s">
        <v>12721</v>
      </c>
      <c r="G311">
        <v>611</v>
      </c>
      <c r="H311" t="s">
        <v>1236</v>
      </c>
      <c r="I311">
        <v>13000</v>
      </c>
      <c r="K311" t="s">
        <v>12722</v>
      </c>
      <c r="L311" s="106">
        <v>25996</v>
      </c>
      <c r="M311">
        <v>12990529</v>
      </c>
      <c r="N311" t="s">
        <v>996</v>
      </c>
      <c r="O311" t="s">
        <v>12</v>
      </c>
      <c r="P311" t="s">
        <v>997</v>
      </c>
      <c r="R311" s="109" t="str">
        <f>IF(OR(P311="SB",Q311="SB"),"SB",0)</f>
        <v>SB</v>
      </c>
      <c r="T311" s="110" t="s">
        <v>998</v>
      </c>
      <c r="V311" s="113" t="str">
        <f>IF(AND(I311&gt;=10000,I311&lt;=19900),"Praha",(IF(AND(I311&gt;=25001,I311&lt;=29501),"Středočeský kraj",(IF(AND(I311&gt;=30100,I311&lt;=34972),"Středočeský kraj",(IF(AND(I311&gt;=35002,I311&lt;=36271),"Karlovarský kraj",(IF(AND(I311&gt;=37001,I311&lt;=39201),"Jihočeský kraj",(IF(AND(I311&gt;=39701,I311&lt;=39901),"Jihočeský kraj",(IF(AND(I311&gt;=39301,I311&lt;=39601),"Kraj Vysočina",(IF(AND(I311&gt;=58001,I311&lt;=59501),"Kraj Vysočina",(IF(AND(I311&gt;=67401,I311&lt;=67602),"Kraj Vysočina",(IF(AND(I311&gt;=40001,I311&lt;=44101),"Ústecký kraj",(IF(AND(I311&gt;=46001,I311&lt;=47201),"Liberecký kraj",(IF(AND(I311&gt;=51202,I311&lt;=51401),"Liberecký kraj",(IF(AND(I311&gt;=53002,I311&lt;=53976),"Pardubický kraj",(IF(AND(I311&gt;=56002,I311&lt;=57201),"Pardubický kraj",(IF(AND(I311&gt;=60200,I311&lt;=67201),"Jihomoravský kraj",(IF(AND(I311&gt;=67801,I311&lt;=68501),"Jihomoravský kraj",(IF(AND(I311&gt;=69002,I311&lt;=69801),"Jihomoravský kraj",(IF(AND(I311&gt;=68601,I311&lt;=68801),"Zlínský kraj",(IF(AND(I311&gt;=75501,I311&lt;=76901),"Zlínský kraj",(IF(AND(I311&gt;=70030,I311&lt;=74901),"Moravskoslezský kraj",(IF(AND(I311&gt;=75000,I311&lt;=75368),"Olomoucký kraj",(IF(AND(I311&gt;=77200,I311&lt;=79862),"Olomoucký kraj",(IF(AND(I311&gt;=50011,I311&lt;=50301),"Královéhradecký kraj",(IF(AND(I311&gt;=54301,I311&lt;=54303),"Královéhradecký kraj","0")))))))))))))))))))))))))))))))))))))))))))))))</f>
        <v>Praha</v>
      </c>
      <c r="AB311" t="s">
        <v>998</v>
      </c>
      <c r="AD311" t="s">
        <v>998</v>
      </c>
      <c r="AE311" t="s">
        <v>998</v>
      </c>
      <c r="AF311" t="s">
        <v>998</v>
      </c>
      <c r="AG311" s="107">
        <v>0</v>
      </c>
      <c r="AH311" s="107">
        <v>0</v>
      </c>
      <c r="AI311" s="107">
        <v>0</v>
      </c>
      <c r="AJ311" t="s">
        <v>1012</v>
      </c>
    </row>
    <row r="312" spans="1:37" x14ac:dyDescent="0.45">
      <c r="A312" t="s">
        <v>1264</v>
      </c>
      <c r="B312" t="s">
        <v>13309</v>
      </c>
      <c r="C312" t="s">
        <v>1002</v>
      </c>
      <c r="D312" t="s">
        <v>13310</v>
      </c>
      <c r="E312" t="s">
        <v>992</v>
      </c>
      <c r="F312" t="s">
        <v>2485</v>
      </c>
      <c r="G312">
        <v>15</v>
      </c>
      <c r="H312" t="s">
        <v>1236</v>
      </c>
      <c r="I312">
        <v>13000</v>
      </c>
      <c r="K312" t="s">
        <v>13311</v>
      </c>
      <c r="L312" s="106">
        <v>30678</v>
      </c>
      <c r="M312">
        <v>13004168</v>
      </c>
      <c r="N312" t="s">
        <v>996</v>
      </c>
      <c r="O312" t="s">
        <v>12</v>
      </c>
      <c r="P312" t="s">
        <v>997</v>
      </c>
      <c r="R312" s="109" t="str">
        <f>IF(OR(P312="SB",Q312="SB"),"SB",0)</f>
        <v>SB</v>
      </c>
      <c r="T312" s="110" t="s">
        <v>998</v>
      </c>
      <c r="V312" s="113" t="str">
        <f>IF(AND(I312&gt;=10000,I312&lt;=19900),"Praha",(IF(AND(I312&gt;=25001,I312&lt;=29501),"Středočeský kraj",(IF(AND(I312&gt;=30100,I312&lt;=34972),"Středočeský kraj",(IF(AND(I312&gt;=35002,I312&lt;=36271),"Karlovarský kraj",(IF(AND(I312&gt;=37001,I312&lt;=39201),"Jihočeský kraj",(IF(AND(I312&gt;=39701,I312&lt;=39901),"Jihočeský kraj",(IF(AND(I312&gt;=39301,I312&lt;=39601),"Kraj Vysočina",(IF(AND(I312&gt;=58001,I312&lt;=59501),"Kraj Vysočina",(IF(AND(I312&gt;=67401,I312&lt;=67602),"Kraj Vysočina",(IF(AND(I312&gt;=40001,I312&lt;=44101),"Ústecký kraj",(IF(AND(I312&gt;=46001,I312&lt;=47201),"Liberecký kraj",(IF(AND(I312&gt;=51202,I312&lt;=51401),"Liberecký kraj",(IF(AND(I312&gt;=53002,I312&lt;=53976),"Pardubický kraj",(IF(AND(I312&gt;=56002,I312&lt;=57201),"Pardubický kraj",(IF(AND(I312&gt;=60200,I312&lt;=67201),"Jihomoravský kraj",(IF(AND(I312&gt;=67801,I312&lt;=68501),"Jihomoravský kraj",(IF(AND(I312&gt;=69002,I312&lt;=69801),"Jihomoravský kraj",(IF(AND(I312&gt;=68601,I312&lt;=68801),"Zlínský kraj",(IF(AND(I312&gt;=75501,I312&lt;=76901),"Zlínský kraj",(IF(AND(I312&gt;=70030,I312&lt;=74901),"Moravskoslezský kraj",(IF(AND(I312&gt;=75000,I312&lt;=75368),"Olomoucký kraj",(IF(AND(I312&gt;=77200,I312&lt;=79862),"Olomoucký kraj",(IF(AND(I312&gt;=50011,I312&lt;=50301),"Královéhradecký kraj",(IF(AND(I312&gt;=54301,I312&lt;=54303),"Královéhradecký kraj","0")))))))))))))))))))))))))))))))))))))))))))))))</f>
        <v>Praha</v>
      </c>
      <c r="AB312" t="s">
        <v>998</v>
      </c>
      <c r="AD312" t="s">
        <v>998</v>
      </c>
      <c r="AE312" t="s">
        <v>998</v>
      </c>
      <c r="AF312" t="s">
        <v>998</v>
      </c>
      <c r="AG312" s="107">
        <v>0</v>
      </c>
      <c r="AH312" s="107">
        <v>0</v>
      </c>
      <c r="AI312" s="107">
        <v>0</v>
      </c>
      <c r="AJ312" t="s">
        <v>1012</v>
      </c>
    </row>
    <row r="313" spans="1:37" x14ac:dyDescent="0.45">
      <c r="A313" t="s">
        <v>2602</v>
      </c>
      <c r="B313" t="s">
        <v>13450</v>
      </c>
      <c r="C313" t="s">
        <v>1002</v>
      </c>
      <c r="D313" t="s">
        <v>13451</v>
      </c>
      <c r="E313" t="s">
        <v>992</v>
      </c>
      <c r="F313" t="s">
        <v>1841</v>
      </c>
      <c r="G313">
        <v>3</v>
      </c>
      <c r="H313" t="s">
        <v>13452</v>
      </c>
      <c r="I313">
        <v>13000</v>
      </c>
      <c r="K313" t="s">
        <v>13453</v>
      </c>
      <c r="L313" s="106">
        <v>28634</v>
      </c>
      <c r="M313">
        <v>12985071</v>
      </c>
      <c r="N313" t="s">
        <v>996</v>
      </c>
      <c r="O313" t="s">
        <v>12</v>
      </c>
      <c r="P313" t="s">
        <v>997</v>
      </c>
      <c r="R313" s="109" t="str">
        <f>IF(OR(P313="SB",Q313="SB"),"SB",0)</f>
        <v>SB</v>
      </c>
      <c r="T313" s="110" t="s">
        <v>998</v>
      </c>
      <c r="V313" s="113" t="str">
        <f>IF(AND(I313&gt;=10000,I313&lt;=19900),"Praha",(IF(AND(I313&gt;=25001,I313&lt;=29501),"Středočeský kraj",(IF(AND(I313&gt;=30100,I313&lt;=34972),"Středočeský kraj",(IF(AND(I313&gt;=35002,I313&lt;=36271),"Karlovarský kraj",(IF(AND(I313&gt;=37001,I313&lt;=39201),"Jihočeský kraj",(IF(AND(I313&gt;=39701,I313&lt;=39901),"Jihočeský kraj",(IF(AND(I313&gt;=39301,I313&lt;=39601),"Kraj Vysočina",(IF(AND(I313&gt;=58001,I313&lt;=59501),"Kraj Vysočina",(IF(AND(I313&gt;=67401,I313&lt;=67602),"Kraj Vysočina",(IF(AND(I313&gt;=40001,I313&lt;=44101),"Ústecký kraj",(IF(AND(I313&gt;=46001,I313&lt;=47201),"Liberecký kraj",(IF(AND(I313&gt;=51202,I313&lt;=51401),"Liberecký kraj",(IF(AND(I313&gt;=53002,I313&lt;=53976),"Pardubický kraj",(IF(AND(I313&gt;=56002,I313&lt;=57201),"Pardubický kraj",(IF(AND(I313&gt;=60200,I313&lt;=67201),"Jihomoravský kraj",(IF(AND(I313&gt;=67801,I313&lt;=68501),"Jihomoravský kraj",(IF(AND(I313&gt;=69002,I313&lt;=69801),"Jihomoravský kraj",(IF(AND(I313&gt;=68601,I313&lt;=68801),"Zlínský kraj",(IF(AND(I313&gt;=75501,I313&lt;=76901),"Zlínský kraj",(IF(AND(I313&gt;=70030,I313&lt;=74901),"Moravskoslezský kraj",(IF(AND(I313&gt;=75000,I313&lt;=75368),"Olomoucký kraj",(IF(AND(I313&gt;=77200,I313&lt;=79862),"Olomoucký kraj",(IF(AND(I313&gt;=50011,I313&lt;=50301),"Královéhradecký kraj",(IF(AND(I313&gt;=54301,I313&lt;=54303),"Královéhradecký kraj","0")))))))))))))))))))))))))))))))))))))))))))))))</f>
        <v>Praha</v>
      </c>
      <c r="AB313" t="s">
        <v>998</v>
      </c>
      <c r="AD313" t="s">
        <v>998</v>
      </c>
      <c r="AE313" t="s">
        <v>998</v>
      </c>
      <c r="AF313" t="s">
        <v>998</v>
      </c>
      <c r="AG313" s="107">
        <v>0</v>
      </c>
      <c r="AH313" s="107">
        <v>0</v>
      </c>
      <c r="AI313" s="107">
        <v>0</v>
      </c>
      <c r="AJ313" t="s">
        <v>1012</v>
      </c>
    </row>
    <row r="314" spans="1:37" x14ac:dyDescent="0.45">
      <c r="A314" t="s">
        <v>3720</v>
      </c>
      <c r="B314" t="s">
        <v>13611</v>
      </c>
      <c r="C314" t="s">
        <v>1002</v>
      </c>
      <c r="D314" t="s">
        <v>13612</v>
      </c>
      <c r="E314" t="s">
        <v>992</v>
      </c>
      <c r="F314" t="s">
        <v>13613</v>
      </c>
      <c r="G314">
        <v>2957</v>
      </c>
      <c r="H314" t="s">
        <v>1236</v>
      </c>
      <c r="I314">
        <v>13000</v>
      </c>
      <c r="K314" t="s">
        <v>13614</v>
      </c>
      <c r="L314" s="106">
        <v>27136</v>
      </c>
      <c r="M314">
        <v>13006087</v>
      </c>
      <c r="N314" t="s">
        <v>996</v>
      </c>
      <c r="O314" t="s">
        <v>12</v>
      </c>
      <c r="P314" t="s">
        <v>997</v>
      </c>
      <c r="R314" s="109" t="str">
        <f>IF(OR(P314="SB",Q314="SB"),"SB",0)</f>
        <v>SB</v>
      </c>
      <c r="T314" s="110" t="s">
        <v>998</v>
      </c>
      <c r="V314" s="113" t="str">
        <f>IF(AND(I314&gt;=10000,I314&lt;=19900),"Praha",(IF(AND(I314&gt;=25001,I314&lt;=29501),"Středočeský kraj",(IF(AND(I314&gt;=30100,I314&lt;=34972),"Středočeský kraj",(IF(AND(I314&gt;=35002,I314&lt;=36271),"Karlovarský kraj",(IF(AND(I314&gt;=37001,I314&lt;=39201),"Jihočeský kraj",(IF(AND(I314&gt;=39701,I314&lt;=39901),"Jihočeský kraj",(IF(AND(I314&gt;=39301,I314&lt;=39601),"Kraj Vysočina",(IF(AND(I314&gt;=58001,I314&lt;=59501),"Kraj Vysočina",(IF(AND(I314&gt;=67401,I314&lt;=67602),"Kraj Vysočina",(IF(AND(I314&gt;=40001,I314&lt;=44101),"Ústecký kraj",(IF(AND(I314&gt;=46001,I314&lt;=47201),"Liberecký kraj",(IF(AND(I314&gt;=51202,I314&lt;=51401),"Liberecký kraj",(IF(AND(I314&gt;=53002,I314&lt;=53976),"Pardubický kraj",(IF(AND(I314&gt;=56002,I314&lt;=57201),"Pardubický kraj",(IF(AND(I314&gt;=60200,I314&lt;=67201),"Jihomoravský kraj",(IF(AND(I314&gt;=67801,I314&lt;=68501),"Jihomoravský kraj",(IF(AND(I314&gt;=69002,I314&lt;=69801),"Jihomoravský kraj",(IF(AND(I314&gt;=68601,I314&lt;=68801),"Zlínský kraj",(IF(AND(I314&gt;=75501,I314&lt;=76901),"Zlínský kraj",(IF(AND(I314&gt;=70030,I314&lt;=74901),"Moravskoslezský kraj",(IF(AND(I314&gt;=75000,I314&lt;=75368),"Olomoucký kraj",(IF(AND(I314&gt;=77200,I314&lt;=79862),"Olomoucký kraj",(IF(AND(I314&gt;=50011,I314&lt;=50301),"Královéhradecký kraj",(IF(AND(I314&gt;=54301,I314&lt;=54303),"Královéhradecký kraj","0")))))))))))))))))))))))))))))))))))))))))))))))</f>
        <v>Praha</v>
      </c>
      <c r="AB314" t="s">
        <v>998</v>
      </c>
      <c r="AD314" t="s">
        <v>998</v>
      </c>
      <c r="AE314" t="s">
        <v>998</v>
      </c>
      <c r="AF314" t="s">
        <v>998</v>
      </c>
      <c r="AG314" s="107">
        <v>0</v>
      </c>
      <c r="AH314" s="107">
        <v>0</v>
      </c>
      <c r="AI314" s="107">
        <v>0</v>
      </c>
      <c r="AJ314" t="s">
        <v>1012</v>
      </c>
    </row>
    <row r="315" spans="1:37" x14ac:dyDescent="0.45">
      <c r="A315" t="s">
        <v>1349</v>
      </c>
      <c r="B315" t="s">
        <v>14303</v>
      </c>
      <c r="C315" t="s">
        <v>1002</v>
      </c>
      <c r="D315" t="s">
        <v>14304</v>
      </c>
      <c r="E315" t="s">
        <v>992</v>
      </c>
      <c r="F315" t="s">
        <v>5592</v>
      </c>
      <c r="G315">
        <v>239</v>
      </c>
      <c r="H315" t="s">
        <v>1236</v>
      </c>
      <c r="I315">
        <v>13000</v>
      </c>
      <c r="K315" t="s">
        <v>14305</v>
      </c>
      <c r="L315" s="106">
        <v>28192</v>
      </c>
      <c r="M315">
        <v>13011646</v>
      </c>
      <c r="N315" t="s">
        <v>996</v>
      </c>
      <c r="O315" t="s">
        <v>12</v>
      </c>
      <c r="P315" t="s">
        <v>997</v>
      </c>
      <c r="R315" s="109" t="str">
        <f>IF(OR(P315="SB",Q315="SB"),"SB",0)</f>
        <v>SB</v>
      </c>
      <c r="T315" s="110" t="s">
        <v>998</v>
      </c>
      <c r="V315" s="113" t="str">
        <f>IF(AND(I315&gt;=10000,I315&lt;=19900),"Praha",(IF(AND(I315&gt;=25001,I315&lt;=29501),"Středočeský kraj",(IF(AND(I315&gt;=30100,I315&lt;=34972),"Středočeský kraj",(IF(AND(I315&gt;=35002,I315&lt;=36271),"Karlovarský kraj",(IF(AND(I315&gt;=37001,I315&lt;=39201),"Jihočeský kraj",(IF(AND(I315&gt;=39701,I315&lt;=39901),"Jihočeský kraj",(IF(AND(I315&gt;=39301,I315&lt;=39601),"Kraj Vysočina",(IF(AND(I315&gt;=58001,I315&lt;=59501),"Kraj Vysočina",(IF(AND(I315&gt;=67401,I315&lt;=67602),"Kraj Vysočina",(IF(AND(I315&gt;=40001,I315&lt;=44101),"Ústecký kraj",(IF(AND(I315&gt;=46001,I315&lt;=47201),"Liberecký kraj",(IF(AND(I315&gt;=51202,I315&lt;=51401),"Liberecký kraj",(IF(AND(I315&gt;=53002,I315&lt;=53976),"Pardubický kraj",(IF(AND(I315&gt;=56002,I315&lt;=57201),"Pardubický kraj",(IF(AND(I315&gt;=60200,I315&lt;=67201),"Jihomoravský kraj",(IF(AND(I315&gt;=67801,I315&lt;=68501),"Jihomoravský kraj",(IF(AND(I315&gt;=69002,I315&lt;=69801),"Jihomoravský kraj",(IF(AND(I315&gt;=68601,I315&lt;=68801),"Zlínský kraj",(IF(AND(I315&gt;=75501,I315&lt;=76901),"Zlínský kraj",(IF(AND(I315&gt;=70030,I315&lt;=74901),"Moravskoslezský kraj",(IF(AND(I315&gt;=75000,I315&lt;=75368),"Olomoucký kraj",(IF(AND(I315&gt;=77200,I315&lt;=79862),"Olomoucký kraj",(IF(AND(I315&gt;=50011,I315&lt;=50301),"Královéhradecký kraj",(IF(AND(I315&gt;=54301,I315&lt;=54303),"Královéhradecký kraj","0")))))))))))))))))))))))))))))))))))))))))))))))</f>
        <v>Praha</v>
      </c>
      <c r="AB315" t="s">
        <v>998</v>
      </c>
      <c r="AD315" t="s">
        <v>998</v>
      </c>
      <c r="AE315" t="s">
        <v>998</v>
      </c>
      <c r="AF315" t="s">
        <v>998</v>
      </c>
      <c r="AG315" s="107">
        <v>0</v>
      </c>
      <c r="AH315" s="107">
        <v>0</v>
      </c>
      <c r="AI315" s="107">
        <v>0</v>
      </c>
      <c r="AJ315" t="s">
        <v>1012</v>
      </c>
    </row>
    <row r="316" spans="1:37" x14ac:dyDescent="0.45">
      <c r="A316" t="s">
        <v>3571</v>
      </c>
      <c r="B316" t="s">
        <v>15817</v>
      </c>
      <c r="C316" t="s">
        <v>1002</v>
      </c>
      <c r="D316" t="s">
        <v>15822</v>
      </c>
      <c r="E316" t="s">
        <v>992</v>
      </c>
      <c r="F316" t="s">
        <v>5592</v>
      </c>
      <c r="G316">
        <v>1814</v>
      </c>
      <c r="H316" t="s">
        <v>1236</v>
      </c>
      <c r="I316">
        <v>13000</v>
      </c>
      <c r="K316" t="s">
        <v>15823</v>
      </c>
      <c r="L316" s="106">
        <v>27375</v>
      </c>
      <c r="M316">
        <v>13018821</v>
      </c>
      <c r="N316" t="s">
        <v>996</v>
      </c>
      <c r="O316" t="s">
        <v>12</v>
      </c>
      <c r="P316" t="s">
        <v>997</v>
      </c>
      <c r="R316" s="109" t="str">
        <f>IF(OR(P316="SB",Q316="SB"),"SB",0)</f>
        <v>SB</v>
      </c>
      <c r="T316" s="110" t="s">
        <v>998</v>
      </c>
      <c r="V316" s="113" t="str">
        <f>IF(AND(I316&gt;=10000,I316&lt;=19900),"Praha",(IF(AND(I316&gt;=25001,I316&lt;=29501),"Středočeský kraj",(IF(AND(I316&gt;=30100,I316&lt;=34972),"Středočeský kraj",(IF(AND(I316&gt;=35002,I316&lt;=36271),"Karlovarský kraj",(IF(AND(I316&gt;=37001,I316&lt;=39201),"Jihočeský kraj",(IF(AND(I316&gt;=39701,I316&lt;=39901),"Jihočeský kraj",(IF(AND(I316&gt;=39301,I316&lt;=39601),"Kraj Vysočina",(IF(AND(I316&gt;=58001,I316&lt;=59501),"Kraj Vysočina",(IF(AND(I316&gt;=67401,I316&lt;=67602),"Kraj Vysočina",(IF(AND(I316&gt;=40001,I316&lt;=44101),"Ústecký kraj",(IF(AND(I316&gt;=46001,I316&lt;=47201),"Liberecký kraj",(IF(AND(I316&gt;=51202,I316&lt;=51401),"Liberecký kraj",(IF(AND(I316&gt;=53002,I316&lt;=53976),"Pardubický kraj",(IF(AND(I316&gt;=56002,I316&lt;=57201),"Pardubický kraj",(IF(AND(I316&gt;=60200,I316&lt;=67201),"Jihomoravský kraj",(IF(AND(I316&gt;=67801,I316&lt;=68501),"Jihomoravský kraj",(IF(AND(I316&gt;=69002,I316&lt;=69801),"Jihomoravský kraj",(IF(AND(I316&gt;=68601,I316&lt;=68801),"Zlínský kraj",(IF(AND(I316&gt;=75501,I316&lt;=76901),"Zlínský kraj",(IF(AND(I316&gt;=70030,I316&lt;=74901),"Moravskoslezský kraj",(IF(AND(I316&gt;=75000,I316&lt;=75368),"Olomoucký kraj",(IF(AND(I316&gt;=77200,I316&lt;=79862),"Olomoucký kraj",(IF(AND(I316&gt;=50011,I316&lt;=50301),"Královéhradecký kraj",(IF(AND(I316&gt;=54301,I316&lt;=54303),"Královéhradecký kraj","0")))))))))))))))))))))))))))))))))))))))))))))))</f>
        <v>Praha</v>
      </c>
      <c r="AB316" t="s">
        <v>998</v>
      </c>
      <c r="AD316" t="s">
        <v>998</v>
      </c>
      <c r="AE316" t="s">
        <v>998</v>
      </c>
      <c r="AF316" t="s">
        <v>998</v>
      </c>
      <c r="AG316" s="107">
        <v>0</v>
      </c>
      <c r="AH316" s="107">
        <v>0</v>
      </c>
      <c r="AI316" s="107">
        <v>0</v>
      </c>
      <c r="AJ316" t="s">
        <v>1012</v>
      </c>
    </row>
    <row r="317" spans="1:37" x14ac:dyDescent="0.45">
      <c r="A317" t="s">
        <v>1615</v>
      </c>
      <c r="B317" t="s">
        <v>16059</v>
      </c>
      <c r="C317" t="s">
        <v>990</v>
      </c>
      <c r="D317" t="s">
        <v>16060</v>
      </c>
      <c r="E317" t="s">
        <v>992</v>
      </c>
      <c r="F317" t="s">
        <v>5592</v>
      </c>
      <c r="G317">
        <v>2415</v>
      </c>
      <c r="H317" t="s">
        <v>1236</v>
      </c>
      <c r="I317">
        <v>13000</v>
      </c>
      <c r="K317" t="s">
        <v>16061</v>
      </c>
      <c r="L317" s="106">
        <v>27308</v>
      </c>
      <c r="M317">
        <v>13019629</v>
      </c>
      <c r="N317" t="s">
        <v>996</v>
      </c>
      <c r="O317" t="s">
        <v>12</v>
      </c>
      <c r="P317" t="s">
        <v>997</v>
      </c>
      <c r="R317" s="109" t="str">
        <f>IF(OR(P317="SB",Q317="SB"),"SB",0)</f>
        <v>SB</v>
      </c>
      <c r="T317" s="110" t="s">
        <v>998</v>
      </c>
      <c r="V317" s="113" t="str">
        <f>IF(AND(I317&gt;=10000,I317&lt;=19900),"Praha",(IF(AND(I317&gt;=25001,I317&lt;=29501),"Středočeský kraj",(IF(AND(I317&gt;=30100,I317&lt;=34972),"Středočeský kraj",(IF(AND(I317&gt;=35002,I317&lt;=36271),"Karlovarský kraj",(IF(AND(I317&gt;=37001,I317&lt;=39201),"Jihočeský kraj",(IF(AND(I317&gt;=39701,I317&lt;=39901),"Jihočeský kraj",(IF(AND(I317&gt;=39301,I317&lt;=39601),"Kraj Vysočina",(IF(AND(I317&gt;=58001,I317&lt;=59501),"Kraj Vysočina",(IF(AND(I317&gt;=67401,I317&lt;=67602),"Kraj Vysočina",(IF(AND(I317&gt;=40001,I317&lt;=44101),"Ústecký kraj",(IF(AND(I317&gt;=46001,I317&lt;=47201),"Liberecký kraj",(IF(AND(I317&gt;=51202,I317&lt;=51401),"Liberecký kraj",(IF(AND(I317&gt;=53002,I317&lt;=53976),"Pardubický kraj",(IF(AND(I317&gt;=56002,I317&lt;=57201),"Pardubický kraj",(IF(AND(I317&gt;=60200,I317&lt;=67201),"Jihomoravský kraj",(IF(AND(I317&gt;=67801,I317&lt;=68501),"Jihomoravský kraj",(IF(AND(I317&gt;=69002,I317&lt;=69801),"Jihomoravský kraj",(IF(AND(I317&gt;=68601,I317&lt;=68801),"Zlínský kraj",(IF(AND(I317&gt;=75501,I317&lt;=76901),"Zlínský kraj",(IF(AND(I317&gt;=70030,I317&lt;=74901),"Moravskoslezský kraj",(IF(AND(I317&gt;=75000,I317&lt;=75368),"Olomoucký kraj",(IF(AND(I317&gt;=77200,I317&lt;=79862),"Olomoucký kraj",(IF(AND(I317&gt;=50011,I317&lt;=50301),"Královéhradecký kraj",(IF(AND(I317&gt;=54301,I317&lt;=54303),"Královéhradecký kraj","0")))))))))))))))))))))))))))))))))))))))))))))))</f>
        <v>Praha</v>
      </c>
      <c r="AB317" t="s">
        <v>998</v>
      </c>
      <c r="AD317" t="s">
        <v>998</v>
      </c>
      <c r="AE317" t="s">
        <v>1515</v>
      </c>
      <c r="AF317" t="s">
        <v>1515</v>
      </c>
      <c r="AG317" s="107">
        <v>0</v>
      </c>
      <c r="AH317" s="107">
        <v>0</v>
      </c>
      <c r="AI317" s="107">
        <v>0</v>
      </c>
      <c r="AJ317" t="s">
        <v>1012</v>
      </c>
    </row>
    <row r="318" spans="1:37" x14ac:dyDescent="0.45">
      <c r="A318" t="s">
        <v>1275</v>
      </c>
      <c r="B318" t="s">
        <v>16468</v>
      </c>
      <c r="C318" t="s">
        <v>1002</v>
      </c>
      <c r="D318" t="s">
        <v>16469</v>
      </c>
      <c r="E318" t="s">
        <v>992</v>
      </c>
      <c r="F318" t="s">
        <v>9924</v>
      </c>
      <c r="G318">
        <v>38</v>
      </c>
      <c r="H318" t="s">
        <v>12</v>
      </c>
      <c r="I318">
        <v>13000</v>
      </c>
      <c r="K318" t="s">
        <v>16470</v>
      </c>
      <c r="L318" s="106">
        <v>34256</v>
      </c>
      <c r="M318">
        <v>13406619</v>
      </c>
      <c r="N318" t="s">
        <v>996</v>
      </c>
      <c r="O318" t="s">
        <v>12</v>
      </c>
      <c r="P318" t="s">
        <v>997</v>
      </c>
      <c r="R318" s="109" t="str">
        <f>IF(OR(P318="SB",Q318="SB"),"SB",0)</f>
        <v>SB</v>
      </c>
      <c r="T318" s="110" t="s">
        <v>998</v>
      </c>
      <c r="V318" s="113" t="str">
        <f>IF(AND(I318&gt;=10000,I318&lt;=19900),"Praha",(IF(AND(I318&gt;=25001,I318&lt;=29501),"Středočeský kraj",(IF(AND(I318&gt;=30100,I318&lt;=34972),"Středočeský kraj",(IF(AND(I318&gt;=35002,I318&lt;=36271),"Karlovarský kraj",(IF(AND(I318&gt;=37001,I318&lt;=39201),"Jihočeský kraj",(IF(AND(I318&gt;=39701,I318&lt;=39901),"Jihočeský kraj",(IF(AND(I318&gt;=39301,I318&lt;=39601),"Kraj Vysočina",(IF(AND(I318&gt;=58001,I318&lt;=59501),"Kraj Vysočina",(IF(AND(I318&gt;=67401,I318&lt;=67602),"Kraj Vysočina",(IF(AND(I318&gt;=40001,I318&lt;=44101),"Ústecký kraj",(IF(AND(I318&gt;=46001,I318&lt;=47201),"Liberecký kraj",(IF(AND(I318&gt;=51202,I318&lt;=51401),"Liberecký kraj",(IF(AND(I318&gt;=53002,I318&lt;=53976),"Pardubický kraj",(IF(AND(I318&gt;=56002,I318&lt;=57201),"Pardubický kraj",(IF(AND(I318&gt;=60200,I318&lt;=67201),"Jihomoravský kraj",(IF(AND(I318&gt;=67801,I318&lt;=68501),"Jihomoravský kraj",(IF(AND(I318&gt;=69002,I318&lt;=69801),"Jihomoravský kraj",(IF(AND(I318&gt;=68601,I318&lt;=68801),"Zlínský kraj",(IF(AND(I318&gt;=75501,I318&lt;=76901),"Zlínský kraj",(IF(AND(I318&gt;=70030,I318&lt;=74901),"Moravskoslezský kraj",(IF(AND(I318&gt;=75000,I318&lt;=75368),"Olomoucký kraj",(IF(AND(I318&gt;=77200,I318&lt;=79862),"Olomoucký kraj",(IF(AND(I318&gt;=50011,I318&lt;=50301),"Královéhradecký kraj",(IF(AND(I318&gt;=54301,I318&lt;=54303),"Královéhradecký kraj","0")))))))))))))))))))))))))))))))))))))))))))))))</f>
        <v>Praha</v>
      </c>
      <c r="AB318" t="s">
        <v>998</v>
      </c>
      <c r="AD318" t="s">
        <v>998</v>
      </c>
      <c r="AE318" t="s">
        <v>998</v>
      </c>
      <c r="AF318" t="s">
        <v>998</v>
      </c>
      <c r="AG318" s="107">
        <v>0</v>
      </c>
      <c r="AH318" s="107">
        <v>0</v>
      </c>
      <c r="AI318" s="107">
        <v>0</v>
      </c>
      <c r="AJ318" t="s">
        <v>1012</v>
      </c>
    </row>
    <row r="319" spans="1:37" x14ac:dyDescent="0.45">
      <c r="A319" t="s">
        <v>1570</v>
      </c>
      <c r="B319" t="s">
        <v>17308</v>
      </c>
      <c r="C319" t="s">
        <v>990</v>
      </c>
      <c r="D319" t="s">
        <v>17309</v>
      </c>
      <c r="E319" t="s">
        <v>992</v>
      </c>
      <c r="F319" t="s">
        <v>8209</v>
      </c>
      <c r="G319">
        <v>20</v>
      </c>
      <c r="H319" t="s">
        <v>1236</v>
      </c>
      <c r="I319">
        <v>13000</v>
      </c>
      <c r="K319" t="s">
        <v>17310</v>
      </c>
      <c r="L319" s="106">
        <v>27292</v>
      </c>
      <c r="M319">
        <v>12914444</v>
      </c>
      <c r="N319" t="s">
        <v>996</v>
      </c>
      <c r="O319" t="s">
        <v>12</v>
      </c>
      <c r="P319" t="s">
        <v>997</v>
      </c>
      <c r="R319" s="109" t="str">
        <f>IF(OR(P319="SB",Q319="SB"),"SB",0)</f>
        <v>SB</v>
      </c>
      <c r="T319" s="110" t="s">
        <v>998</v>
      </c>
      <c r="V319" s="113" t="str">
        <f>IF(AND(I319&gt;=10000,I319&lt;=19900),"Praha",(IF(AND(I319&gt;=25001,I319&lt;=29501),"Středočeský kraj",(IF(AND(I319&gt;=30100,I319&lt;=34972),"Středočeský kraj",(IF(AND(I319&gt;=35002,I319&lt;=36271),"Karlovarský kraj",(IF(AND(I319&gt;=37001,I319&lt;=39201),"Jihočeský kraj",(IF(AND(I319&gt;=39701,I319&lt;=39901),"Jihočeský kraj",(IF(AND(I319&gt;=39301,I319&lt;=39601),"Kraj Vysočina",(IF(AND(I319&gt;=58001,I319&lt;=59501),"Kraj Vysočina",(IF(AND(I319&gt;=67401,I319&lt;=67602),"Kraj Vysočina",(IF(AND(I319&gt;=40001,I319&lt;=44101),"Ústecký kraj",(IF(AND(I319&gt;=46001,I319&lt;=47201),"Liberecký kraj",(IF(AND(I319&gt;=51202,I319&lt;=51401),"Liberecký kraj",(IF(AND(I319&gt;=53002,I319&lt;=53976),"Pardubický kraj",(IF(AND(I319&gt;=56002,I319&lt;=57201),"Pardubický kraj",(IF(AND(I319&gt;=60200,I319&lt;=67201),"Jihomoravský kraj",(IF(AND(I319&gt;=67801,I319&lt;=68501),"Jihomoravský kraj",(IF(AND(I319&gt;=69002,I319&lt;=69801),"Jihomoravský kraj",(IF(AND(I319&gt;=68601,I319&lt;=68801),"Zlínský kraj",(IF(AND(I319&gt;=75501,I319&lt;=76901),"Zlínský kraj",(IF(AND(I319&gt;=70030,I319&lt;=74901),"Moravskoslezský kraj",(IF(AND(I319&gt;=75000,I319&lt;=75368),"Olomoucký kraj",(IF(AND(I319&gt;=77200,I319&lt;=79862),"Olomoucký kraj",(IF(AND(I319&gt;=50011,I319&lt;=50301),"Královéhradecký kraj",(IF(AND(I319&gt;=54301,I319&lt;=54303),"Královéhradecký kraj","0")))))))))))))))))))))))))))))))))))))))))))))))</f>
        <v>Praha</v>
      </c>
      <c r="AB319" t="s">
        <v>998</v>
      </c>
      <c r="AD319" t="s">
        <v>998</v>
      </c>
      <c r="AE319" t="s">
        <v>998</v>
      </c>
      <c r="AF319" t="s">
        <v>998</v>
      </c>
      <c r="AG319" s="107">
        <v>0</v>
      </c>
      <c r="AH319" s="107">
        <v>0</v>
      </c>
      <c r="AI319" s="107">
        <v>0</v>
      </c>
      <c r="AJ319" t="s">
        <v>1012</v>
      </c>
    </row>
    <row r="320" spans="1:37" x14ac:dyDescent="0.45">
      <c r="A320" t="s">
        <v>1102</v>
      </c>
      <c r="B320" t="s">
        <v>17913</v>
      </c>
      <c r="C320" t="s">
        <v>1002</v>
      </c>
      <c r="D320" t="s">
        <v>17914</v>
      </c>
      <c r="E320" t="s">
        <v>992</v>
      </c>
      <c r="F320" t="s">
        <v>17915</v>
      </c>
      <c r="G320">
        <v>1577</v>
      </c>
      <c r="H320" t="s">
        <v>1236</v>
      </c>
      <c r="I320">
        <v>13000</v>
      </c>
      <c r="K320" t="s">
        <v>17916</v>
      </c>
      <c r="L320" s="106">
        <v>28521</v>
      </c>
      <c r="M320">
        <v>12916464</v>
      </c>
      <c r="N320" t="s">
        <v>996</v>
      </c>
      <c r="O320" t="s">
        <v>12</v>
      </c>
      <c r="P320" t="s">
        <v>997</v>
      </c>
      <c r="R320" s="109" t="str">
        <f>IF(OR(P320="SB",Q320="SB"),"SB",0)</f>
        <v>SB</v>
      </c>
      <c r="T320" s="110" t="s">
        <v>998</v>
      </c>
      <c r="V320" s="113" t="str">
        <f>IF(AND(I320&gt;=10000,I320&lt;=19900),"Praha",(IF(AND(I320&gt;=25001,I320&lt;=29501),"Středočeský kraj",(IF(AND(I320&gt;=30100,I320&lt;=34972),"Středočeský kraj",(IF(AND(I320&gt;=35002,I320&lt;=36271),"Karlovarský kraj",(IF(AND(I320&gt;=37001,I320&lt;=39201),"Jihočeský kraj",(IF(AND(I320&gt;=39701,I320&lt;=39901),"Jihočeský kraj",(IF(AND(I320&gt;=39301,I320&lt;=39601),"Kraj Vysočina",(IF(AND(I320&gt;=58001,I320&lt;=59501),"Kraj Vysočina",(IF(AND(I320&gt;=67401,I320&lt;=67602),"Kraj Vysočina",(IF(AND(I320&gt;=40001,I320&lt;=44101),"Ústecký kraj",(IF(AND(I320&gt;=46001,I320&lt;=47201),"Liberecký kraj",(IF(AND(I320&gt;=51202,I320&lt;=51401),"Liberecký kraj",(IF(AND(I320&gt;=53002,I320&lt;=53976),"Pardubický kraj",(IF(AND(I320&gt;=56002,I320&lt;=57201),"Pardubický kraj",(IF(AND(I320&gt;=60200,I320&lt;=67201),"Jihomoravský kraj",(IF(AND(I320&gt;=67801,I320&lt;=68501),"Jihomoravský kraj",(IF(AND(I320&gt;=69002,I320&lt;=69801),"Jihomoravský kraj",(IF(AND(I320&gt;=68601,I320&lt;=68801),"Zlínský kraj",(IF(AND(I320&gt;=75501,I320&lt;=76901),"Zlínský kraj",(IF(AND(I320&gt;=70030,I320&lt;=74901),"Moravskoslezský kraj",(IF(AND(I320&gt;=75000,I320&lt;=75368),"Olomoucký kraj",(IF(AND(I320&gt;=77200,I320&lt;=79862),"Olomoucký kraj",(IF(AND(I320&gt;=50011,I320&lt;=50301),"Královéhradecký kraj",(IF(AND(I320&gt;=54301,I320&lt;=54303),"Královéhradecký kraj","0")))))))))))))))))))))))))))))))))))))))))))))))</f>
        <v>Praha</v>
      </c>
      <c r="AB320" t="s">
        <v>998</v>
      </c>
      <c r="AD320" t="s">
        <v>998</v>
      </c>
      <c r="AE320" t="s">
        <v>998</v>
      </c>
      <c r="AF320" t="s">
        <v>998</v>
      </c>
      <c r="AG320" s="107">
        <v>0</v>
      </c>
      <c r="AH320" s="107">
        <v>0</v>
      </c>
      <c r="AI320" s="107">
        <v>0</v>
      </c>
      <c r="AJ320" t="s">
        <v>1012</v>
      </c>
    </row>
    <row r="321" spans="1:37" x14ac:dyDescent="0.45">
      <c r="A321" t="s">
        <v>988</v>
      </c>
      <c r="B321" t="s">
        <v>18750</v>
      </c>
      <c r="C321" t="s">
        <v>990</v>
      </c>
      <c r="D321" t="s">
        <v>18751</v>
      </c>
      <c r="E321" t="s">
        <v>992</v>
      </c>
      <c r="F321" t="s">
        <v>18752</v>
      </c>
      <c r="G321">
        <v>11</v>
      </c>
      <c r="H321" t="s">
        <v>1236</v>
      </c>
      <c r="I321">
        <v>13000</v>
      </c>
      <c r="J321">
        <v>775097737</v>
      </c>
      <c r="K321" t="s">
        <v>18753</v>
      </c>
      <c r="L321" s="106">
        <v>26638</v>
      </c>
      <c r="M321">
        <v>10602915</v>
      </c>
      <c r="N321" t="s">
        <v>996</v>
      </c>
      <c r="O321" t="s">
        <v>12</v>
      </c>
      <c r="P321" t="s">
        <v>997</v>
      </c>
      <c r="R321" s="109" t="str">
        <f>IF(OR(P321="SB",Q321="SB"),"SB",0)</f>
        <v>SB</v>
      </c>
      <c r="T321" s="110" t="s">
        <v>998</v>
      </c>
      <c r="V321" s="113" t="str">
        <f>IF(AND(I321&gt;=10000,I321&lt;=19900),"Praha",(IF(AND(I321&gt;=25001,I321&lt;=29501),"Středočeský kraj",(IF(AND(I321&gt;=30100,I321&lt;=34972),"Středočeský kraj",(IF(AND(I321&gt;=35002,I321&lt;=36271),"Karlovarský kraj",(IF(AND(I321&gt;=37001,I321&lt;=39201),"Jihočeský kraj",(IF(AND(I321&gt;=39701,I321&lt;=39901),"Jihočeský kraj",(IF(AND(I321&gt;=39301,I321&lt;=39601),"Kraj Vysočina",(IF(AND(I321&gt;=58001,I321&lt;=59501),"Kraj Vysočina",(IF(AND(I321&gt;=67401,I321&lt;=67602),"Kraj Vysočina",(IF(AND(I321&gt;=40001,I321&lt;=44101),"Ústecký kraj",(IF(AND(I321&gt;=46001,I321&lt;=47201),"Liberecký kraj",(IF(AND(I321&gt;=51202,I321&lt;=51401),"Liberecký kraj",(IF(AND(I321&gt;=53002,I321&lt;=53976),"Pardubický kraj",(IF(AND(I321&gt;=56002,I321&lt;=57201),"Pardubický kraj",(IF(AND(I321&gt;=60200,I321&lt;=67201),"Jihomoravský kraj",(IF(AND(I321&gt;=67801,I321&lt;=68501),"Jihomoravský kraj",(IF(AND(I321&gt;=69002,I321&lt;=69801),"Jihomoravský kraj",(IF(AND(I321&gt;=68601,I321&lt;=68801),"Zlínský kraj",(IF(AND(I321&gt;=75501,I321&lt;=76901),"Zlínský kraj",(IF(AND(I321&gt;=70030,I321&lt;=74901),"Moravskoslezský kraj",(IF(AND(I321&gt;=75000,I321&lt;=75368),"Olomoucký kraj",(IF(AND(I321&gt;=77200,I321&lt;=79862),"Olomoucký kraj",(IF(AND(I321&gt;=50011,I321&lt;=50301),"Královéhradecký kraj",(IF(AND(I321&gt;=54301,I321&lt;=54303),"Královéhradecký kraj","0")))))))))))))))))))))))))))))))))))))))))))))))</f>
        <v>Praha</v>
      </c>
      <c r="AB321" t="s">
        <v>998</v>
      </c>
      <c r="AD321" t="s">
        <v>998</v>
      </c>
      <c r="AE321" t="s">
        <v>1515</v>
      </c>
      <c r="AF321" t="s">
        <v>1515</v>
      </c>
      <c r="AG321" s="107">
        <v>0</v>
      </c>
      <c r="AH321" s="107">
        <v>0</v>
      </c>
      <c r="AI321" s="107">
        <v>0</v>
      </c>
      <c r="AJ321" t="s">
        <v>1012</v>
      </c>
    </row>
    <row r="322" spans="1:37" x14ac:dyDescent="0.45">
      <c r="A322" t="s">
        <v>19093</v>
      </c>
      <c r="B322" t="s">
        <v>19094</v>
      </c>
      <c r="C322" t="s">
        <v>990</v>
      </c>
      <c r="D322" t="s">
        <v>19095</v>
      </c>
      <c r="E322" t="s">
        <v>992</v>
      </c>
      <c r="F322" t="s">
        <v>1004</v>
      </c>
      <c r="G322">
        <v>15</v>
      </c>
      <c r="H322" t="s">
        <v>1236</v>
      </c>
      <c r="I322">
        <v>13000</v>
      </c>
      <c r="K322" t="s">
        <v>19096</v>
      </c>
      <c r="L322" s="106">
        <v>29960</v>
      </c>
      <c r="M322">
        <v>13003764</v>
      </c>
      <c r="N322" t="s">
        <v>996</v>
      </c>
      <c r="O322" t="s">
        <v>12</v>
      </c>
      <c r="P322" t="s">
        <v>997</v>
      </c>
      <c r="R322" s="109" t="str">
        <f>IF(OR(P322="SB",Q322="SB"),"SB",0)</f>
        <v>SB</v>
      </c>
      <c r="T322" s="110" t="s">
        <v>998</v>
      </c>
      <c r="V322" s="113" t="str">
        <f>IF(AND(I322&gt;=10000,I322&lt;=19900),"Praha",(IF(AND(I322&gt;=25001,I322&lt;=29501),"Středočeský kraj",(IF(AND(I322&gt;=30100,I322&lt;=34972),"Středočeský kraj",(IF(AND(I322&gt;=35002,I322&lt;=36271),"Karlovarský kraj",(IF(AND(I322&gt;=37001,I322&lt;=39201),"Jihočeský kraj",(IF(AND(I322&gt;=39701,I322&lt;=39901),"Jihočeský kraj",(IF(AND(I322&gt;=39301,I322&lt;=39601),"Kraj Vysočina",(IF(AND(I322&gt;=58001,I322&lt;=59501),"Kraj Vysočina",(IF(AND(I322&gt;=67401,I322&lt;=67602),"Kraj Vysočina",(IF(AND(I322&gt;=40001,I322&lt;=44101),"Ústecký kraj",(IF(AND(I322&gt;=46001,I322&lt;=47201),"Liberecký kraj",(IF(AND(I322&gt;=51202,I322&lt;=51401),"Liberecký kraj",(IF(AND(I322&gt;=53002,I322&lt;=53976),"Pardubický kraj",(IF(AND(I322&gt;=56002,I322&lt;=57201),"Pardubický kraj",(IF(AND(I322&gt;=60200,I322&lt;=67201),"Jihomoravský kraj",(IF(AND(I322&gt;=67801,I322&lt;=68501),"Jihomoravský kraj",(IF(AND(I322&gt;=69002,I322&lt;=69801),"Jihomoravský kraj",(IF(AND(I322&gt;=68601,I322&lt;=68801),"Zlínský kraj",(IF(AND(I322&gt;=75501,I322&lt;=76901),"Zlínský kraj",(IF(AND(I322&gt;=70030,I322&lt;=74901),"Moravskoslezský kraj",(IF(AND(I322&gt;=75000,I322&lt;=75368),"Olomoucký kraj",(IF(AND(I322&gt;=77200,I322&lt;=79862),"Olomoucký kraj",(IF(AND(I322&gt;=50011,I322&lt;=50301),"Královéhradecký kraj",(IF(AND(I322&gt;=54301,I322&lt;=54303),"Královéhradecký kraj","0")))))))))))))))))))))))))))))))))))))))))))))))</f>
        <v>Praha</v>
      </c>
      <c r="AB322" t="s">
        <v>998</v>
      </c>
      <c r="AD322" t="s">
        <v>998</v>
      </c>
      <c r="AE322" t="s">
        <v>998</v>
      </c>
      <c r="AF322" t="s">
        <v>998</v>
      </c>
      <c r="AG322" s="107">
        <v>0</v>
      </c>
      <c r="AH322" s="107">
        <v>0</v>
      </c>
      <c r="AI322" s="107">
        <v>0</v>
      </c>
      <c r="AJ322" t="s">
        <v>1012</v>
      </c>
    </row>
    <row r="323" spans="1:37" x14ac:dyDescent="0.45">
      <c r="A323" t="s">
        <v>1395</v>
      </c>
      <c r="B323" t="s">
        <v>10707</v>
      </c>
      <c r="C323" t="s">
        <v>990</v>
      </c>
      <c r="D323" t="s">
        <v>10708</v>
      </c>
      <c r="E323" t="s">
        <v>992</v>
      </c>
      <c r="F323" t="s">
        <v>10709</v>
      </c>
      <c r="G323">
        <v>3</v>
      </c>
      <c r="H323" t="s">
        <v>1236</v>
      </c>
      <c r="I323">
        <v>13000</v>
      </c>
      <c r="J323">
        <v>731525231</v>
      </c>
      <c r="K323" t="s">
        <v>10710</v>
      </c>
      <c r="L323" s="106">
        <v>42169</v>
      </c>
      <c r="M323">
        <v>15604778</v>
      </c>
      <c r="N323" t="s">
        <v>4084</v>
      </c>
      <c r="O323" t="s">
        <v>12</v>
      </c>
      <c r="P323" t="s">
        <v>997</v>
      </c>
      <c r="R323" s="109" t="str">
        <f>IF(OR(P323="SB",Q323="SB"),"SB",0)</f>
        <v>SB</v>
      </c>
      <c r="V323" s="113" t="str">
        <f>IF(AND(I323&gt;=10000,I323&lt;=19900),"Praha",(IF(AND(I323&gt;=25001,I323&lt;=29501),"Středočeský kraj",(IF(AND(I323&gt;=30100,I323&lt;=34972),"Středočeský kraj",(IF(AND(I323&gt;=35002,I323&lt;=36271),"Karlovarský kraj",(IF(AND(I323&gt;=37001,I323&lt;=39201),"Jihočeský kraj",(IF(AND(I323&gt;=39701,I323&lt;=39901),"Jihočeský kraj",(IF(AND(I323&gt;=39301,I323&lt;=39601),"Kraj Vysočina",(IF(AND(I323&gt;=58001,I323&lt;=59501),"Kraj Vysočina",(IF(AND(I323&gt;=67401,I323&lt;=67602),"Kraj Vysočina",(IF(AND(I323&gt;=40001,I323&lt;=44101),"Ústecký kraj",(IF(AND(I323&gt;=46001,I323&lt;=47201),"Liberecký kraj",(IF(AND(I323&gt;=51202,I323&lt;=51401),"Liberecký kraj",(IF(AND(I323&gt;=53002,I323&lt;=53976),"Pardubický kraj",(IF(AND(I323&gt;=56002,I323&lt;=57201),"Pardubický kraj",(IF(AND(I323&gt;=60200,I323&lt;=67201),"Jihomoravský kraj",(IF(AND(I323&gt;=67801,I323&lt;=68501),"Jihomoravský kraj",(IF(AND(I323&gt;=69002,I323&lt;=69801),"Jihomoravský kraj",(IF(AND(I323&gt;=68601,I323&lt;=68801),"Zlínský kraj",(IF(AND(I323&gt;=75501,I323&lt;=76901),"Zlínský kraj",(IF(AND(I323&gt;=70030,I323&lt;=74901),"Moravskoslezský kraj",(IF(AND(I323&gt;=75000,I323&lt;=75368),"Olomoucký kraj",(IF(AND(I323&gt;=77200,I323&lt;=79862),"Olomoucký kraj",(IF(AND(I323&gt;=50011,I323&lt;=50301),"Královéhradecký kraj",(IF(AND(I323&gt;=54301,I323&lt;=54303),"Královéhradecký kraj","0")))))))))))))))))))))))))))))))))))))))))))))))</f>
        <v>Praha</v>
      </c>
      <c r="AD323" t="s">
        <v>998</v>
      </c>
      <c r="AE323" t="s">
        <v>998</v>
      </c>
      <c r="AF323" t="s">
        <v>998</v>
      </c>
      <c r="AG323" s="107">
        <v>300</v>
      </c>
      <c r="AH323" s="107">
        <v>0</v>
      </c>
      <c r="AI323" s="107">
        <v>0</v>
      </c>
      <c r="AJ323" t="s">
        <v>999</v>
      </c>
      <c r="AK323" s="106">
        <v>44918</v>
      </c>
    </row>
    <row r="324" spans="1:37" x14ac:dyDescent="0.45">
      <c r="A324" t="s">
        <v>988</v>
      </c>
      <c r="B324" t="s">
        <v>10707</v>
      </c>
      <c r="C324" t="s">
        <v>990</v>
      </c>
      <c r="D324" t="s">
        <v>10711</v>
      </c>
      <c r="E324" t="s">
        <v>992</v>
      </c>
      <c r="F324" t="s">
        <v>10709</v>
      </c>
      <c r="G324">
        <v>3</v>
      </c>
      <c r="H324" t="s">
        <v>1236</v>
      </c>
      <c r="I324">
        <v>13000</v>
      </c>
      <c r="J324">
        <v>731525231</v>
      </c>
      <c r="K324" t="s">
        <v>10710</v>
      </c>
      <c r="L324" s="106">
        <v>41319</v>
      </c>
      <c r="M324">
        <v>15604677</v>
      </c>
      <c r="N324" t="s">
        <v>4084</v>
      </c>
      <c r="O324" t="s">
        <v>12</v>
      </c>
      <c r="P324" t="s">
        <v>997</v>
      </c>
      <c r="R324" s="109" t="str">
        <f>IF(OR(P324="SB",Q324="SB"),"SB",0)</f>
        <v>SB</v>
      </c>
      <c r="V324" s="113" t="str">
        <f>IF(AND(I324&gt;=10000,I324&lt;=19900),"Praha",(IF(AND(I324&gt;=25001,I324&lt;=29501),"Středočeský kraj",(IF(AND(I324&gt;=30100,I324&lt;=34972),"Středočeský kraj",(IF(AND(I324&gt;=35002,I324&lt;=36271),"Karlovarský kraj",(IF(AND(I324&gt;=37001,I324&lt;=39201),"Jihočeský kraj",(IF(AND(I324&gt;=39701,I324&lt;=39901),"Jihočeský kraj",(IF(AND(I324&gt;=39301,I324&lt;=39601),"Kraj Vysočina",(IF(AND(I324&gt;=58001,I324&lt;=59501),"Kraj Vysočina",(IF(AND(I324&gt;=67401,I324&lt;=67602),"Kraj Vysočina",(IF(AND(I324&gt;=40001,I324&lt;=44101),"Ústecký kraj",(IF(AND(I324&gt;=46001,I324&lt;=47201),"Liberecký kraj",(IF(AND(I324&gt;=51202,I324&lt;=51401),"Liberecký kraj",(IF(AND(I324&gt;=53002,I324&lt;=53976),"Pardubický kraj",(IF(AND(I324&gt;=56002,I324&lt;=57201),"Pardubický kraj",(IF(AND(I324&gt;=60200,I324&lt;=67201),"Jihomoravský kraj",(IF(AND(I324&gt;=67801,I324&lt;=68501),"Jihomoravský kraj",(IF(AND(I324&gt;=69002,I324&lt;=69801),"Jihomoravský kraj",(IF(AND(I324&gt;=68601,I324&lt;=68801),"Zlínský kraj",(IF(AND(I324&gt;=75501,I324&lt;=76901),"Zlínský kraj",(IF(AND(I324&gt;=70030,I324&lt;=74901),"Moravskoslezský kraj",(IF(AND(I324&gt;=75000,I324&lt;=75368),"Olomoucký kraj",(IF(AND(I324&gt;=77200,I324&lt;=79862),"Olomoucký kraj",(IF(AND(I324&gt;=50011,I324&lt;=50301),"Královéhradecký kraj",(IF(AND(I324&gt;=54301,I324&lt;=54303),"Královéhradecký kraj","0")))))))))))))))))))))))))))))))))))))))))))))))</f>
        <v>Praha</v>
      </c>
      <c r="AD324" t="s">
        <v>998</v>
      </c>
      <c r="AE324" t="s">
        <v>998</v>
      </c>
      <c r="AF324" t="s">
        <v>998</v>
      </c>
      <c r="AG324" s="107">
        <v>300</v>
      </c>
      <c r="AH324" s="107">
        <v>0</v>
      </c>
      <c r="AI324" s="107">
        <v>0</v>
      </c>
      <c r="AJ324" t="s">
        <v>999</v>
      </c>
      <c r="AK324" s="106">
        <v>44918</v>
      </c>
    </row>
    <row r="325" spans="1:37" x14ac:dyDescent="0.45">
      <c r="A325" t="s">
        <v>2670</v>
      </c>
      <c r="B325" t="s">
        <v>10707</v>
      </c>
      <c r="C325" t="s">
        <v>990</v>
      </c>
      <c r="D325" t="s">
        <v>10712</v>
      </c>
      <c r="E325" t="s">
        <v>992</v>
      </c>
      <c r="F325" t="s">
        <v>10709</v>
      </c>
      <c r="G325">
        <v>3</v>
      </c>
      <c r="H325" t="s">
        <v>1236</v>
      </c>
      <c r="I325">
        <v>13000</v>
      </c>
      <c r="J325">
        <v>731525231</v>
      </c>
      <c r="K325" t="s">
        <v>10710</v>
      </c>
      <c r="L325" s="106">
        <v>40142</v>
      </c>
      <c r="M325">
        <v>15604576</v>
      </c>
      <c r="N325" t="s">
        <v>4084</v>
      </c>
      <c r="O325" t="s">
        <v>12</v>
      </c>
      <c r="P325" t="s">
        <v>997</v>
      </c>
      <c r="R325" s="109" t="str">
        <f>IF(OR(P325="SB",Q325="SB"),"SB",0)</f>
        <v>SB</v>
      </c>
      <c r="V325" s="113" t="str">
        <f>IF(AND(I325&gt;=10000,I325&lt;=19900),"Praha",(IF(AND(I325&gt;=25001,I325&lt;=29501),"Středočeský kraj",(IF(AND(I325&gt;=30100,I325&lt;=34972),"Středočeský kraj",(IF(AND(I325&gt;=35002,I325&lt;=36271),"Karlovarský kraj",(IF(AND(I325&gt;=37001,I325&lt;=39201),"Jihočeský kraj",(IF(AND(I325&gt;=39701,I325&lt;=39901),"Jihočeský kraj",(IF(AND(I325&gt;=39301,I325&lt;=39601),"Kraj Vysočina",(IF(AND(I325&gt;=58001,I325&lt;=59501),"Kraj Vysočina",(IF(AND(I325&gt;=67401,I325&lt;=67602),"Kraj Vysočina",(IF(AND(I325&gt;=40001,I325&lt;=44101),"Ústecký kraj",(IF(AND(I325&gt;=46001,I325&lt;=47201),"Liberecký kraj",(IF(AND(I325&gt;=51202,I325&lt;=51401),"Liberecký kraj",(IF(AND(I325&gt;=53002,I325&lt;=53976),"Pardubický kraj",(IF(AND(I325&gt;=56002,I325&lt;=57201),"Pardubický kraj",(IF(AND(I325&gt;=60200,I325&lt;=67201),"Jihomoravský kraj",(IF(AND(I325&gt;=67801,I325&lt;=68501),"Jihomoravský kraj",(IF(AND(I325&gt;=69002,I325&lt;=69801),"Jihomoravský kraj",(IF(AND(I325&gt;=68601,I325&lt;=68801),"Zlínský kraj",(IF(AND(I325&gt;=75501,I325&lt;=76901),"Zlínský kraj",(IF(AND(I325&gt;=70030,I325&lt;=74901),"Moravskoslezský kraj",(IF(AND(I325&gt;=75000,I325&lt;=75368),"Olomoucký kraj",(IF(AND(I325&gt;=77200,I325&lt;=79862),"Olomoucký kraj",(IF(AND(I325&gt;=50011,I325&lt;=50301),"Královéhradecký kraj",(IF(AND(I325&gt;=54301,I325&lt;=54303),"Královéhradecký kraj","0")))))))))))))))))))))))))))))))))))))))))))))))</f>
        <v>Praha</v>
      </c>
      <c r="AD325" t="s">
        <v>998</v>
      </c>
      <c r="AE325" t="s">
        <v>998</v>
      </c>
      <c r="AF325" t="s">
        <v>998</v>
      </c>
      <c r="AG325" s="107">
        <v>300</v>
      </c>
      <c r="AH325" s="107">
        <v>0</v>
      </c>
      <c r="AI325" s="107">
        <v>0</v>
      </c>
      <c r="AJ325" t="s">
        <v>999</v>
      </c>
      <c r="AK325" s="106">
        <v>44918</v>
      </c>
    </row>
    <row r="326" spans="1:37" x14ac:dyDescent="0.45">
      <c r="A326" t="s">
        <v>1037</v>
      </c>
      <c r="B326" t="s">
        <v>11536</v>
      </c>
      <c r="C326" t="s">
        <v>990</v>
      </c>
      <c r="D326" t="s">
        <v>11537</v>
      </c>
      <c r="E326" t="s">
        <v>992</v>
      </c>
      <c r="F326" t="s">
        <v>1926</v>
      </c>
      <c r="G326">
        <v>170</v>
      </c>
      <c r="H326" t="s">
        <v>1236</v>
      </c>
      <c r="I326">
        <v>13000</v>
      </c>
      <c r="K326" t="s">
        <v>11538</v>
      </c>
      <c r="L326" s="106">
        <v>33796</v>
      </c>
      <c r="M326">
        <v>12966580</v>
      </c>
      <c r="N326" t="s">
        <v>996</v>
      </c>
      <c r="O326" t="s">
        <v>12</v>
      </c>
      <c r="P326" t="s">
        <v>997</v>
      </c>
      <c r="R326" s="109" t="str">
        <f>IF(OR(P326="SB",Q326="SB"),"SB",0)</f>
        <v>SB</v>
      </c>
      <c r="V326" s="113" t="str">
        <f>IF(AND(I326&gt;=10000,I326&lt;=19900),"Praha",(IF(AND(I326&gt;=25001,I326&lt;=29501),"Středočeský kraj",(IF(AND(I326&gt;=30100,I326&lt;=34972),"Středočeský kraj",(IF(AND(I326&gt;=35002,I326&lt;=36271),"Karlovarský kraj",(IF(AND(I326&gt;=37001,I326&lt;=39201),"Jihočeský kraj",(IF(AND(I326&gt;=39701,I326&lt;=39901),"Jihočeský kraj",(IF(AND(I326&gt;=39301,I326&lt;=39601),"Kraj Vysočina",(IF(AND(I326&gt;=58001,I326&lt;=59501),"Kraj Vysočina",(IF(AND(I326&gt;=67401,I326&lt;=67602),"Kraj Vysočina",(IF(AND(I326&gt;=40001,I326&lt;=44101),"Ústecký kraj",(IF(AND(I326&gt;=46001,I326&lt;=47201),"Liberecký kraj",(IF(AND(I326&gt;=51202,I326&lt;=51401),"Liberecký kraj",(IF(AND(I326&gt;=53002,I326&lt;=53976),"Pardubický kraj",(IF(AND(I326&gt;=56002,I326&lt;=57201),"Pardubický kraj",(IF(AND(I326&gt;=60200,I326&lt;=67201),"Jihomoravský kraj",(IF(AND(I326&gt;=67801,I326&lt;=68501),"Jihomoravský kraj",(IF(AND(I326&gt;=69002,I326&lt;=69801),"Jihomoravský kraj",(IF(AND(I326&gt;=68601,I326&lt;=68801),"Zlínský kraj",(IF(AND(I326&gt;=75501,I326&lt;=76901),"Zlínský kraj",(IF(AND(I326&gt;=70030,I326&lt;=74901),"Moravskoslezský kraj",(IF(AND(I326&gt;=75000,I326&lt;=75368),"Olomoucký kraj",(IF(AND(I326&gt;=77200,I326&lt;=79862),"Olomoucký kraj",(IF(AND(I326&gt;=50011,I326&lt;=50301),"Královéhradecký kraj",(IF(AND(I326&gt;=54301,I326&lt;=54303),"Královéhradecký kraj","0")))))))))))))))))))))))))))))))))))))))))))))))</f>
        <v>Praha</v>
      </c>
      <c r="AD326" t="s">
        <v>998</v>
      </c>
      <c r="AE326" t="s">
        <v>998</v>
      </c>
      <c r="AF326" t="s">
        <v>998</v>
      </c>
      <c r="AG326" s="107">
        <v>0</v>
      </c>
      <c r="AH326" s="107">
        <v>0</v>
      </c>
      <c r="AI326" s="107">
        <v>0</v>
      </c>
      <c r="AJ326" t="s">
        <v>1012</v>
      </c>
    </row>
    <row r="327" spans="1:37" x14ac:dyDescent="0.45">
      <c r="A327" t="s">
        <v>2109</v>
      </c>
      <c r="B327" t="s">
        <v>5989</v>
      </c>
      <c r="C327" t="s">
        <v>990</v>
      </c>
      <c r="D327" t="s">
        <v>5990</v>
      </c>
      <c r="E327" t="s">
        <v>992</v>
      </c>
      <c r="F327" t="s">
        <v>5991</v>
      </c>
      <c r="G327">
        <v>1802</v>
      </c>
      <c r="H327" t="s">
        <v>1236</v>
      </c>
      <c r="I327">
        <v>13001</v>
      </c>
      <c r="J327">
        <v>608324335</v>
      </c>
      <c r="K327" t="s">
        <v>5992</v>
      </c>
      <c r="L327" s="106">
        <v>28880</v>
      </c>
      <c r="M327">
        <v>10605238</v>
      </c>
      <c r="N327" t="s">
        <v>996</v>
      </c>
      <c r="O327" t="s">
        <v>12</v>
      </c>
      <c r="P327" t="s">
        <v>997</v>
      </c>
      <c r="R327" s="109" t="str">
        <f>IF(OR(P327="SB",Q327="SB"),"SB",0)</f>
        <v>SB</v>
      </c>
      <c r="T327" s="110">
        <v>10719</v>
      </c>
      <c r="U327" t="s">
        <v>19633</v>
      </c>
      <c r="V327" s="113" t="str">
        <f>IF(AND(I327&gt;=10000,I327&lt;=19900),"Praha",(IF(AND(I327&gt;=25001,I327&lt;=29501),"Středočeský kraj",(IF(AND(I327&gt;=30100,I327&lt;=34972),"Středočeský kraj",(IF(AND(I327&gt;=35002,I327&lt;=36271),"Karlovarský kraj",(IF(AND(I327&gt;=37001,I327&lt;=39201),"Jihočeský kraj",(IF(AND(I327&gt;=39701,I327&lt;=39901),"Jihočeský kraj",(IF(AND(I327&gt;=39301,I327&lt;=39601),"Kraj Vysočina",(IF(AND(I327&gt;=58001,I327&lt;=59501),"Kraj Vysočina",(IF(AND(I327&gt;=67401,I327&lt;=67602),"Kraj Vysočina",(IF(AND(I327&gt;=40001,I327&lt;=44101),"Ústecký kraj",(IF(AND(I327&gt;=46001,I327&lt;=47201),"Liberecký kraj",(IF(AND(I327&gt;=51202,I327&lt;=51401),"Liberecký kraj",(IF(AND(I327&gt;=53002,I327&lt;=53976),"Pardubický kraj",(IF(AND(I327&gt;=56002,I327&lt;=57201),"Pardubický kraj",(IF(AND(I327&gt;=60200,I327&lt;=67201),"Jihomoravský kraj",(IF(AND(I327&gt;=67801,I327&lt;=68501),"Jihomoravský kraj",(IF(AND(I327&gt;=69002,I327&lt;=69801),"Jihomoravský kraj",(IF(AND(I327&gt;=68601,I327&lt;=68801),"Zlínský kraj",(IF(AND(I327&gt;=75501,I327&lt;=76901),"Zlínský kraj",(IF(AND(I327&gt;=70030,I327&lt;=74901),"Moravskoslezský kraj",(IF(AND(I327&gt;=75000,I327&lt;=75368),"Olomoucký kraj",(IF(AND(I327&gt;=77200,I327&lt;=79862),"Olomoucký kraj",(IF(AND(I327&gt;=50011,I327&lt;=50301),"Královéhradecký kraj",(IF(AND(I327&gt;=54301,I327&lt;=54303),"Královéhradecký kraj","0")))))))))))))))))))))))))))))))))))))))))))))))</f>
        <v>Praha</v>
      </c>
      <c r="AD327" t="s">
        <v>998</v>
      </c>
      <c r="AE327" t="s">
        <v>998</v>
      </c>
      <c r="AF327" t="s">
        <v>998</v>
      </c>
      <c r="AG327" s="107">
        <v>0</v>
      </c>
      <c r="AH327" s="107">
        <v>0</v>
      </c>
      <c r="AI327" s="107">
        <v>0</v>
      </c>
      <c r="AJ327" t="s">
        <v>1012</v>
      </c>
    </row>
    <row r="328" spans="1:37" x14ac:dyDescent="0.45">
      <c r="A328" t="s">
        <v>988</v>
      </c>
      <c r="B328" t="s">
        <v>4236</v>
      </c>
      <c r="C328" t="s">
        <v>990</v>
      </c>
      <c r="D328" t="s">
        <v>4237</v>
      </c>
      <c r="E328" t="s">
        <v>992</v>
      </c>
      <c r="F328" t="s">
        <v>4238</v>
      </c>
      <c r="G328">
        <v>1</v>
      </c>
      <c r="H328" t="s">
        <v>1236</v>
      </c>
      <c r="I328">
        <v>13001</v>
      </c>
      <c r="K328" t="s">
        <v>4239</v>
      </c>
      <c r="L328" s="106">
        <v>31117</v>
      </c>
      <c r="M328">
        <v>10755384</v>
      </c>
      <c r="N328" t="s">
        <v>996</v>
      </c>
      <c r="O328" t="s">
        <v>12</v>
      </c>
      <c r="P328" t="s">
        <v>997</v>
      </c>
      <c r="R328" s="109" t="str">
        <f>IF(OR(P328="SB",Q328="SB"),"SB",0)</f>
        <v>SB</v>
      </c>
      <c r="T328" s="110">
        <v>11249</v>
      </c>
      <c r="U328" t="s">
        <v>19633</v>
      </c>
      <c r="V328" s="113" t="str">
        <f>IF(AND(I328&gt;=10000,I328&lt;=19900),"Praha",(IF(AND(I328&gt;=25001,I328&lt;=29501),"Středočeský kraj",(IF(AND(I328&gt;=30100,I328&lt;=34972),"Středočeský kraj",(IF(AND(I328&gt;=35002,I328&lt;=36271),"Karlovarský kraj",(IF(AND(I328&gt;=37001,I328&lt;=39201),"Jihočeský kraj",(IF(AND(I328&gt;=39701,I328&lt;=39901),"Jihočeský kraj",(IF(AND(I328&gt;=39301,I328&lt;=39601),"Kraj Vysočina",(IF(AND(I328&gt;=58001,I328&lt;=59501),"Kraj Vysočina",(IF(AND(I328&gt;=67401,I328&lt;=67602),"Kraj Vysočina",(IF(AND(I328&gt;=40001,I328&lt;=44101),"Ústecký kraj",(IF(AND(I328&gt;=46001,I328&lt;=47201),"Liberecký kraj",(IF(AND(I328&gt;=51202,I328&lt;=51401),"Liberecký kraj",(IF(AND(I328&gt;=53002,I328&lt;=53976),"Pardubický kraj",(IF(AND(I328&gt;=56002,I328&lt;=57201),"Pardubický kraj",(IF(AND(I328&gt;=60200,I328&lt;=67201),"Jihomoravský kraj",(IF(AND(I328&gt;=67801,I328&lt;=68501),"Jihomoravský kraj",(IF(AND(I328&gt;=69002,I328&lt;=69801),"Jihomoravský kraj",(IF(AND(I328&gt;=68601,I328&lt;=68801),"Zlínský kraj",(IF(AND(I328&gt;=75501,I328&lt;=76901),"Zlínský kraj",(IF(AND(I328&gt;=70030,I328&lt;=74901),"Moravskoslezský kraj",(IF(AND(I328&gt;=75000,I328&lt;=75368),"Olomoucký kraj",(IF(AND(I328&gt;=77200,I328&lt;=79862),"Olomoucký kraj",(IF(AND(I328&gt;=50011,I328&lt;=50301),"Královéhradecký kraj",(IF(AND(I328&gt;=54301,I328&lt;=54303),"Královéhradecký kraj","0")))))))))))))))))))))))))))))))))))))))))))))))</f>
        <v>Praha</v>
      </c>
      <c r="AD328" t="s">
        <v>998</v>
      </c>
      <c r="AE328" t="s">
        <v>998</v>
      </c>
      <c r="AF328" t="s">
        <v>998</v>
      </c>
      <c r="AG328" s="107">
        <v>0</v>
      </c>
      <c r="AH328" s="107">
        <v>0</v>
      </c>
      <c r="AI328" s="107">
        <v>0</v>
      </c>
      <c r="AJ328" t="s">
        <v>1012</v>
      </c>
    </row>
    <row r="329" spans="1:37" x14ac:dyDescent="0.45">
      <c r="A329" t="s">
        <v>1713</v>
      </c>
      <c r="B329" t="s">
        <v>10109</v>
      </c>
      <c r="C329" t="s">
        <v>1002</v>
      </c>
      <c r="D329" t="s">
        <v>10110</v>
      </c>
      <c r="E329" t="s">
        <v>992</v>
      </c>
      <c r="F329" t="s">
        <v>10111</v>
      </c>
      <c r="G329">
        <v>348</v>
      </c>
      <c r="H329" t="s">
        <v>1236</v>
      </c>
      <c r="I329">
        <v>13001</v>
      </c>
      <c r="K329" t="s">
        <v>10112</v>
      </c>
      <c r="L329" s="106">
        <v>31249</v>
      </c>
      <c r="M329">
        <v>10754576</v>
      </c>
      <c r="N329" t="s">
        <v>996</v>
      </c>
      <c r="O329" t="s">
        <v>12</v>
      </c>
      <c r="P329" t="s">
        <v>997</v>
      </c>
      <c r="R329" s="109" t="str">
        <f>IF(OR(P329="SB",Q329="SB"),"SB",0)</f>
        <v>SB</v>
      </c>
      <c r="T329" s="110">
        <v>51242</v>
      </c>
      <c r="U329" t="s">
        <v>19633</v>
      </c>
      <c r="V329" s="113" t="str">
        <f>IF(AND(I329&gt;=10000,I329&lt;=19900),"Praha",(IF(AND(I329&gt;=25001,I329&lt;=29501),"Středočeský kraj",(IF(AND(I329&gt;=30100,I329&lt;=34972),"Středočeský kraj",(IF(AND(I329&gt;=35002,I329&lt;=36271),"Karlovarský kraj",(IF(AND(I329&gt;=37001,I329&lt;=39201),"Jihočeský kraj",(IF(AND(I329&gt;=39701,I329&lt;=39901),"Jihočeský kraj",(IF(AND(I329&gt;=39301,I329&lt;=39601),"Kraj Vysočina",(IF(AND(I329&gt;=58001,I329&lt;=59501),"Kraj Vysočina",(IF(AND(I329&gt;=67401,I329&lt;=67602),"Kraj Vysočina",(IF(AND(I329&gt;=40001,I329&lt;=44101),"Ústecký kraj",(IF(AND(I329&gt;=46001,I329&lt;=47201),"Liberecký kraj",(IF(AND(I329&gt;=51202,I329&lt;=51401),"Liberecký kraj",(IF(AND(I329&gt;=53002,I329&lt;=53976),"Pardubický kraj",(IF(AND(I329&gt;=56002,I329&lt;=57201),"Pardubický kraj",(IF(AND(I329&gt;=60200,I329&lt;=67201),"Jihomoravský kraj",(IF(AND(I329&gt;=67801,I329&lt;=68501),"Jihomoravský kraj",(IF(AND(I329&gt;=69002,I329&lt;=69801),"Jihomoravský kraj",(IF(AND(I329&gt;=68601,I329&lt;=68801),"Zlínský kraj",(IF(AND(I329&gt;=75501,I329&lt;=76901),"Zlínský kraj",(IF(AND(I329&gt;=70030,I329&lt;=74901),"Moravskoslezský kraj",(IF(AND(I329&gt;=75000,I329&lt;=75368),"Olomoucký kraj",(IF(AND(I329&gt;=77200,I329&lt;=79862),"Olomoucký kraj",(IF(AND(I329&gt;=50011,I329&lt;=50301),"Královéhradecký kraj",(IF(AND(I329&gt;=54301,I329&lt;=54303),"Královéhradecký kraj","0")))))))))))))))))))))))))))))))))))))))))))))))</f>
        <v>Praha</v>
      </c>
      <c r="AD329" t="s">
        <v>998</v>
      </c>
      <c r="AE329" t="s">
        <v>998</v>
      </c>
      <c r="AF329" t="s">
        <v>998</v>
      </c>
      <c r="AG329" s="107">
        <v>0</v>
      </c>
      <c r="AH329" s="107">
        <v>0</v>
      </c>
      <c r="AI329" s="107">
        <v>0</v>
      </c>
      <c r="AJ329" t="s">
        <v>1012</v>
      </c>
    </row>
    <row r="330" spans="1:37" x14ac:dyDescent="0.45">
      <c r="A330" t="s">
        <v>1220</v>
      </c>
      <c r="B330" t="s">
        <v>6890</v>
      </c>
      <c r="C330" t="s">
        <v>1002</v>
      </c>
      <c r="D330" t="s">
        <v>6891</v>
      </c>
      <c r="E330" t="s">
        <v>992</v>
      </c>
      <c r="F330" t="s">
        <v>6892</v>
      </c>
      <c r="G330">
        <v>1195</v>
      </c>
      <c r="H330" t="s">
        <v>1236</v>
      </c>
      <c r="I330">
        <v>13200</v>
      </c>
      <c r="K330" t="s">
        <v>6893</v>
      </c>
      <c r="L330" s="106">
        <v>27913</v>
      </c>
      <c r="M330">
        <v>12973250</v>
      </c>
      <c r="N330" t="s">
        <v>996</v>
      </c>
      <c r="O330" t="s">
        <v>12</v>
      </c>
      <c r="P330" t="s">
        <v>997</v>
      </c>
      <c r="R330" s="109" t="str">
        <f>IF(OR(P330="SB",Q330="SB"),"SB",0)</f>
        <v>SB</v>
      </c>
      <c r="T330" s="110" t="s">
        <v>998</v>
      </c>
      <c r="V330" s="113" t="str">
        <f>IF(AND(I330&gt;=10000,I330&lt;=19900),"Praha",(IF(AND(I330&gt;=25001,I330&lt;=29501),"Středočeský kraj",(IF(AND(I330&gt;=30100,I330&lt;=34972),"Středočeský kraj",(IF(AND(I330&gt;=35002,I330&lt;=36271),"Karlovarský kraj",(IF(AND(I330&gt;=37001,I330&lt;=39201),"Jihočeský kraj",(IF(AND(I330&gt;=39701,I330&lt;=39901),"Jihočeský kraj",(IF(AND(I330&gt;=39301,I330&lt;=39601),"Kraj Vysočina",(IF(AND(I330&gt;=58001,I330&lt;=59501),"Kraj Vysočina",(IF(AND(I330&gt;=67401,I330&lt;=67602),"Kraj Vysočina",(IF(AND(I330&gt;=40001,I330&lt;=44101),"Ústecký kraj",(IF(AND(I330&gt;=46001,I330&lt;=47201),"Liberecký kraj",(IF(AND(I330&gt;=51202,I330&lt;=51401),"Liberecký kraj",(IF(AND(I330&gt;=53002,I330&lt;=53976),"Pardubický kraj",(IF(AND(I330&gt;=56002,I330&lt;=57201),"Pardubický kraj",(IF(AND(I330&gt;=60200,I330&lt;=67201),"Jihomoravský kraj",(IF(AND(I330&gt;=67801,I330&lt;=68501),"Jihomoravský kraj",(IF(AND(I330&gt;=69002,I330&lt;=69801),"Jihomoravský kraj",(IF(AND(I330&gt;=68601,I330&lt;=68801),"Zlínský kraj",(IF(AND(I330&gt;=75501,I330&lt;=76901),"Zlínský kraj",(IF(AND(I330&gt;=70030,I330&lt;=74901),"Moravskoslezský kraj",(IF(AND(I330&gt;=75000,I330&lt;=75368),"Olomoucký kraj",(IF(AND(I330&gt;=77200,I330&lt;=79862),"Olomoucký kraj",(IF(AND(I330&gt;=50011,I330&lt;=50301),"Královéhradecký kraj",(IF(AND(I330&gt;=54301,I330&lt;=54303),"Královéhradecký kraj","0")))))))))))))))))))))))))))))))))))))))))))))))</f>
        <v>Praha</v>
      </c>
      <c r="AB330" t="s">
        <v>998</v>
      </c>
      <c r="AD330" t="s">
        <v>998</v>
      </c>
      <c r="AE330" t="s">
        <v>998</v>
      </c>
      <c r="AF330" t="s">
        <v>998</v>
      </c>
      <c r="AG330" s="107">
        <v>0</v>
      </c>
      <c r="AH330" s="107">
        <v>0</v>
      </c>
      <c r="AI330" s="107">
        <v>0</v>
      </c>
      <c r="AJ330" t="s">
        <v>1012</v>
      </c>
    </row>
    <row r="331" spans="1:37" x14ac:dyDescent="0.45">
      <c r="A331" t="s">
        <v>1285</v>
      </c>
      <c r="B331" t="s">
        <v>11959</v>
      </c>
      <c r="C331" t="s">
        <v>990</v>
      </c>
      <c r="D331" t="s">
        <v>11960</v>
      </c>
      <c r="E331" t="s">
        <v>992</v>
      </c>
      <c r="F331" t="s">
        <v>1841</v>
      </c>
      <c r="G331">
        <v>1747</v>
      </c>
      <c r="H331" t="s">
        <v>1236</v>
      </c>
      <c r="I331">
        <v>13200</v>
      </c>
      <c r="K331" t="s">
        <v>11961</v>
      </c>
      <c r="L331" s="106">
        <v>28801</v>
      </c>
      <c r="M331">
        <v>13059742</v>
      </c>
      <c r="N331" t="s">
        <v>996</v>
      </c>
      <c r="O331" t="s">
        <v>12</v>
      </c>
      <c r="P331" t="s">
        <v>997</v>
      </c>
      <c r="R331" s="109" t="str">
        <f>IF(OR(P331="SB",Q331="SB"),"SB",0)</f>
        <v>SB</v>
      </c>
      <c r="T331" s="110" t="s">
        <v>998</v>
      </c>
      <c r="V331" s="113" t="str">
        <f>IF(AND(I331&gt;=10000,I331&lt;=19900),"Praha",(IF(AND(I331&gt;=25001,I331&lt;=29501),"Středočeský kraj",(IF(AND(I331&gt;=30100,I331&lt;=34972),"Středočeský kraj",(IF(AND(I331&gt;=35002,I331&lt;=36271),"Karlovarský kraj",(IF(AND(I331&gt;=37001,I331&lt;=39201),"Jihočeský kraj",(IF(AND(I331&gt;=39701,I331&lt;=39901),"Jihočeský kraj",(IF(AND(I331&gt;=39301,I331&lt;=39601),"Kraj Vysočina",(IF(AND(I331&gt;=58001,I331&lt;=59501),"Kraj Vysočina",(IF(AND(I331&gt;=67401,I331&lt;=67602),"Kraj Vysočina",(IF(AND(I331&gt;=40001,I331&lt;=44101),"Ústecký kraj",(IF(AND(I331&gt;=46001,I331&lt;=47201),"Liberecký kraj",(IF(AND(I331&gt;=51202,I331&lt;=51401),"Liberecký kraj",(IF(AND(I331&gt;=53002,I331&lt;=53976),"Pardubický kraj",(IF(AND(I331&gt;=56002,I331&lt;=57201),"Pardubický kraj",(IF(AND(I331&gt;=60200,I331&lt;=67201),"Jihomoravský kraj",(IF(AND(I331&gt;=67801,I331&lt;=68501),"Jihomoravský kraj",(IF(AND(I331&gt;=69002,I331&lt;=69801),"Jihomoravský kraj",(IF(AND(I331&gt;=68601,I331&lt;=68801),"Zlínský kraj",(IF(AND(I331&gt;=75501,I331&lt;=76901),"Zlínský kraj",(IF(AND(I331&gt;=70030,I331&lt;=74901),"Moravskoslezský kraj",(IF(AND(I331&gt;=75000,I331&lt;=75368),"Olomoucký kraj",(IF(AND(I331&gt;=77200,I331&lt;=79862),"Olomoucký kraj",(IF(AND(I331&gt;=50011,I331&lt;=50301),"Královéhradecký kraj",(IF(AND(I331&gt;=54301,I331&lt;=54303),"Královéhradecký kraj","0")))))))))))))))))))))))))))))))))))))))))))))))</f>
        <v>Praha</v>
      </c>
      <c r="AB331" t="s">
        <v>998</v>
      </c>
      <c r="AD331" t="s">
        <v>998</v>
      </c>
      <c r="AE331" t="s">
        <v>998</v>
      </c>
      <c r="AF331" t="s">
        <v>998</v>
      </c>
      <c r="AG331" s="107">
        <v>0</v>
      </c>
      <c r="AH331" s="107">
        <v>0</v>
      </c>
      <c r="AI331" s="107">
        <v>0</v>
      </c>
      <c r="AJ331" t="s">
        <v>1012</v>
      </c>
    </row>
    <row r="332" spans="1:37" x14ac:dyDescent="0.45">
      <c r="A332" t="s">
        <v>19370</v>
      </c>
      <c r="B332" t="s">
        <v>19371</v>
      </c>
      <c r="C332" t="s">
        <v>990</v>
      </c>
      <c r="D332" t="s">
        <v>19372</v>
      </c>
      <c r="E332" t="s">
        <v>992</v>
      </c>
      <c r="F332" t="s">
        <v>9924</v>
      </c>
      <c r="G332">
        <v>1047</v>
      </c>
      <c r="H332" t="s">
        <v>1236</v>
      </c>
      <c r="I332">
        <v>13200</v>
      </c>
      <c r="K332" t="s">
        <v>19373</v>
      </c>
      <c r="L332" s="106">
        <v>32838</v>
      </c>
      <c r="M332">
        <v>12978001</v>
      </c>
      <c r="N332" t="s">
        <v>996</v>
      </c>
      <c r="O332" t="s">
        <v>12</v>
      </c>
      <c r="P332" t="s">
        <v>997</v>
      </c>
      <c r="R332" s="109" t="str">
        <f>IF(OR(P332="SB",Q332="SB"),"SB",0)</f>
        <v>SB</v>
      </c>
      <c r="T332" s="110" t="s">
        <v>998</v>
      </c>
      <c r="V332" s="113" t="str">
        <f>IF(AND(I332&gt;=10000,I332&lt;=19900),"Praha",(IF(AND(I332&gt;=25001,I332&lt;=29501),"Středočeský kraj",(IF(AND(I332&gt;=30100,I332&lt;=34972),"Středočeský kraj",(IF(AND(I332&gt;=35002,I332&lt;=36271),"Karlovarský kraj",(IF(AND(I332&gt;=37001,I332&lt;=39201),"Jihočeský kraj",(IF(AND(I332&gt;=39701,I332&lt;=39901),"Jihočeský kraj",(IF(AND(I332&gt;=39301,I332&lt;=39601),"Kraj Vysočina",(IF(AND(I332&gt;=58001,I332&lt;=59501),"Kraj Vysočina",(IF(AND(I332&gt;=67401,I332&lt;=67602),"Kraj Vysočina",(IF(AND(I332&gt;=40001,I332&lt;=44101),"Ústecký kraj",(IF(AND(I332&gt;=46001,I332&lt;=47201),"Liberecký kraj",(IF(AND(I332&gt;=51202,I332&lt;=51401),"Liberecký kraj",(IF(AND(I332&gt;=53002,I332&lt;=53976),"Pardubický kraj",(IF(AND(I332&gt;=56002,I332&lt;=57201),"Pardubický kraj",(IF(AND(I332&gt;=60200,I332&lt;=67201),"Jihomoravský kraj",(IF(AND(I332&gt;=67801,I332&lt;=68501),"Jihomoravský kraj",(IF(AND(I332&gt;=69002,I332&lt;=69801),"Jihomoravský kraj",(IF(AND(I332&gt;=68601,I332&lt;=68801),"Zlínský kraj",(IF(AND(I332&gt;=75501,I332&lt;=76901),"Zlínský kraj",(IF(AND(I332&gt;=70030,I332&lt;=74901),"Moravskoslezský kraj",(IF(AND(I332&gt;=75000,I332&lt;=75368),"Olomoucký kraj",(IF(AND(I332&gt;=77200,I332&lt;=79862),"Olomoucký kraj",(IF(AND(I332&gt;=50011,I332&lt;=50301),"Královéhradecký kraj",(IF(AND(I332&gt;=54301,I332&lt;=54303),"Královéhradecký kraj","0")))))))))))))))))))))))))))))))))))))))))))))))</f>
        <v>Praha</v>
      </c>
      <c r="AB332" t="s">
        <v>998</v>
      </c>
      <c r="AD332" t="s">
        <v>998</v>
      </c>
      <c r="AE332" t="s">
        <v>998</v>
      </c>
      <c r="AF332" t="s">
        <v>998</v>
      </c>
      <c r="AG332" s="107">
        <v>0</v>
      </c>
      <c r="AH332" s="107">
        <v>0</v>
      </c>
      <c r="AI332" s="107">
        <v>0</v>
      </c>
      <c r="AJ332" t="s">
        <v>1012</v>
      </c>
    </row>
    <row r="333" spans="1:37" x14ac:dyDescent="0.45">
      <c r="A333" t="s">
        <v>1169</v>
      </c>
      <c r="B333" t="s">
        <v>19562</v>
      </c>
      <c r="C333" t="s">
        <v>990</v>
      </c>
      <c r="D333" t="s">
        <v>19563</v>
      </c>
      <c r="E333" t="s">
        <v>992</v>
      </c>
      <c r="F333" t="s">
        <v>19564</v>
      </c>
      <c r="G333">
        <v>452</v>
      </c>
      <c r="H333" t="s">
        <v>1236</v>
      </c>
      <c r="I333">
        <v>13200</v>
      </c>
      <c r="K333" t="s">
        <v>9939</v>
      </c>
      <c r="L333" s="106">
        <v>26182</v>
      </c>
      <c r="M333">
        <v>13023063</v>
      </c>
      <c r="N333" t="s">
        <v>996</v>
      </c>
      <c r="O333" t="s">
        <v>12</v>
      </c>
      <c r="P333" t="s">
        <v>997</v>
      </c>
      <c r="R333" s="109" t="str">
        <f>IF(OR(P333="SB",Q333="SB"),"SB",0)</f>
        <v>SB</v>
      </c>
      <c r="T333" s="110" t="s">
        <v>998</v>
      </c>
      <c r="V333" s="113" t="str">
        <f>IF(AND(I333&gt;=10000,I333&lt;=19900),"Praha",(IF(AND(I333&gt;=25001,I333&lt;=29501),"Středočeský kraj",(IF(AND(I333&gt;=30100,I333&lt;=34972),"Středočeský kraj",(IF(AND(I333&gt;=35002,I333&lt;=36271),"Karlovarský kraj",(IF(AND(I333&gt;=37001,I333&lt;=39201),"Jihočeský kraj",(IF(AND(I333&gt;=39701,I333&lt;=39901),"Jihočeský kraj",(IF(AND(I333&gt;=39301,I333&lt;=39601),"Kraj Vysočina",(IF(AND(I333&gt;=58001,I333&lt;=59501),"Kraj Vysočina",(IF(AND(I333&gt;=67401,I333&lt;=67602),"Kraj Vysočina",(IF(AND(I333&gt;=40001,I333&lt;=44101),"Ústecký kraj",(IF(AND(I333&gt;=46001,I333&lt;=47201),"Liberecký kraj",(IF(AND(I333&gt;=51202,I333&lt;=51401),"Liberecký kraj",(IF(AND(I333&gt;=53002,I333&lt;=53976),"Pardubický kraj",(IF(AND(I333&gt;=56002,I333&lt;=57201),"Pardubický kraj",(IF(AND(I333&gt;=60200,I333&lt;=67201),"Jihomoravský kraj",(IF(AND(I333&gt;=67801,I333&lt;=68501),"Jihomoravský kraj",(IF(AND(I333&gt;=69002,I333&lt;=69801),"Jihomoravský kraj",(IF(AND(I333&gt;=68601,I333&lt;=68801),"Zlínský kraj",(IF(AND(I333&gt;=75501,I333&lt;=76901),"Zlínský kraj",(IF(AND(I333&gt;=70030,I333&lt;=74901),"Moravskoslezský kraj",(IF(AND(I333&gt;=75000,I333&lt;=75368),"Olomoucký kraj",(IF(AND(I333&gt;=77200,I333&lt;=79862),"Olomoucký kraj",(IF(AND(I333&gt;=50011,I333&lt;=50301),"Královéhradecký kraj",(IF(AND(I333&gt;=54301,I333&lt;=54303),"Královéhradecký kraj","0")))))))))))))))))))))))))))))))))))))))))))))))</f>
        <v>Praha</v>
      </c>
      <c r="AB333" t="s">
        <v>998</v>
      </c>
      <c r="AD333" t="s">
        <v>998</v>
      </c>
      <c r="AE333" t="s">
        <v>998</v>
      </c>
      <c r="AF333" t="s">
        <v>998</v>
      </c>
      <c r="AG333" s="107">
        <v>0</v>
      </c>
      <c r="AH333" s="107">
        <v>0</v>
      </c>
      <c r="AI333" s="107">
        <v>0</v>
      </c>
      <c r="AJ333" t="s">
        <v>1012</v>
      </c>
    </row>
    <row r="334" spans="1:37" x14ac:dyDescent="0.45">
      <c r="A334" t="s">
        <v>1161</v>
      </c>
      <c r="B334" t="s">
        <v>12263</v>
      </c>
      <c r="C334" t="s">
        <v>990</v>
      </c>
      <c r="D334" t="s">
        <v>12264</v>
      </c>
      <c r="E334" t="s">
        <v>992</v>
      </c>
      <c r="F334" t="s">
        <v>7074</v>
      </c>
      <c r="G334">
        <v>239</v>
      </c>
      <c r="H334" t="s">
        <v>1137</v>
      </c>
      <c r="I334">
        <v>13801</v>
      </c>
      <c r="J334">
        <v>773011010</v>
      </c>
      <c r="K334" t="s">
        <v>12265</v>
      </c>
      <c r="L334" s="106">
        <v>38549</v>
      </c>
      <c r="M334">
        <v>14681258</v>
      </c>
      <c r="N334" t="s">
        <v>996</v>
      </c>
      <c r="O334" t="s">
        <v>12</v>
      </c>
      <c r="P334" t="s">
        <v>997</v>
      </c>
      <c r="R334" s="109" t="str">
        <f>IF(OR(P334="SB",Q334="SB"),"SB",0)</f>
        <v>SB</v>
      </c>
      <c r="V334" s="113" t="str">
        <f>IF(AND(I334&gt;=10000,I334&lt;=19900),"Praha",(IF(AND(I334&gt;=25001,I334&lt;=29501),"Středočeský kraj",(IF(AND(I334&gt;=30100,I334&lt;=34972),"Středočeský kraj",(IF(AND(I334&gt;=35002,I334&lt;=36271),"Karlovarský kraj",(IF(AND(I334&gt;=37001,I334&lt;=39201),"Jihočeský kraj",(IF(AND(I334&gt;=39701,I334&lt;=39901),"Jihočeský kraj",(IF(AND(I334&gt;=39301,I334&lt;=39601),"Kraj Vysočina",(IF(AND(I334&gt;=58001,I334&lt;=59501),"Kraj Vysočina",(IF(AND(I334&gt;=67401,I334&lt;=67602),"Kraj Vysočina",(IF(AND(I334&gt;=40001,I334&lt;=44101),"Ústecký kraj",(IF(AND(I334&gt;=46001,I334&lt;=47201),"Liberecký kraj",(IF(AND(I334&gt;=51202,I334&lt;=51401),"Liberecký kraj",(IF(AND(I334&gt;=53002,I334&lt;=53976),"Pardubický kraj",(IF(AND(I334&gt;=56002,I334&lt;=57201),"Pardubický kraj",(IF(AND(I334&gt;=60200,I334&lt;=67201),"Jihomoravský kraj",(IF(AND(I334&gt;=67801,I334&lt;=68501),"Jihomoravský kraj",(IF(AND(I334&gt;=69002,I334&lt;=69801),"Jihomoravský kraj",(IF(AND(I334&gt;=68601,I334&lt;=68801),"Zlínský kraj",(IF(AND(I334&gt;=75501,I334&lt;=76901),"Zlínský kraj",(IF(AND(I334&gt;=70030,I334&lt;=74901),"Moravskoslezský kraj",(IF(AND(I334&gt;=75000,I334&lt;=75368),"Olomoucký kraj",(IF(AND(I334&gt;=77200,I334&lt;=79862),"Olomoucký kraj",(IF(AND(I334&gt;=50011,I334&lt;=50301),"Královéhradecký kraj",(IF(AND(I334&gt;=54301,I334&lt;=54303),"Královéhradecký kraj","0")))))))))))))))))))))))))))))))))))))))))))))))</f>
        <v>Praha</v>
      </c>
      <c r="AD334" t="s">
        <v>998</v>
      </c>
      <c r="AE334" t="s">
        <v>998</v>
      </c>
      <c r="AF334" t="s">
        <v>998</v>
      </c>
      <c r="AG334" s="107">
        <v>300</v>
      </c>
      <c r="AH334" s="107">
        <v>0</v>
      </c>
      <c r="AI334" s="107">
        <v>0</v>
      </c>
      <c r="AJ334" t="s">
        <v>999</v>
      </c>
      <c r="AK334" s="106">
        <v>44924</v>
      </c>
    </row>
    <row r="335" spans="1:37" x14ac:dyDescent="0.45">
      <c r="A335" t="s">
        <v>1156</v>
      </c>
      <c r="B335" t="s">
        <v>18317</v>
      </c>
      <c r="C335" t="s">
        <v>990</v>
      </c>
      <c r="D335" t="s">
        <v>18320</v>
      </c>
      <c r="E335" t="s">
        <v>992</v>
      </c>
      <c r="F335" t="s">
        <v>18321</v>
      </c>
      <c r="G335">
        <v>1836</v>
      </c>
      <c r="H335" t="s">
        <v>1057</v>
      </c>
      <c r="I335">
        <v>14000</v>
      </c>
      <c r="K335" t="s">
        <v>18322</v>
      </c>
      <c r="L335" s="106">
        <v>27755</v>
      </c>
      <c r="M335">
        <v>10471761</v>
      </c>
      <c r="N335" t="s">
        <v>996</v>
      </c>
      <c r="O335" t="s">
        <v>12</v>
      </c>
      <c r="P335" t="s">
        <v>997</v>
      </c>
      <c r="R335" s="109" t="str">
        <f>IF(OR(P335="SB",Q335="SB"),"SB",0)</f>
        <v>SB</v>
      </c>
      <c r="T335" s="110">
        <v>10426</v>
      </c>
      <c r="U335" t="s">
        <v>19633</v>
      </c>
      <c r="V335" s="113" t="str">
        <f>IF(AND(I335&gt;=10000,I335&lt;=19900),"Praha",(IF(AND(I335&gt;=25001,I335&lt;=29501),"Středočeský kraj",(IF(AND(I335&gt;=30100,I335&lt;=34972),"Středočeský kraj",(IF(AND(I335&gt;=35002,I335&lt;=36271),"Karlovarský kraj",(IF(AND(I335&gt;=37001,I335&lt;=39201),"Jihočeský kraj",(IF(AND(I335&gt;=39701,I335&lt;=39901),"Jihočeský kraj",(IF(AND(I335&gt;=39301,I335&lt;=39601),"Kraj Vysočina",(IF(AND(I335&gt;=58001,I335&lt;=59501),"Kraj Vysočina",(IF(AND(I335&gt;=67401,I335&lt;=67602),"Kraj Vysočina",(IF(AND(I335&gt;=40001,I335&lt;=44101),"Ústecký kraj",(IF(AND(I335&gt;=46001,I335&lt;=47201),"Liberecký kraj",(IF(AND(I335&gt;=51202,I335&lt;=51401),"Liberecký kraj",(IF(AND(I335&gt;=53002,I335&lt;=53976),"Pardubický kraj",(IF(AND(I335&gt;=56002,I335&lt;=57201),"Pardubický kraj",(IF(AND(I335&gt;=60200,I335&lt;=67201),"Jihomoravský kraj",(IF(AND(I335&gt;=67801,I335&lt;=68501),"Jihomoravský kraj",(IF(AND(I335&gt;=69002,I335&lt;=69801),"Jihomoravský kraj",(IF(AND(I335&gt;=68601,I335&lt;=68801),"Zlínský kraj",(IF(AND(I335&gt;=75501,I335&lt;=76901),"Zlínský kraj",(IF(AND(I335&gt;=70030,I335&lt;=74901),"Moravskoslezský kraj",(IF(AND(I335&gt;=75000,I335&lt;=75368),"Olomoucký kraj",(IF(AND(I335&gt;=77200,I335&lt;=79862),"Olomoucký kraj",(IF(AND(I335&gt;=50011,I335&lt;=50301),"Královéhradecký kraj",(IF(AND(I335&gt;=54301,I335&lt;=54303),"Královéhradecký kraj","0")))))))))))))))))))))))))))))))))))))))))))))))</f>
        <v>Praha</v>
      </c>
      <c r="AD335" t="s">
        <v>998</v>
      </c>
      <c r="AE335" t="s">
        <v>998</v>
      </c>
      <c r="AF335" t="s">
        <v>998</v>
      </c>
      <c r="AG335" s="107">
        <v>0</v>
      </c>
      <c r="AH335" s="107">
        <v>0</v>
      </c>
      <c r="AI335" s="107">
        <v>0</v>
      </c>
      <c r="AJ335" t="s">
        <v>1012</v>
      </c>
    </row>
    <row r="336" spans="1:37" x14ac:dyDescent="0.45">
      <c r="A336" t="s">
        <v>1087</v>
      </c>
      <c r="B336" t="s">
        <v>12699</v>
      </c>
      <c r="C336" t="s">
        <v>990</v>
      </c>
      <c r="D336" t="s">
        <v>12700</v>
      </c>
      <c r="E336" t="s">
        <v>992</v>
      </c>
      <c r="F336" t="s">
        <v>12701</v>
      </c>
      <c r="G336">
        <v>1390</v>
      </c>
      <c r="H336" t="s">
        <v>12</v>
      </c>
      <c r="I336">
        <v>14000</v>
      </c>
      <c r="J336">
        <v>604998384</v>
      </c>
      <c r="K336" t="s">
        <v>12702</v>
      </c>
      <c r="L336" s="106">
        <v>30181</v>
      </c>
      <c r="M336">
        <v>10608066</v>
      </c>
      <c r="N336" t="s">
        <v>996</v>
      </c>
      <c r="O336" t="s">
        <v>12</v>
      </c>
      <c r="P336" t="s">
        <v>997</v>
      </c>
      <c r="R336" s="109" t="str">
        <f>IF(OR(P336="SB",Q336="SB"),"SB",0)</f>
        <v>SB</v>
      </c>
      <c r="T336" s="110">
        <v>10743</v>
      </c>
      <c r="U336" t="s">
        <v>19633</v>
      </c>
      <c r="V336" s="113" t="str">
        <f>IF(AND(I336&gt;=10000,I336&lt;=19900),"Praha",(IF(AND(I336&gt;=25001,I336&lt;=29501),"Středočeský kraj",(IF(AND(I336&gt;=30100,I336&lt;=34972),"Středočeský kraj",(IF(AND(I336&gt;=35002,I336&lt;=36271),"Karlovarský kraj",(IF(AND(I336&gt;=37001,I336&lt;=39201),"Jihočeský kraj",(IF(AND(I336&gt;=39701,I336&lt;=39901),"Jihočeský kraj",(IF(AND(I336&gt;=39301,I336&lt;=39601),"Kraj Vysočina",(IF(AND(I336&gt;=58001,I336&lt;=59501),"Kraj Vysočina",(IF(AND(I336&gt;=67401,I336&lt;=67602),"Kraj Vysočina",(IF(AND(I336&gt;=40001,I336&lt;=44101),"Ústecký kraj",(IF(AND(I336&gt;=46001,I336&lt;=47201),"Liberecký kraj",(IF(AND(I336&gt;=51202,I336&lt;=51401),"Liberecký kraj",(IF(AND(I336&gt;=53002,I336&lt;=53976),"Pardubický kraj",(IF(AND(I336&gt;=56002,I336&lt;=57201),"Pardubický kraj",(IF(AND(I336&gt;=60200,I336&lt;=67201),"Jihomoravský kraj",(IF(AND(I336&gt;=67801,I336&lt;=68501),"Jihomoravský kraj",(IF(AND(I336&gt;=69002,I336&lt;=69801),"Jihomoravský kraj",(IF(AND(I336&gt;=68601,I336&lt;=68801),"Zlínský kraj",(IF(AND(I336&gt;=75501,I336&lt;=76901),"Zlínský kraj",(IF(AND(I336&gt;=70030,I336&lt;=74901),"Moravskoslezský kraj",(IF(AND(I336&gt;=75000,I336&lt;=75368),"Olomoucký kraj",(IF(AND(I336&gt;=77200,I336&lt;=79862),"Olomoucký kraj",(IF(AND(I336&gt;=50011,I336&lt;=50301),"Královéhradecký kraj",(IF(AND(I336&gt;=54301,I336&lt;=54303),"Královéhradecký kraj","0")))))))))))))))))))))))))))))))))))))))))))))))</f>
        <v>Praha</v>
      </c>
      <c r="AD336" t="s">
        <v>998</v>
      </c>
      <c r="AE336" t="s">
        <v>998</v>
      </c>
      <c r="AF336" t="s">
        <v>998</v>
      </c>
      <c r="AG336" s="107">
        <v>0</v>
      </c>
      <c r="AH336" s="107">
        <v>0</v>
      </c>
      <c r="AI336" s="107">
        <v>0</v>
      </c>
      <c r="AJ336" t="s">
        <v>1012</v>
      </c>
    </row>
    <row r="337" spans="1:36" x14ac:dyDescent="0.45">
      <c r="A337" t="s">
        <v>1169</v>
      </c>
      <c r="B337" t="s">
        <v>11037</v>
      </c>
      <c r="C337" t="s">
        <v>990</v>
      </c>
      <c r="D337" t="s">
        <v>11038</v>
      </c>
      <c r="E337" t="s">
        <v>992</v>
      </c>
      <c r="F337" t="s">
        <v>11039</v>
      </c>
      <c r="G337">
        <v>404</v>
      </c>
      <c r="H337" t="s">
        <v>1057</v>
      </c>
      <c r="I337">
        <v>14000</v>
      </c>
      <c r="K337" t="s">
        <v>11040</v>
      </c>
      <c r="L337" s="106">
        <v>31263</v>
      </c>
      <c r="M337">
        <v>10730833</v>
      </c>
      <c r="N337" t="s">
        <v>996</v>
      </c>
      <c r="O337" t="s">
        <v>12</v>
      </c>
      <c r="P337" t="s">
        <v>997</v>
      </c>
      <c r="R337" s="109" t="str">
        <f>IF(OR(P337="SB",Q337="SB"),"SB",0)</f>
        <v>SB</v>
      </c>
      <c r="T337" s="110">
        <v>11013</v>
      </c>
      <c r="U337" t="s">
        <v>19633</v>
      </c>
      <c r="V337" s="113" t="str">
        <f>IF(AND(I337&gt;=10000,I337&lt;=19900),"Praha",(IF(AND(I337&gt;=25001,I337&lt;=29501),"Středočeský kraj",(IF(AND(I337&gt;=30100,I337&lt;=34972),"Středočeský kraj",(IF(AND(I337&gt;=35002,I337&lt;=36271),"Karlovarský kraj",(IF(AND(I337&gt;=37001,I337&lt;=39201),"Jihočeský kraj",(IF(AND(I337&gt;=39701,I337&lt;=39901),"Jihočeský kraj",(IF(AND(I337&gt;=39301,I337&lt;=39601),"Kraj Vysočina",(IF(AND(I337&gt;=58001,I337&lt;=59501),"Kraj Vysočina",(IF(AND(I337&gt;=67401,I337&lt;=67602),"Kraj Vysočina",(IF(AND(I337&gt;=40001,I337&lt;=44101),"Ústecký kraj",(IF(AND(I337&gt;=46001,I337&lt;=47201),"Liberecký kraj",(IF(AND(I337&gt;=51202,I337&lt;=51401),"Liberecký kraj",(IF(AND(I337&gt;=53002,I337&lt;=53976),"Pardubický kraj",(IF(AND(I337&gt;=56002,I337&lt;=57201),"Pardubický kraj",(IF(AND(I337&gt;=60200,I337&lt;=67201),"Jihomoravský kraj",(IF(AND(I337&gt;=67801,I337&lt;=68501),"Jihomoravský kraj",(IF(AND(I337&gt;=69002,I337&lt;=69801),"Jihomoravský kraj",(IF(AND(I337&gt;=68601,I337&lt;=68801),"Zlínský kraj",(IF(AND(I337&gt;=75501,I337&lt;=76901),"Zlínský kraj",(IF(AND(I337&gt;=70030,I337&lt;=74901),"Moravskoslezský kraj",(IF(AND(I337&gt;=75000,I337&lt;=75368),"Olomoucký kraj",(IF(AND(I337&gt;=77200,I337&lt;=79862),"Olomoucký kraj",(IF(AND(I337&gt;=50011,I337&lt;=50301),"Královéhradecký kraj",(IF(AND(I337&gt;=54301,I337&lt;=54303),"Královéhradecký kraj","0")))))))))))))))))))))))))))))))))))))))))))))))</f>
        <v>Praha</v>
      </c>
      <c r="AD337" t="s">
        <v>998</v>
      </c>
      <c r="AE337" t="s">
        <v>998</v>
      </c>
      <c r="AF337" t="s">
        <v>998</v>
      </c>
      <c r="AG337" s="107">
        <v>0</v>
      </c>
      <c r="AH337" s="107">
        <v>0</v>
      </c>
      <c r="AI337" s="107">
        <v>0</v>
      </c>
      <c r="AJ337" t="s">
        <v>1012</v>
      </c>
    </row>
    <row r="338" spans="1:36" x14ac:dyDescent="0.45">
      <c r="A338" t="s">
        <v>1124</v>
      </c>
      <c r="B338" t="s">
        <v>17485</v>
      </c>
      <c r="C338" t="s">
        <v>990</v>
      </c>
      <c r="D338" t="s">
        <v>17486</v>
      </c>
      <c r="E338" t="s">
        <v>992</v>
      </c>
      <c r="F338" t="s">
        <v>17487</v>
      </c>
      <c r="G338">
        <v>525</v>
      </c>
      <c r="H338" t="s">
        <v>1057</v>
      </c>
      <c r="I338">
        <v>14000</v>
      </c>
      <c r="K338" t="s">
        <v>17488</v>
      </c>
      <c r="L338" s="106">
        <v>31477</v>
      </c>
      <c r="M338">
        <v>10735075</v>
      </c>
      <c r="N338" t="s">
        <v>996</v>
      </c>
      <c r="O338" t="s">
        <v>12</v>
      </c>
      <c r="P338" t="s">
        <v>997</v>
      </c>
      <c r="R338" s="109" t="str">
        <f>IF(OR(P338="SB",Q338="SB"),"SB",0)</f>
        <v>SB</v>
      </c>
      <c r="T338" s="110">
        <v>11051</v>
      </c>
      <c r="U338" t="s">
        <v>19633</v>
      </c>
      <c r="V338" s="113" t="str">
        <f>IF(AND(I338&gt;=10000,I338&lt;=19900),"Praha",(IF(AND(I338&gt;=25001,I338&lt;=29501),"Středočeský kraj",(IF(AND(I338&gt;=30100,I338&lt;=34972),"Středočeský kraj",(IF(AND(I338&gt;=35002,I338&lt;=36271),"Karlovarský kraj",(IF(AND(I338&gt;=37001,I338&lt;=39201),"Jihočeský kraj",(IF(AND(I338&gt;=39701,I338&lt;=39901),"Jihočeský kraj",(IF(AND(I338&gt;=39301,I338&lt;=39601),"Kraj Vysočina",(IF(AND(I338&gt;=58001,I338&lt;=59501),"Kraj Vysočina",(IF(AND(I338&gt;=67401,I338&lt;=67602),"Kraj Vysočina",(IF(AND(I338&gt;=40001,I338&lt;=44101),"Ústecký kraj",(IF(AND(I338&gt;=46001,I338&lt;=47201),"Liberecký kraj",(IF(AND(I338&gt;=51202,I338&lt;=51401),"Liberecký kraj",(IF(AND(I338&gt;=53002,I338&lt;=53976),"Pardubický kraj",(IF(AND(I338&gt;=56002,I338&lt;=57201),"Pardubický kraj",(IF(AND(I338&gt;=60200,I338&lt;=67201),"Jihomoravský kraj",(IF(AND(I338&gt;=67801,I338&lt;=68501),"Jihomoravský kraj",(IF(AND(I338&gt;=69002,I338&lt;=69801),"Jihomoravský kraj",(IF(AND(I338&gt;=68601,I338&lt;=68801),"Zlínský kraj",(IF(AND(I338&gt;=75501,I338&lt;=76901),"Zlínský kraj",(IF(AND(I338&gt;=70030,I338&lt;=74901),"Moravskoslezský kraj",(IF(AND(I338&gt;=75000,I338&lt;=75368),"Olomoucký kraj",(IF(AND(I338&gt;=77200,I338&lt;=79862),"Olomoucký kraj",(IF(AND(I338&gt;=50011,I338&lt;=50301),"Královéhradecký kraj",(IF(AND(I338&gt;=54301,I338&lt;=54303),"Královéhradecký kraj","0")))))))))))))))))))))))))))))))))))))))))))))))</f>
        <v>Praha</v>
      </c>
      <c r="AD338" t="s">
        <v>998</v>
      </c>
      <c r="AE338" t="s">
        <v>998</v>
      </c>
      <c r="AF338" t="s">
        <v>998</v>
      </c>
      <c r="AG338" s="107">
        <v>0</v>
      </c>
      <c r="AH338" s="107">
        <v>0</v>
      </c>
      <c r="AI338" s="107">
        <v>0</v>
      </c>
      <c r="AJ338" t="s">
        <v>1012</v>
      </c>
    </row>
    <row r="339" spans="1:36" x14ac:dyDescent="0.45">
      <c r="A339" t="s">
        <v>1981</v>
      </c>
      <c r="B339" t="s">
        <v>8047</v>
      </c>
      <c r="C339" t="s">
        <v>990</v>
      </c>
      <c r="D339" t="s">
        <v>8049</v>
      </c>
      <c r="E339" t="s">
        <v>992</v>
      </c>
      <c r="F339" t="s">
        <v>8050</v>
      </c>
      <c r="G339">
        <v>2</v>
      </c>
      <c r="H339" t="s">
        <v>1057</v>
      </c>
      <c r="I339">
        <v>14000</v>
      </c>
      <c r="K339" t="s">
        <v>8051</v>
      </c>
      <c r="L339" s="106">
        <v>32572</v>
      </c>
      <c r="M339">
        <v>10735782</v>
      </c>
      <c r="N339" t="s">
        <v>996</v>
      </c>
      <c r="O339" t="s">
        <v>12</v>
      </c>
      <c r="P339" t="s">
        <v>997</v>
      </c>
      <c r="R339" s="109" t="str">
        <f>IF(OR(P339="SB",Q339="SB"),"SB",0)</f>
        <v>SB</v>
      </c>
      <c r="T339" s="110">
        <v>11058</v>
      </c>
      <c r="U339" t="s">
        <v>19633</v>
      </c>
      <c r="V339" s="113" t="str">
        <f>IF(AND(I339&gt;=10000,I339&lt;=19900),"Praha",(IF(AND(I339&gt;=25001,I339&lt;=29501),"Středočeský kraj",(IF(AND(I339&gt;=30100,I339&lt;=34972),"Středočeský kraj",(IF(AND(I339&gt;=35002,I339&lt;=36271),"Karlovarský kraj",(IF(AND(I339&gt;=37001,I339&lt;=39201),"Jihočeský kraj",(IF(AND(I339&gt;=39701,I339&lt;=39901),"Jihočeský kraj",(IF(AND(I339&gt;=39301,I339&lt;=39601),"Kraj Vysočina",(IF(AND(I339&gt;=58001,I339&lt;=59501),"Kraj Vysočina",(IF(AND(I339&gt;=67401,I339&lt;=67602),"Kraj Vysočina",(IF(AND(I339&gt;=40001,I339&lt;=44101),"Ústecký kraj",(IF(AND(I339&gt;=46001,I339&lt;=47201),"Liberecký kraj",(IF(AND(I339&gt;=51202,I339&lt;=51401),"Liberecký kraj",(IF(AND(I339&gt;=53002,I339&lt;=53976),"Pardubický kraj",(IF(AND(I339&gt;=56002,I339&lt;=57201),"Pardubický kraj",(IF(AND(I339&gt;=60200,I339&lt;=67201),"Jihomoravský kraj",(IF(AND(I339&gt;=67801,I339&lt;=68501),"Jihomoravský kraj",(IF(AND(I339&gt;=69002,I339&lt;=69801),"Jihomoravský kraj",(IF(AND(I339&gt;=68601,I339&lt;=68801),"Zlínský kraj",(IF(AND(I339&gt;=75501,I339&lt;=76901),"Zlínský kraj",(IF(AND(I339&gt;=70030,I339&lt;=74901),"Moravskoslezský kraj",(IF(AND(I339&gt;=75000,I339&lt;=75368),"Olomoucký kraj",(IF(AND(I339&gt;=77200,I339&lt;=79862),"Olomoucký kraj",(IF(AND(I339&gt;=50011,I339&lt;=50301),"Královéhradecký kraj",(IF(AND(I339&gt;=54301,I339&lt;=54303),"Královéhradecký kraj","0")))))))))))))))))))))))))))))))))))))))))))))))</f>
        <v>Praha</v>
      </c>
      <c r="AD339" t="s">
        <v>998</v>
      </c>
      <c r="AE339" t="s">
        <v>998</v>
      </c>
      <c r="AF339" t="s">
        <v>998</v>
      </c>
      <c r="AG339" s="107">
        <v>0</v>
      </c>
      <c r="AH339" s="107">
        <v>0</v>
      </c>
      <c r="AI339" s="107">
        <v>0</v>
      </c>
      <c r="AJ339" t="s">
        <v>1012</v>
      </c>
    </row>
    <row r="340" spans="1:36" x14ac:dyDescent="0.45">
      <c r="A340" t="s">
        <v>1079</v>
      </c>
      <c r="B340" t="s">
        <v>13216</v>
      </c>
      <c r="C340" t="s">
        <v>990</v>
      </c>
      <c r="D340" t="s">
        <v>13248</v>
      </c>
      <c r="E340" t="s">
        <v>992</v>
      </c>
      <c r="F340" t="s">
        <v>13249</v>
      </c>
      <c r="G340">
        <v>4</v>
      </c>
      <c r="H340" t="s">
        <v>1057</v>
      </c>
      <c r="I340">
        <v>14000</v>
      </c>
      <c r="K340" t="s">
        <v>13247</v>
      </c>
      <c r="L340" s="106">
        <v>25763</v>
      </c>
      <c r="M340">
        <v>10740129</v>
      </c>
      <c r="N340" t="s">
        <v>996</v>
      </c>
      <c r="O340" t="s">
        <v>12</v>
      </c>
      <c r="P340" t="s">
        <v>997</v>
      </c>
      <c r="R340" s="109" t="str">
        <f>IF(OR(P340="SB",Q340="SB"),"SB",0)</f>
        <v>SB</v>
      </c>
      <c r="T340" s="110">
        <v>11101</v>
      </c>
      <c r="U340" t="s">
        <v>19633</v>
      </c>
      <c r="V340" s="113" t="str">
        <f>IF(AND(I340&gt;=10000,I340&lt;=19900),"Praha",(IF(AND(I340&gt;=25001,I340&lt;=29501),"Středočeský kraj",(IF(AND(I340&gt;=30100,I340&lt;=34972),"Středočeský kraj",(IF(AND(I340&gt;=35002,I340&lt;=36271),"Karlovarský kraj",(IF(AND(I340&gt;=37001,I340&lt;=39201),"Jihočeský kraj",(IF(AND(I340&gt;=39701,I340&lt;=39901),"Jihočeský kraj",(IF(AND(I340&gt;=39301,I340&lt;=39601),"Kraj Vysočina",(IF(AND(I340&gt;=58001,I340&lt;=59501),"Kraj Vysočina",(IF(AND(I340&gt;=67401,I340&lt;=67602),"Kraj Vysočina",(IF(AND(I340&gt;=40001,I340&lt;=44101),"Ústecký kraj",(IF(AND(I340&gt;=46001,I340&lt;=47201),"Liberecký kraj",(IF(AND(I340&gt;=51202,I340&lt;=51401),"Liberecký kraj",(IF(AND(I340&gt;=53002,I340&lt;=53976),"Pardubický kraj",(IF(AND(I340&gt;=56002,I340&lt;=57201),"Pardubický kraj",(IF(AND(I340&gt;=60200,I340&lt;=67201),"Jihomoravský kraj",(IF(AND(I340&gt;=67801,I340&lt;=68501),"Jihomoravský kraj",(IF(AND(I340&gt;=69002,I340&lt;=69801),"Jihomoravský kraj",(IF(AND(I340&gt;=68601,I340&lt;=68801),"Zlínský kraj",(IF(AND(I340&gt;=75501,I340&lt;=76901),"Zlínský kraj",(IF(AND(I340&gt;=70030,I340&lt;=74901),"Moravskoslezský kraj",(IF(AND(I340&gt;=75000,I340&lt;=75368),"Olomoucký kraj",(IF(AND(I340&gt;=77200,I340&lt;=79862),"Olomoucký kraj",(IF(AND(I340&gt;=50011,I340&lt;=50301),"Královéhradecký kraj",(IF(AND(I340&gt;=54301,I340&lt;=54303),"Královéhradecký kraj","0")))))))))))))))))))))))))))))))))))))))))))))))</f>
        <v>Praha</v>
      </c>
      <c r="AD340" t="s">
        <v>998</v>
      </c>
      <c r="AE340" t="s">
        <v>998</v>
      </c>
      <c r="AF340" t="s">
        <v>998</v>
      </c>
      <c r="AG340" s="107">
        <v>0</v>
      </c>
      <c r="AH340" s="107">
        <v>0</v>
      </c>
      <c r="AI340" s="107">
        <v>0</v>
      </c>
      <c r="AJ340" t="s">
        <v>1012</v>
      </c>
    </row>
    <row r="341" spans="1:36" x14ac:dyDescent="0.45">
      <c r="A341" t="s">
        <v>1087</v>
      </c>
      <c r="B341" t="s">
        <v>5807</v>
      </c>
      <c r="C341" t="s">
        <v>990</v>
      </c>
      <c r="D341" t="s">
        <v>5808</v>
      </c>
      <c r="E341" t="s">
        <v>992</v>
      </c>
      <c r="F341" t="s">
        <v>5809</v>
      </c>
      <c r="G341">
        <v>1123</v>
      </c>
      <c r="H341" t="s">
        <v>5810</v>
      </c>
      <c r="I341">
        <v>14000</v>
      </c>
      <c r="K341" t="s">
        <v>5811</v>
      </c>
      <c r="L341" s="106">
        <v>30286</v>
      </c>
      <c r="M341">
        <v>10866936</v>
      </c>
      <c r="N341" t="s">
        <v>996</v>
      </c>
      <c r="O341" t="s">
        <v>12</v>
      </c>
      <c r="P341" t="s">
        <v>997</v>
      </c>
      <c r="R341" s="109" t="str">
        <f>IF(OR(P341="SB",Q341="SB"),"SB",0)</f>
        <v>SB</v>
      </c>
      <c r="T341" s="110">
        <v>11566</v>
      </c>
      <c r="U341" t="s">
        <v>19633</v>
      </c>
      <c r="V341" s="113" t="str">
        <f>IF(AND(I341&gt;=10000,I341&lt;=19900),"Praha",(IF(AND(I341&gt;=25001,I341&lt;=29501),"Středočeský kraj",(IF(AND(I341&gt;=30100,I341&lt;=34972),"Středočeský kraj",(IF(AND(I341&gt;=35002,I341&lt;=36271),"Karlovarský kraj",(IF(AND(I341&gt;=37001,I341&lt;=39201),"Jihočeský kraj",(IF(AND(I341&gt;=39701,I341&lt;=39901),"Jihočeský kraj",(IF(AND(I341&gt;=39301,I341&lt;=39601),"Kraj Vysočina",(IF(AND(I341&gt;=58001,I341&lt;=59501),"Kraj Vysočina",(IF(AND(I341&gt;=67401,I341&lt;=67602),"Kraj Vysočina",(IF(AND(I341&gt;=40001,I341&lt;=44101),"Ústecký kraj",(IF(AND(I341&gt;=46001,I341&lt;=47201),"Liberecký kraj",(IF(AND(I341&gt;=51202,I341&lt;=51401),"Liberecký kraj",(IF(AND(I341&gt;=53002,I341&lt;=53976),"Pardubický kraj",(IF(AND(I341&gt;=56002,I341&lt;=57201),"Pardubický kraj",(IF(AND(I341&gt;=60200,I341&lt;=67201),"Jihomoravský kraj",(IF(AND(I341&gt;=67801,I341&lt;=68501),"Jihomoravský kraj",(IF(AND(I341&gt;=69002,I341&lt;=69801),"Jihomoravský kraj",(IF(AND(I341&gt;=68601,I341&lt;=68801),"Zlínský kraj",(IF(AND(I341&gt;=75501,I341&lt;=76901),"Zlínský kraj",(IF(AND(I341&gt;=70030,I341&lt;=74901),"Moravskoslezský kraj",(IF(AND(I341&gt;=75000,I341&lt;=75368),"Olomoucký kraj",(IF(AND(I341&gt;=77200,I341&lt;=79862),"Olomoucký kraj",(IF(AND(I341&gt;=50011,I341&lt;=50301),"Královéhradecký kraj",(IF(AND(I341&gt;=54301,I341&lt;=54303),"Královéhradecký kraj","0")))))))))))))))))))))))))))))))))))))))))))))))</f>
        <v>Praha</v>
      </c>
      <c r="AD341" t="s">
        <v>998</v>
      </c>
      <c r="AE341" t="s">
        <v>998</v>
      </c>
      <c r="AF341" t="s">
        <v>998</v>
      </c>
      <c r="AG341" s="107">
        <v>0</v>
      </c>
      <c r="AH341" s="107">
        <v>0</v>
      </c>
      <c r="AI341" s="107">
        <v>0</v>
      </c>
      <c r="AJ341" t="s">
        <v>1012</v>
      </c>
    </row>
    <row r="342" spans="1:36" x14ac:dyDescent="0.45">
      <c r="A342" t="s">
        <v>1037</v>
      </c>
      <c r="B342" t="s">
        <v>9518</v>
      </c>
      <c r="C342" t="s">
        <v>990</v>
      </c>
      <c r="D342" t="s">
        <v>9524</v>
      </c>
      <c r="E342" t="s">
        <v>992</v>
      </c>
      <c r="F342" t="s">
        <v>9525</v>
      </c>
      <c r="G342">
        <v>4</v>
      </c>
      <c r="H342" t="s">
        <v>1057</v>
      </c>
      <c r="I342">
        <v>14000</v>
      </c>
      <c r="K342" t="s">
        <v>9526</v>
      </c>
      <c r="L342" s="106">
        <v>30365</v>
      </c>
      <c r="M342">
        <v>10867441</v>
      </c>
      <c r="N342" t="s">
        <v>996</v>
      </c>
      <c r="O342" t="s">
        <v>12</v>
      </c>
      <c r="P342" t="s">
        <v>997</v>
      </c>
      <c r="R342" s="109" t="str">
        <f>IF(OR(P342="SB",Q342="SB"),"SB",0)</f>
        <v>SB</v>
      </c>
      <c r="T342" s="110">
        <v>11656</v>
      </c>
      <c r="U342" t="s">
        <v>19633</v>
      </c>
      <c r="V342" s="113" t="str">
        <f>IF(AND(I342&gt;=10000,I342&lt;=19900),"Praha",(IF(AND(I342&gt;=25001,I342&lt;=29501),"Středočeský kraj",(IF(AND(I342&gt;=30100,I342&lt;=34972),"Středočeský kraj",(IF(AND(I342&gt;=35002,I342&lt;=36271),"Karlovarský kraj",(IF(AND(I342&gt;=37001,I342&lt;=39201),"Jihočeský kraj",(IF(AND(I342&gt;=39701,I342&lt;=39901),"Jihočeský kraj",(IF(AND(I342&gt;=39301,I342&lt;=39601),"Kraj Vysočina",(IF(AND(I342&gt;=58001,I342&lt;=59501),"Kraj Vysočina",(IF(AND(I342&gt;=67401,I342&lt;=67602),"Kraj Vysočina",(IF(AND(I342&gt;=40001,I342&lt;=44101),"Ústecký kraj",(IF(AND(I342&gt;=46001,I342&lt;=47201),"Liberecký kraj",(IF(AND(I342&gt;=51202,I342&lt;=51401),"Liberecký kraj",(IF(AND(I342&gt;=53002,I342&lt;=53976),"Pardubický kraj",(IF(AND(I342&gt;=56002,I342&lt;=57201),"Pardubický kraj",(IF(AND(I342&gt;=60200,I342&lt;=67201),"Jihomoravský kraj",(IF(AND(I342&gt;=67801,I342&lt;=68501),"Jihomoravský kraj",(IF(AND(I342&gt;=69002,I342&lt;=69801),"Jihomoravský kraj",(IF(AND(I342&gt;=68601,I342&lt;=68801),"Zlínský kraj",(IF(AND(I342&gt;=75501,I342&lt;=76901),"Zlínský kraj",(IF(AND(I342&gt;=70030,I342&lt;=74901),"Moravskoslezský kraj",(IF(AND(I342&gt;=75000,I342&lt;=75368),"Olomoucký kraj",(IF(AND(I342&gt;=77200,I342&lt;=79862),"Olomoucký kraj",(IF(AND(I342&gt;=50011,I342&lt;=50301),"Královéhradecký kraj",(IF(AND(I342&gt;=54301,I342&lt;=54303),"Královéhradecký kraj","0")))))))))))))))))))))))))))))))))))))))))))))))</f>
        <v>Praha</v>
      </c>
      <c r="AD342" t="s">
        <v>998</v>
      </c>
      <c r="AE342" t="s">
        <v>998</v>
      </c>
      <c r="AF342" t="s">
        <v>998</v>
      </c>
      <c r="AG342" s="107">
        <v>0</v>
      </c>
      <c r="AH342" s="107">
        <v>0</v>
      </c>
      <c r="AI342" s="107">
        <v>0</v>
      </c>
      <c r="AJ342" t="s">
        <v>1012</v>
      </c>
    </row>
    <row r="343" spans="1:36" x14ac:dyDescent="0.45">
      <c r="A343" t="s">
        <v>1007</v>
      </c>
      <c r="B343" t="s">
        <v>11494</v>
      </c>
      <c r="C343" t="s">
        <v>990</v>
      </c>
      <c r="D343" t="s">
        <v>11502</v>
      </c>
      <c r="E343" t="s">
        <v>992</v>
      </c>
      <c r="F343" t="s">
        <v>11503</v>
      </c>
      <c r="G343">
        <v>832</v>
      </c>
      <c r="H343" t="s">
        <v>1057</v>
      </c>
      <c r="I343">
        <v>14000</v>
      </c>
      <c r="K343" t="s">
        <v>11504</v>
      </c>
      <c r="L343" s="106">
        <v>28248</v>
      </c>
      <c r="M343">
        <v>10859559</v>
      </c>
      <c r="N343" t="s">
        <v>996</v>
      </c>
      <c r="O343" t="s">
        <v>12</v>
      </c>
      <c r="P343" t="s">
        <v>997</v>
      </c>
      <c r="R343" s="109" t="str">
        <f>IF(OR(P343="SB",Q343="SB"),"SB",0)</f>
        <v>SB</v>
      </c>
      <c r="T343" s="110">
        <v>11717</v>
      </c>
      <c r="U343" t="s">
        <v>19633</v>
      </c>
      <c r="V343" s="113" t="str">
        <f>IF(AND(I343&gt;=10000,I343&lt;=19900),"Praha",(IF(AND(I343&gt;=25001,I343&lt;=29501),"Středočeský kraj",(IF(AND(I343&gt;=30100,I343&lt;=34972),"Středočeský kraj",(IF(AND(I343&gt;=35002,I343&lt;=36271),"Karlovarský kraj",(IF(AND(I343&gt;=37001,I343&lt;=39201),"Jihočeský kraj",(IF(AND(I343&gt;=39701,I343&lt;=39901),"Jihočeský kraj",(IF(AND(I343&gt;=39301,I343&lt;=39601),"Kraj Vysočina",(IF(AND(I343&gt;=58001,I343&lt;=59501),"Kraj Vysočina",(IF(AND(I343&gt;=67401,I343&lt;=67602),"Kraj Vysočina",(IF(AND(I343&gt;=40001,I343&lt;=44101),"Ústecký kraj",(IF(AND(I343&gt;=46001,I343&lt;=47201),"Liberecký kraj",(IF(AND(I343&gt;=51202,I343&lt;=51401),"Liberecký kraj",(IF(AND(I343&gt;=53002,I343&lt;=53976),"Pardubický kraj",(IF(AND(I343&gt;=56002,I343&lt;=57201),"Pardubický kraj",(IF(AND(I343&gt;=60200,I343&lt;=67201),"Jihomoravský kraj",(IF(AND(I343&gt;=67801,I343&lt;=68501),"Jihomoravský kraj",(IF(AND(I343&gt;=69002,I343&lt;=69801),"Jihomoravský kraj",(IF(AND(I343&gt;=68601,I343&lt;=68801),"Zlínský kraj",(IF(AND(I343&gt;=75501,I343&lt;=76901),"Zlínský kraj",(IF(AND(I343&gt;=70030,I343&lt;=74901),"Moravskoslezský kraj",(IF(AND(I343&gt;=75000,I343&lt;=75368),"Olomoucký kraj",(IF(AND(I343&gt;=77200,I343&lt;=79862),"Olomoucký kraj",(IF(AND(I343&gt;=50011,I343&lt;=50301),"Královéhradecký kraj",(IF(AND(I343&gt;=54301,I343&lt;=54303),"Královéhradecký kraj","0")))))))))))))))))))))))))))))))))))))))))))))))</f>
        <v>Praha</v>
      </c>
      <c r="AD343" t="s">
        <v>998</v>
      </c>
      <c r="AE343" t="s">
        <v>998</v>
      </c>
      <c r="AF343" t="s">
        <v>998</v>
      </c>
      <c r="AG343" s="107">
        <v>0</v>
      </c>
      <c r="AH343" s="107">
        <v>0</v>
      </c>
      <c r="AI343" s="107">
        <v>0</v>
      </c>
      <c r="AJ343" t="s">
        <v>1012</v>
      </c>
    </row>
    <row r="344" spans="1:36" x14ac:dyDescent="0.45">
      <c r="A344" t="s">
        <v>1026</v>
      </c>
      <c r="B344" t="s">
        <v>14357</v>
      </c>
      <c r="C344" t="s">
        <v>990</v>
      </c>
      <c r="D344" t="s">
        <v>14363</v>
      </c>
      <c r="E344" t="s">
        <v>992</v>
      </c>
      <c r="F344" t="s">
        <v>14364</v>
      </c>
      <c r="G344">
        <v>16</v>
      </c>
      <c r="H344" t="s">
        <v>1057</v>
      </c>
      <c r="I344">
        <v>14000</v>
      </c>
      <c r="K344" t="s">
        <v>14365</v>
      </c>
      <c r="L344" s="106">
        <v>29755</v>
      </c>
      <c r="M344">
        <v>10864512</v>
      </c>
      <c r="N344" t="s">
        <v>996</v>
      </c>
      <c r="O344" t="s">
        <v>12</v>
      </c>
      <c r="P344" t="s">
        <v>997</v>
      </c>
      <c r="R344" s="109" t="str">
        <f>IF(OR(P344="SB",Q344="SB"),"SB",0)</f>
        <v>SB</v>
      </c>
      <c r="T344" s="110">
        <v>11800</v>
      </c>
      <c r="U344" t="s">
        <v>19633</v>
      </c>
      <c r="V344" s="113" t="str">
        <f>IF(AND(I344&gt;=10000,I344&lt;=19900),"Praha",(IF(AND(I344&gt;=25001,I344&lt;=29501),"Středočeský kraj",(IF(AND(I344&gt;=30100,I344&lt;=34972),"Středočeský kraj",(IF(AND(I344&gt;=35002,I344&lt;=36271),"Karlovarský kraj",(IF(AND(I344&gt;=37001,I344&lt;=39201),"Jihočeský kraj",(IF(AND(I344&gt;=39701,I344&lt;=39901),"Jihočeský kraj",(IF(AND(I344&gt;=39301,I344&lt;=39601),"Kraj Vysočina",(IF(AND(I344&gt;=58001,I344&lt;=59501),"Kraj Vysočina",(IF(AND(I344&gt;=67401,I344&lt;=67602),"Kraj Vysočina",(IF(AND(I344&gt;=40001,I344&lt;=44101),"Ústecký kraj",(IF(AND(I344&gt;=46001,I344&lt;=47201),"Liberecký kraj",(IF(AND(I344&gt;=51202,I344&lt;=51401),"Liberecký kraj",(IF(AND(I344&gt;=53002,I344&lt;=53976),"Pardubický kraj",(IF(AND(I344&gt;=56002,I344&lt;=57201),"Pardubický kraj",(IF(AND(I344&gt;=60200,I344&lt;=67201),"Jihomoravský kraj",(IF(AND(I344&gt;=67801,I344&lt;=68501),"Jihomoravský kraj",(IF(AND(I344&gt;=69002,I344&lt;=69801),"Jihomoravský kraj",(IF(AND(I344&gt;=68601,I344&lt;=68801),"Zlínský kraj",(IF(AND(I344&gt;=75501,I344&lt;=76901),"Zlínský kraj",(IF(AND(I344&gt;=70030,I344&lt;=74901),"Moravskoslezský kraj",(IF(AND(I344&gt;=75000,I344&lt;=75368),"Olomoucký kraj",(IF(AND(I344&gt;=77200,I344&lt;=79862),"Olomoucký kraj",(IF(AND(I344&gt;=50011,I344&lt;=50301),"Královéhradecký kraj",(IF(AND(I344&gt;=54301,I344&lt;=54303),"Královéhradecký kraj","0")))))))))))))))))))))))))))))))))))))))))))))))</f>
        <v>Praha</v>
      </c>
      <c r="AD344" t="s">
        <v>998</v>
      </c>
      <c r="AE344" t="s">
        <v>998</v>
      </c>
      <c r="AF344" t="s">
        <v>998</v>
      </c>
      <c r="AG344" s="107">
        <v>0</v>
      </c>
      <c r="AH344" s="107">
        <v>0</v>
      </c>
      <c r="AI344" s="107">
        <v>0</v>
      </c>
      <c r="AJ344" t="s">
        <v>1012</v>
      </c>
    </row>
    <row r="345" spans="1:36" x14ac:dyDescent="0.45">
      <c r="A345" t="s">
        <v>1124</v>
      </c>
      <c r="B345" t="s">
        <v>16406</v>
      </c>
      <c r="C345" t="s">
        <v>990</v>
      </c>
      <c r="D345" t="s">
        <v>16407</v>
      </c>
      <c r="E345" t="s">
        <v>992</v>
      </c>
      <c r="F345" t="s">
        <v>3823</v>
      </c>
      <c r="G345">
        <v>67</v>
      </c>
      <c r="H345" t="s">
        <v>1057</v>
      </c>
      <c r="I345">
        <v>14000</v>
      </c>
      <c r="K345" t="s">
        <v>16408</v>
      </c>
      <c r="L345" s="106">
        <v>33558</v>
      </c>
      <c r="M345">
        <v>10894016</v>
      </c>
      <c r="N345" t="s">
        <v>996</v>
      </c>
      <c r="O345" t="s">
        <v>12</v>
      </c>
      <c r="P345" t="s">
        <v>997</v>
      </c>
      <c r="R345" s="109" t="str">
        <f>IF(OR(P345="SB",Q345="SB"),"SB",0)</f>
        <v>SB</v>
      </c>
      <c r="T345" s="110">
        <v>11861</v>
      </c>
      <c r="U345" t="s">
        <v>19633</v>
      </c>
      <c r="V345" s="113" t="str">
        <f>IF(AND(I345&gt;=10000,I345&lt;=19900),"Praha",(IF(AND(I345&gt;=25001,I345&lt;=29501),"Středočeský kraj",(IF(AND(I345&gt;=30100,I345&lt;=34972),"Středočeský kraj",(IF(AND(I345&gt;=35002,I345&lt;=36271),"Karlovarský kraj",(IF(AND(I345&gt;=37001,I345&lt;=39201),"Jihočeský kraj",(IF(AND(I345&gt;=39701,I345&lt;=39901),"Jihočeský kraj",(IF(AND(I345&gt;=39301,I345&lt;=39601),"Kraj Vysočina",(IF(AND(I345&gt;=58001,I345&lt;=59501),"Kraj Vysočina",(IF(AND(I345&gt;=67401,I345&lt;=67602),"Kraj Vysočina",(IF(AND(I345&gt;=40001,I345&lt;=44101),"Ústecký kraj",(IF(AND(I345&gt;=46001,I345&lt;=47201),"Liberecký kraj",(IF(AND(I345&gt;=51202,I345&lt;=51401),"Liberecký kraj",(IF(AND(I345&gt;=53002,I345&lt;=53976),"Pardubický kraj",(IF(AND(I345&gt;=56002,I345&lt;=57201),"Pardubický kraj",(IF(AND(I345&gt;=60200,I345&lt;=67201),"Jihomoravský kraj",(IF(AND(I345&gt;=67801,I345&lt;=68501),"Jihomoravský kraj",(IF(AND(I345&gt;=69002,I345&lt;=69801),"Jihomoravský kraj",(IF(AND(I345&gt;=68601,I345&lt;=68801),"Zlínský kraj",(IF(AND(I345&gt;=75501,I345&lt;=76901),"Zlínský kraj",(IF(AND(I345&gt;=70030,I345&lt;=74901),"Moravskoslezský kraj",(IF(AND(I345&gt;=75000,I345&lt;=75368),"Olomoucký kraj",(IF(AND(I345&gt;=77200,I345&lt;=79862),"Olomoucký kraj",(IF(AND(I345&gt;=50011,I345&lt;=50301),"Královéhradecký kraj",(IF(AND(I345&gt;=54301,I345&lt;=54303),"Královéhradecký kraj","0")))))))))))))))))))))))))))))))))))))))))))))))</f>
        <v>Praha</v>
      </c>
      <c r="AD345" t="s">
        <v>998</v>
      </c>
      <c r="AE345" t="s">
        <v>998</v>
      </c>
      <c r="AF345" t="s">
        <v>998</v>
      </c>
      <c r="AG345" s="107">
        <v>0</v>
      </c>
      <c r="AH345" s="107">
        <v>0</v>
      </c>
      <c r="AI345" s="107">
        <v>0</v>
      </c>
      <c r="AJ345" t="s">
        <v>1012</v>
      </c>
    </row>
    <row r="346" spans="1:36" x14ac:dyDescent="0.45">
      <c r="A346" t="s">
        <v>1254</v>
      </c>
      <c r="B346" t="s">
        <v>18766</v>
      </c>
      <c r="C346" t="s">
        <v>990</v>
      </c>
      <c r="D346" t="s">
        <v>18767</v>
      </c>
      <c r="E346" t="s">
        <v>992</v>
      </c>
      <c r="F346" t="s">
        <v>18768</v>
      </c>
      <c r="G346">
        <v>5</v>
      </c>
      <c r="H346" t="s">
        <v>1057</v>
      </c>
      <c r="I346">
        <v>14000</v>
      </c>
      <c r="K346" t="s">
        <v>18769</v>
      </c>
      <c r="L346" s="106">
        <v>32201</v>
      </c>
      <c r="M346">
        <v>10880373</v>
      </c>
      <c r="N346" t="s">
        <v>996</v>
      </c>
      <c r="O346" t="s">
        <v>12</v>
      </c>
      <c r="P346" t="s">
        <v>997</v>
      </c>
      <c r="R346" s="109" t="str">
        <f>IF(OR(P346="SB",Q346="SB"),"SB",0)</f>
        <v>SB</v>
      </c>
      <c r="T346" s="110">
        <v>11942</v>
      </c>
      <c r="U346" t="s">
        <v>19633</v>
      </c>
      <c r="V346" s="113" t="str">
        <f>IF(AND(I346&gt;=10000,I346&lt;=19900),"Praha",(IF(AND(I346&gt;=25001,I346&lt;=29501),"Středočeský kraj",(IF(AND(I346&gt;=30100,I346&lt;=34972),"Středočeský kraj",(IF(AND(I346&gt;=35002,I346&lt;=36271),"Karlovarský kraj",(IF(AND(I346&gt;=37001,I346&lt;=39201),"Jihočeský kraj",(IF(AND(I346&gt;=39701,I346&lt;=39901),"Jihočeský kraj",(IF(AND(I346&gt;=39301,I346&lt;=39601),"Kraj Vysočina",(IF(AND(I346&gt;=58001,I346&lt;=59501),"Kraj Vysočina",(IF(AND(I346&gt;=67401,I346&lt;=67602),"Kraj Vysočina",(IF(AND(I346&gt;=40001,I346&lt;=44101),"Ústecký kraj",(IF(AND(I346&gt;=46001,I346&lt;=47201),"Liberecký kraj",(IF(AND(I346&gt;=51202,I346&lt;=51401),"Liberecký kraj",(IF(AND(I346&gt;=53002,I346&lt;=53976),"Pardubický kraj",(IF(AND(I346&gt;=56002,I346&lt;=57201),"Pardubický kraj",(IF(AND(I346&gt;=60200,I346&lt;=67201),"Jihomoravský kraj",(IF(AND(I346&gt;=67801,I346&lt;=68501),"Jihomoravský kraj",(IF(AND(I346&gt;=69002,I346&lt;=69801),"Jihomoravský kraj",(IF(AND(I346&gt;=68601,I346&lt;=68801),"Zlínský kraj",(IF(AND(I346&gt;=75501,I346&lt;=76901),"Zlínský kraj",(IF(AND(I346&gt;=70030,I346&lt;=74901),"Moravskoslezský kraj",(IF(AND(I346&gt;=75000,I346&lt;=75368),"Olomoucký kraj",(IF(AND(I346&gt;=77200,I346&lt;=79862),"Olomoucký kraj",(IF(AND(I346&gt;=50011,I346&lt;=50301),"Královéhradecký kraj",(IF(AND(I346&gt;=54301,I346&lt;=54303),"Královéhradecký kraj","0")))))))))))))))))))))))))))))))))))))))))))))))</f>
        <v>Praha</v>
      </c>
      <c r="AD346" t="s">
        <v>998</v>
      </c>
      <c r="AE346" t="s">
        <v>998</v>
      </c>
      <c r="AF346" t="s">
        <v>998</v>
      </c>
      <c r="AG346" s="107">
        <v>0</v>
      </c>
      <c r="AH346" s="107">
        <v>0</v>
      </c>
      <c r="AI346" s="107">
        <v>0</v>
      </c>
      <c r="AJ346" t="s">
        <v>1012</v>
      </c>
    </row>
    <row r="347" spans="1:36" x14ac:dyDescent="0.45">
      <c r="A347" t="s">
        <v>1156</v>
      </c>
      <c r="B347" t="s">
        <v>13835</v>
      </c>
      <c r="C347" t="s">
        <v>990</v>
      </c>
      <c r="D347" t="s">
        <v>13836</v>
      </c>
      <c r="E347" t="s">
        <v>992</v>
      </c>
      <c r="F347" t="s">
        <v>11503</v>
      </c>
      <c r="G347">
        <v>20</v>
      </c>
      <c r="H347" t="s">
        <v>1057</v>
      </c>
      <c r="I347">
        <v>14000</v>
      </c>
      <c r="K347" t="s">
        <v>13837</v>
      </c>
      <c r="L347" s="106">
        <v>29487</v>
      </c>
      <c r="M347">
        <v>11187339</v>
      </c>
      <c r="N347" t="s">
        <v>996</v>
      </c>
      <c r="O347" t="s">
        <v>12</v>
      </c>
      <c r="P347" t="s">
        <v>997</v>
      </c>
      <c r="R347" s="109" t="str">
        <f>IF(OR(P347="SB",Q347="SB"),"SB",0)</f>
        <v>SB</v>
      </c>
      <c r="T347" s="110">
        <v>12648</v>
      </c>
      <c r="U347" t="s">
        <v>19633</v>
      </c>
      <c r="V347" s="113" t="str">
        <f>IF(AND(I347&gt;=10000,I347&lt;=19900),"Praha",(IF(AND(I347&gt;=25001,I347&lt;=29501),"Středočeský kraj",(IF(AND(I347&gt;=30100,I347&lt;=34972),"Středočeský kraj",(IF(AND(I347&gt;=35002,I347&lt;=36271),"Karlovarský kraj",(IF(AND(I347&gt;=37001,I347&lt;=39201),"Jihočeský kraj",(IF(AND(I347&gt;=39701,I347&lt;=39901),"Jihočeský kraj",(IF(AND(I347&gt;=39301,I347&lt;=39601),"Kraj Vysočina",(IF(AND(I347&gt;=58001,I347&lt;=59501),"Kraj Vysočina",(IF(AND(I347&gt;=67401,I347&lt;=67602),"Kraj Vysočina",(IF(AND(I347&gt;=40001,I347&lt;=44101),"Ústecký kraj",(IF(AND(I347&gt;=46001,I347&lt;=47201),"Liberecký kraj",(IF(AND(I347&gt;=51202,I347&lt;=51401),"Liberecký kraj",(IF(AND(I347&gt;=53002,I347&lt;=53976),"Pardubický kraj",(IF(AND(I347&gt;=56002,I347&lt;=57201),"Pardubický kraj",(IF(AND(I347&gt;=60200,I347&lt;=67201),"Jihomoravský kraj",(IF(AND(I347&gt;=67801,I347&lt;=68501),"Jihomoravský kraj",(IF(AND(I347&gt;=69002,I347&lt;=69801),"Jihomoravský kraj",(IF(AND(I347&gt;=68601,I347&lt;=68801),"Zlínský kraj",(IF(AND(I347&gt;=75501,I347&lt;=76901),"Zlínský kraj",(IF(AND(I347&gt;=70030,I347&lt;=74901),"Moravskoslezský kraj",(IF(AND(I347&gt;=75000,I347&lt;=75368),"Olomoucký kraj",(IF(AND(I347&gt;=77200,I347&lt;=79862),"Olomoucký kraj",(IF(AND(I347&gt;=50011,I347&lt;=50301),"Královéhradecký kraj",(IF(AND(I347&gt;=54301,I347&lt;=54303),"Královéhradecký kraj","0")))))))))))))))))))))))))))))))))))))))))))))))</f>
        <v>Praha</v>
      </c>
      <c r="AD347" t="s">
        <v>998</v>
      </c>
      <c r="AE347" t="s">
        <v>998</v>
      </c>
      <c r="AF347" t="s">
        <v>998</v>
      </c>
      <c r="AG347" s="107">
        <v>0</v>
      </c>
      <c r="AH347" s="107">
        <v>0</v>
      </c>
      <c r="AI347" s="107">
        <v>0</v>
      </c>
      <c r="AJ347" t="s">
        <v>1012</v>
      </c>
    </row>
    <row r="348" spans="1:36" x14ac:dyDescent="0.45">
      <c r="A348" t="s">
        <v>1174</v>
      </c>
      <c r="B348" t="s">
        <v>1427</v>
      </c>
      <c r="C348" t="s">
        <v>990</v>
      </c>
      <c r="D348" t="s">
        <v>1432</v>
      </c>
      <c r="E348" t="s">
        <v>992</v>
      </c>
      <c r="F348" t="s">
        <v>1433</v>
      </c>
      <c r="G348">
        <v>1199</v>
      </c>
      <c r="H348" t="s">
        <v>1434</v>
      </c>
      <c r="I348">
        <v>14000</v>
      </c>
      <c r="K348" t="s">
        <v>1435</v>
      </c>
      <c r="L348" s="106">
        <v>32989</v>
      </c>
      <c r="M348">
        <v>11488645</v>
      </c>
      <c r="N348" t="s">
        <v>996</v>
      </c>
      <c r="O348" t="s">
        <v>12</v>
      </c>
      <c r="P348" t="s">
        <v>997</v>
      </c>
      <c r="R348" s="109" t="str">
        <f>IF(OR(P348="SB",Q348="SB"),"SB",0)</f>
        <v>SB</v>
      </c>
      <c r="T348" s="110">
        <v>12900</v>
      </c>
      <c r="U348" t="s">
        <v>19633</v>
      </c>
      <c r="V348" s="113" t="str">
        <f>IF(AND(I348&gt;=10000,I348&lt;=19900),"Praha",(IF(AND(I348&gt;=25001,I348&lt;=29501),"Středočeský kraj",(IF(AND(I348&gt;=30100,I348&lt;=34972),"Středočeský kraj",(IF(AND(I348&gt;=35002,I348&lt;=36271),"Karlovarský kraj",(IF(AND(I348&gt;=37001,I348&lt;=39201),"Jihočeský kraj",(IF(AND(I348&gt;=39701,I348&lt;=39901),"Jihočeský kraj",(IF(AND(I348&gt;=39301,I348&lt;=39601),"Kraj Vysočina",(IF(AND(I348&gt;=58001,I348&lt;=59501),"Kraj Vysočina",(IF(AND(I348&gt;=67401,I348&lt;=67602),"Kraj Vysočina",(IF(AND(I348&gt;=40001,I348&lt;=44101),"Ústecký kraj",(IF(AND(I348&gt;=46001,I348&lt;=47201),"Liberecký kraj",(IF(AND(I348&gt;=51202,I348&lt;=51401),"Liberecký kraj",(IF(AND(I348&gt;=53002,I348&lt;=53976),"Pardubický kraj",(IF(AND(I348&gt;=56002,I348&lt;=57201),"Pardubický kraj",(IF(AND(I348&gt;=60200,I348&lt;=67201),"Jihomoravský kraj",(IF(AND(I348&gt;=67801,I348&lt;=68501),"Jihomoravský kraj",(IF(AND(I348&gt;=69002,I348&lt;=69801),"Jihomoravský kraj",(IF(AND(I348&gt;=68601,I348&lt;=68801),"Zlínský kraj",(IF(AND(I348&gt;=75501,I348&lt;=76901),"Zlínský kraj",(IF(AND(I348&gt;=70030,I348&lt;=74901),"Moravskoslezský kraj",(IF(AND(I348&gt;=75000,I348&lt;=75368),"Olomoucký kraj",(IF(AND(I348&gt;=77200,I348&lt;=79862),"Olomoucký kraj",(IF(AND(I348&gt;=50011,I348&lt;=50301),"Královéhradecký kraj",(IF(AND(I348&gt;=54301,I348&lt;=54303),"Královéhradecký kraj","0")))))))))))))))))))))))))))))))))))))))))))))))</f>
        <v>Praha</v>
      </c>
      <c r="AD348" t="s">
        <v>998</v>
      </c>
      <c r="AE348" t="s">
        <v>998</v>
      </c>
      <c r="AF348" t="s">
        <v>998</v>
      </c>
      <c r="AG348" s="107">
        <v>0</v>
      </c>
      <c r="AH348" s="107">
        <v>0</v>
      </c>
      <c r="AI348" s="107">
        <v>0</v>
      </c>
      <c r="AJ348" t="s">
        <v>1012</v>
      </c>
    </row>
    <row r="349" spans="1:36" x14ac:dyDescent="0.45">
      <c r="A349" t="s">
        <v>1007</v>
      </c>
      <c r="B349" t="s">
        <v>18999</v>
      </c>
      <c r="C349" t="s">
        <v>990</v>
      </c>
      <c r="D349" t="s">
        <v>19000</v>
      </c>
      <c r="E349" t="s">
        <v>992</v>
      </c>
      <c r="F349" t="s">
        <v>4166</v>
      </c>
      <c r="G349">
        <v>1174</v>
      </c>
      <c r="H349" t="s">
        <v>12</v>
      </c>
      <c r="I349">
        <v>14000</v>
      </c>
      <c r="K349" t="s">
        <v>19001</v>
      </c>
      <c r="L349" s="106">
        <v>38480</v>
      </c>
      <c r="M349">
        <v>13661546</v>
      </c>
      <c r="N349" t="s">
        <v>2063</v>
      </c>
      <c r="O349" t="s">
        <v>1173</v>
      </c>
      <c r="P349" t="s">
        <v>997</v>
      </c>
      <c r="R349" s="109" t="str">
        <f>IF(OR(P349="SB",Q349="SB"),"SB",0)</f>
        <v>SB</v>
      </c>
      <c r="T349" s="110">
        <v>16106</v>
      </c>
      <c r="U349" t="s">
        <v>19633</v>
      </c>
      <c r="V349" s="113" t="str">
        <f>IF(AND(I349&gt;=10000,I349&lt;=19900),"Praha",(IF(AND(I349&gt;=25001,I349&lt;=29501),"Středočeský kraj",(IF(AND(I349&gt;=30100,I349&lt;=34972),"Středočeský kraj",(IF(AND(I349&gt;=35002,I349&lt;=36271),"Karlovarský kraj",(IF(AND(I349&gt;=37001,I349&lt;=39201),"Jihočeský kraj",(IF(AND(I349&gt;=39701,I349&lt;=39901),"Jihočeský kraj",(IF(AND(I349&gt;=39301,I349&lt;=39601),"Kraj Vysočina",(IF(AND(I349&gt;=58001,I349&lt;=59501),"Kraj Vysočina",(IF(AND(I349&gt;=67401,I349&lt;=67602),"Kraj Vysočina",(IF(AND(I349&gt;=40001,I349&lt;=44101),"Ústecký kraj",(IF(AND(I349&gt;=46001,I349&lt;=47201),"Liberecký kraj",(IF(AND(I349&gt;=51202,I349&lt;=51401),"Liberecký kraj",(IF(AND(I349&gt;=53002,I349&lt;=53976),"Pardubický kraj",(IF(AND(I349&gt;=56002,I349&lt;=57201),"Pardubický kraj",(IF(AND(I349&gt;=60200,I349&lt;=67201),"Jihomoravský kraj",(IF(AND(I349&gt;=67801,I349&lt;=68501),"Jihomoravský kraj",(IF(AND(I349&gt;=69002,I349&lt;=69801),"Jihomoravský kraj",(IF(AND(I349&gt;=68601,I349&lt;=68801),"Zlínský kraj",(IF(AND(I349&gt;=75501,I349&lt;=76901),"Zlínský kraj",(IF(AND(I349&gt;=70030,I349&lt;=74901),"Moravskoslezský kraj",(IF(AND(I349&gt;=75000,I349&lt;=75368),"Olomoucký kraj",(IF(AND(I349&gt;=77200,I349&lt;=79862),"Olomoucký kraj",(IF(AND(I349&gt;=50011,I349&lt;=50301),"Královéhradecký kraj",(IF(AND(I349&gt;=54301,I349&lt;=54303),"Královéhradecký kraj","0")))))))))))))))))))))))))))))))))))))))))))))))</f>
        <v>Praha</v>
      </c>
      <c r="AD349" t="s">
        <v>998</v>
      </c>
      <c r="AE349" t="s">
        <v>998</v>
      </c>
      <c r="AF349" t="s">
        <v>998</v>
      </c>
      <c r="AG349" s="107">
        <v>0</v>
      </c>
      <c r="AH349" s="107">
        <v>0</v>
      </c>
      <c r="AI349" s="107">
        <v>0</v>
      </c>
      <c r="AJ349" t="s">
        <v>1012</v>
      </c>
    </row>
    <row r="350" spans="1:36" x14ac:dyDescent="0.45">
      <c r="A350" t="s">
        <v>1641</v>
      </c>
      <c r="B350" t="s">
        <v>14730</v>
      </c>
      <c r="C350" t="s">
        <v>1002</v>
      </c>
      <c r="D350" t="s">
        <v>14731</v>
      </c>
      <c r="E350" t="s">
        <v>992</v>
      </c>
      <c r="F350" t="s">
        <v>4166</v>
      </c>
      <c r="G350">
        <v>1103</v>
      </c>
      <c r="H350" t="s">
        <v>12</v>
      </c>
      <c r="I350">
        <v>14000</v>
      </c>
      <c r="K350" t="s">
        <v>14732</v>
      </c>
      <c r="L350" s="106">
        <v>38597</v>
      </c>
      <c r="M350">
        <v>13661647</v>
      </c>
      <c r="N350" t="s">
        <v>2063</v>
      </c>
      <c r="O350" t="s">
        <v>1173</v>
      </c>
      <c r="P350" t="s">
        <v>997</v>
      </c>
      <c r="R350" s="109" t="str">
        <f>IF(OR(P350="SB",Q350="SB"),"SB",0)</f>
        <v>SB</v>
      </c>
      <c r="T350" s="110">
        <v>16107</v>
      </c>
      <c r="U350" t="s">
        <v>19633</v>
      </c>
      <c r="V350" s="113" t="str">
        <f>IF(AND(I350&gt;=10000,I350&lt;=19900),"Praha",(IF(AND(I350&gt;=25001,I350&lt;=29501),"Středočeský kraj",(IF(AND(I350&gt;=30100,I350&lt;=34972),"Středočeský kraj",(IF(AND(I350&gt;=35002,I350&lt;=36271),"Karlovarský kraj",(IF(AND(I350&gt;=37001,I350&lt;=39201),"Jihočeský kraj",(IF(AND(I350&gt;=39701,I350&lt;=39901),"Jihočeský kraj",(IF(AND(I350&gt;=39301,I350&lt;=39601),"Kraj Vysočina",(IF(AND(I350&gt;=58001,I350&lt;=59501),"Kraj Vysočina",(IF(AND(I350&gt;=67401,I350&lt;=67602),"Kraj Vysočina",(IF(AND(I350&gt;=40001,I350&lt;=44101),"Ústecký kraj",(IF(AND(I350&gt;=46001,I350&lt;=47201),"Liberecký kraj",(IF(AND(I350&gt;=51202,I350&lt;=51401),"Liberecký kraj",(IF(AND(I350&gt;=53002,I350&lt;=53976),"Pardubický kraj",(IF(AND(I350&gt;=56002,I350&lt;=57201),"Pardubický kraj",(IF(AND(I350&gt;=60200,I350&lt;=67201),"Jihomoravský kraj",(IF(AND(I350&gt;=67801,I350&lt;=68501),"Jihomoravský kraj",(IF(AND(I350&gt;=69002,I350&lt;=69801),"Jihomoravský kraj",(IF(AND(I350&gt;=68601,I350&lt;=68801),"Zlínský kraj",(IF(AND(I350&gt;=75501,I350&lt;=76901),"Zlínský kraj",(IF(AND(I350&gt;=70030,I350&lt;=74901),"Moravskoslezský kraj",(IF(AND(I350&gt;=75000,I350&lt;=75368),"Olomoucký kraj",(IF(AND(I350&gt;=77200,I350&lt;=79862),"Olomoucký kraj",(IF(AND(I350&gt;=50011,I350&lt;=50301),"Královéhradecký kraj",(IF(AND(I350&gt;=54301,I350&lt;=54303),"Královéhradecký kraj","0")))))))))))))))))))))))))))))))))))))))))))))))</f>
        <v>Praha</v>
      </c>
      <c r="AD350" t="s">
        <v>998</v>
      </c>
      <c r="AE350" t="s">
        <v>998</v>
      </c>
      <c r="AF350" t="s">
        <v>998</v>
      </c>
      <c r="AG350" s="107">
        <v>0</v>
      </c>
      <c r="AH350" s="107">
        <v>0</v>
      </c>
      <c r="AI350" s="107">
        <v>0</v>
      </c>
      <c r="AJ350" t="s">
        <v>1012</v>
      </c>
    </row>
    <row r="351" spans="1:36" x14ac:dyDescent="0.45">
      <c r="A351" t="s">
        <v>4244</v>
      </c>
      <c r="B351" t="s">
        <v>17413</v>
      </c>
      <c r="C351" t="s">
        <v>1002</v>
      </c>
      <c r="D351" t="s">
        <v>17414</v>
      </c>
      <c r="E351" t="s">
        <v>992</v>
      </c>
      <c r="F351" t="s">
        <v>3305</v>
      </c>
      <c r="G351">
        <v>468</v>
      </c>
      <c r="H351" t="s">
        <v>12</v>
      </c>
      <c r="I351">
        <v>14000</v>
      </c>
      <c r="K351" t="s">
        <v>17415</v>
      </c>
      <c r="L351" s="106">
        <v>38851</v>
      </c>
      <c r="M351">
        <v>13661445</v>
      </c>
      <c r="N351" t="s">
        <v>2063</v>
      </c>
      <c r="O351" t="s">
        <v>1173</v>
      </c>
      <c r="P351" t="s">
        <v>997</v>
      </c>
      <c r="R351" s="109" t="str">
        <f>IF(OR(P351="SB",Q351="SB"),"SB",0)</f>
        <v>SB</v>
      </c>
      <c r="T351" s="110">
        <v>16108</v>
      </c>
      <c r="U351" t="s">
        <v>19633</v>
      </c>
      <c r="V351" s="113" t="str">
        <f>IF(AND(I351&gt;=10000,I351&lt;=19900),"Praha",(IF(AND(I351&gt;=25001,I351&lt;=29501),"Středočeský kraj",(IF(AND(I351&gt;=30100,I351&lt;=34972),"Středočeský kraj",(IF(AND(I351&gt;=35002,I351&lt;=36271),"Karlovarský kraj",(IF(AND(I351&gt;=37001,I351&lt;=39201),"Jihočeský kraj",(IF(AND(I351&gt;=39701,I351&lt;=39901),"Jihočeský kraj",(IF(AND(I351&gt;=39301,I351&lt;=39601),"Kraj Vysočina",(IF(AND(I351&gt;=58001,I351&lt;=59501),"Kraj Vysočina",(IF(AND(I351&gt;=67401,I351&lt;=67602),"Kraj Vysočina",(IF(AND(I351&gt;=40001,I351&lt;=44101),"Ústecký kraj",(IF(AND(I351&gt;=46001,I351&lt;=47201),"Liberecký kraj",(IF(AND(I351&gt;=51202,I351&lt;=51401),"Liberecký kraj",(IF(AND(I351&gt;=53002,I351&lt;=53976),"Pardubický kraj",(IF(AND(I351&gt;=56002,I351&lt;=57201),"Pardubický kraj",(IF(AND(I351&gt;=60200,I351&lt;=67201),"Jihomoravský kraj",(IF(AND(I351&gt;=67801,I351&lt;=68501),"Jihomoravský kraj",(IF(AND(I351&gt;=69002,I351&lt;=69801),"Jihomoravský kraj",(IF(AND(I351&gt;=68601,I351&lt;=68801),"Zlínský kraj",(IF(AND(I351&gt;=75501,I351&lt;=76901),"Zlínský kraj",(IF(AND(I351&gt;=70030,I351&lt;=74901),"Moravskoslezský kraj",(IF(AND(I351&gt;=75000,I351&lt;=75368),"Olomoucký kraj",(IF(AND(I351&gt;=77200,I351&lt;=79862),"Olomoucký kraj",(IF(AND(I351&gt;=50011,I351&lt;=50301),"Královéhradecký kraj",(IF(AND(I351&gt;=54301,I351&lt;=54303),"Královéhradecký kraj","0")))))))))))))))))))))))))))))))))))))))))))))))</f>
        <v>Praha</v>
      </c>
      <c r="AD351" t="s">
        <v>998</v>
      </c>
      <c r="AE351" t="s">
        <v>998</v>
      </c>
      <c r="AF351" t="s">
        <v>998</v>
      </c>
      <c r="AG351" s="107">
        <v>0</v>
      </c>
      <c r="AH351" s="107">
        <v>0</v>
      </c>
      <c r="AI351" s="107">
        <v>0</v>
      </c>
      <c r="AJ351" t="s">
        <v>1012</v>
      </c>
    </row>
    <row r="352" spans="1:36" x14ac:dyDescent="0.45">
      <c r="A352" t="s">
        <v>1026</v>
      </c>
      <c r="B352" t="s">
        <v>1355</v>
      </c>
      <c r="C352" t="s">
        <v>990</v>
      </c>
      <c r="D352" t="s">
        <v>1356</v>
      </c>
      <c r="E352" t="s">
        <v>992</v>
      </c>
      <c r="F352" t="s">
        <v>1357</v>
      </c>
      <c r="G352">
        <v>24</v>
      </c>
      <c r="H352" t="s">
        <v>1057</v>
      </c>
      <c r="I352">
        <v>14000</v>
      </c>
      <c r="K352" t="s">
        <v>1358</v>
      </c>
      <c r="L352" s="106">
        <v>32496</v>
      </c>
      <c r="M352">
        <v>13666701</v>
      </c>
      <c r="N352" t="s">
        <v>1359</v>
      </c>
      <c r="O352" t="s">
        <v>12</v>
      </c>
      <c r="P352" t="s">
        <v>997</v>
      </c>
      <c r="R352" s="109" t="str">
        <f>IF(OR(P352="SB",Q352="SB"),"SB",0)</f>
        <v>SB</v>
      </c>
      <c r="T352" s="110">
        <v>17004</v>
      </c>
      <c r="U352" t="s">
        <v>19633</v>
      </c>
      <c r="V352" s="113" t="str">
        <f>IF(AND(I352&gt;=10000,I352&lt;=19900),"Praha",(IF(AND(I352&gt;=25001,I352&lt;=29501),"Středočeský kraj",(IF(AND(I352&gt;=30100,I352&lt;=34972),"Středočeský kraj",(IF(AND(I352&gt;=35002,I352&lt;=36271),"Karlovarský kraj",(IF(AND(I352&gt;=37001,I352&lt;=39201),"Jihočeský kraj",(IF(AND(I352&gt;=39701,I352&lt;=39901),"Jihočeský kraj",(IF(AND(I352&gt;=39301,I352&lt;=39601),"Kraj Vysočina",(IF(AND(I352&gt;=58001,I352&lt;=59501),"Kraj Vysočina",(IF(AND(I352&gt;=67401,I352&lt;=67602),"Kraj Vysočina",(IF(AND(I352&gt;=40001,I352&lt;=44101),"Ústecký kraj",(IF(AND(I352&gt;=46001,I352&lt;=47201),"Liberecký kraj",(IF(AND(I352&gt;=51202,I352&lt;=51401),"Liberecký kraj",(IF(AND(I352&gt;=53002,I352&lt;=53976),"Pardubický kraj",(IF(AND(I352&gt;=56002,I352&lt;=57201),"Pardubický kraj",(IF(AND(I352&gt;=60200,I352&lt;=67201),"Jihomoravský kraj",(IF(AND(I352&gt;=67801,I352&lt;=68501),"Jihomoravský kraj",(IF(AND(I352&gt;=69002,I352&lt;=69801),"Jihomoravský kraj",(IF(AND(I352&gt;=68601,I352&lt;=68801),"Zlínský kraj",(IF(AND(I352&gt;=75501,I352&lt;=76901),"Zlínský kraj",(IF(AND(I352&gt;=70030,I352&lt;=74901),"Moravskoslezský kraj",(IF(AND(I352&gt;=75000,I352&lt;=75368),"Olomoucký kraj",(IF(AND(I352&gt;=77200,I352&lt;=79862),"Olomoucký kraj",(IF(AND(I352&gt;=50011,I352&lt;=50301),"Královéhradecký kraj",(IF(AND(I352&gt;=54301,I352&lt;=54303),"Královéhradecký kraj","0")))))))))))))))))))))))))))))))))))))))))))))))</f>
        <v>Praha</v>
      </c>
      <c r="AB352" t="s">
        <v>1360</v>
      </c>
      <c r="AD352" t="s">
        <v>998</v>
      </c>
      <c r="AE352" t="s">
        <v>998</v>
      </c>
      <c r="AF352" t="s">
        <v>998</v>
      </c>
      <c r="AG352" s="107">
        <v>0</v>
      </c>
      <c r="AH352" s="107">
        <v>0</v>
      </c>
      <c r="AI352" s="107">
        <v>0</v>
      </c>
      <c r="AJ352" t="s">
        <v>1012</v>
      </c>
    </row>
    <row r="353" spans="1:37" x14ac:dyDescent="0.45">
      <c r="A353" t="s">
        <v>2812</v>
      </c>
      <c r="B353" t="s">
        <v>13009</v>
      </c>
      <c r="C353" t="s">
        <v>1002</v>
      </c>
      <c r="D353" t="s">
        <v>13012</v>
      </c>
      <c r="E353" t="s">
        <v>992</v>
      </c>
      <c r="F353" t="s">
        <v>1867</v>
      </c>
      <c r="G353">
        <v>77</v>
      </c>
      <c r="H353" t="s">
        <v>1057</v>
      </c>
      <c r="I353">
        <v>14000</v>
      </c>
      <c r="K353" t="s">
        <v>13011</v>
      </c>
      <c r="L353" s="106">
        <v>32103</v>
      </c>
      <c r="M353">
        <v>10424372</v>
      </c>
      <c r="N353" t="s">
        <v>996</v>
      </c>
      <c r="O353" t="s">
        <v>12</v>
      </c>
      <c r="P353" t="s">
        <v>997</v>
      </c>
      <c r="R353" s="109" t="str">
        <f>IF(OR(P353="SB",Q353="SB"),"SB",0)</f>
        <v>SB</v>
      </c>
      <c r="T353" s="110">
        <v>50287</v>
      </c>
      <c r="U353" t="s">
        <v>19633</v>
      </c>
      <c r="V353" s="113" t="str">
        <f>IF(AND(I353&gt;=10000,I353&lt;=19900),"Praha",(IF(AND(I353&gt;=25001,I353&lt;=29501),"Středočeský kraj",(IF(AND(I353&gt;=30100,I353&lt;=34972),"Středočeský kraj",(IF(AND(I353&gt;=35002,I353&lt;=36271),"Karlovarský kraj",(IF(AND(I353&gt;=37001,I353&lt;=39201),"Jihočeský kraj",(IF(AND(I353&gt;=39701,I353&lt;=39901),"Jihočeský kraj",(IF(AND(I353&gt;=39301,I353&lt;=39601),"Kraj Vysočina",(IF(AND(I353&gt;=58001,I353&lt;=59501),"Kraj Vysočina",(IF(AND(I353&gt;=67401,I353&lt;=67602),"Kraj Vysočina",(IF(AND(I353&gt;=40001,I353&lt;=44101),"Ústecký kraj",(IF(AND(I353&gt;=46001,I353&lt;=47201),"Liberecký kraj",(IF(AND(I353&gt;=51202,I353&lt;=51401),"Liberecký kraj",(IF(AND(I353&gt;=53002,I353&lt;=53976),"Pardubický kraj",(IF(AND(I353&gt;=56002,I353&lt;=57201),"Pardubický kraj",(IF(AND(I353&gt;=60200,I353&lt;=67201),"Jihomoravský kraj",(IF(AND(I353&gt;=67801,I353&lt;=68501),"Jihomoravský kraj",(IF(AND(I353&gt;=69002,I353&lt;=69801),"Jihomoravský kraj",(IF(AND(I353&gt;=68601,I353&lt;=68801),"Zlínský kraj",(IF(AND(I353&gt;=75501,I353&lt;=76901),"Zlínský kraj",(IF(AND(I353&gt;=70030,I353&lt;=74901),"Moravskoslezský kraj",(IF(AND(I353&gt;=75000,I353&lt;=75368),"Olomoucký kraj",(IF(AND(I353&gt;=77200,I353&lt;=79862),"Olomoucký kraj",(IF(AND(I353&gt;=50011,I353&lt;=50301),"Královéhradecký kraj",(IF(AND(I353&gt;=54301,I353&lt;=54303),"Královéhradecký kraj","0")))))))))))))))))))))))))))))))))))))))))))))))</f>
        <v>Praha</v>
      </c>
      <c r="AD353" t="s">
        <v>998</v>
      </c>
      <c r="AE353" t="s">
        <v>998</v>
      </c>
      <c r="AF353" t="s">
        <v>998</v>
      </c>
      <c r="AG353" s="107">
        <v>0</v>
      </c>
      <c r="AH353" s="107">
        <v>0</v>
      </c>
      <c r="AI353" s="107">
        <v>0</v>
      </c>
      <c r="AJ353" t="s">
        <v>1012</v>
      </c>
    </row>
    <row r="354" spans="1:37" x14ac:dyDescent="0.45">
      <c r="A354" t="s">
        <v>1451</v>
      </c>
      <c r="B354" t="s">
        <v>1450</v>
      </c>
      <c r="C354" t="s">
        <v>1002</v>
      </c>
      <c r="D354" t="s">
        <v>1452</v>
      </c>
      <c r="E354" t="s">
        <v>992</v>
      </c>
      <c r="F354" t="s">
        <v>1453</v>
      </c>
      <c r="G354">
        <v>46</v>
      </c>
      <c r="H354" t="s">
        <v>1057</v>
      </c>
      <c r="I354">
        <v>14000</v>
      </c>
      <c r="J354">
        <v>736114700</v>
      </c>
      <c r="K354" t="s">
        <v>1454</v>
      </c>
      <c r="L354" s="106">
        <v>30545</v>
      </c>
      <c r="M354">
        <v>10600285</v>
      </c>
      <c r="N354" t="s">
        <v>996</v>
      </c>
      <c r="O354" t="s">
        <v>12</v>
      </c>
      <c r="P354" t="s">
        <v>997</v>
      </c>
      <c r="R354" s="109" t="str">
        <f>IF(OR(P354="SB",Q354="SB"),"SB",0)</f>
        <v>SB</v>
      </c>
      <c r="T354" s="110">
        <v>50676</v>
      </c>
      <c r="U354" t="s">
        <v>19633</v>
      </c>
      <c r="V354" s="113" t="str">
        <f>IF(AND(I354&gt;=10000,I354&lt;=19900),"Praha",(IF(AND(I354&gt;=25001,I354&lt;=29501),"Středočeský kraj",(IF(AND(I354&gt;=30100,I354&lt;=34972),"Středočeský kraj",(IF(AND(I354&gt;=35002,I354&lt;=36271),"Karlovarský kraj",(IF(AND(I354&gt;=37001,I354&lt;=39201),"Jihočeský kraj",(IF(AND(I354&gt;=39701,I354&lt;=39901),"Jihočeský kraj",(IF(AND(I354&gt;=39301,I354&lt;=39601),"Kraj Vysočina",(IF(AND(I354&gt;=58001,I354&lt;=59501),"Kraj Vysočina",(IF(AND(I354&gt;=67401,I354&lt;=67602),"Kraj Vysočina",(IF(AND(I354&gt;=40001,I354&lt;=44101),"Ústecký kraj",(IF(AND(I354&gt;=46001,I354&lt;=47201),"Liberecký kraj",(IF(AND(I354&gt;=51202,I354&lt;=51401),"Liberecký kraj",(IF(AND(I354&gt;=53002,I354&lt;=53976),"Pardubický kraj",(IF(AND(I354&gt;=56002,I354&lt;=57201),"Pardubický kraj",(IF(AND(I354&gt;=60200,I354&lt;=67201),"Jihomoravský kraj",(IF(AND(I354&gt;=67801,I354&lt;=68501),"Jihomoravský kraj",(IF(AND(I354&gt;=69002,I354&lt;=69801),"Jihomoravský kraj",(IF(AND(I354&gt;=68601,I354&lt;=68801),"Zlínský kraj",(IF(AND(I354&gt;=75501,I354&lt;=76901),"Zlínský kraj",(IF(AND(I354&gt;=70030,I354&lt;=74901),"Moravskoslezský kraj",(IF(AND(I354&gt;=75000,I354&lt;=75368),"Olomoucký kraj",(IF(AND(I354&gt;=77200,I354&lt;=79862),"Olomoucký kraj",(IF(AND(I354&gt;=50011,I354&lt;=50301),"Královéhradecký kraj",(IF(AND(I354&gt;=54301,I354&lt;=54303),"Královéhradecký kraj","0")))))))))))))))))))))))))))))))))))))))))))))))</f>
        <v>Praha</v>
      </c>
      <c r="AD354" t="s">
        <v>998</v>
      </c>
      <c r="AE354" t="s">
        <v>998</v>
      </c>
      <c r="AF354" t="s">
        <v>998</v>
      </c>
      <c r="AG354" s="107">
        <v>0</v>
      </c>
      <c r="AH354" s="107">
        <v>0</v>
      </c>
      <c r="AI354" s="107">
        <v>0</v>
      </c>
      <c r="AJ354" t="s">
        <v>1012</v>
      </c>
    </row>
    <row r="355" spans="1:37" x14ac:dyDescent="0.45">
      <c r="A355" t="s">
        <v>1468</v>
      </c>
      <c r="B355" t="s">
        <v>14736</v>
      </c>
      <c r="C355" t="s">
        <v>1002</v>
      </c>
      <c r="D355" t="s">
        <v>14737</v>
      </c>
      <c r="E355" t="s">
        <v>992</v>
      </c>
      <c r="F355" t="s">
        <v>2329</v>
      </c>
      <c r="G355">
        <v>580</v>
      </c>
      <c r="H355" t="s">
        <v>1057</v>
      </c>
      <c r="I355">
        <v>14000</v>
      </c>
      <c r="K355" t="s">
        <v>14738</v>
      </c>
      <c r="L355" s="106">
        <v>30146</v>
      </c>
      <c r="M355">
        <v>10744068</v>
      </c>
      <c r="N355" t="s">
        <v>996</v>
      </c>
      <c r="O355" t="s">
        <v>12</v>
      </c>
      <c r="P355" t="s">
        <v>997</v>
      </c>
      <c r="R355" s="109" t="str">
        <f>IF(OR(P355="SB",Q355="SB"),"SB",0)</f>
        <v>SB</v>
      </c>
      <c r="T355" s="110">
        <v>51140</v>
      </c>
      <c r="U355" t="s">
        <v>19633</v>
      </c>
      <c r="V355" s="113" t="str">
        <f>IF(AND(I355&gt;=10000,I355&lt;=19900),"Praha",(IF(AND(I355&gt;=25001,I355&lt;=29501),"Středočeský kraj",(IF(AND(I355&gt;=30100,I355&lt;=34972),"Středočeský kraj",(IF(AND(I355&gt;=35002,I355&lt;=36271),"Karlovarský kraj",(IF(AND(I355&gt;=37001,I355&lt;=39201),"Jihočeský kraj",(IF(AND(I355&gt;=39701,I355&lt;=39901),"Jihočeský kraj",(IF(AND(I355&gt;=39301,I355&lt;=39601),"Kraj Vysočina",(IF(AND(I355&gt;=58001,I355&lt;=59501),"Kraj Vysočina",(IF(AND(I355&gt;=67401,I355&lt;=67602),"Kraj Vysočina",(IF(AND(I355&gt;=40001,I355&lt;=44101),"Ústecký kraj",(IF(AND(I355&gt;=46001,I355&lt;=47201),"Liberecký kraj",(IF(AND(I355&gt;=51202,I355&lt;=51401),"Liberecký kraj",(IF(AND(I355&gt;=53002,I355&lt;=53976),"Pardubický kraj",(IF(AND(I355&gt;=56002,I355&lt;=57201),"Pardubický kraj",(IF(AND(I355&gt;=60200,I355&lt;=67201),"Jihomoravský kraj",(IF(AND(I355&gt;=67801,I355&lt;=68501),"Jihomoravský kraj",(IF(AND(I355&gt;=69002,I355&lt;=69801),"Jihomoravský kraj",(IF(AND(I355&gt;=68601,I355&lt;=68801),"Zlínský kraj",(IF(AND(I355&gt;=75501,I355&lt;=76901),"Zlínský kraj",(IF(AND(I355&gt;=70030,I355&lt;=74901),"Moravskoslezský kraj",(IF(AND(I355&gt;=75000,I355&lt;=75368),"Olomoucký kraj",(IF(AND(I355&gt;=77200,I355&lt;=79862),"Olomoucký kraj",(IF(AND(I355&gt;=50011,I355&lt;=50301),"Královéhradecký kraj",(IF(AND(I355&gt;=54301,I355&lt;=54303),"Královéhradecký kraj","0")))))))))))))))))))))))))))))))))))))))))))))))</f>
        <v>Praha</v>
      </c>
      <c r="AD355" t="s">
        <v>998</v>
      </c>
      <c r="AE355" t="s">
        <v>998</v>
      </c>
      <c r="AF355" t="s">
        <v>998</v>
      </c>
      <c r="AG355" s="107">
        <v>0</v>
      </c>
      <c r="AH355" s="107">
        <v>0</v>
      </c>
      <c r="AI355" s="107">
        <v>0</v>
      </c>
      <c r="AJ355" t="s">
        <v>1012</v>
      </c>
    </row>
    <row r="356" spans="1:37" x14ac:dyDescent="0.45">
      <c r="A356" t="s">
        <v>1111</v>
      </c>
      <c r="B356" t="s">
        <v>5305</v>
      </c>
      <c r="C356" t="s">
        <v>1002</v>
      </c>
      <c r="D356" t="s">
        <v>5306</v>
      </c>
      <c r="E356" t="s">
        <v>992</v>
      </c>
      <c r="F356" t="s">
        <v>5307</v>
      </c>
      <c r="G356">
        <v>5</v>
      </c>
      <c r="H356" t="s">
        <v>5308</v>
      </c>
      <c r="I356">
        <v>14000</v>
      </c>
      <c r="K356" t="s">
        <v>5309</v>
      </c>
      <c r="L356" s="106">
        <v>32468</v>
      </c>
      <c r="M356">
        <v>10883205</v>
      </c>
      <c r="N356" t="s">
        <v>996</v>
      </c>
      <c r="O356" t="s">
        <v>12</v>
      </c>
      <c r="P356" t="s">
        <v>997</v>
      </c>
      <c r="R356" s="109" t="str">
        <f>IF(OR(P356="SB",Q356="SB"),"SB",0)</f>
        <v>SB</v>
      </c>
      <c r="T356" s="110">
        <v>51554</v>
      </c>
      <c r="U356" t="s">
        <v>19633</v>
      </c>
      <c r="V356" s="113" t="str">
        <f>IF(AND(I356&gt;=10000,I356&lt;=19900),"Praha",(IF(AND(I356&gt;=25001,I356&lt;=29501),"Středočeský kraj",(IF(AND(I356&gt;=30100,I356&lt;=34972),"Středočeský kraj",(IF(AND(I356&gt;=35002,I356&lt;=36271),"Karlovarský kraj",(IF(AND(I356&gt;=37001,I356&lt;=39201),"Jihočeský kraj",(IF(AND(I356&gt;=39701,I356&lt;=39901),"Jihočeský kraj",(IF(AND(I356&gt;=39301,I356&lt;=39601),"Kraj Vysočina",(IF(AND(I356&gt;=58001,I356&lt;=59501),"Kraj Vysočina",(IF(AND(I356&gt;=67401,I356&lt;=67602),"Kraj Vysočina",(IF(AND(I356&gt;=40001,I356&lt;=44101),"Ústecký kraj",(IF(AND(I356&gt;=46001,I356&lt;=47201),"Liberecký kraj",(IF(AND(I356&gt;=51202,I356&lt;=51401),"Liberecký kraj",(IF(AND(I356&gt;=53002,I356&lt;=53976),"Pardubický kraj",(IF(AND(I356&gt;=56002,I356&lt;=57201),"Pardubický kraj",(IF(AND(I356&gt;=60200,I356&lt;=67201),"Jihomoravský kraj",(IF(AND(I356&gt;=67801,I356&lt;=68501),"Jihomoravský kraj",(IF(AND(I356&gt;=69002,I356&lt;=69801),"Jihomoravský kraj",(IF(AND(I356&gt;=68601,I356&lt;=68801),"Zlínský kraj",(IF(AND(I356&gt;=75501,I356&lt;=76901),"Zlínský kraj",(IF(AND(I356&gt;=70030,I356&lt;=74901),"Moravskoslezský kraj",(IF(AND(I356&gt;=75000,I356&lt;=75368),"Olomoucký kraj",(IF(AND(I356&gt;=77200,I356&lt;=79862),"Olomoucký kraj",(IF(AND(I356&gt;=50011,I356&lt;=50301),"Královéhradecký kraj",(IF(AND(I356&gt;=54301,I356&lt;=54303),"Královéhradecký kraj","0")))))))))))))))))))))))))))))))))))))))))))))))</f>
        <v>Praha</v>
      </c>
      <c r="AD356" t="s">
        <v>998</v>
      </c>
      <c r="AE356" t="s">
        <v>998</v>
      </c>
      <c r="AF356" t="s">
        <v>998</v>
      </c>
      <c r="AG356" s="107">
        <v>0</v>
      </c>
      <c r="AH356" s="107">
        <v>0</v>
      </c>
      <c r="AI356" s="107">
        <v>0</v>
      </c>
      <c r="AJ356" t="s">
        <v>1012</v>
      </c>
    </row>
    <row r="357" spans="1:37" x14ac:dyDescent="0.45">
      <c r="A357" t="s">
        <v>1882</v>
      </c>
      <c r="B357" t="s">
        <v>2327</v>
      </c>
      <c r="C357" t="s">
        <v>1002</v>
      </c>
      <c r="D357" t="s">
        <v>2328</v>
      </c>
      <c r="E357" t="s">
        <v>992</v>
      </c>
      <c r="F357" t="s">
        <v>2329</v>
      </c>
      <c r="G357">
        <v>594</v>
      </c>
      <c r="H357" t="s">
        <v>1057</v>
      </c>
      <c r="I357">
        <v>14000</v>
      </c>
      <c r="K357" t="s">
        <v>2330</v>
      </c>
      <c r="L357" s="106">
        <v>33260</v>
      </c>
      <c r="M357">
        <v>11469245</v>
      </c>
      <c r="N357" t="s">
        <v>996</v>
      </c>
      <c r="O357" t="s">
        <v>12</v>
      </c>
      <c r="P357" t="s">
        <v>997</v>
      </c>
      <c r="R357" s="109" t="str">
        <f>IF(OR(P357="SB",Q357="SB"),"SB",0)</f>
        <v>SB</v>
      </c>
      <c r="T357" s="110">
        <v>52712</v>
      </c>
      <c r="U357" t="s">
        <v>19633</v>
      </c>
      <c r="V357" s="113" t="str">
        <f>IF(AND(I357&gt;=10000,I357&lt;=19900),"Praha",(IF(AND(I357&gt;=25001,I357&lt;=29501),"Středočeský kraj",(IF(AND(I357&gt;=30100,I357&lt;=34972),"Středočeský kraj",(IF(AND(I357&gt;=35002,I357&lt;=36271),"Karlovarský kraj",(IF(AND(I357&gt;=37001,I357&lt;=39201),"Jihočeský kraj",(IF(AND(I357&gt;=39701,I357&lt;=39901),"Jihočeský kraj",(IF(AND(I357&gt;=39301,I357&lt;=39601),"Kraj Vysočina",(IF(AND(I357&gt;=58001,I357&lt;=59501),"Kraj Vysočina",(IF(AND(I357&gt;=67401,I357&lt;=67602),"Kraj Vysočina",(IF(AND(I357&gt;=40001,I357&lt;=44101),"Ústecký kraj",(IF(AND(I357&gt;=46001,I357&lt;=47201),"Liberecký kraj",(IF(AND(I357&gt;=51202,I357&lt;=51401),"Liberecký kraj",(IF(AND(I357&gt;=53002,I357&lt;=53976),"Pardubický kraj",(IF(AND(I357&gt;=56002,I357&lt;=57201),"Pardubický kraj",(IF(AND(I357&gt;=60200,I357&lt;=67201),"Jihomoravský kraj",(IF(AND(I357&gt;=67801,I357&lt;=68501),"Jihomoravský kraj",(IF(AND(I357&gt;=69002,I357&lt;=69801),"Jihomoravský kraj",(IF(AND(I357&gt;=68601,I357&lt;=68801),"Zlínský kraj",(IF(AND(I357&gt;=75501,I357&lt;=76901),"Zlínský kraj",(IF(AND(I357&gt;=70030,I357&lt;=74901),"Moravskoslezský kraj",(IF(AND(I357&gt;=75000,I357&lt;=75368),"Olomoucký kraj",(IF(AND(I357&gt;=77200,I357&lt;=79862),"Olomoucký kraj",(IF(AND(I357&gt;=50011,I357&lt;=50301),"Královéhradecký kraj",(IF(AND(I357&gt;=54301,I357&lt;=54303),"Královéhradecký kraj","0")))))))))))))))))))))))))))))))))))))))))))))))</f>
        <v>Praha</v>
      </c>
      <c r="AD357" t="s">
        <v>998</v>
      </c>
      <c r="AE357" t="s">
        <v>998</v>
      </c>
      <c r="AF357" t="s">
        <v>998</v>
      </c>
      <c r="AG357" s="107">
        <v>0</v>
      </c>
      <c r="AH357" s="107">
        <v>0</v>
      </c>
      <c r="AI357" s="107">
        <v>0</v>
      </c>
      <c r="AJ357" t="s">
        <v>1012</v>
      </c>
    </row>
    <row r="358" spans="1:37" x14ac:dyDescent="0.45">
      <c r="A358" t="s">
        <v>1408</v>
      </c>
      <c r="B358" t="s">
        <v>2992</v>
      </c>
      <c r="C358" t="s">
        <v>1002</v>
      </c>
      <c r="D358" t="s">
        <v>2993</v>
      </c>
      <c r="E358" t="s">
        <v>992</v>
      </c>
      <c r="F358" t="s">
        <v>2988</v>
      </c>
      <c r="G358">
        <v>8</v>
      </c>
      <c r="H358" t="s">
        <v>1057</v>
      </c>
      <c r="I358">
        <v>14000</v>
      </c>
      <c r="K358" t="s">
        <v>2989</v>
      </c>
      <c r="L358" s="106">
        <v>39120</v>
      </c>
      <c r="M358">
        <v>14900419</v>
      </c>
      <c r="N358" t="s">
        <v>2990</v>
      </c>
      <c r="O358" t="s">
        <v>1106</v>
      </c>
      <c r="P358" t="s">
        <v>997</v>
      </c>
      <c r="R358" s="109" t="str">
        <f>IF(OR(P358="SB",Q358="SB"),"SB",0)</f>
        <v>SB</v>
      </c>
      <c r="T358" s="110">
        <v>2019151</v>
      </c>
      <c r="U358" t="s">
        <v>19633</v>
      </c>
      <c r="V358" s="113" t="str">
        <f>IF(AND(I358&gt;=10000,I358&lt;=19900),"Praha",(IF(AND(I358&gt;=25001,I358&lt;=29501),"Středočeský kraj",(IF(AND(I358&gt;=30100,I358&lt;=34972),"Středočeský kraj",(IF(AND(I358&gt;=35002,I358&lt;=36271),"Karlovarský kraj",(IF(AND(I358&gt;=37001,I358&lt;=39201),"Jihočeský kraj",(IF(AND(I358&gt;=39701,I358&lt;=39901),"Jihočeský kraj",(IF(AND(I358&gt;=39301,I358&lt;=39601),"Kraj Vysočina",(IF(AND(I358&gt;=58001,I358&lt;=59501),"Kraj Vysočina",(IF(AND(I358&gt;=67401,I358&lt;=67602),"Kraj Vysočina",(IF(AND(I358&gt;=40001,I358&lt;=44101),"Ústecký kraj",(IF(AND(I358&gt;=46001,I358&lt;=47201),"Liberecký kraj",(IF(AND(I358&gt;=51202,I358&lt;=51401),"Liberecký kraj",(IF(AND(I358&gt;=53002,I358&lt;=53976),"Pardubický kraj",(IF(AND(I358&gt;=56002,I358&lt;=57201),"Pardubický kraj",(IF(AND(I358&gt;=60200,I358&lt;=67201),"Jihomoravský kraj",(IF(AND(I358&gt;=67801,I358&lt;=68501),"Jihomoravský kraj",(IF(AND(I358&gt;=69002,I358&lt;=69801),"Jihomoravský kraj",(IF(AND(I358&gt;=68601,I358&lt;=68801),"Zlínský kraj",(IF(AND(I358&gt;=75501,I358&lt;=76901),"Zlínský kraj",(IF(AND(I358&gt;=70030,I358&lt;=74901),"Moravskoslezský kraj",(IF(AND(I358&gt;=75000,I358&lt;=75368),"Olomoucký kraj",(IF(AND(I358&gt;=77200,I358&lt;=79862),"Olomoucký kraj",(IF(AND(I358&gt;=50011,I358&lt;=50301),"Královéhradecký kraj",(IF(AND(I358&gt;=54301,I358&lt;=54303),"Královéhradecký kraj","0")))))))))))))))))))))))))))))))))))))))))))))))</f>
        <v>Praha</v>
      </c>
      <c r="AD358" t="s">
        <v>998</v>
      </c>
      <c r="AE358" t="s">
        <v>998</v>
      </c>
      <c r="AF358" t="s">
        <v>998</v>
      </c>
      <c r="AG358" s="107">
        <v>300</v>
      </c>
      <c r="AH358" s="107">
        <v>0</v>
      </c>
      <c r="AI358" s="107">
        <v>0</v>
      </c>
      <c r="AJ358" t="s">
        <v>999</v>
      </c>
      <c r="AK358" s="106">
        <v>44901</v>
      </c>
    </row>
    <row r="359" spans="1:37" x14ac:dyDescent="0.45">
      <c r="A359" t="s">
        <v>1026</v>
      </c>
      <c r="B359" t="s">
        <v>2982</v>
      </c>
      <c r="C359" t="s">
        <v>990</v>
      </c>
      <c r="D359" t="s">
        <v>2987</v>
      </c>
      <c r="E359" t="s">
        <v>992</v>
      </c>
      <c r="F359" t="s">
        <v>2988</v>
      </c>
      <c r="G359">
        <v>8</v>
      </c>
      <c r="H359" t="s">
        <v>1057</v>
      </c>
      <c r="I359">
        <v>14000</v>
      </c>
      <c r="K359" t="s">
        <v>2989</v>
      </c>
      <c r="L359" s="106">
        <v>38032</v>
      </c>
      <c r="M359">
        <v>14900520</v>
      </c>
      <c r="N359" t="s">
        <v>2990</v>
      </c>
      <c r="O359" t="s">
        <v>1106</v>
      </c>
      <c r="P359" t="s">
        <v>997</v>
      </c>
      <c r="R359" s="109" t="str">
        <f>IF(OR(P359="SB",Q359="SB"),"SB",0)</f>
        <v>SB</v>
      </c>
      <c r="T359" s="110">
        <v>2019152</v>
      </c>
      <c r="U359" t="s">
        <v>19633</v>
      </c>
      <c r="V359" s="113" t="str">
        <f>IF(AND(I359&gt;=10000,I359&lt;=19900),"Praha",(IF(AND(I359&gt;=25001,I359&lt;=29501),"Středočeský kraj",(IF(AND(I359&gt;=30100,I359&lt;=34972),"Středočeský kraj",(IF(AND(I359&gt;=35002,I359&lt;=36271),"Karlovarský kraj",(IF(AND(I359&gt;=37001,I359&lt;=39201),"Jihočeský kraj",(IF(AND(I359&gt;=39701,I359&lt;=39901),"Jihočeský kraj",(IF(AND(I359&gt;=39301,I359&lt;=39601),"Kraj Vysočina",(IF(AND(I359&gt;=58001,I359&lt;=59501),"Kraj Vysočina",(IF(AND(I359&gt;=67401,I359&lt;=67602),"Kraj Vysočina",(IF(AND(I359&gt;=40001,I359&lt;=44101),"Ústecký kraj",(IF(AND(I359&gt;=46001,I359&lt;=47201),"Liberecký kraj",(IF(AND(I359&gt;=51202,I359&lt;=51401),"Liberecký kraj",(IF(AND(I359&gt;=53002,I359&lt;=53976),"Pardubický kraj",(IF(AND(I359&gt;=56002,I359&lt;=57201),"Pardubický kraj",(IF(AND(I359&gt;=60200,I359&lt;=67201),"Jihomoravský kraj",(IF(AND(I359&gt;=67801,I359&lt;=68501),"Jihomoravský kraj",(IF(AND(I359&gt;=69002,I359&lt;=69801),"Jihomoravský kraj",(IF(AND(I359&gt;=68601,I359&lt;=68801),"Zlínský kraj",(IF(AND(I359&gt;=75501,I359&lt;=76901),"Zlínský kraj",(IF(AND(I359&gt;=70030,I359&lt;=74901),"Moravskoslezský kraj",(IF(AND(I359&gt;=75000,I359&lt;=75368),"Olomoucký kraj",(IF(AND(I359&gt;=77200,I359&lt;=79862),"Olomoucký kraj",(IF(AND(I359&gt;=50011,I359&lt;=50301),"Královéhradecký kraj",(IF(AND(I359&gt;=54301,I359&lt;=54303),"Královéhradecký kraj","0")))))))))))))))))))))))))))))))))))))))))))))))</f>
        <v>Praha</v>
      </c>
      <c r="AB359" t="s">
        <v>2991</v>
      </c>
      <c r="AD359" t="s">
        <v>998</v>
      </c>
      <c r="AE359" t="s">
        <v>998</v>
      </c>
      <c r="AF359" t="s">
        <v>998</v>
      </c>
      <c r="AG359" s="107">
        <v>0</v>
      </c>
      <c r="AH359" s="107">
        <v>0</v>
      </c>
      <c r="AI359" s="107">
        <v>0</v>
      </c>
      <c r="AJ359" t="s">
        <v>1012</v>
      </c>
    </row>
    <row r="360" spans="1:37" x14ac:dyDescent="0.45">
      <c r="A360" t="s">
        <v>1187</v>
      </c>
      <c r="B360" t="s">
        <v>12564</v>
      </c>
      <c r="C360" t="s">
        <v>1002</v>
      </c>
      <c r="D360" t="s">
        <v>12565</v>
      </c>
      <c r="E360" t="s">
        <v>992</v>
      </c>
      <c r="F360" t="s">
        <v>1812</v>
      </c>
      <c r="G360">
        <v>2</v>
      </c>
      <c r="H360" t="s">
        <v>1057</v>
      </c>
      <c r="I360">
        <v>14000</v>
      </c>
      <c r="K360" t="s">
        <v>12566</v>
      </c>
      <c r="L360" s="106">
        <v>42011</v>
      </c>
      <c r="M360">
        <v>15783523</v>
      </c>
      <c r="N360" t="s">
        <v>1029</v>
      </c>
      <c r="O360" t="s">
        <v>1010</v>
      </c>
      <c r="P360" t="s">
        <v>997</v>
      </c>
      <c r="Q360" t="s">
        <v>2383</v>
      </c>
      <c r="R360" s="109" t="str">
        <f>IF(OR(P360="SB",Q360="SB"),"SB",0)</f>
        <v>SB</v>
      </c>
      <c r="T360" s="110">
        <v>2022035</v>
      </c>
      <c r="U360" t="s">
        <v>19633</v>
      </c>
      <c r="V360" s="113" t="str">
        <f>IF(AND(I360&gt;=10000,I360&lt;=19900),"Praha",(IF(AND(I360&gt;=25001,I360&lt;=29501),"Středočeský kraj",(IF(AND(I360&gt;=30100,I360&lt;=34972),"Středočeský kraj",(IF(AND(I360&gt;=35002,I360&lt;=36271),"Karlovarský kraj",(IF(AND(I360&gt;=37001,I360&lt;=39201),"Jihočeský kraj",(IF(AND(I360&gt;=39701,I360&lt;=39901),"Jihočeský kraj",(IF(AND(I360&gt;=39301,I360&lt;=39601),"Kraj Vysočina",(IF(AND(I360&gt;=58001,I360&lt;=59501),"Kraj Vysočina",(IF(AND(I360&gt;=67401,I360&lt;=67602),"Kraj Vysočina",(IF(AND(I360&gt;=40001,I360&lt;=44101),"Ústecký kraj",(IF(AND(I360&gt;=46001,I360&lt;=47201),"Liberecký kraj",(IF(AND(I360&gt;=51202,I360&lt;=51401),"Liberecký kraj",(IF(AND(I360&gt;=53002,I360&lt;=53976),"Pardubický kraj",(IF(AND(I360&gt;=56002,I360&lt;=57201),"Pardubický kraj",(IF(AND(I360&gt;=60200,I360&lt;=67201),"Jihomoravský kraj",(IF(AND(I360&gt;=67801,I360&lt;=68501),"Jihomoravský kraj",(IF(AND(I360&gt;=69002,I360&lt;=69801),"Jihomoravský kraj",(IF(AND(I360&gt;=68601,I360&lt;=68801),"Zlínský kraj",(IF(AND(I360&gt;=75501,I360&lt;=76901),"Zlínský kraj",(IF(AND(I360&gt;=70030,I360&lt;=74901),"Moravskoslezský kraj",(IF(AND(I360&gt;=75000,I360&lt;=75368),"Olomoucký kraj",(IF(AND(I360&gt;=77200,I360&lt;=79862),"Olomoucký kraj",(IF(AND(I360&gt;=50011,I360&lt;=50301),"Královéhradecký kraj",(IF(AND(I360&gt;=54301,I360&lt;=54303),"Královéhradecký kraj","0")))))))))))))))))))))))))))))))))))))))))))))))</f>
        <v>Praha</v>
      </c>
      <c r="AD360" t="s">
        <v>998</v>
      </c>
      <c r="AE360" t="s">
        <v>998</v>
      </c>
      <c r="AF360" t="s">
        <v>998</v>
      </c>
      <c r="AG360" s="107">
        <v>300</v>
      </c>
      <c r="AH360" s="107">
        <v>0</v>
      </c>
      <c r="AI360" s="107">
        <v>0</v>
      </c>
      <c r="AJ360" t="s">
        <v>999</v>
      </c>
      <c r="AK360" s="106">
        <v>44914</v>
      </c>
    </row>
    <row r="361" spans="1:37" x14ac:dyDescent="0.45">
      <c r="A361" t="s">
        <v>1395</v>
      </c>
      <c r="B361" t="s">
        <v>14704</v>
      </c>
      <c r="C361" t="s">
        <v>990</v>
      </c>
      <c r="D361" t="s">
        <v>14708</v>
      </c>
      <c r="E361" t="s">
        <v>992</v>
      </c>
      <c r="F361" t="s">
        <v>14706</v>
      </c>
      <c r="G361">
        <v>1138</v>
      </c>
      <c r="H361" t="s">
        <v>1057</v>
      </c>
      <c r="I361">
        <v>14000</v>
      </c>
      <c r="K361" t="s">
        <v>14707</v>
      </c>
      <c r="L361" s="106">
        <v>40670</v>
      </c>
      <c r="M361">
        <v>15736942</v>
      </c>
      <c r="N361" t="s">
        <v>1757</v>
      </c>
      <c r="O361" t="s">
        <v>1010</v>
      </c>
      <c r="P361" t="s">
        <v>997</v>
      </c>
      <c r="R361" s="109" t="str">
        <f>IF(OR(P361="SB",Q361="SB"),"SB",0)</f>
        <v>SB</v>
      </c>
      <c r="T361" s="110">
        <v>2022113</v>
      </c>
      <c r="U361" t="s">
        <v>19633</v>
      </c>
      <c r="V361" s="113" t="str">
        <f>IF(AND(I361&gt;=10000,I361&lt;=19900),"Praha",(IF(AND(I361&gt;=25001,I361&lt;=29501),"Středočeský kraj",(IF(AND(I361&gt;=30100,I361&lt;=34972),"Středočeský kraj",(IF(AND(I361&gt;=35002,I361&lt;=36271),"Karlovarský kraj",(IF(AND(I361&gt;=37001,I361&lt;=39201),"Jihočeský kraj",(IF(AND(I361&gt;=39701,I361&lt;=39901),"Jihočeský kraj",(IF(AND(I361&gt;=39301,I361&lt;=39601),"Kraj Vysočina",(IF(AND(I361&gt;=58001,I361&lt;=59501),"Kraj Vysočina",(IF(AND(I361&gt;=67401,I361&lt;=67602),"Kraj Vysočina",(IF(AND(I361&gt;=40001,I361&lt;=44101),"Ústecký kraj",(IF(AND(I361&gt;=46001,I361&lt;=47201),"Liberecký kraj",(IF(AND(I361&gt;=51202,I361&lt;=51401),"Liberecký kraj",(IF(AND(I361&gt;=53002,I361&lt;=53976),"Pardubický kraj",(IF(AND(I361&gt;=56002,I361&lt;=57201),"Pardubický kraj",(IF(AND(I361&gt;=60200,I361&lt;=67201),"Jihomoravský kraj",(IF(AND(I361&gt;=67801,I361&lt;=68501),"Jihomoravský kraj",(IF(AND(I361&gt;=69002,I361&lt;=69801),"Jihomoravský kraj",(IF(AND(I361&gt;=68601,I361&lt;=68801),"Zlínský kraj",(IF(AND(I361&gt;=75501,I361&lt;=76901),"Zlínský kraj",(IF(AND(I361&gt;=70030,I361&lt;=74901),"Moravskoslezský kraj",(IF(AND(I361&gt;=75000,I361&lt;=75368),"Olomoucký kraj",(IF(AND(I361&gt;=77200,I361&lt;=79862),"Olomoucký kraj",(IF(AND(I361&gt;=50011,I361&lt;=50301),"Královéhradecký kraj",(IF(AND(I361&gt;=54301,I361&lt;=54303),"Královéhradecký kraj","0")))))))))))))))))))))))))))))))))))))))))))))))</f>
        <v>Praha</v>
      </c>
      <c r="AD361" t="s">
        <v>998</v>
      </c>
      <c r="AE361" t="s">
        <v>998</v>
      </c>
      <c r="AF361" t="s">
        <v>998</v>
      </c>
      <c r="AG361" s="107">
        <v>0</v>
      </c>
      <c r="AH361" s="107">
        <v>0</v>
      </c>
      <c r="AI361" s="107">
        <v>0</v>
      </c>
      <c r="AJ361" t="s">
        <v>1012</v>
      </c>
    </row>
    <row r="362" spans="1:37" x14ac:dyDescent="0.45">
      <c r="A362" t="s">
        <v>1981</v>
      </c>
      <c r="B362" t="s">
        <v>19287</v>
      </c>
      <c r="C362" t="s">
        <v>990</v>
      </c>
      <c r="D362" t="s">
        <v>19291</v>
      </c>
      <c r="E362" t="s">
        <v>992</v>
      </c>
      <c r="F362" t="s">
        <v>19292</v>
      </c>
      <c r="G362">
        <v>9</v>
      </c>
      <c r="H362" t="s">
        <v>1057</v>
      </c>
      <c r="I362">
        <v>14000</v>
      </c>
      <c r="J362">
        <v>608839382</v>
      </c>
      <c r="K362" t="s">
        <v>19293</v>
      </c>
      <c r="L362" s="106">
        <v>40373</v>
      </c>
      <c r="M362">
        <v>16024609</v>
      </c>
      <c r="N362" t="s">
        <v>1757</v>
      </c>
      <c r="O362" t="s">
        <v>1010</v>
      </c>
      <c r="P362" t="s">
        <v>997</v>
      </c>
      <c r="R362" s="109" t="str">
        <f>IF(OR(P362="SB",Q362="SB"),"SB",0)</f>
        <v>SB</v>
      </c>
      <c r="T362" s="110">
        <v>2022120</v>
      </c>
      <c r="U362" t="s">
        <v>19633</v>
      </c>
      <c r="V362" s="113" t="str">
        <f>IF(AND(I362&gt;=10000,I362&lt;=19900),"Praha",(IF(AND(I362&gt;=25001,I362&lt;=29501),"Středočeský kraj",(IF(AND(I362&gt;=30100,I362&lt;=34972),"Středočeský kraj",(IF(AND(I362&gt;=35002,I362&lt;=36271),"Karlovarský kraj",(IF(AND(I362&gt;=37001,I362&lt;=39201),"Jihočeský kraj",(IF(AND(I362&gt;=39701,I362&lt;=39901),"Jihočeský kraj",(IF(AND(I362&gt;=39301,I362&lt;=39601),"Kraj Vysočina",(IF(AND(I362&gt;=58001,I362&lt;=59501),"Kraj Vysočina",(IF(AND(I362&gt;=67401,I362&lt;=67602),"Kraj Vysočina",(IF(AND(I362&gt;=40001,I362&lt;=44101),"Ústecký kraj",(IF(AND(I362&gt;=46001,I362&lt;=47201),"Liberecký kraj",(IF(AND(I362&gt;=51202,I362&lt;=51401),"Liberecký kraj",(IF(AND(I362&gt;=53002,I362&lt;=53976),"Pardubický kraj",(IF(AND(I362&gt;=56002,I362&lt;=57201),"Pardubický kraj",(IF(AND(I362&gt;=60200,I362&lt;=67201),"Jihomoravský kraj",(IF(AND(I362&gt;=67801,I362&lt;=68501),"Jihomoravský kraj",(IF(AND(I362&gt;=69002,I362&lt;=69801),"Jihomoravský kraj",(IF(AND(I362&gt;=68601,I362&lt;=68801),"Zlínský kraj",(IF(AND(I362&gt;=75501,I362&lt;=76901),"Zlínský kraj",(IF(AND(I362&gt;=70030,I362&lt;=74901),"Moravskoslezský kraj",(IF(AND(I362&gt;=75000,I362&lt;=75368),"Olomoucký kraj",(IF(AND(I362&gt;=77200,I362&lt;=79862),"Olomoucký kraj",(IF(AND(I362&gt;=50011,I362&lt;=50301),"Královéhradecký kraj",(IF(AND(I362&gt;=54301,I362&lt;=54303),"Královéhradecký kraj","0")))))))))))))))))))))))))))))))))))))))))))))))</f>
        <v>Praha</v>
      </c>
      <c r="AD362" t="s">
        <v>998</v>
      </c>
      <c r="AE362" t="s">
        <v>998</v>
      </c>
      <c r="AF362" t="s">
        <v>998</v>
      </c>
      <c r="AG362" s="107">
        <v>0</v>
      </c>
      <c r="AH362" s="107">
        <v>0</v>
      </c>
      <c r="AI362" s="107">
        <v>0</v>
      </c>
      <c r="AJ362" t="s">
        <v>1012</v>
      </c>
    </row>
    <row r="363" spans="1:37" x14ac:dyDescent="0.45">
      <c r="A363" t="s">
        <v>1752</v>
      </c>
      <c r="B363" t="s">
        <v>1753</v>
      </c>
      <c r="C363" t="s">
        <v>990</v>
      </c>
      <c r="D363" t="s">
        <v>1754</v>
      </c>
      <c r="E363" t="s">
        <v>992</v>
      </c>
      <c r="F363" t="s">
        <v>1755</v>
      </c>
      <c r="G363">
        <v>19</v>
      </c>
      <c r="H363" t="s">
        <v>12</v>
      </c>
      <c r="I363">
        <v>14000</v>
      </c>
      <c r="J363">
        <v>602331376</v>
      </c>
      <c r="K363" t="s">
        <v>1756</v>
      </c>
      <c r="L363" s="106">
        <v>42173</v>
      </c>
      <c r="M363">
        <v>16024306</v>
      </c>
      <c r="N363" t="s">
        <v>1757</v>
      </c>
      <c r="O363" t="s">
        <v>1010</v>
      </c>
      <c r="P363" t="s">
        <v>997</v>
      </c>
      <c r="R363" s="109" t="str">
        <f>IF(OR(P363="SB",Q363="SB"),"SB",0)</f>
        <v>SB</v>
      </c>
      <c r="T363" s="110">
        <v>2023020</v>
      </c>
      <c r="U363" t="s">
        <v>19633</v>
      </c>
      <c r="V363" s="113" t="str">
        <f>IF(AND(I363&gt;=10000,I363&lt;=19900),"Praha",(IF(AND(I363&gt;=25001,I363&lt;=29501),"Středočeský kraj",(IF(AND(I363&gt;=30100,I363&lt;=34972),"Středočeský kraj",(IF(AND(I363&gt;=35002,I363&lt;=36271),"Karlovarský kraj",(IF(AND(I363&gt;=37001,I363&lt;=39201),"Jihočeský kraj",(IF(AND(I363&gt;=39701,I363&lt;=39901),"Jihočeský kraj",(IF(AND(I363&gt;=39301,I363&lt;=39601),"Kraj Vysočina",(IF(AND(I363&gt;=58001,I363&lt;=59501),"Kraj Vysočina",(IF(AND(I363&gt;=67401,I363&lt;=67602),"Kraj Vysočina",(IF(AND(I363&gt;=40001,I363&lt;=44101),"Ústecký kraj",(IF(AND(I363&gt;=46001,I363&lt;=47201),"Liberecký kraj",(IF(AND(I363&gt;=51202,I363&lt;=51401),"Liberecký kraj",(IF(AND(I363&gt;=53002,I363&lt;=53976),"Pardubický kraj",(IF(AND(I363&gt;=56002,I363&lt;=57201),"Pardubický kraj",(IF(AND(I363&gt;=60200,I363&lt;=67201),"Jihomoravský kraj",(IF(AND(I363&gt;=67801,I363&lt;=68501),"Jihomoravský kraj",(IF(AND(I363&gt;=69002,I363&lt;=69801),"Jihomoravský kraj",(IF(AND(I363&gt;=68601,I363&lt;=68801),"Zlínský kraj",(IF(AND(I363&gt;=75501,I363&lt;=76901),"Zlínský kraj",(IF(AND(I363&gt;=70030,I363&lt;=74901),"Moravskoslezský kraj",(IF(AND(I363&gt;=75000,I363&lt;=75368),"Olomoucký kraj",(IF(AND(I363&gt;=77200,I363&lt;=79862),"Olomoucký kraj",(IF(AND(I363&gt;=50011,I363&lt;=50301),"Královéhradecký kraj",(IF(AND(I363&gt;=54301,I363&lt;=54303),"Královéhradecký kraj","0")))))))))))))))))))))))))))))))))))))))))))))))</f>
        <v>Praha</v>
      </c>
      <c r="AD363" t="s">
        <v>998</v>
      </c>
      <c r="AE363" t="s">
        <v>998</v>
      </c>
      <c r="AF363" t="s">
        <v>998</v>
      </c>
      <c r="AG363" s="107">
        <v>300</v>
      </c>
      <c r="AH363" s="107">
        <v>0</v>
      </c>
      <c r="AI363" s="107">
        <v>0</v>
      </c>
      <c r="AJ363" t="s">
        <v>999</v>
      </c>
      <c r="AK363" s="106">
        <v>44925</v>
      </c>
    </row>
    <row r="364" spans="1:37" x14ac:dyDescent="0.45">
      <c r="A364" t="s">
        <v>4125</v>
      </c>
      <c r="B364" t="s">
        <v>7512</v>
      </c>
      <c r="C364" t="s">
        <v>1002</v>
      </c>
      <c r="D364" t="s">
        <v>7513</v>
      </c>
      <c r="E364" t="s">
        <v>992</v>
      </c>
      <c r="F364" t="s">
        <v>1433</v>
      </c>
      <c r="G364">
        <v>1192</v>
      </c>
      <c r="H364" t="s">
        <v>1057</v>
      </c>
      <c r="I364">
        <v>14000</v>
      </c>
      <c r="J364" s="108">
        <v>606852882</v>
      </c>
      <c r="K364" t="s">
        <v>7514</v>
      </c>
      <c r="L364" s="106">
        <v>40469</v>
      </c>
      <c r="M364">
        <v>16235379</v>
      </c>
      <c r="N364" t="s">
        <v>1757</v>
      </c>
      <c r="O364" t="s">
        <v>1010</v>
      </c>
      <c r="P364" t="s">
        <v>997</v>
      </c>
      <c r="R364" s="109" t="str">
        <f>IF(OR(P364="SB",Q364="SB"),"SB",0)</f>
        <v>SB</v>
      </c>
      <c r="T364" s="110">
        <v>2023023</v>
      </c>
      <c r="U364" t="s">
        <v>19633</v>
      </c>
      <c r="V364" s="113" t="str">
        <f>IF(AND(I364&gt;=10000,I364&lt;=19900),"Praha",(IF(AND(I364&gt;=25001,I364&lt;=29501),"Středočeský kraj",(IF(AND(I364&gt;=30100,I364&lt;=34972),"Středočeský kraj",(IF(AND(I364&gt;=35002,I364&lt;=36271),"Karlovarský kraj",(IF(AND(I364&gt;=37001,I364&lt;=39201),"Jihočeský kraj",(IF(AND(I364&gt;=39701,I364&lt;=39901),"Jihočeský kraj",(IF(AND(I364&gt;=39301,I364&lt;=39601),"Kraj Vysočina",(IF(AND(I364&gt;=58001,I364&lt;=59501),"Kraj Vysočina",(IF(AND(I364&gt;=67401,I364&lt;=67602),"Kraj Vysočina",(IF(AND(I364&gt;=40001,I364&lt;=44101),"Ústecký kraj",(IF(AND(I364&gt;=46001,I364&lt;=47201),"Liberecký kraj",(IF(AND(I364&gt;=51202,I364&lt;=51401),"Liberecký kraj",(IF(AND(I364&gt;=53002,I364&lt;=53976),"Pardubický kraj",(IF(AND(I364&gt;=56002,I364&lt;=57201),"Pardubický kraj",(IF(AND(I364&gt;=60200,I364&lt;=67201),"Jihomoravský kraj",(IF(AND(I364&gt;=67801,I364&lt;=68501),"Jihomoravský kraj",(IF(AND(I364&gt;=69002,I364&lt;=69801),"Jihomoravský kraj",(IF(AND(I364&gt;=68601,I364&lt;=68801),"Zlínský kraj",(IF(AND(I364&gt;=75501,I364&lt;=76901),"Zlínský kraj",(IF(AND(I364&gt;=70030,I364&lt;=74901),"Moravskoslezský kraj",(IF(AND(I364&gt;=75000,I364&lt;=75368),"Olomoucký kraj",(IF(AND(I364&gt;=77200,I364&lt;=79862),"Olomoucký kraj",(IF(AND(I364&gt;=50011,I364&lt;=50301),"Královéhradecký kraj",(IF(AND(I364&gt;=54301,I364&lt;=54303),"Královéhradecký kraj","0")))))))))))))))))))))))))))))))))))))))))))))))</f>
        <v>Praha</v>
      </c>
      <c r="AD364" t="s">
        <v>998</v>
      </c>
      <c r="AE364" t="s">
        <v>998</v>
      </c>
      <c r="AF364" t="s">
        <v>998</v>
      </c>
      <c r="AG364" s="107">
        <v>300</v>
      </c>
      <c r="AH364" s="107">
        <v>0</v>
      </c>
      <c r="AI364" s="107">
        <v>0</v>
      </c>
      <c r="AJ364" t="s">
        <v>999</v>
      </c>
      <c r="AK364" s="106">
        <v>44986</v>
      </c>
    </row>
    <row r="365" spans="1:37" x14ac:dyDescent="0.45">
      <c r="A365" t="s">
        <v>1079</v>
      </c>
      <c r="B365" t="s">
        <v>8277</v>
      </c>
      <c r="C365" t="s">
        <v>990</v>
      </c>
      <c r="D365" t="s">
        <v>8294</v>
      </c>
      <c r="E365" t="s">
        <v>992</v>
      </c>
      <c r="F365" t="s">
        <v>8295</v>
      </c>
      <c r="G365">
        <v>29</v>
      </c>
      <c r="H365" t="s">
        <v>1057</v>
      </c>
      <c r="I365">
        <v>14000</v>
      </c>
      <c r="K365" t="s">
        <v>8296</v>
      </c>
      <c r="L365" s="106">
        <v>27560</v>
      </c>
      <c r="M365">
        <v>11018092</v>
      </c>
      <c r="N365" t="s">
        <v>1698</v>
      </c>
      <c r="O365" t="s">
        <v>12</v>
      </c>
      <c r="P365" t="s">
        <v>997</v>
      </c>
      <c r="R365" s="109" t="str">
        <f>IF(OR(P365="SB",Q365="SB"),"SB",0)</f>
        <v>SB</v>
      </c>
      <c r="T365" s="110">
        <v>10930</v>
      </c>
      <c r="U365" t="s">
        <v>19634</v>
      </c>
      <c r="V365" s="113" t="str">
        <f>IF(AND(I365&gt;=10000,I365&lt;=19900),"Praha",(IF(AND(I365&gt;=25001,I365&lt;=29501),"Středočeský kraj",(IF(AND(I365&gt;=30100,I365&lt;=34972),"Středočeský kraj",(IF(AND(I365&gt;=35002,I365&lt;=36271),"Karlovarský kraj",(IF(AND(I365&gt;=37001,I365&lt;=39201),"Jihočeský kraj",(IF(AND(I365&gt;=39701,I365&lt;=39901),"Jihočeský kraj",(IF(AND(I365&gt;=39301,I365&lt;=39601),"Kraj Vysočina",(IF(AND(I365&gt;=58001,I365&lt;=59501),"Kraj Vysočina",(IF(AND(I365&gt;=67401,I365&lt;=67602),"Kraj Vysočina",(IF(AND(I365&gt;=40001,I365&lt;=44101),"Ústecký kraj",(IF(AND(I365&gt;=46001,I365&lt;=47201),"Liberecký kraj",(IF(AND(I365&gt;=51202,I365&lt;=51401),"Liberecký kraj",(IF(AND(I365&gt;=53002,I365&lt;=53976),"Pardubický kraj",(IF(AND(I365&gt;=56002,I365&lt;=57201),"Pardubický kraj",(IF(AND(I365&gt;=60200,I365&lt;=67201),"Jihomoravský kraj",(IF(AND(I365&gt;=67801,I365&lt;=68501),"Jihomoravský kraj",(IF(AND(I365&gt;=69002,I365&lt;=69801),"Jihomoravský kraj",(IF(AND(I365&gt;=68601,I365&lt;=68801),"Zlínský kraj",(IF(AND(I365&gt;=75501,I365&lt;=76901),"Zlínský kraj",(IF(AND(I365&gt;=70030,I365&lt;=74901),"Moravskoslezský kraj",(IF(AND(I365&gt;=75000,I365&lt;=75368),"Olomoucký kraj",(IF(AND(I365&gt;=77200,I365&lt;=79862),"Olomoucký kraj",(IF(AND(I365&gt;=50011,I365&lt;=50301),"Královéhradecký kraj",(IF(AND(I365&gt;=54301,I365&lt;=54303),"Královéhradecký kraj","0")))))))))))))))))))))))))))))))))))))))))))))))</f>
        <v>Praha</v>
      </c>
      <c r="W365" s="111">
        <v>10930</v>
      </c>
      <c r="X365" s="111" t="s">
        <v>19633</v>
      </c>
      <c r="AD365" t="s">
        <v>1530</v>
      </c>
      <c r="AE365" t="s">
        <v>1515</v>
      </c>
      <c r="AF365" t="s">
        <v>998</v>
      </c>
      <c r="AG365" s="107">
        <v>300</v>
      </c>
      <c r="AH365" s="107">
        <v>0</v>
      </c>
      <c r="AI365" s="107">
        <v>0</v>
      </c>
      <c r="AJ365" t="s">
        <v>999</v>
      </c>
      <c r="AK365" s="106">
        <v>44921</v>
      </c>
    </row>
    <row r="366" spans="1:37" x14ac:dyDescent="0.45">
      <c r="A366" t="s">
        <v>5781</v>
      </c>
      <c r="B366" t="s">
        <v>11899</v>
      </c>
      <c r="C366" t="s">
        <v>990</v>
      </c>
      <c r="D366" t="s">
        <v>11900</v>
      </c>
      <c r="E366" t="s">
        <v>992</v>
      </c>
      <c r="F366" t="s">
        <v>11901</v>
      </c>
      <c r="G366">
        <v>2036</v>
      </c>
      <c r="H366" t="s">
        <v>12</v>
      </c>
      <c r="I366">
        <v>14000</v>
      </c>
      <c r="K366" t="s">
        <v>11902</v>
      </c>
      <c r="L366" s="106">
        <v>35241</v>
      </c>
      <c r="M366">
        <v>14122395</v>
      </c>
      <c r="N366" t="s">
        <v>2063</v>
      </c>
      <c r="O366" t="s">
        <v>1173</v>
      </c>
      <c r="P366" t="s">
        <v>997</v>
      </c>
      <c r="R366" s="109" t="str">
        <f>IF(OR(P366="SB",Q366="SB"),"SB",0)</f>
        <v>SB</v>
      </c>
      <c r="T366" s="110">
        <v>17030</v>
      </c>
      <c r="U366" t="s">
        <v>19634</v>
      </c>
      <c r="V366" s="113" t="str">
        <f>IF(AND(I366&gt;=10000,I366&lt;=19900),"Praha",(IF(AND(I366&gt;=25001,I366&lt;=29501),"Středočeský kraj",(IF(AND(I366&gt;=30100,I366&lt;=34972),"Středočeský kraj",(IF(AND(I366&gt;=35002,I366&lt;=36271),"Karlovarský kraj",(IF(AND(I366&gt;=37001,I366&lt;=39201),"Jihočeský kraj",(IF(AND(I366&gt;=39701,I366&lt;=39901),"Jihočeský kraj",(IF(AND(I366&gt;=39301,I366&lt;=39601),"Kraj Vysočina",(IF(AND(I366&gt;=58001,I366&lt;=59501),"Kraj Vysočina",(IF(AND(I366&gt;=67401,I366&lt;=67602),"Kraj Vysočina",(IF(AND(I366&gt;=40001,I366&lt;=44101),"Ústecký kraj",(IF(AND(I366&gt;=46001,I366&lt;=47201),"Liberecký kraj",(IF(AND(I366&gt;=51202,I366&lt;=51401),"Liberecký kraj",(IF(AND(I366&gt;=53002,I366&lt;=53976),"Pardubický kraj",(IF(AND(I366&gt;=56002,I366&lt;=57201),"Pardubický kraj",(IF(AND(I366&gt;=60200,I366&lt;=67201),"Jihomoravský kraj",(IF(AND(I366&gt;=67801,I366&lt;=68501),"Jihomoravský kraj",(IF(AND(I366&gt;=69002,I366&lt;=69801),"Jihomoravský kraj",(IF(AND(I366&gt;=68601,I366&lt;=68801),"Zlínský kraj",(IF(AND(I366&gt;=75501,I366&lt;=76901),"Zlínský kraj",(IF(AND(I366&gt;=70030,I366&lt;=74901),"Moravskoslezský kraj",(IF(AND(I366&gt;=75000,I366&lt;=75368),"Olomoucký kraj",(IF(AND(I366&gt;=77200,I366&lt;=79862),"Olomoucký kraj",(IF(AND(I366&gt;=50011,I366&lt;=50301),"Královéhradecký kraj",(IF(AND(I366&gt;=54301,I366&lt;=54303),"Královéhradecký kraj","0")))))))))))))))))))))))))))))))))))))))))))))))</f>
        <v>Praha</v>
      </c>
      <c r="W366" s="111">
        <v>17030</v>
      </c>
      <c r="X366" s="111" t="s">
        <v>19633</v>
      </c>
      <c r="AB366" t="s">
        <v>11903</v>
      </c>
      <c r="AD366" t="s">
        <v>1024</v>
      </c>
      <c r="AE366" t="s">
        <v>1515</v>
      </c>
      <c r="AF366" t="s">
        <v>998</v>
      </c>
      <c r="AG366" s="107">
        <v>0</v>
      </c>
      <c r="AH366" s="107">
        <v>0</v>
      </c>
      <c r="AI366" s="107">
        <v>0</v>
      </c>
      <c r="AJ366" t="s">
        <v>1012</v>
      </c>
    </row>
    <row r="367" spans="1:37" x14ac:dyDescent="0.45">
      <c r="A367" t="s">
        <v>1407</v>
      </c>
      <c r="B367" t="s">
        <v>2234</v>
      </c>
      <c r="C367" t="s">
        <v>1002</v>
      </c>
      <c r="D367" t="s">
        <v>2235</v>
      </c>
      <c r="E367" t="s">
        <v>992</v>
      </c>
      <c r="F367" t="s">
        <v>2236</v>
      </c>
      <c r="G367">
        <v>2177</v>
      </c>
      <c r="H367" t="s">
        <v>1057</v>
      </c>
      <c r="I367">
        <v>14000</v>
      </c>
      <c r="J367">
        <v>777818063</v>
      </c>
      <c r="K367" t="s">
        <v>2237</v>
      </c>
      <c r="L367" s="106">
        <v>38014</v>
      </c>
      <c r="M367">
        <v>13559593</v>
      </c>
      <c r="N367" t="s">
        <v>1698</v>
      </c>
      <c r="O367" t="s">
        <v>12</v>
      </c>
      <c r="P367" t="s">
        <v>997</v>
      </c>
      <c r="R367" s="109" t="str">
        <f>IF(OR(P367="SB",Q367="SB"),"SB",0)</f>
        <v>SB</v>
      </c>
      <c r="T367" s="110" t="s">
        <v>998</v>
      </c>
      <c r="V367" s="113" t="str">
        <f>IF(AND(I367&gt;=10000,I367&lt;=19900),"Praha",(IF(AND(I367&gt;=25001,I367&lt;=29501),"Středočeský kraj",(IF(AND(I367&gt;=30100,I367&lt;=34972),"Středočeský kraj",(IF(AND(I367&gt;=35002,I367&lt;=36271),"Karlovarský kraj",(IF(AND(I367&gt;=37001,I367&lt;=39201),"Jihočeský kraj",(IF(AND(I367&gt;=39701,I367&lt;=39901),"Jihočeský kraj",(IF(AND(I367&gt;=39301,I367&lt;=39601),"Kraj Vysočina",(IF(AND(I367&gt;=58001,I367&lt;=59501),"Kraj Vysočina",(IF(AND(I367&gt;=67401,I367&lt;=67602),"Kraj Vysočina",(IF(AND(I367&gt;=40001,I367&lt;=44101),"Ústecký kraj",(IF(AND(I367&gt;=46001,I367&lt;=47201),"Liberecký kraj",(IF(AND(I367&gt;=51202,I367&lt;=51401),"Liberecký kraj",(IF(AND(I367&gt;=53002,I367&lt;=53976),"Pardubický kraj",(IF(AND(I367&gt;=56002,I367&lt;=57201),"Pardubický kraj",(IF(AND(I367&gt;=60200,I367&lt;=67201),"Jihomoravský kraj",(IF(AND(I367&gt;=67801,I367&lt;=68501),"Jihomoravský kraj",(IF(AND(I367&gt;=69002,I367&lt;=69801),"Jihomoravský kraj",(IF(AND(I367&gt;=68601,I367&lt;=68801),"Zlínský kraj",(IF(AND(I367&gt;=75501,I367&lt;=76901),"Zlínský kraj",(IF(AND(I367&gt;=70030,I367&lt;=74901),"Moravskoslezský kraj",(IF(AND(I367&gt;=75000,I367&lt;=75368),"Olomoucký kraj",(IF(AND(I367&gt;=77200,I367&lt;=79862),"Olomoucký kraj",(IF(AND(I367&gt;=50011,I367&lt;=50301),"Královéhradecký kraj",(IF(AND(I367&gt;=54301,I367&lt;=54303),"Královéhradecký kraj","0")))))))))))))))))))))))))))))))))))))))))))))))</f>
        <v>Praha</v>
      </c>
      <c r="AB367" t="s">
        <v>998</v>
      </c>
      <c r="AD367" t="s">
        <v>998</v>
      </c>
      <c r="AE367" t="s">
        <v>998</v>
      </c>
      <c r="AF367" t="s">
        <v>998</v>
      </c>
      <c r="AG367" s="107">
        <v>300</v>
      </c>
      <c r="AH367" s="107">
        <v>0</v>
      </c>
      <c r="AI367" s="107">
        <v>0</v>
      </c>
      <c r="AJ367" t="s">
        <v>999</v>
      </c>
      <c r="AK367" s="106">
        <v>44921</v>
      </c>
    </row>
    <row r="368" spans="1:37" x14ac:dyDescent="0.45">
      <c r="A368" t="s">
        <v>1111</v>
      </c>
      <c r="B368" t="s">
        <v>2234</v>
      </c>
      <c r="C368" t="s">
        <v>1002</v>
      </c>
      <c r="D368" t="s">
        <v>2238</v>
      </c>
      <c r="E368" t="s">
        <v>992</v>
      </c>
      <c r="F368" t="s">
        <v>2236</v>
      </c>
      <c r="G368">
        <v>2177</v>
      </c>
      <c r="H368" t="s">
        <v>1057</v>
      </c>
      <c r="I368">
        <v>14000</v>
      </c>
      <c r="J368" s="108">
        <v>777818063</v>
      </c>
      <c r="K368" t="s">
        <v>2237</v>
      </c>
      <c r="L368" s="106">
        <v>37040</v>
      </c>
      <c r="M368">
        <v>13559492</v>
      </c>
      <c r="N368" t="s">
        <v>1698</v>
      </c>
      <c r="O368" t="s">
        <v>12</v>
      </c>
      <c r="P368" t="s">
        <v>997</v>
      </c>
      <c r="R368" s="109" t="str">
        <f>IF(OR(P368="SB",Q368="SB"),"SB",0)</f>
        <v>SB</v>
      </c>
      <c r="T368" s="110" t="s">
        <v>998</v>
      </c>
      <c r="V368" s="113" t="str">
        <f>IF(AND(I368&gt;=10000,I368&lt;=19900),"Praha",(IF(AND(I368&gt;=25001,I368&lt;=29501),"Středočeský kraj",(IF(AND(I368&gt;=30100,I368&lt;=34972),"Středočeský kraj",(IF(AND(I368&gt;=35002,I368&lt;=36271),"Karlovarský kraj",(IF(AND(I368&gt;=37001,I368&lt;=39201),"Jihočeský kraj",(IF(AND(I368&gt;=39701,I368&lt;=39901),"Jihočeský kraj",(IF(AND(I368&gt;=39301,I368&lt;=39601),"Kraj Vysočina",(IF(AND(I368&gt;=58001,I368&lt;=59501),"Kraj Vysočina",(IF(AND(I368&gt;=67401,I368&lt;=67602),"Kraj Vysočina",(IF(AND(I368&gt;=40001,I368&lt;=44101),"Ústecký kraj",(IF(AND(I368&gt;=46001,I368&lt;=47201),"Liberecký kraj",(IF(AND(I368&gt;=51202,I368&lt;=51401),"Liberecký kraj",(IF(AND(I368&gt;=53002,I368&lt;=53976),"Pardubický kraj",(IF(AND(I368&gt;=56002,I368&lt;=57201),"Pardubický kraj",(IF(AND(I368&gt;=60200,I368&lt;=67201),"Jihomoravský kraj",(IF(AND(I368&gt;=67801,I368&lt;=68501),"Jihomoravský kraj",(IF(AND(I368&gt;=69002,I368&lt;=69801),"Jihomoravský kraj",(IF(AND(I368&gt;=68601,I368&lt;=68801),"Zlínský kraj",(IF(AND(I368&gt;=75501,I368&lt;=76901),"Zlínský kraj",(IF(AND(I368&gt;=70030,I368&lt;=74901),"Moravskoslezský kraj",(IF(AND(I368&gt;=75000,I368&lt;=75368),"Olomoucký kraj",(IF(AND(I368&gt;=77200,I368&lt;=79862),"Olomoucký kraj",(IF(AND(I368&gt;=50011,I368&lt;=50301),"Královéhradecký kraj",(IF(AND(I368&gt;=54301,I368&lt;=54303),"Královéhradecký kraj","0")))))))))))))))))))))))))))))))))))))))))))))))</f>
        <v>Praha</v>
      </c>
      <c r="AB368" t="s">
        <v>998</v>
      </c>
      <c r="AD368" t="s">
        <v>998</v>
      </c>
      <c r="AE368" t="s">
        <v>998</v>
      </c>
      <c r="AF368" t="s">
        <v>998</v>
      </c>
      <c r="AG368" s="107">
        <v>300</v>
      </c>
      <c r="AH368" s="107">
        <v>0</v>
      </c>
      <c r="AI368" s="107">
        <v>0</v>
      </c>
      <c r="AJ368" t="s">
        <v>999</v>
      </c>
      <c r="AK368" s="106">
        <v>44921</v>
      </c>
    </row>
    <row r="369" spans="1:37" x14ac:dyDescent="0.45">
      <c r="A369" t="s">
        <v>1264</v>
      </c>
      <c r="B369" t="s">
        <v>2970</v>
      </c>
      <c r="C369" t="s">
        <v>1002</v>
      </c>
      <c r="D369" t="s">
        <v>2971</v>
      </c>
      <c r="E369" t="s">
        <v>992</v>
      </c>
      <c r="F369" t="s">
        <v>2972</v>
      </c>
      <c r="G369">
        <v>240</v>
      </c>
      <c r="H369" t="s">
        <v>1057</v>
      </c>
      <c r="I369">
        <v>14000</v>
      </c>
      <c r="K369" t="s">
        <v>2973</v>
      </c>
      <c r="L369" s="106">
        <v>28427</v>
      </c>
      <c r="M369">
        <v>13011040</v>
      </c>
      <c r="N369" t="s">
        <v>996</v>
      </c>
      <c r="O369" t="s">
        <v>12</v>
      </c>
      <c r="P369" t="s">
        <v>997</v>
      </c>
      <c r="R369" s="109" t="str">
        <f>IF(OR(P369="SB",Q369="SB"),"SB",0)</f>
        <v>SB</v>
      </c>
      <c r="T369" s="110" t="s">
        <v>998</v>
      </c>
      <c r="V369" s="113" t="str">
        <f>IF(AND(I369&gt;=10000,I369&lt;=19900),"Praha",(IF(AND(I369&gt;=25001,I369&lt;=29501),"Středočeský kraj",(IF(AND(I369&gt;=30100,I369&lt;=34972),"Středočeský kraj",(IF(AND(I369&gt;=35002,I369&lt;=36271),"Karlovarský kraj",(IF(AND(I369&gt;=37001,I369&lt;=39201),"Jihočeský kraj",(IF(AND(I369&gt;=39701,I369&lt;=39901),"Jihočeský kraj",(IF(AND(I369&gt;=39301,I369&lt;=39601),"Kraj Vysočina",(IF(AND(I369&gt;=58001,I369&lt;=59501),"Kraj Vysočina",(IF(AND(I369&gt;=67401,I369&lt;=67602),"Kraj Vysočina",(IF(AND(I369&gt;=40001,I369&lt;=44101),"Ústecký kraj",(IF(AND(I369&gt;=46001,I369&lt;=47201),"Liberecký kraj",(IF(AND(I369&gt;=51202,I369&lt;=51401),"Liberecký kraj",(IF(AND(I369&gt;=53002,I369&lt;=53976),"Pardubický kraj",(IF(AND(I369&gt;=56002,I369&lt;=57201),"Pardubický kraj",(IF(AND(I369&gt;=60200,I369&lt;=67201),"Jihomoravský kraj",(IF(AND(I369&gt;=67801,I369&lt;=68501),"Jihomoravský kraj",(IF(AND(I369&gt;=69002,I369&lt;=69801),"Jihomoravský kraj",(IF(AND(I369&gt;=68601,I369&lt;=68801),"Zlínský kraj",(IF(AND(I369&gt;=75501,I369&lt;=76901),"Zlínský kraj",(IF(AND(I369&gt;=70030,I369&lt;=74901),"Moravskoslezský kraj",(IF(AND(I369&gt;=75000,I369&lt;=75368),"Olomoucký kraj",(IF(AND(I369&gt;=77200,I369&lt;=79862),"Olomoucký kraj",(IF(AND(I369&gt;=50011,I369&lt;=50301),"Královéhradecký kraj",(IF(AND(I369&gt;=54301,I369&lt;=54303),"Královéhradecký kraj","0")))))))))))))))))))))))))))))))))))))))))))))))</f>
        <v>Praha</v>
      </c>
      <c r="AB369" t="s">
        <v>998</v>
      </c>
      <c r="AD369" t="s">
        <v>998</v>
      </c>
      <c r="AE369" t="s">
        <v>998</v>
      </c>
      <c r="AF369" t="s">
        <v>998</v>
      </c>
      <c r="AG369" s="107">
        <v>0</v>
      </c>
      <c r="AH369" s="107">
        <v>0</v>
      </c>
      <c r="AI369" s="107">
        <v>0</v>
      </c>
      <c r="AJ369" t="s">
        <v>1012</v>
      </c>
    </row>
    <row r="370" spans="1:37" x14ac:dyDescent="0.45">
      <c r="A370" t="s">
        <v>1128</v>
      </c>
      <c r="B370" t="s">
        <v>3504</v>
      </c>
      <c r="C370" t="s">
        <v>990</v>
      </c>
      <c r="D370" t="s">
        <v>3505</v>
      </c>
      <c r="E370" t="s">
        <v>992</v>
      </c>
      <c r="F370" t="s">
        <v>3506</v>
      </c>
      <c r="G370">
        <v>1288</v>
      </c>
      <c r="H370" t="s">
        <v>1057</v>
      </c>
      <c r="I370">
        <v>14000</v>
      </c>
      <c r="J370" s="108">
        <v>721382953</v>
      </c>
      <c r="K370" t="s">
        <v>3507</v>
      </c>
      <c r="L370" s="106">
        <v>40712</v>
      </c>
      <c r="M370">
        <v>16036834</v>
      </c>
      <c r="N370" t="s">
        <v>2373</v>
      </c>
      <c r="O370" t="s">
        <v>1023</v>
      </c>
      <c r="P370" t="s">
        <v>997</v>
      </c>
      <c r="R370" s="109" t="str">
        <f>IF(OR(P370="SB",Q370="SB"),"SB",0)</f>
        <v>SB</v>
      </c>
      <c r="T370" s="110" t="s">
        <v>998</v>
      </c>
      <c r="V370" s="113" t="str">
        <f>IF(AND(I370&gt;=10000,I370&lt;=19900),"Praha",(IF(AND(I370&gt;=25001,I370&lt;=29501),"Středočeský kraj",(IF(AND(I370&gt;=30100,I370&lt;=34972),"Středočeský kraj",(IF(AND(I370&gt;=35002,I370&lt;=36271),"Karlovarský kraj",(IF(AND(I370&gt;=37001,I370&lt;=39201),"Jihočeský kraj",(IF(AND(I370&gt;=39701,I370&lt;=39901),"Jihočeský kraj",(IF(AND(I370&gt;=39301,I370&lt;=39601),"Kraj Vysočina",(IF(AND(I370&gt;=58001,I370&lt;=59501),"Kraj Vysočina",(IF(AND(I370&gt;=67401,I370&lt;=67602),"Kraj Vysočina",(IF(AND(I370&gt;=40001,I370&lt;=44101),"Ústecký kraj",(IF(AND(I370&gt;=46001,I370&lt;=47201),"Liberecký kraj",(IF(AND(I370&gt;=51202,I370&lt;=51401),"Liberecký kraj",(IF(AND(I370&gt;=53002,I370&lt;=53976),"Pardubický kraj",(IF(AND(I370&gt;=56002,I370&lt;=57201),"Pardubický kraj",(IF(AND(I370&gt;=60200,I370&lt;=67201),"Jihomoravský kraj",(IF(AND(I370&gt;=67801,I370&lt;=68501),"Jihomoravský kraj",(IF(AND(I370&gt;=69002,I370&lt;=69801),"Jihomoravský kraj",(IF(AND(I370&gt;=68601,I370&lt;=68801),"Zlínský kraj",(IF(AND(I370&gt;=75501,I370&lt;=76901),"Zlínský kraj",(IF(AND(I370&gt;=70030,I370&lt;=74901),"Moravskoslezský kraj",(IF(AND(I370&gt;=75000,I370&lt;=75368),"Olomoucký kraj",(IF(AND(I370&gt;=77200,I370&lt;=79862),"Olomoucký kraj",(IF(AND(I370&gt;=50011,I370&lt;=50301),"Královéhradecký kraj",(IF(AND(I370&gt;=54301,I370&lt;=54303),"Královéhradecký kraj","0")))))))))))))))))))))))))))))))))))))))))))))))</f>
        <v>Praha</v>
      </c>
      <c r="AB370" t="s">
        <v>998</v>
      </c>
      <c r="AD370" t="s">
        <v>998</v>
      </c>
      <c r="AE370" t="s">
        <v>998</v>
      </c>
      <c r="AF370" t="s">
        <v>998</v>
      </c>
      <c r="AG370" s="107">
        <v>300</v>
      </c>
      <c r="AH370" s="107">
        <v>0</v>
      </c>
      <c r="AI370" s="107">
        <v>0</v>
      </c>
      <c r="AJ370" t="s">
        <v>999</v>
      </c>
      <c r="AK370" s="106">
        <v>44917</v>
      </c>
    </row>
    <row r="371" spans="1:37" x14ac:dyDescent="0.45">
      <c r="A371" t="s">
        <v>1416</v>
      </c>
      <c r="B371" t="s">
        <v>3675</v>
      </c>
      <c r="C371" t="s">
        <v>990</v>
      </c>
      <c r="D371" t="s">
        <v>3676</v>
      </c>
      <c r="E371" t="s">
        <v>992</v>
      </c>
      <c r="F371" t="s">
        <v>3677</v>
      </c>
      <c r="G371">
        <v>130</v>
      </c>
      <c r="H371" t="s">
        <v>12</v>
      </c>
      <c r="I371">
        <v>14000</v>
      </c>
      <c r="K371" t="s">
        <v>3678</v>
      </c>
      <c r="L371" s="106">
        <v>31242</v>
      </c>
      <c r="M371">
        <v>13417834</v>
      </c>
      <c r="N371" t="s">
        <v>996</v>
      </c>
      <c r="O371" t="s">
        <v>12</v>
      </c>
      <c r="P371" t="s">
        <v>997</v>
      </c>
      <c r="R371" s="109" t="str">
        <f>IF(OR(P371="SB",Q371="SB"),"SB",0)</f>
        <v>SB</v>
      </c>
      <c r="T371" s="110" t="s">
        <v>998</v>
      </c>
      <c r="V371" s="113" t="str">
        <f>IF(AND(I371&gt;=10000,I371&lt;=19900),"Praha",(IF(AND(I371&gt;=25001,I371&lt;=29501),"Středočeský kraj",(IF(AND(I371&gt;=30100,I371&lt;=34972),"Středočeský kraj",(IF(AND(I371&gt;=35002,I371&lt;=36271),"Karlovarský kraj",(IF(AND(I371&gt;=37001,I371&lt;=39201),"Jihočeský kraj",(IF(AND(I371&gt;=39701,I371&lt;=39901),"Jihočeský kraj",(IF(AND(I371&gt;=39301,I371&lt;=39601),"Kraj Vysočina",(IF(AND(I371&gt;=58001,I371&lt;=59501),"Kraj Vysočina",(IF(AND(I371&gt;=67401,I371&lt;=67602),"Kraj Vysočina",(IF(AND(I371&gt;=40001,I371&lt;=44101),"Ústecký kraj",(IF(AND(I371&gt;=46001,I371&lt;=47201),"Liberecký kraj",(IF(AND(I371&gt;=51202,I371&lt;=51401),"Liberecký kraj",(IF(AND(I371&gt;=53002,I371&lt;=53976),"Pardubický kraj",(IF(AND(I371&gt;=56002,I371&lt;=57201),"Pardubický kraj",(IF(AND(I371&gt;=60200,I371&lt;=67201),"Jihomoravský kraj",(IF(AND(I371&gt;=67801,I371&lt;=68501),"Jihomoravský kraj",(IF(AND(I371&gt;=69002,I371&lt;=69801),"Jihomoravský kraj",(IF(AND(I371&gt;=68601,I371&lt;=68801),"Zlínský kraj",(IF(AND(I371&gt;=75501,I371&lt;=76901),"Zlínský kraj",(IF(AND(I371&gt;=70030,I371&lt;=74901),"Moravskoslezský kraj",(IF(AND(I371&gt;=75000,I371&lt;=75368),"Olomoucký kraj",(IF(AND(I371&gt;=77200,I371&lt;=79862),"Olomoucký kraj",(IF(AND(I371&gt;=50011,I371&lt;=50301),"Královéhradecký kraj",(IF(AND(I371&gt;=54301,I371&lt;=54303),"Královéhradecký kraj","0")))))))))))))))))))))))))))))))))))))))))))))))</f>
        <v>Praha</v>
      </c>
      <c r="AB371" t="s">
        <v>998</v>
      </c>
      <c r="AD371" t="s">
        <v>998</v>
      </c>
      <c r="AE371" t="s">
        <v>998</v>
      </c>
      <c r="AF371" t="s">
        <v>998</v>
      </c>
      <c r="AG371" s="107">
        <v>0</v>
      </c>
      <c r="AH371" s="107">
        <v>0</v>
      </c>
      <c r="AI371" s="107">
        <v>0</v>
      </c>
      <c r="AJ371" t="s">
        <v>1012</v>
      </c>
    </row>
    <row r="372" spans="1:37" x14ac:dyDescent="0.45">
      <c r="A372" t="s">
        <v>1149</v>
      </c>
      <c r="B372" t="s">
        <v>3915</v>
      </c>
      <c r="C372" t="s">
        <v>990</v>
      </c>
      <c r="D372" t="s">
        <v>3916</v>
      </c>
      <c r="E372" t="s">
        <v>992</v>
      </c>
      <c r="F372" t="s">
        <v>1110</v>
      </c>
      <c r="G372">
        <v>8</v>
      </c>
      <c r="H372" t="s">
        <v>1057</v>
      </c>
      <c r="I372">
        <v>14000</v>
      </c>
      <c r="K372" t="s">
        <v>3917</v>
      </c>
      <c r="L372" s="106">
        <v>16066</v>
      </c>
      <c r="M372">
        <v>12982647</v>
      </c>
      <c r="N372" t="s">
        <v>996</v>
      </c>
      <c r="O372" t="s">
        <v>12</v>
      </c>
      <c r="P372" t="s">
        <v>997</v>
      </c>
      <c r="R372" s="109" t="str">
        <f>IF(OR(P372="SB",Q372="SB"),"SB",0)</f>
        <v>SB</v>
      </c>
      <c r="T372" s="110" t="s">
        <v>998</v>
      </c>
      <c r="V372" s="113" t="str">
        <f>IF(AND(I372&gt;=10000,I372&lt;=19900),"Praha",(IF(AND(I372&gt;=25001,I372&lt;=29501),"Středočeský kraj",(IF(AND(I372&gt;=30100,I372&lt;=34972),"Středočeský kraj",(IF(AND(I372&gt;=35002,I372&lt;=36271),"Karlovarský kraj",(IF(AND(I372&gt;=37001,I372&lt;=39201),"Jihočeský kraj",(IF(AND(I372&gt;=39701,I372&lt;=39901),"Jihočeský kraj",(IF(AND(I372&gt;=39301,I372&lt;=39601),"Kraj Vysočina",(IF(AND(I372&gt;=58001,I372&lt;=59501),"Kraj Vysočina",(IF(AND(I372&gt;=67401,I372&lt;=67602),"Kraj Vysočina",(IF(AND(I372&gt;=40001,I372&lt;=44101),"Ústecký kraj",(IF(AND(I372&gt;=46001,I372&lt;=47201),"Liberecký kraj",(IF(AND(I372&gt;=51202,I372&lt;=51401),"Liberecký kraj",(IF(AND(I372&gt;=53002,I372&lt;=53976),"Pardubický kraj",(IF(AND(I372&gt;=56002,I372&lt;=57201),"Pardubický kraj",(IF(AND(I372&gt;=60200,I372&lt;=67201),"Jihomoravský kraj",(IF(AND(I372&gt;=67801,I372&lt;=68501),"Jihomoravský kraj",(IF(AND(I372&gt;=69002,I372&lt;=69801),"Jihomoravský kraj",(IF(AND(I372&gt;=68601,I372&lt;=68801),"Zlínský kraj",(IF(AND(I372&gt;=75501,I372&lt;=76901),"Zlínský kraj",(IF(AND(I372&gt;=70030,I372&lt;=74901),"Moravskoslezský kraj",(IF(AND(I372&gt;=75000,I372&lt;=75368),"Olomoucký kraj",(IF(AND(I372&gt;=77200,I372&lt;=79862),"Olomoucký kraj",(IF(AND(I372&gt;=50011,I372&lt;=50301),"Královéhradecký kraj",(IF(AND(I372&gt;=54301,I372&lt;=54303),"Královéhradecký kraj","0")))))))))))))))))))))))))))))))))))))))))))))))</f>
        <v>Praha</v>
      </c>
      <c r="AB372" t="s">
        <v>998</v>
      </c>
      <c r="AD372" t="s">
        <v>998</v>
      </c>
      <c r="AE372" t="s">
        <v>998</v>
      </c>
      <c r="AF372" t="s">
        <v>998</v>
      </c>
      <c r="AG372" s="107">
        <v>0</v>
      </c>
      <c r="AH372" s="107">
        <v>0</v>
      </c>
      <c r="AI372" s="107">
        <v>0</v>
      </c>
      <c r="AJ372" t="s">
        <v>1012</v>
      </c>
    </row>
    <row r="373" spans="1:37" x14ac:dyDescent="0.45">
      <c r="A373" t="s">
        <v>1087</v>
      </c>
      <c r="B373" t="s">
        <v>4354</v>
      </c>
      <c r="C373" t="s">
        <v>990</v>
      </c>
      <c r="D373" t="s">
        <v>4355</v>
      </c>
      <c r="E373" t="s">
        <v>992</v>
      </c>
      <c r="F373" t="s">
        <v>4356</v>
      </c>
      <c r="G373">
        <v>1408</v>
      </c>
      <c r="H373" t="s">
        <v>1057</v>
      </c>
      <c r="I373">
        <v>14000</v>
      </c>
      <c r="K373" t="s">
        <v>4357</v>
      </c>
      <c r="L373" s="106">
        <v>29085</v>
      </c>
      <c r="M373">
        <v>14845855</v>
      </c>
      <c r="N373" t="s">
        <v>2637</v>
      </c>
      <c r="O373" t="s">
        <v>1050</v>
      </c>
      <c r="P373" t="s">
        <v>997</v>
      </c>
      <c r="R373" s="109" t="str">
        <f>IF(OR(P373="SB",Q373="SB"),"SB",0)</f>
        <v>SB</v>
      </c>
      <c r="T373" s="110" t="s">
        <v>998</v>
      </c>
      <c r="V373" s="113" t="str">
        <f>IF(AND(I373&gt;=10000,I373&lt;=19900),"Praha",(IF(AND(I373&gt;=25001,I373&lt;=29501),"Středočeský kraj",(IF(AND(I373&gt;=30100,I373&lt;=34972),"Středočeský kraj",(IF(AND(I373&gt;=35002,I373&lt;=36271),"Karlovarský kraj",(IF(AND(I373&gt;=37001,I373&lt;=39201),"Jihočeský kraj",(IF(AND(I373&gt;=39701,I373&lt;=39901),"Jihočeský kraj",(IF(AND(I373&gt;=39301,I373&lt;=39601),"Kraj Vysočina",(IF(AND(I373&gt;=58001,I373&lt;=59501),"Kraj Vysočina",(IF(AND(I373&gt;=67401,I373&lt;=67602),"Kraj Vysočina",(IF(AND(I373&gt;=40001,I373&lt;=44101),"Ústecký kraj",(IF(AND(I373&gt;=46001,I373&lt;=47201),"Liberecký kraj",(IF(AND(I373&gt;=51202,I373&lt;=51401),"Liberecký kraj",(IF(AND(I373&gt;=53002,I373&lt;=53976),"Pardubický kraj",(IF(AND(I373&gt;=56002,I373&lt;=57201),"Pardubický kraj",(IF(AND(I373&gt;=60200,I373&lt;=67201),"Jihomoravský kraj",(IF(AND(I373&gt;=67801,I373&lt;=68501),"Jihomoravský kraj",(IF(AND(I373&gt;=69002,I373&lt;=69801),"Jihomoravský kraj",(IF(AND(I373&gt;=68601,I373&lt;=68801),"Zlínský kraj",(IF(AND(I373&gt;=75501,I373&lt;=76901),"Zlínský kraj",(IF(AND(I373&gt;=70030,I373&lt;=74901),"Moravskoslezský kraj",(IF(AND(I373&gt;=75000,I373&lt;=75368),"Olomoucký kraj",(IF(AND(I373&gt;=77200,I373&lt;=79862),"Olomoucký kraj",(IF(AND(I373&gt;=50011,I373&lt;=50301),"Královéhradecký kraj",(IF(AND(I373&gt;=54301,I373&lt;=54303),"Královéhradecký kraj","0")))))))))))))))))))))))))))))))))))))))))))))))</f>
        <v>Praha</v>
      </c>
      <c r="AB373" t="s">
        <v>998</v>
      </c>
      <c r="AD373" t="s">
        <v>998</v>
      </c>
      <c r="AE373" t="s">
        <v>998</v>
      </c>
      <c r="AF373" t="s">
        <v>998</v>
      </c>
      <c r="AG373" s="107">
        <v>300</v>
      </c>
      <c r="AH373" s="107">
        <v>0</v>
      </c>
      <c r="AI373" s="107">
        <v>0</v>
      </c>
      <c r="AJ373" t="s">
        <v>999</v>
      </c>
      <c r="AK373" s="106">
        <v>44920</v>
      </c>
    </row>
    <row r="374" spans="1:37" x14ac:dyDescent="0.45">
      <c r="A374" t="s">
        <v>1224</v>
      </c>
      <c r="B374" t="s">
        <v>4544</v>
      </c>
      <c r="C374" t="s">
        <v>1002</v>
      </c>
      <c r="D374" t="s">
        <v>4545</v>
      </c>
      <c r="E374" t="s">
        <v>992</v>
      </c>
      <c r="F374" t="s">
        <v>2708</v>
      </c>
      <c r="G374">
        <v>286</v>
      </c>
      <c r="H374" t="s">
        <v>1057</v>
      </c>
      <c r="I374">
        <v>14000</v>
      </c>
      <c r="K374" t="s">
        <v>4546</v>
      </c>
      <c r="L374" s="106">
        <v>25851</v>
      </c>
      <c r="M374">
        <v>13016595</v>
      </c>
      <c r="N374" t="s">
        <v>996</v>
      </c>
      <c r="O374" t="s">
        <v>12</v>
      </c>
      <c r="P374" t="s">
        <v>997</v>
      </c>
      <c r="R374" s="109" t="str">
        <f>IF(OR(P374="SB",Q374="SB"),"SB",0)</f>
        <v>SB</v>
      </c>
      <c r="T374" s="110" t="s">
        <v>998</v>
      </c>
      <c r="V374" s="113" t="str">
        <f>IF(AND(I374&gt;=10000,I374&lt;=19900),"Praha",(IF(AND(I374&gt;=25001,I374&lt;=29501),"Středočeský kraj",(IF(AND(I374&gt;=30100,I374&lt;=34972),"Středočeský kraj",(IF(AND(I374&gt;=35002,I374&lt;=36271),"Karlovarský kraj",(IF(AND(I374&gt;=37001,I374&lt;=39201),"Jihočeský kraj",(IF(AND(I374&gt;=39701,I374&lt;=39901),"Jihočeský kraj",(IF(AND(I374&gt;=39301,I374&lt;=39601),"Kraj Vysočina",(IF(AND(I374&gt;=58001,I374&lt;=59501),"Kraj Vysočina",(IF(AND(I374&gt;=67401,I374&lt;=67602),"Kraj Vysočina",(IF(AND(I374&gt;=40001,I374&lt;=44101),"Ústecký kraj",(IF(AND(I374&gt;=46001,I374&lt;=47201),"Liberecký kraj",(IF(AND(I374&gt;=51202,I374&lt;=51401),"Liberecký kraj",(IF(AND(I374&gt;=53002,I374&lt;=53976),"Pardubický kraj",(IF(AND(I374&gt;=56002,I374&lt;=57201),"Pardubický kraj",(IF(AND(I374&gt;=60200,I374&lt;=67201),"Jihomoravský kraj",(IF(AND(I374&gt;=67801,I374&lt;=68501),"Jihomoravský kraj",(IF(AND(I374&gt;=69002,I374&lt;=69801),"Jihomoravský kraj",(IF(AND(I374&gt;=68601,I374&lt;=68801),"Zlínský kraj",(IF(AND(I374&gt;=75501,I374&lt;=76901),"Zlínský kraj",(IF(AND(I374&gt;=70030,I374&lt;=74901),"Moravskoslezský kraj",(IF(AND(I374&gt;=75000,I374&lt;=75368),"Olomoucký kraj",(IF(AND(I374&gt;=77200,I374&lt;=79862),"Olomoucký kraj",(IF(AND(I374&gt;=50011,I374&lt;=50301),"Královéhradecký kraj",(IF(AND(I374&gt;=54301,I374&lt;=54303),"Královéhradecký kraj","0")))))))))))))))))))))))))))))))))))))))))))))))</f>
        <v>Praha</v>
      </c>
      <c r="AB374" t="s">
        <v>998</v>
      </c>
      <c r="AD374" t="s">
        <v>998</v>
      </c>
      <c r="AE374" t="s">
        <v>998</v>
      </c>
      <c r="AF374" t="s">
        <v>998</v>
      </c>
      <c r="AG374" s="107">
        <v>0</v>
      </c>
      <c r="AH374" s="107">
        <v>0</v>
      </c>
      <c r="AI374" s="107">
        <v>0</v>
      </c>
      <c r="AJ374" t="s">
        <v>1012</v>
      </c>
    </row>
    <row r="375" spans="1:37" x14ac:dyDescent="0.45">
      <c r="A375" t="s">
        <v>1079</v>
      </c>
      <c r="B375" t="s">
        <v>4897</v>
      </c>
      <c r="C375" t="s">
        <v>990</v>
      </c>
      <c r="D375" t="s">
        <v>4898</v>
      </c>
      <c r="E375" t="s">
        <v>992</v>
      </c>
      <c r="F375" t="s">
        <v>4899</v>
      </c>
      <c r="G375">
        <v>1183</v>
      </c>
      <c r="H375" t="s">
        <v>1057</v>
      </c>
      <c r="I375">
        <v>14000</v>
      </c>
      <c r="K375" t="s">
        <v>4900</v>
      </c>
      <c r="L375" s="106">
        <v>32493</v>
      </c>
      <c r="M375">
        <v>12919393</v>
      </c>
      <c r="N375" t="s">
        <v>996</v>
      </c>
      <c r="O375" t="s">
        <v>12</v>
      </c>
      <c r="P375" t="s">
        <v>997</v>
      </c>
      <c r="R375" s="109" t="str">
        <f>IF(OR(P375="SB",Q375="SB"),"SB",0)</f>
        <v>SB</v>
      </c>
      <c r="T375" s="110" t="s">
        <v>998</v>
      </c>
      <c r="V375" s="113" t="str">
        <f>IF(AND(I375&gt;=10000,I375&lt;=19900),"Praha",(IF(AND(I375&gt;=25001,I375&lt;=29501),"Středočeský kraj",(IF(AND(I375&gt;=30100,I375&lt;=34972),"Středočeský kraj",(IF(AND(I375&gt;=35002,I375&lt;=36271),"Karlovarský kraj",(IF(AND(I375&gt;=37001,I375&lt;=39201),"Jihočeský kraj",(IF(AND(I375&gt;=39701,I375&lt;=39901),"Jihočeský kraj",(IF(AND(I375&gt;=39301,I375&lt;=39601),"Kraj Vysočina",(IF(AND(I375&gt;=58001,I375&lt;=59501),"Kraj Vysočina",(IF(AND(I375&gt;=67401,I375&lt;=67602),"Kraj Vysočina",(IF(AND(I375&gt;=40001,I375&lt;=44101),"Ústecký kraj",(IF(AND(I375&gt;=46001,I375&lt;=47201),"Liberecký kraj",(IF(AND(I375&gt;=51202,I375&lt;=51401),"Liberecký kraj",(IF(AND(I375&gt;=53002,I375&lt;=53976),"Pardubický kraj",(IF(AND(I375&gt;=56002,I375&lt;=57201),"Pardubický kraj",(IF(AND(I375&gt;=60200,I375&lt;=67201),"Jihomoravský kraj",(IF(AND(I375&gt;=67801,I375&lt;=68501),"Jihomoravský kraj",(IF(AND(I375&gt;=69002,I375&lt;=69801),"Jihomoravský kraj",(IF(AND(I375&gt;=68601,I375&lt;=68801),"Zlínský kraj",(IF(AND(I375&gt;=75501,I375&lt;=76901),"Zlínský kraj",(IF(AND(I375&gt;=70030,I375&lt;=74901),"Moravskoslezský kraj",(IF(AND(I375&gt;=75000,I375&lt;=75368),"Olomoucký kraj",(IF(AND(I375&gt;=77200,I375&lt;=79862),"Olomoucký kraj",(IF(AND(I375&gt;=50011,I375&lt;=50301),"Královéhradecký kraj",(IF(AND(I375&gt;=54301,I375&lt;=54303),"Královéhradecký kraj","0")))))))))))))))))))))))))))))))))))))))))))))))</f>
        <v>Praha</v>
      </c>
      <c r="AB375" t="s">
        <v>998</v>
      </c>
      <c r="AD375" t="s">
        <v>998</v>
      </c>
      <c r="AE375" t="s">
        <v>998</v>
      </c>
      <c r="AF375" t="s">
        <v>998</v>
      </c>
      <c r="AG375" s="107">
        <v>0</v>
      </c>
      <c r="AH375" s="107">
        <v>0</v>
      </c>
      <c r="AI375" s="107">
        <v>0</v>
      </c>
      <c r="AJ375" t="s">
        <v>1012</v>
      </c>
    </row>
    <row r="376" spans="1:37" x14ac:dyDescent="0.45">
      <c r="A376" t="s">
        <v>3785</v>
      </c>
      <c r="B376" t="s">
        <v>5745</v>
      </c>
      <c r="C376" t="s">
        <v>1002</v>
      </c>
      <c r="D376" t="s">
        <v>5746</v>
      </c>
      <c r="E376" t="s">
        <v>992</v>
      </c>
      <c r="F376" t="s">
        <v>5747</v>
      </c>
      <c r="G376">
        <v>10</v>
      </c>
      <c r="H376" t="s">
        <v>12</v>
      </c>
      <c r="I376">
        <v>14000</v>
      </c>
      <c r="K376" t="s">
        <v>5748</v>
      </c>
      <c r="L376" s="106">
        <v>33643</v>
      </c>
      <c r="M376">
        <v>13418238</v>
      </c>
      <c r="N376" t="s">
        <v>996</v>
      </c>
      <c r="O376" t="s">
        <v>12</v>
      </c>
      <c r="P376" t="s">
        <v>997</v>
      </c>
      <c r="R376" s="109" t="str">
        <f>IF(OR(P376="SB",Q376="SB"),"SB",0)</f>
        <v>SB</v>
      </c>
      <c r="T376" s="110" t="s">
        <v>998</v>
      </c>
      <c r="V376" s="113" t="str">
        <f>IF(AND(I376&gt;=10000,I376&lt;=19900),"Praha",(IF(AND(I376&gt;=25001,I376&lt;=29501),"Středočeský kraj",(IF(AND(I376&gt;=30100,I376&lt;=34972),"Středočeský kraj",(IF(AND(I376&gt;=35002,I376&lt;=36271),"Karlovarský kraj",(IF(AND(I376&gt;=37001,I376&lt;=39201),"Jihočeský kraj",(IF(AND(I376&gt;=39701,I376&lt;=39901),"Jihočeský kraj",(IF(AND(I376&gt;=39301,I376&lt;=39601),"Kraj Vysočina",(IF(AND(I376&gt;=58001,I376&lt;=59501),"Kraj Vysočina",(IF(AND(I376&gt;=67401,I376&lt;=67602),"Kraj Vysočina",(IF(AND(I376&gt;=40001,I376&lt;=44101),"Ústecký kraj",(IF(AND(I376&gt;=46001,I376&lt;=47201),"Liberecký kraj",(IF(AND(I376&gt;=51202,I376&lt;=51401),"Liberecký kraj",(IF(AND(I376&gt;=53002,I376&lt;=53976),"Pardubický kraj",(IF(AND(I376&gt;=56002,I376&lt;=57201),"Pardubický kraj",(IF(AND(I376&gt;=60200,I376&lt;=67201),"Jihomoravský kraj",(IF(AND(I376&gt;=67801,I376&lt;=68501),"Jihomoravský kraj",(IF(AND(I376&gt;=69002,I376&lt;=69801),"Jihomoravský kraj",(IF(AND(I376&gt;=68601,I376&lt;=68801),"Zlínský kraj",(IF(AND(I376&gt;=75501,I376&lt;=76901),"Zlínský kraj",(IF(AND(I376&gt;=70030,I376&lt;=74901),"Moravskoslezský kraj",(IF(AND(I376&gt;=75000,I376&lt;=75368),"Olomoucký kraj",(IF(AND(I376&gt;=77200,I376&lt;=79862),"Olomoucký kraj",(IF(AND(I376&gt;=50011,I376&lt;=50301),"Královéhradecký kraj",(IF(AND(I376&gt;=54301,I376&lt;=54303),"Královéhradecký kraj","0")))))))))))))))))))))))))))))))))))))))))))))))</f>
        <v>Praha</v>
      </c>
      <c r="AB376" t="s">
        <v>998</v>
      </c>
      <c r="AD376" t="s">
        <v>998</v>
      </c>
      <c r="AE376" t="s">
        <v>998</v>
      </c>
      <c r="AF376" t="s">
        <v>998</v>
      </c>
      <c r="AG376" s="107">
        <v>0</v>
      </c>
      <c r="AH376" s="107">
        <v>0</v>
      </c>
      <c r="AI376" s="107">
        <v>0</v>
      </c>
      <c r="AJ376" t="s">
        <v>1012</v>
      </c>
    </row>
    <row r="377" spans="1:37" x14ac:dyDescent="0.45">
      <c r="A377" t="s">
        <v>1007</v>
      </c>
      <c r="B377" t="s">
        <v>5799</v>
      </c>
      <c r="C377" t="s">
        <v>990</v>
      </c>
      <c r="D377" t="s">
        <v>5800</v>
      </c>
      <c r="E377" t="s">
        <v>992</v>
      </c>
      <c r="F377" t="s">
        <v>5801</v>
      </c>
      <c r="G377">
        <v>15</v>
      </c>
      <c r="H377" t="s">
        <v>12</v>
      </c>
      <c r="I377">
        <v>14000</v>
      </c>
      <c r="K377" t="s">
        <v>5802</v>
      </c>
      <c r="L377" s="106">
        <v>30625</v>
      </c>
      <c r="M377">
        <v>13417632</v>
      </c>
      <c r="N377" t="s">
        <v>996</v>
      </c>
      <c r="O377" t="s">
        <v>12</v>
      </c>
      <c r="P377" t="s">
        <v>997</v>
      </c>
      <c r="R377" s="109" t="str">
        <f>IF(OR(P377="SB",Q377="SB"),"SB",0)</f>
        <v>SB</v>
      </c>
      <c r="T377" s="110" t="s">
        <v>998</v>
      </c>
      <c r="V377" s="113" t="str">
        <f>IF(AND(I377&gt;=10000,I377&lt;=19900),"Praha",(IF(AND(I377&gt;=25001,I377&lt;=29501),"Středočeský kraj",(IF(AND(I377&gt;=30100,I377&lt;=34972),"Středočeský kraj",(IF(AND(I377&gt;=35002,I377&lt;=36271),"Karlovarský kraj",(IF(AND(I377&gt;=37001,I377&lt;=39201),"Jihočeský kraj",(IF(AND(I377&gt;=39701,I377&lt;=39901),"Jihočeský kraj",(IF(AND(I377&gt;=39301,I377&lt;=39601),"Kraj Vysočina",(IF(AND(I377&gt;=58001,I377&lt;=59501),"Kraj Vysočina",(IF(AND(I377&gt;=67401,I377&lt;=67602),"Kraj Vysočina",(IF(AND(I377&gt;=40001,I377&lt;=44101),"Ústecký kraj",(IF(AND(I377&gt;=46001,I377&lt;=47201),"Liberecký kraj",(IF(AND(I377&gt;=51202,I377&lt;=51401),"Liberecký kraj",(IF(AND(I377&gt;=53002,I377&lt;=53976),"Pardubický kraj",(IF(AND(I377&gt;=56002,I377&lt;=57201),"Pardubický kraj",(IF(AND(I377&gt;=60200,I377&lt;=67201),"Jihomoravský kraj",(IF(AND(I377&gt;=67801,I377&lt;=68501),"Jihomoravský kraj",(IF(AND(I377&gt;=69002,I377&lt;=69801),"Jihomoravský kraj",(IF(AND(I377&gt;=68601,I377&lt;=68801),"Zlínský kraj",(IF(AND(I377&gt;=75501,I377&lt;=76901),"Zlínský kraj",(IF(AND(I377&gt;=70030,I377&lt;=74901),"Moravskoslezský kraj",(IF(AND(I377&gt;=75000,I377&lt;=75368),"Olomoucký kraj",(IF(AND(I377&gt;=77200,I377&lt;=79862),"Olomoucký kraj",(IF(AND(I377&gt;=50011,I377&lt;=50301),"Královéhradecký kraj",(IF(AND(I377&gt;=54301,I377&lt;=54303),"Královéhradecký kraj","0")))))))))))))))))))))))))))))))))))))))))))))))</f>
        <v>Praha</v>
      </c>
      <c r="AB377" t="s">
        <v>998</v>
      </c>
      <c r="AD377" t="s">
        <v>998</v>
      </c>
      <c r="AE377" t="s">
        <v>998</v>
      </c>
      <c r="AF377" t="s">
        <v>998</v>
      </c>
      <c r="AG377" s="107">
        <v>0</v>
      </c>
      <c r="AH377" s="107">
        <v>0</v>
      </c>
      <c r="AI377" s="107">
        <v>0</v>
      </c>
      <c r="AJ377" t="s">
        <v>1012</v>
      </c>
    </row>
    <row r="378" spans="1:37" x14ac:dyDescent="0.45">
      <c r="A378" t="s">
        <v>3405</v>
      </c>
      <c r="B378" t="s">
        <v>5902</v>
      </c>
      <c r="C378" t="s">
        <v>1002</v>
      </c>
      <c r="D378" t="s">
        <v>5903</v>
      </c>
      <c r="E378" t="s">
        <v>992</v>
      </c>
      <c r="F378" t="s">
        <v>5904</v>
      </c>
      <c r="G378">
        <v>2075</v>
      </c>
      <c r="H378" t="s">
        <v>1057</v>
      </c>
      <c r="I378">
        <v>14000</v>
      </c>
      <c r="K378" t="s">
        <v>5905</v>
      </c>
      <c r="L378" s="106">
        <v>31708</v>
      </c>
      <c r="M378">
        <v>15641457</v>
      </c>
      <c r="N378" t="s">
        <v>5901</v>
      </c>
      <c r="O378" t="s">
        <v>12</v>
      </c>
      <c r="P378" t="s">
        <v>997</v>
      </c>
      <c r="R378" s="109" t="str">
        <f>IF(OR(P378="SB",Q378="SB"),"SB",0)</f>
        <v>SB</v>
      </c>
      <c r="T378" s="110" t="s">
        <v>998</v>
      </c>
      <c r="V378" s="113" t="str">
        <f>IF(AND(I378&gt;=10000,I378&lt;=19900),"Praha",(IF(AND(I378&gt;=25001,I378&lt;=29501),"Středočeský kraj",(IF(AND(I378&gt;=30100,I378&lt;=34972),"Středočeský kraj",(IF(AND(I378&gt;=35002,I378&lt;=36271),"Karlovarský kraj",(IF(AND(I378&gt;=37001,I378&lt;=39201),"Jihočeský kraj",(IF(AND(I378&gt;=39701,I378&lt;=39901),"Jihočeský kraj",(IF(AND(I378&gt;=39301,I378&lt;=39601),"Kraj Vysočina",(IF(AND(I378&gt;=58001,I378&lt;=59501),"Kraj Vysočina",(IF(AND(I378&gt;=67401,I378&lt;=67602),"Kraj Vysočina",(IF(AND(I378&gt;=40001,I378&lt;=44101),"Ústecký kraj",(IF(AND(I378&gt;=46001,I378&lt;=47201),"Liberecký kraj",(IF(AND(I378&gt;=51202,I378&lt;=51401),"Liberecký kraj",(IF(AND(I378&gt;=53002,I378&lt;=53976),"Pardubický kraj",(IF(AND(I378&gt;=56002,I378&lt;=57201),"Pardubický kraj",(IF(AND(I378&gt;=60200,I378&lt;=67201),"Jihomoravský kraj",(IF(AND(I378&gt;=67801,I378&lt;=68501),"Jihomoravský kraj",(IF(AND(I378&gt;=69002,I378&lt;=69801),"Jihomoravský kraj",(IF(AND(I378&gt;=68601,I378&lt;=68801),"Zlínský kraj",(IF(AND(I378&gt;=75501,I378&lt;=76901),"Zlínský kraj",(IF(AND(I378&gt;=70030,I378&lt;=74901),"Moravskoslezský kraj",(IF(AND(I378&gt;=75000,I378&lt;=75368),"Olomoucký kraj",(IF(AND(I378&gt;=77200,I378&lt;=79862),"Olomoucký kraj",(IF(AND(I378&gt;=50011,I378&lt;=50301),"Královéhradecký kraj",(IF(AND(I378&gt;=54301,I378&lt;=54303),"Královéhradecký kraj","0")))))))))))))))))))))))))))))))))))))))))))))))</f>
        <v>Praha</v>
      </c>
      <c r="AB378" t="s">
        <v>998</v>
      </c>
      <c r="AD378" t="s">
        <v>998</v>
      </c>
      <c r="AE378" t="s">
        <v>998</v>
      </c>
      <c r="AF378" t="s">
        <v>998</v>
      </c>
      <c r="AG378" s="107">
        <v>300</v>
      </c>
      <c r="AH378" s="107">
        <v>0</v>
      </c>
      <c r="AI378" s="107">
        <v>0</v>
      </c>
      <c r="AJ378" t="s">
        <v>999</v>
      </c>
      <c r="AK378" s="106">
        <v>44918</v>
      </c>
    </row>
    <row r="379" spans="1:37" x14ac:dyDescent="0.45">
      <c r="A379" t="s">
        <v>1307</v>
      </c>
      <c r="B379" t="s">
        <v>6079</v>
      </c>
      <c r="C379" t="s">
        <v>1002</v>
      </c>
      <c r="D379" t="s">
        <v>6080</v>
      </c>
      <c r="E379" t="s">
        <v>992</v>
      </c>
      <c r="F379" t="s">
        <v>6081</v>
      </c>
      <c r="G379">
        <v>3193</v>
      </c>
      <c r="H379" t="s">
        <v>1057</v>
      </c>
      <c r="I379">
        <v>14000</v>
      </c>
      <c r="K379" t="s">
        <v>6082</v>
      </c>
      <c r="L379" s="106">
        <v>28559</v>
      </c>
      <c r="M379">
        <v>12976583</v>
      </c>
      <c r="N379" t="s">
        <v>996</v>
      </c>
      <c r="O379" t="s">
        <v>12</v>
      </c>
      <c r="P379" t="s">
        <v>997</v>
      </c>
      <c r="R379" s="109" t="str">
        <f>IF(OR(P379="SB",Q379="SB"),"SB",0)</f>
        <v>SB</v>
      </c>
      <c r="T379" s="110" t="s">
        <v>998</v>
      </c>
      <c r="V379" s="113" t="str">
        <f>IF(AND(I379&gt;=10000,I379&lt;=19900),"Praha",(IF(AND(I379&gt;=25001,I379&lt;=29501),"Středočeský kraj",(IF(AND(I379&gt;=30100,I379&lt;=34972),"Středočeský kraj",(IF(AND(I379&gt;=35002,I379&lt;=36271),"Karlovarský kraj",(IF(AND(I379&gt;=37001,I379&lt;=39201),"Jihočeský kraj",(IF(AND(I379&gt;=39701,I379&lt;=39901),"Jihočeský kraj",(IF(AND(I379&gt;=39301,I379&lt;=39601),"Kraj Vysočina",(IF(AND(I379&gt;=58001,I379&lt;=59501),"Kraj Vysočina",(IF(AND(I379&gt;=67401,I379&lt;=67602),"Kraj Vysočina",(IF(AND(I379&gt;=40001,I379&lt;=44101),"Ústecký kraj",(IF(AND(I379&gt;=46001,I379&lt;=47201),"Liberecký kraj",(IF(AND(I379&gt;=51202,I379&lt;=51401),"Liberecký kraj",(IF(AND(I379&gt;=53002,I379&lt;=53976),"Pardubický kraj",(IF(AND(I379&gt;=56002,I379&lt;=57201),"Pardubický kraj",(IF(AND(I379&gt;=60200,I379&lt;=67201),"Jihomoravský kraj",(IF(AND(I379&gt;=67801,I379&lt;=68501),"Jihomoravský kraj",(IF(AND(I379&gt;=69002,I379&lt;=69801),"Jihomoravský kraj",(IF(AND(I379&gt;=68601,I379&lt;=68801),"Zlínský kraj",(IF(AND(I379&gt;=75501,I379&lt;=76901),"Zlínský kraj",(IF(AND(I379&gt;=70030,I379&lt;=74901),"Moravskoslezský kraj",(IF(AND(I379&gt;=75000,I379&lt;=75368),"Olomoucký kraj",(IF(AND(I379&gt;=77200,I379&lt;=79862),"Olomoucký kraj",(IF(AND(I379&gt;=50011,I379&lt;=50301),"Královéhradecký kraj",(IF(AND(I379&gt;=54301,I379&lt;=54303),"Královéhradecký kraj","0")))))))))))))))))))))))))))))))))))))))))))))))</f>
        <v>Praha</v>
      </c>
      <c r="AB379" t="s">
        <v>998</v>
      </c>
      <c r="AD379" t="s">
        <v>998</v>
      </c>
      <c r="AE379" t="s">
        <v>998</v>
      </c>
      <c r="AF379" t="s">
        <v>998</v>
      </c>
      <c r="AG379" s="107">
        <v>0</v>
      </c>
      <c r="AH379" s="107">
        <v>0</v>
      </c>
      <c r="AI379" s="107">
        <v>0</v>
      </c>
      <c r="AJ379" t="s">
        <v>1012</v>
      </c>
    </row>
    <row r="380" spans="1:37" x14ac:dyDescent="0.45">
      <c r="A380" t="s">
        <v>1095</v>
      </c>
      <c r="B380" t="s">
        <v>6357</v>
      </c>
      <c r="C380" t="s">
        <v>990</v>
      </c>
      <c r="D380" t="s">
        <v>6362</v>
      </c>
      <c r="E380" t="s">
        <v>992</v>
      </c>
      <c r="F380" t="s">
        <v>6363</v>
      </c>
      <c r="G380">
        <v>162</v>
      </c>
      <c r="H380" t="s">
        <v>1057</v>
      </c>
      <c r="I380">
        <v>14000</v>
      </c>
      <c r="K380" t="s">
        <v>6364</v>
      </c>
      <c r="L380" s="106">
        <v>26625</v>
      </c>
      <c r="M380">
        <v>13029026</v>
      </c>
      <c r="N380" t="s">
        <v>996</v>
      </c>
      <c r="O380" t="s">
        <v>12</v>
      </c>
      <c r="P380" t="s">
        <v>997</v>
      </c>
      <c r="R380" s="109" t="str">
        <f>IF(OR(P380="SB",Q380="SB"),"SB",0)</f>
        <v>SB</v>
      </c>
      <c r="T380" s="110" t="s">
        <v>998</v>
      </c>
      <c r="V380" s="113" t="str">
        <f>IF(AND(I380&gt;=10000,I380&lt;=19900),"Praha",(IF(AND(I380&gt;=25001,I380&lt;=29501),"Středočeský kraj",(IF(AND(I380&gt;=30100,I380&lt;=34972),"Středočeský kraj",(IF(AND(I380&gt;=35002,I380&lt;=36271),"Karlovarský kraj",(IF(AND(I380&gt;=37001,I380&lt;=39201),"Jihočeský kraj",(IF(AND(I380&gt;=39701,I380&lt;=39901),"Jihočeský kraj",(IF(AND(I380&gt;=39301,I380&lt;=39601),"Kraj Vysočina",(IF(AND(I380&gt;=58001,I380&lt;=59501),"Kraj Vysočina",(IF(AND(I380&gt;=67401,I380&lt;=67602),"Kraj Vysočina",(IF(AND(I380&gt;=40001,I380&lt;=44101),"Ústecký kraj",(IF(AND(I380&gt;=46001,I380&lt;=47201),"Liberecký kraj",(IF(AND(I380&gt;=51202,I380&lt;=51401),"Liberecký kraj",(IF(AND(I380&gt;=53002,I380&lt;=53976),"Pardubický kraj",(IF(AND(I380&gt;=56002,I380&lt;=57201),"Pardubický kraj",(IF(AND(I380&gt;=60200,I380&lt;=67201),"Jihomoravský kraj",(IF(AND(I380&gt;=67801,I380&lt;=68501),"Jihomoravský kraj",(IF(AND(I380&gt;=69002,I380&lt;=69801),"Jihomoravský kraj",(IF(AND(I380&gt;=68601,I380&lt;=68801),"Zlínský kraj",(IF(AND(I380&gt;=75501,I380&lt;=76901),"Zlínský kraj",(IF(AND(I380&gt;=70030,I380&lt;=74901),"Moravskoslezský kraj",(IF(AND(I380&gt;=75000,I380&lt;=75368),"Olomoucký kraj",(IF(AND(I380&gt;=77200,I380&lt;=79862),"Olomoucký kraj",(IF(AND(I380&gt;=50011,I380&lt;=50301),"Královéhradecký kraj",(IF(AND(I380&gt;=54301,I380&lt;=54303),"Královéhradecký kraj","0")))))))))))))))))))))))))))))))))))))))))))))))</f>
        <v>Praha</v>
      </c>
      <c r="AB380" t="s">
        <v>998</v>
      </c>
      <c r="AD380" t="s">
        <v>998</v>
      </c>
      <c r="AE380" t="s">
        <v>1515</v>
      </c>
      <c r="AF380" t="s">
        <v>998</v>
      </c>
      <c r="AG380" s="107">
        <v>0</v>
      </c>
      <c r="AH380" s="107">
        <v>0</v>
      </c>
      <c r="AI380" s="107">
        <v>0</v>
      </c>
      <c r="AJ380" t="s">
        <v>1012</v>
      </c>
    </row>
    <row r="381" spans="1:37" x14ac:dyDescent="0.45">
      <c r="A381" t="s">
        <v>1845</v>
      </c>
      <c r="B381" t="s">
        <v>6461</v>
      </c>
      <c r="C381" t="s">
        <v>990</v>
      </c>
      <c r="D381" t="s">
        <v>6462</v>
      </c>
      <c r="E381" t="s">
        <v>992</v>
      </c>
      <c r="F381" t="s">
        <v>6463</v>
      </c>
      <c r="G381">
        <v>15</v>
      </c>
      <c r="H381" t="s">
        <v>1057</v>
      </c>
      <c r="I381">
        <v>14000</v>
      </c>
      <c r="K381" t="s">
        <v>6464</v>
      </c>
      <c r="L381" s="106">
        <v>34197</v>
      </c>
      <c r="M381">
        <v>13059035</v>
      </c>
      <c r="N381" t="s">
        <v>996</v>
      </c>
      <c r="O381" t="s">
        <v>12</v>
      </c>
      <c r="P381" t="s">
        <v>997</v>
      </c>
      <c r="R381" s="109" t="str">
        <f>IF(OR(P381="SB",Q381="SB"),"SB",0)</f>
        <v>SB</v>
      </c>
      <c r="T381" s="110" t="s">
        <v>998</v>
      </c>
      <c r="V381" s="113" t="str">
        <f>IF(AND(I381&gt;=10000,I381&lt;=19900),"Praha",(IF(AND(I381&gt;=25001,I381&lt;=29501),"Středočeský kraj",(IF(AND(I381&gt;=30100,I381&lt;=34972),"Středočeský kraj",(IF(AND(I381&gt;=35002,I381&lt;=36271),"Karlovarský kraj",(IF(AND(I381&gt;=37001,I381&lt;=39201),"Jihočeský kraj",(IF(AND(I381&gt;=39701,I381&lt;=39901),"Jihočeský kraj",(IF(AND(I381&gt;=39301,I381&lt;=39601),"Kraj Vysočina",(IF(AND(I381&gt;=58001,I381&lt;=59501),"Kraj Vysočina",(IF(AND(I381&gt;=67401,I381&lt;=67602),"Kraj Vysočina",(IF(AND(I381&gt;=40001,I381&lt;=44101),"Ústecký kraj",(IF(AND(I381&gt;=46001,I381&lt;=47201),"Liberecký kraj",(IF(AND(I381&gt;=51202,I381&lt;=51401),"Liberecký kraj",(IF(AND(I381&gt;=53002,I381&lt;=53976),"Pardubický kraj",(IF(AND(I381&gt;=56002,I381&lt;=57201),"Pardubický kraj",(IF(AND(I381&gt;=60200,I381&lt;=67201),"Jihomoravský kraj",(IF(AND(I381&gt;=67801,I381&lt;=68501),"Jihomoravský kraj",(IF(AND(I381&gt;=69002,I381&lt;=69801),"Jihomoravský kraj",(IF(AND(I381&gt;=68601,I381&lt;=68801),"Zlínský kraj",(IF(AND(I381&gt;=75501,I381&lt;=76901),"Zlínský kraj",(IF(AND(I381&gt;=70030,I381&lt;=74901),"Moravskoslezský kraj",(IF(AND(I381&gt;=75000,I381&lt;=75368),"Olomoucký kraj",(IF(AND(I381&gt;=77200,I381&lt;=79862),"Olomoucký kraj",(IF(AND(I381&gt;=50011,I381&lt;=50301),"Královéhradecký kraj",(IF(AND(I381&gt;=54301,I381&lt;=54303),"Královéhradecký kraj","0")))))))))))))))))))))))))))))))))))))))))))))))</f>
        <v>Praha</v>
      </c>
      <c r="AB381" t="s">
        <v>998</v>
      </c>
      <c r="AD381" t="s">
        <v>998</v>
      </c>
      <c r="AE381" t="s">
        <v>998</v>
      </c>
      <c r="AF381" t="s">
        <v>998</v>
      </c>
      <c r="AG381" s="107">
        <v>0</v>
      </c>
      <c r="AH381" s="107">
        <v>0</v>
      </c>
      <c r="AI381" s="107">
        <v>0</v>
      </c>
      <c r="AJ381" t="s">
        <v>1012</v>
      </c>
    </row>
    <row r="382" spans="1:37" x14ac:dyDescent="0.45">
      <c r="A382" t="s">
        <v>1264</v>
      </c>
      <c r="B382" t="s">
        <v>6487</v>
      </c>
      <c r="C382" t="s">
        <v>1002</v>
      </c>
      <c r="D382" t="s">
        <v>6488</v>
      </c>
      <c r="E382" t="s">
        <v>992</v>
      </c>
      <c r="F382" t="s">
        <v>1954</v>
      </c>
      <c r="G382">
        <v>1470</v>
      </c>
      <c r="H382" t="s">
        <v>1057</v>
      </c>
      <c r="I382">
        <v>14000</v>
      </c>
      <c r="K382" t="s">
        <v>6489</v>
      </c>
      <c r="L382" s="106">
        <v>26767</v>
      </c>
      <c r="M382">
        <v>13010535</v>
      </c>
      <c r="N382" t="s">
        <v>996</v>
      </c>
      <c r="O382" t="s">
        <v>12</v>
      </c>
      <c r="P382" t="s">
        <v>997</v>
      </c>
      <c r="R382" s="109" t="str">
        <f>IF(OR(P382="SB",Q382="SB"),"SB",0)</f>
        <v>SB</v>
      </c>
      <c r="T382" s="110" t="s">
        <v>998</v>
      </c>
      <c r="V382" s="113" t="str">
        <f>IF(AND(I382&gt;=10000,I382&lt;=19900),"Praha",(IF(AND(I382&gt;=25001,I382&lt;=29501),"Středočeský kraj",(IF(AND(I382&gt;=30100,I382&lt;=34972),"Středočeský kraj",(IF(AND(I382&gt;=35002,I382&lt;=36271),"Karlovarský kraj",(IF(AND(I382&gt;=37001,I382&lt;=39201),"Jihočeský kraj",(IF(AND(I382&gt;=39701,I382&lt;=39901),"Jihočeský kraj",(IF(AND(I382&gt;=39301,I382&lt;=39601),"Kraj Vysočina",(IF(AND(I382&gt;=58001,I382&lt;=59501),"Kraj Vysočina",(IF(AND(I382&gt;=67401,I382&lt;=67602),"Kraj Vysočina",(IF(AND(I382&gt;=40001,I382&lt;=44101),"Ústecký kraj",(IF(AND(I382&gt;=46001,I382&lt;=47201),"Liberecký kraj",(IF(AND(I382&gt;=51202,I382&lt;=51401),"Liberecký kraj",(IF(AND(I382&gt;=53002,I382&lt;=53976),"Pardubický kraj",(IF(AND(I382&gt;=56002,I382&lt;=57201),"Pardubický kraj",(IF(AND(I382&gt;=60200,I382&lt;=67201),"Jihomoravský kraj",(IF(AND(I382&gt;=67801,I382&lt;=68501),"Jihomoravský kraj",(IF(AND(I382&gt;=69002,I382&lt;=69801),"Jihomoravský kraj",(IF(AND(I382&gt;=68601,I382&lt;=68801),"Zlínský kraj",(IF(AND(I382&gt;=75501,I382&lt;=76901),"Zlínský kraj",(IF(AND(I382&gt;=70030,I382&lt;=74901),"Moravskoslezský kraj",(IF(AND(I382&gt;=75000,I382&lt;=75368),"Olomoucký kraj",(IF(AND(I382&gt;=77200,I382&lt;=79862),"Olomoucký kraj",(IF(AND(I382&gt;=50011,I382&lt;=50301),"Královéhradecký kraj",(IF(AND(I382&gt;=54301,I382&lt;=54303),"Královéhradecký kraj","0")))))))))))))))))))))))))))))))))))))))))))))))</f>
        <v>Praha</v>
      </c>
      <c r="AB382" t="s">
        <v>998</v>
      </c>
      <c r="AD382" t="s">
        <v>998</v>
      </c>
      <c r="AE382" t="s">
        <v>998</v>
      </c>
      <c r="AF382" t="s">
        <v>998</v>
      </c>
      <c r="AG382" s="107">
        <v>0</v>
      </c>
      <c r="AH382" s="107">
        <v>0</v>
      </c>
      <c r="AI382" s="107">
        <v>0</v>
      </c>
      <c r="AJ382" t="s">
        <v>1012</v>
      </c>
    </row>
    <row r="383" spans="1:37" x14ac:dyDescent="0.45">
      <c r="A383" t="s">
        <v>1079</v>
      </c>
      <c r="B383" t="s">
        <v>6660</v>
      </c>
      <c r="C383" t="s">
        <v>990</v>
      </c>
      <c r="D383" t="s">
        <v>6661</v>
      </c>
      <c r="E383" t="s">
        <v>992</v>
      </c>
      <c r="F383" t="s">
        <v>5086</v>
      </c>
      <c r="G383">
        <v>1047</v>
      </c>
      <c r="H383" t="s">
        <v>1057</v>
      </c>
      <c r="I383">
        <v>14000</v>
      </c>
      <c r="K383" t="s">
        <v>6662</v>
      </c>
      <c r="L383" s="106">
        <v>33795</v>
      </c>
      <c r="M383">
        <v>12924144</v>
      </c>
      <c r="N383" t="s">
        <v>996</v>
      </c>
      <c r="O383" t="s">
        <v>12</v>
      </c>
      <c r="P383" t="s">
        <v>997</v>
      </c>
      <c r="R383" s="109" t="str">
        <f>IF(OR(P383="SB",Q383="SB"),"SB",0)</f>
        <v>SB</v>
      </c>
      <c r="T383" s="110" t="s">
        <v>998</v>
      </c>
      <c r="V383" s="113" t="str">
        <f>IF(AND(I383&gt;=10000,I383&lt;=19900),"Praha",(IF(AND(I383&gt;=25001,I383&lt;=29501),"Středočeský kraj",(IF(AND(I383&gt;=30100,I383&lt;=34972),"Středočeský kraj",(IF(AND(I383&gt;=35002,I383&lt;=36271),"Karlovarský kraj",(IF(AND(I383&gt;=37001,I383&lt;=39201),"Jihočeský kraj",(IF(AND(I383&gt;=39701,I383&lt;=39901),"Jihočeský kraj",(IF(AND(I383&gt;=39301,I383&lt;=39601),"Kraj Vysočina",(IF(AND(I383&gt;=58001,I383&lt;=59501),"Kraj Vysočina",(IF(AND(I383&gt;=67401,I383&lt;=67602),"Kraj Vysočina",(IF(AND(I383&gt;=40001,I383&lt;=44101),"Ústecký kraj",(IF(AND(I383&gt;=46001,I383&lt;=47201),"Liberecký kraj",(IF(AND(I383&gt;=51202,I383&lt;=51401),"Liberecký kraj",(IF(AND(I383&gt;=53002,I383&lt;=53976),"Pardubický kraj",(IF(AND(I383&gt;=56002,I383&lt;=57201),"Pardubický kraj",(IF(AND(I383&gt;=60200,I383&lt;=67201),"Jihomoravský kraj",(IF(AND(I383&gt;=67801,I383&lt;=68501),"Jihomoravský kraj",(IF(AND(I383&gt;=69002,I383&lt;=69801),"Jihomoravský kraj",(IF(AND(I383&gt;=68601,I383&lt;=68801),"Zlínský kraj",(IF(AND(I383&gt;=75501,I383&lt;=76901),"Zlínský kraj",(IF(AND(I383&gt;=70030,I383&lt;=74901),"Moravskoslezský kraj",(IF(AND(I383&gt;=75000,I383&lt;=75368),"Olomoucký kraj",(IF(AND(I383&gt;=77200,I383&lt;=79862),"Olomoucký kraj",(IF(AND(I383&gt;=50011,I383&lt;=50301),"Královéhradecký kraj",(IF(AND(I383&gt;=54301,I383&lt;=54303),"Královéhradecký kraj","0")))))))))))))))))))))))))))))))))))))))))))))))</f>
        <v>Praha</v>
      </c>
      <c r="AB383" t="s">
        <v>998</v>
      </c>
      <c r="AD383" t="s">
        <v>998</v>
      </c>
      <c r="AE383" t="s">
        <v>998</v>
      </c>
      <c r="AF383" t="s">
        <v>998</v>
      </c>
      <c r="AG383" s="107">
        <v>0</v>
      </c>
      <c r="AH383" s="107">
        <v>0</v>
      </c>
      <c r="AI383" s="107">
        <v>0</v>
      </c>
      <c r="AJ383" t="s">
        <v>1012</v>
      </c>
    </row>
    <row r="384" spans="1:37" x14ac:dyDescent="0.45">
      <c r="A384" t="s">
        <v>1033</v>
      </c>
      <c r="B384" t="s">
        <v>6972</v>
      </c>
      <c r="C384" t="s">
        <v>1002</v>
      </c>
      <c r="D384" t="s">
        <v>6973</v>
      </c>
      <c r="E384" t="s">
        <v>992</v>
      </c>
      <c r="F384" t="s">
        <v>6974</v>
      </c>
      <c r="G384">
        <v>243</v>
      </c>
      <c r="H384" t="s">
        <v>1057</v>
      </c>
      <c r="I384">
        <v>14000</v>
      </c>
      <c r="K384" t="s">
        <v>6975</v>
      </c>
      <c r="L384" s="106">
        <v>27684</v>
      </c>
      <c r="M384">
        <v>12977492</v>
      </c>
      <c r="N384" t="s">
        <v>996</v>
      </c>
      <c r="O384" t="s">
        <v>12</v>
      </c>
      <c r="P384" t="s">
        <v>997</v>
      </c>
      <c r="R384" s="109" t="str">
        <f>IF(OR(P384="SB",Q384="SB"),"SB",0)</f>
        <v>SB</v>
      </c>
      <c r="T384" s="110" t="s">
        <v>998</v>
      </c>
      <c r="V384" s="113" t="str">
        <f>IF(AND(I384&gt;=10000,I384&lt;=19900),"Praha",(IF(AND(I384&gt;=25001,I384&lt;=29501),"Středočeský kraj",(IF(AND(I384&gt;=30100,I384&lt;=34972),"Středočeský kraj",(IF(AND(I384&gt;=35002,I384&lt;=36271),"Karlovarský kraj",(IF(AND(I384&gt;=37001,I384&lt;=39201),"Jihočeský kraj",(IF(AND(I384&gt;=39701,I384&lt;=39901),"Jihočeský kraj",(IF(AND(I384&gt;=39301,I384&lt;=39601),"Kraj Vysočina",(IF(AND(I384&gt;=58001,I384&lt;=59501),"Kraj Vysočina",(IF(AND(I384&gt;=67401,I384&lt;=67602),"Kraj Vysočina",(IF(AND(I384&gt;=40001,I384&lt;=44101),"Ústecký kraj",(IF(AND(I384&gt;=46001,I384&lt;=47201),"Liberecký kraj",(IF(AND(I384&gt;=51202,I384&lt;=51401),"Liberecký kraj",(IF(AND(I384&gt;=53002,I384&lt;=53976),"Pardubický kraj",(IF(AND(I384&gt;=56002,I384&lt;=57201),"Pardubický kraj",(IF(AND(I384&gt;=60200,I384&lt;=67201),"Jihomoravský kraj",(IF(AND(I384&gt;=67801,I384&lt;=68501),"Jihomoravský kraj",(IF(AND(I384&gt;=69002,I384&lt;=69801),"Jihomoravský kraj",(IF(AND(I384&gt;=68601,I384&lt;=68801),"Zlínský kraj",(IF(AND(I384&gt;=75501,I384&lt;=76901),"Zlínský kraj",(IF(AND(I384&gt;=70030,I384&lt;=74901),"Moravskoslezský kraj",(IF(AND(I384&gt;=75000,I384&lt;=75368),"Olomoucký kraj",(IF(AND(I384&gt;=77200,I384&lt;=79862),"Olomoucký kraj",(IF(AND(I384&gt;=50011,I384&lt;=50301),"Královéhradecký kraj",(IF(AND(I384&gt;=54301,I384&lt;=54303),"Královéhradecký kraj","0")))))))))))))))))))))))))))))))))))))))))))))))</f>
        <v>Praha</v>
      </c>
      <c r="AB384" t="s">
        <v>998</v>
      </c>
      <c r="AD384" t="s">
        <v>998</v>
      </c>
      <c r="AE384" t="s">
        <v>998</v>
      </c>
      <c r="AF384" t="s">
        <v>998</v>
      </c>
      <c r="AG384" s="107">
        <v>0</v>
      </c>
      <c r="AH384" s="107">
        <v>0</v>
      </c>
      <c r="AI384" s="107">
        <v>0</v>
      </c>
      <c r="AJ384" t="s">
        <v>1012</v>
      </c>
    </row>
    <row r="385" spans="1:37" x14ac:dyDescent="0.45">
      <c r="A385" t="s">
        <v>1124</v>
      </c>
      <c r="B385" t="s">
        <v>7687</v>
      </c>
      <c r="C385" t="s">
        <v>990</v>
      </c>
      <c r="D385" t="s">
        <v>7688</v>
      </c>
      <c r="E385" t="s">
        <v>992</v>
      </c>
      <c r="F385" t="s">
        <v>7689</v>
      </c>
      <c r="G385">
        <v>1571</v>
      </c>
      <c r="H385" t="s">
        <v>1057</v>
      </c>
      <c r="I385">
        <v>14000</v>
      </c>
      <c r="K385" t="s">
        <v>7690</v>
      </c>
      <c r="L385" s="106">
        <v>32273</v>
      </c>
      <c r="M385">
        <v>13060853</v>
      </c>
      <c r="N385" t="s">
        <v>996</v>
      </c>
      <c r="O385" t="s">
        <v>12</v>
      </c>
      <c r="P385" t="s">
        <v>997</v>
      </c>
      <c r="R385" s="109" t="str">
        <f>IF(OR(P385="SB",Q385="SB"),"SB",0)</f>
        <v>SB</v>
      </c>
      <c r="T385" s="110" t="s">
        <v>998</v>
      </c>
      <c r="V385" s="113" t="str">
        <f>IF(AND(I385&gt;=10000,I385&lt;=19900),"Praha",(IF(AND(I385&gt;=25001,I385&lt;=29501),"Středočeský kraj",(IF(AND(I385&gt;=30100,I385&lt;=34972),"Středočeský kraj",(IF(AND(I385&gt;=35002,I385&lt;=36271),"Karlovarský kraj",(IF(AND(I385&gt;=37001,I385&lt;=39201),"Jihočeský kraj",(IF(AND(I385&gt;=39701,I385&lt;=39901),"Jihočeský kraj",(IF(AND(I385&gt;=39301,I385&lt;=39601),"Kraj Vysočina",(IF(AND(I385&gt;=58001,I385&lt;=59501),"Kraj Vysočina",(IF(AND(I385&gt;=67401,I385&lt;=67602),"Kraj Vysočina",(IF(AND(I385&gt;=40001,I385&lt;=44101),"Ústecký kraj",(IF(AND(I385&gt;=46001,I385&lt;=47201),"Liberecký kraj",(IF(AND(I385&gt;=51202,I385&lt;=51401),"Liberecký kraj",(IF(AND(I385&gt;=53002,I385&lt;=53976),"Pardubický kraj",(IF(AND(I385&gt;=56002,I385&lt;=57201),"Pardubický kraj",(IF(AND(I385&gt;=60200,I385&lt;=67201),"Jihomoravský kraj",(IF(AND(I385&gt;=67801,I385&lt;=68501),"Jihomoravský kraj",(IF(AND(I385&gt;=69002,I385&lt;=69801),"Jihomoravský kraj",(IF(AND(I385&gt;=68601,I385&lt;=68801),"Zlínský kraj",(IF(AND(I385&gt;=75501,I385&lt;=76901),"Zlínský kraj",(IF(AND(I385&gt;=70030,I385&lt;=74901),"Moravskoslezský kraj",(IF(AND(I385&gt;=75000,I385&lt;=75368),"Olomoucký kraj",(IF(AND(I385&gt;=77200,I385&lt;=79862),"Olomoucký kraj",(IF(AND(I385&gt;=50011,I385&lt;=50301),"Královéhradecký kraj",(IF(AND(I385&gt;=54301,I385&lt;=54303),"Královéhradecký kraj","0")))))))))))))))))))))))))))))))))))))))))))))))</f>
        <v>Praha</v>
      </c>
      <c r="AB385" t="s">
        <v>998</v>
      </c>
      <c r="AD385" t="s">
        <v>998</v>
      </c>
      <c r="AE385" t="s">
        <v>998</v>
      </c>
      <c r="AF385" t="s">
        <v>998</v>
      </c>
      <c r="AG385" s="107">
        <v>0</v>
      </c>
      <c r="AH385" s="107">
        <v>0</v>
      </c>
      <c r="AI385" s="107">
        <v>0</v>
      </c>
      <c r="AJ385" t="s">
        <v>1012</v>
      </c>
    </row>
    <row r="386" spans="1:37" x14ac:dyDescent="0.45">
      <c r="A386" t="s">
        <v>1007</v>
      </c>
      <c r="B386" t="s">
        <v>7730</v>
      </c>
      <c r="C386" t="s">
        <v>990</v>
      </c>
      <c r="D386" t="s">
        <v>7731</v>
      </c>
      <c r="E386" t="s">
        <v>992</v>
      </c>
      <c r="F386" t="s">
        <v>7732</v>
      </c>
      <c r="G386">
        <v>1379</v>
      </c>
      <c r="H386" t="s">
        <v>1057</v>
      </c>
      <c r="I386">
        <v>14000</v>
      </c>
      <c r="K386" t="s">
        <v>7733</v>
      </c>
      <c r="L386" s="106">
        <v>41278</v>
      </c>
      <c r="M386">
        <v>16145554</v>
      </c>
      <c r="N386" t="s">
        <v>1757</v>
      </c>
      <c r="O386" t="s">
        <v>1010</v>
      </c>
      <c r="P386" t="s">
        <v>997</v>
      </c>
      <c r="R386" s="109" t="str">
        <f>IF(OR(P386="SB",Q386="SB"),"SB",0)</f>
        <v>SB</v>
      </c>
      <c r="T386" s="110" t="s">
        <v>998</v>
      </c>
      <c r="V386" s="113" t="str">
        <f>IF(AND(I386&gt;=10000,I386&lt;=19900),"Praha",(IF(AND(I386&gt;=25001,I386&lt;=29501),"Středočeský kraj",(IF(AND(I386&gt;=30100,I386&lt;=34972),"Středočeský kraj",(IF(AND(I386&gt;=35002,I386&lt;=36271),"Karlovarský kraj",(IF(AND(I386&gt;=37001,I386&lt;=39201),"Jihočeský kraj",(IF(AND(I386&gt;=39701,I386&lt;=39901),"Jihočeský kraj",(IF(AND(I386&gt;=39301,I386&lt;=39601),"Kraj Vysočina",(IF(AND(I386&gt;=58001,I386&lt;=59501),"Kraj Vysočina",(IF(AND(I386&gt;=67401,I386&lt;=67602),"Kraj Vysočina",(IF(AND(I386&gt;=40001,I386&lt;=44101),"Ústecký kraj",(IF(AND(I386&gt;=46001,I386&lt;=47201),"Liberecký kraj",(IF(AND(I386&gt;=51202,I386&lt;=51401),"Liberecký kraj",(IF(AND(I386&gt;=53002,I386&lt;=53976),"Pardubický kraj",(IF(AND(I386&gt;=56002,I386&lt;=57201),"Pardubický kraj",(IF(AND(I386&gt;=60200,I386&lt;=67201),"Jihomoravský kraj",(IF(AND(I386&gt;=67801,I386&lt;=68501),"Jihomoravský kraj",(IF(AND(I386&gt;=69002,I386&lt;=69801),"Jihomoravský kraj",(IF(AND(I386&gt;=68601,I386&lt;=68801),"Zlínský kraj",(IF(AND(I386&gt;=75501,I386&lt;=76901),"Zlínský kraj",(IF(AND(I386&gt;=70030,I386&lt;=74901),"Moravskoslezský kraj",(IF(AND(I386&gt;=75000,I386&lt;=75368),"Olomoucký kraj",(IF(AND(I386&gt;=77200,I386&lt;=79862),"Olomoucký kraj",(IF(AND(I386&gt;=50011,I386&lt;=50301),"Královéhradecký kraj",(IF(AND(I386&gt;=54301,I386&lt;=54303),"Královéhradecký kraj","0")))))))))))))))))))))))))))))))))))))))))))))))</f>
        <v>Praha</v>
      </c>
      <c r="AB386" t="s">
        <v>998</v>
      </c>
      <c r="AD386" t="s">
        <v>998</v>
      </c>
      <c r="AE386" t="s">
        <v>998</v>
      </c>
      <c r="AF386" t="s">
        <v>998</v>
      </c>
      <c r="AG386" s="107">
        <v>0</v>
      </c>
      <c r="AH386" s="107">
        <v>0</v>
      </c>
      <c r="AI386" s="107">
        <v>0</v>
      </c>
      <c r="AJ386" t="s">
        <v>1012</v>
      </c>
    </row>
    <row r="387" spans="1:37" x14ac:dyDescent="0.45">
      <c r="A387" t="s">
        <v>1416</v>
      </c>
      <c r="B387" t="s">
        <v>7867</v>
      </c>
      <c r="C387" t="s">
        <v>990</v>
      </c>
      <c r="D387" t="s">
        <v>7868</v>
      </c>
      <c r="E387" t="s">
        <v>992</v>
      </c>
      <c r="F387" t="s">
        <v>6081</v>
      </c>
      <c r="G387">
        <v>3</v>
      </c>
      <c r="H387" t="s">
        <v>1057</v>
      </c>
      <c r="I387">
        <v>14000</v>
      </c>
      <c r="K387" t="s">
        <v>7869</v>
      </c>
      <c r="L387" s="106">
        <v>17574</v>
      </c>
      <c r="M387">
        <v>13015282</v>
      </c>
      <c r="N387" t="s">
        <v>996</v>
      </c>
      <c r="O387" t="s">
        <v>12</v>
      </c>
      <c r="P387" t="s">
        <v>997</v>
      </c>
      <c r="R387" s="109" t="str">
        <f>IF(OR(P387="SB",Q387="SB"),"SB",0)</f>
        <v>SB</v>
      </c>
      <c r="T387" s="110" t="s">
        <v>998</v>
      </c>
      <c r="V387" s="113" t="str">
        <f>IF(AND(I387&gt;=10000,I387&lt;=19900),"Praha",(IF(AND(I387&gt;=25001,I387&lt;=29501),"Středočeský kraj",(IF(AND(I387&gt;=30100,I387&lt;=34972),"Středočeský kraj",(IF(AND(I387&gt;=35002,I387&lt;=36271),"Karlovarský kraj",(IF(AND(I387&gt;=37001,I387&lt;=39201),"Jihočeský kraj",(IF(AND(I387&gt;=39701,I387&lt;=39901),"Jihočeský kraj",(IF(AND(I387&gt;=39301,I387&lt;=39601),"Kraj Vysočina",(IF(AND(I387&gt;=58001,I387&lt;=59501),"Kraj Vysočina",(IF(AND(I387&gt;=67401,I387&lt;=67602),"Kraj Vysočina",(IF(AND(I387&gt;=40001,I387&lt;=44101),"Ústecký kraj",(IF(AND(I387&gt;=46001,I387&lt;=47201),"Liberecký kraj",(IF(AND(I387&gt;=51202,I387&lt;=51401),"Liberecký kraj",(IF(AND(I387&gt;=53002,I387&lt;=53976),"Pardubický kraj",(IF(AND(I387&gt;=56002,I387&lt;=57201),"Pardubický kraj",(IF(AND(I387&gt;=60200,I387&lt;=67201),"Jihomoravský kraj",(IF(AND(I387&gt;=67801,I387&lt;=68501),"Jihomoravský kraj",(IF(AND(I387&gt;=69002,I387&lt;=69801),"Jihomoravský kraj",(IF(AND(I387&gt;=68601,I387&lt;=68801),"Zlínský kraj",(IF(AND(I387&gt;=75501,I387&lt;=76901),"Zlínský kraj",(IF(AND(I387&gt;=70030,I387&lt;=74901),"Moravskoslezský kraj",(IF(AND(I387&gt;=75000,I387&lt;=75368),"Olomoucký kraj",(IF(AND(I387&gt;=77200,I387&lt;=79862),"Olomoucký kraj",(IF(AND(I387&gt;=50011,I387&lt;=50301),"Královéhradecký kraj",(IF(AND(I387&gt;=54301,I387&lt;=54303),"Královéhradecký kraj","0")))))))))))))))))))))))))))))))))))))))))))))))</f>
        <v>Praha</v>
      </c>
      <c r="AB387" t="s">
        <v>998</v>
      </c>
      <c r="AD387" t="s">
        <v>998</v>
      </c>
      <c r="AE387" t="s">
        <v>998</v>
      </c>
      <c r="AF387" t="s">
        <v>998</v>
      </c>
      <c r="AG387" s="107">
        <v>0</v>
      </c>
      <c r="AH387" s="107">
        <v>0</v>
      </c>
      <c r="AI387" s="107">
        <v>0</v>
      </c>
      <c r="AJ387" t="s">
        <v>1012</v>
      </c>
    </row>
    <row r="388" spans="1:37" x14ac:dyDescent="0.45">
      <c r="A388" t="s">
        <v>1341</v>
      </c>
      <c r="B388" t="s">
        <v>8007</v>
      </c>
      <c r="C388" t="s">
        <v>990</v>
      </c>
      <c r="D388" t="s">
        <v>8008</v>
      </c>
      <c r="E388" t="s">
        <v>992</v>
      </c>
      <c r="F388" t="s">
        <v>8009</v>
      </c>
      <c r="G388">
        <v>22</v>
      </c>
      <c r="H388" t="s">
        <v>12</v>
      </c>
      <c r="I388">
        <v>14000</v>
      </c>
      <c r="K388" t="s">
        <v>8010</v>
      </c>
      <c r="L388" s="106">
        <v>32084</v>
      </c>
      <c r="M388">
        <v>12930915</v>
      </c>
      <c r="N388" t="s">
        <v>996</v>
      </c>
      <c r="O388" t="s">
        <v>12</v>
      </c>
      <c r="P388" t="s">
        <v>997</v>
      </c>
      <c r="R388" s="109" t="str">
        <f>IF(OR(P388="SB",Q388="SB"),"SB",0)</f>
        <v>SB</v>
      </c>
      <c r="T388" s="110" t="s">
        <v>998</v>
      </c>
      <c r="V388" s="113" t="str">
        <f>IF(AND(I388&gt;=10000,I388&lt;=19900),"Praha",(IF(AND(I388&gt;=25001,I388&lt;=29501),"Středočeský kraj",(IF(AND(I388&gt;=30100,I388&lt;=34972),"Středočeský kraj",(IF(AND(I388&gt;=35002,I388&lt;=36271),"Karlovarský kraj",(IF(AND(I388&gt;=37001,I388&lt;=39201),"Jihočeský kraj",(IF(AND(I388&gt;=39701,I388&lt;=39901),"Jihočeský kraj",(IF(AND(I388&gt;=39301,I388&lt;=39601),"Kraj Vysočina",(IF(AND(I388&gt;=58001,I388&lt;=59501),"Kraj Vysočina",(IF(AND(I388&gt;=67401,I388&lt;=67602),"Kraj Vysočina",(IF(AND(I388&gt;=40001,I388&lt;=44101),"Ústecký kraj",(IF(AND(I388&gt;=46001,I388&lt;=47201),"Liberecký kraj",(IF(AND(I388&gt;=51202,I388&lt;=51401),"Liberecký kraj",(IF(AND(I388&gt;=53002,I388&lt;=53976),"Pardubický kraj",(IF(AND(I388&gt;=56002,I388&lt;=57201),"Pardubický kraj",(IF(AND(I388&gt;=60200,I388&lt;=67201),"Jihomoravský kraj",(IF(AND(I388&gt;=67801,I388&lt;=68501),"Jihomoravský kraj",(IF(AND(I388&gt;=69002,I388&lt;=69801),"Jihomoravský kraj",(IF(AND(I388&gt;=68601,I388&lt;=68801),"Zlínský kraj",(IF(AND(I388&gt;=75501,I388&lt;=76901),"Zlínský kraj",(IF(AND(I388&gt;=70030,I388&lt;=74901),"Moravskoslezský kraj",(IF(AND(I388&gt;=75000,I388&lt;=75368),"Olomoucký kraj",(IF(AND(I388&gt;=77200,I388&lt;=79862),"Olomoucký kraj",(IF(AND(I388&gt;=50011,I388&lt;=50301),"Královéhradecký kraj",(IF(AND(I388&gt;=54301,I388&lt;=54303),"Královéhradecký kraj","0")))))))))))))))))))))))))))))))))))))))))))))))</f>
        <v>Praha</v>
      </c>
      <c r="AB388" t="s">
        <v>998</v>
      </c>
      <c r="AD388" t="s">
        <v>998</v>
      </c>
      <c r="AE388" t="s">
        <v>998</v>
      </c>
      <c r="AF388" t="s">
        <v>998</v>
      </c>
      <c r="AG388" s="107">
        <v>0</v>
      </c>
      <c r="AH388" s="107">
        <v>0</v>
      </c>
      <c r="AI388" s="107">
        <v>0</v>
      </c>
      <c r="AJ388" t="s">
        <v>1012</v>
      </c>
    </row>
    <row r="389" spans="1:37" x14ac:dyDescent="0.45">
      <c r="A389" t="s">
        <v>1264</v>
      </c>
      <c r="B389" t="s">
        <v>4295</v>
      </c>
      <c r="C389" t="s">
        <v>1002</v>
      </c>
      <c r="D389" t="s">
        <v>8323</v>
      </c>
      <c r="E389" t="s">
        <v>992</v>
      </c>
      <c r="F389" t="s">
        <v>8295</v>
      </c>
      <c r="G389">
        <v>29</v>
      </c>
      <c r="H389" t="s">
        <v>12</v>
      </c>
      <c r="I389">
        <v>14000</v>
      </c>
      <c r="J389">
        <v>608982211</v>
      </c>
      <c r="K389" t="s">
        <v>8324</v>
      </c>
      <c r="L389" s="106">
        <v>27748</v>
      </c>
      <c r="M389">
        <v>11017587</v>
      </c>
      <c r="N389" t="s">
        <v>1698</v>
      </c>
      <c r="O389" t="s">
        <v>12</v>
      </c>
      <c r="P389" t="s">
        <v>997</v>
      </c>
      <c r="R389" s="109" t="str">
        <f>IF(OR(P389="SB",Q389="SB"),"SB",0)</f>
        <v>SB</v>
      </c>
      <c r="T389" s="110" t="s">
        <v>998</v>
      </c>
      <c r="V389" s="113" t="str">
        <f>IF(AND(I389&gt;=10000,I389&lt;=19900),"Praha",(IF(AND(I389&gt;=25001,I389&lt;=29501),"Středočeský kraj",(IF(AND(I389&gt;=30100,I389&lt;=34972),"Středočeský kraj",(IF(AND(I389&gt;=35002,I389&lt;=36271),"Karlovarský kraj",(IF(AND(I389&gt;=37001,I389&lt;=39201),"Jihočeský kraj",(IF(AND(I389&gt;=39701,I389&lt;=39901),"Jihočeský kraj",(IF(AND(I389&gt;=39301,I389&lt;=39601),"Kraj Vysočina",(IF(AND(I389&gt;=58001,I389&lt;=59501),"Kraj Vysočina",(IF(AND(I389&gt;=67401,I389&lt;=67602),"Kraj Vysočina",(IF(AND(I389&gt;=40001,I389&lt;=44101),"Ústecký kraj",(IF(AND(I389&gt;=46001,I389&lt;=47201),"Liberecký kraj",(IF(AND(I389&gt;=51202,I389&lt;=51401),"Liberecký kraj",(IF(AND(I389&gt;=53002,I389&lt;=53976),"Pardubický kraj",(IF(AND(I389&gt;=56002,I389&lt;=57201),"Pardubický kraj",(IF(AND(I389&gt;=60200,I389&lt;=67201),"Jihomoravský kraj",(IF(AND(I389&gt;=67801,I389&lt;=68501),"Jihomoravský kraj",(IF(AND(I389&gt;=69002,I389&lt;=69801),"Jihomoravský kraj",(IF(AND(I389&gt;=68601,I389&lt;=68801),"Zlínský kraj",(IF(AND(I389&gt;=75501,I389&lt;=76901),"Zlínský kraj",(IF(AND(I389&gt;=70030,I389&lt;=74901),"Moravskoslezský kraj",(IF(AND(I389&gt;=75000,I389&lt;=75368),"Olomoucký kraj",(IF(AND(I389&gt;=77200,I389&lt;=79862),"Olomoucký kraj",(IF(AND(I389&gt;=50011,I389&lt;=50301),"Královéhradecký kraj",(IF(AND(I389&gt;=54301,I389&lt;=54303),"Královéhradecký kraj","0")))))))))))))))))))))))))))))))))))))))))))))))</f>
        <v>Praha</v>
      </c>
      <c r="AB389" t="s">
        <v>998</v>
      </c>
      <c r="AD389" t="s">
        <v>998</v>
      </c>
      <c r="AE389" t="s">
        <v>998</v>
      </c>
      <c r="AF389" t="s">
        <v>998</v>
      </c>
      <c r="AG389" s="107">
        <v>0</v>
      </c>
      <c r="AH389" s="107">
        <v>0</v>
      </c>
      <c r="AI389" s="107">
        <v>0</v>
      </c>
      <c r="AJ389" t="s">
        <v>1012</v>
      </c>
    </row>
    <row r="390" spans="1:37" x14ac:dyDescent="0.45">
      <c r="A390" t="s">
        <v>1169</v>
      </c>
      <c r="B390" t="s">
        <v>8413</v>
      </c>
      <c r="C390" t="s">
        <v>990</v>
      </c>
      <c r="D390" t="s">
        <v>8414</v>
      </c>
      <c r="E390" t="s">
        <v>992</v>
      </c>
      <c r="F390" t="s">
        <v>1478</v>
      </c>
      <c r="G390">
        <v>853</v>
      </c>
      <c r="H390" t="s">
        <v>1057</v>
      </c>
      <c r="I390">
        <v>14000</v>
      </c>
      <c r="K390" t="s">
        <v>8415</v>
      </c>
      <c r="L390" s="106">
        <v>26985</v>
      </c>
      <c r="M390">
        <v>13009222</v>
      </c>
      <c r="N390" t="s">
        <v>996</v>
      </c>
      <c r="O390" t="s">
        <v>12</v>
      </c>
      <c r="P390" t="s">
        <v>997</v>
      </c>
      <c r="R390" s="109" t="str">
        <f>IF(OR(P390="SB",Q390="SB"),"SB",0)</f>
        <v>SB</v>
      </c>
      <c r="T390" s="110" t="s">
        <v>998</v>
      </c>
      <c r="V390" s="113" t="str">
        <f>IF(AND(I390&gt;=10000,I390&lt;=19900),"Praha",(IF(AND(I390&gt;=25001,I390&lt;=29501),"Středočeský kraj",(IF(AND(I390&gt;=30100,I390&lt;=34972),"Středočeský kraj",(IF(AND(I390&gt;=35002,I390&lt;=36271),"Karlovarský kraj",(IF(AND(I390&gt;=37001,I390&lt;=39201),"Jihočeský kraj",(IF(AND(I390&gt;=39701,I390&lt;=39901),"Jihočeský kraj",(IF(AND(I390&gt;=39301,I390&lt;=39601),"Kraj Vysočina",(IF(AND(I390&gt;=58001,I390&lt;=59501),"Kraj Vysočina",(IF(AND(I390&gt;=67401,I390&lt;=67602),"Kraj Vysočina",(IF(AND(I390&gt;=40001,I390&lt;=44101),"Ústecký kraj",(IF(AND(I390&gt;=46001,I390&lt;=47201),"Liberecký kraj",(IF(AND(I390&gt;=51202,I390&lt;=51401),"Liberecký kraj",(IF(AND(I390&gt;=53002,I390&lt;=53976),"Pardubický kraj",(IF(AND(I390&gt;=56002,I390&lt;=57201),"Pardubický kraj",(IF(AND(I390&gt;=60200,I390&lt;=67201),"Jihomoravský kraj",(IF(AND(I390&gt;=67801,I390&lt;=68501),"Jihomoravský kraj",(IF(AND(I390&gt;=69002,I390&lt;=69801),"Jihomoravský kraj",(IF(AND(I390&gt;=68601,I390&lt;=68801),"Zlínský kraj",(IF(AND(I390&gt;=75501,I390&lt;=76901),"Zlínský kraj",(IF(AND(I390&gt;=70030,I390&lt;=74901),"Moravskoslezský kraj",(IF(AND(I390&gt;=75000,I390&lt;=75368),"Olomoucký kraj",(IF(AND(I390&gt;=77200,I390&lt;=79862),"Olomoucký kraj",(IF(AND(I390&gt;=50011,I390&lt;=50301),"Královéhradecký kraj",(IF(AND(I390&gt;=54301,I390&lt;=54303),"Královéhradecký kraj","0")))))))))))))))))))))))))))))))))))))))))))))))</f>
        <v>Praha</v>
      </c>
      <c r="AB390" t="s">
        <v>998</v>
      </c>
      <c r="AD390" t="s">
        <v>998</v>
      </c>
      <c r="AE390" t="s">
        <v>998</v>
      </c>
      <c r="AF390" t="s">
        <v>998</v>
      </c>
      <c r="AG390" s="107">
        <v>0</v>
      </c>
      <c r="AH390" s="107">
        <v>0</v>
      </c>
      <c r="AI390" s="107">
        <v>0</v>
      </c>
      <c r="AJ390" t="s">
        <v>1012</v>
      </c>
    </row>
    <row r="391" spans="1:37" x14ac:dyDescent="0.45">
      <c r="A391" t="s">
        <v>1407</v>
      </c>
      <c r="B391" t="s">
        <v>8539</v>
      </c>
      <c r="C391" t="s">
        <v>1002</v>
      </c>
      <c r="D391" t="s">
        <v>8540</v>
      </c>
      <c r="E391" t="s">
        <v>992</v>
      </c>
      <c r="F391" t="s">
        <v>8541</v>
      </c>
      <c r="G391">
        <v>31</v>
      </c>
      <c r="H391" t="s">
        <v>12</v>
      </c>
      <c r="I391">
        <v>14000</v>
      </c>
      <c r="K391" t="s">
        <v>8542</v>
      </c>
      <c r="L391" s="106">
        <v>32952</v>
      </c>
      <c r="M391">
        <v>13418137</v>
      </c>
      <c r="N391" t="s">
        <v>996</v>
      </c>
      <c r="O391" t="s">
        <v>12</v>
      </c>
      <c r="P391" t="s">
        <v>997</v>
      </c>
      <c r="R391" s="109" t="str">
        <f>IF(OR(P391="SB",Q391="SB"),"SB",0)</f>
        <v>SB</v>
      </c>
      <c r="T391" s="110" t="s">
        <v>998</v>
      </c>
      <c r="V391" s="113" t="str">
        <f>IF(AND(I391&gt;=10000,I391&lt;=19900),"Praha",(IF(AND(I391&gt;=25001,I391&lt;=29501),"Středočeský kraj",(IF(AND(I391&gt;=30100,I391&lt;=34972),"Středočeský kraj",(IF(AND(I391&gt;=35002,I391&lt;=36271),"Karlovarský kraj",(IF(AND(I391&gt;=37001,I391&lt;=39201),"Jihočeský kraj",(IF(AND(I391&gt;=39701,I391&lt;=39901),"Jihočeský kraj",(IF(AND(I391&gt;=39301,I391&lt;=39601),"Kraj Vysočina",(IF(AND(I391&gt;=58001,I391&lt;=59501),"Kraj Vysočina",(IF(AND(I391&gt;=67401,I391&lt;=67602),"Kraj Vysočina",(IF(AND(I391&gt;=40001,I391&lt;=44101),"Ústecký kraj",(IF(AND(I391&gt;=46001,I391&lt;=47201),"Liberecký kraj",(IF(AND(I391&gt;=51202,I391&lt;=51401),"Liberecký kraj",(IF(AND(I391&gt;=53002,I391&lt;=53976),"Pardubický kraj",(IF(AND(I391&gt;=56002,I391&lt;=57201),"Pardubický kraj",(IF(AND(I391&gt;=60200,I391&lt;=67201),"Jihomoravský kraj",(IF(AND(I391&gt;=67801,I391&lt;=68501),"Jihomoravský kraj",(IF(AND(I391&gt;=69002,I391&lt;=69801),"Jihomoravský kraj",(IF(AND(I391&gt;=68601,I391&lt;=68801),"Zlínský kraj",(IF(AND(I391&gt;=75501,I391&lt;=76901),"Zlínský kraj",(IF(AND(I391&gt;=70030,I391&lt;=74901),"Moravskoslezský kraj",(IF(AND(I391&gt;=75000,I391&lt;=75368),"Olomoucký kraj",(IF(AND(I391&gt;=77200,I391&lt;=79862),"Olomoucký kraj",(IF(AND(I391&gt;=50011,I391&lt;=50301),"Královéhradecký kraj",(IF(AND(I391&gt;=54301,I391&lt;=54303),"Královéhradecký kraj","0")))))))))))))))))))))))))))))))))))))))))))))))</f>
        <v>Praha</v>
      </c>
      <c r="AB391" t="s">
        <v>998</v>
      </c>
      <c r="AD391" t="s">
        <v>998</v>
      </c>
      <c r="AE391" t="s">
        <v>998</v>
      </c>
      <c r="AF391" t="s">
        <v>998</v>
      </c>
      <c r="AG391" s="107">
        <v>0</v>
      </c>
      <c r="AH391" s="107">
        <v>0</v>
      </c>
      <c r="AI391" s="107">
        <v>0</v>
      </c>
      <c r="AJ391" t="s">
        <v>1012</v>
      </c>
    </row>
    <row r="392" spans="1:37" x14ac:dyDescent="0.45">
      <c r="A392" t="s">
        <v>1156</v>
      </c>
      <c r="B392" t="s">
        <v>8546</v>
      </c>
      <c r="C392" t="s">
        <v>990</v>
      </c>
      <c r="D392" t="s">
        <v>8547</v>
      </c>
      <c r="E392" t="s">
        <v>992</v>
      </c>
      <c r="F392" t="s">
        <v>8548</v>
      </c>
      <c r="G392">
        <v>36</v>
      </c>
      <c r="H392" t="s">
        <v>1057</v>
      </c>
      <c r="I392">
        <v>14000</v>
      </c>
      <c r="J392">
        <v>420724095705</v>
      </c>
      <c r="K392" t="s">
        <v>8549</v>
      </c>
      <c r="L392" s="106">
        <v>25441</v>
      </c>
      <c r="M392">
        <v>10586040</v>
      </c>
      <c r="N392" t="s">
        <v>996</v>
      </c>
      <c r="O392" t="s">
        <v>12</v>
      </c>
      <c r="P392" t="s">
        <v>997</v>
      </c>
      <c r="R392" s="109" t="str">
        <f>IF(OR(P392="SB",Q392="SB"),"SB",0)</f>
        <v>SB</v>
      </c>
      <c r="T392" s="110" t="s">
        <v>998</v>
      </c>
      <c r="V392" s="113" t="str">
        <f>IF(AND(I392&gt;=10000,I392&lt;=19900),"Praha",(IF(AND(I392&gt;=25001,I392&lt;=29501),"Středočeský kraj",(IF(AND(I392&gt;=30100,I392&lt;=34972),"Středočeský kraj",(IF(AND(I392&gt;=35002,I392&lt;=36271),"Karlovarský kraj",(IF(AND(I392&gt;=37001,I392&lt;=39201),"Jihočeský kraj",(IF(AND(I392&gt;=39701,I392&lt;=39901),"Jihočeský kraj",(IF(AND(I392&gt;=39301,I392&lt;=39601),"Kraj Vysočina",(IF(AND(I392&gt;=58001,I392&lt;=59501),"Kraj Vysočina",(IF(AND(I392&gt;=67401,I392&lt;=67602),"Kraj Vysočina",(IF(AND(I392&gt;=40001,I392&lt;=44101),"Ústecký kraj",(IF(AND(I392&gt;=46001,I392&lt;=47201),"Liberecký kraj",(IF(AND(I392&gt;=51202,I392&lt;=51401),"Liberecký kraj",(IF(AND(I392&gt;=53002,I392&lt;=53976),"Pardubický kraj",(IF(AND(I392&gt;=56002,I392&lt;=57201),"Pardubický kraj",(IF(AND(I392&gt;=60200,I392&lt;=67201),"Jihomoravský kraj",(IF(AND(I392&gt;=67801,I392&lt;=68501),"Jihomoravský kraj",(IF(AND(I392&gt;=69002,I392&lt;=69801),"Jihomoravský kraj",(IF(AND(I392&gt;=68601,I392&lt;=68801),"Zlínský kraj",(IF(AND(I392&gt;=75501,I392&lt;=76901),"Zlínský kraj",(IF(AND(I392&gt;=70030,I392&lt;=74901),"Moravskoslezský kraj",(IF(AND(I392&gt;=75000,I392&lt;=75368),"Olomoucký kraj",(IF(AND(I392&gt;=77200,I392&lt;=79862),"Olomoucký kraj",(IF(AND(I392&gt;=50011,I392&lt;=50301),"Královéhradecký kraj",(IF(AND(I392&gt;=54301,I392&lt;=54303),"Královéhradecký kraj","0")))))))))))))))))))))))))))))))))))))))))))))))</f>
        <v>Praha</v>
      </c>
      <c r="AB392" t="s">
        <v>998</v>
      </c>
      <c r="AD392" t="s">
        <v>998</v>
      </c>
      <c r="AE392" t="s">
        <v>998</v>
      </c>
      <c r="AF392" t="s">
        <v>998</v>
      </c>
      <c r="AG392" s="107">
        <v>0</v>
      </c>
      <c r="AH392" s="107">
        <v>0</v>
      </c>
      <c r="AI392" s="107">
        <v>0</v>
      </c>
      <c r="AJ392" t="s">
        <v>1012</v>
      </c>
    </row>
    <row r="393" spans="1:37" x14ac:dyDescent="0.45">
      <c r="A393" t="s">
        <v>1225</v>
      </c>
      <c r="B393" t="s">
        <v>9146</v>
      </c>
      <c r="C393" t="s">
        <v>1002</v>
      </c>
      <c r="D393" t="s">
        <v>9147</v>
      </c>
      <c r="E393" t="s">
        <v>992</v>
      </c>
      <c r="F393" t="s">
        <v>9148</v>
      </c>
      <c r="G393">
        <v>8</v>
      </c>
      <c r="H393" t="s">
        <v>1057</v>
      </c>
      <c r="I393">
        <v>14000</v>
      </c>
      <c r="K393" t="s">
        <v>9149</v>
      </c>
      <c r="L393" s="106">
        <v>26748</v>
      </c>
      <c r="M393">
        <v>13016696</v>
      </c>
      <c r="N393" t="s">
        <v>996</v>
      </c>
      <c r="O393" t="s">
        <v>12</v>
      </c>
      <c r="P393" t="s">
        <v>997</v>
      </c>
      <c r="R393" s="109" t="str">
        <f>IF(OR(P393="SB",Q393="SB"),"SB",0)</f>
        <v>SB</v>
      </c>
      <c r="T393" s="110" t="s">
        <v>998</v>
      </c>
      <c r="V393" s="113" t="str">
        <f>IF(AND(I393&gt;=10000,I393&lt;=19900),"Praha",(IF(AND(I393&gt;=25001,I393&lt;=29501),"Středočeský kraj",(IF(AND(I393&gt;=30100,I393&lt;=34972),"Středočeský kraj",(IF(AND(I393&gt;=35002,I393&lt;=36271),"Karlovarský kraj",(IF(AND(I393&gt;=37001,I393&lt;=39201),"Jihočeský kraj",(IF(AND(I393&gt;=39701,I393&lt;=39901),"Jihočeský kraj",(IF(AND(I393&gt;=39301,I393&lt;=39601),"Kraj Vysočina",(IF(AND(I393&gt;=58001,I393&lt;=59501),"Kraj Vysočina",(IF(AND(I393&gt;=67401,I393&lt;=67602),"Kraj Vysočina",(IF(AND(I393&gt;=40001,I393&lt;=44101),"Ústecký kraj",(IF(AND(I393&gt;=46001,I393&lt;=47201),"Liberecký kraj",(IF(AND(I393&gt;=51202,I393&lt;=51401),"Liberecký kraj",(IF(AND(I393&gt;=53002,I393&lt;=53976),"Pardubický kraj",(IF(AND(I393&gt;=56002,I393&lt;=57201),"Pardubický kraj",(IF(AND(I393&gt;=60200,I393&lt;=67201),"Jihomoravský kraj",(IF(AND(I393&gt;=67801,I393&lt;=68501),"Jihomoravský kraj",(IF(AND(I393&gt;=69002,I393&lt;=69801),"Jihomoravský kraj",(IF(AND(I393&gt;=68601,I393&lt;=68801),"Zlínský kraj",(IF(AND(I393&gt;=75501,I393&lt;=76901),"Zlínský kraj",(IF(AND(I393&gt;=70030,I393&lt;=74901),"Moravskoslezský kraj",(IF(AND(I393&gt;=75000,I393&lt;=75368),"Olomoucký kraj",(IF(AND(I393&gt;=77200,I393&lt;=79862),"Olomoucký kraj",(IF(AND(I393&gt;=50011,I393&lt;=50301),"Královéhradecký kraj",(IF(AND(I393&gt;=54301,I393&lt;=54303),"Královéhradecký kraj","0")))))))))))))))))))))))))))))))))))))))))))))))</f>
        <v>Praha</v>
      </c>
      <c r="AB393" t="s">
        <v>998</v>
      </c>
      <c r="AD393" t="s">
        <v>998</v>
      </c>
      <c r="AE393" t="s">
        <v>998</v>
      </c>
      <c r="AF393" t="s">
        <v>998</v>
      </c>
      <c r="AG393" s="107">
        <v>0</v>
      </c>
      <c r="AH393" s="107">
        <v>0</v>
      </c>
      <c r="AI393" s="107">
        <v>0</v>
      </c>
      <c r="AJ393" t="s">
        <v>1012</v>
      </c>
    </row>
    <row r="394" spans="1:37" x14ac:dyDescent="0.45">
      <c r="A394" t="s">
        <v>2806</v>
      </c>
      <c r="B394" t="s">
        <v>9436</v>
      </c>
      <c r="C394" t="s">
        <v>990</v>
      </c>
      <c r="D394" t="s">
        <v>9437</v>
      </c>
      <c r="E394" t="s">
        <v>992</v>
      </c>
      <c r="F394" t="s">
        <v>9438</v>
      </c>
      <c r="G394">
        <v>12</v>
      </c>
      <c r="H394" t="s">
        <v>12</v>
      </c>
      <c r="I394">
        <v>14000</v>
      </c>
      <c r="K394" t="s">
        <v>9439</v>
      </c>
      <c r="L394" s="106">
        <v>28798</v>
      </c>
      <c r="M394">
        <v>13417329</v>
      </c>
      <c r="N394" t="s">
        <v>996</v>
      </c>
      <c r="O394" t="s">
        <v>12</v>
      </c>
      <c r="P394" t="s">
        <v>997</v>
      </c>
      <c r="R394" s="109" t="str">
        <f>IF(OR(P394="SB",Q394="SB"),"SB",0)</f>
        <v>SB</v>
      </c>
      <c r="T394" s="110" t="s">
        <v>998</v>
      </c>
      <c r="V394" s="113" t="str">
        <f>IF(AND(I394&gt;=10000,I394&lt;=19900),"Praha",(IF(AND(I394&gt;=25001,I394&lt;=29501),"Středočeský kraj",(IF(AND(I394&gt;=30100,I394&lt;=34972),"Středočeský kraj",(IF(AND(I394&gt;=35002,I394&lt;=36271),"Karlovarský kraj",(IF(AND(I394&gt;=37001,I394&lt;=39201),"Jihočeský kraj",(IF(AND(I394&gt;=39701,I394&lt;=39901),"Jihočeský kraj",(IF(AND(I394&gt;=39301,I394&lt;=39601),"Kraj Vysočina",(IF(AND(I394&gt;=58001,I394&lt;=59501),"Kraj Vysočina",(IF(AND(I394&gt;=67401,I394&lt;=67602),"Kraj Vysočina",(IF(AND(I394&gt;=40001,I394&lt;=44101),"Ústecký kraj",(IF(AND(I394&gt;=46001,I394&lt;=47201),"Liberecký kraj",(IF(AND(I394&gt;=51202,I394&lt;=51401),"Liberecký kraj",(IF(AND(I394&gt;=53002,I394&lt;=53976),"Pardubický kraj",(IF(AND(I394&gt;=56002,I394&lt;=57201),"Pardubický kraj",(IF(AND(I394&gt;=60200,I394&lt;=67201),"Jihomoravský kraj",(IF(AND(I394&gt;=67801,I394&lt;=68501),"Jihomoravský kraj",(IF(AND(I394&gt;=69002,I394&lt;=69801),"Jihomoravský kraj",(IF(AND(I394&gt;=68601,I394&lt;=68801),"Zlínský kraj",(IF(AND(I394&gt;=75501,I394&lt;=76901),"Zlínský kraj",(IF(AND(I394&gt;=70030,I394&lt;=74901),"Moravskoslezský kraj",(IF(AND(I394&gt;=75000,I394&lt;=75368),"Olomoucký kraj",(IF(AND(I394&gt;=77200,I394&lt;=79862),"Olomoucký kraj",(IF(AND(I394&gt;=50011,I394&lt;=50301),"Královéhradecký kraj",(IF(AND(I394&gt;=54301,I394&lt;=54303),"Královéhradecký kraj","0")))))))))))))))))))))))))))))))))))))))))))))))</f>
        <v>Praha</v>
      </c>
      <c r="AB394" t="s">
        <v>998</v>
      </c>
      <c r="AD394" t="s">
        <v>998</v>
      </c>
      <c r="AE394" t="s">
        <v>998</v>
      </c>
      <c r="AF394" t="s">
        <v>998</v>
      </c>
      <c r="AG394" s="107">
        <v>0</v>
      </c>
      <c r="AH394" s="107">
        <v>0</v>
      </c>
      <c r="AI394" s="107">
        <v>0</v>
      </c>
      <c r="AJ394" t="s">
        <v>1012</v>
      </c>
    </row>
    <row r="395" spans="1:37" x14ac:dyDescent="0.45">
      <c r="A395" t="s">
        <v>1687</v>
      </c>
      <c r="B395" t="s">
        <v>9972</v>
      </c>
      <c r="C395" t="s">
        <v>1002</v>
      </c>
      <c r="D395" t="s">
        <v>9973</v>
      </c>
      <c r="E395" t="s">
        <v>992</v>
      </c>
      <c r="F395" t="s">
        <v>3195</v>
      </c>
      <c r="G395">
        <v>33</v>
      </c>
      <c r="H395" t="s">
        <v>12</v>
      </c>
      <c r="I395">
        <v>14000</v>
      </c>
      <c r="K395" t="s">
        <v>9974</v>
      </c>
      <c r="L395" s="106">
        <v>31289</v>
      </c>
      <c r="M395">
        <v>13418036</v>
      </c>
      <c r="N395" t="s">
        <v>996</v>
      </c>
      <c r="O395" t="s">
        <v>12</v>
      </c>
      <c r="P395" t="s">
        <v>997</v>
      </c>
      <c r="R395" s="109" t="str">
        <f>IF(OR(P395="SB",Q395="SB"),"SB",0)</f>
        <v>SB</v>
      </c>
      <c r="T395" s="110" t="s">
        <v>998</v>
      </c>
      <c r="V395" s="113" t="str">
        <f>IF(AND(I395&gt;=10000,I395&lt;=19900),"Praha",(IF(AND(I395&gt;=25001,I395&lt;=29501),"Středočeský kraj",(IF(AND(I395&gt;=30100,I395&lt;=34972),"Středočeský kraj",(IF(AND(I395&gt;=35002,I395&lt;=36271),"Karlovarský kraj",(IF(AND(I395&gt;=37001,I395&lt;=39201),"Jihočeský kraj",(IF(AND(I395&gt;=39701,I395&lt;=39901),"Jihočeský kraj",(IF(AND(I395&gt;=39301,I395&lt;=39601),"Kraj Vysočina",(IF(AND(I395&gt;=58001,I395&lt;=59501),"Kraj Vysočina",(IF(AND(I395&gt;=67401,I395&lt;=67602),"Kraj Vysočina",(IF(AND(I395&gt;=40001,I395&lt;=44101),"Ústecký kraj",(IF(AND(I395&gt;=46001,I395&lt;=47201),"Liberecký kraj",(IF(AND(I395&gt;=51202,I395&lt;=51401),"Liberecký kraj",(IF(AND(I395&gt;=53002,I395&lt;=53976),"Pardubický kraj",(IF(AND(I395&gt;=56002,I395&lt;=57201),"Pardubický kraj",(IF(AND(I395&gt;=60200,I395&lt;=67201),"Jihomoravský kraj",(IF(AND(I395&gt;=67801,I395&lt;=68501),"Jihomoravský kraj",(IF(AND(I395&gt;=69002,I395&lt;=69801),"Jihomoravský kraj",(IF(AND(I395&gt;=68601,I395&lt;=68801),"Zlínský kraj",(IF(AND(I395&gt;=75501,I395&lt;=76901),"Zlínský kraj",(IF(AND(I395&gt;=70030,I395&lt;=74901),"Moravskoslezský kraj",(IF(AND(I395&gt;=75000,I395&lt;=75368),"Olomoucký kraj",(IF(AND(I395&gt;=77200,I395&lt;=79862),"Olomoucký kraj",(IF(AND(I395&gt;=50011,I395&lt;=50301),"Královéhradecký kraj",(IF(AND(I395&gt;=54301,I395&lt;=54303),"Královéhradecký kraj","0")))))))))))))))))))))))))))))))))))))))))))))))</f>
        <v>Praha</v>
      </c>
      <c r="AB395" t="s">
        <v>998</v>
      </c>
      <c r="AD395" t="s">
        <v>998</v>
      </c>
      <c r="AE395" t="s">
        <v>998</v>
      </c>
      <c r="AF395" t="s">
        <v>998</v>
      </c>
      <c r="AG395" s="107">
        <v>0</v>
      </c>
      <c r="AH395" s="107">
        <v>0</v>
      </c>
      <c r="AI395" s="107">
        <v>0</v>
      </c>
      <c r="AJ395" t="s">
        <v>1012</v>
      </c>
    </row>
    <row r="396" spans="1:37" x14ac:dyDescent="0.45">
      <c r="A396" t="s">
        <v>1007</v>
      </c>
      <c r="B396" t="s">
        <v>10648</v>
      </c>
      <c r="C396" t="s">
        <v>990</v>
      </c>
      <c r="D396" t="s">
        <v>10653</v>
      </c>
      <c r="E396" t="s">
        <v>992</v>
      </c>
      <c r="F396" t="s">
        <v>8178</v>
      </c>
      <c r="G396">
        <v>1630</v>
      </c>
      <c r="H396" t="s">
        <v>1057</v>
      </c>
      <c r="I396">
        <v>14000</v>
      </c>
      <c r="J396" s="108">
        <v>734384865</v>
      </c>
      <c r="K396" t="s">
        <v>10654</v>
      </c>
      <c r="L396" s="106">
        <v>40025</v>
      </c>
      <c r="M396">
        <v>13558280</v>
      </c>
      <c r="N396" t="s">
        <v>1698</v>
      </c>
      <c r="O396" t="s">
        <v>12</v>
      </c>
      <c r="P396" t="s">
        <v>997</v>
      </c>
      <c r="R396" s="109" t="str">
        <f>IF(OR(P396="SB",Q396="SB"),"SB",0)</f>
        <v>SB</v>
      </c>
      <c r="T396" s="110" t="s">
        <v>998</v>
      </c>
      <c r="V396" s="113" t="str">
        <f>IF(AND(I396&gt;=10000,I396&lt;=19900),"Praha",(IF(AND(I396&gt;=25001,I396&lt;=29501),"Středočeský kraj",(IF(AND(I396&gt;=30100,I396&lt;=34972),"Středočeský kraj",(IF(AND(I396&gt;=35002,I396&lt;=36271),"Karlovarský kraj",(IF(AND(I396&gt;=37001,I396&lt;=39201),"Jihočeský kraj",(IF(AND(I396&gt;=39701,I396&lt;=39901),"Jihočeský kraj",(IF(AND(I396&gt;=39301,I396&lt;=39601),"Kraj Vysočina",(IF(AND(I396&gt;=58001,I396&lt;=59501),"Kraj Vysočina",(IF(AND(I396&gt;=67401,I396&lt;=67602),"Kraj Vysočina",(IF(AND(I396&gt;=40001,I396&lt;=44101),"Ústecký kraj",(IF(AND(I396&gt;=46001,I396&lt;=47201),"Liberecký kraj",(IF(AND(I396&gt;=51202,I396&lt;=51401),"Liberecký kraj",(IF(AND(I396&gt;=53002,I396&lt;=53976),"Pardubický kraj",(IF(AND(I396&gt;=56002,I396&lt;=57201),"Pardubický kraj",(IF(AND(I396&gt;=60200,I396&lt;=67201),"Jihomoravský kraj",(IF(AND(I396&gt;=67801,I396&lt;=68501),"Jihomoravský kraj",(IF(AND(I396&gt;=69002,I396&lt;=69801),"Jihomoravský kraj",(IF(AND(I396&gt;=68601,I396&lt;=68801),"Zlínský kraj",(IF(AND(I396&gt;=75501,I396&lt;=76901),"Zlínský kraj",(IF(AND(I396&gt;=70030,I396&lt;=74901),"Moravskoslezský kraj",(IF(AND(I396&gt;=75000,I396&lt;=75368),"Olomoucký kraj",(IF(AND(I396&gt;=77200,I396&lt;=79862),"Olomoucký kraj",(IF(AND(I396&gt;=50011,I396&lt;=50301),"Královéhradecký kraj",(IF(AND(I396&gt;=54301,I396&lt;=54303),"Královéhradecký kraj","0")))))))))))))))))))))))))))))))))))))))))))))))</f>
        <v>Praha</v>
      </c>
      <c r="AB396" t="s">
        <v>998</v>
      </c>
      <c r="AD396" t="s">
        <v>998</v>
      </c>
      <c r="AE396" t="s">
        <v>998</v>
      </c>
      <c r="AF396" t="s">
        <v>998</v>
      </c>
      <c r="AG396" s="107">
        <v>300</v>
      </c>
      <c r="AH396" s="107">
        <v>0</v>
      </c>
      <c r="AI396" s="107">
        <v>0</v>
      </c>
      <c r="AJ396" t="s">
        <v>999</v>
      </c>
      <c r="AK396" s="106">
        <v>44921</v>
      </c>
    </row>
    <row r="397" spans="1:37" x14ac:dyDescent="0.45">
      <c r="A397" t="s">
        <v>1111</v>
      </c>
      <c r="B397" t="s">
        <v>10684</v>
      </c>
      <c r="C397" t="s">
        <v>1002</v>
      </c>
      <c r="D397" t="s">
        <v>10692</v>
      </c>
      <c r="E397" t="s">
        <v>992</v>
      </c>
      <c r="F397" t="s">
        <v>8178</v>
      </c>
      <c r="G397">
        <v>1630</v>
      </c>
      <c r="H397" t="s">
        <v>1057</v>
      </c>
      <c r="I397">
        <v>14000</v>
      </c>
      <c r="J397" s="108">
        <v>734384865</v>
      </c>
      <c r="K397" t="s">
        <v>10654</v>
      </c>
      <c r="L397" s="106">
        <v>38661</v>
      </c>
      <c r="M397">
        <v>13558381</v>
      </c>
      <c r="N397" t="s">
        <v>1698</v>
      </c>
      <c r="O397" t="s">
        <v>12</v>
      </c>
      <c r="P397" t="s">
        <v>997</v>
      </c>
      <c r="R397" s="109" t="str">
        <f>IF(OR(P397="SB",Q397="SB"),"SB",0)</f>
        <v>SB</v>
      </c>
      <c r="T397" s="110" t="s">
        <v>998</v>
      </c>
      <c r="V397" s="113" t="str">
        <f>IF(AND(I397&gt;=10000,I397&lt;=19900),"Praha",(IF(AND(I397&gt;=25001,I397&lt;=29501),"Středočeský kraj",(IF(AND(I397&gt;=30100,I397&lt;=34972),"Středočeský kraj",(IF(AND(I397&gt;=35002,I397&lt;=36271),"Karlovarský kraj",(IF(AND(I397&gt;=37001,I397&lt;=39201),"Jihočeský kraj",(IF(AND(I397&gt;=39701,I397&lt;=39901),"Jihočeský kraj",(IF(AND(I397&gt;=39301,I397&lt;=39601),"Kraj Vysočina",(IF(AND(I397&gt;=58001,I397&lt;=59501),"Kraj Vysočina",(IF(AND(I397&gt;=67401,I397&lt;=67602),"Kraj Vysočina",(IF(AND(I397&gt;=40001,I397&lt;=44101),"Ústecký kraj",(IF(AND(I397&gt;=46001,I397&lt;=47201),"Liberecký kraj",(IF(AND(I397&gt;=51202,I397&lt;=51401),"Liberecký kraj",(IF(AND(I397&gt;=53002,I397&lt;=53976),"Pardubický kraj",(IF(AND(I397&gt;=56002,I397&lt;=57201),"Pardubický kraj",(IF(AND(I397&gt;=60200,I397&lt;=67201),"Jihomoravský kraj",(IF(AND(I397&gt;=67801,I397&lt;=68501),"Jihomoravský kraj",(IF(AND(I397&gt;=69002,I397&lt;=69801),"Jihomoravský kraj",(IF(AND(I397&gt;=68601,I397&lt;=68801),"Zlínský kraj",(IF(AND(I397&gt;=75501,I397&lt;=76901),"Zlínský kraj",(IF(AND(I397&gt;=70030,I397&lt;=74901),"Moravskoslezský kraj",(IF(AND(I397&gt;=75000,I397&lt;=75368),"Olomoucký kraj",(IF(AND(I397&gt;=77200,I397&lt;=79862),"Olomoucký kraj",(IF(AND(I397&gt;=50011,I397&lt;=50301),"Královéhradecký kraj",(IF(AND(I397&gt;=54301,I397&lt;=54303),"Královéhradecký kraj","0")))))))))))))))))))))))))))))))))))))))))))))))</f>
        <v>Praha</v>
      </c>
      <c r="AB397" t="s">
        <v>998</v>
      </c>
      <c r="AD397" t="s">
        <v>998</v>
      </c>
      <c r="AE397" t="s">
        <v>998</v>
      </c>
      <c r="AF397" t="s">
        <v>998</v>
      </c>
      <c r="AG397" s="107">
        <v>300</v>
      </c>
      <c r="AH397" s="107">
        <v>0</v>
      </c>
      <c r="AI397" s="107">
        <v>0</v>
      </c>
      <c r="AJ397" t="s">
        <v>999</v>
      </c>
      <c r="AK397" s="106">
        <v>44921</v>
      </c>
    </row>
    <row r="398" spans="1:37" x14ac:dyDescent="0.45">
      <c r="A398" t="s">
        <v>1149</v>
      </c>
      <c r="B398" t="s">
        <v>10925</v>
      </c>
      <c r="C398" t="s">
        <v>990</v>
      </c>
      <c r="D398" t="s">
        <v>10926</v>
      </c>
      <c r="E398" t="s">
        <v>992</v>
      </c>
      <c r="F398" t="s">
        <v>10927</v>
      </c>
      <c r="G398">
        <v>4</v>
      </c>
      <c r="H398" t="s">
        <v>12</v>
      </c>
      <c r="I398">
        <v>14000</v>
      </c>
      <c r="K398" t="s">
        <v>10928</v>
      </c>
      <c r="L398" s="106">
        <v>30245</v>
      </c>
      <c r="M398">
        <v>13417430</v>
      </c>
      <c r="N398" t="s">
        <v>996</v>
      </c>
      <c r="O398" t="s">
        <v>12</v>
      </c>
      <c r="P398" t="s">
        <v>997</v>
      </c>
      <c r="R398" s="109" t="str">
        <f>IF(OR(P398="SB",Q398="SB"),"SB",0)</f>
        <v>SB</v>
      </c>
      <c r="T398" s="110" t="s">
        <v>998</v>
      </c>
      <c r="V398" s="113" t="str">
        <f>IF(AND(I398&gt;=10000,I398&lt;=19900),"Praha",(IF(AND(I398&gt;=25001,I398&lt;=29501),"Středočeský kraj",(IF(AND(I398&gt;=30100,I398&lt;=34972),"Středočeský kraj",(IF(AND(I398&gt;=35002,I398&lt;=36271),"Karlovarský kraj",(IF(AND(I398&gt;=37001,I398&lt;=39201),"Jihočeský kraj",(IF(AND(I398&gt;=39701,I398&lt;=39901),"Jihočeský kraj",(IF(AND(I398&gt;=39301,I398&lt;=39601),"Kraj Vysočina",(IF(AND(I398&gt;=58001,I398&lt;=59501),"Kraj Vysočina",(IF(AND(I398&gt;=67401,I398&lt;=67602),"Kraj Vysočina",(IF(AND(I398&gt;=40001,I398&lt;=44101),"Ústecký kraj",(IF(AND(I398&gt;=46001,I398&lt;=47201),"Liberecký kraj",(IF(AND(I398&gt;=51202,I398&lt;=51401),"Liberecký kraj",(IF(AND(I398&gt;=53002,I398&lt;=53976),"Pardubický kraj",(IF(AND(I398&gt;=56002,I398&lt;=57201),"Pardubický kraj",(IF(AND(I398&gt;=60200,I398&lt;=67201),"Jihomoravský kraj",(IF(AND(I398&gt;=67801,I398&lt;=68501),"Jihomoravský kraj",(IF(AND(I398&gt;=69002,I398&lt;=69801),"Jihomoravský kraj",(IF(AND(I398&gt;=68601,I398&lt;=68801),"Zlínský kraj",(IF(AND(I398&gt;=75501,I398&lt;=76901),"Zlínský kraj",(IF(AND(I398&gt;=70030,I398&lt;=74901),"Moravskoslezský kraj",(IF(AND(I398&gt;=75000,I398&lt;=75368),"Olomoucký kraj",(IF(AND(I398&gt;=77200,I398&lt;=79862),"Olomoucký kraj",(IF(AND(I398&gt;=50011,I398&lt;=50301),"Královéhradecký kraj",(IF(AND(I398&gt;=54301,I398&lt;=54303),"Královéhradecký kraj","0")))))))))))))))))))))))))))))))))))))))))))))))</f>
        <v>Praha</v>
      </c>
      <c r="AB398" t="s">
        <v>998</v>
      </c>
      <c r="AD398" t="s">
        <v>998</v>
      </c>
      <c r="AE398" t="s">
        <v>998</v>
      </c>
      <c r="AF398" t="s">
        <v>998</v>
      </c>
      <c r="AG398" s="107">
        <v>0</v>
      </c>
      <c r="AH398" s="107">
        <v>0</v>
      </c>
      <c r="AI398" s="107">
        <v>0</v>
      </c>
      <c r="AJ398" t="s">
        <v>1012</v>
      </c>
    </row>
    <row r="399" spans="1:37" x14ac:dyDescent="0.45">
      <c r="A399" t="s">
        <v>988</v>
      </c>
      <c r="B399" t="s">
        <v>11044</v>
      </c>
      <c r="C399" t="s">
        <v>990</v>
      </c>
      <c r="D399" t="s">
        <v>11045</v>
      </c>
      <c r="E399" t="s">
        <v>992</v>
      </c>
      <c r="F399" t="s">
        <v>1867</v>
      </c>
      <c r="G399">
        <v>137</v>
      </c>
      <c r="H399" t="s">
        <v>1057</v>
      </c>
      <c r="I399">
        <v>14000</v>
      </c>
      <c r="K399" t="s">
        <v>11046</v>
      </c>
      <c r="L399" s="106">
        <v>28248</v>
      </c>
      <c r="M399">
        <v>12979011</v>
      </c>
      <c r="N399" t="s">
        <v>996</v>
      </c>
      <c r="O399" t="s">
        <v>12</v>
      </c>
      <c r="P399" t="s">
        <v>997</v>
      </c>
      <c r="R399" s="109" t="str">
        <f>IF(OR(P399="SB",Q399="SB"),"SB",0)</f>
        <v>SB</v>
      </c>
      <c r="T399" s="110" t="s">
        <v>998</v>
      </c>
      <c r="V399" s="113" t="str">
        <f>IF(AND(I399&gt;=10000,I399&lt;=19900),"Praha",(IF(AND(I399&gt;=25001,I399&lt;=29501),"Středočeský kraj",(IF(AND(I399&gt;=30100,I399&lt;=34972),"Středočeský kraj",(IF(AND(I399&gt;=35002,I399&lt;=36271),"Karlovarský kraj",(IF(AND(I399&gt;=37001,I399&lt;=39201),"Jihočeský kraj",(IF(AND(I399&gt;=39701,I399&lt;=39901),"Jihočeský kraj",(IF(AND(I399&gt;=39301,I399&lt;=39601),"Kraj Vysočina",(IF(AND(I399&gt;=58001,I399&lt;=59501),"Kraj Vysočina",(IF(AND(I399&gt;=67401,I399&lt;=67602),"Kraj Vysočina",(IF(AND(I399&gt;=40001,I399&lt;=44101),"Ústecký kraj",(IF(AND(I399&gt;=46001,I399&lt;=47201),"Liberecký kraj",(IF(AND(I399&gt;=51202,I399&lt;=51401),"Liberecký kraj",(IF(AND(I399&gt;=53002,I399&lt;=53976),"Pardubický kraj",(IF(AND(I399&gt;=56002,I399&lt;=57201),"Pardubický kraj",(IF(AND(I399&gt;=60200,I399&lt;=67201),"Jihomoravský kraj",(IF(AND(I399&gt;=67801,I399&lt;=68501),"Jihomoravský kraj",(IF(AND(I399&gt;=69002,I399&lt;=69801),"Jihomoravský kraj",(IF(AND(I399&gt;=68601,I399&lt;=68801),"Zlínský kraj",(IF(AND(I399&gt;=75501,I399&lt;=76901),"Zlínský kraj",(IF(AND(I399&gt;=70030,I399&lt;=74901),"Moravskoslezský kraj",(IF(AND(I399&gt;=75000,I399&lt;=75368),"Olomoucký kraj",(IF(AND(I399&gt;=77200,I399&lt;=79862),"Olomoucký kraj",(IF(AND(I399&gt;=50011,I399&lt;=50301),"Královéhradecký kraj",(IF(AND(I399&gt;=54301,I399&lt;=54303),"Královéhradecký kraj","0")))))))))))))))))))))))))))))))))))))))))))))))</f>
        <v>Praha</v>
      </c>
      <c r="AB399" t="s">
        <v>998</v>
      </c>
      <c r="AD399" t="s">
        <v>998</v>
      </c>
      <c r="AE399" t="s">
        <v>998</v>
      </c>
      <c r="AF399" t="s">
        <v>998</v>
      </c>
      <c r="AG399" s="107">
        <v>0</v>
      </c>
      <c r="AH399" s="107">
        <v>0</v>
      </c>
      <c r="AI399" s="107">
        <v>0</v>
      </c>
      <c r="AJ399" t="s">
        <v>1012</v>
      </c>
    </row>
    <row r="400" spans="1:37" x14ac:dyDescent="0.45">
      <c r="A400" t="s">
        <v>1225</v>
      </c>
      <c r="B400" t="s">
        <v>11425</v>
      </c>
      <c r="C400" t="s">
        <v>1002</v>
      </c>
      <c r="D400" t="s">
        <v>11426</v>
      </c>
      <c r="E400" t="s">
        <v>992</v>
      </c>
      <c r="F400" t="s">
        <v>11427</v>
      </c>
      <c r="G400">
        <v>18</v>
      </c>
      <c r="H400" t="s">
        <v>1057</v>
      </c>
      <c r="I400">
        <v>14000</v>
      </c>
      <c r="J400" s="108">
        <v>605179976</v>
      </c>
      <c r="K400" t="s">
        <v>11428</v>
      </c>
      <c r="L400" s="106">
        <v>42517</v>
      </c>
      <c r="M400">
        <v>16230531</v>
      </c>
      <c r="N400" t="s">
        <v>1144</v>
      </c>
      <c r="O400" t="s">
        <v>12</v>
      </c>
      <c r="P400" t="s">
        <v>997</v>
      </c>
      <c r="R400" s="109" t="str">
        <f>IF(OR(P400="SB",Q400="SB"),"SB",0)</f>
        <v>SB</v>
      </c>
      <c r="T400" s="110" t="s">
        <v>998</v>
      </c>
      <c r="V400" s="113" t="str">
        <f>IF(AND(I400&gt;=10000,I400&lt;=19900),"Praha",(IF(AND(I400&gt;=25001,I400&lt;=29501),"Středočeský kraj",(IF(AND(I400&gt;=30100,I400&lt;=34972),"Středočeský kraj",(IF(AND(I400&gt;=35002,I400&lt;=36271),"Karlovarský kraj",(IF(AND(I400&gt;=37001,I400&lt;=39201),"Jihočeský kraj",(IF(AND(I400&gt;=39701,I400&lt;=39901),"Jihočeský kraj",(IF(AND(I400&gt;=39301,I400&lt;=39601),"Kraj Vysočina",(IF(AND(I400&gt;=58001,I400&lt;=59501),"Kraj Vysočina",(IF(AND(I400&gt;=67401,I400&lt;=67602),"Kraj Vysočina",(IF(AND(I400&gt;=40001,I400&lt;=44101),"Ústecký kraj",(IF(AND(I400&gt;=46001,I400&lt;=47201),"Liberecký kraj",(IF(AND(I400&gt;=51202,I400&lt;=51401),"Liberecký kraj",(IF(AND(I400&gt;=53002,I400&lt;=53976),"Pardubický kraj",(IF(AND(I400&gt;=56002,I400&lt;=57201),"Pardubický kraj",(IF(AND(I400&gt;=60200,I400&lt;=67201),"Jihomoravský kraj",(IF(AND(I400&gt;=67801,I400&lt;=68501),"Jihomoravský kraj",(IF(AND(I400&gt;=69002,I400&lt;=69801),"Jihomoravský kraj",(IF(AND(I400&gt;=68601,I400&lt;=68801),"Zlínský kraj",(IF(AND(I400&gt;=75501,I400&lt;=76901),"Zlínský kraj",(IF(AND(I400&gt;=70030,I400&lt;=74901),"Moravskoslezský kraj",(IF(AND(I400&gt;=75000,I400&lt;=75368),"Olomoucký kraj",(IF(AND(I400&gt;=77200,I400&lt;=79862),"Olomoucký kraj",(IF(AND(I400&gt;=50011,I400&lt;=50301),"Královéhradecký kraj",(IF(AND(I400&gt;=54301,I400&lt;=54303),"Královéhradecký kraj","0")))))))))))))))))))))))))))))))))))))))))))))))</f>
        <v>Praha</v>
      </c>
      <c r="AB400" t="s">
        <v>998</v>
      </c>
      <c r="AD400" t="s">
        <v>998</v>
      </c>
      <c r="AE400" t="s">
        <v>998</v>
      </c>
      <c r="AF400" t="s">
        <v>998</v>
      </c>
      <c r="AG400" s="107">
        <v>0</v>
      </c>
      <c r="AH400" s="107">
        <v>0</v>
      </c>
      <c r="AI400" s="107">
        <v>0</v>
      </c>
      <c r="AJ400" t="s">
        <v>1012</v>
      </c>
    </row>
    <row r="401" spans="1:37" x14ac:dyDescent="0.45">
      <c r="A401" t="s">
        <v>1112</v>
      </c>
      <c r="B401" t="s">
        <v>11429</v>
      </c>
      <c r="C401" t="s">
        <v>990</v>
      </c>
      <c r="D401" t="s">
        <v>11430</v>
      </c>
      <c r="E401" t="s">
        <v>992</v>
      </c>
      <c r="F401" t="s">
        <v>11427</v>
      </c>
      <c r="G401">
        <v>18</v>
      </c>
      <c r="H401" t="s">
        <v>1057</v>
      </c>
      <c r="I401">
        <v>14000</v>
      </c>
      <c r="K401" t="s">
        <v>11428</v>
      </c>
      <c r="L401" s="106">
        <v>41656</v>
      </c>
      <c r="M401">
        <v>16230632</v>
      </c>
      <c r="N401" t="s">
        <v>1144</v>
      </c>
      <c r="O401" t="s">
        <v>12</v>
      </c>
      <c r="P401" t="s">
        <v>997</v>
      </c>
      <c r="R401" s="109" t="str">
        <f>IF(OR(P401="SB",Q401="SB"),"SB",0)</f>
        <v>SB</v>
      </c>
      <c r="T401" s="110" t="s">
        <v>998</v>
      </c>
      <c r="V401" s="113" t="str">
        <f>IF(AND(I401&gt;=10000,I401&lt;=19900),"Praha",(IF(AND(I401&gt;=25001,I401&lt;=29501),"Středočeský kraj",(IF(AND(I401&gt;=30100,I401&lt;=34972),"Středočeský kraj",(IF(AND(I401&gt;=35002,I401&lt;=36271),"Karlovarský kraj",(IF(AND(I401&gt;=37001,I401&lt;=39201),"Jihočeský kraj",(IF(AND(I401&gt;=39701,I401&lt;=39901),"Jihočeský kraj",(IF(AND(I401&gt;=39301,I401&lt;=39601),"Kraj Vysočina",(IF(AND(I401&gt;=58001,I401&lt;=59501),"Kraj Vysočina",(IF(AND(I401&gt;=67401,I401&lt;=67602),"Kraj Vysočina",(IF(AND(I401&gt;=40001,I401&lt;=44101),"Ústecký kraj",(IF(AND(I401&gt;=46001,I401&lt;=47201),"Liberecký kraj",(IF(AND(I401&gt;=51202,I401&lt;=51401),"Liberecký kraj",(IF(AND(I401&gt;=53002,I401&lt;=53976),"Pardubický kraj",(IF(AND(I401&gt;=56002,I401&lt;=57201),"Pardubický kraj",(IF(AND(I401&gt;=60200,I401&lt;=67201),"Jihomoravský kraj",(IF(AND(I401&gt;=67801,I401&lt;=68501),"Jihomoravský kraj",(IF(AND(I401&gt;=69002,I401&lt;=69801),"Jihomoravský kraj",(IF(AND(I401&gt;=68601,I401&lt;=68801),"Zlínský kraj",(IF(AND(I401&gt;=75501,I401&lt;=76901),"Zlínský kraj",(IF(AND(I401&gt;=70030,I401&lt;=74901),"Moravskoslezský kraj",(IF(AND(I401&gt;=75000,I401&lt;=75368),"Olomoucký kraj",(IF(AND(I401&gt;=77200,I401&lt;=79862),"Olomoucký kraj",(IF(AND(I401&gt;=50011,I401&lt;=50301),"Královéhradecký kraj",(IF(AND(I401&gt;=54301,I401&lt;=54303),"Královéhradecký kraj","0")))))))))))))))))))))))))))))))))))))))))))))))</f>
        <v>Praha</v>
      </c>
      <c r="AB401" t="s">
        <v>998</v>
      </c>
      <c r="AD401" t="s">
        <v>998</v>
      </c>
      <c r="AE401" t="s">
        <v>998</v>
      </c>
      <c r="AF401" t="s">
        <v>998</v>
      </c>
      <c r="AG401" s="107">
        <v>0</v>
      </c>
      <c r="AH401" s="107">
        <v>0</v>
      </c>
      <c r="AI401" s="107">
        <v>0</v>
      </c>
      <c r="AJ401" t="s">
        <v>1012</v>
      </c>
    </row>
    <row r="402" spans="1:37" x14ac:dyDescent="0.45">
      <c r="A402" t="s">
        <v>1124</v>
      </c>
      <c r="B402" t="s">
        <v>12082</v>
      </c>
      <c r="C402" t="s">
        <v>990</v>
      </c>
      <c r="D402" t="s">
        <v>12083</v>
      </c>
      <c r="E402" t="s">
        <v>992</v>
      </c>
      <c r="F402" t="s">
        <v>8178</v>
      </c>
      <c r="G402">
        <v>1627</v>
      </c>
      <c r="H402" t="s">
        <v>1057</v>
      </c>
      <c r="I402">
        <v>14000</v>
      </c>
      <c r="J402" s="108">
        <v>602179795</v>
      </c>
      <c r="K402" t="s">
        <v>12084</v>
      </c>
      <c r="L402" s="106">
        <v>40204</v>
      </c>
      <c r="M402">
        <v>13558583</v>
      </c>
      <c r="N402" t="s">
        <v>1698</v>
      </c>
      <c r="O402" t="s">
        <v>12</v>
      </c>
      <c r="P402" t="s">
        <v>997</v>
      </c>
      <c r="R402" s="109" t="str">
        <f>IF(OR(P402="SB",Q402="SB"),"SB",0)</f>
        <v>SB</v>
      </c>
      <c r="T402" s="110" t="s">
        <v>998</v>
      </c>
      <c r="V402" s="113" t="str">
        <f>IF(AND(I402&gt;=10000,I402&lt;=19900),"Praha",(IF(AND(I402&gt;=25001,I402&lt;=29501),"Středočeský kraj",(IF(AND(I402&gt;=30100,I402&lt;=34972),"Středočeský kraj",(IF(AND(I402&gt;=35002,I402&lt;=36271),"Karlovarský kraj",(IF(AND(I402&gt;=37001,I402&lt;=39201),"Jihočeský kraj",(IF(AND(I402&gt;=39701,I402&lt;=39901),"Jihočeský kraj",(IF(AND(I402&gt;=39301,I402&lt;=39601),"Kraj Vysočina",(IF(AND(I402&gt;=58001,I402&lt;=59501),"Kraj Vysočina",(IF(AND(I402&gt;=67401,I402&lt;=67602),"Kraj Vysočina",(IF(AND(I402&gt;=40001,I402&lt;=44101),"Ústecký kraj",(IF(AND(I402&gt;=46001,I402&lt;=47201),"Liberecký kraj",(IF(AND(I402&gt;=51202,I402&lt;=51401),"Liberecký kraj",(IF(AND(I402&gt;=53002,I402&lt;=53976),"Pardubický kraj",(IF(AND(I402&gt;=56002,I402&lt;=57201),"Pardubický kraj",(IF(AND(I402&gt;=60200,I402&lt;=67201),"Jihomoravský kraj",(IF(AND(I402&gt;=67801,I402&lt;=68501),"Jihomoravský kraj",(IF(AND(I402&gt;=69002,I402&lt;=69801),"Jihomoravský kraj",(IF(AND(I402&gt;=68601,I402&lt;=68801),"Zlínský kraj",(IF(AND(I402&gt;=75501,I402&lt;=76901),"Zlínský kraj",(IF(AND(I402&gt;=70030,I402&lt;=74901),"Moravskoslezský kraj",(IF(AND(I402&gt;=75000,I402&lt;=75368),"Olomoucký kraj",(IF(AND(I402&gt;=77200,I402&lt;=79862),"Olomoucký kraj",(IF(AND(I402&gt;=50011,I402&lt;=50301),"Královéhradecký kraj",(IF(AND(I402&gt;=54301,I402&lt;=54303),"Královéhradecký kraj","0")))))))))))))))))))))))))))))))))))))))))))))))</f>
        <v>Praha</v>
      </c>
      <c r="AB402" t="s">
        <v>998</v>
      </c>
      <c r="AD402" t="s">
        <v>998</v>
      </c>
      <c r="AE402" t="s">
        <v>998</v>
      </c>
      <c r="AF402" t="s">
        <v>998</v>
      </c>
      <c r="AG402" s="107">
        <v>300</v>
      </c>
      <c r="AH402" s="107">
        <v>0</v>
      </c>
      <c r="AI402" s="107">
        <v>0</v>
      </c>
      <c r="AJ402" t="s">
        <v>999</v>
      </c>
      <c r="AK402" s="106">
        <v>44921</v>
      </c>
    </row>
    <row r="403" spans="1:37" x14ac:dyDescent="0.45">
      <c r="A403" t="s">
        <v>12085</v>
      </c>
      <c r="B403" t="s">
        <v>12086</v>
      </c>
      <c r="C403" t="s">
        <v>1002</v>
      </c>
      <c r="D403" t="s">
        <v>12087</v>
      </c>
      <c r="E403" t="s">
        <v>992</v>
      </c>
      <c r="F403" t="s">
        <v>8178</v>
      </c>
      <c r="G403">
        <v>1627</v>
      </c>
      <c r="H403" t="s">
        <v>1057</v>
      </c>
      <c r="I403">
        <v>14000</v>
      </c>
      <c r="J403" s="108">
        <v>602179795</v>
      </c>
      <c r="K403" t="s">
        <v>12084</v>
      </c>
      <c r="L403" s="106">
        <v>38656</v>
      </c>
      <c r="M403">
        <v>13560304</v>
      </c>
      <c r="N403" t="s">
        <v>1698</v>
      </c>
      <c r="O403" t="s">
        <v>12</v>
      </c>
      <c r="P403" t="s">
        <v>997</v>
      </c>
      <c r="R403" s="109" t="str">
        <f>IF(OR(P403="SB",Q403="SB"),"SB",0)</f>
        <v>SB</v>
      </c>
      <c r="T403" s="110" t="s">
        <v>998</v>
      </c>
      <c r="V403" s="113" t="str">
        <f>IF(AND(I403&gt;=10000,I403&lt;=19900),"Praha",(IF(AND(I403&gt;=25001,I403&lt;=29501),"Středočeský kraj",(IF(AND(I403&gt;=30100,I403&lt;=34972),"Středočeský kraj",(IF(AND(I403&gt;=35002,I403&lt;=36271),"Karlovarský kraj",(IF(AND(I403&gt;=37001,I403&lt;=39201),"Jihočeský kraj",(IF(AND(I403&gt;=39701,I403&lt;=39901),"Jihočeský kraj",(IF(AND(I403&gt;=39301,I403&lt;=39601),"Kraj Vysočina",(IF(AND(I403&gt;=58001,I403&lt;=59501),"Kraj Vysočina",(IF(AND(I403&gt;=67401,I403&lt;=67602),"Kraj Vysočina",(IF(AND(I403&gt;=40001,I403&lt;=44101),"Ústecký kraj",(IF(AND(I403&gt;=46001,I403&lt;=47201),"Liberecký kraj",(IF(AND(I403&gt;=51202,I403&lt;=51401),"Liberecký kraj",(IF(AND(I403&gt;=53002,I403&lt;=53976),"Pardubický kraj",(IF(AND(I403&gt;=56002,I403&lt;=57201),"Pardubický kraj",(IF(AND(I403&gt;=60200,I403&lt;=67201),"Jihomoravský kraj",(IF(AND(I403&gt;=67801,I403&lt;=68501),"Jihomoravský kraj",(IF(AND(I403&gt;=69002,I403&lt;=69801),"Jihomoravský kraj",(IF(AND(I403&gt;=68601,I403&lt;=68801),"Zlínský kraj",(IF(AND(I403&gt;=75501,I403&lt;=76901),"Zlínský kraj",(IF(AND(I403&gt;=70030,I403&lt;=74901),"Moravskoslezský kraj",(IF(AND(I403&gt;=75000,I403&lt;=75368),"Olomoucký kraj",(IF(AND(I403&gt;=77200,I403&lt;=79862),"Olomoucký kraj",(IF(AND(I403&gt;=50011,I403&lt;=50301),"Královéhradecký kraj",(IF(AND(I403&gt;=54301,I403&lt;=54303),"Královéhradecký kraj","0")))))))))))))))))))))))))))))))))))))))))))))))</f>
        <v>Praha</v>
      </c>
      <c r="AB403" t="s">
        <v>998</v>
      </c>
      <c r="AD403" t="s">
        <v>998</v>
      </c>
      <c r="AE403" t="s">
        <v>998</v>
      </c>
      <c r="AF403" t="s">
        <v>998</v>
      </c>
      <c r="AG403" s="107">
        <v>300</v>
      </c>
      <c r="AH403" s="107">
        <v>0</v>
      </c>
      <c r="AI403" s="107">
        <v>0</v>
      </c>
      <c r="AJ403" t="s">
        <v>999</v>
      </c>
      <c r="AK403" s="106">
        <v>44921</v>
      </c>
    </row>
    <row r="404" spans="1:37" x14ac:dyDescent="0.45">
      <c r="A404" t="s">
        <v>12088</v>
      </c>
      <c r="B404" t="s">
        <v>12086</v>
      </c>
      <c r="C404" t="s">
        <v>1002</v>
      </c>
      <c r="D404" t="s">
        <v>12089</v>
      </c>
      <c r="E404" t="s">
        <v>992</v>
      </c>
      <c r="F404" t="s">
        <v>8178</v>
      </c>
      <c r="G404">
        <v>1627</v>
      </c>
      <c r="H404" t="s">
        <v>1057</v>
      </c>
      <c r="I404">
        <v>14000</v>
      </c>
      <c r="J404" s="108">
        <v>602179795</v>
      </c>
      <c r="K404" t="s">
        <v>12084</v>
      </c>
      <c r="L404" s="106">
        <v>39271</v>
      </c>
      <c r="M404">
        <v>13558684</v>
      </c>
      <c r="N404" t="s">
        <v>1698</v>
      </c>
      <c r="O404" t="s">
        <v>12</v>
      </c>
      <c r="P404" t="s">
        <v>997</v>
      </c>
      <c r="R404" s="109" t="str">
        <f>IF(OR(P404="SB",Q404="SB"),"SB",0)</f>
        <v>SB</v>
      </c>
      <c r="T404" s="110" t="s">
        <v>998</v>
      </c>
      <c r="V404" s="113" t="str">
        <f>IF(AND(I404&gt;=10000,I404&lt;=19900),"Praha",(IF(AND(I404&gt;=25001,I404&lt;=29501),"Středočeský kraj",(IF(AND(I404&gt;=30100,I404&lt;=34972),"Středočeský kraj",(IF(AND(I404&gt;=35002,I404&lt;=36271),"Karlovarský kraj",(IF(AND(I404&gt;=37001,I404&lt;=39201),"Jihočeský kraj",(IF(AND(I404&gt;=39701,I404&lt;=39901),"Jihočeský kraj",(IF(AND(I404&gt;=39301,I404&lt;=39601),"Kraj Vysočina",(IF(AND(I404&gt;=58001,I404&lt;=59501),"Kraj Vysočina",(IF(AND(I404&gt;=67401,I404&lt;=67602),"Kraj Vysočina",(IF(AND(I404&gt;=40001,I404&lt;=44101),"Ústecký kraj",(IF(AND(I404&gt;=46001,I404&lt;=47201),"Liberecký kraj",(IF(AND(I404&gt;=51202,I404&lt;=51401),"Liberecký kraj",(IF(AND(I404&gt;=53002,I404&lt;=53976),"Pardubický kraj",(IF(AND(I404&gt;=56002,I404&lt;=57201),"Pardubický kraj",(IF(AND(I404&gt;=60200,I404&lt;=67201),"Jihomoravský kraj",(IF(AND(I404&gt;=67801,I404&lt;=68501),"Jihomoravský kraj",(IF(AND(I404&gt;=69002,I404&lt;=69801),"Jihomoravský kraj",(IF(AND(I404&gt;=68601,I404&lt;=68801),"Zlínský kraj",(IF(AND(I404&gt;=75501,I404&lt;=76901),"Zlínský kraj",(IF(AND(I404&gt;=70030,I404&lt;=74901),"Moravskoslezský kraj",(IF(AND(I404&gt;=75000,I404&lt;=75368),"Olomoucký kraj",(IF(AND(I404&gt;=77200,I404&lt;=79862),"Olomoucký kraj",(IF(AND(I404&gt;=50011,I404&lt;=50301),"Královéhradecký kraj",(IF(AND(I404&gt;=54301,I404&lt;=54303),"Královéhradecký kraj","0")))))))))))))))))))))))))))))))))))))))))))))))</f>
        <v>Praha</v>
      </c>
      <c r="AB404" t="s">
        <v>998</v>
      </c>
      <c r="AD404" t="s">
        <v>998</v>
      </c>
      <c r="AE404" t="s">
        <v>998</v>
      </c>
      <c r="AF404" t="s">
        <v>998</v>
      </c>
      <c r="AG404" s="107">
        <v>300</v>
      </c>
      <c r="AH404" s="107">
        <v>0</v>
      </c>
      <c r="AI404" s="107">
        <v>0</v>
      </c>
      <c r="AJ404" t="s">
        <v>999</v>
      </c>
      <c r="AK404" s="106">
        <v>44921</v>
      </c>
    </row>
    <row r="405" spans="1:37" x14ac:dyDescent="0.45">
      <c r="A405" t="s">
        <v>4524</v>
      </c>
      <c r="B405" t="s">
        <v>12168</v>
      </c>
      <c r="C405" t="s">
        <v>1002</v>
      </c>
      <c r="D405" t="s">
        <v>12169</v>
      </c>
      <c r="E405" t="s">
        <v>992</v>
      </c>
      <c r="F405" t="s">
        <v>1052</v>
      </c>
      <c r="G405">
        <v>8</v>
      </c>
      <c r="H405" t="s">
        <v>1057</v>
      </c>
      <c r="I405">
        <v>14000</v>
      </c>
      <c r="K405" t="s">
        <v>12170</v>
      </c>
      <c r="L405" s="106">
        <v>27066</v>
      </c>
      <c r="M405">
        <v>13036605</v>
      </c>
      <c r="N405" t="s">
        <v>996</v>
      </c>
      <c r="O405" t="s">
        <v>12</v>
      </c>
      <c r="P405" t="s">
        <v>997</v>
      </c>
      <c r="R405" s="109" t="str">
        <f>IF(OR(P405="SB",Q405="SB"),"SB",0)</f>
        <v>SB</v>
      </c>
      <c r="T405" s="110" t="s">
        <v>998</v>
      </c>
      <c r="V405" s="113" t="str">
        <f>IF(AND(I405&gt;=10000,I405&lt;=19900),"Praha",(IF(AND(I405&gt;=25001,I405&lt;=29501),"Středočeský kraj",(IF(AND(I405&gt;=30100,I405&lt;=34972),"Středočeský kraj",(IF(AND(I405&gt;=35002,I405&lt;=36271),"Karlovarský kraj",(IF(AND(I405&gt;=37001,I405&lt;=39201),"Jihočeský kraj",(IF(AND(I405&gt;=39701,I405&lt;=39901),"Jihočeský kraj",(IF(AND(I405&gt;=39301,I405&lt;=39601),"Kraj Vysočina",(IF(AND(I405&gt;=58001,I405&lt;=59501),"Kraj Vysočina",(IF(AND(I405&gt;=67401,I405&lt;=67602),"Kraj Vysočina",(IF(AND(I405&gt;=40001,I405&lt;=44101),"Ústecký kraj",(IF(AND(I405&gt;=46001,I405&lt;=47201),"Liberecký kraj",(IF(AND(I405&gt;=51202,I405&lt;=51401),"Liberecký kraj",(IF(AND(I405&gt;=53002,I405&lt;=53976),"Pardubický kraj",(IF(AND(I405&gt;=56002,I405&lt;=57201),"Pardubický kraj",(IF(AND(I405&gt;=60200,I405&lt;=67201),"Jihomoravský kraj",(IF(AND(I405&gt;=67801,I405&lt;=68501),"Jihomoravský kraj",(IF(AND(I405&gt;=69002,I405&lt;=69801),"Jihomoravský kraj",(IF(AND(I405&gt;=68601,I405&lt;=68801),"Zlínský kraj",(IF(AND(I405&gt;=75501,I405&lt;=76901),"Zlínský kraj",(IF(AND(I405&gt;=70030,I405&lt;=74901),"Moravskoslezský kraj",(IF(AND(I405&gt;=75000,I405&lt;=75368),"Olomoucký kraj",(IF(AND(I405&gt;=77200,I405&lt;=79862),"Olomoucký kraj",(IF(AND(I405&gt;=50011,I405&lt;=50301),"Královéhradecký kraj",(IF(AND(I405&gt;=54301,I405&lt;=54303),"Královéhradecký kraj","0")))))))))))))))))))))))))))))))))))))))))))))))</f>
        <v>Praha</v>
      </c>
      <c r="AB405" t="s">
        <v>998</v>
      </c>
      <c r="AD405" t="s">
        <v>998</v>
      </c>
      <c r="AE405" t="s">
        <v>998</v>
      </c>
      <c r="AF405" t="s">
        <v>998</v>
      </c>
      <c r="AG405" s="107">
        <v>0</v>
      </c>
      <c r="AH405" s="107">
        <v>0</v>
      </c>
      <c r="AI405" s="107">
        <v>0</v>
      </c>
      <c r="AJ405" t="s">
        <v>1012</v>
      </c>
    </row>
    <row r="406" spans="1:37" x14ac:dyDescent="0.45">
      <c r="A406" t="s">
        <v>2812</v>
      </c>
      <c r="B406" t="s">
        <v>13009</v>
      </c>
      <c r="C406" t="s">
        <v>1002</v>
      </c>
      <c r="D406" t="s">
        <v>13010</v>
      </c>
      <c r="E406" t="s">
        <v>992</v>
      </c>
      <c r="F406" t="s">
        <v>1867</v>
      </c>
      <c r="G406">
        <v>77</v>
      </c>
      <c r="H406" t="s">
        <v>1057</v>
      </c>
      <c r="I406">
        <v>14000</v>
      </c>
      <c r="K406" t="s">
        <v>13011</v>
      </c>
      <c r="L406" s="106">
        <v>23669</v>
      </c>
      <c r="M406">
        <v>10424271</v>
      </c>
      <c r="N406" t="s">
        <v>996</v>
      </c>
      <c r="O406" t="s">
        <v>12</v>
      </c>
      <c r="P406" t="s">
        <v>997</v>
      </c>
      <c r="R406" s="109" t="str">
        <f>IF(OR(P406="SB",Q406="SB"),"SB",0)</f>
        <v>SB</v>
      </c>
      <c r="T406" s="110" t="s">
        <v>998</v>
      </c>
      <c r="V406" s="113" t="str">
        <f>IF(AND(I406&gt;=10000,I406&lt;=19900),"Praha",(IF(AND(I406&gt;=25001,I406&lt;=29501),"Středočeský kraj",(IF(AND(I406&gt;=30100,I406&lt;=34972),"Středočeský kraj",(IF(AND(I406&gt;=35002,I406&lt;=36271),"Karlovarský kraj",(IF(AND(I406&gt;=37001,I406&lt;=39201),"Jihočeský kraj",(IF(AND(I406&gt;=39701,I406&lt;=39901),"Jihočeský kraj",(IF(AND(I406&gt;=39301,I406&lt;=39601),"Kraj Vysočina",(IF(AND(I406&gt;=58001,I406&lt;=59501),"Kraj Vysočina",(IF(AND(I406&gt;=67401,I406&lt;=67602),"Kraj Vysočina",(IF(AND(I406&gt;=40001,I406&lt;=44101),"Ústecký kraj",(IF(AND(I406&gt;=46001,I406&lt;=47201),"Liberecký kraj",(IF(AND(I406&gt;=51202,I406&lt;=51401),"Liberecký kraj",(IF(AND(I406&gt;=53002,I406&lt;=53976),"Pardubický kraj",(IF(AND(I406&gt;=56002,I406&lt;=57201),"Pardubický kraj",(IF(AND(I406&gt;=60200,I406&lt;=67201),"Jihomoravský kraj",(IF(AND(I406&gt;=67801,I406&lt;=68501),"Jihomoravský kraj",(IF(AND(I406&gt;=69002,I406&lt;=69801),"Jihomoravský kraj",(IF(AND(I406&gt;=68601,I406&lt;=68801),"Zlínský kraj",(IF(AND(I406&gt;=75501,I406&lt;=76901),"Zlínský kraj",(IF(AND(I406&gt;=70030,I406&lt;=74901),"Moravskoslezský kraj",(IF(AND(I406&gt;=75000,I406&lt;=75368),"Olomoucký kraj",(IF(AND(I406&gt;=77200,I406&lt;=79862),"Olomoucký kraj",(IF(AND(I406&gt;=50011,I406&lt;=50301),"Královéhradecký kraj",(IF(AND(I406&gt;=54301,I406&lt;=54303),"Královéhradecký kraj","0")))))))))))))))))))))))))))))))))))))))))))))))</f>
        <v>Praha</v>
      </c>
      <c r="AB406" t="s">
        <v>998</v>
      </c>
      <c r="AD406" t="s">
        <v>998</v>
      </c>
      <c r="AE406" t="s">
        <v>998</v>
      </c>
      <c r="AF406" t="s">
        <v>998</v>
      </c>
      <c r="AG406" s="107">
        <v>0</v>
      </c>
      <c r="AH406" s="107">
        <v>0</v>
      </c>
      <c r="AI406" s="107">
        <v>0</v>
      </c>
      <c r="AJ406" t="s">
        <v>1012</v>
      </c>
    </row>
    <row r="407" spans="1:37" x14ac:dyDescent="0.45">
      <c r="A407" t="s">
        <v>8550</v>
      </c>
      <c r="B407" t="s">
        <v>13404</v>
      </c>
      <c r="C407" t="s">
        <v>990</v>
      </c>
      <c r="D407" t="s">
        <v>13405</v>
      </c>
      <c r="E407" t="s">
        <v>992</v>
      </c>
      <c r="F407" t="s">
        <v>11503</v>
      </c>
      <c r="G407">
        <v>1</v>
      </c>
      <c r="H407" t="s">
        <v>1057</v>
      </c>
      <c r="I407">
        <v>14000</v>
      </c>
      <c r="K407" t="s">
        <v>13406</v>
      </c>
      <c r="L407" s="106">
        <v>34769</v>
      </c>
      <c r="M407">
        <v>13005077</v>
      </c>
      <c r="N407" t="s">
        <v>996</v>
      </c>
      <c r="O407" t="s">
        <v>12</v>
      </c>
      <c r="P407" t="s">
        <v>997</v>
      </c>
      <c r="R407" s="109" t="str">
        <f>IF(OR(P407="SB",Q407="SB"),"SB",0)</f>
        <v>SB</v>
      </c>
      <c r="T407" s="110" t="s">
        <v>998</v>
      </c>
      <c r="V407" s="113" t="str">
        <f>IF(AND(I407&gt;=10000,I407&lt;=19900),"Praha",(IF(AND(I407&gt;=25001,I407&lt;=29501),"Středočeský kraj",(IF(AND(I407&gt;=30100,I407&lt;=34972),"Středočeský kraj",(IF(AND(I407&gt;=35002,I407&lt;=36271),"Karlovarský kraj",(IF(AND(I407&gt;=37001,I407&lt;=39201),"Jihočeský kraj",(IF(AND(I407&gt;=39701,I407&lt;=39901),"Jihočeský kraj",(IF(AND(I407&gt;=39301,I407&lt;=39601),"Kraj Vysočina",(IF(AND(I407&gt;=58001,I407&lt;=59501),"Kraj Vysočina",(IF(AND(I407&gt;=67401,I407&lt;=67602),"Kraj Vysočina",(IF(AND(I407&gt;=40001,I407&lt;=44101),"Ústecký kraj",(IF(AND(I407&gt;=46001,I407&lt;=47201),"Liberecký kraj",(IF(AND(I407&gt;=51202,I407&lt;=51401),"Liberecký kraj",(IF(AND(I407&gt;=53002,I407&lt;=53976),"Pardubický kraj",(IF(AND(I407&gt;=56002,I407&lt;=57201),"Pardubický kraj",(IF(AND(I407&gt;=60200,I407&lt;=67201),"Jihomoravský kraj",(IF(AND(I407&gt;=67801,I407&lt;=68501),"Jihomoravský kraj",(IF(AND(I407&gt;=69002,I407&lt;=69801),"Jihomoravský kraj",(IF(AND(I407&gt;=68601,I407&lt;=68801),"Zlínský kraj",(IF(AND(I407&gt;=75501,I407&lt;=76901),"Zlínský kraj",(IF(AND(I407&gt;=70030,I407&lt;=74901),"Moravskoslezský kraj",(IF(AND(I407&gt;=75000,I407&lt;=75368),"Olomoucký kraj",(IF(AND(I407&gt;=77200,I407&lt;=79862),"Olomoucký kraj",(IF(AND(I407&gt;=50011,I407&lt;=50301),"Královéhradecký kraj",(IF(AND(I407&gt;=54301,I407&lt;=54303),"Královéhradecký kraj","0")))))))))))))))))))))))))))))))))))))))))))))))</f>
        <v>Praha</v>
      </c>
      <c r="AB407" t="s">
        <v>998</v>
      </c>
      <c r="AD407" t="s">
        <v>998</v>
      </c>
      <c r="AE407" t="s">
        <v>998</v>
      </c>
      <c r="AF407" t="s">
        <v>998</v>
      </c>
      <c r="AG407" s="107">
        <v>0</v>
      </c>
      <c r="AH407" s="107">
        <v>0</v>
      </c>
      <c r="AI407" s="107">
        <v>0</v>
      </c>
      <c r="AJ407" t="s">
        <v>1012</v>
      </c>
    </row>
    <row r="408" spans="1:37" x14ac:dyDescent="0.45">
      <c r="A408" t="s">
        <v>1007</v>
      </c>
      <c r="B408" t="s">
        <v>13602</v>
      </c>
      <c r="C408" t="s">
        <v>990</v>
      </c>
      <c r="D408" t="s">
        <v>13603</v>
      </c>
      <c r="E408" t="s">
        <v>992</v>
      </c>
      <c r="F408" t="s">
        <v>13604</v>
      </c>
      <c r="G408">
        <v>2105</v>
      </c>
      <c r="H408" t="s">
        <v>1057</v>
      </c>
      <c r="I408">
        <v>14000</v>
      </c>
      <c r="K408" t="s">
        <v>13605</v>
      </c>
      <c r="L408" s="106">
        <v>28356</v>
      </c>
      <c r="M408">
        <v>13005885</v>
      </c>
      <c r="N408" t="s">
        <v>996</v>
      </c>
      <c r="O408" t="s">
        <v>12</v>
      </c>
      <c r="P408" t="s">
        <v>997</v>
      </c>
      <c r="R408" s="109" t="str">
        <f>IF(OR(P408="SB",Q408="SB"),"SB",0)</f>
        <v>SB</v>
      </c>
      <c r="T408" s="110" t="s">
        <v>998</v>
      </c>
      <c r="V408" s="113" t="str">
        <f>IF(AND(I408&gt;=10000,I408&lt;=19900),"Praha",(IF(AND(I408&gt;=25001,I408&lt;=29501),"Středočeský kraj",(IF(AND(I408&gt;=30100,I408&lt;=34972),"Středočeský kraj",(IF(AND(I408&gt;=35002,I408&lt;=36271),"Karlovarský kraj",(IF(AND(I408&gt;=37001,I408&lt;=39201),"Jihočeský kraj",(IF(AND(I408&gt;=39701,I408&lt;=39901),"Jihočeský kraj",(IF(AND(I408&gt;=39301,I408&lt;=39601),"Kraj Vysočina",(IF(AND(I408&gt;=58001,I408&lt;=59501),"Kraj Vysočina",(IF(AND(I408&gt;=67401,I408&lt;=67602),"Kraj Vysočina",(IF(AND(I408&gt;=40001,I408&lt;=44101),"Ústecký kraj",(IF(AND(I408&gt;=46001,I408&lt;=47201),"Liberecký kraj",(IF(AND(I408&gt;=51202,I408&lt;=51401),"Liberecký kraj",(IF(AND(I408&gt;=53002,I408&lt;=53976),"Pardubický kraj",(IF(AND(I408&gt;=56002,I408&lt;=57201),"Pardubický kraj",(IF(AND(I408&gt;=60200,I408&lt;=67201),"Jihomoravský kraj",(IF(AND(I408&gt;=67801,I408&lt;=68501),"Jihomoravský kraj",(IF(AND(I408&gt;=69002,I408&lt;=69801),"Jihomoravský kraj",(IF(AND(I408&gt;=68601,I408&lt;=68801),"Zlínský kraj",(IF(AND(I408&gt;=75501,I408&lt;=76901),"Zlínský kraj",(IF(AND(I408&gt;=70030,I408&lt;=74901),"Moravskoslezský kraj",(IF(AND(I408&gt;=75000,I408&lt;=75368),"Olomoucký kraj",(IF(AND(I408&gt;=77200,I408&lt;=79862),"Olomoucký kraj",(IF(AND(I408&gt;=50011,I408&lt;=50301),"Královéhradecký kraj",(IF(AND(I408&gt;=54301,I408&lt;=54303),"Královéhradecký kraj","0")))))))))))))))))))))))))))))))))))))))))))))))</f>
        <v>Praha</v>
      </c>
      <c r="AB408" t="s">
        <v>998</v>
      </c>
      <c r="AD408" t="s">
        <v>998</v>
      </c>
      <c r="AE408" t="s">
        <v>998</v>
      </c>
      <c r="AF408" t="s">
        <v>998</v>
      </c>
      <c r="AG408" s="107">
        <v>0</v>
      </c>
      <c r="AH408" s="107">
        <v>0</v>
      </c>
      <c r="AI408" s="107">
        <v>0</v>
      </c>
      <c r="AJ408" t="s">
        <v>1012</v>
      </c>
    </row>
    <row r="409" spans="1:37" x14ac:dyDescent="0.45">
      <c r="A409" t="s">
        <v>1694</v>
      </c>
      <c r="B409" t="s">
        <v>13772</v>
      </c>
      <c r="C409" t="s">
        <v>1002</v>
      </c>
      <c r="D409" t="s">
        <v>13775</v>
      </c>
      <c r="E409" t="s">
        <v>992</v>
      </c>
      <c r="F409" t="s">
        <v>1056</v>
      </c>
      <c r="G409">
        <v>18</v>
      </c>
      <c r="H409" t="s">
        <v>12</v>
      </c>
      <c r="I409">
        <v>14000</v>
      </c>
      <c r="K409" t="s">
        <v>13776</v>
      </c>
      <c r="L409" s="106">
        <v>30925</v>
      </c>
      <c r="M409">
        <v>13417935</v>
      </c>
      <c r="N409" t="s">
        <v>996</v>
      </c>
      <c r="O409" t="s">
        <v>12</v>
      </c>
      <c r="P409" t="s">
        <v>997</v>
      </c>
      <c r="R409" s="109" t="str">
        <f>IF(OR(P409="SB",Q409="SB"),"SB",0)</f>
        <v>SB</v>
      </c>
      <c r="T409" s="110" t="s">
        <v>998</v>
      </c>
      <c r="V409" s="113" t="str">
        <f>IF(AND(I409&gt;=10000,I409&lt;=19900),"Praha",(IF(AND(I409&gt;=25001,I409&lt;=29501),"Středočeský kraj",(IF(AND(I409&gt;=30100,I409&lt;=34972),"Středočeský kraj",(IF(AND(I409&gt;=35002,I409&lt;=36271),"Karlovarský kraj",(IF(AND(I409&gt;=37001,I409&lt;=39201),"Jihočeský kraj",(IF(AND(I409&gt;=39701,I409&lt;=39901),"Jihočeský kraj",(IF(AND(I409&gt;=39301,I409&lt;=39601),"Kraj Vysočina",(IF(AND(I409&gt;=58001,I409&lt;=59501),"Kraj Vysočina",(IF(AND(I409&gt;=67401,I409&lt;=67602),"Kraj Vysočina",(IF(AND(I409&gt;=40001,I409&lt;=44101),"Ústecký kraj",(IF(AND(I409&gt;=46001,I409&lt;=47201),"Liberecký kraj",(IF(AND(I409&gt;=51202,I409&lt;=51401),"Liberecký kraj",(IF(AND(I409&gt;=53002,I409&lt;=53976),"Pardubický kraj",(IF(AND(I409&gt;=56002,I409&lt;=57201),"Pardubický kraj",(IF(AND(I409&gt;=60200,I409&lt;=67201),"Jihomoravský kraj",(IF(AND(I409&gt;=67801,I409&lt;=68501),"Jihomoravský kraj",(IF(AND(I409&gt;=69002,I409&lt;=69801),"Jihomoravský kraj",(IF(AND(I409&gt;=68601,I409&lt;=68801),"Zlínský kraj",(IF(AND(I409&gt;=75501,I409&lt;=76901),"Zlínský kraj",(IF(AND(I409&gt;=70030,I409&lt;=74901),"Moravskoslezský kraj",(IF(AND(I409&gt;=75000,I409&lt;=75368),"Olomoucký kraj",(IF(AND(I409&gt;=77200,I409&lt;=79862),"Olomoucký kraj",(IF(AND(I409&gt;=50011,I409&lt;=50301),"Královéhradecký kraj",(IF(AND(I409&gt;=54301,I409&lt;=54303),"Královéhradecký kraj","0")))))))))))))))))))))))))))))))))))))))))))))))</f>
        <v>Praha</v>
      </c>
      <c r="AB409" t="s">
        <v>998</v>
      </c>
      <c r="AD409" t="s">
        <v>998</v>
      </c>
      <c r="AE409" t="s">
        <v>998</v>
      </c>
      <c r="AF409" t="s">
        <v>998</v>
      </c>
      <c r="AG409" s="107">
        <v>0</v>
      </c>
      <c r="AH409" s="107">
        <v>0</v>
      </c>
      <c r="AI409" s="107">
        <v>0</v>
      </c>
      <c r="AJ409" t="s">
        <v>1012</v>
      </c>
    </row>
    <row r="410" spans="1:37" x14ac:dyDescent="0.45">
      <c r="A410" t="s">
        <v>1552</v>
      </c>
      <c r="B410" t="s">
        <v>14004</v>
      </c>
      <c r="C410" t="s">
        <v>990</v>
      </c>
      <c r="D410" t="s">
        <v>14005</v>
      </c>
      <c r="E410" t="s">
        <v>992</v>
      </c>
      <c r="F410" t="s">
        <v>14006</v>
      </c>
      <c r="G410">
        <v>1552</v>
      </c>
      <c r="H410" t="s">
        <v>1057</v>
      </c>
      <c r="I410">
        <v>14000</v>
      </c>
      <c r="J410" s="108">
        <v>601270720</v>
      </c>
      <c r="K410" t="s">
        <v>14007</v>
      </c>
      <c r="L410" s="106">
        <v>41966</v>
      </c>
      <c r="M410">
        <v>16160510</v>
      </c>
      <c r="N410" t="s">
        <v>4084</v>
      </c>
      <c r="O410" t="s">
        <v>12</v>
      </c>
      <c r="P410" t="s">
        <v>997</v>
      </c>
      <c r="R410" s="109" t="str">
        <f>IF(OR(P410="SB",Q410="SB"),"SB",0)</f>
        <v>SB</v>
      </c>
      <c r="T410" s="110" t="s">
        <v>998</v>
      </c>
      <c r="V410" s="113" t="str">
        <f>IF(AND(I410&gt;=10000,I410&lt;=19900),"Praha",(IF(AND(I410&gt;=25001,I410&lt;=29501),"Středočeský kraj",(IF(AND(I410&gt;=30100,I410&lt;=34972),"Středočeský kraj",(IF(AND(I410&gt;=35002,I410&lt;=36271),"Karlovarský kraj",(IF(AND(I410&gt;=37001,I410&lt;=39201),"Jihočeský kraj",(IF(AND(I410&gt;=39701,I410&lt;=39901),"Jihočeský kraj",(IF(AND(I410&gt;=39301,I410&lt;=39601),"Kraj Vysočina",(IF(AND(I410&gt;=58001,I410&lt;=59501),"Kraj Vysočina",(IF(AND(I410&gt;=67401,I410&lt;=67602),"Kraj Vysočina",(IF(AND(I410&gt;=40001,I410&lt;=44101),"Ústecký kraj",(IF(AND(I410&gt;=46001,I410&lt;=47201),"Liberecký kraj",(IF(AND(I410&gt;=51202,I410&lt;=51401),"Liberecký kraj",(IF(AND(I410&gt;=53002,I410&lt;=53976),"Pardubický kraj",(IF(AND(I410&gt;=56002,I410&lt;=57201),"Pardubický kraj",(IF(AND(I410&gt;=60200,I410&lt;=67201),"Jihomoravský kraj",(IF(AND(I410&gt;=67801,I410&lt;=68501),"Jihomoravský kraj",(IF(AND(I410&gt;=69002,I410&lt;=69801),"Jihomoravský kraj",(IF(AND(I410&gt;=68601,I410&lt;=68801),"Zlínský kraj",(IF(AND(I410&gt;=75501,I410&lt;=76901),"Zlínský kraj",(IF(AND(I410&gt;=70030,I410&lt;=74901),"Moravskoslezský kraj",(IF(AND(I410&gt;=75000,I410&lt;=75368),"Olomoucký kraj",(IF(AND(I410&gt;=77200,I410&lt;=79862),"Olomoucký kraj",(IF(AND(I410&gt;=50011,I410&lt;=50301),"Královéhradecký kraj",(IF(AND(I410&gt;=54301,I410&lt;=54303),"Královéhradecký kraj","0")))))))))))))))))))))))))))))))))))))))))))))))</f>
        <v>Praha</v>
      </c>
      <c r="AB410" t="s">
        <v>998</v>
      </c>
      <c r="AD410" t="s">
        <v>998</v>
      </c>
      <c r="AE410" t="s">
        <v>998</v>
      </c>
      <c r="AF410" t="s">
        <v>998</v>
      </c>
      <c r="AG410" s="107">
        <v>300</v>
      </c>
      <c r="AH410" s="107">
        <v>0</v>
      </c>
      <c r="AI410" s="107">
        <v>0</v>
      </c>
      <c r="AJ410" t="s">
        <v>999</v>
      </c>
      <c r="AK410" s="106">
        <v>44918</v>
      </c>
    </row>
    <row r="411" spans="1:37" x14ac:dyDescent="0.45">
      <c r="A411" t="s">
        <v>1079</v>
      </c>
      <c r="B411" t="s">
        <v>14028</v>
      </c>
      <c r="C411" t="s">
        <v>990</v>
      </c>
      <c r="D411" t="s">
        <v>14033</v>
      </c>
      <c r="E411" t="s">
        <v>992</v>
      </c>
      <c r="F411" t="s">
        <v>14034</v>
      </c>
      <c r="G411">
        <v>2380</v>
      </c>
      <c r="H411" t="s">
        <v>1057</v>
      </c>
      <c r="I411">
        <v>14000</v>
      </c>
      <c r="K411" t="s">
        <v>14035</v>
      </c>
      <c r="L411" s="106">
        <v>33914</v>
      </c>
      <c r="M411">
        <v>12986687</v>
      </c>
      <c r="N411" t="s">
        <v>996</v>
      </c>
      <c r="O411" t="s">
        <v>12</v>
      </c>
      <c r="P411" t="s">
        <v>997</v>
      </c>
      <c r="R411" s="109" t="str">
        <f>IF(OR(P411="SB",Q411="SB"),"SB",0)</f>
        <v>SB</v>
      </c>
      <c r="T411" s="110" t="s">
        <v>998</v>
      </c>
      <c r="V411" s="113" t="str">
        <f>IF(AND(I411&gt;=10000,I411&lt;=19900),"Praha",(IF(AND(I411&gt;=25001,I411&lt;=29501),"Středočeský kraj",(IF(AND(I411&gt;=30100,I411&lt;=34972),"Středočeský kraj",(IF(AND(I411&gt;=35002,I411&lt;=36271),"Karlovarský kraj",(IF(AND(I411&gt;=37001,I411&lt;=39201),"Jihočeský kraj",(IF(AND(I411&gt;=39701,I411&lt;=39901),"Jihočeský kraj",(IF(AND(I411&gt;=39301,I411&lt;=39601),"Kraj Vysočina",(IF(AND(I411&gt;=58001,I411&lt;=59501),"Kraj Vysočina",(IF(AND(I411&gt;=67401,I411&lt;=67602),"Kraj Vysočina",(IF(AND(I411&gt;=40001,I411&lt;=44101),"Ústecký kraj",(IF(AND(I411&gt;=46001,I411&lt;=47201),"Liberecký kraj",(IF(AND(I411&gt;=51202,I411&lt;=51401),"Liberecký kraj",(IF(AND(I411&gt;=53002,I411&lt;=53976),"Pardubický kraj",(IF(AND(I411&gt;=56002,I411&lt;=57201),"Pardubický kraj",(IF(AND(I411&gt;=60200,I411&lt;=67201),"Jihomoravský kraj",(IF(AND(I411&gt;=67801,I411&lt;=68501),"Jihomoravský kraj",(IF(AND(I411&gt;=69002,I411&lt;=69801),"Jihomoravský kraj",(IF(AND(I411&gt;=68601,I411&lt;=68801),"Zlínský kraj",(IF(AND(I411&gt;=75501,I411&lt;=76901),"Zlínský kraj",(IF(AND(I411&gt;=70030,I411&lt;=74901),"Moravskoslezský kraj",(IF(AND(I411&gt;=75000,I411&lt;=75368),"Olomoucký kraj",(IF(AND(I411&gt;=77200,I411&lt;=79862),"Olomoucký kraj",(IF(AND(I411&gt;=50011,I411&lt;=50301),"Královéhradecký kraj",(IF(AND(I411&gt;=54301,I411&lt;=54303),"Královéhradecký kraj","0")))))))))))))))))))))))))))))))))))))))))))))))</f>
        <v>Praha</v>
      </c>
      <c r="AB411" t="s">
        <v>998</v>
      </c>
      <c r="AD411" t="s">
        <v>998</v>
      </c>
      <c r="AE411" t="s">
        <v>998</v>
      </c>
      <c r="AF411" t="s">
        <v>998</v>
      </c>
      <c r="AG411" s="107">
        <v>0</v>
      </c>
      <c r="AH411" s="107">
        <v>0</v>
      </c>
      <c r="AI411" s="107">
        <v>0</v>
      </c>
      <c r="AJ411" t="s">
        <v>1012</v>
      </c>
    </row>
    <row r="412" spans="1:37" x14ac:dyDescent="0.45">
      <c r="A412" t="s">
        <v>1102</v>
      </c>
      <c r="B412" t="s">
        <v>4892</v>
      </c>
      <c r="C412" t="s">
        <v>1002</v>
      </c>
      <c r="D412" t="s">
        <v>14279</v>
      </c>
      <c r="E412" t="s">
        <v>992</v>
      </c>
      <c r="F412" t="s">
        <v>14280</v>
      </c>
      <c r="G412">
        <v>854</v>
      </c>
      <c r="H412" t="s">
        <v>1057</v>
      </c>
      <c r="I412">
        <v>14000</v>
      </c>
      <c r="K412" t="s">
        <v>14281</v>
      </c>
      <c r="L412" s="106">
        <v>31157</v>
      </c>
      <c r="M412">
        <v>12916666</v>
      </c>
      <c r="N412" t="s">
        <v>996</v>
      </c>
      <c r="O412" t="s">
        <v>12</v>
      </c>
      <c r="P412" t="s">
        <v>997</v>
      </c>
      <c r="R412" s="109" t="str">
        <f>IF(OR(P412="SB",Q412="SB"),"SB",0)</f>
        <v>SB</v>
      </c>
      <c r="T412" s="110" t="s">
        <v>998</v>
      </c>
      <c r="V412" s="113" t="str">
        <f>IF(AND(I412&gt;=10000,I412&lt;=19900),"Praha",(IF(AND(I412&gt;=25001,I412&lt;=29501),"Středočeský kraj",(IF(AND(I412&gt;=30100,I412&lt;=34972),"Středočeský kraj",(IF(AND(I412&gt;=35002,I412&lt;=36271),"Karlovarský kraj",(IF(AND(I412&gt;=37001,I412&lt;=39201),"Jihočeský kraj",(IF(AND(I412&gt;=39701,I412&lt;=39901),"Jihočeský kraj",(IF(AND(I412&gt;=39301,I412&lt;=39601),"Kraj Vysočina",(IF(AND(I412&gt;=58001,I412&lt;=59501),"Kraj Vysočina",(IF(AND(I412&gt;=67401,I412&lt;=67602),"Kraj Vysočina",(IF(AND(I412&gt;=40001,I412&lt;=44101),"Ústecký kraj",(IF(AND(I412&gt;=46001,I412&lt;=47201),"Liberecký kraj",(IF(AND(I412&gt;=51202,I412&lt;=51401),"Liberecký kraj",(IF(AND(I412&gt;=53002,I412&lt;=53976),"Pardubický kraj",(IF(AND(I412&gt;=56002,I412&lt;=57201),"Pardubický kraj",(IF(AND(I412&gt;=60200,I412&lt;=67201),"Jihomoravský kraj",(IF(AND(I412&gt;=67801,I412&lt;=68501),"Jihomoravský kraj",(IF(AND(I412&gt;=69002,I412&lt;=69801),"Jihomoravský kraj",(IF(AND(I412&gt;=68601,I412&lt;=68801),"Zlínský kraj",(IF(AND(I412&gt;=75501,I412&lt;=76901),"Zlínský kraj",(IF(AND(I412&gt;=70030,I412&lt;=74901),"Moravskoslezský kraj",(IF(AND(I412&gt;=75000,I412&lt;=75368),"Olomoucký kraj",(IF(AND(I412&gt;=77200,I412&lt;=79862),"Olomoucký kraj",(IF(AND(I412&gt;=50011,I412&lt;=50301),"Královéhradecký kraj",(IF(AND(I412&gt;=54301,I412&lt;=54303),"Královéhradecký kraj","0")))))))))))))))))))))))))))))))))))))))))))))))</f>
        <v>Praha</v>
      </c>
      <c r="AB412" t="s">
        <v>998</v>
      </c>
      <c r="AD412" t="s">
        <v>998</v>
      </c>
      <c r="AE412" t="s">
        <v>998</v>
      </c>
      <c r="AF412" t="s">
        <v>998</v>
      </c>
      <c r="AG412" s="107">
        <v>0</v>
      </c>
      <c r="AH412" s="107">
        <v>0</v>
      </c>
      <c r="AI412" s="107">
        <v>0</v>
      </c>
      <c r="AJ412" t="s">
        <v>1012</v>
      </c>
    </row>
    <row r="413" spans="1:37" x14ac:dyDescent="0.45">
      <c r="A413" t="s">
        <v>1694</v>
      </c>
      <c r="B413" t="s">
        <v>14538</v>
      </c>
      <c r="C413" t="s">
        <v>1002</v>
      </c>
      <c r="D413" t="s">
        <v>14539</v>
      </c>
      <c r="E413" t="s">
        <v>992</v>
      </c>
      <c r="F413" t="s">
        <v>14540</v>
      </c>
      <c r="G413">
        <v>1698</v>
      </c>
      <c r="H413" t="s">
        <v>1057</v>
      </c>
      <c r="I413">
        <v>14000</v>
      </c>
      <c r="K413" t="s">
        <v>14541</v>
      </c>
      <c r="L413" s="106">
        <v>25473</v>
      </c>
      <c r="M413">
        <v>13001643</v>
      </c>
      <c r="N413" t="s">
        <v>996</v>
      </c>
      <c r="O413" t="s">
        <v>12</v>
      </c>
      <c r="P413" t="s">
        <v>997</v>
      </c>
      <c r="R413" s="109" t="str">
        <f>IF(OR(P413="SB",Q413="SB"),"SB",0)</f>
        <v>SB</v>
      </c>
      <c r="T413" s="110" t="s">
        <v>998</v>
      </c>
      <c r="V413" s="113" t="str">
        <f>IF(AND(I413&gt;=10000,I413&lt;=19900),"Praha",(IF(AND(I413&gt;=25001,I413&lt;=29501),"Středočeský kraj",(IF(AND(I413&gt;=30100,I413&lt;=34972),"Středočeský kraj",(IF(AND(I413&gt;=35002,I413&lt;=36271),"Karlovarský kraj",(IF(AND(I413&gt;=37001,I413&lt;=39201),"Jihočeský kraj",(IF(AND(I413&gt;=39701,I413&lt;=39901),"Jihočeský kraj",(IF(AND(I413&gt;=39301,I413&lt;=39601),"Kraj Vysočina",(IF(AND(I413&gt;=58001,I413&lt;=59501),"Kraj Vysočina",(IF(AND(I413&gt;=67401,I413&lt;=67602),"Kraj Vysočina",(IF(AND(I413&gt;=40001,I413&lt;=44101),"Ústecký kraj",(IF(AND(I413&gt;=46001,I413&lt;=47201),"Liberecký kraj",(IF(AND(I413&gt;=51202,I413&lt;=51401),"Liberecký kraj",(IF(AND(I413&gt;=53002,I413&lt;=53976),"Pardubický kraj",(IF(AND(I413&gt;=56002,I413&lt;=57201),"Pardubický kraj",(IF(AND(I413&gt;=60200,I413&lt;=67201),"Jihomoravský kraj",(IF(AND(I413&gt;=67801,I413&lt;=68501),"Jihomoravský kraj",(IF(AND(I413&gt;=69002,I413&lt;=69801),"Jihomoravský kraj",(IF(AND(I413&gt;=68601,I413&lt;=68801),"Zlínský kraj",(IF(AND(I413&gt;=75501,I413&lt;=76901),"Zlínský kraj",(IF(AND(I413&gt;=70030,I413&lt;=74901),"Moravskoslezský kraj",(IF(AND(I413&gt;=75000,I413&lt;=75368),"Olomoucký kraj",(IF(AND(I413&gt;=77200,I413&lt;=79862),"Olomoucký kraj",(IF(AND(I413&gt;=50011,I413&lt;=50301),"Královéhradecký kraj",(IF(AND(I413&gt;=54301,I413&lt;=54303),"Královéhradecký kraj","0")))))))))))))))))))))))))))))))))))))))))))))))</f>
        <v>Praha</v>
      </c>
      <c r="AB413" t="s">
        <v>998</v>
      </c>
      <c r="AD413" t="s">
        <v>998</v>
      </c>
      <c r="AE413" t="s">
        <v>998</v>
      </c>
      <c r="AF413" t="s">
        <v>998</v>
      </c>
      <c r="AG413" s="107">
        <v>0</v>
      </c>
      <c r="AH413" s="107">
        <v>0</v>
      </c>
      <c r="AI413" s="107">
        <v>0</v>
      </c>
      <c r="AJ413" t="s">
        <v>1012</v>
      </c>
    </row>
    <row r="414" spans="1:37" x14ac:dyDescent="0.45">
      <c r="A414" t="s">
        <v>1507</v>
      </c>
      <c r="B414" t="s">
        <v>14759</v>
      </c>
      <c r="C414" t="s">
        <v>1002</v>
      </c>
      <c r="D414" t="s">
        <v>14760</v>
      </c>
      <c r="E414" t="s">
        <v>992</v>
      </c>
      <c r="F414" t="s">
        <v>11905</v>
      </c>
      <c r="G414">
        <v>649</v>
      </c>
      <c r="H414" t="s">
        <v>1057</v>
      </c>
      <c r="I414">
        <v>14000</v>
      </c>
      <c r="K414" t="s">
        <v>14761</v>
      </c>
      <c r="L414" s="106">
        <v>28450</v>
      </c>
      <c r="M414">
        <v>12915353</v>
      </c>
      <c r="N414" t="s">
        <v>996</v>
      </c>
      <c r="O414" t="s">
        <v>12</v>
      </c>
      <c r="P414" t="s">
        <v>997</v>
      </c>
      <c r="R414" s="109" t="str">
        <f>IF(OR(P414="SB",Q414="SB"),"SB",0)</f>
        <v>SB</v>
      </c>
      <c r="T414" s="110" t="s">
        <v>998</v>
      </c>
      <c r="V414" s="113" t="str">
        <f>IF(AND(I414&gt;=10000,I414&lt;=19900),"Praha",(IF(AND(I414&gt;=25001,I414&lt;=29501),"Středočeský kraj",(IF(AND(I414&gt;=30100,I414&lt;=34972),"Středočeský kraj",(IF(AND(I414&gt;=35002,I414&lt;=36271),"Karlovarský kraj",(IF(AND(I414&gt;=37001,I414&lt;=39201),"Jihočeský kraj",(IF(AND(I414&gt;=39701,I414&lt;=39901),"Jihočeský kraj",(IF(AND(I414&gt;=39301,I414&lt;=39601),"Kraj Vysočina",(IF(AND(I414&gt;=58001,I414&lt;=59501),"Kraj Vysočina",(IF(AND(I414&gt;=67401,I414&lt;=67602),"Kraj Vysočina",(IF(AND(I414&gt;=40001,I414&lt;=44101),"Ústecký kraj",(IF(AND(I414&gt;=46001,I414&lt;=47201),"Liberecký kraj",(IF(AND(I414&gt;=51202,I414&lt;=51401),"Liberecký kraj",(IF(AND(I414&gt;=53002,I414&lt;=53976),"Pardubický kraj",(IF(AND(I414&gt;=56002,I414&lt;=57201),"Pardubický kraj",(IF(AND(I414&gt;=60200,I414&lt;=67201),"Jihomoravský kraj",(IF(AND(I414&gt;=67801,I414&lt;=68501),"Jihomoravský kraj",(IF(AND(I414&gt;=69002,I414&lt;=69801),"Jihomoravský kraj",(IF(AND(I414&gt;=68601,I414&lt;=68801),"Zlínský kraj",(IF(AND(I414&gt;=75501,I414&lt;=76901),"Zlínský kraj",(IF(AND(I414&gt;=70030,I414&lt;=74901),"Moravskoslezský kraj",(IF(AND(I414&gt;=75000,I414&lt;=75368),"Olomoucký kraj",(IF(AND(I414&gt;=77200,I414&lt;=79862),"Olomoucký kraj",(IF(AND(I414&gt;=50011,I414&lt;=50301),"Královéhradecký kraj",(IF(AND(I414&gt;=54301,I414&lt;=54303),"Královéhradecký kraj","0")))))))))))))))))))))))))))))))))))))))))))))))</f>
        <v>Praha</v>
      </c>
      <c r="AB414" t="s">
        <v>998</v>
      </c>
      <c r="AD414" t="s">
        <v>998</v>
      </c>
      <c r="AE414" t="s">
        <v>998</v>
      </c>
      <c r="AF414" t="s">
        <v>998</v>
      </c>
      <c r="AG414" s="107">
        <v>0</v>
      </c>
      <c r="AH414" s="107">
        <v>0</v>
      </c>
      <c r="AI414" s="107">
        <v>0</v>
      </c>
      <c r="AJ414" t="s">
        <v>1012</v>
      </c>
    </row>
    <row r="415" spans="1:37" x14ac:dyDescent="0.45">
      <c r="A415" t="s">
        <v>1026</v>
      </c>
      <c r="B415" t="s">
        <v>14784</v>
      </c>
      <c r="C415" t="s">
        <v>990</v>
      </c>
      <c r="D415" t="s">
        <v>14785</v>
      </c>
      <c r="E415" t="s">
        <v>992</v>
      </c>
      <c r="F415" t="s">
        <v>14786</v>
      </c>
      <c r="G415">
        <v>10</v>
      </c>
      <c r="H415" t="s">
        <v>1057</v>
      </c>
      <c r="I415">
        <v>14000</v>
      </c>
      <c r="K415" t="s">
        <v>14787</v>
      </c>
      <c r="L415" s="106">
        <v>33862</v>
      </c>
      <c r="M415">
        <v>13014575</v>
      </c>
      <c r="N415" t="s">
        <v>996</v>
      </c>
      <c r="O415" t="s">
        <v>12</v>
      </c>
      <c r="P415" t="s">
        <v>997</v>
      </c>
      <c r="R415" s="109" t="str">
        <f>IF(OR(P415="SB",Q415="SB"),"SB",0)</f>
        <v>SB</v>
      </c>
      <c r="T415" s="110" t="s">
        <v>998</v>
      </c>
      <c r="V415" s="113" t="str">
        <f>IF(AND(I415&gt;=10000,I415&lt;=19900),"Praha",(IF(AND(I415&gt;=25001,I415&lt;=29501),"Středočeský kraj",(IF(AND(I415&gt;=30100,I415&lt;=34972),"Středočeský kraj",(IF(AND(I415&gt;=35002,I415&lt;=36271),"Karlovarský kraj",(IF(AND(I415&gt;=37001,I415&lt;=39201),"Jihočeský kraj",(IF(AND(I415&gt;=39701,I415&lt;=39901),"Jihočeský kraj",(IF(AND(I415&gt;=39301,I415&lt;=39601),"Kraj Vysočina",(IF(AND(I415&gt;=58001,I415&lt;=59501),"Kraj Vysočina",(IF(AND(I415&gt;=67401,I415&lt;=67602),"Kraj Vysočina",(IF(AND(I415&gt;=40001,I415&lt;=44101),"Ústecký kraj",(IF(AND(I415&gt;=46001,I415&lt;=47201),"Liberecký kraj",(IF(AND(I415&gt;=51202,I415&lt;=51401),"Liberecký kraj",(IF(AND(I415&gt;=53002,I415&lt;=53976),"Pardubický kraj",(IF(AND(I415&gt;=56002,I415&lt;=57201),"Pardubický kraj",(IF(AND(I415&gt;=60200,I415&lt;=67201),"Jihomoravský kraj",(IF(AND(I415&gt;=67801,I415&lt;=68501),"Jihomoravský kraj",(IF(AND(I415&gt;=69002,I415&lt;=69801),"Jihomoravský kraj",(IF(AND(I415&gt;=68601,I415&lt;=68801),"Zlínský kraj",(IF(AND(I415&gt;=75501,I415&lt;=76901),"Zlínský kraj",(IF(AND(I415&gt;=70030,I415&lt;=74901),"Moravskoslezský kraj",(IF(AND(I415&gt;=75000,I415&lt;=75368),"Olomoucký kraj",(IF(AND(I415&gt;=77200,I415&lt;=79862),"Olomoucký kraj",(IF(AND(I415&gt;=50011,I415&lt;=50301),"Královéhradecký kraj",(IF(AND(I415&gt;=54301,I415&lt;=54303),"Královéhradecký kraj","0")))))))))))))))))))))))))))))))))))))))))))))))</f>
        <v>Praha</v>
      </c>
      <c r="AB415" t="s">
        <v>998</v>
      </c>
      <c r="AD415" t="s">
        <v>998</v>
      </c>
      <c r="AE415" t="s">
        <v>998</v>
      </c>
      <c r="AF415" t="s">
        <v>998</v>
      </c>
      <c r="AG415" s="107">
        <v>0</v>
      </c>
      <c r="AH415" s="107">
        <v>0</v>
      </c>
      <c r="AI415" s="107">
        <v>0</v>
      </c>
      <c r="AJ415" t="s">
        <v>1012</v>
      </c>
    </row>
    <row r="416" spans="1:37" x14ac:dyDescent="0.45">
      <c r="A416" t="s">
        <v>1694</v>
      </c>
      <c r="B416" t="s">
        <v>14832</v>
      </c>
      <c r="C416" t="s">
        <v>1002</v>
      </c>
      <c r="D416" t="s">
        <v>14833</v>
      </c>
      <c r="E416" t="s">
        <v>992</v>
      </c>
      <c r="F416" t="s">
        <v>3542</v>
      </c>
      <c r="G416">
        <v>12</v>
      </c>
      <c r="H416" t="s">
        <v>1057</v>
      </c>
      <c r="I416">
        <v>14000</v>
      </c>
      <c r="K416" t="s">
        <v>14834</v>
      </c>
      <c r="L416" s="106">
        <v>28555</v>
      </c>
      <c r="M416">
        <v>13002148</v>
      </c>
      <c r="N416" t="s">
        <v>996</v>
      </c>
      <c r="O416" t="s">
        <v>12</v>
      </c>
      <c r="P416" t="s">
        <v>997</v>
      </c>
      <c r="R416" s="109" t="str">
        <f>IF(OR(P416="SB",Q416="SB"),"SB",0)</f>
        <v>SB</v>
      </c>
      <c r="T416" s="110" t="s">
        <v>998</v>
      </c>
      <c r="V416" s="113" t="str">
        <f>IF(AND(I416&gt;=10000,I416&lt;=19900),"Praha",(IF(AND(I416&gt;=25001,I416&lt;=29501),"Středočeský kraj",(IF(AND(I416&gt;=30100,I416&lt;=34972),"Středočeský kraj",(IF(AND(I416&gt;=35002,I416&lt;=36271),"Karlovarský kraj",(IF(AND(I416&gt;=37001,I416&lt;=39201),"Jihočeský kraj",(IF(AND(I416&gt;=39701,I416&lt;=39901),"Jihočeský kraj",(IF(AND(I416&gt;=39301,I416&lt;=39601),"Kraj Vysočina",(IF(AND(I416&gt;=58001,I416&lt;=59501),"Kraj Vysočina",(IF(AND(I416&gt;=67401,I416&lt;=67602),"Kraj Vysočina",(IF(AND(I416&gt;=40001,I416&lt;=44101),"Ústecký kraj",(IF(AND(I416&gt;=46001,I416&lt;=47201),"Liberecký kraj",(IF(AND(I416&gt;=51202,I416&lt;=51401),"Liberecký kraj",(IF(AND(I416&gt;=53002,I416&lt;=53976),"Pardubický kraj",(IF(AND(I416&gt;=56002,I416&lt;=57201),"Pardubický kraj",(IF(AND(I416&gt;=60200,I416&lt;=67201),"Jihomoravský kraj",(IF(AND(I416&gt;=67801,I416&lt;=68501),"Jihomoravský kraj",(IF(AND(I416&gt;=69002,I416&lt;=69801),"Jihomoravský kraj",(IF(AND(I416&gt;=68601,I416&lt;=68801),"Zlínský kraj",(IF(AND(I416&gt;=75501,I416&lt;=76901),"Zlínský kraj",(IF(AND(I416&gt;=70030,I416&lt;=74901),"Moravskoslezský kraj",(IF(AND(I416&gt;=75000,I416&lt;=75368),"Olomoucký kraj",(IF(AND(I416&gt;=77200,I416&lt;=79862),"Olomoucký kraj",(IF(AND(I416&gt;=50011,I416&lt;=50301),"Královéhradecký kraj",(IF(AND(I416&gt;=54301,I416&lt;=54303),"Královéhradecký kraj","0")))))))))))))))))))))))))))))))))))))))))))))))</f>
        <v>Praha</v>
      </c>
      <c r="AB416" t="s">
        <v>998</v>
      </c>
      <c r="AD416" t="s">
        <v>998</v>
      </c>
      <c r="AE416" t="s">
        <v>998</v>
      </c>
      <c r="AF416" t="s">
        <v>998</v>
      </c>
      <c r="AG416" s="107">
        <v>0</v>
      </c>
      <c r="AH416" s="107">
        <v>0</v>
      </c>
      <c r="AI416" s="107">
        <v>0</v>
      </c>
      <c r="AJ416" t="s">
        <v>1012</v>
      </c>
    </row>
    <row r="417" spans="1:36" x14ac:dyDescent="0.45">
      <c r="A417" t="s">
        <v>8386</v>
      </c>
      <c r="B417" t="s">
        <v>14903</v>
      </c>
      <c r="C417" t="s">
        <v>1002</v>
      </c>
      <c r="D417" t="s">
        <v>14904</v>
      </c>
      <c r="E417" t="s">
        <v>992</v>
      </c>
      <c r="F417" t="s">
        <v>2152</v>
      </c>
      <c r="G417">
        <v>838</v>
      </c>
      <c r="H417" t="s">
        <v>1057</v>
      </c>
      <c r="I417">
        <v>14000</v>
      </c>
      <c r="K417" t="s">
        <v>14905</v>
      </c>
      <c r="L417" s="106">
        <v>23634</v>
      </c>
      <c r="M417">
        <v>12983960</v>
      </c>
      <c r="N417" t="s">
        <v>996</v>
      </c>
      <c r="O417" t="s">
        <v>12</v>
      </c>
      <c r="P417" t="s">
        <v>997</v>
      </c>
      <c r="R417" s="109" t="str">
        <f>IF(OR(P417="SB",Q417="SB"),"SB",0)</f>
        <v>SB</v>
      </c>
      <c r="T417" s="110" t="s">
        <v>998</v>
      </c>
      <c r="V417" s="113" t="str">
        <f>IF(AND(I417&gt;=10000,I417&lt;=19900),"Praha",(IF(AND(I417&gt;=25001,I417&lt;=29501),"Středočeský kraj",(IF(AND(I417&gt;=30100,I417&lt;=34972),"Středočeský kraj",(IF(AND(I417&gt;=35002,I417&lt;=36271),"Karlovarský kraj",(IF(AND(I417&gt;=37001,I417&lt;=39201),"Jihočeský kraj",(IF(AND(I417&gt;=39701,I417&lt;=39901),"Jihočeský kraj",(IF(AND(I417&gt;=39301,I417&lt;=39601),"Kraj Vysočina",(IF(AND(I417&gt;=58001,I417&lt;=59501),"Kraj Vysočina",(IF(AND(I417&gt;=67401,I417&lt;=67602),"Kraj Vysočina",(IF(AND(I417&gt;=40001,I417&lt;=44101),"Ústecký kraj",(IF(AND(I417&gt;=46001,I417&lt;=47201),"Liberecký kraj",(IF(AND(I417&gt;=51202,I417&lt;=51401),"Liberecký kraj",(IF(AND(I417&gt;=53002,I417&lt;=53976),"Pardubický kraj",(IF(AND(I417&gt;=56002,I417&lt;=57201),"Pardubický kraj",(IF(AND(I417&gt;=60200,I417&lt;=67201),"Jihomoravský kraj",(IF(AND(I417&gt;=67801,I417&lt;=68501),"Jihomoravský kraj",(IF(AND(I417&gt;=69002,I417&lt;=69801),"Jihomoravský kraj",(IF(AND(I417&gt;=68601,I417&lt;=68801),"Zlínský kraj",(IF(AND(I417&gt;=75501,I417&lt;=76901),"Zlínský kraj",(IF(AND(I417&gt;=70030,I417&lt;=74901),"Moravskoslezský kraj",(IF(AND(I417&gt;=75000,I417&lt;=75368),"Olomoucký kraj",(IF(AND(I417&gt;=77200,I417&lt;=79862),"Olomoucký kraj",(IF(AND(I417&gt;=50011,I417&lt;=50301),"Královéhradecký kraj",(IF(AND(I417&gt;=54301,I417&lt;=54303),"Královéhradecký kraj","0")))))))))))))))))))))))))))))))))))))))))))))))</f>
        <v>Praha</v>
      </c>
      <c r="AB417" t="s">
        <v>998</v>
      </c>
      <c r="AD417" t="s">
        <v>998</v>
      </c>
      <c r="AE417" t="s">
        <v>998</v>
      </c>
      <c r="AF417" t="s">
        <v>998</v>
      </c>
      <c r="AG417" s="107">
        <v>0</v>
      </c>
      <c r="AH417" s="107">
        <v>0</v>
      </c>
      <c r="AI417" s="107">
        <v>0</v>
      </c>
      <c r="AJ417" t="s">
        <v>1012</v>
      </c>
    </row>
    <row r="418" spans="1:36" x14ac:dyDescent="0.45">
      <c r="A418" t="s">
        <v>1026</v>
      </c>
      <c r="B418" t="s">
        <v>15039</v>
      </c>
      <c r="C418" t="s">
        <v>990</v>
      </c>
      <c r="D418" t="s">
        <v>15040</v>
      </c>
      <c r="E418" t="s">
        <v>992</v>
      </c>
      <c r="F418" t="s">
        <v>15041</v>
      </c>
      <c r="G418">
        <v>6</v>
      </c>
      <c r="H418" t="s">
        <v>1057</v>
      </c>
      <c r="I418">
        <v>14000</v>
      </c>
      <c r="K418" t="s">
        <v>15042</v>
      </c>
      <c r="L418" s="106">
        <v>25818</v>
      </c>
      <c r="M418">
        <v>13056005</v>
      </c>
      <c r="N418" t="s">
        <v>996</v>
      </c>
      <c r="O418" t="s">
        <v>12</v>
      </c>
      <c r="P418" t="s">
        <v>997</v>
      </c>
      <c r="R418" s="109" t="str">
        <f>IF(OR(P418="SB",Q418="SB"),"SB",0)</f>
        <v>SB</v>
      </c>
      <c r="T418" s="110" t="s">
        <v>998</v>
      </c>
      <c r="V418" s="113" t="str">
        <f>IF(AND(I418&gt;=10000,I418&lt;=19900),"Praha",(IF(AND(I418&gt;=25001,I418&lt;=29501),"Středočeský kraj",(IF(AND(I418&gt;=30100,I418&lt;=34972),"Středočeský kraj",(IF(AND(I418&gt;=35002,I418&lt;=36271),"Karlovarský kraj",(IF(AND(I418&gt;=37001,I418&lt;=39201),"Jihočeský kraj",(IF(AND(I418&gt;=39701,I418&lt;=39901),"Jihočeský kraj",(IF(AND(I418&gt;=39301,I418&lt;=39601),"Kraj Vysočina",(IF(AND(I418&gt;=58001,I418&lt;=59501),"Kraj Vysočina",(IF(AND(I418&gt;=67401,I418&lt;=67602),"Kraj Vysočina",(IF(AND(I418&gt;=40001,I418&lt;=44101),"Ústecký kraj",(IF(AND(I418&gt;=46001,I418&lt;=47201),"Liberecký kraj",(IF(AND(I418&gt;=51202,I418&lt;=51401),"Liberecký kraj",(IF(AND(I418&gt;=53002,I418&lt;=53976),"Pardubický kraj",(IF(AND(I418&gt;=56002,I418&lt;=57201),"Pardubický kraj",(IF(AND(I418&gt;=60200,I418&lt;=67201),"Jihomoravský kraj",(IF(AND(I418&gt;=67801,I418&lt;=68501),"Jihomoravský kraj",(IF(AND(I418&gt;=69002,I418&lt;=69801),"Jihomoravský kraj",(IF(AND(I418&gt;=68601,I418&lt;=68801),"Zlínský kraj",(IF(AND(I418&gt;=75501,I418&lt;=76901),"Zlínský kraj",(IF(AND(I418&gt;=70030,I418&lt;=74901),"Moravskoslezský kraj",(IF(AND(I418&gt;=75000,I418&lt;=75368),"Olomoucký kraj",(IF(AND(I418&gt;=77200,I418&lt;=79862),"Olomoucký kraj",(IF(AND(I418&gt;=50011,I418&lt;=50301),"Královéhradecký kraj",(IF(AND(I418&gt;=54301,I418&lt;=54303),"Královéhradecký kraj","0")))))))))))))))))))))))))))))))))))))))))))))))</f>
        <v>Praha</v>
      </c>
      <c r="AB418" t="s">
        <v>998</v>
      </c>
      <c r="AD418" t="s">
        <v>998</v>
      </c>
      <c r="AE418" t="s">
        <v>998</v>
      </c>
      <c r="AF418" t="s">
        <v>998</v>
      </c>
      <c r="AG418" s="107">
        <v>0</v>
      </c>
      <c r="AH418" s="107">
        <v>0</v>
      </c>
      <c r="AI418" s="107">
        <v>0</v>
      </c>
      <c r="AJ418" t="s">
        <v>1012</v>
      </c>
    </row>
    <row r="419" spans="1:36" x14ac:dyDescent="0.45">
      <c r="A419" t="s">
        <v>1206</v>
      </c>
      <c r="B419" t="s">
        <v>15117</v>
      </c>
      <c r="C419" t="s">
        <v>1002</v>
      </c>
      <c r="D419" t="s">
        <v>15121</v>
      </c>
      <c r="E419" t="s">
        <v>992</v>
      </c>
      <c r="F419" t="s">
        <v>15122</v>
      </c>
      <c r="G419">
        <v>6</v>
      </c>
      <c r="H419" t="s">
        <v>1057</v>
      </c>
      <c r="I419">
        <v>14000</v>
      </c>
      <c r="K419" t="s">
        <v>15123</v>
      </c>
      <c r="L419" s="106">
        <v>26544</v>
      </c>
      <c r="M419">
        <v>13017306</v>
      </c>
      <c r="N419" t="s">
        <v>996</v>
      </c>
      <c r="O419" t="s">
        <v>12</v>
      </c>
      <c r="P419" t="s">
        <v>997</v>
      </c>
      <c r="R419" s="109" t="str">
        <f>IF(OR(P419="SB",Q419="SB"),"SB",0)</f>
        <v>SB</v>
      </c>
      <c r="T419" s="110" t="s">
        <v>998</v>
      </c>
      <c r="V419" s="113" t="str">
        <f>IF(AND(I419&gt;=10000,I419&lt;=19900),"Praha",(IF(AND(I419&gt;=25001,I419&lt;=29501),"Středočeský kraj",(IF(AND(I419&gt;=30100,I419&lt;=34972),"Středočeský kraj",(IF(AND(I419&gt;=35002,I419&lt;=36271),"Karlovarský kraj",(IF(AND(I419&gt;=37001,I419&lt;=39201),"Jihočeský kraj",(IF(AND(I419&gt;=39701,I419&lt;=39901),"Jihočeský kraj",(IF(AND(I419&gt;=39301,I419&lt;=39601),"Kraj Vysočina",(IF(AND(I419&gt;=58001,I419&lt;=59501),"Kraj Vysočina",(IF(AND(I419&gt;=67401,I419&lt;=67602),"Kraj Vysočina",(IF(AND(I419&gt;=40001,I419&lt;=44101),"Ústecký kraj",(IF(AND(I419&gt;=46001,I419&lt;=47201),"Liberecký kraj",(IF(AND(I419&gt;=51202,I419&lt;=51401),"Liberecký kraj",(IF(AND(I419&gt;=53002,I419&lt;=53976),"Pardubický kraj",(IF(AND(I419&gt;=56002,I419&lt;=57201),"Pardubický kraj",(IF(AND(I419&gt;=60200,I419&lt;=67201),"Jihomoravský kraj",(IF(AND(I419&gt;=67801,I419&lt;=68501),"Jihomoravský kraj",(IF(AND(I419&gt;=69002,I419&lt;=69801),"Jihomoravský kraj",(IF(AND(I419&gt;=68601,I419&lt;=68801),"Zlínský kraj",(IF(AND(I419&gt;=75501,I419&lt;=76901),"Zlínský kraj",(IF(AND(I419&gt;=70030,I419&lt;=74901),"Moravskoslezský kraj",(IF(AND(I419&gt;=75000,I419&lt;=75368),"Olomoucký kraj",(IF(AND(I419&gt;=77200,I419&lt;=79862),"Olomoucký kraj",(IF(AND(I419&gt;=50011,I419&lt;=50301),"Královéhradecký kraj",(IF(AND(I419&gt;=54301,I419&lt;=54303),"Královéhradecký kraj","0")))))))))))))))))))))))))))))))))))))))))))))))</f>
        <v>Praha</v>
      </c>
      <c r="AB419" t="s">
        <v>998</v>
      </c>
      <c r="AD419" t="s">
        <v>998</v>
      </c>
      <c r="AE419" t="s">
        <v>998</v>
      </c>
      <c r="AF419" t="s">
        <v>998</v>
      </c>
      <c r="AG419" s="107">
        <v>0</v>
      </c>
      <c r="AH419" s="107">
        <v>0</v>
      </c>
      <c r="AI419" s="107">
        <v>0</v>
      </c>
      <c r="AJ419" t="s">
        <v>1012</v>
      </c>
    </row>
    <row r="420" spans="1:36" x14ac:dyDescent="0.45">
      <c r="A420" t="s">
        <v>1981</v>
      </c>
      <c r="B420" t="s">
        <v>15340</v>
      </c>
      <c r="C420" t="s">
        <v>1002</v>
      </c>
      <c r="D420" t="s">
        <v>15341</v>
      </c>
      <c r="E420" t="s">
        <v>992</v>
      </c>
      <c r="F420" t="s">
        <v>15342</v>
      </c>
      <c r="G420">
        <v>4</v>
      </c>
      <c r="H420" t="s">
        <v>1057</v>
      </c>
      <c r="I420">
        <v>14000</v>
      </c>
      <c r="K420" t="s">
        <v>15343</v>
      </c>
      <c r="L420" s="106">
        <v>25605</v>
      </c>
      <c r="M420">
        <v>12985273</v>
      </c>
      <c r="N420" t="s">
        <v>996</v>
      </c>
      <c r="O420" t="s">
        <v>12</v>
      </c>
      <c r="P420" t="s">
        <v>997</v>
      </c>
      <c r="R420" s="109" t="str">
        <f>IF(OR(P420="SB",Q420="SB"),"SB",0)</f>
        <v>SB</v>
      </c>
      <c r="T420" s="110" t="s">
        <v>998</v>
      </c>
      <c r="V420" s="113" t="str">
        <f>IF(AND(I420&gt;=10000,I420&lt;=19900),"Praha",(IF(AND(I420&gt;=25001,I420&lt;=29501),"Středočeský kraj",(IF(AND(I420&gt;=30100,I420&lt;=34972),"Středočeský kraj",(IF(AND(I420&gt;=35002,I420&lt;=36271),"Karlovarský kraj",(IF(AND(I420&gt;=37001,I420&lt;=39201),"Jihočeský kraj",(IF(AND(I420&gt;=39701,I420&lt;=39901),"Jihočeský kraj",(IF(AND(I420&gt;=39301,I420&lt;=39601),"Kraj Vysočina",(IF(AND(I420&gt;=58001,I420&lt;=59501),"Kraj Vysočina",(IF(AND(I420&gt;=67401,I420&lt;=67602),"Kraj Vysočina",(IF(AND(I420&gt;=40001,I420&lt;=44101),"Ústecký kraj",(IF(AND(I420&gt;=46001,I420&lt;=47201),"Liberecký kraj",(IF(AND(I420&gt;=51202,I420&lt;=51401),"Liberecký kraj",(IF(AND(I420&gt;=53002,I420&lt;=53976),"Pardubický kraj",(IF(AND(I420&gt;=56002,I420&lt;=57201),"Pardubický kraj",(IF(AND(I420&gt;=60200,I420&lt;=67201),"Jihomoravský kraj",(IF(AND(I420&gt;=67801,I420&lt;=68501),"Jihomoravský kraj",(IF(AND(I420&gt;=69002,I420&lt;=69801),"Jihomoravský kraj",(IF(AND(I420&gt;=68601,I420&lt;=68801),"Zlínský kraj",(IF(AND(I420&gt;=75501,I420&lt;=76901),"Zlínský kraj",(IF(AND(I420&gt;=70030,I420&lt;=74901),"Moravskoslezský kraj",(IF(AND(I420&gt;=75000,I420&lt;=75368),"Olomoucký kraj",(IF(AND(I420&gt;=77200,I420&lt;=79862),"Olomoucký kraj",(IF(AND(I420&gt;=50011,I420&lt;=50301),"Královéhradecký kraj",(IF(AND(I420&gt;=54301,I420&lt;=54303),"Královéhradecký kraj","0")))))))))))))))))))))))))))))))))))))))))))))))</f>
        <v>Praha</v>
      </c>
      <c r="AB420" t="s">
        <v>998</v>
      </c>
      <c r="AD420" t="s">
        <v>998</v>
      </c>
      <c r="AE420" t="s">
        <v>998</v>
      </c>
      <c r="AF420" t="s">
        <v>998</v>
      </c>
      <c r="AG420" s="107">
        <v>0</v>
      </c>
      <c r="AH420" s="107">
        <v>0</v>
      </c>
      <c r="AI420" s="107">
        <v>0</v>
      </c>
      <c r="AJ420" t="s">
        <v>1012</v>
      </c>
    </row>
    <row r="421" spans="1:36" x14ac:dyDescent="0.45">
      <c r="A421" t="s">
        <v>1307</v>
      </c>
      <c r="B421" t="s">
        <v>15449</v>
      </c>
      <c r="C421" t="s">
        <v>1002</v>
      </c>
      <c r="D421" t="s">
        <v>15450</v>
      </c>
      <c r="E421" t="s">
        <v>992</v>
      </c>
      <c r="F421" t="s">
        <v>9148</v>
      </c>
      <c r="G421">
        <v>8</v>
      </c>
      <c r="H421" t="s">
        <v>1057</v>
      </c>
      <c r="I421">
        <v>14000</v>
      </c>
      <c r="K421" t="s">
        <v>15451</v>
      </c>
      <c r="L421" s="106">
        <v>29243</v>
      </c>
      <c r="M421">
        <v>12914545</v>
      </c>
      <c r="N421" t="s">
        <v>996</v>
      </c>
      <c r="O421" t="s">
        <v>12</v>
      </c>
      <c r="P421" t="s">
        <v>997</v>
      </c>
      <c r="R421" s="109" t="str">
        <f>IF(OR(P421="SB",Q421="SB"),"SB",0)</f>
        <v>SB</v>
      </c>
      <c r="T421" s="110" t="s">
        <v>998</v>
      </c>
      <c r="V421" s="113" t="str">
        <f>IF(AND(I421&gt;=10000,I421&lt;=19900),"Praha",(IF(AND(I421&gt;=25001,I421&lt;=29501),"Středočeský kraj",(IF(AND(I421&gt;=30100,I421&lt;=34972),"Středočeský kraj",(IF(AND(I421&gt;=35002,I421&lt;=36271),"Karlovarský kraj",(IF(AND(I421&gt;=37001,I421&lt;=39201),"Jihočeský kraj",(IF(AND(I421&gt;=39701,I421&lt;=39901),"Jihočeský kraj",(IF(AND(I421&gt;=39301,I421&lt;=39601),"Kraj Vysočina",(IF(AND(I421&gt;=58001,I421&lt;=59501),"Kraj Vysočina",(IF(AND(I421&gt;=67401,I421&lt;=67602),"Kraj Vysočina",(IF(AND(I421&gt;=40001,I421&lt;=44101),"Ústecký kraj",(IF(AND(I421&gt;=46001,I421&lt;=47201),"Liberecký kraj",(IF(AND(I421&gt;=51202,I421&lt;=51401),"Liberecký kraj",(IF(AND(I421&gt;=53002,I421&lt;=53976),"Pardubický kraj",(IF(AND(I421&gt;=56002,I421&lt;=57201),"Pardubický kraj",(IF(AND(I421&gt;=60200,I421&lt;=67201),"Jihomoravský kraj",(IF(AND(I421&gt;=67801,I421&lt;=68501),"Jihomoravský kraj",(IF(AND(I421&gt;=69002,I421&lt;=69801),"Jihomoravský kraj",(IF(AND(I421&gt;=68601,I421&lt;=68801),"Zlínský kraj",(IF(AND(I421&gt;=75501,I421&lt;=76901),"Zlínský kraj",(IF(AND(I421&gt;=70030,I421&lt;=74901),"Moravskoslezský kraj",(IF(AND(I421&gt;=75000,I421&lt;=75368),"Olomoucký kraj",(IF(AND(I421&gt;=77200,I421&lt;=79862),"Olomoucký kraj",(IF(AND(I421&gt;=50011,I421&lt;=50301),"Královéhradecký kraj",(IF(AND(I421&gt;=54301,I421&lt;=54303),"Královéhradecký kraj","0")))))))))))))))))))))))))))))))))))))))))))))))</f>
        <v>Praha</v>
      </c>
      <c r="AB421" t="s">
        <v>998</v>
      </c>
      <c r="AD421" t="s">
        <v>998</v>
      </c>
      <c r="AE421" t="s">
        <v>998</v>
      </c>
      <c r="AF421" t="s">
        <v>998</v>
      </c>
      <c r="AG421" s="107">
        <v>0</v>
      </c>
      <c r="AH421" s="107">
        <v>0</v>
      </c>
      <c r="AI421" s="107">
        <v>0</v>
      </c>
      <c r="AJ421" t="s">
        <v>1012</v>
      </c>
    </row>
    <row r="422" spans="1:36" x14ac:dyDescent="0.45">
      <c r="A422" t="s">
        <v>1124</v>
      </c>
      <c r="B422" t="s">
        <v>15632</v>
      </c>
      <c r="C422" t="s">
        <v>990</v>
      </c>
      <c r="D422" t="s">
        <v>15633</v>
      </c>
      <c r="E422" t="s">
        <v>992</v>
      </c>
      <c r="F422" t="s">
        <v>15634</v>
      </c>
      <c r="G422">
        <v>14</v>
      </c>
      <c r="H422" t="s">
        <v>1057</v>
      </c>
      <c r="I422">
        <v>14000</v>
      </c>
      <c r="K422" t="s">
        <v>15635</v>
      </c>
      <c r="L422" s="106">
        <v>26931</v>
      </c>
      <c r="M422">
        <v>13018518</v>
      </c>
      <c r="N422" t="s">
        <v>996</v>
      </c>
      <c r="O422" t="s">
        <v>12</v>
      </c>
      <c r="P422" t="s">
        <v>997</v>
      </c>
      <c r="R422" s="109" t="str">
        <f>IF(OR(P422="SB",Q422="SB"),"SB",0)</f>
        <v>SB</v>
      </c>
      <c r="T422" s="110" t="s">
        <v>998</v>
      </c>
      <c r="V422" s="113" t="str">
        <f>IF(AND(I422&gt;=10000,I422&lt;=19900),"Praha",(IF(AND(I422&gt;=25001,I422&lt;=29501),"Středočeský kraj",(IF(AND(I422&gt;=30100,I422&lt;=34972),"Středočeský kraj",(IF(AND(I422&gt;=35002,I422&lt;=36271),"Karlovarský kraj",(IF(AND(I422&gt;=37001,I422&lt;=39201),"Jihočeský kraj",(IF(AND(I422&gt;=39701,I422&lt;=39901),"Jihočeský kraj",(IF(AND(I422&gt;=39301,I422&lt;=39601),"Kraj Vysočina",(IF(AND(I422&gt;=58001,I422&lt;=59501),"Kraj Vysočina",(IF(AND(I422&gt;=67401,I422&lt;=67602),"Kraj Vysočina",(IF(AND(I422&gt;=40001,I422&lt;=44101),"Ústecký kraj",(IF(AND(I422&gt;=46001,I422&lt;=47201),"Liberecký kraj",(IF(AND(I422&gt;=51202,I422&lt;=51401),"Liberecký kraj",(IF(AND(I422&gt;=53002,I422&lt;=53976),"Pardubický kraj",(IF(AND(I422&gt;=56002,I422&lt;=57201),"Pardubický kraj",(IF(AND(I422&gt;=60200,I422&lt;=67201),"Jihomoravský kraj",(IF(AND(I422&gt;=67801,I422&lt;=68501),"Jihomoravský kraj",(IF(AND(I422&gt;=69002,I422&lt;=69801),"Jihomoravský kraj",(IF(AND(I422&gt;=68601,I422&lt;=68801),"Zlínský kraj",(IF(AND(I422&gt;=75501,I422&lt;=76901),"Zlínský kraj",(IF(AND(I422&gt;=70030,I422&lt;=74901),"Moravskoslezský kraj",(IF(AND(I422&gt;=75000,I422&lt;=75368),"Olomoucký kraj",(IF(AND(I422&gt;=77200,I422&lt;=79862),"Olomoucký kraj",(IF(AND(I422&gt;=50011,I422&lt;=50301),"Královéhradecký kraj",(IF(AND(I422&gt;=54301,I422&lt;=54303),"Královéhradecký kraj","0")))))))))))))))))))))))))))))))))))))))))))))))</f>
        <v>Praha</v>
      </c>
      <c r="AB422" t="s">
        <v>998</v>
      </c>
      <c r="AD422" t="s">
        <v>998</v>
      </c>
      <c r="AE422" t="s">
        <v>998</v>
      </c>
      <c r="AF422" t="s">
        <v>998</v>
      </c>
      <c r="AG422" s="107">
        <v>0</v>
      </c>
      <c r="AH422" s="107">
        <v>0</v>
      </c>
      <c r="AI422" s="107">
        <v>0</v>
      </c>
      <c r="AJ422" t="s">
        <v>1012</v>
      </c>
    </row>
    <row r="423" spans="1:36" x14ac:dyDescent="0.45">
      <c r="A423" t="s">
        <v>1197</v>
      </c>
      <c r="B423" t="s">
        <v>15738</v>
      </c>
      <c r="C423" t="s">
        <v>1002</v>
      </c>
      <c r="D423" t="s">
        <v>15739</v>
      </c>
      <c r="E423" t="s">
        <v>992</v>
      </c>
      <c r="F423" t="s">
        <v>15740</v>
      </c>
      <c r="G423">
        <v>964</v>
      </c>
      <c r="H423" t="s">
        <v>1057</v>
      </c>
      <c r="I423">
        <v>14000</v>
      </c>
      <c r="K423" t="s">
        <v>15741</v>
      </c>
      <c r="L423" s="106">
        <v>26887</v>
      </c>
      <c r="M423">
        <v>13018720</v>
      </c>
      <c r="N423" t="s">
        <v>996</v>
      </c>
      <c r="O423" t="s">
        <v>12</v>
      </c>
      <c r="P423" t="s">
        <v>997</v>
      </c>
      <c r="R423" s="109" t="str">
        <f>IF(OR(P423="SB",Q423="SB"),"SB",0)</f>
        <v>SB</v>
      </c>
      <c r="T423" s="110" t="s">
        <v>998</v>
      </c>
      <c r="V423" s="113" t="str">
        <f>IF(AND(I423&gt;=10000,I423&lt;=19900),"Praha",(IF(AND(I423&gt;=25001,I423&lt;=29501),"Středočeský kraj",(IF(AND(I423&gt;=30100,I423&lt;=34972),"Středočeský kraj",(IF(AND(I423&gt;=35002,I423&lt;=36271),"Karlovarský kraj",(IF(AND(I423&gt;=37001,I423&lt;=39201),"Jihočeský kraj",(IF(AND(I423&gt;=39701,I423&lt;=39901),"Jihočeský kraj",(IF(AND(I423&gt;=39301,I423&lt;=39601),"Kraj Vysočina",(IF(AND(I423&gt;=58001,I423&lt;=59501),"Kraj Vysočina",(IF(AND(I423&gt;=67401,I423&lt;=67602),"Kraj Vysočina",(IF(AND(I423&gt;=40001,I423&lt;=44101),"Ústecký kraj",(IF(AND(I423&gt;=46001,I423&lt;=47201),"Liberecký kraj",(IF(AND(I423&gt;=51202,I423&lt;=51401),"Liberecký kraj",(IF(AND(I423&gt;=53002,I423&lt;=53976),"Pardubický kraj",(IF(AND(I423&gt;=56002,I423&lt;=57201),"Pardubický kraj",(IF(AND(I423&gt;=60200,I423&lt;=67201),"Jihomoravský kraj",(IF(AND(I423&gt;=67801,I423&lt;=68501),"Jihomoravský kraj",(IF(AND(I423&gt;=69002,I423&lt;=69801),"Jihomoravský kraj",(IF(AND(I423&gt;=68601,I423&lt;=68801),"Zlínský kraj",(IF(AND(I423&gt;=75501,I423&lt;=76901),"Zlínský kraj",(IF(AND(I423&gt;=70030,I423&lt;=74901),"Moravskoslezský kraj",(IF(AND(I423&gt;=75000,I423&lt;=75368),"Olomoucký kraj",(IF(AND(I423&gt;=77200,I423&lt;=79862),"Olomoucký kraj",(IF(AND(I423&gt;=50011,I423&lt;=50301),"Královéhradecký kraj",(IF(AND(I423&gt;=54301,I423&lt;=54303),"Královéhradecký kraj","0")))))))))))))))))))))))))))))))))))))))))))))))</f>
        <v>Praha</v>
      </c>
      <c r="AB423" t="s">
        <v>998</v>
      </c>
      <c r="AD423" t="s">
        <v>998</v>
      </c>
      <c r="AE423" t="s">
        <v>998</v>
      </c>
      <c r="AF423" t="s">
        <v>998</v>
      </c>
      <c r="AG423" s="107">
        <v>0</v>
      </c>
      <c r="AH423" s="107">
        <v>0</v>
      </c>
      <c r="AI423" s="107">
        <v>0</v>
      </c>
      <c r="AJ423" t="s">
        <v>1012</v>
      </c>
    </row>
    <row r="424" spans="1:36" x14ac:dyDescent="0.45">
      <c r="A424" t="s">
        <v>1225</v>
      </c>
      <c r="B424" t="s">
        <v>15785</v>
      </c>
      <c r="C424" t="s">
        <v>1002</v>
      </c>
      <c r="D424" t="s">
        <v>15786</v>
      </c>
      <c r="E424" t="s">
        <v>992</v>
      </c>
      <c r="F424" t="s">
        <v>15787</v>
      </c>
      <c r="G424">
        <v>2031</v>
      </c>
      <c r="H424" t="s">
        <v>1057</v>
      </c>
      <c r="I424">
        <v>14000</v>
      </c>
      <c r="K424" t="s">
        <v>15788</v>
      </c>
      <c r="L424" s="106">
        <v>28312</v>
      </c>
      <c r="M424">
        <v>13016801</v>
      </c>
      <c r="N424" t="s">
        <v>996</v>
      </c>
      <c r="O424" t="s">
        <v>12</v>
      </c>
      <c r="P424" t="s">
        <v>997</v>
      </c>
      <c r="R424" s="109" t="str">
        <f>IF(OR(P424="SB",Q424="SB"),"SB",0)</f>
        <v>SB</v>
      </c>
      <c r="T424" s="110" t="s">
        <v>998</v>
      </c>
      <c r="V424" s="113" t="str">
        <f>IF(AND(I424&gt;=10000,I424&lt;=19900),"Praha",(IF(AND(I424&gt;=25001,I424&lt;=29501),"Středočeský kraj",(IF(AND(I424&gt;=30100,I424&lt;=34972),"Středočeský kraj",(IF(AND(I424&gt;=35002,I424&lt;=36271),"Karlovarský kraj",(IF(AND(I424&gt;=37001,I424&lt;=39201),"Jihočeský kraj",(IF(AND(I424&gt;=39701,I424&lt;=39901),"Jihočeský kraj",(IF(AND(I424&gt;=39301,I424&lt;=39601),"Kraj Vysočina",(IF(AND(I424&gt;=58001,I424&lt;=59501),"Kraj Vysočina",(IF(AND(I424&gt;=67401,I424&lt;=67602),"Kraj Vysočina",(IF(AND(I424&gt;=40001,I424&lt;=44101),"Ústecký kraj",(IF(AND(I424&gt;=46001,I424&lt;=47201),"Liberecký kraj",(IF(AND(I424&gt;=51202,I424&lt;=51401),"Liberecký kraj",(IF(AND(I424&gt;=53002,I424&lt;=53976),"Pardubický kraj",(IF(AND(I424&gt;=56002,I424&lt;=57201),"Pardubický kraj",(IF(AND(I424&gt;=60200,I424&lt;=67201),"Jihomoravský kraj",(IF(AND(I424&gt;=67801,I424&lt;=68501),"Jihomoravský kraj",(IF(AND(I424&gt;=69002,I424&lt;=69801),"Jihomoravský kraj",(IF(AND(I424&gt;=68601,I424&lt;=68801),"Zlínský kraj",(IF(AND(I424&gt;=75501,I424&lt;=76901),"Zlínský kraj",(IF(AND(I424&gt;=70030,I424&lt;=74901),"Moravskoslezský kraj",(IF(AND(I424&gt;=75000,I424&lt;=75368),"Olomoucký kraj",(IF(AND(I424&gt;=77200,I424&lt;=79862),"Olomoucký kraj",(IF(AND(I424&gt;=50011,I424&lt;=50301),"Královéhradecký kraj",(IF(AND(I424&gt;=54301,I424&lt;=54303),"Královéhradecký kraj","0")))))))))))))))))))))))))))))))))))))))))))))))</f>
        <v>Praha</v>
      </c>
      <c r="AB424" t="s">
        <v>998</v>
      </c>
      <c r="AD424" t="s">
        <v>998</v>
      </c>
      <c r="AE424" t="s">
        <v>998</v>
      </c>
      <c r="AF424" t="s">
        <v>998</v>
      </c>
      <c r="AG424" s="107">
        <v>0</v>
      </c>
      <c r="AH424" s="107">
        <v>0</v>
      </c>
      <c r="AI424" s="107">
        <v>0</v>
      </c>
      <c r="AJ424" t="s">
        <v>1012</v>
      </c>
    </row>
    <row r="425" spans="1:36" x14ac:dyDescent="0.45">
      <c r="A425" t="s">
        <v>1413</v>
      </c>
      <c r="B425" t="s">
        <v>15824</v>
      </c>
      <c r="C425" t="s">
        <v>1002</v>
      </c>
      <c r="D425" t="s">
        <v>15825</v>
      </c>
      <c r="E425" t="s">
        <v>992</v>
      </c>
      <c r="F425" t="s">
        <v>6123</v>
      </c>
      <c r="G425">
        <v>657</v>
      </c>
      <c r="H425" t="s">
        <v>1057</v>
      </c>
      <c r="I425">
        <v>14000</v>
      </c>
      <c r="K425" t="s">
        <v>15826</v>
      </c>
      <c r="L425" s="106">
        <v>29290</v>
      </c>
      <c r="M425">
        <v>13018922</v>
      </c>
      <c r="N425" t="s">
        <v>996</v>
      </c>
      <c r="O425" t="s">
        <v>12</v>
      </c>
      <c r="P425" t="s">
        <v>997</v>
      </c>
      <c r="R425" s="109" t="str">
        <f>IF(OR(P425="SB",Q425="SB"),"SB",0)</f>
        <v>SB</v>
      </c>
      <c r="T425" s="110" t="s">
        <v>998</v>
      </c>
      <c r="V425" s="113" t="str">
        <f>IF(AND(I425&gt;=10000,I425&lt;=19900),"Praha",(IF(AND(I425&gt;=25001,I425&lt;=29501),"Středočeský kraj",(IF(AND(I425&gt;=30100,I425&lt;=34972),"Středočeský kraj",(IF(AND(I425&gt;=35002,I425&lt;=36271),"Karlovarský kraj",(IF(AND(I425&gt;=37001,I425&lt;=39201),"Jihočeský kraj",(IF(AND(I425&gt;=39701,I425&lt;=39901),"Jihočeský kraj",(IF(AND(I425&gt;=39301,I425&lt;=39601),"Kraj Vysočina",(IF(AND(I425&gt;=58001,I425&lt;=59501),"Kraj Vysočina",(IF(AND(I425&gt;=67401,I425&lt;=67602),"Kraj Vysočina",(IF(AND(I425&gt;=40001,I425&lt;=44101),"Ústecký kraj",(IF(AND(I425&gt;=46001,I425&lt;=47201),"Liberecký kraj",(IF(AND(I425&gt;=51202,I425&lt;=51401),"Liberecký kraj",(IF(AND(I425&gt;=53002,I425&lt;=53976),"Pardubický kraj",(IF(AND(I425&gt;=56002,I425&lt;=57201),"Pardubický kraj",(IF(AND(I425&gt;=60200,I425&lt;=67201),"Jihomoravský kraj",(IF(AND(I425&gt;=67801,I425&lt;=68501),"Jihomoravský kraj",(IF(AND(I425&gt;=69002,I425&lt;=69801),"Jihomoravský kraj",(IF(AND(I425&gt;=68601,I425&lt;=68801),"Zlínský kraj",(IF(AND(I425&gt;=75501,I425&lt;=76901),"Zlínský kraj",(IF(AND(I425&gt;=70030,I425&lt;=74901),"Moravskoslezský kraj",(IF(AND(I425&gt;=75000,I425&lt;=75368),"Olomoucký kraj",(IF(AND(I425&gt;=77200,I425&lt;=79862),"Olomoucký kraj",(IF(AND(I425&gt;=50011,I425&lt;=50301),"Královéhradecký kraj",(IF(AND(I425&gt;=54301,I425&lt;=54303),"Královéhradecký kraj","0")))))))))))))))))))))))))))))))))))))))))))))))</f>
        <v>Praha</v>
      </c>
      <c r="AB425" t="s">
        <v>998</v>
      </c>
      <c r="AD425" t="s">
        <v>998</v>
      </c>
      <c r="AE425" t="s">
        <v>998</v>
      </c>
      <c r="AF425" t="s">
        <v>998</v>
      </c>
      <c r="AG425" s="107">
        <v>0</v>
      </c>
      <c r="AH425" s="107">
        <v>0</v>
      </c>
      <c r="AI425" s="107">
        <v>0</v>
      </c>
      <c r="AJ425" t="s">
        <v>1012</v>
      </c>
    </row>
    <row r="426" spans="1:36" x14ac:dyDescent="0.45">
      <c r="A426" t="s">
        <v>1079</v>
      </c>
      <c r="B426" t="s">
        <v>15892</v>
      </c>
      <c r="C426" t="s">
        <v>990</v>
      </c>
      <c r="D426" t="s">
        <v>15893</v>
      </c>
      <c r="E426" t="s">
        <v>992</v>
      </c>
      <c r="F426" t="s">
        <v>1162</v>
      </c>
      <c r="G426">
        <v>1375</v>
      </c>
      <c r="H426" t="s">
        <v>1057</v>
      </c>
      <c r="I426">
        <v>14000</v>
      </c>
      <c r="K426" t="s">
        <v>15894</v>
      </c>
      <c r="L426" s="106">
        <v>29425</v>
      </c>
      <c r="M426">
        <v>13019124</v>
      </c>
      <c r="N426" t="s">
        <v>996</v>
      </c>
      <c r="O426" t="s">
        <v>12</v>
      </c>
      <c r="P426" t="s">
        <v>997</v>
      </c>
      <c r="R426" s="109" t="str">
        <f>IF(OR(P426="SB",Q426="SB"),"SB",0)</f>
        <v>SB</v>
      </c>
      <c r="T426" s="110" t="s">
        <v>998</v>
      </c>
      <c r="V426" s="113" t="str">
        <f>IF(AND(I426&gt;=10000,I426&lt;=19900),"Praha",(IF(AND(I426&gt;=25001,I426&lt;=29501),"Středočeský kraj",(IF(AND(I426&gt;=30100,I426&lt;=34972),"Středočeský kraj",(IF(AND(I426&gt;=35002,I426&lt;=36271),"Karlovarský kraj",(IF(AND(I426&gt;=37001,I426&lt;=39201),"Jihočeský kraj",(IF(AND(I426&gt;=39701,I426&lt;=39901),"Jihočeský kraj",(IF(AND(I426&gt;=39301,I426&lt;=39601),"Kraj Vysočina",(IF(AND(I426&gt;=58001,I426&lt;=59501),"Kraj Vysočina",(IF(AND(I426&gt;=67401,I426&lt;=67602),"Kraj Vysočina",(IF(AND(I426&gt;=40001,I426&lt;=44101),"Ústecký kraj",(IF(AND(I426&gt;=46001,I426&lt;=47201),"Liberecký kraj",(IF(AND(I426&gt;=51202,I426&lt;=51401),"Liberecký kraj",(IF(AND(I426&gt;=53002,I426&lt;=53976),"Pardubický kraj",(IF(AND(I426&gt;=56002,I426&lt;=57201),"Pardubický kraj",(IF(AND(I426&gt;=60200,I426&lt;=67201),"Jihomoravský kraj",(IF(AND(I426&gt;=67801,I426&lt;=68501),"Jihomoravský kraj",(IF(AND(I426&gt;=69002,I426&lt;=69801),"Jihomoravský kraj",(IF(AND(I426&gt;=68601,I426&lt;=68801),"Zlínský kraj",(IF(AND(I426&gt;=75501,I426&lt;=76901),"Zlínský kraj",(IF(AND(I426&gt;=70030,I426&lt;=74901),"Moravskoslezský kraj",(IF(AND(I426&gt;=75000,I426&lt;=75368),"Olomoucký kraj",(IF(AND(I426&gt;=77200,I426&lt;=79862),"Olomoucký kraj",(IF(AND(I426&gt;=50011,I426&lt;=50301),"Královéhradecký kraj",(IF(AND(I426&gt;=54301,I426&lt;=54303),"Královéhradecký kraj","0")))))))))))))))))))))))))))))))))))))))))))))))</f>
        <v>Praha</v>
      </c>
      <c r="AB426" t="s">
        <v>998</v>
      </c>
      <c r="AD426" t="s">
        <v>998</v>
      </c>
      <c r="AE426" t="s">
        <v>998</v>
      </c>
      <c r="AF426" t="s">
        <v>998</v>
      </c>
      <c r="AG426" s="107">
        <v>0</v>
      </c>
      <c r="AH426" s="107">
        <v>0</v>
      </c>
      <c r="AI426" s="107">
        <v>0</v>
      </c>
      <c r="AJ426" t="s">
        <v>1012</v>
      </c>
    </row>
    <row r="427" spans="1:36" x14ac:dyDescent="0.45">
      <c r="A427" t="s">
        <v>3196</v>
      </c>
      <c r="B427" t="s">
        <v>15946</v>
      </c>
      <c r="C427" t="s">
        <v>1002</v>
      </c>
      <c r="D427" t="s">
        <v>15947</v>
      </c>
      <c r="E427" t="s">
        <v>992</v>
      </c>
      <c r="F427" t="s">
        <v>15948</v>
      </c>
      <c r="G427">
        <v>30</v>
      </c>
      <c r="H427" t="s">
        <v>1057</v>
      </c>
      <c r="I427">
        <v>14000</v>
      </c>
      <c r="K427" t="s">
        <v>15949</v>
      </c>
      <c r="L427" s="106">
        <v>27215</v>
      </c>
      <c r="M427">
        <v>13019326</v>
      </c>
      <c r="N427" t="s">
        <v>996</v>
      </c>
      <c r="O427" t="s">
        <v>12</v>
      </c>
      <c r="P427" t="s">
        <v>997</v>
      </c>
      <c r="R427" s="109" t="str">
        <f>IF(OR(P427="SB",Q427="SB"),"SB",0)</f>
        <v>SB</v>
      </c>
      <c r="T427" s="110" t="s">
        <v>998</v>
      </c>
      <c r="V427" s="113" t="str">
        <f>IF(AND(I427&gt;=10000,I427&lt;=19900),"Praha",(IF(AND(I427&gt;=25001,I427&lt;=29501),"Středočeský kraj",(IF(AND(I427&gt;=30100,I427&lt;=34972),"Středočeský kraj",(IF(AND(I427&gt;=35002,I427&lt;=36271),"Karlovarský kraj",(IF(AND(I427&gt;=37001,I427&lt;=39201),"Jihočeský kraj",(IF(AND(I427&gt;=39701,I427&lt;=39901),"Jihočeský kraj",(IF(AND(I427&gt;=39301,I427&lt;=39601),"Kraj Vysočina",(IF(AND(I427&gt;=58001,I427&lt;=59501),"Kraj Vysočina",(IF(AND(I427&gt;=67401,I427&lt;=67602),"Kraj Vysočina",(IF(AND(I427&gt;=40001,I427&lt;=44101),"Ústecký kraj",(IF(AND(I427&gt;=46001,I427&lt;=47201),"Liberecký kraj",(IF(AND(I427&gt;=51202,I427&lt;=51401),"Liberecký kraj",(IF(AND(I427&gt;=53002,I427&lt;=53976),"Pardubický kraj",(IF(AND(I427&gt;=56002,I427&lt;=57201),"Pardubický kraj",(IF(AND(I427&gt;=60200,I427&lt;=67201),"Jihomoravský kraj",(IF(AND(I427&gt;=67801,I427&lt;=68501),"Jihomoravský kraj",(IF(AND(I427&gt;=69002,I427&lt;=69801),"Jihomoravský kraj",(IF(AND(I427&gt;=68601,I427&lt;=68801),"Zlínský kraj",(IF(AND(I427&gt;=75501,I427&lt;=76901),"Zlínský kraj",(IF(AND(I427&gt;=70030,I427&lt;=74901),"Moravskoslezský kraj",(IF(AND(I427&gt;=75000,I427&lt;=75368),"Olomoucký kraj",(IF(AND(I427&gt;=77200,I427&lt;=79862),"Olomoucký kraj",(IF(AND(I427&gt;=50011,I427&lt;=50301),"Královéhradecký kraj",(IF(AND(I427&gt;=54301,I427&lt;=54303),"Královéhradecký kraj","0")))))))))))))))))))))))))))))))))))))))))))))))</f>
        <v>Praha</v>
      </c>
      <c r="AB427" t="s">
        <v>998</v>
      </c>
      <c r="AD427" t="s">
        <v>998</v>
      </c>
      <c r="AE427" t="s">
        <v>998</v>
      </c>
      <c r="AF427" t="s">
        <v>998</v>
      </c>
      <c r="AG427" s="107">
        <v>0</v>
      </c>
      <c r="AH427" s="107">
        <v>0</v>
      </c>
      <c r="AI427" s="107">
        <v>0</v>
      </c>
      <c r="AJ427" t="s">
        <v>1012</v>
      </c>
    </row>
    <row r="428" spans="1:36" x14ac:dyDescent="0.45">
      <c r="A428" t="s">
        <v>1184</v>
      </c>
      <c r="B428" t="s">
        <v>15986</v>
      </c>
      <c r="C428" t="s">
        <v>990</v>
      </c>
      <c r="D428" t="s">
        <v>15990</v>
      </c>
      <c r="E428" t="s">
        <v>992</v>
      </c>
      <c r="F428" t="s">
        <v>3677</v>
      </c>
      <c r="G428">
        <v>297</v>
      </c>
      <c r="H428" t="s">
        <v>1057</v>
      </c>
      <c r="I428">
        <v>14000</v>
      </c>
      <c r="K428" t="s">
        <v>15991</v>
      </c>
      <c r="L428" s="106">
        <v>28589</v>
      </c>
      <c r="M428">
        <v>13019528</v>
      </c>
      <c r="N428" t="s">
        <v>996</v>
      </c>
      <c r="O428" t="s">
        <v>12</v>
      </c>
      <c r="P428" t="s">
        <v>997</v>
      </c>
      <c r="R428" s="109" t="str">
        <f>IF(OR(P428="SB",Q428="SB"),"SB",0)</f>
        <v>SB</v>
      </c>
      <c r="T428" s="110" t="s">
        <v>998</v>
      </c>
      <c r="V428" s="113" t="str">
        <f>IF(AND(I428&gt;=10000,I428&lt;=19900),"Praha",(IF(AND(I428&gt;=25001,I428&lt;=29501),"Středočeský kraj",(IF(AND(I428&gt;=30100,I428&lt;=34972),"Středočeský kraj",(IF(AND(I428&gt;=35002,I428&lt;=36271),"Karlovarský kraj",(IF(AND(I428&gt;=37001,I428&lt;=39201),"Jihočeský kraj",(IF(AND(I428&gt;=39701,I428&lt;=39901),"Jihočeský kraj",(IF(AND(I428&gt;=39301,I428&lt;=39601),"Kraj Vysočina",(IF(AND(I428&gt;=58001,I428&lt;=59501),"Kraj Vysočina",(IF(AND(I428&gt;=67401,I428&lt;=67602),"Kraj Vysočina",(IF(AND(I428&gt;=40001,I428&lt;=44101),"Ústecký kraj",(IF(AND(I428&gt;=46001,I428&lt;=47201),"Liberecký kraj",(IF(AND(I428&gt;=51202,I428&lt;=51401),"Liberecký kraj",(IF(AND(I428&gt;=53002,I428&lt;=53976),"Pardubický kraj",(IF(AND(I428&gt;=56002,I428&lt;=57201),"Pardubický kraj",(IF(AND(I428&gt;=60200,I428&lt;=67201),"Jihomoravský kraj",(IF(AND(I428&gt;=67801,I428&lt;=68501),"Jihomoravský kraj",(IF(AND(I428&gt;=69002,I428&lt;=69801),"Jihomoravský kraj",(IF(AND(I428&gt;=68601,I428&lt;=68801),"Zlínský kraj",(IF(AND(I428&gt;=75501,I428&lt;=76901),"Zlínský kraj",(IF(AND(I428&gt;=70030,I428&lt;=74901),"Moravskoslezský kraj",(IF(AND(I428&gt;=75000,I428&lt;=75368),"Olomoucký kraj",(IF(AND(I428&gt;=77200,I428&lt;=79862),"Olomoucký kraj",(IF(AND(I428&gt;=50011,I428&lt;=50301),"Královéhradecký kraj",(IF(AND(I428&gt;=54301,I428&lt;=54303),"Královéhradecký kraj","0")))))))))))))))))))))))))))))))))))))))))))))))</f>
        <v>Praha</v>
      </c>
      <c r="AB428" t="s">
        <v>998</v>
      </c>
      <c r="AD428" t="s">
        <v>998</v>
      </c>
      <c r="AE428" t="s">
        <v>998</v>
      </c>
      <c r="AF428" t="s">
        <v>998</v>
      </c>
      <c r="AG428" s="107">
        <v>0</v>
      </c>
      <c r="AH428" s="107">
        <v>0</v>
      </c>
      <c r="AI428" s="107">
        <v>0</v>
      </c>
      <c r="AJ428" t="s">
        <v>1012</v>
      </c>
    </row>
    <row r="429" spans="1:36" x14ac:dyDescent="0.45">
      <c r="A429" t="s">
        <v>1220</v>
      </c>
      <c r="B429" t="s">
        <v>16247</v>
      </c>
      <c r="C429" t="s">
        <v>1002</v>
      </c>
      <c r="D429" t="s">
        <v>16248</v>
      </c>
      <c r="E429" t="s">
        <v>992</v>
      </c>
      <c r="F429" t="s">
        <v>3920</v>
      </c>
      <c r="G429">
        <v>853</v>
      </c>
      <c r="H429" t="s">
        <v>1057</v>
      </c>
      <c r="I429">
        <v>14000</v>
      </c>
      <c r="K429" t="s">
        <v>16249</v>
      </c>
      <c r="L429" s="106">
        <v>27803</v>
      </c>
      <c r="M429">
        <v>13035793</v>
      </c>
      <c r="N429" t="s">
        <v>996</v>
      </c>
      <c r="O429" t="s">
        <v>12</v>
      </c>
      <c r="P429" t="s">
        <v>997</v>
      </c>
      <c r="R429" s="109" t="str">
        <f>IF(OR(P429="SB",Q429="SB"),"SB",0)</f>
        <v>SB</v>
      </c>
      <c r="T429" s="110" t="s">
        <v>998</v>
      </c>
      <c r="V429" s="113" t="str">
        <f>IF(AND(I429&gt;=10000,I429&lt;=19900),"Praha",(IF(AND(I429&gt;=25001,I429&lt;=29501),"Středočeský kraj",(IF(AND(I429&gt;=30100,I429&lt;=34972),"Středočeský kraj",(IF(AND(I429&gt;=35002,I429&lt;=36271),"Karlovarský kraj",(IF(AND(I429&gt;=37001,I429&lt;=39201),"Jihočeský kraj",(IF(AND(I429&gt;=39701,I429&lt;=39901),"Jihočeský kraj",(IF(AND(I429&gt;=39301,I429&lt;=39601),"Kraj Vysočina",(IF(AND(I429&gt;=58001,I429&lt;=59501),"Kraj Vysočina",(IF(AND(I429&gt;=67401,I429&lt;=67602),"Kraj Vysočina",(IF(AND(I429&gt;=40001,I429&lt;=44101),"Ústecký kraj",(IF(AND(I429&gt;=46001,I429&lt;=47201),"Liberecký kraj",(IF(AND(I429&gt;=51202,I429&lt;=51401),"Liberecký kraj",(IF(AND(I429&gt;=53002,I429&lt;=53976),"Pardubický kraj",(IF(AND(I429&gt;=56002,I429&lt;=57201),"Pardubický kraj",(IF(AND(I429&gt;=60200,I429&lt;=67201),"Jihomoravský kraj",(IF(AND(I429&gt;=67801,I429&lt;=68501),"Jihomoravský kraj",(IF(AND(I429&gt;=69002,I429&lt;=69801),"Jihomoravský kraj",(IF(AND(I429&gt;=68601,I429&lt;=68801),"Zlínský kraj",(IF(AND(I429&gt;=75501,I429&lt;=76901),"Zlínský kraj",(IF(AND(I429&gt;=70030,I429&lt;=74901),"Moravskoslezský kraj",(IF(AND(I429&gt;=75000,I429&lt;=75368),"Olomoucký kraj",(IF(AND(I429&gt;=77200,I429&lt;=79862),"Olomoucký kraj",(IF(AND(I429&gt;=50011,I429&lt;=50301),"Královéhradecký kraj",(IF(AND(I429&gt;=54301,I429&lt;=54303),"Královéhradecký kraj","0")))))))))))))))))))))))))))))))))))))))))))))))</f>
        <v>Praha</v>
      </c>
      <c r="AB429" t="s">
        <v>998</v>
      </c>
      <c r="AD429" t="s">
        <v>998</v>
      </c>
      <c r="AE429" t="s">
        <v>998</v>
      </c>
      <c r="AF429" t="s">
        <v>998</v>
      </c>
      <c r="AG429" s="107">
        <v>0</v>
      </c>
      <c r="AH429" s="107">
        <v>0</v>
      </c>
      <c r="AI429" s="107">
        <v>0</v>
      </c>
      <c r="AJ429" t="s">
        <v>1012</v>
      </c>
    </row>
    <row r="430" spans="1:36" x14ac:dyDescent="0.45">
      <c r="A430" t="s">
        <v>1124</v>
      </c>
      <c r="B430" t="s">
        <v>16669</v>
      </c>
      <c r="C430" t="s">
        <v>990</v>
      </c>
      <c r="D430" t="s">
        <v>16670</v>
      </c>
      <c r="E430" t="s">
        <v>992</v>
      </c>
      <c r="F430" t="s">
        <v>16671</v>
      </c>
      <c r="G430">
        <v>497</v>
      </c>
      <c r="H430" t="s">
        <v>1057</v>
      </c>
      <c r="I430">
        <v>14000</v>
      </c>
      <c r="K430" t="s">
        <v>16672</v>
      </c>
      <c r="L430" s="106">
        <v>28377</v>
      </c>
      <c r="M430">
        <v>12991236</v>
      </c>
      <c r="N430" t="s">
        <v>996</v>
      </c>
      <c r="O430" t="s">
        <v>12</v>
      </c>
      <c r="P430" t="s">
        <v>997</v>
      </c>
      <c r="R430" s="109" t="str">
        <f>IF(OR(P430="SB",Q430="SB"),"SB",0)</f>
        <v>SB</v>
      </c>
      <c r="T430" s="110" t="s">
        <v>998</v>
      </c>
      <c r="V430" s="113" t="str">
        <f>IF(AND(I430&gt;=10000,I430&lt;=19900),"Praha",(IF(AND(I430&gt;=25001,I430&lt;=29501),"Středočeský kraj",(IF(AND(I430&gt;=30100,I430&lt;=34972),"Středočeský kraj",(IF(AND(I430&gt;=35002,I430&lt;=36271),"Karlovarský kraj",(IF(AND(I430&gt;=37001,I430&lt;=39201),"Jihočeský kraj",(IF(AND(I430&gt;=39701,I430&lt;=39901),"Jihočeský kraj",(IF(AND(I430&gt;=39301,I430&lt;=39601),"Kraj Vysočina",(IF(AND(I430&gt;=58001,I430&lt;=59501),"Kraj Vysočina",(IF(AND(I430&gt;=67401,I430&lt;=67602),"Kraj Vysočina",(IF(AND(I430&gt;=40001,I430&lt;=44101),"Ústecký kraj",(IF(AND(I430&gt;=46001,I430&lt;=47201),"Liberecký kraj",(IF(AND(I430&gt;=51202,I430&lt;=51401),"Liberecký kraj",(IF(AND(I430&gt;=53002,I430&lt;=53976),"Pardubický kraj",(IF(AND(I430&gt;=56002,I430&lt;=57201),"Pardubický kraj",(IF(AND(I430&gt;=60200,I430&lt;=67201),"Jihomoravský kraj",(IF(AND(I430&gt;=67801,I430&lt;=68501),"Jihomoravský kraj",(IF(AND(I430&gt;=69002,I430&lt;=69801),"Jihomoravský kraj",(IF(AND(I430&gt;=68601,I430&lt;=68801),"Zlínský kraj",(IF(AND(I430&gt;=75501,I430&lt;=76901),"Zlínský kraj",(IF(AND(I430&gt;=70030,I430&lt;=74901),"Moravskoslezský kraj",(IF(AND(I430&gt;=75000,I430&lt;=75368),"Olomoucký kraj",(IF(AND(I430&gt;=77200,I430&lt;=79862),"Olomoucký kraj",(IF(AND(I430&gt;=50011,I430&lt;=50301),"Královéhradecký kraj",(IF(AND(I430&gt;=54301,I430&lt;=54303),"Královéhradecký kraj","0")))))))))))))))))))))))))))))))))))))))))))))))</f>
        <v>Praha</v>
      </c>
      <c r="AB430" t="s">
        <v>998</v>
      </c>
      <c r="AD430" t="s">
        <v>998</v>
      </c>
      <c r="AE430" t="s">
        <v>998</v>
      </c>
      <c r="AF430" t="s">
        <v>998</v>
      </c>
      <c r="AG430" s="107">
        <v>0</v>
      </c>
      <c r="AH430" s="107">
        <v>0</v>
      </c>
      <c r="AI430" s="107">
        <v>0</v>
      </c>
      <c r="AJ430" t="s">
        <v>1012</v>
      </c>
    </row>
    <row r="431" spans="1:36" x14ac:dyDescent="0.45">
      <c r="A431" t="s">
        <v>1206</v>
      </c>
      <c r="B431" t="s">
        <v>16673</v>
      </c>
      <c r="C431" t="s">
        <v>1002</v>
      </c>
      <c r="D431" t="s">
        <v>16674</v>
      </c>
      <c r="E431" t="s">
        <v>992</v>
      </c>
      <c r="F431" t="s">
        <v>16671</v>
      </c>
      <c r="G431">
        <v>497</v>
      </c>
      <c r="H431" t="s">
        <v>1057</v>
      </c>
      <c r="I431">
        <v>14000</v>
      </c>
      <c r="K431" t="s">
        <v>16675</v>
      </c>
      <c r="L431" s="106">
        <v>28609</v>
      </c>
      <c r="M431">
        <v>12931117</v>
      </c>
      <c r="N431" t="s">
        <v>996</v>
      </c>
      <c r="O431" t="s">
        <v>12</v>
      </c>
      <c r="P431" t="s">
        <v>997</v>
      </c>
      <c r="R431" s="109" t="str">
        <f>IF(OR(P431="SB",Q431="SB"),"SB",0)</f>
        <v>SB</v>
      </c>
      <c r="T431" s="110" t="s">
        <v>998</v>
      </c>
      <c r="V431" s="113" t="str">
        <f>IF(AND(I431&gt;=10000,I431&lt;=19900),"Praha",(IF(AND(I431&gt;=25001,I431&lt;=29501),"Středočeský kraj",(IF(AND(I431&gt;=30100,I431&lt;=34972),"Středočeský kraj",(IF(AND(I431&gt;=35002,I431&lt;=36271),"Karlovarský kraj",(IF(AND(I431&gt;=37001,I431&lt;=39201),"Jihočeský kraj",(IF(AND(I431&gt;=39701,I431&lt;=39901),"Jihočeský kraj",(IF(AND(I431&gt;=39301,I431&lt;=39601),"Kraj Vysočina",(IF(AND(I431&gt;=58001,I431&lt;=59501),"Kraj Vysočina",(IF(AND(I431&gt;=67401,I431&lt;=67602),"Kraj Vysočina",(IF(AND(I431&gt;=40001,I431&lt;=44101),"Ústecký kraj",(IF(AND(I431&gt;=46001,I431&lt;=47201),"Liberecký kraj",(IF(AND(I431&gt;=51202,I431&lt;=51401),"Liberecký kraj",(IF(AND(I431&gt;=53002,I431&lt;=53976),"Pardubický kraj",(IF(AND(I431&gt;=56002,I431&lt;=57201),"Pardubický kraj",(IF(AND(I431&gt;=60200,I431&lt;=67201),"Jihomoravský kraj",(IF(AND(I431&gt;=67801,I431&lt;=68501),"Jihomoravský kraj",(IF(AND(I431&gt;=69002,I431&lt;=69801),"Jihomoravský kraj",(IF(AND(I431&gt;=68601,I431&lt;=68801),"Zlínský kraj",(IF(AND(I431&gt;=75501,I431&lt;=76901),"Zlínský kraj",(IF(AND(I431&gt;=70030,I431&lt;=74901),"Moravskoslezský kraj",(IF(AND(I431&gt;=75000,I431&lt;=75368),"Olomoucký kraj",(IF(AND(I431&gt;=77200,I431&lt;=79862),"Olomoucký kraj",(IF(AND(I431&gt;=50011,I431&lt;=50301),"Královéhradecký kraj",(IF(AND(I431&gt;=54301,I431&lt;=54303),"Královéhradecký kraj","0")))))))))))))))))))))))))))))))))))))))))))))))</f>
        <v>Praha</v>
      </c>
      <c r="AB431" t="s">
        <v>998</v>
      </c>
      <c r="AD431" t="s">
        <v>998</v>
      </c>
      <c r="AE431" t="s">
        <v>998</v>
      </c>
      <c r="AF431" t="s">
        <v>998</v>
      </c>
      <c r="AG431" s="107">
        <v>0</v>
      </c>
      <c r="AH431" s="107">
        <v>0</v>
      </c>
      <c r="AI431" s="107">
        <v>0</v>
      </c>
      <c r="AJ431" t="s">
        <v>1012</v>
      </c>
    </row>
    <row r="432" spans="1:36" x14ac:dyDescent="0.45">
      <c r="A432" t="s">
        <v>1032</v>
      </c>
      <c r="B432" t="s">
        <v>16776</v>
      </c>
      <c r="C432" t="s">
        <v>1002</v>
      </c>
      <c r="D432" t="s">
        <v>16784</v>
      </c>
      <c r="E432" t="s">
        <v>992</v>
      </c>
      <c r="F432" t="s">
        <v>4989</v>
      </c>
      <c r="G432">
        <v>4</v>
      </c>
      <c r="H432" t="s">
        <v>3112</v>
      </c>
      <c r="I432">
        <v>14000</v>
      </c>
      <c r="K432" t="s">
        <v>16785</v>
      </c>
      <c r="L432" s="106">
        <v>27050</v>
      </c>
      <c r="M432">
        <v>12989317</v>
      </c>
      <c r="N432" t="s">
        <v>996</v>
      </c>
      <c r="O432" t="s">
        <v>12</v>
      </c>
      <c r="P432" t="s">
        <v>997</v>
      </c>
      <c r="R432" s="109" t="str">
        <f>IF(OR(P432="SB",Q432="SB"),"SB",0)</f>
        <v>SB</v>
      </c>
      <c r="T432" s="110" t="s">
        <v>998</v>
      </c>
      <c r="V432" s="113" t="str">
        <f>IF(AND(I432&gt;=10000,I432&lt;=19900),"Praha",(IF(AND(I432&gt;=25001,I432&lt;=29501),"Středočeský kraj",(IF(AND(I432&gt;=30100,I432&lt;=34972),"Středočeský kraj",(IF(AND(I432&gt;=35002,I432&lt;=36271),"Karlovarský kraj",(IF(AND(I432&gt;=37001,I432&lt;=39201),"Jihočeský kraj",(IF(AND(I432&gt;=39701,I432&lt;=39901),"Jihočeský kraj",(IF(AND(I432&gt;=39301,I432&lt;=39601),"Kraj Vysočina",(IF(AND(I432&gt;=58001,I432&lt;=59501),"Kraj Vysočina",(IF(AND(I432&gt;=67401,I432&lt;=67602),"Kraj Vysočina",(IF(AND(I432&gt;=40001,I432&lt;=44101),"Ústecký kraj",(IF(AND(I432&gt;=46001,I432&lt;=47201),"Liberecký kraj",(IF(AND(I432&gt;=51202,I432&lt;=51401),"Liberecký kraj",(IF(AND(I432&gt;=53002,I432&lt;=53976),"Pardubický kraj",(IF(AND(I432&gt;=56002,I432&lt;=57201),"Pardubický kraj",(IF(AND(I432&gt;=60200,I432&lt;=67201),"Jihomoravský kraj",(IF(AND(I432&gt;=67801,I432&lt;=68501),"Jihomoravský kraj",(IF(AND(I432&gt;=69002,I432&lt;=69801),"Jihomoravský kraj",(IF(AND(I432&gt;=68601,I432&lt;=68801),"Zlínský kraj",(IF(AND(I432&gt;=75501,I432&lt;=76901),"Zlínský kraj",(IF(AND(I432&gt;=70030,I432&lt;=74901),"Moravskoslezský kraj",(IF(AND(I432&gt;=75000,I432&lt;=75368),"Olomoucký kraj",(IF(AND(I432&gt;=77200,I432&lt;=79862),"Olomoucký kraj",(IF(AND(I432&gt;=50011,I432&lt;=50301),"Královéhradecký kraj",(IF(AND(I432&gt;=54301,I432&lt;=54303),"Královéhradecký kraj","0")))))))))))))))))))))))))))))))))))))))))))))))</f>
        <v>Praha</v>
      </c>
      <c r="AB432" t="s">
        <v>998</v>
      </c>
      <c r="AD432" t="s">
        <v>998</v>
      </c>
      <c r="AE432" t="s">
        <v>998</v>
      </c>
      <c r="AF432" t="s">
        <v>998</v>
      </c>
      <c r="AG432" s="107">
        <v>0</v>
      </c>
      <c r="AH432" s="107">
        <v>0</v>
      </c>
      <c r="AI432" s="107">
        <v>0</v>
      </c>
      <c r="AJ432" t="s">
        <v>1012</v>
      </c>
    </row>
    <row r="433" spans="1:37" x14ac:dyDescent="0.45">
      <c r="A433" t="s">
        <v>988</v>
      </c>
      <c r="B433" t="s">
        <v>17439</v>
      </c>
      <c r="C433" t="s">
        <v>990</v>
      </c>
      <c r="D433" t="s">
        <v>17440</v>
      </c>
      <c r="E433" t="s">
        <v>992</v>
      </c>
      <c r="F433" t="s">
        <v>17441</v>
      </c>
      <c r="G433">
        <v>32</v>
      </c>
      <c r="H433" t="s">
        <v>1057</v>
      </c>
      <c r="I433">
        <v>14000</v>
      </c>
      <c r="K433" t="s">
        <v>17442</v>
      </c>
      <c r="L433" s="106">
        <v>34168</v>
      </c>
      <c r="M433">
        <v>12979516</v>
      </c>
      <c r="N433" t="s">
        <v>996</v>
      </c>
      <c r="O433" t="s">
        <v>12</v>
      </c>
      <c r="P433" t="s">
        <v>997</v>
      </c>
      <c r="R433" s="109" t="str">
        <f>IF(OR(P433="SB",Q433="SB"),"SB",0)</f>
        <v>SB</v>
      </c>
      <c r="T433" s="110" t="s">
        <v>998</v>
      </c>
      <c r="V433" s="113" t="str">
        <f>IF(AND(I433&gt;=10000,I433&lt;=19900),"Praha",(IF(AND(I433&gt;=25001,I433&lt;=29501),"Středočeský kraj",(IF(AND(I433&gt;=30100,I433&lt;=34972),"Středočeský kraj",(IF(AND(I433&gt;=35002,I433&lt;=36271),"Karlovarský kraj",(IF(AND(I433&gt;=37001,I433&lt;=39201),"Jihočeský kraj",(IF(AND(I433&gt;=39701,I433&lt;=39901),"Jihočeský kraj",(IF(AND(I433&gt;=39301,I433&lt;=39601),"Kraj Vysočina",(IF(AND(I433&gt;=58001,I433&lt;=59501),"Kraj Vysočina",(IF(AND(I433&gt;=67401,I433&lt;=67602),"Kraj Vysočina",(IF(AND(I433&gt;=40001,I433&lt;=44101),"Ústecký kraj",(IF(AND(I433&gt;=46001,I433&lt;=47201),"Liberecký kraj",(IF(AND(I433&gt;=51202,I433&lt;=51401),"Liberecký kraj",(IF(AND(I433&gt;=53002,I433&lt;=53976),"Pardubický kraj",(IF(AND(I433&gt;=56002,I433&lt;=57201),"Pardubický kraj",(IF(AND(I433&gt;=60200,I433&lt;=67201),"Jihomoravský kraj",(IF(AND(I433&gt;=67801,I433&lt;=68501),"Jihomoravský kraj",(IF(AND(I433&gt;=69002,I433&lt;=69801),"Jihomoravský kraj",(IF(AND(I433&gt;=68601,I433&lt;=68801),"Zlínský kraj",(IF(AND(I433&gt;=75501,I433&lt;=76901),"Zlínský kraj",(IF(AND(I433&gt;=70030,I433&lt;=74901),"Moravskoslezský kraj",(IF(AND(I433&gt;=75000,I433&lt;=75368),"Olomoucký kraj",(IF(AND(I433&gt;=77200,I433&lt;=79862),"Olomoucký kraj",(IF(AND(I433&gt;=50011,I433&lt;=50301),"Královéhradecký kraj",(IF(AND(I433&gt;=54301,I433&lt;=54303),"Královéhradecký kraj","0")))))))))))))))))))))))))))))))))))))))))))))))</f>
        <v>Praha</v>
      </c>
      <c r="AB433" t="s">
        <v>998</v>
      </c>
      <c r="AD433" t="s">
        <v>998</v>
      </c>
      <c r="AE433" t="s">
        <v>998</v>
      </c>
      <c r="AF433" t="s">
        <v>998</v>
      </c>
      <c r="AG433" s="107">
        <v>0</v>
      </c>
      <c r="AH433" s="107">
        <v>0</v>
      </c>
      <c r="AI433" s="107">
        <v>0</v>
      </c>
      <c r="AJ433" t="s">
        <v>1012</v>
      </c>
    </row>
    <row r="434" spans="1:37" x14ac:dyDescent="0.45">
      <c r="A434" t="s">
        <v>1343</v>
      </c>
      <c r="B434" t="s">
        <v>17550</v>
      </c>
      <c r="C434" t="s">
        <v>990</v>
      </c>
      <c r="D434" t="s">
        <v>17551</v>
      </c>
      <c r="E434" t="s">
        <v>992</v>
      </c>
      <c r="F434" t="s">
        <v>2236</v>
      </c>
      <c r="G434">
        <v>2177</v>
      </c>
      <c r="H434" t="s">
        <v>1057</v>
      </c>
      <c r="I434">
        <v>14000</v>
      </c>
      <c r="J434" s="108">
        <v>777818063</v>
      </c>
      <c r="K434" t="s">
        <v>2237</v>
      </c>
      <c r="L434" s="106">
        <v>38949</v>
      </c>
      <c r="M434">
        <v>13560506</v>
      </c>
      <c r="N434" t="s">
        <v>1698</v>
      </c>
      <c r="O434" t="s">
        <v>12</v>
      </c>
      <c r="P434" t="s">
        <v>997</v>
      </c>
      <c r="R434" s="109" t="str">
        <f>IF(OR(P434="SB",Q434="SB"),"SB",0)</f>
        <v>SB</v>
      </c>
      <c r="T434" s="110" t="s">
        <v>998</v>
      </c>
      <c r="V434" s="113" t="str">
        <f>IF(AND(I434&gt;=10000,I434&lt;=19900),"Praha",(IF(AND(I434&gt;=25001,I434&lt;=29501),"Středočeský kraj",(IF(AND(I434&gt;=30100,I434&lt;=34972),"Středočeský kraj",(IF(AND(I434&gt;=35002,I434&lt;=36271),"Karlovarský kraj",(IF(AND(I434&gt;=37001,I434&lt;=39201),"Jihočeský kraj",(IF(AND(I434&gt;=39701,I434&lt;=39901),"Jihočeský kraj",(IF(AND(I434&gt;=39301,I434&lt;=39601),"Kraj Vysočina",(IF(AND(I434&gt;=58001,I434&lt;=59501),"Kraj Vysočina",(IF(AND(I434&gt;=67401,I434&lt;=67602),"Kraj Vysočina",(IF(AND(I434&gt;=40001,I434&lt;=44101),"Ústecký kraj",(IF(AND(I434&gt;=46001,I434&lt;=47201),"Liberecký kraj",(IF(AND(I434&gt;=51202,I434&lt;=51401),"Liberecký kraj",(IF(AND(I434&gt;=53002,I434&lt;=53976),"Pardubický kraj",(IF(AND(I434&gt;=56002,I434&lt;=57201),"Pardubický kraj",(IF(AND(I434&gt;=60200,I434&lt;=67201),"Jihomoravský kraj",(IF(AND(I434&gt;=67801,I434&lt;=68501),"Jihomoravský kraj",(IF(AND(I434&gt;=69002,I434&lt;=69801),"Jihomoravský kraj",(IF(AND(I434&gt;=68601,I434&lt;=68801),"Zlínský kraj",(IF(AND(I434&gt;=75501,I434&lt;=76901),"Zlínský kraj",(IF(AND(I434&gt;=70030,I434&lt;=74901),"Moravskoslezský kraj",(IF(AND(I434&gt;=75000,I434&lt;=75368),"Olomoucký kraj",(IF(AND(I434&gt;=77200,I434&lt;=79862),"Olomoucký kraj",(IF(AND(I434&gt;=50011,I434&lt;=50301),"Královéhradecký kraj",(IF(AND(I434&gt;=54301,I434&lt;=54303),"Královéhradecký kraj","0")))))))))))))))))))))))))))))))))))))))))))))))</f>
        <v>Praha</v>
      </c>
      <c r="AB434" t="s">
        <v>998</v>
      </c>
      <c r="AD434" t="s">
        <v>998</v>
      </c>
      <c r="AE434" t="s">
        <v>998</v>
      </c>
      <c r="AF434" t="s">
        <v>998</v>
      </c>
      <c r="AG434" s="107">
        <v>300</v>
      </c>
      <c r="AH434" s="107">
        <v>0</v>
      </c>
      <c r="AI434" s="107">
        <v>0</v>
      </c>
      <c r="AJ434" t="s">
        <v>999</v>
      </c>
      <c r="AK434" s="106">
        <v>44921</v>
      </c>
    </row>
    <row r="435" spans="1:37" x14ac:dyDescent="0.45">
      <c r="A435" t="s">
        <v>988</v>
      </c>
      <c r="B435" t="s">
        <v>17686</v>
      </c>
      <c r="C435" t="s">
        <v>990</v>
      </c>
      <c r="D435" t="s">
        <v>17687</v>
      </c>
      <c r="E435" t="s">
        <v>992</v>
      </c>
      <c r="F435" t="s">
        <v>14917</v>
      </c>
      <c r="G435">
        <v>2198</v>
      </c>
      <c r="H435" t="s">
        <v>2102</v>
      </c>
      <c r="I435">
        <v>14000</v>
      </c>
      <c r="K435" t="s">
        <v>17688</v>
      </c>
      <c r="L435" s="106">
        <v>33251</v>
      </c>
      <c r="M435">
        <v>13055294</v>
      </c>
      <c r="N435" t="s">
        <v>996</v>
      </c>
      <c r="O435" t="s">
        <v>12</v>
      </c>
      <c r="P435" t="s">
        <v>997</v>
      </c>
      <c r="R435" s="109" t="str">
        <f>IF(OR(P435="SB",Q435="SB"),"SB",0)</f>
        <v>SB</v>
      </c>
      <c r="T435" s="110" t="s">
        <v>998</v>
      </c>
      <c r="V435" s="113" t="str">
        <f>IF(AND(I435&gt;=10000,I435&lt;=19900),"Praha",(IF(AND(I435&gt;=25001,I435&lt;=29501),"Středočeský kraj",(IF(AND(I435&gt;=30100,I435&lt;=34972),"Středočeský kraj",(IF(AND(I435&gt;=35002,I435&lt;=36271),"Karlovarský kraj",(IF(AND(I435&gt;=37001,I435&lt;=39201),"Jihočeský kraj",(IF(AND(I435&gt;=39701,I435&lt;=39901),"Jihočeský kraj",(IF(AND(I435&gt;=39301,I435&lt;=39601),"Kraj Vysočina",(IF(AND(I435&gt;=58001,I435&lt;=59501),"Kraj Vysočina",(IF(AND(I435&gt;=67401,I435&lt;=67602),"Kraj Vysočina",(IF(AND(I435&gt;=40001,I435&lt;=44101),"Ústecký kraj",(IF(AND(I435&gt;=46001,I435&lt;=47201),"Liberecký kraj",(IF(AND(I435&gt;=51202,I435&lt;=51401),"Liberecký kraj",(IF(AND(I435&gt;=53002,I435&lt;=53976),"Pardubický kraj",(IF(AND(I435&gt;=56002,I435&lt;=57201),"Pardubický kraj",(IF(AND(I435&gt;=60200,I435&lt;=67201),"Jihomoravský kraj",(IF(AND(I435&gt;=67801,I435&lt;=68501),"Jihomoravský kraj",(IF(AND(I435&gt;=69002,I435&lt;=69801),"Jihomoravský kraj",(IF(AND(I435&gt;=68601,I435&lt;=68801),"Zlínský kraj",(IF(AND(I435&gt;=75501,I435&lt;=76901),"Zlínský kraj",(IF(AND(I435&gt;=70030,I435&lt;=74901),"Moravskoslezský kraj",(IF(AND(I435&gt;=75000,I435&lt;=75368),"Olomoucký kraj",(IF(AND(I435&gt;=77200,I435&lt;=79862),"Olomoucký kraj",(IF(AND(I435&gt;=50011,I435&lt;=50301),"Královéhradecký kraj",(IF(AND(I435&gt;=54301,I435&lt;=54303),"Královéhradecký kraj","0")))))))))))))))))))))))))))))))))))))))))))))))</f>
        <v>Praha</v>
      </c>
      <c r="AB435" t="s">
        <v>998</v>
      </c>
      <c r="AD435" t="s">
        <v>998</v>
      </c>
      <c r="AE435" t="s">
        <v>998</v>
      </c>
      <c r="AF435" t="s">
        <v>998</v>
      </c>
      <c r="AG435" s="107">
        <v>0</v>
      </c>
      <c r="AH435" s="107">
        <v>0</v>
      </c>
      <c r="AI435" s="107">
        <v>0</v>
      </c>
      <c r="AJ435" t="s">
        <v>1012</v>
      </c>
    </row>
    <row r="436" spans="1:37" x14ac:dyDescent="0.45">
      <c r="A436" t="s">
        <v>1209</v>
      </c>
      <c r="B436" t="s">
        <v>18100</v>
      </c>
      <c r="C436" t="s">
        <v>1002</v>
      </c>
      <c r="D436" t="s">
        <v>18101</v>
      </c>
      <c r="E436" t="s">
        <v>992</v>
      </c>
      <c r="F436" t="s">
        <v>13800</v>
      </c>
      <c r="G436">
        <v>2046</v>
      </c>
      <c r="H436" t="s">
        <v>1057</v>
      </c>
      <c r="I436">
        <v>14000</v>
      </c>
      <c r="J436">
        <v>777776699</v>
      </c>
      <c r="K436" t="s">
        <v>18102</v>
      </c>
      <c r="L436" s="106">
        <v>28103</v>
      </c>
      <c r="M436">
        <v>12999825</v>
      </c>
      <c r="N436" t="s">
        <v>996</v>
      </c>
      <c r="O436" t="s">
        <v>12</v>
      </c>
      <c r="P436" t="s">
        <v>997</v>
      </c>
      <c r="R436" s="109" t="str">
        <f>IF(OR(P436="SB",Q436="SB"),"SB",0)</f>
        <v>SB</v>
      </c>
      <c r="T436" s="110" t="s">
        <v>998</v>
      </c>
      <c r="V436" s="113" t="str">
        <f>IF(AND(I436&gt;=10000,I436&lt;=19900),"Praha",(IF(AND(I436&gt;=25001,I436&lt;=29501),"Středočeský kraj",(IF(AND(I436&gt;=30100,I436&lt;=34972),"Středočeský kraj",(IF(AND(I436&gt;=35002,I436&lt;=36271),"Karlovarský kraj",(IF(AND(I436&gt;=37001,I436&lt;=39201),"Jihočeský kraj",(IF(AND(I436&gt;=39701,I436&lt;=39901),"Jihočeský kraj",(IF(AND(I436&gt;=39301,I436&lt;=39601),"Kraj Vysočina",(IF(AND(I436&gt;=58001,I436&lt;=59501),"Kraj Vysočina",(IF(AND(I436&gt;=67401,I436&lt;=67602),"Kraj Vysočina",(IF(AND(I436&gt;=40001,I436&lt;=44101),"Ústecký kraj",(IF(AND(I436&gt;=46001,I436&lt;=47201),"Liberecký kraj",(IF(AND(I436&gt;=51202,I436&lt;=51401),"Liberecký kraj",(IF(AND(I436&gt;=53002,I436&lt;=53976),"Pardubický kraj",(IF(AND(I436&gt;=56002,I436&lt;=57201),"Pardubický kraj",(IF(AND(I436&gt;=60200,I436&lt;=67201),"Jihomoravský kraj",(IF(AND(I436&gt;=67801,I436&lt;=68501),"Jihomoravský kraj",(IF(AND(I436&gt;=69002,I436&lt;=69801),"Jihomoravský kraj",(IF(AND(I436&gt;=68601,I436&lt;=68801),"Zlínský kraj",(IF(AND(I436&gt;=75501,I436&lt;=76901),"Zlínský kraj",(IF(AND(I436&gt;=70030,I436&lt;=74901),"Moravskoslezský kraj",(IF(AND(I436&gt;=75000,I436&lt;=75368),"Olomoucký kraj",(IF(AND(I436&gt;=77200,I436&lt;=79862),"Olomoucký kraj",(IF(AND(I436&gt;=50011,I436&lt;=50301),"Královéhradecký kraj",(IF(AND(I436&gt;=54301,I436&lt;=54303),"Královéhradecký kraj","0")))))))))))))))))))))))))))))))))))))))))))))))</f>
        <v>Praha</v>
      </c>
      <c r="AB436" t="s">
        <v>998</v>
      </c>
      <c r="AD436" t="s">
        <v>998</v>
      </c>
      <c r="AE436" t="s">
        <v>998</v>
      </c>
      <c r="AF436" t="s">
        <v>998</v>
      </c>
      <c r="AG436" s="107">
        <v>0</v>
      </c>
      <c r="AH436" s="107">
        <v>0</v>
      </c>
      <c r="AI436" s="107">
        <v>0</v>
      </c>
      <c r="AJ436" t="s">
        <v>1012</v>
      </c>
    </row>
    <row r="437" spans="1:37" x14ac:dyDescent="0.45">
      <c r="A437" t="s">
        <v>1007</v>
      </c>
      <c r="B437" t="s">
        <v>18130</v>
      </c>
      <c r="C437" t="s">
        <v>990</v>
      </c>
      <c r="D437" t="s">
        <v>18131</v>
      </c>
      <c r="E437" t="s">
        <v>992</v>
      </c>
      <c r="F437" t="s">
        <v>18132</v>
      </c>
      <c r="G437">
        <v>23</v>
      </c>
      <c r="H437" t="s">
        <v>1057</v>
      </c>
      <c r="I437">
        <v>14000</v>
      </c>
      <c r="K437" t="s">
        <v>18133</v>
      </c>
      <c r="L437" s="106">
        <v>25864</v>
      </c>
      <c r="M437">
        <v>12979920</v>
      </c>
      <c r="N437" t="s">
        <v>996</v>
      </c>
      <c r="O437" t="s">
        <v>12</v>
      </c>
      <c r="P437" t="s">
        <v>997</v>
      </c>
      <c r="R437" s="109" t="str">
        <f>IF(OR(P437="SB",Q437="SB"),"SB",0)</f>
        <v>SB</v>
      </c>
      <c r="T437" s="110" t="s">
        <v>998</v>
      </c>
      <c r="V437" s="113" t="str">
        <f>IF(AND(I437&gt;=10000,I437&lt;=19900),"Praha",(IF(AND(I437&gt;=25001,I437&lt;=29501),"Středočeský kraj",(IF(AND(I437&gt;=30100,I437&lt;=34972),"Středočeský kraj",(IF(AND(I437&gt;=35002,I437&lt;=36271),"Karlovarský kraj",(IF(AND(I437&gt;=37001,I437&lt;=39201),"Jihočeský kraj",(IF(AND(I437&gt;=39701,I437&lt;=39901),"Jihočeský kraj",(IF(AND(I437&gt;=39301,I437&lt;=39601),"Kraj Vysočina",(IF(AND(I437&gt;=58001,I437&lt;=59501),"Kraj Vysočina",(IF(AND(I437&gt;=67401,I437&lt;=67602),"Kraj Vysočina",(IF(AND(I437&gt;=40001,I437&lt;=44101),"Ústecký kraj",(IF(AND(I437&gt;=46001,I437&lt;=47201),"Liberecký kraj",(IF(AND(I437&gt;=51202,I437&lt;=51401),"Liberecký kraj",(IF(AND(I437&gt;=53002,I437&lt;=53976),"Pardubický kraj",(IF(AND(I437&gt;=56002,I437&lt;=57201),"Pardubický kraj",(IF(AND(I437&gt;=60200,I437&lt;=67201),"Jihomoravský kraj",(IF(AND(I437&gt;=67801,I437&lt;=68501),"Jihomoravský kraj",(IF(AND(I437&gt;=69002,I437&lt;=69801),"Jihomoravský kraj",(IF(AND(I437&gt;=68601,I437&lt;=68801),"Zlínský kraj",(IF(AND(I437&gt;=75501,I437&lt;=76901),"Zlínský kraj",(IF(AND(I437&gt;=70030,I437&lt;=74901),"Moravskoslezský kraj",(IF(AND(I437&gt;=75000,I437&lt;=75368),"Olomoucký kraj",(IF(AND(I437&gt;=77200,I437&lt;=79862),"Olomoucký kraj",(IF(AND(I437&gt;=50011,I437&lt;=50301),"Královéhradecký kraj",(IF(AND(I437&gt;=54301,I437&lt;=54303),"Královéhradecký kraj","0")))))))))))))))))))))))))))))))))))))))))))))))</f>
        <v>Praha</v>
      </c>
      <c r="AB437" t="s">
        <v>998</v>
      </c>
      <c r="AD437" t="s">
        <v>998</v>
      </c>
      <c r="AE437" t="s">
        <v>998</v>
      </c>
      <c r="AF437" t="s">
        <v>998</v>
      </c>
      <c r="AG437" s="107">
        <v>0</v>
      </c>
      <c r="AH437" s="107">
        <v>0</v>
      </c>
      <c r="AI437" s="107">
        <v>0</v>
      </c>
      <c r="AJ437" t="s">
        <v>1012</v>
      </c>
    </row>
    <row r="438" spans="1:37" x14ac:dyDescent="0.45">
      <c r="A438" t="s">
        <v>14659</v>
      </c>
      <c r="B438" t="s">
        <v>18177</v>
      </c>
      <c r="C438" t="s">
        <v>1002</v>
      </c>
      <c r="D438" t="s">
        <v>18178</v>
      </c>
      <c r="E438" t="s">
        <v>992</v>
      </c>
      <c r="F438" t="s">
        <v>18179</v>
      </c>
      <c r="G438">
        <v>9</v>
      </c>
      <c r="H438" t="s">
        <v>1057</v>
      </c>
      <c r="I438">
        <v>14000</v>
      </c>
      <c r="K438" t="s">
        <v>18180</v>
      </c>
      <c r="L438" s="106">
        <v>25161</v>
      </c>
      <c r="M438">
        <v>13015888</v>
      </c>
      <c r="N438" t="s">
        <v>996</v>
      </c>
      <c r="O438" t="s">
        <v>12</v>
      </c>
      <c r="P438" t="s">
        <v>997</v>
      </c>
      <c r="R438" s="109" t="str">
        <f>IF(OR(P438="SB",Q438="SB"),"SB",0)</f>
        <v>SB</v>
      </c>
      <c r="T438" s="110" t="s">
        <v>998</v>
      </c>
      <c r="V438" s="113" t="str">
        <f>IF(AND(I438&gt;=10000,I438&lt;=19900),"Praha",(IF(AND(I438&gt;=25001,I438&lt;=29501),"Středočeský kraj",(IF(AND(I438&gt;=30100,I438&lt;=34972),"Středočeský kraj",(IF(AND(I438&gt;=35002,I438&lt;=36271),"Karlovarský kraj",(IF(AND(I438&gt;=37001,I438&lt;=39201),"Jihočeský kraj",(IF(AND(I438&gt;=39701,I438&lt;=39901),"Jihočeský kraj",(IF(AND(I438&gt;=39301,I438&lt;=39601),"Kraj Vysočina",(IF(AND(I438&gt;=58001,I438&lt;=59501),"Kraj Vysočina",(IF(AND(I438&gt;=67401,I438&lt;=67602),"Kraj Vysočina",(IF(AND(I438&gt;=40001,I438&lt;=44101),"Ústecký kraj",(IF(AND(I438&gt;=46001,I438&lt;=47201),"Liberecký kraj",(IF(AND(I438&gt;=51202,I438&lt;=51401),"Liberecký kraj",(IF(AND(I438&gt;=53002,I438&lt;=53976),"Pardubický kraj",(IF(AND(I438&gt;=56002,I438&lt;=57201),"Pardubický kraj",(IF(AND(I438&gt;=60200,I438&lt;=67201),"Jihomoravský kraj",(IF(AND(I438&gt;=67801,I438&lt;=68501),"Jihomoravský kraj",(IF(AND(I438&gt;=69002,I438&lt;=69801),"Jihomoravský kraj",(IF(AND(I438&gt;=68601,I438&lt;=68801),"Zlínský kraj",(IF(AND(I438&gt;=75501,I438&lt;=76901),"Zlínský kraj",(IF(AND(I438&gt;=70030,I438&lt;=74901),"Moravskoslezský kraj",(IF(AND(I438&gt;=75000,I438&lt;=75368),"Olomoucký kraj",(IF(AND(I438&gt;=77200,I438&lt;=79862),"Olomoucký kraj",(IF(AND(I438&gt;=50011,I438&lt;=50301),"Královéhradecký kraj",(IF(AND(I438&gt;=54301,I438&lt;=54303),"Královéhradecký kraj","0")))))))))))))))))))))))))))))))))))))))))))))))</f>
        <v>Praha</v>
      </c>
      <c r="AB438" t="s">
        <v>998</v>
      </c>
      <c r="AD438" t="s">
        <v>998</v>
      </c>
      <c r="AE438" t="s">
        <v>998</v>
      </c>
      <c r="AF438" t="s">
        <v>998</v>
      </c>
      <c r="AG438" s="107">
        <v>0</v>
      </c>
      <c r="AH438" s="107">
        <v>0</v>
      </c>
      <c r="AI438" s="107">
        <v>0</v>
      </c>
      <c r="AJ438" t="s">
        <v>1012</v>
      </c>
    </row>
    <row r="439" spans="1:37" x14ac:dyDescent="0.45">
      <c r="A439" t="s">
        <v>1128</v>
      </c>
      <c r="B439" t="s">
        <v>18472</v>
      </c>
      <c r="C439" t="s">
        <v>990</v>
      </c>
      <c r="D439" t="s">
        <v>18473</v>
      </c>
      <c r="E439" t="s">
        <v>992</v>
      </c>
      <c r="F439" t="s">
        <v>5469</v>
      </c>
      <c r="G439">
        <v>170</v>
      </c>
      <c r="H439" t="s">
        <v>1057</v>
      </c>
      <c r="I439">
        <v>14000</v>
      </c>
      <c r="K439" t="s">
        <v>18474</v>
      </c>
      <c r="L439" s="106">
        <v>32661</v>
      </c>
      <c r="M439">
        <v>13420056</v>
      </c>
      <c r="N439" t="s">
        <v>996</v>
      </c>
      <c r="O439" t="s">
        <v>12</v>
      </c>
      <c r="P439" t="s">
        <v>997</v>
      </c>
      <c r="R439" s="109" t="str">
        <f>IF(OR(P439="SB",Q439="SB"),"SB",0)</f>
        <v>SB</v>
      </c>
      <c r="T439" s="110" t="s">
        <v>998</v>
      </c>
      <c r="V439" s="113" t="str">
        <f>IF(AND(I439&gt;=10000,I439&lt;=19900),"Praha",(IF(AND(I439&gt;=25001,I439&lt;=29501),"Středočeský kraj",(IF(AND(I439&gt;=30100,I439&lt;=34972),"Středočeský kraj",(IF(AND(I439&gt;=35002,I439&lt;=36271),"Karlovarský kraj",(IF(AND(I439&gt;=37001,I439&lt;=39201),"Jihočeský kraj",(IF(AND(I439&gt;=39701,I439&lt;=39901),"Jihočeský kraj",(IF(AND(I439&gt;=39301,I439&lt;=39601),"Kraj Vysočina",(IF(AND(I439&gt;=58001,I439&lt;=59501),"Kraj Vysočina",(IF(AND(I439&gt;=67401,I439&lt;=67602),"Kraj Vysočina",(IF(AND(I439&gt;=40001,I439&lt;=44101),"Ústecký kraj",(IF(AND(I439&gt;=46001,I439&lt;=47201),"Liberecký kraj",(IF(AND(I439&gt;=51202,I439&lt;=51401),"Liberecký kraj",(IF(AND(I439&gt;=53002,I439&lt;=53976),"Pardubický kraj",(IF(AND(I439&gt;=56002,I439&lt;=57201),"Pardubický kraj",(IF(AND(I439&gt;=60200,I439&lt;=67201),"Jihomoravský kraj",(IF(AND(I439&gt;=67801,I439&lt;=68501),"Jihomoravský kraj",(IF(AND(I439&gt;=69002,I439&lt;=69801),"Jihomoravský kraj",(IF(AND(I439&gt;=68601,I439&lt;=68801),"Zlínský kraj",(IF(AND(I439&gt;=75501,I439&lt;=76901),"Zlínský kraj",(IF(AND(I439&gt;=70030,I439&lt;=74901),"Moravskoslezský kraj",(IF(AND(I439&gt;=75000,I439&lt;=75368),"Olomoucký kraj",(IF(AND(I439&gt;=77200,I439&lt;=79862),"Olomoucký kraj",(IF(AND(I439&gt;=50011,I439&lt;=50301),"Královéhradecký kraj",(IF(AND(I439&gt;=54301,I439&lt;=54303),"Královéhradecký kraj","0")))))))))))))))))))))))))))))))))))))))))))))))</f>
        <v>Praha</v>
      </c>
      <c r="AB439" t="s">
        <v>998</v>
      </c>
      <c r="AD439" t="s">
        <v>998</v>
      </c>
      <c r="AE439" t="s">
        <v>998</v>
      </c>
      <c r="AF439" t="s">
        <v>998</v>
      </c>
      <c r="AG439" s="107">
        <v>0</v>
      </c>
      <c r="AH439" s="107">
        <v>0</v>
      </c>
      <c r="AI439" s="107">
        <v>0</v>
      </c>
      <c r="AJ439" t="s">
        <v>1012</v>
      </c>
    </row>
    <row r="440" spans="1:37" x14ac:dyDescent="0.45">
      <c r="A440" t="s">
        <v>1124</v>
      </c>
      <c r="B440" t="s">
        <v>18475</v>
      </c>
      <c r="C440" t="s">
        <v>990</v>
      </c>
      <c r="D440" t="s">
        <v>18476</v>
      </c>
      <c r="E440" t="s">
        <v>992</v>
      </c>
      <c r="F440" t="s">
        <v>1404</v>
      </c>
      <c r="G440">
        <v>40</v>
      </c>
      <c r="H440" t="s">
        <v>12</v>
      </c>
      <c r="I440">
        <v>14000</v>
      </c>
      <c r="K440" t="s">
        <v>18477</v>
      </c>
      <c r="L440" s="106">
        <v>30563</v>
      </c>
      <c r="M440">
        <v>13417531</v>
      </c>
      <c r="N440" t="s">
        <v>996</v>
      </c>
      <c r="O440" t="s">
        <v>12</v>
      </c>
      <c r="P440" t="s">
        <v>997</v>
      </c>
      <c r="R440" s="109" t="str">
        <f>IF(OR(P440="SB",Q440="SB"),"SB",0)</f>
        <v>SB</v>
      </c>
      <c r="T440" s="110" t="s">
        <v>998</v>
      </c>
      <c r="V440" s="113" t="str">
        <f>IF(AND(I440&gt;=10000,I440&lt;=19900),"Praha",(IF(AND(I440&gt;=25001,I440&lt;=29501),"Středočeský kraj",(IF(AND(I440&gt;=30100,I440&lt;=34972),"Středočeský kraj",(IF(AND(I440&gt;=35002,I440&lt;=36271),"Karlovarský kraj",(IF(AND(I440&gt;=37001,I440&lt;=39201),"Jihočeský kraj",(IF(AND(I440&gt;=39701,I440&lt;=39901),"Jihočeský kraj",(IF(AND(I440&gt;=39301,I440&lt;=39601),"Kraj Vysočina",(IF(AND(I440&gt;=58001,I440&lt;=59501),"Kraj Vysočina",(IF(AND(I440&gt;=67401,I440&lt;=67602),"Kraj Vysočina",(IF(AND(I440&gt;=40001,I440&lt;=44101),"Ústecký kraj",(IF(AND(I440&gt;=46001,I440&lt;=47201),"Liberecký kraj",(IF(AND(I440&gt;=51202,I440&lt;=51401),"Liberecký kraj",(IF(AND(I440&gt;=53002,I440&lt;=53976),"Pardubický kraj",(IF(AND(I440&gt;=56002,I440&lt;=57201),"Pardubický kraj",(IF(AND(I440&gt;=60200,I440&lt;=67201),"Jihomoravský kraj",(IF(AND(I440&gt;=67801,I440&lt;=68501),"Jihomoravský kraj",(IF(AND(I440&gt;=69002,I440&lt;=69801),"Jihomoravský kraj",(IF(AND(I440&gt;=68601,I440&lt;=68801),"Zlínský kraj",(IF(AND(I440&gt;=75501,I440&lt;=76901),"Zlínský kraj",(IF(AND(I440&gt;=70030,I440&lt;=74901),"Moravskoslezský kraj",(IF(AND(I440&gt;=75000,I440&lt;=75368),"Olomoucký kraj",(IF(AND(I440&gt;=77200,I440&lt;=79862),"Olomoucký kraj",(IF(AND(I440&gt;=50011,I440&lt;=50301),"Královéhradecký kraj",(IF(AND(I440&gt;=54301,I440&lt;=54303),"Královéhradecký kraj","0")))))))))))))))))))))))))))))))))))))))))))))))</f>
        <v>Praha</v>
      </c>
      <c r="AB440" t="s">
        <v>998</v>
      </c>
      <c r="AD440" t="s">
        <v>998</v>
      </c>
      <c r="AE440" t="s">
        <v>998</v>
      </c>
      <c r="AF440" t="s">
        <v>998</v>
      </c>
      <c r="AG440" s="107">
        <v>0</v>
      </c>
      <c r="AH440" s="107">
        <v>0</v>
      </c>
      <c r="AI440" s="107">
        <v>0</v>
      </c>
      <c r="AJ440" t="s">
        <v>1012</v>
      </c>
    </row>
    <row r="441" spans="1:37" x14ac:dyDescent="0.45">
      <c r="A441" t="s">
        <v>1007</v>
      </c>
      <c r="B441" t="s">
        <v>18869</v>
      </c>
      <c r="C441" t="s">
        <v>990</v>
      </c>
      <c r="D441" t="s">
        <v>18870</v>
      </c>
      <c r="E441" t="s">
        <v>992</v>
      </c>
      <c r="F441" t="s">
        <v>2329</v>
      </c>
      <c r="G441">
        <v>583</v>
      </c>
      <c r="H441" t="s">
        <v>1057</v>
      </c>
      <c r="I441">
        <v>14000</v>
      </c>
      <c r="K441" t="s">
        <v>18871</v>
      </c>
      <c r="L441" s="106">
        <v>31108</v>
      </c>
      <c r="M441">
        <v>12980526</v>
      </c>
      <c r="N441" t="s">
        <v>996</v>
      </c>
      <c r="O441" t="s">
        <v>12</v>
      </c>
      <c r="P441" t="s">
        <v>997</v>
      </c>
      <c r="R441" s="109" t="str">
        <f>IF(OR(P441="SB",Q441="SB"),"SB",0)</f>
        <v>SB</v>
      </c>
      <c r="T441" s="110" t="s">
        <v>998</v>
      </c>
      <c r="V441" s="113" t="str">
        <f>IF(AND(I441&gt;=10000,I441&lt;=19900),"Praha",(IF(AND(I441&gt;=25001,I441&lt;=29501),"Středočeský kraj",(IF(AND(I441&gt;=30100,I441&lt;=34972),"Středočeský kraj",(IF(AND(I441&gt;=35002,I441&lt;=36271),"Karlovarský kraj",(IF(AND(I441&gt;=37001,I441&lt;=39201),"Jihočeský kraj",(IF(AND(I441&gt;=39701,I441&lt;=39901),"Jihočeský kraj",(IF(AND(I441&gt;=39301,I441&lt;=39601),"Kraj Vysočina",(IF(AND(I441&gt;=58001,I441&lt;=59501),"Kraj Vysočina",(IF(AND(I441&gt;=67401,I441&lt;=67602),"Kraj Vysočina",(IF(AND(I441&gt;=40001,I441&lt;=44101),"Ústecký kraj",(IF(AND(I441&gt;=46001,I441&lt;=47201),"Liberecký kraj",(IF(AND(I441&gt;=51202,I441&lt;=51401),"Liberecký kraj",(IF(AND(I441&gt;=53002,I441&lt;=53976),"Pardubický kraj",(IF(AND(I441&gt;=56002,I441&lt;=57201),"Pardubický kraj",(IF(AND(I441&gt;=60200,I441&lt;=67201),"Jihomoravský kraj",(IF(AND(I441&gt;=67801,I441&lt;=68501),"Jihomoravský kraj",(IF(AND(I441&gt;=69002,I441&lt;=69801),"Jihomoravský kraj",(IF(AND(I441&gt;=68601,I441&lt;=68801),"Zlínský kraj",(IF(AND(I441&gt;=75501,I441&lt;=76901),"Zlínský kraj",(IF(AND(I441&gt;=70030,I441&lt;=74901),"Moravskoslezský kraj",(IF(AND(I441&gt;=75000,I441&lt;=75368),"Olomoucký kraj",(IF(AND(I441&gt;=77200,I441&lt;=79862),"Olomoucký kraj",(IF(AND(I441&gt;=50011,I441&lt;=50301),"Královéhradecký kraj",(IF(AND(I441&gt;=54301,I441&lt;=54303),"Královéhradecký kraj","0")))))))))))))))))))))))))))))))))))))))))))))))</f>
        <v>Praha</v>
      </c>
      <c r="AB441" t="s">
        <v>998</v>
      </c>
      <c r="AD441" t="s">
        <v>998</v>
      </c>
      <c r="AE441" t="s">
        <v>998</v>
      </c>
      <c r="AF441" t="s">
        <v>998</v>
      </c>
      <c r="AG441" s="107">
        <v>0</v>
      </c>
      <c r="AH441" s="107">
        <v>0</v>
      </c>
      <c r="AI441" s="107">
        <v>0</v>
      </c>
      <c r="AJ441" t="s">
        <v>1012</v>
      </c>
    </row>
    <row r="442" spans="1:37" x14ac:dyDescent="0.45">
      <c r="A442" t="s">
        <v>1307</v>
      </c>
      <c r="B442" t="s">
        <v>18911</v>
      </c>
      <c r="C442" t="s">
        <v>1002</v>
      </c>
      <c r="D442" t="s">
        <v>18912</v>
      </c>
      <c r="E442" t="s">
        <v>992</v>
      </c>
      <c r="F442" t="s">
        <v>18639</v>
      </c>
      <c r="G442">
        <v>490</v>
      </c>
      <c r="H442" t="s">
        <v>1057</v>
      </c>
      <c r="I442">
        <v>14000</v>
      </c>
      <c r="K442" t="s">
        <v>18913</v>
      </c>
      <c r="L442" s="106">
        <v>27142</v>
      </c>
      <c r="M442">
        <v>13025386</v>
      </c>
      <c r="N442" t="s">
        <v>996</v>
      </c>
      <c r="O442" t="s">
        <v>12</v>
      </c>
      <c r="P442" t="s">
        <v>997</v>
      </c>
      <c r="R442" s="109" t="str">
        <f>IF(OR(P442="SB",Q442="SB"),"SB",0)</f>
        <v>SB</v>
      </c>
      <c r="T442" s="110" t="s">
        <v>998</v>
      </c>
      <c r="V442" s="113" t="str">
        <f>IF(AND(I442&gt;=10000,I442&lt;=19900),"Praha",(IF(AND(I442&gt;=25001,I442&lt;=29501),"Středočeský kraj",(IF(AND(I442&gt;=30100,I442&lt;=34972),"Středočeský kraj",(IF(AND(I442&gt;=35002,I442&lt;=36271),"Karlovarský kraj",(IF(AND(I442&gt;=37001,I442&lt;=39201),"Jihočeský kraj",(IF(AND(I442&gt;=39701,I442&lt;=39901),"Jihočeský kraj",(IF(AND(I442&gt;=39301,I442&lt;=39601),"Kraj Vysočina",(IF(AND(I442&gt;=58001,I442&lt;=59501),"Kraj Vysočina",(IF(AND(I442&gt;=67401,I442&lt;=67602),"Kraj Vysočina",(IF(AND(I442&gt;=40001,I442&lt;=44101),"Ústecký kraj",(IF(AND(I442&gt;=46001,I442&lt;=47201),"Liberecký kraj",(IF(AND(I442&gt;=51202,I442&lt;=51401),"Liberecký kraj",(IF(AND(I442&gt;=53002,I442&lt;=53976),"Pardubický kraj",(IF(AND(I442&gt;=56002,I442&lt;=57201),"Pardubický kraj",(IF(AND(I442&gt;=60200,I442&lt;=67201),"Jihomoravský kraj",(IF(AND(I442&gt;=67801,I442&lt;=68501),"Jihomoravský kraj",(IF(AND(I442&gt;=69002,I442&lt;=69801),"Jihomoravský kraj",(IF(AND(I442&gt;=68601,I442&lt;=68801),"Zlínský kraj",(IF(AND(I442&gt;=75501,I442&lt;=76901),"Zlínský kraj",(IF(AND(I442&gt;=70030,I442&lt;=74901),"Moravskoslezský kraj",(IF(AND(I442&gt;=75000,I442&lt;=75368),"Olomoucký kraj",(IF(AND(I442&gt;=77200,I442&lt;=79862),"Olomoucký kraj",(IF(AND(I442&gt;=50011,I442&lt;=50301),"Královéhradecký kraj",(IF(AND(I442&gt;=54301,I442&lt;=54303),"Královéhradecký kraj","0")))))))))))))))))))))))))))))))))))))))))))))))</f>
        <v>Praha</v>
      </c>
      <c r="AB442" t="s">
        <v>998</v>
      </c>
      <c r="AD442" t="s">
        <v>998</v>
      </c>
      <c r="AE442" t="s">
        <v>998</v>
      </c>
      <c r="AF442" t="s">
        <v>998</v>
      </c>
      <c r="AG442" s="107">
        <v>0</v>
      </c>
      <c r="AH442" s="107">
        <v>0</v>
      </c>
      <c r="AI442" s="107">
        <v>0</v>
      </c>
      <c r="AJ442" t="s">
        <v>1012</v>
      </c>
    </row>
    <row r="443" spans="1:37" x14ac:dyDescent="0.45">
      <c r="A443" t="s">
        <v>3813</v>
      </c>
      <c r="B443" t="s">
        <v>19030</v>
      </c>
      <c r="C443" t="s">
        <v>990</v>
      </c>
      <c r="D443" t="s">
        <v>19039</v>
      </c>
      <c r="E443" t="s">
        <v>992</v>
      </c>
      <c r="F443" t="s">
        <v>2630</v>
      </c>
      <c r="G443">
        <v>10</v>
      </c>
      <c r="H443" t="s">
        <v>12</v>
      </c>
      <c r="I443">
        <v>14000</v>
      </c>
      <c r="K443" t="s">
        <v>19040</v>
      </c>
      <c r="L443" s="106">
        <v>30650</v>
      </c>
      <c r="M443">
        <v>13417733</v>
      </c>
      <c r="N443" t="s">
        <v>996</v>
      </c>
      <c r="O443" t="s">
        <v>12</v>
      </c>
      <c r="P443" t="s">
        <v>997</v>
      </c>
      <c r="R443" s="109" t="str">
        <f>IF(OR(P443="SB",Q443="SB"),"SB",0)</f>
        <v>SB</v>
      </c>
      <c r="T443" s="110" t="s">
        <v>998</v>
      </c>
      <c r="V443" s="113" t="str">
        <f>IF(AND(I443&gt;=10000,I443&lt;=19900),"Praha",(IF(AND(I443&gt;=25001,I443&lt;=29501),"Středočeský kraj",(IF(AND(I443&gt;=30100,I443&lt;=34972),"Středočeský kraj",(IF(AND(I443&gt;=35002,I443&lt;=36271),"Karlovarský kraj",(IF(AND(I443&gt;=37001,I443&lt;=39201),"Jihočeský kraj",(IF(AND(I443&gt;=39701,I443&lt;=39901),"Jihočeský kraj",(IF(AND(I443&gt;=39301,I443&lt;=39601),"Kraj Vysočina",(IF(AND(I443&gt;=58001,I443&lt;=59501),"Kraj Vysočina",(IF(AND(I443&gt;=67401,I443&lt;=67602),"Kraj Vysočina",(IF(AND(I443&gt;=40001,I443&lt;=44101),"Ústecký kraj",(IF(AND(I443&gt;=46001,I443&lt;=47201),"Liberecký kraj",(IF(AND(I443&gt;=51202,I443&lt;=51401),"Liberecký kraj",(IF(AND(I443&gt;=53002,I443&lt;=53976),"Pardubický kraj",(IF(AND(I443&gt;=56002,I443&lt;=57201),"Pardubický kraj",(IF(AND(I443&gt;=60200,I443&lt;=67201),"Jihomoravský kraj",(IF(AND(I443&gt;=67801,I443&lt;=68501),"Jihomoravský kraj",(IF(AND(I443&gt;=69002,I443&lt;=69801),"Jihomoravský kraj",(IF(AND(I443&gt;=68601,I443&lt;=68801),"Zlínský kraj",(IF(AND(I443&gt;=75501,I443&lt;=76901),"Zlínský kraj",(IF(AND(I443&gt;=70030,I443&lt;=74901),"Moravskoslezský kraj",(IF(AND(I443&gt;=75000,I443&lt;=75368),"Olomoucký kraj",(IF(AND(I443&gt;=77200,I443&lt;=79862),"Olomoucký kraj",(IF(AND(I443&gt;=50011,I443&lt;=50301),"Královéhradecký kraj",(IF(AND(I443&gt;=54301,I443&lt;=54303),"Královéhradecký kraj","0")))))))))))))))))))))))))))))))))))))))))))))))</f>
        <v>Praha</v>
      </c>
      <c r="AB443" t="s">
        <v>998</v>
      </c>
      <c r="AD443" t="s">
        <v>998</v>
      </c>
      <c r="AE443" t="s">
        <v>998</v>
      </c>
      <c r="AF443" t="s">
        <v>998</v>
      </c>
      <c r="AG443" s="107">
        <v>0</v>
      </c>
      <c r="AH443" s="107">
        <v>0</v>
      </c>
      <c r="AI443" s="107">
        <v>0</v>
      </c>
      <c r="AJ443" t="s">
        <v>1012</v>
      </c>
    </row>
    <row r="444" spans="1:37" x14ac:dyDescent="0.45">
      <c r="A444" t="s">
        <v>1225</v>
      </c>
      <c r="B444" t="s">
        <v>19405</v>
      </c>
      <c r="C444" t="s">
        <v>1002</v>
      </c>
      <c r="D444" t="s">
        <v>19409</v>
      </c>
      <c r="E444" t="s">
        <v>992</v>
      </c>
      <c r="F444" t="s">
        <v>19410</v>
      </c>
      <c r="G444">
        <v>1356</v>
      </c>
      <c r="H444" t="s">
        <v>1057</v>
      </c>
      <c r="I444">
        <v>14000</v>
      </c>
      <c r="K444" t="s">
        <v>19411</v>
      </c>
      <c r="L444" s="106">
        <v>30628</v>
      </c>
      <c r="M444">
        <v>13017508</v>
      </c>
      <c r="N444" t="s">
        <v>996</v>
      </c>
      <c r="O444" t="s">
        <v>12</v>
      </c>
      <c r="P444" t="s">
        <v>997</v>
      </c>
      <c r="R444" s="109" t="str">
        <f>IF(OR(P444="SB",Q444="SB"),"SB",0)</f>
        <v>SB</v>
      </c>
      <c r="T444" s="110" t="s">
        <v>998</v>
      </c>
      <c r="V444" s="113" t="str">
        <f>IF(AND(I444&gt;=10000,I444&lt;=19900),"Praha",(IF(AND(I444&gt;=25001,I444&lt;=29501),"Středočeský kraj",(IF(AND(I444&gt;=30100,I444&lt;=34972),"Středočeský kraj",(IF(AND(I444&gt;=35002,I444&lt;=36271),"Karlovarský kraj",(IF(AND(I444&gt;=37001,I444&lt;=39201),"Jihočeský kraj",(IF(AND(I444&gt;=39701,I444&lt;=39901),"Jihočeský kraj",(IF(AND(I444&gt;=39301,I444&lt;=39601),"Kraj Vysočina",(IF(AND(I444&gt;=58001,I444&lt;=59501),"Kraj Vysočina",(IF(AND(I444&gt;=67401,I444&lt;=67602),"Kraj Vysočina",(IF(AND(I444&gt;=40001,I444&lt;=44101),"Ústecký kraj",(IF(AND(I444&gt;=46001,I444&lt;=47201),"Liberecký kraj",(IF(AND(I444&gt;=51202,I444&lt;=51401),"Liberecký kraj",(IF(AND(I444&gt;=53002,I444&lt;=53976),"Pardubický kraj",(IF(AND(I444&gt;=56002,I444&lt;=57201),"Pardubický kraj",(IF(AND(I444&gt;=60200,I444&lt;=67201),"Jihomoravský kraj",(IF(AND(I444&gt;=67801,I444&lt;=68501),"Jihomoravský kraj",(IF(AND(I444&gt;=69002,I444&lt;=69801),"Jihomoravský kraj",(IF(AND(I444&gt;=68601,I444&lt;=68801),"Zlínský kraj",(IF(AND(I444&gt;=75501,I444&lt;=76901),"Zlínský kraj",(IF(AND(I444&gt;=70030,I444&lt;=74901),"Moravskoslezský kraj",(IF(AND(I444&gt;=75000,I444&lt;=75368),"Olomoucký kraj",(IF(AND(I444&gt;=77200,I444&lt;=79862),"Olomoucký kraj",(IF(AND(I444&gt;=50011,I444&lt;=50301),"Královéhradecký kraj",(IF(AND(I444&gt;=54301,I444&lt;=54303),"Královéhradecký kraj","0")))))))))))))))))))))))))))))))))))))))))))))))</f>
        <v>Praha</v>
      </c>
      <c r="AB444" t="s">
        <v>998</v>
      </c>
      <c r="AD444" t="s">
        <v>998</v>
      </c>
      <c r="AE444" t="s">
        <v>998</v>
      </c>
      <c r="AF444" t="s">
        <v>998</v>
      </c>
      <c r="AG444" s="107">
        <v>0</v>
      </c>
      <c r="AH444" s="107">
        <v>0</v>
      </c>
      <c r="AI444" s="107">
        <v>0</v>
      </c>
      <c r="AJ444" t="s">
        <v>1012</v>
      </c>
    </row>
    <row r="445" spans="1:37" x14ac:dyDescent="0.45">
      <c r="A445" t="s">
        <v>1124</v>
      </c>
      <c r="B445" t="s">
        <v>3443</v>
      </c>
      <c r="C445" t="s">
        <v>990</v>
      </c>
      <c r="D445" t="s">
        <v>3444</v>
      </c>
      <c r="E445" t="s">
        <v>992</v>
      </c>
      <c r="F445" t="s">
        <v>3445</v>
      </c>
      <c r="G445">
        <v>5</v>
      </c>
      <c r="H445" t="s">
        <v>12</v>
      </c>
      <c r="I445">
        <v>14000</v>
      </c>
      <c r="K445" t="s">
        <v>3446</v>
      </c>
      <c r="L445" s="106">
        <v>35702</v>
      </c>
      <c r="M445">
        <v>13418339</v>
      </c>
      <c r="N445" t="s">
        <v>996</v>
      </c>
      <c r="O445" t="s">
        <v>12</v>
      </c>
      <c r="P445" t="s">
        <v>997</v>
      </c>
      <c r="R445" s="109" t="str">
        <f>IF(OR(P445="SB",Q445="SB"),"SB",0)</f>
        <v>SB</v>
      </c>
      <c r="V445" s="113" t="str">
        <f>IF(AND(I445&gt;=10000,I445&lt;=19900),"Praha",(IF(AND(I445&gt;=25001,I445&lt;=29501),"Středočeský kraj",(IF(AND(I445&gt;=30100,I445&lt;=34972),"Středočeský kraj",(IF(AND(I445&gt;=35002,I445&lt;=36271),"Karlovarský kraj",(IF(AND(I445&gt;=37001,I445&lt;=39201),"Jihočeský kraj",(IF(AND(I445&gt;=39701,I445&lt;=39901),"Jihočeský kraj",(IF(AND(I445&gt;=39301,I445&lt;=39601),"Kraj Vysočina",(IF(AND(I445&gt;=58001,I445&lt;=59501),"Kraj Vysočina",(IF(AND(I445&gt;=67401,I445&lt;=67602),"Kraj Vysočina",(IF(AND(I445&gt;=40001,I445&lt;=44101),"Ústecký kraj",(IF(AND(I445&gt;=46001,I445&lt;=47201),"Liberecký kraj",(IF(AND(I445&gt;=51202,I445&lt;=51401),"Liberecký kraj",(IF(AND(I445&gt;=53002,I445&lt;=53976),"Pardubický kraj",(IF(AND(I445&gt;=56002,I445&lt;=57201),"Pardubický kraj",(IF(AND(I445&gt;=60200,I445&lt;=67201),"Jihomoravský kraj",(IF(AND(I445&gt;=67801,I445&lt;=68501),"Jihomoravský kraj",(IF(AND(I445&gt;=69002,I445&lt;=69801),"Jihomoravský kraj",(IF(AND(I445&gt;=68601,I445&lt;=68801),"Zlínský kraj",(IF(AND(I445&gt;=75501,I445&lt;=76901),"Zlínský kraj",(IF(AND(I445&gt;=70030,I445&lt;=74901),"Moravskoslezský kraj",(IF(AND(I445&gt;=75000,I445&lt;=75368),"Olomoucký kraj",(IF(AND(I445&gt;=77200,I445&lt;=79862),"Olomoucký kraj",(IF(AND(I445&gt;=50011,I445&lt;=50301),"Královéhradecký kraj",(IF(AND(I445&gt;=54301,I445&lt;=54303),"Královéhradecký kraj","0")))))))))))))))))))))))))))))))))))))))))))))))</f>
        <v>Praha</v>
      </c>
      <c r="AD445" t="s">
        <v>998</v>
      </c>
      <c r="AE445" t="s">
        <v>998</v>
      </c>
      <c r="AF445" t="s">
        <v>998</v>
      </c>
      <c r="AG445" s="107">
        <v>300</v>
      </c>
      <c r="AH445" s="107">
        <v>0</v>
      </c>
      <c r="AI445" s="107">
        <v>0</v>
      </c>
      <c r="AJ445" t="s">
        <v>999</v>
      </c>
      <c r="AK445" s="106">
        <v>44924</v>
      </c>
    </row>
    <row r="446" spans="1:37" x14ac:dyDescent="0.45">
      <c r="A446" t="s">
        <v>1481</v>
      </c>
      <c r="B446" t="s">
        <v>4757</v>
      </c>
      <c r="C446" t="s">
        <v>1002</v>
      </c>
      <c r="D446" t="s">
        <v>4760</v>
      </c>
      <c r="E446" t="s">
        <v>992</v>
      </c>
      <c r="F446" t="s">
        <v>4758</v>
      </c>
      <c r="G446">
        <v>925</v>
      </c>
      <c r="H446" t="s">
        <v>1057</v>
      </c>
      <c r="I446">
        <v>14000</v>
      </c>
      <c r="K446" t="s">
        <v>4759</v>
      </c>
      <c r="L446" s="106">
        <v>40647</v>
      </c>
      <c r="M446">
        <v>15411889</v>
      </c>
      <c r="N446" t="s">
        <v>1757</v>
      </c>
      <c r="O446" t="s">
        <v>1010</v>
      </c>
      <c r="P446" t="s">
        <v>997</v>
      </c>
      <c r="Q446" t="s">
        <v>1011</v>
      </c>
      <c r="R446" s="109" t="str">
        <f>IF(OR(P446="SB",Q446="SB"),"SB",0)</f>
        <v>SB</v>
      </c>
      <c r="V446" s="113" t="str">
        <f>IF(AND(I446&gt;=10000,I446&lt;=19900),"Praha",(IF(AND(I446&gt;=25001,I446&lt;=29501),"Středočeský kraj",(IF(AND(I446&gt;=30100,I446&lt;=34972),"Středočeský kraj",(IF(AND(I446&gt;=35002,I446&lt;=36271),"Karlovarský kraj",(IF(AND(I446&gt;=37001,I446&lt;=39201),"Jihočeský kraj",(IF(AND(I446&gt;=39701,I446&lt;=39901),"Jihočeský kraj",(IF(AND(I446&gt;=39301,I446&lt;=39601),"Kraj Vysočina",(IF(AND(I446&gt;=58001,I446&lt;=59501),"Kraj Vysočina",(IF(AND(I446&gt;=67401,I446&lt;=67602),"Kraj Vysočina",(IF(AND(I446&gt;=40001,I446&lt;=44101),"Ústecký kraj",(IF(AND(I446&gt;=46001,I446&lt;=47201),"Liberecký kraj",(IF(AND(I446&gt;=51202,I446&lt;=51401),"Liberecký kraj",(IF(AND(I446&gt;=53002,I446&lt;=53976),"Pardubický kraj",(IF(AND(I446&gt;=56002,I446&lt;=57201),"Pardubický kraj",(IF(AND(I446&gt;=60200,I446&lt;=67201),"Jihomoravský kraj",(IF(AND(I446&gt;=67801,I446&lt;=68501),"Jihomoravský kraj",(IF(AND(I446&gt;=69002,I446&lt;=69801),"Jihomoravský kraj",(IF(AND(I446&gt;=68601,I446&lt;=68801),"Zlínský kraj",(IF(AND(I446&gt;=75501,I446&lt;=76901),"Zlínský kraj",(IF(AND(I446&gt;=70030,I446&lt;=74901),"Moravskoslezský kraj",(IF(AND(I446&gt;=75000,I446&lt;=75368),"Olomoucký kraj",(IF(AND(I446&gt;=77200,I446&lt;=79862),"Olomoucký kraj",(IF(AND(I446&gt;=50011,I446&lt;=50301),"Královéhradecký kraj",(IF(AND(I446&gt;=54301,I446&lt;=54303),"Královéhradecký kraj","0")))))))))))))))))))))))))))))))))))))))))))))))</f>
        <v>Praha</v>
      </c>
      <c r="AD446" t="s">
        <v>998</v>
      </c>
      <c r="AE446" t="s">
        <v>998</v>
      </c>
      <c r="AF446" t="s">
        <v>998</v>
      </c>
      <c r="AG446" s="107">
        <v>0</v>
      </c>
      <c r="AH446" s="107">
        <v>0</v>
      </c>
      <c r="AI446" s="107">
        <v>0</v>
      </c>
      <c r="AJ446" t="s">
        <v>1012</v>
      </c>
    </row>
    <row r="447" spans="1:37" x14ac:dyDescent="0.45">
      <c r="A447" t="s">
        <v>1036</v>
      </c>
      <c r="B447" t="s">
        <v>10284</v>
      </c>
      <c r="C447" t="s">
        <v>1002</v>
      </c>
      <c r="D447" t="s">
        <v>10288</v>
      </c>
      <c r="E447" t="s">
        <v>992</v>
      </c>
      <c r="F447" t="s">
        <v>2246</v>
      </c>
      <c r="G447">
        <v>1390</v>
      </c>
      <c r="H447" t="s">
        <v>1057</v>
      </c>
      <c r="I447">
        <v>14000</v>
      </c>
      <c r="J447">
        <v>604107747</v>
      </c>
      <c r="K447" t="s">
        <v>10289</v>
      </c>
      <c r="L447" s="106">
        <v>38331</v>
      </c>
      <c r="M447">
        <v>10598568</v>
      </c>
      <c r="N447" t="s">
        <v>996</v>
      </c>
      <c r="O447" t="s">
        <v>12</v>
      </c>
      <c r="P447" t="s">
        <v>997</v>
      </c>
      <c r="R447" s="109" t="str">
        <f>IF(OR(P447="SB",Q447="SB"),"SB",0)</f>
        <v>SB</v>
      </c>
      <c r="V447" s="113" t="str">
        <f>IF(AND(I447&gt;=10000,I447&lt;=19900),"Praha",(IF(AND(I447&gt;=25001,I447&lt;=29501),"Středočeský kraj",(IF(AND(I447&gt;=30100,I447&lt;=34972),"Středočeský kraj",(IF(AND(I447&gt;=35002,I447&lt;=36271),"Karlovarský kraj",(IF(AND(I447&gt;=37001,I447&lt;=39201),"Jihočeský kraj",(IF(AND(I447&gt;=39701,I447&lt;=39901),"Jihočeský kraj",(IF(AND(I447&gt;=39301,I447&lt;=39601),"Kraj Vysočina",(IF(AND(I447&gt;=58001,I447&lt;=59501),"Kraj Vysočina",(IF(AND(I447&gt;=67401,I447&lt;=67602),"Kraj Vysočina",(IF(AND(I447&gt;=40001,I447&lt;=44101),"Ústecký kraj",(IF(AND(I447&gt;=46001,I447&lt;=47201),"Liberecký kraj",(IF(AND(I447&gt;=51202,I447&lt;=51401),"Liberecký kraj",(IF(AND(I447&gt;=53002,I447&lt;=53976),"Pardubický kraj",(IF(AND(I447&gt;=56002,I447&lt;=57201),"Pardubický kraj",(IF(AND(I447&gt;=60200,I447&lt;=67201),"Jihomoravský kraj",(IF(AND(I447&gt;=67801,I447&lt;=68501),"Jihomoravský kraj",(IF(AND(I447&gt;=69002,I447&lt;=69801),"Jihomoravský kraj",(IF(AND(I447&gt;=68601,I447&lt;=68801),"Zlínský kraj",(IF(AND(I447&gt;=75501,I447&lt;=76901),"Zlínský kraj",(IF(AND(I447&gt;=70030,I447&lt;=74901),"Moravskoslezský kraj",(IF(AND(I447&gt;=75000,I447&lt;=75368),"Olomoucký kraj",(IF(AND(I447&gt;=77200,I447&lt;=79862),"Olomoucký kraj",(IF(AND(I447&gt;=50011,I447&lt;=50301),"Královéhradecký kraj",(IF(AND(I447&gt;=54301,I447&lt;=54303),"Královéhradecký kraj","0")))))))))))))))))))))))))))))))))))))))))))))))</f>
        <v>Praha</v>
      </c>
      <c r="AD447" t="s">
        <v>998</v>
      </c>
      <c r="AE447" t="s">
        <v>998</v>
      </c>
      <c r="AF447" t="s">
        <v>998</v>
      </c>
      <c r="AG447" s="107">
        <v>300</v>
      </c>
      <c r="AH447" s="107">
        <v>0</v>
      </c>
      <c r="AI447" s="107">
        <v>0</v>
      </c>
      <c r="AJ447" t="s">
        <v>999</v>
      </c>
      <c r="AK447" s="106">
        <v>44924</v>
      </c>
    </row>
    <row r="448" spans="1:37" x14ac:dyDescent="0.45">
      <c r="A448" t="s">
        <v>1087</v>
      </c>
      <c r="B448" t="s">
        <v>13049</v>
      </c>
      <c r="C448" t="s">
        <v>990</v>
      </c>
      <c r="D448" t="s">
        <v>13054</v>
      </c>
      <c r="E448" t="s">
        <v>992</v>
      </c>
      <c r="F448" t="s">
        <v>13055</v>
      </c>
      <c r="G448">
        <v>1156</v>
      </c>
      <c r="H448" t="s">
        <v>1057</v>
      </c>
      <c r="I448">
        <v>14000</v>
      </c>
      <c r="K448" t="s">
        <v>13056</v>
      </c>
      <c r="L448" s="106">
        <v>41830</v>
      </c>
      <c r="M448">
        <v>15783321</v>
      </c>
      <c r="N448" t="s">
        <v>1757</v>
      </c>
      <c r="O448" t="s">
        <v>1010</v>
      </c>
      <c r="P448" t="s">
        <v>997</v>
      </c>
      <c r="Q448" t="s">
        <v>1016</v>
      </c>
      <c r="R448" s="109" t="str">
        <f>IF(OR(P448="SB",Q448="SB"),"SB",0)</f>
        <v>SB</v>
      </c>
      <c r="V448" s="113" t="str">
        <f>IF(AND(I448&gt;=10000,I448&lt;=19900),"Praha",(IF(AND(I448&gt;=25001,I448&lt;=29501),"Středočeský kraj",(IF(AND(I448&gt;=30100,I448&lt;=34972),"Středočeský kraj",(IF(AND(I448&gt;=35002,I448&lt;=36271),"Karlovarský kraj",(IF(AND(I448&gt;=37001,I448&lt;=39201),"Jihočeský kraj",(IF(AND(I448&gt;=39701,I448&lt;=39901),"Jihočeský kraj",(IF(AND(I448&gt;=39301,I448&lt;=39601),"Kraj Vysočina",(IF(AND(I448&gt;=58001,I448&lt;=59501),"Kraj Vysočina",(IF(AND(I448&gt;=67401,I448&lt;=67602),"Kraj Vysočina",(IF(AND(I448&gt;=40001,I448&lt;=44101),"Ústecký kraj",(IF(AND(I448&gt;=46001,I448&lt;=47201),"Liberecký kraj",(IF(AND(I448&gt;=51202,I448&lt;=51401),"Liberecký kraj",(IF(AND(I448&gt;=53002,I448&lt;=53976),"Pardubický kraj",(IF(AND(I448&gt;=56002,I448&lt;=57201),"Pardubický kraj",(IF(AND(I448&gt;=60200,I448&lt;=67201),"Jihomoravský kraj",(IF(AND(I448&gt;=67801,I448&lt;=68501),"Jihomoravský kraj",(IF(AND(I448&gt;=69002,I448&lt;=69801),"Jihomoravský kraj",(IF(AND(I448&gt;=68601,I448&lt;=68801),"Zlínský kraj",(IF(AND(I448&gt;=75501,I448&lt;=76901),"Zlínský kraj",(IF(AND(I448&gt;=70030,I448&lt;=74901),"Moravskoslezský kraj",(IF(AND(I448&gt;=75000,I448&lt;=75368),"Olomoucký kraj",(IF(AND(I448&gt;=77200,I448&lt;=79862),"Olomoucký kraj",(IF(AND(I448&gt;=50011,I448&lt;=50301),"Královéhradecký kraj",(IF(AND(I448&gt;=54301,I448&lt;=54303),"Královéhradecký kraj","0")))))))))))))))))))))))))))))))))))))))))))))))</f>
        <v>Praha</v>
      </c>
      <c r="AD448" t="s">
        <v>998</v>
      </c>
      <c r="AE448" t="s">
        <v>998</v>
      </c>
      <c r="AF448" t="s">
        <v>998</v>
      </c>
      <c r="AG448" s="107">
        <v>0</v>
      </c>
      <c r="AH448" s="107">
        <v>0</v>
      </c>
      <c r="AI448" s="107">
        <v>0</v>
      </c>
      <c r="AJ448" t="s">
        <v>1012</v>
      </c>
    </row>
    <row r="449" spans="1:37" x14ac:dyDescent="0.45">
      <c r="A449" t="s">
        <v>1084</v>
      </c>
      <c r="B449" t="s">
        <v>15677</v>
      </c>
      <c r="C449" t="s">
        <v>990</v>
      </c>
      <c r="D449" t="s">
        <v>15680</v>
      </c>
      <c r="E449" t="s">
        <v>992</v>
      </c>
      <c r="F449" t="s">
        <v>7034</v>
      </c>
      <c r="G449">
        <v>9</v>
      </c>
      <c r="H449" t="s">
        <v>12</v>
      </c>
      <c r="I449">
        <v>14000</v>
      </c>
      <c r="K449" t="s">
        <v>15681</v>
      </c>
      <c r="L449" s="106">
        <v>40051</v>
      </c>
      <c r="M449">
        <v>13629416</v>
      </c>
      <c r="N449" t="s">
        <v>1757</v>
      </c>
      <c r="O449" t="s">
        <v>1010</v>
      </c>
      <c r="P449" t="s">
        <v>997</v>
      </c>
      <c r="Q449" t="s">
        <v>1016</v>
      </c>
      <c r="R449" s="109" t="str">
        <f>IF(OR(P449="SB",Q449="SB"),"SB",0)</f>
        <v>SB</v>
      </c>
      <c r="V449" s="113" t="str">
        <f>IF(AND(I449&gt;=10000,I449&lt;=19900),"Praha",(IF(AND(I449&gt;=25001,I449&lt;=29501),"Středočeský kraj",(IF(AND(I449&gt;=30100,I449&lt;=34972),"Středočeský kraj",(IF(AND(I449&gt;=35002,I449&lt;=36271),"Karlovarský kraj",(IF(AND(I449&gt;=37001,I449&lt;=39201),"Jihočeský kraj",(IF(AND(I449&gt;=39701,I449&lt;=39901),"Jihočeský kraj",(IF(AND(I449&gt;=39301,I449&lt;=39601),"Kraj Vysočina",(IF(AND(I449&gt;=58001,I449&lt;=59501),"Kraj Vysočina",(IF(AND(I449&gt;=67401,I449&lt;=67602),"Kraj Vysočina",(IF(AND(I449&gt;=40001,I449&lt;=44101),"Ústecký kraj",(IF(AND(I449&gt;=46001,I449&lt;=47201),"Liberecký kraj",(IF(AND(I449&gt;=51202,I449&lt;=51401),"Liberecký kraj",(IF(AND(I449&gt;=53002,I449&lt;=53976),"Pardubický kraj",(IF(AND(I449&gt;=56002,I449&lt;=57201),"Pardubický kraj",(IF(AND(I449&gt;=60200,I449&lt;=67201),"Jihomoravský kraj",(IF(AND(I449&gt;=67801,I449&lt;=68501),"Jihomoravský kraj",(IF(AND(I449&gt;=69002,I449&lt;=69801),"Jihomoravský kraj",(IF(AND(I449&gt;=68601,I449&lt;=68801),"Zlínský kraj",(IF(AND(I449&gt;=75501,I449&lt;=76901),"Zlínský kraj",(IF(AND(I449&gt;=70030,I449&lt;=74901),"Moravskoslezský kraj",(IF(AND(I449&gt;=75000,I449&lt;=75368),"Olomoucký kraj",(IF(AND(I449&gt;=77200,I449&lt;=79862),"Olomoucký kraj",(IF(AND(I449&gt;=50011,I449&lt;=50301),"Královéhradecký kraj",(IF(AND(I449&gt;=54301,I449&lt;=54303),"Královéhradecký kraj","0")))))))))))))))))))))))))))))))))))))))))))))))</f>
        <v>Praha</v>
      </c>
      <c r="AD449" t="s">
        <v>998</v>
      </c>
      <c r="AE449" t="s">
        <v>998</v>
      </c>
      <c r="AF449" t="s">
        <v>998</v>
      </c>
      <c r="AG449" s="107">
        <v>0</v>
      </c>
      <c r="AH449" s="107">
        <v>0</v>
      </c>
      <c r="AI449" s="107">
        <v>0</v>
      </c>
      <c r="AJ449" t="s">
        <v>1012</v>
      </c>
    </row>
    <row r="450" spans="1:37" x14ac:dyDescent="0.45">
      <c r="A450" t="s">
        <v>1268</v>
      </c>
      <c r="B450" t="s">
        <v>15918</v>
      </c>
      <c r="C450" t="s">
        <v>990</v>
      </c>
      <c r="D450" t="s">
        <v>15919</v>
      </c>
      <c r="E450" t="s">
        <v>992</v>
      </c>
      <c r="F450" t="s">
        <v>8344</v>
      </c>
      <c r="G450">
        <v>1199</v>
      </c>
      <c r="H450" t="s">
        <v>1057</v>
      </c>
      <c r="I450">
        <v>14000</v>
      </c>
      <c r="K450" t="s">
        <v>15920</v>
      </c>
      <c r="L450" s="106">
        <v>35395</v>
      </c>
      <c r="M450">
        <v>12971129</v>
      </c>
      <c r="N450" t="s">
        <v>996</v>
      </c>
      <c r="O450" t="s">
        <v>12</v>
      </c>
      <c r="P450" t="s">
        <v>997</v>
      </c>
      <c r="R450" s="109" t="str">
        <f>IF(OR(P450="SB",Q450="SB"),"SB",0)</f>
        <v>SB</v>
      </c>
      <c r="V450" s="113" t="str">
        <f>IF(AND(I450&gt;=10000,I450&lt;=19900),"Praha",(IF(AND(I450&gt;=25001,I450&lt;=29501),"Středočeský kraj",(IF(AND(I450&gt;=30100,I450&lt;=34972),"Středočeský kraj",(IF(AND(I450&gt;=35002,I450&lt;=36271),"Karlovarský kraj",(IF(AND(I450&gt;=37001,I450&lt;=39201),"Jihočeský kraj",(IF(AND(I450&gt;=39701,I450&lt;=39901),"Jihočeský kraj",(IF(AND(I450&gt;=39301,I450&lt;=39601),"Kraj Vysočina",(IF(AND(I450&gt;=58001,I450&lt;=59501),"Kraj Vysočina",(IF(AND(I450&gt;=67401,I450&lt;=67602),"Kraj Vysočina",(IF(AND(I450&gt;=40001,I450&lt;=44101),"Ústecký kraj",(IF(AND(I450&gt;=46001,I450&lt;=47201),"Liberecký kraj",(IF(AND(I450&gt;=51202,I450&lt;=51401),"Liberecký kraj",(IF(AND(I450&gt;=53002,I450&lt;=53976),"Pardubický kraj",(IF(AND(I450&gt;=56002,I450&lt;=57201),"Pardubický kraj",(IF(AND(I450&gt;=60200,I450&lt;=67201),"Jihomoravský kraj",(IF(AND(I450&gt;=67801,I450&lt;=68501),"Jihomoravský kraj",(IF(AND(I450&gt;=69002,I450&lt;=69801),"Jihomoravský kraj",(IF(AND(I450&gt;=68601,I450&lt;=68801),"Zlínský kraj",(IF(AND(I450&gt;=75501,I450&lt;=76901),"Zlínský kraj",(IF(AND(I450&gt;=70030,I450&lt;=74901),"Moravskoslezský kraj",(IF(AND(I450&gt;=75000,I450&lt;=75368),"Olomoucký kraj",(IF(AND(I450&gt;=77200,I450&lt;=79862),"Olomoucký kraj",(IF(AND(I450&gt;=50011,I450&lt;=50301),"Královéhradecký kraj",(IF(AND(I450&gt;=54301,I450&lt;=54303),"Královéhradecký kraj","0")))))))))))))))))))))))))))))))))))))))))))))))</f>
        <v>Praha</v>
      </c>
      <c r="AD450" t="s">
        <v>998</v>
      </c>
      <c r="AE450" t="s">
        <v>998</v>
      </c>
      <c r="AF450" t="s">
        <v>998</v>
      </c>
      <c r="AG450" s="107">
        <v>0</v>
      </c>
      <c r="AH450" s="107">
        <v>0</v>
      </c>
      <c r="AI450" s="107">
        <v>0</v>
      </c>
      <c r="AJ450" t="s">
        <v>1012</v>
      </c>
    </row>
    <row r="451" spans="1:37" x14ac:dyDescent="0.45">
      <c r="A451" t="s">
        <v>1687</v>
      </c>
      <c r="B451" t="s">
        <v>19144</v>
      </c>
      <c r="C451" t="s">
        <v>1002</v>
      </c>
      <c r="D451" t="s">
        <v>19147</v>
      </c>
      <c r="E451" t="s">
        <v>992</v>
      </c>
      <c r="F451" t="s">
        <v>2630</v>
      </c>
      <c r="G451">
        <v>1631</v>
      </c>
      <c r="H451" t="s">
        <v>12</v>
      </c>
      <c r="I451">
        <v>14000</v>
      </c>
      <c r="K451" t="s">
        <v>19148</v>
      </c>
      <c r="L451" s="106">
        <v>37624</v>
      </c>
      <c r="M451">
        <v>13206252</v>
      </c>
      <c r="N451" t="s">
        <v>1431</v>
      </c>
      <c r="O451" t="s">
        <v>1282</v>
      </c>
      <c r="P451" t="s">
        <v>997</v>
      </c>
      <c r="R451" s="109" t="str">
        <f>IF(OR(P451="SB",Q451="SB"),"SB",0)</f>
        <v>SB</v>
      </c>
      <c r="V451" s="113" t="str">
        <f>IF(AND(I451&gt;=10000,I451&lt;=19900),"Praha",(IF(AND(I451&gt;=25001,I451&lt;=29501),"Středočeský kraj",(IF(AND(I451&gt;=30100,I451&lt;=34972),"Středočeský kraj",(IF(AND(I451&gt;=35002,I451&lt;=36271),"Karlovarský kraj",(IF(AND(I451&gt;=37001,I451&lt;=39201),"Jihočeský kraj",(IF(AND(I451&gt;=39701,I451&lt;=39901),"Jihočeský kraj",(IF(AND(I451&gt;=39301,I451&lt;=39601),"Kraj Vysočina",(IF(AND(I451&gt;=58001,I451&lt;=59501),"Kraj Vysočina",(IF(AND(I451&gt;=67401,I451&lt;=67602),"Kraj Vysočina",(IF(AND(I451&gt;=40001,I451&lt;=44101),"Ústecký kraj",(IF(AND(I451&gt;=46001,I451&lt;=47201),"Liberecký kraj",(IF(AND(I451&gt;=51202,I451&lt;=51401),"Liberecký kraj",(IF(AND(I451&gt;=53002,I451&lt;=53976),"Pardubický kraj",(IF(AND(I451&gt;=56002,I451&lt;=57201),"Pardubický kraj",(IF(AND(I451&gt;=60200,I451&lt;=67201),"Jihomoravský kraj",(IF(AND(I451&gt;=67801,I451&lt;=68501),"Jihomoravský kraj",(IF(AND(I451&gt;=69002,I451&lt;=69801),"Jihomoravský kraj",(IF(AND(I451&gt;=68601,I451&lt;=68801),"Zlínský kraj",(IF(AND(I451&gt;=75501,I451&lt;=76901),"Zlínský kraj",(IF(AND(I451&gt;=70030,I451&lt;=74901),"Moravskoslezský kraj",(IF(AND(I451&gt;=75000,I451&lt;=75368),"Olomoucký kraj",(IF(AND(I451&gt;=77200,I451&lt;=79862),"Olomoucký kraj",(IF(AND(I451&gt;=50011,I451&lt;=50301),"Královéhradecký kraj",(IF(AND(I451&gt;=54301,I451&lt;=54303),"Královéhradecký kraj","0")))))))))))))))))))))))))))))))))))))))))))))))</f>
        <v>Praha</v>
      </c>
      <c r="AD451" t="s">
        <v>998</v>
      </c>
      <c r="AE451" t="s">
        <v>998</v>
      </c>
      <c r="AF451" t="s">
        <v>998</v>
      </c>
      <c r="AG451" s="107">
        <v>300</v>
      </c>
      <c r="AH451" s="107">
        <v>0</v>
      </c>
      <c r="AI451" s="107">
        <v>0</v>
      </c>
      <c r="AJ451" t="s">
        <v>999</v>
      </c>
      <c r="AK451" s="106">
        <v>44920</v>
      </c>
    </row>
    <row r="452" spans="1:37" x14ac:dyDescent="0.45">
      <c r="A452" t="s">
        <v>1044</v>
      </c>
      <c r="B452" t="s">
        <v>8664</v>
      </c>
      <c r="C452" t="s">
        <v>990</v>
      </c>
      <c r="D452" t="s">
        <v>8668</v>
      </c>
      <c r="E452" t="s">
        <v>992</v>
      </c>
      <c r="F452" t="s">
        <v>4883</v>
      </c>
      <c r="G452">
        <v>8</v>
      </c>
      <c r="H452" t="s">
        <v>2301</v>
      </c>
      <c r="I452">
        <v>14001</v>
      </c>
      <c r="J452">
        <v>777092625</v>
      </c>
      <c r="K452" t="s">
        <v>8669</v>
      </c>
      <c r="L452" s="106">
        <v>29077</v>
      </c>
      <c r="M452">
        <v>10455896</v>
      </c>
      <c r="N452" t="s">
        <v>1431</v>
      </c>
      <c r="O452" t="s">
        <v>1282</v>
      </c>
      <c r="P452" t="s">
        <v>997</v>
      </c>
      <c r="R452" s="109" t="str">
        <f>IF(OR(P452="SB",Q452="SB"),"SB",0)</f>
        <v>SB</v>
      </c>
      <c r="T452" s="110">
        <v>10382</v>
      </c>
      <c r="U452" t="s">
        <v>19633</v>
      </c>
      <c r="V452" s="113" t="str">
        <f>IF(AND(I452&gt;=10000,I452&lt;=19900),"Praha",(IF(AND(I452&gt;=25001,I452&lt;=29501),"Středočeský kraj",(IF(AND(I452&gt;=30100,I452&lt;=34972),"Středočeský kraj",(IF(AND(I452&gt;=35002,I452&lt;=36271),"Karlovarský kraj",(IF(AND(I452&gt;=37001,I452&lt;=39201),"Jihočeský kraj",(IF(AND(I452&gt;=39701,I452&lt;=39901),"Jihočeský kraj",(IF(AND(I452&gt;=39301,I452&lt;=39601),"Kraj Vysočina",(IF(AND(I452&gt;=58001,I452&lt;=59501),"Kraj Vysočina",(IF(AND(I452&gt;=67401,I452&lt;=67602),"Kraj Vysočina",(IF(AND(I452&gt;=40001,I452&lt;=44101),"Ústecký kraj",(IF(AND(I452&gt;=46001,I452&lt;=47201),"Liberecký kraj",(IF(AND(I452&gt;=51202,I452&lt;=51401),"Liberecký kraj",(IF(AND(I452&gt;=53002,I452&lt;=53976),"Pardubický kraj",(IF(AND(I452&gt;=56002,I452&lt;=57201),"Pardubický kraj",(IF(AND(I452&gt;=60200,I452&lt;=67201),"Jihomoravský kraj",(IF(AND(I452&gt;=67801,I452&lt;=68501),"Jihomoravský kraj",(IF(AND(I452&gt;=69002,I452&lt;=69801),"Jihomoravský kraj",(IF(AND(I452&gt;=68601,I452&lt;=68801),"Zlínský kraj",(IF(AND(I452&gt;=75501,I452&lt;=76901),"Zlínský kraj",(IF(AND(I452&gt;=70030,I452&lt;=74901),"Moravskoslezský kraj",(IF(AND(I452&gt;=75000,I452&lt;=75368),"Olomoucký kraj",(IF(AND(I452&gt;=77200,I452&lt;=79862),"Olomoucký kraj",(IF(AND(I452&gt;=50011,I452&lt;=50301),"Královéhradecký kraj",(IF(AND(I452&gt;=54301,I452&lt;=54303),"Královéhradecký kraj","0")))))))))))))))))))))))))))))))))))))))))))))))</f>
        <v>Praha</v>
      </c>
      <c r="AD452" t="s">
        <v>998</v>
      </c>
      <c r="AE452" t="s">
        <v>998</v>
      </c>
      <c r="AF452" t="s">
        <v>998</v>
      </c>
      <c r="AG452" s="107">
        <v>300</v>
      </c>
      <c r="AH452" s="107">
        <v>0</v>
      </c>
      <c r="AI452" s="107">
        <v>0</v>
      </c>
      <c r="AJ452" t="s">
        <v>999</v>
      </c>
      <c r="AK452" s="106">
        <v>44920</v>
      </c>
    </row>
    <row r="453" spans="1:37" x14ac:dyDescent="0.45">
      <c r="A453" t="s">
        <v>12398</v>
      </c>
      <c r="B453" t="s">
        <v>12399</v>
      </c>
      <c r="C453" t="s">
        <v>990</v>
      </c>
      <c r="D453" t="s">
        <v>12400</v>
      </c>
      <c r="E453" t="s">
        <v>992</v>
      </c>
      <c r="F453" t="s">
        <v>12401</v>
      </c>
      <c r="G453">
        <v>6</v>
      </c>
      <c r="H453" t="s">
        <v>1057</v>
      </c>
      <c r="I453">
        <v>14001</v>
      </c>
      <c r="K453" t="s">
        <v>12402</v>
      </c>
      <c r="L453" s="106">
        <v>32486</v>
      </c>
      <c r="M453">
        <v>10731237</v>
      </c>
      <c r="N453" t="s">
        <v>996</v>
      </c>
      <c r="O453" t="s">
        <v>12</v>
      </c>
      <c r="P453" t="s">
        <v>997</v>
      </c>
      <c r="R453" s="109" t="str">
        <f>IF(OR(P453="SB",Q453="SB"),"SB",0)</f>
        <v>SB</v>
      </c>
      <c r="T453" s="110">
        <v>11017</v>
      </c>
      <c r="U453" t="s">
        <v>19633</v>
      </c>
      <c r="V453" s="113" t="str">
        <f>IF(AND(I453&gt;=10000,I453&lt;=19900),"Praha",(IF(AND(I453&gt;=25001,I453&lt;=29501),"Středočeský kraj",(IF(AND(I453&gt;=30100,I453&lt;=34972),"Středočeský kraj",(IF(AND(I453&gt;=35002,I453&lt;=36271),"Karlovarský kraj",(IF(AND(I453&gt;=37001,I453&lt;=39201),"Jihočeský kraj",(IF(AND(I453&gt;=39701,I453&lt;=39901),"Jihočeský kraj",(IF(AND(I453&gt;=39301,I453&lt;=39601),"Kraj Vysočina",(IF(AND(I453&gt;=58001,I453&lt;=59501),"Kraj Vysočina",(IF(AND(I453&gt;=67401,I453&lt;=67602),"Kraj Vysočina",(IF(AND(I453&gt;=40001,I453&lt;=44101),"Ústecký kraj",(IF(AND(I453&gt;=46001,I453&lt;=47201),"Liberecký kraj",(IF(AND(I453&gt;=51202,I453&lt;=51401),"Liberecký kraj",(IF(AND(I453&gt;=53002,I453&lt;=53976),"Pardubický kraj",(IF(AND(I453&gt;=56002,I453&lt;=57201),"Pardubický kraj",(IF(AND(I453&gt;=60200,I453&lt;=67201),"Jihomoravský kraj",(IF(AND(I453&gt;=67801,I453&lt;=68501),"Jihomoravský kraj",(IF(AND(I453&gt;=69002,I453&lt;=69801),"Jihomoravský kraj",(IF(AND(I453&gt;=68601,I453&lt;=68801),"Zlínský kraj",(IF(AND(I453&gt;=75501,I453&lt;=76901),"Zlínský kraj",(IF(AND(I453&gt;=70030,I453&lt;=74901),"Moravskoslezský kraj",(IF(AND(I453&gt;=75000,I453&lt;=75368),"Olomoucký kraj",(IF(AND(I453&gt;=77200,I453&lt;=79862),"Olomoucký kraj",(IF(AND(I453&gt;=50011,I453&lt;=50301),"Královéhradecký kraj",(IF(AND(I453&gt;=54301,I453&lt;=54303),"Královéhradecký kraj","0")))))))))))))))))))))))))))))))))))))))))))))))</f>
        <v>Praha</v>
      </c>
      <c r="AD453" t="s">
        <v>998</v>
      </c>
      <c r="AE453" t="s">
        <v>998</v>
      </c>
      <c r="AF453" t="s">
        <v>998</v>
      </c>
      <c r="AG453" s="107">
        <v>0</v>
      </c>
      <c r="AH453" s="107">
        <v>0</v>
      </c>
      <c r="AI453" s="107">
        <v>0</v>
      </c>
      <c r="AJ453" t="s">
        <v>1012</v>
      </c>
    </row>
    <row r="454" spans="1:37" x14ac:dyDescent="0.45">
      <c r="A454" t="s">
        <v>1007</v>
      </c>
      <c r="B454" t="s">
        <v>5207</v>
      </c>
      <c r="C454" t="s">
        <v>990</v>
      </c>
      <c r="D454" t="s">
        <v>5208</v>
      </c>
      <c r="E454" t="s">
        <v>992</v>
      </c>
      <c r="F454" t="s">
        <v>5209</v>
      </c>
      <c r="G454">
        <v>19</v>
      </c>
      <c r="H454" t="s">
        <v>1057</v>
      </c>
      <c r="I454">
        <v>14001</v>
      </c>
      <c r="K454" t="s">
        <v>5210</v>
      </c>
      <c r="L454" s="106">
        <v>29369</v>
      </c>
      <c r="M454">
        <v>10744775</v>
      </c>
      <c r="N454" t="s">
        <v>996</v>
      </c>
      <c r="O454" t="s">
        <v>12</v>
      </c>
      <c r="P454" t="s">
        <v>997</v>
      </c>
      <c r="R454" s="109" t="str">
        <f>IF(OR(P454="SB",Q454="SB"),"SB",0)</f>
        <v>SB</v>
      </c>
      <c r="T454" s="110">
        <v>11147</v>
      </c>
      <c r="U454" t="s">
        <v>19633</v>
      </c>
      <c r="V454" s="113" t="str">
        <f>IF(AND(I454&gt;=10000,I454&lt;=19900),"Praha",(IF(AND(I454&gt;=25001,I454&lt;=29501),"Středočeský kraj",(IF(AND(I454&gt;=30100,I454&lt;=34972),"Středočeský kraj",(IF(AND(I454&gt;=35002,I454&lt;=36271),"Karlovarský kraj",(IF(AND(I454&gt;=37001,I454&lt;=39201),"Jihočeský kraj",(IF(AND(I454&gt;=39701,I454&lt;=39901),"Jihočeský kraj",(IF(AND(I454&gt;=39301,I454&lt;=39601),"Kraj Vysočina",(IF(AND(I454&gt;=58001,I454&lt;=59501),"Kraj Vysočina",(IF(AND(I454&gt;=67401,I454&lt;=67602),"Kraj Vysočina",(IF(AND(I454&gt;=40001,I454&lt;=44101),"Ústecký kraj",(IF(AND(I454&gt;=46001,I454&lt;=47201),"Liberecký kraj",(IF(AND(I454&gt;=51202,I454&lt;=51401),"Liberecký kraj",(IF(AND(I454&gt;=53002,I454&lt;=53976),"Pardubický kraj",(IF(AND(I454&gt;=56002,I454&lt;=57201),"Pardubický kraj",(IF(AND(I454&gt;=60200,I454&lt;=67201),"Jihomoravský kraj",(IF(AND(I454&gt;=67801,I454&lt;=68501),"Jihomoravský kraj",(IF(AND(I454&gt;=69002,I454&lt;=69801),"Jihomoravský kraj",(IF(AND(I454&gt;=68601,I454&lt;=68801),"Zlínský kraj",(IF(AND(I454&gt;=75501,I454&lt;=76901),"Zlínský kraj",(IF(AND(I454&gt;=70030,I454&lt;=74901),"Moravskoslezský kraj",(IF(AND(I454&gt;=75000,I454&lt;=75368),"Olomoucký kraj",(IF(AND(I454&gt;=77200,I454&lt;=79862),"Olomoucký kraj",(IF(AND(I454&gt;=50011,I454&lt;=50301),"Královéhradecký kraj",(IF(AND(I454&gt;=54301,I454&lt;=54303),"Královéhradecký kraj","0")))))))))))))))))))))))))))))))))))))))))))))))</f>
        <v>Praha</v>
      </c>
      <c r="AD454" t="s">
        <v>998</v>
      </c>
      <c r="AE454" t="s">
        <v>998</v>
      </c>
      <c r="AF454" t="s">
        <v>998</v>
      </c>
      <c r="AG454" s="107">
        <v>0</v>
      </c>
      <c r="AH454" s="107">
        <v>0</v>
      </c>
      <c r="AI454" s="107">
        <v>0</v>
      </c>
      <c r="AJ454" t="s">
        <v>1012</v>
      </c>
    </row>
    <row r="455" spans="1:37" x14ac:dyDescent="0.45">
      <c r="A455" t="s">
        <v>1156</v>
      </c>
      <c r="B455" t="s">
        <v>12549</v>
      </c>
      <c r="C455" t="s">
        <v>990</v>
      </c>
      <c r="D455" t="s">
        <v>12550</v>
      </c>
      <c r="E455" t="s">
        <v>992</v>
      </c>
      <c r="F455" t="s">
        <v>12551</v>
      </c>
      <c r="G455">
        <v>6</v>
      </c>
      <c r="H455" t="s">
        <v>1057</v>
      </c>
      <c r="I455">
        <v>14001</v>
      </c>
      <c r="K455" t="s">
        <v>12552</v>
      </c>
      <c r="L455" s="106">
        <v>34327</v>
      </c>
      <c r="M455">
        <v>10752758</v>
      </c>
      <c r="N455" t="s">
        <v>996</v>
      </c>
      <c r="O455" t="s">
        <v>12</v>
      </c>
      <c r="P455" t="s">
        <v>997</v>
      </c>
      <c r="R455" s="109" t="str">
        <f>IF(OR(P455="SB",Q455="SB"),"SB",0)</f>
        <v>SB</v>
      </c>
      <c r="T455" s="110">
        <v>11225</v>
      </c>
      <c r="U455" t="s">
        <v>19633</v>
      </c>
      <c r="V455" s="113" t="str">
        <f>IF(AND(I455&gt;=10000,I455&lt;=19900),"Praha",(IF(AND(I455&gt;=25001,I455&lt;=29501),"Středočeský kraj",(IF(AND(I455&gt;=30100,I455&lt;=34972),"Středočeský kraj",(IF(AND(I455&gt;=35002,I455&lt;=36271),"Karlovarský kraj",(IF(AND(I455&gt;=37001,I455&lt;=39201),"Jihočeský kraj",(IF(AND(I455&gt;=39701,I455&lt;=39901),"Jihočeský kraj",(IF(AND(I455&gt;=39301,I455&lt;=39601),"Kraj Vysočina",(IF(AND(I455&gt;=58001,I455&lt;=59501),"Kraj Vysočina",(IF(AND(I455&gt;=67401,I455&lt;=67602),"Kraj Vysočina",(IF(AND(I455&gt;=40001,I455&lt;=44101),"Ústecký kraj",(IF(AND(I455&gt;=46001,I455&lt;=47201),"Liberecký kraj",(IF(AND(I455&gt;=51202,I455&lt;=51401),"Liberecký kraj",(IF(AND(I455&gt;=53002,I455&lt;=53976),"Pardubický kraj",(IF(AND(I455&gt;=56002,I455&lt;=57201),"Pardubický kraj",(IF(AND(I455&gt;=60200,I455&lt;=67201),"Jihomoravský kraj",(IF(AND(I455&gt;=67801,I455&lt;=68501),"Jihomoravský kraj",(IF(AND(I455&gt;=69002,I455&lt;=69801),"Jihomoravský kraj",(IF(AND(I455&gt;=68601,I455&lt;=68801),"Zlínský kraj",(IF(AND(I455&gt;=75501,I455&lt;=76901),"Zlínský kraj",(IF(AND(I455&gt;=70030,I455&lt;=74901),"Moravskoslezský kraj",(IF(AND(I455&gt;=75000,I455&lt;=75368),"Olomoucký kraj",(IF(AND(I455&gt;=77200,I455&lt;=79862),"Olomoucký kraj",(IF(AND(I455&gt;=50011,I455&lt;=50301),"Královéhradecký kraj",(IF(AND(I455&gt;=54301,I455&lt;=54303),"Královéhradecký kraj","0")))))))))))))))))))))))))))))))))))))))))))))))</f>
        <v>Praha</v>
      </c>
      <c r="AD455" t="s">
        <v>998</v>
      </c>
      <c r="AE455" t="s">
        <v>998</v>
      </c>
      <c r="AF455" t="s">
        <v>998</v>
      </c>
      <c r="AG455" s="107">
        <v>0</v>
      </c>
      <c r="AH455" s="107">
        <v>0</v>
      </c>
      <c r="AI455" s="107">
        <v>0</v>
      </c>
      <c r="AJ455" t="s">
        <v>1012</v>
      </c>
    </row>
    <row r="456" spans="1:37" x14ac:dyDescent="0.45">
      <c r="A456" t="s">
        <v>1687</v>
      </c>
      <c r="B456" t="s">
        <v>5567</v>
      </c>
      <c r="C456" t="s">
        <v>1002</v>
      </c>
      <c r="D456" t="s">
        <v>7387</v>
      </c>
      <c r="E456" t="s">
        <v>992</v>
      </c>
      <c r="F456" t="s">
        <v>7388</v>
      </c>
      <c r="G456">
        <v>557</v>
      </c>
      <c r="H456" t="s">
        <v>12</v>
      </c>
      <c r="I456">
        <v>14002</v>
      </c>
      <c r="K456" t="s">
        <v>7389</v>
      </c>
      <c r="L456" s="106">
        <v>28129</v>
      </c>
      <c r="M456">
        <v>12921013</v>
      </c>
      <c r="N456" t="s">
        <v>996</v>
      </c>
      <c r="O456" t="s">
        <v>12</v>
      </c>
      <c r="P456" t="s">
        <v>997</v>
      </c>
      <c r="R456" s="109" t="str">
        <f>IF(OR(P456="SB",Q456="SB"),"SB",0)</f>
        <v>SB</v>
      </c>
      <c r="T456" s="110" t="s">
        <v>998</v>
      </c>
      <c r="V456" s="113" t="str">
        <f>IF(AND(I456&gt;=10000,I456&lt;=19900),"Praha",(IF(AND(I456&gt;=25001,I456&lt;=29501),"Středočeský kraj",(IF(AND(I456&gt;=30100,I456&lt;=34972),"Středočeský kraj",(IF(AND(I456&gt;=35002,I456&lt;=36271),"Karlovarský kraj",(IF(AND(I456&gt;=37001,I456&lt;=39201),"Jihočeský kraj",(IF(AND(I456&gt;=39701,I456&lt;=39901),"Jihočeský kraj",(IF(AND(I456&gt;=39301,I456&lt;=39601),"Kraj Vysočina",(IF(AND(I456&gt;=58001,I456&lt;=59501),"Kraj Vysočina",(IF(AND(I456&gt;=67401,I456&lt;=67602),"Kraj Vysočina",(IF(AND(I456&gt;=40001,I456&lt;=44101),"Ústecký kraj",(IF(AND(I456&gt;=46001,I456&lt;=47201),"Liberecký kraj",(IF(AND(I456&gt;=51202,I456&lt;=51401),"Liberecký kraj",(IF(AND(I456&gt;=53002,I456&lt;=53976),"Pardubický kraj",(IF(AND(I456&gt;=56002,I456&lt;=57201),"Pardubický kraj",(IF(AND(I456&gt;=60200,I456&lt;=67201),"Jihomoravský kraj",(IF(AND(I456&gt;=67801,I456&lt;=68501),"Jihomoravský kraj",(IF(AND(I456&gt;=69002,I456&lt;=69801),"Jihomoravský kraj",(IF(AND(I456&gt;=68601,I456&lt;=68801),"Zlínský kraj",(IF(AND(I456&gt;=75501,I456&lt;=76901),"Zlínský kraj",(IF(AND(I456&gt;=70030,I456&lt;=74901),"Moravskoslezský kraj",(IF(AND(I456&gt;=75000,I456&lt;=75368),"Olomoucký kraj",(IF(AND(I456&gt;=77200,I456&lt;=79862),"Olomoucký kraj",(IF(AND(I456&gt;=50011,I456&lt;=50301),"Královéhradecký kraj",(IF(AND(I456&gt;=54301,I456&lt;=54303),"Královéhradecký kraj","0")))))))))))))))))))))))))))))))))))))))))))))))</f>
        <v>Praha</v>
      </c>
      <c r="AB456" t="s">
        <v>998</v>
      </c>
      <c r="AD456" t="s">
        <v>998</v>
      </c>
      <c r="AE456" t="s">
        <v>998</v>
      </c>
      <c r="AF456" t="s">
        <v>998</v>
      </c>
      <c r="AG456" s="107">
        <v>0</v>
      </c>
      <c r="AH456" s="107">
        <v>0</v>
      </c>
      <c r="AI456" s="107">
        <v>0</v>
      </c>
      <c r="AJ456" t="s">
        <v>1012</v>
      </c>
    </row>
    <row r="457" spans="1:37" x14ac:dyDescent="0.45">
      <c r="A457" t="s">
        <v>1349</v>
      </c>
      <c r="B457" t="s">
        <v>10469</v>
      </c>
      <c r="C457" t="s">
        <v>1002</v>
      </c>
      <c r="D457" t="s">
        <v>10470</v>
      </c>
      <c r="E457" t="s">
        <v>992</v>
      </c>
      <c r="F457" t="s">
        <v>1110</v>
      </c>
      <c r="G457">
        <v>72</v>
      </c>
      <c r="H457" t="s">
        <v>1057</v>
      </c>
      <c r="I457">
        <v>14002</v>
      </c>
      <c r="K457" t="s">
        <v>10471</v>
      </c>
      <c r="L457" s="106">
        <v>26999</v>
      </c>
      <c r="M457">
        <v>13060449</v>
      </c>
      <c r="N457" t="s">
        <v>996</v>
      </c>
      <c r="O457" t="s">
        <v>12</v>
      </c>
      <c r="P457" t="s">
        <v>997</v>
      </c>
      <c r="R457" s="109" t="str">
        <f>IF(OR(P457="SB",Q457="SB"),"SB",0)</f>
        <v>SB</v>
      </c>
      <c r="T457" s="110" t="s">
        <v>998</v>
      </c>
      <c r="V457" s="113" t="str">
        <f>IF(AND(I457&gt;=10000,I457&lt;=19900),"Praha",(IF(AND(I457&gt;=25001,I457&lt;=29501),"Středočeský kraj",(IF(AND(I457&gt;=30100,I457&lt;=34972),"Středočeský kraj",(IF(AND(I457&gt;=35002,I457&lt;=36271),"Karlovarský kraj",(IF(AND(I457&gt;=37001,I457&lt;=39201),"Jihočeský kraj",(IF(AND(I457&gt;=39701,I457&lt;=39901),"Jihočeský kraj",(IF(AND(I457&gt;=39301,I457&lt;=39601),"Kraj Vysočina",(IF(AND(I457&gt;=58001,I457&lt;=59501),"Kraj Vysočina",(IF(AND(I457&gt;=67401,I457&lt;=67602),"Kraj Vysočina",(IF(AND(I457&gt;=40001,I457&lt;=44101),"Ústecký kraj",(IF(AND(I457&gt;=46001,I457&lt;=47201),"Liberecký kraj",(IF(AND(I457&gt;=51202,I457&lt;=51401),"Liberecký kraj",(IF(AND(I457&gt;=53002,I457&lt;=53976),"Pardubický kraj",(IF(AND(I457&gt;=56002,I457&lt;=57201),"Pardubický kraj",(IF(AND(I457&gt;=60200,I457&lt;=67201),"Jihomoravský kraj",(IF(AND(I457&gt;=67801,I457&lt;=68501),"Jihomoravský kraj",(IF(AND(I457&gt;=69002,I457&lt;=69801),"Jihomoravský kraj",(IF(AND(I457&gt;=68601,I457&lt;=68801),"Zlínský kraj",(IF(AND(I457&gt;=75501,I457&lt;=76901),"Zlínský kraj",(IF(AND(I457&gt;=70030,I457&lt;=74901),"Moravskoslezský kraj",(IF(AND(I457&gt;=75000,I457&lt;=75368),"Olomoucký kraj",(IF(AND(I457&gt;=77200,I457&lt;=79862),"Olomoucký kraj",(IF(AND(I457&gt;=50011,I457&lt;=50301),"Královéhradecký kraj",(IF(AND(I457&gt;=54301,I457&lt;=54303),"Královéhradecký kraj","0")))))))))))))))))))))))))))))))))))))))))))))))</f>
        <v>Praha</v>
      </c>
      <c r="AB457" t="s">
        <v>998</v>
      </c>
      <c r="AD457" t="s">
        <v>998</v>
      </c>
      <c r="AE457" t="s">
        <v>998</v>
      </c>
      <c r="AF457" t="s">
        <v>998</v>
      </c>
      <c r="AG457" s="107">
        <v>0</v>
      </c>
      <c r="AH457" s="107">
        <v>0</v>
      </c>
      <c r="AI457" s="107">
        <v>0</v>
      </c>
      <c r="AJ457" t="s">
        <v>1012</v>
      </c>
    </row>
    <row r="458" spans="1:37" x14ac:dyDescent="0.45">
      <c r="A458" t="s">
        <v>1007</v>
      </c>
      <c r="B458" t="s">
        <v>14935</v>
      </c>
      <c r="C458" t="s">
        <v>990</v>
      </c>
      <c r="D458" t="s">
        <v>14936</v>
      </c>
      <c r="E458" t="s">
        <v>992</v>
      </c>
      <c r="F458" t="s">
        <v>14937</v>
      </c>
      <c r="G458">
        <v>955</v>
      </c>
      <c r="H458" t="s">
        <v>1693</v>
      </c>
      <c r="I458">
        <v>14014</v>
      </c>
      <c r="K458" t="s">
        <v>14938</v>
      </c>
      <c r="L458" s="106">
        <v>31428</v>
      </c>
      <c r="M458">
        <v>10730631</v>
      </c>
      <c r="N458" t="s">
        <v>996</v>
      </c>
      <c r="O458" t="s">
        <v>12</v>
      </c>
      <c r="P458" t="s">
        <v>997</v>
      </c>
      <c r="R458" s="109" t="str">
        <f>IF(OR(P458="SB",Q458="SB"),"SB",0)</f>
        <v>SB</v>
      </c>
      <c r="T458" s="110">
        <v>11011</v>
      </c>
      <c r="U458" t="s">
        <v>19633</v>
      </c>
      <c r="V458" s="113" t="str">
        <f>IF(AND(I458&gt;=10000,I458&lt;=19900),"Praha",(IF(AND(I458&gt;=25001,I458&lt;=29501),"Středočeský kraj",(IF(AND(I458&gt;=30100,I458&lt;=34972),"Středočeský kraj",(IF(AND(I458&gt;=35002,I458&lt;=36271),"Karlovarský kraj",(IF(AND(I458&gt;=37001,I458&lt;=39201),"Jihočeský kraj",(IF(AND(I458&gt;=39701,I458&lt;=39901),"Jihočeský kraj",(IF(AND(I458&gt;=39301,I458&lt;=39601),"Kraj Vysočina",(IF(AND(I458&gt;=58001,I458&lt;=59501),"Kraj Vysočina",(IF(AND(I458&gt;=67401,I458&lt;=67602),"Kraj Vysočina",(IF(AND(I458&gt;=40001,I458&lt;=44101),"Ústecký kraj",(IF(AND(I458&gt;=46001,I458&lt;=47201),"Liberecký kraj",(IF(AND(I458&gt;=51202,I458&lt;=51401),"Liberecký kraj",(IF(AND(I458&gt;=53002,I458&lt;=53976),"Pardubický kraj",(IF(AND(I458&gt;=56002,I458&lt;=57201),"Pardubický kraj",(IF(AND(I458&gt;=60200,I458&lt;=67201),"Jihomoravský kraj",(IF(AND(I458&gt;=67801,I458&lt;=68501),"Jihomoravský kraj",(IF(AND(I458&gt;=69002,I458&lt;=69801),"Jihomoravský kraj",(IF(AND(I458&gt;=68601,I458&lt;=68801),"Zlínský kraj",(IF(AND(I458&gt;=75501,I458&lt;=76901),"Zlínský kraj",(IF(AND(I458&gt;=70030,I458&lt;=74901),"Moravskoslezský kraj",(IF(AND(I458&gt;=75000,I458&lt;=75368),"Olomoucký kraj",(IF(AND(I458&gt;=77200,I458&lt;=79862),"Olomoucký kraj",(IF(AND(I458&gt;=50011,I458&lt;=50301),"Královéhradecký kraj",(IF(AND(I458&gt;=54301,I458&lt;=54303),"Královéhradecký kraj","0")))))))))))))))))))))))))))))))))))))))))))))))</f>
        <v>Praha</v>
      </c>
      <c r="AD458" t="s">
        <v>998</v>
      </c>
      <c r="AE458" t="s">
        <v>998</v>
      </c>
      <c r="AF458" t="s">
        <v>998</v>
      </c>
      <c r="AG458" s="107">
        <v>0</v>
      </c>
      <c r="AH458" s="107">
        <v>0</v>
      </c>
      <c r="AI458" s="107">
        <v>0</v>
      </c>
      <c r="AJ458" t="s">
        <v>1012</v>
      </c>
    </row>
    <row r="459" spans="1:37" x14ac:dyDescent="0.45">
      <c r="A459" t="s">
        <v>1479</v>
      </c>
      <c r="B459" t="s">
        <v>12567</v>
      </c>
      <c r="C459" t="s">
        <v>990</v>
      </c>
      <c r="D459" t="s">
        <v>12570</v>
      </c>
      <c r="E459" t="s">
        <v>992</v>
      </c>
      <c r="F459" t="s">
        <v>12571</v>
      </c>
      <c r="G459">
        <v>797</v>
      </c>
      <c r="H459" t="s">
        <v>1057</v>
      </c>
      <c r="I459">
        <v>14100</v>
      </c>
      <c r="J459">
        <v>773745566</v>
      </c>
      <c r="K459" t="s">
        <v>12572</v>
      </c>
      <c r="L459" s="106">
        <v>41294</v>
      </c>
      <c r="M459">
        <v>15643073</v>
      </c>
      <c r="N459" t="s">
        <v>1029</v>
      </c>
      <c r="O459" t="s">
        <v>1010</v>
      </c>
      <c r="P459" t="s">
        <v>997</v>
      </c>
      <c r="R459" s="109" t="str">
        <f>IF(OR(P459="SB",Q459="SB"),"SB",0)</f>
        <v>SB</v>
      </c>
      <c r="T459" s="110">
        <v>2022036</v>
      </c>
      <c r="U459" t="s">
        <v>19633</v>
      </c>
      <c r="V459" s="113" t="str">
        <f>IF(AND(I459&gt;=10000,I459&lt;=19900),"Praha",(IF(AND(I459&gt;=25001,I459&lt;=29501),"Středočeský kraj",(IF(AND(I459&gt;=30100,I459&lt;=34972),"Středočeský kraj",(IF(AND(I459&gt;=35002,I459&lt;=36271),"Karlovarský kraj",(IF(AND(I459&gt;=37001,I459&lt;=39201),"Jihočeský kraj",(IF(AND(I459&gt;=39701,I459&lt;=39901),"Jihočeský kraj",(IF(AND(I459&gt;=39301,I459&lt;=39601),"Kraj Vysočina",(IF(AND(I459&gt;=58001,I459&lt;=59501),"Kraj Vysočina",(IF(AND(I459&gt;=67401,I459&lt;=67602),"Kraj Vysočina",(IF(AND(I459&gt;=40001,I459&lt;=44101),"Ústecký kraj",(IF(AND(I459&gt;=46001,I459&lt;=47201),"Liberecký kraj",(IF(AND(I459&gt;=51202,I459&lt;=51401),"Liberecký kraj",(IF(AND(I459&gt;=53002,I459&lt;=53976),"Pardubický kraj",(IF(AND(I459&gt;=56002,I459&lt;=57201),"Pardubický kraj",(IF(AND(I459&gt;=60200,I459&lt;=67201),"Jihomoravský kraj",(IF(AND(I459&gt;=67801,I459&lt;=68501),"Jihomoravský kraj",(IF(AND(I459&gt;=69002,I459&lt;=69801),"Jihomoravský kraj",(IF(AND(I459&gt;=68601,I459&lt;=68801),"Zlínský kraj",(IF(AND(I459&gt;=75501,I459&lt;=76901),"Zlínský kraj",(IF(AND(I459&gt;=70030,I459&lt;=74901),"Moravskoslezský kraj",(IF(AND(I459&gt;=75000,I459&lt;=75368),"Olomoucký kraj",(IF(AND(I459&gt;=77200,I459&lt;=79862),"Olomoucký kraj",(IF(AND(I459&gt;=50011,I459&lt;=50301),"Královéhradecký kraj",(IF(AND(I459&gt;=54301,I459&lt;=54303),"Královéhradecký kraj","0")))))))))))))))))))))))))))))))))))))))))))))))</f>
        <v>Praha</v>
      </c>
      <c r="AD459" t="s">
        <v>998</v>
      </c>
      <c r="AE459" t="s">
        <v>998</v>
      </c>
      <c r="AF459" t="s">
        <v>998</v>
      </c>
      <c r="AG459" s="107">
        <v>300</v>
      </c>
      <c r="AH459" s="107">
        <v>0</v>
      </c>
      <c r="AI459" s="107">
        <v>0</v>
      </c>
      <c r="AJ459" t="s">
        <v>999</v>
      </c>
      <c r="AK459" s="106">
        <v>44914</v>
      </c>
    </row>
    <row r="460" spans="1:37" x14ac:dyDescent="0.45">
      <c r="A460" t="s">
        <v>19545</v>
      </c>
      <c r="B460" t="s">
        <v>19546</v>
      </c>
      <c r="C460" t="s">
        <v>990</v>
      </c>
      <c r="D460" t="s">
        <v>19547</v>
      </c>
      <c r="E460" t="s">
        <v>992</v>
      </c>
      <c r="F460" t="s">
        <v>19548</v>
      </c>
      <c r="G460" t="s">
        <v>19549</v>
      </c>
      <c r="H460" t="s">
        <v>19550</v>
      </c>
      <c r="I460">
        <v>14100</v>
      </c>
      <c r="K460" t="s">
        <v>19551</v>
      </c>
      <c r="L460" s="106">
        <v>40369</v>
      </c>
      <c r="M460">
        <v>15776247</v>
      </c>
      <c r="N460" t="s">
        <v>2063</v>
      </c>
      <c r="O460" t="s">
        <v>1173</v>
      </c>
      <c r="P460" t="s">
        <v>997</v>
      </c>
      <c r="R460" s="109" t="str">
        <f>IF(OR(P460="SB",Q460="SB"),"SB",0)</f>
        <v>SB</v>
      </c>
      <c r="T460" s="110">
        <v>2022093</v>
      </c>
      <c r="U460" t="s">
        <v>19633</v>
      </c>
      <c r="V460" s="113" t="str">
        <f>IF(AND(I460&gt;=10000,I460&lt;=19900),"Praha",(IF(AND(I460&gt;=25001,I460&lt;=29501),"Středočeský kraj",(IF(AND(I460&gt;=30100,I460&lt;=34972),"Středočeský kraj",(IF(AND(I460&gt;=35002,I460&lt;=36271),"Karlovarský kraj",(IF(AND(I460&gt;=37001,I460&lt;=39201),"Jihočeský kraj",(IF(AND(I460&gt;=39701,I460&lt;=39901),"Jihočeský kraj",(IF(AND(I460&gt;=39301,I460&lt;=39601),"Kraj Vysočina",(IF(AND(I460&gt;=58001,I460&lt;=59501),"Kraj Vysočina",(IF(AND(I460&gt;=67401,I460&lt;=67602),"Kraj Vysočina",(IF(AND(I460&gt;=40001,I460&lt;=44101),"Ústecký kraj",(IF(AND(I460&gt;=46001,I460&lt;=47201),"Liberecký kraj",(IF(AND(I460&gt;=51202,I460&lt;=51401),"Liberecký kraj",(IF(AND(I460&gt;=53002,I460&lt;=53976),"Pardubický kraj",(IF(AND(I460&gt;=56002,I460&lt;=57201),"Pardubický kraj",(IF(AND(I460&gt;=60200,I460&lt;=67201),"Jihomoravský kraj",(IF(AND(I460&gt;=67801,I460&lt;=68501),"Jihomoravský kraj",(IF(AND(I460&gt;=69002,I460&lt;=69801),"Jihomoravský kraj",(IF(AND(I460&gt;=68601,I460&lt;=68801),"Zlínský kraj",(IF(AND(I460&gt;=75501,I460&lt;=76901),"Zlínský kraj",(IF(AND(I460&gt;=70030,I460&lt;=74901),"Moravskoslezský kraj",(IF(AND(I460&gt;=75000,I460&lt;=75368),"Olomoucký kraj",(IF(AND(I460&gt;=77200,I460&lt;=79862),"Olomoucký kraj",(IF(AND(I460&gt;=50011,I460&lt;=50301),"Královéhradecký kraj",(IF(AND(I460&gt;=54301,I460&lt;=54303),"Královéhradecký kraj","0")))))))))))))))))))))))))))))))))))))))))))))))</f>
        <v>Praha</v>
      </c>
      <c r="AD460" t="s">
        <v>998</v>
      </c>
      <c r="AE460" t="s">
        <v>998</v>
      </c>
      <c r="AF460" t="s">
        <v>998</v>
      </c>
      <c r="AG460" s="107">
        <v>300</v>
      </c>
      <c r="AH460" s="107">
        <v>0</v>
      </c>
      <c r="AI460" s="107">
        <v>0</v>
      </c>
      <c r="AJ460" t="s">
        <v>999</v>
      </c>
      <c r="AK460" s="106">
        <v>44910</v>
      </c>
    </row>
    <row r="461" spans="1:37" x14ac:dyDescent="0.45">
      <c r="A461" t="s">
        <v>1666</v>
      </c>
      <c r="B461" t="s">
        <v>8352</v>
      </c>
      <c r="C461" t="s">
        <v>990</v>
      </c>
      <c r="D461" t="s">
        <v>8353</v>
      </c>
      <c r="E461" t="s">
        <v>992</v>
      </c>
      <c r="F461" t="s">
        <v>1750</v>
      </c>
      <c r="G461">
        <v>1222</v>
      </c>
      <c r="H461" t="s">
        <v>12</v>
      </c>
      <c r="I461">
        <v>14100</v>
      </c>
      <c r="J461">
        <v>603559851</v>
      </c>
      <c r="K461" t="s">
        <v>8354</v>
      </c>
      <c r="L461" s="106">
        <v>23602</v>
      </c>
      <c r="M461">
        <v>14086629</v>
      </c>
      <c r="N461" t="s">
        <v>2990</v>
      </c>
      <c r="O461" t="s">
        <v>1106</v>
      </c>
      <c r="P461" t="s">
        <v>997</v>
      </c>
      <c r="R461" s="109" t="str">
        <f>IF(OR(P461="SB",Q461="SB"),"SB",0)</f>
        <v>SB</v>
      </c>
      <c r="T461" s="110" t="s">
        <v>998</v>
      </c>
      <c r="V461" s="113" t="str">
        <f>IF(AND(I461&gt;=10000,I461&lt;=19900),"Praha",(IF(AND(I461&gt;=25001,I461&lt;=29501),"Středočeský kraj",(IF(AND(I461&gt;=30100,I461&lt;=34972),"Středočeský kraj",(IF(AND(I461&gt;=35002,I461&lt;=36271),"Karlovarský kraj",(IF(AND(I461&gt;=37001,I461&lt;=39201),"Jihočeský kraj",(IF(AND(I461&gt;=39701,I461&lt;=39901),"Jihočeský kraj",(IF(AND(I461&gt;=39301,I461&lt;=39601),"Kraj Vysočina",(IF(AND(I461&gt;=58001,I461&lt;=59501),"Kraj Vysočina",(IF(AND(I461&gt;=67401,I461&lt;=67602),"Kraj Vysočina",(IF(AND(I461&gt;=40001,I461&lt;=44101),"Ústecký kraj",(IF(AND(I461&gt;=46001,I461&lt;=47201),"Liberecký kraj",(IF(AND(I461&gt;=51202,I461&lt;=51401),"Liberecký kraj",(IF(AND(I461&gt;=53002,I461&lt;=53976),"Pardubický kraj",(IF(AND(I461&gt;=56002,I461&lt;=57201),"Pardubický kraj",(IF(AND(I461&gt;=60200,I461&lt;=67201),"Jihomoravský kraj",(IF(AND(I461&gt;=67801,I461&lt;=68501),"Jihomoravský kraj",(IF(AND(I461&gt;=69002,I461&lt;=69801),"Jihomoravský kraj",(IF(AND(I461&gt;=68601,I461&lt;=68801),"Zlínský kraj",(IF(AND(I461&gt;=75501,I461&lt;=76901),"Zlínský kraj",(IF(AND(I461&gt;=70030,I461&lt;=74901),"Moravskoslezský kraj",(IF(AND(I461&gt;=75000,I461&lt;=75368),"Olomoucký kraj",(IF(AND(I461&gt;=77200,I461&lt;=79862),"Olomoucký kraj",(IF(AND(I461&gt;=50011,I461&lt;=50301),"Královéhradecký kraj",(IF(AND(I461&gt;=54301,I461&lt;=54303),"Královéhradecký kraj","0")))))))))))))))))))))))))))))))))))))))))))))))</f>
        <v>Praha</v>
      </c>
      <c r="AB461" t="s">
        <v>998</v>
      </c>
      <c r="AD461" t="s">
        <v>998</v>
      </c>
      <c r="AE461" t="s">
        <v>998</v>
      </c>
      <c r="AF461" t="s">
        <v>998</v>
      </c>
      <c r="AG461" s="107">
        <v>0</v>
      </c>
      <c r="AH461" s="107">
        <v>0</v>
      </c>
      <c r="AI461" s="107">
        <v>0</v>
      </c>
      <c r="AJ461" t="s">
        <v>1012</v>
      </c>
    </row>
    <row r="462" spans="1:37" x14ac:dyDescent="0.45">
      <c r="A462" t="s">
        <v>1102</v>
      </c>
      <c r="B462" t="s">
        <v>10321</v>
      </c>
      <c r="C462" t="s">
        <v>1002</v>
      </c>
      <c r="D462" t="s">
        <v>10322</v>
      </c>
      <c r="E462" t="s">
        <v>992</v>
      </c>
      <c r="F462" t="s">
        <v>10323</v>
      </c>
      <c r="G462">
        <v>875</v>
      </c>
      <c r="H462" t="s">
        <v>10324</v>
      </c>
      <c r="I462">
        <v>14100</v>
      </c>
      <c r="K462" t="s">
        <v>10325</v>
      </c>
      <c r="L462" s="106">
        <v>27704</v>
      </c>
      <c r="M462">
        <v>12924750</v>
      </c>
      <c r="N462" t="s">
        <v>996</v>
      </c>
      <c r="O462" t="s">
        <v>12</v>
      </c>
      <c r="P462" t="s">
        <v>997</v>
      </c>
      <c r="R462" s="109" t="str">
        <f>IF(OR(P462="SB",Q462="SB"),"SB",0)</f>
        <v>SB</v>
      </c>
      <c r="T462" s="110" t="s">
        <v>998</v>
      </c>
      <c r="V462" s="113" t="str">
        <f>IF(AND(I462&gt;=10000,I462&lt;=19900),"Praha",(IF(AND(I462&gt;=25001,I462&lt;=29501),"Středočeský kraj",(IF(AND(I462&gt;=30100,I462&lt;=34972),"Středočeský kraj",(IF(AND(I462&gt;=35002,I462&lt;=36271),"Karlovarský kraj",(IF(AND(I462&gt;=37001,I462&lt;=39201),"Jihočeský kraj",(IF(AND(I462&gt;=39701,I462&lt;=39901),"Jihočeský kraj",(IF(AND(I462&gt;=39301,I462&lt;=39601),"Kraj Vysočina",(IF(AND(I462&gt;=58001,I462&lt;=59501),"Kraj Vysočina",(IF(AND(I462&gt;=67401,I462&lt;=67602),"Kraj Vysočina",(IF(AND(I462&gt;=40001,I462&lt;=44101),"Ústecký kraj",(IF(AND(I462&gt;=46001,I462&lt;=47201),"Liberecký kraj",(IF(AND(I462&gt;=51202,I462&lt;=51401),"Liberecký kraj",(IF(AND(I462&gt;=53002,I462&lt;=53976),"Pardubický kraj",(IF(AND(I462&gt;=56002,I462&lt;=57201),"Pardubický kraj",(IF(AND(I462&gt;=60200,I462&lt;=67201),"Jihomoravský kraj",(IF(AND(I462&gt;=67801,I462&lt;=68501),"Jihomoravský kraj",(IF(AND(I462&gt;=69002,I462&lt;=69801),"Jihomoravský kraj",(IF(AND(I462&gt;=68601,I462&lt;=68801),"Zlínský kraj",(IF(AND(I462&gt;=75501,I462&lt;=76901),"Zlínský kraj",(IF(AND(I462&gt;=70030,I462&lt;=74901),"Moravskoslezský kraj",(IF(AND(I462&gt;=75000,I462&lt;=75368),"Olomoucký kraj",(IF(AND(I462&gt;=77200,I462&lt;=79862),"Olomoucký kraj",(IF(AND(I462&gt;=50011,I462&lt;=50301),"Královéhradecký kraj",(IF(AND(I462&gt;=54301,I462&lt;=54303),"Královéhradecký kraj","0")))))))))))))))))))))))))))))))))))))))))))))))</f>
        <v>Praha</v>
      </c>
      <c r="AB462" t="s">
        <v>998</v>
      </c>
      <c r="AD462" t="s">
        <v>998</v>
      </c>
      <c r="AE462" t="s">
        <v>998</v>
      </c>
      <c r="AF462" t="s">
        <v>998</v>
      </c>
      <c r="AG462" s="107">
        <v>0</v>
      </c>
      <c r="AH462" s="107">
        <v>0</v>
      </c>
      <c r="AI462" s="107">
        <v>0</v>
      </c>
      <c r="AJ462" t="s">
        <v>1012</v>
      </c>
    </row>
    <row r="463" spans="1:37" x14ac:dyDescent="0.45">
      <c r="A463" t="s">
        <v>2536</v>
      </c>
      <c r="B463" t="s">
        <v>10623</v>
      </c>
      <c r="C463" t="s">
        <v>1002</v>
      </c>
      <c r="D463" t="s">
        <v>10626</v>
      </c>
      <c r="E463" t="s">
        <v>992</v>
      </c>
      <c r="F463" t="s">
        <v>3871</v>
      </c>
      <c r="G463">
        <v>1530</v>
      </c>
      <c r="H463" t="s">
        <v>12</v>
      </c>
      <c r="I463">
        <v>14100</v>
      </c>
      <c r="K463" t="s">
        <v>10627</v>
      </c>
      <c r="L463" s="106">
        <v>41199</v>
      </c>
      <c r="M463">
        <v>16110693</v>
      </c>
      <c r="N463" t="s">
        <v>2063</v>
      </c>
      <c r="O463" t="s">
        <v>1173</v>
      </c>
      <c r="P463" t="s">
        <v>997</v>
      </c>
      <c r="R463" s="109" t="str">
        <f>IF(OR(P463="SB",Q463="SB"),"SB",0)</f>
        <v>SB</v>
      </c>
      <c r="T463" s="110" t="s">
        <v>998</v>
      </c>
      <c r="V463" s="113" t="str">
        <f>IF(AND(I463&gt;=10000,I463&lt;=19900),"Praha",(IF(AND(I463&gt;=25001,I463&lt;=29501),"Středočeský kraj",(IF(AND(I463&gt;=30100,I463&lt;=34972),"Středočeský kraj",(IF(AND(I463&gt;=35002,I463&lt;=36271),"Karlovarský kraj",(IF(AND(I463&gt;=37001,I463&lt;=39201),"Jihočeský kraj",(IF(AND(I463&gt;=39701,I463&lt;=39901),"Jihočeský kraj",(IF(AND(I463&gt;=39301,I463&lt;=39601),"Kraj Vysočina",(IF(AND(I463&gt;=58001,I463&lt;=59501),"Kraj Vysočina",(IF(AND(I463&gt;=67401,I463&lt;=67602),"Kraj Vysočina",(IF(AND(I463&gt;=40001,I463&lt;=44101),"Ústecký kraj",(IF(AND(I463&gt;=46001,I463&lt;=47201),"Liberecký kraj",(IF(AND(I463&gt;=51202,I463&lt;=51401),"Liberecký kraj",(IF(AND(I463&gt;=53002,I463&lt;=53976),"Pardubický kraj",(IF(AND(I463&gt;=56002,I463&lt;=57201),"Pardubický kraj",(IF(AND(I463&gt;=60200,I463&lt;=67201),"Jihomoravský kraj",(IF(AND(I463&gt;=67801,I463&lt;=68501),"Jihomoravský kraj",(IF(AND(I463&gt;=69002,I463&lt;=69801),"Jihomoravský kraj",(IF(AND(I463&gt;=68601,I463&lt;=68801),"Zlínský kraj",(IF(AND(I463&gt;=75501,I463&lt;=76901),"Zlínský kraj",(IF(AND(I463&gt;=70030,I463&lt;=74901),"Moravskoslezský kraj",(IF(AND(I463&gt;=75000,I463&lt;=75368),"Olomoucký kraj",(IF(AND(I463&gt;=77200,I463&lt;=79862),"Olomoucký kraj",(IF(AND(I463&gt;=50011,I463&lt;=50301),"Královéhradecký kraj",(IF(AND(I463&gt;=54301,I463&lt;=54303),"Královéhradecký kraj","0")))))))))))))))))))))))))))))))))))))))))))))))</f>
        <v>Praha</v>
      </c>
      <c r="AB463" t="s">
        <v>998</v>
      </c>
      <c r="AD463" t="s">
        <v>998</v>
      </c>
      <c r="AE463" t="s">
        <v>998</v>
      </c>
      <c r="AF463" t="s">
        <v>998</v>
      </c>
      <c r="AG463" s="107">
        <v>300</v>
      </c>
      <c r="AH463" s="107">
        <v>0</v>
      </c>
      <c r="AI463" s="107">
        <v>0</v>
      </c>
      <c r="AJ463" t="s">
        <v>999</v>
      </c>
      <c r="AK463" s="106">
        <v>44910</v>
      </c>
    </row>
    <row r="464" spans="1:37" x14ac:dyDescent="0.45">
      <c r="A464" t="s">
        <v>1076</v>
      </c>
      <c r="B464" t="s">
        <v>9465</v>
      </c>
      <c r="C464" t="s">
        <v>990</v>
      </c>
      <c r="D464" t="s">
        <v>9466</v>
      </c>
      <c r="E464" t="s">
        <v>992</v>
      </c>
      <c r="F464" t="s">
        <v>9467</v>
      </c>
      <c r="G464">
        <v>311</v>
      </c>
      <c r="H464" t="s">
        <v>1057</v>
      </c>
      <c r="I464">
        <v>14100</v>
      </c>
      <c r="K464" t="s">
        <v>9468</v>
      </c>
      <c r="L464" s="106">
        <v>39701</v>
      </c>
      <c r="M464">
        <v>14143819</v>
      </c>
      <c r="N464" t="s">
        <v>1757</v>
      </c>
      <c r="O464" t="s">
        <v>1010</v>
      </c>
      <c r="P464" t="s">
        <v>997</v>
      </c>
      <c r="Q464" t="s">
        <v>1011</v>
      </c>
      <c r="R464" s="109" t="str">
        <f>IF(OR(P464="SB",Q464="SB"),"SB",0)</f>
        <v>SB</v>
      </c>
      <c r="V464" s="113" t="str">
        <f>IF(AND(I464&gt;=10000,I464&lt;=19900),"Praha",(IF(AND(I464&gt;=25001,I464&lt;=29501),"Středočeský kraj",(IF(AND(I464&gt;=30100,I464&lt;=34972),"Středočeský kraj",(IF(AND(I464&gt;=35002,I464&lt;=36271),"Karlovarský kraj",(IF(AND(I464&gt;=37001,I464&lt;=39201),"Jihočeský kraj",(IF(AND(I464&gt;=39701,I464&lt;=39901),"Jihočeský kraj",(IF(AND(I464&gt;=39301,I464&lt;=39601),"Kraj Vysočina",(IF(AND(I464&gt;=58001,I464&lt;=59501),"Kraj Vysočina",(IF(AND(I464&gt;=67401,I464&lt;=67602),"Kraj Vysočina",(IF(AND(I464&gt;=40001,I464&lt;=44101),"Ústecký kraj",(IF(AND(I464&gt;=46001,I464&lt;=47201),"Liberecký kraj",(IF(AND(I464&gt;=51202,I464&lt;=51401),"Liberecký kraj",(IF(AND(I464&gt;=53002,I464&lt;=53976),"Pardubický kraj",(IF(AND(I464&gt;=56002,I464&lt;=57201),"Pardubický kraj",(IF(AND(I464&gt;=60200,I464&lt;=67201),"Jihomoravský kraj",(IF(AND(I464&gt;=67801,I464&lt;=68501),"Jihomoravský kraj",(IF(AND(I464&gt;=69002,I464&lt;=69801),"Jihomoravský kraj",(IF(AND(I464&gt;=68601,I464&lt;=68801),"Zlínský kraj",(IF(AND(I464&gt;=75501,I464&lt;=76901),"Zlínský kraj",(IF(AND(I464&gt;=70030,I464&lt;=74901),"Moravskoslezský kraj",(IF(AND(I464&gt;=75000,I464&lt;=75368),"Olomoucký kraj",(IF(AND(I464&gt;=77200,I464&lt;=79862),"Olomoucký kraj",(IF(AND(I464&gt;=50011,I464&lt;=50301),"Královéhradecký kraj",(IF(AND(I464&gt;=54301,I464&lt;=54303),"Královéhradecký kraj","0")))))))))))))))))))))))))))))))))))))))))))))))</f>
        <v>Praha</v>
      </c>
      <c r="AD464" t="s">
        <v>998</v>
      </c>
      <c r="AE464" t="s">
        <v>998</v>
      </c>
      <c r="AF464" t="s">
        <v>998</v>
      </c>
      <c r="AG464" s="107">
        <v>0</v>
      </c>
      <c r="AH464" s="107">
        <v>0</v>
      </c>
      <c r="AI464" s="107">
        <v>0</v>
      </c>
      <c r="AJ464" t="s">
        <v>1012</v>
      </c>
    </row>
    <row r="465" spans="1:37" x14ac:dyDescent="0.45">
      <c r="A465" t="s">
        <v>1130</v>
      </c>
      <c r="B465" t="s">
        <v>9465</v>
      </c>
      <c r="C465" t="s">
        <v>990</v>
      </c>
      <c r="D465" t="s">
        <v>9473</v>
      </c>
      <c r="E465" t="s">
        <v>992</v>
      </c>
      <c r="F465" t="s">
        <v>9467</v>
      </c>
      <c r="G465">
        <v>311</v>
      </c>
      <c r="H465" t="s">
        <v>1057</v>
      </c>
      <c r="I465">
        <v>14100</v>
      </c>
      <c r="K465" t="s">
        <v>9468</v>
      </c>
      <c r="L465" s="106">
        <v>41215</v>
      </c>
      <c r="M465">
        <v>14143920</v>
      </c>
      <c r="N465" t="s">
        <v>1757</v>
      </c>
      <c r="O465" t="s">
        <v>1010</v>
      </c>
      <c r="P465" t="s">
        <v>997</v>
      </c>
      <c r="Q465" t="s">
        <v>1011</v>
      </c>
      <c r="R465" s="109" t="str">
        <f>IF(OR(P465="SB",Q465="SB"),"SB",0)</f>
        <v>SB</v>
      </c>
      <c r="V465" s="113" t="str">
        <f>IF(AND(I465&gt;=10000,I465&lt;=19900),"Praha",(IF(AND(I465&gt;=25001,I465&lt;=29501),"Středočeský kraj",(IF(AND(I465&gt;=30100,I465&lt;=34972),"Středočeský kraj",(IF(AND(I465&gt;=35002,I465&lt;=36271),"Karlovarský kraj",(IF(AND(I465&gt;=37001,I465&lt;=39201),"Jihočeský kraj",(IF(AND(I465&gt;=39701,I465&lt;=39901),"Jihočeský kraj",(IF(AND(I465&gt;=39301,I465&lt;=39601),"Kraj Vysočina",(IF(AND(I465&gt;=58001,I465&lt;=59501),"Kraj Vysočina",(IF(AND(I465&gt;=67401,I465&lt;=67602),"Kraj Vysočina",(IF(AND(I465&gt;=40001,I465&lt;=44101),"Ústecký kraj",(IF(AND(I465&gt;=46001,I465&lt;=47201),"Liberecký kraj",(IF(AND(I465&gt;=51202,I465&lt;=51401),"Liberecký kraj",(IF(AND(I465&gt;=53002,I465&lt;=53976),"Pardubický kraj",(IF(AND(I465&gt;=56002,I465&lt;=57201),"Pardubický kraj",(IF(AND(I465&gt;=60200,I465&lt;=67201),"Jihomoravský kraj",(IF(AND(I465&gt;=67801,I465&lt;=68501),"Jihomoravský kraj",(IF(AND(I465&gt;=69002,I465&lt;=69801),"Jihomoravský kraj",(IF(AND(I465&gt;=68601,I465&lt;=68801),"Zlínský kraj",(IF(AND(I465&gt;=75501,I465&lt;=76901),"Zlínský kraj",(IF(AND(I465&gt;=70030,I465&lt;=74901),"Moravskoslezský kraj",(IF(AND(I465&gt;=75000,I465&lt;=75368),"Olomoucký kraj",(IF(AND(I465&gt;=77200,I465&lt;=79862),"Olomoucký kraj",(IF(AND(I465&gt;=50011,I465&lt;=50301),"Královéhradecký kraj",(IF(AND(I465&gt;=54301,I465&lt;=54303),"Královéhradecký kraj","0")))))))))))))))))))))))))))))))))))))))))))))))</f>
        <v>Praha</v>
      </c>
      <c r="AB465" t="s">
        <v>9474</v>
      </c>
      <c r="AD465" t="s">
        <v>998</v>
      </c>
      <c r="AE465" t="s">
        <v>998</v>
      </c>
      <c r="AF465" t="s">
        <v>998</v>
      </c>
      <c r="AG465" s="107">
        <v>0</v>
      </c>
      <c r="AH465" s="107">
        <v>0</v>
      </c>
      <c r="AI465" s="107">
        <v>0</v>
      </c>
      <c r="AJ465" t="s">
        <v>1012</v>
      </c>
    </row>
    <row r="466" spans="1:37" x14ac:dyDescent="0.45">
      <c r="A466" t="s">
        <v>1087</v>
      </c>
      <c r="B466" t="s">
        <v>13566</v>
      </c>
      <c r="C466" t="s">
        <v>990</v>
      </c>
      <c r="D466" t="s">
        <v>13567</v>
      </c>
      <c r="E466" t="s">
        <v>992</v>
      </c>
      <c r="F466" t="s">
        <v>13568</v>
      </c>
      <c r="G466">
        <v>2</v>
      </c>
      <c r="H466" t="s">
        <v>1057</v>
      </c>
      <c r="I466">
        <v>14100</v>
      </c>
      <c r="K466" t="s">
        <v>13569</v>
      </c>
      <c r="L466" s="106">
        <v>35940</v>
      </c>
      <c r="M466">
        <v>13419147</v>
      </c>
      <c r="N466" t="s">
        <v>996</v>
      </c>
      <c r="O466" t="s">
        <v>12</v>
      </c>
      <c r="P466" t="s">
        <v>997</v>
      </c>
      <c r="R466" s="109" t="str">
        <f>IF(OR(P466="SB",Q466="SB"),"SB",0)</f>
        <v>SB</v>
      </c>
      <c r="V466" s="113" t="str">
        <f>IF(AND(I466&gt;=10000,I466&lt;=19900),"Praha",(IF(AND(I466&gt;=25001,I466&lt;=29501),"Středočeský kraj",(IF(AND(I466&gt;=30100,I466&lt;=34972),"Středočeský kraj",(IF(AND(I466&gt;=35002,I466&lt;=36271),"Karlovarský kraj",(IF(AND(I466&gt;=37001,I466&lt;=39201),"Jihočeský kraj",(IF(AND(I466&gt;=39701,I466&lt;=39901),"Jihočeský kraj",(IF(AND(I466&gt;=39301,I466&lt;=39601),"Kraj Vysočina",(IF(AND(I466&gt;=58001,I466&lt;=59501),"Kraj Vysočina",(IF(AND(I466&gt;=67401,I466&lt;=67602),"Kraj Vysočina",(IF(AND(I466&gt;=40001,I466&lt;=44101),"Ústecký kraj",(IF(AND(I466&gt;=46001,I466&lt;=47201),"Liberecký kraj",(IF(AND(I466&gt;=51202,I466&lt;=51401),"Liberecký kraj",(IF(AND(I466&gt;=53002,I466&lt;=53976),"Pardubický kraj",(IF(AND(I466&gt;=56002,I466&lt;=57201),"Pardubický kraj",(IF(AND(I466&gt;=60200,I466&lt;=67201),"Jihomoravský kraj",(IF(AND(I466&gt;=67801,I466&lt;=68501),"Jihomoravský kraj",(IF(AND(I466&gt;=69002,I466&lt;=69801),"Jihomoravský kraj",(IF(AND(I466&gt;=68601,I466&lt;=68801),"Zlínský kraj",(IF(AND(I466&gt;=75501,I466&lt;=76901),"Zlínský kraj",(IF(AND(I466&gt;=70030,I466&lt;=74901),"Moravskoslezský kraj",(IF(AND(I466&gt;=75000,I466&lt;=75368),"Olomoucký kraj",(IF(AND(I466&gt;=77200,I466&lt;=79862),"Olomoucký kraj",(IF(AND(I466&gt;=50011,I466&lt;=50301),"Královéhradecký kraj",(IF(AND(I466&gt;=54301,I466&lt;=54303),"Královéhradecký kraj","0")))))))))))))))))))))))))))))))))))))))))))))))</f>
        <v>Praha</v>
      </c>
      <c r="AD466" t="s">
        <v>998</v>
      </c>
      <c r="AE466" t="s">
        <v>998</v>
      </c>
      <c r="AF466" t="s">
        <v>998</v>
      </c>
      <c r="AG466" s="107">
        <v>300</v>
      </c>
      <c r="AH466" s="107">
        <v>0</v>
      </c>
      <c r="AI466" s="107">
        <v>0</v>
      </c>
      <c r="AJ466" t="s">
        <v>999</v>
      </c>
      <c r="AK466" s="106">
        <v>44924</v>
      </c>
    </row>
    <row r="467" spans="1:37" x14ac:dyDescent="0.45">
      <c r="A467" t="s">
        <v>1124</v>
      </c>
      <c r="B467" t="s">
        <v>14093</v>
      </c>
      <c r="C467" t="s">
        <v>990</v>
      </c>
      <c r="D467" t="s">
        <v>14094</v>
      </c>
      <c r="E467" t="s">
        <v>992</v>
      </c>
      <c r="F467" t="s">
        <v>14095</v>
      </c>
      <c r="G467">
        <v>1254</v>
      </c>
      <c r="H467" t="s">
        <v>14096</v>
      </c>
      <c r="I467">
        <v>14101</v>
      </c>
      <c r="J467">
        <v>420720704209</v>
      </c>
      <c r="K467" t="s">
        <v>14097</v>
      </c>
      <c r="L467" s="106">
        <v>27856</v>
      </c>
      <c r="M467">
        <v>10587858</v>
      </c>
      <c r="N467" t="s">
        <v>996</v>
      </c>
      <c r="O467" t="s">
        <v>12</v>
      </c>
      <c r="P467" t="s">
        <v>997</v>
      </c>
      <c r="R467" s="109" t="str">
        <f>IF(OR(P467="SB",Q467="SB"),"SB",0)</f>
        <v>SB</v>
      </c>
      <c r="T467" s="110" t="s">
        <v>998</v>
      </c>
      <c r="V467" s="113" t="str">
        <f>IF(AND(I467&gt;=10000,I467&lt;=19900),"Praha",(IF(AND(I467&gt;=25001,I467&lt;=29501),"Středočeský kraj",(IF(AND(I467&gt;=30100,I467&lt;=34972),"Středočeský kraj",(IF(AND(I467&gt;=35002,I467&lt;=36271),"Karlovarský kraj",(IF(AND(I467&gt;=37001,I467&lt;=39201),"Jihočeský kraj",(IF(AND(I467&gt;=39701,I467&lt;=39901),"Jihočeský kraj",(IF(AND(I467&gt;=39301,I467&lt;=39601),"Kraj Vysočina",(IF(AND(I467&gt;=58001,I467&lt;=59501),"Kraj Vysočina",(IF(AND(I467&gt;=67401,I467&lt;=67602),"Kraj Vysočina",(IF(AND(I467&gt;=40001,I467&lt;=44101),"Ústecký kraj",(IF(AND(I467&gt;=46001,I467&lt;=47201),"Liberecký kraj",(IF(AND(I467&gt;=51202,I467&lt;=51401),"Liberecký kraj",(IF(AND(I467&gt;=53002,I467&lt;=53976),"Pardubický kraj",(IF(AND(I467&gt;=56002,I467&lt;=57201),"Pardubický kraj",(IF(AND(I467&gt;=60200,I467&lt;=67201),"Jihomoravský kraj",(IF(AND(I467&gt;=67801,I467&lt;=68501),"Jihomoravský kraj",(IF(AND(I467&gt;=69002,I467&lt;=69801),"Jihomoravský kraj",(IF(AND(I467&gt;=68601,I467&lt;=68801),"Zlínský kraj",(IF(AND(I467&gt;=75501,I467&lt;=76901),"Zlínský kraj",(IF(AND(I467&gt;=70030,I467&lt;=74901),"Moravskoslezský kraj",(IF(AND(I467&gt;=75000,I467&lt;=75368),"Olomoucký kraj",(IF(AND(I467&gt;=77200,I467&lt;=79862),"Olomoucký kraj",(IF(AND(I467&gt;=50011,I467&lt;=50301),"Královéhradecký kraj",(IF(AND(I467&gt;=54301,I467&lt;=54303),"Královéhradecký kraj","0")))))))))))))))))))))))))))))))))))))))))))))))</f>
        <v>Praha</v>
      </c>
      <c r="AB467" t="s">
        <v>998</v>
      </c>
      <c r="AD467" t="s">
        <v>998</v>
      </c>
      <c r="AE467" t="s">
        <v>998</v>
      </c>
      <c r="AF467" t="s">
        <v>998</v>
      </c>
      <c r="AG467" s="107">
        <v>0</v>
      </c>
      <c r="AH467" s="107">
        <v>0</v>
      </c>
      <c r="AI467" s="107">
        <v>0</v>
      </c>
      <c r="AJ467" t="s">
        <v>1012</v>
      </c>
    </row>
    <row r="468" spans="1:37" x14ac:dyDescent="0.45">
      <c r="A468" t="s">
        <v>1164</v>
      </c>
      <c r="B468" t="s">
        <v>6624</v>
      </c>
      <c r="C468" t="s">
        <v>990</v>
      </c>
      <c r="D468" t="s">
        <v>6625</v>
      </c>
      <c r="E468" t="s">
        <v>992</v>
      </c>
      <c r="F468" t="s">
        <v>4519</v>
      </c>
      <c r="G468">
        <v>70</v>
      </c>
      <c r="H468" t="s">
        <v>1057</v>
      </c>
      <c r="I468">
        <v>14200</v>
      </c>
      <c r="K468" t="s">
        <v>6626</v>
      </c>
      <c r="L468" s="106">
        <v>29964</v>
      </c>
      <c r="M468">
        <v>11017991</v>
      </c>
      <c r="N468" t="s">
        <v>1698</v>
      </c>
      <c r="O468" t="s">
        <v>12</v>
      </c>
      <c r="P468" t="s">
        <v>997</v>
      </c>
      <c r="R468" s="109" t="str">
        <f>IF(OR(P468="SB",Q468="SB"),"SB",0)</f>
        <v>SB</v>
      </c>
      <c r="T468" s="110">
        <v>10082</v>
      </c>
      <c r="U468" t="s">
        <v>19633</v>
      </c>
      <c r="V468" s="113" t="str">
        <f>IF(AND(I468&gt;=10000,I468&lt;=19900),"Praha",(IF(AND(I468&gt;=25001,I468&lt;=29501),"Středočeský kraj",(IF(AND(I468&gt;=30100,I468&lt;=34972),"Středočeský kraj",(IF(AND(I468&gt;=35002,I468&lt;=36271),"Karlovarský kraj",(IF(AND(I468&gt;=37001,I468&lt;=39201),"Jihočeský kraj",(IF(AND(I468&gt;=39701,I468&lt;=39901),"Jihočeský kraj",(IF(AND(I468&gt;=39301,I468&lt;=39601),"Kraj Vysočina",(IF(AND(I468&gt;=58001,I468&lt;=59501),"Kraj Vysočina",(IF(AND(I468&gt;=67401,I468&lt;=67602),"Kraj Vysočina",(IF(AND(I468&gt;=40001,I468&lt;=44101),"Ústecký kraj",(IF(AND(I468&gt;=46001,I468&lt;=47201),"Liberecký kraj",(IF(AND(I468&gt;=51202,I468&lt;=51401),"Liberecký kraj",(IF(AND(I468&gt;=53002,I468&lt;=53976),"Pardubický kraj",(IF(AND(I468&gt;=56002,I468&lt;=57201),"Pardubický kraj",(IF(AND(I468&gt;=60200,I468&lt;=67201),"Jihomoravský kraj",(IF(AND(I468&gt;=67801,I468&lt;=68501),"Jihomoravský kraj",(IF(AND(I468&gt;=69002,I468&lt;=69801),"Jihomoravský kraj",(IF(AND(I468&gt;=68601,I468&lt;=68801),"Zlínský kraj",(IF(AND(I468&gt;=75501,I468&lt;=76901),"Zlínský kraj",(IF(AND(I468&gt;=70030,I468&lt;=74901),"Moravskoslezský kraj",(IF(AND(I468&gt;=75000,I468&lt;=75368),"Olomoucký kraj",(IF(AND(I468&gt;=77200,I468&lt;=79862),"Olomoucký kraj",(IF(AND(I468&gt;=50011,I468&lt;=50301),"Královéhradecký kraj",(IF(AND(I468&gt;=54301,I468&lt;=54303),"Královéhradecký kraj","0")))))))))))))))))))))))))))))))))))))))))))))))</f>
        <v>Praha</v>
      </c>
      <c r="AD468" t="s">
        <v>998</v>
      </c>
      <c r="AE468" t="s">
        <v>998</v>
      </c>
      <c r="AF468" t="s">
        <v>998</v>
      </c>
      <c r="AG468" s="107">
        <v>0</v>
      </c>
      <c r="AH468" s="107">
        <v>0</v>
      </c>
      <c r="AI468" s="107">
        <v>0</v>
      </c>
      <c r="AJ468" t="s">
        <v>1012</v>
      </c>
    </row>
    <row r="469" spans="1:37" x14ac:dyDescent="0.45">
      <c r="A469" t="s">
        <v>1164</v>
      </c>
      <c r="B469" t="s">
        <v>7594</v>
      </c>
      <c r="C469" t="s">
        <v>990</v>
      </c>
      <c r="D469" t="s">
        <v>7600</v>
      </c>
      <c r="E469" t="s">
        <v>992</v>
      </c>
      <c r="F469" t="s">
        <v>7601</v>
      </c>
      <c r="G469">
        <v>356</v>
      </c>
      <c r="H469" t="s">
        <v>1057</v>
      </c>
      <c r="I469">
        <v>14200</v>
      </c>
      <c r="K469" t="s">
        <v>7602</v>
      </c>
      <c r="L469" s="106">
        <v>29767</v>
      </c>
      <c r="M469">
        <v>10864613</v>
      </c>
      <c r="N469" t="s">
        <v>996</v>
      </c>
      <c r="O469" t="s">
        <v>12</v>
      </c>
      <c r="P469" t="s">
        <v>997</v>
      </c>
      <c r="R469" s="109" t="str">
        <f>IF(OR(P469="SB",Q469="SB"),"SB",0)</f>
        <v>SB</v>
      </c>
      <c r="T469" s="110">
        <v>11610</v>
      </c>
      <c r="U469" t="s">
        <v>19633</v>
      </c>
      <c r="V469" s="113" t="str">
        <f>IF(AND(I469&gt;=10000,I469&lt;=19900),"Praha",(IF(AND(I469&gt;=25001,I469&lt;=29501),"Středočeský kraj",(IF(AND(I469&gt;=30100,I469&lt;=34972),"Středočeský kraj",(IF(AND(I469&gt;=35002,I469&lt;=36271),"Karlovarský kraj",(IF(AND(I469&gt;=37001,I469&lt;=39201),"Jihočeský kraj",(IF(AND(I469&gt;=39701,I469&lt;=39901),"Jihočeský kraj",(IF(AND(I469&gt;=39301,I469&lt;=39601),"Kraj Vysočina",(IF(AND(I469&gt;=58001,I469&lt;=59501),"Kraj Vysočina",(IF(AND(I469&gt;=67401,I469&lt;=67602),"Kraj Vysočina",(IF(AND(I469&gt;=40001,I469&lt;=44101),"Ústecký kraj",(IF(AND(I469&gt;=46001,I469&lt;=47201),"Liberecký kraj",(IF(AND(I469&gt;=51202,I469&lt;=51401),"Liberecký kraj",(IF(AND(I469&gt;=53002,I469&lt;=53976),"Pardubický kraj",(IF(AND(I469&gt;=56002,I469&lt;=57201),"Pardubický kraj",(IF(AND(I469&gt;=60200,I469&lt;=67201),"Jihomoravský kraj",(IF(AND(I469&gt;=67801,I469&lt;=68501),"Jihomoravský kraj",(IF(AND(I469&gt;=69002,I469&lt;=69801),"Jihomoravský kraj",(IF(AND(I469&gt;=68601,I469&lt;=68801),"Zlínský kraj",(IF(AND(I469&gt;=75501,I469&lt;=76901),"Zlínský kraj",(IF(AND(I469&gt;=70030,I469&lt;=74901),"Moravskoslezský kraj",(IF(AND(I469&gt;=75000,I469&lt;=75368),"Olomoucký kraj",(IF(AND(I469&gt;=77200,I469&lt;=79862),"Olomoucký kraj",(IF(AND(I469&gt;=50011,I469&lt;=50301),"Královéhradecký kraj",(IF(AND(I469&gt;=54301,I469&lt;=54303),"Královéhradecký kraj","0")))))))))))))))))))))))))))))))))))))))))))))))</f>
        <v>Praha</v>
      </c>
      <c r="AD469" t="s">
        <v>998</v>
      </c>
      <c r="AE469" t="s">
        <v>998</v>
      </c>
      <c r="AF469" t="s">
        <v>998</v>
      </c>
      <c r="AG469" s="107">
        <v>0</v>
      </c>
      <c r="AH469" s="107">
        <v>0</v>
      </c>
      <c r="AI469" s="107">
        <v>0</v>
      </c>
      <c r="AJ469" t="s">
        <v>1012</v>
      </c>
    </row>
    <row r="470" spans="1:37" x14ac:dyDescent="0.45">
      <c r="A470" t="s">
        <v>1084</v>
      </c>
      <c r="B470" t="s">
        <v>1254</v>
      </c>
      <c r="C470" t="s">
        <v>990</v>
      </c>
      <c r="D470" t="s">
        <v>16079</v>
      </c>
      <c r="E470" t="s">
        <v>992</v>
      </c>
      <c r="F470" t="s">
        <v>16080</v>
      </c>
      <c r="G470">
        <v>705</v>
      </c>
      <c r="H470" t="s">
        <v>1057</v>
      </c>
      <c r="I470">
        <v>14200</v>
      </c>
      <c r="K470" t="s">
        <v>16081</v>
      </c>
      <c r="L470" s="106">
        <v>33025</v>
      </c>
      <c r="M470">
        <v>10888255</v>
      </c>
      <c r="N470" t="s">
        <v>996</v>
      </c>
      <c r="O470" t="s">
        <v>12</v>
      </c>
      <c r="P470" t="s">
        <v>997</v>
      </c>
      <c r="R470" s="109" t="str">
        <f>IF(OR(P470="SB",Q470="SB"),"SB",0)</f>
        <v>SB</v>
      </c>
      <c r="T470" s="110">
        <v>11849</v>
      </c>
      <c r="U470" t="s">
        <v>19633</v>
      </c>
      <c r="V470" s="113" t="str">
        <f>IF(AND(I470&gt;=10000,I470&lt;=19900),"Praha",(IF(AND(I470&gt;=25001,I470&lt;=29501),"Středočeský kraj",(IF(AND(I470&gt;=30100,I470&lt;=34972),"Středočeský kraj",(IF(AND(I470&gt;=35002,I470&lt;=36271),"Karlovarský kraj",(IF(AND(I470&gt;=37001,I470&lt;=39201),"Jihočeský kraj",(IF(AND(I470&gt;=39701,I470&lt;=39901),"Jihočeský kraj",(IF(AND(I470&gt;=39301,I470&lt;=39601),"Kraj Vysočina",(IF(AND(I470&gt;=58001,I470&lt;=59501),"Kraj Vysočina",(IF(AND(I470&gt;=67401,I470&lt;=67602),"Kraj Vysočina",(IF(AND(I470&gt;=40001,I470&lt;=44101),"Ústecký kraj",(IF(AND(I470&gt;=46001,I470&lt;=47201),"Liberecký kraj",(IF(AND(I470&gt;=51202,I470&lt;=51401),"Liberecký kraj",(IF(AND(I470&gt;=53002,I470&lt;=53976),"Pardubický kraj",(IF(AND(I470&gt;=56002,I470&lt;=57201),"Pardubický kraj",(IF(AND(I470&gt;=60200,I470&lt;=67201),"Jihomoravský kraj",(IF(AND(I470&gt;=67801,I470&lt;=68501),"Jihomoravský kraj",(IF(AND(I470&gt;=69002,I470&lt;=69801),"Jihomoravský kraj",(IF(AND(I470&gt;=68601,I470&lt;=68801),"Zlínský kraj",(IF(AND(I470&gt;=75501,I470&lt;=76901),"Zlínský kraj",(IF(AND(I470&gt;=70030,I470&lt;=74901),"Moravskoslezský kraj",(IF(AND(I470&gt;=75000,I470&lt;=75368),"Olomoucký kraj",(IF(AND(I470&gt;=77200,I470&lt;=79862),"Olomoucký kraj",(IF(AND(I470&gt;=50011,I470&lt;=50301),"Královéhradecký kraj",(IF(AND(I470&gt;=54301,I470&lt;=54303),"Královéhradecký kraj","0")))))))))))))))))))))))))))))))))))))))))))))))</f>
        <v>Praha</v>
      </c>
      <c r="AD470" t="s">
        <v>998</v>
      </c>
      <c r="AE470" t="s">
        <v>998</v>
      </c>
      <c r="AF470" t="s">
        <v>998</v>
      </c>
      <c r="AG470" s="107">
        <v>0</v>
      </c>
      <c r="AH470" s="107">
        <v>0</v>
      </c>
      <c r="AI470" s="107">
        <v>0</v>
      </c>
      <c r="AJ470" t="s">
        <v>1012</v>
      </c>
    </row>
    <row r="471" spans="1:37" x14ac:dyDescent="0.45">
      <c r="A471" t="s">
        <v>1407</v>
      </c>
      <c r="B471" t="s">
        <v>1585</v>
      </c>
      <c r="C471" t="s">
        <v>1002</v>
      </c>
      <c r="D471" t="s">
        <v>1586</v>
      </c>
      <c r="E471" t="s">
        <v>992</v>
      </c>
      <c r="F471" t="s">
        <v>1587</v>
      </c>
      <c r="G471">
        <v>535</v>
      </c>
      <c r="H471" t="s">
        <v>1057</v>
      </c>
      <c r="I471">
        <v>14200</v>
      </c>
      <c r="J471">
        <v>739428991</v>
      </c>
      <c r="K471" t="s">
        <v>1588</v>
      </c>
      <c r="L471" s="106">
        <v>37181</v>
      </c>
      <c r="M471">
        <v>14500493</v>
      </c>
      <c r="N471" t="s">
        <v>1589</v>
      </c>
      <c r="O471" t="s">
        <v>1050</v>
      </c>
      <c r="P471" t="s">
        <v>997</v>
      </c>
      <c r="R471" s="109" t="str">
        <f>IF(OR(P471="SB",Q471="SB"),"SB",0)</f>
        <v>SB</v>
      </c>
      <c r="T471" s="110">
        <v>2018468</v>
      </c>
      <c r="U471" t="s">
        <v>19633</v>
      </c>
      <c r="V471" s="113" t="str">
        <f>IF(AND(I471&gt;=10000,I471&lt;=19900),"Praha",(IF(AND(I471&gt;=25001,I471&lt;=29501),"Středočeský kraj",(IF(AND(I471&gt;=30100,I471&lt;=34972),"Středočeský kraj",(IF(AND(I471&gt;=35002,I471&lt;=36271),"Karlovarský kraj",(IF(AND(I471&gt;=37001,I471&lt;=39201),"Jihočeský kraj",(IF(AND(I471&gt;=39701,I471&lt;=39901),"Jihočeský kraj",(IF(AND(I471&gt;=39301,I471&lt;=39601),"Kraj Vysočina",(IF(AND(I471&gt;=58001,I471&lt;=59501),"Kraj Vysočina",(IF(AND(I471&gt;=67401,I471&lt;=67602),"Kraj Vysočina",(IF(AND(I471&gt;=40001,I471&lt;=44101),"Ústecký kraj",(IF(AND(I471&gt;=46001,I471&lt;=47201),"Liberecký kraj",(IF(AND(I471&gt;=51202,I471&lt;=51401),"Liberecký kraj",(IF(AND(I471&gt;=53002,I471&lt;=53976),"Pardubický kraj",(IF(AND(I471&gt;=56002,I471&lt;=57201),"Pardubický kraj",(IF(AND(I471&gt;=60200,I471&lt;=67201),"Jihomoravský kraj",(IF(AND(I471&gt;=67801,I471&lt;=68501),"Jihomoravský kraj",(IF(AND(I471&gt;=69002,I471&lt;=69801),"Jihomoravský kraj",(IF(AND(I471&gt;=68601,I471&lt;=68801),"Zlínský kraj",(IF(AND(I471&gt;=75501,I471&lt;=76901),"Zlínský kraj",(IF(AND(I471&gt;=70030,I471&lt;=74901),"Moravskoslezský kraj",(IF(AND(I471&gt;=75000,I471&lt;=75368),"Olomoucký kraj",(IF(AND(I471&gt;=77200,I471&lt;=79862),"Olomoucký kraj",(IF(AND(I471&gt;=50011,I471&lt;=50301),"Královéhradecký kraj",(IF(AND(I471&gt;=54301,I471&lt;=54303),"Královéhradecký kraj","0")))))))))))))))))))))))))))))))))))))))))))))))</f>
        <v>Praha</v>
      </c>
      <c r="AB471" t="s">
        <v>1590</v>
      </c>
      <c r="AD471" t="s">
        <v>998</v>
      </c>
      <c r="AE471" t="s">
        <v>998</v>
      </c>
      <c r="AF471" t="s">
        <v>998</v>
      </c>
      <c r="AG471" s="107">
        <v>0</v>
      </c>
      <c r="AH471" s="107">
        <v>0</v>
      </c>
      <c r="AI471" s="107">
        <v>0</v>
      </c>
      <c r="AJ471" t="s">
        <v>1012</v>
      </c>
    </row>
    <row r="472" spans="1:37" x14ac:dyDescent="0.45">
      <c r="A472" t="s">
        <v>1139</v>
      </c>
      <c r="B472" t="s">
        <v>14704</v>
      </c>
      <c r="C472" t="s">
        <v>990</v>
      </c>
      <c r="D472" t="s">
        <v>14705</v>
      </c>
      <c r="E472" t="s">
        <v>992</v>
      </c>
      <c r="F472" t="s">
        <v>14706</v>
      </c>
      <c r="G472">
        <v>1138</v>
      </c>
      <c r="H472" t="s">
        <v>12</v>
      </c>
      <c r="I472">
        <v>14200</v>
      </c>
      <c r="K472" t="s">
        <v>14707</v>
      </c>
      <c r="L472" s="106">
        <v>40052</v>
      </c>
      <c r="M472">
        <v>15737649</v>
      </c>
      <c r="N472" t="s">
        <v>1757</v>
      </c>
      <c r="O472" t="s">
        <v>1010</v>
      </c>
      <c r="P472" t="s">
        <v>997</v>
      </c>
      <c r="R472" s="109" t="str">
        <f>IF(OR(P472="SB",Q472="SB"),"SB",0)</f>
        <v>SB</v>
      </c>
      <c r="T472" s="110">
        <v>2022123</v>
      </c>
      <c r="U472" t="s">
        <v>19633</v>
      </c>
      <c r="V472" s="113" t="str">
        <f>IF(AND(I472&gt;=10000,I472&lt;=19900),"Praha",(IF(AND(I472&gt;=25001,I472&lt;=29501),"Středočeský kraj",(IF(AND(I472&gt;=30100,I472&lt;=34972),"Středočeský kraj",(IF(AND(I472&gt;=35002,I472&lt;=36271),"Karlovarský kraj",(IF(AND(I472&gt;=37001,I472&lt;=39201),"Jihočeský kraj",(IF(AND(I472&gt;=39701,I472&lt;=39901),"Jihočeský kraj",(IF(AND(I472&gt;=39301,I472&lt;=39601),"Kraj Vysočina",(IF(AND(I472&gt;=58001,I472&lt;=59501),"Kraj Vysočina",(IF(AND(I472&gt;=67401,I472&lt;=67602),"Kraj Vysočina",(IF(AND(I472&gt;=40001,I472&lt;=44101),"Ústecký kraj",(IF(AND(I472&gt;=46001,I472&lt;=47201),"Liberecký kraj",(IF(AND(I472&gt;=51202,I472&lt;=51401),"Liberecký kraj",(IF(AND(I472&gt;=53002,I472&lt;=53976),"Pardubický kraj",(IF(AND(I472&gt;=56002,I472&lt;=57201),"Pardubický kraj",(IF(AND(I472&gt;=60200,I472&lt;=67201),"Jihomoravský kraj",(IF(AND(I472&gt;=67801,I472&lt;=68501),"Jihomoravský kraj",(IF(AND(I472&gt;=69002,I472&lt;=69801),"Jihomoravský kraj",(IF(AND(I472&gt;=68601,I472&lt;=68801),"Zlínský kraj",(IF(AND(I472&gt;=75501,I472&lt;=76901),"Zlínský kraj",(IF(AND(I472&gt;=70030,I472&lt;=74901),"Moravskoslezský kraj",(IF(AND(I472&gt;=75000,I472&lt;=75368),"Olomoucký kraj",(IF(AND(I472&gt;=77200,I472&lt;=79862),"Olomoucký kraj",(IF(AND(I472&gt;=50011,I472&lt;=50301),"Královéhradecký kraj",(IF(AND(I472&gt;=54301,I472&lt;=54303),"Královéhradecký kraj","0")))))))))))))))))))))))))))))))))))))))))))))))</f>
        <v>Praha</v>
      </c>
      <c r="AD472" t="s">
        <v>998</v>
      </c>
      <c r="AE472" t="s">
        <v>998</v>
      </c>
      <c r="AF472" t="s">
        <v>998</v>
      </c>
      <c r="AG472" s="107">
        <v>0</v>
      </c>
      <c r="AH472" s="107">
        <v>0</v>
      </c>
      <c r="AI472" s="107">
        <v>0</v>
      </c>
      <c r="AJ472" t="s">
        <v>1012</v>
      </c>
    </row>
    <row r="473" spans="1:37" x14ac:dyDescent="0.45">
      <c r="A473" t="s">
        <v>1199</v>
      </c>
      <c r="B473" t="s">
        <v>2085</v>
      </c>
      <c r="C473" t="s">
        <v>1002</v>
      </c>
      <c r="D473" t="s">
        <v>2086</v>
      </c>
      <c r="E473" t="s">
        <v>992</v>
      </c>
      <c r="F473" t="s">
        <v>2087</v>
      </c>
      <c r="G473">
        <v>505</v>
      </c>
      <c r="H473" t="s">
        <v>1057</v>
      </c>
      <c r="I473">
        <v>14200</v>
      </c>
      <c r="K473" t="s">
        <v>2088</v>
      </c>
      <c r="L473" s="106">
        <v>27907</v>
      </c>
      <c r="M473">
        <v>12924952</v>
      </c>
      <c r="N473" t="s">
        <v>996</v>
      </c>
      <c r="O473" t="s">
        <v>12</v>
      </c>
      <c r="P473" t="s">
        <v>997</v>
      </c>
      <c r="R473" s="109" t="str">
        <f>IF(OR(P473="SB",Q473="SB"),"SB",0)</f>
        <v>SB</v>
      </c>
      <c r="T473" s="110" t="s">
        <v>998</v>
      </c>
      <c r="V473" s="113" t="str">
        <f>IF(AND(I473&gt;=10000,I473&lt;=19900),"Praha",(IF(AND(I473&gt;=25001,I473&lt;=29501),"Středočeský kraj",(IF(AND(I473&gt;=30100,I473&lt;=34972),"Středočeský kraj",(IF(AND(I473&gt;=35002,I473&lt;=36271),"Karlovarský kraj",(IF(AND(I473&gt;=37001,I473&lt;=39201),"Jihočeský kraj",(IF(AND(I473&gt;=39701,I473&lt;=39901),"Jihočeský kraj",(IF(AND(I473&gt;=39301,I473&lt;=39601),"Kraj Vysočina",(IF(AND(I473&gt;=58001,I473&lt;=59501),"Kraj Vysočina",(IF(AND(I473&gt;=67401,I473&lt;=67602),"Kraj Vysočina",(IF(AND(I473&gt;=40001,I473&lt;=44101),"Ústecký kraj",(IF(AND(I473&gt;=46001,I473&lt;=47201),"Liberecký kraj",(IF(AND(I473&gt;=51202,I473&lt;=51401),"Liberecký kraj",(IF(AND(I473&gt;=53002,I473&lt;=53976),"Pardubický kraj",(IF(AND(I473&gt;=56002,I473&lt;=57201),"Pardubický kraj",(IF(AND(I473&gt;=60200,I473&lt;=67201),"Jihomoravský kraj",(IF(AND(I473&gt;=67801,I473&lt;=68501),"Jihomoravský kraj",(IF(AND(I473&gt;=69002,I473&lt;=69801),"Jihomoravský kraj",(IF(AND(I473&gt;=68601,I473&lt;=68801),"Zlínský kraj",(IF(AND(I473&gt;=75501,I473&lt;=76901),"Zlínský kraj",(IF(AND(I473&gt;=70030,I473&lt;=74901),"Moravskoslezský kraj",(IF(AND(I473&gt;=75000,I473&lt;=75368),"Olomoucký kraj",(IF(AND(I473&gt;=77200,I473&lt;=79862),"Olomoucký kraj",(IF(AND(I473&gt;=50011,I473&lt;=50301),"Královéhradecký kraj",(IF(AND(I473&gt;=54301,I473&lt;=54303),"Královéhradecký kraj","0")))))))))))))))))))))))))))))))))))))))))))))))</f>
        <v>Praha</v>
      </c>
      <c r="AB473" t="s">
        <v>998</v>
      </c>
      <c r="AD473" t="s">
        <v>998</v>
      </c>
      <c r="AE473" t="s">
        <v>998</v>
      </c>
      <c r="AF473" t="s">
        <v>998</v>
      </c>
      <c r="AG473" s="107">
        <v>0</v>
      </c>
      <c r="AH473" s="107">
        <v>0</v>
      </c>
      <c r="AI473" s="107">
        <v>0</v>
      </c>
      <c r="AJ473" t="s">
        <v>1012</v>
      </c>
    </row>
    <row r="474" spans="1:37" x14ac:dyDescent="0.45">
      <c r="A474" t="s">
        <v>1156</v>
      </c>
      <c r="B474" t="s">
        <v>3918</v>
      </c>
      <c r="C474" t="s">
        <v>990</v>
      </c>
      <c r="D474" t="s">
        <v>3919</v>
      </c>
      <c r="E474" t="s">
        <v>992</v>
      </c>
      <c r="F474" t="s">
        <v>3920</v>
      </c>
      <c r="G474">
        <v>8</v>
      </c>
      <c r="H474" t="s">
        <v>1057</v>
      </c>
      <c r="I474">
        <v>14200</v>
      </c>
      <c r="K474" t="s">
        <v>3921</v>
      </c>
      <c r="L474" s="106">
        <v>29763</v>
      </c>
      <c r="M474">
        <v>12984869</v>
      </c>
      <c r="N474" t="s">
        <v>996</v>
      </c>
      <c r="O474" t="s">
        <v>12</v>
      </c>
      <c r="P474" t="s">
        <v>997</v>
      </c>
      <c r="R474" s="109" t="str">
        <f>IF(OR(P474="SB",Q474="SB"),"SB",0)</f>
        <v>SB</v>
      </c>
      <c r="T474" s="110" t="s">
        <v>998</v>
      </c>
      <c r="V474" s="113" t="str">
        <f>IF(AND(I474&gt;=10000,I474&lt;=19900),"Praha",(IF(AND(I474&gt;=25001,I474&lt;=29501),"Středočeský kraj",(IF(AND(I474&gt;=30100,I474&lt;=34972),"Středočeský kraj",(IF(AND(I474&gt;=35002,I474&lt;=36271),"Karlovarský kraj",(IF(AND(I474&gt;=37001,I474&lt;=39201),"Jihočeský kraj",(IF(AND(I474&gt;=39701,I474&lt;=39901),"Jihočeský kraj",(IF(AND(I474&gt;=39301,I474&lt;=39601),"Kraj Vysočina",(IF(AND(I474&gt;=58001,I474&lt;=59501),"Kraj Vysočina",(IF(AND(I474&gt;=67401,I474&lt;=67602),"Kraj Vysočina",(IF(AND(I474&gt;=40001,I474&lt;=44101),"Ústecký kraj",(IF(AND(I474&gt;=46001,I474&lt;=47201),"Liberecký kraj",(IF(AND(I474&gt;=51202,I474&lt;=51401),"Liberecký kraj",(IF(AND(I474&gt;=53002,I474&lt;=53976),"Pardubický kraj",(IF(AND(I474&gt;=56002,I474&lt;=57201),"Pardubický kraj",(IF(AND(I474&gt;=60200,I474&lt;=67201),"Jihomoravský kraj",(IF(AND(I474&gt;=67801,I474&lt;=68501),"Jihomoravský kraj",(IF(AND(I474&gt;=69002,I474&lt;=69801),"Jihomoravský kraj",(IF(AND(I474&gt;=68601,I474&lt;=68801),"Zlínský kraj",(IF(AND(I474&gt;=75501,I474&lt;=76901),"Zlínský kraj",(IF(AND(I474&gt;=70030,I474&lt;=74901),"Moravskoslezský kraj",(IF(AND(I474&gt;=75000,I474&lt;=75368),"Olomoucký kraj",(IF(AND(I474&gt;=77200,I474&lt;=79862),"Olomoucký kraj",(IF(AND(I474&gt;=50011,I474&lt;=50301),"Královéhradecký kraj",(IF(AND(I474&gt;=54301,I474&lt;=54303),"Královéhradecký kraj","0")))))))))))))))))))))))))))))))))))))))))))))))</f>
        <v>Praha</v>
      </c>
      <c r="AB474" t="s">
        <v>998</v>
      </c>
      <c r="AD474" t="s">
        <v>998</v>
      </c>
      <c r="AE474" t="s">
        <v>998</v>
      </c>
      <c r="AF474" t="s">
        <v>998</v>
      </c>
      <c r="AG474" s="107">
        <v>0</v>
      </c>
      <c r="AH474" s="107">
        <v>0</v>
      </c>
      <c r="AI474" s="107">
        <v>0</v>
      </c>
      <c r="AJ474" t="s">
        <v>1012</v>
      </c>
    </row>
    <row r="475" spans="1:37" x14ac:dyDescent="0.45">
      <c r="A475" t="s">
        <v>1270</v>
      </c>
      <c r="B475" t="s">
        <v>6144</v>
      </c>
      <c r="C475" t="s">
        <v>990</v>
      </c>
      <c r="D475" t="s">
        <v>6146</v>
      </c>
      <c r="E475" t="s">
        <v>992</v>
      </c>
      <c r="F475" t="s">
        <v>4661</v>
      </c>
      <c r="G475">
        <v>840</v>
      </c>
      <c r="H475" t="s">
        <v>1057</v>
      </c>
      <c r="I475">
        <v>14200</v>
      </c>
      <c r="K475" t="s">
        <v>6147</v>
      </c>
      <c r="L475" s="106">
        <v>34732</v>
      </c>
      <c r="M475">
        <v>13059641</v>
      </c>
      <c r="N475" t="s">
        <v>996</v>
      </c>
      <c r="O475" t="s">
        <v>12</v>
      </c>
      <c r="P475" t="s">
        <v>997</v>
      </c>
      <c r="R475" s="109" t="str">
        <f>IF(OR(P475="SB",Q475="SB"),"SB",0)</f>
        <v>SB</v>
      </c>
      <c r="T475" s="110" t="s">
        <v>998</v>
      </c>
      <c r="V475" s="113" t="str">
        <f>IF(AND(I475&gt;=10000,I475&lt;=19900),"Praha",(IF(AND(I475&gt;=25001,I475&lt;=29501),"Středočeský kraj",(IF(AND(I475&gt;=30100,I475&lt;=34972),"Středočeský kraj",(IF(AND(I475&gt;=35002,I475&lt;=36271),"Karlovarský kraj",(IF(AND(I475&gt;=37001,I475&lt;=39201),"Jihočeský kraj",(IF(AND(I475&gt;=39701,I475&lt;=39901),"Jihočeský kraj",(IF(AND(I475&gt;=39301,I475&lt;=39601),"Kraj Vysočina",(IF(AND(I475&gt;=58001,I475&lt;=59501),"Kraj Vysočina",(IF(AND(I475&gt;=67401,I475&lt;=67602),"Kraj Vysočina",(IF(AND(I475&gt;=40001,I475&lt;=44101),"Ústecký kraj",(IF(AND(I475&gt;=46001,I475&lt;=47201),"Liberecký kraj",(IF(AND(I475&gt;=51202,I475&lt;=51401),"Liberecký kraj",(IF(AND(I475&gt;=53002,I475&lt;=53976),"Pardubický kraj",(IF(AND(I475&gt;=56002,I475&lt;=57201),"Pardubický kraj",(IF(AND(I475&gt;=60200,I475&lt;=67201),"Jihomoravský kraj",(IF(AND(I475&gt;=67801,I475&lt;=68501),"Jihomoravský kraj",(IF(AND(I475&gt;=69002,I475&lt;=69801),"Jihomoravský kraj",(IF(AND(I475&gt;=68601,I475&lt;=68801),"Zlínský kraj",(IF(AND(I475&gt;=75501,I475&lt;=76901),"Zlínský kraj",(IF(AND(I475&gt;=70030,I475&lt;=74901),"Moravskoslezský kraj",(IF(AND(I475&gt;=75000,I475&lt;=75368),"Olomoucký kraj",(IF(AND(I475&gt;=77200,I475&lt;=79862),"Olomoucký kraj",(IF(AND(I475&gt;=50011,I475&lt;=50301),"Královéhradecký kraj",(IF(AND(I475&gt;=54301,I475&lt;=54303),"Královéhradecký kraj","0")))))))))))))))))))))))))))))))))))))))))))))))</f>
        <v>Praha</v>
      </c>
      <c r="AB475" t="s">
        <v>998</v>
      </c>
      <c r="AD475" t="s">
        <v>998</v>
      </c>
      <c r="AE475" t="s">
        <v>998</v>
      </c>
      <c r="AF475" t="s">
        <v>998</v>
      </c>
      <c r="AG475" s="107">
        <v>0</v>
      </c>
      <c r="AH475" s="107">
        <v>0</v>
      </c>
      <c r="AI475" s="107">
        <v>0</v>
      </c>
      <c r="AJ475" t="s">
        <v>1012</v>
      </c>
    </row>
    <row r="476" spans="1:37" x14ac:dyDescent="0.45">
      <c r="A476" t="s">
        <v>1258</v>
      </c>
      <c r="B476" t="s">
        <v>8407</v>
      </c>
      <c r="C476" t="s">
        <v>990</v>
      </c>
      <c r="D476" t="s">
        <v>8408</v>
      </c>
      <c r="E476" t="s">
        <v>992</v>
      </c>
      <c r="F476" t="s">
        <v>8409</v>
      </c>
      <c r="G476">
        <v>367</v>
      </c>
      <c r="H476" t="s">
        <v>12</v>
      </c>
      <c r="I476">
        <v>14200</v>
      </c>
      <c r="K476" t="s">
        <v>8410</v>
      </c>
      <c r="L476" s="106">
        <v>25273</v>
      </c>
      <c r="M476">
        <v>13026602</v>
      </c>
      <c r="N476" t="s">
        <v>996</v>
      </c>
      <c r="O476" t="s">
        <v>12</v>
      </c>
      <c r="P476" t="s">
        <v>997</v>
      </c>
      <c r="R476" s="109" t="str">
        <f>IF(OR(P476="SB",Q476="SB"),"SB",0)</f>
        <v>SB</v>
      </c>
      <c r="T476" s="110" t="s">
        <v>998</v>
      </c>
      <c r="V476" s="113" t="str">
        <f>IF(AND(I476&gt;=10000,I476&lt;=19900),"Praha",(IF(AND(I476&gt;=25001,I476&lt;=29501),"Středočeský kraj",(IF(AND(I476&gt;=30100,I476&lt;=34972),"Středočeský kraj",(IF(AND(I476&gt;=35002,I476&lt;=36271),"Karlovarský kraj",(IF(AND(I476&gt;=37001,I476&lt;=39201),"Jihočeský kraj",(IF(AND(I476&gt;=39701,I476&lt;=39901),"Jihočeský kraj",(IF(AND(I476&gt;=39301,I476&lt;=39601),"Kraj Vysočina",(IF(AND(I476&gt;=58001,I476&lt;=59501),"Kraj Vysočina",(IF(AND(I476&gt;=67401,I476&lt;=67602),"Kraj Vysočina",(IF(AND(I476&gt;=40001,I476&lt;=44101),"Ústecký kraj",(IF(AND(I476&gt;=46001,I476&lt;=47201),"Liberecký kraj",(IF(AND(I476&gt;=51202,I476&lt;=51401),"Liberecký kraj",(IF(AND(I476&gt;=53002,I476&lt;=53976),"Pardubický kraj",(IF(AND(I476&gt;=56002,I476&lt;=57201),"Pardubický kraj",(IF(AND(I476&gt;=60200,I476&lt;=67201),"Jihomoravský kraj",(IF(AND(I476&gt;=67801,I476&lt;=68501),"Jihomoravský kraj",(IF(AND(I476&gt;=69002,I476&lt;=69801),"Jihomoravský kraj",(IF(AND(I476&gt;=68601,I476&lt;=68801),"Zlínský kraj",(IF(AND(I476&gt;=75501,I476&lt;=76901),"Zlínský kraj",(IF(AND(I476&gt;=70030,I476&lt;=74901),"Moravskoslezský kraj",(IF(AND(I476&gt;=75000,I476&lt;=75368),"Olomoucký kraj",(IF(AND(I476&gt;=77200,I476&lt;=79862),"Olomoucký kraj",(IF(AND(I476&gt;=50011,I476&lt;=50301),"Královéhradecký kraj",(IF(AND(I476&gt;=54301,I476&lt;=54303),"Královéhradecký kraj","0")))))))))))))))))))))))))))))))))))))))))))))))</f>
        <v>Praha</v>
      </c>
      <c r="AB476" t="s">
        <v>998</v>
      </c>
      <c r="AD476" t="s">
        <v>998</v>
      </c>
      <c r="AE476" t="s">
        <v>998</v>
      </c>
      <c r="AF476" t="s">
        <v>998</v>
      </c>
      <c r="AG476" s="107">
        <v>0</v>
      </c>
      <c r="AH476" s="107">
        <v>0</v>
      </c>
      <c r="AI476" s="107">
        <v>0</v>
      </c>
      <c r="AJ476" t="s">
        <v>1012</v>
      </c>
    </row>
    <row r="477" spans="1:37" x14ac:dyDescent="0.45">
      <c r="A477" t="s">
        <v>1044</v>
      </c>
      <c r="B477" t="s">
        <v>8868</v>
      </c>
      <c r="C477" t="s">
        <v>990</v>
      </c>
      <c r="D477" t="s">
        <v>8869</v>
      </c>
      <c r="E477" t="s">
        <v>992</v>
      </c>
      <c r="F477" t="s">
        <v>8870</v>
      </c>
      <c r="G477">
        <v>426</v>
      </c>
      <c r="H477" t="s">
        <v>1057</v>
      </c>
      <c r="I477">
        <v>14200</v>
      </c>
      <c r="K477" t="s">
        <v>8871</v>
      </c>
      <c r="L477" s="106">
        <v>23481</v>
      </c>
      <c r="M477">
        <v>13023871</v>
      </c>
      <c r="N477" t="s">
        <v>996</v>
      </c>
      <c r="O477" t="s">
        <v>12</v>
      </c>
      <c r="P477" t="s">
        <v>997</v>
      </c>
      <c r="R477" s="109" t="str">
        <f>IF(OR(P477="SB",Q477="SB"),"SB",0)</f>
        <v>SB</v>
      </c>
      <c r="T477" s="110" t="s">
        <v>998</v>
      </c>
      <c r="V477" s="113" t="str">
        <f>IF(AND(I477&gt;=10000,I477&lt;=19900),"Praha",(IF(AND(I477&gt;=25001,I477&lt;=29501),"Středočeský kraj",(IF(AND(I477&gt;=30100,I477&lt;=34972),"Středočeský kraj",(IF(AND(I477&gt;=35002,I477&lt;=36271),"Karlovarský kraj",(IF(AND(I477&gt;=37001,I477&lt;=39201),"Jihočeský kraj",(IF(AND(I477&gt;=39701,I477&lt;=39901),"Jihočeský kraj",(IF(AND(I477&gt;=39301,I477&lt;=39601),"Kraj Vysočina",(IF(AND(I477&gt;=58001,I477&lt;=59501),"Kraj Vysočina",(IF(AND(I477&gt;=67401,I477&lt;=67602),"Kraj Vysočina",(IF(AND(I477&gt;=40001,I477&lt;=44101),"Ústecký kraj",(IF(AND(I477&gt;=46001,I477&lt;=47201),"Liberecký kraj",(IF(AND(I477&gt;=51202,I477&lt;=51401),"Liberecký kraj",(IF(AND(I477&gt;=53002,I477&lt;=53976),"Pardubický kraj",(IF(AND(I477&gt;=56002,I477&lt;=57201),"Pardubický kraj",(IF(AND(I477&gt;=60200,I477&lt;=67201),"Jihomoravský kraj",(IF(AND(I477&gt;=67801,I477&lt;=68501),"Jihomoravský kraj",(IF(AND(I477&gt;=69002,I477&lt;=69801),"Jihomoravský kraj",(IF(AND(I477&gt;=68601,I477&lt;=68801),"Zlínský kraj",(IF(AND(I477&gt;=75501,I477&lt;=76901),"Zlínský kraj",(IF(AND(I477&gt;=70030,I477&lt;=74901),"Moravskoslezský kraj",(IF(AND(I477&gt;=75000,I477&lt;=75368),"Olomoucký kraj",(IF(AND(I477&gt;=77200,I477&lt;=79862),"Olomoucký kraj",(IF(AND(I477&gt;=50011,I477&lt;=50301),"Královéhradecký kraj",(IF(AND(I477&gt;=54301,I477&lt;=54303),"Královéhradecký kraj","0")))))))))))))))))))))))))))))))))))))))))))))))</f>
        <v>Praha</v>
      </c>
      <c r="AB477" t="s">
        <v>998</v>
      </c>
      <c r="AD477" t="s">
        <v>998</v>
      </c>
      <c r="AE477" t="s">
        <v>998</v>
      </c>
      <c r="AF477" t="s">
        <v>998</v>
      </c>
      <c r="AG477" s="107">
        <v>0</v>
      </c>
      <c r="AH477" s="107">
        <v>0</v>
      </c>
      <c r="AI477" s="107">
        <v>0</v>
      </c>
      <c r="AJ477" t="s">
        <v>1012</v>
      </c>
    </row>
    <row r="478" spans="1:37" x14ac:dyDescent="0.45">
      <c r="A478" t="s">
        <v>2519</v>
      </c>
      <c r="B478" t="s">
        <v>9825</v>
      </c>
      <c r="C478" t="s">
        <v>1002</v>
      </c>
      <c r="D478" t="s">
        <v>9826</v>
      </c>
      <c r="E478" t="s">
        <v>992</v>
      </c>
      <c r="F478" t="s">
        <v>9827</v>
      </c>
      <c r="G478">
        <v>651</v>
      </c>
      <c r="H478" t="s">
        <v>1057</v>
      </c>
      <c r="I478">
        <v>14200</v>
      </c>
      <c r="K478" t="s">
        <v>9828</v>
      </c>
      <c r="L478" s="106">
        <v>30487</v>
      </c>
      <c r="M478">
        <v>12968806</v>
      </c>
      <c r="N478" t="s">
        <v>996</v>
      </c>
      <c r="O478" t="s">
        <v>12</v>
      </c>
      <c r="P478" t="s">
        <v>997</v>
      </c>
      <c r="R478" s="109" t="str">
        <f>IF(OR(P478="SB",Q478="SB"),"SB",0)</f>
        <v>SB</v>
      </c>
      <c r="T478" s="110" t="s">
        <v>998</v>
      </c>
      <c r="V478" s="113" t="str">
        <f>IF(AND(I478&gt;=10000,I478&lt;=19900),"Praha",(IF(AND(I478&gt;=25001,I478&lt;=29501),"Středočeský kraj",(IF(AND(I478&gt;=30100,I478&lt;=34972),"Středočeský kraj",(IF(AND(I478&gt;=35002,I478&lt;=36271),"Karlovarský kraj",(IF(AND(I478&gt;=37001,I478&lt;=39201),"Jihočeský kraj",(IF(AND(I478&gt;=39701,I478&lt;=39901),"Jihočeský kraj",(IF(AND(I478&gt;=39301,I478&lt;=39601),"Kraj Vysočina",(IF(AND(I478&gt;=58001,I478&lt;=59501),"Kraj Vysočina",(IF(AND(I478&gt;=67401,I478&lt;=67602),"Kraj Vysočina",(IF(AND(I478&gt;=40001,I478&lt;=44101),"Ústecký kraj",(IF(AND(I478&gt;=46001,I478&lt;=47201),"Liberecký kraj",(IF(AND(I478&gt;=51202,I478&lt;=51401),"Liberecký kraj",(IF(AND(I478&gt;=53002,I478&lt;=53976),"Pardubický kraj",(IF(AND(I478&gt;=56002,I478&lt;=57201),"Pardubický kraj",(IF(AND(I478&gt;=60200,I478&lt;=67201),"Jihomoravský kraj",(IF(AND(I478&gt;=67801,I478&lt;=68501),"Jihomoravský kraj",(IF(AND(I478&gt;=69002,I478&lt;=69801),"Jihomoravský kraj",(IF(AND(I478&gt;=68601,I478&lt;=68801),"Zlínský kraj",(IF(AND(I478&gt;=75501,I478&lt;=76901),"Zlínský kraj",(IF(AND(I478&gt;=70030,I478&lt;=74901),"Moravskoslezský kraj",(IF(AND(I478&gt;=75000,I478&lt;=75368),"Olomoucký kraj",(IF(AND(I478&gt;=77200,I478&lt;=79862),"Olomoucký kraj",(IF(AND(I478&gt;=50011,I478&lt;=50301),"Královéhradecký kraj",(IF(AND(I478&gt;=54301,I478&lt;=54303),"Královéhradecký kraj","0")))))))))))))))))))))))))))))))))))))))))))))))</f>
        <v>Praha</v>
      </c>
      <c r="AB478" t="s">
        <v>998</v>
      </c>
      <c r="AD478" t="s">
        <v>998</v>
      </c>
      <c r="AE478" t="s">
        <v>998</v>
      </c>
      <c r="AF478" t="s">
        <v>998</v>
      </c>
      <c r="AG478" s="107">
        <v>0</v>
      </c>
      <c r="AH478" s="107">
        <v>0</v>
      </c>
      <c r="AI478" s="107">
        <v>0</v>
      </c>
      <c r="AJ478" t="s">
        <v>1012</v>
      </c>
    </row>
    <row r="479" spans="1:37" x14ac:dyDescent="0.45">
      <c r="A479" t="s">
        <v>1197</v>
      </c>
      <c r="B479" t="s">
        <v>14715</v>
      </c>
      <c r="C479" t="s">
        <v>1002</v>
      </c>
      <c r="D479" t="s">
        <v>14716</v>
      </c>
      <c r="E479" t="s">
        <v>992</v>
      </c>
      <c r="F479" t="s">
        <v>14717</v>
      </c>
      <c r="G479">
        <v>930</v>
      </c>
      <c r="H479" t="s">
        <v>1057</v>
      </c>
      <c r="I479">
        <v>14200</v>
      </c>
      <c r="K479" t="s">
        <v>14718</v>
      </c>
      <c r="L479" s="106">
        <v>41873</v>
      </c>
      <c r="M479">
        <v>16025922</v>
      </c>
      <c r="N479" t="s">
        <v>1757</v>
      </c>
      <c r="O479" t="s">
        <v>1010</v>
      </c>
      <c r="P479" t="s">
        <v>997</v>
      </c>
      <c r="R479" s="109" t="str">
        <f>IF(OR(P479="SB",Q479="SB"),"SB",0)</f>
        <v>SB</v>
      </c>
      <c r="T479" s="110" t="s">
        <v>998</v>
      </c>
      <c r="V479" s="113" t="str">
        <f>IF(AND(I479&gt;=10000,I479&lt;=19900),"Praha",(IF(AND(I479&gt;=25001,I479&lt;=29501),"Středočeský kraj",(IF(AND(I479&gt;=30100,I479&lt;=34972),"Středočeský kraj",(IF(AND(I479&gt;=35002,I479&lt;=36271),"Karlovarský kraj",(IF(AND(I479&gt;=37001,I479&lt;=39201),"Jihočeský kraj",(IF(AND(I479&gt;=39701,I479&lt;=39901),"Jihočeský kraj",(IF(AND(I479&gt;=39301,I479&lt;=39601),"Kraj Vysočina",(IF(AND(I479&gt;=58001,I479&lt;=59501),"Kraj Vysočina",(IF(AND(I479&gt;=67401,I479&lt;=67602),"Kraj Vysočina",(IF(AND(I479&gt;=40001,I479&lt;=44101),"Ústecký kraj",(IF(AND(I479&gt;=46001,I479&lt;=47201),"Liberecký kraj",(IF(AND(I479&gt;=51202,I479&lt;=51401),"Liberecký kraj",(IF(AND(I479&gt;=53002,I479&lt;=53976),"Pardubický kraj",(IF(AND(I479&gt;=56002,I479&lt;=57201),"Pardubický kraj",(IF(AND(I479&gt;=60200,I479&lt;=67201),"Jihomoravský kraj",(IF(AND(I479&gt;=67801,I479&lt;=68501),"Jihomoravský kraj",(IF(AND(I479&gt;=69002,I479&lt;=69801),"Jihomoravský kraj",(IF(AND(I479&gt;=68601,I479&lt;=68801),"Zlínský kraj",(IF(AND(I479&gt;=75501,I479&lt;=76901),"Zlínský kraj",(IF(AND(I479&gt;=70030,I479&lt;=74901),"Moravskoslezský kraj",(IF(AND(I479&gt;=75000,I479&lt;=75368),"Olomoucký kraj",(IF(AND(I479&gt;=77200,I479&lt;=79862),"Olomoucký kraj",(IF(AND(I479&gt;=50011,I479&lt;=50301),"Královéhradecký kraj",(IF(AND(I479&gt;=54301,I479&lt;=54303),"Královéhradecký kraj","0")))))))))))))))))))))))))))))))))))))))))))))))</f>
        <v>Praha</v>
      </c>
      <c r="AB479" t="s">
        <v>998</v>
      </c>
      <c r="AD479" t="s">
        <v>998</v>
      </c>
      <c r="AE479" t="s">
        <v>998</v>
      </c>
      <c r="AF479" t="s">
        <v>998</v>
      </c>
      <c r="AG479" s="107">
        <v>0</v>
      </c>
      <c r="AH479" s="107">
        <v>0</v>
      </c>
      <c r="AI479" s="107">
        <v>0</v>
      </c>
      <c r="AJ479" t="s">
        <v>1012</v>
      </c>
    </row>
    <row r="480" spans="1:37" x14ac:dyDescent="0.45">
      <c r="A480" t="s">
        <v>1007</v>
      </c>
      <c r="B480" t="s">
        <v>16289</v>
      </c>
      <c r="C480" t="s">
        <v>990</v>
      </c>
      <c r="D480" t="s">
        <v>16290</v>
      </c>
      <c r="E480" t="s">
        <v>992</v>
      </c>
      <c r="F480" t="s">
        <v>16291</v>
      </c>
      <c r="G480">
        <v>1342</v>
      </c>
      <c r="H480" t="s">
        <v>1057</v>
      </c>
      <c r="I480">
        <v>14200</v>
      </c>
      <c r="K480" t="s">
        <v>16292</v>
      </c>
      <c r="L480" s="106">
        <v>31966</v>
      </c>
      <c r="M480">
        <v>13035995</v>
      </c>
      <c r="N480" t="s">
        <v>996</v>
      </c>
      <c r="O480" t="s">
        <v>12</v>
      </c>
      <c r="P480" t="s">
        <v>997</v>
      </c>
      <c r="R480" s="109" t="str">
        <f>IF(OR(P480="SB",Q480="SB"),"SB",0)</f>
        <v>SB</v>
      </c>
      <c r="T480" s="110" t="s">
        <v>998</v>
      </c>
      <c r="V480" s="113" t="str">
        <f>IF(AND(I480&gt;=10000,I480&lt;=19900),"Praha",(IF(AND(I480&gt;=25001,I480&lt;=29501),"Středočeský kraj",(IF(AND(I480&gt;=30100,I480&lt;=34972),"Středočeský kraj",(IF(AND(I480&gt;=35002,I480&lt;=36271),"Karlovarský kraj",(IF(AND(I480&gt;=37001,I480&lt;=39201),"Jihočeský kraj",(IF(AND(I480&gt;=39701,I480&lt;=39901),"Jihočeský kraj",(IF(AND(I480&gt;=39301,I480&lt;=39601),"Kraj Vysočina",(IF(AND(I480&gt;=58001,I480&lt;=59501),"Kraj Vysočina",(IF(AND(I480&gt;=67401,I480&lt;=67602),"Kraj Vysočina",(IF(AND(I480&gt;=40001,I480&lt;=44101),"Ústecký kraj",(IF(AND(I480&gt;=46001,I480&lt;=47201),"Liberecký kraj",(IF(AND(I480&gt;=51202,I480&lt;=51401),"Liberecký kraj",(IF(AND(I480&gt;=53002,I480&lt;=53976),"Pardubický kraj",(IF(AND(I480&gt;=56002,I480&lt;=57201),"Pardubický kraj",(IF(AND(I480&gt;=60200,I480&lt;=67201),"Jihomoravský kraj",(IF(AND(I480&gt;=67801,I480&lt;=68501),"Jihomoravský kraj",(IF(AND(I480&gt;=69002,I480&lt;=69801),"Jihomoravský kraj",(IF(AND(I480&gt;=68601,I480&lt;=68801),"Zlínský kraj",(IF(AND(I480&gt;=75501,I480&lt;=76901),"Zlínský kraj",(IF(AND(I480&gt;=70030,I480&lt;=74901),"Moravskoslezský kraj",(IF(AND(I480&gt;=75000,I480&lt;=75368),"Olomoucký kraj",(IF(AND(I480&gt;=77200,I480&lt;=79862),"Olomoucký kraj",(IF(AND(I480&gt;=50011,I480&lt;=50301),"Královéhradecký kraj",(IF(AND(I480&gt;=54301,I480&lt;=54303),"Královéhradecký kraj","0")))))))))))))))))))))))))))))))))))))))))))))))</f>
        <v>Praha</v>
      </c>
      <c r="AB480" t="s">
        <v>998</v>
      </c>
      <c r="AD480" t="s">
        <v>998</v>
      </c>
      <c r="AE480" t="s">
        <v>998</v>
      </c>
      <c r="AF480" t="s">
        <v>998</v>
      </c>
      <c r="AG480" s="107">
        <v>0</v>
      </c>
      <c r="AH480" s="107">
        <v>0</v>
      </c>
      <c r="AI480" s="107">
        <v>0</v>
      </c>
      <c r="AJ480" t="s">
        <v>1012</v>
      </c>
    </row>
    <row r="481" spans="1:37" x14ac:dyDescent="0.45">
      <c r="A481" t="s">
        <v>14779</v>
      </c>
      <c r="B481" t="s">
        <v>16703</v>
      </c>
      <c r="C481" t="s">
        <v>990</v>
      </c>
      <c r="D481" t="s">
        <v>16704</v>
      </c>
      <c r="E481" t="s">
        <v>992</v>
      </c>
      <c r="F481" t="s">
        <v>7719</v>
      </c>
      <c r="G481">
        <v>2164</v>
      </c>
      <c r="H481" t="s">
        <v>1057</v>
      </c>
      <c r="I481">
        <v>14200</v>
      </c>
      <c r="K481" t="s">
        <v>16705</v>
      </c>
      <c r="L481" s="106">
        <v>26703</v>
      </c>
      <c r="M481">
        <v>12977694</v>
      </c>
      <c r="N481" t="s">
        <v>996</v>
      </c>
      <c r="O481" t="s">
        <v>12</v>
      </c>
      <c r="P481" t="s">
        <v>997</v>
      </c>
      <c r="R481" s="109" t="str">
        <f>IF(OR(P481="SB",Q481="SB"),"SB",0)</f>
        <v>SB</v>
      </c>
      <c r="T481" s="110" t="s">
        <v>998</v>
      </c>
      <c r="V481" s="113" t="str">
        <f>IF(AND(I481&gt;=10000,I481&lt;=19900),"Praha",(IF(AND(I481&gt;=25001,I481&lt;=29501),"Středočeský kraj",(IF(AND(I481&gt;=30100,I481&lt;=34972),"Středočeský kraj",(IF(AND(I481&gt;=35002,I481&lt;=36271),"Karlovarský kraj",(IF(AND(I481&gt;=37001,I481&lt;=39201),"Jihočeský kraj",(IF(AND(I481&gt;=39701,I481&lt;=39901),"Jihočeský kraj",(IF(AND(I481&gt;=39301,I481&lt;=39601),"Kraj Vysočina",(IF(AND(I481&gt;=58001,I481&lt;=59501),"Kraj Vysočina",(IF(AND(I481&gt;=67401,I481&lt;=67602),"Kraj Vysočina",(IF(AND(I481&gt;=40001,I481&lt;=44101),"Ústecký kraj",(IF(AND(I481&gt;=46001,I481&lt;=47201),"Liberecký kraj",(IF(AND(I481&gt;=51202,I481&lt;=51401),"Liberecký kraj",(IF(AND(I481&gt;=53002,I481&lt;=53976),"Pardubický kraj",(IF(AND(I481&gt;=56002,I481&lt;=57201),"Pardubický kraj",(IF(AND(I481&gt;=60200,I481&lt;=67201),"Jihomoravský kraj",(IF(AND(I481&gt;=67801,I481&lt;=68501),"Jihomoravský kraj",(IF(AND(I481&gt;=69002,I481&lt;=69801),"Jihomoravský kraj",(IF(AND(I481&gt;=68601,I481&lt;=68801),"Zlínský kraj",(IF(AND(I481&gt;=75501,I481&lt;=76901),"Zlínský kraj",(IF(AND(I481&gt;=70030,I481&lt;=74901),"Moravskoslezský kraj",(IF(AND(I481&gt;=75000,I481&lt;=75368),"Olomoucký kraj",(IF(AND(I481&gt;=77200,I481&lt;=79862),"Olomoucký kraj",(IF(AND(I481&gt;=50011,I481&lt;=50301),"Královéhradecký kraj",(IF(AND(I481&gt;=54301,I481&lt;=54303),"Královéhradecký kraj","0")))))))))))))))))))))))))))))))))))))))))))))))</f>
        <v>Praha</v>
      </c>
      <c r="AB481" t="s">
        <v>998</v>
      </c>
      <c r="AD481" t="s">
        <v>998</v>
      </c>
      <c r="AE481" t="s">
        <v>998</v>
      </c>
      <c r="AF481" t="s">
        <v>998</v>
      </c>
      <c r="AG481" s="107">
        <v>0</v>
      </c>
      <c r="AH481" s="107">
        <v>0</v>
      </c>
      <c r="AI481" s="107">
        <v>0</v>
      </c>
      <c r="AJ481" t="s">
        <v>1012</v>
      </c>
    </row>
    <row r="482" spans="1:37" x14ac:dyDescent="0.45">
      <c r="A482" t="s">
        <v>1469</v>
      </c>
      <c r="B482" t="s">
        <v>17432</v>
      </c>
      <c r="C482" t="s">
        <v>1002</v>
      </c>
      <c r="D482" t="s">
        <v>17433</v>
      </c>
      <c r="E482" t="s">
        <v>992</v>
      </c>
      <c r="F482" t="s">
        <v>17434</v>
      </c>
      <c r="G482">
        <v>485</v>
      </c>
      <c r="H482" t="s">
        <v>1057</v>
      </c>
      <c r="I482">
        <v>14200</v>
      </c>
      <c r="K482" t="s">
        <v>17435</v>
      </c>
      <c r="L482" s="106">
        <v>26604</v>
      </c>
      <c r="M482">
        <v>13039029</v>
      </c>
      <c r="N482" t="s">
        <v>996</v>
      </c>
      <c r="O482" t="s">
        <v>12</v>
      </c>
      <c r="P482" t="s">
        <v>997</v>
      </c>
      <c r="R482" s="109" t="str">
        <f>IF(OR(P482="SB",Q482="SB"),"SB",0)</f>
        <v>SB</v>
      </c>
      <c r="T482" s="110" t="s">
        <v>998</v>
      </c>
      <c r="V482" s="113" t="str">
        <f>IF(AND(I482&gt;=10000,I482&lt;=19900),"Praha",(IF(AND(I482&gt;=25001,I482&lt;=29501),"Středočeský kraj",(IF(AND(I482&gt;=30100,I482&lt;=34972),"Středočeský kraj",(IF(AND(I482&gt;=35002,I482&lt;=36271),"Karlovarský kraj",(IF(AND(I482&gt;=37001,I482&lt;=39201),"Jihočeský kraj",(IF(AND(I482&gt;=39701,I482&lt;=39901),"Jihočeský kraj",(IF(AND(I482&gt;=39301,I482&lt;=39601),"Kraj Vysočina",(IF(AND(I482&gt;=58001,I482&lt;=59501),"Kraj Vysočina",(IF(AND(I482&gt;=67401,I482&lt;=67602),"Kraj Vysočina",(IF(AND(I482&gt;=40001,I482&lt;=44101),"Ústecký kraj",(IF(AND(I482&gt;=46001,I482&lt;=47201),"Liberecký kraj",(IF(AND(I482&gt;=51202,I482&lt;=51401),"Liberecký kraj",(IF(AND(I482&gt;=53002,I482&lt;=53976),"Pardubický kraj",(IF(AND(I482&gt;=56002,I482&lt;=57201),"Pardubický kraj",(IF(AND(I482&gt;=60200,I482&lt;=67201),"Jihomoravský kraj",(IF(AND(I482&gt;=67801,I482&lt;=68501),"Jihomoravský kraj",(IF(AND(I482&gt;=69002,I482&lt;=69801),"Jihomoravský kraj",(IF(AND(I482&gt;=68601,I482&lt;=68801),"Zlínský kraj",(IF(AND(I482&gt;=75501,I482&lt;=76901),"Zlínský kraj",(IF(AND(I482&gt;=70030,I482&lt;=74901),"Moravskoslezský kraj",(IF(AND(I482&gt;=75000,I482&lt;=75368),"Olomoucký kraj",(IF(AND(I482&gt;=77200,I482&lt;=79862),"Olomoucký kraj",(IF(AND(I482&gt;=50011,I482&lt;=50301),"Královéhradecký kraj",(IF(AND(I482&gt;=54301,I482&lt;=54303),"Královéhradecký kraj","0")))))))))))))))))))))))))))))))))))))))))))))))</f>
        <v>Praha</v>
      </c>
      <c r="AB482" t="s">
        <v>998</v>
      </c>
      <c r="AD482" t="s">
        <v>998</v>
      </c>
      <c r="AE482" t="s">
        <v>998</v>
      </c>
      <c r="AF482" t="s">
        <v>998</v>
      </c>
      <c r="AG482" s="107">
        <v>0</v>
      </c>
      <c r="AH482" s="107">
        <v>0</v>
      </c>
      <c r="AI482" s="107">
        <v>0</v>
      </c>
      <c r="AJ482" t="s">
        <v>1012</v>
      </c>
    </row>
    <row r="483" spans="1:37" x14ac:dyDescent="0.45">
      <c r="A483" t="s">
        <v>1007</v>
      </c>
      <c r="B483" t="s">
        <v>17711</v>
      </c>
      <c r="C483" t="s">
        <v>990</v>
      </c>
      <c r="D483" t="s">
        <v>17712</v>
      </c>
      <c r="E483" t="s">
        <v>992</v>
      </c>
      <c r="F483" t="s">
        <v>14917</v>
      </c>
      <c r="G483">
        <v>2198</v>
      </c>
      <c r="H483" t="s">
        <v>1057</v>
      </c>
      <c r="I483">
        <v>14200</v>
      </c>
      <c r="K483" t="s">
        <v>17713</v>
      </c>
      <c r="L483" s="106">
        <v>32872</v>
      </c>
      <c r="M483">
        <v>12980728</v>
      </c>
      <c r="N483" t="s">
        <v>996</v>
      </c>
      <c r="O483" t="s">
        <v>12</v>
      </c>
      <c r="P483" t="s">
        <v>997</v>
      </c>
      <c r="R483" s="109" t="str">
        <f>IF(OR(P483="SB",Q483="SB"),"SB",0)</f>
        <v>SB</v>
      </c>
      <c r="T483" s="110" t="s">
        <v>998</v>
      </c>
      <c r="V483" s="113" t="str">
        <f>IF(AND(I483&gt;=10000,I483&lt;=19900),"Praha",(IF(AND(I483&gt;=25001,I483&lt;=29501),"Středočeský kraj",(IF(AND(I483&gt;=30100,I483&lt;=34972),"Středočeský kraj",(IF(AND(I483&gt;=35002,I483&lt;=36271),"Karlovarský kraj",(IF(AND(I483&gt;=37001,I483&lt;=39201),"Jihočeský kraj",(IF(AND(I483&gt;=39701,I483&lt;=39901),"Jihočeský kraj",(IF(AND(I483&gt;=39301,I483&lt;=39601),"Kraj Vysočina",(IF(AND(I483&gt;=58001,I483&lt;=59501),"Kraj Vysočina",(IF(AND(I483&gt;=67401,I483&lt;=67602),"Kraj Vysočina",(IF(AND(I483&gt;=40001,I483&lt;=44101),"Ústecký kraj",(IF(AND(I483&gt;=46001,I483&lt;=47201),"Liberecký kraj",(IF(AND(I483&gt;=51202,I483&lt;=51401),"Liberecký kraj",(IF(AND(I483&gt;=53002,I483&lt;=53976),"Pardubický kraj",(IF(AND(I483&gt;=56002,I483&lt;=57201),"Pardubický kraj",(IF(AND(I483&gt;=60200,I483&lt;=67201),"Jihomoravský kraj",(IF(AND(I483&gt;=67801,I483&lt;=68501),"Jihomoravský kraj",(IF(AND(I483&gt;=69002,I483&lt;=69801),"Jihomoravský kraj",(IF(AND(I483&gt;=68601,I483&lt;=68801),"Zlínský kraj",(IF(AND(I483&gt;=75501,I483&lt;=76901),"Zlínský kraj",(IF(AND(I483&gt;=70030,I483&lt;=74901),"Moravskoslezský kraj",(IF(AND(I483&gt;=75000,I483&lt;=75368),"Olomoucký kraj",(IF(AND(I483&gt;=77200,I483&lt;=79862),"Olomoucký kraj",(IF(AND(I483&gt;=50011,I483&lt;=50301),"Královéhradecký kraj",(IF(AND(I483&gt;=54301,I483&lt;=54303),"Královéhradecký kraj","0")))))))))))))))))))))))))))))))))))))))))))))))</f>
        <v>Praha</v>
      </c>
      <c r="AB483" t="s">
        <v>998</v>
      </c>
      <c r="AD483" t="s">
        <v>998</v>
      </c>
      <c r="AE483" t="s">
        <v>998</v>
      </c>
      <c r="AF483" t="s">
        <v>998</v>
      </c>
      <c r="AG483" s="107">
        <v>0</v>
      </c>
      <c r="AH483" s="107">
        <v>0</v>
      </c>
      <c r="AI483" s="107">
        <v>0</v>
      </c>
      <c r="AJ483" t="s">
        <v>1012</v>
      </c>
    </row>
    <row r="484" spans="1:37" x14ac:dyDescent="0.45">
      <c r="A484" t="s">
        <v>1124</v>
      </c>
      <c r="B484" t="s">
        <v>18342</v>
      </c>
      <c r="C484" t="s">
        <v>990</v>
      </c>
      <c r="D484" t="s">
        <v>18345</v>
      </c>
      <c r="E484" t="s">
        <v>992</v>
      </c>
      <c r="F484" t="s">
        <v>10108</v>
      </c>
      <c r="G484">
        <v>3093</v>
      </c>
      <c r="H484" t="s">
        <v>18346</v>
      </c>
      <c r="I484">
        <v>14200</v>
      </c>
      <c r="K484" t="s">
        <v>18347</v>
      </c>
      <c r="L484" s="106">
        <v>30765</v>
      </c>
      <c r="M484">
        <v>13060954</v>
      </c>
      <c r="N484" t="s">
        <v>996</v>
      </c>
      <c r="O484" t="s">
        <v>12</v>
      </c>
      <c r="P484" t="s">
        <v>997</v>
      </c>
      <c r="R484" s="109" t="str">
        <f>IF(OR(P484="SB",Q484="SB"),"SB",0)</f>
        <v>SB</v>
      </c>
      <c r="T484" s="110" t="s">
        <v>998</v>
      </c>
      <c r="V484" s="113" t="str">
        <f>IF(AND(I484&gt;=10000,I484&lt;=19900),"Praha",(IF(AND(I484&gt;=25001,I484&lt;=29501),"Středočeský kraj",(IF(AND(I484&gt;=30100,I484&lt;=34972),"Středočeský kraj",(IF(AND(I484&gt;=35002,I484&lt;=36271),"Karlovarský kraj",(IF(AND(I484&gt;=37001,I484&lt;=39201),"Jihočeský kraj",(IF(AND(I484&gt;=39701,I484&lt;=39901),"Jihočeský kraj",(IF(AND(I484&gt;=39301,I484&lt;=39601),"Kraj Vysočina",(IF(AND(I484&gt;=58001,I484&lt;=59501),"Kraj Vysočina",(IF(AND(I484&gt;=67401,I484&lt;=67602),"Kraj Vysočina",(IF(AND(I484&gt;=40001,I484&lt;=44101),"Ústecký kraj",(IF(AND(I484&gt;=46001,I484&lt;=47201),"Liberecký kraj",(IF(AND(I484&gt;=51202,I484&lt;=51401),"Liberecký kraj",(IF(AND(I484&gt;=53002,I484&lt;=53976),"Pardubický kraj",(IF(AND(I484&gt;=56002,I484&lt;=57201),"Pardubický kraj",(IF(AND(I484&gt;=60200,I484&lt;=67201),"Jihomoravský kraj",(IF(AND(I484&gt;=67801,I484&lt;=68501),"Jihomoravský kraj",(IF(AND(I484&gt;=69002,I484&lt;=69801),"Jihomoravský kraj",(IF(AND(I484&gt;=68601,I484&lt;=68801),"Zlínský kraj",(IF(AND(I484&gt;=75501,I484&lt;=76901),"Zlínský kraj",(IF(AND(I484&gt;=70030,I484&lt;=74901),"Moravskoslezský kraj",(IF(AND(I484&gt;=75000,I484&lt;=75368),"Olomoucký kraj",(IF(AND(I484&gt;=77200,I484&lt;=79862),"Olomoucký kraj",(IF(AND(I484&gt;=50011,I484&lt;=50301),"Královéhradecký kraj",(IF(AND(I484&gt;=54301,I484&lt;=54303),"Královéhradecký kraj","0")))))))))))))))))))))))))))))))))))))))))))))))</f>
        <v>Praha</v>
      </c>
      <c r="AB484" t="s">
        <v>998</v>
      </c>
      <c r="AD484" t="s">
        <v>998</v>
      </c>
      <c r="AE484" t="s">
        <v>998</v>
      </c>
      <c r="AF484" t="s">
        <v>998</v>
      </c>
      <c r="AG484" s="107">
        <v>0</v>
      </c>
      <c r="AH484" s="107">
        <v>0</v>
      </c>
      <c r="AI484" s="107">
        <v>0</v>
      </c>
      <c r="AJ484" t="s">
        <v>1012</v>
      </c>
    </row>
    <row r="485" spans="1:37" x14ac:dyDescent="0.45">
      <c r="A485" t="s">
        <v>13938</v>
      </c>
      <c r="B485" t="s">
        <v>18880</v>
      </c>
      <c r="C485" t="s">
        <v>1002</v>
      </c>
      <c r="D485" t="s">
        <v>18884</v>
      </c>
      <c r="E485" t="s">
        <v>992</v>
      </c>
      <c r="F485" t="s">
        <v>9588</v>
      </c>
      <c r="G485">
        <v>12</v>
      </c>
      <c r="H485" t="s">
        <v>1057</v>
      </c>
      <c r="I485">
        <v>14200</v>
      </c>
      <c r="K485" t="s">
        <v>18885</v>
      </c>
      <c r="L485" s="106">
        <v>19821</v>
      </c>
      <c r="M485">
        <v>13057116</v>
      </c>
      <c r="N485" t="s">
        <v>996</v>
      </c>
      <c r="O485" t="s">
        <v>12</v>
      </c>
      <c r="P485" t="s">
        <v>997</v>
      </c>
      <c r="R485" s="109" t="str">
        <f>IF(OR(P485="SB",Q485="SB"),"SB",0)</f>
        <v>SB</v>
      </c>
      <c r="T485" s="110" t="s">
        <v>998</v>
      </c>
      <c r="V485" s="113" t="str">
        <f>IF(AND(I485&gt;=10000,I485&lt;=19900),"Praha",(IF(AND(I485&gt;=25001,I485&lt;=29501),"Středočeský kraj",(IF(AND(I485&gt;=30100,I485&lt;=34972),"Středočeský kraj",(IF(AND(I485&gt;=35002,I485&lt;=36271),"Karlovarský kraj",(IF(AND(I485&gt;=37001,I485&lt;=39201),"Jihočeský kraj",(IF(AND(I485&gt;=39701,I485&lt;=39901),"Jihočeský kraj",(IF(AND(I485&gt;=39301,I485&lt;=39601),"Kraj Vysočina",(IF(AND(I485&gt;=58001,I485&lt;=59501),"Kraj Vysočina",(IF(AND(I485&gt;=67401,I485&lt;=67602),"Kraj Vysočina",(IF(AND(I485&gt;=40001,I485&lt;=44101),"Ústecký kraj",(IF(AND(I485&gt;=46001,I485&lt;=47201),"Liberecký kraj",(IF(AND(I485&gt;=51202,I485&lt;=51401),"Liberecký kraj",(IF(AND(I485&gt;=53002,I485&lt;=53976),"Pardubický kraj",(IF(AND(I485&gt;=56002,I485&lt;=57201),"Pardubický kraj",(IF(AND(I485&gt;=60200,I485&lt;=67201),"Jihomoravský kraj",(IF(AND(I485&gt;=67801,I485&lt;=68501),"Jihomoravský kraj",(IF(AND(I485&gt;=69002,I485&lt;=69801),"Jihomoravský kraj",(IF(AND(I485&gt;=68601,I485&lt;=68801),"Zlínský kraj",(IF(AND(I485&gt;=75501,I485&lt;=76901),"Zlínský kraj",(IF(AND(I485&gt;=70030,I485&lt;=74901),"Moravskoslezský kraj",(IF(AND(I485&gt;=75000,I485&lt;=75368),"Olomoucký kraj",(IF(AND(I485&gt;=77200,I485&lt;=79862),"Olomoucký kraj",(IF(AND(I485&gt;=50011,I485&lt;=50301),"Královéhradecký kraj",(IF(AND(I485&gt;=54301,I485&lt;=54303),"Královéhradecký kraj","0")))))))))))))))))))))))))))))))))))))))))))))))</f>
        <v>Praha</v>
      </c>
      <c r="AB485" t="s">
        <v>998</v>
      </c>
      <c r="AD485" t="s">
        <v>998</v>
      </c>
      <c r="AE485" t="s">
        <v>998</v>
      </c>
      <c r="AF485" t="s">
        <v>998</v>
      </c>
      <c r="AG485" s="107">
        <v>0</v>
      </c>
      <c r="AH485" s="107">
        <v>0</v>
      </c>
      <c r="AI485" s="107">
        <v>0</v>
      </c>
      <c r="AJ485" t="s">
        <v>1012</v>
      </c>
    </row>
    <row r="486" spans="1:37" x14ac:dyDescent="0.45">
      <c r="A486" t="s">
        <v>1220</v>
      </c>
      <c r="B486" t="s">
        <v>19248</v>
      </c>
      <c r="C486" t="s">
        <v>1002</v>
      </c>
      <c r="D486" t="s">
        <v>19249</v>
      </c>
      <c r="E486" t="s">
        <v>992</v>
      </c>
      <c r="F486" t="s">
        <v>1245</v>
      </c>
      <c r="G486">
        <v>964</v>
      </c>
      <c r="H486" t="s">
        <v>12</v>
      </c>
      <c r="I486">
        <v>14200</v>
      </c>
      <c r="K486" t="s">
        <v>19250</v>
      </c>
      <c r="L486" s="106">
        <v>26738</v>
      </c>
      <c r="M486">
        <v>13024174</v>
      </c>
      <c r="N486" t="s">
        <v>996</v>
      </c>
      <c r="O486" t="s">
        <v>12</v>
      </c>
      <c r="P486" t="s">
        <v>997</v>
      </c>
      <c r="R486" s="109" t="str">
        <f>IF(OR(P486="SB",Q486="SB"),"SB",0)</f>
        <v>SB</v>
      </c>
      <c r="T486" s="110" t="s">
        <v>998</v>
      </c>
      <c r="V486" s="113" t="str">
        <f>IF(AND(I486&gt;=10000,I486&lt;=19900),"Praha",(IF(AND(I486&gt;=25001,I486&lt;=29501),"Středočeský kraj",(IF(AND(I486&gt;=30100,I486&lt;=34972),"Středočeský kraj",(IF(AND(I486&gt;=35002,I486&lt;=36271),"Karlovarský kraj",(IF(AND(I486&gt;=37001,I486&lt;=39201),"Jihočeský kraj",(IF(AND(I486&gt;=39701,I486&lt;=39901),"Jihočeský kraj",(IF(AND(I486&gt;=39301,I486&lt;=39601),"Kraj Vysočina",(IF(AND(I486&gt;=58001,I486&lt;=59501),"Kraj Vysočina",(IF(AND(I486&gt;=67401,I486&lt;=67602),"Kraj Vysočina",(IF(AND(I486&gt;=40001,I486&lt;=44101),"Ústecký kraj",(IF(AND(I486&gt;=46001,I486&lt;=47201),"Liberecký kraj",(IF(AND(I486&gt;=51202,I486&lt;=51401),"Liberecký kraj",(IF(AND(I486&gt;=53002,I486&lt;=53976),"Pardubický kraj",(IF(AND(I486&gt;=56002,I486&lt;=57201),"Pardubický kraj",(IF(AND(I486&gt;=60200,I486&lt;=67201),"Jihomoravský kraj",(IF(AND(I486&gt;=67801,I486&lt;=68501),"Jihomoravský kraj",(IF(AND(I486&gt;=69002,I486&lt;=69801),"Jihomoravský kraj",(IF(AND(I486&gt;=68601,I486&lt;=68801),"Zlínský kraj",(IF(AND(I486&gt;=75501,I486&lt;=76901),"Zlínský kraj",(IF(AND(I486&gt;=70030,I486&lt;=74901),"Moravskoslezský kraj",(IF(AND(I486&gt;=75000,I486&lt;=75368),"Olomoucký kraj",(IF(AND(I486&gt;=77200,I486&lt;=79862),"Olomoucký kraj",(IF(AND(I486&gt;=50011,I486&lt;=50301),"Královéhradecký kraj",(IF(AND(I486&gt;=54301,I486&lt;=54303),"Královéhradecký kraj","0")))))))))))))))))))))))))))))))))))))))))))))))</f>
        <v>Praha</v>
      </c>
      <c r="AB486" t="s">
        <v>998</v>
      </c>
      <c r="AD486" t="s">
        <v>998</v>
      </c>
      <c r="AE486" t="s">
        <v>998</v>
      </c>
      <c r="AF486" t="s">
        <v>998</v>
      </c>
      <c r="AG486" s="107">
        <v>0</v>
      </c>
      <c r="AH486" s="107">
        <v>0</v>
      </c>
      <c r="AI486" s="107">
        <v>0</v>
      </c>
      <c r="AJ486" t="s">
        <v>1012</v>
      </c>
    </row>
    <row r="487" spans="1:37" x14ac:dyDescent="0.45">
      <c r="A487" t="s">
        <v>1007</v>
      </c>
      <c r="B487" t="s">
        <v>17232</v>
      </c>
      <c r="C487" t="s">
        <v>990</v>
      </c>
      <c r="D487" t="s">
        <v>17239</v>
      </c>
      <c r="E487" t="s">
        <v>992</v>
      </c>
      <c r="F487" t="s">
        <v>17240</v>
      </c>
      <c r="G487">
        <v>691</v>
      </c>
      <c r="H487" t="s">
        <v>12</v>
      </c>
      <c r="I487">
        <v>14201</v>
      </c>
      <c r="J487">
        <v>736405385</v>
      </c>
      <c r="K487" t="s">
        <v>17241</v>
      </c>
      <c r="L487" s="106">
        <v>31397</v>
      </c>
      <c r="M487">
        <v>10588161</v>
      </c>
      <c r="N487" t="s">
        <v>996</v>
      </c>
      <c r="O487" t="s">
        <v>12</v>
      </c>
      <c r="P487" t="s">
        <v>997</v>
      </c>
      <c r="R487" s="109" t="str">
        <f>IF(OR(P487="SB",Q487="SB"),"SB",0)</f>
        <v>SB</v>
      </c>
      <c r="T487" s="110">
        <v>10585</v>
      </c>
      <c r="U487" t="s">
        <v>19633</v>
      </c>
      <c r="V487" s="113" t="str">
        <f>IF(AND(I487&gt;=10000,I487&lt;=19900),"Praha",(IF(AND(I487&gt;=25001,I487&lt;=29501),"Středočeský kraj",(IF(AND(I487&gt;=30100,I487&lt;=34972),"Středočeský kraj",(IF(AND(I487&gt;=35002,I487&lt;=36271),"Karlovarský kraj",(IF(AND(I487&gt;=37001,I487&lt;=39201),"Jihočeský kraj",(IF(AND(I487&gt;=39701,I487&lt;=39901),"Jihočeský kraj",(IF(AND(I487&gt;=39301,I487&lt;=39601),"Kraj Vysočina",(IF(AND(I487&gt;=58001,I487&lt;=59501),"Kraj Vysočina",(IF(AND(I487&gt;=67401,I487&lt;=67602),"Kraj Vysočina",(IF(AND(I487&gt;=40001,I487&lt;=44101),"Ústecký kraj",(IF(AND(I487&gt;=46001,I487&lt;=47201),"Liberecký kraj",(IF(AND(I487&gt;=51202,I487&lt;=51401),"Liberecký kraj",(IF(AND(I487&gt;=53002,I487&lt;=53976),"Pardubický kraj",(IF(AND(I487&gt;=56002,I487&lt;=57201),"Pardubický kraj",(IF(AND(I487&gt;=60200,I487&lt;=67201),"Jihomoravský kraj",(IF(AND(I487&gt;=67801,I487&lt;=68501),"Jihomoravský kraj",(IF(AND(I487&gt;=69002,I487&lt;=69801),"Jihomoravský kraj",(IF(AND(I487&gt;=68601,I487&lt;=68801),"Zlínský kraj",(IF(AND(I487&gt;=75501,I487&lt;=76901),"Zlínský kraj",(IF(AND(I487&gt;=70030,I487&lt;=74901),"Moravskoslezský kraj",(IF(AND(I487&gt;=75000,I487&lt;=75368),"Olomoucký kraj",(IF(AND(I487&gt;=77200,I487&lt;=79862),"Olomoucký kraj",(IF(AND(I487&gt;=50011,I487&lt;=50301),"Královéhradecký kraj",(IF(AND(I487&gt;=54301,I487&lt;=54303),"Královéhradecký kraj","0")))))))))))))))))))))))))))))))))))))))))))))))</f>
        <v>Praha</v>
      </c>
      <c r="AD487" t="s">
        <v>998</v>
      </c>
      <c r="AE487" t="s">
        <v>998</v>
      </c>
      <c r="AF487" t="s">
        <v>998</v>
      </c>
      <c r="AG487" s="107">
        <v>0</v>
      </c>
      <c r="AH487" s="107">
        <v>0</v>
      </c>
      <c r="AI487" s="107">
        <v>0</v>
      </c>
      <c r="AJ487" t="s">
        <v>1012</v>
      </c>
    </row>
    <row r="488" spans="1:37" x14ac:dyDescent="0.45">
      <c r="A488" t="s">
        <v>1161</v>
      </c>
      <c r="B488" t="s">
        <v>18152</v>
      </c>
      <c r="C488" t="s">
        <v>990</v>
      </c>
      <c r="D488" t="s">
        <v>18157</v>
      </c>
      <c r="E488" t="s">
        <v>992</v>
      </c>
      <c r="F488" t="s">
        <v>1867</v>
      </c>
      <c r="G488">
        <v>416</v>
      </c>
      <c r="H488" t="s">
        <v>12</v>
      </c>
      <c r="I488">
        <v>14201</v>
      </c>
      <c r="K488" t="s">
        <v>18158</v>
      </c>
      <c r="L488" s="106">
        <v>33572</v>
      </c>
      <c r="M488">
        <v>10894218</v>
      </c>
      <c r="N488" t="s">
        <v>996</v>
      </c>
      <c r="O488" t="s">
        <v>12</v>
      </c>
      <c r="P488" t="s">
        <v>997</v>
      </c>
      <c r="R488" s="109" t="str">
        <f>IF(OR(P488="SB",Q488="SB"),"SB",0)</f>
        <v>SB</v>
      </c>
      <c r="T488" s="110">
        <v>11921</v>
      </c>
      <c r="U488" t="s">
        <v>19633</v>
      </c>
      <c r="V488" s="113" t="str">
        <f>IF(AND(I488&gt;=10000,I488&lt;=19900),"Praha",(IF(AND(I488&gt;=25001,I488&lt;=29501),"Středočeský kraj",(IF(AND(I488&gt;=30100,I488&lt;=34972),"Středočeský kraj",(IF(AND(I488&gt;=35002,I488&lt;=36271),"Karlovarský kraj",(IF(AND(I488&gt;=37001,I488&lt;=39201),"Jihočeský kraj",(IF(AND(I488&gt;=39701,I488&lt;=39901),"Jihočeský kraj",(IF(AND(I488&gt;=39301,I488&lt;=39601),"Kraj Vysočina",(IF(AND(I488&gt;=58001,I488&lt;=59501),"Kraj Vysočina",(IF(AND(I488&gt;=67401,I488&lt;=67602),"Kraj Vysočina",(IF(AND(I488&gt;=40001,I488&lt;=44101),"Ústecký kraj",(IF(AND(I488&gt;=46001,I488&lt;=47201),"Liberecký kraj",(IF(AND(I488&gt;=51202,I488&lt;=51401),"Liberecký kraj",(IF(AND(I488&gt;=53002,I488&lt;=53976),"Pardubický kraj",(IF(AND(I488&gt;=56002,I488&lt;=57201),"Pardubický kraj",(IF(AND(I488&gt;=60200,I488&lt;=67201),"Jihomoravský kraj",(IF(AND(I488&gt;=67801,I488&lt;=68501),"Jihomoravský kraj",(IF(AND(I488&gt;=69002,I488&lt;=69801),"Jihomoravský kraj",(IF(AND(I488&gt;=68601,I488&lt;=68801),"Zlínský kraj",(IF(AND(I488&gt;=75501,I488&lt;=76901),"Zlínský kraj",(IF(AND(I488&gt;=70030,I488&lt;=74901),"Moravskoslezský kraj",(IF(AND(I488&gt;=75000,I488&lt;=75368),"Olomoucký kraj",(IF(AND(I488&gt;=77200,I488&lt;=79862),"Olomoucký kraj",(IF(AND(I488&gt;=50011,I488&lt;=50301),"Královéhradecký kraj",(IF(AND(I488&gt;=54301,I488&lt;=54303),"Královéhradecký kraj","0")))))))))))))))))))))))))))))))))))))))))))))))</f>
        <v>Praha</v>
      </c>
      <c r="AD488" t="s">
        <v>998</v>
      </c>
      <c r="AE488" t="s">
        <v>998</v>
      </c>
      <c r="AF488" t="s">
        <v>998</v>
      </c>
      <c r="AG488" s="107">
        <v>0</v>
      </c>
      <c r="AH488" s="107">
        <v>0</v>
      </c>
      <c r="AI488" s="107">
        <v>0</v>
      </c>
      <c r="AJ488" t="s">
        <v>1012</v>
      </c>
    </row>
    <row r="489" spans="1:37" x14ac:dyDescent="0.45">
      <c r="A489" t="s">
        <v>1161</v>
      </c>
      <c r="B489" t="s">
        <v>1972</v>
      </c>
      <c r="C489" t="s">
        <v>990</v>
      </c>
      <c r="D489" t="s">
        <v>1973</v>
      </c>
      <c r="E489" t="s">
        <v>992</v>
      </c>
      <c r="F489" t="s">
        <v>1974</v>
      </c>
      <c r="G489">
        <v>3075</v>
      </c>
      <c r="H489" t="s">
        <v>12</v>
      </c>
      <c r="I489">
        <v>14300</v>
      </c>
      <c r="J489">
        <v>777142342</v>
      </c>
      <c r="K489" t="s">
        <v>1975</v>
      </c>
      <c r="L489" s="106">
        <v>30321</v>
      </c>
      <c r="M489">
        <v>10592306</v>
      </c>
      <c r="N489" t="s">
        <v>996</v>
      </c>
      <c r="O489" t="s">
        <v>12</v>
      </c>
      <c r="P489" t="s">
        <v>997</v>
      </c>
      <c r="R489" s="109" t="str">
        <f>IF(OR(P489="SB",Q489="SB"),"SB",0)</f>
        <v>SB</v>
      </c>
      <c r="T489" s="110">
        <v>10618</v>
      </c>
      <c r="U489" t="s">
        <v>19633</v>
      </c>
      <c r="V489" s="113" t="str">
        <f>IF(AND(I489&gt;=10000,I489&lt;=19900),"Praha",(IF(AND(I489&gt;=25001,I489&lt;=29501),"Středočeský kraj",(IF(AND(I489&gt;=30100,I489&lt;=34972),"Středočeský kraj",(IF(AND(I489&gt;=35002,I489&lt;=36271),"Karlovarský kraj",(IF(AND(I489&gt;=37001,I489&lt;=39201),"Jihočeský kraj",(IF(AND(I489&gt;=39701,I489&lt;=39901),"Jihočeský kraj",(IF(AND(I489&gt;=39301,I489&lt;=39601),"Kraj Vysočina",(IF(AND(I489&gt;=58001,I489&lt;=59501),"Kraj Vysočina",(IF(AND(I489&gt;=67401,I489&lt;=67602),"Kraj Vysočina",(IF(AND(I489&gt;=40001,I489&lt;=44101),"Ústecký kraj",(IF(AND(I489&gt;=46001,I489&lt;=47201),"Liberecký kraj",(IF(AND(I489&gt;=51202,I489&lt;=51401),"Liberecký kraj",(IF(AND(I489&gt;=53002,I489&lt;=53976),"Pardubický kraj",(IF(AND(I489&gt;=56002,I489&lt;=57201),"Pardubický kraj",(IF(AND(I489&gt;=60200,I489&lt;=67201),"Jihomoravský kraj",(IF(AND(I489&gt;=67801,I489&lt;=68501),"Jihomoravský kraj",(IF(AND(I489&gt;=69002,I489&lt;=69801),"Jihomoravský kraj",(IF(AND(I489&gt;=68601,I489&lt;=68801),"Zlínský kraj",(IF(AND(I489&gt;=75501,I489&lt;=76901),"Zlínský kraj",(IF(AND(I489&gt;=70030,I489&lt;=74901),"Moravskoslezský kraj",(IF(AND(I489&gt;=75000,I489&lt;=75368),"Olomoucký kraj",(IF(AND(I489&gt;=77200,I489&lt;=79862),"Olomoucký kraj",(IF(AND(I489&gt;=50011,I489&lt;=50301),"Královéhradecký kraj",(IF(AND(I489&gt;=54301,I489&lt;=54303),"Královéhradecký kraj","0")))))))))))))))))))))))))))))))))))))))))))))))</f>
        <v>Praha</v>
      </c>
      <c r="AD489" t="s">
        <v>998</v>
      </c>
      <c r="AE489" t="s">
        <v>998</v>
      </c>
      <c r="AF489" t="s">
        <v>998</v>
      </c>
      <c r="AG489" s="107">
        <v>0</v>
      </c>
      <c r="AH489" s="107">
        <v>0</v>
      </c>
      <c r="AI489" s="107">
        <v>0</v>
      </c>
      <c r="AJ489" t="s">
        <v>1012</v>
      </c>
    </row>
    <row r="490" spans="1:37" x14ac:dyDescent="0.45">
      <c r="A490" t="s">
        <v>14939</v>
      </c>
      <c r="B490" t="s">
        <v>14940</v>
      </c>
      <c r="C490" t="s">
        <v>990</v>
      </c>
      <c r="D490" t="s">
        <v>14941</v>
      </c>
      <c r="E490" t="s">
        <v>992</v>
      </c>
      <c r="F490" t="s">
        <v>14942</v>
      </c>
      <c r="G490">
        <v>2</v>
      </c>
      <c r="H490" t="s">
        <v>1057</v>
      </c>
      <c r="I490">
        <v>14300</v>
      </c>
      <c r="K490" t="s">
        <v>14943</v>
      </c>
      <c r="L490" s="106">
        <v>32153</v>
      </c>
      <c r="M490">
        <v>10879969</v>
      </c>
      <c r="N490" t="s">
        <v>996</v>
      </c>
      <c r="O490" t="s">
        <v>12</v>
      </c>
      <c r="P490" t="s">
        <v>997</v>
      </c>
      <c r="R490" s="109" t="str">
        <f>IF(OR(P490="SB",Q490="SB"),"SB",0)</f>
        <v>SB</v>
      </c>
      <c r="T490" s="110">
        <v>11816</v>
      </c>
      <c r="U490" t="s">
        <v>19633</v>
      </c>
      <c r="V490" s="113" t="str">
        <f>IF(AND(I490&gt;=10000,I490&lt;=19900),"Praha",(IF(AND(I490&gt;=25001,I490&lt;=29501),"Středočeský kraj",(IF(AND(I490&gt;=30100,I490&lt;=34972),"Středočeský kraj",(IF(AND(I490&gt;=35002,I490&lt;=36271),"Karlovarský kraj",(IF(AND(I490&gt;=37001,I490&lt;=39201),"Jihočeský kraj",(IF(AND(I490&gt;=39701,I490&lt;=39901),"Jihočeský kraj",(IF(AND(I490&gt;=39301,I490&lt;=39601),"Kraj Vysočina",(IF(AND(I490&gt;=58001,I490&lt;=59501),"Kraj Vysočina",(IF(AND(I490&gt;=67401,I490&lt;=67602),"Kraj Vysočina",(IF(AND(I490&gt;=40001,I490&lt;=44101),"Ústecký kraj",(IF(AND(I490&gt;=46001,I490&lt;=47201),"Liberecký kraj",(IF(AND(I490&gt;=51202,I490&lt;=51401),"Liberecký kraj",(IF(AND(I490&gt;=53002,I490&lt;=53976),"Pardubický kraj",(IF(AND(I490&gt;=56002,I490&lt;=57201),"Pardubický kraj",(IF(AND(I490&gt;=60200,I490&lt;=67201),"Jihomoravský kraj",(IF(AND(I490&gt;=67801,I490&lt;=68501),"Jihomoravský kraj",(IF(AND(I490&gt;=69002,I490&lt;=69801),"Jihomoravský kraj",(IF(AND(I490&gt;=68601,I490&lt;=68801),"Zlínský kraj",(IF(AND(I490&gt;=75501,I490&lt;=76901),"Zlínský kraj",(IF(AND(I490&gt;=70030,I490&lt;=74901),"Moravskoslezský kraj",(IF(AND(I490&gt;=75000,I490&lt;=75368),"Olomoucký kraj",(IF(AND(I490&gt;=77200,I490&lt;=79862),"Olomoucký kraj",(IF(AND(I490&gt;=50011,I490&lt;=50301),"Královéhradecký kraj",(IF(AND(I490&gt;=54301,I490&lt;=54303),"Královéhradecký kraj","0")))))))))))))))))))))))))))))))))))))))))))))))</f>
        <v>Praha</v>
      </c>
      <c r="AD490" t="s">
        <v>998</v>
      </c>
      <c r="AE490" t="s">
        <v>998</v>
      </c>
      <c r="AF490" t="s">
        <v>998</v>
      </c>
      <c r="AG490" s="107">
        <v>0</v>
      </c>
      <c r="AH490" s="107">
        <v>0</v>
      </c>
      <c r="AI490" s="107">
        <v>0</v>
      </c>
      <c r="AJ490" t="s">
        <v>1012</v>
      </c>
    </row>
    <row r="491" spans="1:37" x14ac:dyDescent="0.45">
      <c r="A491" t="s">
        <v>6370</v>
      </c>
      <c r="B491" t="s">
        <v>15862</v>
      </c>
      <c r="C491" t="s">
        <v>990</v>
      </c>
      <c r="D491" t="s">
        <v>15866</v>
      </c>
      <c r="E491" t="s">
        <v>992</v>
      </c>
      <c r="F491" t="s">
        <v>15867</v>
      </c>
      <c r="G491">
        <v>3412</v>
      </c>
      <c r="H491" t="s">
        <v>1057</v>
      </c>
      <c r="I491">
        <v>14300</v>
      </c>
      <c r="K491" t="s">
        <v>15868</v>
      </c>
      <c r="L491" s="106">
        <v>34508</v>
      </c>
      <c r="M491">
        <v>10898662</v>
      </c>
      <c r="N491" t="s">
        <v>996</v>
      </c>
      <c r="O491" t="s">
        <v>12</v>
      </c>
      <c r="P491" t="s">
        <v>997</v>
      </c>
      <c r="R491" s="109" t="str">
        <f>IF(OR(P491="SB",Q491="SB"),"SB",0)</f>
        <v>SB</v>
      </c>
      <c r="T491" s="110">
        <v>11844</v>
      </c>
      <c r="U491" t="s">
        <v>19633</v>
      </c>
      <c r="V491" s="113" t="str">
        <f>IF(AND(I491&gt;=10000,I491&lt;=19900),"Praha",(IF(AND(I491&gt;=25001,I491&lt;=29501),"Středočeský kraj",(IF(AND(I491&gt;=30100,I491&lt;=34972),"Středočeský kraj",(IF(AND(I491&gt;=35002,I491&lt;=36271),"Karlovarský kraj",(IF(AND(I491&gt;=37001,I491&lt;=39201),"Jihočeský kraj",(IF(AND(I491&gt;=39701,I491&lt;=39901),"Jihočeský kraj",(IF(AND(I491&gt;=39301,I491&lt;=39601),"Kraj Vysočina",(IF(AND(I491&gt;=58001,I491&lt;=59501),"Kraj Vysočina",(IF(AND(I491&gt;=67401,I491&lt;=67602),"Kraj Vysočina",(IF(AND(I491&gt;=40001,I491&lt;=44101),"Ústecký kraj",(IF(AND(I491&gt;=46001,I491&lt;=47201),"Liberecký kraj",(IF(AND(I491&gt;=51202,I491&lt;=51401),"Liberecký kraj",(IF(AND(I491&gt;=53002,I491&lt;=53976),"Pardubický kraj",(IF(AND(I491&gt;=56002,I491&lt;=57201),"Pardubický kraj",(IF(AND(I491&gt;=60200,I491&lt;=67201),"Jihomoravský kraj",(IF(AND(I491&gt;=67801,I491&lt;=68501),"Jihomoravský kraj",(IF(AND(I491&gt;=69002,I491&lt;=69801),"Jihomoravský kraj",(IF(AND(I491&gt;=68601,I491&lt;=68801),"Zlínský kraj",(IF(AND(I491&gt;=75501,I491&lt;=76901),"Zlínský kraj",(IF(AND(I491&gt;=70030,I491&lt;=74901),"Moravskoslezský kraj",(IF(AND(I491&gt;=75000,I491&lt;=75368),"Olomoucký kraj",(IF(AND(I491&gt;=77200,I491&lt;=79862),"Olomoucký kraj",(IF(AND(I491&gt;=50011,I491&lt;=50301),"Královéhradecký kraj",(IF(AND(I491&gt;=54301,I491&lt;=54303),"Královéhradecký kraj","0")))))))))))))))))))))))))))))))))))))))))))))))</f>
        <v>Praha</v>
      </c>
      <c r="AD491" t="s">
        <v>998</v>
      </c>
      <c r="AE491" t="s">
        <v>998</v>
      </c>
      <c r="AF491" t="s">
        <v>998</v>
      </c>
      <c r="AG491" s="107">
        <v>0</v>
      </c>
      <c r="AH491" s="107">
        <v>0</v>
      </c>
      <c r="AI491" s="107">
        <v>0</v>
      </c>
      <c r="AJ491" t="s">
        <v>1012</v>
      </c>
    </row>
    <row r="492" spans="1:37" x14ac:dyDescent="0.45">
      <c r="A492" t="s">
        <v>1087</v>
      </c>
      <c r="B492" t="s">
        <v>19194</v>
      </c>
      <c r="C492" t="s">
        <v>990</v>
      </c>
      <c r="D492" t="s">
        <v>19195</v>
      </c>
      <c r="E492" t="s">
        <v>992</v>
      </c>
      <c r="F492" t="s">
        <v>19196</v>
      </c>
      <c r="G492">
        <v>3065</v>
      </c>
      <c r="H492" t="s">
        <v>12331</v>
      </c>
      <c r="I492">
        <v>14300</v>
      </c>
      <c r="K492" t="s">
        <v>19197</v>
      </c>
      <c r="L492" s="106">
        <v>30433</v>
      </c>
      <c r="M492">
        <v>10867845</v>
      </c>
      <c r="N492" t="s">
        <v>996</v>
      </c>
      <c r="O492" t="s">
        <v>12</v>
      </c>
      <c r="P492" t="s">
        <v>997</v>
      </c>
      <c r="R492" s="109" t="str">
        <f>IF(OR(P492="SB",Q492="SB"),"SB",0)</f>
        <v>SB</v>
      </c>
      <c r="T492" s="110">
        <v>11961</v>
      </c>
      <c r="U492" t="s">
        <v>19633</v>
      </c>
      <c r="V492" s="113" t="str">
        <f>IF(AND(I492&gt;=10000,I492&lt;=19900),"Praha",(IF(AND(I492&gt;=25001,I492&lt;=29501),"Středočeský kraj",(IF(AND(I492&gt;=30100,I492&lt;=34972),"Středočeský kraj",(IF(AND(I492&gt;=35002,I492&lt;=36271),"Karlovarský kraj",(IF(AND(I492&gt;=37001,I492&lt;=39201),"Jihočeský kraj",(IF(AND(I492&gt;=39701,I492&lt;=39901),"Jihočeský kraj",(IF(AND(I492&gt;=39301,I492&lt;=39601),"Kraj Vysočina",(IF(AND(I492&gt;=58001,I492&lt;=59501),"Kraj Vysočina",(IF(AND(I492&gt;=67401,I492&lt;=67602),"Kraj Vysočina",(IF(AND(I492&gt;=40001,I492&lt;=44101),"Ústecký kraj",(IF(AND(I492&gt;=46001,I492&lt;=47201),"Liberecký kraj",(IF(AND(I492&gt;=51202,I492&lt;=51401),"Liberecký kraj",(IF(AND(I492&gt;=53002,I492&lt;=53976),"Pardubický kraj",(IF(AND(I492&gt;=56002,I492&lt;=57201),"Pardubický kraj",(IF(AND(I492&gt;=60200,I492&lt;=67201),"Jihomoravský kraj",(IF(AND(I492&gt;=67801,I492&lt;=68501),"Jihomoravský kraj",(IF(AND(I492&gt;=69002,I492&lt;=69801),"Jihomoravský kraj",(IF(AND(I492&gt;=68601,I492&lt;=68801),"Zlínský kraj",(IF(AND(I492&gt;=75501,I492&lt;=76901),"Zlínský kraj",(IF(AND(I492&gt;=70030,I492&lt;=74901),"Moravskoslezský kraj",(IF(AND(I492&gt;=75000,I492&lt;=75368),"Olomoucký kraj",(IF(AND(I492&gt;=77200,I492&lt;=79862),"Olomoucký kraj",(IF(AND(I492&gt;=50011,I492&lt;=50301),"Královéhradecký kraj",(IF(AND(I492&gt;=54301,I492&lt;=54303),"Královéhradecký kraj","0")))))))))))))))))))))))))))))))))))))))))))))))</f>
        <v>Praha</v>
      </c>
      <c r="AD492" t="s">
        <v>998</v>
      </c>
      <c r="AE492" t="s">
        <v>998</v>
      </c>
      <c r="AF492" t="s">
        <v>998</v>
      </c>
      <c r="AG492" s="107">
        <v>0</v>
      </c>
      <c r="AH492" s="107">
        <v>0</v>
      </c>
      <c r="AI492" s="107">
        <v>0</v>
      </c>
      <c r="AJ492" t="s">
        <v>1012</v>
      </c>
    </row>
    <row r="493" spans="1:37" x14ac:dyDescent="0.45">
      <c r="A493" t="s">
        <v>1169</v>
      </c>
      <c r="B493" t="s">
        <v>11771</v>
      </c>
      <c r="C493" t="s">
        <v>990</v>
      </c>
      <c r="D493" t="s">
        <v>11784</v>
      </c>
      <c r="E493" t="s">
        <v>992</v>
      </c>
      <c r="F493" t="s">
        <v>11785</v>
      </c>
      <c r="G493">
        <v>3327</v>
      </c>
      <c r="H493" t="s">
        <v>9006</v>
      </c>
      <c r="I493">
        <v>14300</v>
      </c>
      <c r="K493" t="s">
        <v>11786</v>
      </c>
      <c r="L493" s="106">
        <v>33562</v>
      </c>
      <c r="M493">
        <v>11490362</v>
      </c>
      <c r="N493" t="s">
        <v>996</v>
      </c>
      <c r="O493" t="s">
        <v>12</v>
      </c>
      <c r="P493" t="s">
        <v>997</v>
      </c>
      <c r="R493" s="109" t="str">
        <f>IF(OR(P493="SB",Q493="SB"),"SB",0)</f>
        <v>SB</v>
      </c>
      <c r="T493" s="110">
        <v>12917</v>
      </c>
      <c r="U493" t="s">
        <v>19633</v>
      </c>
      <c r="V493" s="113" t="str">
        <f>IF(AND(I493&gt;=10000,I493&lt;=19900),"Praha",(IF(AND(I493&gt;=25001,I493&lt;=29501),"Středočeský kraj",(IF(AND(I493&gt;=30100,I493&lt;=34972),"Středočeský kraj",(IF(AND(I493&gt;=35002,I493&lt;=36271),"Karlovarský kraj",(IF(AND(I493&gt;=37001,I493&lt;=39201),"Jihočeský kraj",(IF(AND(I493&gt;=39701,I493&lt;=39901),"Jihočeský kraj",(IF(AND(I493&gt;=39301,I493&lt;=39601),"Kraj Vysočina",(IF(AND(I493&gt;=58001,I493&lt;=59501),"Kraj Vysočina",(IF(AND(I493&gt;=67401,I493&lt;=67602),"Kraj Vysočina",(IF(AND(I493&gt;=40001,I493&lt;=44101),"Ústecký kraj",(IF(AND(I493&gt;=46001,I493&lt;=47201),"Liberecký kraj",(IF(AND(I493&gt;=51202,I493&lt;=51401),"Liberecký kraj",(IF(AND(I493&gt;=53002,I493&lt;=53976),"Pardubický kraj",(IF(AND(I493&gt;=56002,I493&lt;=57201),"Pardubický kraj",(IF(AND(I493&gt;=60200,I493&lt;=67201),"Jihomoravský kraj",(IF(AND(I493&gt;=67801,I493&lt;=68501),"Jihomoravský kraj",(IF(AND(I493&gt;=69002,I493&lt;=69801),"Jihomoravský kraj",(IF(AND(I493&gt;=68601,I493&lt;=68801),"Zlínský kraj",(IF(AND(I493&gt;=75501,I493&lt;=76901),"Zlínský kraj",(IF(AND(I493&gt;=70030,I493&lt;=74901),"Moravskoslezský kraj",(IF(AND(I493&gt;=75000,I493&lt;=75368),"Olomoucký kraj",(IF(AND(I493&gt;=77200,I493&lt;=79862),"Olomoucký kraj",(IF(AND(I493&gt;=50011,I493&lt;=50301),"Královéhradecký kraj",(IF(AND(I493&gt;=54301,I493&lt;=54303),"Královéhradecký kraj","0")))))))))))))))))))))))))))))))))))))))))))))))</f>
        <v>Praha</v>
      </c>
      <c r="AD493" t="s">
        <v>998</v>
      </c>
      <c r="AE493" t="s">
        <v>998</v>
      </c>
      <c r="AF493" t="s">
        <v>998</v>
      </c>
      <c r="AG493" s="107">
        <v>0</v>
      </c>
      <c r="AH493" s="107">
        <v>0</v>
      </c>
      <c r="AI493" s="107">
        <v>0</v>
      </c>
      <c r="AJ493" t="s">
        <v>1012</v>
      </c>
    </row>
    <row r="494" spans="1:37" x14ac:dyDescent="0.45">
      <c r="A494" t="s">
        <v>1270</v>
      </c>
      <c r="B494" t="s">
        <v>10823</v>
      </c>
      <c r="C494" t="s">
        <v>990</v>
      </c>
      <c r="D494" t="s">
        <v>10827</v>
      </c>
      <c r="E494" t="s">
        <v>992</v>
      </c>
      <c r="F494" t="s">
        <v>4420</v>
      </c>
      <c r="G494" t="s">
        <v>10825</v>
      </c>
      <c r="H494" t="s">
        <v>12</v>
      </c>
      <c r="I494">
        <v>14300</v>
      </c>
      <c r="J494">
        <v>602291838</v>
      </c>
      <c r="K494" t="s">
        <v>10828</v>
      </c>
      <c r="L494" s="106">
        <v>37051</v>
      </c>
      <c r="M494">
        <v>13634668</v>
      </c>
      <c r="N494" t="s">
        <v>1698</v>
      </c>
      <c r="O494" t="s">
        <v>12</v>
      </c>
      <c r="P494" t="s">
        <v>997</v>
      </c>
      <c r="R494" s="109" t="str">
        <f>IF(OR(P494="SB",Q494="SB"),"SB",0)</f>
        <v>SB</v>
      </c>
      <c r="T494" s="110">
        <v>16030</v>
      </c>
      <c r="U494" t="s">
        <v>19633</v>
      </c>
      <c r="V494" s="113" t="str">
        <f>IF(AND(I494&gt;=10000,I494&lt;=19900),"Praha",(IF(AND(I494&gt;=25001,I494&lt;=29501),"Středočeský kraj",(IF(AND(I494&gt;=30100,I494&lt;=34972),"Středočeský kraj",(IF(AND(I494&gt;=35002,I494&lt;=36271),"Karlovarský kraj",(IF(AND(I494&gt;=37001,I494&lt;=39201),"Jihočeský kraj",(IF(AND(I494&gt;=39701,I494&lt;=39901),"Jihočeský kraj",(IF(AND(I494&gt;=39301,I494&lt;=39601),"Kraj Vysočina",(IF(AND(I494&gt;=58001,I494&lt;=59501),"Kraj Vysočina",(IF(AND(I494&gt;=67401,I494&lt;=67602),"Kraj Vysočina",(IF(AND(I494&gt;=40001,I494&lt;=44101),"Ústecký kraj",(IF(AND(I494&gt;=46001,I494&lt;=47201),"Liberecký kraj",(IF(AND(I494&gt;=51202,I494&lt;=51401),"Liberecký kraj",(IF(AND(I494&gt;=53002,I494&lt;=53976),"Pardubický kraj",(IF(AND(I494&gt;=56002,I494&lt;=57201),"Pardubický kraj",(IF(AND(I494&gt;=60200,I494&lt;=67201),"Jihomoravský kraj",(IF(AND(I494&gt;=67801,I494&lt;=68501),"Jihomoravský kraj",(IF(AND(I494&gt;=69002,I494&lt;=69801),"Jihomoravský kraj",(IF(AND(I494&gt;=68601,I494&lt;=68801),"Zlínský kraj",(IF(AND(I494&gt;=75501,I494&lt;=76901),"Zlínský kraj",(IF(AND(I494&gt;=70030,I494&lt;=74901),"Moravskoslezský kraj",(IF(AND(I494&gt;=75000,I494&lt;=75368),"Olomoucký kraj",(IF(AND(I494&gt;=77200,I494&lt;=79862),"Olomoucký kraj",(IF(AND(I494&gt;=50011,I494&lt;=50301),"Královéhradecký kraj",(IF(AND(I494&gt;=54301,I494&lt;=54303),"Královéhradecký kraj","0")))))))))))))))))))))))))))))))))))))))))))))))</f>
        <v>Praha</v>
      </c>
      <c r="AB494" t="s">
        <v>10829</v>
      </c>
      <c r="AD494" t="s">
        <v>998</v>
      </c>
      <c r="AE494" t="s">
        <v>998</v>
      </c>
      <c r="AF494" t="s">
        <v>998</v>
      </c>
      <c r="AG494" s="107">
        <v>300</v>
      </c>
      <c r="AH494" s="107">
        <v>0</v>
      </c>
      <c r="AI494" s="107">
        <v>0</v>
      </c>
      <c r="AJ494" t="s">
        <v>999</v>
      </c>
      <c r="AK494" s="106">
        <v>44921</v>
      </c>
    </row>
    <row r="495" spans="1:37" x14ac:dyDescent="0.45">
      <c r="A495" t="s">
        <v>1446</v>
      </c>
      <c r="B495" t="s">
        <v>10823</v>
      </c>
      <c r="C495" t="s">
        <v>990</v>
      </c>
      <c r="D495" t="s">
        <v>10824</v>
      </c>
      <c r="E495" t="s">
        <v>992</v>
      </c>
      <c r="F495" t="s">
        <v>4420</v>
      </c>
      <c r="G495" t="s">
        <v>10825</v>
      </c>
      <c r="H495" t="s">
        <v>12</v>
      </c>
      <c r="I495">
        <v>14300</v>
      </c>
      <c r="K495" t="s">
        <v>10826</v>
      </c>
      <c r="L495" s="106">
        <v>39917</v>
      </c>
      <c r="M495">
        <v>13634769</v>
      </c>
      <c r="N495" t="s">
        <v>1698</v>
      </c>
      <c r="O495" t="s">
        <v>12</v>
      </c>
      <c r="P495" t="s">
        <v>997</v>
      </c>
      <c r="R495" s="109" t="str">
        <f>IF(OR(P495="SB",Q495="SB"),"SB",0)</f>
        <v>SB</v>
      </c>
      <c r="T495" s="110">
        <v>17012</v>
      </c>
      <c r="U495" t="s">
        <v>19633</v>
      </c>
      <c r="V495" s="113" t="str">
        <f>IF(AND(I495&gt;=10000,I495&lt;=19900),"Praha",(IF(AND(I495&gt;=25001,I495&lt;=29501),"Středočeský kraj",(IF(AND(I495&gt;=30100,I495&lt;=34972),"Středočeský kraj",(IF(AND(I495&gt;=35002,I495&lt;=36271),"Karlovarský kraj",(IF(AND(I495&gt;=37001,I495&lt;=39201),"Jihočeský kraj",(IF(AND(I495&gt;=39701,I495&lt;=39901),"Jihočeský kraj",(IF(AND(I495&gt;=39301,I495&lt;=39601),"Kraj Vysočina",(IF(AND(I495&gt;=58001,I495&lt;=59501),"Kraj Vysočina",(IF(AND(I495&gt;=67401,I495&lt;=67602),"Kraj Vysočina",(IF(AND(I495&gt;=40001,I495&lt;=44101),"Ústecký kraj",(IF(AND(I495&gt;=46001,I495&lt;=47201),"Liberecký kraj",(IF(AND(I495&gt;=51202,I495&lt;=51401),"Liberecký kraj",(IF(AND(I495&gt;=53002,I495&lt;=53976),"Pardubický kraj",(IF(AND(I495&gt;=56002,I495&lt;=57201),"Pardubický kraj",(IF(AND(I495&gt;=60200,I495&lt;=67201),"Jihomoravský kraj",(IF(AND(I495&gt;=67801,I495&lt;=68501),"Jihomoravský kraj",(IF(AND(I495&gt;=69002,I495&lt;=69801),"Jihomoravský kraj",(IF(AND(I495&gt;=68601,I495&lt;=68801),"Zlínský kraj",(IF(AND(I495&gt;=75501,I495&lt;=76901),"Zlínský kraj",(IF(AND(I495&gt;=70030,I495&lt;=74901),"Moravskoslezský kraj",(IF(AND(I495&gt;=75000,I495&lt;=75368),"Olomoucký kraj",(IF(AND(I495&gt;=77200,I495&lt;=79862),"Olomoucký kraj",(IF(AND(I495&gt;=50011,I495&lt;=50301),"Královéhradecký kraj",(IF(AND(I495&gt;=54301,I495&lt;=54303),"Královéhradecký kraj","0")))))))))))))))))))))))))))))))))))))))))))))))</f>
        <v>Praha</v>
      </c>
      <c r="AD495" t="s">
        <v>998</v>
      </c>
      <c r="AE495" t="s">
        <v>998</v>
      </c>
      <c r="AF495" t="s">
        <v>998</v>
      </c>
      <c r="AG495" s="107">
        <v>300</v>
      </c>
      <c r="AH495" s="107">
        <v>0</v>
      </c>
      <c r="AI495" s="107">
        <v>0</v>
      </c>
      <c r="AJ495" t="s">
        <v>999</v>
      </c>
      <c r="AK495" s="106">
        <v>44921</v>
      </c>
    </row>
    <row r="496" spans="1:37" x14ac:dyDescent="0.45">
      <c r="A496" t="s">
        <v>1256</v>
      </c>
      <c r="B496" t="s">
        <v>6679</v>
      </c>
      <c r="C496" t="s">
        <v>1002</v>
      </c>
      <c r="D496" t="s">
        <v>6680</v>
      </c>
      <c r="E496" t="s">
        <v>992</v>
      </c>
      <c r="F496" t="s">
        <v>6681</v>
      </c>
      <c r="G496">
        <v>880</v>
      </c>
      <c r="H496" t="s">
        <v>1057</v>
      </c>
      <c r="I496">
        <v>14300</v>
      </c>
      <c r="K496" t="s">
        <v>6682</v>
      </c>
      <c r="L496" s="106">
        <v>24441</v>
      </c>
      <c r="M496">
        <v>10412854</v>
      </c>
      <c r="N496" t="s">
        <v>996</v>
      </c>
      <c r="O496" t="s">
        <v>12</v>
      </c>
      <c r="P496" t="s">
        <v>997</v>
      </c>
      <c r="R496" s="109" t="str">
        <f>IF(OR(P496="SB",Q496="SB"),"SB",0)</f>
        <v>SB</v>
      </c>
      <c r="T496" s="110">
        <v>52756</v>
      </c>
      <c r="U496" t="s">
        <v>19633</v>
      </c>
      <c r="V496" s="113" t="str">
        <f>IF(AND(I496&gt;=10000,I496&lt;=19900),"Praha",(IF(AND(I496&gt;=25001,I496&lt;=29501),"Středočeský kraj",(IF(AND(I496&gt;=30100,I496&lt;=34972),"Středočeský kraj",(IF(AND(I496&gt;=35002,I496&lt;=36271),"Karlovarský kraj",(IF(AND(I496&gt;=37001,I496&lt;=39201),"Jihočeský kraj",(IF(AND(I496&gt;=39701,I496&lt;=39901),"Jihočeský kraj",(IF(AND(I496&gt;=39301,I496&lt;=39601),"Kraj Vysočina",(IF(AND(I496&gt;=58001,I496&lt;=59501),"Kraj Vysočina",(IF(AND(I496&gt;=67401,I496&lt;=67602),"Kraj Vysočina",(IF(AND(I496&gt;=40001,I496&lt;=44101),"Ústecký kraj",(IF(AND(I496&gt;=46001,I496&lt;=47201),"Liberecký kraj",(IF(AND(I496&gt;=51202,I496&lt;=51401),"Liberecký kraj",(IF(AND(I496&gt;=53002,I496&lt;=53976),"Pardubický kraj",(IF(AND(I496&gt;=56002,I496&lt;=57201),"Pardubický kraj",(IF(AND(I496&gt;=60200,I496&lt;=67201),"Jihomoravský kraj",(IF(AND(I496&gt;=67801,I496&lt;=68501),"Jihomoravský kraj",(IF(AND(I496&gt;=69002,I496&lt;=69801),"Jihomoravský kraj",(IF(AND(I496&gt;=68601,I496&lt;=68801),"Zlínský kraj",(IF(AND(I496&gt;=75501,I496&lt;=76901),"Zlínský kraj",(IF(AND(I496&gt;=70030,I496&lt;=74901),"Moravskoslezský kraj",(IF(AND(I496&gt;=75000,I496&lt;=75368),"Olomoucký kraj",(IF(AND(I496&gt;=77200,I496&lt;=79862),"Olomoucký kraj",(IF(AND(I496&gt;=50011,I496&lt;=50301),"Královéhradecký kraj",(IF(AND(I496&gt;=54301,I496&lt;=54303),"Královéhradecký kraj","0")))))))))))))))))))))))))))))))))))))))))))))))</f>
        <v>Praha</v>
      </c>
      <c r="AD496" t="s">
        <v>998</v>
      </c>
      <c r="AE496" t="s">
        <v>998</v>
      </c>
      <c r="AF496" t="s">
        <v>998</v>
      </c>
      <c r="AG496" s="107">
        <v>0</v>
      </c>
      <c r="AH496" s="107">
        <v>0</v>
      </c>
      <c r="AI496" s="107">
        <v>0</v>
      </c>
      <c r="AJ496" t="s">
        <v>1012</v>
      </c>
    </row>
    <row r="497" spans="1:37" x14ac:dyDescent="0.45">
      <c r="A497" t="s">
        <v>1225</v>
      </c>
      <c r="B497" t="s">
        <v>19126</v>
      </c>
      <c r="C497" t="s">
        <v>1002</v>
      </c>
      <c r="D497" t="s">
        <v>19127</v>
      </c>
      <c r="E497" t="s">
        <v>992</v>
      </c>
      <c r="F497" t="s">
        <v>1974</v>
      </c>
      <c r="G497">
        <v>3070</v>
      </c>
      <c r="H497" t="s">
        <v>1057</v>
      </c>
      <c r="I497">
        <v>14300</v>
      </c>
      <c r="K497" t="s">
        <v>19128</v>
      </c>
      <c r="L497" s="106">
        <v>30728</v>
      </c>
      <c r="M497">
        <v>11492180</v>
      </c>
      <c r="N497" t="s">
        <v>996</v>
      </c>
      <c r="O497" t="s">
        <v>12</v>
      </c>
      <c r="P497" t="s">
        <v>997</v>
      </c>
      <c r="R497" s="109" t="str">
        <f>IF(OR(P497="SB",Q497="SB"),"SB",0)</f>
        <v>SB</v>
      </c>
      <c r="T497" s="110">
        <v>52927</v>
      </c>
      <c r="U497" t="s">
        <v>19633</v>
      </c>
      <c r="V497" s="113" t="str">
        <f>IF(AND(I497&gt;=10000,I497&lt;=19900),"Praha",(IF(AND(I497&gt;=25001,I497&lt;=29501),"Středočeský kraj",(IF(AND(I497&gt;=30100,I497&lt;=34972),"Středočeský kraj",(IF(AND(I497&gt;=35002,I497&lt;=36271),"Karlovarský kraj",(IF(AND(I497&gt;=37001,I497&lt;=39201),"Jihočeský kraj",(IF(AND(I497&gt;=39701,I497&lt;=39901),"Jihočeský kraj",(IF(AND(I497&gt;=39301,I497&lt;=39601),"Kraj Vysočina",(IF(AND(I497&gt;=58001,I497&lt;=59501),"Kraj Vysočina",(IF(AND(I497&gt;=67401,I497&lt;=67602),"Kraj Vysočina",(IF(AND(I497&gt;=40001,I497&lt;=44101),"Ústecký kraj",(IF(AND(I497&gt;=46001,I497&lt;=47201),"Liberecký kraj",(IF(AND(I497&gt;=51202,I497&lt;=51401),"Liberecký kraj",(IF(AND(I497&gt;=53002,I497&lt;=53976),"Pardubický kraj",(IF(AND(I497&gt;=56002,I497&lt;=57201),"Pardubický kraj",(IF(AND(I497&gt;=60200,I497&lt;=67201),"Jihomoravský kraj",(IF(AND(I497&gt;=67801,I497&lt;=68501),"Jihomoravský kraj",(IF(AND(I497&gt;=69002,I497&lt;=69801),"Jihomoravský kraj",(IF(AND(I497&gt;=68601,I497&lt;=68801),"Zlínský kraj",(IF(AND(I497&gt;=75501,I497&lt;=76901),"Zlínský kraj",(IF(AND(I497&gt;=70030,I497&lt;=74901),"Moravskoslezský kraj",(IF(AND(I497&gt;=75000,I497&lt;=75368),"Olomoucký kraj",(IF(AND(I497&gt;=77200,I497&lt;=79862),"Olomoucký kraj",(IF(AND(I497&gt;=50011,I497&lt;=50301),"Královéhradecký kraj",(IF(AND(I497&gt;=54301,I497&lt;=54303),"Královéhradecký kraj","0")))))))))))))))))))))))))))))))))))))))))))))))</f>
        <v>Praha</v>
      </c>
      <c r="AD497" t="s">
        <v>998</v>
      </c>
      <c r="AE497" t="s">
        <v>998</v>
      </c>
      <c r="AF497" t="s">
        <v>998</v>
      </c>
      <c r="AG497" s="107">
        <v>0</v>
      </c>
      <c r="AH497" s="107">
        <v>0</v>
      </c>
      <c r="AI497" s="107">
        <v>0</v>
      </c>
      <c r="AJ497" t="s">
        <v>1012</v>
      </c>
    </row>
    <row r="498" spans="1:37" x14ac:dyDescent="0.45">
      <c r="A498" t="s">
        <v>1208</v>
      </c>
      <c r="B498" t="s">
        <v>3671</v>
      </c>
      <c r="C498" t="s">
        <v>1002</v>
      </c>
      <c r="D498" t="s">
        <v>3672</v>
      </c>
      <c r="E498" t="s">
        <v>992</v>
      </c>
      <c r="F498" t="s">
        <v>3673</v>
      </c>
      <c r="G498">
        <v>10</v>
      </c>
      <c r="H498" t="s">
        <v>1057</v>
      </c>
      <c r="I498">
        <v>14300</v>
      </c>
      <c r="K498" t="s">
        <v>3674</v>
      </c>
      <c r="L498" s="106">
        <v>28344</v>
      </c>
      <c r="M498">
        <v>12989620</v>
      </c>
      <c r="N498" t="s">
        <v>996</v>
      </c>
      <c r="O498" t="s">
        <v>12</v>
      </c>
      <c r="P498" t="s">
        <v>997</v>
      </c>
      <c r="R498" s="109" t="str">
        <f>IF(OR(P498="SB",Q498="SB"),"SB",0)</f>
        <v>SB</v>
      </c>
      <c r="T498" s="110" t="s">
        <v>998</v>
      </c>
      <c r="V498" s="113" t="str">
        <f>IF(AND(I498&gt;=10000,I498&lt;=19900),"Praha",(IF(AND(I498&gt;=25001,I498&lt;=29501),"Středočeský kraj",(IF(AND(I498&gt;=30100,I498&lt;=34972),"Středočeský kraj",(IF(AND(I498&gt;=35002,I498&lt;=36271),"Karlovarský kraj",(IF(AND(I498&gt;=37001,I498&lt;=39201),"Jihočeský kraj",(IF(AND(I498&gt;=39701,I498&lt;=39901),"Jihočeský kraj",(IF(AND(I498&gt;=39301,I498&lt;=39601),"Kraj Vysočina",(IF(AND(I498&gt;=58001,I498&lt;=59501),"Kraj Vysočina",(IF(AND(I498&gt;=67401,I498&lt;=67602),"Kraj Vysočina",(IF(AND(I498&gt;=40001,I498&lt;=44101),"Ústecký kraj",(IF(AND(I498&gt;=46001,I498&lt;=47201),"Liberecký kraj",(IF(AND(I498&gt;=51202,I498&lt;=51401),"Liberecký kraj",(IF(AND(I498&gt;=53002,I498&lt;=53976),"Pardubický kraj",(IF(AND(I498&gt;=56002,I498&lt;=57201),"Pardubický kraj",(IF(AND(I498&gt;=60200,I498&lt;=67201),"Jihomoravský kraj",(IF(AND(I498&gt;=67801,I498&lt;=68501),"Jihomoravský kraj",(IF(AND(I498&gt;=69002,I498&lt;=69801),"Jihomoravský kraj",(IF(AND(I498&gt;=68601,I498&lt;=68801),"Zlínský kraj",(IF(AND(I498&gt;=75501,I498&lt;=76901),"Zlínský kraj",(IF(AND(I498&gt;=70030,I498&lt;=74901),"Moravskoslezský kraj",(IF(AND(I498&gt;=75000,I498&lt;=75368),"Olomoucký kraj",(IF(AND(I498&gt;=77200,I498&lt;=79862),"Olomoucký kraj",(IF(AND(I498&gt;=50011,I498&lt;=50301),"Královéhradecký kraj",(IF(AND(I498&gt;=54301,I498&lt;=54303),"Královéhradecký kraj","0")))))))))))))))))))))))))))))))))))))))))))))))</f>
        <v>Praha</v>
      </c>
      <c r="AB498" t="s">
        <v>998</v>
      </c>
      <c r="AD498" t="s">
        <v>998</v>
      </c>
      <c r="AE498" t="s">
        <v>998</v>
      </c>
      <c r="AF498" t="s">
        <v>998</v>
      </c>
      <c r="AG498" s="107">
        <v>0</v>
      </c>
      <c r="AH498" s="107">
        <v>0</v>
      </c>
      <c r="AI498" s="107">
        <v>0</v>
      </c>
      <c r="AJ498" t="s">
        <v>1012</v>
      </c>
    </row>
    <row r="499" spans="1:37" x14ac:dyDescent="0.45">
      <c r="A499" t="s">
        <v>1128</v>
      </c>
      <c r="B499" t="s">
        <v>8619</v>
      </c>
      <c r="C499" t="s">
        <v>990</v>
      </c>
      <c r="D499" t="s">
        <v>8620</v>
      </c>
      <c r="E499" t="s">
        <v>992</v>
      </c>
      <c r="F499" t="s">
        <v>1974</v>
      </c>
      <c r="G499">
        <v>3089</v>
      </c>
      <c r="H499" t="s">
        <v>12</v>
      </c>
      <c r="I499">
        <v>14300</v>
      </c>
      <c r="J499">
        <v>774089910</v>
      </c>
      <c r="K499" t="s">
        <v>8621</v>
      </c>
      <c r="L499" s="106">
        <v>31667</v>
      </c>
      <c r="M499">
        <v>13688828</v>
      </c>
      <c r="N499" t="s">
        <v>5102</v>
      </c>
      <c r="O499" t="s">
        <v>12</v>
      </c>
      <c r="P499" t="s">
        <v>997</v>
      </c>
      <c r="R499" s="109" t="str">
        <f>IF(OR(P499="SB",Q499="SB"),"SB",0)</f>
        <v>SB</v>
      </c>
      <c r="T499" s="110" t="s">
        <v>998</v>
      </c>
      <c r="V499" s="113" t="str">
        <f>IF(AND(I499&gt;=10000,I499&lt;=19900),"Praha",(IF(AND(I499&gt;=25001,I499&lt;=29501),"Středočeský kraj",(IF(AND(I499&gt;=30100,I499&lt;=34972),"Středočeský kraj",(IF(AND(I499&gt;=35002,I499&lt;=36271),"Karlovarský kraj",(IF(AND(I499&gt;=37001,I499&lt;=39201),"Jihočeský kraj",(IF(AND(I499&gt;=39701,I499&lt;=39901),"Jihočeský kraj",(IF(AND(I499&gt;=39301,I499&lt;=39601),"Kraj Vysočina",(IF(AND(I499&gt;=58001,I499&lt;=59501),"Kraj Vysočina",(IF(AND(I499&gt;=67401,I499&lt;=67602),"Kraj Vysočina",(IF(AND(I499&gt;=40001,I499&lt;=44101),"Ústecký kraj",(IF(AND(I499&gt;=46001,I499&lt;=47201),"Liberecký kraj",(IF(AND(I499&gt;=51202,I499&lt;=51401),"Liberecký kraj",(IF(AND(I499&gt;=53002,I499&lt;=53976),"Pardubický kraj",(IF(AND(I499&gt;=56002,I499&lt;=57201),"Pardubický kraj",(IF(AND(I499&gt;=60200,I499&lt;=67201),"Jihomoravský kraj",(IF(AND(I499&gt;=67801,I499&lt;=68501),"Jihomoravský kraj",(IF(AND(I499&gt;=69002,I499&lt;=69801),"Jihomoravský kraj",(IF(AND(I499&gt;=68601,I499&lt;=68801),"Zlínský kraj",(IF(AND(I499&gt;=75501,I499&lt;=76901),"Zlínský kraj",(IF(AND(I499&gt;=70030,I499&lt;=74901),"Moravskoslezský kraj",(IF(AND(I499&gt;=75000,I499&lt;=75368),"Olomoucký kraj",(IF(AND(I499&gt;=77200,I499&lt;=79862),"Olomoucký kraj",(IF(AND(I499&gt;=50011,I499&lt;=50301),"Královéhradecký kraj",(IF(AND(I499&gt;=54301,I499&lt;=54303),"Královéhradecký kraj","0")))))))))))))))))))))))))))))))))))))))))))))))</f>
        <v>Praha</v>
      </c>
      <c r="AB499" t="s">
        <v>998</v>
      </c>
      <c r="AD499" t="s">
        <v>998</v>
      </c>
      <c r="AE499" t="s">
        <v>998</v>
      </c>
      <c r="AF499" t="s">
        <v>998</v>
      </c>
      <c r="AG499" s="107">
        <v>0</v>
      </c>
      <c r="AH499" s="107">
        <v>0</v>
      </c>
      <c r="AI499" s="107">
        <v>0</v>
      </c>
      <c r="AJ499" t="s">
        <v>1012</v>
      </c>
    </row>
    <row r="500" spans="1:37" x14ac:dyDescent="0.45">
      <c r="A500" t="s">
        <v>8114</v>
      </c>
      <c r="B500" t="s">
        <v>10103</v>
      </c>
      <c r="C500" t="s">
        <v>990</v>
      </c>
      <c r="D500" t="s">
        <v>10107</v>
      </c>
      <c r="E500" t="s">
        <v>992</v>
      </c>
      <c r="F500" t="s">
        <v>10108</v>
      </c>
      <c r="G500">
        <v>3091</v>
      </c>
      <c r="H500" t="s">
        <v>1057</v>
      </c>
      <c r="I500">
        <v>14300</v>
      </c>
      <c r="K500" t="s">
        <v>10106</v>
      </c>
      <c r="L500" s="106">
        <v>31901</v>
      </c>
      <c r="M500">
        <v>10415682</v>
      </c>
      <c r="N500" t="s">
        <v>996</v>
      </c>
      <c r="O500" t="s">
        <v>12</v>
      </c>
      <c r="P500" t="s">
        <v>997</v>
      </c>
      <c r="R500" s="109" t="str">
        <f>IF(OR(P500="SB",Q500="SB"),"SB",0)</f>
        <v>SB</v>
      </c>
      <c r="T500" s="110" t="s">
        <v>998</v>
      </c>
      <c r="V500" s="113" t="str">
        <f>IF(AND(I500&gt;=10000,I500&lt;=19900),"Praha",(IF(AND(I500&gt;=25001,I500&lt;=29501),"Středočeský kraj",(IF(AND(I500&gt;=30100,I500&lt;=34972),"Středočeský kraj",(IF(AND(I500&gt;=35002,I500&lt;=36271),"Karlovarský kraj",(IF(AND(I500&gt;=37001,I500&lt;=39201),"Jihočeský kraj",(IF(AND(I500&gt;=39701,I500&lt;=39901),"Jihočeský kraj",(IF(AND(I500&gt;=39301,I500&lt;=39601),"Kraj Vysočina",(IF(AND(I500&gt;=58001,I500&lt;=59501),"Kraj Vysočina",(IF(AND(I500&gt;=67401,I500&lt;=67602),"Kraj Vysočina",(IF(AND(I500&gt;=40001,I500&lt;=44101),"Ústecký kraj",(IF(AND(I500&gt;=46001,I500&lt;=47201),"Liberecký kraj",(IF(AND(I500&gt;=51202,I500&lt;=51401),"Liberecký kraj",(IF(AND(I500&gt;=53002,I500&lt;=53976),"Pardubický kraj",(IF(AND(I500&gt;=56002,I500&lt;=57201),"Pardubický kraj",(IF(AND(I500&gt;=60200,I500&lt;=67201),"Jihomoravský kraj",(IF(AND(I500&gt;=67801,I500&lt;=68501),"Jihomoravský kraj",(IF(AND(I500&gt;=69002,I500&lt;=69801),"Jihomoravský kraj",(IF(AND(I500&gt;=68601,I500&lt;=68801),"Zlínský kraj",(IF(AND(I500&gt;=75501,I500&lt;=76901),"Zlínský kraj",(IF(AND(I500&gt;=70030,I500&lt;=74901),"Moravskoslezský kraj",(IF(AND(I500&gt;=75000,I500&lt;=75368),"Olomoucký kraj",(IF(AND(I500&gt;=77200,I500&lt;=79862),"Olomoucký kraj",(IF(AND(I500&gt;=50011,I500&lt;=50301),"Královéhradecký kraj",(IF(AND(I500&gt;=54301,I500&lt;=54303),"Královéhradecký kraj","0")))))))))))))))))))))))))))))))))))))))))))))))</f>
        <v>Praha</v>
      </c>
      <c r="AB500" t="s">
        <v>998</v>
      </c>
      <c r="AD500" t="s">
        <v>998</v>
      </c>
      <c r="AE500" t="s">
        <v>998</v>
      </c>
      <c r="AF500" t="s">
        <v>998</v>
      </c>
      <c r="AG500" s="107">
        <v>0</v>
      </c>
      <c r="AH500" s="107">
        <v>0</v>
      </c>
      <c r="AI500" s="107">
        <v>0</v>
      </c>
      <c r="AJ500" t="s">
        <v>1012</v>
      </c>
    </row>
    <row r="501" spans="1:37" x14ac:dyDescent="0.45">
      <c r="A501" t="s">
        <v>1128</v>
      </c>
      <c r="B501" t="s">
        <v>17149</v>
      </c>
      <c r="C501" t="s">
        <v>990</v>
      </c>
      <c r="D501" t="s">
        <v>17152</v>
      </c>
      <c r="E501" t="s">
        <v>992</v>
      </c>
      <c r="F501" t="s">
        <v>17153</v>
      </c>
      <c r="G501">
        <v>1825</v>
      </c>
      <c r="H501" t="s">
        <v>12</v>
      </c>
      <c r="I501">
        <v>14300</v>
      </c>
      <c r="K501" t="s">
        <v>17154</v>
      </c>
      <c r="L501" s="106">
        <v>28328</v>
      </c>
      <c r="M501">
        <v>15742501</v>
      </c>
      <c r="N501" t="s">
        <v>2063</v>
      </c>
      <c r="O501" t="s">
        <v>1173</v>
      </c>
      <c r="P501" t="s">
        <v>997</v>
      </c>
      <c r="R501" s="109" t="str">
        <f>IF(OR(P501="SB",Q501="SB"),"SB",0)</f>
        <v>SB</v>
      </c>
      <c r="T501" s="110" t="s">
        <v>998</v>
      </c>
      <c r="V501" s="113" t="str">
        <f>IF(AND(I501&gt;=10000,I501&lt;=19900),"Praha",(IF(AND(I501&gt;=25001,I501&lt;=29501),"Středočeský kraj",(IF(AND(I501&gt;=30100,I501&lt;=34972),"Středočeský kraj",(IF(AND(I501&gt;=35002,I501&lt;=36271),"Karlovarský kraj",(IF(AND(I501&gt;=37001,I501&lt;=39201),"Jihočeský kraj",(IF(AND(I501&gt;=39701,I501&lt;=39901),"Jihočeský kraj",(IF(AND(I501&gt;=39301,I501&lt;=39601),"Kraj Vysočina",(IF(AND(I501&gt;=58001,I501&lt;=59501),"Kraj Vysočina",(IF(AND(I501&gt;=67401,I501&lt;=67602),"Kraj Vysočina",(IF(AND(I501&gt;=40001,I501&lt;=44101),"Ústecký kraj",(IF(AND(I501&gt;=46001,I501&lt;=47201),"Liberecký kraj",(IF(AND(I501&gt;=51202,I501&lt;=51401),"Liberecký kraj",(IF(AND(I501&gt;=53002,I501&lt;=53976),"Pardubický kraj",(IF(AND(I501&gt;=56002,I501&lt;=57201),"Pardubický kraj",(IF(AND(I501&gt;=60200,I501&lt;=67201),"Jihomoravský kraj",(IF(AND(I501&gt;=67801,I501&lt;=68501),"Jihomoravský kraj",(IF(AND(I501&gt;=69002,I501&lt;=69801),"Jihomoravský kraj",(IF(AND(I501&gt;=68601,I501&lt;=68801),"Zlínský kraj",(IF(AND(I501&gt;=75501,I501&lt;=76901),"Zlínský kraj",(IF(AND(I501&gt;=70030,I501&lt;=74901),"Moravskoslezský kraj",(IF(AND(I501&gt;=75000,I501&lt;=75368),"Olomoucký kraj",(IF(AND(I501&gt;=77200,I501&lt;=79862),"Olomoucký kraj",(IF(AND(I501&gt;=50011,I501&lt;=50301),"Královéhradecký kraj",(IF(AND(I501&gt;=54301,I501&lt;=54303),"Královéhradecký kraj","0")))))))))))))))))))))))))))))))))))))))))))))))</f>
        <v>Praha</v>
      </c>
      <c r="AB501" t="s">
        <v>998</v>
      </c>
      <c r="AD501" t="s">
        <v>998</v>
      </c>
      <c r="AE501" t="s">
        <v>998</v>
      </c>
      <c r="AF501" t="s">
        <v>998</v>
      </c>
      <c r="AG501" s="107">
        <v>0</v>
      </c>
      <c r="AH501" s="107">
        <v>0</v>
      </c>
      <c r="AI501" s="107">
        <v>0</v>
      </c>
      <c r="AJ501" t="s">
        <v>1012</v>
      </c>
    </row>
    <row r="502" spans="1:37" x14ac:dyDescent="0.45">
      <c r="A502" t="s">
        <v>1270</v>
      </c>
      <c r="B502" t="s">
        <v>18380</v>
      </c>
      <c r="C502" t="s">
        <v>990</v>
      </c>
      <c r="D502" t="s">
        <v>18386</v>
      </c>
      <c r="E502" t="s">
        <v>992</v>
      </c>
      <c r="F502" t="s">
        <v>18387</v>
      </c>
      <c r="G502">
        <v>2376</v>
      </c>
      <c r="H502" t="s">
        <v>2388</v>
      </c>
      <c r="I502">
        <v>14300</v>
      </c>
      <c r="J502" s="108">
        <v>777162200</v>
      </c>
      <c r="K502" t="s">
        <v>18388</v>
      </c>
      <c r="L502" s="106">
        <v>42144</v>
      </c>
      <c r="M502">
        <v>16162025</v>
      </c>
      <c r="N502" t="s">
        <v>4084</v>
      </c>
      <c r="O502" t="s">
        <v>12</v>
      </c>
      <c r="P502" t="s">
        <v>997</v>
      </c>
      <c r="R502" s="109" t="str">
        <f>IF(OR(P502="SB",Q502="SB"),"SB",0)</f>
        <v>SB</v>
      </c>
      <c r="T502" s="110" t="s">
        <v>998</v>
      </c>
      <c r="V502" s="113" t="str">
        <f>IF(AND(I502&gt;=10000,I502&lt;=19900),"Praha",(IF(AND(I502&gt;=25001,I502&lt;=29501),"Středočeský kraj",(IF(AND(I502&gt;=30100,I502&lt;=34972),"Středočeský kraj",(IF(AND(I502&gt;=35002,I502&lt;=36271),"Karlovarský kraj",(IF(AND(I502&gt;=37001,I502&lt;=39201),"Jihočeský kraj",(IF(AND(I502&gt;=39701,I502&lt;=39901),"Jihočeský kraj",(IF(AND(I502&gt;=39301,I502&lt;=39601),"Kraj Vysočina",(IF(AND(I502&gt;=58001,I502&lt;=59501),"Kraj Vysočina",(IF(AND(I502&gt;=67401,I502&lt;=67602),"Kraj Vysočina",(IF(AND(I502&gt;=40001,I502&lt;=44101),"Ústecký kraj",(IF(AND(I502&gt;=46001,I502&lt;=47201),"Liberecký kraj",(IF(AND(I502&gt;=51202,I502&lt;=51401),"Liberecký kraj",(IF(AND(I502&gt;=53002,I502&lt;=53976),"Pardubický kraj",(IF(AND(I502&gt;=56002,I502&lt;=57201),"Pardubický kraj",(IF(AND(I502&gt;=60200,I502&lt;=67201),"Jihomoravský kraj",(IF(AND(I502&gt;=67801,I502&lt;=68501),"Jihomoravský kraj",(IF(AND(I502&gt;=69002,I502&lt;=69801),"Jihomoravský kraj",(IF(AND(I502&gt;=68601,I502&lt;=68801),"Zlínský kraj",(IF(AND(I502&gt;=75501,I502&lt;=76901),"Zlínský kraj",(IF(AND(I502&gt;=70030,I502&lt;=74901),"Moravskoslezský kraj",(IF(AND(I502&gt;=75000,I502&lt;=75368),"Olomoucký kraj",(IF(AND(I502&gt;=77200,I502&lt;=79862),"Olomoucký kraj",(IF(AND(I502&gt;=50011,I502&lt;=50301),"Královéhradecký kraj",(IF(AND(I502&gt;=54301,I502&lt;=54303),"Královéhradecký kraj","0")))))))))))))))))))))))))))))))))))))))))))))))</f>
        <v>Praha</v>
      </c>
      <c r="AB502" t="s">
        <v>998</v>
      </c>
      <c r="AD502" t="s">
        <v>998</v>
      </c>
      <c r="AE502" t="s">
        <v>998</v>
      </c>
      <c r="AF502" t="s">
        <v>998</v>
      </c>
      <c r="AG502" s="107">
        <v>300</v>
      </c>
      <c r="AH502" s="107">
        <v>0</v>
      </c>
      <c r="AI502" s="107">
        <v>0</v>
      </c>
      <c r="AJ502" t="s">
        <v>999</v>
      </c>
      <c r="AK502" s="106">
        <v>44918</v>
      </c>
    </row>
    <row r="503" spans="1:37" x14ac:dyDescent="0.45">
      <c r="A503" t="s">
        <v>1174</v>
      </c>
      <c r="B503" t="s">
        <v>17628</v>
      </c>
      <c r="C503" t="s">
        <v>990</v>
      </c>
      <c r="D503" t="s">
        <v>17649</v>
      </c>
      <c r="E503" t="s">
        <v>992</v>
      </c>
      <c r="F503" t="s">
        <v>17650</v>
      </c>
      <c r="G503">
        <v>3291</v>
      </c>
      <c r="H503" t="s">
        <v>1057</v>
      </c>
      <c r="I503">
        <v>14300</v>
      </c>
      <c r="J503">
        <v>702184438</v>
      </c>
      <c r="K503" t="s">
        <v>17651</v>
      </c>
      <c r="L503" s="106">
        <v>37658</v>
      </c>
      <c r="M503">
        <v>13453503</v>
      </c>
      <c r="N503" t="s">
        <v>2373</v>
      </c>
      <c r="O503" t="s">
        <v>1023</v>
      </c>
      <c r="P503" t="s">
        <v>997</v>
      </c>
      <c r="R503" s="109" t="str">
        <f>IF(OR(P503="SB",Q503="SB"),"SB",0)</f>
        <v>SB</v>
      </c>
      <c r="V503" s="113" t="str">
        <f>IF(AND(I503&gt;=10000,I503&lt;=19900),"Praha",(IF(AND(I503&gt;=25001,I503&lt;=29501),"Středočeský kraj",(IF(AND(I503&gt;=30100,I503&lt;=34972),"Středočeský kraj",(IF(AND(I503&gt;=35002,I503&lt;=36271),"Karlovarský kraj",(IF(AND(I503&gt;=37001,I503&lt;=39201),"Jihočeský kraj",(IF(AND(I503&gt;=39701,I503&lt;=39901),"Jihočeský kraj",(IF(AND(I503&gt;=39301,I503&lt;=39601),"Kraj Vysočina",(IF(AND(I503&gt;=58001,I503&lt;=59501),"Kraj Vysočina",(IF(AND(I503&gt;=67401,I503&lt;=67602),"Kraj Vysočina",(IF(AND(I503&gt;=40001,I503&lt;=44101),"Ústecký kraj",(IF(AND(I503&gt;=46001,I503&lt;=47201),"Liberecký kraj",(IF(AND(I503&gt;=51202,I503&lt;=51401),"Liberecký kraj",(IF(AND(I503&gt;=53002,I503&lt;=53976),"Pardubický kraj",(IF(AND(I503&gt;=56002,I503&lt;=57201),"Pardubický kraj",(IF(AND(I503&gt;=60200,I503&lt;=67201),"Jihomoravský kraj",(IF(AND(I503&gt;=67801,I503&lt;=68501),"Jihomoravský kraj",(IF(AND(I503&gt;=69002,I503&lt;=69801),"Jihomoravský kraj",(IF(AND(I503&gt;=68601,I503&lt;=68801),"Zlínský kraj",(IF(AND(I503&gt;=75501,I503&lt;=76901),"Zlínský kraj",(IF(AND(I503&gt;=70030,I503&lt;=74901),"Moravskoslezský kraj",(IF(AND(I503&gt;=75000,I503&lt;=75368),"Olomoucký kraj",(IF(AND(I503&gt;=77200,I503&lt;=79862),"Olomoucký kraj",(IF(AND(I503&gt;=50011,I503&lt;=50301),"Královéhradecký kraj",(IF(AND(I503&gt;=54301,I503&lt;=54303),"Královéhradecký kraj","0")))))))))))))))))))))))))))))))))))))))))))))))</f>
        <v>Praha</v>
      </c>
      <c r="AB503" t="s">
        <v>17652</v>
      </c>
      <c r="AD503" t="s">
        <v>998</v>
      </c>
      <c r="AE503" t="s">
        <v>998</v>
      </c>
      <c r="AF503" t="s">
        <v>998</v>
      </c>
      <c r="AG503" s="107">
        <v>300</v>
      </c>
      <c r="AH503" s="107">
        <v>0</v>
      </c>
      <c r="AI503" s="107">
        <v>0</v>
      </c>
      <c r="AJ503" t="s">
        <v>999</v>
      </c>
      <c r="AK503" s="106">
        <v>44917</v>
      </c>
    </row>
    <row r="504" spans="1:37" x14ac:dyDescent="0.45">
      <c r="A504" t="s">
        <v>1184</v>
      </c>
      <c r="B504" t="s">
        <v>16199</v>
      </c>
      <c r="C504" t="s">
        <v>990</v>
      </c>
      <c r="D504" t="s">
        <v>16203</v>
      </c>
      <c r="E504" t="s">
        <v>992</v>
      </c>
      <c r="F504" t="s">
        <v>16204</v>
      </c>
      <c r="G504">
        <v>3</v>
      </c>
      <c r="H504" t="s">
        <v>12</v>
      </c>
      <c r="I504">
        <v>14301</v>
      </c>
      <c r="J504">
        <v>728880708</v>
      </c>
      <c r="K504" t="s">
        <v>16205</v>
      </c>
      <c r="L504" s="106">
        <v>29348</v>
      </c>
      <c r="M504">
        <v>10603622</v>
      </c>
      <c r="N504" t="s">
        <v>996</v>
      </c>
      <c r="O504" t="s">
        <v>12</v>
      </c>
      <c r="P504" t="s">
        <v>997</v>
      </c>
      <c r="R504" s="109" t="str">
        <f>IF(OR(P504="SB",Q504="SB"),"SB",0)</f>
        <v>SB</v>
      </c>
      <c r="T504" s="110">
        <v>10703</v>
      </c>
      <c r="U504" t="s">
        <v>19633</v>
      </c>
      <c r="V504" s="113" t="str">
        <f>IF(AND(I504&gt;=10000,I504&lt;=19900),"Praha",(IF(AND(I504&gt;=25001,I504&lt;=29501),"Středočeský kraj",(IF(AND(I504&gt;=30100,I504&lt;=34972),"Středočeský kraj",(IF(AND(I504&gt;=35002,I504&lt;=36271),"Karlovarský kraj",(IF(AND(I504&gt;=37001,I504&lt;=39201),"Jihočeský kraj",(IF(AND(I504&gt;=39701,I504&lt;=39901),"Jihočeský kraj",(IF(AND(I504&gt;=39301,I504&lt;=39601),"Kraj Vysočina",(IF(AND(I504&gt;=58001,I504&lt;=59501),"Kraj Vysočina",(IF(AND(I504&gt;=67401,I504&lt;=67602),"Kraj Vysočina",(IF(AND(I504&gt;=40001,I504&lt;=44101),"Ústecký kraj",(IF(AND(I504&gt;=46001,I504&lt;=47201),"Liberecký kraj",(IF(AND(I504&gt;=51202,I504&lt;=51401),"Liberecký kraj",(IF(AND(I504&gt;=53002,I504&lt;=53976),"Pardubický kraj",(IF(AND(I504&gt;=56002,I504&lt;=57201),"Pardubický kraj",(IF(AND(I504&gt;=60200,I504&lt;=67201),"Jihomoravský kraj",(IF(AND(I504&gt;=67801,I504&lt;=68501),"Jihomoravský kraj",(IF(AND(I504&gt;=69002,I504&lt;=69801),"Jihomoravský kraj",(IF(AND(I504&gt;=68601,I504&lt;=68801),"Zlínský kraj",(IF(AND(I504&gt;=75501,I504&lt;=76901),"Zlínský kraj",(IF(AND(I504&gt;=70030,I504&lt;=74901),"Moravskoslezský kraj",(IF(AND(I504&gt;=75000,I504&lt;=75368),"Olomoucký kraj",(IF(AND(I504&gt;=77200,I504&lt;=79862),"Olomoucký kraj",(IF(AND(I504&gt;=50011,I504&lt;=50301),"Královéhradecký kraj",(IF(AND(I504&gt;=54301,I504&lt;=54303),"Královéhradecký kraj","0")))))))))))))))))))))))))))))))))))))))))))))))</f>
        <v>Praha</v>
      </c>
      <c r="AD504" t="s">
        <v>998</v>
      </c>
      <c r="AE504" t="s">
        <v>998</v>
      </c>
      <c r="AF504" t="s">
        <v>998</v>
      </c>
      <c r="AG504" s="107">
        <v>0</v>
      </c>
      <c r="AH504" s="107">
        <v>0</v>
      </c>
      <c r="AI504" s="107">
        <v>0</v>
      </c>
      <c r="AJ504" t="s">
        <v>1012</v>
      </c>
    </row>
    <row r="505" spans="1:37" x14ac:dyDescent="0.45">
      <c r="A505" t="s">
        <v>988</v>
      </c>
      <c r="B505" t="s">
        <v>18727</v>
      </c>
      <c r="C505" t="s">
        <v>990</v>
      </c>
      <c r="D505" t="s">
        <v>18728</v>
      </c>
      <c r="E505" t="s">
        <v>992</v>
      </c>
      <c r="F505" t="s">
        <v>1322</v>
      </c>
      <c r="G505">
        <v>91</v>
      </c>
      <c r="H505" t="s">
        <v>1057</v>
      </c>
      <c r="I505">
        <v>14700</v>
      </c>
      <c r="J505">
        <v>737571268</v>
      </c>
      <c r="K505" t="s">
        <v>18729</v>
      </c>
      <c r="L505" s="106">
        <v>37903</v>
      </c>
      <c r="M505">
        <v>14399857</v>
      </c>
      <c r="N505" t="s">
        <v>1029</v>
      </c>
      <c r="O505" t="s">
        <v>1010</v>
      </c>
      <c r="P505" t="s">
        <v>997</v>
      </c>
      <c r="R505" s="109" t="str">
        <f>IF(OR(P505="SB",Q505="SB"),"SB",0)</f>
        <v>SB</v>
      </c>
      <c r="T505" s="110">
        <v>2018315</v>
      </c>
      <c r="U505" t="s">
        <v>19633</v>
      </c>
      <c r="V505" s="113" t="str">
        <f>IF(AND(I505&gt;=10000,I505&lt;=19900),"Praha",(IF(AND(I505&gt;=25001,I505&lt;=29501),"Středočeský kraj",(IF(AND(I505&gt;=30100,I505&lt;=34972),"Středočeský kraj",(IF(AND(I505&gt;=35002,I505&lt;=36271),"Karlovarský kraj",(IF(AND(I505&gt;=37001,I505&lt;=39201),"Jihočeský kraj",(IF(AND(I505&gt;=39701,I505&lt;=39901),"Jihočeský kraj",(IF(AND(I505&gt;=39301,I505&lt;=39601),"Kraj Vysočina",(IF(AND(I505&gt;=58001,I505&lt;=59501),"Kraj Vysočina",(IF(AND(I505&gt;=67401,I505&lt;=67602),"Kraj Vysočina",(IF(AND(I505&gt;=40001,I505&lt;=44101),"Ústecký kraj",(IF(AND(I505&gt;=46001,I505&lt;=47201),"Liberecký kraj",(IF(AND(I505&gt;=51202,I505&lt;=51401),"Liberecký kraj",(IF(AND(I505&gt;=53002,I505&lt;=53976),"Pardubický kraj",(IF(AND(I505&gt;=56002,I505&lt;=57201),"Pardubický kraj",(IF(AND(I505&gt;=60200,I505&lt;=67201),"Jihomoravský kraj",(IF(AND(I505&gt;=67801,I505&lt;=68501),"Jihomoravský kraj",(IF(AND(I505&gt;=69002,I505&lt;=69801),"Jihomoravský kraj",(IF(AND(I505&gt;=68601,I505&lt;=68801),"Zlínský kraj",(IF(AND(I505&gt;=75501,I505&lt;=76901),"Zlínský kraj",(IF(AND(I505&gt;=70030,I505&lt;=74901),"Moravskoslezský kraj",(IF(AND(I505&gt;=75000,I505&lt;=75368),"Olomoucký kraj",(IF(AND(I505&gt;=77200,I505&lt;=79862),"Olomoucký kraj",(IF(AND(I505&gt;=50011,I505&lt;=50301),"Královéhradecký kraj",(IF(AND(I505&gt;=54301,I505&lt;=54303),"Královéhradecký kraj","0")))))))))))))))))))))))))))))))))))))))))))))))</f>
        <v>Praha</v>
      </c>
      <c r="AB505" t="s">
        <v>18730</v>
      </c>
      <c r="AD505" t="s">
        <v>998</v>
      </c>
      <c r="AE505" t="s">
        <v>998</v>
      </c>
      <c r="AF505" t="s">
        <v>998</v>
      </c>
      <c r="AG505" s="107">
        <v>0</v>
      </c>
      <c r="AH505" s="107">
        <v>0</v>
      </c>
      <c r="AI505" s="107">
        <v>0</v>
      </c>
      <c r="AJ505" t="s">
        <v>1012</v>
      </c>
    </row>
    <row r="506" spans="1:37" x14ac:dyDescent="0.45">
      <c r="A506" t="s">
        <v>1507</v>
      </c>
      <c r="B506" t="s">
        <v>12134</v>
      </c>
      <c r="C506" t="s">
        <v>1002</v>
      </c>
      <c r="D506" t="s">
        <v>12135</v>
      </c>
      <c r="E506" t="s">
        <v>992</v>
      </c>
      <c r="F506" t="s">
        <v>1781</v>
      </c>
      <c r="G506">
        <v>70</v>
      </c>
      <c r="H506" t="s">
        <v>1057</v>
      </c>
      <c r="I506">
        <v>14700</v>
      </c>
      <c r="K506" t="s">
        <v>12136</v>
      </c>
      <c r="L506" s="106">
        <v>40570</v>
      </c>
      <c r="M506">
        <v>14112089</v>
      </c>
      <c r="N506" t="s">
        <v>1029</v>
      </c>
      <c r="O506" t="s">
        <v>1010</v>
      </c>
      <c r="P506" t="s">
        <v>997</v>
      </c>
      <c r="R506" s="109" t="str">
        <f>IF(OR(P506="SB",Q506="SB"),"SB",0)</f>
        <v>SB</v>
      </c>
      <c r="T506" s="110">
        <v>2018436</v>
      </c>
      <c r="U506" t="s">
        <v>19633</v>
      </c>
      <c r="V506" s="113" t="str">
        <f>IF(AND(I506&gt;=10000,I506&lt;=19900),"Praha",(IF(AND(I506&gt;=25001,I506&lt;=29501),"Středočeský kraj",(IF(AND(I506&gt;=30100,I506&lt;=34972),"Středočeský kraj",(IF(AND(I506&gt;=35002,I506&lt;=36271),"Karlovarský kraj",(IF(AND(I506&gt;=37001,I506&lt;=39201),"Jihočeský kraj",(IF(AND(I506&gt;=39701,I506&lt;=39901),"Jihočeský kraj",(IF(AND(I506&gt;=39301,I506&lt;=39601),"Kraj Vysočina",(IF(AND(I506&gt;=58001,I506&lt;=59501),"Kraj Vysočina",(IF(AND(I506&gt;=67401,I506&lt;=67602),"Kraj Vysočina",(IF(AND(I506&gt;=40001,I506&lt;=44101),"Ústecký kraj",(IF(AND(I506&gt;=46001,I506&lt;=47201),"Liberecký kraj",(IF(AND(I506&gt;=51202,I506&lt;=51401),"Liberecký kraj",(IF(AND(I506&gt;=53002,I506&lt;=53976),"Pardubický kraj",(IF(AND(I506&gt;=56002,I506&lt;=57201),"Pardubický kraj",(IF(AND(I506&gt;=60200,I506&lt;=67201),"Jihomoravský kraj",(IF(AND(I506&gt;=67801,I506&lt;=68501),"Jihomoravský kraj",(IF(AND(I506&gt;=69002,I506&lt;=69801),"Jihomoravský kraj",(IF(AND(I506&gt;=68601,I506&lt;=68801),"Zlínský kraj",(IF(AND(I506&gt;=75501,I506&lt;=76901),"Zlínský kraj",(IF(AND(I506&gt;=70030,I506&lt;=74901),"Moravskoslezský kraj",(IF(AND(I506&gt;=75000,I506&lt;=75368),"Olomoucký kraj",(IF(AND(I506&gt;=77200,I506&lt;=79862),"Olomoucký kraj",(IF(AND(I506&gt;=50011,I506&lt;=50301),"Královéhradecký kraj",(IF(AND(I506&gt;=54301,I506&lt;=54303),"Královéhradecký kraj","0")))))))))))))))))))))))))))))))))))))))))))))))</f>
        <v>Praha</v>
      </c>
      <c r="AD506" t="s">
        <v>998</v>
      </c>
      <c r="AE506" t="s">
        <v>998</v>
      </c>
      <c r="AF506" t="s">
        <v>998</v>
      </c>
      <c r="AG506" s="107">
        <v>300</v>
      </c>
      <c r="AH506" s="107">
        <v>0</v>
      </c>
      <c r="AI506" s="107">
        <v>0</v>
      </c>
      <c r="AJ506" t="s">
        <v>999</v>
      </c>
      <c r="AK506" s="106">
        <v>44914</v>
      </c>
    </row>
    <row r="507" spans="1:37" x14ac:dyDescent="0.45">
      <c r="A507" t="s">
        <v>1013</v>
      </c>
      <c r="B507" t="s">
        <v>18731</v>
      </c>
      <c r="C507" t="s">
        <v>1002</v>
      </c>
      <c r="D507" t="s">
        <v>18732</v>
      </c>
      <c r="E507" t="s">
        <v>992</v>
      </c>
      <c r="F507" t="s">
        <v>1322</v>
      </c>
      <c r="G507">
        <v>91</v>
      </c>
      <c r="H507" t="s">
        <v>1057</v>
      </c>
      <c r="I507">
        <v>14700</v>
      </c>
      <c r="J507">
        <v>737571268</v>
      </c>
      <c r="K507" t="s">
        <v>18729</v>
      </c>
      <c r="L507" s="106">
        <v>38637</v>
      </c>
      <c r="M507">
        <v>14883241</v>
      </c>
      <c r="N507" t="s">
        <v>1029</v>
      </c>
      <c r="O507" t="s">
        <v>1010</v>
      </c>
      <c r="P507" t="s">
        <v>997</v>
      </c>
      <c r="R507" s="109" t="str">
        <f>IF(OR(P507="SB",Q507="SB"),"SB",0)</f>
        <v>SB</v>
      </c>
      <c r="T507" s="110">
        <v>2019131</v>
      </c>
      <c r="U507" t="s">
        <v>19633</v>
      </c>
      <c r="V507" s="113" t="str">
        <f>IF(AND(I507&gt;=10000,I507&lt;=19900),"Praha",(IF(AND(I507&gt;=25001,I507&lt;=29501),"Středočeský kraj",(IF(AND(I507&gt;=30100,I507&lt;=34972),"Středočeský kraj",(IF(AND(I507&gt;=35002,I507&lt;=36271),"Karlovarský kraj",(IF(AND(I507&gt;=37001,I507&lt;=39201),"Jihočeský kraj",(IF(AND(I507&gt;=39701,I507&lt;=39901),"Jihočeský kraj",(IF(AND(I507&gt;=39301,I507&lt;=39601),"Kraj Vysočina",(IF(AND(I507&gt;=58001,I507&lt;=59501),"Kraj Vysočina",(IF(AND(I507&gt;=67401,I507&lt;=67602),"Kraj Vysočina",(IF(AND(I507&gt;=40001,I507&lt;=44101),"Ústecký kraj",(IF(AND(I507&gt;=46001,I507&lt;=47201),"Liberecký kraj",(IF(AND(I507&gt;=51202,I507&lt;=51401),"Liberecký kraj",(IF(AND(I507&gt;=53002,I507&lt;=53976),"Pardubický kraj",(IF(AND(I507&gt;=56002,I507&lt;=57201),"Pardubický kraj",(IF(AND(I507&gt;=60200,I507&lt;=67201),"Jihomoravský kraj",(IF(AND(I507&gt;=67801,I507&lt;=68501),"Jihomoravský kraj",(IF(AND(I507&gt;=69002,I507&lt;=69801),"Jihomoravský kraj",(IF(AND(I507&gt;=68601,I507&lt;=68801),"Zlínský kraj",(IF(AND(I507&gt;=75501,I507&lt;=76901),"Zlínský kraj",(IF(AND(I507&gt;=70030,I507&lt;=74901),"Moravskoslezský kraj",(IF(AND(I507&gt;=75000,I507&lt;=75368),"Olomoucký kraj",(IF(AND(I507&gt;=77200,I507&lt;=79862),"Olomoucký kraj",(IF(AND(I507&gt;=50011,I507&lt;=50301),"Královéhradecký kraj",(IF(AND(I507&gt;=54301,I507&lt;=54303),"Královéhradecký kraj","0")))))))))))))))))))))))))))))))))))))))))))))))</f>
        <v>Praha</v>
      </c>
      <c r="AB507" t="s">
        <v>18733</v>
      </c>
      <c r="AD507" t="s">
        <v>998</v>
      </c>
      <c r="AE507" t="s">
        <v>998</v>
      </c>
      <c r="AF507" t="s">
        <v>998</v>
      </c>
      <c r="AG507" s="107">
        <v>0</v>
      </c>
      <c r="AH507" s="107">
        <v>0</v>
      </c>
      <c r="AI507" s="107">
        <v>0</v>
      </c>
      <c r="AJ507" t="s">
        <v>1012</v>
      </c>
    </row>
    <row r="508" spans="1:37" x14ac:dyDescent="0.45">
      <c r="A508" t="s">
        <v>1915</v>
      </c>
      <c r="B508" t="s">
        <v>4460</v>
      </c>
      <c r="C508" t="s">
        <v>1002</v>
      </c>
      <c r="D508" t="s">
        <v>4461</v>
      </c>
      <c r="E508" t="s">
        <v>992</v>
      </c>
      <c r="F508" t="s">
        <v>4462</v>
      </c>
      <c r="G508" t="s">
        <v>4463</v>
      </c>
      <c r="H508" t="s">
        <v>12</v>
      </c>
      <c r="I508">
        <v>14700</v>
      </c>
      <c r="K508" t="s">
        <v>4464</v>
      </c>
      <c r="L508" s="106">
        <v>39941</v>
      </c>
      <c r="M508">
        <v>15660251</v>
      </c>
      <c r="N508" t="s">
        <v>2063</v>
      </c>
      <c r="O508" t="s">
        <v>1173</v>
      </c>
      <c r="P508" t="s">
        <v>997</v>
      </c>
      <c r="R508" s="109" t="str">
        <f>IF(OR(P508="SB",Q508="SB"),"SB",0)</f>
        <v>SB</v>
      </c>
      <c r="T508" s="110">
        <v>2021103</v>
      </c>
      <c r="U508" t="s">
        <v>19633</v>
      </c>
      <c r="V508" s="113" t="str">
        <f>IF(AND(I508&gt;=10000,I508&lt;=19900),"Praha",(IF(AND(I508&gt;=25001,I508&lt;=29501),"Středočeský kraj",(IF(AND(I508&gt;=30100,I508&lt;=34972),"Středočeský kraj",(IF(AND(I508&gt;=35002,I508&lt;=36271),"Karlovarský kraj",(IF(AND(I508&gt;=37001,I508&lt;=39201),"Jihočeský kraj",(IF(AND(I508&gt;=39701,I508&lt;=39901),"Jihočeský kraj",(IF(AND(I508&gt;=39301,I508&lt;=39601),"Kraj Vysočina",(IF(AND(I508&gt;=58001,I508&lt;=59501),"Kraj Vysočina",(IF(AND(I508&gt;=67401,I508&lt;=67602),"Kraj Vysočina",(IF(AND(I508&gt;=40001,I508&lt;=44101),"Ústecký kraj",(IF(AND(I508&gt;=46001,I508&lt;=47201),"Liberecký kraj",(IF(AND(I508&gt;=51202,I508&lt;=51401),"Liberecký kraj",(IF(AND(I508&gt;=53002,I508&lt;=53976),"Pardubický kraj",(IF(AND(I508&gt;=56002,I508&lt;=57201),"Pardubický kraj",(IF(AND(I508&gt;=60200,I508&lt;=67201),"Jihomoravský kraj",(IF(AND(I508&gt;=67801,I508&lt;=68501),"Jihomoravský kraj",(IF(AND(I508&gt;=69002,I508&lt;=69801),"Jihomoravský kraj",(IF(AND(I508&gt;=68601,I508&lt;=68801),"Zlínský kraj",(IF(AND(I508&gt;=75501,I508&lt;=76901),"Zlínský kraj",(IF(AND(I508&gt;=70030,I508&lt;=74901),"Moravskoslezský kraj",(IF(AND(I508&gt;=75000,I508&lt;=75368),"Olomoucký kraj",(IF(AND(I508&gt;=77200,I508&lt;=79862),"Olomoucký kraj",(IF(AND(I508&gt;=50011,I508&lt;=50301),"Královéhradecký kraj",(IF(AND(I508&gt;=54301,I508&lt;=54303),"Královéhradecký kraj","0")))))))))))))))))))))))))))))))))))))))))))))))</f>
        <v>Praha</v>
      </c>
      <c r="AD508" t="s">
        <v>998</v>
      </c>
      <c r="AE508" t="s">
        <v>998</v>
      </c>
      <c r="AF508" t="s">
        <v>998</v>
      </c>
      <c r="AG508" s="107">
        <v>300</v>
      </c>
      <c r="AH508" s="107">
        <v>0</v>
      </c>
      <c r="AI508" s="107">
        <v>0</v>
      </c>
      <c r="AJ508" t="s">
        <v>999</v>
      </c>
      <c r="AK508" s="106">
        <v>44910</v>
      </c>
    </row>
    <row r="509" spans="1:37" x14ac:dyDescent="0.45">
      <c r="A509" t="s">
        <v>1111</v>
      </c>
      <c r="B509" t="s">
        <v>19089</v>
      </c>
      <c r="C509" t="s">
        <v>1002</v>
      </c>
      <c r="D509" t="s">
        <v>19091</v>
      </c>
      <c r="E509" t="s">
        <v>992</v>
      </c>
      <c r="F509" t="s">
        <v>4462</v>
      </c>
      <c r="G509" t="s">
        <v>4463</v>
      </c>
      <c r="H509" t="s">
        <v>12</v>
      </c>
      <c r="I509">
        <v>14700</v>
      </c>
      <c r="K509" t="s">
        <v>19092</v>
      </c>
      <c r="L509" s="106">
        <v>40337</v>
      </c>
      <c r="M509">
        <v>15660150</v>
      </c>
      <c r="N509" t="s">
        <v>2063</v>
      </c>
      <c r="O509" t="s">
        <v>1173</v>
      </c>
      <c r="P509" t="s">
        <v>997</v>
      </c>
      <c r="R509" s="109" t="str">
        <f>IF(OR(P509="SB",Q509="SB"),"SB",0)</f>
        <v>SB</v>
      </c>
      <c r="T509" s="110">
        <v>2021108</v>
      </c>
      <c r="U509" t="s">
        <v>19633</v>
      </c>
      <c r="V509" s="113" t="str">
        <f>IF(AND(I509&gt;=10000,I509&lt;=19900),"Praha",(IF(AND(I509&gt;=25001,I509&lt;=29501),"Středočeský kraj",(IF(AND(I509&gt;=30100,I509&lt;=34972),"Středočeský kraj",(IF(AND(I509&gt;=35002,I509&lt;=36271),"Karlovarský kraj",(IF(AND(I509&gt;=37001,I509&lt;=39201),"Jihočeský kraj",(IF(AND(I509&gt;=39701,I509&lt;=39901),"Jihočeský kraj",(IF(AND(I509&gt;=39301,I509&lt;=39601),"Kraj Vysočina",(IF(AND(I509&gt;=58001,I509&lt;=59501),"Kraj Vysočina",(IF(AND(I509&gt;=67401,I509&lt;=67602),"Kraj Vysočina",(IF(AND(I509&gt;=40001,I509&lt;=44101),"Ústecký kraj",(IF(AND(I509&gt;=46001,I509&lt;=47201),"Liberecký kraj",(IF(AND(I509&gt;=51202,I509&lt;=51401),"Liberecký kraj",(IF(AND(I509&gt;=53002,I509&lt;=53976),"Pardubický kraj",(IF(AND(I509&gt;=56002,I509&lt;=57201),"Pardubický kraj",(IF(AND(I509&gt;=60200,I509&lt;=67201),"Jihomoravský kraj",(IF(AND(I509&gt;=67801,I509&lt;=68501),"Jihomoravský kraj",(IF(AND(I509&gt;=69002,I509&lt;=69801),"Jihomoravský kraj",(IF(AND(I509&gt;=68601,I509&lt;=68801),"Zlínský kraj",(IF(AND(I509&gt;=75501,I509&lt;=76901),"Zlínský kraj",(IF(AND(I509&gt;=70030,I509&lt;=74901),"Moravskoslezský kraj",(IF(AND(I509&gt;=75000,I509&lt;=75368),"Olomoucký kraj",(IF(AND(I509&gt;=77200,I509&lt;=79862),"Olomoucký kraj",(IF(AND(I509&gt;=50011,I509&lt;=50301),"Královéhradecký kraj",(IF(AND(I509&gt;=54301,I509&lt;=54303),"Královéhradecký kraj","0")))))))))))))))))))))))))))))))))))))))))))))))</f>
        <v>Praha</v>
      </c>
      <c r="AD509" t="s">
        <v>998</v>
      </c>
      <c r="AE509" t="s">
        <v>998</v>
      </c>
      <c r="AF509" t="s">
        <v>998</v>
      </c>
      <c r="AG509" s="107">
        <v>300</v>
      </c>
      <c r="AH509" s="107">
        <v>0</v>
      </c>
      <c r="AI509" s="107">
        <v>0</v>
      </c>
      <c r="AJ509" t="s">
        <v>999</v>
      </c>
      <c r="AK509" s="106">
        <v>44910</v>
      </c>
    </row>
    <row r="510" spans="1:37" x14ac:dyDescent="0.45">
      <c r="A510" t="s">
        <v>1026</v>
      </c>
      <c r="B510" t="s">
        <v>14153</v>
      </c>
      <c r="C510" t="s">
        <v>990</v>
      </c>
      <c r="D510" t="s">
        <v>14154</v>
      </c>
      <c r="E510" t="s">
        <v>992</v>
      </c>
      <c r="F510" t="s">
        <v>14155</v>
      </c>
      <c r="G510">
        <v>3</v>
      </c>
      <c r="H510" t="s">
        <v>12</v>
      </c>
      <c r="I510">
        <v>14700</v>
      </c>
      <c r="J510">
        <v>733785810</v>
      </c>
      <c r="K510" t="s">
        <v>14156</v>
      </c>
      <c r="L510" s="106">
        <v>38800</v>
      </c>
      <c r="M510">
        <v>15648733</v>
      </c>
      <c r="N510" t="s">
        <v>1431</v>
      </c>
      <c r="O510" t="s">
        <v>1282</v>
      </c>
      <c r="P510" t="s">
        <v>997</v>
      </c>
      <c r="R510" s="109" t="str">
        <f>IF(OR(P510="SB",Q510="SB"),"SB",0)</f>
        <v>SB</v>
      </c>
      <c r="T510" s="110">
        <v>2022083</v>
      </c>
      <c r="U510" t="s">
        <v>19633</v>
      </c>
      <c r="V510" s="113" t="str">
        <f>IF(AND(I510&gt;=10000,I510&lt;=19900),"Praha",(IF(AND(I510&gt;=25001,I510&lt;=29501),"Středočeský kraj",(IF(AND(I510&gt;=30100,I510&lt;=34972),"Středočeský kraj",(IF(AND(I510&gt;=35002,I510&lt;=36271),"Karlovarský kraj",(IF(AND(I510&gt;=37001,I510&lt;=39201),"Jihočeský kraj",(IF(AND(I510&gt;=39701,I510&lt;=39901),"Jihočeský kraj",(IF(AND(I510&gt;=39301,I510&lt;=39601),"Kraj Vysočina",(IF(AND(I510&gt;=58001,I510&lt;=59501),"Kraj Vysočina",(IF(AND(I510&gt;=67401,I510&lt;=67602),"Kraj Vysočina",(IF(AND(I510&gt;=40001,I510&lt;=44101),"Ústecký kraj",(IF(AND(I510&gt;=46001,I510&lt;=47201),"Liberecký kraj",(IF(AND(I510&gt;=51202,I510&lt;=51401),"Liberecký kraj",(IF(AND(I510&gt;=53002,I510&lt;=53976),"Pardubický kraj",(IF(AND(I510&gt;=56002,I510&lt;=57201),"Pardubický kraj",(IF(AND(I510&gt;=60200,I510&lt;=67201),"Jihomoravský kraj",(IF(AND(I510&gt;=67801,I510&lt;=68501),"Jihomoravský kraj",(IF(AND(I510&gt;=69002,I510&lt;=69801),"Jihomoravský kraj",(IF(AND(I510&gt;=68601,I510&lt;=68801),"Zlínský kraj",(IF(AND(I510&gt;=75501,I510&lt;=76901),"Zlínský kraj",(IF(AND(I510&gt;=70030,I510&lt;=74901),"Moravskoslezský kraj",(IF(AND(I510&gt;=75000,I510&lt;=75368),"Olomoucký kraj",(IF(AND(I510&gt;=77200,I510&lt;=79862),"Olomoucký kraj",(IF(AND(I510&gt;=50011,I510&lt;=50301),"Královéhradecký kraj",(IF(AND(I510&gt;=54301,I510&lt;=54303),"Královéhradecký kraj","0")))))))))))))))))))))))))))))))))))))))))))))))</f>
        <v>Praha</v>
      </c>
      <c r="AB510" t="s">
        <v>14157</v>
      </c>
      <c r="AD510" t="s">
        <v>998</v>
      </c>
      <c r="AE510" t="s">
        <v>998</v>
      </c>
      <c r="AF510" t="s">
        <v>998</v>
      </c>
      <c r="AG510" s="107">
        <v>300</v>
      </c>
      <c r="AH510" s="107">
        <v>0</v>
      </c>
      <c r="AI510" s="107">
        <v>0</v>
      </c>
      <c r="AJ510" t="s">
        <v>999</v>
      </c>
      <c r="AK510" s="106">
        <v>44920</v>
      </c>
    </row>
    <row r="511" spans="1:37" x14ac:dyDescent="0.45">
      <c r="A511" t="s">
        <v>5220</v>
      </c>
      <c r="B511" t="s">
        <v>5221</v>
      </c>
      <c r="C511" t="s">
        <v>990</v>
      </c>
      <c r="D511" t="s">
        <v>5222</v>
      </c>
      <c r="E511" t="s">
        <v>992</v>
      </c>
      <c r="F511" t="s">
        <v>5223</v>
      </c>
      <c r="G511">
        <v>14</v>
      </c>
      <c r="H511" t="s">
        <v>1057</v>
      </c>
      <c r="I511">
        <v>14700</v>
      </c>
      <c r="J511" s="108">
        <v>606130194</v>
      </c>
      <c r="K511" t="s">
        <v>5224</v>
      </c>
      <c r="L511" s="106">
        <v>40093</v>
      </c>
      <c r="M511">
        <v>16148281</v>
      </c>
      <c r="N511" t="s">
        <v>4084</v>
      </c>
      <c r="O511" t="s">
        <v>12</v>
      </c>
      <c r="P511" t="s">
        <v>997</v>
      </c>
      <c r="R511" s="109" t="str">
        <f>IF(OR(P511="SB",Q511="SB"),"SB",0)</f>
        <v>SB</v>
      </c>
      <c r="T511" s="110" t="s">
        <v>998</v>
      </c>
      <c r="V511" s="113" t="str">
        <f>IF(AND(I511&gt;=10000,I511&lt;=19900),"Praha",(IF(AND(I511&gt;=25001,I511&lt;=29501),"Středočeský kraj",(IF(AND(I511&gt;=30100,I511&lt;=34972),"Středočeský kraj",(IF(AND(I511&gt;=35002,I511&lt;=36271),"Karlovarský kraj",(IF(AND(I511&gt;=37001,I511&lt;=39201),"Jihočeský kraj",(IF(AND(I511&gt;=39701,I511&lt;=39901),"Jihočeský kraj",(IF(AND(I511&gt;=39301,I511&lt;=39601),"Kraj Vysočina",(IF(AND(I511&gt;=58001,I511&lt;=59501),"Kraj Vysočina",(IF(AND(I511&gt;=67401,I511&lt;=67602),"Kraj Vysočina",(IF(AND(I511&gt;=40001,I511&lt;=44101),"Ústecký kraj",(IF(AND(I511&gt;=46001,I511&lt;=47201),"Liberecký kraj",(IF(AND(I511&gt;=51202,I511&lt;=51401),"Liberecký kraj",(IF(AND(I511&gt;=53002,I511&lt;=53976),"Pardubický kraj",(IF(AND(I511&gt;=56002,I511&lt;=57201),"Pardubický kraj",(IF(AND(I511&gt;=60200,I511&lt;=67201),"Jihomoravský kraj",(IF(AND(I511&gt;=67801,I511&lt;=68501),"Jihomoravský kraj",(IF(AND(I511&gt;=69002,I511&lt;=69801),"Jihomoravský kraj",(IF(AND(I511&gt;=68601,I511&lt;=68801),"Zlínský kraj",(IF(AND(I511&gt;=75501,I511&lt;=76901),"Zlínský kraj",(IF(AND(I511&gt;=70030,I511&lt;=74901),"Moravskoslezský kraj",(IF(AND(I511&gt;=75000,I511&lt;=75368),"Olomoucký kraj",(IF(AND(I511&gt;=77200,I511&lt;=79862),"Olomoucký kraj",(IF(AND(I511&gt;=50011,I511&lt;=50301),"Královéhradecký kraj",(IF(AND(I511&gt;=54301,I511&lt;=54303),"Královéhradecký kraj","0")))))))))))))))))))))))))))))))))))))))))))))))</f>
        <v>Praha</v>
      </c>
      <c r="AB511" t="s">
        <v>998</v>
      </c>
      <c r="AD511" t="s">
        <v>998</v>
      </c>
      <c r="AE511" t="s">
        <v>998</v>
      </c>
      <c r="AF511" t="s">
        <v>998</v>
      </c>
      <c r="AG511" s="107">
        <v>300</v>
      </c>
      <c r="AH511" s="107">
        <v>0</v>
      </c>
      <c r="AI511" s="107">
        <v>0</v>
      </c>
      <c r="AJ511" t="s">
        <v>999</v>
      </c>
      <c r="AK511" s="106">
        <v>44918</v>
      </c>
    </row>
    <row r="512" spans="1:37" x14ac:dyDescent="0.45">
      <c r="A512" t="s">
        <v>1295</v>
      </c>
      <c r="B512" t="s">
        <v>9080</v>
      </c>
      <c r="C512" t="s">
        <v>1002</v>
      </c>
      <c r="D512" t="s">
        <v>9081</v>
      </c>
      <c r="E512" t="s">
        <v>992</v>
      </c>
      <c r="F512" t="s">
        <v>9082</v>
      </c>
      <c r="G512">
        <v>9</v>
      </c>
      <c r="H512" t="s">
        <v>12</v>
      </c>
      <c r="I512">
        <v>14700</v>
      </c>
      <c r="K512" t="s">
        <v>9083</v>
      </c>
      <c r="L512" s="106">
        <v>34203</v>
      </c>
      <c r="M512">
        <v>13405508</v>
      </c>
      <c r="N512" t="s">
        <v>996</v>
      </c>
      <c r="O512" t="s">
        <v>12</v>
      </c>
      <c r="P512" t="s">
        <v>997</v>
      </c>
      <c r="R512" s="109" t="str">
        <f>IF(OR(P512="SB",Q512="SB"),"SB",0)</f>
        <v>SB</v>
      </c>
      <c r="T512" s="110" t="s">
        <v>998</v>
      </c>
      <c r="V512" s="113" t="str">
        <f>IF(AND(I512&gt;=10000,I512&lt;=19900),"Praha",(IF(AND(I512&gt;=25001,I512&lt;=29501),"Středočeský kraj",(IF(AND(I512&gt;=30100,I512&lt;=34972),"Středočeský kraj",(IF(AND(I512&gt;=35002,I512&lt;=36271),"Karlovarský kraj",(IF(AND(I512&gt;=37001,I512&lt;=39201),"Jihočeský kraj",(IF(AND(I512&gt;=39701,I512&lt;=39901),"Jihočeský kraj",(IF(AND(I512&gt;=39301,I512&lt;=39601),"Kraj Vysočina",(IF(AND(I512&gt;=58001,I512&lt;=59501),"Kraj Vysočina",(IF(AND(I512&gt;=67401,I512&lt;=67602),"Kraj Vysočina",(IF(AND(I512&gt;=40001,I512&lt;=44101),"Ústecký kraj",(IF(AND(I512&gt;=46001,I512&lt;=47201),"Liberecký kraj",(IF(AND(I512&gt;=51202,I512&lt;=51401),"Liberecký kraj",(IF(AND(I512&gt;=53002,I512&lt;=53976),"Pardubický kraj",(IF(AND(I512&gt;=56002,I512&lt;=57201),"Pardubický kraj",(IF(AND(I512&gt;=60200,I512&lt;=67201),"Jihomoravský kraj",(IF(AND(I512&gt;=67801,I512&lt;=68501),"Jihomoravský kraj",(IF(AND(I512&gt;=69002,I512&lt;=69801),"Jihomoravský kraj",(IF(AND(I512&gt;=68601,I512&lt;=68801),"Zlínský kraj",(IF(AND(I512&gt;=75501,I512&lt;=76901),"Zlínský kraj",(IF(AND(I512&gt;=70030,I512&lt;=74901),"Moravskoslezský kraj",(IF(AND(I512&gt;=75000,I512&lt;=75368),"Olomoucký kraj",(IF(AND(I512&gt;=77200,I512&lt;=79862),"Olomoucký kraj",(IF(AND(I512&gt;=50011,I512&lt;=50301),"Královéhradecký kraj",(IF(AND(I512&gt;=54301,I512&lt;=54303),"Královéhradecký kraj","0")))))))))))))))))))))))))))))))))))))))))))))))</f>
        <v>Praha</v>
      </c>
      <c r="AB512" t="s">
        <v>998</v>
      </c>
      <c r="AD512" t="s">
        <v>998</v>
      </c>
      <c r="AE512" t="s">
        <v>998</v>
      </c>
      <c r="AF512" t="s">
        <v>998</v>
      </c>
      <c r="AG512" s="107">
        <v>0</v>
      </c>
      <c r="AH512" s="107">
        <v>0</v>
      </c>
      <c r="AI512" s="107">
        <v>0</v>
      </c>
      <c r="AJ512" t="s">
        <v>1012</v>
      </c>
    </row>
    <row r="513" spans="1:37" x14ac:dyDescent="0.45">
      <c r="A513" t="s">
        <v>1268</v>
      </c>
      <c r="B513" t="s">
        <v>9101</v>
      </c>
      <c r="C513" t="s">
        <v>990</v>
      </c>
      <c r="D513" t="s">
        <v>9102</v>
      </c>
      <c r="E513" t="s">
        <v>992</v>
      </c>
      <c r="F513" t="s">
        <v>8206</v>
      </c>
      <c r="G513">
        <v>35</v>
      </c>
      <c r="H513" t="s">
        <v>12</v>
      </c>
      <c r="I513">
        <v>14700</v>
      </c>
      <c r="K513" t="s">
        <v>9103</v>
      </c>
      <c r="L513" s="106">
        <v>33002</v>
      </c>
      <c r="M513">
        <v>13405609</v>
      </c>
      <c r="N513" t="s">
        <v>996</v>
      </c>
      <c r="O513" t="s">
        <v>12</v>
      </c>
      <c r="P513" t="s">
        <v>997</v>
      </c>
      <c r="R513" s="109" t="str">
        <f>IF(OR(P513="SB",Q513="SB"),"SB",0)</f>
        <v>SB</v>
      </c>
      <c r="T513" s="110" t="s">
        <v>998</v>
      </c>
      <c r="V513" s="113" t="str">
        <f>IF(AND(I513&gt;=10000,I513&lt;=19900),"Praha",(IF(AND(I513&gt;=25001,I513&lt;=29501),"Středočeský kraj",(IF(AND(I513&gt;=30100,I513&lt;=34972),"Středočeský kraj",(IF(AND(I513&gt;=35002,I513&lt;=36271),"Karlovarský kraj",(IF(AND(I513&gt;=37001,I513&lt;=39201),"Jihočeský kraj",(IF(AND(I513&gt;=39701,I513&lt;=39901),"Jihočeský kraj",(IF(AND(I513&gt;=39301,I513&lt;=39601),"Kraj Vysočina",(IF(AND(I513&gt;=58001,I513&lt;=59501),"Kraj Vysočina",(IF(AND(I513&gt;=67401,I513&lt;=67602),"Kraj Vysočina",(IF(AND(I513&gt;=40001,I513&lt;=44101),"Ústecký kraj",(IF(AND(I513&gt;=46001,I513&lt;=47201),"Liberecký kraj",(IF(AND(I513&gt;=51202,I513&lt;=51401),"Liberecký kraj",(IF(AND(I513&gt;=53002,I513&lt;=53976),"Pardubický kraj",(IF(AND(I513&gt;=56002,I513&lt;=57201),"Pardubický kraj",(IF(AND(I513&gt;=60200,I513&lt;=67201),"Jihomoravský kraj",(IF(AND(I513&gt;=67801,I513&lt;=68501),"Jihomoravský kraj",(IF(AND(I513&gt;=69002,I513&lt;=69801),"Jihomoravský kraj",(IF(AND(I513&gt;=68601,I513&lt;=68801),"Zlínský kraj",(IF(AND(I513&gt;=75501,I513&lt;=76901),"Zlínský kraj",(IF(AND(I513&gt;=70030,I513&lt;=74901),"Moravskoslezský kraj",(IF(AND(I513&gt;=75000,I513&lt;=75368),"Olomoucký kraj",(IF(AND(I513&gt;=77200,I513&lt;=79862),"Olomoucký kraj",(IF(AND(I513&gt;=50011,I513&lt;=50301),"Královéhradecký kraj",(IF(AND(I513&gt;=54301,I513&lt;=54303),"Královéhradecký kraj","0")))))))))))))))))))))))))))))))))))))))))))))))</f>
        <v>Praha</v>
      </c>
      <c r="AB513" t="s">
        <v>998</v>
      </c>
      <c r="AD513" t="s">
        <v>998</v>
      </c>
      <c r="AE513" t="s">
        <v>998</v>
      </c>
      <c r="AF513" t="s">
        <v>998</v>
      </c>
      <c r="AG513" s="107">
        <v>0</v>
      </c>
      <c r="AH513" s="107">
        <v>0</v>
      </c>
      <c r="AI513" s="107">
        <v>0</v>
      </c>
      <c r="AJ513" t="s">
        <v>1012</v>
      </c>
    </row>
    <row r="514" spans="1:37" x14ac:dyDescent="0.45">
      <c r="A514" t="s">
        <v>3093</v>
      </c>
      <c r="B514" t="s">
        <v>9508</v>
      </c>
      <c r="C514" t="s">
        <v>990</v>
      </c>
      <c r="D514" t="s">
        <v>9509</v>
      </c>
      <c r="E514" t="s">
        <v>992</v>
      </c>
      <c r="F514" t="s">
        <v>9510</v>
      </c>
      <c r="G514">
        <v>11</v>
      </c>
      <c r="H514" t="s">
        <v>12</v>
      </c>
      <c r="I514">
        <v>14700</v>
      </c>
      <c r="K514" t="s">
        <v>9511</v>
      </c>
      <c r="L514" s="106">
        <v>32538</v>
      </c>
      <c r="M514">
        <v>13405710</v>
      </c>
      <c r="N514" t="s">
        <v>996</v>
      </c>
      <c r="O514" t="s">
        <v>12</v>
      </c>
      <c r="P514" t="s">
        <v>997</v>
      </c>
      <c r="R514" s="109" t="str">
        <f>IF(OR(P514="SB",Q514="SB"),"SB",0)</f>
        <v>SB</v>
      </c>
      <c r="T514" s="110" t="s">
        <v>998</v>
      </c>
      <c r="V514" s="113" t="str">
        <f>IF(AND(I514&gt;=10000,I514&lt;=19900),"Praha",(IF(AND(I514&gt;=25001,I514&lt;=29501),"Středočeský kraj",(IF(AND(I514&gt;=30100,I514&lt;=34972),"Středočeský kraj",(IF(AND(I514&gt;=35002,I514&lt;=36271),"Karlovarský kraj",(IF(AND(I514&gt;=37001,I514&lt;=39201),"Jihočeský kraj",(IF(AND(I514&gt;=39701,I514&lt;=39901),"Jihočeský kraj",(IF(AND(I514&gt;=39301,I514&lt;=39601),"Kraj Vysočina",(IF(AND(I514&gt;=58001,I514&lt;=59501),"Kraj Vysočina",(IF(AND(I514&gt;=67401,I514&lt;=67602),"Kraj Vysočina",(IF(AND(I514&gt;=40001,I514&lt;=44101),"Ústecký kraj",(IF(AND(I514&gt;=46001,I514&lt;=47201),"Liberecký kraj",(IF(AND(I514&gt;=51202,I514&lt;=51401),"Liberecký kraj",(IF(AND(I514&gt;=53002,I514&lt;=53976),"Pardubický kraj",(IF(AND(I514&gt;=56002,I514&lt;=57201),"Pardubický kraj",(IF(AND(I514&gt;=60200,I514&lt;=67201),"Jihomoravský kraj",(IF(AND(I514&gt;=67801,I514&lt;=68501),"Jihomoravský kraj",(IF(AND(I514&gt;=69002,I514&lt;=69801),"Jihomoravský kraj",(IF(AND(I514&gt;=68601,I514&lt;=68801),"Zlínský kraj",(IF(AND(I514&gt;=75501,I514&lt;=76901),"Zlínský kraj",(IF(AND(I514&gt;=70030,I514&lt;=74901),"Moravskoslezský kraj",(IF(AND(I514&gt;=75000,I514&lt;=75368),"Olomoucký kraj",(IF(AND(I514&gt;=77200,I514&lt;=79862),"Olomoucký kraj",(IF(AND(I514&gt;=50011,I514&lt;=50301),"Královéhradecký kraj",(IF(AND(I514&gt;=54301,I514&lt;=54303),"Královéhradecký kraj","0")))))))))))))))))))))))))))))))))))))))))))))))</f>
        <v>Praha</v>
      </c>
      <c r="AB514" t="s">
        <v>998</v>
      </c>
      <c r="AD514" t="s">
        <v>998</v>
      </c>
      <c r="AE514" t="s">
        <v>998</v>
      </c>
      <c r="AF514" t="s">
        <v>998</v>
      </c>
      <c r="AG514" s="107">
        <v>0</v>
      </c>
      <c r="AH514" s="107">
        <v>0</v>
      </c>
      <c r="AI514" s="107">
        <v>0</v>
      </c>
      <c r="AJ514" t="s">
        <v>1012</v>
      </c>
    </row>
    <row r="515" spans="1:37" x14ac:dyDescent="0.45">
      <c r="A515" t="s">
        <v>1169</v>
      </c>
      <c r="B515" t="s">
        <v>15797</v>
      </c>
      <c r="C515" t="s">
        <v>990</v>
      </c>
      <c r="D515" t="s">
        <v>15798</v>
      </c>
      <c r="E515" t="s">
        <v>992</v>
      </c>
      <c r="F515" t="s">
        <v>15799</v>
      </c>
      <c r="G515">
        <v>863</v>
      </c>
      <c r="H515" t="s">
        <v>15800</v>
      </c>
      <c r="I515">
        <v>14700</v>
      </c>
      <c r="J515">
        <v>605561356</v>
      </c>
      <c r="K515" t="s">
        <v>15801</v>
      </c>
      <c r="L515" s="106">
        <v>28130</v>
      </c>
      <c r="M515">
        <v>10588262</v>
      </c>
      <c r="N515" t="s">
        <v>996</v>
      </c>
      <c r="O515" t="s">
        <v>12</v>
      </c>
      <c r="P515" t="s">
        <v>997</v>
      </c>
      <c r="R515" s="109" t="str">
        <f>IF(OR(P515="SB",Q515="SB"),"SB",0)</f>
        <v>SB</v>
      </c>
      <c r="T515" s="110" t="s">
        <v>998</v>
      </c>
      <c r="V515" s="113" t="str">
        <f>IF(AND(I515&gt;=10000,I515&lt;=19900),"Praha",(IF(AND(I515&gt;=25001,I515&lt;=29501),"Středočeský kraj",(IF(AND(I515&gt;=30100,I515&lt;=34972),"Středočeský kraj",(IF(AND(I515&gt;=35002,I515&lt;=36271),"Karlovarský kraj",(IF(AND(I515&gt;=37001,I515&lt;=39201),"Jihočeský kraj",(IF(AND(I515&gt;=39701,I515&lt;=39901),"Jihočeský kraj",(IF(AND(I515&gt;=39301,I515&lt;=39601),"Kraj Vysočina",(IF(AND(I515&gt;=58001,I515&lt;=59501),"Kraj Vysočina",(IF(AND(I515&gt;=67401,I515&lt;=67602),"Kraj Vysočina",(IF(AND(I515&gt;=40001,I515&lt;=44101),"Ústecký kraj",(IF(AND(I515&gt;=46001,I515&lt;=47201),"Liberecký kraj",(IF(AND(I515&gt;=51202,I515&lt;=51401),"Liberecký kraj",(IF(AND(I515&gt;=53002,I515&lt;=53976),"Pardubický kraj",(IF(AND(I515&gt;=56002,I515&lt;=57201),"Pardubický kraj",(IF(AND(I515&gt;=60200,I515&lt;=67201),"Jihomoravský kraj",(IF(AND(I515&gt;=67801,I515&lt;=68501),"Jihomoravský kraj",(IF(AND(I515&gt;=69002,I515&lt;=69801),"Jihomoravský kraj",(IF(AND(I515&gt;=68601,I515&lt;=68801),"Zlínský kraj",(IF(AND(I515&gt;=75501,I515&lt;=76901),"Zlínský kraj",(IF(AND(I515&gt;=70030,I515&lt;=74901),"Moravskoslezský kraj",(IF(AND(I515&gt;=75000,I515&lt;=75368),"Olomoucký kraj",(IF(AND(I515&gt;=77200,I515&lt;=79862),"Olomoucký kraj",(IF(AND(I515&gt;=50011,I515&lt;=50301),"Královéhradecký kraj",(IF(AND(I515&gt;=54301,I515&lt;=54303),"Královéhradecký kraj","0")))))))))))))))))))))))))))))))))))))))))))))))</f>
        <v>Praha</v>
      </c>
      <c r="AB515" t="s">
        <v>998</v>
      </c>
      <c r="AD515" t="s">
        <v>998</v>
      </c>
      <c r="AE515" t="s">
        <v>998</v>
      </c>
      <c r="AF515" t="s">
        <v>998</v>
      </c>
      <c r="AG515" s="107">
        <v>0</v>
      </c>
      <c r="AH515" s="107">
        <v>0</v>
      </c>
      <c r="AI515" s="107">
        <v>0</v>
      </c>
      <c r="AJ515" t="s">
        <v>1012</v>
      </c>
    </row>
    <row r="516" spans="1:37" x14ac:dyDescent="0.45">
      <c r="A516" t="s">
        <v>1124</v>
      </c>
      <c r="B516" t="s">
        <v>18757</v>
      </c>
      <c r="C516" t="s">
        <v>990</v>
      </c>
      <c r="D516" t="s">
        <v>18758</v>
      </c>
      <c r="E516" t="s">
        <v>992</v>
      </c>
      <c r="F516" t="s">
        <v>17608</v>
      </c>
      <c r="G516">
        <v>8</v>
      </c>
      <c r="H516" t="s">
        <v>1057</v>
      </c>
      <c r="I516">
        <v>14700</v>
      </c>
      <c r="J516">
        <v>775100736</v>
      </c>
      <c r="K516" t="s">
        <v>13972</v>
      </c>
      <c r="L516" s="106">
        <v>31256</v>
      </c>
      <c r="M516">
        <v>14472407</v>
      </c>
      <c r="N516" t="s">
        <v>1589</v>
      </c>
      <c r="O516" t="s">
        <v>1050</v>
      </c>
      <c r="P516" t="s">
        <v>997</v>
      </c>
      <c r="R516" s="109" t="str">
        <f>IF(OR(P516="SB",Q516="SB"),"SB",0)</f>
        <v>SB</v>
      </c>
      <c r="T516" s="110" t="s">
        <v>998</v>
      </c>
      <c r="V516" s="113" t="str">
        <f>IF(AND(I516&gt;=10000,I516&lt;=19900),"Praha",(IF(AND(I516&gt;=25001,I516&lt;=29501),"Středočeský kraj",(IF(AND(I516&gt;=30100,I516&lt;=34972),"Středočeský kraj",(IF(AND(I516&gt;=35002,I516&lt;=36271),"Karlovarský kraj",(IF(AND(I516&gt;=37001,I516&lt;=39201),"Jihočeský kraj",(IF(AND(I516&gt;=39701,I516&lt;=39901),"Jihočeský kraj",(IF(AND(I516&gt;=39301,I516&lt;=39601),"Kraj Vysočina",(IF(AND(I516&gt;=58001,I516&lt;=59501),"Kraj Vysočina",(IF(AND(I516&gt;=67401,I516&lt;=67602),"Kraj Vysočina",(IF(AND(I516&gt;=40001,I516&lt;=44101),"Ústecký kraj",(IF(AND(I516&gt;=46001,I516&lt;=47201),"Liberecký kraj",(IF(AND(I516&gt;=51202,I516&lt;=51401),"Liberecký kraj",(IF(AND(I516&gt;=53002,I516&lt;=53976),"Pardubický kraj",(IF(AND(I516&gt;=56002,I516&lt;=57201),"Pardubický kraj",(IF(AND(I516&gt;=60200,I516&lt;=67201),"Jihomoravský kraj",(IF(AND(I516&gt;=67801,I516&lt;=68501),"Jihomoravský kraj",(IF(AND(I516&gt;=69002,I516&lt;=69801),"Jihomoravský kraj",(IF(AND(I516&gt;=68601,I516&lt;=68801),"Zlínský kraj",(IF(AND(I516&gt;=75501,I516&lt;=76901),"Zlínský kraj",(IF(AND(I516&gt;=70030,I516&lt;=74901),"Moravskoslezský kraj",(IF(AND(I516&gt;=75000,I516&lt;=75368),"Olomoucký kraj",(IF(AND(I516&gt;=77200,I516&lt;=79862),"Olomoucký kraj",(IF(AND(I516&gt;=50011,I516&lt;=50301),"Královéhradecký kraj",(IF(AND(I516&gt;=54301,I516&lt;=54303),"Královéhradecký kraj","0")))))))))))))))))))))))))))))))))))))))))))))))</f>
        <v>Praha</v>
      </c>
      <c r="AB516" t="s">
        <v>998</v>
      </c>
      <c r="AD516" t="s">
        <v>1024</v>
      </c>
      <c r="AE516" t="s">
        <v>1515</v>
      </c>
      <c r="AF516" t="s">
        <v>998</v>
      </c>
      <c r="AG516" s="107">
        <v>0</v>
      </c>
      <c r="AH516" s="107">
        <v>0</v>
      </c>
      <c r="AI516" s="107">
        <v>0</v>
      </c>
      <c r="AJ516" t="s">
        <v>1012</v>
      </c>
    </row>
    <row r="517" spans="1:37" x14ac:dyDescent="0.45">
      <c r="A517" t="s">
        <v>1403</v>
      </c>
      <c r="B517" t="s">
        <v>7646</v>
      </c>
      <c r="C517" t="s">
        <v>990</v>
      </c>
      <c r="D517" t="s">
        <v>7647</v>
      </c>
      <c r="E517" t="s">
        <v>992</v>
      </c>
      <c r="F517" t="s">
        <v>7648</v>
      </c>
      <c r="G517">
        <v>5</v>
      </c>
      <c r="H517" t="s">
        <v>1057</v>
      </c>
      <c r="I517">
        <v>14700</v>
      </c>
      <c r="K517" t="s">
        <v>7649</v>
      </c>
      <c r="L517" s="106">
        <v>40417</v>
      </c>
      <c r="M517">
        <v>15736639</v>
      </c>
      <c r="N517" t="s">
        <v>1757</v>
      </c>
      <c r="O517" t="s">
        <v>1010</v>
      </c>
      <c r="P517" t="s">
        <v>997</v>
      </c>
      <c r="Q517" t="s">
        <v>7650</v>
      </c>
      <c r="R517" s="109" t="str">
        <f>IF(OR(P517="SB",Q517="SB"),"SB",0)</f>
        <v>SB</v>
      </c>
      <c r="V517" s="113" t="str">
        <f>IF(AND(I517&gt;=10000,I517&lt;=19900),"Praha",(IF(AND(I517&gt;=25001,I517&lt;=29501),"Středočeský kraj",(IF(AND(I517&gt;=30100,I517&lt;=34972),"Středočeský kraj",(IF(AND(I517&gt;=35002,I517&lt;=36271),"Karlovarský kraj",(IF(AND(I517&gt;=37001,I517&lt;=39201),"Jihočeský kraj",(IF(AND(I517&gt;=39701,I517&lt;=39901),"Jihočeský kraj",(IF(AND(I517&gt;=39301,I517&lt;=39601),"Kraj Vysočina",(IF(AND(I517&gt;=58001,I517&lt;=59501),"Kraj Vysočina",(IF(AND(I517&gt;=67401,I517&lt;=67602),"Kraj Vysočina",(IF(AND(I517&gt;=40001,I517&lt;=44101),"Ústecký kraj",(IF(AND(I517&gt;=46001,I517&lt;=47201),"Liberecký kraj",(IF(AND(I517&gt;=51202,I517&lt;=51401),"Liberecký kraj",(IF(AND(I517&gt;=53002,I517&lt;=53976),"Pardubický kraj",(IF(AND(I517&gt;=56002,I517&lt;=57201),"Pardubický kraj",(IF(AND(I517&gt;=60200,I517&lt;=67201),"Jihomoravský kraj",(IF(AND(I517&gt;=67801,I517&lt;=68501),"Jihomoravský kraj",(IF(AND(I517&gt;=69002,I517&lt;=69801),"Jihomoravský kraj",(IF(AND(I517&gt;=68601,I517&lt;=68801),"Zlínský kraj",(IF(AND(I517&gt;=75501,I517&lt;=76901),"Zlínský kraj",(IF(AND(I517&gt;=70030,I517&lt;=74901),"Moravskoslezský kraj",(IF(AND(I517&gt;=75000,I517&lt;=75368),"Olomoucký kraj",(IF(AND(I517&gt;=77200,I517&lt;=79862),"Olomoucký kraj",(IF(AND(I517&gt;=50011,I517&lt;=50301),"Královéhradecký kraj",(IF(AND(I517&gt;=54301,I517&lt;=54303),"Královéhradecký kraj","0")))))))))))))))))))))))))))))))))))))))))))))))</f>
        <v>Praha</v>
      </c>
      <c r="AD517" t="s">
        <v>998</v>
      </c>
      <c r="AE517" t="s">
        <v>998</v>
      </c>
      <c r="AF517" t="s">
        <v>998</v>
      </c>
      <c r="AG517" s="107">
        <v>0</v>
      </c>
      <c r="AH517" s="107">
        <v>0</v>
      </c>
      <c r="AI517" s="107">
        <v>0</v>
      </c>
      <c r="AJ517" t="s">
        <v>1012</v>
      </c>
    </row>
    <row r="518" spans="1:37" x14ac:dyDescent="0.45">
      <c r="A518" t="s">
        <v>1037</v>
      </c>
      <c r="B518" t="s">
        <v>13577</v>
      </c>
      <c r="C518" t="s">
        <v>990</v>
      </c>
      <c r="D518" t="s">
        <v>13578</v>
      </c>
      <c r="E518" t="s">
        <v>992</v>
      </c>
      <c r="F518" t="s">
        <v>13579</v>
      </c>
      <c r="G518">
        <v>1834</v>
      </c>
      <c r="H518" t="s">
        <v>1057</v>
      </c>
      <c r="I518">
        <v>14800</v>
      </c>
      <c r="J518">
        <v>732718629</v>
      </c>
      <c r="K518" t="s">
        <v>13580</v>
      </c>
      <c r="L518" s="106">
        <v>31892</v>
      </c>
      <c r="M518">
        <v>10586646</v>
      </c>
      <c r="N518" t="s">
        <v>996</v>
      </c>
      <c r="O518" t="s">
        <v>12</v>
      </c>
      <c r="P518" t="s">
        <v>997</v>
      </c>
      <c r="R518" s="109" t="str">
        <f>IF(OR(P518="SB",Q518="SB"),"SB",0)</f>
        <v>SB</v>
      </c>
      <c r="T518" s="110">
        <v>10574</v>
      </c>
      <c r="U518" t="s">
        <v>19633</v>
      </c>
      <c r="V518" s="113" t="str">
        <f>IF(AND(I518&gt;=10000,I518&lt;=19900),"Praha",(IF(AND(I518&gt;=25001,I518&lt;=29501),"Středočeský kraj",(IF(AND(I518&gt;=30100,I518&lt;=34972),"Středočeský kraj",(IF(AND(I518&gt;=35002,I518&lt;=36271),"Karlovarský kraj",(IF(AND(I518&gt;=37001,I518&lt;=39201),"Jihočeský kraj",(IF(AND(I518&gt;=39701,I518&lt;=39901),"Jihočeský kraj",(IF(AND(I518&gt;=39301,I518&lt;=39601),"Kraj Vysočina",(IF(AND(I518&gt;=58001,I518&lt;=59501),"Kraj Vysočina",(IF(AND(I518&gt;=67401,I518&lt;=67602),"Kraj Vysočina",(IF(AND(I518&gt;=40001,I518&lt;=44101),"Ústecký kraj",(IF(AND(I518&gt;=46001,I518&lt;=47201),"Liberecký kraj",(IF(AND(I518&gt;=51202,I518&lt;=51401),"Liberecký kraj",(IF(AND(I518&gt;=53002,I518&lt;=53976),"Pardubický kraj",(IF(AND(I518&gt;=56002,I518&lt;=57201),"Pardubický kraj",(IF(AND(I518&gt;=60200,I518&lt;=67201),"Jihomoravský kraj",(IF(AND(I518&gt;=67801,I518&lt;=68501),"Jihomoravský kraj",(IF(AND(I518&gt;=69002,I518&lt;=69801),"Jihomoravský kraj",(IF(AND(I518&gt;=68601,I518&lt;=68801),"Zlínský kraj",(IF(AND(I518&gt;=75501,I518&lt;=76901),"Zlínský kraj",(IF(AND(I518&gt;=70030,I518&lt;=74901),"Moravskoslezský kraj",(IF(AND(I518&gt;=75000,I518&lt;=75368),"Olomoucký kraj",(IF(AND(I518&gt;=77200,I518&lt;=79862),"Olomoucký kraj",(IF(AND(I518&gt;=50011,I518&lt;=50301),"Královéhradecký kraj",(IF(AND(I518&gt;=54301,I518&lt;=54303),"Královéhradecký kraj","0")))))))))))))))))))))))))))))))))))))))))))))))</f>
        <v>Praha</v>
      </c>
      <c r="AD518" t="s">
        <v>998</v>
      </c>
      <c r="AE518" t="s">
        <v>998</v>
      </c>
      <c r="AF518" t="s">
        <v>998</v>
      </c>
      <c r="AG518" s="107">
        <v>0</v>
      </c>
      <c r="AH518" s="107">
        <v>0</v>
      </c>
      <c r="AI518" s="107">
        <v>0</v>
      </c>
      <c r="AJ518" t="s">
        <v>1012</v>
      </c>
    </row>
    <row r="519" spans="1:37" x14ac:dyDescent="0.45">
      <c r="A519" t="s">
        <v>1124</v>
      </c>
      <c r="B519" t="s">
        <v>15691</v>
      </c>
      <c r="C519" t="s">
        <v>990</v>
      </c>
      <c r="D519" t="s">
        <v>15692</v>
      </c>
      <c r="E519" t="s">
        <v>992</v>
      </c>
      <c r="F519" t="s">
        <v>15693</v>
      </c>
      <c r="G519">
        <v>10</v>
      </c>
      <c r="H519" t="s">
        <v>1057</v>
      </c>
      <c r="I519">
        <v>14800</v>
      </c>
      <c r="K519" t="s">
        <v>15694</v>
      </c>
      <c r="L519" s="106">
        <v>33796</v>
      </c>
      <c r="M519">
        <v>10896036</v>
      </c>
      <c r="N519" t="s">
        <v>996</v>
      </c>
      <c r="O519" t="s">
        <v>12</v>
      </c>
      <c r="P519" t="s">
        <v>997</v>
      </c>
      <c r="R519" s="109" t="str">
        <f>IF(OR(P519="SB",Q519="SB"),"SB",0)</f>
        <v>SB</v>
      </c>
      <c r="T519" s="110">
        <v>11841</v>
      </c>
      <c r="U519" t="s">
        <v>19633</v>
      </c>
      <c r="V519" s="113" t="str">
        <f>IF(AND(I519&gt;=10000,I519&lt;=19900),"Praha",(IF(AND(I519&gt;=25001,I519&lt;=29501),"Středočeský kraj",(IF(AND(I519&gt;=30100,I519&lt;=34972),"Středočeský kraj",(IF(AND(I519&gt;=35002,I519&lt;=36271),"Karlovarský kraj",(IF(AND(I519&gt;=37001,I519&lt;=39201),"Jihočeský kraj",(IF(AND(I519&gt;=39701,I519&lt;=39901),"Jihočeský kraj",(IF(AND(I519&gt;=39301,I519&lt;=39601),"Kraj Vysočina",(IF(AND(I519&gt;=58001,I519&lt;=59501),"Kraj Vysočina",(IF(AND(I519&gt;=67401,I519&lt;=67602),"Kraj Vysočina",(IF(AND(I519&gt;=40001,I519&lt;=44101),"Ústecký kraj",(IF(AND(I519&gt;=46001,I519&lt;=47201),"Liberecký kraj",(IF(AND(I519&gt;=51202,I519&lt;=51401),"Liberecký kraj",(IF(AND(I519&gt;=53002,I519&lt;=53976),"Pardubický kraj",(IF(AND(I519&gt;=56002,I519&lt;=57201),"Pardubický kraj",(IF(AND(I519&gt;=60200,I519&lt;=67201),"Jihomoravský kraj",(IF(AND(I519&gt;=67801,I519&lt;=68501),"Jihomoravský kraj",(IF(AND(I519&gt;=69002,I519&lt;=69801),"Jihomoravský kraj",(IF(AND(I519&gt;=68601,I519&lt;=68801),"Zlínský kraj",(IF(AND(I519&gt;=75501,I519&lt;=76901),"Zlínský kraj",(IF(AND(I519&gt;=70030,I519&lt;=74901),"Moravskoslezský kraj",(IF(AND(I519&gt;=75000,I519&lt;=75368),"Olomoucký kraj",(IF(AND(I519&gt;=77200,I519&lt;=79862),"Olomoucký kraj",(IF(AND(I519&gt;=50011,I519&lt;=50301),"Královéhradecký kraj",(IF(AND(I519&gt;=54301,I519&lt;=54303),"Královéhradecký kraj","0")))))))))))))))))))))))))))))))))))))))))))))))</f>
        <v>Praha</v>
      </c>
      <c r="AD519" t="s">
        <v>998</v>
      </c>
      <c r="AE519" t="s">
        <v>998</v>
      </c>
      <c r="AF519" t="s">
        <v>998</v>
      </c>
      <c r="AG519" s="107">
        <v>300</v>
      </c>
      <c r="AH519" s="107">
        <v>0</v>
      </c>
      <c r="AI519" s="107">
        <v>0</v>
      </c>
      <c r="AJ519" t="s">
        <v>999</v>
      </c>
      <c r="AK519" s="106">
        <v>44924</v>
      </c>
    </row>
    <row r="520" spans="1:37" x14ac:dyDescent="0.45">
      <c r="A520" t="s">
        <v>1604</v>
      </c>
      <c r="B520" t="s">
        <v>16656</v>
      </c>
      <c r="C520" t="s">
        <v>990</v>
      </c>
      <c r="D520" t="s">
        <v>16657</v>
      </c>
      <c r="E520" t="s">
        <v>992</v>
      </c>
      <c r="F520" t="s">
        <v>3329</v>
      </c>
      <c r="G520">
        <v>1954</v>
      </c>
      <c r="H520" t="s">
        <v>1057</v>
      </c>
      <c r="I520">
        <v>14800</v>
      </c>
      <c r="K520" t="s">
        <v>16658</v>
      </c>
      <c r="L520" s="106">
        <v>28955</v>
      </c>
      <c r="M520">
        <v>11491473</v>
      </c>
      <c r="N520" t="s">
        <v>996</v>
      </c>
      <c r="O520" t="s">
        <v>12</v>
      </c>
      <c r="P520" t="s">
        <v>997</v>
      </c>
      <c r="R520" s="109" t="str">
        <f>IF(OR(P520="SB",Q520="SB"),"SB",0)</f>
        <v>SB</v>
      </c>
      <c r="T520" s="110">
        <v>12920</v>
      </c>
      <c r="U520" t="s">
        <v>19633</v>
      </c>
      <c r="V520" s="113" t="str">
        <f>IF(AND(I520&gt;=10000,I520&lt;=19900),"Praha",(IF(AND(I520&gt;=25001,I520&lt;=29501),"Středočeský kraj",(IF(AND(I520&gt;=30100,I520&lt;=34972),"Středočeský kraj",(IF(AND(I520&gt;=35002,I520&lt;=36271),"Karlovarský kraj",(IF(AND(I520&gt;=37001,I520&lt;=39201),"Jihočeský kraj",(IF(AND(I520&gt;=39701,I520&lt;=39901),"Jihočeský kraj",(IF(AND(I520&gt;=39301,I520&lt;=39601),"Kraj Vysočina",(IF(AND(I520&gt;=58001,I520&lt;=59501),"Kraj Vysočina",(IF(AND(I520&gt;=67401,I520&lt;=67602),"Kraj Vysočina",(IF(AND(I520&gt;=40001,I520&lt;=44101),"Ústecký kraj",(IF(AND(I520&gt;=46001,I520&lt;=47201),"Liberecký kraj",(IF(AND(I520&gt;=51202,I520&lt;=51401),"Liberecký kraj",(IF(AND(I520&gt;=53002,I520&lt;=53976),"Pardubický kraj",(IF(AND(I520&gt;=56002,I520&lt;=57201),"Pardubický kraj",(IF(AND(I520&gt;=60200,I520&lt;=67201),"Jihomoravský kraj",(IF(AND(I520&gt;=67801,I520&lt;=68501),"Jihomoravský kraj",(IF(AND(I520&gt;=69002,I520&lt;=69801),"Jihomoravský kraj",(IF(AND(I520&gt;=68601,I520&lt;=68801),"Zlínský kraj",(IF(AND(I520&gt;=75501,I520&lt;=76901),"Zlínský kraj",(IF(AND(I520&gt;=70030,I520&lt;=74901),"Moravskoslezský kraj",(IF(AND(I520&gt;=75000,I520&lt;=75368),"Olomoucký kraj",(IF(AND(I520&gt;=77200,I520&lt;=79862),"Olomoucký kraj",(IF(AND(I520&gt;=50011,I520&lt;=50301),"Královéhradecký kraj",(IF(AND(I520&gt;=54301,I520&lt;=54303),"Královéhradecký kraj","0")))))))))))))))))))))))))))))))))))))))))))))))</f>
        <v>Praha</v>
      </c>
      <c r="AD520" t="s">
        <v>998</v>
      </c>
      <c r="AE520" t="s">
        <v>998</v>
      </c>
      <c r="AF520" t="s">
        <v>998</v>
      </c>
      <c r="AG520" s="107">
        <v>0</v>
      </c>
      <c r="AH520" s="107">
        <v>0</v>
      </c>
      <c r="AI520" s="107">
        <v>0</v>
      </c>
      <c r="AJ520" t="s">
        <v>1012</v>
      </c>
    </row>
    <row r="521" spans="1:37" x14ac:dyDescent="0.45">
      <c r="A521" t="s">
        <v>1124</v>
      </c>
      <c r="B521" t="s">
        <v>16643</v>
      </c>
      <c r="C521" t="s">
        <v>990</v>
      </c>
      <c r="D521" t="s">
        <v>16644</v>
      </c>
      <c r="E521" t="s">
        <v>992</v>
      </c>
      <c r="F521" t="s">
        <v>7375</v>
      </c>
      <c r="G521">
        <v>20</v>
      </c>
      <c r="H521" t="s">
        <v>16645</v>
      </c>
      <c r="I521">
        <v>14800</v>
      </c>
      <c r="J521">
        <v>602355983</v>
      </c>
      <c r="K521" t="s">
        <v>16646</v>
      </c>
      <c r="L521" s="106">
        <v>24539</v>
      </c>
      <c r="M521">
        <v>14145536</v>
      </c>
      <c r="N521" t="s">
        <v>1359</v>
      </c>
      <c r="O521" t="s">
        <v>12</v>
      </c>
      <c r="P521" t="s">
        <v>997</v>
      </c>
      <c r="R521" s="109" t="str">
        <f>IF(OR(P521="SB",Q521="SB"),"SB",0)</f>
        <v>SB</v>
      </c>
      <c r="T521" s="110">
        <v>171068</v>
      </c>
      <c r="U521" t="s">
        <v>19633</v>
      </c>
      <c r="V521" s="113" t="str">
        <f>IF(AND(I521&gt;=10000,I521&lt;=19900),"Praha",(IF(AND(I521&gt;=25001,I521&lt;=29501),"Středočeský kraj",(IF(AND(I521&gt;=30100,I521&lt;=34972),"Středočeský kraj",(IF(AND(I521&gt;=35002,I521&lt;=36271),"Karlovarský kraj",(IF(AND(I521&gt;=37001,I521&lt;=39201),"Jihočeský kraj",(IF(AND(I521&gt;=39701,I521&lt;=39901),"Jihočeský kraj",(IF(AND(I521&gt;=39301,I521&lt;=39601),"Kraj Vysočina",(IF(AND(I521&gt;=58001,I521&lt;=59501),"Kraj Vysočina",(IF(AND(I521&gt;=67401,I521&lt;=67602),"Kraj Vysočina",(IF(AND(I521&gt;=40001,I521&lt;=44101),"Ústecký kraj",(IF(AND(I521&gt;=46001,I521&lt;=47201),"Liberecký kraj",(IF(AND(I521&gt;=51202,I521&lt;=51401),"Liberecký kraj",(IF(AND(I521&gt;=53002,I521&lt;=53976),"Pardubický kraj",(IF(AND(I521&gt;=56002,I521&lt;=57201),"Pardubický kraj",(IF(AND(I521&gt;=60200,I521&lt;=67201),"Jihomoravský kraj",(IF(AND(I521&gt;=67801,I521&lt;=68501),"Jihomoravský kraj",(IF(AND(I521&gt;=69002,I521&lt;=69801),"Jihomoravský kraj",(IF(AND(I521&gt;=68601,I521&lt;=68801),"Zlínský kraj",(IF(AND(I521&gt;=75501,I521&lt;=76901),"Zlínský kraj",(IF(AND(I521&gt;=70030,I521&lt;=74901),"Moravskoslezský kraj",(IF(AND(I521&gt;=75000,I521&lt;=75368),"Olomoucký kraj",(IF(AND(I521&gt;=77200,I521&lt;=79862),"Olomoucký kraj",(IF(AND(I521&gt;=50011,I521&lt;=50301),"Královéhradecký kraj",(IF(AND(I521&gt;=54301,I521&lt;=54303),"Královéhradecký kraj","0")))))))))))))))))))))))))))))))))))))))))))))))</f>
        <v>Praha</v>
      </c>
      <c r="AB521" t="s">
        <v>16647</v>
      </c>
      <c r="AD521" t="s">
        <v>998</v>
      </c>
      <c r="AE521" t="s">
        <v>998</v>
      </c>
      <c r="AF521" t="s">
        <v>998</v>
      </c>
      <c r="AG521" s="107">
        <v>0</v>
      </c>
      <c r="AH521" s="107">
        <v>0</v>
      </c>
      <c r="AI521" s="107">
        <v>0</v>
      </c>
      <c r="AJ521" t="s">
        <v>1012</v>
      </c>
    </row>
    <row r="522" spans="1:37" x14ac:dyDescent="0.45">
      <c r="A522" t="s">
        <v>988</v>
      </c>
      <c r="B522" t="s">
        <v>4250</v>
      </c>
      <c r="C522" t="s">
        <v>990</v>
      </c>
      <c r="D522" t="s">
        <v>4252</v>
      </c>
      <c r="E522" t="s">
        <v>992</v>
      </c>
      <c r="F522" t="s">
        <v>4253</v>
      </c>
      <c r="G522">
        <v>6</v>
      </c>
      <c r="H522" t="s">
        <v>1057</v>
      </c>
      <c r="I522">
        <v>14800</v>
      </c>
      <c r="J522">
        <v>603541623</v>
      </c>
      <c r="K522" t="s">
        <v>4254</v>
      </c>
      <c r="L522" s="106">
        <v>27147</v>
      </c>
      <c r="M522">
        <v>10594124</v>
      </c>
      <c r="N522" t="s">
        <v>996</v>
      </c>
      <c r="O522" t="s">
        <v>12</v>
      </c>
      <c r="P522" t="s">
        <v>997</v>
      </c>
      <c r="R522" s="109" t="str">
        <f>IF(OR(P522="SB",Q522="SB"),"SB",0)</f>
        <v>SB</v>
      </c>
      <c r="T522" s="110" t="s">
        <v>998</v>
      </c>
      <c r="V522" s="113" t="str">
        <f>IF(AND(I522&gt;=10000,I522&lt;=19900),"Praha",(IF(AND(I522&gt;=25001,I522&lt;=29501),"Středočeský kraj",(IF(AND(I522&gt;=30100,I522&lt;=34972),"Středočeský kraj",(IF(AND(I522&gt;=35002,I522&lt;=36271),"Karlovarský kraj",(IF(AND(I522&gt;=37001,I522&lt;=39201),"Jihočeský kraj",(IF(AND(I522&gt;=39701,I522&lt;=39901),"Jihočeský kraj",(IF(AND(I522&gt;=39301,I522&lt;=39601),"Kraj Vysočina",(IF(AND(I522&gt;=58001,I522&lt;=59501),"Kraj Vysočina",(IF(AND(I522&gt;=67401,I522&lt;=67602),"Kraj Vysočina",(IF(AND(I522&gt;=40001,I522&lt;=44101),"Ústecký kraj",(IF(AND(I522&gt;=46001,I522&lt;=47201),"Liberecký kraj",(IF(AND(I522&gt;=51202,I522&lt;=51401),"Liberecký kraj",(IF(AND(I522&gt;=53002,I522&lt;=53976),"Pardubický kraj",(IF(AND(I522&gt;=56002,I522&lt;=57201),"Pardubický kraj",(IF(AND(I522&gt;=60200,I522&lt;=67201),"Jihomoravský kraj",(IF(AND(I522&gt;=67801,I522&lt;=68501),"Jihomoravský kraj",(IF(AND(I522&gt;=69002,I522&lt;=69801),"Jihomoravský kraj",(IF(AND(I522&gt;=68601,I522&lt;=68801),"Zlínský kraj",(IF(AND(I522&gt;=75501,I522&lt;=76901),"Zlínský kraj",(IF(AND(I522&gt;=70030,I522&lt;=74901),"Moravskoslezský kraj",(IF(AND(I522&gt;=75000,I522&lt;=75368),"Olomoucký kraj",(IF(AND(I522&gt;=77200,I522&lt;=79862),"Olomoucký kraj",(IF(AND(I522&gt;=50011,I522&lt;=50301),"Královéhradecký kraj",(IF(AND(I522&gt;=54301,I522&lt;=54303),"Královéhradecký kraj","0")))))))))))))))))))))))))))))))))))))))))))))))</f>
        <v>Praha</v>
      </c>
      <c r="AB522" t="s">
        <v>998</v>
      </c>
      <c r="AD522" t="s">
        <v>998</v>
      </c>
      <c r="AE522" t="s">
        <v>998</v>
      </c>
      <c r="AF522" t="s">
        <v>998</v>
      </c>
      <c r="AG522" s="107">
        <v>0</v>
      </c>
      <c r="AH522" s="107">
        <v>0</v>
      </c>
      <c r="AI522" s="107">
        <v>0</v>
      </c>
      <c r="AJ522" t="s">
        <v>1012</v>
      </c>
    </row>
    <row r="523" spans="1:37" x14ac:dyDescent="0.45">
      <c r="A523" t="s">
        <v>1184</v>
      </c>
      <c r="B523" t="s">
        <v>14754</v>
      </c>
      <c r="C523" t="s">
        <v>990</v>
      </c>
      <c r="D523" t="s">
        <v>14755</v>
      </c>
      <c r="E523" t="s">
        <v>992</v>
      </c>
      <c r="F523" t="s">
        <v>14756</v>
      </c>
      <c r="G523">
        <v>11</v>
      </c>
      <c r="H523" t="s">
        <v>12</v>
      </c>
      <c r="I523">
        <v>14800</v>
      </c>
      <c r="K523" t="s">
        <v>14757</v>
      </c>
      <c r="L523" s="106">
        <v>35390</v>
      </c>
      <c r="M523">
        <v>12934349</v>
      </c>
      <c r="N523" t="s">
        <v>996</v>
      </c>
      <c r="O523" t="s">
        <v>12</v>
      </c>
      <c r="P523" t="s">
        <v>997</v>
      </c>
      <c r="R523" s="109" t="str">
        <f>IF(OR(P523="SB",Q523="SB"),"SB",0)</f>
        <v>SB</v>
      </c>
      <c r="T523" s="110" t="s">
        <v>998</v>
      </c>
      <c r="V523" s="113" t="str">
        <f>IF(AND(I523&gt;=10000,I523&lt;=19900),"Praha",(IF(AND(I523&gt;=25001,I523&lt;=29501),"Středočeský kraj",(IF(AND(I523&gt;=30100,I523&lt;=34972),"Středočeský kraj",(IF(AND(I523&gt;=35002,I523&lt;=36271),"Karlovarský kraj",(IF(AND(I523&gt;=37001,I523&lt;=39201),"Jihočeský kraj",(IF(AND(I523&gt;=39701,I523&lt;=39901),"Jihočeský kraj",(IF(AND(I523&gt;=39301,I523&lt;=39601),"Kraj Vysočina",(IF(AND(I523&gt;=58001,I523&lt;=59501),"Kraj Vysočina",(IF(AND(I523&gt;=67401,I523&lt;=67602),"Kraj Vysočina",(IF(AND(I523&gt;=40001,I523&lt;=44101),"Ústecký kraj",(IF(AND(I523&gt;=46001,I523&lt;=47201),"Liberecký kraj",(IF(AND(I523&gt;=51202,I523&lt;=51401),"Liberecký kraj",(IF(AND(I523&gt;=53002,I523&lt;=53976),"Pardubický kraj",(IF(AND(I523&gt;=56002,I523&lt;=57201),"Pardubický kraj",(IF(AND(I523&gt;=60200,I523&lt;=67201),"Jihomoravský kraj",(IF(AND(I523&gt;=67801,I523&lt;=68501),"Jihomoravský kraj",(IF(AND(I523&gt;=69002,I523&lt;=69801),"Jihomoravský kraj",(IF(AND(I523&gt;=68601,I523&lt;=68801),"Zlínský kraj",(IF(AND(I523&gt;=75501,I523&lt;=76901),"Zlínský kraj",(IF(AND(I523&gt;=70030,I523&lt;=74901),"Moravskoslezský kraj",(IF(AND(I523&gt;=75000,I523&lt;=75368),"Olomoucký kraj",(IF(AND(I523&gt;=77200,I523&lt;=79862),"Olomoucký kraj",(IF(AND(I523&gt;=50011,I523&lt;=50301),"Královéhradecký kraj",(IF(AND(I523&gt;=54301,I523&lt;=54303),"Královéhradecký kraj","0")))))))))))))))))))))))))))))))))))))))))))))))</f>
        <v>Praha</v>
      </c>
      <c r="AB523" t="s">
        <v>998</v>
      </c>
      <c r="AD523" t="s">
        <v>998</v>
      </c>
      <c r="AE523" t="s">
        <v>998</v>
      </c>
      <c r="AF523" t="s">
        <v>998</v>
      </c>
      <c r="AG523" s="107">
        <v>300</v>
      </c>
      <c r="AH523" s="107">
        <v>0</v>
      </c>
      <c r="AI523" s="107">
        <v>0</v>
      </c>
      <c r="AJ523" t="s">
        <v>999</v>
      </c>
      <c r="AK523" s="106">
        <v>44924</v>
      </c>
    </row>
    <row r="524" spans="1:37" x14ac:dyDescent="0.45">
      <c r="A524" t="s">
        <v>1206</v>
      </c>
      <c r="B524" t="s">
        <v>7651</v>
      </c>
      <c r="C524" t="s">
        <v>1002</v>
      </c>
      <c r="D524" t="s">
        <v>7652</v>
      </c>
      <c r="E524" t="s">
        <v>992</v>
      </c>
      <c r="F524" t="s">
        <v>3542</v>
      </c>
      <c r="G524">
        <v>1913</v>
      </c>
      <c r="H524" t="s">
        <v>6518</v>
      </c>
      <c r="I524">
        <v>14801</v>
      </c>
      <c r="J524">
        <v>607822551</v>
      </c>
      <c r="K524" t="s">
        <v>7653</v>
      </c>
      <c r="L524" s="106">
        <v>30834</v>
      </c>
      <c r="M524">
        <v>10601703</v>
      </c>
      <c r="N524" t="s">
        <v>996</v>
      </c>
      <c r="O524" t="s">
        <v>12</v>
      </c>
      <c r="P524" t="s">
        <v>997</v>
      </c>
      <c r="R524" s="109" t="str">
        <f>IF(OR(P524="SB",Q524="SB"),"SB",0)</f>
        <v>SB</v>
      </c>
      <c r="T524" s="110">
        <v>50686</v>
      </c>
      <c r="U524" t="s">
        <v>19633</v>
      </c>
      <c r="V524" s="113" t="str">
        <f>IF(AND(I524&gt;=10000,I524&lt;=19900),"Praha",(IF(AND(I524&gt;=25001,I524&lt;=29501),"Středočeský kraj",(IF(AND(I524&gt;=30100,I524&lt;=34972),"Středočeský kraj",(IF(AND(I524&gt;=35002,I524&lt;=36271),"Karlovarský kraj",(IF(AND(I524&gt;=37001,I524&lt;=39201),"Jihočeský kraj",(IF(AND(I524&gt;=39701,I524&lt;=39901),"Jihočeský kraj",(IF(AND(I524&gt;=39301,I524&lt;=39601),"Kraj Vysočina",(IF(AND(I524&gt;=58001,I524&lt;=59501),"Kraj Vysočina",(IF(AND(I524&gt;=67401,I524&lt;=67602),"Kraj Vysočina",(IF(AND(I524&gt;=40001,I524&lt;=44101),"Ústecký kraj",(IF(AND(I524&gt;=46001,I524&lt;=47201),"Liberecký kraj",(IF(AND(I524&gt;=51202,I524&lt;=51401),"Liberecký kraj",(IF(AND(I524&gt;=53002,I524&lt;=53976),"Pardubický kraj",(IF(AND(I524&gt;=56002,I524&lt;=57201),"Pardubický kraj",(IF(AND(I524&gt;=60200,I524&lt;=67201),"Jihomoravský kraj",(IF(AND(I524&gt;=67801,I524&lt;=68501),"Jihomoravský kraj",(IF(AND(I524&gt;=69002,I524&lt;=69801),"Jihomoravský kraj",(IF(AND(I524&gt;=68601,I524&lt;=68801),"Zlínský kraj",(IF(AND(I524&gt;=75501,I524&lt;=76901),"Zlínský kraj",(IF(AND(I524&gt;=70030,I524&lt;=74901),"Moravskoslezský kraj",(IF(AND(I524&gt;=75000,I524&lt;=75368),"Olomoucký kraj",(IF(AND(I524&gt;=77200,I524&lt;=79862),"Olomoucký kraj",(IF(AND(I524&gt;=50011,I524&lt;=50301),"Královéhradecký kraj",(IF(AND(I524&gt;=54301,I524&lt;=54303),"Královéhradecký kraj","0")))))))))))))))))))))))))))))))))))))))))))))))</f>
        <v>Praha</v>
      </c>
      <c r="AD524" t="s">
        <v>998</v>
      </c>
      <c r="AE524" t="s">
        <v>998</v>
      </c>
      <c r="AF524" t="s">
        <v>998</v>
      </c>
      <c r="AG524" s="107">
        <v>0</v>
      </c>
      <c r="AH524" s="107">
        <v>0</v>
      </c>
      <c r="AI524" s="107">
        <v>0</v>
      </c>
      <c r="AJ524" t="s">
        <v>1012</v>
      </c>
    </row>
    <row r="525" spans="1:37" x14ac:dyDescent="0.45">
      <c r="A525" t="s">
        <v>1264</v>
      </c>
      <c r="B525" t="s">
        <v>11814</v>
      </c>
      <c r="C525" t="s">
        <v>1002</v>
      </c>
      <c r="D525" t="s">
        <v>11822</v>
      </c>
      <c r="E525" t="s">
        <v>992</v>
      </c>
      <c r="F525" t="s">
        <v>9492</v>
      </c>
      <c r="G525">
        <v>412</v>
      </c>
      <c r="H525" t="s">
        <v>11823</v>
      </c>
      <c r="I525">
        <v>14892</v>
      </c>
      <c r="K525" t="s">
        <v>11824</v>
      </c>
      <c r="L525" s="106">
        <v>32191</v>
      </c>
      <c r="M525">
        <v>10738412</v>
      </c>
      <c r="N525" t="s">
        <v>996</v>
      </c>
      <c r="O525" t="s">
        <v>12</v>
      </c>
      <c r="P525" t="s">
        <v>997</v>
      </c>
      <c r="R525" s="109" t="str">
        <f>IF(OR(P525="SB",Q525="SB"),"SB",0)</f>
        <v>SB</v>
      </c>
      <c r="T525" s="110">
        <v>51084</v>
      </c>
      <c r="U525" t="s">
        <v>19633</v>
      </c>
      <c r="V525" s="113" t="str">
        <f>IF(AND(I525&gt;=10000,I525&lt;=19900),"Praha",(IF(AND(I525&gt;=25001,I525&lt;=29501),"Středočeský kraj",(IF(AND(I525&gt;=30100,I525&lt;=34972),"Středočeský kraj",(IF(AND(I525&gt;=35002,I525&lt;=36271),"Karlovarský kraj",(IF(AND(I525&gt;=37001,I525&lt;=39201),"Jihočeský kraj",(IF(AND(I525&gt;=39701,I525&lt;=39901),"Jihočeský kraj",(IF(AND(I525&gt;=39301,I525&lt;=39601),"Kraj Vysočina",(IF(AND(I525&gt;=58001,I525&lt;=59501),"Kraj Vysočina",(IF(AND(I525&gt;=67401,I525&lt;=67602),"Kraj Vysočina",(IF(AND(I525&gt;=40001,I525&lt;=44101),"Ústecký kraj",(IF(AND(I525&gt;=46001,I525&lt;=47201),"Liberecký kraj",(IF(AND(I525&gt;=51202,I525&lt;=51401),"Liberecký kraj",(IF(AND(I525&gt;=53002,I525&lt;=53976),"Pardubický kraj",(IF(AND(I525&gt;=56002,I525&lt;=57201),"Pardubický kraj",(IF(AND(I525&gt;=60200,I525&lt;=67201),"Jihomoravský kraj",(IF(AND(I525&gt;=67801,I525&lt;=68501),"Jihomoravský kraj",(IF(AND(I525&gt;=69002,I525&lt;=69801),"Jihomoravský kraj",(IF(AND(I525&gt;=68601,I525&lt;=68801),"Zlínský kraj",(IF(AND(I525&gt;=75501,I525&lt;=76901),"Zlínský kraj",(IF(AND(I525&gt;=70030,I525&lt;=74901),"Moravskoslezský kraj",(IF(AND(I525&gt;=75000,I525&lt;=75368),"Olomoucký kraj",(IF(AND(I525&gt;=77200,I525&lt;=79862),"Olomoucký kraj",(IF(AND(I525&gt;=50011,I525&lt;=50301),"Královéhradecký kraj",(IF(AND(I525&gt;=54301,I525&lt;=54303),"Královéhradecký kraj","0")))))))))))))))))))))))))))))))))))))))))))))))</f>
        <v>Praha</v>
      </c>
      <c r="AD525" t="s">
        <v>998</v>
      </c>
      <c r="AE525" t="s">
        <v>998</v>
      </c>
      <c r="AF525" t="s">
        <v>998</v>
      </c>
      <c r="AG525" s="107">
        <v>0</v>
      </c>
      <c r="AH525" s="107">
        <v>0</v>
      </c>
      <c r="AI525" s="107">
        <v>0</v>
      </c>
      <c r="AJ525" t="s">
        <v>1012</v>
      </c>
    </row>
    <row r="526" spans="1:37" x14ac:dyDescent="0.45">
      <c r="A526" t="s">
        <v>1448</v>
      </c>
      <c r="B526" t="s">
        <v>9440</v>
      </c>
      <c r="C526" t="s">
        <v>990</v>
      </c>
      <c r="D526" t="s">
        <v>9441</v>
      </c>
      <c r="E526" t="s">
        <v>992</v>
      </c>
      <c r="F526" t="s">
        <v>4181</v>
      </c>
      <c r="G526">
        <v>1365</v>
      </c>
      <c r="H526" t="s">
        <v>12</v>
      </c>
      <c r="I526">
        <v>14900</v>
      </c>
      <c r="K526" t="s">
        <v>9442</v>
      </c>
      <c r="L526" s="106">
        <v>29746</v>
      </c>
      <c r="M526">
        <v>10864411</v>
      </c>
      <c r="N526" t="s">
        <v>996</v>
      </c>
      <c r="O526" t="s">
        <v>12</v>
      </c>
      <c r="P526" t="s">
        <v>997</v>
      </c>
      <c r="R526" s="109" t="str">
        <f>IF(OR(P526="SB",Q526="SB"),"SB",0)</f>
        <v>SB</v>
      </c>
      <c r="T526" s="110">
        <v>11653</v>
      </c>
      <c r="U526" t="s">
        <v>19633</v>
      </c>
      <c r="V526" s="113" t="str">
        <f>IF(AND(I526&gt;=10000,I526&lt;=19900),"Praha",(IF(AND(I526&gt;=25001,I526&lt;=29501),"Středočeský kraj",(IF(AND(I526&gt;=30100,I526&lt;=34972),"Středočeský kraj",(IF(AND(I526&gt;=35002,I526&lt;=36271),"Karlovarský kraj",(IF(AND(I526&gt;=37001,I526&lt;=39201),"Jihočeský kraj",(IF(AND(I526&gt;=39701,I526&lt;=39901),"Jihočeský kraj",(IF(AND(I526&gt;=39301,I526&lt;=39601),"Kraj Vysočina",(IF(AND(I526&gt;=58001,I526&lt;=59501),"Kraj Vysočina",(IF(AND(I526&gt;=67401,I526&lt;=67602),"Kraj Vysočina",(IF(AND(I526&gt;=40001,I526&lt;=44101),"Ústecký kraj",(IF(AND(I526&gt;=46001,I526&lt;=47201),"Liberecký kraj",(IF(AND(I526&gt;=51202,I526&lt;=51401),"Liberecký kraj",(IF(AND(I526&gt;=53002,I526&lt;=53976),"Pardubický kraj",(IF(AND(I526&gt;=56002,I526&lt;=57201),"Pardubický kraj",(IF(AND(I526&gt;=60200,I526&lt;=67201),"Jihomoravský kraj",(IF(AND(I526&gt;=67801,I526&lt;=68501),"Jihomoravský kraj",(IF(AND(I526&gt;=69002,I526&lt;=69801),"Jihomoravský kraj",(IF(AND(I526&gt;=68601,I526&lt;=68801),"Zlínský kraj",(IF(AND(I526&gt;=75501,I526&lt;=76901),"Zlínský kraj",(IF(AND(I526&gt;=70030,I526&lt;=74901),"Moravskoslezský kraj",(IF(AND(I526&gt;=75000,I526&lt;=75368),"Olomoucký kraj",(IF(AND(I526&gt;=77200,I526&lt;=79862),"Olomoucký kraj",(IF(AND(I526&gt;=50011,I526&lt;=50301),"Královéhradecký kraj",(IF(AND(I526&gt;=54301,I526&lt;=54303),"Královéhradecký kraj","0")))))))))))))))))))))))))))))))))))))))))))))))</f>
        <v>Praha</v>
      </c>
      <c r="AD526" t="s">
        <v>998</v>
      </c>
      <c r="AE526" t="s">
        <v>998</v>
      </c>
      <c r="AF526" t="s">
        <v>998</v>
      </c>
      <c r="AG526" s="107">
        <v>0</v>
      </c>
      <c r="AH526" s="107">
        <v>0</v>
      </c>
      <c r="AI526" s="107">
        <v>0</v>
      </c>
      <c r="AJ526" t="s">
        <v>1012</v>
      </c>
    </row>
    <row r="527" spans="1:37" x14ac:dyDescent="0.45">
      <c r="A527" t="s">
        <v>9867</v>
      </c>
      <c r="B527" t="s">
        <v>9868</v>
      </c>
      <c r="C527" t="s">
        <v>990</v>
      </c>
      <c r="D527" t="s">
        <v>9869</v>
      </c>
      <c r="E527" t="s">
        <v>992</v>
      </c>
      <c r="F527" t="s">
        <v>9870</v>
      </c>
      <c r="G527">
        <v>856</v>
      </c>
      <c r="H527" t="s">
        <v>5450</v>
      </c>
      <c r="I527">
        <v>14900</v>
      </c>
      <c r="K527" t="s">
        <v>9871</v>
      </c>
      <c r="L527" s="106">
        <v>28272</v>
      </c>
      <c r="M527">
        <v>10859660</v>
      </c>
      <c r="N527" t="s">
        <v>996</v>
      </c>
      <c r="O527" t="s">
        <v>12</v>
      </c>
      <c r="P527" t="s">
        <v>997</v>
      </c>
      <c r="R527" s="109" t="str">
        <f>IF(OR(P527="SB",Q527="SB"),"SB",0)</f>
        <v>SB</v>
      </c>
      <c r="T527" s="110">
        <v>11665</v>
      </c>
      <c r="U527" t="s">
        <v>19633</v>
      </c>
      <c r="V527" s="113" t="str">
        <f>IF(AND(I527&gt;=10000,I527&lt;=19900),"Praha",(IF(AND(I527&gt;=25001,I527&lt;=29501),"Středočeský kraj",(IF(AND(I527&gt;=30100,I527&lt;=34972),"Středočeský kraj",(IF(AND(I527&gt;=35002,I527&lt;=36271),"Karlovarský kraj",(IF(AND(I527&gt;=37001,I527&lt;=39201),"Jihočeský kraj",(IF(AND(I527&gt;=39701,I527&lt;=39901),"Jihočeský kraj",(IF(AND(I527&gt;=39301,I527&lt;=39601),"Kraj Vysočina",(IF(AND(I527&gt;=58001,I527&lt;=59501),"Kraj Vysočina",(IF(AND(I527&gt;=67401,I527&lt;=67602),"Kraj Vysočina",(IF(AND(I527&gt;=40001,I527&lt;=44101),"Ústecký kraj",(IF(AND(I527&gt;=46001,I527&lt;=47201),"Liberecký kraj",(IF(AND(I527&gt;=51202,I527&lt;=51401),"Liberecký kraj",(IF(AND(I527&gt;=53002,I527&lt;=53976),"Pardubický kraj",(IF(AND(I527&gt;=56002,I527&lt;=57201),"Pardubický kraj",(IF(AND(I527&gt;=60200,I527&lt;=67201),"Jihomoravský kraj",(IF(AND(I527&gt;=67801,I527&lt;=68501),"Jihomoravský kraj",(IF(AND(I527&gt;=69002,I527&lt;=69801),"Jihomoravský kraj",(IF(AND(I527&gt;=68601,I527&lt;=68801),"Zlínský kraj",(IF(AND(I527&gt;=75501,I527&lt;=76901),"Zlínský kraj",(IF(AND(I527&gt;=70030,I527&lt;=74901),"Moravskoslezský kraj",(IF(AND(I527&gt;=75000,I527&lt;=75368),"Olomoucký kraj",(IF(AND(I527&gt;=77200,I527&lt;=79862),"Olomoucký kraj",(IF(AND(I527&gt;=50011,I527&lt;=50301),"Královéhradecký kraj",(IF(AND(I527&gt;=54301,I527&lt;=54303),"Královéhradecký kraj","0")))))))))))))))))))))))))))))))))))))))))))))))</f>
        <v>Praha</v>
      </c>
      <c r="AD527" t="s">
        <v>998</v>
      </c>
      <c r="AE527" t="s">
        <v>998</v>
      </c>
      <c r="AF527" t="s">
        <v>998</v>
      </c>
      <c r="AG527" s="107">
        <v>0</v>
      </c>
      <c r="AH527" s="107">
        <v>0</v>
      </c>
      <c r="AI527" s="107">
        <v>0</v>
      </c>
      <c r="AJ527" t="s">
        <v>1012</v>
      </c>
    </row>
    <row r="528" spans="1:37" x14ac:dyDescent="0.45">
      <c r="A528" t="s">
        <v>1552</v>
      </c>
      <c r="B528" t="s">
        <v>13336</v>
      </c>
      <c r="C528" t="s">
        <v>990</v>
      </c>
      <c r="D528" t="s">
        <v>13337</v>
      </c>
      <c r="E528" t="s">
        <v>992</v>
      </c>
      <c r="F528" t="s">
        <v>13338</v>
      </c>
      <c r="G528">
        <v>624</v>
      </c>
      <c r="H528" t="s">
        <v>13339</v>
      </c>
      <c r="I528">
        <v>14900</v>
      </c>
      <c r="K528" t="s">
        <v>13340</v>
      </c>
      <c r="L528" s="106">
        <v>31216</v>
      </c>
      <c r="M528">
        <v>10873404</v>
      </c>
      <c r="N528" t="s">
        <v>996</v>
      </c>
      <c r="O528" t="s">
        <v>12</v>
      </c>
      <c r="P528" t="s">
        <v>997</v>
      </c>
      <c r="R528" s="109" t="str">
        <f>IF(OR(P528="SB",Q528="SB"),"SB",0)</f>
        <v>SB</v>
      </c>
      <c r="T528" s="110">
        <v>11769</v>
      </c>
      <c r="U528" t="s">
        <v>19633</v>
      </c>
      <c r="V528" s="113" t="str">
        <f>IF(AND(I528&gt;=10000,I528&lt;=19900),"Praha",(IF(AND(I528&gt;=25001,I528&lt;=29501),"Středočeský kraj",(IF(AND(I528&gt;=30100,I528&lt;=34972),"Středočeský kraj",(IF(AND(I528&gt;=35002,I528&lt;=36271),"Karlovarský kraj",(IF(AND(I528&gt;=37001,I528&lt;=39201),"Jihočeský kraj",(IF(AND(I528&gt;=39701,I528&lt;=39901),"Jihočeský kraj",(IF(AND(I528&gt;=39301,I528&lt;=39601),"Kraj Vysočina",(IF(AND(I528&gt;=58001,I528&lt;=59501),"Kraj Vysočina",(IF(AND(I528&gt;=67401,I528&lt;=67602),"Kraj Vysočina",(IF(AND(I528&gt;=40001,I528&lt;=44101),"Ústecký kraj",(IF(AND(I528&gt;=46001,I528&lt;=47201),"Liberecký kraj",(IF(AND(I528&gt;=51202,I528&lt;=51401),"Liberecký kraj",(IF(AND(I528&gt;=53002,I528&lt;=53976),"Pardubický kraj",(IF(AND(I528&gt;=56002,I528&lt;=57201),"Pardubický kraj",(IF(AND(I528&gt;=60200,I528&lt;=67201),"Jihomoravský kraj",(IF(AND(I528&gt;=67801,I528&lt;=68501),"Jihomoravský kraj",(IF(AND(I528&gt;=69002,I528&lt;=69801),"Jihomoravský kraj",(IF(AND(I528&gt;=68601,I528&lt;=68801),"Zlínský kraj",(IF(AND(I528&gt;=75501,I528&lt;=76901),"Zlínský kraj",(IF(AND(I528&gt;=70030,I528&lt;=74901),"Moravskoslezský kraj",(IF(AND(I528&gt;=75000,I528&lt;=75368),"Olomoucký kraj",(IF(AND(I528&gt;=77200,I528&lt;=79862),"Olomoucký kraj",(IF(AND(I528&gt;=50011,I528&lt;=50301),"Královéhradecký kraj",(IF(AND(I528&gt;=54301,I528&lt;=54303),"Královéhradecký kraj","0")))))))))))))))))))))))))))))))))))))))))))))))</f>
        <v>Praha</v>
      </c>
      <c r="AD528" t="s">
        <v>998</v>
      </c>
      <c r="AE528" t="s">
        <v>998</v>
      </c>
      <c r="AF528" t="s">
        <v>998</v>
      </c>
      <c r="AG528" s="107">
        <v>0</v>
      </c>
      <c r="AH528" s="107">
        <v>0</v>
      </c>
      <c r="AI528" s="107">
        <v>0</v>
      </c>
      <c r="AJ528" t="s">
        <v>1012</v>
      </c>
    </row>
    <row r="529" spans="1:37" x14ac:dyDescent="0.45">
      <c r="A529" t="s">
        <v>1079</v>
      </c>
      <c r="B529" t="s">
        <v>16878</v>
      </c>
      <c r="C529" t="s">
        <v>990</v>
      </c>
      <c r="D529" t="s">
        <v>16879</v>
      </c>
      <c r="E529" t="s">
        <v>992</v>
      </c>
      <c r="F529" t="s">
        <v>16880</v>
      </c>
      <c r="G529">
        <v>384</v>
      </c>
      <c r="H529" t="s">
        <v>12</v>
      </c>
      <c r="I529">
        <v>14900</v>
      </c>
      <c r="J529">
        <v>731530978</v>
      </c>
      <c r="K529" t="s">
        <v>16881</v>
      </c>
      <c r="L529" s="106">
        <v>28220</v>
      </c>
      <c r="M529">
        <v>13667812</v>
      </c>
      <c r="N529" t="s">
        <v>2990</v>
      </c>
      <c r="O529" t="s">
        <v>1106</v>
      </c>
      <c r="P529" t="s">
        <v>997</v>
      </c>
      <c r="R529" s="109" t="str">
        <f>IF(OR(P529="SB",Q529="SB"),"SB",0)</f>
        <v>SB</v>
      </c>
      <c r="T529" s="110">
        <v>17007</v>
      </c>
      <c r="U529" t="s">
        <v>19633</v>
      </c>
      <c r="V529" s="113" t="str">
        <f>IF(AND(I529&gt;=10000,I529&lt;=19900),"Praha",(IF(AND(I529&gt;=25001,I529&lt;=29501),"Středočeský kraj",(IF(AND(I529&gt;=30100,I529&lt;=34972),"Středočeský kraj",(IF(AND(I529&gt;=35002,I529&lt;=36271),"Karlovarský kraj",(IF(AND(I529&gt;=37001,I529&lt;=39201),"Jihočeský kraj",(IF(AND(I529&gt;=39701,I529&lt;=39901),"Jihočeský kraj",(IF(AND(I529&gt;=39301,I529&lt;=39601),"Kraj Vysočina",(IF(AND(I529&gt;=58001,I529&lt;=59501),"Kraj Vysočina",(IF(AND(I529&gt;=67401,I529&lt;=67602),"Kraj Vysočina",(IF(AND(I529&gt;=40001,I529&lt;=44101),"Ústecký kraj",(IF(AND(I529&gt;=46001,I529&lt;=47201),"Liberecký kraj",(IF(AND(I529&gt;=51202,I529&lt;=51401),"Liberecký kraj",(IF(AND(I529&gt;=53002,I529&lt;=53976),"Pardubický kraj",(IF(AND(I529&gt;=56002,I529&lt;=57201),"Pardubický kraj",(IF(AND(I529&gt;=60200,I529&lt;=67201),"Jihomoravský kraj",(IF(AND(I529&gt;=67801,I529&lt;=68501),"Jihomoravský kraj",(IF(AND(I529&gt;=69002,I529&lt;=69801),"Jihomoravský kraj",(IF(AND(I529&gt;=68601,I529&lt;=68801),"Zlínský kraj",(IF(AND(I529&gt;=75501,I529&lt;=76901),"Zlínský kraj",(IF(AND(I529&gt;=70030,I529&lt;=74901),"Moravskoslezský kraj",(IF(AND(I529&gt;=75000,I529&lt;=75368),"Olomoucký kraj",(IF(AND(I529&gt;=77200,I529&lt;=79862),"Olomoucký kraj",(IF(AND(I529&gt;=50011,I529&lt;=50301),"Královéhradecký kraj",(IF(AND(I529&gt;=54301,I529&lt;=54303),"Královéhradecký kraj","0")))))))))))))))))))))))))))))))))))))))))))))))</f>
        <v>Praha</v>
      </c>
      <c r="AB529" t="s">
        <v>16882</v>
      </c>
      <c r="AD529" t="s">
        <v>998</v>
      </c>
      <c r="AE529" t="s">
        <v>998</v>
      </c>
      <c r="AF529" t="s">
        <v>998</v>
      </c>
      <c r="AG529" s="107">
        <v>300</v>
      </c>
      <c r="AH529" s="107">
        <v>0</v>
      </c>
      <c r="AI529" s="107">
        <v>0</v>
      </c>
      <c r="AJ529" t="s">
        <v>999</v>
      </c>
      <c r="AK529" s="106">
        <v>44901</v>
      </c>
    </row>
    <row r="530" spans="1:37" x14ac:dyDescent="0.45">
      <c r="A530" t="s">
        <v>1084</v>
      </c>
      <c r="B530" t="s">
        <v>16878</v>
      </c>
      <c r="C530" t="s">
        <v>990</v>
      </c>
      <c r="D530" t="s">
        <v>16883</v>
      </c>
      <c r="E530" t="s">
        <v>992</v>
      </c>
      <c r="F530" t="s">
        <v>16880</v>
      </c>
      <c r="G530">
        <v>384</v>
      </c>
      <c r="H530" t="s">
        <v>12</v>
      </c>
      <c r="I530">
        <v>14900</v>
      </c>
      <c r="J530">
        <v>731530978</v>
      </c>
      <c r="K530" t="s">
        <v>16881</v>
      </c>
      <c r="L530" s="106">
        <v>38521</v>
      </c>
      <c r="M530">
        <v>14426331</v>
      </c>
      <c r="N530" t="s">
        <v>2990</v>
      </c>
      <c r="O530" t="s">
        <v>1106</v>
      </c>
      <c r="P530" t="s">
        <v>997</v>
      </c>
      <c r="R530" s="109" t="str">
        <f>IF(OR(P530="SB",Q530="SB"),"SB",0)</f>
        <v>SB</v>
      </c>
      <c r="T530" s="110">
        <v>18002</v>
      </c>
      <c r="U530" t="s">
        <v>19633</v>
      </c>
      <c r="V530" s="113" t="str">
        <f>IF(AND(I530&gt;=10000,I530&lt;=19900),"Praha",(IF(AND(I530&gt;=25001,I530&lt;=29501),"Středočeský kraj",(IF(AND(I530&gt;=30100,I530&lt;=34972),"Středočeský kraj",(IF(AND(I530&gt;=35002,I530&lt;=36271),"Karlovarský kraj",(IF(AND(I530&gt;=37001,I530&lt;=39201),"Jihočeský kraj",(IF(AND(I530&gt;=39701,I530&lt;=39901),"Jihočeský kraj",(IF(AND(I530&gt;=39301,I530&lt;=39601),"Kraj Vysočina",(IF(AND(I530&gt;=58001,I530&lt;=59501),"Kraj Vysočina",(IF(AND(I530&gt;=67401,I530&lt;=67602),"Kraj Vysočina",(IF(AND(I530&gt;=40001,I530&lt;=44101),"Ústecký kraj",(IF(AND(I530&gt;=46001,I530&lt;=47201),"Liberecký kraj",(IF(AND(I530&gt;=51202,I530&lt;=51401),"Liberecký kraj",(IF(AND(I530&gt;=53002,I530&lt;=53976),"Pardubický kraj",(IF(AND(I530&gt;=56002,I530&lt;=57201),"Pardubický kraj",(IF(AND(I530&gt;=60200,I530&lt;=67201),"Jihomoravský kraj",(IF(AND(I530&gt;=67801,I530&lt;=68501),"Jihomoravský kraj",(IF(AND(I530&gt;=69002,I530&lt;=69801),"Jihomoravský kraj",(IF(AND(I530&gt;=68601,I530&lt;=68801),"Zlínský kraj",(IF(AND(I530&gt;=75501,I530&lt;=76901),"Zlínský kraj",(IF(AND(I530&gt;=70030,I530&lt;=74901),"Moravskoslezský kraj",(IF(AND(I530&gt;=75000,I530&lt;=75368),"Olomoucký kraj",(IF(AND(I530&gt;=77200,I530&lt;=79862),"Olomoucký kraj",(IF(AND(I530&gt;=50011,I530&lt;=50301),"Královéhradecký kraj",(IF(AND(I530&gt;=54301,I530&lt;=54303),"Královéhradecký kraj","0")))))))))))))))))))))))))))))))))))))))))))))))</f>
        <v>Praha</v>
      </c>
      <c r="AD530" t="s">
        <v>998</v>
      </c>
      <c r="AE530" t="s">
        <v>998</v>
      </c>
      <c r="AF530" t="s">
        <v>998</v>
      </c>
      <c r="AG530" s="107">
        <v>300</v>
      </c>
      <c r="AH530" s="107">
        <v>0</v>
      </c>
      <c r="AI530" s="107">
        <v>0</v>
      </c>
      <c r="AJ530" t="s">
        <v>999</v>
      </c>
      <c r="AK530" s="106">
        <v>44901</v>
      </c>
    </row>
    <row r="531" spans="1:37" x14ac:dyDescent="0.45">
      <c r="A531" t="s">
        <v>1264</v>
      </c>
      <c r="B531" t="s">
        <v>18323</v>
      </c>
      <c r="C531" t="s">
        <v>1002</v>
      </c>
      <c r="D531" t="s">
        <v>18324</v>
      </c>
      <c r="E531" t="s">
        <v>992</v>
      </c>
      <c r="F531" t="s">
        <v>9579</v>
      </c>
      <c r="G531">
        <v>615</v>
      </c>
      <c r="H531" t="s">
        <v>1057</v>
      </c>
      <c r="I531">
        <v>14900</v>
      </c>
      <c r="K531" t="s">
        <v>18325</v>
      </c>
      <c r="L531" s="106">
        <v>28055</v>
      </c>
      <c r="M531">
        <v>10471660</v>
      </c>
      <c r="N531" t="s">
        <v>996</v>
      </c>
      <c r="O531" t="s">
        <v>12</v>
      </c>
      <c r="P531" t="s">
        <v>997</v>
      </c>
      <c r="R531" s="109" t="str">
        <f>IF(OR(P531="SB",Q531="SB"),"SB",0)</f>
        <v>SB</v>
      </c>
      <c r="T531" s="110">
        <v>50425</v>
      </c>
      <c r="U531" t="s">
        <v>19633</v>
      </c>
      <c r="V531" s="113" t="str">
        <f>IF(AND(I531&gt;=10000,I531&lt;=19900),"Praha",(IF(AND(I531&gt;=25001,I531&lt;=29501),"Středočeský kraj",(IF(AND(I531&gt;=30100,I531&lt;=34972),"Středočeský kraj",(IF(AND(I531&gt;=35002,I531&lt;=36271),"Karlovarský kraj",(IF(AND(I531&gt;=37001,I531&lt;=39201),"Jihočeský kraj",(IF(AND(I531&gt;=39701,I531&lt;=39901),"Jihočeský kraj",(IF(AND(I531&gt;=39301,I531&lt;=39601),"Kraj Vysočina",(IF(AND(I531&gt;=58001,I531&lt;=59501),"Kraj Vysočina",(IF(AND(I531&gt;=67401,I531&lt;=67602),"Kraj Vysočina",(IF(AND(I531&gt;=40001,I531&lt;=44101),"Ústecký kraj",(IF(AND(I531&gt;=46001,I531&lt;=47201),"Liberecký kraj",(IF(AND(I531&gt;=51202,I531&lt;=51401),"Liberecký kraj",(IF(AND(I531&gt;=53002,I531&lt;=53976),"Pardubický kraj",(IF(AND(I531&gt;=56002,I531&lt;=57201),"Pardubický kraj",(IF(AND(I531&gt;=60200,I531&lt;=67201),"Jihomoravský kraj",(IF(AND(I531&gt;=67801,I531&lt;=68501),"Jihomoravský kraj",(IF(AND(I531&gt;=69002,I531&lt;=69801),"Jihomoravský kraj",(IF(AND(I531&gt;=68601,I531&lt;=68801),"Zlínský kraj",(IF(AND(I531&gt;=75501,I531&lt;=76901),"Zlínský kraj",(IF(AND(I531&gt;=70030,I531&lt;=74901),"Moravskoslezský kraj",(IF(AND(I531&gt;=75000,I531&lt;=75368),"Olomoucký kraj",(IF(AND(I531&gt;=77200,I531&lt;=79862),"Olomoucký kraj",(IF(AND(I531&gt;=50011,I531&lt;=50301),"Královéhradecký kraj",(IF(AND(I531&gt;=54301,I531&lt;=54303),"Královéhradecký kraj","0")))))))))))))))))))))))))))))))))))))))))))))))</f>
        <v>Praha</v>
      </c>
      <c r="AD531" t="s">
        <v>998</v>
      </c>
      <c r="AE531" t="s">
        <v>998</v>
      </c>
      <c r="AF531" t="s">
        <v>998</v>
      </c>
      <c r="AG531" s="107">
        <v>0</v>
      </c>
      <c r="AH531" s="107">
        <v>0</v>
      </c>
      <c r="AI531" s="107">
        <v>0</v>
      </c>
      <c r="AJ531" t="s">
        <v>1012</v>
      </c>
    </row>
    <row r="532" spans="1:37" x14ac:dyDescent="0.45">
      <c r="A532" t="s">
        <v>1687</v>
      </c>
      <c r="B532" t="s">
        <v>4012</v>
      </c>
      <c r="C532" t="s">
        <v>1002</v>
      </c>
      <c r="D532" t="s">
        <v>4023</v>
      </c>
      <c r="E532" t="s">
        <v>992</v>
      </c>
      <c r="F532" t="s">
        <v>4024</v>
      </c>
      <c r="G532">
        <v>18</v>
      </c>
      <c r="H532" t="s">
        <v>1057</v>
      </c>
      <c r="I532">
        <v>14900</v>
      </c>
      <c r="K532" t="s">
        <v>4016</v>
      </c>
      <c r="L532" s="106">
        <v>32993</v>
      </c>
      <c r="M532">
        <v>10891386</v>
      </c>
      <c r="N532" t="s">
        <v>996</v>
      </c>
      <c r="O532" t="s">
        <v>12</v>
      </c>
      <c r="P532" t="s">
        <v>997</v>
      </c>
      <c r="R532" s="109" t="str">
        <f>IF(OR(P532="SB",Q532="SB"),"SB",0)</f>
        <v>SB</v>
      </c>
      <c r="T532" s="110">
        <v>51518</v>
      </c>
      <c r="U532" t="s">
        <v>19633</v>
      </c>
      <c r="V532" s="113" t="str">
        <f>IF(AND(I532&gt;=10000,I532&lt;=19900),"Praha",(IF(AND(I532&gt;=25001,I532&lt;=29501),"Středočeský kraj",(IF(AND(I532&gt;=30100,I532&lt;=34972),"Středočeský kraj",(IF(AND(I532&gt;=35002,I532&lt;=36271),"Karlovarský kraj",(IF(AND(I532&gt;=37001,I532&lt;=39201),"Jihočeský kraj",(IF(AND(I532&gt;=39701,I532&lt;=39901),"Jihočeský kraj",(IF(AND(I532&gt;=39301,I532&lt;=39601),"Kraj Vysočina",(IF(AND(I532&gt;=58001,I532&lt;=59501),"Kraj Vysočina",(IF(AND(I532&gt;=67401,I532&lt;=67602),"Kraj Vysočina",(IF(AND(I532&gt;=40001,I532&lt;=44101),"Ústecký kraj",(IF(AND(I532&gt;=46001,I532&lt;=47201),"Liberecký kraj",(IF(AND(I532&gt;=51202,I532&lt;=51401),"Liberecký kraj",(IF(AND(I532&gt;=53002,I532&lt;=53976),"Pardubický kraj",(IF(AND(I532&gt;=56002,I532&lt;=57201),"Pardubický kraj",(IF(AND(I532&gt;=60200,I532&lt;=67201),"Jihomoravský kraj",(IF(AND(I532&gt;=67801,I532&lt;=68501),"Jihomoravský kraj",(IF(AND(I532&gt;=69002,I532&lt;=69801),"Jihomoravský kraj",(IF(AND(I532&gt;=68601,I532&lt;=68801),"Zlínský kraj",(IF(AND(I532&gt;=75501,I532&lt;=76901),"Zlínský kraj",(IF(AND(I532&gt;=70030,I532&lt;=74901),"Moravskoslezský kraj",(IF(AND(I532&gt;=75000,I532&lt;=75368),"Olomoucký kraj",(IF(AND(I532&gt;=77200,I532&lt;=79862),"Olomoucký kraj",(IF(AND(I532&gt;=50011,I532&lt;=50301),"Královéhradecký kraj",(IF(AND(I532&gt;=54301,I532&lt;=54303),"Královéhradecký kraj","0")))))))))))))))))))))))))))))))))))))))))))))))</f>
        <v>Praha</v>
      </c>
      <c r="AD532" t="s">
        <v>998</v>
      </c>
      <c r="AE532" t="s">
        <v>998</v>
      </c>
      <c r="AF532" t="s">
        <v>998</v>
      </c>
      <c r="AG532" s="107">
        <v>0</v>
      </c>
      <c r="AH532" s="107">
        <v>0</v>
      </c>
      <c r="AI532" s="107">
        <v>0</v>
      </c>
      <c r="AJ532" t="s">
        <v>1012</v>
      </c>
    </row>
    <row r="533" spans="1:37" x14ac:dyDescent="0.45">
      <c r="A533" t="s">
        <v>1124</v>
      </c>
      <c r="B533" t="s">
        <v>9133</v>
      </c>
      <c r="C533" t="s">
        <v>990</v>
      </c>
      <c r="D533" t="s">
        <v>9134</v>
      </c>
      <c r="E533" t="s">
        <v>992</v>
      </c>
      <c r="F533" t="s">
        <v>9135</v>
      </c>
      <c r="G533">
        <v>929</v>
      </c>
      <c r="H533" t="s">
        <v>1057</v>
      </c>
      <c r="I533">
        <v>14900</v>
      </c>
      <c r="J533">
        <v>775209295</v>
      </c>
      <c r="K533" t="s">
        <v>9136</v>
      </c>
      <c r="L533" s="106">
        <v>38051</v>
      </c>
      <c r="M533">
        <v>14873743</v>
      </c>
      <c r="N533" t="s">
        <v>1029</v>
      </c>
      <c r="O533" t="s">
        <v>1010</v>
      </c>
      <c r="P533" t="s">
        <v>997</v>
      </c>
      <c r="R533" s="109" t="str">
        <f>IF(OR(P533="SB",Q533="SB"),"SB",0)</f>
        <v>SB</v>
      </c>
      <c r="T533" s="110">
        <v>2019161</v>
      </c>
      <c r="U533" t="s">
        <v>19633</v>
      </c>
      <c r="V533" s="113" t="str">
        <f>IF(AND(I533&gt;=10000,I533&lt;=19900),"Praha",(IF(AND(I533&gt;=25001,I533&lt;=29501),"Středočeský kraj",(IF(AND(I533&gt;=30100,I533&lt;=34972),"Středočeský kraj",(IF(AND(I533&gt;=35002,I533&lt;=36271),"Karlovarský kraj",(IF(AND(I533&gt;=37001,I533&lt;=39201),"Jihočeský kraj",(IF(AND(I533&gt;=39701,I533&lt;=39901),"Jihočeský kraj",(IF(AND(I533&gt;=39301,I533&lt;=39601),"Kraj Vysočina",(IF(AND(I533&gt;=58001,I533&lt;=59501),"Kraj Vysočina",(IF(AND(I533&gt;=67401,I533&lt;=67602),"Kraj Vysočina",(IF(AND(I533&gt;=40001,I533&lt;=44101),"Ústecký kraj",(IF(AND(I533&gt;=46001,I533&lt;=47201),"Liberecký kraj",(IF(AND(I533&gt;=51202,I533&lt;=51401),"Liberecký kraj",(IF(AND(I533&gt;=53002,I533&lt;=53976),"Pardubický kraj",(IF(AND(I533&gt;=56002,I533&lt;=57201),"Pardubický kraj",(IF(AND(I533&gt;=60200,I533&lt;=67201),"Jihomoravský kraj",(IF(AND(I533&gt;=67801,I533&lt;=68501),"Jihomoravský kraj",(IF(AND(I533&gt;=69002,I533&lt;=69801),"Jihomoravský kraj",(IF(AND(I533&gt;=68601,I533&lt;=68801),"Zlínský kraj",(IF(AND(I533&gt;=75501,I533&lt;=76901),"Zlínský kraj",(IF(AND(I533&gt;=70030,I533&lt;=74901),"Moravskoslezský kraj",(IF(AND(I533&gt;=75000,I533&lt;=75368),"Olomoucký kraj",(IF(AND(I533&gt;=77200,I533&lt;=79862),"Olomoucký kraj",(IF(AND(I533&gt;=50011,I533&lt;=50301),"Královéhradecký kraj",(IF(AND(I533&gt;=54301,I533&lt;=54303),"Královéhradecký kraj","0")))))))))))))))))))))))))))))))))))))))))))))))</f>
        <v>Praha</v>
      </c>
      <c r="AB533" t="s">
        <v>9137</v>
      </c>
      <c r="AD533" t="s">
        <v>998</v>
      </c>
      <c r="AE533" t="s">
        <v>998</v>
      </c>
      <c r="AF533" t="s">
        <v>998</v>
      </c>
      <c r="AG533" s="107">
        <v>0</v>
      </c>
      <c r="AH533" s="107">
        <v>0</v>
      </c>
      <c r="AI533" s="107">
        <v>0</v>
      </c>
      <c r="AJ533" t="s">
        <v>1012</v>
      </c>
    </row>
    <row r="534" spans="1:37" x14ac:dyDescent="0.45">
      <c r="A534" t="s">
        <v>3826</v>
      </c>
      <c r="B534" t="s">
        <v>3827</v>
      </c>
      <c r="C534" t="s">
        <v>990</v>
      </c>
      <c r="D534" t="s">
        <v>3828</v>
      </c>
      <c r="E534" t="s">
        <v>992</v>
      </c>
      <c r="F534" t="s">
        <v>3829</v>
      </c>
      <c r="G534">
        <v>1612</v>
      </c>
      <c r="H534" t="s">
        <v>12</v>
      </c>
      <c r="I534">
        <v>14900</v>
      </c>
      <c r="J534" s="108">
        <v>774960380</v>
      </c>
      <c r="K534" t="s">
        <v>3830</v>
      </c>
      <c r="L534" s="106">
        <v>36477</v>
      </c>
      <c r="M534">
        <v>13813615</v>
      </c>
      <c r="N534" t="s">
        <v>1359</v>
      </c>
      <c r="O534" t="s">
        <v>12</v>
      </c>
      <c r="P534" t="s">
        <v>997</v>
      </c>
      <c r="R534" s="109" t="str">
        <f>IF(OR(P534="SB",Q534="SB"),"SB",0)</f>
        <v>SB</v>
      </c>
      <c r="T534" s="110" t="s">
        <v>998</v>
      </c>
      <c r="V534" s="113" t="str">
        <f>IF(AND(I534&gt;=10000,I534&lt;=19900),"Praha",(IF(AND(I534&gt;=25001,I534&lt;=29501),"Středočeský kraj",(IF(AND(I534&gt;=30100,I534&lt;=34972),"Středočeský kraj",(IF(AND(I534&gt;=35002,I534&lt;=36271),"Karlovarský kraj",(IF(AND(I534&gt;=37001,I534&lt;=39201),"Jihočeský kraj",(IF(AND(I534&gt;=39701,I534&lt;=39901),"Jihočeský kraj",(IF(AND(I534&gt;=39301,I534&lt;=39601),"Kraj Vysočina",(IF(AND(I534&gt;=58001,I534&lt;=59501),"Kraj Vysočina",(IF(AND(I534&gt;=67401,I534&lt;=67602),"Kraj Vysočina",(IF(AND(I534&gt;=40001,I534&lt;=44101),"Ústecký kraj",(IF(AND(I534&gt;=46001,I534&lt;=47201),"Liberecký kraj",(IF(AND(I534&gt;=51202,I534&lt;=51401),"Liberecký kraj",(IF(AND(I534&gt;=53002,I534&lt;=53976),"Pardubický kraj",(IF(AND(I534&gt;=56002,I534&lt;=57201),"Pardubický kraj",(IF(AND(I534&gt;=60200,I534&lt;=67201),"Jihomoravský kraj",(IF(AND(I534&gt;=67801,I534&lt;=68501),"Jihomoravský kraj",(IF(AND(I534&gt;=69002,I534&lt;=69801),"Jihomoravský kraj",(IF(AND(I534&gt;=68601,I534&lt;=68801),"Zlínský kraj",(IF(AND(I534&gt;=75501,I534&lt;=76901),"Zlínský kraj",(IF(AND(I534&gt;=70030,I534&lt;=74901),"Moravskoslezský kraj",(IF(AND(I534&gt;=75000,I534&lt;=75368),"Olomoucký kraj",(IF(AND(I534&gt;=77200,I534&lt;=79862),"Olomoucký kraj",(IF(AND(I534&gt;=50011,I534&lt;=50301),"Královéhradecký kraj",(IF(AND(I534&gt;=54301,I534&lt;=54303),"Královéhradecký kraj","0")))))))))))))))))))))))))))))))))))))))))))))))</f>
        <v>Praha</v>
      </c>
      <c r="AB534" t="s">
        <v>998</v>
      </c>
      <c r="AD534" t="s">
        <v>998</v>
      </c>
      <c r="AE534" t="s">
        <v>998</v>
      </c>
      <c r="AF534" t="s">
        <v>998</v>
      </c>
      <c r="AG534" s="107">
        <v>300</v>
      </c>
      <c r="AH534" s="107">
        <v>0</v>
      </c>
      <c r="AI534" s="107">
        <v>0</v>
      </c>
      <c r="AJ534" t="s">
        <v>1012</v>
      </c>
    </row>
    <row r="535" spans="1:37" x14ac:dyDescent="0.45">
      <c r="A535" t="s">
        <v>1007</v>
      </c>
      <c r="B535" t="s">
        <v>4173</v>
      </c>
      <c r="C535" t="s">
        <v>990</v>
      </c>
      <c r="D535" t="s">
        <v>4180</v>
      </c>
      <c r="E535" t="s">
        <v>992</v>
      </c>
      <c r="F535" t="s">
        <v>4181</v>
      </c>
      <c r="G535">
        <v>1366</v>
      </c>
      <c r="H535" t="s">
        <v>1057</v>
      </c>
      <c r="I535">
        <v>14900</v>
      </c>
      <c r="K535" t="s">
        <v>4182</v>
      </c>
      <c r="L535" s="106">
        <v>26899</v>
      </c>
      <c r="M535">
        <v>14618210</v>
      </c>
      <c r="N535" t="s">
        <v>996</v>
      </c>
      <c r="O535" t="s">
        <v>12</v>
      </c>
      <c r="P535" t="s">
        <v>997</v>
      </c>
      <c r="R535" s="109" t="str">
        <f>IF(OR(P535="SB",Q535="SB"),"SB",0)</f>
        <v>SB</v>
      </c>
      <c r="T535" s="110" t="s">
        <v>998</v>
      </c>
      <c r="V535" s="113" t="str">
        <f>IF(AND(I535&gt;=10000,I535&lt;=19900),"Praha",(IF(AND(I535&gt;=25001,I535&lt;=29501),"Středočeský kraj",(IF(AND(I535&gt;=30100,I535&lt;=34972),"Středočeský kraj",(IF(AND(I535&gt;=35002,I535&lt;=36271),"Karlovarský kraj",(IF(AND(I535&gt;=37001,I535&lt;=39201),"Jihočeský kraj",(IF(AND(I535&gt;=39701,I535&lt;=39901),"Jihočeský kraj",(IF(AND(I535&gt;=39301,I535&lt;=39601),"Kraj Vysočina",(IF(AND(I535&gt;=58001,I535&lt;=59501),"Kraj Vysočina",(IF(AND(I535&gt;=67401,I535&lt;=67602),"Kraj Vysočina",(IF(AND(I535&gt;=40001,I535&lt;=44101),"Ústecký kraj",(IF(AND(I535&gt;=46001,I535&lt;=47201),"Liberecký kraj",(IF(AND(I535&gt;=51202,I535&lt;=51401),"Liberecký kraj",(IF(AND(I535&gt;=53002,I535&lt;=53976),"Pardubický kraj",(IF(AND(I535&gt;=56002,I535&lt;=57201),"Pardubický kraj",(IF(AND(I535&gt;=60200,I535&lt;=67201),"Jihomoravský kraj",(IF(AND(I535&gt;=67801,I535&lt;=68501),"Jihomoravský kraj",(IF(AND(I535&gt;=69002,I535&lt;=69801),"Jihomoravský kraj",(IF(AND(I535&gt;=68601,I535&lt;=68801),"Zlínský kraj",(IF(AND(I535&gt;=75501,I535&lt;=76901),"Zlínský kraj",(IF(AND(I535&gt;=70030,I535&lt;=74901),"Moravskoslezský kraj",(IF(AND(I535&gt;=75000,I535&lt;=75368),"Olomoucký kraj",(IF(AND(I535&gt;=77200,I535&lt;=79862),"Olomoucký kraj",(IF(AND(I535&gt;=50011,I535&lt;=50301),"Královéhradecký kraj",(IF(AND(I535&gt;=54301,I535&lt;=54303),"Královéhradecký kraj","0")))))))))))))))))))))))))))))))))))))))))))))))</f>
        <v>Praha</v>
      </c>
      <c r="AB535" t="s">
        <v>998</v>
      </c>
      <c r="AD535" t="s">
        <v>998</v>
      </c>
      <c r="AE535" t="s">
        <v>998</v>
      </c>
      <c r="AF535" t="s">
        <v>998</v>
      </c>
      <c r="AG535" s="107">
        <v>0</v>
      </c>
      <c r="AH535" s="107">
        <v>0</v>
      </c>
      <c r="AI535" s="107">
        <v>0</v>
      </c>
      <c r="AJ535" t="s">
        <v>1012</v>
      </c>
    </row>
    <row r="536" spans="1:37" x14ac:dyDescent="0.45">
      <c r="A536" t="s">
        <v>1169</v>
      </c>
      <c r="B536" t="s">
        <v>1037</v>
      </c>
      <c r="C536" t="s">
        <v>990</v>
      </c>
      <c r="D536" t="s">
        <v>4411</v>
      </c>
      <c r="E536" t="s">
        <v>992</v>
      </c>
      <c r="F536" t="s">
        <v>4412</v>
      </c>
      <c r="G536">
        <v>608</v>
      </c>
      <c r="H536" t="s">
        <v>12</v>
      </c>
      <c r="I536">
        <v>14900</v>
      </c>
      <c r="K536" t="s">
        <v>4413</v>
      </c>
      <c r="L536" s="106">
        <v>24538</v>
      </c>
      <c r="M536">
        <v>13752886</v>
      </c>
      <c r="N536" t="s">
        <v>1359</v>
      </c>
      <c r="O536" t="s">
        <v>12</v>
      </c>
      <c r="P536" t="s">
        <v>997</v>
      </c>
      <c r="R536" s="109" t="str">
        <f>IF(OR(P536="SB",Q536="SB"),"SB",0)</f>
        <v>SB</v>
      </c>
      <c r="T536" s="110" t="s">
        <v>998</v>
      </c>
      <c r="V536" s="113" t="str">
        <f>IF(AND(I536&gt;=10000,I536&lt;=19900),"Praha",(IF(AND(I536&gt;=25001,I536&lt;=29501),"Středočeský kraj",(IF(AND(I536&gt;=30100,I536&lt;=34972),"Středočeský kraj",(IF(AND(I536&gt;=35002,I536&lt;=36271),"Karlovarský kraj",(IF(AND(I536&gt;=37001,I536&lt;=39201),"Jihočeský kraj",(IF(AND(I536&gt;=39701,I536&lt;=39901),"Jihočeský kraj",(IF(AND(I536&gt;=39301,I536&lt;=39601),"Kraj Vysočina",(IF(AND(I536&gt;=58001,I536&lt;=59501),"Kraj Vysočina",(IF(AND(I536&gt;=67401,I536&lt;=67602),"Kraj Vysočina",(IF(AND(I536&gt;=40001,I536&lt;=44101),"Ústecký kraj",(IF(AND(I536&gt;=46001,I536&lt;=47201),"Liberecký kraj",(IF(AND(I536&gt;=51202,I536&lt;=51401),"Liberecký kraj",(IF(AND(I536&gt;=53002,I536&lt;=53976),"Pardubický kraj",(IF(AND(I536&gt;=56002,I536&lt;=57201),"Pardubický kraj",(IF(AND(I536&gt;=60200,I536&lt;=67201),"Jihomoravský kraj",(IF(AND(I536&gt;=67801,I536&lt;=68501),"Jihomoravský kraj",(IF(AND(I536&gt;=69002,I536&lt;=69801),"Jihomoravský kraj",(IF(AND(I536&gt;=68601,I536&lt;=68801),"Zlínský kraj",(IF(AND(I536&gt;=75501,I536&lt;=76901),"Zlínský kraj",(IF(AND(I536&gt;=70030,I536&lt;=74901),"Moravskoslezský kraj",(IF(AND(I536&gt;=75000,I536&lt;=75368),"Olomoucký kraj",(IF(AND(I536&gt;=77200,I536&lt;=79862),"Olomoucký kraj",(IF(AND(I536&gt;=50011,I536&lt;=50301),"Královéhradecký kraj",(IF(AND(I536&gt;=54301,I536&lt;=54303),"Královéhradecký kraj","0")))))))))))))))))))))))))))))))))))))))))))))))</f>
        <v>Praha</v>
      </c>
      <c r="AB536" t="s">
        <v>998</v>
      </c>
      <c r="AD536" t="s">
        <v>998</v>
      </c>
      <c r="AE536" t="s">
        <v>998</v>
      </c>
      <c r="AF536" t="s">
        <v>998</v>
      </c>
      <c r="AG536" s="107">
        <v>0</v>
      </c>
      <c r="AH536" s="107">
        <v>0</v>
      </c>
      <c r="AI536" s="107">
        <v>0</v>
      </c>
      <c r="AJ536" t="s">
        <v>1012</v>
      </c>
    </row>
    <row r="537" spans="1:37" x14ac:dyDescent="0.45">
      <c r="A537" t="s">
        <v>1806</v>
      </c>
      <c r="B537" t="s">
        <v>4923</v>
      </c>
      <c r="C537" t="s">
        <v>1002</v>
      </c>
      <c r="D537" t="s">
        <v>4924</v>
      </c>
      <c r="E537" t="s">
        <v>992</v>
      </c>
      <c r="F537" t="s">
        <v>4925</v>
      </c>
      <c r="G537">
        <v>632</v>
      </c>
      <c r="H537" t="s">
        <v>12</v>
      </c>
      <c r="I537">
        <v>14900</v>
      </c>
      <c r="K537" t="s">
        <v>4926</v>
      </c>
      <c r="L537" s="106">
        <v>29202</v>
      </c>
      <c r="M537">
        <v>12919494</v>
      </c>
      <c r="N537" t="s">
        <v>996</v>
      </c>
      <c r="O537" t="s">
        <v>12</v>
      </c>
      <c r="P537" t="s">
        <v>997</v>
      </c>
      <c r="R537" s="109" t="str">
        <f>IF(OR(P537="SB",Q537="SB"),"SB",0)</f>
        <v>SB</v>
      </c>
      <c r="T537" s="110" t="s">
        <v>998</v>
      </c>
      <c r="V537" s="113" t="str">
        <f>IF(AND(I537&gt;=10000,I537&lt;=19900),"Praha",(IF(AND(I537&gt;=25001,I537&lt;=29501),"Středočeský kraj",(IF(AND(I537&gt;=30100,I537&lt;=34972),"Středočeský kraj",(IF(AND(I537&gt;=35002,I537&lt;=36271),"Karlovarský kraj",(IF(AND(I537&gt;=37001,I537&lt;=39201),"Jihočeský kraj",(IF(AND(I537&gt;=39701,I537&lt;=39901),"Jihočeský kraj",(IF(AND(I537&gt;=39301,I537&lt;=39601),"Kraj Vysočina",(IF(AND(I537&gt;=58001,I537&lt;=59501),"Kraj Vysočina",(IF(AND(I537&gt;=67401,I537&lt;=67602),"Kraj Vysočina",(IF(AND(I537&gt;=40001,I537&lt;=44101),"Ústecký kraj",(IF(AND(I537&gt;=46001,I537&lt;=47201),"Liberecký kraj",(IF(AND(I537&gt;=51202,I537&lt;=51401),"Liberecký kraj",(IF(AND(I537&gt;=53002,I537&lt;=53976),"Pardubický kraj",(IF(AND(I537&gt;=56002,I537&lt;=57201),"Pardubický kraj",(IF(AND(I537&gt;=60200,I537&lt;=67201),"Jihomoravský kraj",(IF(AND(I537&gt;=67801,I537&lt;=68501),"Jihomoravský kraj",(IF(AND(I537&gt;=69002,I537&lt;=69801),"Jihomoravský kraj",(IF(AND(I537&gt;=68601,I537&lt;=68801),"Zlínský kraj",(IF(AND(I537&gt;=75501,I537&lt;=76901),"Zlínský kraj",(IF(AND(I537&gt;=70030,I537&lt;=74901),"Moravskoslezský kraj",(IF(AND(I537&gt;=75000,I537&lt;=75368),"Olomoucký kraj",(IF(AND(I537&gt;=77200,I537&lt;=79862),"Olomoucký kraj",(IF(AND(I537&gt;=50011,I537&lt;=50301),"Královéhradecký kraj",(IF(AND(I537&gt;=54301,I537&lt;=54303),"Královéhradecký kraj","0")))))))))))))))))))))))))))))))))))))))))))))))</f>
        <v>Praha</v>
      </c>
      <c r="AB537" t="s">
        <v>998</v>
      </c>
      <c r="AD537" t="s">
        <v>998</v>
      </c>
      <c r="AE537" t="s">
        <v>998</v>
      </c>
      <c r="AF537" t="s">
        <v>998</v>
      </c>
      <c r="AG537" s="107">
        <v>0</v>
      </c>
      <c r="AH537" s="107">
        <v>0</v>
      </c>
      <c r="AI537" s="107">
        <v>0</v>
      </c>
      <c r="AJ537" t="s">
        <v>1012</v>
      </c>
    </row>
    <row r="538" spans="1:37" x14ac:dyDescent="0.45">
      <c r="A538" t="s">
        <v>1341</v>
      </c>
      <c r="B538" t="s">
        <v>8277</v>
      </c>
      <c r="C538" t="s">
        <v>990</v>
      </c>
      <c r="D538" t="s">
        <v>8282</v>
      </c>
      <c r="E538" t="s">
        <v>992</v>
      </c>
      <c r="F538" t="s">
        <v>8283</v>
      </c>
      <c r="G538" t="s">
        <v>8284</v>
      </c>
      <c r="H538" t="s">
        <v>12</v>
      </c>
      <c r="I538">
        <v>14900</v>
      </c>
      <c r="J538">
        <v>736540648</v>
      </c>
      <c r="K538" t="s">
        <v>8285</v>
      </c>
      <c r="L538" s="106">
        <v>39294</v>
      </c>
      <c r="M538">
        <v>11756710</v>
      </c>
      <c r="N538" t="s">
        <v>1698</v>
      </c>
      <c r="O538" t="s">
        <v>12</v>
      </c>
      <c r="P538" t="s">
        <v>997</v>
      </c>
      <c r="R538" s="109" t="str">
        <f>IF(OR(P538="SB",Q538="SB"),"SB",0)</f>
        <v>SB</v>
      </c>
      <c r="T538" s="110" t="s">
        <v>998</v>
      </c>
      <c r="V538" s="113" t="str">
        <f>IF(AND(I538&gt;=10000,I538&lt;=19900),"Praha",(IF(AND(I538&gt;=25001,I538&lt;=29501),"Středočeský kraj",(IF(AND(I538&gt;=30100,I538&lt;=34972),"Středočeský kraj",(IF(AND(I538&gt;=35002,I538&lt;=36271),"Karlovarský kraj",(IF(AND(I538&gt;=37001,I538&lt;=39201),"Jihočeský kraj",(IF(AND(I538&gt;=39701,I538&lt;=39901),"Jihočeský kraj",(IF(AND(I538&gt;=39301,I538&lt;=39601),"Kraj Vysočina",(IF(AND(I538&gt;=58001,I538&lt;=59501),"Kraj Vysočina",(IF(AND(I538&gt;=67401,I538&lt;=67602),"Kraj Vysočina",(IF(AND(I538&gt;=40001,I538&lt;=44101),"Ústecký kraj",(IF(AND(I538&gt;=46001,I538&lt;=47201),"Liberecký kraj",(IF(AND(I538&gt;=51202,I538&lt;=51401),"Liberecký kraj",(IF(AND(I538&gt;=53002,I538&lt;=53976),"Pardubický kraj",(IF(AND(I538&gt;=56002,I538&lt;=57201),"Pardubický kraj",(IF(AND(I538&gt;=60200,I538&lt;=67201),"Jihomoravský kraj",(IF(AND(I538&gt;=67801,I538&lt;=68501),"Jihomoravský kraj",(IF(AND(I538&gt;=69002,I538&lt;=69801),"Jihomoravský kraj",(IF(AND(I538&gt;=68601,I538&lt;=68801),"Zlínský kraj",(IF(AND(I538&gt;=75501,I538&lt;=76901),"Zlínský kraj",(IF(AND(I538&gt;=70030,I538&lt;=74901),"Moravskoslezský kraj",(IF(AND(I538&gt;=75000,I538&lt;=75368),"Olomoucký kraj",(IF(AND(I538&gt;=77200,I538&lt;=79862),"Olomoucký kraj",(IF(AND(I538&gt;=50011,I538&lt;=50301),"Královéhradecký kraj",(IF(AND(I538&gt;=54301,I538&lt;=54303),"Královéhradecký kraj","0")))))))))))))))))))))))))))))))))))))))))))))))</f>
        <v>Praha</v>
      </c>
      <c r="AB538" t="s">
        <v>998</v>
      </c>
      <c r="AD538" t="s">
        <v>998</v>
      </c>
      <c r="AE538" t="s">
        <v>998</v>
      </c>
      <c r="AF538" t="s">
        <v>998</v>
      </c>
      <c r="AG538" s="107">
        <v>300</v>
      </c>
      <c r="AH538" s="107">
        <v>0</v>
      </c>
      <c r="AI538" s="107">
        <v>0</v>
      </c>
      <c r="AJ538" t="s">
        <v>999</v>
      </c>
      <c r="AK538" s="106">
        <v>44921</v>
      </c>
    </row>
    <row r="539" spans="1:37" x14ac:dyDescent="0.45">
      <c r="A539" t="s">
        <v>3658</v>
      </c>
      <c r="B539" t="s">
        <v>8277</v>
      </c>
      <c r="C539" t="s">
        <v>990</v>
      </c>
      <c r="D539" t="s">
        <v>8306</v>
      </c>
      <c r="E539" t="s">
        <v>992</v>
      </c>
      <c r="F539" t="s">
        <v>8283</v>
      </c>
      <c r="G539">
        <v>12</v>
      </c>
      <c r="H539" t="s">
        <v>1057</v>
      </c>
      <c r="I539">
        <v>14900</v>
      </c>
      <c r="J539">
        <v>602647081</v>
      </c>
      <c r="K539" t="s">
        <v>8307</v>
      </c>
      <c r="L539" s="106">
        <v>18378</v>
      </c>
      <c r="M539">
        <v>11017688</v>
      </c>
      <c r="N539" t="s">
        <v>1698</v>
      </c>
      <c r="O539" t="s">
        <v>12</v>
      </c>
      <c r="P539" t="s">
        <v>997</v>
      </c>
      <c r="R539" s="109" t="str">
        <f>IF(OR(P539="SB",Q539="SB"),"SB",0)</f>
        <v>SB</v>
      </c>
      <c r="T539" s="110" t="s">
        <v>998</v>
      </c>
      <c r="V539" s="113" t="str">
        <f>IF(AND(I539&gt;=10000,I539&lt;=19900),"Praha",(IF(AND(I539&gt;=25001,I539&lt;=29501),"Středočeský kraj",(IF(AND(I539&gt;=30100,I539&lt;=34972),"Středočeský kraj",(IF(AND(I539&gt;=35002,I539&lt;=36271),"Karlovarský kraj",(IF(AND(I539&gt;=37001,I539&lt;=39201),"Jihočeský kraj",(IF(AND(I539&gt;=39701,I539&lt;=39901),"Jihočeský kraj",(IF(AND(I539&gt;=39301,I539&lt;=39601),"Kraj Vysočina",(IF(AND(I539&gt;=58001,I539&lt;=59501),"Kraj Vysočina",(IF(AND(I539&gt;=67401,I539&lt;=67602),"Kraj Vysočina",(IF(AND(I539&gt;=40001,I539&lt;=44101),"Ústecký kraj",(IF(AND(I539&gt;=46001,I539&lt;=47201),"Liberecký kraj",(IF(AND(I539&gt;=51202,I539&lt;=51401),"Liberecký kraj",(IF(AND(I539&gt;=53002,I539&lt;=53976),"Pardubický kraj",(IF(AND(I539&gt;=56002,I539&lt;=57201),"Pardubický kraj",(IF(AND(I539&gt;=60200,I539&lt;=67201),"Jihomoravský kraj",(IF(AND(I539&gt;=67801,I539&lt;=68501),"Jihomoravský kraj",(IF(AND(I539&gt;=69002,I539&lt;=69801),"Jihomoravský kraj",(IF(AND(I539&gt;=68601,I539&lt;=68801),"Zlínský kraj",(IF(AND(I539&gt;=75501,I539&lt;=76901),"Zlínský kraj",(IF(AND(I539&gt;=70030,I539&lt;=74901),"Moravskoslezský kraj",(IF(AND(I539&gt;=75000,I539&lt;=75368),"Olomoucký kraj",(IF(AND(I539&gt;=77200,I539&lt;=79862),"Olomoucký kraj",(IF(AND(I539&gt;=50011,I539&lt;=50301),"Královéhradecký kraj",(IF(AND(I539&gt;=54301,I539&lt;=54303),"Královéhradecký kraj","0")))))))))))))))))))))))))))))))))))))))))))))))</f>
        <v>Praha</v>
      </c>
      <c r="AB539" t="s">
        <v>998</v>
      </c>
      <c r="AD539" t="s">
        <v>998</v>
      </c>
      <c r="AE539" t="s">
        <v>998</v>
      </c>
      <c r="AF539" t="s">
        <v>998</v>
      </c>
      <c r="AG539" s="107">
        <v>100</v>
      </c>
      <c r="AH539" s="107">
        <v>0</v>
      </c>
      <c r="AI539" s="107">
        <v>0</v>
      </c>
      <c r="AJ539" t="s">
        <v>999</v>
      </c>
      <c r="AK539" s="106">
        <v>44921</v>
      </c>
    </row>
    <row r="540" spans="1:37" x14ac:dyDescent="0.45">
      <c r="A540" t="s">
        <v>5484</v>
      </c>
      <c r="B540" t="s">
        <v>4295</v>
      </c>
      <c r="C540" t="s">
        <v>1002</v>
      </c>
      <c r="D540" t="s">
        <v>8322</v>
      </c>
      <c r="E540" t="s">
        <v>992</v>
      </c>
      <c r="F540" t="s">
        <v>8283</v>
      </c>
      <c r="G540" t="s">
        <v>8284</v>
      </c>
      <c r="H540" t="s">
        <v>12</v>
      </c>
      <c r="I540">
        <v>14900</v>
      </c>
      <c r="J540">
        <v>736540648</v>
      </c>
      <c r="K540" t="s">
        <v>8285</v>
      </c>
      <c r="L540" s="106">
        <v>40327</v>
      </c>
      <c r="M540">
        <v>11756811</v>
      </c>
      <c r="N540" t="s">
        <v>1698</v>
      </c>
      <c r="O540" t="s">
        <v>12</v>
      </c>
      <c r="P540" t="s">
        <v>997</v>
      </c>
      <c r="R540" s="109" t="str">
        <f>IF(OR(P540="SB",Q540="SB"),"SB",0)</f>
        <v>SB</v>
      </c>
      <c r="T540" s="110" t="s">
        <v>998</v>
      </c>
      <c r="V540" s="113" t="str">
        <f>IF(AND(I540&gt;=10000,I540&lt;=19900),"Praha",(IF(AND(I540&gt;=25001,I540&lt;=29501),"Středočeský kraj",(IF(AND(I540&gt;=30100,I540&lt;=34972),"Středočeský kraj",(IF(AND(I540&gt;=35002,I540&lt;=36271),"Karlovarský kraj",(IF(AND(I540&gt;=37001,I540&lt;=39201),"Jihočeský kraj",(IF(AND(I540&gt;=39701,I540&lt;=39901),"Jihočeský kraj",(IF(AND(I540&gt;=39301,I540&lt;=39601),"Kraj Vysočina",(IF(AND(I540&gt;=58001,I540&lt;=59501),"Kraj Vysočina",(IF(AND(I540&gt;=67401,I540&lt;=67602),"Kraj Vysočina",(IF(AND(I540&gt;=40001,I540&lt;=44101),"Ústecký kraj",(IF(AND(I540&gt;=46001,I540&lt;=47201),"Liberecký kraj",(IF(AND(I540&gt;=51202,I540&lt;=51401),"Liberecký kraj",(IF(AND(I540&gt;=53002,I540&lt;=53976),"Pardubický kraj",(IF(AND(I540&gt;=56002,I540&lt;=57201),"Pardubický kraj",(IF(AND(I540&gt;=60200,I540&lt;=67201),"Jihomoravský kraj",(IF(AND(I540&gt;=67801,I540&lt;=68501),"Jihomoravský kraj",(IF(AND(I540&gt;=69002,I540&lt;=69801),"Jihomoravský kraj",(IF(AND(I540&gt;=68601,I540&lt;=68801),"Zlínský kraj",(IF(AND(I540&gt;=75501,I540&lt;=76901),"Zlínský kraj",(IF(AND(I540&gt;=70030,I540&lt;=74901),"Moravskoslezský kraj",(IF(AND(I540&gt;=75000,I540&lt;=75368),"Olomoucký kraj",(IF(AND(I540&gt;=77200,I540&lt;=79862),"Olomoucký kraj",(IF(AND(I540&gt;=50011,I540&lt;=50301),"Královéhradecký kraj",(IF(AND(I540&gt;=54301,I540&lt;=54303),"Královéhradecký kraj","0")))))))))))))))))))))))))))))))))))))))))))))))</f>
        <v>Praha</v>
      </c>
      <c r="AB540" t="s">
        <v>998</v>
      </c>
      <c r="AD540" t="s">
        <v>998</v>
      </c>
      <c r="AE540" t="s">
        <v>998</v>
      </c>
      <c r="AF540" t="s">
        <v>998</v>
      </c>
      <c r="AG540" s="107">
        <v>300</v>
      </c>
      <c r="AH540" s="107">
        <v>0</v>
      </c>
      <c r="AI540" s="107">
        <v>0</v>
      </c>
      <c r="AJ540" t="s">
        <v>999</v>
      </c>
      <c r="AK540" s="106">
        <v>44921</v>
      </c>
    </row>
    <row r="541" spans="1:37" x14ac:dyDescent="0.45">
      <c r="A541" t="s">
        <v>988</v>
      </c>
      <c r="B541" t="s">
        <v>11494</v>
      </c>
      <c r="C541" t="s">
        <v>990</v>
      </c>
      <c r="D541" t="s">
        <v>11500</v>
      </c>
      <c r="E541" t="s">
        <v>992</v>
      </c>
      <c r="F541" t="s">
        <v>8283</v>
      </c>
      <c r="G541">
        <v>12</v>
      </c>
      <c r="H541" t="s">
        <v>1057</v>
      </c>
      <c r="I541">
        <v>14900</v>
      </c>
      <c r="J541" s="108">
        <v>724764489</v>
      </c>
      <c r="K541" t="s">
        <v>11501</v>
      </c>
      <c r="L541" s="106">
        <v>39174</v>
      </c>
      <c r="M541">
        <v>13558482</v>
      </c>
      <c r="N541" t="s">
        <v>1698</v>
      </c>
      <c r="O541" t="s">
        <v>12</v>
      </c>
      <c r="P541" t="s">
        <v>997</v>
      </c>
      <c r="R541" s="109" t="str">
        <f>IF(OR(P541="SB",Q541="SB"),"SB",0)</f>
        <v>SB</v>
      </c>
      <c r="T541" s="110" t="s">
        <v>998</v>
      </c>
      <c r="V541" s="113" t="str">
        <f>IF(AND(I541&gt;=10000,I541&lt;=19900),"Praha",(IF(AND(I541&gt;=25001,I541&lt;=29501),"Středočeský kraj",(IF(AND(I541&gt;=30100,I541&lt;=34972),"Středočeský kraj",(IF(AND(I541&gt;=35002,I541&lt;=36271),"Karlovarský kraj",(IF(AND(I541&gt;=37001,I541&lt;=39201),"Jihočeský kraj",(IF(AND(I541&gt;=39701,I541&lt;=39901),"Jihočeský kraj",(IF(AND(I541&gt;=39301,I541&lt;=39601),"Kraj Vysočina",(IF(AND(I541&gt;=58001,I541&lt;=59501),"Kraj Vysočina",(IF(AND(I541&gt;=67401,I541&lt;=67602),"Kraj Vysočina",(IF(AND(I541&gt;=40001,I541&lt;=44101),"Ústecký kraj",(IF(AND(I541&gt;=46001,I541&lt;=47201),"Liberecký kraj",(IF(AND(I541&gt;=51202,I541&lt;=51401),"Liberecký kraj",(IF(AND(I541&gt;=53002,I541&lt;=53976),"Pardubický kraj",(IF(AND(I541&gt;=56002,I541&lt;=57201),"Pardubický kraj",(IF(AND(I541&gt;=60200,I541&lt;=67201),"Jihomoravský kraj",(IF(AND(I541&gt;=67801,I541&lt;=68501),"Jihomoravský kraj",(IF(AND(I541&gt;=69002,I541&lt;=69801),"Jihomoravský kraj",(IF(AND(I541&gt;=68601,I541&lt;=68801),"Zlínský kraj",(IF(AND(I541&gt;=75501,I541&lt;=76901),"Zlínský kraj",(IF(AND(I541&gt;=70030,I541&lt;=74901),"Moravskoslezský kraj",(IF(AND(I541&gt;=75000,I541&lt;=75368),"Olomoucký kraj",(IF(AND(I541&gt;=77200,I541&lt;=79862),"Olomoucký kraj",(IF(AND(I541&gt;=50011,I541&lt;=50301),"Královéhradecký kraj",(IF(AND(I541&gt;=54301,I541&lt;=54303),"Královéhradecký kraj","0")))))))))))))))))))))))))))))))))))))))))))))))</f>
        <v>Praha</v>
      </c>
      <c r="AB541" t="s">
        <v>998</v>
      </c>
      <c r="AD541" t="s">
        <v>998</v>
      </c>
      <c r="AE541" t="s">
        <v>998</v>
      </c>
      <c r="AF541" t="s">
        <v>998</v>
      </c>
      <c r="AG541" s="107">
        <v>300</v>
      </c>
      <c r="AH541" s="107">
        <v>0</v>
      </c>
      <c r="AI541" s="107">
        <v>0</v>
      </c>
      <c r="AJ541" t="s">
        <v>999</v>
      </c>
      <c r="AK541" s="106">
        <v>44921</v>
      </c>
    </row>
    <row r="542" spans="1:37" x14ac:dyDescent="0.45">
      <c r="A542" t="s">
        <v>1102</v>
      </c>
      <c r="B542" t="s">
        <v>11505</v>
      </c>
      <c r="C542" t="s">
        <v>1002</v>
      </c>
      <c r="D542" t="s">
        <v>11506</v>
      </c>
      <c r="E542" t="s">
        <v>992</v>
      </c>
      <c r="F542" t="s">
        <v>8283</v>
      </c>
      <c r="G542">
        <v>684</v>
      </c>
      <c r="H542" t="s">
        <v>1057</v>
      </c>
      <c r="I542">
        <v>14900</v>
      </c>
      <c r="J542">
        <v>724764489</v>
      </c>
      <c r="K542" t="s">
        <v>11501</v>
      </c>
      <c r="L542" s="106">
        <v>40355</v>
      </c>
      <c r="M542">
        <v>13559896</v>
      </c>
      <c r="N542" t="s">
        <v>1698</v>
      </c>
      <c r="O542" t="s">
        <v>12</v>
      </c>
      <c r="P542" t="s">
        <v>997</v>
      </c>
      <c r="R542" s="109" t="str">
        <f>IF(OR(P542="SB",Q542="SB"),"SB",0)</f>
        <v>SB</v>
      </c>
      <c r="T542" s="110" t="s">
        <v>998</v>
      </c>
      <c r="V542" s="113" t="str">
        <f>IF(AND(I542&gt;=10000,I542&lt;=19900),"Praha",(IF(AND(I542&gt;=25001,I542&lt;=29501),"Středočeský kraj",(IF(AND(I542&gt;=30100,I542&lt;=34972),"Středočeský kraj",(IF(AND(I542&gt;=35002,I542&lt;=36271),"Karlovarský kraj",(IF(AND(I542&gt;=37001,I542&lt;=39201),"Jihočeský kraj",(IF(AND(I542&gt;=39701,I542&lt;=39901),"Jihočeský kraj",(IF(AND(I542&gt;=39301,I542&lt;=39601),"Kraj Vysočina",(IF(AND(I542&gt;=58001,I542&lt;=59501),"Kraj Vysočina",(IF(AND(I542&gt;=67401,I542&lt;=67602),"Kraj Vysočina",(IF(AND(I542&gt;=40001,I542&lt;=44101),"Ústecký kraj",(IF(AND(I542&gt;=46001,I542&lt;=47201),"Liberecký kraj",(IF(AND(I542&gt;=51202,I542&lt;=51401),"Liberecký kraj",(IF(AND(I542&gt;=53002,I542&lt;=53976),"Pardubický kraj",(IF(AND(I542&gt;=56002,I542&lt;=57201),"Pardubický kraj",(IF(AND(I542&gt;=60200,I542&lt;=67201),"Jihomoravský kraj",(IF(AND(I542&gt;=67801,I542&lt;=68501),"Jihomoravský kraj",(IF(AND(I542&gt;=69002,I542&lt;=69801),"Jihomoravský kraj",(IF(AND(I542&gt;=68601,I542&lt;=68801),"Zlínský kraj",(IF(AND(I542&gt;=75501,I542&lt;=76901),"Zlínský kraj",(IF(AND(I542&gt;=70030,I542&lt;=74901),"Moravskoslezský kraj",(IF(AND(I542&gt;=75000,I542&lt;=75368),"Olomoucký kraj",(IF(AND(I542&gt;=77200,I542&lt;=79862),"Olomoucký kraj",(IF(AND(I542&gt;=50011,I542&lt;=50301),"Královéhradecký kraj",(IF(AND(I542&gt;=54301,I542&lt;=54303),"Královéhradecký kraj","0")))))))))))))))))))))))))))))))))))))))))))))))</f>
        <v>Praha</v>
      </c>
      <c r="AB542" t="s">
        <v>998</v>
      </c>
      <c r="AD542" t="s">
        <v>998</v>
      </c>
      <c r="AE542" t="s">
        <v>998</v>
      </c>
      <c r="AF542" t="s">
        <v>998</v>
      </c>
      <c r="AG542" s="107">
        <v>300</v>
      </c>
      <c r="AH542" s="107">
        <v>0</v>
      </c>
      <c r="AI542" s="107">
        <v>0</v>
      </c>
      <c r="AJ542" t="s">
        <v>999</v>
      </c>
      <c r="AK542" s="106">
        <v>44921</v>
      </c>
    </row>
    <row r="543" spans="1:37" x14ac:dyDescent="0.45">
      <c r="A543" t="s">
        <v>1037</v>
      </c>
      <c r="B543" t="s">
        <v>8333</v>
      </c>
      <c r="C543" t="s">
        <v>990</v>
      </c>
      <c r="D543" t="s">
        <v>8334</v>
      </c>
      <c r="E543" t="s">
        <v>992</v>
      </c>
      <c r="F543" t="s">
        <v>4853</v>
      </c>
      <c r="G543">
        <v>3</v>
      </c>
      <c r="H543" t="s">
        <v>1131</v>
      </c>
      <c r="I543">
        <v>15000</v>
      </c>
      <c r="K543" t="s">
        <v>8335</v>
      </c>
      <c r="L543" s="106">
        <v>25585</v>
      </c>
      <c r="M543">
        <v>10163987</v>
      </c>
      <c r="N543" t="s">
        <v>2714</v>
      </c>
      <c r="O543" t="s">
        <v>12</v>
      </c>
      <c r="P543" t="s">
        <v>997</v>
      </c>
      <c r="R543" s="109" t="str">
        <f>IF(OR(P543="SB",Q543="SB"),"SB",0)</f>
        <v>SB</v>
      </c>
      <c r="T543" s="110">
        <v>10034</v>
      </c>
      <c r="U543" t="s">
        <v>19633</v>
      </c>
      <c r="V543" s="113" t="str">
        <f>IF(AND(I543&gt;=10000,I543&lt;=19900),"Praha",(IF(AND(I543&gt;=25001,I543&lt;=29501),"Středočeský kraj",(IF(AND(I543&gt;=30100,I543&lt;=34972),"Středočeský kraj",(IF(AND(I543&gt;=35002,I543&lt;=36271),"Karlovarský kraj",(IF(AND(I543&gt;=37001,I543&lt;=39201),"Jihočeský kraj",(IF(AND(I543&gt;=39701,I543&lt;=39901),"Jihočeský kraj",(IF(AND(I543&gt;=39301,I543&lt;=39601),"Kraj Vysočina",(IF(AND(I543&gt;=58001,I543&lt;=59501),"Kraj Vysočina",(IF(AND(I543&gt;=67401,I543&lt;=67602),"Kraj Vysočina",(IF(AND(I543&gt;=40001,I543&lt;=44101),"Ústecký kraj",(IF(AND(I543&gt;=46001,I543&lt;=47201),"Liberecký kraj",(IF(AND(I543&gt;=51202,I543&lt;=51401),"Liberecký kraj",(IF(AND(I543&gt;=53002,I543&lt;=53976),"Pardubický kraj",(IF(AND(I543&gt;=56002,I543&lt;=57201),"Pardubický kraj",(IF(AND(I543&gt;=60200,I543&lt;=67201),"Jihomoravský kraj",(IF(AND(I543&gt;=67801,I543&lt;=68501),"Jihomoravský kraj",(IF(AND(I543&gt;=69002,I543&lt;=69801),"Jihomoravský kraj",(IF(AND(I543&gt;=68601,I543&lt;=68801),"Zlínský kraj",(IF(AND(I543&gt;=75501,I543&lt;=76901),"Zlínský kraj",(IF(AND(I543&gt;=70030,I543&lt;=74901),"Moravskoslezský kraj",(IF(AND(I543&gt;=75000,I543&lt;=75368),"Olomoucký kraj",(IF(AND(I543&gt;=77200,I543&lt;=79862),"Olomoucký kraj",(IF(AND(I543&gt;=50011,I543&lt;=50301),"Královéhradecký kraj",(IF(AND(I543&gt;=54301,I543&lt;=54303),"Královéhradecký kraj","0")))))))))))))))))))))))))))))))))))))))))))))))</f>
        <v>Praha</v>
      </c>
      <c r="AD543" t="s">
        <v>998</v>
      </c>
      <c r="AE543" t="s">
        <v>998</v>
      </c>
      <c r="AF543" t="s">
        <v>998</v>
      </c>
      <c r="AG543" s="107">
        <v>0</v>
      </c>
      <c r="AH543" s="107">
        <v>0</v>
      </c>
      <c r="AI543" s="107">
        <v>0</v>
      </c>
      <c r="AJ543" t="s">
        <v>1012</v>
      </c>
    </row>
    <row r="544" spans="1:37" x14ac:dyDescent="0.45">
      <c r="A544" t="s">
        <v>1157</v>
      </c>
      <c r="B544" t="s">
        <v>14602</v>
      </c>
      <c r="C544" t="s">
        <v>990</v>
      </c>
      <c r="D544" t="s">
        <v>14606</v>
      </c>
      <c r="E544" t="s">
        <v>992</v>
      </c>
      <c r="F544" t="s">
        <v>14596</v>
      </c>
      <c r="G544">
        <v>30</v>
      </c>
      <c r="H544" t="s">
        <v>1131</v>
      </c>
      <c r="I544">
        <v>15000</v>
      </c>
      <c r="K544" t="s">
        <v>14604</v>
      </c>
      <c r="L544" s="106">
        <v>32260</v>
      </c>
      <c r="M544">
        <v>10409420</v>
      </c>
      <c r="N544" t="s">
        <v>5901</v>
      </c>
      <c r="O544" t="s">
        <v>12</v>
      </c>
      <c r="P544" t="s">
        <v>997</v>
      </c>
      <c r="R544" s="109" t="str">
        <f>IF(OR(P544="SB",Q544="SB"),"SB",0)</f>
        <v>SB</v>
      </c>
      <c r="T544" s="110">
        <v>10096</v>
      </c>
      <c r="U544" t="s">
        <v>19633</v>
      </c>
      <c r="V544" s="113" t="str">
        <f>IF(AND(I544&gt;=10000,I544&lt;=19900),"Praha",(IF(AND(I544&gt;=25001,I544&lt;=29501),"Středočeský kraj",(IF(AND(I544&gt;=30100,I544&lt;=34972),"Středočeský kraj",(IF(AND(I544&gt;=35002,I544&lt;=36271),"Karlovarský kraj",(IF(AND(I544&gt;=37001,I544&lt;=39201),"Jihočeský kraj",(IF(AND(I544&gt;=39701,I544&lt;=39901),"Jihočeský kraj",(IF(AND(I544&gt;=39301,I544&lt;=39601),"Kraj Vysočina",(IF(AND(I544&gt;=58001,I544&lt;=59501),"Kraj Vysočina",(IF(AND(I544&gt;=67401,I544&lt;=67602),"Kraj Vysočina",(IF(AND(I544&gt;=40001,I544&lt;=44101),"Ústecký kraj",(IF(AND(I544&gt;=46001,I544&lt;=47201),"Liberecký kraj",(IF(AND(I544&gt;=51202,I544&lt;=51401),"Liberecký kraj",(IF(AND(I544&gt;=53002,I544&lt;=53976),"Pardubický kraj",(IF(AND(I544&gt;=56002,I544&lt;=57201),"Pardubický kraj",(IF(AND(I544&gt;=60200,I544&lt;=67201),"Jihomoravský kraj",(IF(AND(I544&gt;=67801,I544&lt;=68501),"Jihomoravský kraj",(IF(AND(I544&gt;=69002,I544&lt;=69801),"Jihomoravský kraj",(IF(AND(I544&gt;=68601,I544&lt;=68801),"Zlínský kraj",(IF(AND(I544&gt;=75501,I544&lt;=76901),"Zlínský kraj",(IF(AND(I544&gt;=70030,I544&lt;=74901),"Moravskoslezský kraj",(IF(AND(I544&gt;=75000,I544&lt;=75368),"Olomoucký kraj",(IF(AND(I544&gt;=77200,I544&lt;=79862),"Olomoucký kraj",(IF(AND(I544&gt;=50011,I544&lt;=50301),"Královéhradecký kraj",(IF(AND(I544&gt;=54301,I544&lt;=54303),"Královéhradecký kraj","0")))))))))))))))))))))))))))))))))))))))))))))))</f>
        <v>Praha</v>
      </c>
      <c r="AD544" t="s">
        <v>998</v>
      </c>
      <c r="AE544" t="s">
        <v>998</v>
      </c>
      <c r="AF544" t="s">
        <v>998</v>
      </c>
      <c r="AG544" s="107">
        <v>300</v>
      </c>
      <c r="AH544" s="107">
        <v>0</v>
      </c>
      <c r="AI544" s="107">
        <v>0</v>
      </c>
      <c r="AJ544" t="s">
        <v>999</v>
      </c>
      <c r="AK544" s="106">
        <v>44918</v>
      </c>
    </row>
    <row r="545" spans="1:37" x14ac:dyDescent="0.45">
      <c r="A545" t="s">
        <v>1157</v>
      </c>
      <c r="B545" t="s">
        <v>14602</v>
      </c>
      <c r="C545" t="s">
        <v>990</v>
      </c>
      <c r="D545" t="s">
        <v>14603</v>
      </c>
      <c r="E545" t="s">
        <v>992</v>
      </c>
      <c r="F545" t="s">
        <v>14596</v>
      </c>
      <c r="G545">
        <v>30</v>
      </c>
      <c r="H545" t="s">
        <v>1131</v>
      </c>
      <c r="I545">
        <v>15000</v>
      </c>
      <c r="K545" t="s">
        <v>14604</v>
      </c>
      <c r="L545" s="106">
        <v>20878</v>
      </c>
      <c r="M545">
        <v>10409521</v>
      </c>
      <c r="N545" t="s">
        <v>5901</v>
      </c>
      <c r="O545" t="s">
        <v>12</v>
      </c>
      <c r="P545" t="s">
        <v>997</v>
      </c>
      <c r="R545" s="109" t="str">
        <f>IF(OR(P545="SB",Q545="SB"),"SB",0)</f>
        <v>SB</v>
      </c>
      <c r="T545" s="110">
        <v>10097</v>
      </c>
      <c r="U545" t="s">
        <v>19633</v>
      </c>
      <c r="V545" s="113" t="str">
        <f>IF(AND(I545&gt;=10000,I545&lt;=19900),"Praha",(IF(AND(I545&gt;=25001,I545&lt;=29501),"Středočeský kraj",(IF(AND(I545&gt;=30100,I545&lt;=34972),"Středočeský kraj",(IF(AND(I545&gt;=35002,I545&lt;=36271),"Karlovarský kraj",(IF(AND(I545&gt;=37001,I545&lt;=39201),"Jihočeský kraj",(IF(AND(I545&gt;=39701,I545&lt;=39901),"Jihočeský kraj",(IF(AND(I545&gt;=39301,I545&lt;=39601),"Kraj Vysočina",(IF(AND(I545&gt;=58001,I545&lt;=59501),"Kraj Vysočina",(IF(AND(I545&gt;=67401,I545&lt;=67602),"Kraj Vysočina",(IF(AND(I545&gt;=40001,I545&lt;=44101),"Ústecký kraj",(IF(AND(I545&gt;=46001,I545&lt;=47201),"Liberecký kraj",(IF(AND(I545&gt;=51202,I545&lt;=51401),"Liberecký kraj",(IF(AND(I545&gt;=53002,I545&lt;=53976),"Pardubický kraj",(IF(AND(I545&gt;=56002,I545&lt;=57201),"Pardubický kraj",(IF(AND(I545&gt;=60200,I545&lt;=67201),"Jihomoravský kraj",(IF(AND(I545&gt;=67801,I545&lt;=68501),"Jihomoravský kraj",(IF(AND(I545&gt;=69002,I545&lt;=69801),"Jihomoravský kraj",(IF(AND(I545&gt;=68601,I545&lt;=68801),"Zlínský kraj",(IF(AND(I545&gt;=75501,I545&lt;=76901),"Zlínský kraj",(IF(AND(I545&gt;=70030,I545&lt;=74901),"Moravskoslezský kraj",(IF(AND(I545&gt;=75000,I545&lt;=75368),"Olomoucký kraj",(IF(AND(I545&gt;=77200,I545&lt;=79862),"Olomoucký kraj",(IF(AND(I545&gt;=50011,I545&lt;=50301),"Královéhradecký kraj",(IF(AND(I545&gt;=54301,I545&lt;=54303),"Královéhradecký kraj","0")))))))))))))))))))))))))))))))))))))))))))))))</f>
        <v>Praha</v>
      </c>
      <c r="AB545" t="s">
        <v>14605</v>
      </c>
      <c r="AD545" t="s">
        <v>998</v>
      </c>
      <c r="AE545" t="s">
        <v>998</v>
      </c>
      <c r="AF545" t="s">
        <v>998</v>
      </c>
      <c r="AG545" s="107">
        <v>100</v>
      </c>
      <c r="AH545" s="107">
        <v>0</v>
      </c>
      <c r="AI545" s="107">
        <v>0</v>
      </c>
      <c r="AJ545" t="s">
        <v>999</v>
      </c>
      <c r="AK545" s="106">
        <v>44918</v>
      </c>
    </row>
    <row r="546" spans="1:37" x14ac:dyDescent="0.45">
      <c r="A546" t="s">
        <v>1026</v>
      </c>
      <c r="B546" t="s">
        <v>4848</v>
      </c>
      <c r="C546" t="s">
        <v>990</v>
      </c>
      <c r="D546" t="s">
        <v>4855</v>
      </c>
      <c r="E546" t="s">
        <v>992</v>
      </c>
      <c r="F546" t="s">
        <v>4856</v>
      </c>
      <c r="G546">
        <v>24</v>
      </c>
      <c r="H546" t="s">
        <v>1131</v>
      </c>
      <c r="I546">
        <v>15000</v>
      </c>
      <c r="K546" t="s">
        <v>4857</v>
      </c>
      <c r="L546" s="106">
        <v>29523</v>
      </c>
      <c r="M546">
        <v>10445893</v>
      </c>
      <c r="N546" t="s">
        <v>1698</v>
      </c>
      <c r="O546" t="s">
        <v>12</v>
      </c>
      <c r="P546" t="s">
        <v>997</v>
      </c>
      <c r="R546" s="109" t="str">
        <f>IF(OR(P546="SB",Q546="SB"),"SB",0)</f>
        <v>SB</v>
      </c>
      <c r="T546" s="110">
        <v>10349</v>
      </c>
      <c r="U546" t="s">
        <v>19633</v>
      </c>
      <c r="V546" s="113" t="str">
        <f>IF(AND(I546&gt;=10000,I546&lt;=19900),"Praha",(IF(AND(I546&gt;=25001,I546&lt;=29501),"Středočeský kraj",(IF(AND(I546&gt;=30100,I546&lt;=34972),"Středočeský kraj",(IF(AND(I546&gt;=35002,I546&lt;=36271),"Karlovarský kraj",(IF(AND(I546&gt;=37001,I546&lt;=39201),"Jihočeský kraj",(IF(AND(I546&gt;=39701,I546&lt;=39901),"Jihočeský kraj",(IF(AND(I546&gt;=39301,I546&lt;=39601),"Kraj Vysočina",(IF(AND(I546&gt;=58001,I546&lt;=59501),"Kraj Vysočina",(IF(AND(I546&gt;=67401,I546&lt;=67602),"Kraj Vysočina",(IF(AND(I546&gt;=40001,I546&lt;=44101),"Ústecký kraj",(IF(AND(I546&gt;=46001,I546&lt;=47201),"Liberecký kraj",(IF(AND(I546&gt;=51202,I546&lt;=51401),"Liberecký kraj",(IF(AND(I546&gt;=53002,I546&lt;=53976),"Pardubický kraj",(IF(AND(I546&gt;=56002,I546&lt;=57201),"Pardubický kraj",(IF(AND(I546&gt;=60200,I546&lt;=67201),"Jihomoravský kraj",(IF(AND(I546&gt;=67801,I546&lt;=68501),"Jihomoravský kraj",(IF(AND(I546&gt;=69002,I546&lt;=69801),"Jihomoravský kraj",(IF(AND(I546&gt;=68601,I546&lt;=68801),"Zlínský kraj",(IF(AND(I546&gt;=75501,I546&lt;=76901),"Zlínský kraj",(IF(AND(I546&gt;=70030,I546&lt;=74901),"Moravskoslezský kraj",(IF(AND(I546&gt;=75000,I546&lt;=75368),"Olomoucký kraj",(IF(AND(I546&gt;=77200,I546&lt;=79862),"Olomoucký kraj",(IF(AND(I546&gt;=50011,I546&lt;=50301),"Královéhradecký kraj",(IF(AND(I546&gt;=54301,I546&lt;=54303),"Královéhradecký kraj","0")))))))))))))))))))))))))))))))))))))))))))))))</f>
        <v>Praha</v>
      </c>
      <c r="AD546" t="s">
        <v>998</v>
      </c>
      <c r="AE546" t="s">
        <v>998</v>
      </c>
      <c r="AF546" t="s">
        <v>998</v>
      </c>
      <c r="AG546" s="107">
        <v>0</v>
      </c>
      <c r="AH546" s="107">
        <v>0</v>
      </c>
      <c r="AI546" s="107">
        <v>0</v>
      </c>
      <c r="AJ546" t="s">
        <v>1012</v>
      </c>
    </row>
    <row r="547" spans="1:37" x14ac:dyDescent="0.45">
      <c r="A547" t="s">
        <v>1124</v>
      </c>
      <c r="B547" t="s">
        <v>7619</v>
      </c>
      <c r="C547" t="s">
        <v>990</v>
      </c>
      <c r="D547" t="s">
        <v>7620</v>
      </c>
      <c r="E547" t="s">
        <v>992</v>
      </c>
      <c r="F547" t="s">
        <v>7621</v>
      </c>
      <c r="G547">
        <v>19</v>
      </c>
      <c r="H547" t="s">
        <v>1131</v>
      </c>
      <c r="I547">
        <v>15000</v>
      </c>
      <c r="K547" t="s">
        <v>7622</v>
      </c>
      <c r="L547" s="106">
        <v>29479</v>
      </c>
      <c r="M547">
        <v>10445994</v>
      </c>
      <c r="N547" t="s">
        <v>1698</v>
      </c>
      <c r="O547" t="s">
        <v>12</v>
      </c>
      <c r="P547" t="s">
        <v>997</v>
      </c>
      <c r="R547" s="109" t="str">
        <f>IF(OR(P547="SB",Q547="SB"),"SB",0)</f>
        <v>SB</v>
      </c>
      <c r="T547" s="110">
        <v>10350</v>
      </c>
      <c r="U547" t="s">
        <v>19633</v>
      </c>
      <c r="V547" s="113" t="str">
        <f>IF(AND(I547&gt;=10000,I547&lt;=19900),"Praha",(IF(AND(I547&gt;=25001,I547&lt;=29501),"Středočeský kraj",(IF(AND(I547&gt;=30100,I547&lt;=34972),"Středočeský kraj",(IF(AND(I547&gt;=35002,I547&lt;=36271),"Karlovarský kraj",(IF(AND(I547&gt;=37001,I547&lt;=39201),"Jihočeský kraj",(IF(AND(I547&gt;=39701,I547&lt;=39901),"Jihočeský kraj",(IF(AND(I547&gt;=39301,I547&lt;=39601),"Kraj Vysočina",(IF(AND(I547&gt;=58001,I547&lt;=59501),"Kraj Vysočina",(IF(AND(I547&gt;=67401,I547&lt;=67602),"Kraj Vysočina",(IF(AND(I547&gt;=40001,I547&lt;=44101),"Ústecký kraj",(IF(AND(I547&gt;=46001,I547&lt;=47201),"Liberecký kraj",(IF(AND(I547&gt;=51202,I547&lt;=51401),"Liberecký kraj",(IF(AND(I547&gt;=53002,I547&lt;=53976),"Pardubický kraj",(IF(AND(I547&gt;=56002,I547&lt;=57201),"Pardubický kraj",(IF(AND(I547&gt;=60200,I547&lt;=67201),"Jihomoravský kraj",(IF(AND(I547&gt;=67801,I547&lt;=68501),"Jihomoravský kraj",(IF(AND(I547&gt;=69002,I547&lt;=69801),"Jihomoravský kraj",(IF(AND(I547&gt;=68601,I547&lt;=68801),"Zlínský kraj",(IF(AND(I547&gt;=75501,I547&lt;=76901),"Zlínský kraj",(IF(AND(I547&gt;=70030,I547&lt;=74901),"Moravskoslezský kraj",(IF(AND(I547&gt;=75000,I547&lt;=75368),"Olomoucký kraj",(IF(AND(I547&gt;=77200,I547&lt;=79862),"Olomoucký kraj",(IF(AND(I547&gt;=50011,I547&lt;=50301),"Královéhradecký kraj",(IF(AND(I547&gt;=54301,I547&lt;=54303),"Královéhradecký kraj","0")))))))))))))))))))))))))))))))))))))))))))))))</f>
        <v>Praha</v>
      </c>
      <c r="AD547" t="s">
        <v>998</v>
      </c>
      <c r="AE547" t="s">
        <v>998</v>
      </c>
      <c r="AF547" t="s">
        <v>998</v>
      </c>
      <c r="AG547" s="107">
        <v>0</v>
      </c>
      <c r="AH547" s="107">
        <v>0</v>
      </c>
      <c r="AI547" s="107">
        <v>0</v>
      </c>
      <c r="AJ547" t="s">
        <v>1012</v>
      </c>
    </row>
    <row r="548" spans="1:37" x14ac:dyDescent="0.45">
      <c r="A548" t="s">
        <v>1061</v>
      </c>
      <c r="B548" t="s">
        <v>19030</v>
      </c>
      <c r="C548" t="s">
        <v>990</v>
      </c>
      <c r="D548" t="s">
        <v>19031</v>
      </c>
      <c r="E548" t="s">
        <v>992</v>
      </c>
      <c r="F548" t="s">
        <v>1524</v>
      </c>
      <c r="G548">
        <v>3</v>
      </c>
      <c r="H548" t="s">
        <v>1131</v>
      </c>
      <c r="I548">
        <v>15000</v>
      </c>
      <c r="K548" t="s">
        <v>19032</v>
      </c>
      <c r="L548" s="106">
        <v>30213</v>
      </c>
      <c r="M548">
        <v>10754475</v>
      </c>
      <c r="N548" t="s">
        <v>996</v>
      </c>
      <c r="O548" t="s">
        <v>12</v>
      </c>
      <c r="P548" t="s">
        <v>997</v>
      </c>
      <c r="R548" s="109" t="str">
        <f>IF(OR(P548="SB",Q548="SB"),"SB",0)</f>
        <v>SB</v>
      </c>
      <c r="T548" s="110">
        <v>11241</v>
      </c>
      <c r="U548" t="s">
        <v>19633</v>
      </c>
      <c r="V548" s="113" t="str">
        <f>IF(AND(I548&gt;=10000,I548&lt;=19900),"Praha",(IF(AND(I548&gt;=25001,I548&lt;=29501),"Středočeský kraj",(IF(AND(I548&gt;=30100,I548&lt;=34972),"Středočeský kraj",(IF(AND(I548&gt;=35002,I548&lt;=36271),"Karlovarský kraj",(IF(AND(I548&gt;=37001,I548&lt;=39201),"Jihočeský kraj",(IF(AND(I548&gt;=39701,I548&lt;=39901),"Jihočeský kraj",(IF(AND(I548&gt;=39301,I548&lt;=39601),"Kraj Vysočina",(IF(AND(I548&gt;=58001,I548&lt;=59501),"Kraj Vysočina",(IF(AND(I548&gt;=67401,I548&lt;=67602),"Kraj Vysočina",(IF(AND(I548&gt;=40001,I548&lt;=44101),"Ústecký kraj",(IF(AND(I548&gt;=46001,I548&lt;=47201),"Liberecký kraj",(IF(AND(I548&gt;=51202,I548&lt;=51401),"Liberecký kraj",(IF(AND(I548&gt;=53002,I548&lt;=53976),"Pardubický kraj",(IF(AND(I548&gt;=56002,I548&lt;=57201),"Pardubický kraj",(IF(AND(I548&gt;=60200,I548&lt;=67201),"Jihomoravský kraj",(IF(AND(I548&gt;=67801,I548&lt;=68501),"Jihomoravský kraj",(IF(AND(I548&gt;=69002,I548&lt;=69801),"Jihomoravský kraj",(IF(AND(I548&gt;=68601,I548&lt;=68801),"Zlínský kraj",(IF(AND(I548&gt;=75501,I548&lt;=76901),"Zlínský kraj",(IF(AND(I548&gt;=70030,I548&lt;=74901),"Moravskoslezský kraj",(IF(AND(I548&gt;=75000,I548&lt;=75368),"Olomoucký kraj",(IF(AND(I548&gt;=77200,I548&lt;=79862),"Olomoucký kraj",(IF(AND(I548&gt;=50011,I548&lt;=50301),"Královéhradecký kraj",(IF(AND(I548&gt;=54301,I548&lt;=54303),"Královéhradecký kraj","0")))))))))))))))))))))))))))))))))))))))))))))))</f>
        <v>Praha</v>
      </c>
      <c r="AD548" t="s">
        <v>998</v>
      </c>
      <c r="AE548" t="s">
        <v>998</v>
      </c>
      <c r="AF548" t="s">
        <v>998</v>
      </c>
      <c r="AG548" s="107">
        <v>0</v>
      </c>
      <c r="AH548" s="107">
        <v>0</v>
      </c>
      <c r="AI548" s="107">
        <v>0</v>
      </c>
      <c r="AJ548" t="s">
        <v>1012</v>
      </c>
    </row>
    <row r="549" spans="1:37" x14ac:dyDescent="0.45">
      <c r="A549" t="s">
        <v>1037</v>
      </c>
      <c r="B549" t="s">
        <v>17922</v>
      </c>
      <c r="C549" t="s">
        <v>990</v>
      </c>
      <c r="D549" t="s">
        <v>17923</v>
      </c>
      <c r="E549" t="s">
        <v>992</v>
      </c>
      <c r="F549" t="s">
        <v>3869</v>
      </c>
      <c r="G549">
        <v>12</v>
      </c>
      <c r="H549" t="s">
        <v>1131</v>
      </c>
      <c r="I549">
        <v>15000</v>
      </c>
      <c r="K549" t="s">
        <v>17924</v>
      </c>
      <c r="L549" s="106">
        <v>33828</v>
      </c>
      <c r="M549">
        <v>10755081</v>
      </c>
      <c r="N549" t="s">
        <v>996</v>
      </c>
      <c r="O549" t="s">
        <v>12</v>
      </c>
      <c r="P549" t="s">
        <v>997</v>
      </c>
      <c r="R549" s="109" t="str">
        <f>IF(OR(P549="SB",Q549="SB"),"SB",0)</f>
        <v>SB</v>
      </c>
      <c r="T549" s="110">
        <v>11246</v>
      </c>
      <c r="U549" t="s">
        <v>19633</v>
      </c>
      <c r="V549" s="113" t="str">
        <f>IF(AND(I549&gt;=10000,I549&lt;=19900),"Praha",(IF(AND(I549&gt;=25001,I549&lt;=29501),"Středočeský kraj",(IF(AND(I549&gt;=30100,I549&lt;=34972),"Středočeský kraj",(IF(AND(I549&gt;=35002,I549&lt;=36271),"Karlovarský kraj",(IF(AND(I549&gt;=37001,I549&lt;=39201),"Jihočeský kraj",(IF(AND(I549&gt;=39701,I549&lt;=39901),"Jihočeský kraj",(IF(AND(I549&gt;=39301,I549&lt;=39601),"Kraj Vysočina",(IF(AND(I549&gt;=58001,I549&lt;=59501),"Kraj Vysočina",(IF(AND(I549&gt;=67401,I549&lt;=67602),"Kraj Vysočina",(IF(AND(I549&gt;=40001,I549&lt;=44101),"Ústecký kraj",(IF(AND(I549&gt;=46001,I549&lt;=47201),"Liberecký kraj",(IF(AND(I549&gt;=51202,I549&lt;=51401),"Liberecký kraj",(IF(AND(I549&gt;=53002,I549&lt;=53976),"Pardubický kraj",(IF(AND(I549&gt;=56002,I549&lt;=57201),"Pardubický kraj",(IF(AND(I549&gt;=60200,I549&lt;=67201),"Jihomoravský kraj",(IF(AND(I549&gt;=67801,I549&lt;=68501),"Jihomoravský kraj",(IF(AND(I549&gt;=69002,I549&lt;=69801),"Jihomoravský kraj",(IF(AND(I549&gt;=68601,I549&lt;=68801),"Zlínský kraj",(IF(AND(I549&gt;=75501,I549&lt;=76901),"Zlínský kraj",(IF(AND(I549&gt;=70030,I549&lt;=74901),"Moravskoslezský kraj",(IF(AND(I549&gt;=75000,I549&lt;=75368),"Olomoucký kraj",(IF(AND(I549&gt;=77200,I549&lt;=79862),"Olomoucký kraj",(IF(AND(I549&gt;=50011,I549&lt;=50301),"Královéhradecký kraj",(IF(AND(I549&gt;=54301,I549&lt;=54303),"Královéhradecký kraj","0")))))))))))))))))))))))))))))))))))))))))))))))</f>
        <v>Praha</v>
      </c>
      <c r="AD549" t="s">
        <v>998</v>
      </c>
      <c r="AE549" t="s">
        <v>998</v>
      </c>
      <c r="AF549" t="s">
        <v>998</v>
      </c>
      <c r="AG549" s="107">
        <v>0</v>
      </c>
      <c r="AH549" s="107">
        <v>0</v>
      </c>
      <c r="AI549" s="107">
        <v>0</v>
      </c>
      <c r="AJ549" t="s">
        <v>1012</v>
      </c>
    </row>
    <row r="550" spans="1:37" x14ac:dyDescent="0.45">
      <c r="A550" t="s">
        <v>1026</v>
      </c>
      <c r="B550" t="s">
        <v>4848</v>
      </c>
      <c r="C550" t="s">
        <v>990</v>
      </c>
      <c r="D550" t="s">
        <v>4852</v>
      </c>
      <c r="E550" t="s">
        <v>992</v>
      </c>
      <c r="F550" t="s">
        <v>4853</v>
      </c>
      <c r="G550">
        <v>31</v>
      </c>
      <c r="H550" t="s">
        <v>1131</v>
      </c>
      <c r="I550">
        <v>15000</v>
      </c>
      <c r="K550" t="s">
        <v>4854</v>
      </c>
      <c r="L550" s="106">
        <v>28660</v>
      </c>
      <c r="M550">
        <v>10860468</v>
      </c>
      <c r="N550" t="s">
        <v>996</v>
      </c>
      <c r="O550" t="s">
        <v>12</v>
      </c>
      <c r="P550" t="s">
        <v>997</v>
      </c>
      <c r="R550" s="109" t="str">
        <f>IF(OR(P550="SB",Q550="SB"),"SB",0)</f>
        <v>SB</v>
      </c>
      <c r="T550" s="110">
        <v>11541</v>
      </c>
      <c r="U550" t="s">
        <v>19633</v>
      </c>
      <c r="V550" s="113" t="str">
        <f>IF(AND(I550&gt;=10000,I550&lt;=19900),"Praha",(IF(AND(I550&gt;=25001,I550&lt;=29501),"Středočeský kraj",(IF(AND(I550&gt;=30100,I550&lt;=34972),"Středočeský kraj",(IF(AND(I550&gt;=35002,I550&lt;=36271),"Karlovarský kraj",(IF(AND(I550&gt;=37001,I550&lt;=39201),"Jihočeský kraj",(IF(AND(I550&gt;=39701,I550&lt;=39901),"Jihočeský kraj",(IF(AND(I550&gt;=39301,I550&lt;=39601),"Kraj Vysočina",(IF(AND(I550&gt;=58001,I550&lt;=59501),"Kraj Vysočina",(IF(AND(I550&gt;=67401,I550&lt;=67602),"Kraj Vysočina",(IF(AND(I550&gt;=40001,I550&lt;=44101),"Ústecký kraj",(IF(AND(I550&gt;=46001,I550&lt;=47201),"Liberecký kraj",(IF(AND(I550&gt;=51202,I550&lt;=51401),"Liberecký kraj",(IF(AND(I550&gt;=53002,I550&lt;=53976),"Pardubický kraj",(IF(AND(I550&gt;=56002,I550&lt;=57201),"Pardubický kraj",(IF(AND(I550&gt;=60200,I550&lt;=67201),"Jihomoravský kraj",(IF(AND(I550&gt;=67801,I550&lt;=68501),"Jihomoravský kraj",(IF(AND(I550&gt;=69002,I550&lt;=69801),"Jihomoravský kraj",(IF(AND(I550&gt;=68601,I550&lt;=68801),"Zlínský kraj",(IF(AND(I550&gt;=75501,I550&lt;=76901),"Zlínský kraj",(IF(AND(I550&gt;=70030,I550&lt;=74901),"Moravskoslezský kraj",(IF(AND(I550&gt;=75000,I550&lt;=75368),"Olomoucký kraj",(IF(AND(I550&gt;=77200,I550&lt;=79862),"Olomoucký kraj",(IF(AND(I550&gt;=50011,I550&lt;=50301),"Královéhradecký kraj",(IF(AND(I550&gt;=54301,I550&lt;=54303),"Královéhradecký kraj","0")))))))))))))))))))))))))))))))))))))))))))))))</f>
        <v>Praha</v>
      </c>
      <c r="AD550" t="s">
        <v>998</v>
      </c>
      <c r="AE550" t="s">
        <v>998</v>
      </c>
      <c r="AF550" t="s">
        <v>998</v>
      </c>
      <c r="AG550" s="107">
        <v>0</v>
      </c>
      <c r="AH550" s="107">
        <v>0</v>
      </c>
      <c r="AI550" s="107">
        <v>0</v>
      </c>
      <c r="AJ550" t="s">
        <v>1012</v>
      </c>
    </row>
    <row r="551" spans="1:37" x14ac:dyDescent="0.45">
      <c r="A551" t="s">
        <v>15898</v>
      </c>
      <c r="B551" t="s">
        <v>15899</v>
      </c>
      <c r="C551" t="s">
        <v>990</v>
      </c>
      <c r="D551" t="s">
        <v>15900</v>
      </c>
      <c r="E551" t="s">
        <v>992</v>
      </c>
      <c r="F551" t="s">
        <v>4766</v>
      </c>
      <c r="G551">
        <v>289</v>
      </c>
      <c r="H551" t="s">
        <v>12</v>
      </c>
      <c r="I551">
        <v>15000</v>
      </c>
      <c r="K551" t="s">
        <v>15901</v>
      </c>
      <c r="L551" s="106">
        <v>32437</v>
      </c>
      <c r="M551">
        <v>10882292</v>
      </c>
      <c r="N551" t="s">
        <v>996</v>
      </c>
      <c r="O551" t="s">
        <v>12</v>
      </c>
      <c r="P551" t="s">
        <v>997</v>
      </c>
      <c r="R551" s="109" t="str">
        <f>IF(OR(P551="SB",Q551="SB"),"SB",0)</f>
        <v>SB</v>
      </c>
      <c r="T551" s="110">
        <v>11845</v>
      </c>
      <c r="U551" t="s">
        <v>19633</v>
      </c>
      <c r="V551" s="113" t="str">
        <f>IF(AND(I551&gt;=10000,I551&lt;=19900),"Praha",(IF(AND(I551&gt;=25001,I551&lt;=29501),"Středočeský kraj",(IF(AND(I551&gt;=30100,I551&lt;=34972),"Středočeský kraj",(IF(AND(I551&gt;=35002,I551&lt;=36271),"Karlovarský kraj",(IF(AND(I551&gt;=37001,I551&lt;=39201),"Jihočeský kraj",(IF(AND(I551&gt;=39701,I551&lt;=39901),"Jihočeský kraj",(IF(AND(I551&gt;=39301,I551&lt;=39601),"Kraj Vysočina",(IF(AND(I551&gt;=58001,I551&lt;=59501),"Kraj Vysočina",(IF(AND(I551&gt;=67401,I551&lt;=67602),"Kraj Vysočina",(IF(AND(I551&gt;=40001,I551&lt;=44101),"Ústecký kraj",(IF(AND(I551&gt;=46001,I551&lt;=47201),"Liberecký kraj",(IF(AND(I551&gt;=51202,I551&lt;=51401),"Liberecký kraj",(IF(AND(I551&gt;=53002,I551&lt;=53976),"Pardubický kraj",(IF(AND(I551&gt;=56002,I551&lt;=57201),"Pardubický kraj",(IF(AND(I551&gt;=60200,I551&lt;=67201),"Jihomoravský kraj",(IF(AND(I551&gt;=67801,I551&lt;=68501),"Jihomoravský kraj",(IF(AND(I551&gt;=69002,I551&lt;=69801),"Jihomoravský kraj",(IF(AND(I551&gt;=68601,I551&lt;=68801),"Zlínský kraj",(IF(AND(I551&gt;=75501,I551&lt;=76901),"Zlínský kraj",(IF(AND(I551&gt;=70030,I551&lt;=74901),"Moravskoslezský kraj",(IF(AND(I551&gt;=75000,I551&lt;=75368),"Olomoucký kraj",(IF(AND(I551&gt;=77200,I551&lt;=79862),"Olomoucký kraj",(IF(AND(I551&gt;=50011,I551&lt;=50301),"Královéhradecký kraj",(IF(AND(I551&gt;=54301,I551&lt;=54303),"Královéhradecký kraj","0")))))))))))))))))))))))))))))))))))))))))))))))</f>
        <v>Praha</v>
      </c>
      <c r="AD551" t="s">
        <v>998</v>
      </c>
      <c r="AE551" t="s">
        <v>998</v>
      </c>
      <c r="AF551" t="s">
        <v>998</v>
      </c>
      <c r="AG551" s="107">
        <v>0</v>
      </c>
      <c r="AH551" s="107">
        <v>0</v>
      </c>
      <c r="AI551" s="107">
        <v>0</v>
      </c>
      <c r="AJ551" t="s">
        <v>1012</v>
      </c>
    </row>
    <row r="552" spans="1:37" x14ac:dyDescent="0.45">
      <c r="A552" t="s">
        <v>988</v>
      </c>
      <c r="B552" t="s">
        <v>16634</v>
      </c>
      <c r="C552" t="s">
        <v>990</v>
      </c>
      <c r="D552" t="s">
        <v>16635</v>
      </c>
      <c r="E552" t="s">
        <v>992</v>
      </c>
      <c r="F552" t="s">
        <v>3030</v>
      </c>
      <c r="G552">
        <v>10</v>
      </c>
      <c r="H552" t="s">
        <v>1131</v>
      </c>
      <c r="I552">
        <v>15000</v>
      </c>
      <c r="K552" t="s">
        <v>16636</v>
      </c>
      <c r="L552" s="106">
        <v>32995</v>
      </c>
      <c r="M552">
        <v>10887851</v>
      </c>
      <c r="N552" t="s">
        <v>996</v>
      </c>
      <c r="O552" t="s">
        <v>12</v>
      </c>
      <c r="P552" t="s">
        <v>997</v>
      </c>
      <c r="R552" s="109" t="str">
        <f>IF(OR(P552="SB",Q552="SB"),"SB",0)</f>
        <v>SB</v>
      </c>
      <c r="T552" s="110">
        <v>11869</v>
      </c>
      <c r="U552" t="s">
        <v>19633</v>
      </c>
      <c r="V552" s="113" t="str">
        <f>IF(AND(I552&gt;=10000,I552&lt;=19900),"Praha",(IF(AND(I552&gt;=25001,I552&lt;=29501),"Středočeský kraj",(IF(AND(I552&gt;=30100,I552&lt;=34972),"Středočeský kraj",(IF(AND(I552&gt;=35002,I552&lt;=36271),"Karlovarský kraj",(IF(AND(I552&gt;=37001,I552&lt;=39201),"Jihočeský kraj",(IF(AND(I552&gt;=39701,I552&lt;=39901),"Jihočeský kraj",(IF(AND(I552&gt;=39301,I552&lt;=39601),"Kraj Vysočina",(IF(AND(I552&gt;=58001,I552&lt;=59501),"Kraj Vysočina",(IF(AND(I552&gt;=67401,I552&lt;=67602),"Kraj Vysočina",(IF(AND(I552&gt;=40001,I552&lt;=44101),"Ústecký kraj",(IF(AND(I552&gt;=46001,I552&lt;=47201),"Liberecký kraj",(IF(AND(I552&gt;=51202,I552&lt;=51401),"Liberecký kraj",(IF(AND(I552&gt;=53002,I552&lt;=53976),"Pardubický kraj",(IF(AND(I552&gt;=56002,I552&lt;=57201),"Pardubický kraj",(IF(AND(I552&gt;=60200,I552&lt;=67201),"Jihomoravský kraj",(IF(AND(I552&gt;=67801,I552&lt;=68501),"Jihomoravský kraj",(IF(AND(I552&gt;=69002,I552&lt;=69801),"Jihomoravský kraj",(IF(AND(I552&gt;=68601,I552&lt;=68801),"Zlínský kraj",(IF(AND(I552&gt;=75501,I552&lt;=76901),"Zlínský kraj",(IF(AND(I552&gt;=70030,I552&lt;=74901),"Moravskoslezský kraj",(IF(AND(I552&gt;=75000,I552&lt;=75368),"Olomoucký kraj",(IF(AND(I552&gt;=77200,I552&lt;=79862),"Olomoucký kraj",(IF(AND(I552&gt;=50011,I552&lt;=50301),"Královéhradecký kraj",(IF(AND(I552&gt;=54301,I552&lt;=54303),"Královéhradecký kraj","0")))))))))))))))))))))))))))))))))))))))))))))))</f>
        <v>Praha</v>
      </c>
      <c r="AD552" t="s">
        <v>998</v>
      </c>
      <c r="AE552" t="s">
        <v>998</v>
      </c>
      <c r="AF552" t="s">
        <v>998</v>
      </c>
      <c r="AG552" s="107">
        <v>0</v>
      </c>
      <c r="AH552" s="107">
        <v>0</v>
      </c>
      <c r="AI552" s="107">
        <v>0</v>
      </c>
      <c r="AJ552" t="s">
        <v>1012</v>
      </c>
    </row>
    <row r="553" spans="1:37" x14ac:dyDescent="0.45">
      <c r="A553" t="s">
        <v>1220</v>
      </c>
      <c r="B553" t="s">
        <v>8336</v>
      </c>
      <c r="C553" t="s">
        <v>1002</v>
      </c>
      <c r="D553" t="s">
        <v>8337</v>
      </c>
      <c r="E553" t="s">
        <v>992</v>
      </c>
      <c r="F553" t="s">
        <v>4853</v>
      </c>
      <c r="G553">
        <v>3</v>
      </c>
      <c r="H553" t="s">
        <v>1131</v>
      </c>
      <c r="I553">
        <v>15000</v>
      </c>
      <c r="K553" t="s">
        <v>8338</v>
      </c>
      <c r="L553" s="106">
        <v>29698</v>
      </c>
      <c r="M553">
        <v>10164088</v>
      </c>
      <c r="N553" t="s">
        <v>2714</v>
      </c>
      <c r="O553" t="s">
        <v>12</v>
      </c>
      <c r="P553" t="s">
        <v>997</v>
      </c>
      <c r="R553" s="109" t="str">
        <f>IF(OR(P553="SB",Q553="SB"),"SB",0)</f>
        <v>SB</v>
      </c>
      <c r="T553" s="110">
        <v>50035</v>
      </c>
      <c r="U553" t="s">
        <v>19633</v>
      </c>
      <c r="V553" s="113" t="str">
        <f>IF(AND(I553&gt;=10000,I553&lt;=19900),"Praha",(IF(AND(I553&gt;=25001,I553&lt;=29501),"Středočeský kraj",(IF(AND(I553&gt;=30100,I553&lt;=34972),"Středočeský kraj",(IF(AND(I553&gt;=35002,I553&lt;=36271),"Karlovarský kraj",(IF(AND(I553&gt;=37001,I553&lt;=39201),"Jihočeský kraj",(IF(AND(I553&gt;=39701,I553&lt;=39901),"Jihočeský kraj",(IF(AND(I553&gt;=39301,I553&lt;=39601),"Kraj Vysočina",(IF(AND(I553&gt;=58001,I553&lt;=59501),"Kraj Vysočina",(IF(AND(I553&gt;=67401,I553&lt;=67602),"Kraj Vysočina",(IF(AND(I553&gt;=40001,I553&lt;=44101),"Ústecký kraj",(IF(AND(I553&gt;=46001,I553&lt;=47201),"Liberecký kraj",(IF(AND(I553&gt;=51202,I553&lt;=51401),"Liberecký kraj",(IF(AND(I553&gt;=53002,I553&lt;=53976),"Pardubický kraj",(IF(AND(I553&gt;=56002,I553&lt;=57201),"Pardubický kraj",(IF(AND(I553&gt;=60200,I553&lt;=67201),"Jihomoravský kraj",(IF(AND(I553&gt;=67801,I553&lt;=68501),"Jihomoravský kraj",(IF(AND(I553&gt;=69002,I553&lt;=69801),"Jihomoravský kraj",(IF(AND(I553&gt;=68601,I553&lt;=68801),"Zlínský kraj",(IF(AND(I553&gt;=75501,I553&lt;=76901),"Zlínský kraj",(IF(AND(I553&gt;=70030,I553&lt;=74901),"Moravskoslezský kraj",(IF(AND(I553&gt;=75000,I553&lt;=75368),"Olomoucký kraj",(IF(AND(I553&gt;=77200,I553&lt;=79862),"Olomoucký kraj",(IF(AND(I553&gt;=50011,I553&lt;=50301),"Královéhradecký kraj",(IF(AND(I553&gt;=54301,I553&lt;=54303),"Královéhradecký kraj","0")))))))))))))))))))))))))))))))))))))))))))))))</f>
        <v>Praha</v>
      </c>
      <c r="AD553" t="s">
        <v>998</v>
      </c>
      <c r="AE553" t="s">
        <v>998</v>
      </c>
      <c r="AF553" t="s">
        <v>998</v>
      </c>
      <c r="AG553" s="107">
        <v>0</v>
      </c>
      <c r="AH553" s="107">
        <v>0</v>
      </c>
      <c r="AI553" s="107">
        <v>0</v>
      </c>
      <c r="AJ553" t="s">
        <v>1012</v>
      </c>
    </row>
    <row r="554" spans="1:37" x14ac:dyDescent="0.45">
      <c r="A554" t="s">
        <v>1013</v>
      </c>
      <c r="B554" t="s">
        <v>14521</v>
      </c>
      <c r="C554" t="s">
        <v>1002</v>
      </c>
      <c r="D554" t="s">
        <v>14522</v>
      </c>
      <c r="E554" t="s">
        <v>992</v>
      </c>
      <c r="F554" t="s">
        <v>14523</v>
      </c>
      <c r="G554">
        <v>1</v>
      </c>
      <c r="H554" t="s">
        <v>4474</v>
      </c>
      <c r="I554">
        <v>15000</v>
      </c>
      <c r="K554" t="s">
        <v>14524</v>
      </c>
      <c r="L554" s="106">
        <v>30238</v>
      </c>
      <c r="M554">
        <v>10413561</v>
      </c>
      <c r="N554" t="s">
        <v>996</v>
      </c>
      <c r="O554" t="s">
        <v>12</v>
      </c>
      <c r="P554" t="s">
        <v>997</v>
      </c>
      <c r="R554" s="109" t="str">
        <f>IF(OR(P554="SB",Q554="SB"),"SB",0)</f>
        <v>SB</v>
      </c>
      <c r="T554" s="110">
        <v>50175</v>
      </c>
      <c r="U554" t="s">
        <v>19633</v>
      </c>
      <c r="V554" s="113" t="str">
        <f>IF(AND(I554&gt;=10000,I554&lt;=19900),"Praha",(IF(AND(I554&gt;=25001,I554&lt;=29501),"Středočeský kraj",(IF(AND(I554&gt;=30100,I554&lt;=34972),"Středočeský kraj",(IF(AND(I554&gt;=35002,I554&lt;=36271),"Karlovarský kraj",(IF(AND(I554&gt;=37001,I554&lt;=39201),"Jihočeský kraj",(IF(AND(I554&gt;=39701,I554&lt;=39901),"Jihočeský kraj",(IF(AND(I554&gt;=39301,I554&lt;=39601),"Kraj Vysočina",(IF(AND(I554&gt;=58001,I554&lt;=59501),"Kraj Vysočina",(IF(AND(I554&gt;=67401,I554&lt;=67602),"Kraj Vysočina",(IF(AND(I554&gt;=40001,I554&lt;=44101),"Ústecký kraj",(IF(AND(I554&gt;=46001,I554&lt;=47201),"Liberecký kraj",(IF(AND(I554&gt;=51202,I554&lt;=51401),"Liberecký kraj",(IF(AND(I554&gt;=53002,I554&lt;=53976),"Pardubický kraj",(IF(AND(I554&gt;=56002,I554&lt;=57201),"Pardubický kraj",(IF(AND(I554&gt;=60200,I554&lt;=67201),"Jihomoravský kraj",(IF(AND(I554&gt;=67801,I554&lt;=68501),"Jihomoravský kraj",(IF(AND(I554&gt;=69002,I554&lt;=69801),"Jihomoravský kraj",(IF(AND(I554&gt;=68601,I554&lt;=68801),"Zlínský kraj",(IF(AND(I554&gt;=75501,I554&lt;=76901),"Zlínský kraj",(IF(AND(I554&gt;=70030,I554&lt;=74901),"Moravskoslezský kraj",(IF(AND(I554&gt;=75000,I554&lt;=75368),"Olomoucký kraj",(IF(AND(I554&gt;=77200,I554&lt;=79862),"Olomoucký kraj",(IF(AND(I554&gt;=50011,I554&lt;=50301),"Královéhradecký kraj",(IF(AND(I554&gt;=54301,I554&lt;=54303),"Královéhradecký kraj","0")))))))))))))))))))))))))))))))))))))))))))))))</f>
        <v>Praha</v>
      </c>
      <c r="AD554" t="s">
        <v>998</v>
      </c>
      <c r="AE554" t="s">
        <v>998</v>
      </c>
      <c r="AF554" t="s">
        <v>998</v>
      </c>
      <c r="AG554" s="107">
        <v>0</v>
      </c>
      <c r="AH554" s="107">
        <v>0</v>
      </c>
      <c r="AI554" s="107">
        <v>0</v>
      </c>
      <c r="AJ554" t="s">
        <v>1012</v>
      </c>
    </row>
    <row r="555" spans="1:37" x14ac:dyDescent="0.45">
      <c r="A555" t="s">
        <v>1504</v>
      </c>
      <c r="B555" t="s">
        <v>9457</v>
      </c>
      <c r="C555" t="s">
        <v>1002</v>
      </c>
      <c r="D555" t="s">
        <v>9458</v>
      </c>
      <c r="E555" t="s">
        <v>992</v>
      </c>
      <c r="F555" t="s">
        <v>1933</v>
      </c>
      <c r="G555">
        <v>5</v>
      </c>
      <c r="H555" t="s">
        <v>12</v>
      </c>
      <c r="I555">
        <v>15000</v>
      </c>
      <c r="J555">
        <v>604123975</v>
      </c>
      <c r="K555" t="s">
        <v>9459</v>
      </c>
      <c r="L555" s="106">
        <v>31180</v>
      </c>
      <c r="M555">
        <v>10603420</v>
      </c>
      <c r="N555" t="s">
        <v>996</v>
      </c>
      <c r="O555" t="s">
        <v>12</v>
      </c>
      <c r="P555" t="s">
        <v>997</v>
      </c>
      <c r="R555" s="109" t="str">
        <f>IF(OR(P555="SB",Q555="SB"),"SB",0)</f>
        <v>SB</v>
      </c>
      <c r="T555" s="110">
        <v>50701</v>
      </c>
      <c r="U555" t="s">
        <v>19633</v>
      </c>
      <c r="V555" s="113" t="str">
        <f>IF(AND(I555&gt;=10000,I555&lt;=19900),"Praha",(IF(AND(I555&gt;=25001,I555&lt;=29501),"Středočeský kraj",(IF(AND(I555&gt;=30100,I555&lt;=34972),"Středočeský kraj",(IF(AND(I555&gt;=35002,I555&lt;=36271),"Karlovarský kraj",(IF(AND(I555&gt;=37001,I555&lt;=39201),"Jihočeský kraj",(IF(AND(I555&gt;=39701,I555&lt;=39901),"Jihočeský kraj",(IF(AND(I555&gt;=39301,I555&lt;=39601),"Kraj Vysočina",(IF(AND(I555&gt;=58001,I555&lt;=59501),"Kraj Vysočina",(IF(AND(I555&gt;=67401,I555&lt;=67602),"Kraj Vysočina",(IF(AND(I555&gt;=40001,I555&lt;=44101),"Ústecký kraj",(IF(AND(I555&gt;=46001,I555&lt;=47201),"Liberecký kraj",(IF(AND(I555&gt;=51202,I555&lt;=51401),"Liberecký kraj",(IF(AND(I555&gt;=53002,I555&lt;=53976),"Pardubický kraj",(IF(AND(I555&gt;=56002,I555&lt;=57201),"Pardubický kraj",(IF(AND(I555&gt;=60200,I555&lt;=67201),"Jihomoravský kraj",(IF(AND(I555&gt;=67801,I555&lt;=68501),"Jihomoravský kraj",(IF(AND(I555&gt;=69002,I555&lt;=69801),"Jihomoravský kraj",(IF(AND(I555&gt;=68601,I555&lt;=68801),"Zlínský kraj",(IF(AND(I555&gt;=75501,I555&lt;=76901),"Zlínský kraj",(IF(AND(I555&gt;=70030,I555&lt;=74901),"Moravskoslezský kraj",(IF(AND(I555&gt;=75000,I555&lt;=75368),"Olomoucký kraj",(IF(AND(I555&gt;=77200,I555&lt;=79862),"Olomoucký kraj",(IF(AND(I555&gt;=50011,I555&lt;=50301),"Královéhradecký kraj",(IF(AND(I555&gt;=54301,I555&lt;=54303),"Královéhradecký kraj","0")))))))))))))))))))))))))))))))))))))))))))))))</f>
        <v>Praha</v>
      </c>
      <c r="AD555" t="s">
        <v>998</v>
      </c>
      <c r="AE555" t="s">
        <v>998</v>
      </c>
      <c r="AF555" t="s">
        <v>998</v>
      </c>
      <c r="AG555" s="107">
        <v>0</v>
      </c>
      <c r="AH555" s="107">
        <v>0</v>
      </c>
      <c r="AI555" s="107">
        <v>0</v>
      </c>
      <c r="AJ555" t="s">
        <v>1012</v>
      </c>
    </row>
    <row r="556" spans="1:37" x14ac:dyDescent="0.45">
      <c r="A556" t="s">
        <v>1225</v>
      </c>
      <c r="B556" t="s">
        <v>14136</v>
      </c>
      <c r="C556" t="s">
        <v>1002</v>
      </c>
      <c r="D556" t="s">
        <v>14137</v>
      </c>
      <c r="E556" t="s">
        <v>992</v>
      </c>
      <c r="F556" t="s">
        <v>4409</v>
      </c>
      <c r="G556">
        <v>25</v>
      </c>
      <c r="H556" t="s">
        <v>1131</v>
      </c>
      <c r="I556">
        <v>15000</v>
      </c>
      <c r="K556" t="s">
        <v>14138</v>
      </c>
      <c r="L556" s="106">
        <v>32454</v>
      </c>
      <c r="M556">
        <v>10732853</v>
      </c>
      <c r="N556" t="s">
        <v>996</v>
      </c>
      <c r="O556" t="s">
        <v>12</v>
      </c>
      <c r="P556" t="s">
        <v>997</v>
      </c>
      <c r="R556" s="109" t="str">
        <f>IF(OR(P556="SB",Q556="SB"),"SB",0)</f>
        <v>SB</v>
      </c>
      <c r="T556" s="110">
        <v>51032</v>
      </c>
      <c r="U556" t="s">
        <v>19633</v>
      </c>
      <c r="V556" s="113" t="str">
        <f>IF(AND(I556&gt;=10000,I556&lt;=19900),"Praha",(IF(AND(I556&gt;=25001,I556&lt;=29501),"Středočeský kraj",(IF(AND(I556&gt;=30100,I556&lt;=34972),"Středočeský kraj",(IF(AND(I556&gt;=35002,I556&lt;=36271),"Karlovarský kraj",(IF(AND(I556&gt;=37001,I556&lt;=39201),"Jihočeský kraj",(IF(AND(I556&gt;=39701,I556&lt;=39901),"Jihočeský kraj",(IF(AND(I556&gt;=39301,I556&lt;=39601),"Kraj Vysočina",(IF(AND(I556&gt;=58001,I556&lt;=59501),"Kraj Vysočina",(IF(AND(I556&gt;=67401,I556&lt;=67602),"Kraj Vysočina",(IF(AND(I556&gt;=40001,I556&lt;=44101),"Ústecký kraj",(IF(AND(I556&gt;=46001,I556&lt;=47201),"Liberecký kraj",(IF(AND(I556&gt;=51202,I556&lt;=51401),"Liberecký kraj",(IF(AND(I556&gt;=53002,I556&lt;=53976),"Pardubický kraj",(IF(AND(I556&gt;=56002,I556&lt;=57201),"Pardubický kraj",(IF(AND(I556&gt;=60200,I556&lt;=67201),"Jihomoravský kraj",(IF(AND(I556&gt;=67801,I556&lt;=68501),"Jihomoravský kraj",(IF(AND(I556&gt;=69002,I556&lt;=69801),"Jihomoravský kraj",(IF(AND(I556&gt;=68601,I556&lt;=68801),"Zlínský kraj",(IF(AND(I556&gt;=75501,I556&lt;=76901),"Zlínský kraj",(IF(AND(I556&gt;=70030,I556&lt;=74901),"Moravskoslezský kraj",(IF(AND(I556&gt;=75000,I556&lt;=75368),"Olomoucký kraj",(IF(AND(I556&gt;=77200,I556&lt;=79862),"Olomoucký kraj",(IF(AND(I556&gt;=50011,I556&lt;=50301),"Královéhradecký kraj",(IF(AND(I556&gt;=54301,I556&lt;=54303),"Královéhradecký kraj","0")))))))))))))))))))))))))))))))))))))))))))))))</f>
        <v>Praha</v>
      </c>
      <c r="AD556" t="s">
        <v>998</v>
      </c>
      <c r="AE556" t="s">
        <v>998</v>
      </c>
      <c r="AF556" t="s">
        <v>998</v>
      </c>
      <c r="AG556" s="107">
        <v>0</v>
      </c>
      <c r="AH556" s="107">
        <v>0</v>
      </c>
      <c r="AI556" s="107">
        <v>0</v>
      </c>
      <c r="AJ556" t="s">
        <v>1012</v>
      </c>
    </row>
    <row r="557" spans="1:37" x14ac:dyDescent="0.45">
      <c r="A557" t="s">
        <v>3398</v>
      </c>
      <c r="B557" t="s">
        <v>10284</v>
      </c>
      <c r="C557" t="s">
        <v>1002</v>
      </c>
      <c r="D557" t="s">
        <v>10287</v>
      </c>
      <c r="E557" t="s">
        <v>992</v>
      </c>
      <c r="F557" t="s">
        <v>2233</v>
      </c>
      <c r="G557">
        <v>11</v>
      </c>
      <c r="H557" t="s">
        <v>1131</v>
      </c>
      <c r="I557">
        <v>15000</v>
      </c>
      <c r="K557" t="s">
        <v>10286</v>
      </c>
      <c r="L557" s="106">
        <v>32083</v>
      </c>
      <c r="M557">
        <v>10879666</v>
      </c>
      <c r="N557" t="s">
        <v>996</v>
      </c>
      <c r="O557" t="s">
        <v>12</v>
      </c>
      <c r="P557" t="s">
        <v>997</v>
      </c>
      <c r="R557" s="109" t="str">
        <f>IF(OR(P557="SB",Q557="SB"),"SB",0)</f>
        <v>SB</v>
      </c>
      <c r="T557" s="110">
        <v>51676</v>
      </c>
      <c r="U557" t="s">
        <v>19633</v>
      </c>
      <c r="V557" s="113" t="str">
        <f>IF(AND(I557&gt;=10000,I557&lt;=19900),"Praha",(IF(AND(I557&gt;=25001,I557&lt;=29501),"Středočeský kraj",(IF(AND(I557&gt;=30100,I557&lt;=34972),"Středočeský kraj",(IF(AND(I557&gt;=35002,I557&lt;=36271),"Karlovarský kraj",(IF(AND(I557&gt;=37001,I557&lt;=39201),"Jihočeský kraj",(IF(AND(I557&gt;=39701,I557&lt;=39901),"Jihočeský kraj",(IF(AND(I557&gt;=39301,I557&lt;=39601),"Kraj Vysočina",(IF(AND(I557&gt;=58001,I557&lt;=59501),"Kraj Vysočina",(IF(AND(I557&gt;=67401,I557&lt;=67602),"Kraj Vysočina",(IF(AND(I557&gt;=40001,I557&lt;=44101),"Ústecký kraj",(IF(AND(I557&gt;=46001,I557&lt;=47201),"Liberecký kraj",(IF(AND(I557&gt;=51202,I557&lt;=51401),"Liberecký kraj",(IF(AND(I557&gt;=53002,I557&lt;=53976),"Pardubický kraj",(IF(AND(I557&gt;=56002,I557&lt;=57201),"Pardubický kraj",(IF(AND(I557&gt;=60200,I557&lt;=67201),"Jihomoravský kraj",(IF(AND(I557&gt;=67801,I557&lt;=68501),"Jihomoravský kraj",(IF(AND(I557&gt;=69002,I557&lt;=69801),"Jihomoravský kraj",(IF(AND(I557&gt;=68601,I557&lt;=68801),"Zlínský kraj",(IF(AND(I557&gt;=75501,I557&lt;=76901),"Zlínský kraj",(IF(AND(I557&gt;=70030,I557&lt;=74901),"Moravskoslezský kraj",(IF(AND(I557&gt;=75000,I557&lt;=75368),"Olomoucký kraj",(IF(AND(I557&gt;=77200,I557&lt;=79862),"Olomoucký kraj",(IF(AND(I557&gt;=50011,I557&lt;=50301),"Královéhradecký kraj",(IF(AND(I557&gt;=54301,I557&lt;=54303),"Královéhradecký kraj","0")))))))))))))))))))))))))))))))))))))))))))))))</f>
        <v>Praha</v>
      </c>
      <c r="AD557" t="s">
        <v>998</v>
      </c>
      <c r="AE557" t="s">
        <v>998</v>
      </c>
      <c r="AF557" t="s">
        <v>998</v>
      </c>
      <c r="AG557" s="107">
        <v>0</v>
      </c>
      <c r="AH557" s="107">
        <v>0</v>
      </c>
      <c r="AI557" s="107">
        <v>0</v>
      </c>
      <c r="AJ557" t="s">
        <v>1012</v>
      </c>
    </row>
    <row r="558" spans="1:37" x14ac:dyDescent="0.45">
      <c r="A558" t="s">
        <v>1206</v>
      </c>
      <c r="B558" t="s">
        <v>9190</v>
      </c>
      <c r="C558" t="s">
        <v>1002</v>
      </c>
      <c r="D558" t="s">
        <v>9600</v>
      </c>
      <c r="E558" t="s">
        <v>992</v>
      </c>
      <c r="F558" t="s">
        <v>9163</v>
      </c>
      <c r="G558">
        <v>2532</v>
      </c>
      <c r="H558" t="s">
        <v>1131</v>
      </c>
      <c r="I558">
        <v>15000</v>
      </c>
      <c r="K558" t="s">
        <v>9601</v>
      </c>
      <c r="L558" s="106">
        <v>24019</v>
      </c>
      <c r="M558">
        <v>10854509</v>
      </c>
      <c r="N558" t="s">
        <v>996</v>
      </c>
      <c r="O558" t="s">
        <v>12</v>
      </c>
      <c r="P558" t="s">
        <v>997</v>
      </c>
      <c r="R558" s="109" t="str">
        <f>IF(OR(P558="SB",Q558="SB"),"SB",0)</f>
        <v>SB</v>
      </c>
      <c r="T558" s="110">
        <v>51977</v>
      </c>
      <c r="U558" t="s">
        <v>19633</v>
      </c>
      <c r="V558" s="113" t="str">
        <f>IF(AND(I558&gt;=10000,I558&lt;=19900),"Praha",(IF(AND(I558&gt;=25001,I558&lt;=29501),"Středočeský kraj",(IF(AND(I558&gt;=30100,I558&lt;=34972),"Středočeský kraj",(IF(AND(I558&gt;=35002,I558&lt;=36271),"Karlovarský kraj",(IF(AND(I558&gt;=37001,I558&lt;=39201),"Jihočeský kraj",(IF(AND(I558&gt;=39701,I558&lt;=39901),"Jihočeský kraj",(IF(AND(I558&gt;=39301,I558&lt;=39601),"Kraj Vysočina",(IF(AND(I558&gt;=58001,I558&lt;=59501),"Kraj Vysočina",(IF(AND(I558&gt;=67401,I558&lt;=67602),"Kraj Vysočina",(IF(AND(I558&gt;=40001,I558&lt;=44101),"Ústecký kraj",(IF(AND(I558&gt;=46001,I558&lt;=47201),"Liberecký kraj",(IF(AND(I558&gt;=51202,I558&lt;=51401),"Liberecký kraj",(IF(AND(I558&gt;=53002,I558&lt;=53976),"Pardubický kraj",(IF(AND(I558&gt;=56002,I558&lt;=57201),"Pardubický kraj",(IF(AND(I558&gt;=60200,I558&lt;=67201),"Jihomoravský kraj",(IF(AND(I558&gt;=67801,I558&lt;=68501),"Jihomoravský kraj",(IF(AND(I558&gt;=69002,I558&lt;=69801),"Jihomoravský kraj",(IF(AND(I558&gt;=68601,I558&lt;=68801),"Zlínský kraj",(IF(AND(I558&gt;=75501,I558&lt;=76901),"Zlínský kraj",(IF(AND(I558&gt;=70030,I558&lt;=74901),"Moravskoslezský kraj",(IF(AND(I558&gt;=75000,I558&lt;=75368),"Olomoucký kraj",(IF(AND(I558&gt;=77200,I558&lt;=79862),"Olomoucký kraj",(IF(AND(I558&gt;=50011,I558&lt;=50301),"Královéhradecký kraj",(IF(AND(I558&gt;=54301,I558&lt;=54303),"Královéhradecký kraj","0")))))))))))))))))))))))))))))))))))))))))))))))</f>
        <v>Praha</v>
      </c>
      <c r="AD558" t="s">
        <v>998</v>
      </c>
      <c r="AE558" t="s">
        <v>998</v>
      </c>
      <c r="AF558" t="s">
        <v>998</v>
      </c>
      <c r="AG558" s="107">
        <v>0</v>
      </c>
      <c r="AH558" s="107">
        <v>0</v>
      </c>
      <c r="AI558" s="107">
        <v>0</v>
      </c>
      <c r="AJ558" t="s">
        <v>1012</v>
      </c>
    </row>
    <row r="559" spans="1:37" x14ac:dyDescent="0.45">
      <c r="A559" t="s">
        <v>1225</v>
      </c>
      <c r="B559" t="s">
        <v>19066</v>
      </c>
      <c r="C559" t="s">
        <v>1002</v>
      </c>
      <c r="D559" t="s">
        <v>19067</v>
      </c>
      <c r="E559" t="s">
        <v>992</v>
      </c>
      <c r="F559" t="s">
        <v>19068</v>
      </c>
      <c r="G559">
        <v>24</v>
      </c>
      <c r="H559" t="s">
        <v>9734</v>
      </c>
      <c r="I559">
        <v>15000</v>
      </c>
      <c r="K559" t="s">
        <v>19069</v>
      </c>
      <c r="L559" s="106">
        <v>34968</v>
      </c>
      <c r="M559">
        <v>11322937</v>
      </c>
      <c r="N559" t="s">
        <v>996</v>
      </c>
      <c r="O559" t="s">
        <v>12</v>
      </c>
      <c r="P559" t="s">
        <v>997</v>
      </c>
      <c r="R559" s="109" t="str">
        <f>IF(OR(P559="SB",Q559="SB"),"SB",0)</f>
        <v>SB</v>
      </c>
      <c r="T559" s="110">
        <v>52669</v>
      </c>
      <c r="U559" t="s">
        <v>19633</v>
      </c>
      <c r="V559" s="113" t="str">
        <f>IF(AND(I559&gt;=10000,I559&lt;=19900),"Praha",(IF(AND(I559&gt;=25001,I559&lt;=29501),"Středočeský kraj",(IF(AND(I559&gt;=30100,I559&lt;=34972),"Středočeský kraj",(IF(AND(I559&gt;=35002,I559&lt;=36271),"Karlovarský kraj",(IF(AND(I559&gt;=37001,I559&lt;=39201),"Jihočeský kraj",(IF(AND(I559&gt;=39701,I559&lt;=39901),"Jihočeský kraj",(IF(AND(I559&gt;=39301,I559&lt;=39601),"Kraj Vysočina",(IF(AND(I559&gt;=58001,I559&lt;=59501),"Kraj Vysočina",(IF(AND(I559&gt;=67401,I559&lt;=67602),"Kraj Vysočina",(IF(AND(I559&gt;=40001,I559&lt;=44101),"Ústecký kraj",(IF(AND(I559&gt;=46001,I559&lt;=47201),"Liberecký kraj",(IF(AND(I559&gt;=51202,I559&lt;=51401),"Liberecký kraj",(IF(AND(I559&gt;=53002,I559&lt;=53976),"Pardubický kraj",(IF(AND(I559&gt;=56002,I559&lt;=57201),"Pardubický kraj",(IF(AND(I559&gt;=60200,I559&lt;=67201),"Jihomoravský kraj",(IF(AND(I559&gt;=67801,I559&lt;=68501),"Jihomoravský kraj",(IF(AND(I559&gt;=69002,I559&lt;=69801),"Jihomoravský kraj",(IF(AND(I559&gt;=68601,I559&lt;=68801),"Zlínský kraj",(IF(AND(I559&gt;=75501,I559&lt;=76901),"Zlínský kraj",(IF(AND(I559&gt;=70030,I559&lt;=74901),"Moravskoslezský kraj",(IF(AND(I559&gt;=75000,I559&lt;=75368),"Olomoucký kraj",(IF(AND(I559&gt;=77200,I559&lt;=79862),"Olomoucký kraj",(IF(AND(I559&gt;=50011,I559&lt;=50301),"Královéhradecký kraj",(IF(AND(I559&gt;=54301,I559&lt;=54303),"Královéhradecký kraj","0")))))))))))))))))))))))))))))))))))))))))))))))</f>
        <v>Praha</v>
      </c>
      <c r="AD559" t="s">
        <v>998</v>
      </c>
      <c r="AE559" t="s">
        <v>998</v>
      </c>
      <c r="AF559" t="s">
        <v>998</v>
      </c>
      <c r="AG559" s="107">
        <v>300</v>
      </c>
      <c r="AH559" s="107">
        <v>0</v>
      </c>
      <c r="AI559" s="107">
        <v>0</v>
      </c>
      <c r="AJ559" t="s">
        <v>999</v>
      </c>
      <c r="AK559" s="106">
        <v>44924</v>
      </c>
    </row>
    <row r="560" spans="1:37" x14ac:dyDescent="0.45">
      <c r="A560" t="s">
        <v>1224</v>
      </c>
      <c r="B560" t="s">
        <v>18940</v>
      </c>
      <c r="C560" t="s">
        <v>1002</v>
      </c>
      <c r="D560" t="s">
        <v>18941</v>
      </c>
      <c r="E560" t="s">
        <v>992</v>
      </c>
      <c r="F560" t="s">
        <v>18938</v>
      </c>
      <c r="G560" t="s">
        <v>18942</v>
      </c>
      <c r="H560" t="s">
        <v>12</v>
      </c>
      <c r="I560">
        <v>15000</v>
      </c>
      <c r="J560">
        <v>736461837</v>
      </c>
      <c r="K560" t="s">
        <v>18939</v>
      </c>
      <c r="L560" s="106">
        <v>38568</v>
      </c>
      <c r="M560">
        <v>14050758</v>
      </c>
      <c r="N560" t="s">
        <v>2063</v>
      </c>
      <c r="O560" t="s">
        <v>1173</v>
      </c>
      <c r="P560" t="s">
        <v>997</v>
      </c>
      <c r="R560" s="109" t="str">
        <f>IF(OR(P560="SB",Q560="SB"),"SB",0)</f>
        <v>SB</v>
      </c>
      <c r="T560" s="110">
        <v>171018</v>
      </c>
      <c r="U560" t="s">
        <v>19633</v>
      </c>
      <c r="V560" s="113" t="str">
        <f>IF(AND(I560&gt;=10000,I560&lt;=19900),"Praha",(IF(AND(I560&gt;=25001,I560&lt;=29501),"Středočeský kraj",(IF(AND(I560&gt;=30100,I560&lt;=34972),"Středočeský kraj",(IF(AND(I560&gt;=35002,I560&lt;=36271),"Karlovarský kraj",(IF(AND(I560&gt;=37001,I560&lt;=39201),"Jihočeský kraj",(IF(AND(I560&gt;=39701,I560&lt;=39901),"Jihočeský kraj",(IF(AND(I560&gt;=39301,I560&lt;=39601),"Kraj Vysočina",(IF(AND(I560&gt;=58001,I560&lt;=59501),"Kraj Vysočina",(IF(AND(I560&gt;=67401,I560&lt;=67602),"Kraj Vysočina",(IF(AND(I560&gt;=40001,I560&lt;=44101),"Ústecký kraj",(IF(AND(I560&gt;=46001,I560&lt;=47201),"Liberecký kraj",(IF(AND(I560&gt;=51202,I560&lt;=51401),"Liberecký kraj",(IF(AND(I560&gt;=53002,I560&lt;=53976),"Pardubický kraj",(IF(AND(I560&gt;=56002,I560&lt;=57201),"Pardubický kraj",(IF(AND(I560&gt;=60200,I560&lt;=67201),"Jihomoravský kraj",(IF(AND(I560&gt;=67801,I560&lt;=68501),"Jihomoravský kraj",(IF(AND(I560&gt;=69002,I560&lt;=69801),"Jihomoravský kraj",(IF(AND(I560&gt;=68601,I560&lt;=68801),"Zlínský kraj",(IF(AND(I560&gt;=75501,I560&lt;=76901),"Zlínský kraj",(IF(AND(I560&gt;=70030,I560&lt;=74901),"Moravskoslezský kraj",(IF(AND(I560&gt;=75000,I560&lt;=75368),"Olomoucký kraj",(IF(AND(I560&gt;=77200,I560&lt;=79862),"Olomoucký kraj",(IF(AND(I560&gt;=50011,I560&lt;=50301),"Královéhradecký kraj",(IF(AND(I560&gt;=54301,I560&lt;=54303),"Královéhradecký kraj","0")))))))))))))))))))))))))))))))))))))))))))))))</f>
        <v>Praha</v>
      </c>
      <c r="AB560" t="s">
        <v>18943</v>
      </c>
      <c r="AD560" t="s">
        <v>998</v>
      </c>
      <c r="AE560" t="s">
        <v>998</v>
      </c>
      <c r="AF560" t="s">
        <v>998</v>
      </c>
      <c r="AG560" s="107">
        <v>300</v>
      </c>
      <c r="AH560" s="107">
        <v>0</v>
      </c>
      <c r="AI560" s="107">
        <v>0</v>
      </c>
      <c r="AJ560" t="s">
        <v>999</v>
      </c>
      <c r="AK560" s="106">
        <v>44910</v>
      </c>
    </row>
    <row r="561" spans="1:37" x14ac:dyDescent="0.45">
      <c r="A561" t="s">
        <v>4945</v>
      </c>
      <c r="B561" t="s">
        <v>4942</v>
      </c>
      <c r="C561" t="s">
        <v>990</v>
      </c>
      <c r="D561" t="s">
        <v>4946</v>
      </c>
      <c r="E561" t="s">
        <v>992</v>
      </c>
      <c r="F561" t="s">
        <v>4473</v>
      </c>
      <c r="G561">
        <v>30</v>
      </c>
      <c r="H561" t="s">
        <v>1131</v>
      </c>
      <c r="I561">
        <v>15000</v>
      </c>
      <c r="J561">
        <v>774791603</v>
      </c>
      <c r="K561" t="s">
        <v>2755</v>
      </c>
      <c r="L561" s="106">
        <v>38291</v>
      </c>
      <c r="M561">
        <v>14500392</v>
      </c>
      <c r="N561" t="s">
        <v>1579</v>
      </c>
      <c r="O561" t="s">
        <v>1106</v>
      </c>
      <c r="P561" t="s">
        <v>997</v>
      </c>
      <c r="R561" s="109" t="str">
        <f>IF(OR(P561="SB",Q561="SB"),"SB",0)</f>
        <v>SB</v>
      </c>
      <c r="T561" s="110">
        <v>2018023</v>
      </c>
      <c r="U561" t="s">
        <v>19633</v>
      </c>
      <c r="V561" s="113" t="str">
        <f>IF(AND(I561&gt;=10000,I561&lt;=19900),"Praha",(IF(AND(I561&gt;=25001,I561&lt;=29501),"Středočeský kraj",(IF(AND(I561&gt;=30100,I561&lt;=34972),"Středočeský kraj",(IF(AND(I561&gt;=35002,I561&lt;=36271),"Karlovarský kraj",(IF(AND(I561&gt;=37001,I561&lt;=39201),"Jihočeský kraj",(IF(AND(I561&gt;=39701,I561&lt;=39901),"Jihočeský kraj",(IF(AND(I561&gt;=39301,I561&lt;=39601),"Kraj Vysočina",(IF(AND(I561&gt;=58001,I561&lt;=59501),"Kraj Vysočina",(IF(AND(I561&gt;=67401,I561&lt;=67602),"Kraj Vysočina",(IF(AND(I561&gt;=40001,I561&lt;=44101),"Ústecký kraj",(IF(AND(I561&gt;=46001,I561&lt;=47201),"Liberecký kraj",(IF(AND(I561&gt;=51202,I561&lt;=51401),"Liberecký kraj",(IF(AND(I561&gt;=53002,I561&lt;=53976),"Pardubický kraj",(IF(AND(I561&gt;=56002,I561&lt;=57201),"Pardubický kraj",(IF(AND(I561&gt;=60200,I561&lt;=67201),"Jihomoravský kraj",(IF(AND(I561&gt;=67801,I561&lt;=68501),"Jihomoravský kraj",(IF(AND(I561&gt;=69002,I561&lt;=69801),"Jihomoravský kraj",(IF(AND(I561&gt;=68601,I561&lt;=68801),"Zlínský kraj",(IF(AND(I561&gt;=75501,I561&lt;=76901),"Zlínský kraj",(IF(AND(I561&gt;=70030,I561&lt;=74901),"Moravskoslezský kraj",(IF(AND(I561&gt;=75000,I561&lt;=75368),"Olomoucký kraj",(IF(AND(I561&gt;=77200,I561&lt;=79862),"Olomoucký kraj",(IF(AND(I561&gt;=50011,I561&lt;=50301),"Královéhradecký kraj",(IF(AND(I561&gt;=54301,I561&lt;=54303),"Královéhradecký kraj","0")))))))))))))))))))))))))))))))))))))))))))))))</f>
        <v>Praha</v>
      </c>
      <c r="AD561" t="s">
        <v>998</v>
      </c>
      <c r="AE561" t="s">
        <v>998</v>
      </c>
      <c r="AF561" t="s">
        <v>998</v>
      </c>
      <c r="AG561" s="107">
        <v>0</v>
      </c>
      <c r="AH561" s="107">
        <v>0</v>
      </c>
      <c r="AI561" s="107">
        <v>0</v>
      </c>
      <c r="AJ561" t="s">
        <v>1012</v>
      </c>
    </row>
    <row r="562" spans="1:37" x14ac:dyDescent="0.45">
      <c r="A562" t="s">
        <v>1882</v>
      </c>
      <c r="B562" t="s">
        <v>4942</v>
      </c>
      <c r="C562" t="s">
        <v>1002</v>
      </c>
      <c r="D562" t="s">
        <v>4943</v>
      </c>
      <c r="E562" t="s">
        <v>992</v>
      </c>
      <c r="F562" t="s">
        <v>4473</v>
      </c>
      <c r="G562">
        <v>2844</v>
      </c>
      <c r="H562" t="s">
        <v>1131</v>
      </c>
      <c r="I562">
        <v>15000</v>
      </c>
      <c r="J562">
        <v>603272768</v>
      </c>
      <c r="K562" t="s">
        <v>4944</v>
      </c>
      <c r="L562" s="106">
        <v>38815</v>
      </c>
      <c r="M562">
        <v>15289328</v>
      </c>
      <c r="N562" t="s">
        <v>1579</v>
      </c>
      <c r="O562" t="s">
        <v>1106</v>
      </c>
      <c r="P562" t="s">
        <v>997</v>
      </c>
      <c r="R562" s="109" t="str">
        <f>IF(OR(P562="SB",Q562="SB"),"SB",0)</f>
        <v>SB</v>
      </c>
      <c r="T562" s="110">
        <v>2020102</v>
      </c>
      <c r="U562" t="s">
        <v>19633</v>
      </c>
      <c r="V562" s="113" t="str">
        <f>IF(AND(I562&gt;=10000,I562&lt;=19900),"Praha",(IF(AND(I562&gt;=25001,I562&lt;=29501),"Středočeský kraj",(IF(AND(I562&gt;=30100,I562&lt;=34972),"Středočeský kraj",(IF(AND(I562&gt;=35002,I562&lt;=36271),"Karlovarský kraj",(IF(AND(I562&gt;=37001,I562&lt;=39201),"Jihočeský kraj",(IF(AND(I562&gt;=39701,I562&lt;=39901),"Jihočeský kraj",(IF(AND(I562&gt;=39301,I562&lt;=39601),"Kraj Vysočina",(IF(AND(I562&gt;=58001,I562&lt;=59501),"Kraj Vysočina",(IF(AND(I562&gt;=67401,I562&lt;=67602),"Kraj Vysočina",(IF(AND(I562&gt;=40001,I562&lt;=44101),"Ústecký kraj",(IF(AND(I562&gt;=46001,I562&lt;=47201),"Liberecký kraj",(IF(AND(I562&gt;=51202,I562&lt;=51401),"Liberecký kraj",(IF(AND(I562&gt;=53002,I562&lt;=53976),"Pardubický kraj",(IF(AND(I562&gt;=56002,I562&lt;=57201),"Pardubický kraj",(IF(AND(I562&gt;=60200,I562&lt;=67201),"Jihomoravský kraj",(IF(AND(I562&gt;=67801,I562&lt;=68501),"Jihomoravský kraj",(IF(AND(I562&gt;=69002,I562&lt;=69801),"Jihomoravský kraj",(IF(AND(I562&gt;=68601,I562&lt;=68801),"Zlínský kraj",(IF(AND(I562&gt;=75501,I562&lt;=76901),"Zlínský kraj",(IF(AND(I562&gt;=70030,I562&lt;=74901),"Moravskoslezský kraj",(IF(AND(I562&gt;=75000,I562&lt;=75368),"Olomoucký kraj",(IF(AND(I562&gt;=77200,I562&lt;=79862),"Olomoucký kraj",(IF(AND(I562&gt;=50011,I562&lt;=50301),"Královéhradecký kraj",(IF(AND(I562&gt;=54301,I562&lt;=54303),"Královéhradecký kraj","0")))))))))))))))))))))))))))))))))))))))))))))))</f>
        <v>Praha</v>
      </c>
      <c r="AD562" t="s">
        <v>998</v>
      </c>
      <c r="AE562" t="s">
        <v>998</v>
      </c>
      <c r="AF562" t="s">
        <v>998</v>
      </c>
      <c r="AG562" s="107">
        <v>0</v>
      </c>
      <c r="AH562" s="107">
        <v>0</v>
      </c>
      <c r="AI562" s="107">
        <v>0</v>
      </c>
      <c r="AJ562" t="s">
        <v>1012</v>
      </c>
    </row>
    <row r="563" spans="1:37" x14ac:dyDescent="0.45">
      <c r="A563" t="s">
        <v>1124</v>
      </c>
      <c r="B563" t="s">
        <v>18936</v>
      </c>
      <c r="C563" t="s">
        <v>990</v>
      </c>
      <c r="D563" t="s">
        <v>18937</v>
      </c>
      <c r="E563" t="s">
        <v>992</v>
      </c>
      <c r="F563" t="s">
        <v>18938</v>
      </c>
      <c r="G563">
        <v>1</v>
      </c>
      <c r="H563" t="s">
        <v>1131</v>
      </c>
      <c r="I563">
        <v>15000</v>
      </c>
      <c r="K563" t="s">
        <v>18939</v>
      </c>
      <c r="L563" s="106">
        <v>39619</v>
      </c>
      <c r="M563">
        <v>15763517</v>
      </c>
      <c r="N563" t="s">
        <v>2063</v>
      </c>
      <c r="O563" t="s">
        <v>1173</v>
      </c>
      <c r="P563" t="s">
        <v>997</v>
      </c>
      <c r="R563" s="109" t="str">
        <f>IF(OR(P563="SB",Q563="SB"),"SB",0)</f>
        <v>SB</v>
      </c>
      <c r="T563" s="110">
        <v>2021117</v>
      </c>
      <c r="U563" t="s">
        <v>19633</v>
      </c>
      <c r="V563" s="113" t="str">
        <f>IF(AND(I563&gt;=10000,I563&lt;=19900),"Praha",(IF(AND(I563&gt;=25001,I563&lt;=29501),"Středočeský kraj",(IF(AND(I563&gt;=30100,I563&lt;=34972),"Středočeský kraj",(IF(AND(I563&gt;=35002,I563&lt;=36271),"Karlovarský kraj",(IF(AND(I563&gt;=37001,I563&lt;=39201),"Jihočeský kraj",(IF(AND(I563&gt;=39701,I563&lt;=39901),"Jihočeský kraj",(IF(AND(I563&gt;=39301,I563&lt;=39601),"Kraj Vysočina",(IF(AND(I563&gt;=58001,I563&lt;=59501),"Kraj Vysočina",(IF(AND(I563&gt;=67401,I563&lt;=67602),"Kraj Vysočina",(IF(AND(I563&gt;=40001,I563&lt;=44101),"Ústecký kraj",(IF(AND(I563&gt;=46001,I563&lt;=47201),"Liberecký kraj",(IF(AND(I563&gt;=51202,I563&lt;=51401),"Liberecký kraj",(IF(AND(I563&gt;=53002,I563&lt;=53976),"Pardubický kraj",(IF(AND(I563&gt;=56002,I563&lt;=57201),"Pardubický kraj",(IF(AND(I563&gt;=60200,I563&lt;=67201),"Jihomoravský kraj",(IF(AND(I563&gt;=67801,I563&lt;=68501),"Jihomoravský kraj",(IF(AND(I563&gt;=69002,I563&lt;=69801),"Jihomoravský kraj",(IF(AND(I563&gt;=68601,I563&lt;=68801),"Zlínský kraj",(IF(AND(I563&gt;=75501,I563&lt;=76901),"Zlínský kraj",(IF(AND(I563&gt;=70030,I563&lt;=74901),"Moravskoslezský kraj",(IF(AND(I563&gt;=75000,I563&lt;=75368),"Olomoucký kraj",(IF(AND(I563&gt;=77200,I563&lt;=79862),"Olomoucký kraj",(IF(AND(I563&gt;=50011,I563&lt;=50301),"Královéhradecký kraj",(IF(AND(I563&gt;=54301,I563&lt;=54303),"Královéhradecký kraj","0")))))))))))))))))))))))))))))))))))))))))))))))</f>
        <v>Praha</v>
      </c>
      <c r="AD563" t="s">
        <v>998</v>
      </c>
      <c r="AE563" t="s">
        <v>998</v>
      </c>
      <c r="AF563" t="s">
        <v>998</v>
      </c>
      <c r="AG563" s="107">
        <v>300</v>
      </c>
      <c r="AH563" s="107">
        <v>0</v>
      </c>
      <c r="AI563" s="107">
        <v>0</v>
      </c>
      <c r="AJ563" t="s">
        <v>999</v>
      </c>
      <c r="AK563" s="106">
        <v>44910</v>
      </c>
    </row>
    <row r="564" spans="1:37" x14ac:dyDescent="0.45">
      <c r="A564" t="s">
        <v>3131</v>
      </c>
      <c r="B564" t="s">
        <v>11239</v>
      </c>
      <c r="C564" t="s">
        <v>990</v>
      </c>
      <c r="D564" t="s">
        <v>11240</v>
      </c>
      <c r="E564" t="s">
        <v>992</v>
      </c>
      <c r="F564" t="s">
        <v>6803</v>
      </c>
      <c r="G564">
        <v>14</v>
      </c>
      <c r="H564" t="s">
        <v>1131</v>
      </c>
      <c r="I564">
        <v>15000</v>
      </c>
      <c r="K564" t="s">
        <v>6806</v>
      </c>
      <c r="L564" s="106">
        <v>40444</v>
      </c>
      <c r="M564">
        <v>14132907</v>
      </c>
      <c r="N564" t="s">
        <v>2373</v>
      </c>
      <c r="O564" t="s">
        <v>1023</v>
      </c>
      <c r="P564" t="s">
        <v>997</v>
      </c>
      <c r="R564" s="109" t="str">
        <f>IF(OR(P564="SB",Q564="SB"),"SB",0)</f>
        <v>SB</v>
      </c>
      <c r="T564" s="110">
        <v>2022045</v>
      </c>
      <c r="U564" t="s">
        <v>19633</v>
      </c>
      <c r="V564" s="113" t="str">
        <f>IF(AND(I564&gt;=10000,I564&lt;=19900),"Praha",(IF(AND(I564&gt;=25001,I564&lt;=29501),"Středočeský kraj",(IF(AND(I564&gt;=30100,I564&lt;=34972),"Středočeský kraj",(IF(AND(I564&gt;=35002,I564&lt;=36271),"Karlovarský kraj",(IF(AND(I564&gt;=37001,I564&lt;=39201),"Jihočeský kraj",(IF(AND(I564&gt;=39701,I564&lt;=39901),"Jihočeský kraj",(IF(AND(I564&gt;=39301,I564&lt;=39601),"Kraj Vysočina",(IF(AND(I564&gt;=58001,I564&lt;=59501),"Kraj Vysočina",(IF(AND(I564&gt;=67401,I564&lt;=67602),"Kraj Vysočina",(IF(AND(I564&gt;=40001,I564&lt;=44101),"Ústecký kraj",(IF(AND(I564&gt;=46001,I564&lt;=47201),"Liberecký kraj",(IF(AND(I564&gt;=51202,I564&lt;=51401),"Liberecký kraj",(IF(AND(I564&gt;=53002,I564&lt;=53976),"Pardubický kraj",(IF(AND(I564&gt;=56002,I564&lt;=57201),"Pardubický kraj",(IF(AND(I564&gt;=60200,I564&lt;=67201),"Jihomoravský kraj",(IF(AND(I564&gt;=67801,I564&lt;=68501),"Jihomoravský kraj",(IF(AND(I564&gt;=69002,I564&lt;=69801),"Jihomoravský kraj",(IF(AND(I564&gt;=68601,I564&lt;=68801),"Zlínský kraj",(IF(AND(I564&gt;=75501,I564&lt;=76901),"Zlínský kraj",(IF(AND(I564&gt;=70030,I564&lt;=74901),"Moravskoslezský kraj",(IF(AND(I564&gt;=75000,I564&lt;=75368),"Olomoucký kraj",(IF(AND(I564&gt;=77200,I564&lt;=79862),"Olomoucký kraj",(IF(AND(I564&gt;=50011,I564&lt;=50301),"Královéhradecký kraj",(IF(AND(I564&gt;=54301,I564&lt;=54303),"Královéhradecký kraj","0")))))))))))))))))))))))))))))))))))))))))))))))</f>
        <v>Praha</v>
      </c>
      <c r="AD564" t="s">
        <v>998</v>
      </c>
      <c r="AE564" t="s">
        <v>998</v>
      </c>
      <c r="AF564" t="s">
        <v>998</v>
      </c>
      <c r="AG564" s="107">
        <v>300</v>
      </c>
      <c r="AH564" s="107">
        <v>0</v>
      </c>
      <c r="AI564" s="107">
        <v>0</v>
      </c>
      <c r="AJ564" t="s">
        <v>999</v>
      </c>
      <c r="AK564" s="106">
        <v>44813</v>
      </c>
    </row>
    <row r="565" spans="1:37" x14ac:dyDescent="0.45">
      <c r="A565" t="s">
        <v>988</v>
      </c>
      <c r="B565" t="s">
        <v>6801</v>
      </c>
      <c r="C565" t="s">
        <v>990</v>
      </c>
      <c r="D565" t="s">
        <v>6802</v>
      </c>
      <c r="E565" t="s">
        <v>992</v>
      </c>
      <c r="F565" t="s">
        <v>6803</v>
      </c>
      <c r="G565">
        <v>14</v>
      </c>
      <c r="H565" t="s">
        <v>1131</v>
      </c>
      <c r="I565">
        <v>15000</v>
      </c>
      <c r="J565" s="108">
        <v>604230663</v>
      </c>
      <c r="K565" t="s">
        <v>2727</v>
      </c>
      <c r="L565" s="106">
        <v>36168</v>
      </c>
      <c r="M565">
        <v>16028245</v>
      </c>
      <c r="N565" t="s">
        <v>1144</v>
      </c>
      <c r="O565" t="s">
        <v>12</v>
      </c>
      <c r="P565" t="s">
        <v>997</v>
      </c>
      <c r="R565" s="109" t="str">
        <f>IF(OR(P565="SB",Q565="SB"),"SB",0)</f>
        <v>SB</v>
      </c>
      <c r="T565" s="110">
        <v>2022989</v>
      </c>
      <c r="U565" t="s">
        <v>19633</v>
      </c>
      <c r="V565" s="113" t="str">
        <f>IF(AND(I565&gt;=10000,I565&lt;=19900),"Praha",(IF(AND(I565&gt;=25001,I565&lt;=29501),"Středočeský kraj",(IF(AND(I565&gt;=30100,I565&lt;=34972),"Středočeský kraj",(IF(AND(I565&gt;=35002,I565&lt;=36271),"Karlovarský kraj",(IF(AND(I565&gt;=37001,I565&lt;=39201),"Jihočeský kraj",(IF(AND(I565&gt;=39701,I565&lt;=39901),"Jihočeský kraj",(IF(AND(I565&gt;=39301,I565&lt;=39601),"Kraj Vysočina",(IF(AND(I565&gt;=58001,I565&lt;=59501),"Kraj Vysočina",(IF(AND(I565&gt;=67401,I565&lt;=67602),"Kraj Vysočina",(IF(AND(I565&gt;=40001,I565&lt;=44101),"Ústecký kraj",(IF(AND(I565&gt;=46001,I565&lt;=47201),"Liberecký kraj",(IF(AND(I565&gt;=51202,I565&lt;=51401),"Liberecký kraj",(IF(AND(I565&gt;=53002,I565&lt;=53976),"Pardubický kraj",(IF(AND(I565&gt;=56002,I565&lt;=57201),"Pardubický kraj",(IF(AND(I565&gt;=60200,I565&lt;=67201),"Jihomoravský kraj",(IF(AND(I565&gt;=67801,I565&lt;=68501),"Jihomoravský kraj",(IF(AND(I565&gt;=69002,I565&lt;=69801),"Jihomoravský kraj",(IF(AND(I565&gt;=68601,I565&lt;=68801),"Zlínský kraj",(IF(AND(I565&gt;=75501,I565&lt;=76901),"Zlínský kraj",(IF(AND(I565&gt;=70030,I565&lt;=74901),"Moravskoslezský kraj",(IF(AND(I565&gt;=75000,I565&lt;=75368),"Olomoucký kraj",(IF(AND(I565&gt;=77200,I565&lt;=79862),"Olomoucký kraj",(IF(AND(I565&gt;=50011,I565&lt;=50301),"Královéhradecký kraj",(IF(AND(I565&gt;=54301,I565&lt;=54303),"Královéhradecký kraj","0")))))))))))))))))))))))))))))))))))))))))))))))</f>
        <v>Praha</v>
      </c>
      <c r="AD565" t="s">
        <v>998</v>
      </c>
      <c r="AE565" t="s">
        <v>998</v>
      </c>
      <c r="AF565" t="s">
        <v>998</v>
      </c>
      <c r="AG565" s="107">
        <v>300</v>
      </c>
      <c r="AH565" s="107">
        <v>0</v>
      </c>
      <c r="AI565" s="107">
        <v>0</v>
      </c>
      <c r="AJ565" t="s">
        <v>999</v>
      </c>
      <c r="AK565" s="106">
        <v>44877</v>
      </c>
    </row>
    <row r="566" spans="1:37" x14ac:dyDescent="0.45">
      <c r="A566" t="s">
        <v>1206</v>
      </c>
      <c r="B566" t="s">
        <v>1260</v>
      </c>
      <c r="C566" t="s">
        <v>1002</v>
      </c>
      <c r="D566" t="s">
        <v>1261</v>
      </c>
      <c r="E566" t="s">
        <v>992</v>
      </c>
      <c r="F566" t="s">
        <v>1262</v>
      </c>
      <c r="G566">
        <v>7</v>
      </c>
      <c r="H566" t="s">
        <v>1131</v>
      </c>
      <c r="I566">
        <v>15000</v>
      </c>
      <c r="K566" t="s">
        <v>1263</v>
      </c>
      <c r="L566" s="106">
        <v>25589</v>
      </c>
      <c r="M566">
        <v>12981132</v>
      </c>
      <c r="N566" t="s">
        <v>996</v>
      </c>
      <c r="O566" t="s">
        <v>12</v>
      </c>
      <c r="P566" t="s">
        <v>997</v>
      </c>
      <c r="R566" s="109" t="str">
        <f>IF(OR(P566="SB",Q566="SB"),"SB",0)</f>
        <v>SB</v>
      </c>
      <c r="T566" s="110" t="s">
        <v>998</v>
      </c>
      <c r="V566" s="113" t="str">
        <f>IF(AND(I566&gt;=10000,I566&lt;=19900),"Praha",(IF(AND(I566&gt;=25001,I566&lt;=29501),"Středočeský kraj",(IF(AND(I566&gt;=30100,I566&lt;=34972),"Středočeský kraj",(IF(AND(I566&gt;=35002,I566&lt;=36271),"Karlovarský kraj",(IF(AND(I566&gt;=37001,I566&lt;=39201),"Jihočeský kraj",(IF(AND(I566&gt;=39701,I566&lt;=39901),"Jihočeský kraj",(IF(AND(I566&gt;=39301,I566&lt;=39601),"Kraj Vysočina",(IF(AND(I566&gt;=58001,I566&lt;=59501),"Kraj Vysočina",(IF(AND(I566&gt;=67401,I566&lt;=67602),"Kraj Vysočina",(IF(AND(I566&gt;=40001,I566&lt;=44101),"Ústecký kraj",(IF(AND(I566&gt;=46001,I566&lt;=47201),"Liberecký kraj",(IF(AND(I566&gt;=51202,I566&lt;=51401),"Liberecký kraj",(IF(AND(I566&gt;=53002,I566&lt;=53976),"Pardubický kraj",(IF(AND(I566&gt;=56002,I566&lt;=57201),"Pardubický kraj",(IF(AND(I566&gt;=60200,I566&lt;=67201),"Jihomoravský kraj",(IF(AND(I566&gt;=67801,I566&lt;=68501),"Jihomoravský kraj",(IF(AND(I566&gt;=69002,I566&lt;=69801),"Jihomoravský kraj",(IF(AND(I566&gt;=68601,I566&lt;=68801),"Zlínský kraj",(IF(AND(I566&gt;=75501,I566&lt;=76901),"Zlínský kraj",(IF(AND(I566&gt;=70030,I566&lt;=74901),"Moravskoslezský kraj",(IF(AND(I566&gt;=75000,I566&lt;=75368),"Olomoucký kraj",(IF(AND(I566&gt;=77200,I566&lt;=79862),"Olomoucký kraj",(IF(AND(I566&gt;=50011,I566&lt;=50301),"Královéhradecký kraj",(IF(AND(I566&gt;=54301,I566&lt;=54303),"Královéhradecký kraj","0")))))))))))))))))))))))))))))))))))))))))))))))</f>
        <v>Praha</v>
      </c>
      <c r="AB566" t="s">
        <v>998</v>
      </c>
      <c r="AD566" t="s">
        <v>998</v>
      </c>
      <c r="AE566" t="s">
        <v>998</v>
      </c>
      <c r="AF566" t="s">
        <v>998</v>
      </c>
      <c r="AG566" s="107">
        <v>0</v>
      </c>
      <c r="AH566" s="107">
        <v>0</v>
      </c>
      <c r="AI566" s="107">
        <v>0</v>
      </c>
      <c r="AJ566" t="s">
        <v>1012</v>
      </c>
    </row>
    <row r="567" spans="1:37" x14ac:dyDescent="0.45">
      <c r="A567" t="s">
        <v>1164</v>
      </c>
      <c r="B567" t="s">
        <v>1891</v>
      </c>
      <c r="C567" t="s">
        <v>990</v>
      </c>
      <c r="D567" t="s">
        <v>1892</v>
      </c>
      <c r="E567" t="s">
        <v>992</v>
      </c>
      <c r="F567" t="s">
        <v>1893</v>
      </c>
      <c r="G567">
        <v>41</v>
      </c>
      <c r="H567" t="s">
        <v>1131</v>
      </c>
      <c r="I567">
        <v>15000</v>
      </c>
      <c r="K567" t="s">
        <v>1894</v>
      </c>
      <c r="L567" s="106">
        <v>22910</v>
      </c>
      <c r="M567">
        <v>10748819</v>
      </c>
      <c r="N567" t="s">
        <v>996</v>
      </c>
      <c r="O567" t="s">
        <v>12</v>
      </c>
      <c r="P567" t="s">
        <v>997</v>
      </c>
      <c r="R567" s="109" t="str">
        <f>IF(OR(P567="SB",Q567="SB"),"SB",0)</f>
        <v>SB</v>
      </c>
      <c r="T567" s="110" t="s">
        <v>998</v>
      </c>
      <c r="V567" s="113" t="str">
        <f>IF(AND(I567&gt;=10000,I567&lt;=19900),"Praha",(IF(AND(I567&gt;=25001,I567&lt;=29501),"Středočeský kraj",(IF(AND(I567&gt;=30100,I567&lt;=34972),"Středočeský kraj",(IF(AND(I567&gt;=35002,I567&lt;=36271),"Karlovarský kraj",(IF(AND(I567&gt;=37001,I567&lt;=39201),"Jihočeský kraj",(IF(AND(I567&gt;=39701,I567&lt;=39901),"Jihočeský kraj",(IF(AND(I567&gt;=39301,I567&lt;=39601),"Kraj Vysočina",(IF(AND(I567&gt;=58001,I567&lt;=59501),"Kraj Vysočina",(IF(AND(I567&gt;=67401,I567&lt;=67602),"Kraj Vysočina",(IF(AND(I567&gt;=40001,I567&lt;=44101),"Ústecký kraj",(IF(AND(I567&gt;=46001,I567&lt;=47201),"Liberecký kraj",(IF(AND(I567&gt;=51202,I567&lt;=51401),"Liberecký kraj",(IF(AND(I567&gt;=53002,I567&lt;=53976),"Pardubický kraj",(IF(AND(I567&gt;=56002,I567&lt;=57201),"Pardubický kraj",(IF(AND(I567&gt;=60200,I567&lt;=67201),"Jihomoravský kraj",(IF(AND(I567&gt;=67801,I567&lt;=68501),"Jihomoravský kraj",(IF(AND(I567&gt;=69002,I567&lt;=69801),"Jihomoravský kraj",(IF(AND(I567&gt;=68601,I567&lt;=68801),"Zlínský kraj",(IF(AND(I567&gt;=75501,I567&lt;=76901),"Zlínský kraj",(IF(AND(I567&gt;=70030,I567&lt;=74901),"Moravskoslezský kraj",(IF(AND(I567&gt;=75000,I567&lt;=75368),"Olomoucký kraj",(IF(AND(I567&gt;=77200,I567&lt;=79862),"Olomoucký kraj",(IF(AND(I567&gt;=50011,I567&lt;=50301),"Královéhradecký kraj",(IF(AND(I567&gt;=54301,I567&lt;=54303),"Královéhradecký kraj","0")))))))))))))))))))))))))))))))))))))))))))))))</f>
        <v>Praha</v>
      </c>
      <c r="AB567" t="s">
        <v>998</v>
      </c>
      <c r="AD567" t="s">
        <v>998</v>
      </c>
      <c r="AE567" t="s">
        <v>998</v>
      </c>
      <c r="AF567" t="s">
        <v>998</v>
      </c>
      <c r="AG567" s="107">
        <v>0</v>
      </c>
      <c r="AH567" s="107">
        <v>0</v>
      </c>
      <c r="AI567" s="107">
        <v>0</v>
      </c>
      <c r="AJ567" t="s">
        <v>1012</v>
      </c>
    </row>
    <row r="568" spans="1:37" x14ac:dyDescent="0.45">
      <c r="A568" t="s">
        <v>1079</v>
      </c>
      <c r="B568" t="s">
        <v>3249</v>
      </c>
      <c r="C568" t="s">
        <v>990</v>
      </c>
      <c r="D568" t="s">
        <v>3250</v>
      </c>
      <c r="E568" t="s">
        <v>992</v>
      </c>
      <c r="F568" t="s">
        <v>3251</v>
      </c>
      <c r="G568">
        <v>1479</v>
      </c>
      <c r="H568" t="s">
        <v>1131</v>
      </c>
      <c r="I568">
        <v>15000</v>
      </c>
      <c r="K568" t="s">
        <v>3252</v>
      </c>
      <c r="L568" s="106">
        <v>24664</v>
      </c>
      <c r="M568">
        <v>12986384</v>
      </c>
      <c r="N568" t="s">
        <v>996</v>
      </c>
      <c r="O568" t="s">
        <v>12</v>
      </c>
      <c r="P568" t="s">
        <v>997</v>
      </c>
      <c r="R568" s="109" t="str">
        <f>IF(OR(P568="SB",Q568="SB"),"SB",0)</f>
        <v>SB</v>
      </c>
      <c r="T568" s="110" t="s">
        <v>998</v>
      </c>
      <c r="V568" s="113" t="str">
        <f>IF(AND(I568&gt;=10000,I568&lt;=19900),"Praha",(IF(AND(I568&gt;=25001,I568&lt;=29501),"Středočeský kraj",(IF(AND(I568&gt;=30100,I568&lt;=34972),"Středočeský kraj",(IF(AND(I568&gt;=35002,I568&lt;=36271),"Karlovarský kraj",(IF(AND(I568&gt;=37001,I568&lt;=39201),"Jihočeský kraj",(IF(AND(I568&gt;=39701,I568&lt;=39901),"Jihočeský kraj",(IF(AND(I568&gt;=39301,I568&lt;=39601),"Kraj Vysočina",(IF(AND(I568&gt;=58001,I568&lt;=59501),"Kraj Vysočina",(IF(AND(I568&gt;=67401,I568&lt;=67602),"Kraj Vysočina",(IF(AND(I568&gt;=40001,I568&lt;=44101),"Ústecký kraj",(IF(AND(I568&gt;=46001,I568&lt;=47201),"Liberecký kraj",(IF(AND(I568&gt;=51202,I568&lt;=51401),"Liberecký kraj",(IF(AND(I568&gt;=53002,I568&lt;=53976),"Pardubický kraj",(IF(AND(I568&gt;=56002,I568&lt;=57201),"Pardubický kraj",(IF(AND(I568&gt;=60200,I568&lt;=67201),"Jihomoravský kraj",(IF(AND(I568&gt;=67801,I568&lt;=68501),"Jihomoravský kraj",(IF(AND(I568&gt;=69002,I568&lt;=69801),"Jihomoravský kraj",(IF(AND(I568&gt;=68601,I568&lt;=68801),"Zlínský kraj",(IF(AND(I568&gt;=75501,I568&lt;=76901),"Zlínský kraj",(IF(AND(I568&gt;=70030,I568&lt;=74901),"Moravskoslezský kraj",(IF(AND(I568&gt;=75000,I568&lt;=75368),"Olomoucký kraj",(IF(AND(I568&gt;=77200,I568&lt;=79862),"Olomoucký kraj",(IF(AND(I568&gt;=50011,I568&lt;=50301),"Královéhradecký kraj",(IF(AND(I568&gt;=54301,I568&lt;=54303),"Královéhradecký kraj","0")))))))))))))))))))))))))))))))))))))))))))))))</f>
        <v>Praha</v>
      </c>
      <c r="AB568" t="s">
        <v>998</v>
      </c>
      <c r="AD568" t="s">
        <v>998</v>
      </c>
      <c r="AE568" t="s">
        <v>998</v>
      </c>
      <c r="AF568" t="s">
        <v>998</v>
      </c>
      <c r="AG568" s="107">
        <v>0</v>
      </c>
      <c r="AH568" s="107">
        <v>0</v>
      </c>
      <c r="AI568" s="107">
        <v>0</v>
      </c>
      <c r="AJ568" t="s">
        <v>1012</v>
      </c>
    </row>
    <row r="569" spans="1:37" x14ac:dyDescent="0.45">
      <c r="A569" t="s">
        <v>1268</v>
      </c>
      <c r="B569" t="s">
        <v>3544</v>
      </c>
      <c r="C569" t="s">
        <v>990</v>
      </c>
      <c r="D569" t="s">
        <v>3546</v>
      </c>
      <c r="E569" t="s">
        <v>992</v>
      </c>
      <c r="F569" t="s">
        <v>3547</v>
      </c>
      <c r="G569">
        <v>1717</v>
      </c>
      <c r="H569" t="s">
        <v>1131</v>
      </c>
      <c r="I569">
        <v>15000</v>
      </c>
      <c r="K569" t="s">
        <v>3548</v>
      </c>
      <c r="L569" s="106">
        <v>35262</v>
      </c>
      <c r="M569">
        <v>10164896</v>
      </c>
      <c r="N569" t="s">
        <v>2714</v>
      </c>
      <c r="O569" t="s">
        <v>12</v>
      </c>
      <c r="P569" t="s">
        <v>997</v>
      </c>
      <c r="R569" s="109" t="str">
        <f>IF(OR(P569="SB",Q569="SB"),"SB",0)</f>
        <v>SB</v>
      </c>
      <c r="T569" s="110" t="s">
        <v>998</v>
      </c>
      <c r="V569" s="113" t="str">
        <f>IF(AND(I569&gt;=10000,I569&lt;=19900),"Praha",(IF(AND(I569&gt;=25001,I569&lt;=29501),"Středočeský kraj",(IF(AND(I569&gt;=30100,I569&lt;=34972),"Středočeský kraj",(IF(AND(I569&gt;=35002,I569&lt;=36271),"Karlovarský kraj",(IF(AND(I569&gt;=37001,I569&lt;=39201),"Jihočeský kraj",(IF(AND(I569&gt;=39701,I569&lt;=39901),"Jihočeský kraj",(IF(AND(I569&gt;=39301,I569&lt;=39601),"Kraj Vysočina",(IF(AND(I569&gt;=58001,I569&lt;=59501),"Kraj Vysočina",(IF(AND(I569&gt;=67401,I569&lt;=67602),"Kraj Vysočina",(IF(AND(I569&gt;=40001,I569&lt;=44101),"Ústecký kraj",(IF(AND(I569&gt;=46001,I569&lt;=47201),"Liberecký kraj",(IF(AND(I569&gt;=51202,I569&lt;=51401),"Liberecký kraj",(IF(AND(I569&gt;=53002,I569&lt;=53976),"Pardubický kraj",(IF(AND(I569&gt;=56002,I569&lt;=57201),"Pardubický kraj",(IF(AND(I569&gt;=60200,I569&lt;=67201),"Jihomoravský kraj",(IF(AND(I569&gt;=67801,I569&lt;=68501),"Jihomoravský kraj",(IF(AND(I569&gt;=69002,I569&lt;=69801),"Jihomoravský kraj",(IF(AND(I569&gt;=68601,I569&lt;=68801),"Zlínský kraj",(IF(AND(I569&gt;=75501,I569&lt;=76901),"Zlínský kraj",(IF(AND(I569&gt;=70030,I569&lt;=74901),"Moravskoslezský kraj",(IF(AND(I569&gt;=75000,I569&lt;=75368),"Olomoucký kraj",(IF(AND(I569&gt;=77200,I569&lt;=79862),"Olomoucký kraj",(IF(AND(I569&gt;=50011,I569&lt;=50301),"Královéhradecký kraj",(IF(AND(I569&gt;=54301,I569&lt;=54303),"Královéhradecký kraj","0")))))))))))))))))))))))))))))))))))))))))))))))</f>
        <v>Praha</v>
      </c>
      <c r="AB569" t="s">
        <v>998</v>
      </c>
      <c r="AD569" t="s">
        <v>998</v>
      </c>
      <c r="AE569" t="s">
        <v>998</v>
      </c>
      <c r="AF569" t="s">
        <v>998</v>
      </c>
      <c r="AG569" s="107">
        <v>300</v>
      </c>
      <c r="AH569" s="107">
        <v>0</v>
      </c>
      <c r="AI569" s="107">
        <v>0</v>
      </c>
      <c r="AJ569" t="s">
        <v>999</v>
      </c>
      <c r="AK569" s="106">
        <v>44925</v>
      </c>
    </row>
    <row r="570" spans="1:37" x14ac:dyDescent="0.45">
      <c r="A570" t="s">
        <v>1113</v>
      </c>
      <c r="B570" t="s">
        <v>3544</v>
      </c>
      <c r="C570" t="s">
        <v>990</v>
      </c>
      <c r="D570" t="s">
        <v>3550</v>
      </c>
      <c r="E570" t="s">
        <v>992</v>
      </c>
      <c r="F570" t="s">
        <v>3547</v>
      </c>
      <c r="G570">
        <v>1717</v>
      </c>
      <c r="H570" t="s">
        <v>1131</v>
      </c>
      <c r="I570">
        <v>15000</v>
      </c>
      <c r="K570" t="s">
        <v>3551</v>
      </c>
      <c r="L570" s="106">
        <v>23461</v>
      </c>
      <c r="M570">
        <v>10164694</v>
      </c>
      <c r="N570" t="s">
        <v>2714</v>
      </c>
      <c r="O570" t="s">
        <v>12</v>
      </c>
      <c r="P570" t="s">
        <v>997</v>
      </c>
      <c r="R570" s="109" t="str">
        <f>IF(OR(P570="SB",Q570="SB"),"SB",0)</f>
        <v>SB</v>
      </c>
      <c r="T570" s="110" t="s">
        <v>998</v>
      </c>
      <c r="V570" s="113" t="str">
        <f>IF(AND(I570&gt;=10000,I570&lt;=19900),"Praha",(IF(AND(I570&gt;=25001,I570&lt;=29501),"Středočeský kraj",(IF(AND(I570&gt;=30100,I570&lt;=34972),"Středočeský kraj",(IF(AND(I570&gt;=35002,I570&lt;=36271),"Karlovarský kraj",(IF(AND(I570&gt;=37001,I570&lt;=39201),"Jihočeský kraj",(IF(AND(I570&gt;=39701,I570&lt;=39901),"Jihočeský kraj",(IF(AND(I570&gt;=39301,I570&lt;=39601),"Kraj Vysočina",(IF(AND(I570&gt;=58001,I570&lt;=59501),"Kraj Vysočina",(IF(AND(I570&gt;=67401,I570&lt;=67602),"Kraj Vysočina",(IF(AND(I570&gt;=40001,I570&lt;=44101),"Ústecký kraj",(IF(AND(I570&gt;=46001,I570&lt;=47201),"Liberecký kraj",(IF(AND(I570&gt;=51202,I570&lt;=51401),"Liberecký kraj",(IF(AND(I570&gt;=53002,I570&lt;=53976),"Pardubický kraj",(IF(AND(I570&gt;=56002,I570&lt;=57201),"Pardubický kraj",(IF(AND(I570&gt;=60200,I570&lt;=67201),"Jihomoravský kraj",(IF(AND(I570&gt;=67801,I570&lt;=68501),"Jihomoravský kraj",(IF(AND(I570&gt;=69002,I570&lt;=69801),"Jihomoravský kraj",(IF(AND(I570&gt;=68601,I570&lt;=68801),"Zlínský kraj",(IF(AND(I570&gt;=75501,I570&lt;=76901),"Zlínský kraj",(IF(AND(I570&gt;=70030,I570&lt;=74901),"Moravskoslezský kraj",(IF(AND(I570&gt;=75000,I570&lt;=75368),"Olomoucký kraj",(IF(AND(I570&gt;=77200,I570&lt;=79862),"Olomoucký kraj",(IF(AND(I570&gt;=50011,I570&lt;=50301),"Královéhradecký kraj",(IF(AND(I570&gt;=54301,I570&lt;=54303),"Královéhradecký kraj","0")))))))))))))))))))))))))))))))))))))))))))))))</f>
        <v>Praha</v>
      </c>
      <c r="AB570" t="s">
        <v>998</v>
      </c>
      <c r="AD570" t="s">
        <v>998</v>
      </c>
      <c r="AE570" t="s">
        <v>998</v>
      </c>
      <c r="AF570" t="s">
        <v>998</v>
      </c>
      <c r="AG570" s="107">
        <v>0</v>
      </c>
      <c r="AH570" s="107">
        <v>0</v>
      </c>
      <c r="AI570" s="107">
        <v>0</v>
      </c>
      <c r="AJ570" t="s">
        <v>1012</v>
      </c>
    </row>
    <row r="571" spans="1:37" x14ac:dyDescent="0.45">
      <c r="A571" t="s">
        <v>1026</v>
      </c>
      <c r="B571" t="s">
        <v>3544</v>
      </c>
      <c r="C571" t="s">
        <v>990</v>
      </c>
      <c r="D571" t="s">
        <v>3561</v>
      </c>
      <c r="E571" t="s">
        <v>992</v>
      </c>
      <c r="F571" t="s">
        <v>3547</v>
      </c>
      <c r="G571">
        <v>1717</v>
      </c>
      <c r="H571" t="s">
        <v>1131</v>
      </c>
      <c r="I571">
        <v>15000</v>
      </c>
      <c r="K571" t="s">
        <v>3562</v>
      </c>
      <c r="L571" s="106">
        <v>33690</v>
      </c>
      <c r="M571">
        <v>10163583</v>
      </c>
      <c r="N571" t="s">
        <v>2714</v>
      </c>
      <c r="O571" t="s">
        <v>12</v>
      </c>
      <c r="P571" t="s">
        <v>997</v>
      </c>
      <c r="R571" s="109" t="str">
        <f>IF(OR(P571="SB",Q571="SB"),"SB",0)</f>
        <v>SB</v>
      </c>
      <c r="T571" s="110" t="s">
        <v>998</v>
      </c>
      <c r="V571" s="113" t="str">
        <f>IF(AND(I571&gt;=10000,I571&lt;=19900),"Praha",(IF(AND(I571&gt;=25001,I571&lt;=29501),"Středočeský kraj",(IF(AND(I571&gt;=30100,I571&lt;=34972),"Středočeský kraj",(IF(AND(I571&gt;=35002,I571&lt;=36271),"Karlovarský kraj",(IF(AND(I571&gt;=37001,I571&lt;=39201),"Jihočeský kraj",(IF(AND(I571&gt;=39701,I571&lt;=39901),"Jihočeský kraj",(IF(AND(I571&gt;=39301,I571&lt;=39601),"Kraj Vysočina",(IF(AND(I571&gt;=58001,I571&lt;=59501),"Kraj Vysočina",(IF(AND(I571&gt;=67401,I571&lt;=67602),"Kraj Vysočina",(IF(AND(I571&gt;=40001,I571&lt;=44101),"Ústecký kraj",(IF(AND(I571&gt;=46001,I571&lt;=47201),"Liberecký kraj",(IF(AND(I571&gt;=51202,I571&lt;=51401),"Liberecký kraj",(IF(AND(I571&gt;=53002,I571&lt;=53976),"Pardubický kraj",(IF(AND(I571&gt;=56002,I571&lt;=57201),"Pardubický kraj",(IF(AND(I571&gt;=60200,I571&lt;=67201),"Jihomoravský kraj",(IF(AND(I571&gt;=67801,I571&lt;=68501),"Jihomoravský kraj",(IF(AND(I571&gt;=69002,I571&lt;=69801),"Jihomoravský kraj",(IF(AND(I571&gt;=68601,I571&lt;=68801),"Zlínský kraj",(IF(AND(I571&gt;=75501,I571&lt;=76901),"Zlínský kraj",(IF(AND(I571&gt;=70030,I571&lt;=74901),"Moravskoslezský kraj",(IF(AND(I571&gt;=75000,I571&lt;=75368),"Olomoucký kraj",(IF(AND(I571&gt;=77200,I571&lt;=79862),"Olomoucký kraj",(IF(AND(I571&gt;=50011,I571&lt;=50301),"Královéhradecký kraj",(IF(AND(I571&gt;=54301,I571&lt;=54303),"Královéhradecký kraj","0")))))))))))))))))))))))))))))))))))))))))))))))</f>
        <v>Praha</v>
      </c>
      <c r="AB571" t="s">
        <v>998</v>
      </c>
      <c r="AD571" t="s">
        <v>998</v>
      </c>
      <c r="AE571" t="s">
        <v>998</v>
      </c>
      <c r="AF571" t="s">
        <v>998</v>
      </c>
      <c r="AG571" s="107">
        <v>0</v>
      </c>
      <c r="AH571" s="107">
        <v>0</v>
      </c>
      <c r="AI571" s="107">
        <v>0</v>
      </c>
      <c r="AJ571" t="s">
        <v>1012</v>
      </c>
    </row>
    <row r="572" spans="1:37" x14ac:dyDescent="0.45">
      <c r="A572" t="s">
        <v>1206</v>
      </c>
      <c r="B572" t="s">
        <v>3564</v>
      </c>
      <c r="C572" t="s">
        <v>1002</v>
      </c>
      <c r="D572" t="s">
        <v>3569</v>
      </c>
      <c r="E572" t="s">
        <v>992</v>
      </c>
      <c r="F572" t="s">
        <v>3547</v>
      </c>
      <c r="G572">
        <v>1717</v>
      </c>
      <c r="H572" t="s">
        <v>1131</v>
      </c>
      <c r="I572">
        <v>15000</v>
      </c>
      <c r="K572" t="s">
        <v>3570</v>
      </c>
      <c r="L572" s="106">
        <v>24312</v>
      </c>
      <c r="M572">
        <v>10164795</v>
      </c>
      <c r="N572" t="s">
        <v>2714</v>
      </c>
      <c r="O572" t="s">
        <v>12</v>
      </c>
      <c r="P572" t="s">
        <v>997</v>
      </c>
      <c r="R572" s="109" t="str">
        <f>IF(OR(P572="SB",Q572="SB"),"SB",0)</f>
        <v>SB</v>
      </c>
      <c r="T572" s="110" t="s">
        <v>998</v>
      </c>
      <c r="V572" s="113" t="str">
        <f>IF(AND(I572&gt;=10000,I572&lt;=19900),"Praha",(IF(AND(I572&gt;=25001,I572&lt;=29501),"Středočeský kraj",(IF(AND(I572&gt;=30100,I572&lt;=34972),"Středočeský kraj",(IF(AND(I572&gt;=35002,I572&lt;=36271),"Karlovarský kraj",(IF(AND(I572&gt;=37001,I572&lt;=39201),"Jihočeský kraj",(IF(AND(I572&gt;=39701,I572&lt;=39901),"Jihočeský kraj",(IF(AND(I572&gt;=39301,I572&lt;=39601),"Kraj Vysočina",(IF(AND(I572&gt;=58001,I572&lt;=59501),"Kraj Vysočina",(IF(AND(I572&gt;=67401,I572&lt;=67602),"Kraj Vysočina",(IF(AND(I572&gt;=40001,I572&lt;=44101),"Ústecký kraj",(IF(AND(I572&gt;=46001,I572&lt;=47201),"Liberecký kraj",(IF(AND(I572&gt;=51202,I572&lt;=51401),"Liberecký kraj",(IF(AND(I572&gt;=53002,I572&lt;=53976),"Pardubický kraj",(IF(AND(I572&gt;=56002,I572&lt;=57201),"Pardubický kraj",(IF(AND(I572&gt;=60200,I572&lt;=67201),"Jihomoravský kraj",(IF(AND(I572&gt;=67801,I572&lt;=68501),"Jihomoravský kraj",(IF(AND(I572&gt;=69002,I572&lt;=69801),"Jihomoravský kraj",(IF(AND(I572&gt;=68601,I572&lt;=68801),"Zlínský kraj",(IF(AND(I572&gt;=75501,I572&lt;=76901),"Zlínský kraj",(IF(AND(I572&gt;=70030,I572&lt;=74901),"Moravskoslezský kraj",(IF(AND(I572&gt;=75000,I572&lt;=75368),"Olomoucký kraj",(IF(AND(I572&gt;=77200,I572&lt;=79862),"Olomoucký kraj",(IF(AND(I572&gt;=50011,I572&lt;=50301),"Královéhradecký kraj",(IF(AND(I572&gt;=54301,I572&lt;=54303),"Královéhradecký kraj","0")))))))))))))))))))))))))))))))))))))))))))))))</f>
        <v>Praha</v>
      </c>
      <c r="AB572" t="s">
        <v>998</v>
      </c>
      <c r="AD572" t="s">
        <v>998</v>
      </c>
      <c r="AE572" t="s">
        <v>998</v>
      </c>
      <c r="AF572" t="s">
        <v>998</v>
      </c>
      <c r="AG572" s="107">
        <v>0</v>
      </c>
      <c r="AH572" s="107">
        <v>0</v>
      </c>
      <c r="AI572" s="107">
        <v>0</v>
      </c>
      <c r="AJ572" t="s">
        <v>1012</v>
      </c>
    </row>
    <row r="573" spans="1:37" x14ac:dyDescent="0.45">
      <c r="A573" t="s">
        <v>1026</v>
      </c>
      <c r="B573" t="s">
        <v>3682</v>
      </c>
      <c r="C573" t="s">
        <v>990</v>
      </c>
      <c r="D573" t="s">
        <v>3683</v>
      </c>
      <c r="E573" t="s">
        <v>992</v>
      </c>
      <c r="F573" t="s">
        <v>3684</v>
      </c>
      <c r="G573">
        <v>24</v>
      </c>
      <c r="H573" t="s">
        <v>3685</v>
      </c>
      <c r="I573">
        <v>15000</v>
      </c>
      <c r="K573" t="s">
        <v>3686</v>
      </c>
      <c r="L573" s="106">
        <v>29086</v>
      </c>
      <c r="M573">
        <v>15113819</v>
      </c>
      <c r="N573" t="s">
        <v>3687</v>
      </c>
      <c r="O573" t="s">
        <v>12</v>
      </c>
      <c r="P573" t="s">
        <v>997</v>
      </c>
      <c r="R573" s="109" t="str">
        <f>IF(OR(P573="SB",Q573="SB"),"SB",0)</f>
        <v>SB</v>
      </c>
      <c r="T573" s="110" t="s">
        <v>998</v>
      </c>
      <c r="V573" s="113" t="str">
        <f>IF(AND(I573&gt;=10000,I573&lt;=19900),"Praha",(IF(AND(I573&gt;=25001,I573&lt;=29501),"Středočeský kraj",(IF(AND(I573&gt;=30100,I573&lt;=34972),"Středočeský kraj",(IF(AND(I573&gt;=35002,I573&lt;=36271),"Karlovarský kraj",(IF(AND(I573&gt;=37001,I573&lt;=39201),"Jihočeský kraj",(IF(AND(I573&gt;=39701,I573&lt;=39901),"Jihočeský kraj",(IF(AND(I573&gt;=39301,I573&lt;=39601),"Kraj Vysočina",(IF(AND(I573&gt;=58001,I573&lt;=59501),"Kraj Vysočina",(IF(AND(I573&gt;=67401,I573&lt;=67602),"Kraj Vysočina",(IF(AND(I573&gt;=40001,I573&lt;=44101),"Ústecký kraj",(IF(AND(I573&gt;=46001,I573&lt;=47201),"Liberecký kraj",(IF(AND(I573&gt;=51202,I573&lt;=51401),"Liberecký kraj",(IF(AND(I573&gt;=53002,I573&lt;=53976),"Pardubický kraj",(IF(AND(I573&gt;=56002,I573&lt;=57201),"Pardubický kraj",(IF(AND(I573&gt;=60200,I573&lt;=67201),"Jihomoravský kraj",(IF(AND(I573&gt;=67801,I573&lt;=68501),"Jihomoravský kraj",(IF(AND(I573&gt;=69002,I573&lt;=69801),"Jihomoravský kraj",(IF(AND(I573&gt;=68601,I573&lt;=68801),"Zlínský kraj",(IF(AND(I573&gt;=75501,I573&lt;=76901),"Zlínský kraj",(IF(AND(I573&gt;=70030,I573&lt;=74901),"Moravskoslezský kraj",(IF(AND(I573&gt;=75000,I573&lt;=75368),"Olomoucký kraj",(IF(AND(I573&gt;=77200,I573&lt;=79862),"Olomoucký kraj",(IF(AND(I573&gt;=50011,I573&lt;=50301),"Královéhradecký kraj",(IF(AND(I573&gt;=54301,I573&lt;=54303),"Královéhradecký kraj","0")))))))))))))))))))))))))))))))))))))))))))))))</f>
        <v>Praha</v>
      </c>
      <c r="AB573" t="s">
        <v>998</v>
      </c>
      <c r="AD573" t="s">
        <v>1024</v>
      </c>
      <c r="AE573" t="s">
        <v>1515</v>
      </c>
      <c r="AF573" t="s">
        <v>998</v>
      </c>
      <c r="AG573" s="107">
        <v>0</v>
      </c>
      <c r="AH573" s="107">
        <v>0</v>
      </c>
      <c r="AI573" s="107">
        <v>0</v>
      </c>
      <c r="AJ573" t="s">
        <v>1012</v>
      </c>
    </row>
    <row r="574" spans="1:37" x14ac:dyDescent="0.45">
      <c r="A574" t="s">
        <v>1169</v>
      </c>
      <c r="B574" t="s">
        <v>3724</v>
      </c>
      <c r="C574" t="s">
        <v>990</v>
      </c>
      <c r="D574" t="s">
        <v>3731</v>
      </c>
      <c r="E574" t="s">
        <v>992</v>
      </c>
      <c r="F574" t="s">
        <v>3545</v>
      </c>
      <c r="G574">
        <v>64</v>
      </c>
      <c r="H574" t="s">
        <v>1131</v>
      </c>
      <c r="I574">
        <v>15000</v>
      </c>
      <c r="K574" t="s">
        <v>3732</v>
      </c>
      <c r="L574" s="106">
        <v>37778</v>
      </c>
      <c r="M574">
        <v>13551816</v>
      </c>
      <c r="N574" t="s">
        <v>1900</v>
      </c>
      <c r="O574" t="s">
        <v>1023</v>
      </c>
      <c r="P574" t="s">
        <v>997</v>
      </c>
      <c r="R574" s="109" t="str">
        <f>IF(OR(P574="SB",Q574="SB"),"SB",0)</f>
        <v>SB</v>
      </c>
      <c r="T574" s="110" t="s">
        <v>998</v>
      </c>
      <c r="V574" s="113" t="str">
        <f>IF(AND(I574&gt;=10000,I574&lt;=19900),"Praha",(IF(AND(I574&gt;=25001,I574&lt;=29501),"Středočeský kraj",(IF(AND(I574&gt;=30100,I574&lt;=34972),"Středočeský kraj",(IF(AND(I574&gt;=35002,I574&lt;=36271),"Karlovarský kraj",(IF(AND(I574&gt;=37001,I574&lt;=39201),"Jihočeský kraj",(IF(AND(I574&gt;=39701,I574&lt;=39901),"Jihočeský kraj",(IF(AND(I574&gt;=39301,I574&lt;=39601),"Kraj Vysočina",(IF(AND(I574&gt;=58001,I574&lt;=59501),"Kraj Vysočina",(IF(AND(I574&gt;=67401,I574&lt;=67602),"Kraj Vysočina",(IF(AND(I574&gt;=40001,I574&lt;=44101),"Ústecký kraj",(IF(AND(I574&gt;=46001,I574&lt;=47201),"Liberecký kraj",(IF(AND(I574&gt;=51202,I574&lt;=51401),"Liberecký kraj",(IF(AND(I574&gt;=53002,I574&lt;=53976),"Pardubický kraj",(IF(AND(I574&gt;=56002,I574&lt;=57201),"Pardubický kraj",(IF(AND(I574&gt;=60200,I574&lt;=67201),"Jihomoravský kraj",(IF(AND(I574&gt;=67801,I574&lt;=68501),"Jihomoravský kraj",(IF(AND(I574&gt;=69002,I574&lt;=69801),"Jihomoravský kraj",(IF(AND(I574&gt;=68601,I574&lt;=68801),"Zlínský kraj",(IF(AND(I574&gt;=75501,I574&lt;=76901),"Zlínský kraj",(IF(AND(I574&gt;=70030,I574&lt;=74901),"Moravskoslezský kraj",(IF(AND(I574&gt;=75000,I574&lt;=75368),"Olomoucký kraj",(IF(AND(I574&gt;=77200,I574&lt;=79862),"Olomoucký kraj",(IF(AND(I574&gt;=50011,I574&lt;=50301),"Královéhradecký kraj",(IF(AND(I574&gt;=54301,I574&lt;=54303),"Královéhradecký kraj","0")))))))))))))))))))))))))))))))))))))))))))))))</f>
        <v>Praha</v>
      </c>
      <c r="AB574" t="s">
        <v>998</v>
      </c>
      <c r="AD574" t="s">
        <v>998</v>
      </c>
      <c r="AE574" t="s">
        <v>998</v>
      </c>
      <c r="AF574" t="s">
        <v>998</v>
      </c>
      <c r="AG574" s="107">
        <v>300</v>
      </c>
      <c r="AH574" s="107">
        <v>0</v>
      </c>
      <c r="AI574" s="107">
        <v>0</v>
      </c>
      <c r="AJ574" t="s">
        <v>999</v>
      </c>
      <c r="AK574" s="106">
        <v>44920</v>
      </c>
    </row>
    <row r="575" spans="1:37" x14ac:dyDescent="0.45">
      <c r="A575" t="s">
        <v>1102</v>
      </c>
      <c r="B575" t="s">
        <v>3788</v>
      </c>
      <c r="C575" t="s">
        <v>1002</v>
      </c>
      <c r="D575" t="s">
        <v>3789</v>
      </c>
      <c r="E575" t="s">
        <v>992</v>
      </c>
      <c r="F575" t="s">
        <v>3790</v>
      </c>
      <c r="G575">
        <v>447</v>
      </c>
      <c r="H575" t="s">
        <v>3791</v>
      </c>
      <c r="I575">
        <v>15000</v>
      </c>
      <c r="K575" t="s">
        <v>3792</v>
      </c>
      <c r="L575" s="106">
        <v>28905</v>
      </c>
      <c r="M575">
        <v>12918888</v>
      </c>
      <c r="N575" t="s">
        <v>996</v>
      </c>
      <c r="O575" t="s">
        <v>12</v>
      </c>
      <c r="P575" t="s">
        <v>997</v>
      </c>
      <c r="R575" s="109" t="str">
        <f>IF(OR(P575="SB",Q575="SB"),"SB",0)</f>
        <v>SB</v>
      </c>
      <c r="T575" s="110" t="s">
        <v>998</v>
      </c>
      <c r="V575" s="113" t="str">
        <f>IF(AND(I575&gt;=10000,I575&lt;=19900),"Praha",(IF(AND(I575&gt;=25001,I575&lt;=29501),"Středočeský kraj",(IF(AND(I575&gt;=30100,I575&lt;=34972),"Středočeský kraj",(IF(AND(I575&gt;=35002,I575&lt;=36271),"Karlovarský kraj",(IF(AND(I575&gt;=37001,I575&lt;=39201),"Jihočeský kraj",(IF(AND(I575&gt;=39701,I575&lt;=39901),"Jihočeský kraj",(IF(AND(I575&gt;=39301,I575&lt;=39601),"Kraj Vysočina",(IF(AND(I575&gt;=58001,I575&lt;=59501),"Kraj Vysočina",(IF(AND(I575&gt;=67401,I575&lt;=67602),"Kraj Vysočina",(IF(AND(I575&gt;=40001,I575&lt;=44101),"Ústecký kraj",(IF(AND(I575&gt;=46001,I575&lt;=47201),"Liberecký kraj",(IF(AND(I575&gt;=51202,I575&lt;=51401),"Liberecký kraj",(IF(AND(I575&gt;=53002,I575&lt;=53976),"Pardubický kraj",(IF(AND(I575&gt;=56002,I575&lt;=57201),"Pardubický kraj",(IF(AND(I575&gt;=60200,I575&lt;=67201),"Jihomoravský kraj",(IF(AND(I575&gt;=67801,I575&lt;=68501),"Jihomoravský kraj",(IF(AND(I575&gt;=69002,I575&lt;=69801),"Jihomoravský kraj",(IF(AND(I575&gt;=68601,I575&lt;=68801),"Zlínský kraj",(IF(AND(I575&gt;=75501,I575&lt;=76901),"Zlínský kraj",(IF(AND(I575&gt;=70030,I575&lt;=74901),"Moravskoslezský kraj",(IF(AND(I575&gt;=75000,I575&lt;=75368),"Olomoucký kraj",(IF(AND(I575&gt;=77200,I575&lt;=79862),"Olomoucký kraj",(IF(AND(I575&gt;=50011,I575&lt;=50301),"Královéhradecký kraj",(IF(AND(I575&gt;=54301,I575&lt;=54303),"Královéhradecký kraj","0")))))))))))))))))))))))))))))))))))))))))))))))</f>
        <v>Praha</v>
      </c>
      <c r="AB575" t="s">
        <v>998</v>
      </c>
      <c r="AD575" t="s">
        <v>998</v>
      </c>
      <c r="AE575" t="s">
        <v>998</v>
      </c>
      <c r="AF575" t="s">
        <v>998</v>
      </c>
      <c r="AG575" s="107">
        <v>0</v>
      </c>
      <c r="AH575" s="107">
        <v>0</v>
      </c>
      <c r="AI575" s="107">
        <v>0</v>
      </c>
      <c r="AJ575" t="s">
        <v>1012</v>
      </c>
    </row>
    <row r="576" spans="1:37" x14ac:dyDescent="0.45">
      <c r="A576" t="s">
        <v>1055</v>
      </c>
      <c r="B576" t="s">
        <v>4452</v>
      </c>
      <c r="C576" t="s">
        <v>1002</v>
      </c>
      <c r="D576" t="s">
        <v>4453</v>
      </c>
      <c r="E576" t="s">
        <v>992</v>
      </c>
      <c r="F576" t="s">
        <v>1893</v>
      </c>
      <c r="G576">
        <v>38</v>
      </c>
      <c r="H576" t="s">
        <v>1131</v>
      </c>
      <c r="I576">
        <v>15000</v>
      </c>
      <c r="K576" t="s">
        <v>4454</v>
      </c>
      <c r="L576" s="106">
        <v>27073</v>
      </c>
      <c r="M576">
        <v>12914242</v>
      </c>
      <c r="N576" t="s">
        <v>996</v>
      </c>
      <c r="O576" t="s">
        <v>12</v>
      </c>
      <c r="P576" t="s">
        <v>997</v>
      </c>
      <c r="R576" s="109" t="str">
        <f>IF(OR(P576="SB",Q576="SB"),"SB",0)</f>
        <v>SB</v>
      </c>
      <c r="T576" s="110" t="s">
        <v>998</v>
      </c>
      <c r="V576" s="113" t="str">
        <f>IF(AND(I576&gt;=10000,I576&lt;=19900),"Praha",(IF(AND(I576&gt;=25001,I576&lt;=29501),"Středočeský kraj",(IF(AND(I576&gt;=30100,I576&lt;=34972),"Středočeský kraj",(IF(AND(I576&gt;=35002,I576&lt;=36271),"Karlovarský kraj",(IF(AND(I576&gt;=37001,I576&lt;=39201),"Jihočeský kraj",(IF(AND(I576&gt;=39701,I576&lt;=39901),"Jihočeský kraj",(IF(AND(I576&gt;=39301,I576&lt;=39601),"Kraj Vysočina",(IF(AND(I576&gt;=58001,I576&lt;=59501),"Kraj Vysočina",(IF(AND(I576&gt;=67401,I576&lt;=67602),"Kraj Vysočina",(IF(AND(I576&gt;=40001,I576&lt;=44101),"Ústecký kraj",(IF(AND(I576&gt;=46001,I576&lt;=47201),"Liberecký kraj",(IF(AND(I576&gt;=51202,I576&lt;=51401),"Liberecký kraj",(IF(AND(I576&gt;=53002,I576&lt;=53976),"Pardubický kraj",(IF(AND(I576&gt;=56002,I576&lt;=57201),"Pardubický kraj",(IF(AND(I576&gt;=60200,I576&lt;=67201),"Jihomoravský kraj",(IF(AND(I576&gt;=67801,I576&lt;=68501),"Jihomoravský kraj",(IF(AND(I576&gt;=69002,I576&lt;=69801),"Jihomoravský kraj",(IF(AND(I576&gt;=68601,I576&lt;=68801),"Zlínský kraj",(IF(AND(I576&gt;=75501,I576&lt;=76901),"Zlínský kraj",(IF(AND(I576&gt;=70030,I576&lt;=74901),"Moravskoslezský kraj",(IF(AND(I576&gt;=75000,I576&lt;=75368),"Olomoucký kraj",(IF(AND(I576&gt;=77200,I576&lt;=79862),"Olomoucký kraj",(IF(AND(I576&gt;=50011,I576&lt;=50301),"Královéhradecký kraj",(IF(AND(I576&gt;=54301,I576&lt;=54303),"Královéhradecký kraj","0")))))))))))))))))))))))))))))))))))))))))))))))</f>
        <v>Praha</v>
      </c>
      <c r="AB576" t="s">
        <v>998</v>
      </c>
      <c r="AD576" t="s">
        <v>998</v>
      </c>
      <c r="AE576" t="s">
        <v>998</v>
      </c>
      <c r="AF576" t="s">
        <v>998</v>
      </c>
      <c r="AG576" s="107">
        <v>0</v>
      </c>
      <c r="AH576" s="107">
        <v>0</v>
      </c>
      <c r="AI576" s="107">
        <v>0</v>
      </c>
      <c r="AJ576" t="s">
        <v>1012</v>
      </c>
    </row>
    <row r="577" spans="1:37" x14ac:dyDescent="0.45">
      <c r="A577" t="s">
        <v>1007</v>
      </c>
      <c r="B577" t="s">
        <v>5083</v>
      </c>
      <c r="C577" t="s">
        <v>990</v>
      </c>
      <c r="D577" t="s">
        <v>5096</v>
      </c>
      <c r="E577" t="s">
        <v>992</v>
      </c>
      <c r="F577" t="s">
        <v>5097</v>
      </c>
      <c r="G577">
        <v>905</v>
      </c>
      <c r="H577" t="s">
        <v>1131</v>
      </c>
      <c r="I577">
        <v>15000</v>
      </c>
      <c r="K577" t="s">
        <v>5098</v>
      </c>
      <c r="L577" s="106">
        <v>28502</v>
      </c>
      <c r="M577">
        <v>12980324</v>
      </c>
      <c r="N577" t="s">
        <v>996</v>
      </c>
      <c r="O577" t="s">
        <v>12</v>
      </c>
      <c r="P577" t="s">
        <v>997</v>
      </c>
      <c r="R577" s="109" t="str">
        <f>IF(OR(P577="SB",Q577="SB"),"SB",0)</f>
        <v>SB</v>
      </c>
      <c r="T577" s="110" t="s">
        <v>998</v>
      </c>
      <c r="V577" s="113" t="str">
        <f>IF(AND(I577&gt;=10000,I577&lt;=19900),"Praha",(IF(AND(I577&gt;=25001,I577&lt;=29501),"Středočeský kraj",(IF(AND(I577&gt;=30100,I577&lt;=34972),"Středočeský kraj",(IF(AND(I577&gt;=35002,I577&lt;=36271),"Karlovarský kraj",(IF(AND(I577&gt;=37001,I577&lt;=39201),"Jihočeský kraj",(IF(AND(I577&gt;=39701,I577&lt;=39901),"Jihočeský kraj",(IF(AND(I577&gt;=39301,I577&lt;=39601),"Kraj Vysočina",(IF(AND(I577&gt;=58001,I577&lt;=59501),"Kraj Vysočina",(IF(AND(I577&gt;=67401,I577&lt;=67602),"Kraj Vysočina",(IF(AND(I577&gt;=40001,I577&lt;=44101),"Ústecký kraj",(IF(AND(I577&gt;=46001,I577&lt;=47201),"Liberecký kraj",(IF(AND(I577&gt;=51202,I577&lt;=51401),"Liberecký kraj",(IF(AND(I577&gt;=53002,I577&lt;=53976),"Pardubický kraj",(IF(AND(I577&gt;=56002,I577&lt;=57201),"Pardubický kraj",(IF(AND(I577&gt;=60200,I577&lt;=67201),"Jihomoravský kraj",(IF(AND(I577&gt;=67801,I577&lt;=68501),"Jihomoravský kraj",(IF(AND(I577&gt;=69002,I577&lt;=69801),"Jihomoravský kraj",(IF(AND(I577&gt;=68601,I577&lt;=68801),"Zlínský kraj",(IF(AND(I577&gt;=75501,I577&lt;=76901),"Zlínský kraj",(IF(AND(I577&gt;=70030,I577&lt;=74901),"Moravskoslezský kraj",(IF(AND(I577&gt;=75000,I577&lt;=75368),"Olomoucký kraj",(IF(AND(I577&gt;=77200,I577&lt;=79862),"Olomoucký kraj",(IF(AND(I577&gt;=50011,I577&lt;=50301),"Královéhradecký kraj",(IF(AND(I577&gt;=54301,I577&lt;=54303),"Královéhradecký kraj","0")))))))))))))))))))))))))))))))))))))))))))))))</f>
        <v>Praha</v>
      </c>
      <c r="AB577" t="s">
        <v>998</v>
      </c>
      <c r="AD577" t="s">
        <v>998</v>
      </c>
      <c r="AE577" t="s">
        <v>998</v>
      </c>
      <c r="AF577" t="s">
        <v>998</v>
      </c>
      <c r="AG577" s="107">
        <v>0</v>
      </c>
      <c r="AH577" s="107">
        <v>0</v>
      </c>
      <c r="AI577" s="107">
        <v>0</v>
      </c>
      <c r="AJ577" t="s">
        <v>1012</v>
      </c>
    </row>
    <row r="578" spans="1:37" x14ac:dyDescent="0.45">
      <c r="A578" t="s">
        <v>1187</v>
      </c>
      <c r="B578" t="s">
        <v>5515</v>
      </c>
      <c r="C578" t="s">
        <v>1002</v>
      </c>
      <c r="D578" t="s">
        <v>5516</v>
      </c>
      <c r="E578" t="s">
        <v>992</v>
      </c>
      <c r="F578" t="s">
        <v>5513</v>
      </c>
      <c r="G578">
        <v>57</v>
      </c>
      <c r="H578" t="s">
        <v>1131</v>
      </c>
      <c r="I578">
        <v>15000</v>
      </c>
      <c r="K578" t="s">
        <v>5514</v>
      </c>
      <c r="L578" s="106">
        <v>37294</v>
      </c>
      <c r="M578">
        <v>11018803</v>
      </c>
      <c r="N578" t="s">
        <v>1698</v>
      </c>
      <c r="O578" t="s">
        <v>12</v>
      </c>
      <c r="P578" t="s">
        <v>997</v>
      </c>
      <c r="R578" s="109" t="str">
        <f>IF(OR(P578="SB",Q578="SB"),"SB",0)</f>
        <v>SB</v>
      </c>
      <c r="T578" s="110" t="s">
        <v>998</v>
      </c>
      <c r="V578" s="113" t="str">
        <f>IF(AND(I578&gt;=10000,I578&lt;=19900),"Praha",(IF(AND(I578&gt;=25001,I578&lt;=29501),"Středočeský kraj",(IF(AND(I578&gt;=30100,I578&lt;=34972),"Středočeský kraj",(IF(AND(I578&gt;=35002,I578&lt;=36271),"Karlovarský kraj",(IF(AND(I578&gt;=37001,I578&lt;=39201),"Jihočeský kraj",(IF(AND(I578&gt;=39701,I578&lt;=39901),"Jihočeský kraj",(IF(AND(I578&gt;=39301,I578&lt;=39601),"Kraj Vysočina",(IF(AND(I578&gt;=58001,I578&lt;=59501),"Kraj Vysočina",(IF(AND(I578&gt;=67401,I578&lt;=67602),"Kraj Vysočina",(IF(AND(I578&gt;=40001,I578&lt;=44101),"Ústecký kraj",(IF(AND(I578&gt;=46001,I578&lt;=47201),"Liberecký kraj",(IF(AND(I578&gt;=51202,I578&lt;=51401),"Liberecký kraj",(IF(AND(I578&gt;=53002,I578&lt;=53976),"Pardubický kraj",(IF(AND(I578&gt;=56002,I578&lt;=57201),"Pardubický kraj",(IF(AND(I578&gt;=60200,I578&lt;=67201),"Jihomoravský kraj",(IF(AND(I578&gt;=67801,I578&lt;=68501),"Jihomoravský kraj",(IF(AND(I578&gt;=69002,I578&lt;=69801),"Jihomoravský kraj",(IF(AND(I578&gt;=68601,I578&lt;=68801),"Zlínský kraj",(IF(AND(I578&gt;=75501,I578&lt;=76901),"Zlínský kraj",(IF(AND(I578&gt;=70030,I578&lt;=74901),"Moravskoslezský kraj",(IF(AND(I578&gt;=75000,I578&lt;=75368),"Olomoucký kraj",(IF(AND(I578&gt;=77200,I578&lt;=79862),"Olomoucký kraj",(IF(AND(I578&gt;=50011,I578&lt;=50301),"Královéhradecký kraj",(IF(AND(I578&gt;=54301,I578&lt;=54303),"Královéhradecký kraj","0")))))))))))))))))))))))))))))))))))))))))))))))</f>
        <v>Praha</v>
      </c>
      <c r="AB578" t="s">
        <v>998</v>
      </c>
      <c r="AD578" t="s">
        <v>998</v>
      </c>
      <c r="AE578" t="s">
        <v>998</v>
      </c>
      <c r="AF578" t="s">
        <v>998</v>
      </c>
      <c r="AG578" s="107">
        <v>0</v>
      </c>
      <c r="AH578" s="107">
        <v>0</v>
      </c>
      <c r="AI578" s="107">
        <v>0</v>
      </c>
      <c r="AJ578" t="s">
        <v>1012</v>
      </c>
    </row>
    <row r="579" spans="1:37" x14ac:dyDescent="0.45">
      <c r="A579" t="s">
        <v>1036</v>
      </c>
      <c r="B579" t="s">
        <v>6165</v>
      </c>
      <c r="C579" t="s">
        <v>1002</v>
      </c>
      <c r="D579" t="s">
        <v>6166</v>
      </c>
      <c r="E579" t="s">
        <v>992</v>
      </c>
      <c r="F579" t="s">
        <v>6167</v>
      </c>
      <c r="G579">
        <v>2665</v>
      </c>
      <c r="H579" t="s">
        <v>1131</v>
      </c>
      <c r="I579">
        <v>15000</v>
      </c>
      <c r="K579" t="s">
        <v>6168</v>
      </c>
      <c r="L579" s="106">
        <v>27887</v>
      </c>
      <c r="M579">
        <v>10163785</v>
      </c>
      <c r="N579" t="s">
        <v>2714</v>
      </c>
      <c r="O579" t="s">
        <v>12</v>
      </c>
      <c r="P579" t="s">
        <v>997</v>
      </c>
      <c r="R579" s="109" t="str">
        <f>IF(OR(P579="SB",Q579="SB"),"SB",0)</f>
        <v>SB</v>
      </c>
      <c r="T579" s="110" t="s">
        <v>998</v>
      </c>
      <c r="V579" s="113" t="str">
        <f>IF(AND(I579&gt;=10000,I579&lt;=19900),"Praha",(IF(AND(I579&gt;=25001,I579&lt;=29501),"Středočeský kraj",(IF(AND(I579&gt;=30100,I579&lt;=34972),"Středočeský kraj",(IF(AND(I579&gt;=35002,I579&lt;=36271),"Karlovarský kraj",(IF(AND(I579&gt;=37001,I579&lt;=39201),"Jihočeský kraj",(IF(AND(I579&gt;=39701,I579&lt;=39901),"Jihočeský kraj",(IF(AND(I579&gt;=39301,I579&lt;=39601),"Kraj Vysočina",(IF(AND(I579&gt;=58001,I579&lt;=59501),"Kraj Vysočina",(IF(AND(I579&gt;=67401,I579&lt;=67602),"Kraj Vysočina",(IF(AND(I579&gt;=40001,I579&lt;=44101),"Ústecký kraj",(IF(AND(I579&gt;=46001,I579&lt;=47201),"Liberecký kraj",(IF(AND(I579&gt;=51202,I579&lt;=51401),"Liberecký kraj",(IF(AND(I579&gt;=53002,I579&lt;=53976),"Pardubický kraj",(IF(AND(I579&gt;=56002,I579&lt;=57201),"Pardubický kraj",(IF(AND(I579&gt;=60200,I579&lt;=67201),"Jihomoravský kraj",(IF(AND(I579&gt;=67801,I579&lt;=68501),"Jihomoravský kraj",(IF(AND(I579&gt;=69002,I579&lt;=69801),"Jihomoravský kraj",(IF(AND(I579&gt;=68601,I579&lt;=68801),"Zlínský kraj",(IF(AND(I579&gt;=75501,I579&lt;=76901),"Zlínský kraj",(IF(AND(I579&gt;=70030,I579&lt;=74901),"Moravskoslezský kraj",(IF(AND(I579&gt;=75000,I579&lt;=75368),"Olomoucký kraj",(IF(AND(I579&gt;=77200,I579&lt;=79862),"Olomoucký kraj",(IF(AND(I579&gt;=50011,I579&lt;=50301),"Královéhradecký kraj",(IF(AND(I579&gt;=54301,I579&lt;=54303),"Královéhradecký kraj","0")))))))))))))))))))))))))))))))))))))))))))))))</f>
        <v>Praha</v>
      </c>
      <c r="AB579" t="s">
        <v>998</v>
      </c>
      <c r="AD579" t="s">
        <v>998</v>
      </c>
      <c r="AE579" t="s">
        <v>998</v>
      </c>
      <c r="AF579" t="s">
        <v>998</v>
      </c>
      <c r="AG579" s="107">
        <v>0</v>
      </c>
      <c r="AH579" s="107">
        <v>0</v>
      </c>
      <c r="AI579" s="107">
        <v>0</v>
      </c>
      <c r="AJ579" t="s">
        <v>1012</v>
      </c>
    </row>
    <row r="580" spans="1:37" x14ac:dyDescent="0.45">
      <c r="A580" t="s">
        <v>1187</v>
      </c>
      <c r="B580" t="s">
        <v>6668</v>
      </c>
      <c r="C580" t="s">
        <v>1002</v>
      </c>
      <c r="D580" t="s">
        <v>6669</v>
      </c>
      <c r="E580" t="s">
        <v>992</v>
      </c>
      <c r="F580" t="s">
        <v>6670</v>
      </c>
      <c r="G580">
        <v>16</v>
      </c>
      <c r="H580" t="s">
        <v>12</v>
      </c>
      <c r="I580">
        <v>15000</v>
      </c>
      <c r="K580" t="s">
        <v>6671</v>
      </c>
      <c r="L580" s="106">
        <v>27549</v>
      </c>
      <c r="M580">
        <v>12920508</v>
      </c>
      <c r="N580" t="s">
        <v>996</v>
      </c>
      <c r="O580" t="s">
        <v>12</v>
      </c>
      <c r="P580" t="s">
        <v>997</v>
      </c>
      <c r="R580" s="109" t="str">
        <f>IF(OR(P580="SB",Q580="SB"),"SB",0)</f>
        <v>SB</v>
      </c>
      <c r="T580" s="110" t="s">
        <v>998</v>
      </c>
      <c r="V580" s="113" t="str">
        <f>IF(AND(I580&gt;=10000,I580&lt;=19900),"Praha",(IF(AND(I580&gt;=25001,I580&lt;=29501),"Středočeský kraj",(IF(AND(I580&gt;=30100,I580&lt;=34972),"Středočeský kraj",(IF(AND(I580&gt;=35002,I580&lt;=36271),"Karlovarský kraj",(IF(AND(I580&gt;=37001,I580&lt;=39201),"Jihočeský kraj",(IF(AND(I580&gt;=39701,I580&lt;=39901),"Jihočeský kraj",(IF(AND(I580&gt;=39301,I580&lt;=39601),"Kraj Vysočina",(IF(AND(I580&gt;=58001,I580&lt;=59501),"Kraj Vysočina",(IF(AND(I580&gt;=67401,I580&lt;=67602),"Kraj Vysočina",(IF(AND(I580&gt;=40001,I580&lt;=44101),"Ústecký kraj",(IF(AND(I580&gt;=46001,I580&lt;=47201),"Liberecký kraj",(IF(AND(I580&gt;=51202,I580&lt;=51401),"Liberecký kraj",(IF(AND(I580&gt;=53002,I580&lt;=53976),"Pardubický kraj",(IF(AND(I580&gt;=56002,I580&lt;=57201),"Pardubický kraj",(IF(AND(I580&gt;=60200,I580&lt;=67201),"Jihomoravský kraj",(IF(AND(I580&gt;=67801,I580&lt;=68501),"Jihomoravský kraj",(IF(AND(I580&gt;=69002,I580&lt;=69801),"Jihomoravský kraj",(IF(AND(I580&gt;=68601,I580&lt;=68801),"Zlínský kraj",(IF(AND(I580&gt;=75501,I580&lt;=76901),"Zlínský kraj",(IF(AND(I580&gt;=70030,I580&lt;=74901),"Moravskoslezský kraj",(IF(AND(I580&gt;=75000,I580&lt;=75368),"Olomoucký kraj",(IF(AND(I580&gt;=77200,I580&lt;=79862),"Olomoucký kraj",(IF(AND(I580&gt;=50011,I580&lt;=50301),"Královéhradecký kraj",(IF(AND(I580&gt;=54301,I580&lt;=54303),"Královéhradecký kraj","0")))))))))))))))))))))))))))))))))))))))))))))))</f>
        <v>Praha</v>
      </c>
      <c r="AB580" t="s">
        <v>998</v>
      </c>
      <c r="AD580" t="s">
        <v>998</v>
      </c>
      <c r="AE580" t="s">
        <v>998</v>
      </c>
      <c r="AF580" t="s">
        <v>998</v>
      </c>
      <c r="AG580" s="107">
        <v>0</v>
      </c>
      <c r="AH580" s="107">
        <v>0</v>
      </c>
      <c r="AI580" s="107">
        <v>0</v>
      </c>
      <c r="AJ580" t="s">
        <v>1012</v>
      </c>
    </row>
    <row r="581" spans="1:37" x14ac:dyDescent="0.45">
      <c r="A581" t="s">
        <v>1408</v>
      </c>
      <c r="B581" t="s">
        <v>6804</v>
      </c>
      <c r="C581" t="s">
        <v>1002</v>
      </c>
      <c r="D581" t="s">
        <v>6805</v>
      </c>
      <c r="E581" t="s">
        <v>992</v>
      </c>
      <c r="F581" t="s">
        <v>6803</v>
      </c>
      <c r="G581">
        <v>3299</v>
      </c>
      <c r="H581" t="s">
        <v>1131</v>
      </c>
      <c r="I581">
        <v>15000</v>
      </c>
      <c r="J581">
        <v>604230663</v>
      </c>
      <c r="K581" t="s">
        <v>6806</v>
      </c>
      <c r="L581" s="106">
        <v>27904</v>
      </c>
      <c r="M581">
        <v>15327219</v>
      </c>
      <c r="N581" t="s">
        <v>2373</v>
      </c>
      <c r="O581" t="s">
        <v>1023</v>
      </c>
      <c r="P581" t="s">
        <v>997</v>
      </c>
      <c r="R581" s="109" t="str">
        <f>IF(OR(P581="SB",Q581="SB"),"SB",0)</f>
        <v>SB</v>
      </c>
      <c r="T581" s="110" t="s">
        <v>998</v>
      </c>
      <c r="V581" s="113" t="str">
        <f>IF(AND(I581&gt;=10000,I581&lt;=19900),"Praha",(IF(AND(I581&gt;=25001,I581&lt;=29501),"Středočeský kraj",(IF(AND(I581&gt;=30100,I581&lt;=34972),"Středočeský kraj",(IF(AND(I581&gt;=35002,I581&lt;=36271),"Karlovarský kraj",(IF(AND(I581&gt;=37001,I581&lt;=39201),"Jihočeský kraj",(IF(AND(I581&gt;=39701,I581&lt;=39901),"Jihočeský kraj",(IF(AND(I581&gt;=39301,I581&lt;=39601),"Kraj Vysočina",(IF(AND(I581&gt;=58001,I581&lt;=59501),"Kraj Vysočina",(IF(AND(I581&gt;=67401,I581&lt;=67602),"Kraj Vysočina",(IF(AND(I581&gt;=40001,I581&lt;=44101),"Ústecký kraj",(IF(AND(I581&gt;=46001,I581&lt;=47201),"Liberecký kraj",(IF(AND(I581&gt;=51202,I581&lt;=51401),"Liberecký kraj",(IF(AND(I581&gt;=53002,I581&lt;=53976),"Pardubický kraj",(IF(AND(I581&gt;=56002,I581&lt;=57201),"Pardubický kraj",(IF(AND(I581&gt;=60200,I581&lt;=67201),"Jihomoravský kraj",(IF(AND(I581&gt;=67801,I581&lt;=68501),"Jihomoravský kraj",(IF(AND(I581&gt;=69002,I581&lt;=69801),"Jihomoravský kraj",(IF(AND(I581&gt;=68601,I581&lt;=68801),"Zlínský kraj",(IF(AND(I581&gt;=75501,I581&lt;=76901),"Zlínský kraj",(IF(AND(I581&gt;=70030,I581&lt;=74901),"Moravskoslezský kraj",(IF(AND(I581&gt;=75000,I581&lt;=75368),"Olomoucký kraj",(IF(AND(I581&gt;=77200,I581&lt;=79862),"Olomoucký kraj",(IF(AND(I581&gt;=50011,I581&lt;=50301),"Královéhradecký kraj",(IF(AND(I581&gt;=54301,I581&lt;=54303),"Královéhradecký kraj","0")))))))))))))))))))))))))))))))))))))))))))))))</f>
        <v>Praha</v>
      </c>
      <c r="AB581" t="s">
        <v>998</v>
      </c>
      <c r="AD581" t="s">
        <v>998</v>
      </c>
      <c r="AE581" t="s">
        <v>998</v>
      </c>
      <c r="AF581" t="s">
        <v>998</v>
      </c>
      <c r="AG581" s="107">
        <v>300</v>
      </c>
      <c r="AH581" s="107">
        <v>0</v>
      </c>
      <c r="AI581" s="107">
        <v>0</v>
      </c>
      <c r="AJ581" t="s">
        <v>999</v>
      </c>
      <c r="AK581" s="106">
        <v>44813</v>
      </c>
    </row>
    <row r="582" spans="1:37" x14ac:dyDescent="0.45">
      <c r="A582" t="s">
        <v>1095</v>
      </c>
      <c r="B582" t="s">
        <v>7075</v>
      </c>
      <c r="C582" t="s">
        <v>990</v>
      </c>
      <c r="D582" t="s">
        <v>7076</v>
      </c>
      <c r="E582" t="s">
        <v>992</v>
      </c>
      <c r="F582" t="s">
        <v>7077</v>
      </c>
      <c r="G582">
        <v>785</v>
      </c>
      <c r="H582" t="s">
        <v>1131</v>
      </c>
      <c r="I582">
        <v>15000</v>
      </c>
      <c r="K582" t="s">
        <v>7078</v>
      </c>
      <c r="L582" s="106">
        <v>20027</v>
      </c>
      <c r="M582">
        <v>13029329</v>
      </c>
      <c r="N582" t="s">
        <v>996</v>
      </c>
      <c r="O582" t="s">
        <v>12</v>
      </c>
      <c r="P582" t="s">
        <v>997</v>
      </c>
      <c r="R582" s="109" t="str">
        <f>IF(OR(P582="SB",Q582="SB"),"SB",0)</f>
        <v>SB</v>
      </c>
      <c r="T582" s="110" t="s">
        <v>998</v>
      </c>
      <c r="V582" s="113" t="str">
        <f>IF(AND(I582&gt;=10000,I582&lt;=19900),"Praha",(IF(AND(I582&gt;=25001,I582&lt;=29501),"Středočeský kraj",(IF(AND(I582&gt;=30100,I582&lt;=34972),"Středočeský kraj",(IF(AND(I582&gt;=35002,I582&lt;=36271),"Karlovarský kraj",(IF(AND(I582&gt;=37001,I582&lt;=39201),"Jihočeský kraj",(IF(AND(I582&gt;=39701,I582&lt;=39901),"Jihočeský kraj",(IF(AND(I582&gt;=39301,I582&lt;=39601),"Kraj Vysočina",(IF(AND(I582&gt;=58001,I582&lt;=59501),"Kraj Vysočina",(IF(AND(I582&gt;=67401,I582&lt;=67602),"Kraj Vysočina",(IF(AND(I582&gt;=40001,I582&lt;=44101),"Ústecký kraj",(IF(AND(I582&gt;=46001,I582&lt;=47201),"Liberecký kraj",(IF(AND(I582&gt;=51202,I582&lt;=51401),"Liberecký kraj",(IF(AND(I582&gt;=53002,I582&lt;=53976),"Pardubický kraj",(IF(AND(I582&gt;=56002,I582&lt;=57201),"Pardubický kraj",(IF(AND(I582&gt;=60200,I582&lt;=67201),"Jihomoravský kraj",(IF(AND(I582&gt;=67801,I582&lt;=68501),"Jihomoravský kraj",(IF(AND(I582&gt;=69002,I582&lt;=69801),"Jihomoravský kraj",(IF(AND(I582&gt;=68601,I582&lt;=68801),"Zlínský kraj",(IF(AND(I582&gt;=75501,I582&lt;=76901),"Zlínský kraj",(IF(AND(I582&gt;=70030,I582&lt;=74901),"Moravskoslezský kraj",(IF(AND(I582&gt;=75000,I582&lt;=75368),"Olomoucký kraj",(IF(AND(I582&gt;=77200,I582&lt;=79862),"Olomoucký kraj",(IF(AND(I582&gt;=50011,I582&lt;=50301),"Královéhradecký kraj",(IF(AND(I582&gt;=54301,I582&lt;=54303),"Královéhradecký kraj","0")))))))))))))))))))))))))))))))))))))))))))))))</f>
        <v>Praha</v>
      </c>
      <c r="AB582" t="s">
        <v>998</v>
      </c>
      <c r="AD582" t="s">
        <v>998</v>
      </c>
      <c r="AE582" t="s">
        <v>998</v>
      </c>
      <c r="AF582" t="s">
        <v>998</v>
      </c>
      <c r="AG582" s="107">
        <v>0</v>
      </c>
      <c r="AH582" s="107">
        <v>0</v>
      </c>
      <c r="AI582" s="107">
        <v>0</v>
      </c>
      <c r="AJ582" t="s">
        <v>1012</v>
      </c>
    </row>
    <row r="583" spans="1:37" x14ac:dyDescent="0.45">
      <c r="A583" t="s">
        <v>3325</v>
      </c>
      <c r="B583" t="s">
        <v>7681</v>
      </c>
      <c r="C583" t="s">
        <v>1002</v>
      </c>
      <c r="D583" t="s">
        <v>7682</v>
      </c>
      <c r="E583" t="s">
        <v>992</v>
      </c>
      <c r="F583" t="s">
        <v>7683</v>
      </c>
      <c r="G583">
        <v>248</v>
      </c>
      <c r="H583" t="s">
        <v>1131</v>
      </c>
      <c r="I583">
        <v>15000</v>
      </c>
      <c r="K583" t="s">
        <v>7684</v>
      </c>
      <c r="L583" s="106">
        <v>22510</v>
      </c>
      <c r="M583">
        <v>14644478</v>
      </c>
      <c r="N583" t="s">
        <v>996</v>
      </c>
      <c r="O583" t="s">
        <v>12</v>
      </c>
      <c r="P583" t="s">
        <v>997</v>
      </c>
      <c r="R583" s="109" t="str">
        <f>IF(OR(P583="SB",Q583="SB"),"SB",0)</f>
        <v>SB</v>
      </c>
      <c r="T583" s="110" t="s">
        <v>998</v>
      </c>
      <c r="V583" s="113" t="str">
        <f>IF(AND(I583&gt;=10000,I583&lt;=19900),"Praha",(IF(AND(I583&gt;=25001,I583&lt;=29501),"Středočeský kraj",(IF(AND(I583&gt;=30100,I583&lt;=34972),"Středočeský kraj",(IF(AND(I583&gt;=35002,I583&lt;=36271),"Karlovarský kraj",(IF(AND(I583&gt;=37001,I583&lt;=39201),"Jihočeský kraj",(IF(AND(I583&gt;=39701,I583&lt;=39901),"Jihočeský kraj",(IF(AND(I583&gt;=39301,I583&lt;=39601),"Kraj Vysočina",(IF(AND(I583&gt;=58001,I583&lt;=59501),"Kraj Vysočina",(IF(AND(I583&gt;=67401,I583&lt;=67602),"Kraj Vysočina",(IF(AND(I583&gt;=40001,I583&lt;=44101),"Ústecký kraj",(IF(AND(I583&gt;=46001,I583&lt;=47201),"Liberecký kraj",(IF(AND(I583&gt;=51202,I583&lt;=51401),"Liberecký kraj",(IF(AND(I583&gt;=53002,I583&lt;=53976),"Pardubický kraj",(IF(AND(I583&gt;=56002,I583&lt;=57201),"Pardubický kraj",(IF(AND(I583&gt;=60200,I583&lt;=67201),"Jihomoravský kraj",(IF(AND(I583&gt;=67801,I583&lt;=68501),"Jihomoravský kraj",(IF(AND(I583&gt;=69002,I583&lt;=69801),"Jihomoravský kraj",(IF(AND(I583&gt;=68601,I583&lt;=68801),"Zlínský kraj",(IF(AND(I583&gt;=75501,I583&lt;=76901),"Zlínský kraj",(IF(AND(I583&gt;=70030,I583&lt;=74901),"Moravskoslezský kraj",(IF(AND(I583&gt;=75000,I583&lt;=75368),"Olomoucký kraj",(IF(AND(I583&gt;=77200,I583&lt;=79862),"Olomoucký kraj",(IF(AND(I583&gt;=50011,I583&lt;=50301),"Královéhradecký kraj",(IF(AND(I583&gt;=54301,I583&lt;=54303),"Královéhradecký kraj","0")))))))))))))))))))))))))))))))))))))))))))))))</f>
        <v>Praha</v>
      </c>
      <c r="AB583" t="s">
        <v>998</v>
      </c>
      <c r="AD583" t="s">
        <v>998</v>
      </c>
      <c r="AE583" t="s">
        <v>998</v>
      </c>
      <c r="AF583" t="s">
        <v>998</v>
      </c>
      <c r="AG583" s="107">
        <v>0</v>
      </c>
      <c r="AH583" s="107">
        <v>0</v>
      </c>
      <c r="AI583" s="107">
        <v>0</v>
      </c>
      <c r="AJ583" t="s">
        <v>1012</v>
      </c>
    </row>
    <row r="584" spans="1:37" x14ac:dyDescent="0.45">
      <c r="A584" t="s">
        <v>1164</v>
      </c>
      <c r="B584" t="s">
        <v>7709</v>
      </c>
      <c r="C584" t="s">
        <v>990</v>
      </c>
      <c r="D584" t="s">
        <v>7713</v>
      </c>
      <c r="E584" t="s">
        <v>992</v>
      </c>
      <c r="F584" t="s">
        <v>5649</v>
      </c>
      <c r="G584">
        <v>1062</v>
      </c>
      <c r="H584" t="s">
        <v>1131</v>
      </c>
      <c r="I584">
        <v>15000</v>
      </c>
      <c r="K584" t="s">
        <v>7714</v>
      </c>
      <c r="L584" s="106">
        <v>25672</v>
      </c>
      <c r="M584">
        <v>13007000</v>
      </c>
      <c r="N584" t="s">
        <v>996</v>
      </c>
      <c r="O584" t="s">
        <v>12</v>
      </c>
      <c r="P584" t="s">
        <v>997</v>
      </c>
      <c r="R584" s="109" t="str">
        <f>IF(OR(P584="SB",Q584="SB"),"SB",0)</f>
        <v>SB</v>
      </c>
      <c r="T584" s="110" t="s">
        <v>998</v>
      </c>
      <c r="V584" s="113" t="str">
        <f>IF(AND(I584&gt;=10000,I584&lt;=19900),"Praha",(IF(AND(I584&gt;=25001,I584&lt;=29501),"Středočeský kraj",(IF(AND(I584&gt;=30100,I584&lt;=34972),"Středočeský kraj",(IF(AND(I584&gt;=35002,I584&lt;=36271),"Karlovarský kraj",(IF(AND(I584&gt;=37001,I584&lt;=39201),"Jihočeský kraj",(IF(AND(I584&gt;=39701,I584&lt;=39901),"Jihočeský kraj",(IF(AND(I584&gt;=39301,I584&lt;=39601),"Kraj Vysočina",(IF(AND(I584&gt;=58001,I584&lt;=59501),"Kraj Vysočina",(IF(AND(I584&gt;=67401,I584&lt;=67602),"Kraj Vysočina",(IF(AND(I584&gt;=40001,I584&lt;=44101),"Ústecký kraj",(IF(AND(I584&gt;=46001,I584&lt;=47201),"Liberecký kraj",(IF(AND(I584&gt;=51202,I584&lt;=51401),"Liberecký kraj",(IF(AND(I584&gt;=53002,I584&lt;=53976),"Pardubický kraj",(IF(AND(I584&gt;=56002,I584&lt;=57201),"Pardubický kraj",(IF(AND(I584&gt;=60200,I584&lt;=67201),"Jihomoravský kraj",(IF(AND(I584&gt;=67801,I584&lt;=68501),"Jihomoravský kraj",(IF(AND(I584&gt;=69002,I584&lt;=69801),"Jihomoravský kraj",(IF(AND(I584&gt;=68601,I584&lt;=68801),"Zlínský kraj",(IF(AND(I584&gt;=75501,I584&lt;=76901),"Zlínský kraj",(IF(AND(I584&gt;=70030,I584&lt;=74901),"Moravskoslezský kraj",(IF(AND(I584&gt;=75000,I584&lt;=75368),"Olomoucký kraj",(IF(AND(I584&gt;=77200,I584&lt;=79862),"Olomoucký kraj",(IF(AND(I584&gt;=50011,I584&lt;=50301),"Královéhradecký kraj",(IF(AND(I584&gt;=54301,I584&lt;=54303),"Královéhradecký kraj","0")))))))))))))))))))))))))))))))))))))))))))))))</f>
        <v>Praha</v>
      </c>
      <c r="AB584" t="s">
        <v>998</v>
      </c>
      <c r="AD584" t="s">
        <v>998</v>
      </c>
      <c r="AE584" t="s">
        <v>998</v>
      </c>
      <c r="AF584" t="s">
        <v>998</v>
      </c>
      <c r="AG584" s="107">
        <v>0</v>
      </c>
      <c r="AH584" s="107">
        <v>0</v>
      </c>
      <c r="AI584" s="107">
        <v>0</v>
      </c>
      <c r="AJ584" t="s">
        <v>1012</v>
      </c>
    </row>
    <row r="585" spans="1:37" x14ac:dyDescent="0.45">
      <c r="A585" t="s">
        <v>1156</v>
      </c>
      <c r="B585" t="s">
        <v>7860</v>
      </c>
      <c r="C585" t="s">
        <v>990</v>
      </c>
      <c r="D585" t="s">
        <v>7861</v>
      </c>
      <c r="E585" t="s">
        <v>992</v>
      </c>
      <c r="F585" t="s">
        <v>7862</v>
      </c>
      <c r="G585">
        <v>401</v>
      </c>
      <c r="H585" t="s">
        <v>1131</v>
      </c>
      <c r="I585">
        <v>15000</v>
      </c>
      <c r="J585">
        <v>603722682</v>
      </c>
      <c r="K585" t="s">
        <v>7863</v>
      </c>
      <c r="L585" s="106">
        <v>24657</v>
      </c>
      <c r="M585">
        <v>12969008</v>
      </c>
      <c r="N585" t="s">
        <v>996</v>
      </c>
      <c r="O585" t="s">
        <v>12</v>
      </c>
      <c r="P585" t="s">
        <v>997</v>
      </c>
      <c r="R585" s="109" t="str">
        <f>IF(OR(P585="SB",Q585="SB"),"SB",0)</f>
        <v>SB</v>
      </c>
      <c r="T585" s="110" t="s">
        <v>998</v>
      </c>
      <c r="V585" s="113" t="str">
        <f>IF(AND(I585&gt;=10000,I585&lt;=19900),"Praha",(IF(AND(I585&gt;=25001,I585&lt;=29501),"Středočeský kraj",(IF(AND(I585&gt;=30100,I585&lt;=34972),"Středočeský kraj",(IF(AND(I585&gt;=35002,I585&lt;=36271),"Karlovarský kraj",(IF(AND(I585&gt;=37001,I585&lt;=39201),"Jihočeský kraj",(IF(AND(I585&gt;=39701,I585&lt;=39901),"Jihočeský kraj",(IF(AND(I585&gt;=39301,I585&lt;=39601),"Kraj Vysočina",(IF(AND(I585&gt;=58001,I585&lt;=59501),"Kraj Vysočina",(IF(AND(I585&gt;=67401,I585&lt;=67602),"Kraj Vysočina",(IF(AND(I585&gt;=40001,I585&lt;=44101),"Ústecký kraj",(IF(AND(I585&gt;=46001,I585&lt;=47201),"Liberecký kraj",(IF(AND(I585&gt;=51202,I585&lt;=51401),"Liberecký kraj",(IF(AND(I585&gt;=53002,I585&lt;=53976),"Pardubický kraj",(IF(AND(I585&gt;=56002,I585&lt;=57201),"Pardubický kraj",(IF(AND(I585&gt;=60200,I585&lt;=67201),"Jihomoravský kraj",(IF(AND(I585&gt;=67801,I585&lt;=68501),"Jihomoravský kraj",(IF(AND(I585&gt;=69002,I585&lt;=69801),"Jihomoravský kraj",(IF(AND(I585&gt;=68601,I585&lt;=68801),"Zlínský kraj",(IF(AND(I585&gt;=75501,I585&lt;=76901),"Zlínský kraj",(IF(AND(I585&gt;=70030,I585&lt;=74901),"Moravskoslezský kraj",(IF(AND(I585&gt;=75000,I585&lt;=75368),"Olomoucký kraj",(IF(AND(I585&gt;=77200,I585&lt;=79862),"Olomoucký kraj",(IF(AND(I585&gt;=50011,I585&lt;=50301),"Královéhradecký kraj",(IF(AND(I585&gt;=54301,I585&lt;=54303),"Královéhradecký kraj","0")))))))))))))))))))))))))))))))))))))))))))))))</f>
        <v>Praha</v>
      </c>
      <c r="AB585" t="s">
        <v>998</v>
      </c>
      <c r="AD585" t="s">
        <v>998</v>
      </c>
      <c r="AE585" t="s">
        <v>998</v>
      </c>
      <c r="AF585" t="s">
        <v>998</v>
      </c>
      <c r="AG585" s="107">
        <v>0</v>
      </c>
      <c r="AH585" s="107">
        <v>0</v>
      </c>
      <c r="AI585" s="107">
        <v>0</v>
      </c>
      <c r="AJ585" t="s">
        <v>1012</v>
      </c>
    </row>
    <row r="586" spans="1:37" x14ac:dyDescent="0.45">
      <c r="A586" t="s">
        <v>1264</v>
      </c>
      <c r="B586" t="s">
        <v>7961</v>
      </c>
      <c r="C586" t="s">
        <v>1002</v>
      </c>
      <c r="D586" t="s">
        <v>7962</v>
      </c>
      <c r="E586" t="s">
        <v>992</v>
      </c>
      <c r="F586" t="s">
        <v>1893</v>
      </c>
      <c r="G586">
        <v>1050</v>
      </c>
      <c r="H586" t="s">
        <v>1131</v>
      </c>
      <c r="I586">
        <v>15000</v>
      </c>
      <c r="K586" t="s">
        <v>7963</v>
      </c>
      <c r="L586" s="106">
        <v>28790</v>
      </c>
      <c r="M586">
        <v>13011141</v>
      </c>
      <c r="N586" t="s">
        <v>996</v>
      </c>
      <c r="O586" t="s">
        <v>12</v>
      </c>
      <c r="P586" t="s">
        <v>997</v>
      </c>
      <c r="R586" s="109" t="str">
        <f>IF(OR(P586="SB",Q586="SB"),"SB",0)</f>
        <v>SB</v>
      </c>
      <c r="T586" s="110" t="s">
        <v>998</v>
      </c>
      <c r="V586" s="113" t="str">
        <f>IF(AND(I586&gt;=10000,I586&lt;=19900),"Praha",(IF(AND(I586&gt;=25001,I586&lt;=29501),"Středočeský kraj",(IF(AND(I586&gt;=30100,I586&lt;=34972),"Středočeský kraj",(IF(AND(I586&gt;=35002,I586&lt;=36271),"Karlovarský kraj",(IF(AND(I586&gt;=37001,I586&lt;=39201),"Jihočeský kraj",(IF(AND(I586&gt;=39701,I586&lt;=39901),"Jihočeský kraj",(IF(AND(I586&gt;=39301,I586&lt;=39601),"Kraj Vysočina",(IF(AND(I586&gt;=58001,I586&lt;=59501),"Kraj Vysočina",(IF(AND(I586&gt;=67401,I586&lt;=67602),"Kraj Vysočina",(IF(AND(I586&gt;=40001,I586&lt;=44101),"Ústecký kraj",(IF(AND(I586&gt;=46001,I586&lt;=47201),"Liberecký kraj",(IF(AND(I586&gt;=51202,I586&lt;=51401),"Liberecký kraj",(IF(AND(I586&gt;=53002,I586&lt;=53976),"Pardubický kraj",(IF(AND(I586&gt;=56002,I586&lt;=57201),"Pardubický kraj",(IF(AND(I586&gt;=60200,I586&lt;=67201),"Jihomoravský kraj",(IF(AND(I586&gt;=67801,I586&lt;=68501),"Jihomoravský kraj",(IF(AND(I586&gt;=69002,I586&lt;=69801),"Jihomoravský kraj",(IF(AND(I586&gt;=68601,I586&lt;=68801),"Zlínský kraj",(IF(AND(I586&gt;=75501,I586&lt;=76901),"Zlínský kraj",(IF(AND(I586&gt;=70030,I586&lt;=74901),"Moravskoslezský kraj",(IF(AND(I586&gt;=75000,I586&lt;=75368),"Olomoucký kraj",(IF(AND(I586&gt;=77200,I586&lt;=79862),"Olomoucký kraj",(IF(AND(I586&gt;=50011,I586&lt;=50301),"Královéhradecký kraj",(IF(AND(I586&gt;=54301,I586&lt;=54303),"Královéhradecký kraj","0")))))))))))))))))))))))))))))))))))))))))))))))</f>
        <v>Praha</v>
      </c>
      <c r="AB586" t="s">
        <v>998</v>
      </c>
      <c r="AD586" t="s">
        <v>998</v>
      </c>
      <c r="AE586" t="s">
        <v>998</v>
      </c>
      <c r="AF586" t="s">
        <v>998</v>
      </c>
      <c r="AG586" s="107">
        <v>0</v>
      </c>
      <c r="AH586" s="107">
        <v>0</v>
      </c>
      <c r="AI586" s="107">
        <v>0</v>
      </c>
      <c r="AJ586" t="s">
        <v>1012</v>
      </c>
    </row>
    <row r="587" spans="1:37" x14ac:dyDescent="0.45">
      <c r="A587" t="s">
        <v>1780</v>
      </c>
      <c r="B587" t="s">
        <v>8521</v>
      </c>
      <c r="C587" t="s">
        <v>1002</v>
      </c>
      <c r="D587" t="s">
        <v>8522</v>
      </c>
      <c r="E587" t="s">
        <v>992</v>
      </c>
      <c r="F587" t="s">
        <v>3869</v>
      </c>
      <c r="G587">
        <v>2498</v>
      </c>
      <c r="H587" t="s">
        <v>1131</v>
      </c>
      <c r="I587">
        <v>15000</v>
      </c>
      <c r="K587" t="s">
        <v>8523</v>
      </c>
      <c r="L587" s="106">
        <v>27381</v>
      </c>
      <c r="M587">
        <v>12922427</v>
      </c>
      <c r="N587" t="s">
        <v>996</v>
      </c>
      <c r="O587" t="s">
        <v>12</v>
      </c>
      <c r="P587" t="s">
        <v>997</v>
      </c>
      <c r="R587" s="109" t="str">
        <f>IF(OR(P587="SB",Q587="SB"),"SB",0)</f>
        <v>SB</v>
      </c>
      <c r="T587" s="110" t="s">
        <v>998</v>
      </c>
      <c r="V587" s="113" t="str">
        <f>IF(AND(I587&gt;=10000,I587&lt;=19900),"Praha",(IF(AND(I587&gt;=25001,I587&lt;=29501),"Středočeský kraj",(IF(AND(I587&gt;=30100,I587&lt;=34972),"Středočeský kraj",(IF(AND(I587&gt;=35002,I587&lt;=36271),"Karlovarský kraj",(IF(AND(I587&gt;=37001,I587&lt;=39201),"Jihočeský kraj",(IF(AND(I587&gt;=39701,I587&lt;=39901),"Jihočeský kraj",(IF(AND(I587&gt;=39301,I587&lt;=39601),"Kraj Vysočina",(IF(AND(I587&gt;=58001,I587&lt;=59501),"Kraj Vysočina",(IF(AND(I587&gt;=67401,I587&lt;=67602),"Kraj Vysočina",(IF(AND(I587&gt;=40001,I587&lt;=44101),"Ústecký kraj",(IF(AND(I587&gt;=46001,I587&lt;=47201),"Liberecký kraj",(IF(AND(I587&gt;=51202,I587&lt;=51401),"Liberecký kraj",(IF(AND(I587&gt;=53002,I587&lt;=53976),"Pardubický kraj",(IF(AND(I587&gt;=56002,I587&lt;=57201),"Pardubický kraj",(IF(AND(I587&gt;=60200,I587&lt;=67201),"Jihomoravský kraj",(IF(AND(I587&gt;=67801,I587&lt;=68501),"Jihomoravský kraj",(IF(AND(I587&gt;=69002,I587&lt;=69801),"Jihomoravský kraj",(IF(AND(I587&gt;=68601,I587&lt;=68801),"Zlínský kraj",(IF(AND(I587&gt;=75501,I587&lt;=76901),"Zlínský kraj",(IF(AND(I587&gt;=70030,I587&lt;=74901),"Moravskoslezský kraj",(IF(AND(I587&gt;=75000,I587&lt;=75368),"Olomoucký kraj",(IF(AND(I587&gt;=77200,I587&lt;=79862),"Olomoucký kraj",(IF(AND(I587&gt;=50011,I587&lt;=50301),"Královéhradecký kraj",(IF(AND(I587&gt;=54301,I587&lt;=54303),"Královéhradecký kraj","0")))))))))))))))))))))))))))))))))))))))))))))))</f>
        <v>Praha</v>
      </c>
      <c r="AB587" t="s">
        <v>998</v>
      </c>
      <c r="AD587" t="s">
        <v>998</v>
      </c>
      <c r="AE587" t="s">
        <v>998</v>
      </c>
      <c r="AF587" t="s">
        <v>998</v>
      </c>
      <c r="AG587" s="107">
        <v>0</v>
      </c>
      <c r="AH587" s="107">
        <v>0</v>
      </c>
      <c r="AI587" s="107">
        <v>0</v>
      </c>
      <c r="AJ587" t="s">
        <v>1012</v>
      </c>
    </row>
    <row r="588" spans="1:37" x14ac:dyDescent="0.45">
      <c r="A588" t="s">
        <v>1161</v>
      </c>
      <c r="B588" t="s">
        <v>9038</v>
      </c>
      <c r="C588" t="s">
        <v>990</v>
      </c>
      <c r="D588" t="s">
        <v>9039</v>
      </c>
      <c r="E588" t="s">
        <v>992</v>
      </c>
      <c r="F588" t="s">
        <v>9040</v>
      </c>
      <c r="G588">
        <v>2588</v>
      </c>
      <c r="H588" t="s">
        <v>1131</v>
      </c>
      <c r="I588">
        <v>15000</v>
      </c>
      <c r="K588" t="s">
        <v>9041</v>
      </c>
      <c r="L588" s="106">
        <v>23140</v>
      </c>
      <c r="M588">
        <v>12999926</v>
      </c>
      <c r="N588" t="s">
        <v>996</v>
      </c>
      <c r="O588" t="s">
        <v>12</v>
      </c>
      <c r="P588" t="s">
        <v>997</v>
      </c>
      <c r="R588" s="109" t="str">
        <f>IF(OR(P588="SB",Q588="SB"),"SB",0)</f>
        <v>SB</v>
      </c>
      <c r="T588" s="110" t="s">
        <v>998</v>
      </c>
      <c r="V588" s="113" t="str">
        <f>IF(AND(I588&gt;=10000,I588&lt;=19900),"Praha",(IF(AND(I588&gt;=25001,I588&lt;=29501),"Středočeský kraj",(IF(AND(I588&gt;=30100,I588&lt;=34972),"Středočeský kraj",(IF(AND(I588&gt;=35002,I588&lt;=36271),"Karlovarský kraj",(IF(AND(I588&gt;=37001,I588&lt;=39201),"Jihočeský kraj",(IF(AND(I588&gt;=39701,I588&lt;=39901),"Jihočeský kraj",(IF(AND(I588&gt;=39301,I588&lt;=39601),"Kraj Vysočina",(IF(AND(I588&gt;=58001,I588&lt;=59501),"Kraj Vysočina",(IF(AND(I588&gt;=67401,I588&lt;=67602),"Kraj Vysočina",(IF(AND(I588&gt;=40001,I588&lt;=44101),"Ústecký kraj",(IF(AND(I588&gt;=46001,I588&lt;=47201),"Liberecký kraj",(IF(AND(I588&gt;=51202,I588&lt;=51401),"Liberecký kraj",(IF(AND(I588&gt;=53002,I588&lt;=53976),"Pardubický kraj",(IF(AND(I588&gt;=56002,I588&lt;=57201),"Pardubický kraj",(IF(AND(I588&gt;=60200,I588&lt;=67201),"Jihomoravský kraj",(IF(AND(I588&gt;=67801,I588&lt;=68501),"Jihomoravský kraj",(IF(AND(I588&gt;=69002,I588&lt;=69801),"Jihomoravský kraj",(IF(AND(I588&gt;=68601,I588&lt;=68801),"Zlínský kraj",(IF(AND(I588&gt;=75501,I588&lt;=76901),"Zlínský kraj",(IF(AND(I588&gt;=70030,I588&lt;=74901),"Moravskoslezský kraj",(IF(AND(I588&gt;=75000,I588&lt;=75368),"Olomoucký kraj",(IF(AND(I588&gt;=77200,I588&lt;=79862),"Olomoucký kraj",(IF(AND(I588&gt;=50011,I588&lt;=50301),"Královéhradecký kraj",(IF(AND(I588&gt;=54301,I588&lt;=54303),"Královéhradecký kraj","0")))))))))))))))))))))))))))))))))))))))))))))))</f>
        <v>Praha</v>
      </c>
      <c r="AB588" t="s">
        <v>998</v>
      </c>
      <c r="AD588" t="s">
        <v>998</v>
      </c>
      <c r="AE588" t="s">
        <v>998</v>
      </c>
      <c r="AF588" t="s">
        <v>998</v>
      </c>
      <c r="AG588" s="107">
        <v>0</v>
      </c>
      <c r="AH588" s="107">
        <v>0</v>
      </c>
      <c r="AI588" s="107">
        <v>0</v>
      </c>
      <c r="AJ588" t="s">
        <v>1012</v>
      </c>
    </row>
    <row r="589" spans="1:37" x14ac:dyDescent="0.45">
      <c r="A589" t="s">
        <v>1256</v>
      </c>
      <c r="B589" t="s">
        <v>9339</v>
      </c>
      <c r="C589" t="s">
        <v>1002</v>
      </c>
      <c r="D589" t="s">
        <v>9340</v>
      </c>
      <c r="E589" t="s">
        <v>992</v>
      </c>
      <c r="F589" t="s">
        <v>7683</v>
      </c>
      <c r="G589">
        <v>132</v>
      </c>
      <c r="H589" t="s">
        <v>1131</v>
      </c>
      <c r="I589">
        <v>15000</v>
      </c>
      <c r="J589" s="108">
        <v>604160897</v>
      </c>
      <c r="K589" t="s">
        <v>9341</v>
      </c>
      <c r="L589" s="106">
        <v>42137</v>
      </c>
      <c r="M589">
        <v>13558179</v>
      </c>
      <c r="N589" t="s">
        <v>1698</v>
      </c>
      <c r="O589" t="s">
        <v>12</v>
      </c>
      <c r="P589" t="s">
        <v>997</v>
      </c>
      <c r="R589" s="109" t="str">
        <f>IF(OR(P589="SB",Q589="SB"),"SB",0)</f>
        <v>SB</v>
      </c>
      <c r="T589" s="110" t="s">
        <v>998</v>
      </c>
      <c r="V589" s="113" t="str">
        <f>IF(AND(I589&gt;=10000,I589&lt;=19900),"Praha",(IF(AND(I589&gt;=25001,I589&lt;=29501),"Středočeský kraj",(IF(AND(I589&gt;=30100,I589&lt;=34972),"Středočeský kraj",(IF(AND(I589&gt;=35002,I589&lt;=36271),"Karlovarský kraj",(IF(AND(I589&gt;=37001,I589&lt;=39201),"Jihočeský kraj",(IF(AND(I589&gt;=39701,I589&lt;=39901),"Jihočeský kraj",(IF(AND(I589&gt;=39301,I589&lt;=39601),"Kraj Vysočina",(IF(AND(I589&gt;=58001,I589&lt;=59501),"Kraj Vysočina",(IF(AND(I589&gt;=67401,I589&lt;=67602),"Kraj Vysočina",(IF(AND(I589&gt;=40001,I589&lt;=44101),"Ústecký kraj",(IF(AND(I589&gt;=46001,I589&lt;=47201),"Liberecký kraj",(IF(AND(I589&gt;=51202,I589&lt;=51401),"Liberecký kraj",(IF(AND(I589&gt;=53002,I589&lt;=53976),"Pardubický kraj",(IF(AND(I589&gt;=56002,I589&lt;=57201),"Pardubický kraj",(IF(AND(I589&gt;=60200,I589&lt;=67201),"Jihomoravský kraj",(IF(AND(I589&gt;=67801,I589&lt;=68501),"Jihomoravský kraj",(IF(AND(I589&gt;=69002,I589&lt;=69801),"Jihomoravský kraj",(IF(AND(I589&gt;=68601,I589&lt;=68801),"Zlínský kraj",(IF(AND(I589&gt;=75501,I589&lt;=76901),"Zlínský kraj",(IF(AND(I589&gt;=70030,I589&lt;=74901),"Moravskoslezský kraj",(IF(AND(I589&gt;=75000,I589&lt;=75368),"Olomoucký kraj",(IF(AND(I589&gt;=77200,I589&lt;=79862),"Olomoucký kraj",(IF(AND(I589&gt;=50011,I589&lt;=50301),"Královéhradecký kraj",(IF(AND(I589&gt;=54301,I589&lt;=54303),"Královéhradecký kraj","0")))))))))))))))))))))))))))))))))))))))))))))))</f>
        <v>Praha</v>
      </c>
      <c r="AB589" t="s">
        <v>998</v>
      </c>
      <c r="AD589" t="s">
        <v>998</v>
      </c>
      <c r="AE589" t="s">
        <v>998</v>
      </c>
      <c r="AF589" t="s">
        <v>998</v>
      </c>
      <c r="AG589" s="107">
        <v>300</v>
      </c>
      <c r="AH589" s="107">
        <v>0</v>
      </c>
      <c r="AI589" s="107">
        <v>0</v>
      </c>
      <c r="AJ589" t="s">
        <v>999</v>
      </c>
      <c r="AK589" s="106">
        <v>44921</v>
      </c>
    </row>
    <row r="590" spans="1:37" x14ac:dyDescent="0.45">
      <c r="A590" t="s">
        <v>1468</v>
      </c>
      <c r="B590" t="s">
        <v>9339</v>
      </c>
      <c r="C590" t="s">
        <v>1002</v>
      </c>
      <c r="D590" t="s">
        <v>9342</v>
      </c>
      <c r="E590" t="s">
        <v>992</v>
      </c>
      <c r="F590" t="s">
        <v>7683</v>
      </c>
      <c r="G590">
        <v>132</v>
      </c>
      <c r="H590" t="s">
        <v>1131</v>
      </c>
      <c r="I590">
        <v>15000</v>
      </c>
      <c r="J590" s="108">
        <v>604160897</v>
      </c>
      <c r="K590" t="s">
        <v>9341</v>
      </c>
      <c r="L590" s="106">
        <v>39989</v>
      </c>
      <c r="M590">
        <v>13557977</v>
      </c>
      <c r="N590" t="s">
        <v>1698</v>
      </c>
      <c r="O590" t="s">
        <v>12</v>
      </c>
      <c r="P590" t="s">
        <v>997</v>
      </c>
      <c r="R590" s="109" t="str">
        <f>IF(OR(P590="SB",Q590="SB"),"SB",0)</f>
        <v>SB</v>
      </c>
      <c r="T590" s="110" t="s">
        <v>998</v>
      </c>
      <c r="V590" s="113" t="str">
        <f>IF(AND(I590&gt;=10000,I590&lt;=19900),"Praha",(IF(AND(I590&gt;=25001,I590&lt;=29501),"Středočeský kraj",(IF(AND(I590&gt;=30100,I590&lt;=34972),"Středočeský kraj",(IF(AND(I590&gt;=35002,I590&lt;=36271),"Karlovarský kraj",(IF(AND(I590&gt;=37001,I590&lt;=39201),"Jihočeský kraj",(IF(AND(I590&gt;=39701,I590&lt;=39901),"Jihočeský kraj",(IF(AND(I590&gt;=39301,I590&lt;=39601),"Kraj Vysočina",(IF(AND(I590&gt;=58001,I590&lt;=59501),"Kraj Vysočina",(IF(AND(I590&gt;=67401,I590&lt;=67602),"Kraj Vysočina",(IF(AND(I590&gt;=40001,I590&lt;=44101),"Ústecký kraj",(IF(AND(I590&gt;=46001,I590&lt;=47201),"Liberecký kraj",(IF(AND(I590&gt;=51202,I590&lt;=51401),"Liberecký kraj",(IF(AND(I590&gt;=53002,I590&lt;=53976),"Pardubický kraj",(IF(AND(I590&gt;=56002,I590&lt;=57201),"Pardubický kraj",(IF(AND(I590&gt;=60200,I590&lt;=67201),"Jihomoravský kraj",(IF(AND(I590&gt;=67801,I590&lt;=68501),"Jihomoravský kraj",(IF(AND(I590&gt;=69002,I590&lt;=69801),"Jihomoravský kraj",(IF(AND(I590&gt;=68601,I590&lt;=68801),"Zlínský kraj",(IF(AND(I590&gt;=75501,I590&lt;=76901),"Zlínský kraj",(IF(AND(I590&gt;=70030,I590&lt;=74901),"Moravskoslezský kraj",(IF(AND(I590&gt;=75000,I590&lt;=75368),"Olomoucký kraj",(IF(AND(I590&gt;=77200,I590&lt;=79862),"Olomoucký kraj",(IF(AND(I590&gt;=50011,I590&lt;=50301),"Královéhradecký kraj",(IF(AND(I590&gt;=54301,I590&lt;=54303),"Královéhradecký kraj","0")))))))))))))))))))))))))))))))))))))))))))))))</f>
        <v>Praha</v>
      </c>
      <c r="AB590" t="s">
        <v>998</v>
      </c>
      <c r="AD590" t="s">
        <v>998</v>
      </c>
      <c r="AE590" t="s">
        <v>998</v>
      </c>
      <c r="AF590" t="s">
        <v>998</v>
      </c>
      <c r="AG590" s="107">
        <v>300</v>
      </c>
      <c r="AH590" s="107">
        <v>0</v>
      </c>
      <c r="AI590" s="107">
        <v>0</v>
      </c>
      <c r="AJ590" t="s">
        <v>999</v>
      </c>
      <c r="AK590" s="106">
        <v>44921</v>
      </c>
    </row>
    <row r="591" spans="1:37" x14ac:dyDescent="0.45">
      <c r="A591" t="s">
        <v>1033</v>
      </c>
      <c r="B591" t="s">
        <v>9339</v>
      </c>
      <c r="C591" t="s">
        <v>1002</v>
      </c>
      <c r="D591" t="s">
        <v>9343</v>
      </c>
      <c r="E591" t="s">
        <v>992</v>
      </c>
      <c r="F591" t="s">
        <v>7683</v>
      </c>
      <c r="G591">
        <v>132</v>
      </c>
      <c r="H591" t="s">
        <v>1131</v>
      </c>
      <c r="I591">
        <v>15000</v>
      </c>
      <c r="J591" s="108">
        <v>604160897</v>
      </c>
      <c r="K591" t="s">
        <v>9341</v>
      </c>
      <c r="L591" s="106">
        <v>41316</v>
      </c>
      <c r="M591">
        <v>13558078</v>
      </c>
      <c r="N591" t="s">
        <v>1698</v>
      </c>
      <c r="O591" t="s">
        <v>12</v>
      </c>
      <c r="P591" t="s">
        <v>997</v>
      </c>
      <c r="R591" s="109" t="str">
        <f>IF(OR(P591="SB",Q591="SB"),"SB",0)</f>
        <v>SB</v>
      </c>
      <c r="T591" s="110" t="s">
        <v>998</v>
      </c>
      <c r="V591" s="113" t="str">
        <f>IF(AND(I591&gt;=10000,I591&lt;=19900),"Praha",(IF(AND(I591&gt;=25001,I591&lt;=29501),"Středočeský kraj",(IF(AND(I591&gt;=30100,I591&lt;=34972),"Středočeský kraj",(IF(AND(I591&gt;=35002,I591&lt;=36271),"Karlovarský kraj",(IF(AND(I591&gt;=37001,I591&lt;=39201),"Jihočeský kraj",(IF(AND(I591&gt;=39701,I591&lt;=39901),"Jihočeský kraj",(IF(AND(I591&gt;=39301,I591&lt;=39601),"Kraj Vysočina",(IF(AND(I591&gt;=58001,I591&lt;=59501),"Kraj Vysočina",(IF(AND(I591&gt;=67401,I591&lt;=67602),"Kraj Vysočina",(IF(AND(I591&gt;=40001,I591&lt;=44101),"Ústecký kraj",(IF(AND(I591&gt;=46001,I591&lt;=47201),"Liberecký kraj",(IF(AND(I591&gt;=51202,I591&lt;=51401),"Liberecký kraj",(IF(AND(I591&gt;=53002,I591&lt;=53976),"Pardubický kraj",(IF(AND(I591&gt;=56002,I591&lt;=57201),"Pardubický kraj",(IF(AND(I591&gt;=60200,I591&lt;=67201),"Jihomoravský kraj",(IF(AND(I591&gt;=67801,I591&lt;=68501),"Jihomoravský kraj",(IF(AND(I591&gt;=69002,I591&lt;=69801),"Jihomoravský kraj",(IF(AND(I591&gt;=68601,I591&lt;=68801),"Zlínský kraj",(IF(AND(I591&gt;=75501,I591&lt;=76901),"Zlínský kraj",(IF(AND(I591&gt;=70030,I591&lt;=74901),"Moravskoslezský kraj",(IF(AND(I591&gt;=75000,I591&lt;=75368),"Olomoucký kraj",(IF(AND(I591&gt;=77200,I591&lt;=79862),"Olomoucký kraj",(IF(AND(I591&gt;=50011,I591&lt;=50301),"Královéhradecký kraj",(IF(AND(I591&gt;=54301,I591&lt;=54303),"Královéhradecký kraj","0")))))))))))))))))))))))))))))))))))))))))))))))</f>
        <v>Praha</v>
      </c>
      <c r="AB591" t="s">
        <v>998</v>
      </c>
      <c r="AD591" t="s">
        <v>998</v>
      </c>
      <c r="AE591" t="s">
        <v>998</v>
      </c>
      <c r="AF591" t="s">
        <v>998</v>
      </c>
      <c r="AG591" s="107">
        <v>300</v>
      </c>
      <c r="AH591" s="107">
        <v>0</v>
      </c>
      <c r="AI591" s="107">
        <v>0</v>
      </c>
      <c r="AJ591" t="s">
        <v>999</v>
      </c>
      <c r="AK591" s="106">
        <v>44921</v>
      </c>
    </row>
    <row r="592" spans="1:37" x14ac:dyDescent="0.45">
      <c r="A592" t="s">
        <v>1208</v>
      </c>
      <c r="B592" t="s">
        <v>9480</v>
      </c>
      <c r="C592" t="s">
        <v>1002</v>
      </c>
      <c r="D592" t="s">
        <v>9483</v>
      </c>
      <c r="E592" t="s">
        <v>992</v>
      </c>
      <c r="F592" t="s">
        <v>7862</v>
      </c>
      <c r="G592">
        <v>696</v>
      </c>
      <c r="H592" t="s">
        <v>1131</v>
      </c>
      <c r="I592">
        <v>15000</v>
      </c>
      <c r="K592" t="s">
        <v>9484</v>
      </c>
      <c r="L592" s="106">
        <v>27570</v>
      </c>
      <c r="M592">
        <v>12989519</v>
      </c>
      <c r="N592" t="s">
        <v>996</v>
      </c>
      <c r="O592" t="s">
        <v>12</v>
      </c>
      <c r="P592" t="s">
        <v>997</v>
      </c>
      <c r="R592" s="109" t="str">
        <f>IF(OR(P592="SB",Q592="SB"),"SB",0)</f>
        <v>SB</v>
      </c>
      <c r="T592" s="110" t="s">
        <v>998</v>
      </c>
      <c r="V592" s="113" t="str">
        <f>IF(AND(I592&gt;=10000,I592&lt;=19900),"Praha",(IF(AND(I592&gt;=25001,I592&lt;=29501),"Středočeský kraj",(IF(AND(I592&gt;=30100,I592&lt;=34972),"Středočeský kraj",(IF(AND(I592&gt;=35002,I592&lt;=36271),"Karlovarský kraj",(IF(AND(I592&gt;=37001,I592&lt;=39201),"Jihočeský kraj",(IF(AND(I592&gt;=39701,I592&lt;=39901),"Jihočeský kraj",(IF(AND(I592&gt;=39301,I592&lt;=39601),"Kraj Vysočina",(IF(AND(I592&gt;=58001,I592&lt;=59501),"Kraj Vysočina",(IF(AND(I592&gt;=67401,I592&lt;=67602),"Kraj Vysočina",(IF(AND(I592&gt;=40001,I592&lt;=44101),"Ústecký kraj",(IF(AND(I592&gt;=46001,I592&lt;=47201),"Liberecký kraj",(IF(AND(I592&gt;=51202,I592&lt;=51401),"Liberecký kraj",(IF(AND(I592&gt;=53002,I592&lt;=53976),"Pardubický kraj",(IF(AND(I592&gt;=56002,I592&lt;=57201),"Pardubický kraj",(IF(AND(I592&gt;=60200,I592&lt;=67201),"Jihomoravský kraj",(IF(AND(I592&gt;=67801,I592&lt;=68501),"Jihomoravský kraj",(IF(AND(I592&gt;=69002,I592&lt;=69801),"Jihomoravský kraj",(IF(AND(I592&gt;=68601,I592&lt;=68801),"Zlínský kraj",(IF(AND(I592&gt;=75501,I592&lt;=76901),"Zlínský kraj",(IF(AND(I592&gt;=70030,I592&lt;=74901),"Moravskoslezský kraj",(IF(AND(I592&gt;=75000,I592&lt;=75368),"Olomoucký kraj",(IF(AND(I592&gt;=77200,I592&lt;=79862),"Olomoucký kraj",(IF(AND(I592&gt;=50011,I592&lt;=50301),"Královéhradecký kraj",(IF(AND(I592&gt;=54301,I592&lt;=54303),"Královéhradecký kraj","0")))))))))))))))))))))))))))))))))))))))))))))))</f>
        <v>Praha</v>
      </c>
      <c r="AB592" t="s">
        <v>998</v>
      </c>
      <c r="AD592" t="s">
        <v>998</v>
      </c>
      <c r="AE592" t="s">
        <v>998</v>
      </c>
      <c r="AF592" t="s">
        <v>998</v>
      </c>
      <c r="AG592" s="107">
        <v>0</v>
      </c>
      <c r="AH592" s="107">
        <v>0</v>
      </c>
      <c r="AI592" s="107">
        <v>0</v>
      </c>
      <c r="AJ592" t="s">
        <v>1012</v>
      </c>
    </row>
    <row r="593" spans="1:37" x14ac:dyDescent="0.45">
      <c r="A593" t="s">
        <v>4677</v>
      </c>
      <c r="B593" t="s">
        <v>10109</v>
      </c>
      <c r="C593" t="s">
        <v>1002</v>
      </c>
      <c r="D593" t="s">
        <v>10116</v>
      </c>
      <c r="E593" t="s">
        <v>992</v>
      </c>
      <c r="F593" t="s">
        <v>4174</v>
      </c>
      <c r="G593">
        <v>11</v>
      </c>
      <c r="H593" t="s">
        <v>12</v>
      </c>
      <c r="I593">
        <v>15000</v>
      </c>
      <c r="K593" t="s">
        <v>10117</v>
      </c>
      <c r="L593" s="106">
        <v>26911</v>
      </c>
      <c r="M593">
        <v>12994771</v>
      </c>
      <c r="N593" t="s">
        <v>996</v>
      </c>
      <c r="O593" t="s">
        <v>12</v>
      </c>
      <c r="P593" t="s">
        <v>997</v>
      </c>
      <c r="R593" s="109" t="str">
        <f>IF(OR(P593="SB",Q593="SB"),"SB",0)</f>
        <v>SB</v>
      </c>
      <c r="T593" s="110" t="s">
        <v>998</v>
      </c>
      <c r="V593" s="113" t="str">
        <f>IF(AND(I593&gt;=10000,I593&lt;=19900),"Praha",(IF(AND(I593&gt;=25001,I593&lt;=29501),"Středočeský kraj",(IF(AND(I593&gt;=30100,I593&lt;=34972),"Středočeský kraj",(IF(AND(I593&gt;=35002,I593&lt;=36271),"Karlovarský kraj",(IF(AND(I593&gt;=37001,I593&lt;=39201),"Jihočeský kraj",(IF(AND(I593&gt;=39701,I593&lt;=39901),"Jihočeský kraj",(IF(AND(I593&gt;=39301,I593&lt;=39601),"Kraj Vysočina",(IF(AND(I593&gt;=58001,I593&lt;=59501),"Kraj Vysočina",(IF(AND(I593&gt;=67401,I593&lt;=67602),"Kraj Vysočina",(IF(AND(I593&gt;=40001,I593&lt;=44101),"Ústecký kraj",(IF(AND(I593&gt;=46001,I593&lt;=47201),"Liberecký kraj",(IF(AND(I593&gt;=51202,I593&lt;=51401),"Liberecký kraj",(IF(AND(I593&gt;=53002,I593&lt;=53976),"Pardubický kraj",(IF(AND(I593&gt;=56002,I593&lt;=57201),"Pardubický kraj",(IF(AND(I593&gt;=60200,I593&lt;=67201),"Jihomoravský kraj",(IF(AND(I593&gt;=67801,I593&lt;=68501),"Jihomoravský kraj",(IF(AND(I593&gt;=69002,I593&lt;=69801),"Jihomoravský kraj",(IF(AND(I593&gt;=68601,I593&lt;=68801),"Zlínský kraj",(IF(AND(I593&gt;=75501,I593&lt;=76901),"Zlínský kraj",(IF(AND(I593&gt;=70030,I593&lt;=74901),"Moravskoslezský kraj",(IF(AND(I593&gt;=75000,I593&lt;=75368),"Olomoucký kraj",(IF(AND(I593&gt;=77200,I593&lt;=79862),"Olomoucký kraj",(IF(AND(I593&gt;=50011,I593&lt;=50301),"Královéhradecký kraj",(IF(AND(I593&gt;=54301,I593&lt;=54303),"Královéhradecký kraj","0")))))))))))))))))))))))))))))))))))))))))))))))</f>
        <v>Praha</v>
      </c>
      <c r="AB593" t="s">
        <v>998</v>
      </c>
      <c r="AD593" t="s">
        <v>998</v>
      </c>
      <c r="AE593" t="s">
        <v>998</v>
      </c>
      <c r="AF593" t="s">
        <v>998</v>
      </c>
      <c r="AG593" s="107">
        <v>0</v>
      </c>
      <c r="AH593" s="107">
        <v>0</v>
      </c>
      <c r="AI593" s="107">
        <v>0</v>
      </c>
      <c r="AJ593" t="s">
        <v>1012</v>
      </c>
    </row>
    <row r="594" spans="1:37" x14ac:dyDescent="0.45">
      <c r="A594" t="s">
        <v>1649</v>
      </c>
      <c r="B594" t="s">
        <v>10808</v>
      </c>
      <c r="C594" t="s">
        <v>990</v>
      </c>
      <c r="D594" t="s">
        <v>10809</v>
      </c>
      <c r="E594" t="s">
        <v>992</v>
      </c>
      <c r="F594" t="s">
        <v>10810</v>
      </c>
      <c r="G594">
        <v>36</v>
      </c>
      <c r="H594" t="s">
        <v>1131</v>
      </c>
      <c r="I594">
        <v>15000</v>
      </c>
      <c r="K594" t="s">
        <v>10811</v>
      </c>
      <c r="L594" s="106">
        <v>25436</v>
      </c>
      <c r="M594">
        <v>13029430</v>
      </c>
      <c r="N594" t="s">
        <v>996</v>
      </c>
      <c r="O594" t="s">
        <v>12</v>
      </c>
      <c r="P594" t="s">
        <v>997</v>
      </c>
      <c r="R594" s="109" t="str">
        <f>IF(OR(P594="SB",Q594="SB"),"SB",0)</f>
        <v>SB</v>
      </c>
      <c r="T594" s="110" t="s">
        <v>998</v>
      </c>
      <c r="V594" s="113" t="str">
        <f>IF(AND(I594&gt;=10000,I594&lt;=19900),"Praha",(IF(AND(I594&gt;=25001,I594&lt;=29501),"Středočeský kraj",(IF(AND(I594&gt;=30100,I594&lt;=34972),"Středočeský kraj",(IF(AND(I594&gt;=35002,I594&lt;=36271),"Karlovarský kraj",(IF(AND(I594&gt;=37001,I594&lt;=39201),"Jihočeský kraj",(IF(AND(I594&gt;=39701,I594&lt;=39901),"Jihočeský kraj",(IF(AND(I594&gt;=39301,I594&lt;=39601),"Kraj Vysočina",(IF(AND(I594&gt;=58001,I594&lt;=59501),"Kraj Vysočina",(IF(AND(I594&gt;=67401,I594&lt;=67602),"Kraj Vysočina",(IF(AND(I594&gt;=40001,I594&lt;=44101),"Ústecký kraj",(IF(AND(I594&gt;=46001,I594&lt;=47201),"Liberecký kraj",(IF(AND(I594&gt;=51202,I594&lt;=51401),"Liberecký kraj",(IF(AND(I594&gt;=53002,I594&lt;=53976),"Pardubický kraj",(IF(AND(I594&gt;=56002,I594&lt;=57201),"Pardubický kraj",(IF(AND(I594&gt;=60200,I594&lt;=67201),"Jihomoravský kraj",(IF(AND(I594&gt;=67801,I594&lt;=68501),"Jihomoravský kraj",(IF(AND(I594&gt;=69002,I594&lt;=69801),"Jihomoravský kraj",(IF(AND(I594&gt;=68601,I594&lt;=68801),"Zlínský kraj",(IF(AND(I594&gt;=75501,I594&lt;=76901),"Zlínský kraj",(IF(AND(I594&gt;=70030,I594&lt;=74901),"Moravskoslezský kraj",(IF(AND(I594&gt;=75000,I594&lt;=75368),"Olomoucký kraj",(IF(AND(I594&gt;=77200,I594&lt;=79862),"Olomoucký kraj",(IF(AND(I594&gt;=50011,I594&lt;=50301),"Královéhradecký kraj",(IF(AND(I594&gt;=54301,I594&lt;=54303),"Královéhradecký kraj","0")))))))))))))))))))))))))))))))))))))))))))))))</f>
        <v>Praha</v>
      </c>
      <c r="AB594" t="s">
        <v>998</v>
      </c>
      <c r="AD594" t="s">
        <v>998</v>
      </c>
      <c r="AE594" t="s">
        <v>998</v>
      </c>
      <c r="AF594" t="s">
        <v>998</v>
      </c>
      <c r="AG594" s="107">
        <v>0</v>
      </c>
      <c r="AH594" s="107">
        <v>0</v>
      </c>
      <c r="AI594" s="107">
        <v>0</v>
      </c>
      <c r="AJ594" t="s">
        <v>1012</v>
      </c>
    </row>
    <row r="595" spans="1:37" x14ac:dyDescent="0.45">
      <c r="A595" t="s">
        <v>1055</v>
      </c>
      <c r="B595" t="s">
        <v>11153</v>
      </c>
      <c r="C595" t="s">
        <v>1002</v>
      </c>
      <c r="D595" t="s">
        <v>11154</v>
      </c>
      <c r="E595" t="s">
        <v>992</v>
      </c>
      <c r="F595" t="s">
        <v>11155</v>
      </c>
      <c r="G595">
        <v>2220</v>
      </c>
      <c r="H595" t="s">
        <v>1131</v>
      </c>
      <c r="I595">
        <v>15000</v>
      </c>
      <c r="K595" t="s">
        <v>11156</v>
      </c>
      <c r="L595" s="106">
        <v>25134</v>
      </c>
      <c r="M595">
        <v>13021245</v>
      </c>
      <c r="N595" t="s">
        <v>996</v>
      </c>
      <c r="O595" t="s">
        <v>12</v>
      </c>
      <c r="P595" t="s">
        <v>997</v>
      </c>
      <c r="R595" s="109" t="str">
        <f>IF(OR(P595="SB",Q595="SB"),"SB",0)</f>
        <v>SB</v>
      </c>
      <c r="T595" s="110" t="s">
        <v>998</v>
      </c>
      <c r="V595" s="113" t="str">
        <f>IF(AND(I595&gt;=10000,I595&lt;=19900),"Praha",(IF(AND(I595&gt;=25001,I595&lt;=29501),"Středočeský kraj",(IF(AND(I595&gt;=30100,I595&lt;=34972),"Středočeský kraj",(IF(AND(I595&gt;=35002,I595&lt;=36271),"Karlovarský kraj",(IF(AND(I595&gt;=37001,I595&lt;=39201),"Jihočeský kraj",(IF(AND(I595&gt;=39701,I595&lt;=39901),"Jihočeský kraj",(IF(AND(I595&gt;=39301,I595&lt;=39601),"Kraj Vysočina",(IF(AND(I595&gt;=58001,I595&lt;=59501),"Kraj Vysočina",(IF(AND(I595&gt;=67401,I595&lt;=67602),"Kraj Vysočina",(IF(AND(I595&gt;=40001,I595&lt;=44101),"Ústecký kraj",(IF(AND(I595&gt;=46001,I595&lt;=47201),"Liberecký kraj",(IF(AND(I595&gt;=51202,I595&lt;=51401),"Liberecký kraj",(IF(AND(I595&gt;=53002,I595&lt;=53976),"Pardubický kraj",(IF(AND(I595&gt;=56002,I595&lt;=57201),"Pardubický kraj",(IF(AND(I595&gt;=60200,I595&lt;=67201),"Jihomoravský kraj",(IF(AND(I595&gt;=67801,I595&lt;=68501),"Jihomoravský kraj",(IF(AND(I595&gt;=69002,I595&lt;=69801),"Jihomoravský kraj",(IF(AND(I595&gt;=68601,I595&lt;=68801),"Zlínský kraj",(IF(AND(I595&gt;=75501,I595&lt;=76901),"Zlínský kraj",(IF(AND(I595&gt;=70030,I595&lt;=74901),"Moravskoslezský kraj",(IF(AND(I595&gt;=75000,I595&lt;=75368),"Olomoucký kraj",(IF(AND(I595&gt;=77200,I595&lt;=79862),"Olomoucký kraj",(IF(AND(I595&gt;=50011,I595&lt;=50301),"Královéhradecký kraj",(IF(AND(I595&gt;=54301,I595&lt;=54303),"Královéhradecký kraj","0")))))))))))))))))))))))))))))))))))))))))))))))</f>
        <v>Praha</v>
      </c>
      <c r="AB595" t="s">
        <v>998</v>
      </c>
      <c r="AD595" t="s">
        <v>998</v>
      </c>
      <c r="AE595" t="s">
        <v>998</v>
      </c>
      <c r="AF595" t="s">
        <v>998</v>
      </c>
      <c r="AG595" s="107">
        <v>0</v>
      </c>
      <c r="AH595" s="107">
        <v>0</v>
      </c>
      <c r="AI595" s="107">
        <v>0</v>
      </c>
      <c r="AJ595" t="s">
        <v>1012</v>
      </c>
    </row>
    <row r="596" spans="1:37" x14ac:dyDescent="0.45">
      <c r="A596" t="s">
        <v>1113</v>
      </c>
      <c r="B596" t="s">
        <v>12502</v>
      </c>
      <c r="C596" t="s">
        <v>990</v>
      </c>
      <c r="D596" t="s">
        <v>12503</v>
      </c>
      <c r="E596" t="s">
        <v>992</v>
      </c>
      <c r="F596" t="s">
        <v>4285</v>
      </c>
      <c r="G596">
        <v>1917</v>
      </c>
      <c r="H596" t="s">
        <v>1131</v>
      </c>
      <c r="I596">
        <v>15000</v>
      </c>
      <c r="K596" t="s">
        <v>12504</v>
      </c>
      <c r="L596" s="106">
        <v>28996</v>
      </c>
      <c r="M596">
        <v>13002552</v>
      </c>
      <c r="N596" t="s">
        <v>996</v>
      </c>
      <c r="O596" t="s">
        <v>12</v>
      </c>
      <c r="P596" t="s">
        <v>997</v>
      </c>
      <c r="R596" s="109" t="str">
        <f>IF(OR(P596="SB",Q596="SB"),"SB",0)</f>
        <v>SB</v>
      </c>
      <c r="T596" s="110" t="s">
        <v>998</v>
      </c>
      <c r="V596" s="113" t="str">
        <f>IF(AND(I596&gt;=10000,I596&lt;=19900),"Praha",(IF(AND(I596&gt;=25001,I596&lt;=29501),"Středočeský kraj",(IF(AND(I596&gt;=30100,I596&lt;=34972),"Středočeský kraj",(IF(AND(I596&gt;=35002,I596&lt;=36271),"Karlovarský kraj",(IF(AND(I596&gt;=37001,I596&lt;=39201),"Jihočeský kraj",(IF(AND(I596&gt;=39701,I596&lt;=39901),"Jihočeský kraj",(IF(AND(I596&gt;=39301,I596&lt;=39601),"Kraj Vysočina",(IF(AND(I596&gt;=58001,I596&lt;=59501),"Kraj Vysočina",(IF(AND(I596&gt;=67401,I596&lt;=67602),"Kraj Vysočina",(IF(AND(I596&gt;=40001,I596&lt;=44101),"Ústecký kraj",(IF(AND(I596&gt;=46001,I596&lt;=47201),"Liberecký kraj",(IF(AND(I596&gt;=51202,I596&lt;=51401),"Liberecký kraj",(IF(AND(I596&gt;=53002,I596&lt;=53976),"Pardubický kraj",(IF(AND(I596&gt;=56002,I596&lt;=57201),"Pardubický kraj",(IF(AND(I596&gt;=60200,I596&lt;=67201),"Jihomoravský kraj",(IF(AND(I596&gt;=67801,I596&lt;=68501),"Jihomoravský kraj",(IF(AND(I596&gt;=69002,I596&lt;=69801),"Jihomoravský kraj",(IF(AND(I596&gt;=68601,I596&lt;=68801),"Zlínský kraj",(IF(AND(I596&gt;=75501,I596&lt;=76901),"Zlínský kraj",(IF(AND(I596&gt;=70030,I596&lt;=74901),"Moravskoslezský kraj",(IF(AND(I596&gt;=75000,I596&lt;=75368),"Olomoucký kraj",(IF(AND(I596&gt;=77200,I596&lt;=79862),"Olomoucký kraj",(IF(AND(I596&gt;=50011,I596&lt;=50301),"Královéhradecký kraj",(IF(AND(I596&gt;=54301,I596&lt;=54303),"Královéhradecký kraj","0")))))))))))))))))))))))))))))))))))))))))))))))</f>
        <v>Praha</v>
      </c>
      <c r="AB596" t="s">
        <v>998</v>
      </c>
      <c r="AD596" t="s">
        <v>998</v>
      </c>
      <c r="AE596" t="s">
        <v>998</v>
      </c>
      <c r="AF596" t="s">
        <v>998</v>
      </c>
      <c r="AG596" s="107">
        <v>0</v>
      </c>
      <c r="AH596" s="107">
        <v>0</v>
      </c>
      <c r="AI596" s="107">
        <v>0</v>
      </c>
      <c r="AJ596" t="s">
        <v>1012</v>
      </c>
    </row>
    <row r="597" spans="1:37" x14ac:dyDescent="0.45">
      <c r="A597" t="s">
        <v>1124</v>
      </c>
      <c r="B597" t="s">
        <v>12656</v>
      </c>
      <c r="C597" t="s">
        <v>990</v>
      </c>
      <c r="D597" t="s">
        <v>12659</v>
      </c>
      <c r="E597" t="s">
        <v>992</v>
      </c>
      <c r="F597" t="s">
        <v>12660</v>
      </c>
      <c r="G597">
        <v>2391</v>
      </c>
      <c r="H597" t="s">
        <v>1131</v>
      </c>
      <c r="I597">
        <v>15000</v>
      </c>
      <c r="K597" t="s">
        <v>12661</v>
      </c>
      <c r="L597" s="106">
        <v>26147</v>
      </c>
      <c r="M597">
        <v>12990630</v>
      </c>
      <c r="N597" t="s">
        <v>996</v>
      </c>
      <c r="O597" t="s">
        <v>12</v>
      </c>
      <c r="P597" t="s">
        <v>997</v>
      </c>
      <c r="R597" s="109" t="str">
        <f>IF(OR(P597="SB",Q597="SB"),"SB",0)</f>
        <v>SB</v>
      </c>
      <c r="T597" s="110" t="s">
        <v>998</v>
      </c>
      <c r="V597" s="113" t="str">
        <f>IF(AND(I597&gt;=10000,I597&lt;=19900),"Praha",(IF(AND(I597&gt;=25001,I597&lt;=29501),"Středočeský kraj",(IF(AND(I597&gt;=30100,I597&lt;=34972),"Středočeský kraj",(IF(AND(I597&gt;=35002,I597&lt;=36271),"Karlovarský kraj",(IF(AND(I597&gt;=37001,I597&lt;=39201),"Jihočeský kraj",(IF(AND(I597&gt;=39701,I597&lt;=39901),"Jihočeský kraj",(IF(AND(I597&gt;=39301,I597&lt;=39601),"Kraj Vysočina",(IF(AND(I597&gt;=58001,I597&lt;=59501),"Kraj Vysočina",(IF(AND(I597&gt;=67401,I597&lt;=67602),"Kraj Vysočina",(IF(AND(I597&gt;=40001,I597&lt;=44101),"Ústecký kraj",(IF(AND(I597&gt;=46001,I597&lt;=47201),"Liberecký kraj",(IF(AND(I597&gt;=51202,I597&lt;=51401),"Liberecký kraj",(IF(AND(I597&gt;=53002,I597&lt;=53976),"Pardubický kraj",(IF(AND(I597&gt;=56002,I597&lt;=57201),"Pardubický kraj",(IF(AND(I597&gt;=60200,I597&lt;=67201),"Jihomoravský kraj",(IF(AND(I597&gt;=67801,I597&lt;=68501),"Jihomoravský kraj",(IF(AND(I597&gt;=69002,I597&lt;=69801),"Jihomoravský kraj",(IF(AND(I597&gt;=68601,I597&lt;=68801),"Zlínský kraj",(IF(AND(I597&gt;=75501,I597&lt;=76901),"Zlínský kraj",(IF(AND(I597&gt;=70030,I597&lt;=74901),"Moravskoslezský kraj",(IF(AND(I597&gt;=75000,I597&lt;=75368),"Olomoucký kraj",(IF(AND(I597&gt;=77200,I597&lt;=79862),"Olomoucký kraj",(IF(AND(I597&gt;=50011,I597&lt;=50301),"Královéhradecký kraj",(IF(AND(I597&gt;=54301,I597&lt;=54303),"Královéhradecký kraj","0")))))))))))))))))))))))))))))))))))))))))))))))</f>
        <v>Praha</v>
      </c>
      <c r="AB597" t="s">
        <v>998</v>
      </c>
      <c r="AD597" t="s">
        <v>998</v>
      </c>
      <c r="AE597" t="s">
        <v>998</v>
      </c>
      <c r="AF597" t="s">
        <v>998</v>
      </c>
      <c r="AG597" s="107">
        <v>0</v>
      </c>
      <c r="AH597" s="107">
        <v>0</v>
      </c>
      <c r="AI597" s="107">
        <v>0</v>
      </c>
      <c r="AJ597" t="s">
        <v>1012</v>
      </c>
    </row>
    <row r="598" spans="1:37" x14ac:dyDescent="0.45">
      <c r="A598" t="s">
        <v>1169</v>
      </c>
      <c r="B598" t="s">
        <v>12656</v>
      </c>
      <c r="C598" t="s">
        <v>990</v>
      </c>
      <c r="D598" t="s">
        <v>12664</v>
      </c>
      <c r="E598" t="s">
        <v>992</v>
      </c>
      <c r="F598" t="s">
        <v>12665</v>
      </c>
      <c r="G598">
        <v>464</v>
      </c>
      <c r="H598" t="s">
        <v>1131</v>
      </c>
      <c r="I598">
        <v>15000</v>
      </c>
      <c r="K598" t="s">
        <v>12666</v>
      </c>
      <c r="L598" s="106">
        <v>26741</v>
      </c>
      <c r="M598">
        <v>13009121</v>
      </c>
      <c r="N598" t="s">
        <v>996</v>
      </c>
      <c r="O598" t="s">
        <v>12</v>
      </c>
      <c r="P598" t="s">
        <v>997</v>
      </c>
      <c r="R598" s="109" t="str">
        <f>IF(OR(P598="SB",Q598="SB"),"SB",0)</f>
        <v>SB</v>
      </c>
      <c r="T598" s="110" t="s">
        <v>998</v>
      </c>
      <c r="V598" s="113" t="str">
        <f>IF(AND(I598&gt;=10000,I598&lt;=19900),"Praha",(IF(AND(I598&gt;=25001,I598&lt;=29501),"Středočeský kraj",(IF(AND(I598&gt;=30100,I598&lt;=34972),"Středočeský kraj",(IF(AND(I598&gt;=35002,I598&lt;=36271),"Karlovarský kraj",(IF(AND(I598&gt;=37001,I598&lt;=39201),"Jihočeský kraj",(IF(AND(I598&gt;=39701,I598&lt;=39901),"Jihočeský kraj",(IF(AND(I598&gt;=39301,I598&lt;=39601),"Kraj Vysočina",(IF(AND(I598&gt;=58001,I598&lt;=59501),"Kraj Vysočina",(IF(AND(I598&gt;=67401,I598&lt;=67602),"Kraj Vysočina",(IF(AND(I598&gt;=40001,I598&lt;=44101),"Ústecký kraj",(IF(AND(I598&gt;=46001,I598&lt;=47201),"Liberecký kraj",(IF(AND(I598&gt;=51202,I598&lt;=51401),"Liberecký kraj",(IF(AND(I598&gt;=53002,I598&lt;=53976),"Pardubický kraj",(IF(AND(I598&gt;=56002,I598&lt;=57201),"Pardubický kraj",(IF(AND(I598&gt;=60200,I598&lt;=67201),"Jihomoravský kraj",(IF(AND(I598&gt;=67801,I598&lt;=68501),"Jihomoravský kraj",(IF(AND(I598&gt;=69002,I598&lt;=69801),"Jihomoravský kraj",(IF(AND(I598&gt;=68601,I598&lt;=68801),"Zlínský kraj",(IF(AND(I598&gt;=75501,I598&lt;=76901),"Zlínský kraj",(IF(AND(I598&gt;=70030,I598&lt;=74901),"Moravskoslezský kraj",(IF(AND(I598&gt;=75000,I598&lt;=75368),"Olomoucký kraj",(IF(AND(I598&gt;=77200,I598&lt;=79862),"Olomoucký kraj",(IF(AND(I598&gt;=50011,I598&lt;=50301),"Královéhradecký kraj",(IF(AND(I598&gt;=54301,I598&lt;=54303),"Královéhradecký kraj","0")))))))))))))))))))))))))))))))))))))))))))))))</f>
        <v>Praha</v>
      </c>
      <c r="AB598" t="s">
        <v>998</v>
      </c>
      <c r="AD598" t="s">
        <v>998</v>
      </c>
      <c r="AE598" t="s">
        <v>998</v>
      </c>
      <c r="AF598" t="s">
        <v>998</v>
      </c>
      <c r="AG598" s="107">
        <v>0</v>
      </c>
      <c r="AH598" s="107">
        <v>0</v>
      </c>
      <c r="AI598" s="107">
        <v>0</v>
      </c>
      <c r="AJ598" t="s">
        <v>1012</v>
      </c>
    </row>
    <row r="599" spans="1:37" x14ac:dyDescent="0.45">
      <c r="A599" t="s">
        <v>1174</v>
      </c>
      <c r="B599" t="s">
        <v>14133</v>
      </c>
      <c r="C599" t="s">
        <v>990</v>
      </c>
      <c r="D599" t="s">
        <v>14134</v>
      </c>
      <c r="E599" t="s">
        <v>992</v>
      </c>
      <c r="F599" t="s">
        <v>8179</v>
      </c>
      <c r="G599">
        <v>2068</v>
      </c>
      <c r="H599" t="s">
        <v>1131</v>
      </c>
      <c r="I599">
        <v>15000</v>
      </c>
      <c r="K599" t="s">
        <v>14135</v>
      </c>
      <c r="L599" s="106">
        <v>25716</v>
      </c>
      <c r="M599">
        <v>13055092</v>
      </c>
      <c r="N599" t="s">
        <v>996</v>
      </c>
      <c r="O599" t="s">
        <v>12</v>
      </c>
      <c r="P599" t="s">
        <v>997</v>
      </c>
      <c r="R599" s="109" t="str">
        <f>IF(OR(P599="SB",Q599="SB"),"SB",0)</f>
        <v>SB</v>
      </c>
      <c r="T599" s="110" t="s">
        <v>998</v>
      </c>
      <c r="V599" s="113" t="str">
        <f>IF(AND(I599&gt;=10000,I599&lt;=19900),"Praha",(IF(AND(I599&gt;=25001,I599&lt;=29501),"Středočeský kraj",(IF(AND(I599&gt;=30100,I599&lt;=34972),"Středočeský kraj",(IF(AND(I599&gt;=35002,I599&lt;=36271),"Karlovarský kraj",(IF(AND(I599&gt;=37001,I599&lt;=39201),"Jihočeský kraj",(IF(AND(I599&gt;=39701,I599&lt;=39901),"Jihočeský kraj",(IF(AND(I599&gt;=39301,I599&lt;=39601),"Kraj Vysočina",(IF(AND(I599&gt;=58001,I599&lt;=59501),"Kraj Vysočina",(IF(AND(I599&gt;=67401,I599&lt;=67602),"Kraj Vysočina",(IF(AND(I599&gt;=40001,I599&lt;=44101),"Ústecký kraj",(IF(AND(I599&gt;=46001,I599&lt;=47201),"Liberecký kraj",(IF(AND(I599&gt;=51202,I599&lt;=51401),"Liberecký kraj",(IF(AND(I599&gt;=53002,I599&lt;=53976),"Pardubický kraj",(IF(AND(I599&gt;=56002,I599&lt;=57201),"Pardubický kraj",(IF(AND(I599&gt;=60200,I599&lt;=67201),"Jihomoravský kraj",(IF(AND(I599&gt;=67801,I599&lt;=68501),"Jihomoravský kraj",(IF(AND(I599&gt;=69002,I599&lt;=69801),"Jihomoravský kraj",(IF(AND(I599&gt;=68601,I599&lt;=68801),"Zlínský kraj",(IF(AND(I599&gt;=75501,I599&lt;=76901),"Zlínský kraj",(IF(AND(I599&gt;=70030,I599&lt;=74901),"Moravskoslezský kraj",(IF(AND(I599&gt;=75000,I599&lt;=75368),"Olomoucký kraj",(IF(AND(I599&gt;=77200,I599&lt;=79862),"Olomoucký kraj",(IF(AND(I599&gt;=50011,I599&lt;=50301),"Královéhradecký kraj",(IF(AND(I599&gt;=54301,I599&lt;=54303),"Královéhradecký kraj","0")))))))))))))))))))))))))))))))))))))))))))))))</f>
        <v>Praha</v>
      </c>
      <c r="AB599" t="s">
        <v>998</v>
      </c>
      <c r="AD599" t="s">
        <v>998</v>
      </c>
      <c r="AE599" t="s">
        <v>998</v>
      </c>
      <c r="AF599" t="s">
        <v>998</v>
      </c>
      <c r="AG599" s="107">
        <v>0</v>
      </c>
      <c r="AH599" s="107">
        <v>0</v>
      </c>
      <c r="AI599" s="107">
        <v>0</v>
      </c>
      <c r="AJ599" t="s">
        <v>1012</v>
      </c>
    </row>
    <row r="600" spans="1:37" x14ac:dyDescent="0.45">
      <c r="A600" t="s">
        <v>14744</v>
      </c>
      <c r="B600" t="s">
        <v>14745</v>
      </c>
      <c r="C600" t="s">
        <v>990</v>
      </c>
      <c r="D600" t="s">
        <v>14746</v>
      </c>
      <c r="E600" t="s">
        <v>992</v>
      </c>
      <c r="F600" t="s">
        <v>1440</v>
      </c>
      <c r="G600">
        <v>1300</v>
      </c>
      <c r="H600" t="s">
        <v>1131</v>
      </c>
      <c r="I600">
        <v>15000</v>
      </c>
      <c r="K600" t="s">
        <v>14747</v>
      </c>
      <c r="L600" s="106">
        <v>32637</v>
      </c>
      <c r="M600">
        <v>12916060</v>
      </c>
      <c r="N600" t="s">
        <v>996</v>
      </c>
      <c r="O600" t="s">
        <v>12</v>
      </c>
      <c r="P600" t="s">
        <v>997</v>
      </c>
      <c r="R600" s="109" t="str">
        <f>IF(OR(P600="SB",Q600="SB"),"SB",0)</f>
        <v>SB</v>
      </c>
      <c r="T600" s="110" t="s">
        <v>998</v>
      </c>
      <c r="V600" s="113" t="str">
        <f>IF(AND(I600&gt;=10000,I600&lt;=19900),"Praha",(IF(AND(I600&gt;=25001,I600&lt;=29501),"Středočeský kraj",(IF(AND(I600&gt;=30100,I600&lt;=34972),"Středočeský kraj",(IF(AND(I600&gt;=35002,I600&lt;=36271),"Karlovarský kraj",(IF(AND(I600&gt;=37001,I600&lt;=39201),"Jihočeský kraj",(IF(AND(I600&gt;=39701,I600&lt;=39901),"Jihočeský kraj",(IF(AND(I600&gt;=39301,I600&lt;=39601),"Kraj Vysočina",(IF(AND(I600&gt;=58001,I600&lt;=59501),"Kraj Vysočina",(IF(AND(I600&gt;=67401,I600&lt;=67602),"Kraj Vysočina",(IF(AND(I600&gt;=40001,I600&lt;=44101),"Ústecký kraj",(IF(AND(I600&gt;=46001,I600&lt;=47201),"Liberecký kraj",(IF(AND(I600&gt;=51202,I600&lt;=51401),"Liberecký kraj",(IF(AND(I600&gt;=53002,I600&lt;=53976),"Pardubický kraj",(IF(AND(I600&gt;=56002,I600&lt;=57201),"Pardubický kraj",(IF(AND(I600&gt;=60200,I600&lt;=67201),"Jihomoravský kraj",(IF(AND(I600&gt;=67801,I600&lt;=68501),"Jihomoravský kraj",(IF(AND(I600&gt;=69002,I600&lt;=69801),"Jihomoravský kraj",(IF(AND(I600&gt;=68601,I600&lt;=68801),"Zlínský kraj",(IF(AND(I600&gt;=75501,I600&lt;=76901),"Zlínský kraj",(IF(AND(I600&gt;=70030,I600&lt;=74901),"Moravskoslezský kraj",(IF(AND(I600&gt;=75000,I600&lt;=75368),"Olomoucký kraj",(IF(AND(I600&gt;=77200,I600&lt;=79862),"Olomoucký kraj",(IF(AND(I600&gt;=50011,I600&lt;=50301),"Královéhradecký kraj",(IF(AND(I600&gt;=54301,I600&lt;=54303),"Královéhradecký kraj","0")))))))))))))))))))))))))))))))))))))))))))))))</f>
        <v>Praha</v>
      </c>
      <c r="AB600" t="s">
        <v>998</v>
      </c>
      <c r="AD600" t="s">
        <v>998</v>
      </c>
      <c r="AE600" t="s">
        <v>998</v>
      </c>
      <c r="AF600" t="s">
        <v>998</v>
      </c>
      <c r="AG600" s="107">
        <v>0</v>
      </c>
      <c r="AH600" s="107">
        <v>0</v>
      </c>
      <c r="AI600" s="107">
        <v>0</v>
      </c>
      <c r="AJ600" t="s">
        <v>1012</v>
      </c>
    </row>
    <row r="601" spans="1:37" x14ac:dyDescent="0.45">
      <c r="A601" t="s">
        <v>1199</v>
      </c>
      <c r="B601" t="s">
        <v>3966</v>
      </c>
      <c r="C601" t="s">
        <v>1002</v>
      </c>
      <c r="D601" t="s">
        <v>16098</v>
      </c>
      <c r="E601" t="s">
        <v>992</v>
      </c>
      <c r="F601" t="s">
        <v>1761</v>
      </c>
      <c r="G601">
        <v>4</v>
      </c>
      <c r="H601" t="s">
        <v>1131</v>
      </c>
      <c r="I601">
        <v>15000</v>
      </c>
      <c r="K601" t="s">
        <v>16099</v>
      </c>
      <c r="L601" s="106">
        <v>26975</v>
      </c>
      <c r="M601">
        <v>13019932</v>
      </c>
      <c r="N601" t="s">
        <v>996</v>
      </c>
      <c r="O601" t="s">
        <v>12</v>
      </c>
      <c r="P601" t="s">
        <v>997</v>
      </c>
      <c r="R601" s="109" t="str">
        <f>IF(OR(P601="SB",Q601="SB"),"SB",0)</f>
        <v>SB</v>
      </c>
      <c r="T601" s="110" t="s">
        <v>998</v>
      </c>
      <c r="V601" s="113" t="str">
        <f>IF(AND(I601&gt;=10000,I601&lt;=19900),"Praha",(IF(AND(I601&gt;=25001,I601&lt;=29501),"Středočeský kraj",(IF(AND(I601&gt;=30100,I601&lt;=34972),"Středočeský kraj",(IF(AND(I601&gt;=35002,I601&lt;=36271),"Karlovarský kraj",(IF(AND(I601&gt;=37001,I601&lt;=39201),"Jihočeský kraj",(IF(AND(I601&gt;=39701,I601&lt;=39901),"Jihočeský kraj",(IF(AND(I601&gt;=39301,I601&lt;=39601),"Kraj Vysočina",(IF(AND(I601&gt;=58001,I601&lt;=59501),"Kraj Vysočina",(IF(AND(I601&gt;=67401,I601&lt;=67602),"Kraj Vysočina",(IF(AND(I601&gt;=40001,I601&lt;=44101),"Ústecký kraj",(IF(AND(I601&gt;=46001,I601&lt;=47201),"Liberecký kraj",(IF(AND(I601&gt;=51202,I601&lt;=51401),"Liberecký kraj",(IF(AND(I601&gt;=53002,I601&lt;=53976),"Pardubický kraj",(IF(AND(I601&gt;=56002,I601&lt;=57201),"Pardubický kraj",(IF(AND(I601&gt;=60200,I601&lt;=67201),"Jihomoravský kraj",(IF(AND(I601&gt;=67801,I601&lt;=68501),"Jihomoravský kraj",(IF(AND(I601&gt;=69002,I601&lt;=69801),"Jihomoravský kraj",(IF(AND(I601&gt;=68601,I601&lt;=68801),"Zlínský kraj",(IF(AND(I601&gt;=75501,I601&lt;=76901),"Zlínský kraj",(IF(AND(I601&gt;=70030,I601&lt;=74901),"Moravskoslezský kraj",(IF(AND(I601&gt;=75000,I601&lt;=75368),"Olomoucký kraj",(IF(AND(I601&gt;=77200,I601&lt;=79862),"Olomoucký kraj",(IF(AND(I601&gt;=50011,I601&lt;=50301),"Královéhradecký kraj",(IF(AND(I601&gt;=54301,I601&lt;=54303),"Královéhradecký kraj","0")))))))))))))))))))))))))))))))))))))))))))))))</f>
        <v>Praha</v>
      </c>
      <c r="AB601" t="s">
        <v>998</v>
      </c>
      <c r="AD601" t="s">
        <v>998</v>
      </c>
      <c r="AE601" t="s">
        <v>998</v>
      </c>
      <c r="AF601" t="s">
        <v>998</v>
      </c>
      <c r="AG601" s="107">
        <v>0</v>
      </c>
      <c r="AH601" s="107">
        <v>0</v>
      </c>
      <c r="AI601" s="107">
        <v>0</v>
      </c>
      <c r="AJ601" t="s">
        <v>1012</v>
      </c>
    </row>
    <row r="602" spans="1:37" x14ac:dyDescent="0.45">
      <c r="A602" t="s">
        <v>1161</v>
      </c>
      <c r="B602" t="s">
        <v>16766</v>
      </c>
      <c r="C602" t="s">
        <v>990</v>
      </c>
      <c r="D602" t="s">
        <v>16772</v>
      </c>
      <c r="E602" t="s">
        <v>992</v>
      </c>
      <c r="F602" t="s">
        <v>1771</v>
      </c>
      <c r="G602">
        <v>934</v>
      </c>
      <c r="H602" t="s">
        <v>1131</v>
      </c>
      <c r="I602">
        <v>15000</v>
      </c>
      <c r="K602" t="s">
        <v>16773</v>
      </c>
      <c r="L602" s="106">
        <v>18042</v>
      </c>
      <c r="M602">
        <v>14108756</v>
      </c>
      <c r="N602" t="s">
        <v>1359</v>
      </c>
      <c r="O602" t="s">
        <v>12</v>
      </c>
      <c r="P602" t="s">
        <v>997</v>
      </c>
      <c r="R602" s="109" t="str">
        <f>IF(OR(P602="SB",Q602="SB"),"SB",0)</f>
        <v>SB</v>
      </c>
      <c r="T602" s="110" t="s">
        <v>998</v>
      </c>
      <c r="V602" s="113" t="str">
        <f>IF(AND(I602&gt;=10000,I602&lt;=19900),"Praha",(IF(AND(I602&gt;=25001,I602&lt;=29501),"Středočeský kraj",(IF(AND(I602&gt;=30100,I602&lt;=34972),"Středočeský kraj",(IF(AND(I602&gt;=35002,I602&lt;=36271),"Karlovarský kraj",(IF(AND(I602&gt;=37001,I602&lt;=39201),"Jihočeský kraj",(IF(AND(I602&gt;=39701,I602&lt;=39901),"Jihočeský kraj",(IF(AND(I602&gt;=39301,I602&lt;=39601),"Kraj Vysočina",(IF(AND(I602&gt;=58001,I602&lt;=59501),"Kraj Vysočina",(IF(AND(I602&gt;=67401,I602&lt;=67602),"Kraj Vysočina",(IF(AND(I602&gt;=40001,I602&lt;=44101),"Ústecký kraj",(IF(AND(I602&gt;=46001,I602&lt;=47201),"Liberecký kraj",(IF(AND(I602&gt;=51202,I602&lt;=51401),"Liberecký kraj",(IF(AND(I602&gt;=53002,I602&lt;=53976),"Pardubický kraj",(IF(AND(I602&gt;=56002,I602&lt;=57201),"Pardubický kraj",(IF(AND(I602&gt;=60200,I602&lt;=67201),"Jihomoravský kraj",(IF(AND(I602&gt;=67801,I602&lt;=68501),"Jihomoravský kraj",(IF(AND(I602&gt;=69002,I602&lt;=69801),"Jihomoravský kraj",(IF(AND(I602&gt;=68601,I602&lt;=68801),"Zlínský kraj",(IF(AND(I602&gt;=75501,I602&lt;=76901),"Zlínský kraj",(IF(AND(I602&gt;=70030,I602&lt;=74901),"Moravskoslezský kraj",(IF(AND(I602&gt;=75000,I602&lt;=75368),"Olomoucký kraj",(IF(AND(I602&gt;=77200,I602&lt;=79862),"Olomoucký kraj",(IF(AND(I602&gt;=50011,I602&lt;=50301),"Královéhradecký kraj",(IF(AND(I602&gt;=54301,I602&lt;=54303),"Královéhradecký kraj","0")))))))))))))))))))))))))))))))))))))))))))))))</f>
        <v>Praha</v>
      </c>
      <c r="AB602" t="s">
        <v>998</v>
      </c>
      <c r="AD602" t="s">
        <v>998</v>
      </c>
      <c r="AE602" t="s">
        <v>998</v>
      </c>
      <c r="AF602" t="s">
        <v>998</v>
      </c>
      <c r="AG602" s="107">
        <v>0</v>
      </c>
      <c r="AH602" s="107">
        <v>0</v>
      </c>
      <c r="AI602" s="107">
        <v>0</v>
      </c>
      <c r="AJ602" t="s">
        <v>1012</v>
      </c>
    </row>
    <row r="603" spans="1:37" x14ac:dyDescent="0.45">
      <c r="A603" t="s">
        <v>1189</v>
      </c>
      <c r="B603" t="s">
        <v>16776</v>
      </c>
      <c r="C603" t="s">
        <v>1002</v>
      </c>
      <c r="D603" t="s">
        <v>16777</v>
      </c>
      <c r="E603" t="s">
        <v>992</v>
      </c>
      <c r="F603" t="s">
        <v>1771</v>
      </c>
      <c r="G603">
        <v>934</v>
      </c>
      <c r="H603" t="s">
        <v>1131</v>
      </c>
      <c r="I603">
        <v>15000</v>
      </c>
      <c r="K603" t="s">
        <v>16778</v>
      </c>
      <c r="L603" s="106">
        <v>18328</v>
      </c>
      <c r="M603">
        <v>14108857</v>
      </c>
      <c r="N603" t="s">
        <v>1359</v>
      </c>
      <c r="O603" t="s">
        <v>12</v>
      </c>
      <c r="P603" t="s">
        <v>997</v>
      </c>
      <c r="R603" s="109" t="str">
        <f>IF(OR(P603="SB",Q603="SB"),"SB",0)</f>
        <v>SB</v>
      </c>
      <c r="T603" s="110" t="s">
        <v>998</v>
      </c>
      <c r="V603" s="113" t="str">
        <f>IF(AND(I603&gt;=10000,I603&lt;=19900),"Praha",(IF(AND(I603&gt;=25001,I603&lt;=29501),"Středočeský kraj",(IF(AND(I603&gt;=30100,I603&lt;=34972),"Středočeský kraj",(IF(AND(I603&gt;=35002,I603&lt;=36271),"Karlovarský kraj",(IF(AND(I603&gt;=37001,I603&lt;=39201),"Jihočeský kraj",(IF(AND(I603&gt;=39701,I603&lt;=39901),"Jihočeský kraj",(IF(AND(I603&gt;=39301,I603&lt;=39601),"Kraj Vysočina",(IF(AND(I603&gt;=58001,I603&lt;=59501),"Kraj Vysočina",(IF(AND(I603&gt;=67401,I603&lt;=67602),"Kraj Vysočina",(IF(AND(I603&gt;=40001,I603&lt;=44101),"Ústecký kraj",(IF(AND(I603&gt;=46001,I603&lt;=47201),"Liberecký kraj",(IF(AND(I603&gt;=51202,I603&lt;=51401),"Liberecký kraj",(IF(AND(I603&gt;=53002,I603&lt;=53976),"Pardubický kraj",(IF(AND(I603&gt;=56002,I603&lt;=57201),"Pardubický kraj",(IF(AND(I603&gt;=60200,I603&lt;=67201),"Jihomoravský kraj",(IF(AND(I603&gt;=67801,I603&lt;=68501),"Jihomoravský kraj",(IF(AND(I603&gt;=69002,I603&lt;=69801),"Jihomoravský kraj",(IF(AND(I603&gt;=68601,I603&lt;=68801),"Zlínský kraj",(IF(AND(I603&gt;=75501,I603&lt;=76901),"Zlínský kraj",(IF(AND(I603&gt;=70030,I603&lt;=74901),"Moravskoslezský kraj",(IF(AND(I603&gt;=75000,I603&lt;=75368),"Olomoucký kraj",(IF(AND(I603&gt;=77200,I603&lt;=79862),"Olomoucký kraj",(IF(AND(I603&gt;=50011,I603&lt;=50301),"Královéhradecký kraj",(IF(AND(I603&gt;=54301,I603&lt;=54303),"Královéhradecký kraj","0")))))))))))))))))))))))))))))))))))))))))))))))</f>
        <v>Praha</v>
      </c>
      <c r="AB603" t="s">
        <v>998</v>
      </c>
      <c r="AD603" t="s">
        <v>998</v>
      </c>
      <c r="AE603" t="s">
        <v>998</v>
      </c>
      <c r="AF603" t="s">
        <v>998</v>
      </c>
      <c r="AG603" s="107">
        <v>0</v>
      </c>
      <c r="AH603" s="107">
        <v>0</v>
      </c>
      <c r="AI603" s="107">
        <v>0</v>
      </c>
      <c r="AJ603" t="s">
        <v>1012</v>
      </c>
    </row>
    <row r="604" spans="1:37" x14ac:dyDescent="0.45">
      <c r="A604" t="s">
        <v>1687</v>
      </c>
      <c r="B604" t="s">
        <v>16845</v>
      </c>
      <c r="C604" t="s">
        <v>1002</v>
      </c>
      <c r="D604" t="s">
        <v>16846</v>
      </c>
      <c r="E604" t="s">
        <v>992</v>
      </c>
      <c r="F604" t="s">
        <v>16847</v>
      </c>
      <c r="G604">
        <v>4583</v>
      </c>
      <c r="H604" t="s">
        <v>12</v>
      </c>
      <c r="I604">
        <v>15000</v>
      </c>
      <c r="K604" t="s">
        <v>16848</v>
      </c>
      <c r="L604" s="106">
        <v>27925</v>
      </c>
      <c r="M604">
        <v>13037615</v>
      </c>
      <c r="N604" t="s">
        <v>996</v>
      </c>
      <c r="O604" t="s">
        <v>12</v>
      </c>
      <c r="P604" t="s">
        <v>997</v>
      </c>
      <c r="R604" s="109" t="str">
        <f>IF(OR(P604="SB",Q604="SB"),"SB",0)</f>
        <v>SB</v>
      </c>
      <c r="T604" s="110" t="s">
        <v>998</v>
      </c>
      <c r="V604" s="113" t="str">
        <f>IF(AND(I604&gt;=10000,I604&lt;=19900),"Praha",(IF(AND(I604&gt;=25001,I604&lt;=29501),"Středočeský kraj",(IF(AND(I604&gt;=30100,I604&lt;=34972),"Středočeský kraj",(IF(AND(I604&gt;=35002,I604&lt;=36271),"Karlovarský kraj",(IF(AND(I604&gt;=37001,I604&lt;=39201),"Jihočeský kraj",(IF(AND(I604&gt;=39701,I604&lt;=39901),"Jihočeský kraj",(IF(AND(I604&gt;=39301,I604&lt;=39601),"Kraj Vysočina",(IF(AND(I604&gt;=58001,I604&lt;=59501),"Kraj Vysočina",(IF(AND(I604&gt;=67401,I604&lt;=67602),"Kraj Vysočina",(IF(AND(I604&gt;=40001,I604&lt;=44101),"Ústecký kraj",(IF(AND(I604&gt;=46001,I604&lt;=47201),"Liberecký kraj",(IF(AND(I604&gt;=51202,I604&lt;=51401),"Liberecký kraj",(IF(AND(I604&gt;=53002,I604&lt;=53976),"Pardubický kraj",(IF(AND(I604&gt;=56002,I604&lt;=57201),"Pardubický kraj",(IF(AND(I604&gt;=60200,I604&lt;=67201),"Jihomoravský kraj",(IF(AND(I604&gt;=67801,I604&lt;=68501),"Jihomoravský kraj",(IF(AND(I604&gt;=69002,I604&lt;=69801),"Jihomoravský kraj",(IF(AND(I604&gt;=68601,I604&lt;=68801),"Zlínský kraj",(IF(AND(I604&gt;=75501,I604&lt;=76901),"Zlínský kraj",(IF(AND(I604&gt;=70030,I604&lt;=74901),"Moravskoslezský kraj",(IF(AND(I604&gt;=75000,I604&lt;=75368),"Olomoucký kraj",(IF(AND(I604&gt;=77200,I604&lt;=79862),"Olomoucký kraj",(IF(AND(I604&gt;=50011,I604&lt;=50301),"Královéhradecký kraj",(IF(AND(I604&gt;=54301,I604&lt;=54303),"Královéhradecký kraj","0")))))))))))))))))))))))))))))))))))))))))))))))</f>
        <v>Praha</v>
      </c>
      <c r="AB604" t="s">
        <v>998</v>
      </c>
      <c r="AD604" t="s">
        <v>998</v>
      </c>
      <c r="AE604" t="s">
        <v>998</v>
      </c>
      <c r="AF604" t="s">
        <v>998</v>
      </c>
      <c r="AG604" s="107">
        <v>0</v>
      </c>
      <c r="AH604" s="107">
        <v>0</v>
      </c>
      <c r="AI604" s="107">
        <v>0</v>
      </c>
      <c r="AJ604" t="s">
        <v>1012</v>
      </c>
    </row>
    <row r="605" spans="1:37" x14ac:dyDescent="0.45">
      <c r="A605" t="s">
        <v>1206</v>
      </c>
      <c r="B605" t="s">
        <v>16944</v>
      </c>
      <c r="C605" t="s">
        <v>1002</v>
      </c>
      <c r="D605" t="s">
        <v>16945</v>
      </c>
      <c r="E605" t="s">
        <v>992</v>
      </c>
      <c r="F605" t="s">
        <v>16946</v>
      </c>
      <c r="G605">
        <v>612</v>
      </c>
      <c r="H605" t="s">
        <v>1131</v>
      </c>
      <c r="I605">
        <v>15000</v>
      </c>
      <c r="K605" t="s">
        <v>16947</v>
      </c>
      <c r="L605" s="106">
        <v>29238</v>
      </c>
      <c r="M605">
        <v>12981536</v>
      </c>
      <c r="N605" t="s">
        <v>996</v>
      </c>
      <c r="O605" t="s">
        <v>12</v>
      </c>
      <c r="P605" t="s">
        <v>997</v>
      </c>
      <c r="R605" s="109" t="str">
        <f>IF(OR(P605="SB",Q605="SB"),"SB",0)</f>
        <v>SB</v>
      </c>
      <c r="T605" s="110" t="s">
        <v>998</v>
      </c>
      <c r="V605" s="113" t="str">
        <f>IF(AND(I605&gt;=10000,I605&lt;=19900),"Praha",(IF(AND(I605&gt;=25001,I605&lt;=29501),"Středočeský kraj",(IF(AND(I605&gt;=30100,I605&lt;=34972),"Středočeský kraj",(IF(AND(I605&gt;=35002,I605&lt;=36271),"Karlovarský kraj",(IF(AND(I605&gt;=37001,I605&lt;=39201),"Jihočeský kraj",(IF(AND(I605&gt;=39701,I605&lt;=39901),"Jihočeský kraj",(IF(AND(I605&gt;=39301,I605&lt;=39601),"Kraj Vysočina",(IF(AND(I605&gt;=58001,I605&lt;=59501),"Kraj Vysočina",(IF(AND(I605&gt;=67401,I605&lt;=67602),"Kraj Vysočina",(IF(AND(I605&gt;=40001,I605&lt;=44101),"Ústecký kraj",(IF(AND(I605&gt;=46001,I605&lt;=47201),"Liberecký kraj",(IF(AND(I605&gt;=51202,I605&lt;=51401),"Liberecký kraj",(IF(AND(I605&gt;=53002,I605&lt;=53976),"Pardubický kraj",(IF(AND(I605&gt;=56002,I605&lt;=57201),"Pardubický kraj",(IF(AND(I605&gt;=60200,I605&lt;=67201),"Jihomoravský kraj",(IF(AND(I605&gt;=67801,I605&lt;=68501),"Jihomoravský kraj",(IF(AND(I605&gt;=69002,I605&lt;=69801),"Jihomoravský kraj",(IF(AND(I605&gt;=68601,I605&lt;=68801),"Zlínský kraj",(IF(AND(I605&gt;=75501,I605&lt;=76901),"Zlínský kraj",(IF(AND(I605&gt;=70030,I605&lt;=74901),"Moravskoslezský kraj",(IF(AND(I605&gt;=75000,I605&lt;=75368),"Olomoucký kraj",(IF(AND(I605&gt;=77200,I605&lt;=79862),"Olomoucký kraj",(IF(AND(I605&gt;=50011,I605&lt;=50301),"Královéhradecký kraj",(IF(AND(I605&gt;=54301,I605&lt;=54303),"Královéhradecký kraj","0")))))))))))))))))))))))))))))))))))))))))))))))</f>
        <v>Praha</v>
      </c>
      <c r="AB605" t="s">
        <v>998</v>
      </c>
      <c r="AD605" t="s">
        <v>998</v>
      </c>
      <c r="AE605" t="s">
        <v>998</v>
      </c>
      <c r="AF605" t="s">
        <v>998</v>
      </c>
      <c r="AG605" s="107">
        <v>0</v>
      </c>
      <c r="AH605" s="107">
        <v>0</v>
      </c>
      <c r="AI605" s="107">
        <v>0</v>
      </c>
      <c r="AJ605" t="s">
        <v>1012</v>
      </c>
    </row>
    <row r="606" spans="1:37" x14ac:dyDescent="0.45">
      <c r="A606" t="s">
        <v>2331</v>
      </c>
      <c r="B606" t="s">
        <v>17114</v>
      </c>
      <c r="C606" t="s">
        <v>1002</v>
      </c>
      <c r="D606" t="s">
        <v>17115</v>
      </c>
      <c r="E606" t="s">
        <v>992</v>
      </c>
      <c r="F606" t="s">
        <v>1538</v>
      </c>
      <c r="G606">
        <v>518</v>
      </c>
      <c r="H606" t="s">
        <v>1131</v>
      </c>
      <c r="I606">
        <v>15000</v>
      </c>
      <c r="J606">
        <v>736609361</v>
      </c>
      <c r="K606" t="s">
        <v>17116</v>
      </c>
      <c r="L606" s="106">
        <v>27614</v>
      </c>
      <c r="M606">
        <v>13508265</v>
      </c>
      <c r="N606" t="s">
        <v>2373</v>
      </c>
      <c r="O606" t="s">
        <v>1023</v>
      </c>
      <c r="P606" t="s">
        <v>997</v>
      </c>
      <c r="R606" s="109" t="str">
        <f>IF(OR(P606="SB",Q606="SB"),"SB",0)</f>
        <v>SB</v>
      </c>
      <c r="T606" s="110" t="s">
        <v>998</v>
      </c>
      <c r="V606" s="113" t="str">
        <f>IF(AND(I606&gt;=10000,I606&lt;=19900),"Praha",(IF(AND(I606&gt;=25001,I606&lt;=29501),"Středočeský kraj",(IF(AND(I606&gt;=30100,I606&lt;=34972),"Středočeský kraj",(IF(AND(I606&gt;=35002,I606&lt;=36271),"Karlovarský kraj",(IF(AND(I606&gt;=37001,I606&lt;=39201),"Jihočeský kraj",(IF(AND(I606&gt;=39701,I606&lt;=39901),"Jihočeský kraj",(IF(AND(I606&gt;=39301,I606&lt;=39601),"Kraj Vysočina",(IF(AND(I606&gt;=58001,I606&lt;=59501),"Kraj Vysočina",(IF(AND(I606&gt;=67401,I606&lt;=67602),"Kraj Vysočina",(IF(AND(I606&gt;=40001,I606&lt;=44101),"Ústecký kraj",(IF(AND(I606&gt;=46001,I606&lt;=47201),"Liberecký kraj",(IF(AND(I606&gt;=51202,I606&lt;=51401),"Liberecký kraj",(IF(AND(I606&gt;=53002,I606&lt;=53976),"Pardubický kraj",(IF(AND(I606&gt;=56002,I606&lt;=57201),"Pardubický kraj",(IF(AND(I606&gt;=60200,I606&lt;=67201),"Jihomoravský kraj",(IF(AND(I606&gt;=67801,I606&lt;=68501),"Jihomoravský kraj",(IF(AND(I606&gt;=69002,I606&lt;=69801),"Jihomoravský kraj",(IF(AND(I606&gt;=68601,I606&lt;=68801),"Zlínský kraj",(IF(AND(I606&gt;=75501,I606&lt;=76901),"Zlínský kraj",(IF(AND(I606&gt;=70030,I606&lt;=74901),"Moravskoslezský kraj",(IF(AND(I606&gt;=75000,I606&lt;=75368),"Olomoucký kraj",(IF(AND(I606&gt;=77200,I606&lt;=79862),"Olomoucký kraj",(IF(AND(I606&gt;=50011,I606&lt;=50301),"Královéhradecký kraj",(IF(AND(I606&gt;=54301,I606&lt;=54303),"Královéhradecký kraj","0")))))))))))))))))))))))))))))))))))))))))))))))</f>
        <v>Praha</v>
      </c>
      <c r="AB606" t="s">
        <v>998</v>
      </c>
      <c r="AD606" t="s">
        <v>998</v>
      </c>
      <c r="AE606" t="s">
        <v>998</v>
      </c>
      <c r="AF606" t="s">
        <v>998</v>
      </c>
      <c r="AG606" s="107">
        <v>300</v>
      </c>
      <c r="AH606" s="107">
        <v>0</v>
      </c>
      <c r="AI606" s="107">
        <v>0</v>
      </c>
      <c r="AJ606" t="s">
        <v>999</v>
      </c>
      <c r="AK606" s="106">
        <v>44917</v>
      </c>
    </row>
    <row r="607" spans="1:37" x14ac:dyDescent="0.45">
      <c r="A607" t="s">
        <v>1037</v>
      </c>
      <c r="B607" t="s">
        <v>14772</v>
      </c>
      <c r="C607" t="s">
        <v>990</v>
      </c>
      <c r="D607" t="s">
        <v>17181</v>
      </c>
      <c r="E607" t="s">
        <v>992</v>
      </c>
      <c r="F607" t="s">
        <v>1505</v>
      </c>
      <c r="G607">
        <v>23</v>
      </c>
      <c r="H607" t="s">
        <v>1131</v>
      </c>
      <c r="I607">
        <v>15000</v>
      </c>
      <c r="K607" t="s">
        <v>17182</v>
      </c>
      <c r="L607" s="106">
        <v>25349</v>
      </c>
      <c r="M607">
        <v>12971230</v>
      </c>
      <c r="N607" t="s">
        <v>996</v>
      </c>
      <c r="O607" t="s">
        <v>12</v>
      </c>
      <c r="P607" t="s">
        <v>997</v>
      </c>
      <c r="R607" s="109" t="str">
        <f>IF(OR(P607="SB",Q607="SB"),"SB",0)</f>
        <v>SB</v>
      </c>
      <c r="T607" s="110" t="s">
        <v>998</v>
      </c>
      <c r="V607" s="113" t="str">
        <f>IF(AND(I607&gt;=10000,I607&lt;=19900),"Praha",(IF(AND(I607&gt;=25001,I607&lt;=29501),"Středočeský kraj",(IF(AND(I607&gt;=30100,I607&lt;=34972),"Středočeský kraj",(IF(AND(I607&gt;=35002,I607&lt;=36271),"Karlovarský kraj",(IF(AND(I607&gt;=37001,I607&lt;=39201),"Jihočeský kraj",(IF(AND(I607&gt;=39701,I607&lt;=39901),"Jihočeský kraj",(IF(AND(I607&gt;=39301,I607&lt;=39601),"Kraj Vysočina",(IF(AND(I607&gt;=58001,I607&lt;=59501),"Kraj Vysočina",(IF(AND(I607&gt;=67401,I607&lt;=67602),"Kraj Vysočina",(IF(AND(I607&gt;=40001,I607&lt;=44101),"Ústecký kraj",(IF(AND(I607&gt;=46001,I607&lt;=47201),"Liberecký kraj",(IF(AND(I607&gt;=51202,I607&lt;=51401),"Liberecký kraj",(IF(AND(I607&gt;=53002,I607&lt;=53976),"Pardubický kraj",(IF(AND(I607&gt;=56002,I607&lt;=57201),"Pardubický kraj",(IF(AND(I607&gt;=60200,I607&lt;=67201),"Jihomoravský kraj",(IF(AND(I607&gt;=67801,I607&lt;=68501),"Jihomoravský kraj",(IF(AND(I607&gt;=69002,I607&lt;=69801),"Jihomoravský kraj",(IF(AND(I607&gt;=68601,I607&lt;=68801),"Zlínský kraj",(IF(AND(I607&gt;=75501,I607&lt;=76901),"Zlínský kraj",(IF(AND(I607&gt;=70030,I607&lt;=74901),"Moravskoslezský kraj",(IF(AND(I607&gt;=75000,I607&lt;=75368),"Olomoucký kraj",(IF(AND(I607&gt;=77200,I607&lt;=79862),"Olomoucký kraj",(IF(AND(I607&gt;=50011,I607&lt;=50301),"Královéhradecký kraj",(IF(AND(I607&gt;=54301,I607&lt;=54303),"Královéhradecký kraj","0")))))))))))))))))))))))))))))))))))))))))))))))</f>
        <v>Praha</v>
      </c>
      <c r="AB607" t="s">
        <v>998</v>
      </c>
      <c r="AD607" t="s">
        <v>998</v>
      </c>
      <c r="AE607" t="s">
        <v>998</v>
      </c>
      <c r="AF607" t="s">
        <v>998</v>
      </c>
      <c r="AG607" s="107">
        <v>0</v>
      </c>
      <c r="AH607" s="107">
        <v>0</v>
      </c>
      <c r="AI607" s="107">
        <v>0</v>
      </c>
      <c r="AJ607" t="s">
        <v>1012</v>
      </c>
    </row>
    <row r="608" spans="1:37" x14ac:dyDescent="0.45">
      <c r="A608" t="s">
        <v>1694</v>
      </c>
      <c r="B608" t="s">
        <v>19341</v>
      </c>
      <c r="C608" t="s">
        <v>1002</v>
      </c>
      <c r="D608" t="s">
        <v>19342</v>
      </c>
      <c r="E608" t="s">
        <v>992</v>
      </c>
      <c r="F608" t="s">
        <v>9897</v>
      </c>
      <c r="G608">
        <v>350</v>
      </c>
      <c r="H608" t="s">
        <v>1131</v>
      </c>
      <c r="I608">
        <v>15000</v>
      </c>
      <c r="K608" t="s">
        <v>19343</v>
      </c>
      <c r="L608" s="106">
        <v>26726</v>
      </c>
      <c r="M608">
        <v>13001946</v>
      </c>
      <c r="N608" t="s">
        <v>996</v>
      </c>
      <c r="O608" t="s">
        <v>12</v>
      </c>
      <c r="P608" t="s">
        <v>997</v>
      </c>
      <c r="R608" s="109" t="str">
        <f>IF(OR(P608="SB",Q608="SB"),"SB",0)</f>
        <v>SB</v>
      </c>
      <c r="T608" s="110" t="s">
        <v>998</v>
      </c>
      <c r="V608" s="113" t="str">
        <f>IF(AND(I608&gt;=10000,I608&lt;=19900),"Praha",(IF(AND(I608&gt;=25001,I608&lt;=29501),"Středočeský kraj",(IF(AND(I608&gt;=30100,I608&lt;=34972),"Středočeský kraj",(IF(AND(I608&gt;=35002,I608&lt;=36271),"Karlovarský kraj",(IF(AND(I608&gt;=37001,I608&lt;=39201),"Jihočeský kraj",(IF(AND(I608&gt;=39701,I608&lt;=39901),"Jihočeský kraj",(IF(AND(I608&gt;=39301,I608&lt;=39601),"Kraj Vysočina",(IF(AND(I608&gt;=58001,I608&lt;=59501),"Kraj Vysočina",(IF(AND(I608&gt;=67401,I608&lt;=67602),"Kraj Vysočina",(IF(AND(I608&gt;=40001,I608&lt;=44101),"Ústecký kraj",(IF(AND(I608&gt;=46001,I608&lt;=47201),"Liberecký kraj",(IF(AND(I608&gt;=51202,I608&lt;=51401),"Liberecký kraj",(IF(AND(I608&gt;=53002,I608&lt;=53976),"Pardubický kraj",(IF(AND(I608&gt;=56002,I608&lt;=57201),"Pardubický kraj",(IF(AND(I608&gt;=60200,I608&lt;=67201),"Jihomoravský kraj",(IF(AND(I608&gt;=67801,I608&lt;=68501),"Jihomoravský kraj",(IF(AND(I608&gt;=69002,I608&lt;=69801),"Jihomoravský kraj",(IF(AND(I608&gt;=68601,I608&lt;=68801),"Zlínský kraj",(IF(AND(I608&gt;=75501,I608&lt;=76901),"Zlínský kraj",(IF(AND(I608&gt;=70030,I608&lt;=74901),"Moravskoslezský kraj",(IF(AND(I608&gt;=75000,I608&lt;=75368),"Olomoucký kraj",(IF(AND(I608&gt;=77200,I608&lt;=79862),"Olomoucký kraj",(IF(AND(I608&gt;=50011,I608&lt;=50301),"Královéhradecký kraj",(IF(AND(I608&gt;=54301,I608&lt;=54303),"Královéhradecký kraj","0")))))))))))))))))))))))))))))))))))))))))))))))</f>
        <v>Praha</v>
      </c>
      <c r="AB608" t="s">
        <v>998</v>
      </c>
      <c r="AD608" t="s">
        <v>998</v>
      </c>
      <c r="AE608" t="s">
        <v>998</v>
      </c>
      <c r="AF608" t="s">
        <v>998</v>
      </c>
      <c r="AG608" s="107">
        <v>0</v>
      </c>
      <c r="AH608" s="107">
        <v>0</v>
      </c>
      <c r="AI608" s="107">
        <v>0</v>
      </c>
      <c r="AJ608" t="s">
        <v>1012</v>
      </c>
    </row>
    <row r="609" spans="1:37" x14ac:dyDescent="0.45">
      <c r="A609" t="s">
        <v>988</v>
      </c>
      <c r="B609" t="s">
        <v>5511</v>
      </c>
      <c r="C609" t="s">
        <v>990</v>
      </c>
      <c r="D609" t="s">
        <v>5512</v>
      </c>
      <c r="E609" t="s">
        <v>992</v>
      </c>
      <c r="F609" t="s">
        <v>5513</v>
      </c>
      <c r="G609">
        <v>57</v>
      </c>
      <c r="H609" t="s">
        <v>1131</v>
      </c>
      <c r="I609">
        <v>15000</v>
      </c>
      <c r="K609" t="s">
        <v>5514</v>
      </c>
      <c r="L609" s="106">
        <v>36791</v>
      </c>
      <c r="M609">
        <v>11018702</v>
      </c>
      <c r="N609" t="s">
        <v>1698</v>
      </c>
      <c r="O609" t="s">
        <v>12</v>
      </c>
      <c r="P609" t="s">
        <v>997</v>
      </c>
      <c r="R609" s="109" t="str">
        <f>IF(OR(P609="SB",Q609="SB"),"SB",0)</f>
        <v>SB</v>
      </c>
      <c r="V609" s="113" t="str">
        <f>IF(AND(I609&gt;=10000,I609&lt;=19900),"Praha",(IF(AND(I609&gt;=25001,I609&lt;=29501),"Středočeský kraj",(IF(AND(I609&gt;=30100,I609&lt;=34972),"Středočeský kraj",(IF(AND(I609&gt;=35002,I609&lt;=36271),"Karlovarský kraj",(IF(AND(I609&gt;=37001,I609&lt;=39201),"Jihočeský kraj",(IF(AND(I609&gt;=39701,I609&lt;=39901),"Jihočeský kraj",(IF(AND(I609&gt;=39301,I609&lt;=39601),"Kraj Vysočina",(IF(AND(I609&gt;=58001,I609&lt;=59501),"Kraj Vysočina",(IF(AND(I609&gt;=67401,I609&lt;=67602),"Kraj Vysočina",(IF(AND(I609&gt;=40001,I609&lt;=44101),"Ústecký kraj",(IF(AND(I609&gt;=46001,I609&lt;=47201),"Liberecký kraj",(IF(AND(I609&gt;=51202,I609&lt;=51401),"Liberecký kraj",(IF(AND(I609&gt;=53002,I609&lt;=53976),"Pardubický kraj",(IF(AND(I609&gt;=56002,I609&lt;=57201),"Pardubický kraj",(IF(AND(I609&gt;=60200,I609&lt;=67201),"Jihomoravský kraj",(IF(AND(I609&gt;=67801,I609&lt;=68501),"Jihomoravský kraj",(IF(AND(I609&gt;=69002,I609&lt;=69801),"Jihomoravský kraj",(IF(AND(I609&gt;=68601,I609&lt;=68801),"Zlínský kraj",(IF(AND(I609&gt;=75501,I609&lt;=76901),"Zlínský kraj",(IF(AND(I609&gt;=70030,I609&lt;=74901),"Moravskoslezský kraj",(IF(AND(I609&gt;=75000,I609&lt;=75368),"Olomoucký kraj",(IF(AND(I609&gt;=77200,I609&lt;=79862),"Olomoucký kraj",(IF(AND(I609&gt;=50011,I609&lt;=50301),"Královéhradecký kraj",(IF(AND(I609&gt;=54301,I609&lt;=54303),"Královéhradecký kraj","0")))))))))))))))))))))))))))))))))))))))))))))))</f>
        <v>Praha</v>
      </c>
      <c r="AD609" t="s">
        <v>998</v>
      </c>
      <c r="AE609" t="s">
        <v>998</v>
      </c>
      <c r="AF609" t="s">
        <v>998</v>
      </c>
      <c r="AG609" s="107">
        <v>0</v>
      </c>
      <c r="AH609" s="107">
        <v>0</v>
      </c>
      <c r="AI609" s="107">
        <v>0</v>
      </c>
      <c r="AJ609" t="s">
        <v>1012</v>
      </c>
    </row>
    <row r="610" spans="1:37" x14ac:dyDescent="0.45">
      <c r="A610" t="s">
        <v>1037</v>
      </c>
      <c r="B610" t="s">
        <v>11930</v>
      </c>
      <c r="C610" t="s">
        <v>990</v>
      </c>
      <c r="D610" t="s">
        <v>11931</v>
      </c>
      <c r="E610" t="s">
        <v>992</v>
      </c>
      <c r="F610" t="s">
        <v>2761</v>
      </c>
      <c r="G610">
        <v>1278</v>
      </c>
      <c r="H610" t="s">
        <v>1131</v>
      </c>
      <c r="I610">
        <v>15000</v>
      </c>
      <c r="K610" t="s">
        <v>11932</v>
      </c>
      <c r="L610" s="106">
        <v>37495</v>
      </c>
      <c r="M610">
        <v>11731549</v>
      </c>
      <c r="N610" t="s">
        <v>2743</v>
      </c>
      <c r="O610" t="s">
        <v>12</v>
      </c>
      <c r="P610" t="s">
        <v>997</v>
      </c>
      <c r="R610" s="109" t="str">
        <f>IF(OR(P610="SB",Q610="SB"),"SB",0)</f>
        <v>SB</v>
      </c>
      <c r="V610" s="113" t="str">
        <f>IF(AND(I610&gt;=10000,I610&lt;=19900),"Praha",(IF(AND(I610&gt;=25001,I610&lt;=29501),"Středočeský kraj",(IF(AND(I610&gt;=30100,I610&lt;=34972),"Středočeský kraj",(IF(AND(I610&gt;=35002,I610&lt;=36271),"Karlovarský kraj",(IF(AND(I610&gt;=37001,I610&lt;=39201),"Jihočeský kraj",(IF(AND(I610&gt;=39701,I610&lt;=39901),"Jihočeský kraj",(IF(AND(I610&gt;=39301,I610&lt;=39601),"Kraj Vysočina",(IF(AND(I610&gt;=58001,I610&lt;=59501),"Kraj Vysočina",(IF(AND(I610&gt;=67401,I610&lt;=67602),"Kraj Vysočina",(IF(AND(I610&gt;=40001,I610&lt;=44101),"Ústecký kraj",(IF(AND(I610&gt;=46001,I610&lt;=47201),"Liberecký kraj",(IF(AND(I610&gt;=51202,I610&lt;=51401),"Liberecký kraj",(IF(AND(I610&gt;=53002,I610&lt;=53976),"Pardubický kraj",(IF(AND(I610&gt;=56002,I610&lt;=57201),"Pardubický kraj",(IF(AND(I610&gt;=60200,I610&lt;=67201),"Jihomoravský kraj",(IF(AND(I610&gt;=67801,I610&lt;=68501),"Jihomoravský kraj",(IF(AND(I610&gt;=69002,I610&lt;=69801),"Jihomoravský kraj",(IF(AND(I610&gt;=68601,I610&lt;=68801),"Zlínský kraj",(IF(AND(I610&gt;=75501,I610&lt;=76901),"Zlínský kraj",(IF(AND(I610&gt;=70030,I610&lt;=74901),"Moravskoslezský kraj",(IF(AND(I610&gt;=75000,I610&lt;=75368),"Olomoucký kraj",(IF(AND(I610&gt;=77200,I610&lt;=79862),"Olomoucký kraj",(IF(AND(I610&gt;=50011,I610&lt;=50301),"Královéhradecký kraj",(IF(AND(I610&gt;=54301,I610&lt;=54303),"Královéhradecký kraj","0")))))))))))))))))))))))))))))))))))))))))))))))</f>
        <v>Praha</v>
      </c>
      <c r="AD610" t="s">
        <v>998</v>
      </c>
      <c r="AE610" t="s">
        <v>998</v>
      </c>
      <c r="AF610" t="s">
        <v>998</v>
      </c>
      <c r="AG610" s="107">
        <v>300</v>
      </c>
      <c r="AH610" s="107">
        <v>0</v>
      </c>
      <c r="AI610" s="107">
        <v>0</v>
      </c>
      <c r="AJ610" t="s">
        <v>999</v>
      </c>
      <c r="AK610" s="106">
        <v>44924</v>
      </c>
    </row>
    <row r="611" spans="1:37" x14ac:dyDescent="0.45">
      <c r="A611" t="s">
        <v>1197</v>
      </c>
      <c r="B611" t="s">
        <v>11933</v>
      </c>
      <c r="C611" t="s">
        <v>1002</v>
      </c>
      <c r="D611" t="s">
        <v>11934</v>
      </c>
      <c r="E611" t="s">
        <v>992</v>
      </c>
      <c r="F611" t="s">
        <v>2761</v>
      </c>
      <c r="G611">
        <v>1278</v>
      </c>
      <c r="H611" t="s">
        <v>1131</v>
      </c>
      <c r="I611">
        <v>15000</v>
      </c>
      <c r="K611" t="s">
        <v>11935</v>
      </c>
      <c r="L611" s="106">
        <v>38019</v>
      </c>
      <c r="M611">
        <v>11731448</v>
      </c>
      <c r="N611" t="s">
        <v>2743</v>
      </c>
      <c r="O611" t="s">
        <v>12</v>
      </c>
      <c r="P611" t="s">
        <v>997</v>
      </c>
      <c r="R611" s="109" t="str">
        <f>IF(OR(P611="SB",Q611="SB"),"SB",0)</f>
        <v>SB</v>
      </c>
      <c r="V611" s="113" t="str">
        <f>IF(AND(I611&gt;=10000,I611&lt;=19900),"Praha",(IF(AND(I611&gt;=25001,I611&lt;=29501),"Středočeský kraj",(IF(AND(I611&gt;=30100,I611&lt;=34972),"Středočeský kraj",(IF(AND(I611&gt;=35002,I611&lt;=36271),"Karlovarský kraj",(IF(AND(I611&gt;=37001,I611&lt;=39201),"Jihočeský kraj",(IF(AND(I611&gt;=39701,I611&lt;=39901),"Jihočeský kraj",(IF(AND(I611&gt;=39301,I611&lt;=39601),"Kraj Vysočina",(IF(AND(I611&gt;=58001,I611&lt;=59501),"Kraj Vysočina",(IF(AND(I611&gt;=67401,I611&lt;=67602),"Kraj Vysočina",(IF(AND(I611&gt;=40001,I611&lt;=44101),"Ústecký kraj",(IF(AND(I611&gt;=46001,I611&lt;=47201),"Liberecký kraj",(IF(AND(I611&gt;=51202,I611&lt;=51401),"Liberecký kraj",(IF(AND(I611&gt;=53002,I611&lt;=53976),"Pardubický kraj",(IF(AND(I611&gt;=56002,I611&lt;=57201),"Pardubický kraj",(IF(AND(I611&gt;=60200,I611&lt;=67201),"Jihomoravský kraj",(IF(AND(I611&gt;=67801,I611&lt;=68501),"Jihomoravský kraj",(IF(AND(I611&gt;=69002,I611&lt;=69801),"Jihomoravský kraj",(IF(AND(I611&gt;=68601,I611&lt;=68801),"Zlínský kraj",(IF(AND(I611&gt;=75501,I611&lt;=76901),"Zlínský kraj",(IF(AND(I611&gt;=70030,I611&lt;=74901),"Moravskoslezský kraj",(IF(AND(I611&gt;=75000,I611&lt;=75368),"Olomoucký kraj",(IF(AND(I611&gt;=77200,I611&lt;=79862),"Olomoucký kraj",(IF(AND(I611&gt;=50011,I611&lt;=50301),"Královéhradecký kraj",(IF(AND(I611&gt;=54301,I611&lt;=54303),"Královéhradecký kraj","0")))))))))))))))))))))))))))))))))))))))))))))))</f>
        <v>Praha</v>
      </c>
      <c r="AD611" t="s">
        <v>998</v>
      </c>
      <c r="AE611" t="s">
        <v>998</v>
      </c>
      <c r="AF611" t="s">
        <v>998</v>
      </c>
      <c r="AG611" s="107">
        <v>300</v>
      </c>
      <c r="AH611" s="107">
        <v>0</v>
      </c>
      <c r="AI611" s="107">
        <v>0</v>
      </c>
      <c r="AJ611" t="s">
        <v>999</v>
      </c>
      <c r="AK611" s="106">
        <v>44924</v>
      </c>
    </row>
    <row r="612" spans="1:37" x14ac:dyDescent="0.45">
      <c r="A612" t="s">
        <v>1007</v>
      </c>
      <c r="B612" t="s">
        <v>12653</v>
      </c>
      <c r="C612" t="s">
        <v>990</v>
      </c>
      <c r="D612" t="s">
        <v>12654</v>
      </c>
      <c r="E612" t="s">
        <v>992</v>
      </c>
      <c r="F612" t="s">
        <v>11987</v>
      </c>
      <c r="G612">
        <v>810</v>
      </c>
      <c r="H612" t="s">
        <v>2967</v>
      </c>
      <c r="I612">
        <v>15000</v>
      </c>
      <c r="K612" t="s">
        <v>12655</v>
      </c>
      <c r="L612" s="106">
        <v>40625</v>
      </c>
      <c r="M612">
        <v>13591828</v>
      </c>
      <c r="N612" t="s">
        <v>1359</v>
      </c>
      <c r="O612" t="s">
        <v>12</v>
      </c>
      <c r="P612" t="s">
        <v>997</v>
      </c>
      <c r="Q612" t="s">
        <v>1016</v>
      </c>
      <c r="R612" s="109" t="str">
        <f>IF(OR(P612="SB",Q612="SB"),"SB",0)</f>
        <v>SB</v>
      </c>
      <c r="V612" s="113" t="str">
        <f>IF(AND(I612&gt;=10000,I612&lt;=19900),"Praha",(IF(AND(I612&gt;=25001,I612&lt;=29501),"Středočeský kraj",(IF(AND(I612&gt;=30100,I612&lt;=34972),"Středočeský kraj",(IF(AND(I612&gt;=35002,I612&lt;=36271),"Karlovarský kraj",(IF(AND(I612&gt;=37001,I612&lt;=39201),"Jihočeský kraj",(IF(AND(I612&gt;=39701,I612&lt;=39901),"Jihočeský kraj",(IF(AND(I612&gt;=39301,I612&lt;=39601),"Kraj Vysočina",(IF(AND(I612&gt;=58001,I612&lt;=59501),"Kraj Vysočina",(IF(AND(I612&gt;=67401,I612&lt;=67602),"Kraj Vysočina",(IF(AND(I612&gt;=40001,I612&lt;=44101),"Ústecký kraj",(IF(AND(I612&gt;=46001,I612&lt;=47201),"Liberecký kraj",(IF(AND(I612&gt;=51202,I612&lt;=51401),"Liberecký kraj",(IF(AND(I612&gt;=53002,I612&lt;=53976),"Pardubický kraj",(IF(AND(I612&gt;=56002,I612&lt;=57201),"Pardubický kraj",(IF(AND(I612&gt;=60200,I612&lt;=67201),"Jihomoravský kraj",(IF(AND(I612&gt;=67801,I612&lt;=68501),"Jihomoravský kraj",(IF(AND(I612&gt;=69002,I612&lt;=69801),"Jihomoravský kraj",(IF(AND(I612&gt;=68601,I612&lt;=68801),"Zlínský kraj",(IF(AND(I612&gt;=75501,I612&lt;=76901),"Zlínský kraj",(IF(AND(I612&gt;=70030,I612&lt;=74901),"Moravskoslezský kraj",(IF(AND(I612&gt;=75000,I612&lt;=75368),"Olomoucký kraj",(IF(AND(I612&gt;=77200,I612&lt;=79862),"Olomoucký kraj",(IF(AND(I612&gt;=50011,I612&lt;=50301),"Královéhradecký kraj",(IF(AND(I612&gt;=54301,I612&lt;=54303),"Královéhradecký kraj","0")))))))))))))))))))))))))))))))))))))))))))))))</f>
        <v>Praha</v>
      </c>
      <c r="AD612" t="s">
        <v>998</v>
      </c>
      <c r="AE612" t="s">
        <v>998</v>
      </c>
      <c r="AF612" t="s">
        <v>998</v>
      </c>
      <c r="AG612" s="107">
        <v>0</v>
      </c>
      <c r="AH612" s="107">
        <v>0</v>
      </c>
      <c r="AI612" s="107">
        <v>0</v>
      </c>
      <c r="AJ612" t="s">
        <v>1012</v>
      </c>
    </row>
    <row r="613" spans="1:37" x14ac:dyDescent="0.45">
      <c r="A613" t="s">
        <v>1504</v>
      </c>
      <c r="B613" t="s">
        <v>12859</v>
      </c>
      <c r="C613" t="s">
        <v>1002</v>
      </c>
      <c r="D613" t="s">
        <v>12868</v>
      </c>
      <c r="E613" t="s">
        <v>992</v>
      </c>
      <c r="F613" t="s">
        <v>12869</v>
      </c>
      <c r="G613">
        <v>572</v>
      </c>
      <c r="H613" t="s">
        <v>1131</v>
      </c>
      <c r="I613">
        <v>15000</v>
      </c>
      <c r="K613" t="s">
        <v>12870</v>
      </c>
      <c r="L613" s="106">
        <v>26665</v>
      </c>
      <c r="M613">
        <v>12968196</v>
      </c>
      <c r="N613" t="s">
        <v>996</v>
      </c>
      <c r="O613" t="s">
        <v>12</v>
      </c>
      <c r="P613" t="s">
        <v>997</v>
      </c>
      <c r="R613" s="109" t="str">
        <f>IF(OR(P613="SB",Q613="SB"),"SB",0)</f>
        <v>SB</v>
      </c>
      <c r="V613" s="113" t="str">
        <f>IF(AND(I613&gt;=10000,I613&lt;=19900),"Praha",(IF(AND(I613&gt;=25001,I613&lt;=29501),"Středočeský kraj",(IF(AND(I613&gt;=30100,I613&lt;=34972),"Středočeský kraj",(IF(AND(I613&gt;=35002,I613&lt;=36271),"Karlovarský kraj",(IF(AND(I613&gt;=37001,I613&lt;=39201),"Jihočeský kraj",(IF(AND(I613&gt;=39701,I613&lt;=39901),"Jihočeský kraj",(IF(AND(I613&gt;=39301,I613&lt;=39601),"Kraj Vysočina",(IF(AND(I613&gt;=58001,I613&lt;=59501),"Kraj Vysočina",(IF(AND(I613&gt;=67401,I613&lt;=67602),"Kraj Vysočina",(IF(AND(I613&gt;=40001,I613&lt;=44101),"Ústecký kraj",(IF(AND(I613&gt;=46001,I613&lt;=47201),"Liberecký kraj",(IF(AND(I613&gt;=51202,I613&lt;=51401),"Liberecký kraj",(IF(AND(I613&gt;=53002,I613&lt;=53976),"Pardubický kraj",(IF(AND(I613&gt;=56002,I613&lt;=57201),"Pardubický kraj",(IF(AND(I613&gt;=60200,I613&lt;=67201),"Jihomoravský kraj",(IF(AND(I613&gt;=67801,I613&lt;=68501),"Jihomoravský kraj",(IF(AND(I613&gt;=69002,I613&lt;=69801),"Jihomoravský kraj",(IF(AND(I613&gt;=68601,I613&lt;=68801),"Zlínský kraj",(IF(AND(I613&gt;=75501,I613&lt;=76901),"Zlínský kraj",(IF(AND(I613&gt;=70030,I613&lt;=74901),"Moravskoslezský kraj",(IF(AND(I613&gt;=75000,I613&lt;=75368),"Olomoucký kraj",(IF(AND(I613&gt;=77200,I613&lt;=79862),"Olomoucký kraj",(IF(AND(I613&gt;=50011,I613&lt;=50301),"Královéhradecký kraj",(IF(AND(I613&gt;=54301,I613&lt;=54303),"Královéhradecký kraj","0")))))))))))))))))))))))))))))))))))))))))))))))</f>
        <v>Praha</v>
      </c>
      <c r="AD613" t="s">
        <v>998</v>
      </c>
      <c r="AE613" t="s">
        <v>998</v>
      </c>
      <c r="AF613" t="s">
        <v>998</v>
      </c>
      <c r="AG613" s="107">
        <v>0</v>
      </c>
      <c r="AH613" s="107">
        <v>0</v>
      </c>
      <c r="AI613" s="107">
        <v>0</v>
      </c>
      <c r="AJ613" t="s">
        <v>1012</v>
      </c>
    </row>
    <row r="614" spans="1:37" x14ac:dyDescent="0.45">
      <c r="A614" t="s">
        <v>4091</v>
      </c>
      <c r="B614" t="s">
        <v>15910</v>
      </c>
      <c r="C614" t="s">
        <v>1002</v>
      </c>
      <c r="D614" t="s">
        <v>15913</v>
      </c>
      <c r="E614" t="s">
        <v>992</v>
      </c>
      <c r="F614" t="s">
        <v>1964</v>
      </c>
      <c r="G614">
        <v>956</v>
      </c>
      <c r="H614" t="s">
        <v>12</v>
      </c>
      <c r="I614">
        <v>15000</v>
      </c>
      <c r="K614" t="s">
        <v>15914</v>
      </c>
      <c r="L614" s="106">
        <v>36507</v>
      </c>
      <c r="M614">
        <v>13327807</v>
      </c>
      <c r="N614" t="s">
        <v>1009</v>
      </c>
      <c r="O614" t="s">
        <v>1010</v>
      </c>
      <c r="P614" t="s">
        <v>997</v>
      </c>
      <c r="R614" s="109" t="str">
        <f>IF(OR(P614="SB",Q614="SB"),"SB",0)</f>
        <v>SB</v>
      </c>
      <c r="V614" s="113" t="str">
        <f>IF(AND(I614&gt;=10000,I614&lt;=19900),"Praha",(IF(AND(I614&gt;=25001,I614&lt;=29501),"Středočeský kraj",(IF(AND(I614&gt;=30100,I614&lt;=34972),"Středočeský kraj",(IF(AND(I614&gt;=35002,I614&lt;=36271),"Karlovarský kraj",(IF(AND(I614&gt;=37001,I614&lt;=39201),"Jihočeský kraj",(IF(AND(I614&gt;=39701,I614&lt;=39901),"Jihočeský kraj",(IF(AND(I614&gt;=39301,I614&lt;=39601),"Kraj Vysočina",(IF(AND(I614&gt;=58001,I614&lt;=59501),"Kraj Vysočina",(IF(AND(I614&gt;=67401,I614&lt;=67602),"Kraj Vysočina",(IF(AND(I614&gt;=40001,I614&lt;=44101),"Ústecký kraj",(IF(AND(I614&gt;=46001,I614&lt;=47201),"Liberecký kraj",(IF(AND(I614&gt;=51202,I614&lt;=51401),"Liberecký kraj",(IF(AND(I614&gt;=53002,I614&lt;=53976),"Pardubický kraj",(IF(AND(I614&gt;=56002,I614&lt;=57201),"Pardubický kraj",(IF(AND(I614&gt;=60200,I614&lt;=67201),"Jihomoravský kraj",(IF(AND(I614&gt;=67801,I614&lt;=68501),"Jihomoravský kraj",(IF(AND(I614&gt;=69002,I614&lt;=69801),"Jihomoravský kraj",(IF(AND(I614&gt;=68601,I614&lt;=68801),"Zlínský kraj",(IF(AND(I614&gt;=75501,I614&lt;=76901),"Zlínský kraj",(IF(AND(I614&gt;=70030,I614&lt;=74901),"Moravskoslezský kraj",(IF(AND(I614&gt;=75000,I614&lt;=75368),"Olomoucký kraj",(IF(AND(I614&gt;=77200,I614&lt;=79862),"Olomoucký kraj",(IF(AND(I614&gt;=50011,I614&lt;=50301),"Královéhradecký kraj",(IF(AND(I614&gt;=54301,I614&lt;=54303),"Královéhradecký kraj","0")))))))))))))))))))))))))))))))))))))))))))))))</f>
        <v>Praha</v>
      </c>
      <c r="AD614" t="s">
        <v>998</v>
      </c>
      <c r="AE614" t="s">
        <v>998</v>
      </c>
      <c r="AF614" t="s">
        <v>998</v>
      </c>
      <c r="AG614" s="107">
        <v>0</v>
      </c>
      <c r="AH614" s="107">
        <v>0</v>
      </c>
      <c r="AI614" s="107">
        <v>0</v>
      </c>
      <c r="AJ614" t="s">
        <v>1012</v>
      </c>
    </row>
    <row r="615" spans="1:37" x14ac:dyDescent="0.45">
      <c r="A615" t="s">
        <v>1208</v>
      </c>
      <c r="B615" t="s">
        <v>9820</v>
      </c>
      <c r="C615" t="s">
        <v>1002</v>
      </c>
      <c r="D615" t="s">
        <v>16330</v>
      </c>
      <c r="E615" t="s">
        <v>992</v>
      </c>
      <c r="F615" t="s">
        <v>2155</v>
      </c>
      <c r="G615">
        <v>18</v>
      </c>
      <c r="H615" t="s">
        <v>1131</v>
      </c>
      <c r="I615">
        <v>15000</v>
      </c>
      <c r="K615" t="s">
        <v>16331</v>
      </c>
      <c r="L615" s="106">
        <v>36749</v>
      </c>
      <c r="M615">
        <v>13419955</v>
      </c>
      <c r="N615" t="s">
        <v>996</v>
      </c>
      <c r="O615" t="s">
        <v>12</v>
      </c>
      <c r="P615" t="s">
        <v>997</v>
      </c>
      <c r="R615" s="109" t="str">
        <f>IF(OR(P615="SB",Q615="SB"),"SB",0)</f>
        <v>SB</v>
      </c>
      <c r="V615" s="113" t="str">
        <f>IF(AND(I615&gt;=10000,I615&lt;=19900),"Praha",(IF(AND(I615&gt;=25001,I615&lt;=29501),"Středočeský kraj",(IF(AND(I615&gt;=30100,I615&lt;=34972),"Středočeský kraj",(IF(AND(I615&gt;=35002,I615&lt;=36271),"Karlovarský kraj",(IF(AND(I615&gt;=37001,I615&lt;=39201),"Jihočeský kraj",(IF(AND(I615&gt;=39701,I615&lt;=39901),"Jihočeský kraj",(IF(AND(I615&gt;=39301,I615&lt;=39601),"Kraj Vysočina",(IF(AND(I615&gt;=58001,I615&lt;=59501),"Kraj Vysočina",(IF(AND(I615&gt;=67401,I615&lt;=67602),"Kraj Vysočina",(IF(AND(I615&gt;=40001,I615&lt;=44101),"Ústecký kraj",(IF(AND(I615&gt;=46001,I615&lt;=47201),"Liberecký kraj",(IF(AND(I615&gt;=51202,I615&lt;=51401),"Liberecký kraj",(IF(AND(I615&gt;=53002,I615&lt;=53976),"Pardubický kraj",(IF(AND(I615&gt;=56002,I615&lt;=57201),"Pardubický kraj",(IF(AND(I615&gt;=60200,I615&lt;=67201),"Jihomoravský kraj",(IF(AND(I615&gt;=67801,I615&lt;=68501),"Jihomoravský kraj",(IF(AND(I615&gt;=69002,I615&lt;=69801),"Jihomoravský kraj",(IF(AND(I615&gt;=68601,I615&lt;=68801),"Zlínský kraj",(IF(AND(I615&gt;=75501,I615&lt;=76901),"Zlínský kraj",(IF(AND(I615&gt;=70030,I615&lt;=74901),"Moravskoslezský kraj",(IF(AND(I615&gt;=75000,I615&lt;=75368),"Olomoucký kraj",(IF(AND(I615&gt;=77200,I615&lt;=79862),"Olomoucký kraj",(IF(AND(I615&gt;=50011,I615&lt;=50301),"Královéhradecký kraj",(IF(AND(I615&gt;=54301,I615&lt;=54303),"Královéhradecký kraj","0")))))))))))))))))))))))))))))))))))))))))))))))</f>
        <v>Praha</v>
      </c>
      <c r="AD615" t="s">
        <v>998</v>
      </c>
      <c r="AE615" t="s">
        <v>998</v>
      </c>
      <c r="AF615" t="s">
        <v>998</v>
      </c>
      <c r="AG615" s="107">
        <v>300</v>
      </c>
      <c r="AH615" s="107">
        <v>0</v>
      </c>
      <c r="AI615" s="107">
        <v>0</v>
      </c>
      <c r="AJ615" t="s">
        <v>999</v>
      </c>
      <c r="AK615" s="106">
        <v>44924</v>
      </c>
    </row>
    <row r="616" spans="1:37" x14ac:dyDescent="0.45">
      <c r="A616" t="s">
        <v>16351</v>
      </c>
      <c r="B616" t="s">
        <v>16350</v>
      </c>
      <c r="C616" t="s">
        <v>990</v>
      </c>
      <c r="D616" t="s">
        <v>16352</v>
      </c>
      <c r="E616" t="s">
        <v>992</v>
      </c>
      <c r="F616" t="s">
        <v>2155</v>
      </c>
      <c r="G616">
        <v>18</v>
      </c>
      <c r="H616" t="s">
        <v>1131</v>
      </c>
      <c r="I616">
        <v>15000</v>
      </c>
      <c r="K616" t="s">
        <v>16331</v>
      </c>
      <c r="L616" s="106">
        <v>37388</v>
      </c>
      <c r="M616">
        <v>13419854</v>
      </c>
      <c r="N616" t="s">
        <v>996</v>
      </c>
      <c r="O616" t="s">
        <v>12</v>
      </c>
      <c r="P616" t="s">
        <v>997</v>
      </c>
      <c r="R616" s="109" t="str">
        <f>IF(OR(P616="SB",Q616="SB"),"SB",0)</f>
        <v>SB</v>
      </c>
      <c r="V616" s="113" t="str">
        <f>IF(AND(I616&gt;=10000,I616&lt;=19900),"Praha",(IF(AND(I616&gt;=25001,I616&lt;=29501),"Středočeský kraj",(IF(AND(I616&gt;=30100,I616&lt;=34972),"Středočeský kraj",(IF(AND(I616&gt;=35002,I616&lt;=36271),"Karlovarský kraj",(IF(AND(I616&gt;=37001,I616&lt;=39201),"Jihočeský kraj",(IF(AND(I616&gt;=39701,I616&lt;=39901),"Jihočeský kraj",(IF(AND(I616&gt;=39301,I616&lt;=39601),"Kraj Vysočina",(IF(AND(I616&gt;=58001,I616&lt;=59501),"Kraj Vysočina",(IF(AND(I616&gt;=67401,I616&lt;=67602),"Kraj Vysočina",(IF(AND(I616&gt;=40001,I616&lt;=44101),"Ústecký kraj",(IF(AND(I616&gt;=46001,I616&lt;=47201),"Liberecký kraj",(IF(AND(I616&gt;=51202,I616&lt;=51401),"Liberecký kraj",(IF(AND(I616&gt;=53002,I616&lt;=53976),"Pardubický kraj",(IF(AND(I616&gt;=56002,I616&lt;=57201),"Pardubický kraj",(IF(AND(I616&gt;=60200,I616&lt;=67201),"Jihomoravský kraj",(IF(AND(I616&gt;=67801,I616&lt;=68501),"Jihomoravský kraj",(IF(AND(I616&gt;=69002,I616&lt;=69801),"Jihomoravský kraj",(IF(AND(I616&gt;=68601,I616&lt;=68801),"Zlínský kraj",(IF(AND(I616&gt;=75501,I616&lt;=76901),"Zlínský kraj",(IF(AND(I616&gt;=70030,I616&lt;=74901),"Moravskoslezský kraj",(IF(AND(I616&gt;=75000,I616&lt;=75368),"Olomoucký kraj",(IF(AND(I616&gt;=77200,I616&lt;=79862),"Olomoucký kraj",(IF(AND(I616&gt;=50011,I616&lt;=50301),"Královéhradecký kraj",(IF(AND(I616&gt;=54301,I616&lt;=54303),"Královéhradecký kraj","0")))))))))))))))))))))))))))))))))))))))))))))))</f>
        <v>Praha</v>
      </c>
      <c r="AD616" t="s">
        <v>998</v>
      </c>
      <c r="AE616" t="s">
        <v>998</v>
      </c>
      <c r="AF616" t="s">
        <v>998</v>
      </c>
      <c r="AG616" s="107">
        <v>300</v>
      </c>
      <c r="AH616" s="107">
        <v>0</v>
      </c>
      <c r="AI616" s="107">
        <v>0</v>
      </c>
      <c r="AJ616" t="s">
        <v>999</v>
      </c>
      <c r="AK616" s="106">
        <v>44924</v>
      </c>
    </row>
    <row r="617" spans="1:37" x14ac:dyDescent="0.45">
      <c r="A617" t="s">
        <v>1169</v>
      </c>
      <c r="B617" t="s">
        <v>18555</v>
      </c>
      <c r="C617" t="s">
        <v>990</v>
      </c>
      <c r="D617" t="s">
        <v>18566</v>
      </c>
      <c r="E617" t="s">
        <v>992</v>
      </c>
      <c r="F617" t="s">
        <v>12202</v>
      </c>
      <c r="G617">
        <v>503</v>
      </c>
      <c r="H617" t="s">
        <v>12</v>
      </c>
      <c r="I617">
        <v>15001</v>
      </c>
      <c r="J617">
        <v>602662867</v>
      </c>
      <c r="K617" t="s">
        <v>18562</v>
      </c>
      <c r="L617" s="106">
        <v>28693</v>
      </c>
      <c r="M617">
        <v>10593114</v>
      </c>
      <c r="N617" t="s">
        <v>996</v>
      </c>
      <c r="O617" t="s">
        <v>12</v>
      </c>
      <c r="P617" t="s">
        <v>997</v>
      </c>
      <c r="R617" s="109" t="str">
        <f>IF(OR(P617="SB",Q617="SB"),"SB",0)</f>
        <v>SB</v>
      </c>
      <c r="T617" s="110">
        <v>10623</v>
      </c>
      <c r="U617" t="s">
        <v>19633</v>
      </c>
      <c r="V617" s="113" t="str">
        <f>IF(AND(I617&gt;=10000,I617&lt;=19900),"Praha",(IF(AND(I617&gt;=25001,I617&lt;=29501),"Středočeský kraj",(IF(AND(I617&gt;=30100,I617&lt;=34972),"Středočeský kraj",(IF(AND(I617&gt;=35002,I617&lt;=36271),"Karlovarský kraj",(IF(AND(I617&gt;=37001,I617&lt;=39201),"Jihočeský kraj",(IF(AND(I617&gt;=39701,I617&lt;=39901),"Jihočeský kraj",(IF(AND(I617&gt;=39301,I617&lt;=39601),"Kraj Vysočina",(IF(AND(I617&gt;=58001,I617&lt;=59501),"Kraj Vysočina",(IF(AND(I617&gt;=67401,I617&lt;=67602),"Kraj Vysočina",(IF(AND(I617&gt;=40001,I617&lt;=44101),"Ústecký kraj",(IF(AND(I617&gt;=46001,I617&lt;=47201),"Liberecký kraj",(IF(AND(I617&gt;=51202,I617&lt;=51401),"Liberecký kraj",(IF(AND(I617&gt;=53002,I617&lt;=53976),"Pardubický kraj",(IF(AND(I617&gt;=56002,I617&lt;=57201),"Pardubický kraj",(IF(AND(I617&gt;=60200,I617&lt;=67201),"Jihomoravský kraj",(IF(AND(I617&gt;=67801,I617&lt;=68501),"Jihomoravský kraj",(IF(AND(I617&gt;=69002,I617&lt;=69801),"Jihomoravský kraj",(IF(AND(I617&gt;=68601,I617&lt;=68801),"Zlínský kraj",(IF(AND(I617&gt;=75501,I617&lt;=76901),"Zlínský kraj",(IF(AND(I617&gt;=70030,I617&lt;=74901),"Moravskoslezský kraj",(IF(AND(I617&gt;=75000,I617&lt;=75368),"Olomoucký kraj",(IF(AND(I617&gt;=77200,I617&lt;=79862),"Olomoucký kraj",(IF(AND(I617&gt;=50011,I617&lt;=50301),"Královéhradecký kraj",(IF(AND(I617&gt;=54301,I617&lt;=54303),"Královéhradecký kraj","0")))))))))))))))))))))))))))))))))))))))))))))))</f>
        <v>Praha</v>
      </c>
      <c r="AD617" t="s">
        <v>998</v>
      </c>
      <c r="AE617" t="s">
        <v>998</v>
      </c>
      <c r="AF617" t="s">
        <v>998</v>
      </c>
      <c r="AG617" s="107">
        <v>0</v>
      </c>
      <c r="AH617" s="107">
        <v>0</v>
      </c>
      <c r="AI617" s="107">
        <v>0</v>
      </c>
      <c r="AJ617" t="s">
        <v>1012</v>
      </c>
    </row>
    <row r="618" spans="1:37" x14ac:dyDescent="0.45">
      <c r="A618" t="s">
        <v>988</v>
      </c>
      <c r="B618" t="s">
        <v>16234</v>
      </c>
      <c r="C618" t="s">
        <v>990</v>
      </c>
      <c r="D618" t="s">
        <v>16235</v>
      </c>
      <c r="E618" t="s">
        <v>992</v>
      </c>
      <c r="F618" t="s">
        <v>16236</v>
      </c>
      <c r="G618">
        <v>316</v>
      </c>
      <c r="H618" t="s">
        <v>16237</v>
      </c>
      <c r="I618">
        <v>15001</v>
      </c>
      <c r="J618">
        <v>257923369</v>
      </c>
      <c r="K618" t="s">
        <v>16238</v>
      </c>
      <c r="L618" s="106">
        <v>31429</v>
      </c>
      <c r="M618">
        <v>10596649</v>
      </c>
      <c r="N618" t="s">
        <v>996</v>
      </c>
      <c r="O618" t="s">
        <v>12</v>
      </c>
      <c r="P618" t="s">
        <v>997</v>
      </c>
      <c r="R618" s="109" t="str">
        <f>IF(OR(P618="SB",Q618="SB"),"SB",0)</f>
        <v>SB</v>
      </c>
      <c r="T618" s="110">
        <v>10648</v>
      </c>
      <c r="U618" t="s">
        <v>19633</v>
      </c>
      <c r="V618" s="113" t="str">
        <f>IF(AND(I618&gt;=10000,I618&lt;=19900),"Praha",(IF(AND(I618&gt;=25001,I618&lt;=29501),"Středočeský kraj",(IF(AND(I618&gt;=30100,I618&lt;=34972),"Středočeský kraj",(IF(AND(I618&gt;=35002,I618&lt;=36271),"Karlovarský kraj",(IF(AND(I618&gt;=37001,I618&lt;=39201),"Jihočeský kraj",(IF(AND(I618&gt;=39701,I618&lt;=39901),"Jihočeský kraj",(IF(AND(I618&gt;=39301,I618&lt;=39601),"Kraj Vysočina",(IF(AND(I618&gt;=58001,I618&lt;=59501),"Kraj Vysočina",(IF(AND(I618&gt;=67401,I618&lt;=67602),"Kraj Vysočina",(IF(AND(I618&gt;=40001,I618&lt;=44101),"Ústecký kraj",(IF(AND(I618&gt;=46001,I618&lt;=47201),"Liberecký kraj",(IF(AND(I618&gt;=51202,I618&lt;=51401),"Liberecký kraj",(IF(AND(I618&gt;=53002,I618&lt;=53976),"Pardubický kraj",(IF(AND(I618&gt;=56002,I618&lt;=57201),"Pardubický kraj",(IF(AND(I618&gt;=60200,I618&lt;=67201),"Jihomoravský kraj",(IF(AND(I618&gt;=67801,I618&lt;=68501),"Jihomoravský kraj",(IF(AND(I618&gt;=69002,I618&lt;=69801),"Jihomoravský kraj",(IF(AND(I618&gt;=68601,I618&lt;=68801),"Zlínský kraj",(IF(AND(I618&gt;=75501,I618&lt;=76901),"Zlínský kraj",(IF(AND(I618&gt;=70030,I618&lt;=74901),"Moravskoslezský kraj",(IF(AND(I618&gt;=75000,I618&lt;=75368),"Olomoucký kraj",(IF(AND(I618&gt;=77200,I618&lt;=79862),"Olomoucký kraj",(IF(AND(I618&gt;=50011,I618&lt;=50301),"Královéhradecký kraj",(IF(AND(I618&gt;=54301,I618&lt;=54303),"Královéhradecký kraj","0")))))))))))))))))))))))))))))))))))))))))))))))</f>
        <v>Praha</v>
      </c>
      <c r="AD618" t="s">
        <v>998</v>
      </c>
      <c r="AE618" t="s">
        <v>998</v>
      </c>
      <c r="AF618" t="s">
        <v>998</v>
      </c>
      <c r="AG618" s="107">
        <v>0</v>
      </c>
      <c r="AH618" s="107">
        <v>0</v>
      </c>
      <c r="AI618" s="107">
        <v>0</v>
      </c>
      <c r="AJ618" t="s">
        <v>1012</v>
      </c>
    </row>
    <row r="619" spans="1:37" x14ac:dyDescent="0.45">
      <c r="A619" t="s">
        <v>1128</v>
      </c>
      <c r="B619" t="s">
        <v>17675</v>
      </c>
      <c r="C619" t="s">
        <v>990</v>
      </c>
      <c r="D619" t="s">
        <v>17678</v>
      </c>
      <c r="E619" t="s">
        <v>992</v>
      </c>
      <c r="F619" t="s">
        <v>17679</v>
      </c>
      <c r="G619">
        <v>1925</v>
      </c>
      <c r="H619" t="s">
        <v>1131</v>
      </c>
      <c r="I619">
        <v>15001</v>
      </c>
      <c r="K619" t="s">
        <v>17680</v>
      </c>
      <c r="L619" s="106">
        <v>29472</v>
      </c>
      <c r="M619">
        <v>10724062</v>
      </c>
      <c r="N619" t="s">
        <v>996</v>
      </c>
      <c r="O619" t="s">
        <v>12</v>
      </c>
      <c r="P619" t="s">
        <v>997</v>
      </c>
      <c r="R619" s="109" t="str">
        <f>IF(OR(P619="SB",Q619="SB"),"SB",0)</f>
        <v>SB</v>
      </c>
      <c r="T619" s="110">
        <v>10966</v>
      </c>
      <c r="U619" t="s">
        <v>19633</v>
      </c>
      <c r="V619" s="113" t="str">
        <f>IF(AND(I619&gt;=10000,I619&lt;=19900),"Praha",(IF(AND(I619&gt;=25001,I619&lt;=29501),"Středočeský kraj",(IF(AND(I619&gt;=30100,I619&lt;=34972),"Středočeský kraj",(IF(AND(I619&gt;=35002,I619&lt;=36271),"Karlovarský kraj",(IF(AND(I619&gt;=37001,I619&lt;=39201),"Jihočeský kraj",(IF(AND(I619&gt;=39701,I619&lt;=39901),"Jihočeský kraj",(IF(AND(I619&gt;=39301,I619&lt;=39601),"Kraj Vysočina",(IF(AND(I619&gt;=58001,I619&lt;=59501),"Kraj Vysočina",(IF(AND(I619&gt;=67401,I619&lt;=67602),"Kraj Vysočina",(IF(AND(I619&gt;=40001,I619&lt;=44101),"Ústecký kraj",(IF(AND(I619&gt;=46001,I619&lt;=47201),"Liberecký kraj",(IF(AND(I619&gt;=51202,I619&lt;=51401),"Liberecký kraj",(IF(AND(I619&gt;=53002,I619&lt;=53976),"Pardubický kraj",(IF(AND(I619&gt;=56002,I619&lt;=57201),"Pardubický kraj",(IF(AND(I619&gt;=60200,I619&lt;=67201),"Jihomoravský kraj",(IF(AND(I619&gt;=67801,I619&lt;=68501),"Jihomoravský kraj",(IF(AND(I619&gt;=69002,I619&lt;=69801),"Jihomoravský kraj",(IF(AND(I619&gt;=68601,I619&lt;=68801),"Zlínský kraj",(IF(AND(I619&gt;=75501,I619&lt;=76901),"Zlínský kraj",(IF(AND(I619&gt;=70030,I619&lt;=74901),"Moravskoslezský kraj",(IF(AND(I619&gt;=75000,I619&lt;=75368),"Olomoucký kraj",(IF(AND(I619&gt;=77200,I619&lt;=79862),"Olomoucký kraj",(IF(AND(I619&gt;=50011,I619&lt;=50301),"Královéhradecký kraj",(IF(AND(I619&gt;=54301,I619&lt;=54303),"Královéhradecký kraj","0")))))))))))))))))))))))))))))))))))))))))))))))</f>
        <v>Praha</v>
      </c>
      <c r="AD619" t="s">
        <v>998</v>
      </c>
      <c r="AE619" t="s">
        <v>998</v>
      </c>
      <c r="AF619" t="s">
        <v>998</v>
      </c>
      <c r="AG619" s="107">
        <v>0</v>
      </c>
      <c r="AH619" s="107">
        <v>0</v>
      </c>
      <c r="AI619" s="107">
        <v>0</v>
      </c>
      <c r="AJ619" t="s">
        <v>1012</v>
      </c>
    </row>
    <row r="620" spans="1:37" x14ac:dyDescent="0.45">
      <c r="A620" t="s">
        <v>1076</v>
      </c>
      <c r="B620" t="s">
        <v>15918</v>
      </c>
      <c r="C620" t="s">
        <v>990</v>
      </c>
      <c r="D620" t="s">
        <v>15921</v>
      </c>
      <c r="E620" t="s">
        <v>992</v>
      </c>
      <c r="F620" t="s">
        <v>15922</v>
      </c>
      <c r="G620">
        <v>69</v>
      </c>
      <c r="H620" t="s">
        <v>1131</v>
      </c>
      <c r="I620">
        <v>15001</v>
      </c>
      <c r="K620" t="s">
        <v>15920</v>
      </c>
      <c r="L620" s="106">
        <v>28326</v>
      </c>
      <c r="M620">
        <v>10731540</v>
      </c>
      <c r="N620" t="s">
        <v>996</v>
      </c>
      <c r="O620" t="s">
        <v>12</v>
      </c>
      <c r="P620" t="s">
        <v>997</v>
      </c>
      <c r="R620" s="109" t="str">
        <f>IF(OR(P620="SB",Q620="SB"),"SB",0)</f>
        <v>SB</v>
      </c>
      <c r="T620" s="110">
        <v>11020</v>
      </c>
      <c r="U620" t="s">
        <v>19633</v>
      </c>
      <c r="V620" s="113" t="str">
        <f>IF(AND(I620&gt;=10000,I620&lt;=19900),"Praha",(IF(AND(I620&gt;=25001,I620&lt;=29501),"Středočeský kraj",(IF(AND(I620&gt;=30100,I620&lt;=34972),"Středočeský kraj",(IF(AND(I620&gt;=35002,I620&lt;=36271),"Karlovarský kraj",(IF(AND(I620&gt;=37001,I620&lt;=39201),"Jihočeský kraj",(IF(AND(I620&gt;=39701,I620&lt;=39901),"Jihočeský kraj",(IF(AND(I620&gt;=39301,I620&lt;=39601),"Kraj Vysočina",(IF(AND(I620&gt;=58001,I620&lt;=59501),"Kraj Vysočina",(IF(AND(I620&gt;=67401,I620&lt;=67602),"Kraj Vysočina",(IF(AND(I620&gt;=40001,I620&lt;=44101),"Ústecký kraj",(IF(AND(I620&gt;=46001,I620&lt;=47201),"Liberecký kraj",(IF(AND(I620&gt;=51202,I620&lt;=51401),"Liberecký kraj",(IF(AND(I620&gt;=53002,I620&lt;=53976),"Pardubický kraj",(IF(AND(I620&gt;=56002,I620&lt;=57201),"Pardubický kraj",(IF(AND(I620&gt;=60200,I620&lt;=67201),"Jihomoravský kraj",(IF(AND(I620&gt;=67801,I620&lt;=68501),"Jihomoravský kraj",(IF(AND(I620&gt;=69002,I620&lt;=69801),"Jihomoravský kraj",(IF(AND(I620&gt;=68601,I620&lt;=68801),"Zlínský kraj",(IF(AND(I620&gt;=75501,I620&lt;=76901),"Zlínský kraj",(IF(AND(I620&gt;=70030,I620&lt;=74901),"Moravskoslezský kraj",(IF(AND(I620&gt;=75000,I620&lt;=75368),"Olomoucký kraj",(IF(AND(I620&gt;=77200,I620&lt;=79862),"Olomoucký kraj",(IF(AND(I620&gt;=50011,I620&lt;=50301),"Královéhradecký kraj",(IF(AND(I620&gt;=54301,I620&lt;=54303),"Královéhradecký kraj","0")))))))))))))))))))))))))))))))))))))))))))))))</f>
        <v>Praha</v>
      </c>
      <c r="AD620" t="s">
        <v>998</v>
      </c>
      <c r="AE620" t="s">
        <v>998</v>
      </c>
      <c r="AF620" t="s">
        <v>998</v>
      </c>
      <c r="AG620" s="107">
        <v>0</v>
      </c>
      <c r="AH620" s="107">
        <v>0</v>
      </c>
      <c r="AI620" s="107">
        <v>0</v>
      </c>
      <c r="AJ620" t="s">
        <v>1012</v>
      </c>
    </row>
    <row r="621" spans="1:37" x14ac:dyDescent="0.45">
      <c r="A621" t="s">
        <v>988</v>
      </c>
      <c r="B621" t="s">
        <v>12683</v>
      </c>
      <c r="C621" t="s">
        <v>990</v>
      </c>
      <c r="D621" t="s">
        <v>12684</v>
      </c>
      <c r="E621" t="s">
        <v>992</v>
      </c>
      <c r="F621" t="s">
        <v>11155</v>
      </c>
      <c r="G621">
        <v>2217</v>
      </c>
      <c r="H621" t="s">
        <v>1131</v>
      </c>
      <c r="I621">
        <v>15001</v>
      </c>
      <c r="K621" t="s">
        <v>12685</v>
      </c>
      <c r="L621" s="106">
        <v>33024</v>
      </c>
      <c r="M621">
        <v>10740937</v>
      </c>
      <c r="N621" t="s">
        <v>996</v>
      </c>
      <c r="O621" t="s">
        <v>12</v>
      </c>
      <c r="P621" t="s">
        <v>997</v>
      </c>
      <c r="R621" s="109" t="str">
        <f>IF(OR(P621="SB",Q621="SB"),"SB",0)</f>
        <v>SB</v>
      </c>
      <c r="T621" s="110">
        <v>11109</v>
      </c>
      <c r="U621" t="s">
        <v>19633</v>
      </c>
      <c r="V621" s="113" t="str">
        <f>IF(AND(I621&gt;=10000,I621&lt;=19900),"Praha",(IF(AND(I621&gt;=25001,I621&lt;=29501),"Středočeský kraj",(IF(AND(I621&gt;=30100,I621&lt;=34972),"Středočeský kraj",(IF(AND(I621&gt;=35002,I621&lt;=36271),"Karlovarský kraj",(IF(AND(I621&gt;=37001,I621&lt;=39201),"Jihočeský kraj",(IF(AND(I621&gt;=39701,I621&lt;=39901),"Jihočeský kraj",(IF(AND(I621&gt;=39301,I621&lt;=39601),"Kraj Vysočina",(IF(AND(I621&gt;=58001,I621&lt;=59501),"Kraj Vysočina",(IF(AND(I621&gt;=67401,I621&lt;=67602),"Kraj Vysočina",(IF(AND(I621&gt;=40001,I621&lt;=44101),"Ústecký kraj",(IF(AND(I621&gt;=46001,I621&lt;=47201),"Liberecký kraj",(IF(AND(I621&gt;=51202,I621&lt;=51401),"Liberecký kraj",(IF(AND(I621&gt;=53002,I621&lt;=53976),"Pardubický kraj",(IF(AND(I621&gt;=56002,I621&lt;=57201),"Pardubický kraj",(IF(AND(I621&gt;=60200,I621&lt;=67201),"Jihomoravský kraj",(IF(AND(I621&gt;=67801,I621&lt;=68501),"Jihomoravský kraj",(IF(AND(I621&gt;=69002,I621&lt;=69801),"Jihomoravský kraj",(IF(AND(I621&gt;=68601,I621&lt;=68801),"Zlínský kraj",(IF(AND(I621&gt;=75501,I621&lt;=76901),"Zlínský kraj",(IF(AND(I621&gt;=70030,I621&lt;=74901),"Moravskoslezský kraj",(IF(AND(I621&gt;=75000,I621&lt;=75368),"Olomoucký kraj",(IF(AND(I621&gt;=77200,I621&lt;=79862),"Olomoucký kraj",(IF(AND(I621&gt;=50011,I621&lt;=50301),"Královéhradecký kraj",(IF(AND(I621&gt;=54301,I621&lt;=54303),"Královéhradecký kraj","0")))))))))))))))))))))))))))))))))))))))))))))))</f>
        <v>Praha</v>
      </c>
      <c r="AD621" t="s">
        <v>998</v>
      </c>
      <c r="AE621" t="s">
        <v>998</v>
      </c>
      <c r="AF621" t="s">
        <v>998</v>
      </c>
      <c r="AG621" s="107">
        <v>0</v>
      </c>
      <c r="AH621" s="107">
        <v>0</v>
      </c>
      <c r="AI621" s="107">
        <v>0</v>
      </c>
      <c r="AJ621" t="s">
        <v>1012</v>
      </c>
    </row>
    <row r="622" spans="1:37" x14ac:dyDescent="0.45">
      <c r="A622" t="s">
        <v>1026</v>
      </c>
      <c r="B622" t="s">
        <v>2921</v>
      </c>
      <c r="C622" t="s">
        <v>990</v>
      </c>
      <c r="D622" t="s">
        <v>2922</v>
      </c>
      <c r="E622" t="s">
        <v>992</v>
      </c>
      <c r="F622" t="s">
        <v>2923</v>
      </c>
      <c r="G622">
        <v>636</v>
      </c>
      <c r="H622" t="s">
        <v>1131</v>
      </c>
      <c r="I622">
        <v>15001</v>
      </c>
      <c r="K622" t="s">
        <v>2924</v>
      </c>
      <c r="L622" s="106">
        <v>30401</v>
      </c>
      <c r="M622">
        <v>10746900</v>
      </c>
      <c r="N622" t="s">
        <v>996</v>
      </c>
      <c r="O622" t="s">
        <v>12</v>
      </c>
      <c r="P622" t="s">
        <v>997</v>
      </c>
      <c r="R622" s="109" t="str">
        <f>IF(OR(P622="SB",Q622="SB"),"SB",0)</f>
        <v>SB</v>
      </c>
      <c r="T622" s="110">
        <v>11169</v>
      </c>
      <c r="U622" t="s">
        <v>19633</v>
      </c>
      <c r="V622" s="113" t="str">
        <f>IF(AND(I622&gt;=10000,I622&lt;=19900),"Praha",(IF(AND(I622&gt;=25001,I622&lt;=29501),"Středočeský kraj",(IF(AND(I622&gt;=30100,I622&lt;=34972),"Středočeský kraj",(IF(AND(I622&gt;=35002,I622&lt;=36271),"Karlovarský kraj",(IF(AND(I622&gt;=37001,I622&lt;=39201),"Jihočeský kraj",(IF(AND(I622&gt;=39701,I622&lt;=39901),"Jihočeský kraj",(IF(AND(I622&gt;=39301,I622&lt;=39601),"Kraj Vysočina",(IF(AND(I622&gt;=58001,I622&lt;=59501),"Kraj Vysočina",(IF(AND(I622&gt;=67401,I622&lt;=67602),"Kraj Vysočina",(IF(AND(I622&gt;=40001,I622&lt;=44101),"Ústecký kraj",(IF(AND(I622&gt;=46001,I622&lt;=47201),"Liberecký kraj",(IF(AND(I622&gt;=51202,I622&lt;=51401),"Liberecký kraj",(IF(AND(I622&gt;=53002,I622&lt;=53976),"Pardubický kraj",(IF(AND(I622&gt;=56002,I622&lt;=57201),"Pardubický kraj",(IF(AND(I622&gt;=60200,I622&lt;=67201),"Jihomoravský kraj",(IF(AND(I622&gt;=67801,I622&lt;=68501),"Jihomoravský kraj",(IF(AND(I622&gt;=69002,I622&lt;=69801),"Jihomoravský kraj",(IF(AND(I622&gt;=68601,I622&lt;=68801),"Zlínský kraj",(IF(AND(I622&gt;=75501,I622&lt;=76901),"Zlínský kraj",(IF(AND(I622&gt;=70030,I622&lt;=74901),"Moravskoslezský kraj",(IF(AND(I622&gt;=75000,I622&lt;=75368),"Olomoucký kraj",(IF(AND(I622&gt;=77200,I622&lt;=79862),"Olomoucký kraj",(IF(AND(I622&gt;=50011,I622&lt;=50301),"Královéhradecký kraj",(IF(AND(I622&gt;=54301,I622&lt;=54303),"Královéhradecký kraj","0")))))))))))))))))))))))))))))))))))))))))))))))</f>
        <v>Praha</v>
      </c>
      <c r="AD622" t="s">
        <v>998</v>
      </c>
      <c r="AE622" t="s">
        <v>998</v>
      </c>
      <c r="AF622" t="s">
        <v>998</v>
      </c>
      <c r="AG622" s="107">
        <v>0</v>
      </c>
      <c r="AH622" s="107">
        <v>0</v>
      </c>
      <c r="AI622" s="107">
        <v>0</v>
      </c>
      <c r="AJ622" t="s">
        <v>1012</v>
      </c>
    </row>
    <row r="623" spans="1:37" x14ac:dyDescent="0.45">
      <c r="A623" t="s">
        <v>1026</v>
      </c>
      <c r="B623" t="s">
        <v>2607</v>
      </c>
      <c r="C623" t="s">
        <v>990</v>
      </c>
      <c r="D623" t="s">
        <v>2608</v>
      </c>
      <c r="E623" t="s">
        <v>992</v>
      </c>
      <c r="F623" t="s">
        <v>2609</v>
      </c>
      <c r="G623">
        <v>2375</v>
      </c>
      <c r="H623" t="s">
        <v>1131</v>
      </c>
      <c r="I623">
        <v>15001</v>
      </c>
      <c r="K623" t="s">
        <v>2610</v>
      </c>
      <c r="L623" s="106">
        <v>32677</v>
      </c>
      <c r="M623">
        <v>10753667</v>
      </c>
      <c r="N623" t="s">
        <v>996</v>
      </c>
      <c r="O623" t="s">
        <v>12</v>
      </c>
      <c r="P623" t="s">
        <v>997</v>
      </c>
      <c r="R623" s="109" t="str">
        <f>IF(OR(P623="SB",Q623="SB"),"SB",0)</f>
        <v>SB</v>
      </c>
      <c r="T623" s="110">
        <v>11234</v>
      </c>
      <c r="U623" t="s">
        <v>19633</v>
      </c>
      <c r="V623" s="113" t="str">
        <f>IF(AND(I623&gt;=10000,I623&lt;=19900),"Praha",(IF(AND(I623&gt;=25001,I623&lt;=29501),"Středočeský kraj",(IF(AND(I623&gt;=30100,I623&lt;=34972),"Středočeský kraj",(IF(AND(I623&gt;=35002,I623&lt;=36271),"Karlovarský kraj",(IF(AND(I623&gt;=37001,I623&lt;=39201),"Jihočeský kraj",(IF(AND(I623&gt;=39701,I623&lt;=39901),"Jihočeský kraj",(IF(AND(I623&gt;=39301,I623&lt;=39601),"Kraj Vysočina",(IF(AND(I623&gt;=58001,I623&lt;=59501),"Kraj Vysočina",(IF(AND(I623&gt;=67401,I623&lt;=67602),"Kraj Vysočina",(IF(AND(I623&gt;=40001,I623&lt;=44101),"Ústecký kraj",(IF(AND(I623&gt;=46001,I623&lt;=47201),"Liberecký kraj",(IF(AND(I623&gt;=51202,I623&lt;=51401),"Liberecký kraj",(IF(AND(I623&gt;=53002,I623&lt;=53976),"Pardubický kraj",(IF(AND(I623&gt;=56002,I623&lt;=57201),"Pardubický kraj",(IF(AND(I623&gt;=60200,I623&lt;=67201),"Jihomoravský kraj",(IF(AND(I623&gt;=67801,I623&lt;=68501),"Jihomoravský kraj",(IF(AND(I623&gt;=69002,I623&lt;=69801),"Jihomoravský kraj",(IF(AND(I623&gt;=68601,I623&lt;=68801),"Zlínský kraj",(IF(AND(I623&gt;=75501,I623&lt;=76901),"Zlínský kraj",(IF(AND(I623&gt;=70030,I623&lt;=74901),"Moravskoslezský kraj",(IF(AND(I623&gt;=75000,I623&lt;=75368),"Olomoucký kraj",(IF(AND(I623&gt;=77200,I623&lt;=79862),"Olomoucký kraj",(IF(AND(I623&gt;=50011,I623&lt;=50301),"Královéhradecký kraj",(IF(AND(I623&gt;=54301,I623&lt;=54303),"Královéhradecký kraj","0")))))))))))))))))))))))))))))))))))))))))))))))</f>
        <v>Praha</v>
      </c>
      <c r="AD623" t="s">
        <v>998</v>
      </c>
      <c r="AE623" t="s">
        <v>998</v>
      </c>
      <c r="AF623" t="s">
        <v>998</v>
      </c>
      <c r="AG623" s="107">
        <v>0</v>
      </c>
      <c r="AH623" s="107">
        <v>0</v>
      </c>
      <c r="AI623" s="107">
        <v>0</v>
      </c>
      <c r="AJ623" t="s">
        <v>1012</v>
      </c>
    </row>
    <row r="624" spans="1:37" x14ac:dyDescent="0.45">
      <c r="A624" t="s">
        <v>1184</v>
      </c>
      <c r="B624" t="s">
        <v>13216</v>
      </c>
      <c r="C624" t="s">
        <v>990</v>
      </c>
      <c r="D624" t="s">
        <v>13240</v>
      </c>
      <c r="E624" t="s">
        <v>992</v>
      </c>
      <c r="F624" t="s">
        <v>9129</v>
      </c>
      <c r="G624">
        <v>615</v>
      </c>
      <c r="H624" t="s">
        <v>1131</v>
      </c>
      <c r="I624">
        <v>15001</v>
      </c>
      <c r="K624" t="s">
        <v>13241</v>
      </c>
      <c r="L624" s="106">
        <v>22531</v>
      </c>
      <c r="M624">
        <v>10737806</v>
      </c>
      <c r="N624" t="s">
        <v>996</v>
      </c>
      <c r="O624" t="s">
        <v>12</v>
      </c>
      <c r="P624" t="s">
        <v>997</v>
      </c>
      <c r="R624" s="109" t="str">
        <f>IF(OR(P624="SB",Q624="SB"),"SB",0)</f>
        <v>SB</v>
      </c>
      <c r="T624" s="110" t="s">
        <v>998</v>
      </c>
      <c r="V624" s="113" t="str">
        <f>IF(AND(I624&gt;=10000,I624&lt;=19900),"Praha",(IF(AND(I624&gt;=25001,I624&lt;=29501),"Středočeský kraj",(IF(AND(I624&gt;=30100,I624&lt;=34972),"Středočeský kraj",(IF(AND(I624&gt;=35002,I624&lt;=36271),"Karlovarský kraj",(IF(AND(I624&gt;=37001,I624&lt;=39201),"Jihočeský kraj",(IF(AND(I624&gt;=39701,I624&lt;=39901),"Jihočeský kraj",(IF(AND(I624&gt;=39301,I624&lt;=39601),"Kraj Vysočina",(IF(AND(I624&gt;=58001,I624&lt;=59501),"Kraj Vysočina",(IF(AND(I624&gt;=67401,I624&lt;=67602),"Kraj Vysočina",(IF(AND(I624&gt;=40001,I624&lt;=44101),"Ústecký kraj",(IF(AND(I624&gt;=46001,I624&lt;=47201),"Liberecký kraj",(IF(AND(I624&gt;=51202,I624&lt;=51401),"Liberecký kraj",(IF(AND(I624&gt;=53002,I624&lt;=53976),"Pardubický kraj",(IF(AND(I624&gt;=56002,I624&lt;=57201),"Pardubický kraj",(IF(AND(I624&gt;=60200,I624&lt;=67201),"Jihomoravský kraj",(IF(AND(I624&gt;=67801,I624&lt;=68501),"Jihomoravský kraj",(IF(AND(I624&gt;=69002,I624&lt;=69801),"Jihomoravský kraj",(IF(AND(I624&gt;=68601,I624&lt;=68801),"Zlínský kraj",(IF(AND(I624&gt;=75501,I624&lt;=76901),"Zlínský kraj",(IF(AND(I624&gt;=70030,I624&lt;=74901),"Moravskoslezský kraj",(IF(AND(I624&gt;=75000,I624&lt;=75368),"Olomoucký kraj",(IF(AND(I624&gt;=77200,I624&lt;=79862),"Olomoucký kraj",(IF(AND(I624&gt;=50011,I624&lt;=50301),"Královéhradecký kraj",(IF(AND(I624&gt;=54301,I624&lt;=54303),"Královéhradecký kraj","0")))))))))))))))))))))))))))))))))))))))))))))))</f>
        <v>Praha</v>
      </c>
      <c r="AB624" t="s">
        <v>998</v>
      </c>
      <c r="AD624" t="s">
        <v>998</v>
      </c>
      <c r="AE624" t="s">
        <v>998</v>
      </c>
      <c r="AF624" t="s">
        <v>998</v>
      </c>
      <c r="AG624" s="107">
        <v>0</v>
      </c>
      <c r="AH624" s="107">
        <v>0</v>
      </c>
      <c r="AI624" s="107">
        <v>0</v>
      </c>
      <c r="AJ624" t="s">
        <v>1012</v>
      </c>
    </row>
    <row r="625" spans="1:37" x14ac:dyDescent="0.45">
      <c r="A625" t="s">
        <v>1641</v>
      </c>
      <c r="B625" t="s">
        <v>5602</v>
      </c>
      <c r="C625" t="s">
        <v>1002</v>
      </c>
      <c r="D625" t="s">
        <v>5603</v>
      </c>
      <c r="E625" t="s">
        <v>992</v>
      </c>
      <c r="F625" t="s">
        <v>5604</v>
      </c>
      <c r="G625">
        <v>9</v>
      </c>
      <c r="H625" t="s">
        <v>1131</v>
      </c>
      <c r="I625">
        <v>15002</v>
      </c>
      <c r="K625" t="s">
        <v>5605</v>
      </c>
      <c r="L625" s="106">
        <v>29122</v>
      </c>
      <c r="M625">
        <v>12915151</v>
      </c>
      <c r="N625" t="s">
        <v>996</v>
      </c>
      <c r="O625" t="s">
        <v>12</v>
      </c>
      <c r="P625" t="s">
        <v>997</v>
      </c>
      <c r="R625" s="109" t="str">
        <f>IF(OR(P625="SB",Q625="SB"),"SB",0)</f>
        <v>SB</v>
      </c>
      <c r="T625" s="110" t="s">
        <v>998</v>
      </c>
      <c r="V625" s="113" t="str">
        <f>IF(AND(I625&gt;=10000,I625&lt;=19900),"Praha",(IF(AND(I625&gt;=25001,I625&lt;=29501),"Středočeský kraj",(IF(AND(I625&gt;=30100,I625&lt;=34972),"Středočeský kraj",(IF(AND(I625&gt;=35002,I625&lt;=36271),"Karlovarský kraj",(IF(AND(I625&gt;=37001,I625&lt;=39201),"Jihočeský kraj",(IF(AND(I625&gt;=39701,I625&lt;=39901),"Jihočeský kraj",(IF(AND(I625&gt;=39301,I625&lt;=39601),"Kraj Vysočina",(IF(AND(I625&gt;=58001,I625&lt;=59501),"Kraj Vysočina",(IF(AND(I625&gt;=67401,I625&lt;=67602),"Kraj Vysočina",(IF(AND(I625&gt;=40001,I625&lt;=44101),"Ústecký kraj",(IF(AND(I625&gt;=46001,I625&lt;=47201),"Liberecký kraj",(IF(AND(I625&gt;=51202,I625&lt;=51401),"Liberecký kraj",(IF(AND(I625&gt;=53002,I625&lt;=53976),"Pardubický kraj",(IF(AND(I625&gt;=56002,I625&lt;=57201),"Pardubický kraj",(IF(AND(I625&gt;=60200,I625&lt;=67201),"Jihomoravský kraj",(IF(AND(I625&gt;=67801,I625&lt;=68501),"Jihomoravský kraj",(IF(AND(I625&gt;=69002,I625&lt;=69801),"Jihomoravský kraj",(IF(AND(I625&gt;=68601,I625&lt;=68801),"Zlínský kraj",(IF(AND(I625&gt;=75501,I625&lt;=76901),"Zlínský kraj",(IF(AND(I625&gt;=70030,I625&lt;=74901),"Moravskoslezský kraj",(IF(AND(I625&gt;=75000,I625&lt;=75368),"Olomoucký kraj",(IF(AND(I625&gt;=77200,I625&lt;=79862),"Olomoucký kraj",(IF(AND(I625&gt;=50011,I625&lt;=50301),"Královéhradecký kraj",(IF(AND(I625&gt;=54301,I625&lt;=54303),"Královéhradecký kraj","0")))))))))))))))))))))))))))))))))))))))))))))))</f>
        <v>Praha</v>
      </c>
      <c r="AB625" t="s">
        <v>998</v>
      </c>
      <c r="AD625" t="s">
        <v>998</v>
      </c>
      <c r="AE625" t="s">
        <v>998</v>
      </c>
      <c r="AF625" t="s">
        <v>998</v>
      </c>
      <c r="AG625" s="107">
        <v>0</v>
      </c>
      <c r="AH625" s="107">
        <v>0</v>
      </c>
      <c r="AI625" s="107">
        <v>0</v>
      </c>
      <c r="AJ625" t="s">
        <v>1012</v>
      </c>
    </row>
    <row r="626" spans="1:37" x14ac:dyDescent="0.45">
      <c r="A626" t="s">
        <v>1169</v>
      </c>
      <c r="B626" t="s">
        <v>3724</v>
      </c>
      <c r="C626" t="s">
        <v>990</v>
      </c>
      <c r="D626" t="s">
        <v>3728</v>
      </c>
      <c r="E626" t="s">
        <v>992</v>
      </c>
      <c r="F626" t="s">
        <v>3545</v>
      </c>
      <c r="G626">
        <v>64</v>
      </c>
      <c r="H626" t="s">
        <v>3729</v>
      </c>
      <c r="I626">
        <v>15031</v>
      </c>
      <c r="K626" t="s">
        <v>3730</v>
      </c>
      <c r="L626" s="106">
        <v>24393</v>
      </c>
      <c r="M626">
        <v>10913214</v>
      </c>
      <c r="N626" t="s">
        <v>1900</v>
      </c>
      <c r="O626" t="s">
        <v>1023</v>
      </c>
      <c r="P626" t="s">
        <v>997</v>
      </c>
      <c r="R626" s="109" t="str">
        <f>IF(OR(P626="SB",Q626="SB"),"SB",0)</f>
        <v>SB</v>
      </c>
      <c r="T626" s="110" t="s">
        <v>998</v>
      </c>
      <c r="V626" s="113" t="str">
        <f>IF(AND(I626&gt;=10000,I626&lt;=19900),"Praha",(IF(AND(I626&gt;=25001,I626&lt;=29501),"Středočeský kraj",(IF(AND(I626&gt;=30100,I626&lt;=34972),"Středočeský kraj",(IF(AND(I626&gt;=35002,I626&lt;=36271),"Karlovarský kraj",(IF(AND(I626&gt;=37001,I626&lt;=39201),"Jihočeský kraj",(IF(AND(I626&gt;=39701,I626&lt;=39901),"Jihočeský kraj",(IF(AND(I626&gt;=39301,I626&lt;=39601),"Kraj Vysočina",(IF(AND(I626&gt;=58001,I626&lt;=59501),"Kraj Vysočina",(IF(AND(I626&gt;=67401,I626&lt;=67602),"Kraj Vysočina",(IF(AND(I626&gt;=40001,I626&lt;=44101),"Ústecký kraj",(IF(AND(I626&gt;=46001,I626&lt;=47201),"Liberecký kraj",(IF(AND(I626&gt;=51202,I626&lt;=51401),"Liberecký kraj",(IF(AND(I626&gt;=53002,I626&lt;=53976),"Pardubický kraj",(IF(AND(I626&gt;=56002,I626&lt;=57201),"Pardubický kraj",(IF(AND(I626&gt;=60200,I626&lt;=67201),"Jihomoravský kraj",(IF(AND(I626&gt;=67801,I626&lt;=68501),"Jihomoravský kraj",(IF(AND(I626&gt;=69002,I626&lt;=69801),"Jihomoravský kraj",(IF(AND(I626&gt;=68601,I626&lt;=68801),"Zlínský kraj",(IF(AND(I626&gt;=75501,I626&lt;=76901),"Zlínský kraj",(IF(AND(I626&gt;=70030,I626&lt;=74901),"Moravskoslezský kraj",(IF(AND(I626&gt;=75000,I626&lt;=75368),"Olomoucký kraj",(IF(AND(I626&gt;=77200,I626&lt;=79862),"Olomoucký kraj",(IF(AND(I626&gt;=50011,I626&lt;=50301),"Královéhradecký kraj",(IF(AND(I626&gt;=54301,I626&lt;=54303),"Královéhradecký kraj","0")))))))))))))))))))))))))))))))))))))))))))))))</f>
        <v>Praha</v>
      </c>
      <c r="AB626" t="s">
        <v>998</v>
      </c>
      <c r="AD626" t="s">
        <v>998</v>
      </c>
      <c r="AE626" t="s">
        <v>998</v>
      </c>
      <c r="AF626" t="s">
        <v>998</v>
      </c>
      <c r="AG626" s="107">
        <v>300</v>
      </c>
      <c r="AH626" s="107">
        <v>0</v>
      </c>
      <c r="AI626" s="107">
        <v>0</v>
      </c>
      <c r="AJ626" t="s">
        <v>999</v>
      </c>
      <c r="AK626" s="106">
        <v>44920</v>
      </c>
    </row>
    <row r="627" spans="1:37" x14ac:dyDescent="0.45">
      <c r="A627" t="s">
        <v>2632</v>
      </c>
      <c r="B627" t="s">
        <v>3724</v>
      </c>
      <c r="C627" t="s">
        <v>1002</v>
      </c>
      <c r="D627" t="s">
        <v>3733</v>
      </c>
      <c r="E627" t="s">
        <v>992</v>
      </c>
      <c r="F627" t="s">
        <v>3545</v>
      </c>
      <c r="G627">
        <v>64</v>
      </c>
      <c r="H627" t="s">
        <v>1131</v>
      </c>
      <c r="I627">
        <v>15031</v>
      </c>
      <c r="K627" t="s">
        <v>3734</v>
      </c>
      <c r="L627" s="106">
        <v>38915</v>
      </c>
      <c r="M627">
        <v>13551917</v>
      </c>
      <c r="N627" t="s">
        <v>1900</v>
      </c>
      <c r="O627" t="s">
        <v>1023</v>
      </c>
      <c r="P627" t="s">
        <v>997</v>
      </c>
      <c r="R627" s="109" t="str">
        <f>IF(OR(P627="SB",Q627="SB"),"SB",0)</f>
        <v>SB</v>
      </c>
      <c r="T627" s="110" t="s">
        <v>998</v>
      </c>
      <c r="V627" s="113" t="str">
        <f>IF(AND(I627&gt;=10000,I627&lt;=19900),"Praha",(IF(AND(I627&gt;=25001,I627&lt;=29501),"Středočeský kraj",(IF(AND(I627&gt;=30100,I627&lt;=34972),"Středočeský kraj",(IF(AND(I627&gt;=35002,I627&lt;=36271),"Karlovarský kraj",(IF(AND(I627&gt;=37001,I627&lt;=39201),"Jihočeský kraj",(IF(AND(I627&gt;=39701,I627&lt;=39901),"Jihočeský kraj",(IF(AND(I627&gt;=39301,I627&lt;=39601),"Kraj Vysočina",(IF(AND(I627&gt;=58001,I627&lt;=59501),"Kraj Vysočina",(IF(AND(I627&gt;=67401,I627&lt;=67602),"Kraj Vysočina",(IF(AND(I627&gt;=40001,I627&lt;=44101),"Ústecký kraj",(IF(AND(I627&gt;=46001,I627&lt;=47201),"Liberecký kraj",(IF(AND(I627&gt;=51202,I627&lt;=51401),"Liberecký kraj",(IF(AND(I627&gt;=53002,I627&lt;=53976),"Pardubický kraj",(IF(AND(I627&gt;=56002,I627&lt;=57201),"Pardubický kraj",(IF(AND(I627&gt;=60200,I627&lt;=67201),"Jihomoravský kraj",(IF(AND(I627&gt;=67801,I627&lt;=68501),"Jihomoravský kraj",(IF(AND(I627&gt;=69002,I627&lt;=69801),"Jihomoravský kraj",(IF(AND(I627&gt;=68601,I627&lt;=68801),"Zlínský kraj",(IF(AND(I627&gt;=75501,I627&lt;=76901),"Zlínský kraj",(IF(AND(I627&gt;=70030,I627&lt;=74901),"Moravskoslezský kraj",(IF(AND(I627&gt;=75000,I627&lt;=75368),"Olomoucký kraj",(IF(AND(I627&gt;=77200,I627&lt;=79862),"Olomoucký kraj",(IF(AND(I627&gt;=50011,I627&lt;=50301),"Královéhradecký kraj",(IF(AND(I627&gt;=54301,I627&lt;=54303),"Královéhradecký kraj","0")))))))))))))))))))))))))))))))))))))))))))))))</f>
        <v>Praha</v>
      </c>
      <c r="AB627" t="s">
        <v>998</v>
      </c>
      <c r="AD627" t="s">
        <v>998</v>
      </c>
      <c r="AE627" t="s">
        <v>998</v>
      </c>
      <c r="AF627" t="s">
        <v>998</v>
      </c>
      <c r="AG627" s="107">
        <v>300</v>
      </c>
      <c r="AH627" s="107">
        <v>0</v>
      </c>
      <c r="AI627" s="107">
        <v>0</v>
      </c>
      <c r="AJ627" t="s">
        <v>999</v>
      </c>
      <c r="AK627" s="106">
        <v>44920</v>
      </c>
    </row>
    <row r="628" spans="1:37" x14ac:dyDescent="0.45">
      <c r="A628" t="s">
        <v>1164</v>
      </c>
      <c r="B628" t="s">
        <v>5945</v>
      </c>
      <c r="C628" t="s">
        <v>990</v>
      </c>
      <c r="D628" t="s">
        <v>5946</v>
      </c>
      <c r="E628" t="s">
        <v>992</v>
      </c>
      <c r="F628" t="s">
        <v>5947</v>
      </c>
      <c r="G628">
        <v>1098</v>
      </c>
      <c r="H628" t="s">
        <v>1131</v>
      </c>
      <c r="I628">
        <v>15200</v>
      </c>
      <c r="K628" t="s">
        <v>5948</v>
      </c>
      <c r="L628" s="106">
        <v>32903</v>
      </c>
      <c r="M628">
        <v>10886841</v>
      </c>
      <c r="N628" t="s">
        <v>996</v>
      </c>
      <c r="O628" t="s">
        <v>12</v>
      </c>
      <c r="P628" t="s">
        <v>997</v>
      </c>
      <c r="R628" s="109" t="str">
        <f>IF(OR(P628="SB",Q628="SB"),"SB",0)</f>
        <v>SB</v>
      </c>
      <c r="T628" s="110">
        <v>11570</v>
      </c>
      <c r="U628" t="s">
        <v>19633</v>
      </c>
      <c r="V628" s="113" t="str">
        <f>IF(AND(I628&gt;=10000,I628&lt;=19900),"Praha",(IF(AND(I628&gt;=25001,I628&lt;=29501),"Středočeský kraj",(IF(AND(I628&gt;=30100,I628&lt;=34972),"Středočeský kraj",(IF(AND(I628&gt;=35002,I628&lt;=36271),"Karlovarský kraj",(IF(AND(I628&gt;=37001,I628&lt;=39201),"Jihočeský kraj",(IF(AND(I628&gt;=39701,I628&lt;=39901),"Jihočeský kraj",(IF(AND(I628&gt;=39301,I628&lt;=39601),"Kraj Vysočina",(IF(AND(I628&gt;=58001,I628&lt;=59501),"Kraj Vysočina",(IF(AND(I628&gt;=67401,I628&lt;=67602),"Kraj Vysočina",(IF(AND(I628&gt;=40001,I628&lt;=44101),"Ústecký kraj",(IF(AND(I628&gt;=46001,I628&lt;=47201),"Liberecký kraj",(IF(AND(I628&gt;=51202,I628&lt;=51401),"Liberecký kraj",(IF(AND(I628&gt;=53002,I628&lt;=53976),"Pardubický kraj",(IF(AND(I628&gt;=56002,I628&lt;=57201),"Pardubický kraj",(IF(AND(I628&gt;=60200,I628&lt;=67201),"Jihomoravský kraj",(IF(AND(I628&gt;=67801,I628&lt;=68501),"Jihomoravský kraj",(IF(AND(I628&gt;=69002,I628&lt;=69801),"Jihomoravský kraj",(IF(AND(I628&gt;=68601,I628&lt;=68801),"Zlínský kraj",(IF(AND(I628&gt;=75501,I628&lt;=76901),"Zlínský kraj",(IF(AND(I628&gt;=70030,I628&lt;=74901),"Moravskoslezský kraj",(IF(AND(I628&gt;=75000,I628&lt;=75368),"Olomoucký kraj",(IF(AND(I628&gt;=77200,I628&lt;=79862),"Olomoucký kraj",(IF(AND(I628&gt;=50011,I628&lt;=50301),"Královéhradecký kraj",(IF(AND(I628&gt;=54301,I628&lt;=54303),"Královéhradecký kraj","0")))))))))))))))))))))))))))))))))))))))))))))))</f>
        <v>Praha</v>
      </c>
      <c r="AD628" t="s">
        <v>998</v>
      </c>
      <c r="AE628" t="s">
        <v>998</v>
      </c>
      <c r="AF628" t="s">
        <v>998</v>
      </c>
      <c r="AG628" s="107">
        <v>0</v>
      </c>
      <c r="AH628" s="107">
        <v>0</v>
      </c>
      <c r="AI628" s="107">
        <v>0</v>
      </c>
      <c r="AJ628" t="s">
        <v>1012</v>
      </c>
    </row>
    <row r="629" spans="1:37" x14ac:dyDescent="0.45">
      <c r="A629" t="s">
        <v>1164</v>
      </c>
      <c r="B629" t="s">
        <v>13683</v>
      </c>
      <c r="C629" t="s">
        <v>990</v>
      </c>
      <c r="D629" t="s">
        <v>13684</v>
      </c>
      <c r="E629" t="s">
        <v>992</v>
      </c>
      <c r="F629" t="s">
        <v>3287</v>
      </c>
      <c r="G629">
        <v>622</v>
      </c>
      <c r="H629" t="s">
        <v>1131</v>
      </c>
      <c r="I629">
        <v>15200</v>
      </c>
      <c r="K629" t="s">
        <v>13685</v>
      </c>
      <c r="L629" s="106">
        <v>32243</v>
      </c>
      <c r="M629">
        <v>10880777</v>
      </c>
      <c r="N629" t="s">
        <v>996</v>
      </c>
      <c r="O629" t="s">
        <v>12</v>
      </c>
      <c r="P629" t="s">
        <v>997</v>
      </c>
      <c r="R629" s="109" t="str">
        <f>IF(OR(P629="SB",Q629="SB"),"SB",0)</f>
        <v>SB</v>
      </c>
      <c r="T629" s="110">
        <v>11777</v>
      </c>
      <c r="U629" t="s">
        <v>19633</v>
      </c>
      <c r="V629" s="113" t="str">
        <f>IF(AND(I629&gt;=10000,I629&lt;=19900),"Praha",(IF(AND(I629&gt;=25001,I629&lt;=29501),"Středočeský kraj",(IF(AND(I629&gt;=30100,I629&lt;=34972),"Středočeský kraj",(IF(AND(I629&gt;=35002,I629&lt;=36271),"Karlovarský kraj",(IF(AND(I629&gt;=37001,I629&lt;=39201),"Jihočeský kraj",(IF(AND(I629&gt;=39701,I629&lt;=39901),"Jihočeský kraj",(IF(AND(I629&gt;=39301,I629&lt;=39601),"Kraj Vysočina",(IF(AND(I629&gt;=58001,I629&lt;=59501),"Kraj Vysočina",(IF(AND(I629&gt;=67401,I629&lt;=67602),"Kraj Vysočina",(IF(AND(I629&gt;=40001,I629&lt;=44101),"Ústecký kraj",(IF(AND(I629&gt;=46001,I629&lt;=47201),"Liberecký kraj",(IF(AND(I629&gt;=51202,I629&lt;=51401),"Liberecký kraj",(IF(AND(I629&gt;=53002,I629&lt;=53976),"Pardubický kraj",(IF(AND(I629&gt;=56002,I629&lt;=57201),"Pardubický kraj",(IF(AND(I629&gt;=60200,I629&lt;=67201),"Jihomoravský kraj",(IF(AND(I629&gt;=67801,I629&lt;=68501),"Jihomoravský kraj",(IF(AND(I629&gt;=69002,I629&lt;=69801),"Jihomoravský kraj",(IF(AND(I629&gt;=68601,I629&lt;=68801),"Zlínský kraj",(IF(AND(I629&gt;=75501,I629&lt;=76901),"Zlínský kraj",(IF(AND(I629&gt;=70030,I629&lt;=74901),"Moravskoslezský kraj",(IF(AND(I629&gt;=75000,I629&lt;=75368),"Olomoucký kraj",(IF(AND(I629&gt;=77200,I629&lt;=79862),"Olomoucký kraj",(IF(AND(I629&gt;=50011,I629&lt;=50301),"Královéhradecký kraj",(IF(AND(I629&gt;=54301,I629&lt;=54303),"Královéhradecký kraj","0")))))))))))))))))))))))))))))))))))))))))))))))</f>
        <v>Praha</v>
      </c>
      <c r="AD629" t="s">
        <v>998</v>
      </c>
      <c r="AE629" t="s">
        <v>998</v>
      </c>
      <c r="AF629" t="s">
        <v>998</v>
      </c>
      <c r="AG629" s="107">
        <v>0</v>
      </c>
      <c r="AH629" s="107">
        <v>0</v>
      </c>
      <c r="AI629" s="107">
        <v>0</v>
      </c>
      <c r="AJ629" t="s">
        <v>1012</v>
      </c>
    </row>
    <row r="630" spans="1:37" x14ac:dyDescent="0.45">
      <c r="A630" t="s">
        <v>1061</v>
      </c>
      <c r="B630" t="s">
        <v>14829</v>
      </c>
      <c r="C630" t="s">
        <v>990</v>
      </c>
      <c r="D630" t="s">
        <v>14830</v>
      </c>
      <c r="E630" t="s">
        <v>992</v>
      </c>
      <c r="F630" t="s">
        <v>1771</v>
      </c>
      <c r="G630">
        <v>1075</v>
      </c>
      <c r="H630" t="s">
        <v>8438</v>
      </c>
      <c r="I630">
        <v>15200</v>
      </c>
      <c r="K630" t="s">
        <v>14831</v>
      </c>
      <c r="L630" s="106">
        <v>30378</v>
      </c>
      <c r="M630">
        <v>10867643</v>
      </c>
      <c r="N630" t="s">
        <v>996</v>
      </c>
      <c r="O630" t="s">
        <v>12</v>
      </c>
      <c r="P630" t="s">
        <v>997</v>
      </c>
      <c r="R630" s="109" t="str">
        <f>IF(OR(P630="SB",Q630="SB"),"SB",0)</f>
        <v>SB</v>
      </c>
      <c r="T630" s="110">
        <v>11811</v>
      </c>
      <c r="U630" t="s">
        <v>19633</v>
      </c>
      <c r="V630" s="113" t="str">
        <f>IF(AND(I630&gt;=10000,I630&lt;=19900),"Praha",(IF(AND(I630&gt;=25001,I630&lt;=29501),"Středočeský kraj",(IF(AND(I630&gt;=30100,I630&lt;=34972),"Středočeský kraj",(IF(AND(I630&gt;=35002,I630&lt;=36271),"Karlovarský kraj",(IF(AND(I630&gt;=37001,I630&lt;=39201),"Jihočeský kraj",(IF(AND(I630&gt;=39701,I630&lt;=39901),"Jihočeský kraj",(IF(AND(I630&gt;=39301,I630&lt;=39601),"Kraj Vysočina",(IF(AND(I630&gt;=58001,I630&lt;=59501),"Kraj Vysočina",(IF(AND(I630&gt;=67401,I630&lt;=67602),"Kraj Vysočina",(IF(AND(I630&gt;=40001,I630&lt;=44101),"Ústecký kraj",(IF(AND(I630&gt;=46001,I630&lt;=47201),"Liberecký kraj",(IF(AND(I630&gt;=51202,I630&lt;=51401),"Liberecký kraj",(IF(AND(I630&gt;=53002,I630&lt;=53976),"Pardubický kraj",(IF(AND(I630&gt;=56002,I630&lt;=57201),"Pardubický kraj",(IF(AND(I630&gt;=60200,I630&lt;=67201),"Jihomoravský kraj",(IF(AND(I630&gt;=67801,I630&lt;=68501),"Jihomoravský kraj",(IF(AND(I630&gt;=69002,I630&lt;=69801),"Jihomoravský kraj",(IF(AND(I630&gt;=68601,I630&lt;=68801),"Zlínský kraj",(IF(AND(I630&gt;=75501,I630&lt;=76901),"Zlínský kraj",(IF(AND(I630&gt;=70030,I630&lt;=74901),"Moravskoslezský kraj",(IF(AND(I630&gt;=75000,I630&lt;=75368),"Olomoucký kraj",(IF(AND(I630&gt;=77200,I630&lt;=79862),"Olomoucký kraj",(IF(AND(I630&gt;=50011,I630&lt;=50301),"Královéhradecký kraj",(IF(AND(I630&gt;=54301,I630&lt;=54303),"Královéhradecký kraj","0")))))))))))))))))))))))))))))))))))))))))))))))</f>
        <v>Praha</v>
      </c>
      <c r="AD630" t="s">
        <v>998</v>
      </c>
      <c r="AE630" t="s">
        <v>998</v>
      </c>
      <c r="AF630" t="s">
        <v>998</v>
      </c>
      <c r="AG630" s="107">
        <v>0</v>
      </c>
      <c r="AH630" s="107">
        <v>0</v>
      </c>
      <c r="AI630" s="107">
        <v>0</v>
      </c>
      <c r="AJ630" t="s">
        <v>1012</v>
      </c>
    </row>
    <row r="631" spans="1:37" x14ac:dyDescent="0.45">
      <c r="A631" t="s">
        <v>1295</v>
      </c>
      <c r="B631" t="s">
        <v>18256</v>
      </c>
      <c r="C631" t="s">
        <v>1002</v>
      </c>
      <c r="D631" t="s">
        <v>18257</v>
      </c>
      <c r="E631" t="s">
        <v>992</v>
      </c>
      <c r="F631" t="s">
        <v>18258</v>
      </c>
      <c r="G631">
        <v>558</v>
      </c>
      <c r="H631" t="s">
        <v>1131</v>
      </c>
      <c r="I631">
        <v>15200</v>
      </c>
      <c r="K631" t="s">
        <v>18259</v>
      </c>
      <c r="L631" s="106">
        <v>31158</v>
      </c>
      <c r="M631">
        <v>10874515</v>
      </c>
      <c r="N631" t="s">
        <v>996</v>
      </c>
      <c r="O631" t="s">
        <v>12</v>
      </c>
      <c r="P631" t="s">
        <v>997</v>
      </c>
      <c r="R631" s="109" t="str">
        <f>IF(OR(P631="SB",Q631="SB"),"SB",0)</f>
        <v>SB</v>
      </c>
      <c r="T631" s="110">
        <v>51922</v>
      </c>
      <c r="U631" t="s">
        <v>19633</v>
      </c>
      <c r="V631" s="113" t="str">
        <f>IF(AND(I631&gt;=10000,I631&lt;=19900),"Praha",(IF(AND(I631&gt;=25001,I631&lt;=29501),"Středočeský kraj",(IF(AND(I631&gt;=30100,I631&lt;=34972),"Středočeský kraj",(IF(AND(I631&gt;=35002,I631&lt;=36271),"Karlovarský kraj",(IF(AND(I631&gt;=37001,I631&lt;=39201),"Jihočeský kraj",(IF(AND(I631&gt;=39701,I631&lt;=39901),"Jihočeský kraj",(IF(AND(I631&gt;=39301,I631&lt;=39601),"Kraj Vysočina",(IF(AND(I631&gt;=58001,I631&lt;=59501),"Kraj Vysočina",(IF(AND(I631&gt;=67401,I631&lt;=67602),"Kraj Vysočina",(IF(AND(I631&gt;=40001,I631&lt;=44101),"Ústecký kraj",(IF(AND(I631&gt;=46001,I631&lt;=47201),"Liberecký kraj",(IF(AND(I631&gt;=51202,I631&lt;=51401),"Liberecký kraj",(IF(AND(I631&gt;=53002,I631&lt;=53976),"Pardubický kraj",(IF(AND(I631&gt;=56002,I631&lt;=57201),"Pardubický kraj",(IF(AND(I631&gt;=60200,I631&lt;=67201),"Jihomoravský kraj",(IF(AND(I631&gt;=67801,I631&lt;=68501),"Jihomoravský kraj",(IF(AND(I631&gt;=69002,I631&lt;=69801),"Jihomoravský kraj",(IF(AND(I631&gt;=68601,I631&lt;=68801),"Zlínský kraj",(IF(AND(I631&gt;=75501,I631&lt;=76901),"Zlínský kraj",(IF(AND(I631&gt;=70030,I631&lt;=74901),"Moravskoslezský kraj",(IF(AND(I631&gt;=75000,I631&lt;=75368),"Olomoucký kraj",(IF(AND(I631&gt;=77200,I631&lt;=79862),"Olomoucký kraj",(IF(AND(I631&gt;=50011,I631&lt;=50301),"Královéhradecký kraj",(IF(AND(I631&gt;=54301,I631&lt;=54303),"Královéhradecký kraj","0")))))))))))))))))))))))))))))))))))))))))))))))</f>
        <v>Praha</v>
      </c>
      <c r="AD631" t="s">
        <v>998</v>
      </c>
      <c r="AE631" t="s">
        <v>998</v>
      </c>
      <c r="AF631" t="s">
        <v>998</v>
      </c>
      <c r="AG631" s="107">
        <v>0</v>
      </c>
      <c r="AH631" s="107">
        <v>0</v>
      </c>
      <c r="AI631" s="107">
        <v>0</v>
      </c>
      <c r="AJ631" t="s">
        <v>1012</v>
      </c>
    </row>
    <row r="632" spans="1:37" x14ac:dyDescent="0.45">
      <c r="A632" t="s">
        <v>1915</v>
      </c>
      <c r="B632" t="s">
        <v>18256</v>
      </c>
      <c r="C632" t="s">
        <v>1002</v>
      </c>
      <c r="D632" t="s">
        <v>18260</v>
      </c>
      <c r="E632" t="s">
        <v>992</v>
      </c>
      <c r="F632" t="s">
        <v>5097</v>
      </c>
      <c r="G632">
        <v>8383</v>
      </c>
      <c r="H632" t="s">
        <v>12</v>
      </c>
      <c r="I632">
        <v>15200</v>
      </c>
      <c r="K632" t="s">
        <v>18255</v>
      </c>
      <c r="L632" s="106">
        <v>41577</v>
      </c>
      <c r="M632">
        <v>15702788</v>
      </c>
      <c r="N632" t="s">
        <v>1029</v>
      </c>
      <c r="O632" t="s">
        <v>1010</v>
      </c>
      <c r="P632" t="s">
        <v>997</v>
      </c>
      <c r="R632" s="109" t="str">
        <f>IF(OR(P632="SB",Q632="SB"),"SB",0)</f>
        <v>SB</v>
      </c>
      <c r="T632" s="110">
        <v>2022023</v>
      </c>
      <c r="U632" t="s">
        <v>19633</v>
      </c>
      <c r="V632" s="113" t="str">
        <f>IF(AND(I632&gt;=10000,I632&lt;=19900),"Praha",(IF(AND(I632&gt;=25001,I632&lt;=29501),"Středočeský kraj",(IF(AND(I632&gt;=30100,I632&lt;=34972),"Středočeský kraj",(IF(AND(I632&gt;=35002,I632&lt;=36271),"Karlovarský kraj",(IF(AND(I632&gt;=37001,I632&lt;=39201),"Jihočeský kraj",(IF(AND(I632&gt;=39701,I632&lt;=39901),"Jihočeský kraj",(IF(AND(I632&gt;=39301,I632&lt;=39601),"Kraj Vysočina",(IF(AND(I632&gt;=58001,I632&lt;=59501),"Kraj Vysočina",(IF(AND(I632&gt;=67401,I632&lt;=67602),"Kraj Vysočina",(IF(AND(I632&gt;=40001,I632&lt;=44101),"Ústecký kraj",(IF(AND(I632&gt;=46001,I632&lt;=47201),"Liberecký kraj",(IF(AND(I632&gt;=51202,I632&lt;=51401),"Liberecký kraj",(IF(AND(I632&gt;=53002,I632&lt;=53976),"Pardubický kraj",(IF(AND(I632&gt;=56002,I632&lt;=57201),"Pardubický kraj",(IF(AND(I632&gt;=60200,I632&lt;=67201),"Jihomoravský kraj",(IF(AND(I632&gt;=67801,I632&lt;=68501),"Jihomoravský kraj",(IF(AND(I632&gt;=69002,I632&lt;=69801),"Jihomoravský kraj",(IF(AND(I632&gt;=68601,I632&lt;=68801),"Zlínský kraj",(IF(AND(I632&gt;=75501,I632&lt;=76901),"Zlínský kraj",(IF(AND(I632&gt;=70030,I632&lt;=74901),"Moravskoslezský kraj",(IF(AND(I632&gt;=75000,I632&lt;=75368),"Olomoucký kraj",(IF(AND(I632&gt;=77200,I632&lt;=79862),"Olomoucký kraj",(IF(AND(I632&gt;=50011,I632&lt;=50301),"Královéhradecký kraj",(IF(AND(I632&gt;=54301,I632&lt;=54303),"Královéhradecký kraj","0")))))))))))))))))))))))))))))))))))))))))))))))</f>
        <v>Praha</v>
      </c>
      <c r="AD632" t="s">
        <v>998</v>
      </c>
      <c r="AE632" t="s">
        <v>998</v>
      </c>
      <c r="AF632" t="s">
        <v>998</v>
      </c>
      <c r="AG632" s="107">
        <v>300</v>
      </c>
      <c r="AH632" s="107">
        <v>0</v>
      </c>
      <c r="AI632" s="107">
        <v>0</v>
      </c>
      <c r="AJ632" t="s">
        <v>999</v>
      </c>
      <c r="AK632" s="106">
        <v>44914</v>
      </c>
    </row>
    <row r="633" spans="1:37" x14ac:dyDescent="0.45">
      <c r="A633" t="s">
        <v>13815</v>
      </c>
      <c r="B633" t="s">
        <v>13814</v>
      </c>
      <c r="C633" t="s">
        <v>1002</v>
      </c>
      <c r="D633" t="s">
        <v>13816</v>
      </c>
      <c r="E633" t="s">
        <v>992</v>
      </c>
      <c r="F633" t="s">
        <v>13817</v>
      </c>
      <c r="G633">
        <v>1145</v>
      </c>
      <c r="H633" t="s">
        <v>12</v>
      </c>
      <c r="I633">
        <v>15200</v>
      </c>
      <c r="J633">
        <v>420606564759</v>
      </c>
      <c r="K633" t="s">
        <v>13818</v>
      </c>
      <c r="L633" s="106">
        <v>42646</v>
      </c>
      <c r="M633">
        <v>13810379</v>
      </c>
      <c r="N633" t="s">
        <v>1359</v>
      </c>
      <c r="O633" t="s">
        <v>12</v>
      </c>
      <c r="P633" t="s">
        <v>997</v>
      </c>
      <c r="R633" s="109" t="str">
        <f>IF(OR(P633="SB",Q633="SB"),"SB",0)</f>
        <v>SB</v>
      </c>
      <c r="T633" s="110">
        <v>2023001</v>
      </c>
      <c r="U633" t="s">
        <v>19633</v>
      </c>
      <c r="V633" s="113" t="str">
        <f>IF(AND(I633&gt;=10000,I633&lt;=19900),"Praha",(IF(AND(I633&gt;=25001,I633&lt;=29501),"Středočeský kraj",(IF(AND(I633&gt;=30100,I633&lt;=34972),"Středočeský kraj",(IF(AND(I633&gt;=35002,I633&lt;=36271),"Karlovarský kraj",(IF(AND(I633&gt;=37001,I633&lt;=39201),"Jihočeský kraj",(IF(AND(I633&gt;=39701,I633&lt;=39901),"Jihočeský kraj",(IF(AND(I633&gt;=39301,I633&lt;=39601),"Kraj Vysočina",(IF(AND(I633&gt;=58001,I633&lt;=59501),"Kraj Vysočina",(IF(AND(I633&gt;=67401,I633&lt;=67602),"Kraj Vysočina",(IF(AND(I633&gt;=40001,I633&lt;=44101),"Ústecký kraj",(IF(AND(I633&gt;=46001,I633&lt;=47201),"Liberecký kraj",(IF(AND(I633&gt;=51202,I633&lt;=51401),"Liberecký kraj",(IF(AND(I633&gt;=53002,I633&lt;=53976),"Pardubický kraj",(IF(AND(I633&gt;=56002,I633&lt;=57201),"Pardubický kraj",(IF(AND(I633&gt;=60200,I633&lt;=67201),"Jihomoravský kraj",(IF(AND(I633&gt;=67801,I633&lt;=68501),"Jihomoravský kraj",(IF(AND(I633&gt;=69002,I633&lt;=69801),"Jihomoravský kraj",(IF(AND(I633&gt;=68601,I633&lt;=68801),"Zlínský kraj",(IF(AND(I633&gt;=75501,I633&lt;=76901),"Zlínský kraj",(IF(AND(I633&gt;=70030,I633&lt;=74901),"Moravskoslezský kraj",(IF(AND(I633&gt;=75000,I633&lt;=75368),"Olomoucký kraj",(IF(AND(I633&gt;=77200,I633&lt;=79862),"Olomoucký kraj",(IF(AND(I633&gt;=50011,I633&lt;=50301),"Královéhradecký kraj",(IF(AND(I633&gt;=54301,I633&lt;=54303),"Královéhradecký kraj","0")))))))))))))))))))))))))))))))))))))))))))))))</f>
        <v>Praha</v>
      </c>
      <c r="AD633" t="s">
        <v>998</v>
      </c>
      <c r="AE633" t="s">
        <v>998</v>
      </c>
      <c r="AF633" t="s">
        <v>998</v>
      </c>
      <c r="AG633" s="107">
        <v>300</v>
      </c>
      <c r="AH633" s="107">
        <v>0</v>
      </c>
      <c r="AI633" s="107">
        <v>0</v>
      </c>
      <c r="AJ633" t="s">
        <v>999</v>
      </c>
      <c r="AK633" s="106">
        <v>44889</v>
      </c>
    </row>
    <row r="634" spans="1:37" x14ac:dyDescent="0.45">
      <c r="A634" t="s">
        <v>4423</v>
      </c>
      <c r="B634" t="s">
        <v>18253</v>
      </c>
      <c r="C634" t="s">
        <v>990</v>
      </c>
      <c r="D634" t="s">
        <v>18254</v>
      </c>
      <c r="E634" t="s">
        <v>992</v>
      </c>
      <c r="F634" t="s">
        <v>5097</v>
      </c>
      <c r="G634">
        <v>838</v>
      </c>
      <c r="H634" t="s">
        <v>12</v>
      </c>
      <c r="I634">
        <v>15200</v>
      </c>
      <c r="J634" s="108">
        <v>725243102</v>
      </c>
      <c r="K634" t="s">
        <v>18255</v>
      </c>
      <c r="L634" s="106">
        <v>42640</v>
      </c>
      <c r="M634">
        <v>13811389</v>
      </c>
      <c r="N634" t="s">
        <v>1359</v>
      </c>
      <c r="O634" t="s">
        <v>12</v>
      </c>
      <c r="P634" t="s">
        <v>997</v>
      </c>
      <c r="R634" s="109" t="str">
        <f>IF(OR(P634="SB",Q634="SB"),"SB",0)</f>
        <v>SB</v>
      </c>
      <c r="T634" s="110">
        <v>2023999</v>
      </c>
      <c r="U634" t="s">
        <v>19633</v>
      </c>
      <c r="V634" s="113" t="str">
        <f>IF(AND(I634&gt;=10000,I634&lt;=19900),"Praha",(IF(AND(I634&gt;=25001,I634&lt;=29501),"Středočeský kraj",(IF(AND(I634&gt;=30100,I634&lt;=34972),"Středočeský kraj",(IF(AND(I634&gt;=35002,I634&lt;=36271),"Karlovarský kraj",(IF(AND(I634&gt;=37001,I634&lt;=39201),"Jihočeský kraj",(IF(AND(I634&gt;=39701,I634&lt;=39901),"Jihočeský kraj",(IF(AND(I634&gt;=39301,I634&lt;=39601),"Kraj Vysočina",(IF(AND(I634&gt;=58001,I634&lt;=59501),"Kraj Vysočina",(IF(AND(I634&gt;=67401,I634&lt;=67602),"Kraj Vysočina",(IF(AND(I634&gt;=40001,I634&lt;=44101),"Ústecký kraj",(IF(AND(I634&gt;=46001,I634&lt;=47201),"Liberecký kraj",(IF(AND(I634&gt;=51202,I634&lt;=51401),"Liberecký kraj",(IF(AND(I634&gt;=53002,I634&lt;=53976),"Pardubický kraj",(IF(AND(I634&gt;=56002,I634&lt;=57201),"Pardubický kraj",(IF(AND(I634&gt;=60200,I634&lt;=67201),"Jihomoravský kraj",(IF(AND(I634&gt;=67801,I634&lt;=68501),"Jihomoravský kraj",(IF(AND(I634&gt;=69002,I634&lt;=69801),"Jihomoravský kraj",(IF(AND(I634&gt;=68601,I634&lt;=68801),"Zlínský kraj",(IF(AND(I634&gt;=75501,I634&lt;=76901),"Zlínský kraj",(IF(AND(I634&gt;=70030,I634&lt;=74901),"Moravskoslezský kraj",(IF(AND(I634&gt;=75000,I634&lt;=75368),"Olomoucký kraj",(IF(AND(I634&gt;=77200,I634&lt;=79862),"Olomoucký kraj",(IF(AND(I634&gt;=50011,I634&lt;=50301),"Královéhradecký kraj",(IF(AND(I634&gt;=54301,I634&lt;=54303),"Královéhradecký kraj","0")))))))))))))))))))))))))))))))))))))))))))))))</f>
        <v>Praha</v>
      </c>
      <c r="AD634" t="s">
        <v>998</v>
      </c>
      <c r="AE634" t="s">
        <v>998</v>
      </c>
      <c r="AF634" t="s">
        <v>998</v>
      </c>
      <c r="AG634" s="107">
        <v>300</v>
      </c>
      <c r="AH634" s="107">
        <v>0</v>
      </c>
      <c r="AI634" s="107">
        <v>0</v>
      </c>
      <c r="AJ634" t="s">
        <v>999</v>
      </c>
      <c r="AK634" s="106">
        <v>44946</v>
      </c>
    </row>
    <row r="635" spans="1:37" x14ac:dyDescent="0.45">
      <c r="A635" t="s">
        <v>1128</v>
      </c>
      <c r="B635" t="s">
        <v>3862</v>
      </c>
      <c r="C635" t="s">
        <v>990</v>
      </c>
      <c r="D635" t="s">
        <v>3868</v>
      </c>
      <c r="E635" t="s">
        <v>992</v>
      </c>
      <c r="F635" t="s">
        <v>3869</v>
      </c>
      <c r="G635">
        <v>17</v>
      </c>
      <c r="H635" t="s">
        <v>1131</v>
      </c>
      <c r="I635">
        <v>15200</v>
      </c>
      <c r="K635" t="s">
        <v>3870</v>
      </c>
      <c r="L635" s="106">
        <v>26781</v>
      </c>
      <c r="M635">
        <v>13058328</v>
      </c>
      <c r="N635" t="s">
        <v>996</v>
      </c>
      <c r="O635" t="s">
        <v>12</v>
      </c>
      <c r="P635" t="s">
        <v>997</v>
      </c>
      <c r="R635" s="109" t="str">
        <f>IF(OR(P635="SB",Q635="SB"),"SB",0)</f>
        <v>SB</v>
      </c>
      <c r="T635" s="110" t="s">
        <v>998</v>
      </c>
      <c r="V635" s="113" t="str">
        <f>IF(AND(I635&gt;=10000,I635&lt;=19900),"Praha",(IF(AND(I635&gt;=25001,I635&lt;=29501),"Středočeský kraj",(IF(AND(I635&gt;=30100,I635&lt;=34972),"Středočeský kraj",(IF(AND(I635&gt;=35002,I635&lt;=36271),"Karlovarský kraj",(IF(AND(I635&gt;=37001,I635&lt;=39201),"Jihočeský kraj",(IF(AND(I635&gt;=39701,I635&lt;=39901),"Jihočeský kraj",(IF(AND(I635&gt;=39301,I635&lt;=39601),"Kraj Vysočina",(IF(AND(I635&gt;=58001,I635&lt;=59501),"Kraj Vysočina",(IF(AND(I635&gt;=67401,I635&lt;=67602),"Kraj Vysočina",(IF(AND(I635&gt;=40001,I635&lt;=44101),"Ústecký kraj",(IF(AND(I635&gt;=46001,I635&lt;=47201),"Liberecký kraj",(IF(AND(I635&gt;=51202,I635&lt;=51401),"Liberecký kraj",(IF(AND(I635&gt;=53002,I635&lt;=53976),"Pardubický kraj",(IF(AND(I635&gt;=56002,I635&lt;=57201),"Pardubický kraj",(IF(AND(I635&gt;=60200,I635&lt;=67201),"Jihomoravský kraj",(IF(AND(I635&gt;=67801,I635&lt;=68501),"Jihomoravský kraj",(IF(AND(I635&gt;=69002,I635&lt;=69801),"Jihomoravský kraj",(IF(AND(I635&gt;=68601,I635&lt;=68801),"Zlínský kraj",(IF(AND(I635&gt;=75501,I635&lt;=76901),"Zlínský kraj",(IF(AND(I635&gt;=70030,I635&lt;=74901),"Moravskoslezský kraj",(IF(AND(I635&gt;=75000,I635&lt;=75368),"Olomoucký kraj",(IF(AND(I635&gt;=77200,I635&lt;=79862),"Olomoucký kraj",(IF(AND(I635&gt;=50011,I635&lt;=50301),"Královéhradecký kraj",(IF(AND(I635&gt;=54301,I635&lt;=54303),"Královéhradecký kraj","0")))))))))))))))))))))))))))))))))))))))))))))))</f>
        <v>Praha</v>
      </c>
      <c r="AB635" t="s">
        <v>998</v>
      </c>
      <c r="AD635" t="s">
        <v>998</v>
      </c>
      <c r="AE635" t="s">
        <v>998</v>
      </c>
      <c r="AF635" t="s">
        <v>998</v>
      </c>
      <c r="AG635" s="107">
        <v>0</v>
      </c>
      <c r="AH635" s="107">
        <v>0</v>
      </c>
      <c r="AI635" s="107">
        <v>0</v>
      </c>
      <c r="AJ635" t="s">
        <v>1012</v>
      </c>
    </row>
    <row r="636" spans="1:37" x14ac:dyDescent="0.45">
      <c r="A636" t="s">
        <v>1102</v>
      </c>
      <c r="B636" t="s">
        <v>4961</v>
      </c>
      <c r="C636" t="s">
        <v>1002</v>
      </c>
      <c r="D636" t="s">
        <v>4962</v>
      </c>
      <c r="E636" t="s">
        <v>992</v>
      </c>
      <c r="F636" t="s">
        <v>4027</v>
      </c>
      <c r="G636">
        <v>1380</v>
      </c>
      <c r="H636" t="s">
        <v>1131</v>
      </c>
      <c r="I636">
        <v>15200</v>
      </c>
      <c r="K636" t="s">
        <v>4963</v>
      </c>
      <c r="L636" s="106">
        <v>27614</v>
      </c>
      <c r="M636">
        <v>12919595</v>
      </c>
      <c r="N636" t="s">
        <v>996</v>
      </c>
      <c r="O636" t="s">
        <v>12</v>
      </c>
      <c r="P636" t="s">
        <v>997</v>
      </c>
      <c r="R636" s="109" t="str">
        <f>IF(OR(P636="SB",Q636="SB"),"SB",0)</f>
        <v>SB</v>
      </c>
      <c r="T636" s="110" t="s">
        <v>998</v>
      </c>
      <c r="V636" s="113" t="str">
        <f>IF(AND(I636&gt;=10000,I636&lt;=19900),"Praha",(IF(AND(I636&gt;=25001,I636&lt;=29501),"Středočeský kraj",(IF(AND(I636&gt;=30100,I636&lt;=34972),"Středočeský kraj",(IF(AND(I636&gt;=35002,I636&lt;=36271),"Karlovarský kraj",(IF(AND(I636&gt;=37001,I636&lt;=39201),"Jihočeský kraj",(IF(AND(I636&gt;=39701,I636&lt;=39901),"Jihočeský kraj",(IF(AND(I636&gt;=39301,I636&lt;=39601),"Kraj Vysočina",(IF(AND(I636&gt;=58001,I636&lt;=59501),"Kraj Vysočina",(IF(AND(I636&gt;=67401,I636&lt;=67602),"Kraj Vysočina",(IF(AND(I636&gt;=40001,I636&lt;=44101),"Ústecký kraj",(IF(AND(I636&gt;=46001,I636&lt;=47201),"Liberecký kraj",(IF(AND(I636&gt;=51202,I636&lt;=51401),"Liberecký kraj",(IF(AND(I636&gt;=53002,I636&lt;=53976),"Pardubický kraj",(IF(AND(I636&gt;=56002,I636&lt;=57201),"Pardubický kraj",(IF(AND(I636&gt;=60200,I636&lt;=67201),"Jihomoravský kraj",(IF(AND(I636&gt;=67801,I636&lt;=68501),"Jihomoravský kraj",(IF(AND(I636&gt;=69002,I636&lt;=69801),"Jihomoravský kraj",(IF(AND(I636&gt;=68601,I636&lt;=68801),"Zlínský kraj",(IF(AND(I636&gt;=75501,I636&lt;=76901),"Zlínský kraj",(IF(AND(I636&gt;=70030,I636&lt;=74901),"Moravskoslezský kraj",(IF(AND(I636&gt;=75000,I636&lt;=75368),"Olomoucký kraj",(IF(AND(I636&gt;=77200,I636&lt;=79862),"Olomoucký kraj",(IF(AND(I636&gt;=50011,I636&lt;=50301),"Královéhradecký kraj",(IF(AND(I636&gt;=54301,I636&lt;=54303),"Královéhradecký kraj","0")))))))))))))))))))))))))))))))))))))))))))))))</f>
        <v>Praha</v>
      </c>
      <c r="AB636" t="s">
        <v>998</v>
      </c>
      <c r="AD636" t="s">
        <v>998</v>
      </c>
      <c r="AE636" t="s">
        <v>998</v>
      </c>
      <c r="AF636" t="s">
        <v>998</v>
      </c>
      <c r="AG636" s="107">
        <v>0</v>
      </c>
      <c r="AH636" s="107">
        <v>0</v>
      </c>
      <c r="AI636" s="107">
        <v>0</v>
      </c>
      <c r="AJ636" t="s">
        <v>1012</v>
      </c>
    </row>
    <row r="637" spans="1:37" x14ac:dyDescent="0.45">
      <c r="A637" t="s">
        <v>5474</v>
      </c>
      <c r="B637" t="s">
        <v>5475</v>
      </c>
      <c r="C637" t="s">
        <v>1002</v>
      </c>
      <c r="D637" t="s">
        <v>5476</v>
      </c>
      <c r="E637" t="s">
        <v>992</v>
      </c>
      <c r="F637" t="s">
        <v>5097</v>
      </c>
      <c r="G637">
        <v>905</v>
      </c>
      <c r="H637" t="s">
        <v>1131</v>
      </c>
      <c r="I637">
        <v>15200</v>
      </c>
      <c r="K637" t="s">
        <v>5477</v>
      </c>
      <c r="L637" s="106">
        <v>27289</v>
      </c>
      <c r="M637">
        <v>13003259</v>
      </c>
      <c r="N637" t="s">
        <v>996</v>
      </c>
      <c r="O637" t="s">
        <v>12</v>
      </c>
      <c r="P637" t="s">
        <v>997</v>
      </c>
      <c r="R637" s="109" t="str">
        <f>IF(OR(P637="SB",Q637="SB"),"SB",0)</f>
        <v>SB</v>
      </c>
      <c r="T637" s="110" t="s">
        <v>998</v>
      </c>
      <c r="V637" s="113" t="str">
        <f>IF(AND(I637&gt;=10000,I637&lt;=19900),"Praha",(IF(AND(I637&gt;=25001,I637&lt;=29501),"Středočeský kraj",(IF(AND(I637&gt;=30100,I637&lt;=34972),"Středočeský kraj",(IF(AND(I637&gt;=35002,I637&lt;=36271),"Karlovarský kraj",(IF(AND(I637&gt;=37001,I637&lt;=39201),"Jihočeský kraj",(IF(AND(I637&gt;=39701,I637&lt;=39901),"Jihočeský kraj",(IF(AND(I637&gt;=39301,I637&lt;=39601),"Kraj Vysočina",(IF(AND(I637&gt;=58001,I637&lt;=59501),"Kraj Vysočina",(IF(AND(I637&gt;=67401,I637&lt;=67602),"Kraj Vysočina",(IF(AND(I637&gt;=40001,I637&lt;=44101),"Ústecký kraj",(IF(AND(I637&gt;=46001,I637&lt;=47201),"Liberecký kraj",(IF(AND(I637&gt;=51202,I637&lt;=51401),"Liberecký kraj",(IF(AND(I637&gt;=53002,I637&lt;=53976),"Pardubický kraj",(IF(AND(I637&gt;=56002,I637&lt;=57201),"Pardubický kraj",(IF(AND(I637&gt;=60200,I637&lt;=67201),"Jihomoravský kraj",(IF(AND(I637&gt;=67801,I637&lt;=68501),"Jihomoravský kraj",(IF(AND(I637&gt;=69002,I637&lt;=69801),"Jihomoravský kraj",(IF(AND(I637&gt;=68601,I637&lt;=68801),"Zlínský kraj",(IF(AND(I637&gt;=75501,I637&lt;=76901),"Zlínský kraj",(IF(AND(I637&gt;=70030,I637&lt;=74901),"Moravskoslezský kraj",(IF(AND(I637&gt;=75000,I637&lt;=75368),"Olomoucký kraj",(IF(AND(I637&gt;=77200,I637&lt;=79862),"Olomoucký kraj",(IF(AND(I637&gt;=50011,I637&lt;=50301),"Královéhradecký kraj",(IF(AND(I637&gt;=54301,I637&lt;=54303),"Královéhradecký kraj","0")))))))))))))))))))))))))))))))))))))))))))))))</f>
        <v>Praha</v>
      </c>
      <c r="AB637" t="s">
        <v>998</v>
      </c>
      <c r="AD637" t="s">
        <v>998</v>
      </c>
      <c r="AE637" t="s">
        <v>998</v>
      </c>
      <c r="AF637" t="s">
        <v>998</v>
      </c>
      <c r="AG637" s="107">
        <v>0</v>
      </c>
      <c r="AH637" s="107">
        <v>0</v>
      </c>
      <c r="AI637" s="107">
        <v>0</v>
      </c>
      <c r="AJ637" t="s">
        <v>1012</v>
      </c>
    </row>
    <row r="638" spans="1:37" x14ac:dyDescent="0.45">
      <c r="A638" t="s">
        <v>1225</v>
      </c>
      <c r="B638" t="s">
        <v>7302</v>
      </c>
      <c r="C638" t="s">
        <v>990</v>
      </c>
      <c r="D638" t="s">
        <v>7303</v>
      </c>
      <c r="E638" t="s">
        <v>992</v>
      </c>
      <c r="F638" t="s">
        <v>5510</v>
      </c>
      <c r="G638">
        <v>213</v>
      </c>
      <c r="H638" t="s">
        <v>1131</v>
      </c>
      <c r="I638">
        <v>15200</v>
      </c>
      <c r="K638" t="s">
        <v>7304</v>
      </c>
      <c r="L638" s="106">
        <v>23203</v>
      </c>
      <c r="M638">
        <v>12929905</v>
      </c>
      <c r="N638" t="s">
        <v>996</v>
      </c>
      <c r="O638" t="s">
        <v>12</v>
      </c>
      <c r="P638" t="s">
        <v>997</v>
      </c>
      <c r="R638" s="109" t="str">
        <f>IF(OR(P638="SB",Q638="SB"),"SB",0)</f>
        <v>SB</v>
      </c>
      <c r="T638" s="110" t="s">
        <v>998</v>
      </c>
      <c r="V638" s="113" t="str">
        <f>IF(AND(I638&gt;=10000,I638&lt;=19900),"Praha",(IF(AND(I638&gt;=25001,I638&lt;=29501),"Středočeský kraj",(IF(AND(I638&gt;=30100,I638&lt;=34972),"Středočeský kraj",(IF(AND(I638&gt;=35002,I638&lt;=36271),"Karlovarský kraj",(IF(AND(I638&gt;=37001,I638&lt;=39201),"Jihočeský kraj",(IF(AND(I638&gt;=39701,I638&lt;=39901),"Jihočeský kraj",(IF(AND(I638&gt;=39301,I638&lt;=39601),"Kraj Vysočina",(IF(AND(I638&gt;=58001,I638&lt;=59501),"Kraj Vysočina",(IF(AND(I638&gt;=67401,I638&lt;=67602),"Kraj Vysočina",(IF(AND(I638&gt;=40001,I638&lt;=44101),"Ústecký kraj",(IF(AND(I638&gt;=46001,I638&lt;=47201),"Liberecký kraj",(IF(AND(I638&gt;=51202,I638&lt;=51401),"Liberecký kraj",(IF(AND(I638&gt;=53002,I638&lt;=53976),"Pardubický kraj",(IF(AND(I638&gt;=56002,I638&lt;=57201),"Pardubický kraj",(IF(AND(I638&gt;=60200,I638&lt;=67201),"Jihomoravský kraj",(IF(AND(I638&gt;=67801,I638&lt;=68501),"Jihomoravský kraj",(IF(AND(I638&gt;=69002,I638&lt;=69801),"Jihomoravský kraj",(IF(AND(I638&gt;=68601,I638&lt;=68801),"Zlínský kraj",(IF(AND(I638&gt;=75501,I638&lt;=76901),"Zlínský kraj",(IF(AND(I638&gt;=70030,I638&lt;=74901),"Moravskoslezský kraj",(IF(AND(I638&gt;=75000,I638&lt;=75368),"Olomoucký kraj",(IF(AND(I638&gt;=77200,I638&lt;=79862),"Olomoucký kraj",(IF(AND(I638&gt;=50011,I638&lt;=50301),"Královéhradecký kraj",(IF(AND(I638&gt;=54301,I638&lt;=54303),"Královéhradecký kraj","0")))))))))))))))))))))))))))))))))))))))))))))))</f>
        <v>Praha</v>
      </c>
      <c r="AB638" t="s">
        <v>998</v>
      </c>
      <c r="AD638" t="s">
        <v>998</v>
      </c>
      <c r="AE638" t="s">
        <v>998</v>
      </c>
      <c r="AF638" t="s">
        <v>998</v>
      </c>
      <c r="AG638" s="107">
        <v>0</v>
      </c>
      <c r="AH638" s="107">
        <v>0</v>
      </c>
      <c r="AI638" s="107">
        <v>0</v>
      </c>
      <c r="AJ638" t="s">
        <v>1012</v>
      </c>
    </row>
    <row r="639" spans="1:37" x14ac:dyDescent="0.45">
      <c r="A639" t="s">
        <v>1206</v>
      </c>
      <c r="B639" t="s">
        <v>8611</v>
      </c>
      <c r="C639" t="s">
        <v>1002</v>
      </c>
      <c r="D639" t="s">
        <v>8612</v>
      </c>
      <c r="E639" t="s">
        <v>992</v>
      </c>
      <c r="F639" t="s">
        <v>6441</v>
      </c>
      <c r="G639">
        <v>94</v>
      </c>
      <c r="H639" t="s">
        <v>1131</v>
      </c>
      <c r="I639">
        <v>15200</v>
      </c>
      <c r="K639" t="s">
        <v>8613</v>
      </c>
      <c r="L639" s="106">
        <v>23977</v>
      </c>
      <c r="M639">
        <v>12922528</v>
      </c>
      <c r="N639" t="s">
        <v>996</v>
      </c>
      <c r="O639" t="s">
        <v>12</v>
      </c>
      <c r="P639" t="s">
        <v>997</v>
      </c>
      <c r="R639" s="109" t="str">
        <f>IF(OR(P639="SB",Q639="SB"),"SB",0)</f>
        <v>SB</v>
      </c>
      <c r="T639" s="110" t="s">
        <v>998</v>
      </c>
      <c r="V639" s="113" t="str">
        <f>IF(AND(I639&gt;=10000,I639&lt;=19900),"Praha",(IF(AND(I639&gt;=25001,I639&lt;=29501),"Středočeský kraj",(IF(AND(I639&gt;=30100,I639&lt;=34972),"Středočeský kraj",(IF(AND(I639&gt;=35002,I639&lt;=36271),"Karlovarský kraj",(IF(AND(I639&gt;=37001,I639&lt;=39201),"Jihočeský kraj",(IF(AND(I639&gt;=39701,I639&lt;=39901),"Jihočeský kraj",(IF(AND(I639&gt;=39301,I639&lt;=39601),"Kraj Vysočina",(IF(AND(I639&gt;=58001,I639&lt;=59501),"Kraj Vysočina",(IF(AND(I639&gt;=67401,I639&lt;=67602),"Kraj Vysočina",(IF(AND(I639&gt;=40001,I639&lt;=44101),"Ústecký kraj",(IF(AND(I639&gt;=46001,I639&lt;=47201),"Liberecký kraj",(IF(AND(I639&gt;=51202,I639&lt;=51401),"Liberecký kraj",(IF(AND(I639&gt;=53002,I639&lt;=53976),"Pardubický kraj",(IF(AND(I639&gt;=56002,I639&lt;=57201),"Pardubický kraj",(IF(AND(I639&gt;=60200,I639&lt;=67201),"Jihomoravský kraj",(IF(AND(I639&gt;=67801,I639&lt;=68501),"Jihomoravský kraj",(IF(AND(I639&gt;=69002,I639&lt;=69801),"Jihomoravský kraj",(IF(AND(I639&gt;=68601,I639&lt;=68801),"Zlínský kraj",(IF(AND(I639&gt;=75501,I639&lt;=76901),"Zlínský kraj",(IF(AND(I639&gt;=70030,I639&lt;=74901),"Moravskoslezský kraj",(IF(AND(I639&gt;=75000,I639&lt;=75368),"Olomoucký kraj",(IF(AND(I639&gt;=77200,I639&lt;=79862),"Olomoucký kraj",(IF(AND(I639&gt;=50011,I639&lt;=50301),"Královéhradecký kraj",(IF(AND(I639&gt;=54301,I639&lt;=54303),"Královéhradecký kraj","0")))))))))))))))))))))))))))))))))))))))))))))))</f>
        <v>Praha</v>
      </c>
      <c r="AB639" t="s">
        <v>998</v>
      </c>
      <c r="AD639" t="s">
        <v>998</v>
      </c>
      <c r="AE639" t="s">
        <v>998</v>
      </c>
      <c r="AF639" t="s">
        <v>998</v>
      </c>
      <c r="AG639" s="107">
        <v>0</v>
      </c>
      <c r="AH639" s="107">
        <v>0</v>
      </c>
      <c r="AI639" s="107">
        <v>0</v>
      </c>
      <c r="AJ639" t="s">
        <v>1012</v>
      </c>
    </row>
    <row r="640" spans="1:37" x14ac:dyDescent="0.45">
      <c r="A640" t="s">
        <v>1164</v>
      </c>
      <c r="B640" t="s">
        <v>9384</v>
      </c>
      <c r="C640" t="s">
        <v>990</v>
      </c>
      <c r="D640" t="s">
        <v>9385</v>
      </c>
      <c r="E640" t="s">
        <v>992</v>
      </c>
      <c r="F640" t="s">
        <v>4010</v>
      </c>
      <c r="G640">
        <v>156</v>
      </c>
      <c r="H640" t="s">
        <v>12</v>
      </c>
      <c r="I640">
        <v>15200</v>
      </c>
      <c r="K640" t="s">
        <v>9386</v>
      </c>
      <c r="L640" s="106">
        <v>24874</v>
      </c>
      <c r="M640">
        <v>12923134</v>
      </c>
      <c r="N640" t="s">
        <v>996</v>
      </c>
      <c r="O640" t="s">
        <v>12</v>
      </c>
      <c r="P640" t="s">
        <v>997</v>
      </c>
      <c r="R640" s="109" t="str">
        <f>IF(OR(P640="SB",Q640="SB"),"SB",0)</f>
        <v>SB</v>
      </c>
      <c r="T640" s="110" t="s">
        <v>998</v>
      </c>
      <c r="V640" s="113" t="str">
        <f>IF(AND(I640&gt;=10000,I640&lt;=19900),"Praha",(IF(AND(I640&gt;=25001,I640&lt;=29501),"Středočeský kraj",(IF(AND(I640&gt;=30100,I640&lt;=34972),"Středočeský kraj",(IF(AND(I640&gt;=35002,I640&lt;=36271),"Karlovarský kraj",(IF(AND(I640&gt;=37001,I640&lt;=39201),"Jihočeský kraj",(IF(AND(I640&gt;=39701,I640&lt;=39901),"Jihočeský kraj",(IF(AND(I640&gt;=39301,I640&lt;=39601),"Kraj Vysočina",(IF(AND(I640&gt;=58001,I640&lt;=59501),"Kraj Vysočina",(IF(AND(I640&gt;=67401,I640&lt;=67602),"Kraj Vysočina",(IF(AND(I640&gt;=40001,I640&lt;=44101),"Ústecký kraj",(IF(AND(I640&gt;=46001,I640&lt;=47201),"Liberecký kraj",(IF(AND(I640&gt;=51202,I640&lt;=51401),"Liberecký kraj",(IF(AND(I640&gt;=53002,I640&lt;=53976),"Pardubický kraj",(IF(AND(I640&gt;=56002,I640&lt;=57201),"Pardubický kraj",(IF(AND(I640&gt;=60200,I640&lt;=67201),"Jihomoravský kraj",(IF(AND(I640&gt;=67801,I640&lt;=68501),"Jihomoravský kraj",(IF(AND(I640&gt;=69002,I640&lt;=69801),"Jihomoravský kraj",(IF(AND(I640&gt;=68601,I640&lt;=68801),"Zlínský kraj",(IF(AND(I640&gt;=75501,I640&lt;=76901),"Zlínský kraj",(IF(AND(I640&gt;=70030,I640&lt;=74901),"Moravskoslezský kraj",(IF(AND(I640&gt;=75000,I640&lt;=75368),"Olomoucký kraj",(IF(AND(I640&gt;=77200,I640&lt;=79862),"Olomoucký kraj",(IF(AND(I640&gt;=50011,I640&lt;=50301),"Královéhradecký kraj",(IF(AND(I640&gt;=54301,I640&lt;=54303),"Královéhradecký kraj","0")))))))))))))))))))))))))))))))))))))))))))))))</f>
        <v>Praha</v>
      </c>
      <c r="AB640" t="s">
        <v>998</v>
      </c>
      <c r="AD640" t="s">
        <v>998</v>
      </c>
      <c r="AE640" t="s">
        <v>998</v>
      </c>
      <c r="AF640" t="s">
        <v>998</v>
      </c>
      <c r="AG640" s="107">
        <v>0</v>
      </c>
      <c r="AH640" s="107">
        <v>0</v>
      </c>
      <c r="AI640" s="107">
        <v>0</v>
      </c>
      <c r="AJ640" t="s">
        <v>1012</v>
      </c>
    </row>
    <row r="641" spans="1:37" x14ac:dyDescent="0.45">
      <c r="A641" t="s">
        <v>988</v>
      </c>
      <c r="B641" t="s">
        <v>15575</v>
      </c>
      <c r="C641" t="s">
        <v>990</v>
      </c>
      <c r="D641" t="s">
        <v>15576</v>
      </c>
      <c r="E641" t="s">
        <v>992</v>
      </c>
      <c r="F641" t="s">
        <v>14348</v>
      </c>
      <c r="G641">
        <v>845</v>
      </c>
      <c r="H641" t="s">
        <v>1131</v>
      </c>
      <c r="I641">
        <v>15200</v>
      </c>
      <c r="K641" t="s">
        <v>15577</v>
      </c>
      <c r="L641" s="106">
        <v>33867</v>
      </c>
      <c r="M641">
        <v>13407730</v>
      </c>
      <c r="N641" t="s">
        <v>996</v>
      </c>
      <c r="O641" t="s">
        <v>12</v>
      </c>
      <c r="P641" t="s">
        <v>997</v>
      </c>
      <c r="R641" s="109" t="str">
        <f>IF(OR(P641="SB",Q641="SB"),"SB",0)</f>
        <v>SB</v>
      </c>
      <c r="T641" s="110" t="s">
        <v>998</v>
      </c>
      <c r="V641" s="113" t="str">
        <f>IF(AND(I641&gt;=10000,I641&lt;=19900),"Praha",(IF(AND(I641&gt;=25001,I641&lt;=29501),"Středočeský kraj",(IF(AND(I641&gt;=30100,I641&lt;=34972),"Středočeský kraj",(IF(AND(I641&gt;=35002,I641&lt;=36271),"Karlovarský kraj",(IF(AND(I641&gt;=37001,I641&lt;=39201),"Jihočeský kraj",(IF(AND(I641&gt;=39701,I641&lt;=39901),"Jihočeský kraj",(IF(AND(I641&gt;=39301,I641&lt;=39601),"Kraj Vysočina",(IF(AND(I641&gt;=58001,I641&lt;=59501),"Kraj Vysočina",(IF(AND(I641&gt;=67401,I641&lt;=67602),"Kraj Vysočina",(IF(AND(I641&gt;=40001,I641&lt;=44101),"Ústecký kraj",(IF(AND(I641&gt;=46001,I641&lt;=47201),"Liberecký kraj",(IF(AND(I641&gt;=51202,I641&lt;=51401),"Liberecký kraj",(IF(AND(I641&gt;=53002,I641&lt;=53976),"Pardubický kraj",(IF(AND(I641&gt;=56002,I641&lt;=57201),"Pardubický kraj",(IF(AND(I641&gt;=60200,I641&lt;=67201),"Jihomoravský kraj",(IF(AND(I641&gt;=67801,I641&lt;=68501),"Jihomoravský kraj",(IF(AND(I641&gt;=69002,I641&lt;=69801),"Jihomoravský kraj",(IF(AND(I641&gt;=68601,I641&lt;=68801),"Zlínský kraj",(IF(AND(I641&gt;=75501,I641&lt;=76901),"Zlínský kraj",(IF(AND(I641&gt;=70030,I641&lt;=74901),"Moravskoslezský kraj",(IF(AND(I641&gt;=75000,I641&lt;=75368),"Olomoucký kraj",(IF(AND(I641&gt;=77200,I641&lt;=79862),"Olomoucký kraj",(IF(AND(I641&gt;=50011,I641&lt;=50301),"Královéhradecký kraj",(IF(AND(I641&gt;=54301,I641&lt;=54303),"Královéhradecký kraj","0")))))))))))))))))))))))))))))))))))))))))))))))</f>
        <v>Praha</v>
      </c>
      <c r="AB641" t="s">
        <v>998</v>
      </c>
      <c r="AD641" t="s">
        <v>998</v>
      </c>
      <c r="AE641" t="s">
        <v>998</v>
      </c>
      <c r="AF641" t="s">
        <v>998</v>
      </c>
      <c r="AG641" s="107">
        <v>0</v>
      </c>
      <c r="AH641" s="107">
        <v>0</v>
      </c>
      <c r="AI641" s="107">
        <v>0</v>
      </c>
      <c r="AJ641" t="s">
        <v>1012</v>
      </c>
    </row>
    <row r="642" spans="1:37" x14ac:dyDescent="0.45">
      <c r="A642" t="s">
        <v>1156</v>
      </c>
      <c r="B642" t="s">
        <v>16335</v>
      </c>
      <c r="C642" t="s">
        <v>990</v>
      </c>
      <c r="D642" t="s">
        <v>16338</v>
      </c>
      <c r="E642" t="s">
        <v>992</v>
      </c>
      <c r="F642" t="s">
        <v>4907</v>
      </c>
      <c r="G642">
        <v>633</v>
      </c>
      <c r="H642" t="s">
        <v>3791</v>
      </c>
      <c r="I642">
        <v>15200</v>
      </c>
      <c r="K642" t="s">
        <v>16339</v>
      </c>
      <c r="L642" s="106">
        <v>27030</v>
      </c>
      <c r="M642">
        <v>12984465</v>
      </c>
      <c r="N642" t="s">
        <v>996</v>
      </c>
      <c r="O642" t="s">
        <v>12</v>
      </c>
      <c r="P642" t="s">
        <v>997</v>
      </c>
      <c r="R642" s="109" t="str">
        <f>IF(OR(P642="SB",Q642="SB"),"SB",0)</f>
        <v>SB</v>
      </c>
      <c r="T642" s="110" t="s">
        <v>998</v>
      </c>
      <c r="V642" s="113" t="str">
        <f>IF(AND(I642&gt;=10000,I642&lt;=19900),"Praha",(IF(AND(I642&gt;=25001,I642&lt;=29501),"Středočeský kraj",(IF(AND(I642&gt;=30100,I642&lt;=34972),"Středočeský kraj",(IF(AND(I642&gt;=35002,I642&lt;=36271),"Karlovarský kraj",(IF(AND(I642&gt;=37001,I642&lt;=39201),"Jihočeský kraj",(IF(AND(I642&gt;=39701,I642&lt;=39901),"Jihočeský kraj",(IF(AND(I642&gt;=39301,I642&lt;=39601),"Kraj Vysočina",(IF(AND(I642&gt;=58001,I642&lt;=59501),"Kraj Vysočina",(IF(AND(I642&gt;=67401,I642&lt;=67602),"Kraj Vysočina",(IF(AND(I642&gt;=40001,I642&lt;=44101),"Ústecký kraj",(IF(AND(I642&gt;=46001,I642&lt;=47201),"Liberecký kraj",(IF(AND(I642&gt;=51202,I642&lt;=51401),"Liberecký kraj",(IF(AND(I642&gt;=53002,I642&lt;=53976),"Pardubický kraj",(IF(AND(I642&gt;=56002,I642&lt;=57201),"Pardubický kraj",(IF(AND(I642&gt;=60200,I642&lt;=67201),"Jihomoravský kraj",(IF(AND(I642&gt;=67801,I642&lt;=68501),"Jihomoravský kraj",(IF(AND(I642&gt;=69002,I642&lt;=69801),"Jihomoravský kraj",(IF(AND(I642&gt;=68601,I642&lt;=68801),"Zlínský kraj",(IF(AND(I642&gt;=75501,I642&lt;=76901),"Zlínský kraj",(IF(AND(I642&gt;=70030,I642&lt;=74901),"Moravskoslezský kraj",(IF(AND(I642&gt;=75000,I642&lt;=75368),"Olomoucký kraj",(IF(AND(I642&gt;=77200,I642&lt;=79862),"Olomoucký kraj",(IF(AND(I642&gt;=50011,I642&lt;=50301),"Královéhradecký kraj",(IF(AND(I642&gt;=54301,I642&lt;=54303),"Královéhradecký kraj","0")))))))))))))))))))))))))))))))))))))))))))))))</f>
        <v>Praha</v>
      </c>
      <c r="AB642" t="s">
        <v>998</v>
      </c>
      <c r="AD642" t="s">
        <v>998</v>
      </c>
      <c r="AE642" t="s">
        <v>998</v>
      </c>
      <c r="AF642" t="s">
        <v>998</v>
      </c>
      <c r="AG642" s="107">
        <v>0</v>
      </c>
      <c r="AH642" s="107">
        <v>0</v>
      </c>
      <c r="AI642" s="107">
        <v>0</v>
      </c>
      <c r="AJ642" t="s">
        <v>1012</v>
      </c>
    </row>
    <row r="643" spans="1:37" x14ac:dyDescent="0.45">
      <c r="A643" t="s">
        <v>1184</v>
      </c>
      <c r="B643" t="s">
        <v>18927</v>
      </c>
      <c r="C643" t="s">
        <v>990</v>
      </c>
      <c r="D643" t="s">
        <v>18928</v>
      </c>
      <c r="E643" t="s">
        <v>992</v>
      </c>
      <c r="F643" t="s">
        <v>7184</v>
      </c>
      <c r="G643">
        <v>2415</v>
      </c>
      <c r="H643" t="s">
        <v>1131</v>
      </c>
      <c r="I643">
        <v>15200</v>
      </c>
      <c r="K643" t="s">
        <v>18929</v>
      </c>
      <c r="L643" s="106">
        <v>24639</v>
      </c>
      <c r="M643">
        <v>13025285</v>
      </c>
      <c r="N643" t="s">
        <v>996</v>
      </c>
      <c r="O643" t="s">
        <v>12</v>
      </c>
      <c r="P643" t="s">
        <v>997</v>
      </c>
      <c r="R643" s="109" t="str">
        <f>IF(OR(P643="SB",Q643="SB"),"SB",0)</f>
        <v>SB</v>
      </c>
      <c r="T643" s="110" t="s">
        <v>998</v>
      </c>
      <c r="V643" s="113" t="str">
        <f>IF(AND(I643&gt;=10000,I643&lt;=19900),"Praha",(IF(AND(I643&gt;=25001,I643&lt;=29501),"Středočeský kraj",(IF(AND(I643&gt;=30100,I643&lt;=34972),"Středočeský kraj",(IF(AND(I643&gt;=35002,I643&lt;=36271),"Karlovarský kraj",(IF(AND(I643&gt;=37001,I643&lt;=39201),"Jihočeský kraj",(IF(AND(I643&gt;=39701,I643&lt;=39901),"Jihočeský kraj",(IF(AND(I643&gt;=39301,I643&lt;=39601),"Kraj Vysočina",(IF(AND(I643&gt;=58001,I643&lt;=59501),"Kraj Vysočina",(IF(AND(I643&gt;=67401,I643&lt;=67602),"Kraj Vysočina",(IF(AND(I643&gt;=40001,I643&lt;=44101),"Ústecký kraj",(IF(AND(I643&gt;=46001,I643&lt;=47201),"Liberecký kraj",(IF(AND(I643&gt;=51202,I643&lt;=51401),"Liberecký kraj",(IF(AND(I643&gt;=53002,I643&lt;=53976),"Pardubický kraj",(IF(AND(I643&gt;=56002,I643&lt;=57201),"Pardubický kraj",(IF(AND(I643&gt;=60200,I643&lt;=67201),"Jihomoravský kraj",(IF(AND(I643&gt;=67801,I643&lt;=68501),"Jihomoravský kraj",(IF(AND(I643&gt;=69002,I643&lt;=69801),"Jihomoravský kraj",(IF(AND(I643&gt;=68601,I643&lt;=68801),"Zlínský kraj",(IF(AND(I643&gt;=75501,I643&lt;=76901),"Zlínský kraj",(IF(AND(I643&gt;=70030,I643&lt;=74901),"Moravskoslezský kraj",(IF(AND(I643&gt;=75000,I643&lt;=75368),"Olomoucký kraj",(IF(AND(I643&gt;=77200,I643&lt;=79862),"Olomoucký kraj",(IF(AND(I643&gt;=50011,I643&lt;=50301),"Královéhradecký kraj",(IF(AND(I643&gt;=54301,I643&lt;=54303),"Královéhradecký kraj","0")))))))))))))))))))))))))))))))))))))))))))))))</f>
        <v>Praha</v>
      </c>
      <c r="AB643" t="s">
        <v>998</v>
      </c>
      <c r="AD643" t="s">
        <v>998</v>
      </c>
      <c r="AE643" t="s">
        <v>998</v>
      </c>
      <c r="AF643" t="s">
        <v>998</v>
      </c>
      <c r="AG643" s="107">
        <v>0</v>
      </c>
      <c r="AH643" s="107">
        <v>0</v>
      </c>
      <c r="AI643" s="107">
        <v>0</v>
      </c>
      <c r="AJ643" t="s">
        <v>1012</v>
      </c>
    </row>
    <row r="644" spans="1:37" x14ac:dyDescent="0.45">
      <c r="A644" t="s">
        <v>1111</v>
      </c>
      <c r="B644" t="s">
        <v>19052</v>
      </c>
      <c r="C644" t="s">
        <v>1002</v>
      </c>
      <c r="D644" t="s">
        <v>19053</v>
      </c>
      <c r="E644" t="s">
        <v>992</v>
      </c>
      <c r="F644" t="s">
        <v>19054</v>
      </c>
      <c r="G644">
        <v>23</v>
      </c>
      <c r="H644" t="s">
        <v>1131</v>
      </c>
      <c r="I644">
        <v>15200</v>
      </c>
      <c r="K644" t="s">
        <v>9939</v>
      </c>
      <c r="L644" s="106">
        <v>25665</v>
      </c>
      <c r="M644">
        <v>13025184</v>
      </c>
      <c r="N644" t="s">
        <v>996</v>
      </c>
      <c r="O644" t="s">
        <v>12</v>
      </c>
      <c r="P644" t="s">
        <v>997</v>
      </c>
      <c r="R644" s="109" t="str">
        <f>IF(OR(P644="SB",Q644="SB"),"SB",0)</f>
        <v>SB</v>
      </c>
      <c r="T644" s="110" t="s">
        <v>998</v>
      </c>
      <c r="V644" s="113" t="str">
        <f>IF(AND(I644&gt;=10000,I644&lt;=19900),"Praha",(IF(AND(I644&gt;=25001,I644&lt;=29501),"Středočeský kraj",(IF(AND(I644&gt;=30100,I644&lt;=34972),"Středočeský kraj",(IF(AND(I644&gt;=35002,I644&lt;=36271),"Karlovarský kraj",(IF(AND(I644&gt;=37001,I644&lt;=39201),"Jihočeský kraj",(IF(AND(I644&gt;=39701,I644&lt;=39901),"Jihočeský kraj",(IF(AND(I644&gt;=39301,I644&lt;=39601),"Kraj Vysočina",(IF(AND(I644&gt;=58001,I644&lt;=59501),"Kraj Vysočina",(IF(AND(I644&gt;=67401,I644&lt;=67602),"Kraj Vysočina",(IF(AND(I644&gt;=40001,I644&lt;=44101),"Ústecký kraj",(IF(AND(I644&gt;=46001,I644&lt;=47201),"Liberecký kraj",(IF(AND(I644&gt;=51202,I644&lt;=51401),"Liberecký kraj",(IF(AND(I644&gt;=53002,I644&lt;=53976),"Pardubický kraj",(IF(AND(I644&gt;=56002,I644&lt;=57201),"Pardubický kraj",(IF(AND(I644&gt;=60200,I644&lt;=67201),"Jihomoravský kraj",(IF(AND(I644&gt;=67801,I644&lt;=68501),"Jihomoravský kraj",(IF(AND(I644&gt;=69002,I644&lt;=69801),"Jihomoravský kraj",(IF(AND(I644&gt;=68601,I644&lt;=68801),"Zlínský kraj",(IF(AND(I644&gt;=75501,I644&lt;=76901),"Zlínský kraj",(IF(AND(I644&gt;=70030,I644&lt;=74901),"Moravskoslezský kraj",(IF(AND(I644&gt;=75000,I644&lt;=75368),"Olomoucký kraj",(IF(AND(I644&gt;=77200,I644&lt;=79862),"Olomoucký kraj",(IF(AND(I644&gt;=50011,I644&lt;=50301),"Královéhradecký kraj",(IF(AND(I644&gt;=54301,I644&lt;=54303),"Královéhradecký kraj","0")))))))))))))))))))))))))))))))))))))))))))))))</f>
        <v>Praha</v>
      </c>
      <c r="AB644" t="s">
        <v>998</v>
      </c>
      <c r="AD644" t="s">
        <v>998</v>
      </c>
      <c r="AE644" t="s">
        <v>998</v>
      </c>
      <c r="AF644" t="s">
        <v>1515</v>
      </c>
      <c r="AG644" s="107">
        <v>0</v>
      </c>
      <c r="AH644" s="107">
        <v>0</v>
      </c>
      <c r="AI644" s="107">
        <v>0</v>
      </c>
      <c r="AJ644" t="s">
        <v>1012</v>
      </c>
    </row>
    <row r="645" spans="1:37" x14ac:dyDescent="0.45">
      <c r="A645" t="s">
        <v>1102</v>
      </c>
      <c r="B645" t="s">
        <v>5132</v>
      </c>
      <c r="C645" t="s">
        <v>1002</v>
      </c>
      <c r="D645" t="s">
        <v>7748</v>
      </c>
      <c r="E645" t="s">
        <v>992</v>
      </c>
      <c r="F645" t="s">
        <v>3798</v>
      </c>
      <c r="G645">
        <v>37</v>
      </c>
      <c r="H645" t="s">
        <v>1131</v>
      </c>
      <c r="I645">
        <v>15300</v>
      </c>
      <c r="K645" t="s">
        <v>7749</v>
      </c>
      <c r="L645" s="106">
        <v>33660</v>
      </c>
      <c r="M645">
        <v>10896743</v>
      </c>
      <c r="N645" t="s">
        <v>996</v>
      </c>
      <c r="O645" t="s">
        <v>12</v>
      </c>
      <c r="P645" t="s">
        <v>997</v>
      </c>
      <c r="R645" s="109" t="str">
        <f>IF(OR(P645="SB",Q645="SB"),"SB",0)</f>
        <v>SB</v>
      </c>
      <c r="T645" s="110">
        <v>51613</v>
      </c>
      <c r="U645" t="s">
        <v>19633</v>
      </c>
      <c r="V645" s="113" t="str">
        <f>IF(AND(I645&gt;=10000,I645&lt;=19900),"Praha",(IF(AND(I645&gt;=25001,I645&lt;=29501),"Středočeský kraj",(IF(AND(I645&gt;=30100,I645&lt;=34972),"Středočeský kraj",(IF(AND(I645&gt;=35002,I645&lt;=36271),"Karlovarský kraj",(IF(AND(I645&gt;=37001,I645&lt;=39201),"Jihočeský kraj",(IF(AND(I645&gt;=39701,I645&lt;=39901),"Jihočeský kraj",(IF(AND(I645&gt;=39301,I645&lt;=39601),"Kraj Vysočina",(IF(AND(I645&gt;=58001,I645&lt;=59501),"Kraj Vysočina",(IF(AND(I645&gt;=67401,I645&lt;=67602),"Kraj Vysočina",(IF(AND(I645&gt;=40001,I645&lt;=44101),"Ústecký kraj",(IF(AND(I645&gt;=46001,I645&lt;=47201),"Liberecký kraj",(IF(AND(I645&gt;=51202,I645&lt;=51401),"Liberecký kraj",(IF(AND(I645&gt;=53002,I645&lt;=53976),"Pardubický kraj",(IF(AND(I645&gt;=56002,I645&lt;=57201),"Pardubický kraj",(IF(AND(I645&gt;=60200,I645&lt;=67201),"Jihomoravský kraj",(IF(AND(I645&gt;=67801,I645&lt;=68501),"Jihomoravský kraj",(IF(AND(I645&gt;=69002,I645&lt;=69801),"Jihomoravský kraj",(IF(AND(I645&gt;=68601,I645&lt;=68801),"Zlínský kraj",(IF(AND(I645&gt;=75501,I645&lt;=76901),"Zlínský kraj",(IF(AND(I645&gt;=70030,I645&lt;=74901),"Moravskoslezský kraj",(IF(AND(I645&gt;=75000,I645&lt;=75368),"Olomoucký kraj",(IF(AND(I645&gt;=77200,I645&lt;=79862),"Olomoucký kraj",(IF(AND(I645&gt;=50011,I645&lt;=50301),"Královéhradecký kraj",(IF(AND(I645&gt;=54301,I645&lt;=54303),"Královéhradecký kraj","0")))))))))))))))))))))))))))))))))))))))))))))))</f>
        <v>Praha</v>
      </c>
      <c r="AD645" t="s">
        <v>998</v>
      </c>
      <c r="AE645" t="s">
        <v>998</v>
      </c>
      <c r="AF645" t="s">
        <v>998</v>
      </c>
      <c r="AG645" s="107">
        <v>0</v>
      </c>
      <c r="AH645" s="107">
        <v>0</v>
      </c>
      <c r="AI645" s="107">
        <v>0</v>
      </c>
      <c r="AJ645" t="s">
        <v>1012</v>
      </c>
    </row>
    <row r="646" spans="1:37" x14ac:dyDescent="0.45">
      <c r="A646" t="s">
        <v>1206</v>
      </c>
      <c r="B646" t="s">
        <v>8813</v>
      </c>
      <c r="C646" t="s">
        <v>1002</v>
      </c>
      <c r="D646" t="s">
        <v>8814</v>
      </c>
      <c r="E646" t="s">
        <v>992</v>
      </c>
      <c r="F646" t="s">
        <v>8815</v>
      </c>
      <c r="G646">
        <v>1</v>
      </c>
      <c r="H646" t="s">
        <v>1131</v>
      </c>
      <c r="I646">
        <v>15300</v>
      </c>
      <c r="K646" t="s">
        <v>8816</v>
      </c>
      <c r="L646" s="106">
        <v>27698</v>
      </c>
      <c r="M646">
        <v>12981435</v>
      </c>
      <c r="N646" t="s">
        <v>996</v>
      </c>
      <c r="O646" t="s">
        <v>12</v>
      </c>
      <c r="P646" t="s">
        <v>997</v>
      </c>
      <c r="R646" s="109" t="str">
        <f>IF(OR(P646="SB",Q646="SB"),"SB",0)</f>
        <v>SB</v>
      </c>
      <c r="T646" s="110" t="s">
        <v>998</v>
      </c>
      <c r="V646" s="113" t="str">
        <f>IF(AND(I646&gt;=10000,I646&lt;=19900),"Praha",(IF(AND(I646&gt;=25001,I646&lt;=29501),"Středočeský kraj",(IF(AND(I646&gt;=30100,I646&lt;=34972),"Středočeský kraj",(IF(AND(I646&gt;=35002,I646&lt;=36271),"Karlovarský kraj",(IF(AND(I646&gt;=37001,I646&lt;=39201),"Jihočeský kraj",(IF(AND(I646&gt;=39701,I646&lt;=39901),"Jihočeský kraj",(IF(AND(I646&gt;=39301,I646&lt;=39601),"Kraj Vysočina",(IF(AND(I646&gt;=58001,I646&lt;=59501),"Kraj Vysočina",(IF(AND(I646&gt;=67401,I646&lt;=67602),"Kraj Vysočina",(IF(AND(I646&gt;=40001,I646&lt;=44101),"Ústecký kraj",(IF(AND(I646&gt;=46001,I646&lt;=47201),"Liberecký kraj",(IF(AND(I646&gt;=51202,I646&lt;=51401),"Liberecký kraj",(IF(AND(I646&gt;=53002,I646&lt;=53976),"Pardubický kraj",(IF(AND(I646&gt;=56002,I646&lt;=57201),"Pardubický kraj",(IF(AND(I646&gt;=60200,I646&lt;=67201),"Jihomoravský kraj",(IF(AND(I646&gt;=67801,I646&lt;=68501),"Jihomoravský kraj",(IF(AND(I646&gt;=69002,I646&lt;=69801),"Jihomoravský kraj",(IF(AND(I646&gt;=68601,I646&lt;=68801),"Zlínský kraj",(IF(AND(I646&gt;=75501,I646&lt;=76901),"Zlínský kraj",(IF(AND(I646&gt;=70030,I646&lt;=74901),"Moravskoslezský kraj",(IF(AND(I646&gt;=75000,I646&lt;=75368),"Olomoucký kraj",(IF(AND(I646&gt;=77200,I646&lt;=79862),"Olomoucký kraj",(IF(AND(I646&gt;=50011,I646&lt;=50301),"Královéhradecký kraj",(IF(AND(I646&gt;=54301,I646&lt;=54303),"Královéhradecký kraj","0")))))))))))))))))))))))))))))))))))))))))))))))</f>
        <v>Praha</v>
      </c>
      <c r="AB646" t="s">
        <v>998</v>
      </c>
      <c r="AD646" t="s">
        <v>998</v>
      </c>
      <c r="AE646" t="s">
        <v>998</v>
      </c>
      <c r="AF646" t="s">
        <v>998</v>
      </c>
      <c r="AG646" s="107">
        <v>0</v>
      </c>
      <c r="AH646" s="107">
        <v>0</v>
      </c>
      <c r="AI646" s="107">
        <v>0</v>
      </c>
      <c r="AJ646" t="s">
        <v>1012</v>
      </c>
    </row>
    <row r="647" spans="1:37" x14ac:dyDescent="0.45">
      <c r="A647" t="s">
        <v>1139</v>
      </c>
      <c r="B647" t="s">
        <v>11090</v>
      </c>
      <c r="C647" t="s">
        <v>990</v>
      </c>
      <c r="D647" t="s">
        <v>11091</v>
      </c>
      <c r="E647" t="s">
        <v>992</v>
      </c>
      <c r="F647" t="s">
        <v>11092</v>
      </c>
      <c r="G647">
        <v>7</v>
      </c>
      <c r="H647" t="s">
        <v>11093</v>
      </c>
      <c r="I647">
        <v>15300</v>
      </c>
      <c r="J647">
        <v>603415259</v>
      </c>
      <c r="K647" t="s">
        <v>11094</v>
      </c>
      <c r="L647" s="106">
        <v>37544</v>
      </c>
      <c r="M647">
        <v>13403585</v>
      </c>
      <c r="N647" t="s">
        <v>1359</v>
      </c>
      <c r="O647" t="s">
        <v>12</v>
      </c>
      <c r="P647" t="s">
        <v>997</v>
      </c>
      <c r="R647" s="109" t="str">
        <f>IF(OR(P647="SB",Q647="SB"),"SB",0)</f>
        <v>SB</v>
      </c>
      <c r="T647" s="110" t="s">
        <v>998</v>
      </c>
      <c r="V647" s="113" t="str">
        <f>IF(AND(I647&gt;=10000,I647&lt;=19900),"Praha",(IF(AND(I647&gt;=25001,I647&lt;=29501),"Středočeský kraj",(IF(AND(I647&gt;=30100,I647&lt;=34972),"Středočeský kraj",(IF(AND(I647&gt;=35002,I647&lt;=36271),"Karlovarský kraj",(IF(AND(I647&gt;=37001,I647&lt;=39201),"Jihočeský kraj",(IF(AND(I647&gt;=39701,I647&lt;=39901),"Jihočeský kraj",(IF(AND(I647&gt;=39301,I647&lt;=39601),"Kraj Vysočina",(IF(AND(I647&gt;=58001,I647&lt;=59501),"Kraj Vysočina",(IF(AND(I647&gt;=67401,I647&lt;=67602),"Kraj Vysočina",(IF(AND(I647&gt;=40001,I647&lt;=44101),"Ústecký kraj",(IF(AND(I647&gt;=46001,I647&lt;=47201),"Liberecký kraj",(IF(AND(I647&gt;=51202,I647&lt;=51401),"Liberecký kraj",(IF(AND(I647&gt;=53002,I647&lt;=53976),"Pardubický kraj",(IF(AND(I647&gt;=56002,I647&lt;=57201),"Pardubický kraj",(IF(AND(I647&gt;=60200,I647&lt;=67201),"Jihomoravský kraj",(IF(AND(I647&gt;=67801,I647&lt;=68501),"Jihomoravský kraj",(IF(AND(I647&gt;=69002,I647&lt;=69801),"Jihomoravský kraj",(IF(AND(I647&gt;=68601,I647&lt;=68801),"Zlínský kraj",(IF(AND(I647&gt;=75501,I647&lt;=76901),"Zlínský kraj",(IF(AND(I647&gt;=70030,I647&lt;=74901),"Moravskoslezský kraj",(IF(AND(I647&gt;=75000,I647&lt;=75368),"Olomoucký kraj",(IF(AND(I647&gt;=77200,I647&lt;=79862),"Olomoucký kraj",(IF(AND(I647&gt;=50011,I647&lt;=50301),"Královéhradecký kraj",(IF(AND(I647&gt;=54301,I647&lt;=54303),"Královéhradecký kraj","0")))))))))))))))))))))))))))))))))))))))))))))))</f>
        <v>Praha</v>
      </c>
      <c r="AB647" t="s">
        <v>998</v>
      </c>
      <c r="AD647" t="s">
        <v>998</v>
      </c>
      <c r="AE647" t="s">
        <v>998</v>
      </c>
      <c r="AF647" t="s">
        <v>998</v>
      </c>
      <c r="AG647" s="107">
        <v>0</v>
      </c>
      <c r="AH647" s="107">
        <v>0</v>
      </c>
      <c r="AI647" s="107">
        <v>0</v>
      </c>
      <c r="AJ647" t="s">
        <v>1012</v>
      </c>
    </row>
    <row r="648" spans="1:37" x14ac:dyDescent="0.45">
      <c r="A648" t="s">
        <v>1026</v>
      </c>
      <c r="B648" t="s">
        <v>11090</v>
      </c>
      <c r="C648" t="s">
        <v>990</v>
      </c>
      <c r="D648" t="s">
        <v>11095</v>
      </c>
      <c r="E648" t="s">
        <v>992</v>
      </c>
      <c r="F648" t="s">
        <v>11092</v>
      </c>
      <c r="G648">
        <v>7</v>
      </c>
      <c r="H648" t="s">
        <v>11093</v>
      </c>
      <c r="I648">
        <v>15300</v>
      </c>
      <c r="J648">
        <v>603415259</v>
      </c>
      <c r="K648" t="s">
        <v>11096</v>
      </c>
      <c r="L648" s="106">
        <v>28024</v>
      </c>
      <c r="M648">
        <v>13403686</v>
      </c>
      <c r="N648" t="s">
        <v>1359</v>
      </c>
      <c r="O648" t="s">
        <v>12</v>
      </c>
      <c r="P648" t="s">
        <v>997</v>
      </c>
      <c r="R648" s="109" t="str">
        <f>IF(OR(P648="SB",Q648="SB"),"SB",0)</f>
        <v>SB</v>
      </c>
      <c r="T648" s="110" t="s">
        <v>998</v>
      </c>
      <c r="V648" s="113" t="str">
        <f>IF(AND(I648&gt;=10000,I648&lt;=19900),"Praha",(IF(AND(I648&gt;=25001,I648&lt;=29501),"Středočeský kraj",(IF(AND(I648&gt;=30100,I648&lt;=34972),"Středočeský kraj",(IF(AND(I648&gt;=35002,I648&lt;=36271),"Karlovarský kraj",(IF(AND(I648&gt;=37001,I648&lt;=39201),"Jihočeský kraj",(IF(AND(I648&gt;=39701,I648&lt;=39901),"Jihočeský kraj",(IF(AND(I648&gt;=39301,I648&lt;=39601),"Kraj Vysočina",(IF(AND(I648&gt;=58001,I648&lt;=59501),"Kraj Vysočina",(IF(AND(I648&gt;=67401,I648&lt;=67602),"Kraj Vysočina",(IF(AND(I648&gt;=40001,I648&lt;=44101),"Ústecký kraj",(IF(AND(I648&gt;=46001,I648&lt;=47201),"Liberecký kraj",(IF(AND(I648&gt;=51202,I648&lt;=51401),"Liberecký kraj",(IF(AND(I648&gt;=53002,I648&lt;=53976),"Pardubický kraj",(IF(AND(I648&gt;=56002,I648&lt;=57201),"Pardubický kraj",(IF(AND(I648&gt;=60200,I648&lt;=67201),"Jihomoravský kraj",(IF(AND(I648&gt;=67801,I648&lt;=68501),"Jihomoravský kraj",(IF(AND(I648&gt;=69002,I648&lt;=69801),"Jihomoravský kraj",(IF(AND(I648&gt;=68601,I648&lt;=68801),"Zlínský kraj",(IF(AND(I648&gt;=75501,I648&lt;=76901),"Zlínský kraj",(IF(AND(I648&gt;=70030,I648&lt;=74901),"Moravskoslezský kraj",(IF(AND(I648&gt;=75000,I648&lt;=75368),"Olomoucký kraj",(IF(AND(I648&gt;=77200,I648&lt;=79862),"Olomoucký kraj",(IF(AND(I648&gt;=50011,I648&lt;=50301),"Královéhradecký kraj",(IF(AND(I648&gt;=54301,I648&lt;=54303),"Královéhradecký kraj","0")))))))))))))))))))))))))))))))))))))))))))))))</f>
        <v>Praha</v>
      </c>
      <c r="AB648" t="s">
        <v>998</v>
      </c>
      <c r="AD648" t="s">
        <v>998</v>
      </c>
      <c r="AE648" t="s">
        <v>998</v>
      </c>
      <c r="AF648" t="s">
        <v>998</v>
      </c>
      <c r="AG648" s="107">
        <v>0</v>
      </c>
      <c r="AH648" s="107">
        <v>0</v>
      </c>
      <c r="AI648" s="107">
        <v>0</v>
      </c>
      <c r="AJ648" t="s">
        <v>1012</v>
      </c>
    </row>
    <row r="649" spans="1:37" x14ac:dyDescent="0.45">
      <c r="A649" t="s">
        <v>1107</v>
      </c>
      <c r="B649" t="s">
        <v>15884</v>
      </c>
      <c r="C649" t="s">
        <v>1002</v>
      </c>
      <c r="D649" t="s">
        <v>15885</v>
      </c>
      <c r="E649" t="s">
        <v>992</v>
      </c>
      <c r="F649" t="s">
        <v>15886</v>
      </c>
      <c r="G649">
        <v>693</v>
      </c>
      <c r="H649" t="s">
        <v>1131</v>
      </c>
      <c r="I649">
        <v>15300</v>
      </c>
      <c r="K649" t="s">
        <v>15887</v>
      </c>
      <c r="L649" s="106">
        <v>37839</v>
      </c>
      <c r="M649">
        <v>14663676</v>
      </c>
      <c r="N649" t="s">
        <v>996</v>
      </c>
      <c r="O649" t="s">
        <v>12</v>
      </c>
      <c r="P649" t="s">
        <v>997</v>
      </c>
      <c r="R649" s="109" t="str">
        <f>IF(OR(P649="SB",Q649="SB"),"SB",0)</f>
        <v>SB</v>
      </c>
      <c r="T649" s="110" t="s">
        <v>998</v>
      </c>
      <c r="V649" s="113" t="str">
        <f>IF(AND(I649&gt;=10000,I649&lt;=19900),"Praha",(IF(AND(I649&gt;=25001,I649&lt;=29501),"Středočeský kraj",(IF(AND(I649&gt;=30100,I649&lt;=34972),"Středočeský kraj",(IF(AND(I649&gt;=35002,I649&lt;=36271),"Karlovarský kraj",(IF(AND(I649&gt;=37001,I649&lt;=39201),"Jihočeský kraj",(IF(AND(I649&gt;=39701,I649&lt;=39901),"Jihočeský kraj",(IF(AND(I649&gt;=39301,I649&lt;=39601),"Kraj Vysočina",(IF(AND(I649&gt;=58001,I649&lt;=59501),"Kraj Vysočina",(IF(AND(I649&gt;=67401,I649&lt;=67602),"Kraj Vysočina",(IF(AND(I649&gt;=40001,I649&lt;=44101),"Ústecký kraj",(IF(AND(I649&gt;=46001,I649&lt;=47201),"Liberecký kraj",(IF(AND(I649&gt;=51202,I649&lt;=51401),"Liberecký kraj",(IF(AND(I649&gt;=53002,I649&lt;=53976),"Pardubický kraj",(IF(AND(I649&gt;=56002,I649&lt;=57201),"Pardubický kraj",(IF(AND(I649&gt;=60200,I649&lt;=67201),"Jihomoravský kraj",(IF(AND(I649&gt;=67801,I649&lt;=68501),"Jihomoravský kraj",(IF(AND(I649&gt;=69002,I649&lt;=69801),"Jihomoravský kraj",(IF(AND(I649&gt;=68601,I649&lt;=68801),"Zlínský kraj",(IF(AND(I649&gt;=75501,I649&lt;=76901),"Zlínský kraj",(IF(AND(I649&gt;=70030,I649&lt;=74901),"Moravskoslezský kraj",(IF(AND(I649&gt;=75000,I649&lt;=75368),"Olomoucký kraj",(IF(AND(I649&gt;=77200,I649&lt;=79862),"Olomoucký kraj",(IF(AND(I649&gt;=50011,I649&lt;=50301),"Královéhradecký kraj",(IF(AND(I649&gt;=54301,I649&lt;=54303),"Královéhradecký kraj","0")))))))))))))))))))))))))))))))))))))))))))))))</f>
        <v>Praha</v>
      </c>
      <c r="AB649" t="s">
        <v>998</v>
      </c>
      <c r="AD649" t="s">
        <v>998</v>
      </c>
      <c r="AE649" t="s">
        <v>998</v>
      </c>
      <c r="AF649" t="s">
        <v>998</v>
      </c>
      <c r="AG649" s="107">
        <v>300</v>
      </c>
      <c r="AH649" s="107">
        <v>0</v>
      </c>
      <c r="AI649" s="107">
        <v>0</v>
      </c>
      <c r="AJ649" t="s">
        <v>999</v>
      </c>
      <c r="AK649" s="106">
        <v>44924</v>
      </c>
    </row>
    <row r="650" spans="1:37" x14ac:dyDescent="0.45">
      <c r="A650" t="s">
        <v>1225</v>
      </c>
      <c r="B650" t="s">
        <v>17805</v>
      </c>
      <c r="C650" t="s">
        <v>1002</v>
      </c>
      <c r="D650" t="s">
        <v>17808</v>
      </c>
      <c r="E650" t="s">
        <v>992</v>
      </c>
      <c r="F650" t="s">
        <v>1864</v>
      </c>
      <c r="G650">
        <v>14</v>
      </c>
      <c r="H650" t="s">
        <v>1131</v>
      </c>
      <c r="I650">
        <v>15400</v>
      </c>
      <c r="J650">
        <v>603824884</v>
      </c>
      <c r="K650" t="s">
        <v>17809</v>
      </c>
      <c r="L650" s="106">
        <v>37645</v>
      </c>
      <c r="M650">
        <v>13549085</v>
      </c>
      <c r="N650" t="s">
        <v>1589</v>
      </c>
      <c r="O650" t="s">
        <v>1050</v>
      </c>
      <c r="P650" t="s">
        <v>997</v>
      </c>
      <c r="R650" s="109" t="str">
        <f>IF(OR(P650="SB",Q650="SB"),"SB",0)</f>
        <v>SB</v>
      </c>
      <c r="T650" s="110">
        <v>16071</v>
      </c>
      <c r="U650" t="s">
        <v>19633</v>
      </c>
      <c r="V650" s="113" t="str">
        <f>IF(AND(I650&gt;=10000,I650&lt;=19900),"Praha",(IF(AND(I650&gt;=25001,I650&lt;=29501),"Středočeský kraj",(IF(AND(I650&gt;=30100,I650&lt;=34972),"Středočeský kraj",(IF(AND(I650&gt;=35002,I650&lt;=36271),"Karlovarský kraj",(IF(AND(I650&gt;=37001,I650&lt;=39201),"Jihočeský kraj",(IF(AND(I650&gt;=39701,I650&lt;=39901),"Jihočeský kraj",(IF(AND(I650&gt;=39301,I650&lt;=39601),"Kraj Vysočina",(IF(AND(I650&gt;=58001,I650&lt;=59501),"Kraj Vysočina",(IF(AND(I650&gt;=67401,I650&lt;=67602),"Kraj Vysočina",(IF(AND(I650&gt;=40001,I650&lt;=44101),"Ústecký kraj",(IF(AND(I650&gt;=46001,I650&lt;=47201),"Liberecký kraj",(IF(AND(I650&gt;=51202,I650&lt;=51401),"Liberecký kraj",(IF(AND(I650&gt;=53002,I650&lt;=53976),"Pardubický kraj",(IF(AND(I650&gt;=56002,I650&lt;=57201),"Pardubický kraj",(IF(AND(I650&gt;=60200,I650&lt;=67201),"Jihomoravský kraj",(IF(AND(I650&gt;=67801,I650&lt;=68501),"Jihomoravský kraj",(IF(AND(I650&gt;=69002,I650&lt;=69801),"Jihomoravský kraj",(IF(AND(I650&gt;=68601,I650&lt;=68801),"Zlínský kraj",(IF(AND(I650&gt;=75501,I650&lt;=76901),"Zlínský kraj",(IF(AND(I650&gt;=70030,I650&lt;=74901),"Moravskoslezský kraj",(IF(AND(I650&gt;=75000,I650&lt;=75368),"Olomoucký kraj",(IF(AND(I650&gt;=77200,I650&lt;=79862),"Olomoucký kraj",(IF(AND(I650&gt;=50011,I650&lt;=50301),"Královéhradecký kraj",(IF(AND(I650&gt;=54301,I650&lt;=54303),"Královéhradecký kraj","0")))))))))))))))))))))))))))))))))))))))))))))))</f>
        <v>Praha</v>
      </c>
      <c r="AB650" t="s">
        <v>17810</v>
      </c>
      <c r="AD650" t="s">
        <v>1024</v>
      </c>
      <c r="AE650" t="s">
        <v>998</v>
      </c>
      <c r="AF650" t="s">
        <v>998</v>
      </c>
      <c r="AG650" s="107">
        <v>300</v>
      </c>
      <c r="AH650" s="107">
        <v>0</v>
      </c>
      <c r="AI650" s="107">
        <v>0</v>
      </c>
      <c r="AJ650" t="s">
        <v>999</v>
      </c>
      <c r="AK650" s="106">
        <v>44956</v>
      </c>
    </row>
    <row r="651" spans="1:37" x14ac:dyDescent="0.45">
      <c r="A651" t="s">
        <v>1411</v>
      </c>
      <c r="B651" t="s">
        <v>17788</v>
      </c>
      <c r="C651" t="s">
        <v>990</v>
      </c>
      <c r="D651" t="s">
        <v>17802</v>
      </c>
      <c r="E651" t="s">
        <v>992</v>
      </c>
      <c r="F651" t="s">
        <v>1864</v>
      </c>
      <c r="G651">
        <v>14</v>
      </c>
      <c r="H651" t="s">
        <v>1131</v>
      </c>
      <c r="I651">
        <v>15400</v>
      </c>
      <c r="J651">
        <v>603824884</v>
      </c>
      <c r="K651" t="s">
        <v>17803</v>
      </c>
      <c r="L651" s="106">
        <v>38538</v>
      </c>
      <c r="M651">
        <v>13548984</v>
      </c>
      <c r="N651" t="s">
        <v>1589</v>
      </c>
      <c r="O651" t="s">
        <v>1050</v>
      </c>
      <c r="P651" t="s">
        <v>997</v>
      </c>
      <c r="R651" s="109" t="str">
        <f>IF(OR(P651="SB",Q651="SB"),"SB",0)</f>
        <v>SB</v>
      </c>
      <c r="T651" s="110">
        <v>16145</v>
      </c>
      <c r="U651" t="s">
        <v>19633</v>
      </c>
      <c r="V651" s="113" t="str">
        <f>IF(AND(I651&gt;=10000,I651&lt;=19900),"Praha",(IF(AND(I651&gt;=25001,I651&lt;=29501),"Středočeský kraj",(IF(AND(I651&gt;=30100,I651&lt;=34972),"Středočeský kraj",(IF(AND(I651&gt;=35002,I651&lt;=36271),"Karlovarský kraj",(IF(AND(I651&gt;=37001,I651&lt;=39201),"Jihočeský kraj",(IF(AND(I651&gt;=39701,I651&lt;=39901),"Jihočeský kraj",(IF(AND(I651&gt;=39301,I651&lt;=39601),"Kraj Vysočina",(IF(AND(I651&gt;=58001,I651&lt;=59501),"Kraj Vysočina",(IF(AND(I651&gt;=67401,I651&lt;=67602),"Kraj Vysočina",(IF(AND(I651&gt;=40001,I651&lt;=44101),"Ústecký kraj",(IF(AND(I651&gt;=46001,I651&lt;=47201),"Liberecký kraj",(IF(AND(I651&gt;=51202,I651&lt;=51401),"Liberecký kraj",(IF(AND(I651&gt;=53002,I651&lt;=53976),"Pardubický kraj",(IF(AND(I651&gt;=56002,I651&lt;=57201),"Pardubický kraj",(IF(AND(I651&gt;=60200,I651&lt;=67201),"Jihomoravský kraj",(IF(AND(I651&gt;=67801,I651&lt;=68501),"Jihomoravský kraj",(IF(AND(I651&gt;=69002,I651&lt;=69801),"Jihomoravský kraj",(IF(AND(I651&gt;=68601,I651&lt;=68801),"Zlínský kraj",(IF(AND(I651&gt;=75501,I651&lt;=76901),"Zlínský kraj",(IF(AND(I651&gt;=70030,I651&lt;=74901),"Moravskoslezský kraj",(IF(AND(I651&gt;=75000,I651&lt;=75368),"Olomoucký kraj",(IF(AND(I651&gt;=77200,I651&lt;=79862),"Olomoucký kraj",(IF(AND(I651&gt;=50011,I651&lt;=50301),"Královéhradecký kraj",(IF(AND(I651&gt;=54301,I651&lt;=54303),"Královéhradecký kraj","0")))))))))))))))))))))))))))))))))))))))))))))))</f>
        <v>Praha</v>
      </c>
      <c r="AB651" t="s">
        <v>17804</v>
      </c>
      <c r="AD651" t="s">
        <v>998</v>
      </c>
      <c r="AE651" t="s">
        <v>998</v>
      </c>
      <c r="AF651" t="s">
        <v>998</v>
      </c>
      <c r="AG651" s="107">
        <v>300</v>
      </c>
      <c r="AH651" s="107">
        <v>0</v>
      </c>
      <c r="AI651" s="107">
        <v>0</v>
      </c>
      <c r="AJ651" t="s">
        <v>999</v>
      </c>
      <c r="AK651" s="106">
        <v>44956</v>
      </c>
    </row>
    <row r="652" spans="1:37" x14ac:dyDescent="0.45">
      <c r="A652" t="s">
        <v>1582</v>
      </c>
      <c r="B652" t="s">
        <v>17618</v>
      </c>
      <c r="C652" t="s">
        <v>990</v>
      </c>
      <c r="D652" t="s">
        <v>17619</v>
      </c>
      <c r="E652" t="s">
        <v>992</v>
      </c>
      <c r="F652" t="s">
        <v>17620</v>
      </c>
      <c r="G652">
        <v>11</v>
      </c>
      <c r="H652" t="s">
        <v>17621</v>
      </c>
      <c r="I652">
        <v>15400</v>
      </c>
      <c r="K652" t="s">
        <v>17622</v>
      </c>
      <c r="L652" s="106">
        <v>32200</v>
      </c>
      <c r="M652">
        <v>14472508</v>
      </c>
      <c r="N652" t="s">
        <v>1359</v>
      </c>
      <c r="O652" t="s">
        <v>12</v>
      </c>
      <c r="P652" t="s">
        <v>997</v>
      </c>
      <c r="R652" s="109" t="str">
        <f>IF(OR(P652="SB",Q652="SB"),"SB",0)</f>
        <v>SB</v>
      </c>
      <c r="T652" s="110" t="s">
        <v>998</v>
      </c>
      <c r="V652" s="113" t="str">
        <f>IF(AND(I652&gt;=10000,I652&lt;=19900),"Praha",(IF(AND(I652&gt;=25001,I652&lt;=29501),"Středočeský kraj",(IF(AND(I652&gt;=30100,I652&lt;=34972),"Středočeský kraj",(IF(AND(I652&gt;=35002,I652&lt;=36271),"Karlovarský kraj",(IF(AND(I652&gt;=37001,I652&lt;=39201),"Jihočeský kraj",(IF(AND(I652&gt;=39701,I652&lt;=39901),"Jihočeský kraj",(IF(AND(I652&gt;=39301,I652&lt;=39601),"Kraj Vysočina",(IF(AND(I652&gt;=58001,I652&lt;=59501),"Kraj Vysočina",(IF(AND(I652&gt;=67401,I652&lt;=67602),"Kraj Vysočina",(IF(AND(I652&gt;=40001,I652&lt;=44101),"Ústecký kraj",(IF(AND(I652&gt;=46001,I652&lt;=47201),"Liberecký kraj",(IF(AND(I652&gt;=51202,I652&lt;=51401),"Liberecký kraj",(IF(AND(I652&gt;=53002,I652&lt;=53976),"Pardubický kraj",(IF(AND(I652&gt;=56002,I652&lt;=57201),"Pardubický kraj",(IF(AND(I652&gt;=60200,I652&lt;=67201),"Jihomoravský kraj",(IF(AND(I652&gt;=67801,I652&lt;=68501),"Jihomoravský kraj",(IF(AND(I652&gt;=69002,I652&lt;=69801),"Jihomoravský kraj",(IF(AND(I652&gt;=68601,I652&lt;=68801),"Zlínský kraj",(IF(AND(I652&gt;=75501,I652&lt;=76901),"Zlínský kraj",(IF(AND(I652&gt;=70030,I652&lt;=74901),"Moravskoslezský kraj",(IF(AND(I652&gt;=75000,I652&lt;=75368),"Olomoucký kraj",(IF(AND(I652&gt;=77200,I652&lt;=79862),"Olomoucký kraj",(IF(AND(I652&gt;=50011,I652&lt;=50301),"Královéhradecký kraj",(IF(AND(I652&gt;=54301,I652&lt;=54303),"Královéhradecký kraj","0")))))))))))))))))))))))))))))))))))))))))))))))</f>
        <v>Praha</v>
      </c>
      <c r="AB652" t="s">
        <v>998</v>
      </c>
      <c r="AD652" t="s">
        <v>998</v>
      </c>
      <c r="AE652" t="s">
        <v>998</v>
      </c>
      <c r="AF652" t="s">
        <v>998</v>
      </c>
      <c r="AG652" s="107">
        <v>0</v>
      </c>
      <c r="AH652" s="107">
        <v>0</v>
      </c>
      <c r="AI652" s="107">
        <v>0</v>
      </c>
      <c r="AJ652" t="s">
        <v>1012</v>
      </c>
    </row>
    <row r="653" spans="1:37" x14ac:dyDescent="0.45">
      <c r="A653" t="s">
        <v>1687</v>
      </c>
      <c r="B653" t="s">
        <v>17618</v>
      </c>
      <c r="C653" t="s">
        <v>1002</v>
      </c>
      <c r="D653" t="s">
        <v>17623</v>
      </c>
      <c r="E653" t="s">
        <v>992</v>
      </c>
      <c r="F653" t="s">
        <v>17620</v>
      </c>
      <c r="G653">
        <v>11</v>
      </c>
      <c r="H653" t="s">
        <v>17621</v>
      </c>
      <c r="I653">
        <v>15400</v>
      </c>
      <c r="K653" t="s">
        <v>17624</v>
      </c>
      <c r="L653" s="106">
        <v>32149</v>
      </c>
      <c r="M653">
        <v>14479174</v>
      </c>
      <c r="N653" t="s">
        <v>1359</v>
      </c>
      <c r="O653" t="s">
        <v>12</v>
      </c>
      <c r="P653" t="s">
        <v>997</v>
      </c>
      <c r="R653" s="109" t="str">
        <f>IF(OR(P653="SB",Q653="SB"),"SB",0)</f>
        <v>SB</v>
      </c>
      <c r="T653" s="110" t="s">
        <v>998</v>
      </c>
      <c r="V653" s="113" t="str">
        <f>IF(AND(I653&gt;=10000,I653&lt;=19900),"Praha",(IF(AND(I653&gt;=25001,I653&lt;=29501),"Středočeský kraj",(IF(AND(I653&gt;=30100,I653&lt;=34972),"Středočeský kraj",(IF(AND(I653&gt;=35002,I653&lt;=36271),"Karlovarský kraj",(IF(AND(I653&gt;=37001,I653&lt;=39201),"Jihočeský kraj",(IF(AND(I653&gt;=39701,I653&lt;=39901),"Jihočeský kraj",(IF(AND(I653&gt;=39301,I653&lt;=39601),"Kraj Vysočina",(IF(AND(I653&gt;=58001,I653&lt;=59501),"Kraj Vysočina",(IF(AND(I653&gt;=67401,I653&lt;=67602),"Kraj Vysočina",(IF(AND(I653&gt;=40001,I653&lt;=44101),"Ústecký kraj",(IF(AND(I653&gt;=46001,I653&lt;=47201),"Liberecký kraj",(IF(AND(I653&gt;=51202,I653&lt;=51401),"Liberecký kraj",(IF(AND(I653&gt;=53002,I653&lt;=53976),"Pardubický kraj",(IF(AND(I653&gt;=56002,I653&lt;=57201),"Pardubický kraj",(IF(AND(I653&gt;=60200,I653&lt;=67201),"Jihomoravský kraj",(IF(AND(I653&gt;=67801,I653&lt;=68501),"Jihomoravský kraj",(IF(AND(I653&gt;=69002,I653&lt;=69801),"Jihomoravský kraj",(IF(AND(I653&gt;=68601,I653&lt;=68801),"Zlínský kraj",(IF(AND(I653&gt;=75501,I653&lt;=76901),"Zlínský kraj",(IF(AND(I653&gt;=70030,I653&lt;=74901),"Moravskoslezský kraj",(IF(AND(I653&gt;=75000,I653&lt;=75368),"Olomoucký kraj",(IF(AND(I653&gt;=77200,I653&lt;=79862),"Olomoucký kraj",(IF(AND(I653&gt;=50011,I653&lt;=50301),"Královéhradecký kraj",(IF(AND(I653&gt;=54301,I653&lt;=54303),"Královéhradecký kraj","0")))))))))))))))))))))))))))))))))))))))))))))))</f>
        <v>Praha</v>
      </c>
      <c r="AB653" t="s">
        <v>998</v>
      </c>
      <c r="AD653" t="s">
        <v>998</v>
      </c>
      <c r="AE653" t="s">
        <v>998</v>
      </c>
      <c r="AF653" t="s">
        <v>998</v>
      </c>
      <c r="AG653" s="107">
        <v>0</v>
      </c>
      <c r="AH653" s="107">
        <v>0</v>
      </c>
      <c r="AI653" s="107">
        <v>0</v>
      </c>
      <c r="AJ653" t="s">
        <v>1012</v>
      </c>
    </row>
    <row r="654" spans="1:37" x14ac:dyDescent="0.45">
      <c r="A654" t="s">
        <v>1076</v>
      </c>
      <c r="B654" t="s">
        <v>17788</v>
      </c>
      <c r="C654" t="s">
        <v>990</v>
      </c>
      <c r="D654" t="s">
        <v>17791</v>
      </c>
      <c r="E654" t="s">
        <v>992</v>
      </c>
      <c r="F654" t="s">
        <v>1864</v>
      </c>
      <c r="G654">
        <v>630</v>
      </c>
      <c r="H654" t="s">
        <v>1131</v>
      </c>
      <c r="I654">
        <v>15400</v>
      </c>
      <c r="J654">
        <v>603820857</v>
      </c>
      <c r="K654" t="s">
        <v>17792</v>
      </c>
      <c r="L654" s="106">
        <v>25935</v>
      </c>
      <c r="M654">
        <v>13726517</v>
      </c>
      <c r="N654" t="s">
        <v>1589</v>
      </c>
      <c r="O654" t="s">
        <v>1050</v>
      </c>
      <c r="P654" t="s">
        <v>997</v>
      </c>
      <c r="R654" s="109" t="str">
        <f>IF(OR(P654="SB",Q654="SB"),"SB",0)</f>
        <v>SB</v>
      </c>
      <c r="T654" s="110" t="s">
        <v>998</v>
      </c>
      <c r="V654" s="113" t="str">
        <f>IF(AND(I654&gt;=10000,I654&lt;=19900),"Praha",(IF(AND(I654&gt;=25001,I654&lt;=29501),"Středočeský kraj",(IF(AND(I654&gt;=30100,I654&lt;=34972),"Středočeský kraj",(IF(AND(I654&gt;=35002,I654&lt;=36271),"Karlovarský kraj",(IF(AND(I654&gt;=37001,I654&lt;=39201),"Jihočeský kraj",(IF(AND(I654&gt;=39701,I654&lt;=39901),"Jihočeský kraj",(IF(AND(I654&gt;=39301,I654&lt;=39601),"Kraj Vysočina",(IF(AND(I654&gt;=58001,I654&lt;=59501),"Kraj Vysočina",(IF(AND(I654&gt;=67401,I654&lt;=67602),"Kraj Vysočina",(IF(AND(I654&gt;=40001,I654&lt;=44101),"Ústecký kraj",(IF(AND(I654&gt;=46001,I654&lt;=47201),"Liberecký kraj",(IF(AND(I654&gt;=51202,I654&lt;=51401),"Liberecký kraj",(IF(AND(I654&gt;=53002,I654&lt;=53976),"Pardubický kraj",(IF(AND(I654&gt;=56002,I654&lt;=57201),"Pardubický kraj",(IF(AND(I654&gt;=60200,I654&lt;=67201),"Jihomoravský kraj",(IF(AND(I654&gt;=67801,I654&lt;=68501),"Jihomoravský kraj",(IF(AND(I654&gt;=69002,I654&lt;=69801),"Jihomoravský kraj",(IF(AND(I654&gt;=68601,I654&lt;=68801),"Zlínský kraj",(IF(AND(I654&gt;=75501,I654&lt;=76901),"Zlínský kraj",(IF(AND(I654&gt;=70030,I654&lt;=74901),"Moravskoslezský kraj",(IF(AND(I654&gt;=75000,I654&lt;=75368),"Olomoucký kraj",(IF(AND(I654&gt;=77200,I654&lt;=79862),"Olomoucký kraj",(IF(AND(I654&gt;=50011,I654&lt;=50301),"Královéhradecký kraj",(IF(AND(I654&gt;=54301,I654&lt;=54303),"Královéhradecký kraj","0")))))))))))))))))))))))))))))))))))))))))))))))</f>
        <v>Praha</v>
      </c>
      <c r="AB654" t="s">
        <v>998</v>
      </c>
      <c r="AD654" t="s">
        <v>998</v>
      </c>
      <c r="AE654" t="s">
        <v>998</v>
      </c>
      <c r="AF654" t="s">
        <v>998</v>
      </c>
      <c r="AG654" s="107">
        <v>0</v>
      </c>
      <c r="AH654" s="107">
        <v>0</v>
      </c>
      <c r="AI654" s="107">
        <v>0</v>
      </c>
      <c r="AJ654" t="s">
        <v>999</v>
      </c>
    </row>
    <row r="655" spans="1:37" x14ac:dyDescent="0.45">
      <c r="A655" t="s">
        <v>1641</v>
      </c>
      <c r="B655" t="s">
        <v>17805</v>
      </c>
      <c r="C655" t="s">
        <v>1002</v>
      </c>
      <c r="D655" t="s">
        <v>17806</v>
      </c>
      <c r="E655" t="s">
        <v>992</v>
      </c>
      <c r="F655" t="s">
        <v>1864</v>
      </c>
      <c r="G655">
        <v>630</v>
      </c>
      <c r="H655" t="s">
        <v>1131</v>
      </c>
      <c r="I655">
        <v>15400</v>
      </c>
      <c r="J655">
        <v>603824884</v>
      </c>
      <c r="K655" t="s">
        <v>17807</v>
      </c>
      <c r="L655" s="106">
        <v>25967</v>
      </c>
      <c r="M655">
        <v>13726416</v>
      </c>
      <c r="N655" t="s">
        <v>1589</v>
      </c>
      <c r="O655" t="s">
        <v>1050</v>
      </c>
      <c r="P655" t="s">
        <v>997</v>
      </c>
      <c r="R655" s="109" t="str">
        <f>IF(OR(P655="SB",Q655="SB"),"SB",0)</f>
        <v>SB</v>
      </c>
      <c r="T655" s="110" t="s">
        <v>998</v>
      </c>
      <c r="V655" s="113" t="str">
        <f>IF(AND(I655&gt;=10000,I655&lt;=19900),"Praha",(IF(AND(I655&gt;=25001,I655&lt;=29501),"Středočeský kraj",(IF(AND(I655&gt;=30100,I655&lt;=34972),"Středočeský kraj",(IF(AND(I655&gt;=35002,I655&lt;=36271),"Karlovarský kraj",(IF(AND(I655&gt;=37001,I655&lt;=39201),"Jihočeský kraj",(IF(AND(I655&gt;=39701,I655&lt;=39901),"Jihočeský kraj",(IF(AND(I655&gt;=39301,I655&lt;=39601),"Kraj Vysočina",(IF(AND(I655&gt;=58001,I655&lt;=59501),"Kraj Vysočina",(IF(AND(I655&gt;=67401,I655&lt;=67602),"Kraj Vysočina",(IF(AND(I655&gt;=40001,I655&lt;=44101),"Ústecký kraj",(IF(AND(I655&gt;=46001,I655&lt;=47201),"Liberecký kraj",(IF(AND(I655&gt;=51202,I655&lt;=51401),"Liberecký kraj",(IF(AND(I655&gt;=53002,I655&lt;=53976),"Pardubický kraj",(IF(AND(I655&gt;=56002,I655&lt;=57201),"Pardubický kraj",(IF(AND(I655&gt;=60200,I655&lt;=67201),"Jihomoravský kraj",(IF(AND(I655&gt;=67801,I655&lt;=68501),"Jihomoravský kraj",(IF(AND(I655&gt;=69002,I655&lt;=69801),"Jihomoravský kraj",(IF(AND(I655&gt;=68601,I655&lt;=68801),"Zlínský kraj",(IF(AND(I655&gt;=75501,I655&lt;=76901),"Zlínský kraj",(IF(AND(I655&gt;=70030,I655&lt;=74901),"Moravskoslezský kraj",(IF(AND(I655&gt;=75000,I655&lt;=75368),"Olomoucký kraj",(IF(AND(I655&gt;=77200,I655&lt;=79862),"Olomoucký kraj",(IF(AND(I655&gt;=50011,I655&lt;=50301),"Královéhradecký kraj",(IF(AND(I655&gt;=54301,I655&lt;=54303),"Královéhradecký kraj","0")))))))))))))))))))))))))))))))))))))))))))))))</f>
        <v>Praha</v>
      </c>
      <c r="AB655" t="s">
        <v>998</v>
      </c>
      <c r="AD655" t="s">
        <v>998</v>
      </c>
      <c r="AE655" t="s">
        <v>998</v>
      </c>
      <c r="AF655" t="s">
        <v>998</v>
      </c>
      <c r="AG655" s="107">
        <v>0</v>
      </c>
      <c r="AH655" s="107">
        <v>0</v>
      </c>
      <c r="AI655" s="107">
        <v>0</v>
      </c>
      <c r="AJ655" t="s">
        <v>1012</v>
      </c>
    </row>
    <row r="656" spans="1:37" x14ac:dyDescent="0.45">
      <c r="A656" t="s">
        <v>1061</v>
      </c>
      <c r="B656" t="s">
        <v>1981</v>
      </c>
      <c r="C656" t="s">
        <v>990</v>
      </c>
      <c r="D656" t="s">
        <v>8504</v>
      </c>
      <c r="E656" t="s">
        <v>992</v>
      </c>
      <c r="F656" t="s">
        <v>3869</v>
      </c>
      <c r="G656">
        <v>2242</v>
      </c>
      <c r="H656" t="s">
        <v>1131</v>
      </c>
      <c r="I656">
        <v>15500</v>
      </c>
      <c r="K656" t="s">
        <v>8505</v>
      </c>
      <c r="L656" s="106">
        <v>33908</v>
      </c>
      <c r="M656">
        <v>10896339</v>
      </c>
      <c r="N656" t="s">
        <v>996</v>
      </c>
      <c r="O656" t="s">
        <v>12</v>
      </c>
      <c r="P656" t="s">
        <v>997</v>
      </c>
      <c r="R656" s="109" t="str">
        <f>IF(OR(P656="SB",Q656="SB"),"SB",0)</f>
        <v>SB</v>
      </c>
      <c r="T656" s="110">
        <v>11634</v>
      </c>
      <c r="U656" t="s">
        <v>19633</v>
      </c>
      <c r="V656" s="113" t="str">
        <f>IF(AND(I656&gt;=10000,I656&lt;=19900),"Praha",(IF(AND(I656&gt;=25001,I656&lt;=29501),"Středočeský kraj",(IF(AND(I656&gt;=30100,I656&lt;=34972),"Středočeský kraj",(IF(AND(I656&gt;=35002,I656&lt;=36271),"Karlovarský kraj",(IF(AND(I656&gt;=37001,I656&lt;=39201),"Jihočeský kraj",(IF(AND(I656&gt;=39701,I656&lt;=39901),"Jihočeský kraj",(IF(AND(I656&gt;=39301,I656&lt;=39601),"Kraj Vysočina",(IF(AND(I656&gt;=58001,I656&lt;=59501),"Kraj Vysočina",(IF(AND(I656&gt;=67401,I656&lt;=67602),"Kraj Vysočina",(IF(AND(I656&gt;=40001,I656&lt;=44101),"Ústecký kraj",(IF(AND(I656&gt;=46001,I656&lt;=47201),"Liberecký kraj",(IF(AND(I656&gt;=51202,I656&lt;=51401),"Liberecký kraj",(IF(AND(I656&gt;=53002,I656&lt;=53976),"Pardubický kraj",(IF(AND(I656&gt;=56002,I656&lt;=57201),"Pardubický kraj",(IF(AND(I656&gt;=60200,I656&lt;=67201),"Jihomoravský kraj",(IF(AND(I656&gt;=67801,I656&lt;=68501),"Jihomoravský kraj",(IF(AND(I656&gt;=69002,I656&lt;=69801),"Jihomoravský kraj",(IF(AND(I656&gt;=68601,I656&lt;=68801),"Zlínský kraj",(IF(AND(I656&gt;=75501,I656&lt;=76901),"Zlínský kraj",(IF(AND(I656&gt;=70030,I656&lt;=74901),"Moravskoslezský kraj",(IF(AND(I656&gt;=75000,I656&lt;=75368),"Olomoucký kraj",(IF(AND(I656&gt;=77200,I656&lt;=79862),"Olomoucký kraj",(IF(AND(I656&gt;=50011,I656&lt;=50301),"Královéhradecký kraj",(IF(AND(I656&gt;=54301,I656&lt;=54303),"Královéhradecký kraj","0")))))))))))))))))))))))))))))))))))))))))))))))</f>
        <v>Praha</v>
      </c>
      <c r="AD656" t="s">
        <v>998</v>
      </c>
      <c r="AE656" t="s">
        <v>998</v>
      </c>
      <c r="AF656" t="s">
        <v>998</v>
      </c>
      <c r="AG656" s="107">
        <v>0</v>
      </c>
      <c r="AH656" s="107">
        <v>0</v>
      </c>
      <c r="AI656" s="107">
        <v>0</v>
      </c>
      <c r="AJ656" t="s">
        <v>1012</v>
      </c>
    </row>
    <row r="657" spans="1:37" x14ac:dyDescent="0.45">
      <c r="A657" t="s">
        <v>1021</v>
      </c>
      <c r="B657" t="s">
        <v>8754</v>
      </c>
      <c r="C657" t="s">
        <v>990</v>
      </c>
      <c r="D657" t="s">
        <v>8755</v>
      </c>
      <c r="E657" t="s">
        <v>992</v>
      </c>
      <c r="F657" t="s">
        <v>8756</v>
      </c>
      <c r="G657">
        <v>115</v>
      </c>
      <c r="H657" t="s">
        <v>1131</v>
      </c>
      <c r="I657">
        <v>15500</v>
      </c>
      <c r="K657" t="s">
        <v>8757</v>
      </c>
      <c r="L657" s="106">
        <v>31095</v>
      </c>
      <c r="M657">
        <v>10872390</v>
      </c>
      <c r="N657" t="s">
        <v>996</v>
      </c>
      <c r="O657" t="s">
        <v>12</v>
      </c>
      <c r="P657" t="s">
        <v>997</v>
      </c>
      <c r="R657" s="109" t="str">
        <f>IF(OR(P657="SB",Q657="SB"),"SB",0)</f>
        <v>SB</v>
      </c>
      <c r="T657" s="110">
        <v>11637</v>
      </c>
      <c r="U657" t="s">
        <v>19633</v>
      </c>
      <c r="V657" s="113" t="str">
        <f>IF(AND(I657&gt;=10000,I657&lt;=19900),"Praha",(IF(AND(I657&gt;=25001,I657&lt;=29501),"Středočeský kraj",(IF(AND(I657&gt;=30100,I657&lt;=34972),"Středočeský kraj",(IF(AND(I657&gt;=35002,I657&lt;=36271),"Karlovarský kraj",(IF(AND(I657&gt;=37001,I657&lt;=39201),"Jihočeský kraj",(IF(AND(I657&gt;=39701,I657&lt;=39901),"Jihočeský kraj",(IF(AND(I657&gt;=39301,I657&lt;=39601),"Kraj Vysočina",(IF(AND(I657&gt;=58001,I657&lt;=59501),"Kraj Vysočina",(IF(AND(I657&gt;=67401,I657&lt;=67602),"Kraj Vysočina",(IF(AND(I657&gt;=40001,I657&lt;=44101),"Ústecký kraj",(IF(AND(I657&gt;=46001,I657&lt;=47201),"Liberecký kraj",(IF(AND(I657&gt;=51202,I657&lt;=51401),"Liberecký kraj",(IF(AND(I657&gt;=53002,I657&lt;=53976),"Pardubický kraj",(IF(AND(I657&gt;=56002,I657&lt;=57201),"Pardubický kraj",(IF(AND(I657&gt;=60200,I657&lt;=67201),"Jihomoravský kraj",(IF(AND(I657&gt;=67801,I657&lt;=68501),"Jihomoravský kraj",(IF(AND(I657&gt;=69002,I657&lt;=69801),"Jihomoravský kraj",(IF(AND(I657&gt;=68601,I657&lt;=68801),"Zlínský kraj",(IF(AND(I657&gt;=75501,I657&lt;=76901),"Zlínský kraj",(IF(AND(I657&gt;=70030,I657&lt;=74901),"Moravskoslezský kraj",(IF(AND(I657&gt;=75000,I657&lt;=75368),"Olomoucký kraj",(IF(AND(I657&gt;=77200,I657&lt;=79862),"Olomoucký kraj",(IF(AND(I657&gt;=50011,I657&lt;=50301),"Královéhradecký kraj",(IF(AND(I657&gt;=54301,I657&lt;=54303),"Královéhradecký kraj","0")))))))))))))))))))))))))))))))))))))))))))))))</f>
        <v>Praha</v>
      </c>
      <c r="AD657" t="s">
        <v>998</v>
      </c>
      <c r="AE657" t="s">
        <v>998</v>
      </c>
      <c r="AF657" t="s">
        <v>998</v>
      </c>
      <c r="AG657" s="107">
        <v>0</v>
      </c>
      <c r="AH657" s="107">
        <v>0</v>
      </c>
      <c r="AI657" s="107">
        <v>0</v>
      </c>
      <c r="AJ657" t="s">
        <v>1012</v>
      </c>
    </row>
    <row r="658" spans="1:37" x14ac:dyDescent="0.45">
      <c r="A658" t="s">
        <v>1112</v>
      </c>
      <c r="B658" t="s">
        <v>10245</v>
      </c>
      <c r="C658" t="s">
        <v>990</v>
      </c>
      <c r="D658" t="s">
        <v>10246</v>
      </c>
      <c r="E658" t="s">
        <v>992</v>
      </c>
      <c r="F658" t="s">
        <v>10247</v>
      </c>
      <c r="G658">
        <v>35</v>
      </c>
      <c r="H658" t="s">
        <v>1131</v>
      </c>
      <c r="I658">
        <v>15500</v>
      </c>
      <c r="K658" t="s">
        <v>10248</v>
      </c>
      <c r="L658" s="106">
        <v>31590</v>
      </c>
      <c r="M658">
        <v>10875828</v>
      </c>
      <c r="N658" t="s">
        <v>996</v>
      </c>
      <c r="O658" t="s">
        <v>12</v>
      </c>
      <c r="P658" t="s">
        <v>997</v>
      </c>
      <c r="R658" s="109" t="str">
        <f>IF(OR(P658="SB",Q658="SB"),"SB",0)</f>
        <v>SB</v>
      </c>
      <c r="T658" s="110">
        <v>11674</v>
      </c>
      <c r="U658" t="s">
        <v>19633</v>
      </c>
      <c r="V658" s="113" t="str">
        <f>IF(AND(I658&gt;=10000,I658&lt;=19900),"Praha",(IF(AND(I658&gt;=25001,I658&lt;=29501),"Středočeský kraj",(IF(AND(I658&gt;=30100,I658&lt;=34972),"Středočeský kraj",(IF(AND(I658&gt;=35002,I658&lt;=36271),"Karlovarský kraj",(IF(AND(I658&gt;=37001,I658&lt;=39201),"Jihočeský kraj",(IF(AND(I658&gt;=39701,I658&lt;=39901),"Jihočeský kraj",(IF(AND(I658&gt;=39301,I658&lt;=39601),"Kraj Vysočina",(IF(AND(I658&gt;=58001,I658&lt;=59501),"Kraj Vysočina",(IF(AND(I658&gt;=67401,I658&lt;=67602),"Kraj Vysočina",(IF(AND(I658&gt;=40001,I658&lt;=44101),"Ústecký kraj",(IF(AND(I658&gt;=46001,I658&lt;=47201),"Liberecký kraj",(IF(AND(I658&gt;=51202,I658&lt;=51401),"Liberecký kraj",(IF(AND(I658&gt;=53002,I658&lt;=53976),"Pardubický kraj",(IF(AND(I658&gt;=56002,I658&lt;=57201),"Pardubický kraj",(IF(AND(I658&gt;=60200,I658&lt;=67201),"Jihomoravský kraj",(IF(AND(I658&gt;=67801,I658&lt;=68501),"Jihomoravský kraj",(IF(AND(I658&gt;=69002,I658&lt;=69801),"Jihomoravský kraj",(IF(AND(I658&gt;=68601,I658&lt;=68801),"Zlínský kraj",(IF(AND(I658&gt;=75501,I658&lt;=76901),"Zlínský kraj",(IF(AND(I658&gt;=70030,I658&lt;=74901),"Moravskoslezský kraj",(IF(AND(I658&gt;=75000,I658&lt;=75368),"Olomoucký kraj",(IF(AND(I658&gt;=77200,I658&lt;=79862),"Olomoucký kraj",(IF(AND(I658&gt;=50011,I658&lt;=50301),"Královéhradecký kraj",(IF(AND(I658&gt;=54301,I658&lt;=54303),"Královéhradecký kraj","0")))))))))))))))))))))))))))))))))))))))))))))))</f>
        <v>Praha</v>
      </c>
      <c r="AD658" t="s">
        <v>998</v>
      </c>
      <c r="AE658" t="s">
        <v>998</v>
      </c>
      <c r="AF658" t="s">
        <v>998</v>
      </c>
      <c r="AG658" s="107">
        <v>0</v>
      </c>
      <c r="AH658" s="107">
        <v>0</v>
      </c>
      <c r="AI658" s="107">
        <v>0</v>
      </c>
      <c r="AJ658" t="s">
        <v>1012</v>
      </c>
    </row>
    <row r="659" spans="1:37" x14ac:dyDescent="0.45">
      <c r="A659" t="s">
        <v>2031</v>
      </c>
      <c r="B659" t="s">
        <v>15606</v>
      </c>
      <c r="C659" t="s">
        <v>990</v>
      </c>
      <c r="D659" t="s">
        <v>15607</v>
      </c>
      <c r="E659" t="s">
        <v>992</v>
      </c>
      <c r="F659" t="s">
        <v>15608</v>
      </c>
      <c r="G659">
        <v>10</v>
      </c>
      <c r="H659" t="s">
        <v>12</v>
      </c>
      <c r="I659">
        <v>15500</v>
      </c>
      <c r="K659" t="s">
        <v>15609</v>
      </c>
      <c r="L659" s="106">
        <v>37487</v>
      </c>
      <c r="M659">
        <v>13634870</v>
      </c>
      <c r="N659" t="s">
        <v>2063</v>
      </c>
      <c r="O659" t="s">
        <v>1173</v>
      </c>
      <c r="P659" t="s">
        <v>997</v>
      </c>
      <c r="R659" s="109" t="str">
        <f>IF(OR(P659="SB",Q659="SB"),"SB",0)</f>
        <v>SB</v>
      </c>
      <c r="T659" s="110">
        <v>16080</v>
      </c>
      <c r="U659" t="s">
        <v>19633</v>
      </c>
      <c r="V659" s="113" t="str">
        <f>IF(AND(I659&gt;=10000,I659&lt;=19900),"Praha",(IF(AND(I659&gt;=25001,I659&lt;=29501),"Středočeský kraj",(IF(AND(I659&gt;=30100,I659&lt;=34972),"Středočeský kraj",(IF(AND(I659&gt;=35002,I659&lt;=36271),"Karlovarský kraj",(IF(AND(I659&gt;=37001,I659&lt;=39201),"Jihočeský kraj",(IF(AND(I659&gt;=39701,I659&lt;=39901),"Jihočeský kraj",(IF(AND(I659&gt;=39301,I659&lt;=39601),"Kraj Vysočina",(IF(AND(I659&gt;=58001,I659&lt;=59501),"Kraj Vysočina",(IF(AND(I659&gt;=67401,I659&lt;=67602),"Kraj Vysočina",(IF(AND(I659&gt;=40001,I659&lt;=44101),"Ústecký kraj",(IF(AND(I659&gt;=46001,I659&lt;=47201),"Liberecký kraj",(IF(AND(I659&gt;=51202,I659&lt;=51401),"Liberecký kraj",(IF(AND(I659&gt;=53002,I659&lt;=53976),"Pardubický kraj",(IF(AND(I659&gt;=56002,I659&lt;=57201),"Pardubický kraj",(IF(AND(I659&gt;=60200,I659&lt;=67201),"Jihomoravský kraj",(IF(AND(I659&gt;=67801,I659&lt;=68501),"Jihomoravský kraj",(IF(AND(I659&gt;=69002,I659&lt;=69801),"Jihomoravský kraj",(IF(AND(I659&gt;=68601,I659&lt;=68801),"Zlínský kraj",(IF(AND(I659&gt;=75501,I659&lt;=76901),"Zlínský kraj",(IF(AND(I659&gt;=70030,I659&lt;=74901),"Moravskoslezský kraj",(IF(AND(I659&gt;=75000,I659&lt;=75368),"Olomoucký kraj",(IF(AND(I659&gt;=77200,I659&lt;=79862),"Olomoucký kraj",(IF(AND(I659&gt;=50011,I659&lt;=50301),"Královéhradecký kraj",(IF(AND(I659&gt;=54301,I659&lt;=54303),"Královéhradecký kraj","0")))))))))))))))))))))))))))))))))))))))))))))))</f>
        <v>Praha</v>
      </c>
      <c r="AD659" t="s">
        <v>998</v>
      </c>
      <c r="AE659" t="s">
        <v>998</v>
      </c>
      <c r="AF659" t="s">
        <v>998</v>
      </c>
      <c r="AG659" s="107">
        <v>0</v>
      </c>
      <c r="AH659" s="107">
        <v>0</v>
      </c>
      <c r="AI659" s="107">
        <v>0</v>
      </c>
      <c r="AJ659" t="s">
        <v>1012</v>
      </c>
    </row>
    <row r="660" spans="1:37" x14ac:dyDescent="0.45">
      <c r="A660" t="s">
        <v>1275</v>
      </c>
      <c r="B660" t="s">
        <v>14594</v>
      </c>
      <c r="C660" t="s">
        <v>1002</v>
      </c>
      <c r="D660" t="s">
        <v>14595</v>
      </c>
      <c r="E660" t="s">
        <v>992</v>
      </c>
      <c r="F660" t="s">
        <v>14596</v>
      </c>
      <c r="G660">
        <v>30</v>
      </c>
      <c r="H660" t="s">
        <v>1131</v>
      </c>
      <c r="I660">
        <v>15500</v>
      </c>
      <c r="K660" t="s">
        <v>14597</v>
      </c>
      <c r="L660" s="106">
        <v>32882</v>
      </c>
      <c r="M660">
        <v>10409622</v>
      </c>
      <c r="N660" t="s">
        <v>5901</v>
      </c>
      <c r="O660" t="s">
        <v>12</v>
      </c>
      <c r="P660" t="s">
        <v>997</v>
      </c>
      <c r="R660" s="109" t="str">
        <f>IF(OR(P660="SB",Q660="SB"),"SB",0)</f>
        <v>SB</v>
      </c>
      <c r="T660" s="110">
        <v>50098</v>
      </c>
      <c r="U660" t="s">
        <v>19633</v>
      </c>
      <c r="V660" s="113" t="str">
        <f>IF(AND(I660&gt;=10000,I660&lt;=19900),"Praha",(IF(AND(I660&gt;=25001,I660&lt;=29501),"Středočeský kraj",(IF(AND(I660&gt;=30100,I660&lt;=34972),"Středočeský kraj",(IF(AND(I660&gt;=35002,I660&lt;=36271),"Karlovarský kraj",(IF(AND(I660&gt;=37001,I660&lt;=39201),"Jihočeský kraj",(IF(AND(I660&gt;=39701,I660&lt;=39901),"Jihočeský kraj",(IF(AND(I660&gt;=39301,I660&lt;=39601),"Kraj Vysočina",(IF(AND(I660&gt;=58001,I660&lt;=59501),"Kraj Vysočina",(IF(AND(I660&gt;=67401,I660&lt;=67602),"Kraj Vysočina",(IF(AND(I660&gt;=40001,I660&lt;=44101),"Ústecký kraj",(IF(AND(I660&gt;=46001,I660&lt;=47201),"Liberecký kraj",(IF(AND(I660&gt;=51202,I660&lt;=51401),"Liberecký kraj",(IF(AND(I660&gt;=53002,I660&lt;=53976),"Pardubický kraj",(IF(AND(I660&gt;=56002,I660&lt;=57201),"Pardubický kraj",(IF(AND(I660&gt;=60200,I660&lt;=67201),"Jihomoravský kraj",(IF(AND(I660&gt;=67801,I660&lt;=68501),"Jihomoravský kraj",(IF(AND(I660&gt;=69002,I660&lt;=69801),"Jihomoravský kraj",(IF(AND(I660&gt;=68601,I660&lt;=68801),"Zlínský kraj",(IF(AND(I660&gt;=75501,I660&lt;=76901),"Zlínský kraj",(IF(AND(I660&gt;=70030,I660&lt;=74901),"Moravskoslezský kraj",(IF(AND(I660&gt;=75000,I660&lt;=75368),"Olomoucký kraj",(IF(AND(I660&gt;=77200,I660&lt;=79862),"Olomoucký kraj",(IF(AND(I660&gt;=50011,I660&lt;=50301),"Královéhradecký kraj",(IF(AND(I660&gt;=54301,I660&lt;=54303),"Královéhradecký kraj","0")))))))))))))))))))))))))))))))))))))))))))))))</f>
        <v>Praha</v>
      </c>
      <c r="AD660" t="s">
        <v>998</v>
      </c>
      <c r="AE660" t="s">
        <v>998</v>
      </c>
      <c r="AF660" t="s">
        <v>998</v>
      </c>
      <c r="AG660" s="107">
        <v>300</v>
      </c>
      <c r="AH660" s="107">
        <v>0</v>
      </c>
      <c r="AI660" s="107">
        <v>0</v>
      </c>
      <c r="AJ660" t="s">
        <v>999</v>
      </c>
      <c r="AK660" s="106">
        <v>44918</v>
      </c>
    </row>
    <row r="661" spans="1:37" x14ac:dyDescent="0.45">
      <c r="A661" t="s">
        <v>1061</v>
      </c>
      <c r="B661" t="s">
        <v>13615</v>
      </c>
      <c r="C661" t="s">
        <v>990</v>
      </c>
      <c r="D661" t="s">
        <v>13616</v>
      </c>
      <c r="E661" t="s">
        <v>992</v>
      </c>
      <c r="F661" t="s">
        <v>13617</v>
      </c>
      <c r="G661">
        <v>934</v>
      </c>
      <c r="H661" t="s">
        <v>12</v>
      </c>
      <c r="I661">
        <v>15500</v>
      </c>
      <c r="K661" t="s">
        <v>13618</v>
      </c>
      <c r="L661" s="106">
        <v>40594</v>
      </c>
      <c r="M661">
        <v>15721986</v>
      </c>
      <c r="N661" t="s">
        <v>2063</v>
      </c>
      <c r="O661" t="s">
        <v>1173</v>
      </c>
      <c r="P661" t="s">
        <v>997</v>
      </c>
      <c r="R661" s="109" t="str">
        <f>IF(OR(P661="SB",Q661="SB"),"SB",0)</f>
        <v>SB</v>
      </c>
      <c r="T661" s="110">
        <v>2021105</v>
      </c>
      <c r="U661" t="s">
        <v>19633</v>
      </c>
      <c r="V661" s="113" t="str">
        <f>IF(AND(I661&gt;=10000,I661&lt;=19900),"Praha",(IF(AND(I661&gt;=25001,I661&lt;=29501),"Středočeský kraj",(IF(AND(I661&gt;=30100,I661&lt;=34972),"Středočeský kraj",(IF(AND(I661&gt;=35002,I661&lt;=36271),"Karlovarský kraj",(IF(AND(I661&gt;=37001,I661&lt;=39201),"Jihočeský kraj",(IF(AND(I661&gt;=39701,I661&lt;=39901),"Jihočeský kraj",(IF(AND(I661&gt;=39301,I661&lt;=39601),"Kraj Vysočina",(IF(AND(I661&gt;=58001,I661&lt;=59501),"Kraj Vysočina",(IF(AND(I661&gt;=67401,I661&lt;=67602),"Kraj Vysočina",(IF(AND(I661&gt;=40001,I661&lt;=44101),"Ústecký kraj",(IF(AND(I661&gt;=46001,I661&lt;=47201),"Liberecký kraj",(IF(AND(I661&gt;=51202,I661&lt;=51401),"Liberecký kraj",(IF(AND(I661&gt;=53002,I661&lt;=53976),"Pardubický kraj",(IF(AND(I661&gt;=56002,I661&lt;=57201),"Pardubický kraj",(IF(AND(I661&gt;=60200,I661&lt;=67201),"Jihomoravský kraj",(IF(AND(I661&gt;=67801,I661&lt;=68501),"Jihomoravský kraj",(IF(AND(I661&gt;=69002,I661&lt;=69801),"Jihomoravský kraj",(IF(AND(I661&gt;=68601,I661&lt;=68801),"Zlínský kraj",(IF(AND(I661&gt;=75501,I661&lt;=76901),"Zlínský kraj",(IF(AND(I661&gt;=70030,I661&lt;=74901),"Moravskoslezský kraj",(IF(AND(I661&gt;=75000,I661&lt;=75368),"Olomoucký kraj",(IF(AND(I661&gt;=77200,I661&lt;=79862),"Olomoucký kraj",(IF(AND(I661&gt;=50011,I661&lt;=50301),"Královéhradecký kraj",(IF(AND(I661&gt;=54301,I661&lt;=54303),"Královéhradecký kraj","0")))))))))))))))))))))))))))))))))))))))))))))))</f>
        <v>Praha</v>
      </c>
      <c r="AD661" t="s">
        <v>998</v>
      </c>
      <c r="AE661" t="s">
        <v>998</v>
      </c>
      <c r="AF661" t="s">
        <v>998</v>
      </c>
      <c r="AG661" s="107">
        <v>300</v>
      </c>
      <c r="AH661" s="107">
        <v>0</v>
      </c>
      <c r="AI661" s="107">
        <v>0</v>
      </c>
      <c r="AJ661" t="s">
        <v>999</v>
      </c>
      <c r="AK661" s="106">
        <v>44950</v>
      </c>
    </row>
    <row r="662" spans="1:37" x14ac:dyDescent="0.45">
      <c r="A662" t="s">
        <v>1037</v>
      </c>
      <c r="B662" t="s">
        <v>13615</v>
      </c>
      <c r="C662" t="s">
        <v>990</v>
      </c>
      <c r="D662" t="s">
        <v>13619</v>
      </c>
      <c r="E662" t="s">
        <v>992</v>
      </c>
      <c r="F662" t="s">
        <v>13617</v>
      </c>
      <c r="G662">
        <v>934</v>
      </c>
      <c r="H662" t="s">
        <v>12</v>
      </c>
      <c r="I662">
        <v>15500</v>
      </c>
      <c r="K662" t="s">
        <v>13618</v>
      </c>
      <c r="L662" s="106">
        <v>40594</v>
      </c>
      <c r="M662">
        <v>15727242</v>
      </c>
      <c r="N662" t="s">
        <v>2063</v>
      </c>
      <c r="O662" t="s">
        <v>1173</v>
      </c>
      <c r="P662" t="s">
        <v>997</v>
      </c>
      <c r="R662" s="109" t="str">
        <f>IF(OR(P662="SB",Q662="SB"),"SB",0)</f>
        <v>SB</v>
      </c>
      <c r="T662" s="110">
        <v>2021106</v>
      </c>
      <c r="U662" t="s">
        <v>19633</v>
      </c>
      <c r="V662" s="113" t="str">
        <f>IF(AND(I662&gt;=10000,I662&lt;=19900),"Praha",(IF(AND(I662&gt;=25001,I662&lt;=29501),"Středočeský kraj",(IF(AND(I662&gt;=30100,I662&lt;=34972),"Středočeský kraj",(IF(AND(I662&gt;=35002,I662&lt;=36271),"Karlovarský kraj",(IF(AND(I662&gt;=37001,I662&lt;=39201),"Jihočeský kraj",(IF(AND(I662&gt;=39701,I662&lt;=39901),"Jihočeský kraj",(IF(AND(I662&gt;=39301,I662&lt;=39601),"Kraj Vysočina",(IF(AND(I662&gt;=58001,I662&lt;=59501),"Kraj Vysočina",(IF(AND(I662&gt;=67401,I662&lt;=67602),"Kraj Vysočina",(IF(AND(I662&gt;=40001,I662&lt;=44101),"Ústecký kraj",(IF(AND(I662&gt;=46001,I662&lt;=47201),"Liberecký kraj",(IF(AND(I662&gt;=51202,I662&lt;=51401),"Liberecký kraj",(IF(AND(I662&gt;=53002,I662&lt;=53976),"Pardubický kraj",(IF(AND(I662&gt;=56002,I662&lt;=57201),"Pardubický kraj",(IF(AND(I662&gt;=60200,I662&lt;=67201),"Jihomoravský kraj",(IF(AND(I662&gt;=67801,I662&lt;=68501),"Jihomoravský kraj",(IF(AND(I662&gt;=69002,I662&lt;=69801),"Jihomoravský kraj",(IF(AND(I662&gt;=68601,I662&lt;=68801),"Zlínský kraj",(IF(AND(I662&gt;=75501,I662&lt;=76901),"Zlínský kraj",(IF(AND(I662&gt;=70030,I662&lt;=74901),"Moravskoslezský kraj",(IF(AND(I662&gt;=75000,I662&lt;=75368),"Olomoucký kraj",(IF(AND(I662&gt;=77200,I662&lt;=79862),"Olomoucký kraj",(IF(AND(I662&gt;=50011,I662&lt;=50301),"Královéhradecký kraj",(IF(AND(I662&gt;=54301,I662&lt;=54303),"Královéhradecký kraj","0")))))))))))))))))))))))))))))))))))))))))))))))</f>
        <v>Praha</v>
      </c>
      <c r="AD662" t="s">
        <v>998</v>
      </c>
      <c r="AE662" t="s">
        <v>998</v>
      </c>
      <c r="AF662" t="s">
        <v>998</v>
      </c>
      <c r="AG662" s="107">
        <v>300</v>
      </c>
      <c r="AH662" s="107">
        <v>0</v>
      </c>
      <c r="AI662" s="107">
        <v>0</v>
      </c>
      <c r="AJ662" t="s">
        <v>999</v>
      </c>
      <c r="AK662" s="106">
        <v>44910</v>
      </c>
    </row>
    <row r="663" spans="1:37" x14ac:dyDescent="0.45">
      <c r="A663" t="s">
        <v>4625</v>
      </c>
      <c r="B663" t="s">
        <v>13615</v>
      </c>
      <c r="C663" t="s">
        <v>990</v>
      </c>
      <c r="D663" t="s">
        <v>13623</v>
      </c>
      <c r="E663" t="s">
        <v>992</v>
      </c>
      <c r="F663" t="s">
        <v>13624</v>
      </c>
      <c r="G663">
        <v>803</v>
      </c>
      <c r="H663" t="s">
        <v>12</v>
      </c>
      <c r="I663">
        <v>15500</v>
      </c>
      <c r="J663">
        <v>603267002</v>
      </c>
      <c r="K663" t="s">
        <v>13618</v>
      </c>
      <c r="L663" s="106">
        <v>27623</v>
      </c>
      <c r="M663">
        <v>16015010</v>
      </c>
      <c r="N663" t="s">
        <v>2063</v>
      </c>
      <c r="O663" t="s">
        <v>1173</v>
      </c>
      <c r="P663" t="s">
        <v>997</v>
      </c>
      <c r="R663" s="109" t="str">
        <f>IF(OR(P663="SB",Q663="SB"),"SB",0)</f>
        <v>SB</v>
      </c>
      <c r="T663" s="110">
        <v>2022088</v>
      </c>
      <c r="U663" t="s">
        <v>19633</v>
      </c>
      <c r="V663" s="113" t="str">
        <f>IF(AND(I663&gt;=10000,I663&lt;=19900),"Praha",(IF(AND(I663&gt;=25001,I663&lt;=29501),"Středočeský kraj",(IF(AND(I663&gt;=30100,I663&lt;=34972),"Středočeský kraj",(IF(AND(I663&gt;=35002,I663&lt;=36271),"Karlovarský kraj",(IF(AND(I663&gt;=37001,I663&lt;=39201),"Jihočeský kraj",(IF(AND(I663&gt;=39701,I663&lt;=39901),"Jihočeský kraj",(IF(AND(I663&gt;=39301,I663&lt;=39601),"Kraj Vysočina",(IF(AND(I663&gt;=58001,I663&lt;=59501),"Kraj Vysočina",(IF(AND(I663&gt;=67401,I663&lt;=67602),"Kraj Vysočina",(IF(AND(I663&gt;=40001,I663&lt;=44101),"Ústecký kraj",(IF(AND(I663&gt;=46001,I663&lt;=47201),"Liberecký kraj",(IF(AND(I663&gt;=51202,I663&lt;=51401),"Liberecký kraj",(IF(AND(I663&gt;=53002,I663&lt;=53976),"Pardubický kraj",(IF(AND(I663&gt;=56002,I663&lt;=57201),"Pardubický kraj",(IF(AND(I663&gt;=60200,I663&lt;=67201),"Jihomoravský kraj",(IF(AND(I663&gt;=67801,I663&lt;=68501),"Jihomoravský kraj",(IF(AND(I663&gt;=69002,I663&lt;=69801),"Jihomoravský kraj",(IF(AND(I663&gt;=68601,I663&lt;=68801),"Zlínský kraj",(IF(AND(I663&gt;=75501,I663&lt;=76901),"Zlínský kraj",(IF(AND(I663&gt;=70030,I663&lt;=74901),"Moravskoslezský kraj",(IF(AND(I663&gt;=75000,I663&lt;=75368),"Olomoucký kraj",(IF(AND(I663&gt;=77200,I663&lt;=79862),"Olomoucký kraj",(IF(AND(I663&gt;=50011,I663&lt;=50301),"Královéhradecký kraj",(IF(AND(I663&gt;=54301,I663&lt;=54303),"Královéhradecký kraj","0")))))))))))))))))))))))))))))))))))))))))))))))</f>
        <v>Praha</v>
      </c>
      <c r="AB663" t="s">
        <v>13625</v>
      </c>
      <c r="AD663" t="s">
        <v>998</v>
      </c>
      <c r="AE663" t="s">
        <v>998</v>
      </c>
      <c r="AF663" t="s">
        <v>998</v>
      </c>
      <c r="AG663" s="107">
        <v>300</v>
      </c>
      <c r="AH663" s="107">
        <v>0</v>
      </c>
      <c r="AI663" s="107">
        <v>0</v>
      </c>
      <c r="AJ663" t="s">
        <v>999</v>
      </c>
      <c r="AK663" s="106">
        <v>44910</v>
      </c>
    </row>
    <row r="664" spans="1:37" x14ac:dyDescent="0.45">
      <c r="A664" t="s">
        <v>1026</v>
      </c>
      <c r="B664" t="s">
        <v>5229</v>
      </c>
      <c r="C664" t="s">
        <v>990</v>
      </c>
      <c r="D664" t="s">
        <v>5232</v>
      </c>
      <c r="E664" t="s">
        <v>992</v>
      </c>
      <c r="F664" t="s">
        <v>5230</v>
      </c>
      <c r="G664">
        <v>1790</v>
      </c>
      <c r="H664" t="s">
        <v>1131</v>
      </c>
      <c r="I664">
        <v>15500</v>
      </c>
      <c r="K664" t="s">
        <v>5233</v>
      </c>
      <c r="L664" s="106">
        <v>24816</v>
      </c>
      <c r="M664">
        <v>10465596</v>
      </c>
      <c r="N664" t="s">
        <v>2629</v>
      </c>
      <c r="O664" t="s">
        <v>12</v>
      </c>
      <c r="P664" t="s">
        <v>997</v>
      </c>
      <c r="R664" s="109" t="str">
        <f>IF(OR(P664="SB",Q664="SB"),"SB",0)</f>
        <v>SB</v>
      </c>
      <c r="T664" s="110" t="s">
        <v>998</v>
      </c>
      <c r="V664" s="113" t="str">
        <f>IF(AND(I664&gt;=10000,I664&lt;=19900),"Praha",(IF(AND(I664&gt;=25001,I664&lt;=29501),"Středočeský kraj",(IF(AND(I664&gt;=30100,I664&lt;=34972),"Středočeský kraj",(IF(AND(I664&gt;=35002,I664&lt;=36271),"Karlovarský kraj",(IF(AND(I664&gt;=37001,I664&lt;=39201),"Jihočeský kraj",(IF(AND(I664&gt;=39701,I664&lt;=39901),"Jihočeský kraj",(IF(AND(I664&gt;=39301,I664&lt;=39601),"Kraj Vysočina",(IF(AND(I664&gt;=58001,I664&lt;=59501),"Kraj Vysočina",(IF(AND(I664&gt;=67401,I664&lt;=67602),"Kraj Vysočina",(IF(AND(I664&gt;=40001,I664&lt;=44101),"Ústecký kraj",(IF(AND(I664&gt;=46001,I664&lt;=47201),"Liberecký kraj",(IF(AND(I664&gt;=51202,I664&lt;=51401),"Liberecký kraj",(IF(AND(I664&gt;=53002,I664&lt;=53976),"Pardubický kraj",(IF(AND(I664&gt;=56002,I664&lt;=57201),"Pardubický kraj",(IF(AND(I664&gt;=60200,I664&lt;=67201),"Jihomoravský kraj",(IF(AND(I664&gt;=67801,I664&lt;=68501),"Jihomoravský kraj",(IF(AND(I664&gt;=69002,I664&lt;=69801),"Jihomoravský kraj",(IF(AND(I664&gt;=68601,I664&lt;=68801),"Zlínský kraj",(IF(AND(I664&gt;=75501,I664&lt;=76901),"Zlínský kraj",(IF(AND(I664&gt;=70030,I664&lt;=74901),"Moravskoslezský kraj",(IF(AND(I664&gt;=75000,I664&lt;=75368),"Olomoucký kraj",(IF(AND(I664&gt;=77200,I664&lt;=79862),"Olomoucký kraj",(IF(AND(I664&gt;=50011,I664&lt;=50301),"Královéhradecký kraj",(IF(AND(I664&gt;=54301,I664&lt;=54303),"Královéhradecký kraj","0")))))))))))))))))))))))))))))))))))))))))))))))</f>
        <v>Praha</v>
      </c>
      <c r="AB664" t="s">
        <v>998</v>
      </c>
      <c r="AD664" t="s">
        <v>998</v>
      </c>
      <c r="AE664" t="s">
        <v>998</v>
      </c>
      <c r="AF664" t="s">
        <v>998</v>
      </c>
      <c r="AG664" s="107">
        <v>0</v>
      </c>
      <c r="AH664" s="107">
        <v>0</v>
      </c>
      <c r="AI664" s="107">
        <v>0</v>
      </c>
      <c r="AJ664" t="s">
        <v>1012</v>
      </c>
    </row>
    <row r="665" spans="1:37" x14ac:dyDescent="0.45">
      <c r="A665" t="s">
        <v>1208</v>
      </c>
      <c r="B665" t="s">
        <v>12009</v>
      </c>
      <c r="C665" t="s">
        <v>1002</v>
      </c>
      <c r="D665" t="s">
        <v>12010</v>
      </c>
      <c r="E665" t="s">
        <v>992</v>
      </c>
      <c r="F665" t="s">
        <v>4685</v>
      </c>
      <c r="G665">
        <v>2196</v>
      </c>
      <c r="H665" t="s">
        <v>12</v>
      </c>
      <c r="I665">
        <v>15500</v>
      </c>
      <c r="J665" s="108">
        <v>776313192</v>
      </c>
      <c r="K665" t="s">
        <v>12011</v>
      </c>
      <c r="L665" s="106">
        <v>26849</v>
      </c>
      <c r="M665">
        <v>15569214</v>
      </c>
      <c r="N665" t="s">
        <v>1431</v>
      </c>
      <c r="O665" t="s">
        <v>1282</v>
      </c>
      <c r="P665" t="s">
        <v>997</v>
      </c>
      <c r="R665" s="109" t="str">
        <f>IF(OR(P665="SB",Q665="SB"),"SB",0)</f>
        <v>SB</v>
      </c>
      <c r="T665" s="110" t="s">
        <v>998</v>
      </c>
      <c r="V665" s="113" t="str">
        <f>IF(AND(I665&gt;=10000,I665&lt;=19900),"Praha",(IF(AND(I665&gt;=25001,I665&lt;=29501),"Středočeský kraj",(IF(AND(I665&gt;=30100,I665&lt;=34972),"Středočeský kraj",(IF(AND(I665&gt;=35002,I665&lt;=36271),"Karlovarský kraj",(IF(AND(I665&gt;=37001,I665&lt;=39201),"Jihočeský kraj",(IF(AND(I665&gt;=39701,I665&lt;=39901),"Jihočeský kraj",(IF(AND(I665&gt;=39301,I665&lt;=39601),"Kraj Vysočina",(IF(AND(I665&gt;=58001,I665&lt;=59501),"Kraj Vysočina",(IF(AND(I665&gt;=67401,I665&lt;=67602),"Kraj Vysočina",(IF(AND(I665&gt;=40001,I665&lt;=44101),"Ústecký kraj",(IF(AND(I665&gt;=46001,I665&lt;=47201),"Liberecký kraj",(IF(AND(I665&gt;=51202,I665&lt;=51401),"Liberecký kraj",(IF(AND(I665&gt;=53002,I665&lt;=53976),"Pardubický kraj",(IF(AND(I665&gt;=56002,I665&lt;=57201),"Pardubický kraj",(IF(AND(I665&gt;=60200,I665&lt;=67201),"Jihomoravský kraj",(IF(AND(I665&gt;=67801,I665&lt;=68501),"Jihomoravský kraj",(IF(AND(I665&gt;=69002,I665&lt;=69801),"Jihomoravský kraj",(IF(AND(I665&gt;=68601,I665&lt;=68801),"Zlínský kraj",(IF(AND(I665&gt;=75501,I665&lt;=76901),"Zlínský kraj",(IF(AND(I665&gt;=70030,I665&lt;=74901),"Moravskoslezský kraj",(IF(AND(I665&gt;=75000,I665&lt;=75368),"Olomoucký kraj",(IF(AND(I665&gt;=77200,I665&lt;=79862),"Olomoucký kraj",(IF(AND(I665&gt;=50011,I665&lt;=50301),"Královéhradecký kraj",(IF(AND(I665&gt;=54301,I665&lt;=54303),"Královéhradecký kraj","0")))))))))))))))))))))))))))))))))))))))))))))))</f>
        <v>Praha</v>
      </c>
      <c r="AB665" t="s">
        <v>998</v>
      </c>
      <c r="AD665" t="s">
        <v>998</v>
      </c>
      <c r="AE665" t="s">
        <v>998</v>
      </c>
      <c r="AF665" t="s">
        <v>998</v>
      </c>
      <c r="AG665" s="107">
        <v>300</v>
      </c>
      <c r="AH665" s="107">
        <v>0</v>
      </c>
      <c r="AI665" s="107">
        <v>0</v>
      </c>
      <c r="AJ665" t="s">
        <v>999</v>
      </c>
      <c r="AK665" s="106">
        <v>44920</v>
      </c>
    </row>
    <row r="666" spans="1:37" x14ac:dyDescent="0.45">
      <c r="A666" t="s">
        <v>1956</v>
      </c>
      <c r="B666" t="s">
        <v>14268</v>
      </c>
      <c r="C666" t="s">
        <v>990</v>
      </c>
      <c r="D666" t="s">
        <v>14269</v>
      </c>
      <c r="E666" t="s">
        <v>992</v>
      </c>
      <c r="F666" t="s">
        <v>14270</v>
      </c>
      <c r="G666">
        <v>2073</v>
      </c>
      <c r="H666" t="s">
        <v>2967</v>
      </c>
      <c r="I666">
        <v>15500</v>
      </c>
      <c r="J666">
        <v>731406671</v>
      </c>
      <c r="K666" t="s">
        <v>14271</v>
      </c>
      <c r="L666" s="106">
        <v>32468</v>
      </c>
      <c r="M666">
        <v>14129469</v>
      </c>
      <c r="N666" t="s">
        <v>1359</v>
      </c>
      <c r="O666" t="s">
        <v>12</v>
      </c>
      <c r="P666" t="s">
        <v>997</v>
      </c>
      <c r="R666" s="109" t="str">
        <f>IF(OR(P666="SB",Q666="SB"),"SB",0)</f>
        <v>SB</v>
      </c>
      <c r="T666" s="110" t="s">
        <v>998</v>
      </c>
      <c r="V666" s="113" t="str">
        <f>IF(AND(I666&gt;=10000,I666&lt;=19900),"Praha",(IF(AND(I666&gt;=25001,I666&lt;=29501),"Středočeský kraj",(IF(AND(I666&gt;=30100,I666&lt;=34972),"Středočeský kraj",(IF(AND(I666&gt;=35002,I666&lt;=36271),"Karlovarský kraj",(IF(AND(I666&gt;=37001,I666&lt;=39201),"Jihočeský kraj",(IF(AND(I666&gt;=39701,I666&lt;=39901),"Jihočeský kraj",(IF(AND(I666&gt;=39301,I666&lt;=39601),"Kraj Vysočina",(IF(AND(I666&gt;=58001,I666&lt;=59501),"Kraj Vysočina",(IF(AND(I666&gt;=67401,I666&lt;=67602),"Kraj Vysočina",(IF(AND(I666&gt;=40001,I666&lt;=44101),"Ústecký kraj",(IF(AND(I666&gt;=46001,I666&lt;=47201),"Liberecký kraj",(IF(AND(I666&gt;=51202,I666&lt;=51401),"Liberecký kraj",(IF(AND(I666&gt;=53002,I666&lt;=53976),"Pardubický kraj",(IF(AND(I666&gt;=56002,I666&lt;=57201),"Pardubický kraj",(IF(AND(I666&gt;=60200,I666&lt;=67201),"Jihomoravský kraj",(IF(AND(I666&gt;=67801,I666&lt;=68501),"Jihomoravský kraj",(IF(AND(I666&gt;=69002,I666&lt;=69801),"Jihomoravský kraj",(IF(AND(I666&gt;=68601,I666&lt;=68801),"Zlínský kraj",(IF(AND(I666&gt;=75501,I666&lt;=76901),"Zlínský kraj",(IF(AND(I666&gt;=70030,I666&lt;=74901),"Moravskoslezský kraj",(IF(AND(I666&gt;=75000,I666&lt;=75368),"Olomoucký kraj",(IF(AND(I666&gt;=77200,I666&lt;=79862),"Olomoucký kraj",(IF(AND(I666&gt;=50011,I666&lt;=50301),"Královéhradecký kraj",(IF(AND(I666&gt;=54301,I666&lt;=54303),"Královéhradecký kraj","0")))))))))))))))))))))))))))))))))))))))))))))))</f>
        <v>Praha</v>
      </c>
      <c r="AB666" t="s">
        <v>998</v>
      </c>
      <c r="AD666" t="s">
        <v>998</v>
      </c>
      <c r="AE666" t="s">
        <v>998</v>
      </c>
      <c r="AF666" t="s">
        <v>998</v>
      </c>
      <c r="AG666" s="107">
        <v>0</v>
      </c>
      <c r="AH666" s="107">
        <v>0</v>
      </c>
      <c r="AI666" s="107">
        <v>0</v>
      </c>
      <c r="AJ666" t="s">
        <v>1012</v>
      </c>
    </row>
    <row r="667" spans="1:37" x14ac:dyDescent="0.45">
      <c r="A667" t="s">
        <v>1421</v>
      </c>
      <c r="B667" t="s">
        <v>14594</v>
      </c>
      <c r="C667" t="s">
        <v>1002</v>
      </c>
      <c r="D667" t="s">
        <v>14598</v>
      </c>
      <c r="E667" t="s">
        <v>992</v>
      </c>
      <c r="F667" t="s">
        <v>14599</v>
      </c>
      <c r="G667">
        <v>1034</v>
      </c>
      <c r="H667" t="s">
        <v>1131</v>
      </c>
      <c r="I667">
        <v>15500</v>
      </c>
      <c r="K667" t="s">
        <v>1358</v>
      </c>
      <c r="L667" s="106">
        <v>23159</v>
      </c>
      <c r="M667">
        <v>14219601</v>
      </c>
      <c r="N667" t="s">
        <v>5901</v>
      </c>
      <c r="O667" t="s">
        <v>12</v>
      </c>
      <c r="P667" t="s">
        <v>997</v>
      </c>
      <c r="R667" s="109" t="str">
        <f>IF(OR(P667="SB",Q667="SB"),"SB",0)</f>
        <v>SB</v>
      </c>
      <c r="T667" s="110" t="s">
        <v>998</v>
      </c>
      <c r="V667" s="113" t="str">
        <f>IF(AND(I667&gt;=10000,I667&lt;=19900),"Praha",(IF(AND(I667&gt;=25001,I667&lt;=29501),"Středočeský kraj",(IF(AND(I667&gt;=30100,I667&lt;=34972),"Středočeský kraj",(IF(AND(I667&gt;=35002,I667&lt;=36271),"Karlovarský kraj",(IF(AND(I667&gt;=37001,I667&lt;=39201),"Jihočeský kraj",(IF(AND(I667&gt;=39701,I667&lt;=39901),"Jihočeský kraj",(IF(AND(I667&gt;=39301,I667&lt;=39601),"Kraj Vysočina",(IF(AND(I667&gt;=58001,I667&lt;=59501),"Kraj Vysočina",(IF(AND(I667&gt;=67401,I667&lt;=67602),"Kraj Vysočina",(IF(AND(I667&gt;=40001,I667&lt;=44101),"Ústecký kraj",(IF(AND(I667&gt;=46001,I667&lt;=47201),"Liberecký kraj",(IF(AND(I667&gt;=51202,I667&lt;=51401),"Liberecký kraj",(IF(AND(I667&gt;=53002,I667&lt;=53976),"Pardubický kraj",(IF(AND(I667&gt;=56002,I667&lt;=57201),"Pardubický kraj",(IF(AND(I667&gt;=60200,I667&lt;=67201),"Jihomoravský kraj",(IF(AND(I667&gt;=67801,I667&lt;=68501),"Jihomoravský kraj",(IF(AND(I667&gt;=69002,I667&lt;=69801),"Jihomoravský kraj",(IF(AND(I667&gt;=68601,I667&lt;=68801),"Zlínský kraj",(IF(AND(I667&gt;=75501,I667&lt;=76901),"Zlínský kraj",(IF(AND(I667&gt;=70030,I667&lt;=74901),"Moravskoslezský kraj",(IF(AND(I667&gt;=75000,I667&lt;=75368),"Olomoucký kraj",(IF(AND(I667&gt;=77200,I667&lt;=79862),"Olomoucký kraj",(IF(AND(I667&gt;=50011,I667&lt;=50301),"Královéhradecký kraj",(IF(AND(I667&gt;=54301,I667&lt;=54303),"Královéhradecký kraj","0")))))))))))))))))))))))))))))))))))))))))))))))</f>
        <v>Praha</v>
      </c>
      <c r="AB667" t="s">
        <v>998</v>
      </c>
      <c r="AD667" t="s">
        <v>998</v>
      </c>
      <c r="AE667" t="s">
        <v>998</v>
      </c>
      <c r="AF667" t="s">
        <v>998</v>
      </c>
      <c r="AG667" s="107">
        <v>300</v>
      </c>
      <c r="AH667" s="107">
        <v>0</v>
      </c>
      <c r="AI667" s="107">
        <v>0</v>
      </c>
      <c r="AJ667" t="s">
        <v>999</v>
      </c>
      <c r="AK667" s="106">
        <v>44918</v>
      </c>
    </row>
    <row r="668" spans="1:37" x14ac:dyDescent="0.45">
      <c r="A668" t="s">
        <v>2812</v>
      </c>
      <c r="B668" t="s">
        <v>16596</v>
      </c>
      <c r="C668" t="s">
        <v>1002</v>
      </c>
      <c r="D668" t="s">
        <v>16597</v>
      </c>
      <c r="E668" t="s">
        <v>992</v>
      </c>
      <c r="F668" t="s">
        <v>7184</v>
      </c>
      <c r="G668">
        <v>55</v>
      </c>
      <c r="H668" t="s">
        <v>12</v>
      </c>
      <c r="I668">
        <v>15500</v>
      </c>
      <c r="K668" t="s">
        <v>16598</v>
      </c>
      <c r="L668" s="106">
        <v>28182</v>
      </c>
      <c r="M668">
        <v>12970725</v>
      </c>
      <c r="N668" t="s">
        <v>996</v>
      </c>
      <c r="O668" t="s">
        <v>12</v>
      </c>
      <c r="P668" t="s">
        <v>997</v>
      </c>
      <c r="R668" s="109" t="str">
        <f>IF(OR(P668="SB",Q668="SB"),"SB",0)</f>
        <v>SB</v>
      </c>
      <c r="T668" s="110" t="s">
        <v>998</v>
      </c>
      <c r="V668" s="113" t="str">
        <f>IF(AND(I668&gt;=10000,I668&lt;=19900),"Praha",(IF(AND(I668&gt;=25001,I668&lt;=29501),"Středočeský kraj",(IF(AND(I668&gt;=30100,I668&lt;=34972),"Středočeský kraj",(IF(AND(I668&gt;=35002,I668&lt;=36271),"Karlovarský kraj",(IF(AND(I668&gt;=37001,I668&lt;=39201),"Jihočeský kraj",(IF(AND(I668&gt;=39701,I668&lt;=39901),"Jihočeský kraj",(IF(AND(I668&gt;=39301,I668&lt;=39601),"Kraj Vysočina",(IF(AND(I668&gt;=58001,I668&lt;=59501),"Kraj Vysočina",(IF(AND(I668&gt;=67401,I668&lt;=67602),"Kraj Vysočina",(IF(AND(I668&gt;=40001,I668&lt;=44101),"Ústecký kraj",(IF(AND(I668&gt;=46001,I668&lt;=47201),"Liberecký kraj",(IF(AND(I668&gt;=51202,I668&lt;=51401),"Liberecký kraj",(IF(AND(I668&gt;=53002,I668&lt;=53976),"Pardubický kraj",(IF(AND(I668&gt;=56002,I668&lt;=57201),"Pardubický kraj",(IF(AND(I668&gt;=60200,I668&lt;=67201),"Jihomoravský kraj",(IF(AND(I668&gt;=67801,I668&lt;=68501),"Jihomoravský kraj",(IF(AND(I668&gt;=69002,I668&lt;=69801),"Jihomoravský kraj",(IF(AND(I668&gt;=68601,I668&lt;=68801),"Zlínský kraj",(IF(AND(I668&gt;=75501,I668&lt;=76901),"Zlínský kraj",(IF(AND(I668&gt;=70030,I668&lt;=74901),"Moravskoslezský kraj",(IF(AND(I668&gt;=75000,I668&lt;=75368),"Olomoucký kraj",(IF(AND(I668&gt;=77200,I668&lt;=79862),"Olomoucký kraj",(IF(AND(I668&gt;=50011,I668&lt;=50301),"Královéhradecký kraj",(IF(AND(I668&gt;=54301,I668&lt;=54303),"Královéhradecký kraj","0")))))))))))))))))))))))))))))))))))))))))))))))</f>
        <v>Praha</v>
      </c>
      <c r="AB668" t="s">
        <v>998</v>
      </c>
      <c r="AD668" t="s">
        <v>998</v>
      </c>
      <c r="AE668" t="s">
        <v>998</v>
      </c>
      <c r="AF668" t="s">
        <v>998</v>
      </c>
      <c r="AG668" s="107">
        <v>0</v>
      </c>
      <c r="AH668" s="107">
        <v>0</v>
      </c>
      <c r="AI668" s="107">
        <v>0</v>
      </c>
      <c r="AJ668" t="s">
        <v>1012</v>
      </c>
    </row>
    <row r="669" spans="1:37" x14ac:dyDescent="0.45">
      <c r="A669" t="s">
        <v>1981</v>
      </c>
      <c r="B669" t="s">
        <v>19623</v>
      </c>
      <c r="C669" t="s">
        <v>990</v>
      </c>
      <c r="D669" t="s">
        <v>19624</v>
      </c>
      <c r="E669" t="s">
        <v>992</v>
      </c>
      <c r="F669" t="s">
        <v>19625</v>
      </c>
      <c r="G669">
        <v>1334</v>
      </c>
      <c r="H669" t="s">
        <v>1131</v>
      </c>
      <c r="I669">
        <v>15500</v>
      </c>
      <c r="K669" t="s">
        <v>19626</v>
      </c>
      <c r="L669" s="106">
        <v>37904</v>
      </c>
      <c r="M669">
        <v>13651543</v>
      </c>
      <c r="N669" t="s">
        <v>1900</v>
      </c>
      <c r="O669" t="s">
        <v>1023</v>
      </c>
      <c r="P669" t="s">
        <v>997</v>
      </c>
      <c r="R669" s="109" t="str">
        <f>IF(OR(P669="SB",Q669="SB"),"SB",0)</f>
        <v>SB</v>
      </c>
      <c r="T669" s="110" t="s">
        <v>998</v>
      </c>
      <c r="V669" s="113" t="str">
        <f>IF(AND(I669&gt;=10000,I669&lt;=19900),"Praha",(IF(AND(I669&gt;=25001,I669&lt;=29501),"Středočeský kraj",(IF(AND(I669&gt;=30100,I669&lt;=34972),"Středočeský kraj",(IF(AND(I669&gt;=35002,I669&lt;=36271),"Karlovarský kraj",(IF(AND(I669&gt;=37001,I669&lt;=39201),"Jihočeský kraj",(IF(AND(I669&gt;=39701,I669&lt;=39901),"Jihočeský kraj",(IF(AND(I669&gt;=39301,I669&lt;=39601),"Kraj Vysočina",(IF(AND(I669&gt;=58001,I669&lt;=59501),"Kraj Vysočina",(IF(AND(I669&gt;=67401,I669&lt;=67602),"Kraj Vysočina",(IF(AND(I669&gt;=40001,I669&lt;=44101),"Ústecký kraj",(IF(AND(I669&gt;=46001,I669&lt;=47201),"Liberecký kraj",(IF(AND(I669&gt;=51202,I669&lt;=51401),"Liberecký kraj",(IF(AND(I669&gt;=53002,I669&lt;=53976),"Pardubický kraj",(IF(AND(I669&gt;=56002,I669&lt;=57201),"Pardubický kraj",(IF(AND(I669&gt;=60200,I669&lt;=67201),"Jihomoravský kraj",(IF(AND(I669&gt;=67801,I669&lt;=68501),"Jihomoravský kraj",(IF(AND(I669&gt;=69002,I669&lt;=69801),"Jihomoravský kraj",(IF(AND(I669&gt;=68601,I669&lt;=68801),"Zlínský kraj",(IF(AND(I669&gt;=75501,I669&lt;=76901),"Zlínský kraj",(IF(AND(I669&gt;=70030,I669&lt;=74901),"Moravskoslezský kraj",(IF(AND(I669&gt;=75000,I669&lt;=75368),"Olomoucký kraj",(IF(AND(I669&gt;=77200,I669&lt;=79862),"Olomoucký kraj",(IF(AND(I669&gt;=50011,I669&lt;=50301),"Královéhradecký kraj",(IF(AND(I669&gt;=54301,I669&lt;=54303),"Královéhradecký kraj","0")))))))))))))))))))))))))))))))))))))))))))))))</f>
        <v>Praha</v>
      </c>
      <c r="AB669" t="s">
        <v>998</v>
      </c>
      <c r="AD669" t="s">
        <v>998</v>
      </c>
      <c r="AE669" t="s">
        <v>998</v>
      </c>
      <c r="AF669" t="s">
        <v>998</v>
      </c>
      <c r="AG669" s="107">
        <v>300</v>
      </c>
      <c r="AH669" s="107">
        <v>0</v>
      </c>
      <c r="AI669" s="107">
        <v>0</v>
      </c>
      <c r="AJ669" t="s">
        <v>999</v>
      </c>
      <c r="AK669" s="106">
        <v>44920</v>
      </c>
    </row>
    <row r="670" spans="1:37" x14ac:dyDescent="0.45">
      <c r="A670" t="s">
        <v>1469</v>
      </c>
      <c r="B670" t="s">
        <v>19627</v>
      </c>
      <c r="C670" t="s">
        <v>1002</v>
      </c>
      <c r="D670" t="s">
        <v>19628</v>
      </c>
      <c r="E670" t="s">
        <v>992</v>
      </c>
      <c r="F670" t="s">
        <v>19625</v>
      </c>
      <c r="G670">
        <v>1334</v>
      </c>
      <c r="H670" t="s">
        <v>1131</v>
      </c>
      <c r="I670">
        <v>15500</v>
      </c>
      <c r="K670" t="s">
        <v>19629</v>
      </c>
      <c r="L670" s="106">
        <v>24821</v>
      </c>
      <c r="M670">
        <v>10447210</v>
      </c>
      <c r="N670" t="s">
        <v>1900</v>
      </c>
      <c r="O670" t="s">
        <v>1023</v>
      </c>
      <c r="P670" t="s">
        <v>997</v>
      </c>
      <c r="R670" s="109" t="str">
        <f>IF(OR(P670="SB",Q670="SB"),"SB",0)</f>
        <v>SB</v>
      </c>
      <c r="T670" s="110" t="s">
        <v>998</v>
      </c>
      <c r="V670" s="113" t="str">
        <f>IF(AND(I670&gt;=10000,I670&lt;=19900),"Praha",(IF(AND(I670&gt;=25001,I670&lt;=29501),"Středočeský kraj",(IF(AND(I670&gt;=30100,I670&lt;=34972),"Středočeský kraj",(IF(AND(I670&gt;=35002,I670&lt;=36271),"Karlovarský kraj",(IF(AND(I670&gt;=37001,I670&lt;=39201),"Jihočeský kraj",(IF(AND(I670&gt;=39701,I670&lt;=39901),"Jihočeský kraj",(IF(AND(I670&gt;=39301,I670&lt;=39601),"Kraj Vysočina",(IF(AND(I670&gt;=58001,I670&lt;=59501),"Kraj Vysočina",(IF(AND(I670&gt;=67401,I670&lt;=67602),"Kraj Vysočina",(IF(AND(I670&gt;=40001,I670&lt;=44101),"Ústecký kraj",(IF(AND(I670&gt;=46001,I670&lt;=47201),"Liberecký kraj",(IF(AND(I670&gt;=51202,I670&lt;=51401),"Liberecký kraj",(IF(AND(I670&gt;=53002,I670&lt;=53976),"Pardubický kraj",(IF(AND(I670&gt;=56002,I670&lt;=57201),"Pardubický kraj",(IF(AND(I670&gt;=60200,I670&lt;=67201),"Jihomoravský kraj",(IF(AND(I670&gt;=67801,I670&lt;=68501),"Jihomoravský kraj",(IF(AND(I670&gt;=69002,I670&lt;=69801),"Jihomoravský kraj",(IF(AND(I670&gt;=68601,I670&lt;=68801),"Zlínský kraj",(IF(AND(I670&gt;=75501,I670&lt;=76901),"Zlínský kraj",(IF(AND(I670&gt;=70030,I670&lt;=74901),"Moravskoslezský kraj",(IF(AND(I670&gt;=75000,I670&lt;=75368),"Olomoucký kraj",(IF(AND(I670&gt;=77200,I670&lt;=79862),"Olomoucký kraj",(IF(AND(I670&gt;=50011,I670&lt;=50301),"Královéhradecký kraj",(IF(AND(I670&gt;=54301,I670&lt;=54303),"Královéhradecký kraj","0")))))))))))))))))))))))))))))))))))))))))))))))</f>
        <v>Praha</v>
      </c>
      <c r="AB670" t="s">
        <v>998</v>
      </c>
      <c r="AD670" t="s">
        <v>998</v>
      </c>
      <c r="AE670" t="s">
        <v>998</v>
      </c>
      <c r="AF670" t="s">
        <v>998</v>
      </c>
      <c r="AG670" s="107">
        <v>300</v>
      </c>
      <c r="AH670" s="107">
        <v>0</v>
      </c>
      <c r="AI670" s="107">
        <v>0</v>
      </c>
      <c r="AJ670" t="s">
        <v>999</v>
      </c>
      <c r="AK670" s="106">
        <v>44920</v>
      </c>
    </row>
    <row r="671" spans="1:37" x14ac:dyDescent="0.45">
      <c r="A671" t="s">
        <v>1169</v>
      </c>
      <c r="B671" t="s">
        <v>9335</v>
      </c>
      <c r="C671" t="s">
        <v>990</v>
      </c>
      <c r="D671" t="s">
        <v>9336</v>
      </c>
      <c r="E671" t="s">
        <v>992</v>
      </c>
      <c r="F671" t="s">
        <v>9337</v>
      </c>
      <c r="G671">
        <v>1762</v>
      </c>
      <c r="H671" t="s">
        <v>1131</v>
      </c>
      <c r="I671">
        <v>15500</v>
      </c>
      <c r="J671">
        <v>604700763</v>
      </c>
      <c r="K671" t="s">
        <v>9338</v>
      </c>
      <c r="L671" s="106">
        <v>31014</v>
      </c>
      <c r="M671">
        <v>11542094</v>
      </c>
      <c r="N671" t="s">
        <v>1698</v>
      </c>
      <c r="O671" t="s">
        <v>12</v>
      </c>
      <c r="P671" t="s">
        <v>997</v>
      </c>
      <c r="R671" s="109" t="str">
        <f>IF(OR(P671="SB",Q671="SB"),"SB",0)</f>
        <v>SB</v>
      </c>
      <c r="V671" s="113" t="str">
        <f>IF(AND(I671&gt;=10000,I671&lt;=19900),"Praha",(IF(AND(I671&gt;=25001,I671&lt;=29501),"Středočeský kraj",(IF(AND(I671&gt;=30100,I671&lt;=34972),"Středočeský kraj",(IF(AND(I671&gt;=35002,I671&lt;=36271),"Karlovarský kraj",(IF(AND(I671&gt;=37001,I671&lt;=39201),"Jihočeský kraj",(IF(AND(I671&gt;=39701,I671&lt;=39901),"Jihočeský kraj",(IF(AND(I671&gt;=39301,I671&lt;=39601),"Kraj Vysočina",(IF(AND(I671&gt;=58001,I671&lt;=59501),"Kraj Vysočina",(IF(AND(I671&gt;=67401,I671&lt;=67602),"Kraj Vysočina",(IF(AND(I671&gt;=40001,I671&lt;=44101),"Ústecký kraj",(IF(AND(I671&gt;=46001,I671&lt;=47201),"Liberecký kraj",(IF(AND(I671&gt;=51202,I671&lt;=51401),"Liberecký kraj",(IF(AND(I671&gt;=53002,I671&lt;=53976),"Pardubický kraj",(IF(AND(I671&gt;=56002,I671&lt;=57201),"Pardubický kraj",(IF(AND(I671&gt;=60200,I671&lt;=67201),"Jihomoravský kraj",(IF(AND(I671&gt;=67801,I671&lt;=68501),"Jihomoravský kraj",(IF(AND(I671&gt;=69002,I671&lt;=69801),"Jihomoravský kraj",(IF(AND(I671&gt;=68601,I671&lt;=68801),"Zlínský kraj",(IF(AND(I671&gt;=75501,I671&lt;=76901),"Zlínský kraj",(IF(AND(I671&gt;=70030,I671&lt;=74901),"Moravskoslezský kraj",(IF(AND(I671&gt;=75000,I671&lt;=75368),"Olomoucký kraj",(IF(AND(I671&gt;=77200,I671&lt;=79862),"Olomoucký kraj",(IF(AND(I671&gt;=50011,I671&lt;=50301),"Královéhradecký kraj",(IF(AND(I671&gt;=54301,I671&lt;=54303),"Královéhradecký kraj","0")))))))))))))))))))))))))))))))))))))))))))))))</f>
        <v>Praha</v>
      </c>
      <c r="AD671" t="s">
        <v>1159</v>
      </c>
      <c r="AE671" t="s">
        <v>1515</v>
      </c>
      <c r="AF671" t="s">
        <v>998</v>
      </c>
      <c r="AG671" s="107">
        <v>300</v>
      </c>
      <c r="AH671" s="107">
        <v>0</v>
      </c>
      <c r="AI671" s="107">
        <v>0</v>
      </c>
      <c r="AJ671" t="s">
        <v>999</v>
      </c>
      <c r="AK671" s="106">
        <v>44921</v>
      </c>
    </row>
    <row r="672" spans="1:37" x14ac:dyDescent="0.45">
      <c r="A672" t="s">
        <v>1099</v>
      </c>
      <c r="B672" t="s">
        <v>19397</v>
      </c>
      <c r="C672" t="s">
        <v>1002</v>
      </c>
      <c r="D672" t="s">
        <v>19398</v>
      </c>
      <c r="E672" t="s">
        <v>992</v>
      </c>
      <c r="F672" t="s">
        <v>19394</v>
      </c>
      <c r="G672" t="s">
        <v>19395</v>
      </c>
      <c r="H672" t="s">
        <v>1131</v>
      </c>
      <c r="I672">
        <v>15521</v>
      </c>
      <c r="K672" t="s">
        <v>19399</v>
      </c>
      <c r="L672" s="106">
        <v>39436</v>
      </c>
      <c r="M672">
        <v>15396634</v>
      </c>
      <c r="N672" t="s">
        <v>1900</v>
      </c>
      <c r="O672" t="s">
        <v>1023</v>
      </c>
      <c r="P672" t="s">
        <v>997</v>
      </c>
      <c r="R672" s="109" t="str">
        <f>IF(OR(P672="SB",Q672="SB"),"SB",0)</f>
        <v>SB</v>
      </c>
      <c r="T672" s="110">
        <v>2020106</v>
      </c>
      <c r="U672" t="s">
        <v>19633</v>
      </c>
      <c r="V672" s="113" t="str">
        <f>IF(AND(I672&gt;=10000,I672&lt;=19900),"Praha",(IF(AND(I672&gt;=25001,I672&lt;=29501),"Středočeský kraj",(IF(AND(I672&gt;=30100,I672&lt;=34972),"Středočeský kraj",(IF(AND(I672&gt;=35002,I672&lt;=36271),"Karlovarský kraj",(IF(AND(I672&gt;=37001,I672&lt;=39201),"Jihočeský kraj",(IF(AND(I672&gt;=39701,I672&lt;=39901),"Jihočeský kraj",(IF(AND(I672&gt;=39301,I672&lt;=39601),"Kraj Vysočina",(IF(AND(I672&gt;=58001,I672&lt;=59501),"Kraj Vysočina",(IF(AND(I672&gt;=67401,I672&lt;=67602),"Kraj Vysočina",(IF(AND(I672&gt;=40001,I672&lt;=44101),"Ústecký kraj",(IF(AND(I672&gt;=46001,I672&lt;=47201),"Liberecký kraj",(IF(AND(I672&gt;=51202,I672&lt;=51401),"Liberecký kraj",(IF(AND(I672&gt;=53002,I672&lt;=53976),"Pardubický kraj",(IF(AND(I672&gt;=56002,I672&lt;=57201),"Pardubický kraj",(IF(AND(I672&gt;=60200,I672&lt;=67201),"Jihomoravský kraj",(IF(AND(I672&gt;=67801,I672&lt;=68501),"Jihomoravský kraj",(IF(AND(I672&gt;=69002,I672&lt;=69801),"Jihomoravský kraj",(IF(AND(I672&gt;=68601,I672&lt;=68801),"Zlínský kraj",(IF(AND(I672&gt;=75501,I672&lt;=76901),"Zlínský kraj",(IF(AND(I672&gt;=70030,I672&lt;=74901),"Moravskoslezský kraj",(IF(AND(I672&gt;=75000,I672&lt;=75368),"Olomoucký kraj",(IF(AND(I672&gt;=77200,I672&lt;=79862),"Olomoucký kraj",(IF(AND(I672&gt;=50011,I672&lt;=50301),"Královéhradecký kraj",(IF(AND(I672&gt;=54301,I672&lt;=54303),"Královéhradecký kraj","0")))))))))))))))))))))))))))))))))))))))))))))))</f>
        <v>Praha</v>
      </c>
      <c r="AD672" t="s">
        <v>998</v>
      </c>
      <c r="AE672" t="s">
        <v>998</v>
      </c>
      <c r="AF672" t="s">
        <v>998</v>
      </c>
      <c r="AG672" s="107">
        <v>300</v>
      </c>
      <c r="AH672" s="107">
        <v>0</v>
      </c>
      <c r="AI672" s="107">
        <v>0</v>
      </c>
      <c r="AJ672" t="s">
        <v>999</v>
      </c>
      <c r="AK672" s="106">
        <v>44920</v>
      </c>
    </row>
    <row r="673" spans="1:37" x14ac:dyDescent="0.45">
      <c r="A673" t="s">
        <v>1007</v>
      </c>
      <c r="B673" t="s">
        <v>9929</v>
      </c>
      <c r="C673" t="s">
        <v>990</v>
      </c>
      <c r="D673" t="s">
        <v>9930</v>
      </c>
      <c r="E673" t="s">
        <v>992</v>
      </c>
      <c r="F673" t="s">
        <v>5510</v>
      </c>
      <c r="G673">
        <v>230</v>
      </c>
      <c r="H673" t="s">
        <v>1131</v>
      </c>
      <c r="I673">
        <v>15521</v>
      </c>
      <c r="K673" t="s">
        <v>9931</v>
      </c>
      <c r="L673" s="106">
        <v>31152</v>
      </c>
      <c r="M673">
        <v>14791392</v>
      </c>
      <c r="N673" t="s">
        <v>3687</v>
      </c>
      <c r="O673" t="s">
        <v>12</v>
      </c>
      <c r="P673" t="s">
        <v>997</v>
      </c>
      <c r="R673" s="109" t="str">
        <f>IF(OR(P673="SB",Q673="SB"),"SB",0)</f>
        <v>SB</v>
      </c>
      <c r="T673" s="110" t="s">
        <v>998</v>
      </c>
      <c r="V673" s="113" t="str">
        <f>IF(AND(I673&gt;=10000,I673&lt;=19900),"Praha",(IF(AND(I673&gt;=25001,I673&lt;=29501),"Středočeský kraj",(IF(AND(I673&gt;=30100,I673&lt;=34972),"Středočeský kraj",(IF(AND(I673&gt;=35002,I673&lt;=36271),"Karlovarský kraj",(IF(AND(I673&gt;=37001,I673&lt;=39201),"Jihočeský kraj",(IF(AND(I673&gt;=39701,I673&lt;=39901),"Jihočeský kraj",(IF(AND(I673&gt;=39301,I673&lt;=39601),"Kraj Vysočina",(IF(AND(I673&gt;=58001,I673&lt;=59501),"Kraj Vysočina",(IF(AND(I673&gt;=67401,I673&lt;=67602),"Kraj Vysočina",(IF(AND(I673&gt;=40001,I673&lt;=44101),"Ústecký kraj",(IF(AND(I673&gt;=46001,I673&lt;=47201),"Liberecký kraj",(IF(AND(I673&gt;=51202,I673&lt;=51401),"Liberecký kraj",(IF(AND(I673&gt;=53002,I673&lt;=53976),"Pardubický kraj",(IF(AND(I673&gt;=56002,I673&lt;=57201),"Pardubický kraj",(IF(AND(I673&gt;=60200,I673&lt;=67201),"Jihomoravský kraj",(IF(AND(I673&gt;=67801,I673&lt;=68501),"Jihomoravský kraj",(IF(AND(I673&gt;=69002,I673&lt;=69801),"Jihomoravský kraj",(IF(AND(I673&gt;=68601,I673&lt;=68801),"Zlínský kraj",(IF(AND(I673&gt;=75501,I673&lt;=76901),"Zlínský kraj",(IF(AND(I673&gt;=70030,I673&lt;=74901),"Moravskoslezský kraj",(IF(AND(I673&gt;=75000,I673&lt;=75368),"Olomoucký kraj",(IF(AND(I673&gt;=77200,I673&lt;=79862),"Olomoucký kraj",(IF(AND(I673&gt;=50011,I673&lt;=50301),"Královéhradecký kraj",(IF(AND(I673&gt;=54301,I673&lt;=54303),"Královéhradecký kraj","0")))))))))))))))))))))))))))))))))))))))))))))))</f>
        <v>Praha</v>
      </c>
      <c r="AB673" t="s">
        <v>998</v>
      </c>
      <c r="AD673" t="s">
        <v>1024</v>
      </c>
      <c r="AE673" t="s">
        <v>1515</v>
      </c>
      <c r="AF673" t="s">
        <v>998</v>
      </c>
      <c r="AG673" s="107">
        <v>0</v>
      </c>
      <c r="AH673" s="107">
        <v>0</v>
      </c>
      <c r="AI673" s="107">
        <v>0</v>
      </c>
      <c r="AJ673" t="s">
        <v>1012</v>
      </c>
    </row>
    <row r="674" spans="1:37" x14ac:dyDescent="0.45">
      <c r="A674" t="s">
        <v>1037</v>
      </c>
      <c r="B674" t="s">
        <v>15734</v>
      </c>
      <c r="C674" t="s">
        <v>990</v>
      </c>
      <c r="D674" t="s">
        <v>15735</v>
      </c>
      <c r="E674" t="s">
        <v>992</v>
      </c>
      <c r="F674" t="s">
        <v>15736</v>
      </c>
      <c r="G674">
        <v>458114</v>
      </c>
      <c r="H674" t="s">
        <v>1131</v>
      </c>
      <c r="I674">
        <v>15521</v>
      </c>
      <c r="K674" t="s">
        <v>15737</v>
      </c>
      <c r="L674" s="106">
        <v>32358</v>
      </c>
      <c r="M674">
        <v>13018619</v>
      </c>
      <c r="N674" t="s">
        <v>996</v>
      </c>
      <c r="O674" t="s">
        <v>12</v>
      </c>
      <c r="P674" t="s">
        <v>997</v>
      </c>
      <c r="R674" s="109" t="str">
        <f>IF(OR(P674="SB",Q674="SB"),"SB",0)</f>
        <v>SB</v>
      </c>
      <c r="T674" s="110" t="s">
        <v>998</v>
      </c>
      <c r="V674" s="113" t="str">
        <f>IF(AND(I674&gt;=10000,I674&lt;=19900),"Praha",(IF(AND(I674&gt;=25001,I674&lt;=29501),"Středočeský kraj",(IF(AND(I674&gt;=30100,I674&lt;=34972),"Středočeský kraj",(IF(AND(I674&gt;=35002,I674&lt;=36271),"Karlovarský kraj",(IF(AND(I674&gt;=37001,I674&lt;=39201),"Jihočeský kraj",(IF(AND(I674&gt;=39701,I674&lt;=39901),"Jihočeský kraj",(IF(AND(I674&gt;=39301,I674&lt;=39601),"Kraj Vysočina",(IF(AND(I674&gt;=58001,I674&lt;=59501),"Kraj Vysočina",(IF(AND(I674&gt;=67401,I674&lt;=67602),"Kraj Vysočina",(IF(AND(I674&gt;=40001,I674&lt;=44101),"Ústecký kraj",(IF(AND(I674&gt;=46001,I674&lt;=47201),"Liberecký kraj",(IF(AND(I674&gt;=51202,I674&lt;=51401),"Liberecký kraj",(IF(AND(I674&gt;=53002,I674&lt;=53976),"Pardubický kraj",(IF(AND(I674&gt;=56002,I674&lt;=57201),"Pardubický kraj",(IF(AND(I674&gt;=60200,I674&lt;=67201),"Jihomoravský kraj",(IF(AND(I674&gt;=67801,I674&lt;=68501),"Jihomoravský kraj",(IF(AND(I674&gt;=69002,I674&lt;=69801),"Jihomoravský kraj",(IF(AND(I674&gt;=68601,I674&lt;=68801),"Zlínský kraj",(IF(AND(I674&gt;=75501,I674&lt;=76901),"Zlínský kraj",(IF(AND(I674&gt;=70030,I674&lt;=74901),"Moravskoslezský kraj",(IF(AND(I674&gt;=75000,I674&lt;=75368),"Olomoucký kraj",(IF(AND(I674&gt;=77200,I674&lt;=79862),"Olomoucký kraj",(IF(AND(I674&gt;=50011,I674&lt;=50301),"Královéhradecký kraj",(IF(AND(I674&gt;=54301,I674&lt;=54303),"Královéhradecký kraj","0")))))))))))))))))))))))))))))))))))))))))))))))</f>
        <v>Praha</v>
      </c>
      <c r="AB674" t="s">
        <v>998</v>
      </c>
      <c r="AD674" t="s">
        <v>998</v>
      </c>
      <c r="AE674" t="s">
        <v>998</v>
      </c>
      <c r="AF674" t="s">
        <v>998</v>
      </c>
      <c r="AG674" s="107">
        <v>0</v>
      </c>
      <c r="AH674" s="107">
        <v>0</v>
      </c>
      <c r="AI674" s="107">
        <v>0</v>
      </c>
      <c r="AJ674" t="s">
        <v>1012</v>
      </c>
    </row>
    <row r="675" spans="1:37" x14ac:dyDescent="0.45">
      <c r="A675" t="s">
        <v>1013</v>
      </c>
      <c r="B675" t="s">
        <v>18090</v>
      </c>
      <c r="C675" t="s">
        <v>1002</v>
      </c>
      <c r="D675" t="s">
        <v>18091</v>
      </c>
      <c r="E675" t="s">
        <v>992</v>
      </c>
      <c r="F675" t="s">
        <v>1677</v>
      </c>
      <c r="G675">
        <v>503</v>
      </c>
      <c r="H675" t="s">
        <v>12</v>
      </c>
      <c r="I675">
        <v>15521</v>
      </c>
      <c r="K675" t="s">
        <v>18092</v>
      </c>
      <c r="L675" s="106">
        <v>43649</v>
      </c>
      <c r="M675">
        <v>16230228</v>
      </c>
      <c r="N675" t="s">
        <v>1144</v>
      </c>
      <c r="O675" t="s">
        <v>12</v>
      </c>
      <c r="P675" t="s">
        <v>997</v>
      </c>
      <c r="R675" s="109" t="str">
        <f>IF(OR(P675="SB",Q675="SB"),"SB",0)</f>
        <v>SB</v>
      </c>
      <c r="T675" s="110" t="s">
        <v>998</v>
      </c>
      <c r="V675" s="113" t="str">
        <f>IF(AND(I675&gt;=10000,I675&lt;=19900),"Praha",(IF(AND(I675&gt;=25001,I675&lt;=29501),"Středočeský kraj",(IF(AND(I675&gt;=30100,I675&lt;=34972),"Středočeský kraj",(IF(AND(I675&gt;=35002,I675&lt;=36271),"Karlovarský kraj",(IF(AND(I675&gt;=37001,I675&lt;=39201),"Jihočeský kraj",(IF(AND(I675&gt;=39701,I675&lt;=39901),"Jihočeský kraj",(IF(AND(I675&gt;=39301,I675&lt;=39601),"Kraj Vysočina",(IF(AND(I675&gt;=58001,I675&lt;=59501),"Kraj Vysočina",(IF(AND(I675&gt;=67401,I675&lt;=67602),"Kraj Vysočina",(IF(AND(I675&gt;=40001,I675&lt;=44101),"Ústecký kraj",(IF(AND(I675&gt;=46001,I675&lt;=47201),"Liberecký kraj",(IF(AND(I675&gt;=51202,I675&lt;=51401),"Liberecký kraj",(IF(AND(I675&gt;=53002,I675&lt;=53976),"Pardubický kraj",(IF(AND(I675&gt;=56002,I675&lt;=57201),"Pardubický kraj",(IF(AND(I675&gt;=60200,I675&lt;=67201),"Jihomoravský kraj",(IF(AND(I675&gt;=67801,I675&lt;=68501),"Jihomoravský kraj",(IF(AND(I675&gt;=69002,I675&lt;=69801),"Jihomoravský kraj",(IF(AND(I675&gt;=68601,I675&lt;=68801),"Zlínský kraj",(IF(AND(I675&gt;=75501,I675&lt;=76901),"Zlínský kraj",(IF(AND(I675&gt;=70030,I675&lt;=74901),"Moravskoslezský kraj",(IF(AND(I675&gt;=75000,I675&lt;=75368),"Olomoucký kraj",(IF(AND(I675&gt;=77200,I675&lt;=79862),"Olomoucký kraj",(IF(AND(I675&gt;=50011,I675&lt;=50301),"Královéhradecký kraj",(IF(AND(I675&gt;=54301,I675&lt;=54303),"Královéhradecký kraj","0")))))))))))))))))))))))))))))))))))))))))))))))</f>
        <v>Praha</v>
      </c>
      <c r="AB675" t="s">
        <v>998</v>
      </c>
      <c r="AD675" t="s">
        <v>998</v>
      </c>
      <c r="AE675" t="s">
        <v>998</v>
      </c>
      <c r="AF675" t="s">
        <v>998</v>
      </c>
      <c r="AG675" s="107">
        <v>0</v>
      </c>
      <c r="AH675" s="107">
        <v>0</v>
      </c>
      <c r="AI675" s="107">
        <v>0</v>
      </c>
      <c r="AJ675" t="s">
        <v>1012</v>
      </c>
    </row>
    <row r="676" spans="1:37" x14ac:dyDescent="0.45">
      <c r="A676" t="s">
        <v>1174</v>
      </c>
      <c r="B676" t="s">
        <v>19392</v>
      </c>
      <c r="C676" t="s">
        <v>990</v>
      </c>
      <c r="D676" t="s">
        <v>19393</v>
      </c>
      <c r="E676" t="s">
        <v>992</v>
      </c>
      <c r="F676" t="s">
        <v>19394</v>
      </c>
      <c r="G676" t="s">
        <v>19395</v>
      </c>
      <c r="H676" t="s">
        <v>1131</v>
      </c>
      <c r="I676">
        <v>15521</v>
      </c>
      <c r="K676" t="s">
        <v>19396</v>
      </c>
      <c r="L676" s="106">
        <v>24222</v>
      </c>
      <c r="M676">
        <v>15399967</v>
      </c>
      <c r="N676" t="s">
        <v>1900</v>
      </c>
      <c r="O676" t="s">
        <v>1023</v>
      </c>
      <c r="P676" t="s">
        <v>997</v>
      </c>
      <c r="R676" s="109" t="str">
        <f>IF(OR(P676="SB",Q676="SB"),"SB",0)</f>
        <v>SB</v>
      </c>
      <c r="T676" s="110" t="s">
        <v>998</v>
      </c>
      <c r="V676" s="113" t="str">
        <f>IF(AND(I676&gt;=10000,I676&lt;=19900),"Praha",(IF(AND(I676&gt;=25001,I676&lt;=29501),"Středočeský kraj",(IF(AND(I676&gt;=30100,I676&lt;=34972),"Středočeský kraj",(IF(AND(I676&gt;=35002,I676&lt;=36271),"Karlovarský kraj",(IF(AND(I676&gt;=37001,I676&lt;=39201),"Jihočeský kraj",(IF(AND(I676&gt;=39701,I676&lt;=39901),"Jihočeský kraj",(IF(AND(I676&gt;=39301,I676&lt;=39601),"Kraj Vysočina",(IF(AND(I676&gt;=58001,I676&lt;=59501),"Kraj Vysočina",(IF(AND(I676&gt;=67401,I676&lt;=67602),"Kraj Vysočina",(IF(AND(I676&gt;=40001,I676&lt;=44101),"Ústecký kraj",(IF(AND(I676&gt;=46001,I676&lt;=47201),"Liberecký kraj",(IF(AND(I676&gt;=51202,I676&lt;=51401),"Liberecký kraj",(IF(AND(I676&gt;=53002,I676&lt;=53976),"Pardubický kraj",(IF(AND(I676&gt;=56002,I676&lt;=57201),"Pardubický kraj",(IF(AND(I676&gt;=60200,I676&lt;=67201),"Jihomoravský kraj",(IF(AND(I676&gt;=67801,I676&lt;=68501),"Jihomoravský kraj",(IF(AND(I676&gt;=69002,I676&lt;=69801),"Jihomoravský kraj",(IF(AND(I676&gt;=68601,I676&lt;=68801),"Zlínský kraj",(IF(AND(I676&gt;=75501,I676&lt;=76901),"Zlínský kraj",(IF(AND(I676&gt;=70030,I676&lt;=74901),"Moravskoslezský kraj",(IF(AND(I676&gt;=75000,I676&lt;=75368),"Olomoucký kraj",(IF(AND(I676&gt;=77200,I676&lt;=79862),"Olomoucký kraj",(IF(AND(I676&gt;=50011,I676&lt;=50301),"Královéhradecký kraj",(IF(AND(I676&gt;=54301,I676&lt;=54303),"Královéhradecký kraj","0")))))))))))))))))))))))))))))))))))))))))))))))</f>
        <v>Praha</v>
      </c>
      <c r="AB676" t="s">
        <v>998</v>
      </c>
      <c r="AD676" t="s">
        <v>998</v>
      </c>
      <c r="AE676" t="s">
        <v>998</v>
      </c>
      <c r="AF676" t="s">
        <v>998</v>
      </c>
      <c r="AG676" s="107">
        <v>300</v>
      </c>
      <c r="AH676" s="107">
        <v>0</v>
      </c>
      <c r="AI676" s="107">
        <v>0</v>
      </c>
      <c r="AJ676" t="s">
        <v>999</v>
      </c>
      <c r="AK676" s="106">
        <v>44920</v>
      </c>
    </row>
    <row r="677" spans="1:37" x14ac:dyDescent="0.45">
      <c r="A677" t="s">
        <v>1412</v>
      </c>
      <c r="B677" t="s">
        <v>19397</v>
      </c>
      <c r="C677" t="s">
        <v>1002</v>
      </c>
      <c r="D677" t="s">
        <v>19400</v>
      </c>
      <c r="E677" t="s">
        <v>992</v>
      </c>
      <c r="F677" t="s">
        <v>19394</v>
      </c>
      <c r="G677" t="s">
        <v>19395</v>
      </c>
      <c r="H677" t="s">
        <v>12</v>
      </c>
      <c r="I677">
        <v>15521</v>
      </c>
      <c r="K677" t="s">
        <v>19401</v>
      </c>
      <c r="L677" s="106">
        <v>24557</v>
      </c>
      <c r="M677">
        <v>15396735</v>
      </c>
      <c r="N677" t="s">
        <v>1900</v>
      </c>
      <c r="O677" t="s">
        <v>1023</v>
      </c>
      <c r="P677" t="s">
        <v>997</v>
      </c>
      <c r="R677" s="109" t="str">
        <f>IF(OR(P677="SB",Q677="SB"),"SB",0)</f>
        <v>SB</v>
      </c>
      <c r="T677" s="110" t="s">
        <v>998</v>
      </c>
      <c r="V677" s="113" t="str">
        <f>IF(AND(I677&gt;=10000,I677&lt;=19900),"Praha",(IF(AND(I677&gt;=25001,I677&lt;=29501),"Středočeský kraj",(IF(AND(I677&gt;=30100,I677&lt;=34972),"Středočeský kraj",(IF(AND(I677&gt;=35002,I677&lt;=36271),"Karlovarský kraj",(IF(AND(I677&gt;=37001,I677&lt;=39201),"Jihočeský kraj",(IF(AND(I677&gt;=39701,I677&lt;=39901),"Jihočeský kraj",(IF(AND(I677&gt;=39301,I677&lt;=39601),"Kraj Vysočina",(IF(AND(I677&gt;=58001,I677&lt;=59501),"Kraj Vysočina",(IF(AND(I677&gt;=67401,I677&lt;=67602),"Kraj Vysočina",(IF(AND(I677&gt;=40001,I677&lt;=44101),"Ústecký kraj",(IF(AND(I677&gt;=46001,I677&lt;=47201),"Liberecký kraj",(IF(AND(I677&gt;=51202,I677&lt;=51401),"Liberecký kraj",(IF(AND(I677&gt;=53002,I677&lt;=53976),"Pardubický kraj",(IF(AND(I677&gt;=56002,I677&lt;=57201),"Pardubický kraj",(IF(AND(I677&gt;=60200,I677&lt;=67201),"Jihomoravský kraj",(IF(AND(I677&gt;=67801,I677&lt;=68501),"Jihomoravský kraj",(IF(AND(I677&gt;=69002,I677&lt;=69801),"Jihomoravský kraj",(IF(AND(I677&gt;=68601,I677&lt;=68801),"Zlínský kraj",(IF(AND(I677&gt;=75501,I677&lt;=76901),"Zlínský kraj",(IF(AND(I677&gt;=70030,I677&lt;=74901),"Moravskoslezský kraj",(IF(AND(I677&gt;=75000,I677&lt;=75368),"Olomoucký kraj",(IF(AND(I677&gt;=77200,I677&lt;=79862),"Olomoucký kraj",(IF(AND(I677&gt;=50011,I677&lt;=50301),"Královéhradecký kraj",(IF(AND(I677&gt;=54301,I677&lt;=54303),"Královéhradecký kraj","0")))))))))))))))))))))))))))))))))))))))))))))))</f>
        <v>Praha</v>
      </c>
      <c r="AB677" t="s">
        <v>998</v>
      </c>
      <c r="AD677" t="s">
        <v>998</v>
      </c>
      <c r="AE677" t="s">
        <v>998</v>
      </c>
      <c r="AF677" t="s">
        <v>998</v>
      </c>
      <c r="AG677" s="107">
        <v>300</v>
      </c>
      <c r="AH677" s="107">
        <v>0</v>
      </c>
      <c r="AI677" s="107">
        <v>0</v>
      </c>
      <c r="AJ677" t="s">
        <v>999</v>
      </c>
      <c r="AK677" s="106">
        <v>44920</v>
      </c>
    </row>
    <row r="678" spans="1:37" x14ac:dyDescent="0.45">
      <c r="A678" t="s">
        <v>1102</v>
      </c>
      <c r="B678" t="s">
        <v>15471</v>
      </c>
      <c r="C678" t="s">
        <v>1002</v>
      </c>
      <c r="D678" t="s">
        <v>15472</v>
      </c>
      <c r="E678" t="s">
        <v>992</v>
      </c>
      <c r="F678" t="s">
        <v>15473</v>
      </c>
      <c r="G678">
        <v>545</v>
      </c>
      <c r="H678" t="s">
        <v>15474</v>
      </c>
      <c r="I678">
        <v>15530</v>
      </c>
      <c r="J678">
        <v>420736821127</v>
      </c>
      <c r="K678" t="s">
        <v>15475</v>
      </c>
      <c r="L678" s="106">
        <v>32561</v>
      </c>
      <c r="M678">
        <v>10597154</v>
      </c>
      <c r="N678" t="s">
        <v>996</v>
      </c>
      <c r="O678" t="s">
        <v>12</v>
      </c>
      <c r="P678" t="s">
        <v>997</v>
      </c>
      <c r="R678" s="109" t="str">
        <f>IF(OR(P678="SB",Q678="SB"),"SB",0)</f>
        <v>SB</v>
      </c>
      <c r="T678" s="110">
        <v>50653</v>
      </c>
      <c r="U678" t="s">
        <v>19633</v>
      </c>
      <c r="V678" s="113" t="str">
        <f>IF(AND(I678&gt;=10000,I678&lt;=19900),"Praha",(IF(AND(I678&gt;=25001,I678&lt;=29501),"Středočeský kraj",(IF(AND(I678&gt;=30100,I678&lt;=34972),"Středočeský kraj",(IF(AND(I678&gt;=35002,I678&lt;=36271),"Karlovarský kraj",(IF(AND(I678&gt;=37001,I678&lt;=39201),"Jihočeský kraj",(IF(AND(I678&gt;=39701,I678&lt;=39901),"Jihočeský kraj",(IF(AND(I678&gt;=39301,I678&lt;=39601),"Kraj Vysočina",(IF(AND(I678&gt;=58001,I678&lt;=59501),"Kraj Vysočina",(IF(AND(I678&gt;=67401,I678&lt;=67602),"Kraj Vysočina",(IF(AND(I678&gt;=40001,I678&lt;=44101),"Ústecký kraj",(IF(AND(I678&gt;=46001,I678&lt;=47201),"Liberecký kraj",(IF(AND(I678&gt;=51202,I678&lt;=51401),"Liberecký kraj",(IF(AND(I678&gt;=53002,I678&lt;=53976),"Pardubický kraj",(IF(AND(I678&gt;=56002,I678&lt;=57201),"Pardubický kraj",(IF(AND(I678&gt;=60200,I678&lt;=67201),"Jihomoravský kraj",(IF(AND(I678&gt;=67801,I678&lt;=68501),"Jihomoravský kraj",(IF(AND(I678&gt;=69002,I678&lt;=69801),"Jihomoravský kraj",(IF(AND(I678&gt;=68601,I678&lt;=68801),"Zlínský kraj",(IF(AND(I678&gt;=75501,I678&lt;=76901),"Zlínský kraj",(IF(AND(I678&gt;=70030,I678&lt;=74901),"Moravskoslezský kraj",(IF(AND(I678&gt;=75000,I678&lt;=75368),"Olomoucký kraj",(IF(AND(I678&gt;=77200,I678&lt;=79862),"Olomoucký kraj",(IF(AND(I678&gt;=50011,I678&lt;=50301),"Královéhradecký kraj",(IF(AND(I678&gt;=54301,I678&lt;=54303),"Královéhradecký kraj","0")))))))))))))))))))))))))))))))))))))))))))))))</f>
        <v>Praha</v>
      </c>
      <c r="AD678" t="s">
        <v>998</v>
      </c>
      <c r="AE678" t="s">
        <v>998</v>
      </c>
      <c r="AF678" t="s">
        <v>998</v>
      </c>
      <c r="AG678" s="107">
        <v>0</v>
      </c>
      <c r="AH678" s="107">
        <v>0</v>
      </c>
      <c r="AI678" s="107">
        <v>0</v>
      </c>
      <c r="AJ678" t="s">
        <v>1012</v>
      </c>
    </row>
    <row r="679" spans="1:37" x14ac:dyDescent="0.45">
      <c r="A679" t="s">
        <v>1061</v>
      </c>
      <c r="B679" t="s">
        <v>16766</v>
      </c>
      <c r="C679" t="s">
        <v>990</v>
      </c>
      <c r="D679" t="s">
        <v>16767</v>
      </c>
      <c r="E679" t="s">
        <v>992</v>
      </c>
      <c r="F679" t="s">
        <v>6562</v>
      </c>
      <c r="G679">
        <v>390</v>
      </c>
      <c r="H679" t="s">
        <v>1131</v>
      </c>
      <c r="I679">
        <v>15531</v>
      </c>
      <c r="K679" t="s">
        <v>13844</v>
      </c>
      <c r="L679" s="106">
        <v>40420</v>
      </c>
      <c r="M679">
        <v>11671329</v>
      </c>
      <c r="N679" t="s">
        <v>6013</v>
      </c>
      <c r="O679" t="s">
        <v>12</v>
      </c>
      <c r="P679" t="s">
        <v>997</v>
      </c>
      <c r="Q679" t="s">
        <v>997</v>
      </c>
      <c r="R679" s="109" t="str">
        <f>IF(OR(P679="SB",Q679="SB"),"SB",0)</f>
        <v>SB</v>
      </c>
      <c r="T679" s="110">
        <v>171014</v>
      </c>
      <c r="U679" t="s">
        <v>19633</v>
      </c>
      <c r="V679" s="113" t="str">
        <f>IF(AND(I679&gt;=10000,I679&lt;=19900),"Praha",(IF(AND(I679&gt;=25001,I679&lt;=29501),"Středočeský kraj",(IF(AND(I679&gt;=30100,I679&lt;=34972),"Středočeský kraj",(IF(AND(I679&gt;=35002,I679&lt;=36271),"Karlovarský kraj",(IF(AND(I679&gt;=37001,I679&lt;=39201),"Jihočeský kraj",(IF(AND(I679&gt;=39701,I679&lt;=39901),"Jihočeský kraj",(IF(AND(I679&gt;=39301,I679&lt;=39601),"Kraj Vysočina",(IF(AND(I679&gt;=58001,I679&lt;=59501),"Kraj Vysočina",(IF(AND(I679&gt;=67401,I679&lt;=67602),"Kraj Vysočina",(IF(AND(I679&gt;=40001,I679&lt;=44101),"Ústecký kraj",(IF(AND(I679&gt;=46001,I679&lt;=47201),"Liberecký kraj",(IF(AND(I679&gt;=51202,I679&lt;=51401),"Liberecký kraj",(IF(AND(I679&gt;=53002,I679&lt;=53976),"Pardubický kraj",(IF(AND(I679&gt;=56002,I679&lt;=57201),"Pardubický kraj",(IF(AND(I679&gt;=60200,I679&lt;=67201),"Jihomoravský kraj",(IF(AND(I679&gt;=67801,I679&lt;=68501),"Jihomoravský kraj",(IF(AND(I679&gt;=69002,I679&lt;=69801),"Jihomoravský kraj",(IF(AND(I679&gt;=68601,I679&lt;=68801),"Zlínský kraj",(IF(AND(I679&gt;=75501,I679&lt;=76901),"Zlínský kraj",(IF(AND(I679&gt;=70030,I679&lt;=74901),"Moravskoslezský kraj",(IF(AND(I679&gt;=75000,I679&lt;=75368),"Olomoucký kraj",(IF(AND(I679&gt;=77200,I679&lt;=79862),"Olomoucký kraj",(IF(AND(I679&gt;=50011,I679&lt;=50301),"Královéhradecký kraj",(IF(AND(I679&gt;=54301,I679&lt;=54303),"Královéhradecký kraj","0")))))))))))))))))))))))))))))))))))))))))))))))</f>
        <v>Praha</v>
      </c>
      <c r="AD679" t="s">
        <v>998</v>
      </c>
      <c r="AE679" t="s">
        <v>998</v>
      </c>
      <c r="AF679" t="s">
        <v>998</v>
      </c>
      <c r="AG679" s="107">
        <v>300</v>
      </c>
      <c r="AH679" s="107">
        <v>0</v>
      </c>
      <c r="AI679" s="107">
        <v>0</v>
      </c>
      <c r="AJ679" t="s">
        <v>999</v>
      </c>
      <c r="AK679" s="106">
        <v>44977</v>
      </c>
    </row>
    <row r="680" spans="1:37" x14ac:dyDescent="0.45">
      <c r="A680" t="s">
        <v>1225</v>
      </c>
      <c r="B680" t="s">
        <v>16776</v>
      </c>
      <c r="C680" t="s">
        <v>1002</v>
      </c>
      <c r="D680" t="s">
        <v>16782</v>
      </c>
      <c r="E680" t="s">
        <v>992</v>
      </c>
      <c r="F680" t="s">
        <v>6562</v>
      </c>
      <c r="G680">
        <v>390</v>
      </c>
      <c r="H680" t="s">
        <v>1131</v>
      </c>
      <c r="I680">
        <v>15531</v>
      </c>
      <c r="K680" t="s">
        <v>16783</v>
      </c>
      <c r="L680" s="106">
        <v>39661</v>
      </c>
      <c r="M680">
        <v>11671430</v>
      </c>
      <c r="N680" t="s">
        <v>6013</v>
      </c>
      <c r="O680" t="s">
        <v>12</v>
      </c>
      <c r="P680" t="s">
        <v>997</v>
      </c>
      <c r="Q680" t="s">
        <v>997</v>
      </c>
      <c r="R680" s="109" t="str">
        <f>IF(OR(P680="SB",Q680="SB"),"SB",0)</f>
        <v>SB</v>
      </c>
      <c r="T680" s="110">
        <v>2011001</v>
      </c>
      <c r="U680" t="s">
        <v>19633</v>
      </c>
      <c r="V680" s="113" t="str">
        <f>IF(AND(I680&gt;=10000,I680&lt;=19900),"Praha",(IF(AND(I680&gt;=25001,I680&lt;=29501),"Středočeský kraj",(IF(AND(I680&gt;=30100,I680&lt;=34972),"Středočeský kraj",(IF(AND(I680&gt;=35002,I680&lt;=36271),"Karlovarský kraj",(IF(AND(I680&gt;=37001,I680&lt;=39201),"Jihočeský kraj",(IF(AND(I680&gt;=39701,I680&lt;=39901),"Jihočeský kraj",(IF(AND(I680&gt;=39301,I680&lt;=39601),"Kraj Vysočina",(IF(AND(I680&gt;=58001,I680&lt;=59501),"Kraj Vysočina",(IF(AND(I680&gt;=67401,I680&lt;=67602),"Kraj Vysočina",(IF(AND(I680&gt;=40001,I680&lt;=44101),"Ústecký kraj",(IF(AND(I680&gt;=46001,I680&lt;=47201),"Liberecký kraj",(IF(AND(I680&gt;=51202,I680&lt;=51401),"Liberecký kraj",(IF(AND(I680&gt;=53002,I680&lt;=53976),"Pardubický kraj",(IF(AND(I680&gt;=56002,I680&lt;=57201),"Pardubický kraj",(IF(AND(I680&gt;=60200,I680&lt;=67201),"Jihomoravský kraj",(IF(AND(I680&gt;=67801,I680&lt;=68501),"Jihomoravský kraj",(IF(AND(I680&gt;=69002,I680&lt;=69801),"Jihomoravský kraj",(IF(AND(I680&gt;=68601,I680&lt;=68801),"Zlínský kraj",(IF(AND(I680&gt;=75501,I680&lt;=76901),"Zlínský kraj",(IF(AND(I680&gt;=70030,I680&lt;=74901),"Moravskoslezský kraj",(IF(AND(I680&gt;=75000,I680&lt;=75368),"Olomoucký kraj",(IF(AND(I680&gt;=77200,I680&lt;=79862),"Olomoucký kraj",(IF(AND(I680&gt;=50011,I680&lt;=50301),"Královéhradecký kraj",(IF(AND(I680&gt;=54301,I680&lt;=54303),"Královéhradecký kraj","0")))))))))))))))))))))))))))))))))))))))))))))))</f>
        <v>Praha</v>
      </c>
      <c r="AD680" t="s">
        <v>998</v>
      </c>
      <c r="AE680" t="s">
        <v>998</v>
      </c>
      <c r="AF680" t="s">
        <v>998</v>
      </c>
      <c r="AG680" s="107">
        <v>300</v>
      </c>
      <c r="AH680" s="107">
        <v>0</v>
      </c>
      <c r="AI680" s="107">
        <v>0</v>
      </c>
      <c r="AJ680" t="s">
        <v>999</v>
      </c>
      <c r="AK680" s="106">
        <v>44977</v>
      </c>
    </row>
    <row r="681" spans="1:37" x14ac:dyDescent="0.45">
      <c r="A681" t="s">
        <v>1169</v>
      </c>
      <c r="B681" t="s">
        <v>16766</v>
      </c>
      <c r="C681" t="s">
        <v>990</v>
      </c>
      <c r="D681" t="s">
        <v>16774</v>
      </c>
      <c r="E681" t="s">
        <v>992</v>
      </c>
      <c r="F681" t="s">
        <v>6562</v>
      </c>
      <c r="G681">
        <v>390</v>
      </c>
      <c r="H681" t="s">
        <v>12</v>
      </c>
      <c r="I681">
        <v>15531</v>
      </c>
      <c r="J681">
        <v>420603461642</v>
      </c>
      <c r="K681" t="s">
        <v>13844</v>
      </c>
      <c r="L681" s="106">
        <v>27714</v>
      </c>
      <c r="M681">
        <v>10476714</v>
      </c>
      <c r="N681" t="s">
        <v>6013</v>
      </c>
      <c r="O681" t="s">
        <v>12</v>
      </c>
      <c r="P681" t="s">
        <v>997</v>
      </c>
      <c r="R681" s="109" t="str">
        <f>IF(OR(P681="SB",Q681="SB"),"SB",0)</f>
        <v>SB</v>
      </c>
      <c r="T681" s="110">
        <v>10458</v>
      </c>
      <c r="U681" t="s">
        <v>19634</v>
      </c>
      <c r="V681" s="113" t="str">
        <f>IF(AND(I681&gt;=10000,I681&lt;=19900),"Praha",(IF(AND(I681&gt;=25001,I681&lt;=29501),"Středočeský kraj",(IF(AND(I681&gt;=30100,I681&lt;=34972),"Středočeský kraj",(IF(AND(I681&gt;=35002,I681&lt;=36271),"Karlovarský kraj",(IF(AND(I681&gt;=37001,I681&lt;=39201),"Jihočeský kraj",(IF(AND(I681&gt;=39701,I681&lt;=39901),"Jihočeský kraj",(IF(AND(I681&gt;=39301,I681&lt;=39601),"Kraj Vysočina",(IF(AND(I681&gt;=58001,I681&lt;=59501),"Kraj Vysočina",(IF(AND(I681&gt;=67401,I681&lt;=67602),"Kraj Vysočina",(IF(AND(I681&gt;=40001,I681&lt;=44101),"Ústecký kraj",(IF(AND(I681&gt;=46001,I681&lt;=47201),"Liberecký kraj",(IF(AND(I681&gt;=51202,I681&lt;=51401),"Liberecký kraj",(IF(AND(I681&gt;=53002,I681&lt;=53976),"Pardubický kraj",(IF(AND(I681&gt;=56002,I681&lt;=57201),"Pardubický kraj",(IF(AND(I681&gt;=60200,I681&lt;=67201),"Jihomoravský kraj",(IF(AND(I681&gt;=67801,I681&lt;=68501),"Jihomoravský kraj",(IF(AND(I681&gt;=69002,I681&lt;=69801),"Jihomoravský kraj",(IF(AND(I681&gt;=68601,I681&lt;=68801),"Zlínský kraj",(IF(AND(I681&gt;=75501,I681&lt;=76901),"Zlínský kraj",(IF(AND(I681&gt;=70030,I681&lt;=74901),"Moravskoslezský kraj",(IF(AND(I681&gt;=75000,I681&lt;=75368),"Olomoucký kraj",(IF(AND(I681&gt;=77200,I681&lt;=79862),"Olomoucký kraj",(IF(AND(I681&gt;=50011,I681&lt;=50301),"Královéhradecký kraj",(IF(AND(I681&gt;=54301,I681&lt;=54303),"Královéhradecký kraj","0")))))))))))))))))))))))))))))))))))))))))))))))</f>
        <v>Praha</v>
      </c>
      <c r="W681" s="111">
        <v>10458</v>
      </c>
      <c r="X681" s="111" t="s">
        <v>19633</v>
      </c>
      <c r="AB681" t="s">
        <v>16775</v>
      </c>
      <c r="AD681" t="s">
        <v>1024</v>
      </c>
      <c r="AE681" t="s">
        <v>1515</v>
      </c>
      <c r="AF681" t="s">
        <v>998</v>
      </c>
      <c r="AG681" s="107">
        <v>300</v>
      </c>
      <c r="AH681" s="107">
        <v>0</v>
      </c>
      <c r="AI681" s="107">
        <v>0</v>
      </c>
      <c r="AJ681" t="s">
        <v>999</v>
      </c>
      <c r="AK681" s="106">
        <v>44977</v>
      </c>
    </row>
    <row r="682" spans="1:37" x14ac:dyDescent="0.45">
      <c r="A682" t="s">
        <v>1206</v>
      </c>
      <c r="B682" t="s">
        <v>16776</v>
      </c>
      <c r="C682" t="s">
        <v>1002</v>
      </c>
      <c r="D682" t="s">
        <v>16779</v>
      </c>
      <c r="E682" t="s">
        <v>992</v>
      </c>
      <c r="F682" t="s">
        <v>6562</v>
      </c>
      <c r="G682">
        <v>390</v>
      </c>
      <c r="H682" t="s">
        <v>12</v>
      </c>
      <c r="I682">
        <v>15531</v>
      </c>
      <c r="J682">
        <v>420603415259</v>
      </c>
      <c r="K682" t="s">
        <v>16780</v>
      </c>
      <c r="L682" s="106">
        <v>28352</v>
      </c>
      <c r="M682">
        <v>10476815</v>
      </c>
      <c r="N682" t="s">
        <v>6013</v>
      </c>
      <c r="O682" t="s">
        <v>12</v>
      </c>
      <c r="P682" t="s">
        <v>997</v>
      </c>
      <c r="R682" s="109" t="str">
        <f>IF(OR(P682="SB",Q682="SB"),"SB",0)</f>
        <v>SB</v>
      </c>
      <c r="T682" s="110">
        <v>50459</v>
      </c>
      <c r="U682" t="s">
        <v>19634</v>
      </c>
      <c r="V682" s="113" t="str">
        <f>IF(AND(I682&gt;=10000,I682&lt;=19900),"Praha",(IF(AND(I682&gt;=25001,I682&lt;=29501),"Středočeský kraj",(IF(AND(I682&gt;=30100,I682&lt;=34972),"Středočeský kraj",(IF(AND(I682&gt;=35002,I682&lt;=36271),"Karlovarský kraj",(IF(AND(I682&gt;=37001,I682&lt;=39201),"Jihočeský kraj",(IF(AND(I682&gt;=39701,I682&lt;=39901),"Jihočeský kraj",(IF(AND(I682&gt;=39301,I682&lt;=39601),"Kraj Vysočina",(IF(AND(I682&gt;=58001,I682&lt;=59501),"Kraj Vysočina",(IF(AND(I682&gt;=67401,I682&lt;=67602),"Kraj Vysočina",(IF(AND(I682&gt;=40001,I682&lt;=44101),"Ústecký kraj",(IF(AND(I682&gt;=46001,I682&lt;=47201),"Liberecký kraj",(IF(AND(I682&gt;=51202,I682&lt;=51401),"Liberecký kraj",(IF(AND(I682&gt;=53002,I682&lt;=53976),"Pardubický kraj",(IF(AND(I682&gt;=56002,I682&lt;=57201),"Pardubický kraj",(IF(AND(I682&gt;=60200,I682&lt;=67201),"Jihomoravský kraj",(IF(AND(I682&gt;=67801,I682&lt;=68501),"Jihomoravský kraj",(IF(AND(I682&gt;=69002,I682&lt;=69801),"Jihomoravský kraj",(IF(AND(I682&gt;=68601,I682&lt;=68801),"Zlínský kraj",(IF(AND(I682&gt;=75501,I682&lt;=76901),"Zlínský kraj",(IF(AND(I682&gt;=70030,I682&lt;=74901),"Moravskoslezský kraj",(IF(AND(I682&gt;=75000,I682&lt;=75368),"Olomoucký kraj",(IF(AND(I682&gt;=77200,I682&lt;=79862),"Olomoucký kraj",(IF(AND(I682&gt;=50011,I682&lt;=50301),"Královéhradecký kraj",(IF(AND(I682&gt;=54301,I682&lt;=54303),"Královéhradecký kraj","0")))))))))))))))))))))))))))))))))))))))))))))))</f>
        <v>Praha</v>
      </c>
      <c r="W682" s="111">
        <v>50459</v>
      </c>
      <c r="X682" s="111" t="s">
        <v>19633</v>
      </c>
      <c r="AB682" t="s">
        <v>16781</v>
      </c>
      <c r="AD682" t="s">
        <v>1024</v>
      </c>
      <c r="AE682" t="s">
        <v>1515</v>
      </c>
      <c r="AF682" t="s">
        <v>998</v>
      </c>
      <c r="AG682" s="107">
        <v>300</v>
      </c>
      <c r="AH682" s="107">
        <v>0</v>
      </c>
      <c r="AI682" s="107">
        <v>0</v>
      </c>
      <c r="AJ682" t="s">
        <v>999</v>
      </c>
      <c r="AK682" s="106">
        <v>44977</v>
      </c>
    </row>
    <row r="683" spans="1:37" x14ac:dyDescent="0.45">
      <c r="A683" t="s">
        <v>1395</v>
      </c>
      <c r="B683" t="s">
        <v>6560</v>
      </c>
      <c r="C683" t="s">
        <v>990</v>
      </c>
      <c r="D683" t="s">
        <v>6561</v>
      </c>
      <c r="E683" t="s">
        <v>992</v>
      </c>
      <c r="F683" t="s">
        <v>6562</v>
      </c>
      <c r="G683">
        <v>360</v>
      </c>
      <c r="H683" t="s">
        <v>1131</v>
      </c>
      <c r="I683">
        <v>15531</v>
      </c>
      <c r="K683" t="s">
        <v>6563</v>
      </c>
      <c r="L683" s="106">
        <v>42426</v>
      </c>
      <c r="M683">
        <v>14108655</v>
      </c>
      <c r="N683" t="s">
        <v>6013</v>
      </c>
      <c r="O683" t="s">
        <v>12</v>
      </c>
      <c r="P683" t="s">
        <v>997</v>
      </c>
      <c r="R683" s="109" t="str">
        <f>IF(OR(P683="SB",Q683="SB"),"SB",0)</f>
        <v>SB</v>
      </c>
      <c r="T683" s="110" t="s">
        <v>998</v>
      </c>
      <c r="V683" s="113" t="str">
        <f>IF(AND(I683&gt;=10000,I683&lt;=19900),"Praha",(IF(AND(I683&gt;=25001,I683&lt;=29501),"Středočeský kraj",(IF(AND(I683&gt;=30100,I683&lt;=34972),"Středočeský kraj",(IF(AND(I683&gt;=35002,I683&lt;=36271),"Karlovarský kraj",(IF(AND(I683&gt;=37001,I683&lt;=39201),"Jihočeský kraj",(IF(AND(I683&gt;=39701,I683&lt;=39901),"Jihočeský kraj",(IF(AND(I683&gt;=39301,I683&lt;=39601),"Kraj Vysočina",(IF(AND(I683&gt;=58001,I683&lt;=59501),"Kraj Vysočina",(IF(AND(I683&gt;=67401,I683&lt;=67602),"Kraj Vysočina",(IF(AND(I683&gt;=40001,I683&lt;=44101),"Ústecký kraj",(IF(AND(I683&gt;=46001,I683&lt;=47201),"Liberecký kraj",(IF(AND(I683&gt;=51202,I683&lt;=51401),"Liberecký kraj",(IF(AND(I683&gt;=53002,I683&lt;=53976),"Pardubický kraj",(IF(AND(I683&gt;=56002,I683&lt;=57201),"Pardubický kraj",(IF(AND(I683&gt;=60200,I683&lt;=67201),"Jihomoravský kraj",(IF(AND(I683&gt;=67801,I683&lt;=68501),"Jihomoravský kraj",(IF(AND(I683&gt;=69002,I683&lt;=69801),"Jihomoravský kraj",(IF(AND(I683&gt;=68601,I683&lt;=68801),"Zlínský kraj",(IF(AND(I683&gt;=75501,I683&lt;=76901),"Zlínský kraj",(IF(AND(I683&gt;=70030,I683&lt;=74901),"Moravskoslezský kraj",(IF(AND(I683&gt;=75000,I683&lt;=75368),"Olomoucký kraj",(IF(AND(I683&gt;=77200,I683&lt;=79862),"Olomoucký kraj",(IF(AND(I683&gt;=50011,I683&lt;=50301),"Královéhradecký kraj",(IF(AND(I683&gt;=54301,I683&lt;=54303),"Královéhradecký kraj","0")))))))))))))))))))))))))))))))))))))))))))))))</f>
        <v>Praha</v>
      </c>
      <c r="AB683" t="s">
        <v>998</v>
      </c>
      <c r="AD683" t="s">
        <v>998</v>
      </c>
      <c r="AE683" t="s">
        <v>998</v>
      </c>
      <c r="AF683" t="s">
        <v>998</v>
      </c>
      <c r="AG683" s="107">
        <v>0</v>
      </c>
      <c r="AH683" s="107">
        <v>0</v>
      </c>
      <c r="AI683" s="107">
        <v>0</v>
      </c>
      <c r="AJ683" t="s">
        <v>1012</v>
      </c>
    </row>
    <row r="684" spans="1:37" x14ac:dyDescent="0.45">
      <c r="A684" t="s">
        <v>1102</v>
      </c>
      <c r="B684" t="s">
        <v>15802</v>
      </c>
      <c r="C684" t="s">
        <v>1002</v>
      </c>
      <c r="D684" t="s">
        <v>15803</v>
      </c>
      <c r="E684" t="s">
        <v>992</v>
      </c>
      <c r="F684" t="s">
        <v>15473</v>
      </c>
      <c r="G684">
        <v>545</v>
      </c>
      <c r="H684" t="s">
        <v>15474</v>
      </c>
      <c r="I684">
        <v>15531</v>
      </c>
      <c r="J684">
        <v>732630422</v>
      </c>
      <c r="K684" t="s">
        <v>15804</v>
      </c>
      <c r="L684" s="106">
        <v>38331</v>
      </c>
      <c r="M684">
        <v>10598366</v>
      </c>
      <c r="N684" t="s">
        <v>996</v>
      </c>
      <c r="O684" t="s">
        <v>12</v>
      </c>
      <c r="P684" t="s">
        <v>997</v>
      </c>
      <c r="R684" s="109" t="str">
        <f>IF(OR(P684="SB",Q684="SB"),"SB",0)</f>
        <v>SB</v>
      </c>
      <c r="V684" s="113" t="str">
        <f>IF(AND(I684&gt;=10000,I684&lt;=19900),"Praha",(IF(AND(I684&gt;=25001,I684&lt;=29501),"Středočeský kraj",(IF(AND(I684&gt;=30100,I684&lt;=34972),"Středočeský kraj",(IF(AND(I684&gt;=35002,I684&lt;=36271),"Karlovarský kraj",(IF(AND(I684&gt;=37001,I684&lt;=39201),"Jihočeský kraj",(IF(AND(I684&gt;=39701,I684&lt;=39901),"Jihočeský kraj",(IF(AND(I684&gt;=39301,I684&lt;=39601),"Kraj Vysočina",(IF(AND(I684&gt;=58001,I684&lt;=59501),"Kraj Vysočina",(IF(AND(I684&gt;=67401,I684&lt;=67602),"Kraj Vysočina",(IF(AND(I684&gt;=40001,I684&lt;=44101),"Ústecký kraj",(IF(AND(I684&gt;=46001,I684&lt;=47201),"Liberecký kraj",(IF(AND(I684&gt;=51202,I684&lt;=51401),"Liberecký kraj",(IF(AND(I684&gt;=53002,I684&lt;=53976),"Pardubický kraj",(IF(AND(I684&gt;=56002,I684&lt;=57201),"Pardubický kraj",(IF(AND(I684&gt;=60200,I684&lt;=67201),"Jihomoravský kraj",(IF(AND(I684&gt;=67801,I684&lt;=68501),"Jihomoravský kraj",(IF(AND(I684&gt;=69002,I684&lt;=69801),"Jihomoravský kraj",(IF(AND(I684&gt;=68601,I684&lt;=68801),"Zlínský kraj",(IF(AND(I684&gt;=75501,I684&lt;=76901),"Zlínský kraj",(IF(AND(I684&gt;=70030,I684&lt;=74901),"Moravskoslezský kraj",(IF(AND(I684&gt;=75000,I684&lt;=75368),"Olomoucký kraj",(IF(AND(I684&gt;=77200,I684&lt;=79862),"Olomoucký kraj",(IF(AND(I684&gt;=50011,I684&lt;=50301),"Královéhradecký kraj",(IF(AND(I684&gt;=54301,I684&lt;=54303),"Královéhradecký kraj","0")))))))))))))))))))))))))))))))))))))))))))))))</f>
        <v>Praha</v>
      </c>
      <c r="AD684" t="s">
        <v>998</v>
      </c>
      <c r="AE684" t="s">
        <v>998</v>
      </c>
      <c r="AF684" t="s">
        <v>998</v>
      </c>
      <c r="AG684" s="107">
        <v>300</v>
      </c>
      <c r="AH684" s="107">
        <v>0</v>
      </c>
      <c r="AI684" s="107">
        <v>0</v>
      </c>
      <c r="AJ684" t="s">
        <v>999</v>
      </c>
      <c r="AK684" s="106">
        <v>44924</v>
      </c>
    </row>
    <row r="685" spans="1:37" x14ac:dyDescent="0.45">
      <c r="A685" t="s">
        <v>1084</v>
      </c>
      <c r="B685" t="s">
        <v>16766</v>
      </c>
      <c r="C685" t="s">
        <v>990</v>
      </c>
      <c r="D685" t="s">
        <v>16770</v>
      </c>
      <c r="E685" t="s">
        <v>992</v>
      </c>
      <c r="F685" t="s">
        <v>6562</v>
      </c>
      <c r="G685">
        <v>390</v>
      </c>
      <c r="H685" t="s">
        <v>1131</v>
      </c>
      <c r="I685">
        <v>15531</v>
      </c>
      <c r="K685" t="s">
        <v>16771</v>
      </c>
      <c r="L685" s="106">
        <v>41369</v>
      </c>
      <c r="M685">
        <v>14108352</v>
      </c>
      <c r="N685" t="s">
        <v>6013</v>
      </c>
      <c r="O685" t="s">
        <v>12</v>
      </c>
      <c r="P685" t="s">
        <v>997</v>
      </c>
      <c r="Q685" t="s">
        <v>997</v>
      </c>
      <c r="R685" s="109" t="str">
        <f>IF(OR(P685="SB",Q685="SB"),"SB",0)</f>
        <v>SB</v>
      </c>
      <c r="V685" s="113" t="str">
        <f>IF(AND(I685&gt;=10000,I685&lt;=19900),"Praha",(IF(AND(I685&gt;=25001,I685&lt;=29501),"Středočeský kraj",(IF(AND(I685&gt;=30100,I685&lt;=34972),"Středočeský kraj",(IF(AND(I685&gt;=35002,I685&lt;=36271),"Karlovarský kraj",(IF(AND(I685&gt;=37001,I685&lt;=39201),"Jihočeský kraj",(IF(AND(I685&gt;=39701,I685&lt;=39901),"Jihočeský kraj",(IF(AND(I685&gt;=39301,I685&lt;=39601),"Kraj Vysočina",(IF(AND(I685&gt;=58001,I685&lt;=59501),"Kraj Vysočina",(IF(AND(I685&gt;=67401,I685&lt;=67602),"Kraj Vysočina",(IF(AND(I685&gt;=40001,I685&lt;=44101),"Ústecký kraj",(IF(AND(I685&gt;=46001,I685&lt;=47201),"Liberecký kraj",(IF(AND(I685&gt;=51202,I685&lt;=51401),"Liberecký kraj",(IF(AND(I685&gt;=53002,I685&lt;=53976),"Pardubický kraj",(IF(AND(I685&gt;=56002,I685&lt;=57201),"Pardubický kraj",(IF(AND(I685&gt;=60200,I685&lt;=67201),"Jihomoravský kraj",(IF(AND(I685&gt;=67801,I685&lt;=68501),"Jihomoravský kraj",(IF(AND(I685&gt;=69002,I685&lt;=69801),"Jihomoravský kraj",(IF(AND(I685&gt;=68601,I685&lt;=68801),"Zlínský kraj",(IF(AND(I685&gt;=75501,I685&lt;=76901),"Zlínský kraj",(IF(AND(I685&gt;=70030,I685&lt;=74901),"Moravskoslezský kraj",(IF(AND(I685&gt;=75000,I685&lt;=75368),"Olomoucký kraj",(IF(AND(I685&gt;=77200,I685&lt;=79862),"Olomoucký kraj",(IF(AND(I685&gt;=50011,I685&lt;=50301),"Královéhradecký kraj",(IF(AND(I685&gt;=54301,I685&lt;=54303),"Královéhradecký kraj","0")))))))))))))))))))))))))))))))))))))))))))))))</f>
        <v>Praha</v>
      </c>
      <c r="AD685" t="s">
        <v>998</v>
      </c>
      <c r="AE685" t="s">
        <v>998</v>
      </c>
      <c r="AF685" t="s">
        <v>998</v>
      </c>
      <c r="AG685" s="107">
        <v>300</v>
      </c>
      <c r="AH685" s="107">
        <v>0</v>
      </c>
      <c r="AI685" s="107">
        <v>0</v>
      </c>
      <c r="AJ685" t="s">
        <v>999</v>
      </c>
      <c r="AK685" s="106">
        <v>44977</v>
      </c>
    </row>
    <row r="686" spans="1:37" x14ac:dyDescent="0.45">
      <c r="A686" t="s">
        <v>1007</v>
      </c>
      <c r="B686" t="s">
        <v>11560</v>
      </c>
      <c r="C686" t="s">
        <v>990</v>
      </c>
      <c r="D686" t="s">
        <v>11561</v>
      </c>
      <c r="E686" t="s">
        <v>992</v>
      </c>
      <c r="F686" t="s">
        <v>11562</v>
      </c>
      <c r="G686">
        <v>1256</v>
      </c>
      <c r="H686" t="s">
        <v>11563</v>
      </c>
      <c r="I686">
        <v>15600</v>
      </c>
      <c r="K686" t="s">
        <v>11564</v>
      </c>
      <c r="L686" s="106">
        <v>34070</v>
      </c>
      <c r="M686">
        <v>10897652</v>
      </c>
      <c r="N686" t="s">
        <v>996</v>
      </c>
      <c r="O686" t="s">
        <v>12</v>
      </c>
      <c r="P686" t="s">
        <v>997</v>
      </c>
      <c r="R686" s="109" t="str">
        <f>IF(OR(P686="SB",Q686="SB"),"SB",0)</f>
        <v>SB</v>
      </c>
      <c r="T686" s="110">
        <v>11718</v>
      </c>
      <c r="U686" t="s">
        <v>19633</v>
      </c>
      <c r="V686" s="113" t="str">
        <f>IF(AND(I686&gt;=10000,I686&lt;=19900),"Praha",(IF(AND(I686&gt;=25001,I686&lt;=29501),"Středočeský kraj",(IF(AND(I686&gt;=30100,I686&lt;=34972),"Středočeský kraj",(IF(AND(I686&gt;=35002,I686&lt;=36271),"Karlovarský kraj",(IF(AND(I686&gt;=37001,I686&lt;=39201),"Jihočeský kraj",(IF(AND(I686&gt;=39701,I686&lt;=39901),"Jihočeský kraj",(IF(AND(I686&gt;=39301,I686&lt;=39601),"Kraj Vysočina",(IF(AND(I686&gt;=58001,I686&lt;=59501),"Kraj Vysočina",(IF(AND(I686&gt;=67401,I686&lt;=67602),"Kraj Vysočina",(IF(AND(I686&gt;=40001,I686&lt;=44101),"Ústecký kraj",(IF(AND(I686&gt;=46001,I686&lt;=47201),"Liberecký kraj",(IF(AND(I686&gt;=51202,I686&lt;=51401),"Liberecký kraj",(IF(AND(I686&gt;=53002,I686&lt;=53976),"Pardubický kraj",(IF(AND(I686&gt;=56002,I686&lt;=57201),"Pardubický kraj",(IF(AND(I686&gt;=60200,I686&lt;=67201),"Jihomoravský kraj",(IF(AND(I686&gt;=67801,I686&lt;=68501),"Jihomoravský kraj",(IF(AND(I686&gt;=69002,I686&lt;=69801),"Jihomoravský kraj",(IF(AND(I686&gt;=68601,I686&lt;=68801),"Zlínský kraj",(IF(AND(I686&gt;=75501,I686&lt;=76901),"Zlínský kraj",(IF(AND(I686&gt;=70030,I686&lt;=74901),"Moravskoslezský kraj",(IF(AND(I686&gt;=75000,I686&lt;=75368),"Olomoucký kraj",(IF(AND(I686&gt;=77200,I686&lt;=79862),"Olomoucký kraj",(IF(AND(I686&gt;=50011,I686&lt;=50301),"Královéhradecký kraj",(IF(AND(I686&gt;=54301,I686&lt;=54303),"Královéhradecký kraj","0")))))))))))))))))))))))))))))))))))))))))))))))</f>
        <v>Praha</v>
      </c>
      <c r="AD686" t="s">
        <v>998</v>
      </c>
      <c r="AE686" t="s">
        <v>998</v>
      </c>
      <c r="AF686" t="s">
        <v>998</v>
      </c>
      <c r="AG686" s="107">
        <v>0</v>
      </c>
      <c r="AH686" s="107">
        <v>0</v>
      </c>
      <c r="AI686" s="107">
        <v>0</v>
      </c>
      <c r="AJ686" t="s">
        <v>1012</v>
      </c>
    </row>
    <row r="687" spans="1:37" x14ac:dyDescent="0.45">
      <c r="A687" t="s">
        <v>1007</v>
      </c>
      <c r="B687" t="s">
        <v>10029</v>
      </c>
      <c r="C687" t="s">
        <v>990</v>
      </c>
      <c r="D687" t="s">
        <v>10030</v>
      </c>
      <c r="E687" t="s">
        <v>992</v>
      </c>
      <c r="F687" t="s">
        <v>10031</v>
      </c>
      <c r="G687">
        <v>20</v>
      </c>
      <c r="H687" t="s">
        <v>1131</v>
      </c>
      <c r="I687">
        <v>15800</v>
      </c>
      <c r="K687" t="s">
        <v>10032</v>
      </c>
      <c r="L687" s="106">
        <v>32182</v>
      </c>
      <c r="M687">
        <v>10880272</v>
      </c>
      <c r="N687" t="s">
        <v>996</v>
      </c>
      <c r="O687" t="s">
        <v>12</v>
      </c>
      <c r="P687" t="s">
        <v>997</v>
      </c>
      <c r="R687" s="109" t="str">
        <f>IF(OR(P687="SB",Q687="SB"),"SB",0)</f>
        <v>SB</v>
      </c>
      <c r="T687" s="110">
        <v>11668</v>
      </c>
      <c r="U687" t="s">
        <v>19633</v>
      </c>
      <c r="V687" s="113" t="str">
        <f>IF(AND(I687&gt;=10000,I687&lt;=19900),"Praha",(IF(AND(I687&gt;=25001,I687&lt;=29501),"Středočeský kraj",(IF(AND(I687&gt;=30100,I687&lt;=34972),"Středočeský kraj",(IF(AND(I687&gt;=35002,I687&lt;=36271),"Karlovarský kraj",(IF(AND(I687&gt;=37001,I687&lt;=39201),"Jihočeský kraj",(IF(AND(I687&gt;=39701,I687&lt;=39901),"Jihočeský kraj",(IF(AND(I687&gt;=39301,I687&lt;=39601),"Kraj Vysočina",(IF(AND(I687&gt;=58001,I687&lt;=59501),"Kraj Vysočina",(IF(AND(I687&gt;=67401,I687&lt;=67602),"Kraj Vysočina",(IF(AND(I687&gt;=40001,I687&lt;=44101),"Ústecký kraj",(IF(AND(I687&gt;=46001,I687&lt;=47201),"Liberecký kraj",(IF(AND(I687&gt;=51202,I687&lt;=51401),"Liberecký kraj",(IF(AND(I687&gt;=53002,I687&lt;=53976),"Pardubický kraj",(IF(AND(I687&gt;=56002,I687&lt;=57201),"Pardubický kraj",(IF(AND(I687&gt;=60200,I687&lt;=67201),"Jihomoravský kraj",(IF(AND(I687&gt;=67801,I687&lt;=68501),"Jihomoravský kraj",(IF(AND(I687&gt;=69002,I687&lt;=69801),"Jihomoravský kraj",(IF(AND(I687&gt;=68601,I687&lt;=68801),"Zlínský kraj",(IF(AND(I687&gt;=75501,I687&lt;=76901),"Zlínský kraj",(IF(AND(I687&gt;=70030,I687&lt;=74901),"Moravskoslezský kraj",(IF(AND(I687&gt;=75000,I687&lt;=75368),"Olomoucký kraj",(IF(AND(I687&gt;=77200,I687&lt;=79862),"Olomoucký kraj",(IF(AND(I687&gt;=50011,I687&lt;=50301),"Královéhradecký kraj",(IF(AND(I687&gt;=54301,I687&lt;=54303),"Královéhradecký kraj","0")))))))))))))))))))))))))))))))))))))))))))))))</f>
        <v>Praha</v>
      </c>
      <c r="AD687" t="s">
        <v>998</v>
      </c>
      <c r="AE687" t="s">
        <v>998</v>
      </c>
      <c r="AF687" t="s">
        <v>998</v>
      </c>
      <c r="AG687" s="107">
        <v>0</v>
      </c>
      <c r="AH687" s="107">
        <v>0</v>
      </c>
      <c r="AI687" s="107">
        <v>0</v>
      </c>
      <c r="AJ687" t="s">
        <v>1012</v>
      </c>
    </row>
    <row r="688" spans="1:37" x14ac:dyDescent="0.45">
      <c r="A688" t="s">
        <v>1184</v>
      </c>
      <c r="B688" t="s">
        <v>14704</v>
      </c>
      <c r="C688" t="s">
        <v>990</v>
      </c>
      <c r="D688" t="s">
        <v>14709</v>
      </c>
      <c r="E688" t="s">
        <v>992</v>
      </c>
      <c r="F688" t="s">
        <v>13562</v>
      </c>
      <c r="G688">
        <v>4</v>
      </c>
      <c r="H688" t="s">
        <v>12</v>
      </c>
      <c r="I688">
        <v>15800</v>
      </c>
      <c r="K688" t="s">
        <v>14710</v>
      </c>
      <c r="L688" s="106">
        <v>33537</v>
      </c>
      <c r="M688">
        <v>10893814</v>
      </c>
      <c r="N688" t="s">
        <v>996</v>
      </c>
      <c r="O688" t="s">
        <v>12</v>
      </c>
      <c r="P688" t="s">
        <v>997</v>
      </c>
      <c r="R688" s="109" t="str">
        <f>IF(OR(P688="SB",Q688="SB"),"SB",0)</f>
        <v>SB</v>
      </c>
      <c r="T688" s="110">
        <v>11808</v>
      </c>
      <c r="U688" t="s">
        <v>19633</v>
      </c>
      <c r="V688" s="113" t="str">
        <f>IF(AND(I688&gt;=10000,I688&lt;=19900),"Praha",(IF(AND(I688&gt;=25001,I688&lt;=29501),"Středočeský kraj",(IF(AND(I688&gt;=30100,I688&lt;=34972),"Středočeský kraj",(IF(AND(I688&gt;=35002,I688&lt;=36271),"Karlovarský kraj",(IF(AND(I688&gt;=37001,I688&lt;=39201),"Jihočeský kraj",(IF(AND(I688&gt;=39701,I688&lt;=39901),"Jihočeský kraj",(IF(AND(I688&gt;=39301,I688&lt;=39601),"Kraj Vysočina",(IF(AND(I688&gt;=58001,I688&lt;=59501),"Kraj Vysočina",(IF(AND(I688&gt;=67401,I688&lt;=67602),"Kraj Vysočina",(IF(AND(I688&gt;=40001,I688&lt;=44101),"Ústecký kraj",(IF(AND(I688&gt;=46001,I688&lt;=47201),"Liberecký kraj",(IF(AND(I688&gt;=51202,I688&lt;=51401),"Liberecký kraj",(IF(AND(I688&gt;=53002,I688&lt;=53976),"Pardubický kraj",(IF(AND(I688&gt;=56002,I688&lt;=57201),"Pardubický kraj",(IF(AND(I688&gt;=60200,I688&lt;=67201),"Jihomoravský kraj",(IF(AND(I688&gt;=67801,I688&lt;=68501),"Jihomoravský kraj",(IF(AND(I688&gt;=69002,I688&lt;=69801),"Jihomoravský kraj",(IF(AND(I688&gt;=68601,I688&lt;=68801),"Zlínský kraj",(IF(AND(I688&gt;=75501,I688&lt;=76901),"Zlínský kraj",(IF(AND(I688&gt;=70030,I688&lt;=74901),"Moravskoslezský kraj",(IF(AND(I688&gt;=75000,I688&lt;=75368),"Olomoucký kraj",(IF(AND(I688&gt;=77200,I688&lt;=79862),"Olomoucký kraj",(IF(AND(I688&gt;=50011,I688&lt;=50301),"Královéhradecký kraj",(IF(AND(I688&gt;=54301,I688&lt;=54303),"Královéhradecký kraj","0")))))))))))))))))))))))))))))))))))))))))))))))</f>
        <v>Praha</v>
      </c>
      <c r="AD688" t="s">
        <v>998</v>
      </c>
      <c r="AE688" t="s">
        <v>998</v>
      </c>
      <c r="AF688" t="s">
        <v>998</v>
      </c>
      <c r="AG688" s="107">
        <v>0</v>
      </c>
      <c r="AH688" s="107">
        <v>0</v>
      </c>
      <c r="AI688" s="107">
        <v>0</v>
      </c>
      <c r="AJ688" t="s">
        <v>1012</v>
      </c>
    </row>
    <row r="689" spans="1:37" x14ac:dyDescent="0.45">
      <c r="A689" t="s">
        <v>1079</v>
      </c>
      <c r="B689" t="s">
        <v>1479</v>
      </c>
      <c r="C689" t="s">
        <v>990</v>
      </c>
      <c r="D689" t="s">
        <v>16743</v>
      </c>
      <c r="E689" t="s">
        <v>992</v>
      </c>
      <c r="F689" t="s">
        <v>16744</v>
      </c>
      <c r="G689">
        <v>2159</v>
      </c>
      <c r="H689" t="s">
        <v>5644</v>
      </c>
      <c r="I689">
        <v>15800</v>
      </c>
      <c r="K689" t="s">
        <v>16745</v>
      </c>
      <c r="L689" s="106">
        <v>33089</v>
      </c>
      <c r="M689">
        <v>10889164</v>
      </c>
      <c r="N689" t="s">
        <v>996</v>
      </c>
      <c r="O689" t="s">
        <v>12</v>
      </c>
      <c r="P689" t="s">
        <v>997</v>
      </c>
      <c r="R689" s="109" t="str">
        <f>IF(OR(P689="SB",Q689="SB"),"SB",0)</f>
        <v>SB</v>
      </c>
      <c r="T689" s="110">
        <v>11872</v>
      </c>
      <c r="U689" t="s">
        <v>19633</v>
      </c>
      <c r="V689" s="113" t="str">
        <f>IF(AND(I689&gt;=10000,I689&lt;=19900),"Praha",(IF(AND(I689&gt;=25001,I689&lt;=29501),"Středočeský kraj",(IF(AND(I689&gt;=30100,I689&lt;=34972),"Středočeský kraj",(IF(AND(I689&gt;=35002,I689&lt;=36271),"Karlovarský kraj",(IF(AND(I689&gt;=37001,I689&lt;=39201),"Jihočeský kraj",(IF(AND(I689&gt;=39701,I689&lt;=39901),"Jihočeský kraj",(IF(AND(I689&gt;=39301,I689&lt;=39601),"Kraj Vysočina",(IF(AND(I689&gt;=58001,I689&lt;=59501),"Kraj Vysočina",(IF(AND(I689&gt;=67401,I689&lt;=67602),"Kraj Vysočina",(IF(AND(I689&gt;=40001,I689&lt;=44101),"Ústecký kraj",(IF(AND(I689&gt;=46001,I689&lt;=47201),"Liberecký kraj",(IF(AND(I689&gt;=51202,I689&lt;=51401),"Liberecký kraj",(IF(AND(I689&gt;=53002,I689&lt;=53976),"Pardubický kraj",(IF(AND(I689&gt;=56002,I689&lt;=57201),"Pardubický kraj",(IF(AND(I689&gt;=60200,I689&lt;=67201),"Jihomoravský kraj",(IF(AND(I689&gt;=67801,I689&lt;=68501),"Jihomoravský kraj",(IF(AND(I689&gt;=69002,I689&lt;=69801),"Jihomoravský kraj",(IF(AND(I689&gt;=68601,I689&lt;=68801),"Zlínský kraj",(IF(AND(I689&gt;=75501,I689&lt;=76901),"Zlínský kraj",(IF(AND(I689&gt;=70030,I689&lt;=74901),"Moravskoslezský kraj",(IF(AND(I689&gt;=75000,I689&lt;=75368),"Olomoucký kraj",(IF(AND(I689&gt;=77200,I689&lt;=79862),"Olomoucký kraj",(IF(AND(I689&gt;=50011,I689&lt;=50301),"Královéhradecký kraj",(IF(AND(I689&gt;=54301,I689&lt;=54303),"Královéhradecký kraj","0")))))))))))))))))))))))))))))))))))))))))))))))</f>
        <v>Praha</v>
      </c>
      <c r="AD689" t="s">
        <v>998</v>
      </c>
      <c r="AE689" t="s">
        <v>998</v>
      </c>
      <c r="AF689" t="s">
        <v>998</v>
      </c>
      <c r="AG689" s="107">
        <v>0</v>
      </c>
      <c r="AH689" s="107">
        <v>0</v>
      </c>
      <c r="AI689" s="107">
        <v>0</v>
      </c>
      <c r="AJ689" t="s">
        <v>1012</v>
      </c>
    </row>
    <row r="690" spans="1:37" x14ac:dyDescent="0.45">
      <c r="A690" t="s">
        <v>1111</v>
      </c>
      <c r="B690" t="s">
        <v>5141</v>
      </c>
      <c r="C690" t="s">
        <v>1002</v>
      </c>
      <c r="D690" t="s">
        <v>5174</v>
      </c>
      <c r="E690" t="s">
        <v>992</v>
      </c>
      <c r="F690" t="s">
        <v>5175</v>
      </c>
      <c r="G690">
        <v>14</v>
      </c>
      <c r="H690" t="s">
        <v>1131</v>
      </c>
      <c r="I690">
        <v>15800</v>
      </c>
      <c r="K690" t="s">
        <v>5176</v>
      </c>
      <c r="L690" s="106">
        <v>35736</v>
      </c>
      <c r="M690">
        <v>11737209</v>
      </c>
      <c r="N690" t="s">
        <v>1359</v>
      </c>
      <c r="O690" t="s">
        <v>12</v>
      </c>
      <c r="P690" t="s">
        <v>997</v>
      </c>
      <c r="R690" s="109" t="str">
        <f>IF(OR(P690="SB",Q690="SB"),"SB",0)</f>
        <v>SB</v>
      </c>
      <c r="T690" s="110">
        <v>16005</v>
      </c>
      <c r="U690" t="s">
        <v>19633</v>
      </c>
      <c r="V690" s="113" t="str">
        <f>IF(AND(I690&gt;=10000,I690&lt;=19900),"Praha",(IF(AND(I690&gt;=25001,I690&lt;=29501),"Středočeský kraj",(IF(AND(I690&gt;=30100,I690&lt;=34972),"Středočeský kraj",(IF(AND(I690&gt;=35002,I690&lt;=36271),"Karlovarský kraj",(IF(AND(I690&gt;=37001,I690&lt;=39201),"Jihočeský kraj",(IF(AND(I690&gt;=39701,I690&lt;=39901),"Jihočeský kraj",(IF(AND(I690&gt;=39301,I690&lt;=39601),"Kraj Vysočina",(IF(AND(I690&gt;=58001,I690&lt;=59501),"Kraj Vysočina",(IF(AND(I690&gt;=67401,I690&lt;=67602),"Kraj Vysočina",(IF(AND(I690&gt;=40001,I690&lt;=44101),"Ústecký kraj",(IF(AND(I690&gt;=46001,I690&lt;=47201),"Liberecký kraj",(IF(AND(I690&gt;=51202,I690&lt;=51401),"Liberecký kraj",(IF(AND(I690&gt;=53002,I690&lt;=53976),"Pardubický kraj",(IF(AND(I690&gt;=56002,I690&lt;=57201),"Pardubický kraj",(IF(AND(I690&gt;=60200,I690&lt;=67201),"Jihomoravský kraj",(IF(AND(I690&gt;=67801,I690&lt;=68501),"Jihomoravský kraj",(IF(AND(I690&gt;=69002,I690&lt;=69801),"Jihomoravský kraj",(IF(AND(I690&gt;=68601,I690&lt;=68801),"Zlínský kraj",(IF(AND(I690&gt;=75501,I690&lt;=76901),"Zlínský kraj",(IF(AND(I690&gt;=70030,I690&lt;=74901),"Moravskoslezský kraj",(IF(AND(I690&gt;=75000,I690&lt;=75368),"Olomoucký kraj",(IF(AND(I690&gt;=77200,I690&lt;=79862),"Olomoucký kraj",(IF(AND(I690&gt;=50011,I690&lt;=50301),"Královéhradecký kraj",(IF(AND(I690&gt;=54301,I690&lt;=54303),"Královéhradecký kraj","0")))))))))))))))))))))))))))))))))))))))))))))))</f>
        <v>Praha</v>
      </c>
      <c r="AB690" t="s">
        <v>5177</v>
      </c>
      <c r="AD690" t="s">
        <v>998</v>
      </c>
      <c r="AE690" t="s">
        <v>998</v>
      </c>
      <c r="AF690" t="s">
        <v>998</v>
      </c>
      <c r="AG690" s="107">
        <v>0</v>
      </c>
      <c r="AH690" s="107">
        <v>0</v>
      </c>
      <c r="AI690" s="107">
        <v>0</v>
      </c>
      <c r="AJ690" t="s">
        <v>1012</v>
      </c>
    </row>
    <row r="691" spans="1:37" x14ac:dyDescent="0.45">
      <c r="A691" t="s">
        <v>1403</v>
      </c>
      <c r="B691" t="s">
        <v>17021</v>
      </c>
      <c r="C691" t="s">
        <v>990</v>
      </c>
      <c r="D691" t="s">
        <v>17022</v>
      </c>
      <c r="E691" t="s">
        <v>992</v>
      </c>
      <c r="F691" t="s">
        <v>4475</v>
      </c>
      <c r="G691">
        <v>18</v>
      </c>
      <c r="H691" t="s">
        <v>1062</v>
      </c>
      <c r="I691">
        <v>15800</v>
      </c>
      <c r="K691" t="s">
        <v>17023</v>
      </c>
      <c r="L691" s="106">
        <v>34675</v>
      </c>
      <c r="M691">
        <v>10898864</v>
      </c>
      <c r="N691" t="s">
        <v>996</v>
      </c>
      <c r="O691" t="s">
        <v>12</v>
      </c>
      <c r="P691" t="s">
        <v>997</v>
      </c>
      <c r="R691" s="109" t="str">
        <f>IF(OR(P691="SB",Q691="SB"),"SB",0)</f>
        <v>SB</v>
      </c>
      <c r="T691" s="110">
        <v>51882</v>
      </c>
      <c r="U691" t="s">
        <v>19633</v>
      </c>
      <c r="V691" s="113" t="str">
        <f>IF(AND(I691&gt;=10000,I691&lt;=19900),"Praha",(IF(AND(I691&gt;=25001,I691&lt;=29501),"Středočeský kraj",(IF(AND(I691&gt;=30100,I691&lt;=34972),"Středočeský kraj",(IF(AND(I691&gt;=35002,I691&lt;=36271),"Karlovarský kraj",(IF(AND(I691&gt;=37001,I691&lt;=39201),"Jihočeský kraj",(IF(AND(I691&gt;=39701,I691&lt;=39901),"Jihočeský kraj",(IF(AND(I691&gt;=39301,I691&lt;=39601),"Kraj Vysočina",(IF(AND(I691&gt;=58001,I691&lt;=59501),"Kraj Vysočina",(IF(AND(I691&gt;=67401,I691&lt;=67602),"Kraj Vysočina",(IF(AND(I691&gt;=40001,I691&lt;=44101),"Ústecký kraj",(IF(AND(I691&gt;=46001,I691&lt;=47201),"Liberecký kraj",(IF(AND(I691&gt;=51202,I691&lt;=51401),"Liberecký kraj",(IF(AND(I691&gt;=53002,I691&lt;=53976),"Pardubický kraj",(IF(AND(I691&gt;=56002,I691&lt;=57201),"Pardubický kraj",(IF(AND(I691&gt;=60200,I691&lt;=67201),"Jihomoravský kraj",(IF(AND(I691&gt;=67801,I691&lt;=68501),"Jihomoravský kraj",(IF(AND(I691&gt;=69002,I691&lt;=69801),"Jihomoravský kraj",(IF(AND(I691&gt;=68601,I691&lt;=68801),"Zlínský kraj",(IF(AND(I691&gt;=75501,I691&lt;=76901),"Zlínský kraj",(IF(AND(I691&gt;=70030,I691&lt;=74901),"Moravskoslezský kraj",(IF(AND(I691&gt;=75000,I691&lt;=75368),"Olomoucký kraj",(IF(AND(I691&gt;=77200,I691&lt;=79862),"Olomoucký kraj",(IF(AND(I691&gt;=50011,I691&lt;=50301),"Královéhradecký kraj",(IF(AND(I691&gt;=54301,I691&lt;=54303),"Královéhradecký kraj","0")))))))))))))))))))))))))))))))))))))))))))))))</f>
        <v>Praha</v>
      </c>
      <c r="AD691" t="s">
        <v>998</v>
      </c>
      <c r="AE691" t="s">
        <v>998</v>
      </c>
      <c r="AF691" t="s">
        <v>998</v>
      </c>
      <c r="AG691" s="107">
        <v>0</v>
      </c>
      <c r="AH691" s="107">
        <v>0</v>
      </c>
      <c r="AI691" s="107">
        <v>0</v>
      </c>
      <c r="AJ691" t="s">
        <v>1012</v>
      </c>
    </row>
    <row r="692" spans="1:37" x14ac:dyDescent="0.45">
      <c r="A692" t="s">
        <v>1084</v>
      </c>
      <c r="B692" t="s">
        <v>18300</v>
      </c>
      <c r="C692" t="s">
        <v>990</v>
      </c>
      <c r="D692" t="s">
        <v>18301</v>
      </c>
      <c r="E692" t="s">
        <v>992</v>
      </c>
      <c r="F692" t="s">
        <v>16744</v>
      </c>
      <c r="G692">
        <v>2347</v>
      </c>
      <c r="H692" t="s">
        <v>1131</v>
      </c>
      <c r="I692">
        <v>15800</v>
      </c>
      <c r="J692">
        <v>604844555</v>
      </c>
      <c r="K692" t="s">
        <v>18302</v>
      </c>
      <c r="L692" s="106">
        <v>38520</v>
      </c>
      <c r="M692">
        <v>14499887</v>
      </c>
      <c r="N692" t="s">
        <v>8212</v>
      </c>
      <c r="O692" t="s">
        <v>1106</v>
      </c>
      <c r="P692" t="s">
        <v>997</v>
      </c>
      <c r="R692" s="109" t="str">
        <f>IF(OR(P692="SB",Q692="SB"),"SB",0)</f>
        <v>SB</v>
      </c>
      <c r="T692" s="110">
        <v>2018458</v>
      </c>
      <c r="U692" t="s">
        <v>19633</v>
      </c>
      <c r="V692" s="113" t="str">
        <f>IF(AND(I692&gt;=10000,I692&lt;=19900),"Praha",(IF(AND(I692&gt;=25001,I692&lt;=29501),"Středočeský kraj",(IF(AND(I692&gt;=30100,I692&lt;=34972),"Středočeský kraj",(IF(AND(I692&gt;=35002,I692&lt;=36271),"Karlovarský kraj",(IF(AND(I692&gt;=37001,I692&lt;=39201),"Jihočeský kraj",(IF(AND(I692&gt;=39701,I692&lt;=39901),"Jihočeský kraj",(IF(AND(I692&gt;=39301,I692&lt;=39601),"Kraj Vysočina",(IF(AND(I692&gt;=58001,I692&lt;=59501),"Kraj Vysočina",(IF(AND(I692&gt;=67401,I692&lt;=67602),"Kraj Vysočina",(IF(AND(I692&gt;=40001,I692&lt;=44101),"Ústecký kraj",(IF(AND(I692&gt;=46001,I692&lt;=47201),"Liberecký kraj",(IF(AND(I692&gt;=51202,I692&lt;=51401),"Liberecký kraj",(IF(AND(I692&gt;=53002,I692&lt;=53976),"Pardubický kraj",(IF(AND(I692&gt;=56002,I692&lt;=57201),"Pardubický kraj",(IF(AND(I692&gt;=60200,I692&lt;=67201),"Jihomoravský kraj",(IF(AND(I692&gt;=67801,I692&lt;=68501),"Jihomoravský kraj",(IF(AND(I692&gt;=69002,I692&lt;=69801),"Jihomoravský kraj",(IF(AND(I692&gt;=68601,I692&lt;=68801),"Zlínský kraj",(IF(AND(I692&gt;=75501,I692&lt;=76901),"Zlínský kraj",(IF(AND(I692&gt;=70030,I692&lt;=74901),"Moravskoslezský kraj",(IF(AND(I692&gt;=75000,I692&lt;=75368),"Olomoucký kraj",(IF(AND(I692&gt;=77200,I692&lt;=79862),"Olomoucký kraj",(IF(AND(I692&gt;=50011,I692&lt;=50301),"Královéhradecký kraj",(IF(AND(I692&gt;=54301,I692&lt;=54303),"Královéhradecký kraj","0")))))))))))))))))))))))))))))))))))))))))))))))</f>
        <v>Praha</v>
      </c>
      <c r="AD692" t="s">
        <v>998</v>
      </c>
      <c r="AE692" t="s">
        <v>998</v>
      </c>
      <c r="AF692" t="s">
        <v>998</v>
      </c>
      <c r="AG692" s="107">
        <v>0</v>
      </c>
      <c r="AH692" s="107">
        <v>0</v>
      </c>
      <c r="AI692" s="107">
        <v>0</v>
      </c>
      <c r="AJ692" t="s">
        <v>1012</v>
      </c>
    </row>
    <row r="693" spans="1:37" x14ac:dyDescent="0.45">
      <c r="A693" t="s">
        <v>1914</v>
      </c>
      <c r="B693" t="s">
        <v>4214</v>
      </c>
      <c r="C693" t="s">
        <v>1002</v>
      </c>
      <c r="D693" t="s">
        <v>4215</v>
      </c>
      <c r="E693" t="s">
        <v>992</v>
      </c>
      <c r="F693" t="s">
        <v>4216</v>
      </c>
      <c r="G693" t="s">
        <v>4217</v>
      </c>
      <c r="H693" t="s">
        <v>12</v>
      </c>
      <c r="I693">
        <v>15800</v>
      </c>
      <c r="K693" t="s">
        <v>4218</v>
      </c>
      <c r="L693" s="106">
        <v>39496</v>
      </c>
      <c r="M693">
        <v>15660352</v>
      </c>
      <c r="N693" t="s">
        <v>2063</v>
      </c>
      <c r="O693" t="s">
        <v>1173</v>
      </c>
      <c r="P693" t="s">
        <v>997</v>
      </c>
      <c r="R693" s="109" t="str">
        <f>IF(OR(P693="SB",Q693="SB"),"SB",0)</f>
        <v>SB</v>
      </c>
      <c r="T693" s="110">
        <v>2021102</v>
      </c>
      <c r="U693" t="s">
        <v>19633</v>
      </c>
      <c r="V693" s="113" t="str">
        <f>IF(AND(I693&gt;=10000,I693&lt;=19900),"Praha",(IF(AND(I693&gt;=25001,I693&lt;=29501),"Středočeský kraj",(IF(AND(I693&gt;=30100,I693&lt;=34972),"Středočeský kraj",(IF(AND(I693&gt;=35002,I693&lt;=36271),"Karlovarský kraj",(IF(AND(I693&gt;=37001,I693&lt;=39201),"Jihočeský kraj",(IF(AND(I693&gt;=39701,I693&lt;=39901),"Jihočeský kraj",(IF(AND(I693&gt;=39301,I693&lt;=39601),"Kraj Vysočina",(IF(AND(I693&gt;=58001,I693&lt;=59501),"Kraj Vysočina",(IF(AND(I693&gt;=67401,I693&lt;=67602),"Kraj Vysočina",(IF(AND(I693&gt;=40001,I693&lt;=44101),"Ústecký kraj",(IF(AND(I693&gt;=46001,I693&lt;=47201),"Liberecký kraj",(IF(AND(I693&gt;=51202,I693&lt;=51401),"Liberecký kraj",(IF(AND(I693&gt;=53002,I693&lt;=53976),"Pardubický kraj",(IF(AND(I693&gt;=56002,I693&lt;=57201),"Pardubický kraj",(IF(AND(I693&gt;=60200,I693&lt;=67201),"Jihomoravský kraj",(IF(AND(I693&gt;=67801,I693&lt;=68501),"Jihomoravský kraj",(IF(AND(I693&gt;=69002,I693&lt;=69801),"Jihomoravský kraj",(IF(AND(I693&gt;=68601,I693&lt;=68801),"Zlínský kraj",(IF(AND(I693&gt;=75501,I693&lt;=76901),"Zlínský kraj",(IF(AND(I693&gt;=70030,I693&lt;=74901),"Moravskoslezský kraj",(IF(AND(I693&gt;=75000,I693&lt;=75368),"Olomoucký kraj",(IF(AND(I693&gt;=77200,I693&lt;=79862),"Olomoucký kraj",(IF(AND(I693&gt;=50011,I693&lt;=50301),"Královéhradecký kraj",(IF(AND(I693&gt;=54301,I693&lt;=54303),"Královéhradecký kraj","0")))))))))))))))))))))))))))))))))))))))))))))))</f>
        <v>Praha</v>
      </c>
      <c r="AD693" t="s">
        <v>998</v>
      </c>
      <c r="AE693" t="s">
        <v>998</v>
      </c>
      <c r="AF693" t="s">
        <v>998</v>
      </c>
      <c r="AG693" s="107">
        <v>300</v>
      </c>
      <c r="AH693" s="107">
        <v>0</v>
      </c>
      <c r="AI693" s="107">
        <v>0</v>
      </c>
      <c r="AJ693" t="s">
        <v>999</v>
      </c>
      <c r="AK693" s="106">
        <v>44910</v>
      </c>
    </row>
    <row r="694" spans="1:37" x14ac:dyDescent="0.45">
      <c r="A694" t="s">
        <v>1051</v>
      </c>
      <c r="B694" t="s">
        <v>4025</v>
      </c>
      <c r="C694" t="s">
        <v>1002</v>
      </c>
      <c r="D694" t="s">
        <v>4026</v>
      </c>
      <c r="E694" t="s">
        <v>992</v>
      </c>
      <c r="F694" t="s">
        <v>4027</v>
      </c>
      <c r="G694" t="s">
        <v>4028</v>
      </c>
      <c r="H694" t="s">
        <v>1131</v>
      </c>
      <c r="I694">
        <v>15800</v>
      </c>
      <c r="K694" t="s">
        <v>4029</v>
      </c>
      <c r="L694" s="106">
        <v>37397</v>
      </c>
      <c r="M694">
        <v>15708549</v>
      </c>
      <c r="N694" t="s">
        <v>1359</v>
      </c>
      <c r="O694" t="s">
        <v>12</v>
      </c>
      <c r="P694" t="s">
        <v>997</v>
      </c>
      <c r="R694" s="109" t="str">
        <f>IF(OR(P694="SB",Q694="SB"),"SB",0)</f>
        <v>SB</v>
      </c>
      <c r="T694" s="110" t="s">
        <v>998</v>
      </c>
      <c r="V694" s="113" t="str">
        <f>IF(AND(I694&gt;=10000,I694&lt;=19900),"Praha",(IF(AND(I694&gt;=25001,I694&lt;=29501),"Středočeský kraj",(IF(AND(I694&gt;=30100,I694&lt;=34972),"Středočeský kraj",(IF(AND(I694&gt;=35002,I694&lt;=36271),"Karlovarský kraj",(IF(AND(I694&gt;=37001,I694&lt;=39201),"Jihočeský kraj",(IF(AND(I694&gt;=39701,I694&lt;=39901),"Jihočeský kraj",(IF(AND(I694&gt;=39301,I694&lt;=39601),"Kraj Vysočina",(IF(AND(I694&gt;=58001,I694&lt;=59501),"Kraj Vysočina",(IF(AND(I694&gt;=67401,I694&lt;=67602),"Kraj Vysočina",(IF(AND(I694&gt;=40001,I694&lt;=44101),"Ústecký kraj",(IF(AND(I694&gt;=46001,I694&lt;=47201),"Liberecký kraj",(IF(AND(I694&gt;=51202,I694&lt;=51401),"Liberecký kraj",(IF(AND(I694&gt;=53002,I694&lt;=53976),"Pardubický kraj",(IF(AND(I694&gt;=56002,I694&lt;=57201),"Pardubický kraj",(IF(AND(I694&gt;=60200,I694&lt;=67201),"Jihomoravský kraj",(IF(AND(I694&gt;=67801,I694&lt;=68501),"Jihomoravský kraj",(IF(AND(I694&gt;=69002,I694&lt;=69801),"Jihomoravský kraj",(IF(AND(I694&gt;=68601,I694&lt;=68801),"Zlínský kraj",(IF(AND(I694&gt;=75501,I694&lt;=76901),"Zlínský kraj",(IF(AND(I694&gt;=70030,I694&lt;=74901),"Moravskoslezský kraj",(IF(AND(I694&gt;=75000,I694&lt;=75368),"Olomoucký kraj",(IF(AND(I694&gt;=77200,I694&lt;=79862),"Olomoucký kraj",(IF(AND(I694&gt;=50011,I694&lt;=50301),"Královéhradecký kraj",(IF(AND(I694&gt;=54301,I694&lt;=54303),"Královéhradecký kraj","0")))))))))))))))))))))))))))))))))))))))))))))))</f>
        <v>Praha</v>
      </c>
      <c r="AB694" t="s">
        <v>998</v>
      </c>
      <c r="AD694" t="s">
        <v>998</v>
      </c>
      <c r="AE694" t="s">
        <v>998</v>
      </c>
      <c r="AF694" t="s">
        <v>998</v>
      </c>
      <c r="AG694" s="107">
        <v>0</v>
      </c>
      <c r="AH694" s="107">
        <v>0</v>
      </c>
      <c r="AI694" s="107">
        <v>0</v>
      </c>
      <c r="AJ694" t="s">
        <v>1012</v>
      </c>
    </row>
    <row r="695" spans="1:37" x14ac:dyDescent="0.45">
      <c r="A695" t="s">
        <v>1169</v>
      </c>
      <c r="B695" t="s">
        <v>14549</v>
      </c>
      <c r="C695" t="s">
        <v>990</v>
      </c>
      <c r="D695" t="s">
        <v>14566</v>
      </c>
      <c r="E695" t="s">
        <v>992</v>
      </c>
      <c r="F695" t="s">
        <v>4027</v>
      </c>
      <c r="G695">
        <v>1418</v>
      </c>
      <c r="H695" t="s">
        <v>1131</v>
      </c>
      <c r="I695">
        <v>15800</v>
      </c>
      <c r="K695" t="s">
        <v>14567</v>
      </c>
      <c r="L695" s="106">
        <v>25250</v>
      </c>
      <c r="M695">
        <v>13011848</v>
      </c>
      <c r="N695" t="s">
        <v>996</v>
      </c>
      <c r="O695" t="s">
        <v>12</v>
      </c>
      <c r="P695" t="s">
        <v>997</v>
      </c>
      <c r="R695" s="109" t="str">
        <f>IF(OR(P695="SB",Q695="SB"),"SB",0)</f>
        <v>SB</v>
      </c>
      <c r="T695" s="110" t="s">
        <v>998</v>
      </c>
      <c r="V695" s="113" t="str">
        <f>IF(AND(I695&gt;=10000,I695&lt;=19900),"Praha",(IF(AND(I695&gt;=25001,I695&lt;=29501),"Středočeský kraj",(IF(AND(I695&gt;=30100,I695&lt;=34972),"Středočeský kraj",(IF(AND(I695&gt;=35002,I695&lt;=36271),"Karlovarský kraj",(IF(AND(I695&gt;=37001,I695&lt;=39201),"Jihočeský kraj",(IF(AND(I695&gt;=39701,I695&lt;=39901),"Jihočeský kraj",(IF(AND(I695&gt;=39301,I695&lt;=39601),"Kraj Vysočina",(IF(AND(I695&gt;=58001,I695&lt;=59501),"Kraj Vysočina",(IF(AND(I695&gt;=67401,I695&lt;=67602),"Kraj Vysočina",(IF(AND(I695&gt;=40001,I695&lt;=44101),"Ústecký kraj",(IF(AND(I695&gt;=46001,I695&lt;=47201),"Liberecký kraj",(IF(AND(I695&gt;=51202,I695&lt;=51401),"Liberecký kraj",(IF(AND(I695&gt;=53002,I695&lt;=53976),"Pardubický kraj",(IF(AND(I695&gt;=56002,I695&lt;=57201),"Pardubický kraj",(IF(AND(I695&gt;=60200,I695&lt;=67201),"Jihomoravský kraj",(IF(AND(I695&gt;=67801,I695&lt;=68501),"Jihomoravský kraj",(IF(AND(I695&gt;=69002,I695&lt;=69801),"Jihomoravský kraj",(IF(AND(I695&gt;=68601,I695&lt;=68801),"Zlínský kraj",(IF(AND(I695&gt;=75501,I695&lt;=76901),"Zlínský kraj",(IF(AND(I695&gt;=70030,I695&lt;=74901),"Moravskoslezský kraj",(IF(AND(I695&gt;=75000,I695&lt;=75368),"Olomoucký kraj",(IF(AND(I695&gt;=77200,I695&lt;=79862),"Olomoucký kraj",(IF(AND(I695&gt;=50011,I695&lt;=50301),"Královéhradecký kraj",(IF(AND(I695&gt;=54301,I695&lt;=54303),"Královéhradecký kraj","0")))))))))))))))))))))))))))))))))))))))))))))))</f>
        <v>Praha</v>
      </c>
      <c r="AB695" t="s">
        <v>998</v>
      </c>
      <c r="AD695" t="s">
        <v>998</v>
      </c>
      <c r="AE695" t="s">
        <v>998</v>
      </c>
      <c r="AF695" t="s">
        <v>998</v>
      </c>
      <c r="AG695" s="107">
        <v>0</v>
      </c>
      <c r="AH695" s="107">
        <v>0</v>
      </c>
      <c r="AI695" s="107">
        <v>0</v>
      </c>
      <c r="AJ695" t="s">
        <v>1012</v>
      </c>
    </row>
    <row r="696" spans="1:37" x14ac:dyDescent="0.45">
      <c r="A696" t="s">
        <v>2374</v>
      </c>
      <c r="B696" t="s">
        <v>5083</v>
      </c>
      <c r="C696" t="s">
        <v>990</v>
      </c>
      <c r="D696" t="s">
        <v>5103</v>
      </c>
      <c r="E696" t="s">
        <v>992</v>
      </c>
      <c r="F696" t="s">
        <v>5104</v>
      </c>
      <c r="G696" t="s">
        <v>5105</v>
      </c>
      <c r="H696" t="s">
        <v>1131</v>
      </c>
      <c r="I696">
        <v>15800</v>
      </c>
      <c r="K696" t="s">
        <v>5106</v>
      </c>
      <c r="L696" s="106">
        <v>38645</v>
      </c>
      <c r="M696">
        <v>11731751</v>
      </c>
      <c r="N696" t="s">
        <v>2743</v>
      </c>
      <c r="O696" t="s">
        <v>12</v>
      </c>
      <c r="P696" t="s">
        <v>997</v>
      </c>
      <c r="R696" s="109" t="str">
        <f>IF(OR(P696="SB",Q696="SB"),"SB",0)</f>
        <v>SB</v>
      </c>
      <c r="V696" s="113" t="str">
        <f>IF(AND(I696&gt;=10000,I696&lt;=19900),"Praha",(IF(AND(I696&gt;=25001,I696&lt;=29501),"Středočeský kraj",(IF(AND(I696&gt;=30100,I696&lt;=34972),"Středočeský kraj",(IF(AND(I696&gt;=35002,I696&lt;=36271),"Karlovarský kraj",(IF(AND(I696&gt;=37001,I696&lt;=39201),"Jihočeský kraj",(IF(AND(I696&gt;=39701,I696&lt;=39901),"Jihočeský kraj",(IF(AND(I696&gt;=39301,I696&lt;=39601),"Kraj Vysočina",(IF(AND(I696&gt;=58001,I696&lt;=59501),"Kraj Vysočina",(IF(AND(I696&gt;=67401,I696&lt;=67602),"Kraj Vysočina",(IF(AND(I696&gt;=40001,I696&lt;=44101),"Ústecký kraj",(IF(AND(I696&gt;=46001,I696&lt;=47201),"Liberecký kraj",(IF(AND(I696&gt;=51202,I696&lt;=51401),"Liberecký kraj",(IF(AND(I696&gt;=53002,I696&lt;=53976),"Pardubický kraj",(IF(AND(I696&gt;=56002,I696&lt;=57201),"Pardubický kraj",(IF(AND(I696&gt;=60200,I696&lt;=67201),"Jihomoravský kraj",(IF(AND(I696&gt;=67801,I696&lt;=68501),"Jihomoravský kraj",(IF(AND(I696&gt;=69002,I696&lt;=69801),"Jihomoravský kraj",(IF(AND(I696&gt;=68601,I696&lt;=68801),"Zlínský kraj",(IF(AND(I696&gt;=75501,I696&lt;=76901),"Zlínský kraj",(IF(AND(I696&gt;=70030,I696&lt;=74901),"Moravskoslezský kraj",(IF(AND(I696&gt;=75000,I696&lt;=75368),"Olomoucký kraj",(IF(AND(I696&gt;=77200,I696&lt;=79862),"Olomoucký kraj",(IF(AND(I696&gt;=50011,I696&lt;=50301),"Královéhradecký kraj",(IF(AND(I696&gt;=54301,I696&lt;=54303),"Královéhradecký kraj","0")))))))))))))))))))))))))))))))))))))))))))))))</f>
        <v>Praha</v>
      </c>
      <c r="AD696" t="s">
        <v>998</v>
      </c>
      <c r="AE696" t="s">
        <v>998</v>
      </c>
      <c r="AF696" t="s">
        <v>998</v>
      </c>
      <c r="AG696" s="107">
        <v>0</v>
      </c>
      <c r="AH696" s="107">
        <v>0</v>
      </c>
      <c r="AI696" s="107">
        <v>0</v>
      </c>
      <c r="AJ696" t="s">
        <v>1012</v>
      </c>
    </row>
    <row r="697" spans="1:37" x14ac:dyDescent="0.45">
      <c r="A697" t="s">
        <v>1687</v>
      </c>
      <c r="B697" t="s">
        <v>5141</v>
      </c>
      <c r="C697" t="s">
        <v>1002</v>
      </c>
      <c r="D697" t="s">
        <v>5167</v>
      </c>
      <c r="E697" t="s">
        <v>992</v>
      </c>
      <c r="F697" t="s">
        <v>5104</v>
      </c>
      <c r="G697">
        <v>2523</v>
      </c>
      <c r="H697" t="s">
        <v>1131</v>
      </c>
      <c r="I697">
        <v>15800</v>
      </c>
      <c r="K697" t="s">
        <v>5168</v>
      </c>
      <c r="L697" s="106">
        <v>36486</v>
      </c>
      <c r="M697">
        <v>11731650</v>
      </c>
      <c r="N697" t="s">
        <v>2743</v>
      </c>
      <c r="O697" t="s">
        <v>12</v>
      </c>
      <c r="P697" t="s">
        <v>997</v>
      </c>
      <c r="R697" s="109" t="str">
        <f>IF(OR(P697="SB",Q697="SB"),"SB",0)</f>
        <v>SB</v>
      </c>
      <c r="V697" s="113" t="str">
        <f>IF(AND(I697&gt;=10000,I697&lt;=19900),"Praha",(IF(AND(I697&gt;=25001,I697&lt;=29501),"Středočeský kraj",(IF(AND(I697&gt;=30100,I697&lt;=34972),"Středočeský kraj",(IF(AND(I697&gt;=35002,I697&lt;=36271),"Karlovarský kraj",(IF(AND(I697&gt;=37001,I697&lt;=39201),"Jihočeský kraj",(IF(AND(I697&gt;=39701,I697&lt;=39901),"Jihočeský kraj",(IF(AND(I697&gt;=39301,I697&lt;=39601),"Kraj Vysočina",(IF(AND(I697&gt;=58001,I697&lt;=59501),"Kraj Vysočina",(IF(AND(I697&gt;=67401,I697&lt;=67602),"Kraj Vysočina",(IF(AND(I697&gt;=40001,I697&lt;=44101),"Ústecký kraj",(IF(AND(I697&gt;=46001,I697&lt;=47201),"Liberecký kraj",(IF(AND(I697&gt;=51202,I697&lt;=51401),"Liberecký kraj",(IF(AND(I697&gt;=53002,I697&lt;=53976),"Pardubický kraj",(IF(AND(I697&gt;=56002,I697&lt;=57201),"Pardubický kraj",(IF(AND(I697&gt;=60200,I697&lt;=67201),"Jihomoravský kraj",(IF(AND(I697&gt;=67801,I697&lt;=68501),"Jihomoravský kraj",(IF(AND(I697&gt;=69002,I697&lt;=69801),"Jihomoravský kraj",(IF(AND(I697&gt;=68601,I697&lt;=68801),"Zlínský kraj",(IF(AND(I697&gt;=75501,I697&lt;=76901),"Zlínský kraj",(IF(AND(I697&gt;=70030,I697&lt;=74901),"Moravskoslezský kraj",(IF(AND(I697&gt;=75000,I697&lt;=75368),"Olomoucký kraj",(IF(AND(I697&gt;=77200,I697&lt;=79862),"Olomoucký kraj",(IF(AND(I697&gt;=50011,I697&lt;=50301),"Královéhradecký kraj",(IF(AND(I697&gt;=54301,I697&lt;=54303),"Královéhradecký kraj","0")))))))))))))))))))))))))))))))))))))))))))))))</f>
        <v>Praha</v>
      </c>
      <c r="AD697" t="s">
        <v>998</v>
      </c>
      <c r="AE697" t="s">
        <v>998</v>
      </c>
      <c r="AF697" t="s">
        <v>998</v>
      </c>
      <c r="AG697" s="107">
        <v>0</v>
      </c>
      <c r="AH697" s="107">
        <v>0</v>
      </c>
      <c r="AI697" s="107">
        <v>0</v>
      </c>
      <c r="AJ697" t="s">
        <v>1012</v>
      </c>
    </row>
    <row r="698" spans="1:37" x14ac:dyDescent="0.45">
      <c r="A698" t="s">
        <v>1124</v>
      </c>
      <c r="B698" t="s">
        <v>8085</v>
      </c>
      <c r="C698" t="s">
        <v>990</v>
      </c>
      <c r="D698" t="s">
        <v>8089</v>
      </c>
      <c r="E698" t="s">
        <v>992</v>
      </c>
      <c r="F698" t="s">
        <v>8039</v>
      </c>
      <c r="G698">
        <v>2258</v>
      </c>
      <c r="H698" t="s">
        <v>1131</v>
      </c>
      <c r="I698">
        <v>15801</v>
      </c>
      <c r="J698">
        <v>775101858</v>
      </c>
      <c r="K698" t="s">
        <v>8090</v>
      </c>
      <c r="L698" s="106">
        <v>31180</v>
      </c>
      <c r="M698">
        <v>10599982</v>
      </c>
      <c r="N698" t="s">
        <v>996</v>
      </c>
      <c r="O698" t="s">
        <v>12</v>
      </c>
      <c r="P698" t="s">
        <v>997</v>
      </c>
      <c r="R698" s="109" t="str">
        <f>IF(OR(P698="SB",Q698="SB"),"SB",0)</f>
        <v>SB</v>
      </c>
      <c r="T698" s="110">
        <v>10673</v>
      </c>
      <c r="U698" t="s">
        <v>19633</v>
      </c>
      <c r="V698" s="113" t="str">
        <f>IF(AND(I698&gt;=10000,I698&lt;=19900),"Praha",(IF(AND(I698&gt;=25001,I698&lt;=29501),"Středočeský kraj",(IF(AND(I698&gt;=30100,I698&lt;=34972),"Středočeský kraj",(IF(AND(I698&gt;=35002,I698&lt;=36271),"Karlovarský kraj",(IF(AND(I698&gt;=37001,I698&lt;=39201),"Jihočeský kraj",(IF(AND(I698&gt;=39701,I698&lt;=39901),"Jihočeský kraj",(IF(AND(I698&gt;=39301,I698&lt;=39601),"Kraj Vysočina",(IF(AND(I698&gt;=58001,I698&lt;=59501),"Kraj Vysočina",(IF(AND(I698&gt;=67401,I698&lt;=67602),"Kraj Vysočina",(IF(AND(I698&gt;=40001,I698&lt;=44101),"Ústecký kraj",(IF(AND(I698&gt;=46001,I698&lt;=47201),"Liberecký kraj",(IF(AND(I698&gt;=51202,I698&lt;=51401),"Liberecký kraj",(IF(AND(I698&gt;=53002,I698&lt;=53976),"Pardubický kraj",(IF(AND(I698&gt;=56002,I698&lt;=57201),"Pardubický kraj",(IF(AND(I698&gt;=60200,I698&lt;=67201),"Jihomoravský kraj",(IF(AND(I698&gt;=67801,I698&lt;=68501),"Jihomoravský kraj",(IF(AND(I698&gt;=69002,I698&lt;=69801),"Jihomoravský kraj",(IF(AND(I698&gt;=68601,I698&lt;=68801),"Zlínský kraj",(IF(AND(I698&gt;=75501,I698&lt;=76901),"Zlínský kraj",(IF(AND(I698&gt;=70030,I698&lt;=74901),"Moravskoslezský kraj",(IF(AND(I698&gt;=75000,I698&lt;=75368),"Olomoucký kraj",(IF(AND(I698&gt;=77200,I698&lt;=79862),"Olomoucký kraj",(IF(AND(I698&gt;=50011,I698&lt;=50301),"Královéhradecký kraj",(IF(AND(I698&gt;=54301,I698&lt;=54303),"Královéhradecký kraj","0")))))))))))))))))))))))))))))))))))))))))))))))</f>
        <v>Praha</v>
      </c>
      <c r="AD698" t="s">
        <v>998</v>
      </c>
      <c r="AE698" t="s">
        <v>998</v>
      </c>
      <c r="AF698" t="s">
        <v>998</v>
      </c>
      <c r="AG698" s="107">
        <v>0</v>
      </c>
      <c r="AH698" s="107">
        <v>0</v>
      </c>
      <c r="AI698" s="107">
        <v>0</v>
      </c>
      <c r="AJ698" t="s">
        <v>1012</v>
      </c>
    </row>
    <row r="699" spans="1:37" x14ac:dyDescent="0.45">
      <c r="A699" t="s">
        <v>11234</v>
      </c>
      <c r="B699" t="s">
        <v>11235</v>
      </c>
      <c r="C699" t="s">
        <v>990</v>
      </c>
      <c r="D699" t="s">
        <v>11236</v>
      </c>
      <c r="E699" t="s">
        <v>992</v>
      </c>
      <c r="F699" t="s">
        <v>11237</v>
      </c>
      <c r="G699">
        <v>2339</v>
      </c>
      <c r="H699" t="s">
        <v>12</v>
      </c>
      <c r="I699">
        <v>15801</v>
      </c>
      <c r="J699">
        <v>607106698</v>
      </c>
      <c r="K699" t="s">
        <v>11238</v>
      </c>
      <c r="L699" s="106">
        <v>30120</v>
      </c>
      <c r="M699">
        <v>10602006</v>
      </c>
      <c r="N699" t="s">
        <v>2373</v>
      </c>
      <c r="O699" t="s">
        <v>1023</v>
      </c>
      <c r="P699" t="s">
        <v>997</v>
      </c>
      <c r="R699" s="109" t="str">
        <f>IF(OR(P699="SB",Q699="SB"),"SB",0)</f>
        <v>SB</v>
      </c>
      <c r="T699" s="110">
        <v>10689</v>
      </c>
      <c r="U699" t="s">
        <v>19633</v>
      </c>
      <c r="V699" s="113" t="str">
        <f>IF(AND(I699&gt;=10000,I699&lt;=19900),"Praha",(IF(AND(I699&gt;=25001,I699&lt;=29501),"Středočeský kraj",(IF(AND(I699&gt;=30100,I699&lt;=34972),"Středočeský kraj",(IF(AND(I699&gt;=35002,I699&lt;=36271),"Karlovarský kraj",(IF(AND(I699&gt;=37001,I699&lt;=39201),"Jihočeský kraj",(IF(AND(I699&gt;=39701,I699&lt;=39901),"Jihočeský kraj",(IF(AND(I699&gt;=39301,I699&lt;=39601),"Kraj Vysočina",(IF(AND(I699&gt;=58001,I699&lt;=59501),"Kraj Vysočina",(IF(AND(I699&gt;=67401,I699&lt;=67602),"Kraj Vysočina",(IF(AND(I699&gt;=40001,I699&lt;=44101),"Ústecký kraj",(IF(AND(I699&gt;=46001,I699&lt;=47201),"Liberecký kraj",(IF(AND(I699&gt;=51202,I699&lt;=51401),"Liberecký kraj",(IF(AND(I699&gt;=53002,I699&lt;=53976),"Pardubický kraj",(IF(AND(I699&gt;=56002,I699&lt;=57201),"Pardubický kraj",(IF(AND(I699&gt;=60200,I699&lt;=67201),"Jihomoravský kraj",(IF(AND(I699&gt;=67801,I699&lt;=68501),"Jihomoravský kraj",(IF(AND(I699&gt;=69002,I699&lt;=69801),"Jihomoravský kraj",(IF(AND(I699&gt;=68601,I699&lt;=68801),"Zlínský kraj",(IF(AND(I699&gt;=75501,I699&lt;=76901),"Zlínský kraj",(IF(AND(I699&gt;=70030,I699&lt;=74901),"Moravskoslezský kraj",(IF(AND(I699&gt;=75000,I699&lt;=75368),"Olomoucký kraj",(IF(AND(I699&gt;=77200,I699&lt;=79862),"Olomoucký kraj",(IF(AND(I699&gt;=50011,I699&lt;=50301),"Královéhradecký kraj",(IF(AND(I699&gt;=54301,I699&lt;=54303),"Královéhradecký kraj","0")))))))))))))))))))))))))))))))))))))))))))))))</f>
        <v>Praha</v>
      </c>
      <c r="AD699" t="s">
        <v>998</v>
      </c>
      <c r="AE699" t="s">
        <v>998</v>
      </c>
      <c r="AF699" t="s">
        <v>998</v>
      </c>
      <c r="AG699" s="107">
        <v>300</v>
      </c>
      <c r="AH699" s="107">
        <v>0</v>
      </c>
      <c r="AI699" s="107">
        <v>0</v>
      </c>
      <c r="AJ699" t="s">
        <v>999</v>
      </c>
      <c r="AK699" s="106">
        <v>44813</v>
      </c>
    </row>
    <row r="700" spans="1:37" x14ac:dyDescent="0.45">
      <c r="A700" t="s">
        <v>1037</v>
      </c>
      <c r="B700" t="s">
        <v>8725</v>
      </c>
      <c r="C700" t="s">
        <v>990</v>
      </c>
      <c r="D700" t="s">
        <v>8726</v>
      </c>
      <c r="E700" t="s">
        <v>992</v>
      </c>
      <c r="F700" t="s">
        <v>6445</v>
      </c>
      <c r="G700">
        <v>446</v>
      </c>
      <c r="H700" t="s">
        <v>8727</v>
      </c>
      <c r="I700">
        <v>15902</v>
      </c>
      <c r="J700">
        <v>724093605</v>
      </c>
      <c r="K700" t="s">
        <v>8728</v>
      </c>
      <c r="L700" s="106">
        <v>31606</v>
      </c>
      <c r="M700">
        <v>10611403</v>
      </c>
      <c r="N700" t="s">
        <v>996</v>
      </c>
      <c r="O700" t="s">
        <v>12</v>
      </c>
      <c r="P700" t="s">
        <v>997</v>
      </c>
      <c r="R700" s="109" t="str">
        <f>IF(OR(P700="SB",Q700="SB"),"SB",0)</f>
        <v>SB</v>
      </c>
      <c r="T700" s="110">
        <v>10772</v>
      </c>
      <c r="U700" t="s">
        <v>19633</v>
      </c>
      <c r="V700" s="113" t="str">
        <f>IF(AND(I700&gt;=10000,I700&lt;=19900),"Praha",(IF(AND(I700&gt;=25001,I700&lt;=29501),"Středočeský kraj",(IF(AND(I700&gt;=30100,I700&lt;=34972),"Středočeský kraj",(IF(AND(I700&gt;=35002,I700&lt;=36271),"Karlovarský kraj",(IF(AND(I700&gt;=37001,I700&lt;=39201),"Jihočeský kraj",(IF(AND(I700&gt;=39701,I700&lt;=39901),"Jihočeský kraj",(IF(AND(I700&gt;=39301,I700&lt;=39601),"Kraj Vysočina",(IF(AND(I700&gt;=58001,I700&lt;=59501),"Kraj Vysočina",(IF(AND(I700&gt;=67401,I700&lt;=67602),"Kraj Vysočina",(IF(AND(I700&gt;=40001,I700&lt;=44101),"Ústecký kraj",(IF(AND(I700&gt;=46001,I700&lt;=47201),"Liberecký kraj",(IF(AND(I700&gt;=51202,I700&lt;=51401),"Liberecký kraj",(IF(AND(I700&gt;=53002,I700&lt;=53976),"Pardubický kraj",(IF(AND(I700&gt;=56002,I700&lt;=57201),"Pardubický kraj",(IF(AND(I700&gt;=60200,I700&lt;=67201),"Jihomoravský kraj",(IF(AND(I700&gt;=67801,I700&lt;=68501),"Jihomoravský kraj",(IF(AND(I700&gt;=69002,I700&lt;=69801),"Jihomoravský kraj",(IF(AND(I700&gt;=68601,I700&lt;=68801),"Zlínský kraj",(IF(AND(I700&gt;=75501,I700&lt;=76901),"Zlínský kraj",(IF(AND(I700&gt;=70030,I700&lt;=74901),"Moravskoslezský kraj",(IF(AND(I700&gt;=75000,I700&lt;=75368),"Olomoucký kraj",(IF(AND(I700&gt;=77200,I700&lt;=79862),"Olomoucký kraj",(IF(AND(I700&gt;=50011,I700&lt;=50301),"Královéhradecký kraj",(IF(AND(I700&gt;=54301,I700&lt;=54303),"Královéhradecký kraj","0")))))))))))))))))))))))))))))))))))))))))))))))</f>
        <v>Praha</v>
      </c>
      <c r="AD700" t="s">
        <v>998</v>
      </c>
      <c r="AE700" t="s">
        <v>998</v>
      </c>
      <c r="AF700" t="s">
        <v>998</v>
      </c>
      <c r="AG700" s="107">
        <v>0</v>
      </c>
      <c r="AH700" s="107">
        <v>0</v>
      </c>
      <c r="AI700" s="107">
        <v>0</v>
      </c>
      <c r="AJ700" t="s">
        <v>1012</v>
      </c>
    </row>
    <row r="701" spans="1:37" x14ac:dyDescent="0.45">
      <c r="A701" t="s">
        <v>1164</v>
      </c>
      <c r="B701" t="s">
        <v>8058</v>
      </c>
      <c r="C701" t="s">
        <v>990</v>
      </c>
      <c r="D701" t="s">
        <v>8065</v>
      </c>
      <c r="E701" t="s">
        <v>992</v>
      </c>
      <c r="F701" t="s">
        <v>1627</v>
      </c>
      <c r="G701">
        <v>3</v>
      </c>
      <c r="H701" t="s">
        <v>1017</v>
      </c>
      <c r="I701">
        <v>16000</v>
      </c>
      <c r="K701" t="s">
        <v>8066</v>
      </c>
      <c r="L701" s="106">
        <v>27990</v>
      </c>
      <c r="M701">
        <v>10414773</v>
      </c>
      <c r="N701" t="s">
        <v>996</v>
      </c>
      <c r="O701" t="s">
        <v>12</v>
      </c>
      <c r="P701" t="s">
        <v>997</v>
      </c>
      <c r="R701" s="109" t="str">
        <f>IF(OR(P701="SB",Q701="SB"),"SB",0)</f>
        <v>SB</v>
      </c>
      <c r="T701" s="110">
        <v>10187</v>
      </c>
      <c r="U701" t="s">
        <v>19633</v>
      </c>
      <c r="V701" s="113" t="str">
        <f>IF(AND(I701&gt;=10000,I701&lt;=19900),"Praha",(IF(AND(I701&gt;=25001,I701&lt;=29501),"Středočeský kraj",(IF(AND(I701&gt;=30100,I701&lt;=34972),"Středočeský kraj",(IF(AND(I701&gt;=35002,I701&lt;=36271),"Karlovarský kraj",(IF(AND(I701&gt;=37001,I701&lt;=39201),"Jihočeský kraj",(IF(AND(I701&gt;=39701,I701&lt;=39901),"Jihočeský kraj",(IF(AND(I701&gt;=39301,I701&lt;=39601),"Kraj Vysočina",(IF(AND(I701&gt;=58001,I701&lt;=59501),"Kraj Vysočina",(IF(AND(I701&gt;=67401,I701&lt;=67602),"Kraj Vysočina",(IF(AND(I701&gt;=40001,I701&lt;=44101),"Ústecký kraj",(IF(AND(I701&gt;=46001,I701&lt;=47201),"Liberecký kraj",(IF(AND(I701&gt;=51202,I701&lt;=51401),"Liberecký kraj",(IF(AND(I701&gt;=53002,I701&lt;=53976),"Pardubický kraj",(IF(AND(I701&gt;=56002,I701&lt;=57201),"Pardubický kraj",(IF(AND(I701&gt;=60200,I701&lt;=67201),"Jihomoravský kraj",(IF(AND(I701&gt;=67801,I701&lt;=68501),"Jihomoravský kraj",(IF(AND(I701&gt;=69002,I701&lt;=69801),"Jihomoravský kraj",(IF(AND(I701&gt;=68601,I701&lt;=68801),"Zlínský kraj",(IF(AND(I701&gt;=75501,I701&lt;=76901),"Zlínský kraj",(IF(AND(I701&gt;=70030,I701&lt;=74901),"Moravskoslezský kraj",(IF(AND(I701&gt;=75000,I701&lt;=75368),"Olomoucký kraj",(IF(AND(I701&gt;=77200,I701&lt;=79862),"Olomoucký kraj",(IF(AND(I701&gt;=50011,I701&lt;=50301),"Královéhradecký kraj",(IF(AND(I701&gt;=54301,I701&lt;=54303),"Královéhradecký kraj","0")))))))))))))))))))))))))))))))))))))))))))))))</f>
        <v>Praha</v>
      </c>
      <c r="AD701" t="s">
        <v>998</v>
      </c>
      <c r="AE701" t="s">
        <v>998</v>
      </c>
      <c r="AF701" t="s">
        <v>998</v>
      </c>
      <c r="AG701" s="107">
        <v>0</v>
      </c>
      <c r="AH701" s="107">
        <v>0</v>
      </c>
      <c r="AI701" s="107">
        <v>0</v>
      </c>
      <c r="AJ701" t="s">
        <v>1012</v>
      </c>
    </row>
    <row r="702" spans="1:37" x14ac:dyDescent="0.45">
      <c r="A702" t="s">
        <v>1124</v>
      </c>
      <c r="B702" t="s">
        <v>6008</v>
      </c>
      <c r="C702" t="s">
        <v>990</v>
      </c>
      <c r="D702" t="s">
        <v>6009</v>
      </c>
      <c r="E702" t="s">
        <v>992</v>
      </c>
      <c r="F702" t="s">
        <v>6010</v>
      </c>
      <c r="G702" t="s">
        <v>6011</v>
      </c>
      <c r="H702" t="s">
        <v>1017</v>
      </c>
      <c r="I702">
        <v>16000</v>
      </c>
      <c r="K702" t="s">
        <v>6012</v>
      </c>
      <c r="L702" s="106">
        <v>27473</v>
      </c>
      <c r="M702">
        <v>10477017</v>
      </c>
      <c r="N702" t="s">
        <v>6013</v>
      </c>
      <c r="O702" t="s">
        <v>12</v>
      </c>
      <c r="P702" t="s">
        <v>997</v>
      </c>
      <c r="R702" s="109" t="str">
        <f>IF(OR(P702="SB",Q702="SB"),"SB",0)</f>
        <v>SB</v>
      </c>
      <c r="T702" s="110">
        <v>10461</v>
      </c>
      <c r="U702" t="s">
        <v>19633</v>
      </c>
      <c r="V702" s="113" t="str">
        <f>IF(AND(I702&gt;=10000,I702&lt;=19900),"Praha",(IF(AND(I702&gt;=25001,I702&lt;=29501),"Středočeský kraj",(IF(AND(I702&gt;=30100,I702&lt;=34972),"Středočeský kraj",(IF(AND(I702&gt;=35002,I702&lt;=36271),"Karlovarský kraj",(IF(AND(I702&gt;=37001,I702&lt;=39201),"Jihočeský kraj",(IF(AND(I702&gt;=39701,I702&lt;=39901),"Jihočeský kraj",(IF(AND(I702&gt;=39301,I702&lt;=39601),"Kraj Vysočina",(IF(AND(I702&gt;=58001,I702&lt;=59501),"Kraj Vysočina",(IF(AND(I702&gt;=67401,I702&lt;=67602),"Kraj Vysočina",(IF(AND(I702&gt;=40001,I702&lt;=44101),"Ústecký kraj",(IF(AND(I702&gt;=46001,I702&lt;=47201),"Liberecký kraj",(IF(AND(I702&gt;=51202,I702&lt;=51401),"Liberecký kraj",(IF(AND(I702&gt;=53002,I702&lt;=53976),"Pardubický kraj",(IF(AND(I702&gt;=56002,I702&lt;=57201),"Pardubický kraj",(IF(AND(I702&gt;=60200,I702&lt;=67201),"Jihomoravský kraj",(IF(AND(I702&gt;=67801,I702&lt;=68501),"Jihomoravský kraj",(IF(AND(I702&gt;=69002,I702&lt;=69801),"Jihomoravský kraj",(IF(AND(I702&gt;=68601,I702&lt;=68801),"Zlínský kraj",(IF(AND(I702&gt;=75501,I702&lt;=76901),"Zlínský kraj",(IF(AND(I702&gt;=70030,I702&lt;=74901),"Moravskoslezský kraj",(IF(AND(I702&gt;=75000,I702&lt;=75368),"Olomoucký kraj",(IF(AND(I702&gt;=77200,I702&lt;=79862),"Olomoucký kraj",(IF(AND(I702&gt;=50011,I702&lt;=50301),"Královéhradecký kraj",(IF(AND(I702&gt;=54301,I702&lt;=54303),"Královéhradecký kraj","0")))))))))))))))))))))))))))))))))))))))))))))))</f>
        <v>Praha</v>
      </c>
      <c r="AB702" t="s">
        <v>6014</v>
      </c>
      <c r="AD702" t="s">
        <v>998</v>
      </c>
      <c r="AE702" t="s">
        <v>998</v>
      </c>
      <c r="AF702" t="s">
        <v>998</v>
      </c>
      <c r="AG702" s="107">
        <v>300</v>
      </c>
      <c r="AH702" s="107">
        <v>0</v>
      </c>
      <c r="AI702" s="107">
        <v>0</v>
      </c>
      <c r="AJ702" t="s">
        <v>999</v>
      </c>
      <c r="AK702" s="106">
        <v>44977</v>
      </c>
    </row>
    <row r="703" spans="1:37" x14ac:dyDescent="0.45">
      <c r="A703" t="s">
        <v>1570</v>
      </c>
      <c r="B703" t="s">
        <v>8277</v>
      </c>
      <c r="C703" t="s">
        <v>990</v>
      </c>
      <c r="D703" t="s">
        <v>8278</v>
      </c>
      <c r="E703" t="s">
        <v>992</v>
      </c>
      <c r="F703" t="s">
        <v>6407</v>
      </c>
      <c r="G703">
        <v>82</v>
      </c>
      <c r="H703" t="s">
        <v>1017</v>
      </c>
      <c r="I703">
        <v>16000</v>
      </c>
      <c r="K703" t="s">
        <v>6615</v>
      </c>
      <c r="L703" s="106">
        <v>33053</v>
      </c>
      <c r="M703">
        <v>10477219</v>
      </c>
      <c r="N703" t="s">
        <v>6013</v>
      </c>
      <c r="O703" t="s">
        <v>12</v>
      </c>
      <c r="P703" t="s">
        <v>997</v>
      </c>
      <c r="R703" s="109" t="str">
        <f>IF(OR(P703="SB",Q703="SB"),"SB",0)</f>
        <v>SB</v>
      </c>
      <c r="T703" s="110">
        <v>10463</v>
      </c>
      <c r="U703" t="s">
        <v>19633</v>
      </c>
      <c r="V703" s="113" t="str">
        <f>IF(AND(I703&gt;=10000,I703&lt;=19900),"Praha",(IF(AND(I703&gt;=25001,I703&lt;=29501),"Středočeský kraj",(IF(AND(I703&gt;=30100,I703&lt;=34972),"Středočeský kraj",(IF(AND(I703&gt;=35002,I703&lt;=36271),"Karlovarský kraj",(IF(AND(I703&gt;=37001,I703&lt;=39201),"Jihočeský kraj",(IF(AND(I703&gt;=39701,I703&lt;=39901),"Jihočeský kraj",(IF(AND(I703&gt;=39301,I703&lt;=39601),"Kraj Vysočina",(IF(AND(I703&gt;=58001,I703&lt;=59501),"Kraj Vysočina",(IF(AND(I703&gt;=67401,I703&lt;=67602),"Kraj Vysočina",(IF(AND(I703&gt;=40001,I703&lt;=44101),"Ústecký kraj",(IF(AND(I703&gt;=46001,I703&lt;=47201),"Liberecký kraj",(IF(AND(I703&gt;=51202,I703&lt;=51401),"Liberecký kraj",(IF(AND(I703&gt;=53002,I703&lt;=53976),"Pardubický kraj",(IF(AND(I703&gt;=56002,I703&lt;=57201),"Pardubický kraj",(IF(AND(I703&gt;=60200,I703&lt;=67201),"Jihomoravský kraj",(IF(AND(I703&gt;=67801,I703&lt;=68501),"Jihomoravský kraj",(IF(AND(I703&gt;=69002,I703&lt;=69801),"Jihomoravský kraj",(IF(AND(I703&gt;=68601,I703&lt;=68801),"Zlínský kraj",(IF(AND(I703&gt;=75501,I703&lt;=76901),"Zlínský kraj",(IF(AND(I703&gt;=70030,I703&lt;=74901),"Moravskoslezský kraj",(IF(AND(I703&gt;=75000,I703&lt;=75368),"Olomoucký kraj",(IF(AND(I703&gt;=77200,I703&lt;=79862),"Olomoucký kraj",(IF(AND(I703&gt;=50011,I703&lt;=50301),"Královéhradecký kraj",(IF(AND(I703&gt;=54301,I703&lt;=54303),"Královéhradecký kraj","0")))))))))))))))))))))))))))))))))))))))))))))))</f>
        <v>Praha</v>
      </c>
      <c r="AB703" t="s">
        <v>8279</v>
      </c>
      <c r="AD703" t="s">
        <v>998</v>
      </c>
      <c r="AE703" t="s">
        <v>998</v>
      </c>
      <c r="AF703" t="s">
        <v>998</v>
      </c>
      <c r="AG703" s="107">
        <v>0</v>
      </c>
      <c r="AH703" s="107">
        <v>0</v>
      </c>
      <c r="AI703" s="107">
        <v>0</v>
      </c>
      <c r="AJ703" t="s">
        <v>1012</v>
      </c>
    </row>
    <row r="704" spans="1:37" x14ac:dyDescent="0.45">
      <c r="A704" t="s">
        <v>1007</v>
      </c>
      <c r="B704" t="s">
        <v>14462</v>
      </c>
      <c r="C704" t="s">
        <v>990</v>
      </c>
      <c r="D704" t="s">
        <v>14466</v>
      </c>
      <c r="E704" t="s">
        <v>992</v>
      </c>
      <c r="F704" t="s">
        <v>14027</v>
      </c>
      <c r="G704">
        <v>11</v>
      </c>
      <c r="H704" t="s">
        <v>1017</v>
      </c>
      <c r="I704">
        <v>16000</v>
      </c>
      <c r="K704" t="s">
        <v>14467</v>
      </c>
      <c r="L704" s="106">
        <v>30675</v>
      </c>
      <c r="M704">
        <v>10741240</v>
      </c>
      <c r="N704" t="s">
        <v>996</v>
      </c>
      <c r="O704" t="s">
        <v>12</v>
      </c>
      <c r="P704" t="s">
        <v>997</v>
      </c>
      <c r="R704" s="109" t="str">
        <f>IF(OR(P704="SB",Q704="SB"),"SB",0)</f>
        <v>SB</v>
      </c>
      <c r="T704" s="110">
        <v>11112</v>
      </c>
      <c r="U704" t="s">
        <v>19633</v>
      </c>
      <c r="V704" s="113" t="str">
        <f>IF(AND(I704&gt;=10000,I704&lt;=19900),"Praha",(IF(AND(I704&gt;=25001,I704&lt;=29501),"Středočeský kraj",(IF(AND(I704&gt;=30100,I704&lt;=34972),"Středočeský kraj",(IF(AND(I704&gt;=35002,I704&lt;=36271),"Karlovarský kraj",(IF(AND(I704&gt;=37001,I704&lt;=39201),"Jihočeský kraj",(IF(AND(I704&gt;=39701,I704&lt;=39901),"Jihočeský kraj",(IF(AND(I704&gt;=39301,I704&lt;=39601),"Kraj Vysočina",(IF(AND(I704&gt;=58001,I704&lt;=59501),"Kraj Vysočina",(IF(AND(I704&gt;=67401,I704&lt;=67602),"Kraj Vysočina",(IF(AND(I704&gt;=40001,I704&lt;=44101),"Ústecký kraj",(IF(AND(I704&gt;=46001,I704&lt;=47201),"Liberecký kraj",(IF(AND(I704&gt;=51202,I704&lt;=51401),"Liberecký kraj",(IF(AND(I704&gt;=53002,I704&lt;=53976),"Pardubický kraj",(IF(AND(I704&gt;=56002,I704&lt;=57201),"Pardubický kraj",(IF(AND(I704&gt;=60200,I704&lt;=67201),"Jihomoravský kraj",(IF(AND(I704&gt;=67801,I704&lt;=68501),"Jihomoravský kraj",(IF(AND(I704&gt;=69002,I704&lt;=69801),"Jihomoravský kraj",(IF(AND(I704&gt;=68601,I704&lt;=68801),"Zlínský kraj",(IF(AND(I704&gt;=75501,I704&lt;=76901),"Zlínský kraj",(IF(AND(I704&gt;=70030,I704&lt;=74901),"Moravskoslezský kraj",(IF(AND(I704&gt;=75000,I704&lt;=75368),"Olomoucký kraj",(IF(AND(I704&gt;=77200,I704&lt;=79862),"Olomoucký kraj",(IF(AND(I704&gt;=50011,I704&lt;=50301),"Královéhradecký kraj",(IF(AND(I704&gt;=54301,I704&lt;=54303),"Královéhradecký kraj","0")))))))))))))))))))))))))))))))))))))))))))))))</f>
        <v>Praha</v>
      </c>
      <c r="AD704" t="s">
        <v>998</v>
      </c>
      <c r="AE704" t="s">
        <v>998</v>
      </c>
      <c r="AF704" t="s">
        <v>998</v>
      </c>
      <c r="AG704" s="107">
        <v>0</v>
      </c>
      <c r="AH704" s="107">
        <v>0</v>
      </c>
      <c r="AI704" s="107">
        <v>0</v>
      </c>
      <c r="AJ704" t="s">
        <v>1012</v>
      </c>
    </row>
    <row r="705" spans="1:37" x14ac:dyDescent="0.45">
      <c r="A705" t="s">
        <v>1184</v>
      </c>
      <c r="B705" t="s">
        <v>14143</v>
      </c>
      <c r="C705" t="s">
        <v>990</v>
      </c>
      <c r="D705" t="s">
        <v>14144</v>
      </c>
      <c r="E705" t="s">
        <v>992</v>
      </c>
      <c r="F705" t="s">
        <v>14145</v>
      </c>
      <c r="G705">
        <v>18</v>
      </c>
      <c r="H705" t="s">
        <v>1017</v>
      </c>
      <c r="I705">
        <v>16000</v>
      </c>
      <c r="K705" t="s">
        <v>14146</v>
      </c>
      <c r="L705" s="106">
        <v>28967</v>
      </c>
      <c r="M705">
        <v>10749021</v>
      </c>
      <c r="N705" t="s">
        <v>996</v>
      </c>
      <c r="O705" t="s">
        <v>12</v>
      </c>
      <c r="P705" t="s">
        <v>997</v>
      </c>
      <c r="R705" s="109" t="str">
        <f>IF(OR(P705="SB",Q705="SB"),"SB",0)</f>
        <v>SB</v>
      </c>
      <c r="T705" s="110">
        <v>11188</v>
      </c>
      <c r="U705" t="s">
        <v>19633</v>
      </c>
      <c r="V705" s="113" t="str">
        <f>IF(AND(I705&gt;=10000,I705&lt;=19900),"Praha",(IF(AND(I705&gt;=25001,I705&lt;=29501),"Středočeský kraj",(IF(AND(I705&gt;=30100,I705&lt;=34972),"Středočeský kraj",(IF(AND(I705&gt;=35002,I705&lt;=36271),"Karlovarský kraj",(IF(AND(I705&gt;=37001,I705&lt;=39201),"Jihočeský kraj",(IF(AND(I705&gt;=39701,I705&lt;=39901),"Jihočeský kraj",(IF(AND(I705&gt;=39301,I705&lt;=39601),"Kraj Vysočina",(IF(AND(I705&gt;=58001,I705&lt;=59501),"Kraj Vysočina",(IF(AND(I705&gt;=67401,I705&lt;=67602),"Kraj Vysočina",(IF(AND(I705&gt;=40001,I705&lt;=44101),"Ústecký kraj",(IF(AND(I705&gt;=46001,I705&lt;=47201),"Liberecký kraj",(IF(AND(I705&gt;=51202,I705&lt;=51401),"Liberecký kraj",(IF(AND(I705&gt;=53002,I705&lt;=53976),"Pardubický kraj",(IF(AND(I705&gt;=56002,I705&lt;=57201),"Pardubický kraj",(IF(AND(I705&gt;=60200,I705&lt;=67201),"Jihomoravský kraj",(IF(AND(I705&gt;=67801,I705&lt;=68501),"Jihomoravský kraj",(IF(AND(I705&gt;=69002,I705&lt;=69801),"Jihomoravský kraj",(IF(AND(I705&gt;=68601,I705&lt;=68801),"Zlínský kraj",(IF(AND(I705&gt;=75501,I705&lt;=76901),"Zlínský kraj",(IF(AND(I705&gt;=70030,I705&lt;=74901),"Moravskoslezský kraj",(IF(AND(I705&gt;=75000,I705&lt;=75368),"Olomoucký kraj",(IF(AND(I705&gt;=77200,I705&lt;=79862),"Olomoucký kraj",(IF(AND(I705&gt;=50011,I705&lt;=50301),"Královéhradecký kraj",(IF(AND(I705&gt;=54301,I705&lt;=54303),"Královéhradecký kraj","0")))))))))))))))))))))))))))))))))))))))))))))))</f>
        <v>Praha</v>
      </c>
      <c r="AD705" t="s">
        <v>998</v>
      </c>
      <c r="AE705" t="s">
        <v>998</v>
      </c>
      <c r="AF705" t="s">
        <v>998</v>
      </c>
      <c r="AG705" s="107">
        <v>0</v>
      </c>
      <c r="AH705" s="107">
        <v>0</v>
      </c>
      <c r="AI705" s="107">
        <v>0</v>
      </c>
      <c r="AJ705" t="s">
        <v>1012</v>
      </c>
    </row>
    <row r="706" spans="1:37" x14ac:dyDescent="0.45">
      <c r="A706" t="s">
        <v>1174</v>
      </c>
      <c r="B706" t="s">
        <v>2228</v>
      </c>
      <c r="C706" t="s">
        <v>990</v>
      </c>
      <c r="D706" t="s">
        <v>2229</v>
      </c>
      <c r="E706" t="s">
        <v>992</v>
      </c>
      <c r="F706" t="s">
        <v>2230</v>
      </c>
      <c r="G706">
        <v>1091</v>
      </c>
      <c r="H706" t="s">
        <v>2231</v>
      </c>
      <c r="I706">
        <v>16000</v>
      </c>
      <c r="K706" t="s">
        <v>2232</v>
      </c>
      <c r="L706" s="106">
        <v>33208</v>
      </c>
      <c r="M706">
        <v>10890376</v>
      </c>
      <c r="N706" t="s">
        <v>996</v>
      </c>
      <c r="O706" t="s">
        <v>12</v>
      </c>
      <c r="P706" t="s">
        <v>997</v>
      </c>
      <c r="R706" s="109" t="str">
        <f>IF(OR(P706="SB",Q706="SB"),"SB",0)</f>
        <v>SB</v>
      </c>
      <c r="T706" s="110">
        <v>11483</v>
      </c>
      <c r="U706" t="s">
        <v>19633</v>
      </c>
      <c r="V706" s="113" t="str">
        <f>IF(AND(I706&gt;=10000,I706&lt;=19900),"Praha",(IF(AND(I706&gt;=25001,I706&lt;=29501),"Středočeský kraj",(IF(AND(I706&gt;=30100,I706&lt;=34972),"Středočeský kraj",(IF(AND(I706&gt;=35002,I706&lt;=36271),"Karlovarský kraj",(IF(AND(I706&gt;=37001,I706&lt;=39201),"Jihočeský kraj",(IF(AND(I706&gt;=39701,I706&lt;=39901),"Jihočeský kraj",(IF(AND(I706&gt;=39301,I706&lt;=39601),"Kraj Vysočina",(IF(AND(I706&gt;=58001,I706&lt;=59501),"Kraj Vysočina",(IF(AND(I706&gt;=67401,I706&lt;=67602),"Kraj Vysočina",(IF(AND(I706&gt;=40001,I706&lt;=44101),"Ústecký kraj",(IF(AND(I706&gt;=46001,I706&lt;=47201),"Liberecký kraj",(IF(AND(I706&gt;=51202,I706&lt;=51401),"Liberecký kraj",(IF(AND(I706&gt;=53002,I706&lt;=53976),"Pardubický kraj",(IF(AND(I706&gt;=56002,I706&lt;=57201),"Pardubický kraj",(IF(AND(I706&gt;=60200,I706&lt;=67201),"Jihomoravský kraj",(IF(AND(I706&gt;=67801,I706&lt;=68501),"Jihomoravský kraj",(IF(AND(I706&gt;=69002,I706&lt;=69801),"Jihomoravský kraj",(IF(AND(I706&gt;=68601,I706&lt;=68801),"Zlínský kraj",(IF(AND(I706&gt;=75501,I706&lt;=76901),"Zlínský kraj",(IF(AND(I706&gt;=70030,I706&lt;=74901),"Moravskoslezský kraj",(IF(AND(I706&gt;=75000,I706&lt;=75368),"Olomoucký kraj",(IF(AND(I706&gt;=77200,I706&lt;=79862),"Olomoucký kraj",(IF(AND(I706&gt;=50011,I706&lt;=50301),"Královéhradecký kraj",(IF(AND(I706&gt;=54301,I706&lt;=54303),"Královéhradecký kraj","0")))))))))))))))))))))))))))))))))))))))))))))))</f>
        <v>Praha</v>
      </c>
      <c r="AD706" t="s">
        <v>998</v>
      </c>
      <c r="AE706" t="s">
        <v>998</v>
      </c>
      <c r="AF706" t="s">
        <v>998</v>
      </c>
      <c r="AG706" s="107">
        <v>0</v>
      </c>
      <c r="AH706" s="107">
        <v>0</v>
      </c>
      <c r="AI706" s="107">
        <v>0</v>
      </c>
      <c r="AJ706" t="s">
        <v>1012</v>
      </c>
    </row>
    <row r="707" spans="1:37" x14ac:dyDescent="0.45">
      <c r="A707" t="s">
        <v>1076</v>
      </c>
      <c r="B707" t="s">
        <v>6482</v>
      </c>
      <c r="C707" t="s">
        <v>990</v>
      </c>
      <c r="D707" t="s">
        <v>6483</v>
      </c>
      <c r="E707" t="s">
        <v>992</v>
      </c>
      <c r="F707" t="s">
        <v>6484</v>
      </c>
      <c r="G707">
        <v>1</v>
      </c>
      <c r="H707" t="s">
        <v>1017</v>
      </c>
      <c r="I707">
        <v>16000</v>
      </c>
      <c r="K707" t="s">
        <v>6485</v>
      </c>
      <c r="L707" s="106">
        <v>32415</v>
      </c>
      <c r="M707">
        <v>10882090</v>
      </c>
      <c r="N707" t="s">
        <v>996</v>
      </c>
      <c r="O707" t="s">
        <v>12</v>
      </c>
      <c r="P707" t="s">
        <v>997</v>
      </c>
      <c r="R707" s="109" t="str">
        <f>IF(OR(P707="SB",Q707="SB"),"SB",0)</f>
        <v>SB</v>
      </c>
      <c r="T707" s="110">
        <v>11587</v>
      </c>
      <c r="U707" t="s">
        <v>19633</v>
      </c>
      <c r="V707" s="113" t="str">
        <f>IF(AND(I707&gt;=10000,I707&lt;=19900),"Praha",(IF(AND(I707&gt;=25001,I707&lt;=29501),"Středočeský kraj",(IF(AND(I707&gt;=30100,I707&lt;=34972),"Středočeský kraj",(IF(AND(I707&gt;=35002,I707&lt;=36271),"Karlovarský kraj",(IF(AND(I707&gt;=37001,I707&lt;=39201),"Jihočeský kraj",(IF(AND(I707&gt;=39701,I707&lt;=39901),"Jihočeský kraj",(IF(AND(I707&gt;=39301,I707&lt;=39601),"Kraj Vysočina",(IF(AND(I707&gt;=58001,I707&lt;=59501),"Kraj Vysočina",(IF(AND(I707&gt;=67401,I707&lt;=67602),"Kraj Vysočina",(IF(AND(I707&gt;=40001,I707&lt;=44101),"Ústecký kraj",(IF(AND(I707&gt;=46001,I707&lt;=47201),"Liberecký kraj",(IF(AND(I707&gt;=51202,I707&lt;=51401),"Liberecký kraj",(IF(AND(I707&gt;=53002,I707&lt;=53976),"Pardubický kraj",(IF(AND(I707&gt;=56002,I707&lt;=57201),"Pardubický kraj",(IF(AND(I707&gt;=60200,I707&lt;=67201),"Jihomoravský kraj",(IF(AND(I707&gt;=67801,I707&lt;=68501),"Jihomoravský kraj",(IF(AND(I707&gt;=69002,I707&lt;=69801),"Jihomoravský kraj",(IF(AND(I707&gt;=68601,I707&lt;=68801),"Zlínský kraj",(IF(AND(I707&gt;=75501,I707&lt;=76901),"Zlínský kraj",(IF(AND(I707&gt;=70030,I707&lt;=74901),"Moravskoslezský kraj",(IF(AND(I707&gt;=75000,I707&lt;=75368),"Olomoucký kraj",(IF(AND(I707&gt;=77200,I707&lt;=79862),"Olomoucký kraj",(IF(AND(I707&gt;=50011,I707&lt;=50301),"Královéhradecký kraj",(IF(AND(I707&gt;=54301,I707&lt;=54303),"Královéhradecký kraj","0")))))))))))))))))))))))))))))))))))))))))))))))</f>
        <v>Praha</v>
      </c>
      <c r="AD707" t="s">
        <v>998</v>
      </c>
      <c r="AE707" t="s">
        <v>998</v>
      </c>
      <c r="AF707" t="s">
        <v>998</v>
      </c>
      <c r="AG707" s="107">
        <v>0</v>
      </c>
      <c r="AH707" s="107">
        <v>0</v>
      </c>
      <c r="AI707" s="107">
        <v>0</v>
      </c>
      <c r="AJ707" t="s">
        <v>1012</v>
      </c>
    </row>
    <row r="708" spans="1:37" x14ac:dyDescent="0.45">
      <c r="A708" t="s">
        <v>1095</v>
      </c>
      <c r="B708" t="s">
        <v>16608</v>
      </c>
      <c r="C708" t="s">
        <v>990</v>
      </c>
      <c r="D708" t="s">
        <v>16609</v>
      </c>
      <c r="E708" t="s">
        <v>992</v>
      </c>
      <c r="F708" t="s">
        <v>16610</v>
      </c>
      <c r="G708">
        <v>34</v>
      </c>
      <c r="H708" t="s">
        <v>1017</v>
      </c>
      <c r="I708">
        <v>16000</v>
      </c>
      <c r="K708" t="s">
        <v>16611</v>
      </c>
      <c r="L708" s="106">
        <v>32433</v>
      </c>
      <c r="M708">
        <v>10882191</v>
      </c>
      <c r="N708" t="s">
        <v>996</v>
      </c>
      <c r="O708" t="s">
        <v>12</v>
      </c>
      <c r="P708" t="s">
        <v>997</v>
      </c>
      <c r="R708" s="109" t="str">
        <f>IF(OR(P708="SB",Q708="SB"),"SB",0)</f>
        <v>SB</v>
      </c>
      <c r="T708" s="110">
        <v>11867</v>
      </c>
      <c r="U708" t="s">
        <v>19633</v>
      </c>
      <c r="V708" s="113" t="str">
        <f>IF(AND(I708&gt;=10000,I708&lt;=19900),"Praha",(IF(AND(I708&gt;=25001,I708&lt;=29501),"Středočeský kraj",(IF(AND(I708&gt;=30100,I708&lt;=34972),"Středočeský kraj",(IF(AND(I708&gt;=35002,I708&lt;=36271),"Karlovarský kraj",(IF(AND(I708&gt;=37001,I708&lt;=39201),"Jihočeský kraj",(IF(AND(I708&gt;=39701,I708&lt;=39901),"Jihočeský kraj",(IF(AND(I708&gt;=39301,I708&lt;=39601),"Kraj Vysočina",(IF(AND(I708&gt;=58001,I708&lt;=59501),"Kraj Vysočina",(IF(AND(I708&gt;=67401,I708&lt;=67602),"Kraj Vysočina",(IF(AND(I708&gt;=40001,I708&lt;=44101),"Ústecký kraj",(IF(AND(I708&gt;=46001,I708&lt;=47201),"Liberecký kraj",(IF(AND(I708&gt;=51202,I708&lt;=51401),"Liberecký kraj",(IF(AND(I708&gt;=53002,I708&lt;=53976),"Pardubický kraj",(IF(AND(I708&gt;=56002,I708&lt;=57201),"Pardubický kraj",(IF(AND(I708&gt;=60200,I708&lt;=67201),"Jihomoravský kraj",(IF(AND(I708&gt;=67801,I708&lt;=68501),"Jihomoravský kraj",(IF(AND(I708&gt;=69002,I708&lt;=69801),"Jihomoravský kraj",(IF(AND(I708&gt;=68601,I708&lt;=68801),"Zlínský kraj",(IF(AND(I708&gt;=75501,I708&lt;=76901),"Zlínský kraj",(IF(AND(I708&gt;=70030,I708&lt;=74901),"Moravskoslezský kraj",(IF(AND(I708&gt;=75000,I708&lt;=75368),"Olomoucký kraj",(IF(AND(I708&gt;=77200,I708&lt;=79862),"Olomoucký kraj",(IF(AND(I708&gt;=50011,I708&lt;=50301),"Královéhradecký kraj",(IF(AND(I708&gt;=54301,I708&lt;=54303),"Královéhradecký kraj","0")))))))))))))))))))))))))))))))))))))))))))))))</f>
        <v>Praha</v>
      </c>
      <c r="AD708" t="s">
        <v>998</v>
      </c>
      <c r="AE708" t="s">
        <v>998</v>
      </c>
      <c r="AF708" t="s">
        <v>998</v>
      </c>
      <c r="AG708" s="107">
        <v>0</v>
      </c>
      <c r="AH708" s="107">
        <v>0</v>
      </c>
      <c r="AI708" s="107">
        <v>0</v>
      </c>
      <c r="AJ708" t="s">
        <v>1012</v>
      </c>
    </row>
    <row r="709" spans="1:37" x14ac:dyDescent="0.45">
      <c r="A709" t="s">
        <v>1479</v>
      </c>
      <c r="B709" t="s">
        <v>2242</v>
      </c>
      <c r="C709" t="s">
        <v>990</v>
      </c>
      <c r="D709" t="s">
        <v>2252</v>
      </c>
      <c r="E709" t="s">
        <v>992</v>
      </c>
      <c r="F709" t="s">
        <v>2230</v>
      </c>
      <c r="G709">
        <v>1091</v>
      </c>
      <c r="H709" t="s">
        <v>2231</v>
      </c>
      <c r="I709">
        <v>16000</v>
      </c>
      <c r="K709" t="s">
        <v>2232</v>
      </c>
      <c r="L709" s="106">
        <v>33666</v>
      </c>
      <c r="M709">
        <v>11468942</v>
      </c>
      <c r="N709" t="s">
        <v>996</v>
      </c>
      <c r="O709" t="s">
        <v>12</v>
      </c>
      <c r="P709" t="s">
        <v>997</v>
      </c>
      <c r="R709" s="109" t="str">
        <f>IF(OR(P709="SB",Q709="SB"),"SB",0)</f>
        <v>SB</v>
      </c>
      <c r="T709" s="110">
        <v>12709</v>
      </c>
      <c r="U709" t="s">
        <v>19633</v>
      </c>
      <c r="V709" s="113" t="str">
        <f>IF(AND(I709&gt;=10000,I709&lt;=19900),"Praha",(IF(AND(I709&gt;=25001,I709&lt;=29501),"Středočeský kraj",(IF(AND(I709&gt;=30100,I709&lt;=34972),"Středočeský kraj",(IF(AND(I709&gt;=35002,I709&lt;=36271),"Karlovarský kraj",(IF(AND(I709&gt;=37001,I709&lt;=39201),"Jihočeský kraj",(IF(AND(I709&gt;=39701,I709&lt;=39901),"Jihočeský kraj",(IF(AND(I709&gt;=39301,I709&lt;=39601),"Kraj Vysočina",(IF(AND(I709&gt;=58001,I709&lt;=59501),"Kraj Vysočina",(IF(AND(I709&gt;=67401,I709&lt;=67602),"Kraj Vysočina",(IF(AND(I709&gt;=40001,I709&lt;=44101),"Ústecký kraj",(IF(AND(I709&gt;=46001,I709&lt;=47201),"Liberecký kraj",(IF(AND(I709&gt;=51202,I709&lt;=51401),"Liberecký kraj",(IF(AND(I709&gt;=53002,I709&lt;=53976),"Pardubický kraj",(IF(AND(I709&gt;=56002,I709&lt;=57201),"Pardubický kraj",(IF(AND(I709&gt;=60200,I709&lt;=67201),"Jihomoravský kraj",(IF(AND(I709&gt;=67801,I709&lt;=68501),"Jihomoravský kraj",(IF(AND(I709&gt;=69002,I709&lt;=69801),"Jihomoravský kraj",(IF(AND(I709&gt;=68601,I709&lt;=68801),"Zlínský kraj",(IF(AND(I709&gt;=75501,I709&lt;=76901),"Zlínský kraj",(IF(AND(I709&gt;=70030,I709&lt;=74901),"Moravskoslezský kraj",(IF(AND(I709&gt;=75000,I709&lt;=75368),"Olomoucký kraj",(IF(AND(I709&gt;=77200,I709&lt;=79862),"Olomoucký kraj",(IF(AND(I709&gt;=50011,I709&lt;=50301),"Královéhradecký kraj",(IF(AND(I709&gt;=54301,I709&lt;=54303),"Královéhradecký kraj","0")))))))))))))))))))))))))))))))))))))))))))))))</f>
        <v>Praha</v>
      </c>
      <c r="AD709" t="s">
        <v>998</v>
      </c>
      <c r="AE709" t="s">
        <v>998</v>
      </c>
      <c r="AF709" t="s">
        <v>998</v>
      </c>
      <c r="AG709" s="107">
        <v>0</v>
      </c>
      <c r="AH709" s="107">
        <v>0</v>
      </c>
      <c r="AI709" s="107">
        <v>0</v>
      </c>
      <c r="AJ709" t="s">
        <v>1012</v>
      </c>
    </row>
    <row r="710" spans="1:37" x14ac:dyDescent="0.45">
      <c r="A710" t="s">
        <v>1079</v>
      </c>
      <c r="B710" t="s">
        <v>5380</v>
      </c>
      <c r="C710" t="s">
        <v>990</v>
      </c>
      <c r="D710" t="s">
        <v>5381</v>
      </c>
      <c r="E710" t="s">
        <v>992</v>
      </c>
      <c r="F710" t="s">
        <v>5382</v>
      </c>
      <c r="G710">
        <v>1313</v>
      </c>
      <c r="H710" t="s">
        <v>1017</v>
      </c>
      <c r="I710">
        <v>16000</v>
      </c>
      <c r="K710" t="s">
        <v>5383</v>
      </c>
      <c r="L710" s="106">
        <v>32313</v>
      </c>
      <c r="M710">
        <v>11471063</v>
      </c>
      <c r="N710" t="s">
        <v>996</v>
      </c>
      <c r="O710" t="s">
        <v>12</v>
      </c>
      <c r="P710" t="s">
        <v>997</v>
      </c>
      <c r="R710" s="109" t="str">
        <f>IF(OR(P710="SB",Q710="SB"),"SB",0)</f>
        <v>SB</v>
      </c>
      <c r="T710" s="110">
        <v>12737</v>
      </c>
      <c r="U710" t="s">
        <v>19633</v>
      </c>
      <c r="V710" s="113" t="str">
        <f>IF(AND(I710&gt;=10000,I710&lt;=19900),"Praha",(IF(AND(I710&gt;=25001,I710&lt;=29501),"Středočeský kraj",(IF(AND(I710&gt;=30100,I710&lt;=34972),"Středočeský kraj",(IF(AND(I710&gt;=35002,I710&lt;=36271),"Karlovarský kraj",(IF(AND(I710&gt;=37001,I710&lt;=39201),"Jihočeský kraj",(IF(AND(I710&gt;=39701,I710&lt;=39901),"Jihočeský kraj",(IF(AND(I710&gt;=39301,I710&lt;=39601),"Kraj Vysočina",(IF(AND(I710&gt;=58001,I710&lt;=59501),"Kraj Vysočina",(IF(AND(I710&gt;=67401,I710&lt;=67602),"Kraj Vysočina",(IF(AND(I710&gt;=40001,I710&lt;=44101),"Ústecký kraj",(IF(AND(I710&gt;=46001,I710&lt;=47201),"Liberecký kraj",(IF(AND(I710&gt;=51202,I710&lt;=51401),"Liberecký kraj",(IF(AND(I710&gt;=53002,I710&lt;=53976),"Pardubický kraj",(IF(AND(I710&gt;=56002,I710&lt;=57201),"Pardubický kraj",(IF(AND(I710&gt;=60200,I710&lt;=67201),"Jihomoravský kraj",(IF(AND(I710&gt;=67801,I710&lt;=68501),"Jihomoravský kraj",(IF(AND(I710&gt;=69002,I710&lt;=69801),"Jihomoravský kraj",(IF(AND(I710&gt;=68601,I710&lt;=68801),"Zlínský kraj",(IF(AND(I710&gt;=75501,I710&lt;=76901),"Zlínský kraj",(IF(AND(I710&gt;=70030,I710&lt;=74901),"Moravskoslezský kraj",(IF(AND(I710&gt;=75000,I710&lt;=75368),"Olomoucký kraj",(IF(AND(I710&gt;=77200,I710&lt;=79862),"Olomoucký kraj",(IF(AND(I710&gt;=50011,I710&lt;=50301),"Královéhradecký kraj",(IF(AND(I710&gt;=54301,I710&lt;=54303),"Královéhradecký kraj","0")))))))))))))))))))))))))))))))))))))))))))))))</f>
        <v>Praha</v>
      </c>
      <c r="AD710" t="s">
        <v>998</v>
      </c>
      <c r="AE710" t="s">
        <v>998</v>
      </c>
      <c r="AF710" t="s">
        <v>998</v>
      </c>
      <c r="AG710" s="107">
        <v>0</v>
      </c>
      <c r="AH710" s="107">
        <v>0</v>
      </c>
      <c r="AI710" s="107">
        <v>0</v>
      </c>
      <c r="AJ710" t="s">
        <v>1012</v>
      </c>
    </row>
    <row r="711" spans="1:37" x14ac:dyDescent="0.45">
      <c r="A711" t="s">
        <v>1403</v>
      </c>
      <c r="B711" t="s">
        <v>9170</v>
      </c>
      <c r="C711" t="s">
        <v>990</v>
      </c>
      <c r="D711" t="s">
        <v>9173</v>
      </c>
      <c r="E711" t="s">
        <v>992</v>
      </c>
      <c r="F711" t="s">
        <v>7611</v>
      </c>
      <c r="G711">
        <v>39</v>
      </c>
      <c r="H711" t="s">
        <v>1017</v>
      </c>
      <c r="I711">
        <v>16000</v>
      </c>
      <c r="J711">
        <v>602354455</v>
      </c>
      <c r="K711" t="s">
        <v>9174</v>
      </c>
      <c r="L711" s="106">
        <v>39083</v>
      </c>
      <c r="M711">
        <v>13652957</v>
      </c>
      <c r="N711" t="s">
        <v>2990</v>
      </c>
      <c r="O711" t="s">
        <v>1106</v>
      </c>
      <c r="P711" t="s">
        <v>997</v>
      </c>
      <c r="R711" s="109" t="str">
        <f>IF(OR(P711="SB",Q711="SB"),"SB",0)</f>
        <v>SB</v>
      </c>
      <c r="T711" s="110">
        <v>16118</v>
      </c>
      <c r="U711" t="s">
        <v>19633</v>
      </c>
      <c r="V711" s="113" t="str">
        <f>IF(AND(I711&gt;=10000,I711&lt;=19900),"Praha",(IF(AND(I711&gt;=25001,I711&lt;=29501),"Středočeský kraj",(IF(AND(I711&gt;=30100,I711&lt;=34972),"Středočeský kraj",(IF(AND(I711&gt;=35002,I711&lt;=36271),"Karlovarský kraj",(IF(AND(I711&gt;=37001,I711&lt;=39201),"Jihočeský kraj",(IF(AND(I711&gt;=39701,I711&lt;=39901),"Jihočeský kraj",(IF(AND(I711&gt;=39301,I711&lt;=39601),"Kraj Vysočina",(IF(AND(I711&gt;=58001,I711&lt;=59501),"Kraj Vysočina",(IF(AND(I711&gt;=67401,I711&lt;=67602),"Kraj Vysočina",(IF(AND(I711&gt;=40001,I711&lt;=44101),"Ústecký kraj",(IF(AND(I711&gt;=46001,I711&lt;=47201),"Liberecký kraj",(IF(AND(I711&gt;=51202,I711&lt;=51401),"Liberecký kraj",(IF(AND(I711&gt;=53002,I711&lt;=53976),"Pardubický kraj",(IF(AND(I711&gt;=56002,I711&lt;=57201),"Pardubický kraj",(IF(AND(I711&gt;=60200,I711&lt;=67201),"Jihomoravský kraj",(IF(AND(I711&gt;=67801,I711&lt;=68501),"Jihomoravský kraj",(IF(AND(I711&gt;=69002,I711&lt;=69801),"Jihomoravský kraj",(IF(AND(I711&gt;=68601,I711&lt;=68801),"Zlínský kraj",(IF(AND(I711&gt;=75501,I711&lt;=76901),"Zlínský kraj",(IF(AND(I711&gt;=70030,I711&lt;=74901),"Moravskoslezský kraj",(IF(AND(I711&gt;=75000,I711&lt;=75368),"Olomoucký kraj",(IF(AND(I711&gt;=77200,I711&lt;=79862),"Olomoucký kraj",(IF(AND(I711&gt;=50011,I711&lt;=50301),"Královéhradecký kraj",(IF(AND(I711&gt;=54301,I711&lt;=54303),"Královéhradecký kraj","0")))))))))))))))))))))))))))))))))))))))))))))))</f>
        <v>Praha</v>
      </c>
      <c r="AD711" t="s">
        <v>998</v>
      </c>
      <c r="AE711" t="s">
        <v>998</v>
      </c>
      <c r="AF711" t="s">
        <v>998</v>
      </c>
      <c r="AG711" s="107">
        <v>300</v>
      </c>
      <c r="AH711" s="107">
        <v>0</v>
      </c>
      <c r="AI711" s="107">
        <v>0</v>
      </c>
      <c r="AJ711" t="s">
        <v>999</v>
      </c>
      <c r="AK711" s="106">
        <v>44901</v>
      </c>
    </row>
    <row r="712" spans="1:37" x14ac:dyDescent="0.45">
      <c r="A712" t="s">
        <v>2812</v>
      </c>
      <c r="B712" t="s">
        <v>12726</v>
      </c>
      <c r="C712" t="s">
        <v>1002</v>
      </c>
      <c r="D712" t="s">
        <v>12727</v>
      </c>
      <c r="E712" t="s">
        <v>992</v>
      </c>
      <c r="F712" t="s">
        <v>10307</v>
      </c>
      <c r="G712">
        <v>25</v>
      </c>
      <c r="H712" t="s">
        <v>1017</v>
      </c>
      <c r="I712">
        <v>16000</v>
      </c>
      <c r="J712">
        <v>728163612</v>
      </c>
      <c r="K712" t="s">
        <v>12728</v>
      </c>
      <c r="L712" s="106">
        <v>30693</v>
      </c>
      <c r="M712">
        <v>13668923</v>
      </c>
      <c r="N712" t="s">
        <v>6013</v>
      </c>
      <c r="O712" t="s">
        <v>12</v>
      </c>
      <c r="P712" t="s">
        <v>997</v>
      </c>
      <c r="R712" s="109" t="str">
        <f>IF(OR(P712="SB",Q712="SB"),"SB",0)</f>
        <v>SB</v>
      </c>
      <c r="T712" s="110">
        <v>16121</v>
      </c>
      <c r="U712" t="s">
        <v>19633</v>
      </c>
      <c r="V712" s="113" t="str">
        <f>IF(AND(I712&gt;=10000,I712&lt;=19900),"Praha",(IF(AND(I712&gt;=25001,I712&lt;=29501),"Středočeský kraj",(IF(AND(I712&gt;=30100,I712&lt;=34972),"Středočeský kraj",(IF(AND(I712&gt;=35002,I712&lt;=36271),"Karlovarský kraj",(IF(AND(I712&gt;=37001,I712&lt;=39201),"Jihočeský kraj",(IF(AND(I712&gt;=39701,I712&lt;=39901),"Jihočeský kraj",(IF(AND(I712&gt;=39301,I712&lt;=39601),"Kraj Vysočina",(IF(AND(I712&gt;=58001,I712&lt;=59501),"Kraj Vysočina",(IF(AND(I712&gt;=67401,I712&lt;=67602),"Kraj Vysočina",(IF(AND(I712&gt;=40001,I712&lt;=44101),"Ústecký kraj",(IF(AND(I712&gt;=46001,I712&lt;=47201),"Liberecký kraj",(IF(AND(I712&gt;=51202,I712&lt;=51401),"Liberecký kraj",(IF(AND(I712&gt;=53002,I712&lt;=53976),"Pardubický kraj",(IF(AND(I712&gt;=56002,I712&lt;=57201),"Pardubický kraj",(IF(AND(I712&gt;=60200,I712&lt;=67201),"Jihomoravský kraj",(IF(AND(I712&gt;=67801,I712&lt;=68501),"Jihomoravský kraj",(IF(AND(I712&gt;=69002,I712&lt;=69801),"Jihomoravský kraj",(IF(AND(I712&gt;=68601,I712&lt;=68801),"Zlínský kraj",(IF(AND(I712&gt;=75501,I712&lt;=76901),"Zlínský kraj",(IF(AND(I712&gt;=70030,I712&lt;=74901),"Moravskoslezský kraj",(IF(AND(I712&gt;=75000,I712&lt;=75368),"Olomoucký kraj",(IF(AND(I712&gt;=77200,I712&lt;=79862),"Olomoucký kraj",(IF(AND(I712&gt;=50011,I712&lt;=50301),"Královéhradecký kraj",(IF(AND(I712&gt;=54301,I712&lt;=54303),"Královéhradecký kraj","0")))))))))))))))))))))))))))))))))))))))))))))))</f>
        <v>Praha</v>
      </c>
      <c r="AB712" t="s">
        <v>12729</v>
      </c>
      <c r="AD712" t="s">
        <v>998</v>
      </c>
      <c r="AE712" t="s">
        <v>998</v>
      </c>
      <c r="AF712" t="s">
        <v>998</v>
      </c>
      <c r="AG712" s="107">
        <v>0</v>
      </c>
      <c r="AH712" s="107">
        <v>0</v>
      </c>
      <c r="AI712" s="107">
        <v>0</v>
      </c>
      <c r="AJ712" t="s">
        <v>1012</v>
      </c>
    </row>
    <row r="713" spans="1:37" x14ac:dyDescent="0.45">
      <c r="A713" t="s">
        <v>1687</v>
      </c>
      <c r="B713" t="s">
        <v>6779</v>
      </c>
      <c r="C713" t="s">
        <v>1002</v>
      </c>
      <c r="D713" t="s">
        <v>6780</v>
      </c>
      <c r="E713" t="s">
        <v>992</v>
      </c>
      <c r="F713" t="s">
        <v>6781</v>
      </c>
      <c r="G713">
        <v>4</v>
      </c>
      <c r="H713" t="s">
        <v>1017</v>
      </c>
      <c r="I713">
        <v>16000</v>
      </c>
      <c r="K713" t="s">
        <v>6782</v>
      </c>
      <c r="L713" s="106">
        <v>29211</v>
      </c>
      <c r="M713">
        <v>10412955</v>
      </c>
      <c r="N713" t="s">
        <v>996</v>
      </c>
      <c r="O713" t="s">
        <v>12</v>
      </c>
      <c r="P713" t="s">
        <v>997</v>
      </c>
      <c r="R713" s="109" t="str">
        <f>IF(OR(P713="SB",Q713="SB"),"SB",0)</f>
        <v>SB</v>
      </c>
      <c r="T713" s="110">
        <v>50170</v>
      </c>
      <c r="U713" t="s">
        <v>19633</v>
      </c>
      <c r="V713" s="113" t="str">
        <f>IF(AND(I713&gt;=10000,I713&lt;=19900),"Praha",(IF(AND(I713&gt;=25001,I713&lt;=29501),"Středočeský kraj",(IF(AND(I713&gt;=30100,I713&lt;=34972),"Středočeský kraj",(IF(AND(I713&gt;=35002,I713&lt;=36271),"Karlovarský kraj",(IF(AND(I713&gt;=37001,I713&lt;=39201),"Jihočeský kraj",(IF(AND(I713&gt;=39701,I713&lt;=39901),"Jihočeský kraj",(IF(AND(I713&gt;=39301,I713&lt;=39601),"Kraj Vysočina",(IF(AND(I713&gt;=58001,I713&lt;=59501),"Kraj Vysočina",(IF(AND(I713&gt;=67401,I713&lt;=67602),"Kraj Vysočina",(IF(AND(I713&gt;=40001,I713&lt;=44101),"Ústecký kraj",(IF(AND(I713&gt;=46001,I713&lt;=47201),"Liberecký kraj",(IF(AND(I713&gt;=51202,I713&lt;=51401),"Liberecký kraj",(IF(AND(I713&gt;=53002,I713&lt;=53976),"Pardubický kraj",(IF(AND(I713&gt;=56002,I713&lt;=57201),"Pardubický kraj",(IF(AND(I713&gt;=60200,I713&lt;=67201),"Jihomoravský kraj",(IF(AND(I713&gt;=67801,I713&lt;=68501),"Jihomoravský kraj",(IF(AND(I713&gt;=69002,I713&lt;=69801),"Jihomoravský kraj",(IF(AND(I713&gt;=68601,I713&lt;=68801),"Zlínský kraj",(IF(AND(I713&gt;=75501,I713&lt;=76901),"Zlínský kraj",(IF(AND(I713&gt;=70030,I713&lt;=74901),"Moravskoslezský kraj",(IF(AND(I713&gt;=75000,I713&lt;=75368),"Olomoucký kraj",(IF(AND(I713&gt;=77200,I713&lt;=79862),"Olomoucký kraj",(IF(AND(I713&gt;=50011,I713&lt;=50301),"Královéhradecký kraj",(IF(AND(I713&gt;=54301,I713&lt;=54303),"Královéhradecký kraj","0")))))))))))))))))))))))))))))))))))))))))))))))</f>
        <v>Praha</v>
      </c>
      <c r="AD713" t="s">
        <v>998</v>
      </c>
      <c r="AE713" t="s">
        <v>998</v>
      </c>
      <c r="AF713" t="s">
        <v>998</v>
      </c>
      <c r="AG713" s="107">
        <v>0</v>
      </c>
      <c r="AH713" s="107">
        <v>0</v>
      </c>
      <c r="AI713" s="107">
        <v>0</v>
      </c>
      <c r="AJ713" t="s">
        <v>1012</v>
      </c>
    </row>
    <row r="714" spans="1:37" x14ac:dyDescent="0.45">
      <c r="A714" t="s">
        <v>1408</v>
      </c>
      <c r="B714" t="s">
        <v>5606</v>
      </c>
      <c r="C714" t="s">
        <v>1002</v>
      </c>
      <c r="D714" t="s">
        <v>5607</v>
      </c>
      <c r="E714" t="s">
        <v>992</v>
      </c>
      <c r="F714" t="s">
        <v>5001</v>
      </c>
      <c r="G714">
        <v>18</v>
      </c>
      <c r="H714" t="s">
        <v>12</v>
      </c>
      <c r="I714">
        <v>16000</v>
      </c>
      <c r="J714">
        <v>420721366264</v>
      </c>
      <c r="K714" t="s">
        <v>5608</v>
      </c>
      <c r="L714" s="106">
        <v>30559</v>
      </c>
      <c r="M714">
        <v>10597255</v>
      </c>
      <c r="N714" t="s">
        <v>996</v>
      </c>
      <c r="O714" t="s">
        <v>12</v>
      </c>
      <c r="P714" t="s">
        <v>997</v>
      </c>
      <c r="R714" s="109" t="str">
        <f>IF(OR(P714="SB",Q714="SB"),"SB",0)</f>
        <v>SB</v>
      </c>
      <c r="T714" s="110">
        <v>50654</v>
      </c>
      <c r="U714" t="s">
        <v>19633</v>
      </c>
      <c r="V714" s="113" t="str">
        <f>IF(AND(I714&gt;=10000,I714&lt;=19900),"Praha",(IF(AND(I714&gt;=25001,I714&lt;=29501),"Středočeský kraj",(IF(AND(I714&gt;=30100,I714&lt;=34972),"Středočeský kraj",(IF(AND(I714&gt;=35002,I714&lt;=36271),"Karlovarský kraj",(IF(AND(I714&gt;=37001,I714&lt;=39201),"Jihočeský kraj",(IF(AND(I714&gt;=39701,I714&lt;=39901),"Jihočeský kraj",(IF(AND(I714&gt;=39301,I714&lt;=39601),"Kraj Vysočina",(IF(AND(I714&gt;=58001,I714&lt;=59501),"Kraj Vysočina",(IF(AND(I714&gt;=67401,I714&lt;=67602),"Kraj Vysočina",(IF(AND(I714&gt;=40001,I714&lt;=44101),"Ústecký kraj",(IF(AND(I714&gt;=46001,I714&lt;=47201),"Liberecký kraj",(IF(AND(I714&gt;=51202,I714&lt;=51401),"Liberecký kraj",(IF(AND(I714&gt;=53002,I714&lt;=53976),"Pardubický kraj",(IF(AND(I714&gt;=56002,I714&lt;=57201),"Pardubický kraj",(IF(AND(I714&gt;=60200,I714&lt;=67201),"Jihomoravský kraj",(IF(AND(I714&gt;=67801,I714&lt;=68501),"Jihomoravský kraj",(IF(AND(I714&gt;=69002,I714&lt;=69801),"Jihomoravský kraj",(IF(AND(I714&gt;=68601,I714&lt;=68801),"Zlínský kraj",(IF(AND(I714&gt;=75501,I714&lt;=76901),"Zlínský kraj",(IF(AND(I714&gt;=70030,I714&lt;=74901),"Moravskoslezský kraj",(IF(AND(I714&gt;=75000,I714&lt;=75368),"Olomoucký kraj",(IF(AND(I714&gt;=77200,I714&lt;=79862),"Olomoucký kraj",(IF(AND(I714&gt;=50011,I714&lt;=50301),"Královéhradecký kraj",(IF(AND(I714&gt;=54301,I714&lt;=54303),"Královéhradecký kraj","0")))))))))))))))))))))))))))))))))))))))))))))))</f>
        <v>Praha</v>
      </c>
      <c r="AD714" t="s">
        <v>998</v>
      </c>
      <c r="AE714" t="s">
        <v>998</v>
      </c>
      <c r="AF714" t="s">
        <v>998</v>
      </c>
      <c r="AG714" s="107">
        <v>0</v>
      </c>
      <c r="AH714" s="107">
        <v>0</v>
      </c>
      <c r="AI714" s="107">
        <v>0</v>
      </c>
      <c r="AJ714" t="s">
        <v>1012</v>
      </c>
    </row>
    <row r="715" spans="1:37" x14ac:dyDescent="0.45">
      <c r="A715" t="s">
        <v>1197</v>
      </c>
      <c r="B715" t="s">
        <v>4012</v>
      </c>
      <c r="C715" t="s">
        <v>1002</v>
      </c>
      <c r="D715" t="s">
        <v>4013</v>
      </c>
      <c r="E715" t="s">
        <v>992</v>
      </c>
      <c r="F715" t="s">
        <v>4014</v>
      </c>
      <c r="G715">
        <v>1</v>
      </c>
      <c r="H715" t="s">
        <v>4015</v>
      </c>
      <c r="I715">
        <v>16000</v>
      </c>
      <c r="K715" t="s">
        <v>4016</v>
      </c>
      <c r="L715" s="106">
        <v>32676</v>
      </c>
      <c r="M715">
        <v>10746189</v>
      </c>
      <c r="N715" t="s">
        <v>996</v>
      </c>
      <c r="O715" t="s">
        <v>12</v>
      </c>
      <c r="P715" t="s">
        <v>997</v>
      </c>
      <c r="R715" s="109" t="str">
        <f>IF(OR(P715="SB",Q715="SB"),"SB",0)</f>
        <v>SB</v>
      </c>
      <c r="T715" s="110">
        <v>51161</v>
      </c>
      <c r="U715" t="s">
        <v>19633</v>
      </c>
      <c r="V715" s="113" t="str">
        <f>IF(AND(I715&gt;=10000,I715&lt;=19900),"Praha",(IF(AND(I715&gt;=25001,I715&lt;=29501),"Středočeský kraj",(IF(AND(I715&gt;=30100,I715&lt;=34972),"Středočeský kraj",(IF(AND(I715&gt;=35002,I715&lt;=36271),"Karlovarský kraj",(IF(AND(I715&gt;=37001,I715&lt;=39201),"Jihočeský kraj",(IF(AND(I715&gt;=39701,I715&lt;=39901),"Jihočeský kraj",(IF(AND(I715&gt;=39301,I715&lt;=39601),"Kraj Vysočina",(IF(AND(I715&gt;=58001,I715&lt;=59501),"Kraj Vysočina",(IF(AND(I715&gt;=67401,I715&lt;=67602),"Kraj Vysočina",(IF(AND(I715&gt;=40001,I715&lt;=44101),"Ústecký kraj",(IF(AND(I715&gt;=46001,I715&lt;=47201),"Liberecký kraj",(IF(AND(I715&gt;=51202,I715&lt;=51401),"Liberecký kraj",(IF(AND(I715&gt;=53002,I715&lt;=53976),"Pardubický kraj",(IF(AND(I715&gt;=56002,I715&lt;=57201),"Pardubický kraj",(IF(AND(I715&gt;=60200,I715&lt;=67201),"Jihomoravský kraj",(IF(AND(I715&gt;=67801,I715&lt;=68501),"Jihomoravský kraj",(IF(AND(I715&gt;=69002,I715&lt;=69801),"Jihomoravský kraj",(IF(AND(I715&gt;=68601,I715&lt;=68801),"Zlínský kraj",(IF(AND(I715&gt;=75501,I715&lt;=76901),"Zlínský kraj",(IF(AND(I715&gt;=70030,I715&lt;=74901),"Moravskoslezský kraj",(IF(AND(I715&gt;=75000,I715&lt;=75368),"Olomoucký kraj",(IF(AND(I715&gt;=77200,I715&lt;=79862),"Olomoucký kraj",(IF(AND(I715&gt;=50011,I715&lt;=50301),"Královéhradecký kraj",(IF(AND(I715&gt;=54301,I715&lt;=54303),"Královéhradecký kraj","0")))))))))))))))))))))))))))))))))))))))))))))))</f>
        <v>Praha</v>
      </c>
      <c r="AD715" t="s">
        <v>998</v>
      </c>
      <c r="AE715" t="s">
        <v>998</v>
      </c>
      <c r="AF715" t="s">
        <v>998</v>
      </c>
      <c r="AG715" s="107">
        <v>0</v>
      </c>
      <c r="AH715" s="107">
        <v>0</v>
      </c>
      <c r="AI715" s="107">
        <v>0</v>
      </c>
      <c r="AJ715" t="s">
        <v>1012</v>
      </c>
    </row>
    <row r="716" spans="1:37" x14ac:dyDescent="0.45">
      <c r="A716" t="s">
        <v>1187</v>
      </c>
      <c r="B716" t="s">
        <v>17903</v>
      </c>
      <c r="C716" t="s">
        <v>1002</v>
      </c>
      <c r="D716" t="s">
        <v>17904</v>
      </c>
      <c r="E716" t="s">
        <v>992</v>
      </c>
      <c r="F716" t="s">
        <v>11977</v>
      </c>
      <c r="G716">
        <v>870</v>
      </c>
      <c r="H716" t="s">
        <v>1017</v>
      </c>
      <c r="I716">
        <v>16000</v>
      </c>
      <c r="K716" t="s">
        <v>17905</v>
      </c>
      <c r="L716" s="106">
        <v>33067</v>
      </c>
      <c r="M716">
        <v>10800652</v>
      </c>
      <c r="N716" t="s">
        <v>996</v>
      </c>
      <c r="O716" t="s">
        <v>12</v>
      </c>
      <c r="P716" t="s">
        <v>997</v>
      </c>
      <c r="R716" s="109" t="str">
        <f>IF(OR(P716="SB",Q716="SB"),"SB",0)</f>
        <v>SB</v>
      </c>
      <c r="T716" s="110">
        <v>51301</v>
      </c>
      <c r="U716" t="s">
        <v>19633</v>
      </c>
      <c r="V716" s="113" t="str">
        <f>IF(AND(I716&gt;=10000,I716&lt;=19900),"Praha",(IF(AND(I716&gt;=25001,I716&lt;=29501),"Středočeský kraj",(IF(AND(I716&gt;=30100,I716&lt;=34972),"Středočeský kraj",(IF(AND(I716&gt;=35002,I716&lt;=36271),"Karlovarský kraj",(IF(AND(I716&gt;=37001,I716&lt;=39201),"Jihočeský kraj",(IF(AND(I716&gt;=39701,I716&lt;=39901),"Jihočeský kraj",(IF(AND(I716&gt;=39301,I716&lt;=39601),"Kraj Vysočina",(IF(AND(I716&gt;=58001,I716&lt;=59501),"Kraj Vysočina",(IF(AND(I716&gt;=67401,I716&lt;=67602),"Kraj Vysočina",(IF(AND(I716&gt;=40001,I716&lt;=44101),"Ústecký kraj",(IF(AND(I716&gt;=46001,I716&lt;=47201),"Liberecký kraj",(IF(AND(I716&gt;=51202,I716&lt;=51401),"Liberecký kraj",(IF(AND(I716&gt;=53002,I716&lt;=53976),"Pardubický kraj",(IF(AND(I716&gt;=56002,I716&lt;=57201),"Pardubický kraj",(IF(AND(I716&gt;=60200,I716&lt;=67201),"Jihomoravský kraj",(IF(AND(I716&gt;=67801,I716&lt;=68501),"Jihomoravský kraj",(IF(AND(I716&gt;=69002,I716&lt;=69801),"Jihomoravský kraj",(IF(AND(I716&gt;=68601,I716&lt;=68801),"Zlínský kraj",(IF(AND(I716&gt;=75501,I716&lt;=76901),"Zlínský kraj",(IF(AND(I716&gt;=70030,I716&lt;=74901),"Moravskoslezský kraj",(IF(AND(I716&gt;=75000,I716&lt;=75368),"Olomoucký kraj",(IF(AND(I716&gt;=77200,I716&lt;=79862),"Olomoucký kraj",(IF(AND(I716&gt;=50011,I716&lt;=50301),"Královéhradecký kraj",(IF(AND(I716&gt;=54301,I716&lt;=54303),"Královéhradecký kraj","0")))))))))))))))))))))))))))))))))))))))))))))))</f>
        <v>Praha</v>
      </c>
      <c r="AD716" t="s">
        <v>998</v>
      </c>
      <c r="AE716" t="s">
        <v>998</v>
      </c>
      <c r="AF716" t="s">
        <v>998</v>
      </c>
      <c r="AG716" s="107">
        <v>0</v>
      </c>
      <c r="AH716" s="107">
        <v>0</v>
      </c>
      <c r="AI716" s="107">
        <v>0</v>
      </c>
      <c r="AJ716" t="s">
        <v>1012</v>
      </c>
    </row>
    <row r="717" spans="1:37" x14ac:dyDescent="0.45">
      <c r="A717" t="s">
        <v>1209</v>
      </c>
      <c r="B717" t="s">
        <v>10257</v>
      </c>
      <c r="C717" t="s">
        <v>1002</v>
      </c>
      <c r="D717" t="s">
        <v>10269</v>
      </c>
      <c r="E717" t="s">
        <v>992</v>
      </c>
      <c r="F717" t="s">
        <v>10270</v>
      </c>
      <c r="G717">
        <v>24</v>
      </c>
      <c r="H717" t="s">
        <v>1017</v>
      </c>
      <c r="I717">
        <v>16000</v>
      </c>
      <c r="K717" t="s">
        <v>10271</v>
      </c>
      <c r="L717" s="106">
        <v>30978</v>
      </c>
      <c r="M717">
        <v>10872188</v>
      </c>
      <c r="N717" t="s">
        <v>996</v>
      </c>
      <c r="O717" t="s">
        <v>12</v>
      </c>
      <c r="P717" t="s">
        <v>997</v>
      </c>
      <c r="R717" s="109" t="str">
        <f>IF(OR(P717="SB",Q717="SB"),"SB",0)</f>
        <v>SB</v>
      </c>
      <c r="T717" s="110">
        <v>51675</v>
      </c>
      <c r="U717" t="s">
        <v>19633</v>
      </c>
      <c r="V717" s="113" t="str">
        <f>IF(AND(I717&gt;=10000,I717&lt;=19900),"Praha",(IF(AND(I717&gt;=25001,I717&lt;=29501),"Středočeský kraj",(IF(AND(I717&gt;=30100,I717&lt;=34972),"Středočeský kraj",(IF(AND(I717&gt;=35002,I717&lt;=36271),"Karlovarský kraj",(IF(AND(I717&gt;=37001,I717&lt;=39201),"Jihočeský kraj",(IF(AND(I717&gt;=39701,I717&lt;=39901),"Jihočeský kraj",(IF(AND(I717&gt;=39301,I717&lt;=39601),"Kraj Vysočina",(IF(AND(I717&gt;=58001,I717&lt;=59501),"Kraj Vysočina",(IF(AND(I717&gt;=67401,I717&lt;=67602),"Kraj Vysočina",(IF(AND(I717&gt;=40001,I717&lt;=44101),"Ústecký kraj",(IF(AND(I717&gt;=46001,I717&lt;=47201),"Liberecký kraj",(IF(AND(I717&gt;=51202,I717&lt;=51401),"Liberecký kraj",(IF(AND(I717&gt;=53002,I717&lt;=53976),"Pardubický kraj",(IF(AND(I717&gt;=56002,I717&lt;=57201),"Pardubický kraj",(IF(AND(I717&gt;=60200,I717&lt;=67201),"Jihomoravský kraj",(IF(AND(I717&gt;=67801,I717&lt;=68501),"Jihomoravský kraj",(IF(AND(I717&gt;=69002,I717&lt;=69801),"Jihomoravský kraj",(IF(AND(I717&gt;=68601,I717&lt;=68801),"Zlínský kraj",(IF(AND(I717&gt;=75501,I717&lt;=76901),"Zlínský kraj",(IF(AND(I717&gt;=70030,I717&lt;=74901),"Moravskoslezský kraj",(IF(AND(I717&gt;=75000,I717&lt;=75368),"Olomoucký kraj",(IF(AND(I717&gt;=77200,I717&lt;=79862),"Olomoucký kraj",(IF(AND(I717&gt;=50011,I717&lt;=50301),"Královéhradecký kraj",(IF(AND(I717&gt;=54301,I717&lt;=54303),"Královéhradecký kraj","0")))))))))))))))))))))))))))))))))))))))))))))))</f>
        <v>Praha</v>
      </c>
      <c r="AD717" t="s">
        <v>998</v>
      </c>
      <c r="AE717" t="s">
        <v>998</v>
      </c>
      <c r="AF717" t="s">
        <v>998</v>
      </c>
      <c r="AG717" s="107">
        <v>0</v>
      </c>
      <c r="AH717" s="107">
        <v>0</v>
      </c>
      <c r="AI717" s="107">
        <v>0</v>
      </c>
      <c r="AJ717" t="s">
        <v>1012</v>
      </c>
    </row>
    <row r="718" spans="1:37" x14ac:dyDescent="0.45">
      <c r="A718" t="s">
        <v>2811</v>
      </c>
      <c r="B718" t="s">
        <v>13814</v>
      </c>
      <c r="C718" t="s">
        <v>1002</v>
      </c>
      <c r="D718" t="s">
        <v>13819</v>
      </c>
      <c r="E718" t="s">
        <v>992</v>
      </c>
      <c r="F718" t="s">
        <v>13820</v>
      </c>
      <c r="G718">
        <v>2</v>
      </c>
      <c r="H718" t="s">
        <v>1017</v>
      </c>
      <c r="I718">
        <v>16000</v>
      </c>
      <c r="K718" t="s">
        <v>13821</v>
      </c>
      <c r="L718" s="106">
        <v>34266</v>
      </c>
      <c r="M718">
        <v>10898460</v>
      </c>
      <c r="N718" t="s">
        <v>996</v>
      </c>
      <c r="O718" t="s">
        <v>12</v>
      </c>
      <c r="P718" t="s">
        <v>997</v>
      </c>
      <c r="R718" s="109" t="str">
        <f>IF(OR(P718="SB",Q718="SB"),"SB",0)</f>
        <v>SB</v>
      </c>
      <c r="T718" s="110">
        <v>51783</v>
      </c>
      <c r="U718" t="s">
        <v>19633</v>
      </c>
      <c r="V718" s="113" t="str">
        <f>IF(AND(I718&gt;=10000,I718&lt;=19900),"Praha",(IF(AND(I718&gt;=25001,I718&lt;=29501),"Středočeský kraj",(IF(AND(I718&gt;=30100,I718&lt;=34972),"Středočeský kraj",(IF(AND(I718&gt;=35002,I718&lt;=36271),"Karlovarský kraj",(IF(AND(I718&gt;=37001,I718&lt;=39201),"Jihočeský kraj",(IF(AND(I718&gt;=39701,I718&lt;=39901),"Jihočeský kraj",(IF(AND(I718&gt;=39301,I718&lt;=39601),"Kraj Vysočina",(IF(AND(I718&gt;=58001,I718&lt;=59501),"Kraj Vysočina",(IF(AND(I718&gt;=67401,I718&lt;=67602),"Kraj Vysočina",(IF(AND(I718&gt;=40001,I718&lt;=44101),"Ústecký kraj",(IF(AND(I718&gt;=46001,I718&lt;=47201),"Liberecký kraj",(IF(AND(I718&gt;=51202,I718&lt;=51401),"Liberecký kraj",(IF(AND(I718&gt;=53002,I718&lt;=53976),"Pardubický kraj",(IF(AND(I718&gt;=56002,I718&lt;=57201),"Pardubický kraj",(IF(AND(I718&gt;=60200,I718&lt;=67201),"Jihomoravský kraj",(IF(AND(I718&gt;=67801,I718&lt;=68501),"Jihomoravský kraj",(IF(AND(I718&gt;=69002,I718&lt;=69801),"Jihomoravský kraj",(IF(AND(I718&gt;=68601,I718&lt;=68801),"Zlínský kraj",(IF(AND(I718&gt;=75501,I718&lt;=76901),"Zlínský kraj",(IF(AND(I718&gt;=70030,I718&lt;=74901),"Moravskoslezský kraj",(IF(AND(I718&gt;=75000,I718&lt;=75368),"Olomoucký kraj",(IF(AND(I718&gt;=77200,I718&lt;=79862),"Olomoucký kraj",(IF(AND(I718&gt;=50011,I718&lt;=50301),"Královéhradecký kraj",(IF(AND(I718&gt;=54301,I718&lt;=54303),"Královéhradecký kraj","0")))))))))))))))))))))))))))))))))))))))))))))))</f>
        <v>Praha</v>
      </c>
      <c r="AD718" t="s">
        <v>998</v>
      </c>
      <c r="AE718" t="s">
        <v>998</v>
      </c>
      <c r="AF718" t="s">
        <v>998</v>
      </c>
      <c r="AG718" s="107">
        <v>0</v>
      </c>
      <c r="AH718" s="107">
        <v>0</v>
      </c>
      <c r="AI718" s="107">
        <v>0</v>
      </c>
      <c r="AJ718" t="s">
        <v>1012</v>
      </c>
    </row>
    <row r="719" spans="1:37" x14ac:dyDescent="0.45">
      <c r="A719" t="s">
        <v>1413</v>
      </c>
      <c r="B719" t="s">
        <v>17253</v>
      </c>
      <c r="C719" t="s">
        <v>1002</v>
      </c>
      <c r="D719" t="s">
        <v>17262</v>
      </c>
      <c r="E719" t="s">
        <v>992</v>
      </c>
      <c r="F719" t="s">
        <v>16536</v>
      </c>
      <c r="G719">
        <v>27</v>
      </c>
      <c r="H719" t="s">
        <v>1017</v>
      </c>
      <c r="I719">
        <v>16000</v>
      </c>
      <c r="K719" t="s">
        <v>17257</v>
      </c>
      <c r="L719" s="106">
        <v>31937</v>
      </c>
      <c r="M719">
        <v>10879262</v>
      </c>
      <c r="N719" t="s">
        <v>996</v>
      </c>
      <c r="O719" t="s">
        <v>12</v>
      </c>
      <c r="P719" t="s">
        <v>997</v>
      </c>
      <c r="R719" s="109" t="str">
        <f>IF(OR(P719="SB",Q719="SB"),"SB",0)</f>
        <v>SB</v>
      </c>
      <c r="T719" s="110">
        <v>51892</v>
      </c>
      <c r="U719" t="s">
        <v>19633</v>
      </c>
      <c r="V719" s="113" t="str">
        <f>IF(AND(I719&gt;=10000,I719&lt;=19900),"Praha",(IF(AND(I719&gt;=25001,I719&lt;=29501),"Středočeský kraj",(IF(AND(I719&gt;=30100,I719&lt;=34972),"Středočeský kraj",(IF(AND(I719&gt;=35002,I719&lt;=36271),"Karlovarský kraj",(IF(AND(I719&gt;=37001,I719&lt;=39201),"Jihočeský kraj",(IF(AND(I719&gt;=39701,I719&lt;=39901),"Jihočeský kraj",(IF(AND(I719&gt;=39301,I719&lt;=39601),"Kraj Vysočina",(IF(AND(I719&gt;=58001,I719&lt;=59501),"Kraj Vysočina",(IF(AND(I719&gt;=67401,I719&lt;=67602),"Kraj Vysočina",(IF(AND(I719&gt;=40001,I719&lt;=44101),"Ústecký kraj",(IF(AND(I719&gt;=46001,I719&lt;=47201),"Liberecký kraj",(IF(AND(I719&gt;=51202,I719&lt;=51401),"Liberecký kraj",(IF(AND(I719&gt;=53002,I719&lt;=53976),"Pardubický kraj",(IF(AND(I719&gt;=56002,I719&lt;=57201),"Pardubický kraj",(IF(AND(I719&gt;=60200,I719&lt;=67201),"Jihomoravský kraj",(IF(AND(I719&gt;=67801,I719&lt;=68501),"Jihomoravský kraj",(IF(AND(I719&gt;=69002,I719&lt;=69801),"Jihomoravský kraj",(IF(AND(I719&gt;=68601,I719&lt;=68801),"Zlínský kraj",(IF(AND(I719&gt;=75501,I719&lt;=76901),"Zlínský kraj",(IF(AND(I719&gt;=70030,I719&lt;=74901),"Moravskoslezský kraj",(IF(AND(I719&gt;=75000,I719&lt;=75368),"Olomoucký kraj",(IF(AND(I719&gt;=77200,I719&lt;=79862),"Olomoucký kraj",(IF(AND(I719&gt;=50011,I719&lt;=50301),"Královéhradecký kraj",(IF(AND(I719&gt;=54301,I719&lt;=54303),"Královéhradecký kraj","0")))))))))))))))))))))))))))))))))))))))))))))))</f>
        <v>Praha</v>
      </c>
      <c r="AD719" t="s">
        <v>998</v>
      </c>
      <c r="AE719" t="s">
        <v>998</v>
      </c>
      <c r="AF719" t="s">
        <v>998</v>
      </c>
      <c r="AG719" s="107">
        <v>0</v>
      </c>
      <c r="AH719" s="107">
        <v>0</v>
      </c>
      <c r="AI719" s="107">
        <v>0</v>
      </c>
      <c r="AJ719" t="s">
        <v>1012</v>
      </c>
    </row>
    <row r="720" spans="1:37" x14ac:dyDescent="0.45">
      <c r="A720" t="s">
        <v>1087</v>
      </c>
      <c r="B720" t="s">
        <v>10305</v>
      </c>
      <c r="C720" t="s">
        <v>990</v>
      </c>
      <c r="D720" t="s">
        <v>10306</v>
      </c>
      <c r="E720" t="s">
        <v>992</v>
      </c>
      <c r="F720" t="s">
        <v>10307</v>
      </c>
      <c r="G720">
        <v>712</v>
      </c>
      <c r="H720" t="s">
        <v>1017</v>
      </c>
      <c r="I720">
        <v>16000</v>
      </c>
      <c r="J720">
        <v>739323595</v>
      </c>
      <c r="K720" t="s">
        <v>10308</v>
      </c>
      <c r="L720" s="106">
        <v>30878</v>
      </c>
      <c r="M720">
        <v>13355691</v>
      </c>
      <c r="N720" t="s">
        <v>2990</v>
      </c>
      <c r="O720" t="s">
        <v>1106</v>
      </c>
      <c r="P720" t="s">
        <v>997</v>
      </c>
      <c r="R720" s="109" t="str">
        <f>IF(OR(P720="SB",Q720="SB"),"SB",0)</f>
        <v>SB</v>
      </c>
      <c r="T720" s="110">
        <v>161021</v>
      </c>
      <c r="U720" t="s">
        <v>19633</v>
      </c>
      <c r="V720" s="113" t="str">
        <f>IF(AND(I720&gt;=10000,I720&lt;=19900),"Praha",(IF(AND(I720&gt;=25001,I720&lt;=29501),"Středočeský kraj",(IF(AND(I720&gt;=30100,I720&lt;=34972),"Středočeský kraj",(IF(AND(I720&gt;=35002,I720&lt;=36271),"Karlovarský kraj",(IF(AND(I720&gt;=37001,I720&lt;=39201),"Jihočeský kraj",(IF(AND(I720&gt;=39701,I720&lt;=39901),"Jihočeský kraj",(IF(AND(I720&gt;=39301,I720&lt;=39601),"Kraj Vysočina",(IF(AND(I720&gt;=58001,I720&lt;=59501),"Kraj Vysočina",(IF(AND(I720&gt;=67401,I720&lt;=67602),"Kraj Vysočina",(IF(AND(I720&gt;=40001,I720&lt;=44101),"Ústecký kraj",(IF(AND(I720&gt;=46001,I720&lt;=47201),"Liberecký kraj",(IF(AND(I720&gt;=51202,I720&lt;=51401),"Liberecký kraj",(IF(AND(I720&gt;=53002,I720&lt;=53976),"Pardubický kraj",(IF(AND(I720&gt;=56002,I720&lt;=57201),"Pardubický kraj",(IF(AND(I720&gt;=60200,I720&lt;=67201),"Jihomoravský kraj",(IF(AND(I720&gt;=67801,I720&lt;=68501),"Jihomoravský kraj",(IF(AND(I720&gt;=69002,I720&lt;=69801),"Jihomoravský kraj",(IF(AND(I720&gt;=68601,I720&lt;=68801),"Zlínský kraj",(IF(AND(I720&gt;=75501,I720&lt;=76901),"Zlínský kraj",(IF(AND(I720&gt;=70030,I720&lt;=74901),"Moravskoslezský kraj",(IF(AND(I720&gt;=75000,I720&lt;=75368),"Olomoucký kraj",(IF(AND(I720&gt;=77200,I720&lt;=79862),"Olomoucký kraj",(IF(AND(I720&gt;=50011,I720&lt;=50301),"Královéhradecký kraj",(IF(AND(I720&gt;=54301,I720&lt;=54303),"Královéhradecký kraj","0")))))))))))))))))))))))))))))))))))))))))))))))</f>
        <v>Praha</v>
      </c>
      <c r="AB720" t="s">
        <v>10309</v>
      </c>
      <c r="AD720" t="s">
        <v>1024</v>
      </c>
      <c r="AE720" t="s">
        <v>998</v>
      </c>
      <c r="AF720" t="s">
        <v>998</v>
      </c>
      <c r="AG720" s="107">
        <v>300</v>
      </c>
      <c r="AH720" s="107">
        <v>0</v>
      </c>
      <c r="AI720" s="107">
        <v>0</v>
      </c>
      <c r="AJ720" t="s">
        <v>999</v>
      </c>
      <c r="AK720" s="106">
        <v>44901</v>
      </c>
    </row>
    <row r="721" spans="1:37" x14ac:dyDescent="0.45">
      <c r="A721" t="s">
        <v>7662</v>
      </c>
      <c r="B721" t="s">
        <v>6282</v>
      </c>
      <c r="C721" t="s">
        <v>1002</v>
      </c>
      <c r="D721" t="s">
        <v>9689</v>
      </c>
      <c r="E721" t="s">
        <v>992</v>
      </c>
      <c r="F721" t="s">
        <v>9686</v>
      </c>
      <c r="G721" t="s">
        <v>9687</v>
      </c>
      <c r="H721" t="s">
        <v>12</v>
      </c>
      <c r="I721">
        <v>16000</v>
      </c>
      <c r="K721" t="s">
        <v>9688</v>
      </c>
      <c r="L721" s="106">
        <v>39562</v>
      </c>
      <c r="M721">
        <v>13733486</v>
      </c>
      <c r="N721" t="s">
        <v>1589</v>
      </c>
      <c r="O721" t="s">
        <v>1050</v>
      </c>
      <c r="P721" t="s">
        <v>997</v>
      </c>
      <c r="R721" s="109" t="str">
        <f>IF(OR(P721="SB",Q721="SB"),"SB",0)</f>
        <v>SB</v>
      </c>
      <c r="T721" s="110">
        <v>2018004</v>
      </c>
      <c r="U721" t="s">
        <v>19633</v>
      </c>
      <c r="V721" s="113" t="str">
        <f>IF(AND(I721&gt;=10000,I721&lt;=19900),"Praha",(IF(AND(I721&gt;=25001,I721&lt;=29501),"Středočeský kraj",(IF(AND(I721&gt;=30100,I721&lt;=34972),"Středočeský kraj",(IF(AND(I721&gt;=35002,I721&lt;=36271),"Karlovarský kraj",(IF(AND(I721&gt;=37001,I721&lt;=39201),"Jihočeský kraj",(IF(AND(I721&gt;=39701,I721&lt;=39901),"Jihočeský kraj",(IF(AND(I721&gt;=39301,I721&lt;=39601),"Kraj Vysočina",(IF(AND(I721&gt;=58001,I721&lt;=59501),"Kraj Vysočina",(IF(AND(I721&gt;=67401,I721&lt;=67602),"Kraj Vysočina",(IF(AND(I721&gt;=40001,I721&lt;=44101),"Ústecký kraj",(IF(AND(I721&gt;=46001,I721&lt;=47201),"Liberecký kraj",(IF(AND(I721&gt;=51202,I721&lt;=51401),"Liberecký kraj",(IF(AND(I721&gt;=53002,I721&lt;=53976),"Pardubický kraj",(IF(AND(I721&gt;=56002,I721&lt;=57201),"Pardubický kraj",(IF(AND(I721&gt;=60200,I721&lt;=67201),"Jihomoravský kraj",(IF(AND(I721&gt;=67801,I721&lt;=68501),"Jihomoravský kraj",(IF(AND(I721&gt;=69002,I721&lt;=69801),"Jihomoravský kraj",(IF(AND(I721&gt;=68601,I721&lt;=68801),"Zlínský kraj",(IF(AND(I721&gt;=75501,I721&lt;=76901),"Zlínský kraj",(IF(AND(I721&gt;=70030,I721&lt;=74901),"Moravskoslezský kraj",(IF(AND(I721&gt;=75000,I721&lt;=75368),"Olomoucký kraj",(IF(AND(I721&gt;=77200,I721&lt;=79862),"Olomoucký kraj",(IF(AND(I721&gt;=50011,I721&lt;=50301),"Královéhradecký kraj",(IF(AND(I721&gt;=54301,I721&lt;=54303),"Královéhradecký kraj","0")))))))))))))))))))))))))))))))))))))))))))))))</f>
        <v>Praha</v>
      </c>
      <c r="AD721" t="s">
        <v>998</v>
      </c>
      <c r="AE721" t="s">
        <v>998</v>
      </c>
      <c r="AF721" t="s">
        <v>998</v>
      </c>
      <c r="AG721" s="107">
        <v>300</v>
      </c>
      <c r="AH721" s="107">
        <v>0</v>
      </c>
      <c r="AI721" s="107">
        <v>0</v>
      </c>
      <c r="AJ721" t="s">
        <v>999</v>
      </c>
      <c r="AK721" s="106">
        <v>44911</v>
      </c>
    </row>
    <row r="722" spans="1:37" x14ac:dyDescent="0.45">
      <c r="A722" t="s">
        <v>1169</v>
      </c>
      <c r="B722" t="s">
        <v>18598</v>
      </c>
      <c r="C722" t="s">
        <v>990</v>
      </c>
      <c r="D722" t="s">
        <v>18599</v>
      </c>
      <c r="E722" t="s">
        <v>992</v>
      </c>
      <c r="F722" t="s">
        <v>18600</v>
      </c>
      <c r="G722">
        <v>9</v>
      </c>
      <c r="H722" t="s">
        <v>1017</v>
      </c>
      <c r="I722">
        <v>16000</v>
      </c>
      <c r="J722">
        <v>602335728</v>
      </c>
      <c r="K722" t="s">
        <v>18601</v>
      </c>
      <c r="L722" s="106">
        <v>25322</v>
      </c>
      <c r="M722">
        <v>14503830</v>
      </c>
      <c r="N722" t="s">
        <v>3336</v>
      </c>
      <c r="O722" t="s">
        <v>12</v>
      </c>
      <c r="P722" t="s">
        <v>997</v>
      </c>
      <c r="R722" s="109" t="str">
        <f>IF(OR(P722="SB",Q722="SB"),"SB",0)</f>
        <v>SB</v>
      </c>
      <c r="T722" s="110">
        <v>2018024</v>
      </c>
      <c r="U722" t="s">
        <v>19633</v>
      </c>
      <c r="V722" s="113" t="str">
        <f>IF(AND(I722&gt;=10000,I722&lt;=19900),"Praha",(IF(AND(I722&gt;=25001,I722&lt;=29501),"Středočeský kraj",(IF(AND(I722&gt;=30100,I722&lt;=34972),"Středočeský kraj",(IF(AND(I722&gt;=35002,I722&lt;=36271),"Karlovarský kraj",(IF(AND(I722&gt;=37001,I722&lt;=39201),"Jihočeský kraj",(IF(AND(I722&gt;=39701,I722&lt;=39901),"Jihočeský kraj",(IF(AND(I722&gt;=39301,I722&lt;=39601),"Kraj Vysočina",(IF(AND(I722&gt;=58001,I722&lt;=59501),"Kraj Vysočina",(IF(AND(I722&gt;=67401,I722&lt;=67602),"Kraj Vysočina",(IF(AND(I722&gt;=40001,I722&lt;=44101),"Ústecký kraj",(IF(AND(I722&gt;=46001,I722&lt;=47201),"Liberecký kraj",(IF(AND(I722&gt;=51202,I722&lt;=51401),"Liberecký kraj",(IF(AND(I722&gt;=53002,I722&lt;=53976),"Pardubický kraj",(IF(AND(I722&gt;=56002,I722&lt;=57201),"Pardubický kraj",(IF(AND(I722&gt;=60200,I722&lt;=67201),"Jihomoravský kraj",(IF(AND(I722&gt;=67801,I722&lt;=68501),"Jihomoravský kraj",(IF(AND(I722&gt;=69002,I722&lt;=69801),"Jihomoravský kraj",(IF(AND(I722&gt;=68601,I722&lt;=68801),"Zlínský kraj",(IF(AND(I722&gt;=75501,I722&lt;=76901),"Zlínský kraj",(IF(AND(I722&gt;=70030,I722&lt;=74901),"Moravskoslezský kraj",(IF(AND(I722&gt;=75000,I722&lt;=75368),"Olomoucký kraj",(IF(AND(I722&gt;=77200,I722&lt;=79862),"Olomoucký kraj",(IF(AND(I722&gt;=50011,I722&lt;=50301),"Královéhradecký kraj",(IF(AND(I722&gt;=54301,I722&lt;=54303),"Královéhradecký kraj","0")))))))))))))))))))))))))))))))))))))))))))))))</f>
        <v>Praha</v>
      </c>
      <c r="AB722" t="s">
        <v>18602</v>
      </c>
      <c r="AD722" t="s">
        <v>998</v>
      </c>
      <c r="AE722" t="s">
        <v>998</v>
      </c>
      <c r="AF722" t="s">
        <v>998</v>
      </c>
      <c r="AG722" s="107">
        <v>0</v>
      </c>
      <c r="AH722" s="107">
        <v>0</v>
      </c>
      <c r="AI722" s="107">
        <v>0</v>
      </c>
      <c r="AJ722" t="s">
        <v>1012</v>
      </c>
    </row>
    <row r="723" spans="1:37" x14ac:dyDescent="0.45">
      <c r="A723" t="s">
        <v>2450</v>
      </c>
      <c r="B723" t="s">
        <v>11205</v>
      </c>
      <c r="C723" t="s">
        <v>990</v>
      </c>
      <c r="D723" t="s">
        <v>11209</v>
      </c>
      <c r="E723" t="s">
        <v>992</v>
      </c>
      <c r="F723" t="s">
        <v>11210</v>
      </c>
      <c r="G723">
        <v>2416</v>
      </c>
      <c r="H723" t="s">
        <v>1017</v>
      </c>
      <c r="I723">
        <v>16000</v>
      </c>
      <c r="K723" t="s">
        <v>11211</v>
      </c>
      <c r="L723" s="106">
        <v>41061</v>
      </c>
      <c r="M723">
        <v>14083902</v>
      </c>
      <c r="N723" t="s">
        <v>1757</v>
      </c>
      <c r="O723" t="s">
        <v>1010</v>
      </c>
      <c r="P723" t="s">
        <v>997</v>
      </c>
      <c r="Q723" t="s">
        <v>1016</v>
      </c>
      <c r="R723" s="109" t="str">
        <f>IF(OR(P723="SB",Q723="SB"),"SB",0)</f>
        <v>SB</v>
      </c>
      <c r="T723" s="110">
        <v>2018448</v>
      </c>
      <c r="U723" t="s">
        <v>19633</v>
      </c>
      <c r="V723" s="113" t="str">
        <f>IF(AND(I723&gt;=10000,I723&lt;=19900),"Praha",(IF(AND(I723&gt;=25001,I723&lt;=29501),"Středočeský kraj",(IF(AND(I723&gt;=30100,I723&lt;=34972),"Středočeský kraj",(IF(AND(I723&gt;=35002,I723&lt;=36271),"Karlovarský kraj",(IF(AND(I723&gt;=37001,I723&lt;=39201),"Jihočeský kraj",(IF(AND(I723&gt;=39701,I723&lt;=39901),"Jihočeský kraj",(IF(AND(I723&gt;=39301,I723&lt;=39601),"Kraj Vysočina",(IF(AND(I723&gt;=58001,I723&lt;=59501),"Kraj Vysočina",(IF(AND(I723&gt;=67401,I723&lt;=67602),"Kraj Vysočina",(IF(AND(I723&gt;=40001,I723&lt;=44101),"Ústecký kraj",(IF(AND(I723&gt;=46001,I723&lt;=47201),"Liberecký kraj",(IF(AND(I723&gt;=51202,I723&lt;=51401),"Liberecký kraj",(IF(AND(I723&gt;=53002,I723&lt;=53976),"Pardubický kraj",(IF(AND(I723&gt;=56002,I723&lt;=57201),"Pardubický kraj",(IF(AND(I723&gt;=60200,I723&lt;=67201),"Jihomoravský kraj",(IF(AND(I723&gt;=67801,I723&lt;=68501),"Jihomoravský kraj",(IF(AND(I723&gt;=69002,I723&lt;=69801),"Jihomoravský kraj",(IF(AND(I723&gt;=68601,I723&lt;=68801),"Zlínský kraj",(IF(AND(I723&gt;=75501,I723&lt;=76901),"Zlínský kraj",(IF(AND(I723&gt;=70030,I723&lt;=74901),"Moravskoslezský kraj",(IF(AND(I723&gt;=75000,I723&lt;=75368),"Olomoucký kraj",(IF(AND(I723&gt;=77200,I723&lt;=79862),"Olomoucký kraj",(IF(AND(I723&gt;=50011,I723&lt;=50301),"Královéhradecký kraj",(IF(AND(I723&gt;=54301,I723&lt;=54303),"Královéhradecký kraj","0")))))))))))))))))))))))))))))))))))))))))))))))</f>
        <v>Praha</v>
      </c>
      <c r="AD723" t="s">
        <v>998</v>
      </c>
      <c r="AE723" t="s">
        <v>998</v>
      </c>
      <c r="AF723" t="s">
        <v>998</v>
      </c>
      <c r="AG723" s="107">
        <v>300</v>
      </c>
      <c r="AH723" s="107">
        <v>0</v>
      </c>
      <c r="AI723" s="107">
        <v>0</v>
      </c>
      <c r="AJ723" t="s">
        <v>999</v>
      </c>
      <c r="AK723" s="106">
        <v>44925</v>
      </c>
    </row>
    <row r="724" spans="1:37" x14ac:dyDescent="0.45">
      <c r="A724" t="s">
        <v>14054</v>
      </c>
      <c r="B724" t="s">
        <v>19006</v>
      </c>
      <c r="C724" t="s">
        <v>990</v>
      </c>
      <c r="D724" t="s">
        <v>19007</v>
      </c>
      <c r="E724" t="s">
        <v>992</v>
      </c>
      <c r="F724" t="s">
        <v>2770</v>
      </c>
      <c r="G724" t="s">
        <v>19008</v>
      </c>
      <c r="H724" t="s">
        <v>19009</v>
      </c>
      <c r="I724">
        <v>16000</v>
      </c>
      <c r="J724" s="108">
        <v>776189831</v>
      </c>
      <c r="K724" t="s">
        <v>19010</v>
      </c>
      <c r="L724" s="106">
        <v>32825</v>
      </c>
      <c r="M724">
        <v>14898702</v>
      </c>
      <c r="N724" t="s">
        <v>1068</v>
      </c>
      <c r="O724" t="s">
        <v>1050</v>
      </c>
      <c r="P724" t="s">
        <v>997</v>
      </c>
      <c r="R724" s="109" t="str">
        <f>IF(OR(P724="SB",Q724="SB"),"SB",0)</f>
        <v>SB</v>
      </c>
      <c r="T724" s="110">
        <v>2019143</v>
      </c>
      <c r="U724" t="s">
        <v>19633</v>
      </c>
      <c r="V724" s="113" t="str">
        <f>IF(AND(I724&gt;=10000,I724&lt;=19900),"Praha",(IF(AND(I724&gt;=25001,I724&lt;=29501),"Středočeský kraj",(IF(AND(I724&gt;=30100,I724&lt;=34972),"Středočeský kraj",(IF(AND(I724&gt;=35002,I724&lt;=36271),"Karlovarský kraj",(IF(AND(I724&gt;=37001,I724&lt;=39201),"Jihočeský kraj",(IF(AND(I724&gt;=39701,I724&lt;=39901),"Jihočeský kraj",(IF(AND(I724&gt;=39301,I724&lt;=39601),"Kraj Vysočina",(IF(AND(I724&gt;=58001,I724&lt;=59501),"Kraj Vysočina",(IF(AND(I724&gt;=67401,I724&lt;=67602),"Kraj Vysočina",(IF(AND(I724&gt;=40001,I724&lt;=44101),"Ústecký kraj",(IF(AND(I724&gt;=46001,I724&lt;=47201),"Liberecký kraj",(IF(AND(I724&gt;=51202,I724&lt;=51401),"Liberecký kraj",(IF(AND(I724&gt;=53002,I724&lt;=53976),"Pardubický kraj",(IF(AND(I724&gt;=56002,I724&lt;=57201),"Pardubický kraj",(IF(AND(I724&gt;=60200,I724&lt;=67201),"Jihomoravský kraj",(IF(AND(I724&gt;=67801,I724&lt;=68501),"Jihomoravský kraj",(IF(AND(I724&gt;=69002,I724&lt;=69801),"Jihomoravský kraj",(IF(AND(I724&gt;=68601,I724&lt;=68801),"Zlínský kraj",(IF(AND(I724&gt;=75501,I724&lt;=76901),"Zlínský kraj",(IF(AND(I724&gt;=70030,I724&lt;=74901),"Moravskoslezský kraj",(IF(AND(I724&gt;=75000,I724&lt;=75368),"Olomoucký kraj",(IF(AND(I724&gt;=77200,I724&lt;=79862),"Olomoucký kraj",(IF(AND(I724&gt;=50011,I724&lt;=50301),"Královéhradecký kraj",(IF(AND(I724&gt;=54301,I724&lt;=54303),"Královéhradecký kraj","0")))))))))))))))))))))))))))))))))))))))))))))))</f>
        <v>Praha</v>
      </c>
      <c r="AB724" t="s">
        <v>19011</v>
      </c>
      <c r="AD724" t="s">
        <v>998</v>
      </c>
      <c r="AE724" t="s">
        <v>998</v>
      </c>
      <c r="AF724" t="s">
        <v>998</v>
      </c>
      <c r="AG724" s="107">
        <v>0</v>
      </c>
      <c r="AH724" s="107">
        <v>0</v>
      </c>
      <c r="AI724" s="107">
        <v>0</v>
      </c>
      <c r="AJ724" t="s">
        <v>1012</v>
      </c>
    </row>
    <row r="725" spans="1:37" x14ac:dyDescent="0.45">
      <c r="A725" t="s">
        <v>1981</v>
      </c>
      <c r="B725" t="s">
        <v>9170</v>
      </c>
      <c r="C725" t="s">
        <v>990</v>
      </c>
      <c r="D725" t="s">
        <v>9171</v>
      </c>
      <c r="E725" t="s">
        <v>992</v>
      </c>
      <c r="F725" t="s">
        <v>7611</v>
      </c>
      <c r="G725">
        <v>39</v>
      </c>
      <c r="H725" t="s">
        <v>1017</v>
      </c>
      <c r="I725">
        <v>16000</v>
      </c>
      <c r="J725">
        <v>602354455</v>
      </c>
      <c r="K725" t="s">
        <v>9172</v>
      </c>
      <c r="L725" s="106">
        <v>39532</v>
      </c>
      <c r="M725">
        <v>14086124</v>
      </c>
      <c r="N725" t="s">
        <v>2990</v>
      </c>
      <c r="O725" t="s">
        <v>1106</v>
      </c>
      <c r="P725" t="s">
        <v>997</v>
      </c>
      <c r="R725" s="109" t="str">
        <f>IF(OR(P725="SB",Q725="SB"),"SB",0)</f>
        <v>SB</v>
      </c>
      <c r="T725" s="110">
        <v>2019150</v>
      </c>
      <c r="U725" t="s">
        <v>19633</v>
      </c>
      <c r="V725" s="113" t="str">
        <f>IF(AND(I725&gt;=10000,I725&lt;=19900),"Praha",(IF(AND(I725&gt;=25001,I725&lt;=29501),"Středočeský kraj",(IF(AND(I725&gt;=30100,I725&lt;=34972),"Středočeský kraj",(IF(AND(I725&gt;=35002,I725&lt;=36271),"Karlovarský kraj",(IF(AND(I725&gt;=37001,I725&lt;=39201),"Jihočeský kraj",(IF(AND(I725&gt;=39701,I725&lt;=39901),"Jihočeský kraj",(IF(AND(I725&gt;=39301,I725&lt;=39601),"Kraj Vysočina",(IF(AND(I725&gt;=58001,I725&lt;=59501),"Kraj Vysočina",(IF(AND(I725&gt;=67401,I725&lt;=67602),"Kraj Vysočina",(IF(AND(I725&gt;=40001,I725&lt;=44101),"Ústecký kraj",(IF(AND(I725&gt;=46001,I725&lt;=47201),"Liberecký kraj",(IF(AND(I725&gt;=51202,I725&lt;=51401),"Liberecký kraj",(IF(AND(I725&gt;=53002,I725&lt;=53976),"Pardubický kraj",(IF(AND(I725&gt;=56002,I725&lt;=57201),"Pardubický kraj",(IF(AND(I725&gt;=60200,I725&lt;=67201),"Jihomoravský kraj",(IF(AND(I725&gt;=67801,I725&lt;=68501),"Jihomoravský kraj",(IF(AND(I725&gt;=69002,I725&lt;=69801),"Jihomoravský kraj",(IF(AND(I725&gt;=68601,I725&lt;=68801),"Zlínský kraj",(IF(AND(I725&gt;=75501,I725&lt;=76901),"Zlínský kraj",(IF(AND(I725&gt;=70030,I725&lt;=74901),"Moravskoslezský kraj",(IF(AND(I725&gt;=75000,I725&lt;=75368),"Olomoucký kraj",(IF(AND(I725&gt;=77200,I725&lt;=79862),"Olomoucký kraj",(IF(AND(I725&gt;=50011,I725&lt;=50301),"Královéhradecký kraj",(IF(AND(I725&gt;=54301,I725&lt;=54303),"Královéhradecký kraj","0")))))))))))))))))))))))))))))))))))))))))))))))</f>
        <v>Praha</v>
      </c>
      <c r="AD725" t="s">
        <v>998</v>
      </c>
      <c r="AE725" t="s">
        <v>998</v>
      </c>
      <c r="AF725" t="s">
        <v>998</v>
      </c>
      <c r="AG725" s="107">
        <v>300</v>
      </c>
      <c r="AH725" s="107">
        <v>0</v>
      </c>
      <c r="AI725" s="107">
        <v>0</v>
      </c>
      <c r="AJ725" t="s">
        <v>999</v>
      </c>
      <c r="AK725" s="106">
        <v>44901</v>
      </c>
    </row>
    <row r="726" spans="1:37" x14ac:dyDescent="0.45">
      <c r="A726" t="s">
        <v>2311</v>
      </c>
      <c r="B726" t="s">
        <v>6282</v>
      </c>
      <c r="C726" t="s">
        <v>1002</v>
      </c>
      <c r="D726" t="s">
        <v>9685</v>
      </c>
      <c r="E726" t="s">
        <v>992</v>
      </c>
      <c r="F726" t="s">
        <v>9686</v>
      </c>
      <c r="G726" t="s">
        <v>9687</v>
      </c>
      <c r="H726" t="s">
        <v>12</v>
      </c>
      <c r="I726">
        <v>16000</v>
      </c>
      <c r="K726" t="s">
        <v>9688</v>
      </c>
      <c r="L726" s="106">
        <v>40615</v>
      </c>
      <c r="M726">
        <v>13733385</v>
      </c>
      <c r="N726" t="s">
        <v>1589</v>
      </c>
      <c r="O726" t="s">
        <v>1050</v>
      </c>
      <c r="P726" t="s">
        <v>997</v>
      </c>
      <c r="R726" s="109" t="str">
        <f>IF(OR(P726="SB",Q726="SB"),"SB",0)</f>
        <v>SB</v>
      </c>
      <c r="T726" s="110">
        <v>2020116</v>
      </c>
      <c r="U726" t="s">
        <v>19633</v>
      </c>
      <c r="V726" s="113" t="str">
        <f>IF(AND(I726&gt;=10000,I726&lt;=19900),"Praha",(IF(AND(I726&gt;=25001,I726&lt;=29501),"Středočeský kraj",(IF(AND(I726&gt;=30100,I726&lt;=34972),"Středočeský kraj",(IF(AND(I726&gt;=35002,I726&lt;=36271),"Karlovarský kraj",(IF(AND(I726&gt;=37001,I726&lt;=39201),"Jihočeský kraj",(IF(AND(I726&gt;=39701,I726&lt;=39901),"Jihočeský kraj",(IF(AND(I726&gt;=39301,I726&lt;=39601),"Kraj Vysočina",(IF(AND(I726&gt;=58001,I726&lt;=59501),"Kraj Vysočina",(IF(AND(I726&gt;=67401,I726&lt;=67602),"Kraj Vysočina",(IF(AND(I726&gt;=40001,I726&lt;=44101),"Ústecký kraj",(IF(AND(I726&gt;=46001,I726&lt;=47201),"Liberecký kraj",(IF(AND(I726&gt;=51202,I726&lt;=51401),"Liberecký kraj",(IF(AND(I726&gt;=53002,I726&lt;=53976),"Pardubický kraj",(IF(AND(I726&gt;=56002,I726&lt;=57201),"Pardubický kraj",(IF(AND(I726&gt;=60200,I726&lt;=67201),"Jihomoravský kraj",(IF(AND(I726&gt;=67801,I726&lt;=68501),"Jihomoravský kraj",(IF(AND(I726&gt;=69002,I726&lt;=69801),"Jihomoravský kraj",(IF(AND(I726&gt;=68601,I726&lt;=68801),"Zlínský kraj",(IF(AND(I726&gt;=75501,I726&lt;=76901),"Zlínský kraj",(IF(AND(I726&gt;=70030,I726&lt;=74901),"Moravskoslezský kraj",(IF(AND(I726&gt;=75000,I726&lt;=75368),"Olomoucký kraj",(IF(AND(I726&gt;=77200,I726&lt;=79862),"Olomoucký kraj",(IF(AND(I726&gt;=50011,I726&lt;=50301),"Královéhradecký kraj",(IF(AND(I726&gt;=54301,I726&lt;=54303),"Královéhradecký kraj","0")))))))))))))))))))))))))))))))))))))))))))))))</f>
        <v>Praha</v>
      </c>
      <c r="AD726" t="s">
        <v>998</v>
      </c>
      <c r="AE726" t="s">
        <v>998</v>
      </c>
      <c r="AF726" t="s">
        <v>998</v>
      </c>
      <c r="AG726" s="107">
        <v>0</v>
      </c>
      <c r="AH726" s="107">
        <v>0</v>
      </c>
      <c r="AI726" s="107">
        <v>0</v>
      </c>
      <c r="AJ726" t="s">
        <v>1012</v>
      </c>
    </row>
    <row r="727" spans="1:37" x14ac:dyDescent="0.45">
      <c r="A727" t="s">
        <v>1862</v>
      </c>
      <c r="B727" t="s">
        <v>11205</v>
      </c>
      <c r="C727" t="s">
        <v>990</v>
      </c>
      <c r="D727" t="s">
        <v>11206</v>
      </c>
      <c r="E727" t="s">
        <v>992</v>
      </c>
      <c r="F727" t="s">
        <v>11207</v>
      </c>
      <c r="G727">
        <v>2416</v>
      </c>
      <c r="H727" t="s">
        <v>12</v>
      </c>
      <c r="I727">
        <v>16000</v>
      </c>
      <c r="K727" t="s">
        <v>11208</v>
      </c>
      <c r="L727" s="106">
        <v>42365</v>
      </c>
      <c r="M727">
        <v>15736740</v>
      </c>
      <c r="N727" t="s">
        <v>1757</v>
      </c>
      <c r="O727" t="s">
        <v>1010</v>
      </c>
      <c r="P727" t="s">
        <v>997</v>
      </c>
      <c r="Q727" t="s">
        <v>4375</v>
      </c>
      <c r="R727" s="109" t="str">
        <f>IF(OR(P727="SB",Q727="SB"),"SB",0)</f>
        <v>SB</v>
      </c>
      <c r="T727" s="110">
        <v>2022111</v>
      </c>
      <c r="U727" t="s">
        <v>19633</v>
      </c>
      <c r="V727" s="113" t="str">
        <f>IF(AND(I727&gt;=10000,I727&lt;=19900),"Praha",(IF(AND(I727&gt;=25001,I727&lt;=29501),"Středočeský kraj",(IF(AND(I727&gt;=30100,I727&lt;=34972),"Středočeský kraj",(IF(AND(I727&gt;=35002,I727&lt;=36271),"Karlovarský kraj",(IF(AND(I727&gt;=37001,I727&lt;=39201),"Jihočeský kraj",(IF(AND(I727&gt;=39701,I727&lt;=39901),"Jihočeský kraj",(IF(AND(I727&gt;=39301,I727&lt;=39601),"Kraj Vysočina",(IF(AND(I727&gt;=58001,I727&lt;=59501),"Kraj Vysočina",(IF(AND(I727&gt;=67401,I727&lt;=67602),"Kraj Vysočina",(IF(AND(I727&gt;=40001,I727&lt;=44101),"Ústecký kraj",(IF(AND(I727&gt;=46001,I727&lt;=47201),"Liberecký kraj",(IF(AND(I727&gt;=51202,I727&lt;=51401),"Liberecký kraj",(IF(AND(I727&gt;=53002,I727&lt;=53976),"Pardubický kraj",(IF(AND(I727&gt;=56002,I727&lt;=57201),"Pardubický kraj",(IF(AND(I727&gt;=60200,I727&lt;=67201),"Jihomoravský kraj",(IF(AND(I727&gt;=67801,I727&lt;=68501),"Jihomoravský kraj",(IF(AND(I727&gt;=69002,I727&lt;=69801),"Jihomoravský kraj",(IF(AND(I727&gt;=68601,I727&lt;=68801),"Zlínský kraj",(IF(AND(I727&gt;=75501,I727&lt;=76901),"Zlínský kraj",(IF(AND(I727&gt;=70030,I727&lt;=74901),"Moravskoslezský kraj",(IF(AND(I727&gt;=75000,I727&lt;=75368),"Olomoucký kraj",(IF(AND(I727&gt;=77200,I727&lt;=79862),"Olomoucký kraj",(IF(AND(I727&gt;=50011,I727&lt;=50301),"Královéhradecký kraj",(IF(AND(I727&gt;=54301,I727&lt;=54303),"Královéhradecký kraj","0")))))))))))))))))))))))))))))))))))))))))))))))</f>
        <v>Praha</v>
      </c>
      <c r="AD727" t="s">
        <v>998</v>
      </c>
      <c r="AE727" t="s">
        <v>998</v>
      </c>
      <c r="AF727" t="s">
        <v>998</v>
      </c>
      <c r="AG727" s="107">
        <v>300</v>
      </c>
      <c r="AH727" s="107">
        <v>0</v>
      </c>
      <c r="AI727" s="107">
        <v>0</v>
      </c>
      <c r="AJ727" t="s">
        <v>999</v>
      </c>
      <c r="AK727" s="106">
        <v>44925</v>
      </c>
    </row>
    <row r="728" spans="1:37" x14ac:dyDescent="0.45">
      <c r="A728" t="s">
        <v>1037</v>
      </c>
      <c r="B728" t="s">
        <v>3313</v>
      </c>
      <c r="C728" t="s">
        <v>990</v>
      </c>
      <c r="D728" t="s">
        <v>3314</v>
      </c>
      <c r="E728" t="s">
        <v>992</v>
      </c>
      <c r="F728" t="s">
        <v>3315</v>
      </c>
      <c r="G728">
        <v>4</v>
      </c>
      <c r="H728" t="s">
        <v>1017</v>
      </c>
      <c r="I728">
        <v>16000</v>
      </c>
      <c r="J728" s="108">
        <v>608465165</v>
      </c>
      <c r="K728" t="s">
        <v>2727</v>
      </c>
      <c r="L728" s="106">
        <v>39627</v>
      </c>
      <c r="M728">
        <v>16028346</v>
      </c>
      <c r="N728" t="s">
        <v>1144</v>
      </c>
      <c r="O728" t="s">
        <v>12</v>
      </c>
      <c r="P728" t="s">
        <v>997</v>
      </c>
      <c r="R728" s="109" t="str">
        <f>IF(OR(P728="SB",Q728="SB"),"SB",0)</f>
        <v>SB</v>
      </c>
      <c r="T728" s="110">
        <v>2022999</v>
      </c>
      <c r="U728" t="s">
        <v>19633</v>
      </c>
      <c r="V728" s="113" t="str">
        <f>IF(AND(I728&gt;=10000,I728&lt;=19900),"Praha",(IF(AND(I728&gt;=25001,I728&lt;=29501),"Středočeský kraj",(IF(AND(I728&gt;=30100,I728&lt;=34972),"Středočeský kraj",(IF(AND(I728&gt;=35002,I728&lt;=36271),"Karlovarský kraj",(IF(AND(I728&gt;=37001,I728&lt;=39201),"Jihočeský kraj",(IF(AND(I728&gt;=39701,I728&lt;=39901),"Jihočeský kraj",(IF(AND(I728&gt;=39301,I728&lt;=39601),"Kraj Vysočina",(IF(AND(I728&gt;=58001,I728&lt;=59501),"Kraj Vysočina",(IF(AND(I728&gt;=67401,I728&lt;=67602),"Kraj Vysočina",(IF(AND(I728&gt;=40001,I728&lt;=44101),"Ústecký kraj",(IF(AND(I728&gt;=46001,I728&lt;=47201),"Liberecký kraj",(IF(AND(I728&gt;=51202,I728&lt;=51401),"Liberecký kraj",(IF(AND(I728&gt;=53002,I728&lt;=53976),"Pardubický kraj",(IF(AND(I728&gt;=56002,I728&lt;=57201),"Pardubický kraj",(IF(AND(I728&gt;=60200,I728&lt;=67201),"Jihomoravský kraj",(IF(AND(I728&gt;=67801,I728&lt;=68501),"Jihomoravský kraj",(IF(AND(I728&gt;=69002,I728&lt;=69801),"Jihomoravský kraj",(IF(AND(I728&gt;=68601,I728&lt;=68801),"Zlínský kraj",(IF(AND(I728&gt;=75501,I728&lt;=76901),"Zlínský kraj",(IF(AND(I728&gt;=70030,I728&lt;=74901),"Moravskoslezský kraj",(IF(AND(I728&gt;=75000,I728&lt;=75368),"Olomoucký kraj",(IF(AND(I728&gt;=77200,I728&lt;=79862),"Olomoucký kraj",(IF(AND(I728&gt;=50011,I728&lt;=50301),"Královéhradecký kraj",(IF(AND(I728&gt;=54301,I728&lt;=54303),"Královéhradecký kraj","0")))))))))))))))))))))))))))))))))))))))))))))))</f>
        <v>Praha</v>
      </c>
      <c r="AD728" t="s">
        <v>998</v>
      </c>
      <c r="AE728" t="s">
        <v>998</v>
      </c>
      <c r="AF728" t="s">
        <v>998</v>
      </c>
      <c r="AG728" s="107">
        <v>300</v>
      </c>
      <c r="AH728" s="107">
        <v>0</v>
      </c>
      <c r="AI728" s="107">
        <v>0</v>
      </c>
      <c r="AJ728" t="s">
        <v>999</v>
      </c>
      <c r="AK728" s="106">
        <v>44877</v>
      </c>
    </row>
    <row r="729" spans="1:37" x14ac:dyDescent="0.45">
      <c r="A729" t="s">
        <v>1783</v>
      </c>
      <c r="B729" t="s">
        <v>1784</v>
      </c>
      <c r="C729" t="s">
        <v>1002</v>
      </c>
      <c r="D729" t="s">
        <v>1785</v>
      </c>
      <c r="E729" t="s">
        <v>992</v>
      </c>
      <c r="F729" t="s">
        <v>1786</v>
      </c>
      <c r="G729">
        <v>6</v>
      </c>
      <c r="H729" t="s">
        <v>1017</v>
      </c>
      <c r="I729">
        <v>16000</v>
      </c>
      <c r="K729" t="s">
        <v>1787</v>
      </c>
      <c r="L729" s="106">
        <v>33860</v>
      </c>
      <c r="M729">
        <v>12916161</v>
      </c>
      <c r="N729" t="s">
        <v>996</v>
      </c>
      <c r="O729" t="s">
        <v>12</v>
      </c>
      <c r="P729" t="s">
        <v>997</v>
      </c>
      <c r="R729" s="109" t="str">
        <f>IF(OR(P729="SB",Q729="SB"),"SB",0)</f>
        <v>SB</v>
      </c>
      <c r="T729" s="110" t="s">
        <v>998</v>
      </c>
      <c r="V729" s="113" t="str">
        <f>IF(AND(I729&gt;=10000,I729&lt;=19900),"Praha",(IF(AND(I729&gt;=25001,I729&lt;=29501),"Středočeský kraj",(IF(AND(I729&gt;=30100,I729&lt;=34972),"Středočeský kraj",(IF(AND(I729&gt;=35002,I729&lt;=36271),"Karlovarský kraj",(IF(AND(I729&gt;=37001,I729&lt;=39201),"Jihočeský kraj",(IF(AND(I729&gt;=39701,I729&lt;=39901),"Jihočeský kraj",(IF(AND(I729&gt;=39301,I729&lt;=39601),"Kraj Vysočina",(IF(AND(I729&gt;=58001,I729&lt;=59501),"Kraj Vysočina",(IF(AND(I729&gt;=67401,I729&lt;=67602),"Kraj Vysočina",(IF(AND(I729&gt;=40001,I729&lt;=44101),"Ústecký kraj",(IF(AND(I729&gt;=46001,I729&lt;=47201),"Liberecký kraj",(IF(AND(I729&gt;=51202,I729&lt;=51401),"Liberecký kraj",(IF(AND(I729&gt;=53002,I729&lt;=53976),"Pardubický kraj",(IF(AND(I729&gt;=56002,I729&lt;=57201),"Pardubický kraj",(IF(AND(I729&gt;=60200,I729&lt;=67201),"Jihomoravský kraj",(IF(AND(I729&gt;=67801,I729&lt;=68501),"Jihomoravský kraj",(IF(AND(I729&gt;=69002,I729&lt;=69801),"Jihomoravský kraj",(IF(AND(I729&gt;=68601,I729&lt;=68801),"Zlínský kraj",(IF(AND(I729&gt;=75501,I729&lt;=76901),"Zlínský kraj",(IF(AND(I729&gt;=70030,I729&lt;=74901),"Moravskoslezský kraj",(IF(AND(I729&gt;=75000,I729&lt;=75368),"Olomoucký kraj",(IF(AND(I729&gt;=77200,I729&lt;=79862),"Olomoucký kraj",(IF(AND(I729&gt;=50011,I729&lt;=50301),"Královéhradecký kraj",(IF(AND(I729&gt;=54301,I729&lt;=54303),"Královéhradecký kraj","0")))))))))))))))))))))))))))))))))))))))))))))))</f>
        <v>Praha</v>
      </c>
      <c r="AB729" t="s">
        <v>998</v>
      </c>
      <c r="AD729" t="s">
        <v>998</v>
      </c>
      <c r="AE729" t="s">
        <v>998</v>
      </c>
      <c r="AF729" t="s">
        <v>998</v>
      </c>
      <c r="AG729" s="107">
        <v>0</v>
      </c>
      <c r="AH729" s="107">
        <v>0</v>
      </c>
      <c r="AI729" s="107">
        <v>0</v>
      </c>
      <c r="AJ729" t="s">
        <v>1012</v>
      </c>
    </row>
    <row r="730" spans="1:37" x14ac:dyDescent="0.45">
      <c r="A730" t="s">
        <v>1099</v>
      </c>
      <c r="B730" t="s">
        <v>2369</v>
      </c>
      <c r="C730" t="s">
        <v>1002</v>
      </c>
      <c r="D730" t="s">
        <v>2370</v>
      </c>
      <c r="E730" t="s">
        <v>992</v>
      </c>
      <c r="F730" t="s">
        <v>2371</v>
      </c>
      <c r="G730">
        <v>52</v>
      </c>
      <c r="H730" t="s">
        <v>1017</v>
      </c>
      <c r="I730">
        <v>16000</v>
      </c>
      <c r="J730" s="108">
        <v>775377009</v>
      </c>
      <c r="K730" t="s">
        <v>2372</v>
      </c>
      <c r="L730" s="106">
        <v>40841</v>
      </c>
      <c r="M730">
        <v>16036632</v>
      </c>
      <c r="N730" t="s">
        <v>2373</v>
      </c>
      <c r="O730" t="s">
        <v>1023</v>
      </c>
      <c r="P730" t="s">
        <v>997</v>
      </c>
      <c r="R730" s="109" t="str">
        <f>IF(OR(P730="SB",Q730="SB"),"SB",0)</f>
        <v>SB</v>
      </c>
      <c r="T730" s="110" t="s">
        <v>998</v>
      </c>
      <c r="V730" s="113" t="str">
        <f>IF(AND(I730&gt;=10000,I730&lt;=19900),"Praha",(IF(AND(I730&gt;=25001,I730&lt;=29501),"Středočeský kraj",(IF(AND(I730&gt;=30100,I730&lt;=34972),"Středočeský kraj",(IF(AND(I730&gt;=35002,I730&lt;=36271),"Karlovarský kraj",(IF(AND(I730&gt;=37001,I730&lt;=39201),"Jihočeský kraj",(IF(AND(I730&gt;=39701,I730&lt;=39901),"Jihočeský kraj",(IF(AND(I730&gt;=39301,I730&lt;=39601),"Kraj Vysočina",(IF(AND(I730&gt;=58001,I730&lt;=59501),"Kraj Vysočina",(IF(AND(I730&gt;=67401,I730&lt;=67602),"Kraj Vysočina",(IF(AND(I730&gt;=40001,I730&lt;=44101),"Ústecký kraj",(IF(AND(I730&gt;=46001,I730&lt;=47201),"Liberecký kraj",(IF(AND(I730&gt;=51202,I730&lt;=51401),"Liberecký kraj",(IF(AND(I730&gt;=53002,I730&lt;=53976),"Pardubický kraj",(IF(AND(I730&gt;=56002,I730&lt;=57201),"Pardubický kraj",(IF(AND(I730&gt;=60200,I730&lt;=67201),"Jihomoravský kraj",(IF(AND(I730&gt;=67801,I730&lt;=68501),"Jihomoravský kraj",(IF(AND(I730&gt;=69002,I730&lt;=69801),"Jihomoravský kraj",(IF(AND(I730&gt;=68601,I730&lt;=68801),"Zlínský kraj",(IF(AND(I730&gt;=75501,I730&lt;=76901),"Zlínský kraj",(IF(AND(I730&gt;=70030,I730&lt;=74901),"Moravskoslezský kraj",(IF(AND(I730&gt;=75000,I730&lt;=75368),"Olomoucký kraj",(IF(AND(I730&gt;=77200,I730&lt;=79862),"Olomoucký kraj",(IF(AND(I730&gt;=50011,I730&lt;=50301),"Královéhradecký kraj",(IF(AND(I730&gt;=54301,I730&lt;=54303),"Královéhradecký kraj","0")))))))))))))))))))))))))))))))))))))))))))))))</f>
        <v>Praha</v>
      </c>
      <c r="AB730" t="s">
        <v>998</v>
      </c>
      <c r="AD730" t="s">
        <v>998</v>
      </c>
      <c r="AE730" t="s">
        <v>998</v>
      </c>
      <c r="AF730" t="s">
        <v>998</v>
      </c>
      <c r="AG730" s="107">
        <v>300</v>
      </c>
      <c r="AH730" s="107">
        <v>0</v>
      </c>
      <c r="AI730" s="107">
        <v>0</v>
      </c>
      <c r="AJ730" t="s">
        <v>999</v>
      </c>
      <c r="AK730" s="106">
        <v>44917</v>
      </c>
    </row>
    <row r="731" spans="1:37" x14ac:dyDescent="0.45">
      <c r="A731" t="s">
        <v>1725</v>
      </c>
      <c r="B731" t="s">
        <v>2440</v>
      </c>
      <c r="C731" t="s">
        <v>990</v>
      </c>
      <c r="D731" t="s">
        <v>2451</v>
      </c>
      <c r="E731" t="s">
        <v>992</v>
      </c>
      <c r="F731" t="s">
        <v>2452</v>
      </c>
      <c r="G731">
        <v>242</v>
      </c>
      <c r="H731" t="s">
        <v>1017</v>
      </c>
      <c r="I731">
        <v>16000</v>
      </c>
      <c r="K731" t="s">
        <v>2453</v>
      </c>
      <c r="L731" s="106">
        <v>26925</v>
      </c>
      <c r="M731">
        <v>13000633</v>
      </c>
      <c r="N731" t="s">
        <v>996</v>
      </c>
      <c r="O731" t="s">
        <v>12</v>
      </c>
      <c r="P731" t="s">
        <v>997</v>
      </c>
      <c r="R731" s="109" t="str">
        <f>IF(OR(P731="SB",Q731="SB"),"SB",0)</f>
        <v>SB</v>
      </c>
      <c r="T731" s="110" t="s">
        <v>998</v>
      </c>
      <c r="V731" s="113" t="str">
        <f>IF(AND(I731&gt;=10000,I731&lt;=19900),"Praha",(IF(AND(I731&gt;=25001,I731&lt;=29501),"Středočeský kraj",(IF(AND(I731&gt;=30100,I731&lt;=34972),"Středočeský kraj",(IF(AND(I731&gt;=35002,I731&lt;=36271),"Karlovarský kraj",(IF(AND(I731&gt;=37001,I731&lt;=39201),"Jihočeský kraj",(IF(AND(I731&gt;=39701,I731&lt;=39901),"Jihočeský kraj",(IF(AND(I731&gt;=39301,I731&lt;=39601),"Kraj Vysočina",(IF(AND(I731&gt;=58001,I731&lt;=59501),"Kraj Vysočina",(IF(AND(I731&gt;=67401,I731&lt;=67602),"Kraj Vysočina",(IF(AND(I731&gt;=40001,I731&lt;=44101),"Ústecký kraj",(IF(AND(I731&gt;=46001,I731&lt;=47201),"Liberecký kraj",(IF(AND(I731&gt;=51202,I731&lt;=51401),"Liberecký kraj",(IF(AND(I731&gt;=53002,I731&lt;=53976),"Pardubický kraj",(IF(AND(I731&gt;=56002,I731&lt;=57201),"Pardubický kraj",(IF(AND(I731&gt;=60200,I731&lt;=67201),"Jihomoravský kraj",(IF(AND(I731&gt;=67801,I731&lt;=68501),"Jihomoravský kraj",(IF(AND(I731&gt;=69002,I731&lt;=69801),"Jihomoravský kraj",(IF(AND(I731&gt;=68601,I731&lt;=68801),"Zlínský kraj",(IF(AND(I731&gt;=75501,I731&lt;=76901),"Zlínský kraj",(IF(AND(I731&gt;=70030,I731&lt;=74901),"Moravskoslezský kraj",(IF(AND(I731&gt;=75000,I731&lt;=75368),"Olomoucký kraj",(IF(AND(I731&gt;=77200,I731&lt;=79862),"Olomoucký kraj",(IF(AND(I731&gt;=50011,I731&lt;=50301),"Královéhradecký kraj",(IF(AND(I731&gt;=54301,I731&lt;=54303),"Královéhradecký kraj","0")))))))))))))))))))))))))))))))))))))))))))))))</f>
        <v>Praha</v>
      </c>
      <c r="AB731" t="s">
        <v>998</v>
      </c>
      <c r="AD731" t="s">
        <v>998</v>
      </c>
      <c r="AE731" t="s">
        <v>998</v>
      </c>
      <c r="AF731" t="s">
        <v>998</v>
      </c>
      <c r="AG731" s="107">
        <v>0</v>
      </c>
      <c r="AH731" s="107">
        <v>0</v>
      </c>
      <c r="AI731" s="107">
        <v>0</v>
      </c>
      <c r="AJ731" t="s">
        <v>1012</v>
      </c>
    </row>
    <row r="732" spans="1:37" x14ac:dyDescent="0.45">
      <c r="A732" t="s">
        <v>2459</v>
      </c>
      <c r="B732" t="s">
        <v>2440</v>
      </c>
      <c r="C732" t="s">
        <v>990</v>
      </c>
      <c r="D732" t="s">
        <v>2460</v>
      </c>
      <c r="E732" t="s">
        <v>992</v>
      </c>
      <c r="F732" t="s">
        <v>2461</v>
      </c>
      <c r="G732">
        <v>422</v>
      </c>
      <c r="H732" t="s">
        <v>1017</v>
      </c>
      <c r="I732">
        <v>16000</v>
      </c>
      <c r="K732" t="s">
        <v>2462</v>
      </c>
      <c r="L732" s="106">
        <v>26936</v>
      </c>
      <c r="M732">
        <v>12917171</v>
      </c>
      <c r="N732" t="s">
        <v>996</v>
      </c>
      <c r="O732" t="s">
        <v>12</v>
      </c>
      <c r="P732" t="s">
        <v>997</v>
      </c>
      <c r="R732" s="109" t="str">
        <f>IF(OR(P732="SB",Q732="SB"),"SB",0)</f>
        <v>SB</v>
      </c>
      <c r="T732" s="110" t="s">
        <v>998</v>
      </c>
      <c r="V732" s="113" t="str">
        <f>IF(AND(I732&gt;=10000,I732&lt;=19900),"Praha",(IF(AND(I732&gt;=25001,I732&lt;=29501),"Středočeský kraj",(IF(AND(I732&gt;=30100,I732&lt;=34972),"Středočeský kraj",(IF(AND(I732&gt;=35002,I732&lt;=36271),"Karlovarský kraj",(IF(AND(I732&gt;=37001,I732&lt;=39201),"Jihočeský kraj",(IF(AND(I732&gt;=39701,I732&lt;=39901),"Jihočeský kraj",(IF(AND(I732&gt;=39301,I732&lt;=39601),"Kraj Vysočina",(IF(AND(I732&gt;=58001,I732&lt;=59501),"Kraj Vysočina",(IF(AND(I732&gt;=67401,I732&lt;=67602),"Kraj Vysočina",(IF(AND(I732&gt;=40001,I732&lt;=44101),"Ústecký kraj",(IF(AND(I732&gt;=46001,I732&lt;=47201),"Liberecký kraj",(IF(AND(I732&gt;=51202,I732&lt;=51401),"Liberecký kraj",(IF(AND(I732&gt;=53002,I732&lt;=53976),"Pardubický kraj",(IF(AND(I732&gt;=56002,I732&lt;=57201),"Pardubický kraj",(IF(AND(I732&gt;=60200,I732&lt;=67201),"Jihomoravský kraj",(IF(AND(I732&gt;=67801,I732&lt;=68501),"Jihomoravský kraj",(IF(AND(I732&gt;=69002,I732&lt;=69801),"Jihomoravský kraj",(IF(AND(I732&gt;=68601,I732&lt;=68801),"Zlínský kraj",(IF(AND(I732&gt;=75501,I732&lt;=76901),"Zlínský kraj",(IF(AND(I732&gt;=70030,I732&lt;=74901),"Moravskoslezský kraj",(IF(AND(I732&gt;=75000,I732&lt;=75368),"Olomoucký kraj",(IF(AND(I732&gt;=77200,I732&lt;=79862),"Olomoucký kraj",(IF(AND(I732&gt;=50011,I732&lt;=50301),"Královéhradecký kraj",(IF(AND(I732&gt;=54301,I732&lt;=54303),"Královéhradecký kraj","0")))))))))))))))))))))))))))))))))))))))))))))))</f>
        <v>Praha</v>
      </c>
      <c r="AB732" t="s">
        <v>998</v>
      </c>
      <c r="AD732" t="s">
        <v>998</v>
      </c>
      <c r="AE732" t="s">
        <v>998</v>
      </c>
      <c r="AF732" t="s">
        <v>998</v>
      </c>
      <c r="AG732" s="107">
        <v>0</v>
      </c>
      <c r="AH732" s="107">
        <v>0</v>
      </c>
      <c r="AI732" s="107">
        <v>0</v>
      </c>
      <c r="AJ732" t="s">
        <v>1012</v>
      </c>
    </row>
    <row r="733" spans="1:37" x14ac:dyDescent="0.45">
      <c r="A733" t="s">
        <v>1164</v>
      </c>
      <c r="B733" t="s">
        <v>2500</v>
      </c>
      <c r="C733" t="s">
        <v>990</v>
      </c>
      <c r="D733" t="s">
        <v>2508</v>
      </c>
      <c r="E733" t="s">
        <v>992</v>
      </c>
      <c r="F733" t="s">
        <v>2509</v>
      </c>
      <c r="G733">
        <v>303</v>
      </c>
      <c r="H733" t="s">
        <v>2510</v>
      </c>
      <c r="I733">
        <v>16000</v>
      </c>
      <c r="K733" t="s">
        <v>2511</v>
      </c>
      <c r="L733" s="106">
        <v>27002</v>
      </c>
      <c r="M733">
        <v>12917272</v>
      </c>
      <c r="N733" t="s">
        <v>996</v>
      </c>
      <c r="O733" t="s">
        <v>12</v>
      </c>
      <c r="P733" t="s">
        <v>997</v>
      </c>
      <c r="R733" s="109" t="str">
        <f>IF(OR(P733="SB",Q733="SB"),"SB",0)</f>
        <v>SB</v>
      </c>
      <c r="T733" s="110" t="s">
        <v>998</v>
      </c>
      <c r="V733" s="113" t="str">
        <f>IF(AND(I733&gt;=10000,I733&lt;=19900),"Praha",(IF(AND(I733&gt;=25001,I733&lt;=29501),"Středočeský kraj",(IF(AND(I733&gt;=30100,I733&lt;=34972),"Středočeský kraj",(IF(AND(I733&gt;=35002,I733&lt;=36271),"Karlovarský kraj",(IF(AND(I733&gt;=37001,I733&lt;=39201),"Jihočeský kraj",(IF(AND(I733&gt;=39701,I733&lt;=39901),"Jihočeský kraj",(IF(AND(I733&gt;=39301,I733&lt;=39601),"Kraj Vysočina",(IF(AND(I733&gt;=58001,I733&lt;=59501),"Kraj Vysočina",(IF(AND(I733&gt;=67401,I733&lt;=67602),"Kraj Vysočina",(IF(AND(I733&gt;=40001,I733&lt;=44101),"Ústecký kraj",(IF(AND(I733&gt;=46001,I733&lt;=47201),"Liberecký kraj",(IF(AND(I733&gt;=51202,I733&lt;=51401),"Liberecký kraj",(IF(AND(I733&gt;=53002,I733&lt;=53976),"Pardubický kraj",(IF(AND(I733&gt;=56002,I733&lt;=57201),"Pardubický kraj",(IF(AND(I733&gt;=60200,I733&lt;=67201),"Jihomoravský kraj",(IF(AND(I733&gt;=67801,I733&lt;=68501),"Jihomoravský kraj",(IF(AND(I733&gt;=69002,I733&lt;=69801),"Jihomoravský kraj",(IF(AND(I733&gt;=68601,I733&lt;=68801),"Zlínský kraj",(IF(AND(I733&gt;=75501,I733&lt;=76901),"Zlínský kraj",(IF(AND(I733&gt;=70030,I733&lt;=74901),"Moravskoslezský kraj",(IF(AND(I733&gt;=75000,I733&lt;=75368),"Olomoucký kraj",(IF(AND(I733&gt;=77200,I733&lt;=79862),"Olomoucký kraj",(IF(AND(I733&gt;=50011,I733&lt;=50301),"Královéhradecký kraj",(IF(AND(I733&gt;=54301,I733&lt;=54303),"Královéhradecký kraj","0")))))))))))))))))))))))))))))))))))))))))))))))</f>
        <v>Praha</v>
      </c>
      <c r="AB733" t="s">
        <v>998</v>
      </c>
      <c r="AD733" t="s">
        <v>998</v>
      </c>
      <c r="AE733" t="s">
        <v>998</v>
      </c>
      <c r="AF733" t="s">
        <v>998</v>
      </c>
      <c r="AG733" s="107">
        <v>0</v>
      </c>
      <c r="AH733" s="107">
        <v>0</v>
      </c>
      <c r="AI733" s="107">
        <v>0</v>
      </c>
      <c r="AJ733" t="s">
        <v>1012</v>
      </c>
    </row>
    <row r="734" spans="1:37" x14ac:dyDescent="0.45">
      <c r="A734" t="s">
        <v>1582</v>
      </c>
      <c r="B734" t="s">
        <v>2570</v>
      </c>
      <c r="C734" t="s">
        <v>1002</v>
      </c>
      <c r="D734" t="s">
        <v>2571</v>
      </c>
      <c r="E734" t="s">
        <v>992</v>
      </c>
      <c r="F734" t="s">
        <v>2572</v>
      </c>
      <c r="G734">
        <v>930</v>
      </c>
      <c r="H734" t="s">
        <v>1017</v>
      </c>
      <c r="I734">
        <v>16000</v>
      </c>
      <c r="K734" t="s">
        <v>2573</v>
      </c>
      <c r="L734" s="106">
        <v>33776</v>
      </c>
      <c r="M734">
        <v>12970826</v>
      </c>
      <c r="N734" t="s">
        <v>996</v>
      </c>
      <c r="O734" t="s">
        <v>12</v>
      </c>
      <c r="P734" t="s">
        <v>997</v>
      </c>
      <c r="R734" s="109" t="str">
        <f>IF(OR(P734="SB",Q734="SB"),"SB",0)</f>
        <v>SB</v>
      </c>
      <c r="T734" s="110" t="s">
        <v>998</v>
      </c>
      <c r="V734" s="113" t="str">
        <f>IF(AND(I734&gt;=10000,I734&lt;=19900),"Praha",(IF(AND(I734&gt;=25001,I734&lt;=29501),"Středočeský kraj",(IF(AND(I734&gt;=30100,I734&lt;=34972),"Středočeský kraj",(IF(AND(I734&gt;=35002,I734&lt;=36271),"Karlovarský kraj",(IF(AND(I734&gt;=37001,I734&lt;=39201),"Jihočeský kraj",(IF(AND(I734&gt;=39701,I734&lt;=39901),"Jihočeský kraj",(IF(AND(I734&gt;=39301,I734&lt;=39601),"Kraj Vysočina",(IF(AND(I734&gt;=58001,I734&lt;=59501),"Kraj Vysočina",(IF(AND(I734&gt;=67401,I734&lt;=67602),"Kraj Vysočina",(IF(AND(I734&gt;=40001,I734&lt;=44101),"Ústecký kraj",(IF(AND(I734&gt;=46001,I734&lt;=47201),"Liberecký kraj",(IF(AND(I734&gt;=51202,I734&lt;=51401),"Liberecký kraj",(IF(AND(I734&gt;=53002,I734&lt;=53976),"Pardubický kraj",(IF(AND(I734&gt;=56002,I734&lt;=57201),"Pardubický kraj",(IF(AND(I734&gt;=60200,I734&lt;=67201),"Jihomoravský kraj",(IF(AND(I734&gt;=67801,I734&lt;=68501),"Jihomoravský kraj",(IF(AND(I734&gt;=69002,I734&lt;=69801),"Jihomoravský kraj",(IF(AND(I734&gt;=68601,I734&lt;=68801),"Zlínský kraj",(IF(AND(I734&gt;=75501,I734&lt;=76901),"Zlínský kraj",(IF(AND(I734&gt;=70030,I734&lt;=74901),"Moravskoslezský kraj",(IF(AND(I734&gt;=75000,I734&lt;=75368),"Olomoucký kraj",(IF(AND(I734&gt;=77200,I734&lt;=79862),"Olomoucký kraj",(IF(AND(I734&gt;=50011,I734&lt;=50301),"Královéhradecký kraj",(IF(AND(I734&gt;=54301,I734&lt;=54303),"Královéhradecký kraj","0")))))))))))))))))))))))))))))))))))))))))))))))</f>
        <v>Praha</v>
      </c>
      <c r="AB734" t="s">
        <v>998</v>
      </c>
      <c r="AD734" t="s">
        <v>998</v>
      </c>
      <c r="AE734" t="s">
        <v>998</v>
      </c>
      <c r="AF734" t="s">
        <v>998</v>
      </c>
      <c r="AG734" s="107">
        <v>0</v>
      </c>
      <c r="AH734" s="107">
        <v>0</v>
      </c>
      <c r="AI734" s="107">
        <v>0</v>
      </c>
      <c r="AJ734" t="s">
        <v>1012</v>
      </c>
    </row>
    <row r="735" spans="1:37" x14ac:dyDescent="0.45">
      <c r="A735" t="s">
        <v>1102</v>
      </c>
      <c r="B735" t="s">
        <v>4740</v>
      </c>
      <c r="C735" t="s">
        <v>1002</v>
      </c>
      <c r="D735" t="s">
        <v>4741</v>
      </c>
      <c r="E735" t="s">
        <v>992</v>
      </c>
      <c r="F735" t="s">
        <v>4742</v>
      </c>
      <c r="G735">
        <v>5</v>
      </c>
      <c r="H735" t="s">
        <v>1017</v>
      </c>
      <c r="I735">
        <v>16000</v>
      </c>
      <c r="K735" t="s">
        <v>4743</v>
      </c>
      <c r="L735" s="106">
        <v>28891</v>
      </c>
      <c r="M735">
        <v>12916565</v>
      </c>
      <c r="N735" t="s">
        <v>996</v>
      </c>
      <c r="O735" t="s">
        <v>12</v>
      </c>
      <c r="P735" t="s">
        <v>997</v>
      </c>
      <c r="R735" s="109" t="str">
        <f>IF(OR(P735="SB",Q735="SB"),"SB",0)</f>
        <v>SB</v>
      </c>
      <c r="T735" s="110" t="s">
        <v>998</v>
      </c>
      <c r="V735" s="113" t="str">
        <f>IF(AND(I735&gt;=10000,I735&lt;=19900),"Praha",(IF(AND(I735&gt;=25001,I735&lt;=29501),"Středočeský kraj",(IF(AND(I735&gt;=30100,I735&lt;=34972),"Středočeský kraj",(IF(AND(I735&gt;=35002,I735&lt;=36271),"Karlovarský kraj",(IF(AND(I735&gt;=37001,I735&lt;=39201),"Jihočeský kraj",(IF(AND(I735&gt;=39701,I735&lt;=39901),"Jihočeský kraj",(IF(AND(I735&gt;=39301,I735&lt;=39601),"Kraj Vysočina",(IF(AND(I735&gt;=58001,I735&lt;=59501),"Kraj Vysočina",(IF(AND(I735&gt;=67401,I735&lt;=67602),"Kraj Vysočina",(IF(AND(I735&gt;=40001,I735&lt;=44101),"Ústecký kraj",(IF(AND(I735&gt;=46001,I735&lt;=47201),"Liberecký kraj",(IF(AND(I735&gt;=51202,I735&lt;=51401),"Liberecký kraj",(IF(AND(I735&gt;=53002,I735&lt;=53976),"Pardubický kraj",(IF(AND(I735&gt;=56002,I735&lt;=57201),"Pardubický kraj",(IF(AND(I735&gt;=60200,I735&lt;=67201),"Jihomoravský kraj",(IF(AND(I735&gt;=67801,I735&lt;=68501),"Jihomoravský kraj",(IF(AND(I735&gt;=69002,I735&lt;=69801),"Jihomoravský kraj",(IF(AND(I735&gt;=68601,I735&lt;=68801),"Zlínský kraj",(IF(AND(I735&gt;=75501,I735&lt;=76901),"Zlínský kraj",(IF(AND(I735&gt;=70030,I735&lt;=74901),"Moravskoslezský kraj",(IF(AND(I735&gt;=75000,I735&lt;=75368),"Olomoucký kraj",(IF(AND(I735&gt;=77200,I735&lt;=79862),"Olomoucký kraj",(IF(AND(I735&gt;=50011,I735&lt;=50301),"Královéhradecký kraj",(IF(AND(I735&gt;=54301,I735&lt;=54303),"Královéhradecký kraj","0")))))))))))))))))))))))))))))))))))))))))))))))</f>
        <v>Praha</v>
      </c>
      <c r="AB735" t="s">
        <v>998</v>
      </c>
      <c r="AD735" t="s">
        <v>998</v>
      </c>
      <c r="AE735" t="s">
        <v>998</v>
      </c>
      <c r="AF735" t="s">
        <v>998</v>
      </c>
      <c r="AG735" s="107">
        <v>0</v>
      </c>
      <c r="AH735" s="107">
        <v>0</v>
      </c>
      <c r="AI735" s="107">
        <v>0</v>
      </c>
      <c r="AJ735" t="s">
        <v>1012</v>
      </c>
    </row>
    <row r="736" spans="1:37" x14ac:dyDescent="0.45">
      <c r="A736" t="s">
        <v>1128</v>
      </c>
      <c r="B736" t="s">
        <v>4821</v>
      </c>
      <c r="C736" t="s">
        <v>990</v>
      </c>
      <c r="D736" t="s">
        <v>4822</v>
      </c>
      <c r="E736" t="s">
        <v>992</v>
      </c>
      <c r="F736" t="s">
        <v>3315</v>
      </c>
      <c r="G736">
        <v>17</v>
      </c>
      <c r="H736" t="s">
        <v>1017</v>
      </c>
      <c r="I736">
        <v>16000</v>
      </c>
      <c r="J736" s="108">
        <v>774403165</v>
      </c>
      <c r="K736" t="s">
        <v>4823</v>
      </c>
      <c r="L736" s="106">
        <v>39516</v>
      </c>
      <c r="M736">
        <v>16036935</v>
      </c>
      <c r="N736" t="s">
        <v>2373</v>
      </c>
      <c r="O736" t="s">
        <v>1023</v>
      </c>
      <c r="P736" t="s">
        <v>997</v>
      </c>
      <c r="R736" s="109" t="str">
        <f>IF(OR(P736="SB",Q736="SB"),"SB",0)</f>
        <v>SB</v>
      </c>
      <c r="T736" s="110" t="s">
        <v>998</v>
      </c>
      <c r="V736" s="113" t="str">
        <f>IF(AND(I736&gt;=10000,I736&lt;=19900),"Praha",(IF(AND(I736&gt;=25001,I736&lt;=29501),"Středočeský kraj",(IF(AND(I736&gt;=30100,I736&lt;=34972),"Středočeský kraj",(IF(AND(I736&gt;=35002,I736&lt;=36271),"Karlovarský kraj",(IF(AND(I736&gt;=37001,I736&lt;=39201),"Jihočeský kraj",(IF(AND(I736&gt;=39701,I736&lt;=39901),"Jihočeský kraj",(IF(AND(I736&gt;=39301,I736&lt;=39601),"Kraj Vysočina",(IF(AND(I736&gt;=58001,I736&lt;=59501),"Kraj Vysočina",(IF(AND(I736&gt;=67401,I736&lt;=67602),"Kraj Vysočina",(IF(AND(I736&gt;=40001,I736&lt;=44101),"Ústecký kraj",(IF(AND(I736&gt;=46001,I736&lt;=47201),"Liberecký kraj",(IF(AND(I736&gt;=51202,I736&lt;=51401),"Liberecký kraj",(IF(AND(I736&gt;=53002,I736&lt;=53976),"Pardubický kraj",(IF(AND(I736&gt;=56002,I736&lt;=57201),"Pardubický kraj",(IF(AND(I736&gt;=60200,I736&lt;=67201),"Jihomoravský kraj",(IF(AND(I736&gt;=67801,I736&lt;=68501),"Jihomoravský kraj",(IF(AND(I736&gt;=69002,I736&lt;=69801),"Jihomoravský kraj",(IF(AND(I736&gt;=68601,I736&lt;=68801),"Zlínský kraj",(IF(AND(I736&gt;=75501,I736&lt;=76901),"Zlínský kraj",(IF(AND(I736&gt;=70030,I736&lt;=74901),"Moravskoslezský kraj",(IF(AND(I736&gt;=75000,I736&lt;=75368),"Olomoucký kraj",(IF(AND(I736&gt;=77200,I736&lt;=79862),"Olomoucký kraj",(IF(AND(I736&gt;=50011,I736&lt;=50301),"Královéhradecký kraj",(IF(AND(I736&gt;=54301,I736&lt;=54303),"Královéhradecký kraj","0")))))))))))))))))))))))))))))))))))))))))))))))</f>
        <v>Praha</v>
      </c>
      <c r="AB736" t="s">
        <v>998</v>
      </c>
      <c r="AD736" t="s">
        <v>998</v>
      </c>
      <c r="AE736" t="s">
        <v>998</v>
      </c>
      <c r="AF736" t="s">
        <v>998</v>
      </c>
      <c r="AG736" s="107">
        <v>300</v>
      </c>
      <c r="AH736" s="107">
        <v>0</v>
      </c>
      <c r="AI736" s="107">
        <v>0</v>
      </c>
      <c r="AJ736" t="s">
        <v>999</v>
      </c>
      <c r="AK736" s="106">
        <v>44917</v>
      </c>
    </row>
    <row r="737" spans="1:37" x14ac:dyDescent="0.45">
      <c r="A737" t="s">
        <v>1190</v>
      </c>
      <c r="B737" t="s">
        <v>4824</v>
      </c>
      <c r="C737" t="s">
        <v>1002</v>
      </c>
      <c r="D737" t="s">
        <v>4825</v>
      </c>
      <c r="E737" t="s">
        <v>992</v>
      </c>
      <c r="F737" t="s">
        <v>3315</v>
      </c>
      <c r="G737">
        <v>17</v>
      </c>
      <c r="H737" t="s">
        <v>1017</v>
      </c>
      <c r="I737">
        <v>16000</v>
      </c>
      <c r="J737" s="108">
        <v>774403165</v>
      </c>
      <c r="K737" t="s">
        <v>4823</v>
      </c>
      <c r="L737" s="106">
        <v>40184</v>
      </c>
      <c r="M737">
        <v>16037642</v>
      </c>
      <c r="N737" t="s">
        <v>2373</v>
      </c>
      <c r="O737" t="s">
        <v>1023</v>
      </c>
      <c r="P737" t="s">
        <v>997</v>
      </c>
      <c r="R737" s="109" t="str">
        <f>IF(OR(P737="SB",Q737="SB"),"SB",0)</f>
        <v>SB</v>
      </c>
      <c r="T737" s="110" t="s">
        <v>998</v>
      </c>
      <c r="V737" s="113" t="str">
        <f>IF(AND(I737&gt;=10000,I737&lt;=19900),"Praha",(IF(AND(I737&gt;=25001,I737&lt;=29501),"Středočeský kraj",(IF(AND(I737&gt;=30100,I737&lt;=34972),"Středočeský kraj",(IF(AND(I737&gt;=35002,I737&lt;=36271),"Karlovarský kraj",(IF(AND(I737&gt;=37001,I737&lt;=39201),"Jihočeský kraj",(IF(AND(I737&gt;=39701,I737&lt;=39901),"Jihočeský kraj",(IF(AND(I737&gt;=39301,I737&lt;=39601),"Kraj Vysočina",(IF(AND(I737&gt;=58001,I737&lt;=59501),"Kraj Vysočina",(IF(AND(I737&gt;=67401,I737&lt;=67602),"Kraj Vysočina",(IF(AND(I737&gt;=40001,I737&lt;=44101),"Ústecký kraj",(IF(AND(I737&gt;=46001,I737&lt;=47201),"Liberecký kraj",(IF(AND(I737&gt;=51202,I737&lt;=51401),"Liberecký kraj",(IF(AND(I737&gt;=53002,I737&lt;=53976),"Pardubický kraj",(IF(AND(I737&gt;=56002,I737&lt;=57201),"Pardubický kraj",(IF(AND(I737&gt;=60200,I737&lt;=67201),"Jihomoravský kraj",(IF(AND(I737&gt;=67801,I737&lt;=68501),"Jihomoravský kraj",(IF(AND(I737&gt;=69002,I737&lt;=69801),"Jihomoravský kraj",(IF(AND(I737&gt;=68601,I737&lt;=68801),"Zlínský kraj",(IF(AND(I737&gt;=75501,I737&lt;=76901),"Zlínský kraj",(IF(AND(I737&gt;=70030,I737&lt;=74901),"Moravskoslezský kraj",(IF(AND(I737&gt;=75000,I737&lt;=75368),"Olomoucký kraj",(IF(AND(I737&gt;=77200,I737&lt;=79862),"Olomoucký kraj",(IF(AND(I737&gt;=50011,I737&lt;=50301),"Královéhradecký kraj",(IF(AND(I737&gt;=54301,I737&lt;=54303),"Královéhradecký kraj","0")))))))))))))))))))))))))))))))))))))))))))))))</f>
        <v>Praha</v>
      </c>
      <c r="AB737" t="s">
        <v>998</v>
      </c>
      <c r="AD737" t="s">
        <v>998</v>
      </c>
      <c r="AE737" t="s">
        <v>998</v>
      </c>
      <c r="AF737" t="s">
        <v>998</v>
      </c>
      <c r="AG737" s="107">
        <v>300</v>
      </c>
      <c r="AH737" s="107">
        <v>0</v>
      </c>
      <c r="AI737" s="107">
        <v>0</v>
      </c>
      <c r="AJ737" t="s">
        <v>999</v>
      </c>
      <c r="AK737" s="106">
        <v>44917</v>
      </c>
    </row>
    <row r="738" spans="1:37" x14ac:dyDescent="0.45">
      <c r="A738" t="s">
        <v>1687</v>
      </c>
      <c r="B738" t="s">
        <v>5039</v>
      </c>
      <c r="C738" t="s">
        <v>1002</v>
      </c>
      <c r="D738" t="s">
        <v>5040</v>
      </c>
      <c r="E738" t="s">
        <v>992</v>
      </c>
      <c r="F738" t="s">
        <v>5041</v>
      </c>
      <c r="G738">
        <v>36</v>
      </c>
      <c r="H738" t="s">
        <v>1017</v>
      </c>
      <c r="I738">
        <v>16000</v>
      </c>
      <c r="K738" t="s">
        <v>5042</v>
      </c>
      <c r="L738" s="106">
        <v>28215</v>
      </c>
      <c r="M738">
        <v>13058934</v>
      </c>
      <c r="N738" t="s">
        <v>996</v>
      </c>
      <c r="O738" t="s">
        <v>12</v>
      </c>
      <c r="P738" t="s">
        <v>997</v>
      </c>
      <c r="R738" s="109" t="str">
        <f>IF(OR(P738="SB",Q738="SB"),"SB",0)</f>
        <v>SB</v>
      </c>
      <c r="T738" s="110" t="s">
        <v>998</v>
      </c>
      <c r="V738" s="113" t="str">
        <f>IF(AND(I738&gt;=10000,I738&lt;=19900),"Praha",(IF(AND(I738&gt;=25001,I738&lt;=29501),"Středočeský kraj",(IF(AND(I738&gt;=30100,I738&lt;=34972),"Středočeský kraj",(IF(AND(I738&gt;=35002,I738&lt;=36271),"Karlovarský kraj",(IF(AND(I738&gt;=37001,I738&lt;=39201),"Jihočeský kraj",(IF(AND(I738&gt;=39701,I738&lt;=39901),"Jihočeský kraj",(IF(AND(I738&gt;=39301,I738&lt;=39601),"Kraj Vysočina",(IF(AND(I738&gt;=58001,I738&lt;=59501),"Kraj Vysočina",(IF(AND(I738&gt;=67401,I738&lt;=67602),"Kraj Vysočina",(IF(AND(I738&gt;=40001,I738&lt;=44101),"Ústecký kraj",(IF(AND(I738&gt;=46001,I738&lt;=47201),"Liberecký kraj",(IF(AND(I738&gt;=51202,I738&lt;=51401),"Liberecký kraj",(IF(AND(I738&gt;=53002,I738&lt;=53976),"Pardubický kraj",(IF(AND(I738&gt;=56002,I738&lt;=57201),"Pardubický kraj",(IF(AND(I738&gt;=60200,I738&lt;=67201),"Jihomoravský kraj",(IF(AND(I738&gt;=67801,I738&lt;=68501),"Jihomoravský kraj",(IF(AND(I738&gt;=69002,I738&lt;=69801),"Jihomoravský kraj",(IF(AND(I738&gt;=68601,I738&lt;=68801),"Zlínský kraj",(IF(AND(I738&gt;=75501,I738&lt;=76901),"Zlínský kraj",(IF(AND(I738&gt;=70030,I738&lt;=74901),"Moravskoslezský kraj",(IF(AND(I738&gt;=75000,I738&lt;=75368),"Olomoucký kraj",(IF(AND(I738&gt;=77200,I738&lt;=79862),"Olomoucký kraj",(IF(AND(I738&gt;=50011,I738&lt;=50301),"Královéhradecký kraj",(IF(AND(I738&gt;=54301,I738&lt;=54303),"Královéhradecký kraj","0")))))))))))))))))))))))))))))))))))))))))))))))</f>
        <v>Praha</v>
      </c>
      <c r="AB738" t="s">
        <v>998</v>
      </c>
      <c r="AD738" t="s">
        <v>998</v>
      </c>
      <c r="AE738" t="s">
        <v>998</v>
      </c>
      <c r="AF738" t="s">
        <v>998</v>
      </c>
      <c r="AG738" s="107">
        <v>0</v>
      </c>
      <c r="AH738" s="107">
        <v>0</v>
      </c>
      <c r="AI738" s="107">
        <v>0</v>
      </c>
      <c r="AJ738" t="s">
        <v>1012</v>
      </c>
    </row>
    <row r="739" spans="1:37" x14ac:dyDescent="0.45">
      <c r="A739" t="s">
        <v>1197</v>
      </c>
      <c r="B739" t="s">
        <v>5585</v>
      </c>
      <c r="C739" t="s">
        <v>1002</v>
      </c>
      <c r="D739" t="s">
        <v>5586</v>
      </c>
      <c r="E739" t="s">
        <v>992</v>
      </c>
      <c r="F739" t="s">
        <v>5587</v>
      </c>
      <c r="G739">
        <v>40</v>
      </c>
      <c r="H739" t="s">
        <v>12</v>
      </c>
      <c r="I739">
        <v>16000</v>
      </c>
      <c r="J739">
        <v>603894324</v>
      </c>
      <c r="K739" t="s">
        <v>5588</v>
      </c>
      <c r="L739" s="106">
        <v>41059</v>
      </c>
      <c r="M739">
        <v>13559694</v>
      </c>
      <c r="N739" t="s">
        <v>1698</v>
      </c>
      <c r="O739" t="s">
        <v>12</v>
      </c>
      <c r="P739" t="s">
        <v>997</v>
      </c>
      <c r="R739" s="109" t="str">
        <f>IF(OR(P739="SB",Q739="SB"),"SB",0)</f>
        <v>SB</v>
      </c>
      <c r="T739" s="110" t="s">
        <v>998</v>
      </c>
      <c r="V739" s="113" t="str">
        <f>IF(AND(I739&gt;=10000,I739&lt;=19900),"Praha",(IF(AND(I739&gt;=25001,I739&lt;=29501),"Středočeský kraj",(IF(AND(I739&gt;=30100,I739&lt;=34972),"Středočeský kraj",(IF(AND(I739&gt;=35002,I739&lt;=36271),"Karlovarský kraj",(IF(AND(I739&gt;=37001,I739&lt;=39201),"Jihočeský kraj",(IF(AND(I739&gt;=39701,I739&lt;=39901),"Jihočeský kraj",(IF(AND(I739&gt;=39301,I739&lt;=39601),"Kraj Vysočina",(IF(AND(I739&gt;=58001,I739&lt;=59501),"Kraj Vysočina",(IF(AND(I739&gt;=67401,I739&lt;=67602),"Kraj Vysočina",(IF(AND(I739&gt;=40001,I739&lt;=44101),"Ústecký kraj",(IF(AND(I739&gt;=46001,I739&lt;=47201),"Liberecký kraj",(IF(AND(I739&gt;=51202,I739&lt;=51401),"Liberecký kraj",(IF(AND(I739&gt;=53002,I739&lt;=53976),"Pardubický kraj",(IF(AND(I739&gt;=56002,I739&lt;=57201),"Pardubický kraj",(IF(AND(I739&gt;=60200,I739&lt;=67201),"Jihomoravský kraj",(IF(AND(I739&gt;=67801,I739&lt;=68501),"Jihomoravský kraj",(IF(AND(I739&gt;=69002,I739&lt;=69801),"Jihomoravský kraj",(IF(AND(I739&gt;=68601,I739&lt;=68801),"Zlínský kraj",(IF(AND(I739&gt;=75501,I739&lt;=76901),"Zlínský kraj",(IF(AND(I739&gt;=70030,I739&lt;=74901),"Moravskoslezský kraj",(IF(AND(I739&gt;=75000,I739&lt;=75368),"Olomoucký kraj",(IF(AND(I739&gt;=77200,I739&lt;=79862),"Olomoucký kraj",(IF(AND(I739&gt;=50011,I739&lt;=50301),"Královéhradecký kraj",(IF(AND(I739&gt;=54301,I739&lt;=54303),"Královéhradecký kraj","0")))))))))))))))))))))))))))))))))))))))))))))))</f>
        <v>Praha</v>
      </c>
      <c r="AB739" t="s">
        <v>998</v>
      </c>
      <c r="AD739" t="s">
        <v>998</v>
      </c>
      <c r="AE739" t="s">
        <v>998</v>
      </c>
      <c r="AF739" t="s">
        <v>998</v>
      </c>
      <c r="AG739" s="107">
        <v>300</v>
      </c>
      <c r="AH739" s="107">
        <v>0</v>
      </c>
      <c r="AI739" s="107">
        <v>0</v>
      </c>
      <c r="AJ739" t="s">
        <v>999</v>
      </c>
      <c r="AK739" s="106">
        <v>44921</v>
      </c>
    </row>
    <row r="740" spans="1:37" x14ac:dyDescent="0.45">
      <c r="A740" t="s">
        <v>1201</v>
      </c>
      <c r="B740" t="s">
        <v>6015</v>
      </c>
      <c r="C740" t="s">
        <v>1002</v>
      </c>
      <c r="D740" t="s">
        <v>6016</v>
      </c>
      <c r="E740" t="s">
        <v>992</v>
      </c>
      <c r="F740" t="s">
        <v>6010</v>
      </c>
      <c r="G740" t="s">
        <v>6011</v>
      </c>
      <c r="H740" t="s">
        <v>1223</v>
      </c>
      <c r="I740">
        <v>16000</v>
      </c>
      <c r="K740" t="s">
        <v>6017</v>
      </c>
      <c r="L740" s="106">
        <v>41981</v>
      </c>
      <c r="M740">
        <v>14108554</v>
      </c>
      <c r="N740" t="s">
        <v>6013</v>
      </c>
      <c r="O740" t="s">
        <v>12</v>
      </c>
      <c r="P740" t="s">
        <v>997</v>
      </c>
      <c r="R740" s="109" t="str">
        <f>IF(OR(P740="SB",Q740="SB"),"SB",0)</f>
        <v>SB</v>
      </c>
      <c r="T740" s="110" t="s">
        <v>998</v>
      </c>
      <c r="V740" s="113" t="str">
        <f>IF(AND(I740&gt;=10000,I740&lt;=19900),"Praha",(IF(AND(I740&gt;=25001,I740&lt;=29501),"Středočeský kraj",(IF(AND(I740&gt;=30100,I740&lt;=34972),"Středočeský kraj",(IF(AND(I740&gt;=35002,I740&lt;=36271),"Karlovarský kraj",(IF(AND(I740&gt;=37001,I740&lt;=39201),"Jihočeský kraj",(IF(AND(I740&gt;=39701,I740&lt;=39901),"Jihočeský kraj",(IF(AND(I740&gt;=39301,I740&lt;=39601),"Kraj Vysočina",(IF(AND(I740&gt;=58001,I740&lt;=59501),"Kraj Vysočina",(IF(AND(I740&gt;=67401,I740&lt;=67602),"Kraj Vysočina",(IF(AND(I740&gt;=40001,I740&lt;=44101),"Ústecký kraj",(IF(AND(I740&gt;=46001,I740&lt;=47201),"Liberecký kraj",(IF(AND(I740&gt;=51202,I740&lt;=51401),"Liberecký kraj",(IF(AND(I740&gt;=53002,I740&lt;=53976),"Pardubický kraj",(IF(AND(I740&gt;=56002,I740&lt;=57201),"Pardubický kraj",(IF(AND(I740&gt;=60200,I740&lt;=67201),"Jihomoravský kraj",(IF(AND(I740&gt;=67801,I740&lt;=68501),"Jihomoravský kraj",(IF(AND(I740&gt;=69002,I740&lt;=69801),"Jihomoravský kraj",(IF(AND(I740&gt;=68601,I740&lt;=68801),"Zlínský kraj",(IF(AND(I740&gt;=75501,I740&lt;=76901),"Zlínský kraj",(IF(AND(I740&gt;=70030,I740&lt;=74901),"Moravskoslezský kraj",(IF(AND(I740&gt;=75000,I740&lt;=75368),"Olomoucký kraj",(IF(AND(I740&gt;=77200,I740&lt;=79862),"Olomoucký kraj",(IF(AND(I740&gt;=50011,I740&lt;=50301),"Královéhradecký kraj",(IF(AND(I740&gt;=54301,I740&lt;=54303),"Královéhradecký kraj","0")))))))))))))))))))))))))))))))))))))))))))))))</f>
        <v>Praha</v>
      </c>
      <c r="AB740" t="s">
        <v>998</v>
      </c>
      <c r="AD740" t="s">
        <v>998</v>
      </c>
      <c r="AE740" t="s">
        <v>998</v>
      </c>
      <c r="AF740" t="s">
        <v>998</v>
      </c>
      <c r="AG740" s="107">
        <v>0</v>
      </c>
      <c r="AH740" s="107">
        <v>0</v>
      </c>
      <c r="AI740" s="107">
        <v>0</v>
      </c>
      <c r="AJ740" t="s">
        <v>1012</v>
      </c>
    </row>
    <row r="741" spans="1:37" x14ac:dyDescent="0.45">
      <c r="A741" t="s">
        <v>1208</v>
      </c>
      <c r="B741" t="s">
        <v>6219</v>
      </c>
      <c r="C741" t="s">
        <v>1002</v>
      </c>
      <c r="D741" t="s">
        <v>6220</v>
      </c>
      <c r="E741" t="s">
        <v>992</v>
      </c>
      <c r="F741" t="s">
        <v>6221</v>
      </c>
      <c r="G741">
        <v>621</v>
      </c>
      <c r="H741" t="s">
        <v>6222</v>
      </c>
      <c r="I741">
        <v>16000</v>
      </c>
      <c r="J741">
        <v>725569614</v>
      </c>
      <c r="K741" t="s">
        <v>6223</v>
      </c>
      <c r="L741" s="106">
        <v>27619</v>
      </c>
      <c r="M741">
        <v>12928891</v>
      </c>
      <c r="N741" t="s">
        <v>996</v>
      </c>
      <c r="O741" t="s">
        <v>12</v>
      </c>
      <c r="P741" t="s">
        <v>997</v>
      </c>
      <c r="R741" s="109" t="str">
        <f>IF(OR(P741="SB",Q741="SB"),"SB",0)</f>
        <v>SB</v>
      </c>
      <c r="T741" s="110" t="s">
        <v>998</v>
      </c>
      <c r="V741" s="113" t="str">
        <f>IF(AND(I741&gt;=10000,I741&lt;=19900),"Praha",(IF(AND(I741&gt;=25001,I741&lt;=29501),"Středočeský kraj",(IF(AND(I741&gt;=30100,I741&lt;=34972),"Středočeský kraj",(IF(AND(I741&gt;=35002,I741&lt;=36271),"Karlovarský kraj",(IF(AND(I741&gt;=37001,I741&lt;=39201),"Jihočeský kraj",(IF(AND(I741&gt;=39701,I741&lt;=39901),"Jihočeský kraj",(IF(AND(I741&gt;=39301,I741&lt;=39601),"Kraj Vysočina",(IF(AND(I741&gt;=58001,I741&lt;=59501),"Kraj Vysočina",(IF(AND(I741&gt;=67401,I741&lt;=67602),"Kraj Vysočina",(IF(AND(I741&gt;=40001,I741&lt;=44101),"Ústecký kraj",(IF(AND(I741&gt;=46001,I741&lt;=47201),"Liberecký kraj",(IF(AND(I741&gt;=51202,I741&lt;=51401),"Liberecký kraj",(IF(AND(I741&gt;=53002,I741&lt;=53976),"Pardubický kraj",(IF(AND(I741&gt;=56002,I741&lt;=57201),"Pardubický kraj",(IF(AND(I741&gt;=60200,I741&lt;=67201),"Jihomoravský kraj",(IF(AND(I741&gt;=67801,I741&lt;=68501),"Jihomoravský kraj",(IF(AND(I741&gt;=69002,I741&lt;=69801),"Jihomoravský kraj",(IF(AND(I741&gt;=68601,I741&lt;=68801),"Zlínský kraj",(IF(AND(I741&gt;=75501,I741&lt;=76901),"Zlínský kraj",(IF(AND(I741&gt;=70030,I741&lt;=74901),"Moravskoslezský kraj",(IF(AND(I741&gt;=75000,I741&lt;=75368),"Olomoucký kraj",(IF(AND(I741&gt;=77200,I741&lt;=79862),"Olomoucký kraj",(IF(AND(I741&gt;=50011,I741&lt;=50301),"Královéhradecký kraj",(IF(AND(I741&gt;=54301,I741&lt;=54303),"Královéhradecký kraj","0")))))))))))))))))))))))))))))))))))))))))))))))</f>
        <v>Praha</v>
      </c>
      <c r="AB741" t="s">
        <v>998</v>
      </c>
      <c r="AD741" t="s">
        <v>998</v>
      </c>
      <c r="AE741" t="s">
        <v>998</v>
      </c>
      <c r="AF741" t="s">
        <v>998</v>
      </c>
      <c r="AG741" s="107">
        <v>0</v>
      </c>
      <c r="AH741" s="107">
        <v>0</v>
      </c>
      <c r="AI741" s="107">
        <v>0</v>
      </c>
      <c r="AJ741" t="s">
        <v>1012</v>
      </c>
    </row>
    <row r="742" spans="1:37" x14ac:dyDescent="0.45">
      <c r="A742" t="s">
        <v>1169</v>
      </c>
      <c r="B742" t="s">
        <v>6248</v>
      </c>
      <c r="C742" t="s">
        <v>990</v>
      </c>
      <c r="D742" t="s">
        <v>6264</v>
      </c>
      <c r="E742" t="s">
        <v>992</v>
      </c>
      <c r="F742" t="s">
        <v>6265</v>
      </c>
      <c r="G742">
        <v>73</v>
      </c>
      <c r="H742" t="s">
        <v>1017</v>
      </c>
      <c r="I742">
        <v>16000</v>
      </c>
      <c r="K742" t="s">
        <v>6266</v>
      </c>
      <c r="L742" s="106">
        <v>32391</v>
      </c>
      <c r="M742">
        <v>12913939</v>
      </c>
      <c r="N742" t="s">
        <v>996</v>
      </c>
      <c r="O742" t="s">
        <v>12</v>
      </c>
      <c r="P742" t="s">
        <v>997</v>
      </c>
      <c r="R742" s="109" t="str">
        <f>IF(OR(P742="SB",Q742="SB"),"SB",0)</f>
        <v>SB</v>
      </c>
      <c r="T742" s="110" t="s">
        <v>998</v>
      </c>
      <c r="V742" s="113" t="str">
        <f>IF(AND(I742&gt;=10000,I742&lt;=19900),"Praha",(IF(AND(I742&gt;=25001,I742&lt;=29501),"Středočeský kraj",(IF(AND(I742&gt;=30100,I742&lt;=34972),"Středočeský kraj",(IF(AND(I742&gt;=35002,I742&lt;=36271),"Karlovarský kraj",(IF(AND(I742&gt;=37001,I742&lt;=39201),"Jihočeský kraj",(IF(AND(I742&gt;=39701,I742&lt;=39901),"Jihočeský kraj",(IF(AND(I742&gt;=39301,I742&lt;=39601),"Kraj Vysočina",(IF(AND(I742&gt;=58001,I742&lt;=59501),"Kraj Vysočina",(IF(AND(I742&gt;=67401,I742&lt;=67602),"Kraj Vysočina",(IF(AND(I742&gt;=40001,I742&lt;=44101),"Ústecký kraj",(IF(AND(I742&gt;=46001,I742&lt;=47201),"Liberecký kraj",(IF(AND(I742&gt;=51202,I742&lt;=51401),"Liberecký kraj",(IF(AND(I742&gt;=53002,I742&lt;=53976),"Pardubický kraj",(IF(AND(I742&gt;=56002,I742&lt;=57201),"Pardubický kraj",(IF(AND(I742&gt;=60200,I742&lt;=67201),"Jihomoravský kraj",(IF(AND(I742&gt;=67801,I742&lt;=68501),"Jihomoravský kraj",(IF(AND(I742&gt;=69002,I742&lt;=69801),"Jihomoravský kraj",(IF(AND(I742&gt;=68601,I742&lt;=68801),"Zlínský kraj",(IF(AND(I742&gt;=75501,I742&lt;=76901),"Zlínský kraj",(IF(AND(I742&gt;=70030,I742&lt;=74901),"Moravskoslezský kraj",(IF(AND(I742&gt;=75000,I742&lt;=75368),"Olomoucký kraj",(IF(AND(I742&gt;=77200,I742&lt;=79862),"Olomoucký kraj",(IF(AND(I742&gt;=50011,I742&lt;=50301),"Královéhradecký kraj",(IF(AND(I742&gt;=54301,I742&lt;=54303),"Královéhradecký kraj","0")))))))))))))))))))))))))))))))))))))))))))))))</f>
        <v>Praha</v>
      </c>
      <c r="AB742" t="s">
        <v>998</v>
      </c>
      <c r="AD742" t="s">
        <v>998</v>
      </c>
      <c r="AE742" t="s">
        <v>998</v>
      </c>
      <c r="AF742" t="s">
        <v>998</v>
      </c>
      <c r="AG742" s="107">
        <v>0</v>
      </c>
      <c r="AH742" s="107">
        <v>0</v>
      </c>
      <c r="AI742" s="107">
        <v>0</v>
      </c>
      <c r="AJ742" t="s">
        <v>1012</v>
      </c>
    </row>
    <row r="743" spans="1:37" x14ac:dyDescent="0.45">
      <c r="A743" t="s">
        <v>1044</v>
      </c>
      <c r="B743" t="s">
        <v>6369</v>
      </c>
      <c r="C743" t="s">
        <v>990</v>
      </c>
      <c r="D743" t="s">
        <v>6371</v>
      </c>
      <c r="E743" t="s">
        <v>992</v>
      </c>
      <c r="F743" t="s">
        <v>6372</v>
      </c>
      <c r="G743">
        <v>1386</v>
      </c>
      <c r="H743" t="s">
        <v>1017</v>
      </c>
      <c r="I743">
        <v>16000</v>
      </c>
      <c r="K743" t="s">
        <v>6373</v>
      </c>
      <c r="L743" s="106">
        <v>27768</v>
      </c>
      <c r="M743">
        <v>13023770</v>
      </c>
      <c r="N743" t="s">
        <v>996</v>
      </c>
      <c r="O743" t="s">
        <v>12</v>
      </c>
      <c r="P743" t="s">
        <v>997</v>
      </c>
      <c r="R743" s="109" t="str">
        <f>IF(OR(P743="SB",Q743="SB"),"SB",0)</f>
        <v>SB</v>
      </c>
      <c r="T743" s="110" t="s">
        <v>998</v>
      </c>
      <c r="V743" s="113" t="str">
        <f>IF(AND(I743&gt;=10000,I743&lt;=19900),"Praha",(IF(AND(I743&gt;=25001,I743&lt;=29501),"Středočeský kraj",(IF(AND(I743&gt;=30100,I743&lt;=34972),"Středočeský kraj",(IF(AND(I743&gt;=35002,I743&lt;=36271),"Karlovarský kraj",(IF(AND(I743&gt;=37001,I743&lt;=39201),"Jihočeský kraj",(IF(AND(I743&gt;=39701,I743&lt;=39901),"Jihočeský kraj",(IF(AND(I743&gt;=39301,I743&lt;=39601),"Kraj Vysočina",(IF(AND(I743&gt;=58001,I743&lt;=59501),"Kraj Vysočina",(IF(AND(I743&gt;=67401,I743&lt;=67602),"Kraj Vysočina",(IF(AND(I743&gt;=40001,I743&lt;=44101),"Ústecký kraj",(IF(AND(I743&gt;=46001,I743&lt;=47201),"Liberecký kraj",(IF(AND(I743&gt;=51202,I743&lt;=51401),"Liberecký kraj",(IF(AND(I743&gt;=53002,I743&lt;=53976),"Pardubický kraj",(IF(AND(I743&gt;=56002,I743&lt;=57201),"Pardubický kraj",(IF(AND(I743&gt;=60200,I743&lt;=67201),"Jihomoravský kraj",(IF(AND(I743&gt;=67801,I743&lt;=68501),"Jihomoravský kraj",(IF(AND(I743&gt;=69002,I743&lt;=69801),"Jihomoravský kraj",(IF(AND(I743&gt;=68601,I743&lt;=68801),"Zlínský kraj",(IF(AND(I743&gt;=75501,I743&lt;=76901),"Zlínský kraj",(IF(AND(I743&gt;=70030,I743&lt;=74901),"Moravskoslezský kraj",(IF(AND(I743&gt;=75000,I743&lt;=75368),"Olomoucký kraj",(IF(AND(I743&gt;=77200,I743&lt;=79862),"Olomoucký kraj",(IF(AND(I743&gt;=50011,I743&lt;=50301),"Královéhradecký kraj",(IF(AND(I743&gt;=54301,I743&lt;=54303),"Královéhradecký kraj","0")))))))))))))))))))))))))))))))))))))))))))))))</f>
        <v>Praha</v>
      </c>
      <c r="AB743" t="s">
        <v>998</v>
      </c>
      <c r="AD743" t="s">
        <v>998</v>
      </c>
      <c r="AE743" t="s">
        <v>998</v>
      </c>
      <c r="AF743" t="s">
        <v>998</v>
      </c>
      <c r="AG743" s="107">
        <v>0</v>
      </c>
      <c r="AH743" s="107">
        <v>0</v>
      </c>
      <c r="AI743" s="107">
        <v>0</v>
      </c>
      <c r="AJ743" t="s">
        <v>1012</v>
      </c>
    </row>
    <row r="744" spans="1:37" x14ac:dyDescent="0.45">
      <c r="A744" t="s">
        <v>1184</v>
      </c>
      <c r="B744" t="s">
        <v>6458</v>
      </c>
      <c r="C744" t="s">
        <v>990</v>
      </c>
      <c r="D744" t="s">
        <v>6459</v>
      </c>
      <c r="E744" t="s">
        <v>992</v>
      </c>
      <c r="F744" t="s">
        <v>1786</v>
      </c>
      <c r="G744">
        <v>947</v>
      </c>
      <c r="H744" t="s">
        <v>1017</v>
      </c>
      <c r="I744">
        <v>16000</v>
      </c>
      <c r="K744" t="s">
        <v>6460</v>
      </c>
      <c r="L744" s="106">
        <v>27292</v>
      </c>
      <c r="M744">
        <v>12977189</v>
      </c>
      <c r="N744" t="s">
        <v>996</v>
      </c>
      <c r="O744" t="s">
        <v>12</v>
      </c>
      <c r="P744" t="s">
        <v>997</v>
      </c>
      <c r="R744" s="109" t="str">
        <f>IF(OR(P744="SB",Q744="SB"),"SB",0)</f>
        <v>SB</v>
      </c>
      <c r="T744" s="110" t="s">
        <v>998</v>
      </c>
      <c r="V744" s="113" t="str">
        <f>IF(AND(I744&gt;=10000,I744&lt;=19900),"Praha",(IF(AND(I744&gt;=25001,I744&lt;=29501),"Středočeský kraj",(IF(AND(I744&gt;=30100,I744&lt;=34972),"Středočeský kraj",(IF(AND(I744&gt;=35002,I744&lt;=36271),"Karlovarský kraj",(IF(AND(I744&gt;=37001,I744&lt;=39201),"Jihočeský kraj",(IF(AND(I744&gt;=39701,I744&lt;=39901),"Jihočeský kraj",(IF(AND(I744&gt;=39301,I744&lt;=39601),"Kraj Vysočina",(IF(AND(I744&gt;=58001,I744&lt;=59501),"Kraj Vysočina",(IF(AND(I744&gt;=67401,I744&lt;=67602),"Kraj Vysočina",(IF(AND(I744&gt;=40001,I744&lt;=44101),"Ústecký kraj",(IF(AND(I744&gt;=46001,I744&lt;=47201),"Liberecký kraj",(IF(AND(I744&gt;=51202,I744&lt;=51401),"Liberecký kraj",(IF(AND(I744&gt;=53002,I744&lt;=53976),"Pardubický kraj",(IF(AND(I744&gt;=56002,I744&lt;=57201),"Pardubický kraj",(IF(AND(I744&gt;=60200,I744&lt;=67201),"Jihomoravský kraj",(IF(AND(I744&gt;=67801,I744&lt;=68501),"Jihomoravský kraj",(IF(AND(I744&gt;=69002,I744&lt;=69801),"Jihomoravský kraj",(IF(AND(I744&gt;=68601,I744&lt;=68801),"Zlínský kraj",(IF(AND(I744&gt;=75501,I744&lt;=76901),"Zlínský kraj",(IF(AND(I744&gt;=70030,I744&lt;=74901),"Moravskoslezský kraj",(IF(AND(I744&gt;=75000,I744&lt;=75368),"Olomoucký kraj",(IF(AND(I744&gt;=77200,I744&lt;=79862),"Olomoucký kraj",(IF(AND(I744&gt;=50011,I744&lt;=50301),"Královéhradecký kraj",(IF(AND(I744&gt;=54301,I744&lt;=54303),"Královéhradecký kraj","0")))))))))))))))))))))))))))))))))))))))))))))))</f>
        <v>Praha</v>
      </c>
      <c r="AB744" t="s">
        <v>998</v>
      </c>
      <c r="AD744" t="s">
        <v>998</v>
      </c>
      <c r="AE744" t="s">
        <v>998</v>
      </c>
      <c r="AF744" t="s">
        <v>998</v>
      </c>
      <c r="AG744" s="107">
        <v>0</v>
      </c>
      <c r="AH744" s="107">
        <v>0</v>
      </c>
      <c r="AI744" s="107">
        <v>0</v>
      </c>
      <c r="AJ744" t="s">
        <v>1012</v>
      </c>
    </row>
    <row r="745" spans="1:37" x14ac:dyDescent="0.45">
      <c r="A745" t="s">
        <v>1295</v>
      </c>
      <c r="B745" t="s">
        <v>6478</v>
      </c>
      <c r="C745" t="s">
        <v>1002</v>
      </c>
      <c r="D745" t="s">
        <v>6479</v>
      </c>
      <c r="E745" t="s">
        <v>992</v>
      </c>
      <c r="F745" t="s">
        <v>2770</v>
      </c>
      <c r="G745">
        <v>174</v>
      </c>
      <c r="H745" t="s">
        <v>1017</v>
      </c>
      <c r="I745">
        <v>16000</v>
      </c>
      <c r="K745" t="s">
        <v>6480</v>
      </c>
      <c r="L745" s="106">
        <v>28125</v>
      </c>
      <c r="M745">
        <v>13408235</v>
      </c>
      <c r="N745" t="s">
        <v>996</v>
      </c>
      <c r="O745" t="s">
        <v>12</v>
      </c>
      <c r="P745" t="s">
        <v>997</v>
      </c>
      <c r="R745" s="109" t="str">
        <f>IF(OR(P745="SB",Q745="SB"),"SB",0)</f>
        <v>SB</v>
      </c>
      <c r="T745" s="110" t="s">
        <v>998</v>
      </c>
      <c r="V745" s="113" t="str">
        <f>IF(AND(I745&gt;=10000,I745&lt;=19900),"Praha",(IF(AND(I745&gt;=25001,I745&lt;=29501),"Středočeský kraj",(IF(AND(I745&gt;=30100,I745&lt;=34972),"Středočeský kraj",(IF(AND(I745&gt;=35002,I745&lt;=36271),"Karlovarský kraj",(IF(AND(I745&gt;=37001,I745&lt;=39201),"Jihočeský kraj",(IF(AND(I745&gt;=39701,I745&lt;=39901),"Jihočeský kraj",(IF(AND(I745&gt;=39301,I745&lt;=39601),"Kraj Vysočina",(IF(AND(I745&gt;=58001,I745&lt;=59501),"Kraj Vysočina",(IF(AND(I745&gt;=67401,I745&lt;=67602),"Kraj Vysočina",(IF(AND(I745&gt;=40001,I745&lt;=44101),"Ústecký kraj",(IF(AND(I745&gt;=46001,I745&lt;=47201),"Liberecký kraj",(IF(AND(I745&gt;=51202,I745&lt;=51401),"Liberecký kraj",(IF(AND(I745&gt;=53002,I745&lt;=53976),"Pardubický kraj",(IF(AND(I745&gt;=56002,I745&lt;=57201),"Pardubický kraj",(IF(AND(I745&gt;=60200,I745&lt;=67201),"Jihomoravský kraj",(IF(AND(I745&gt;=67801,I745&lt;=68501),"Jihomoravský kraj",(IF(AND(I745&gt;=69002,I745&lt;=69801),"Jihomoravský kraj",(IF(AND(I745&gt;=68601,I745&lt;=68801),"Zlínský kraj",(IF(AND(I745&gt;=75501,I745&lt;=76901),"Zlínský kraj",(IF(AND(I745&gt;=70030,I745&lt;=74901),"Moravskoslezský kraj",(IF(AND(I745&gt;=75000,I745&lt;=75368),"Olomoucký kraj",(IF(AND(I745&gt;=77200,I745&lt;=79862),"Olomoucký kraj",(IF(AND(I745&gt;=50011,I745&lt;=50301),"Královéhradecký kraj",(IF(AND(I745&gt;=54301,I745&lt;=54303),"Královéhradecký kraj","0")))))))))))))))))))))))))))))))))))))))))))))))</f>
        <v>Praha</v>
      </c>
      <c r="AB745" t="s">
        <v>998</v>
      </c>
      <c r="AD745" t="s">
        <v>998</v>
      </c>
      <c r="AE745" t="s">
        <v>998</v>
      </c>
      <c r="AF745" t="s">
        <v>998</v>
      </c>
      <c r="AG745" s="107">
        <v>0</v>
      </c>
      <c r="AH745" s="107">
        <v>0</v>
      </c>
      <c r="AI745" s="107">
        <v>0</v>
      </c>
      <c r="AJ745" t="s">
        <v>1012</v>
      </c>
    </row>
    <row r="746" spans="1:37" x14ac:dyDescent="0.45">
      <c r="A746" t="s">
        <v>1102</v>
      </c>
      <c r="B746" t="s">
        <v>6956</v>
      </c>
      <c r="C746" t="s">
        <v>1002</v>
      </c>
      <c r="D746" t="s">
        <v>6957</v>
      </c>
      <c r="E746" t="s">
        <v>992</v>
      </c>
      <c r="F746" t="s">
        <v>6958</v>
      </c>
      <c r="G746">
        <v>1106</v>
      </c>
      <c r="H746" t="s">
        <v>1017</v>
      </c>
      <c r="I746">
        <v>16000</v>
      </c>
      <c r="K746" t="s">
        <v>6959</v>
      </c>
      <c r="L746" s="106">
        <v>27753</v>
      </c>
      <c r="M746">
        <v>12916363</v>
      </c>
      <c r="N746" t="s">
        <v>996</v>
      </c>
      <c r="O746" t="s">
        <v>12</v>
      </c>
      <c r="P746" t="s">
        <v>997</v>
      </c>
      <c r="R746" s="109" t="str">
        <f>IF(OR(P746="SB",Q746="SB"),"SB",0)</f>
        <v>SB</v>
      </c>
      <c r="T746" s="110" t="s">
        <v>998</v>
      </c>
      <c r="V746" s="113" t="str">
        <f>IF(AND(I746&gt;=10000,I746&lt;=19900),"Praha",(IF(AND(I746&gt;=25001,I746&lt;=29501),"Středočeský kraj",(IF(AND(I746&gt;=30100,I746&lt;=34972),"Středočeský kraj",(IF(AND(I746&gt;=35002,I746&lt;=36271),"Karlovarský kraj",(IF(AND(I746&gt;=37001,I746&lt;=39201),"Jihočeský kraj",(IF(AND(I746&gt;=39701,I746&lt;=39901),"Jihočeský kraj",(IF(AND(I746&gt;=39301,I746&lt;=39601),"Kraj Vysočina",(IF(AND(I746&gt;=58001,I746&lt;=59501),"Kraj Vysočina",(IF(AND(I746&gt;=67401,I746&lt;=67602),"Kraj Vysočina",(IF(AND(I746&gt;=40001,I746&lt;=44101),"Ústecký kraj",(IF(AND(I746&gt;=46001,I746&lt;=47201),"Liberecký kraj",(IF(AND(I746&gt;=51202,I746&lt;=51401),"Liberecký kraj",(IF(AND(I746&gt;=53002,I746&lt;=53976),"Pardubický kraj",(IF(AND(I746&gt;=56002,I746&lt;=57201),"Pardubický kraj",(IF(AND(I746&gt;=60200,I746&lt;=67201),"Jihomoravský kraj",(IF(AND(I746&gt;=67801,I746&lt;=68501),"Jihomoravský kraj",(IF(AND(I746&gt;=69002,I746&lt;=69801),"Jihomoravský kraj",(IF(AND(I746&gt;=68601,I746&lt;=68801),"Zlínský kraj",(IF(AND(I746&gt;=75501,I746&lt;=76901),"Zlínský kraj",(IF(AND(I746&gt;=70030,I746&lt;=74901),"Moravskoslezský kraj",(IF(AND(I746&gt;=75000,I746&lt;=75368),"Olomoucký kraj",(IF(AND(I746&gt;=77200,I746&lt;=79862),"Olomoucký kraj",(IF(AND(I746&gt;=50011,I746&lt;=50301),"Královéhradecký kraj",(IF(AND(I746&gt;=54301,I746&lt;=54303),"Královéhradecký kraj","0")))))))))))))))))))))))))))))))))))))))))))))))</f>
        <v>Praha</v>
      </c>
      <c r="AB746" t="s">
        <v>998</v>
      </c>
      <c r="AD746" t="s">
        <v>998</v>
      </c>
      <c r="AE746" t="s">
        <v>998</v>
      </c>
      <c r="AF746" t="s">
        <v>998</v>
      </c>
      <c r="AG746" s="107">
        <v>0</v>
      </c>
      <c r="AH746" s="107">
        <v>0</v>
      </c>
      <c r="AI746" s="107">
        <v>0</v>
      </c>
      <c r="AJ746" t="s">
        <v>1012</v>
      </c>
    </row>
    <row r="747" spans="1:37" x14ac:dyDescent="0.45">
      <c r="A747" t="s">
        <v>2054</v>
      </c>
      <c r="B747" t="s">
        <v>7339</v>
      </c>
      <c r="C747" t="s">
        <v>1002</v>
      </c>
      <c r="D747" t="s">
        <v>7342</v>
      </c>
      <c r="E747" t="s">
        <v>992</v>
      </c>
      <c r="F747" t="s">
        <v>4523</v>
      </c>
      <c r="G747">
        <v>2356</v>
      </c>
      <c r="H747" t="s">
        <v>1017</v>
      </c>
      <c r="I747">
        <v>16000</v>
      </c>
      <c r="K747" t="s">
        <v>7343</v>
      </c>
      <c r="L747" s="106">
        <v>28360</v>
      </c>
      <c r="M747">
        <v>12978405</v>
      </c>
      <c r="N747" t="s">
        <v>996</v>
      </c>
      <c r="O747" t="s">
        <v>12</v>
      </c>
      <c r="P747" t="s">
        <v>997</v>
      </c>
      <c r="R747" s="109" t="str">
        <f>IF(OR(P747="SB",Q747="SB"),"SB",0)</f>
        <v>SB</v>
      </c>
      <c r="T747" s="110" t="s">
        <v>998</v>
      </c>
      <c r="V747" s="113" t="str">
        <f>IF(AND(I747&gt;=10000,I747&lt;=19900),"Praha",(IF(AND(I747&gt;=25001,I747&lt;=29501),"Středočeský kraj",(IF(AND(I747&gt;=30100,I747&lt;=34972),"Středočeský kraj",(IF(AND(I747&gt;=35002,I747&lt;=36271),"Karlovarský kraj",(IF(AND(I747&gt;=37001,I747&lt;=39201),"Jihočeský kraj",(IF(AND(I747&gt;=39701,I747&lt;=39901),"Jihočeský kraj",(IF(AND(I747&gt;=39301,I747&lt;=39601),"Kraj Vysočina",(IF(AND(I747&gt;=58001,I747&lt;=59501),"Kraj Vysočina",(IF(AND(I747&gt;=67401,I747&lt;=67602),"Kraj Vysočina",(IF(AND(I747&gt;=40001,I747&lt;=44101),"Ústecký kraj",(IF(AND(I747&gt;=46001,I747&lt;=47201),"Liberecký kraj",(IF(AND(I747&gt;=51202,I747&lt;=51401),"Liberecký kraj",(IF(AND(I747&gt;=53002,I747&lt;=53976),"Pardubický kraj",(IF(AND(I747&gt;=56002,I747&lt;=57201),"Pardubický kraj",(IF(AND(I747&gt;=60200,I747&lt;=67201),"Jihomoravský kraj",(IF(AND(I747&gt;=67801,I747&lt;=68501),"Jihomoravský kraj",(IF(AND(I747&gt;=69002,I747&lt;=69801),"Jihomoravský kraj",(IF(AND(I747&gt;=68601,I747&lt;=68801),"Zlínský kraj",(IF(AND(I747&gt;=75501,I747&lt;=76901),"Zlínský kraj",(IF(AND(I747&gt;=70030,I747&lt;=74901),"Moravskoslezský kraj",(IF(AND(I747&gt;=75000,I747&lt;=75368),"Olomoucký kraj",(IF(AND(I747&gt;=77200,I747&lt;=79862),"Olomoucký kraj",(IF(AND(I747&gt;=50011,I747&lt;=50301),"Královéhradecký kraj",(IF(AND(I747&gt;=54301,I747&lt;=54303),"Královéhradecký kraj","0")))))))))))))))))))))))))))))))))))))))))))))))</f>
        <v>Praha</v>
      </c>
      <c r="AB747" t="s">
        <v>998</v>
      </c>
      <c r="AD747" t="s">
        <v>998</v>
      </c>
      <c r="AE747" t="s">
        <v>998</v>
      </c>
      <c r="AF747" t="s">
        <v>998</v>
      </c>
      <c r="AG747" s="107">
        <v>0</v>
      </c>
      <c r="AH747" s="107">
        <v>0</v>
      </c>
      <c r="AI747" s="107">
        <v>0</v>
      </c>
      <c r="AJ747" t="s">
        <v>1012</v>
      </c>
    </row>
    <row r="748" spans="1:37" x14ac:dyDescent="0.45">
      <c r="A748" t="s">
        <v>1112</v>
      </c>
      <c r="B748" t="s">
        <v>7442</v>
      </c>
      <c r="C748" t="s">
        <v>990</v>
      </c>
      <c r="D748" t="s">
        <v>7443</v>
      </c>
      <c r="E748" t="s">
        <v>992</v>
      </c>
      <c r="F748" t="s">
        <v>7444</v>
      </c>
      <c r="G748">
        <v>178</v>
      </c>
      <c r="H748" t="s">
        <v>1017</v>
      </c>
      <c r="I748">
        <v>16000</v>
      </c>
      <c r="K748" t="s">
        <v>7445</v>
      </c>
      <c r="L748" s="106">
        <v>34056</v>
      </c>
      <c r="M748">
        <v>12921316</v>
      </c>
      <c r="N748" t="s">
        <v>996</v>
      </c>
      <c r="O748" t="s">
        <v>12</v>
      </c>
      <c r="P748" t="s">
        <v>997</v>
      </c>
      <c r="R748" s="109" t="str">
        <f>IF(OR(P748="SB",Q748="SB"),"SB",0)</f>
        <v>SB</v>
      </c>
      <c r="T748" s="110" t="s">
        <v>998</v>
      </c>
      <c r="V748" s="113" t="str">
        <f>IF(AND(I748&gt;=10000,I748&lt;=19900),"Praha",(IF(AND(I748&gt;=25001,I748&lt;=29501),"Středočeský kraj",(IF(AND(I748&gt;=30100,I748&lt;=34972),"Středočeský kraj",(IF(AND(I748&gt;=35002,I748&lt;=36271),"Karlovarský kraj",(IF(AND(I748&gt;=37001,I748&lt;=39201),"Jihočeský kraj",(IF(AND(I748&gt;=39701,I748&lt;=39901),"Jihočeský kraj",(IF(AND(I748&gt;=39301,I748&lt;=39601),"Kraj Vysočina",(IF(AND(I748&gt;=58001,I748&lt;=59501),"Kraj Vysočina",(IF(AND(I748&gt;=67401,I748&lt;=67602),"Kraj Vysočina",(IF(AND(I748&gt;=40001,I748&lt;=44101),"Ústecký kraj",(IF(AND(I748&gt;=46001,I748&lt;=47201),"Liberecký kraj",(IF(AND(I748&gt;=51202,I748&lt;=51401),"Liberecký kraj",(IF(AND(I748&gt;=53002,I748&lt;=53976),"Pardubický kraj",(IF(AND(I748&gt;=56002,I748&lt;=57201),"Pardubický kraj",(IF(AND(I748&gt;=60200,I748&lt;=67201),"Jihomoravský kraj",(IF(AND(I748&gt;=67801,I748&lt;=68501),"Jihomoravský kraj",(IF(AND(I748&gt;=69002,I748&lt;=69801),"Jihomoravský kraj",(IF(AND(I748&gt;=68601,I748&lt;=68801),"Zlínský kraj",(IF(AND(I748&gt;=75501,I748&lt;=76901),"Zlínský kraj",(IF(AND(I748&gt;=70030,I748&lt;=74901),"Moravskoslezský kraj",(IF(AND(I748&gt;=75000,I748&lt;=75368),"Olomoucký kraj",(IF(AND(I748&gt;=77200,I748&lt;=79862),"Olomoucký kraj",(IF(AND(I748&gt;=50011,I748&lt;=50301),"Královéhradecký kraj",(IF(AND(I748&gt;=54301,I748&lt;=54303),"Královéhradecký kraj","0")))))))))))))))))))))))))))))))))))))))))))))))</f>
        <v>Praha</v>
      </c>
      <c r="AB748" t="s">
        <v>998</v>
      </c>
      <c r="AD748" t="s">
        <v>998</v>
      </c>
      <c r="AE748" t="s">
        <v>998</v>
      </c>
      <c r="AF748" t="s">
        <v>998</v>
      </c>
      <c r="AG748" s="107">
        <v>0</v>
      </c>
      <c r="AH748" s="107">
        <v>0</v>
      </c>
      <c r="AI748" s="107">
        <v>0</v>
      </c>
      <c r="AJ748" t="s">
        <v>1012</v>
      </c>
    </row>
    <row r="749" spans="1:37" x14ac:dyDescent="0.45">
      <c r="A749" t="s">
        <v>1408</v>
      </c>
      <c r="B749" t="s">
        <v>7504</v>
      </c>
      <c r="C749" t="s">
        <v>1002</v>
      </c>
      <c r="D749" t="s">
        <v>7505</v>
      </c>
      <c r="E749" t="s">
        <v>992</v>
      </c>
      <c r="F749" t="s">
        <v>6010</v>
      </c>
      <c r="G749" t="s">
        <v>6011</v>
      </c>
      <c r="H749" t="s">
        <v>1017</v>
      </c>
      <c r="I749">
        <v>16000</v>
      </c>
      <c r="K749" t="s">
        <v>6017</v>
      </c>
      <c r="L749" s="106">
        <v>28984</v>
      </c>
      <c r="M749">
        <v>14108453</v>
      </c>
      <c r="N749" t="s">
        <v>6013</v>
      </c>
      <c r="O749" t="s">
        <v>12</v>
      </c>
      <c r="P749" t="s">
        <v>997</v>
      </c>
      <c r="R749" s="109" t="str">
        <f>IF(OR(P749="SB",Q749="SB"),"SB",0)</f>
        <v>SB</v>
      </c>
      <c r="T749" s="110" t="s">
        <v>998</v>
      </c>
      <c r="V749" s="113" t="str">
        <f>IF(AND(I749&gt;=10000,I749&lt;=19900),"Praha",(IF(AND(I749&gt;=25001,I749&lt;=29501),"Středočeský kraj",(IF(AND(I749&gt;=30100,I749&lt;=34972),"Středočeský kraj",(IF(AND(I749&gt;=35002,I749&lt;=36271),"Karlovarský kraj",(IF(AND(I749&gt;=37001,I749&lt;=39201),"Jihočeský kraj",(IF(AND(I749&gt;=39701,I749&lt;=39901),"Jihočeský kraj",(IF(AND(I749&gt;=39301,I749&lt;=39601),"Kraj Vysočina",(IF(AND(I749&gt;=58001,I749&lt;=59501),"Kraj Vysočina",(IF(AND(I749&gt;=67401,I749&lt;=67602),"Kraj Vysočina",(IF(AND(I749&gt;=40001,I749&lt;=44101),"Ústecký kraj",(IF(AND(I749&gt;=46001,I749&lt;=47201),"Liberecký kraj",(IF(AND(I749&gt;=51202,I749&lt;=51401),"Liberecký kraj",(IF(AND(I749&gt;=53002,I749&lt;=53976),"Pardubický kraj",(IF(AND(I749&gt;=56002,I749&lt;=57201),"Pardubický kraj",(IF(AND(I749&gt;=60200,I749&lt;=67201),"Jihomoravský kraj",(IF(AND(I749&gt;=67801,I749&lt;=68501),"Jihomoravský kraj",(IF(AND(I749&gt;=69002,I749&lt;=69801),"Jihomoravský kraj",(IF(AND(I749&gt;=68601,I749&lt;=68801),"Zlínský kraj",(IF(AND(I749&gt;=75501,I749&lt;=76901),"Zlínský kraj",(IF(AND(I749&gt;=70030,I749&lt;=74901),"Moravskoslezský kraj",(IF(AND(I749&gt;=75000,I749&lt;=75368),"Olomoucký kraj",(IF(AND(I749&gt;=77200,I749&lt;=79862),"Olomoucký kraj",(IF(AND(I749&gt;=50011,I749&lt;=50301),"Královéhradecký kraj",(IF(AND(I749&gt;=54301,I749&lt;=54303),"Královéhradecký kraj","0")))))))))))))))))))))))))))))))))))))))))))))))</f>
        <v>Praha</v>
      </c>
      <c r="AB749" t="s">
        <v>998</v>
      </c>
      <c r="AD749" t="s">
        <v>998</v>
      </c>
      <c r="AE749" t="s">
        <v>998</v>
      </c>
      <c r="AF749" t="s">
        <v>998</v>
      </c>
      <c r="AG749" s="107">
        <v>0</v>
      </c>
      <c r="AH749" s="107">
        <v>0</v>
      </c>
      <c r="AI749" s="107">
        <v>0</v>
      </c>
      <c r="AJ749" t="s">
        <v>1012</v>
      </c>
    </row>
    <row r="750" spans="1:37" x14ac:dyDescent="0.45">
      <c r="A750" t="s">
        <v>1007</v>
      </c>
      <c r="B750" t="s">
        <v>7578</v>
      </c>
      <c r="C750" t="s">
        <v>990</v>
      </c>
      <c r="D750" t="s">
        <v>7579</v>
      </c>
      <c r="E750" t="s">
        <v>992</v>
      </c>
      <c r="F750" t="s">
        <v>3175</v>
      </c>
      <c r="G750">
        <v>590</v>
      </c>
      <c r="H750" t="s">
        <v>1017</v>
      </c>
      <c r="I750">
        <v>16000</v>
      </c>
      <c r="K750" t="s">
        <v>7580</v>
      </c>
      <c r="L750" s="106">
        <v>28608</v>
      </c>
      <c r="M750">
        <v>12977795</v>
      </c>
      <c r="N750" t="s">
        <v>996</v>
      </c>
      <c r="O750" t="s">
        <v>12</v>
      </c>
      <c r="P750" t="s">
        <v>997</v>
      </c>
      <c r="R750" s="109" t="str">
        <f>IF(OR(P750="SB",Q750="SB"),"SB",0)</f>
        <v>SB</v>
      </c>
      <c r="T750" s="110" t="s">
        <v>998</v>
      </c>
      <c r="V750" s="113" t="str">
        <f>IF(AND(I750&gt;=10000,I750&lt;=19900),"Praha",(IF(AND(I750&gt;=25001,I750&lt;=29501),"Středočeský kraj",(IF(AND(I750&gt;=30100,I750&lt;=34972),"Středočeský kraj",(IF(AND(I750&gt;=35002,I750&lt;=36271),"Karlovarský kraj",(IF(AND(I750&gt;=37001,I750&lt;=39201),"Jihočeský kraj",(IF(AND(I750&gt;=39701,I750&lt;=39901),"Jihočeský kraj",(IF(AND(I750&gt;=39301,I750&lt;=39601),"Kraj Vysočina",(IF(AND(I750&gt;=58001,I750&lt;=59501),"Kraj Vysočina",(IF(AND(I750&gt;=67401,I750&lt;=67602),"Kraj Vysočina",(IF(AND(I750&gt;=40001,I750&lt;=44101),"Ústecký kraj",(IF(AND(I750&gt;=46001,I750&lt;=47201),"Liberecký kraj",(IF(AND(I750&gt;=51202,I750&lt;=51401),"Liberecký kraj",(IF(AND(I750&gt;=53002,I750&lt;=53976),"Pardubický kraj",(IF(AND(I750&gt;=56002,I750&lt;=57201),"Pardubický kraj",(IF(AND(I750&gt;=60200,I750&lt;=67201),"Jihomoravský kraj",(IF(AND(I750&gt;=67801,I750&lt;=68501),"Jihomoravský kraj",(IF(AND(I750&gt;=69002,I750&lt;=69801),"Jihomoravský kraj",(IF(AND(I750&gt;=68601,I750&lt;=68801),"Zlínský kraj",(IF(AND(I750&gt;=75501,I750&lt;=76901),"Zlínský kraj",(IF(AND(I750&gt;=70030,I750&lt;=74901),"Moravskoslezský kraj",(IF(AND(I750&gt;=75000,I750&lt;=75368),"Olomoucký kraj",(IF(AND(I750&gt;=77200,I750&lt;=79862),"Olomoucký kraj",(IF(AND(I750&gt;=50011,I750&lt;=50301),"Královéhradecký kraj",(IF(AND(I750&gt;=54301,I750&lt;=54303),"Královéhradecký kraj","0")))))))))))))))))))))))))))))))))))))))))))))))</f>
        <v>Praha</v>
      </c>
      <c r="AB750" t="s">
        <v>998</v>
      </c>
      <c r="AD750" t="s">
        <v>998</v>
      </c>
      <c r="AE750" t="s">
        <v>998</v>
      </c>
      <c r="AF750" t="s">
        <v>998</v>
      </c>
      <c r="AG750" s="107">
        <v>0</v>
      </c>
      <c r="AH750" s="107">
        <v>0</v>
      </c>
      <c r="AI750" s="107">
        <v>0</v>
      </c>
      <c r="AJ750" t="s">
        <v>1012</v>
      </c>
    </row>
    <row r="751" spans="1:37" x14ac:dyDescent="0.45">
      <c r="A751" t="s">
        <v>1169</v>
      </c>
      <c r="B751" t="s">
        <v>7590</v>
      </c>
      <c r="C751" t="s">
        <v>990</v>
      </c>
      <c r="D751" t="s">
        <v>7591</v>
      </c>
      <c r="E751" t="s">
        <v>992</v>
      </c>
      <c r="F751" t="s">
        <v>7592</v>
      </c>
      <c r="G751">
        <v>848</v>
      </c>
      <c r="H751" t="s">
        <v>1017</v>
      </c>
      <c r="I751">
        <v>16000</v>
      </c>
      <c r="K751" t="s">
        <v>7593</v>
      </c>
      <c r="L751" s="106">
        <v>28204</v>
      </c>
      <c r="M751">
        <v>12921619</v>
      </c>
      <c r="N751" t="s">
        <v>996</v>
      </c>
      <c r="O751" t="s">
        <v>12</v>
      </c>
      <c r="P751" t="s">
        <v>997</v>
      </c>
      <c r="R751" s="109" t="str">
        <f>IF(OR(P751="SB",Q751="SB"),"SB",0)</f>
        <v>SB</v>
      </c>
      <c r="T751" s="110" t="s">
        <v>998</v>
      </c>
      <c r="V751" s="113" t="str">
        <f>IF(AND(I751&gt;=10000,I751&lt;=19900),"Praha",(IF(AND(I751&gt;=25001,I751&lt;=29501),"Středočeský kraj",(IF(AND(I751&gt;=30100,I751&lt;=34972),"Středočeský kraj",(IF(AND(I751&gt;=35002,I751&lt;=36271),"Karlovarský kraj",(IF(AND(I751&gt;=37001,I751&lt;=39201),"Jihočeský kraj",(IF(AND(I751&gt;=39701,I751&lt;=39901),"Jihočeský kraj",(IF(AND(I751&gt;=39301,I751&lt;=39601),"Kraj Vysočina",(IF(AND(I751&gt;=58001,I751&lt;=59501),"Kraj Vysočina",(IF(AND(I751&gt;=67401,I751&lt;=67602),"Kraj Vysočina",(IF(AND(I751&gt;=40001,I751&lt;=44101),"Ústecký kraj",(IF(AND(I751&gt;=46001,I751&lt;=47201),"Liberecký kraj",(IF(AND(I751&gt;=51202,I751&lt;=51401),"Liberecký kraj",(IF(AND(I751&gt;=53002,I751&lt;=53976),"Pardubický kraj",(IF(AND(I751&gt;=56002,I751&lt;=57201),"Pardubický kraj",(IF(AND(I751&gt;=60200,I751&lt;=67201),"Jihomoravský kraj",(IF(AND(I751&gt;=67801,I751&lt;=68501),"Jihomoravský kraj",(IF(AND(I751&gt;=69002,I751&lt;=69801),"Jihomoravský kraj",(IF(AND(I751&gt;=68601,I751&lt;=68801),"Zlínský kraj",(IF(AND(I751&gt;=75501,I751&lt;=76901),"Zlínský kraj",(IF(AND(I751&gt;=70030,I751&lt;=74901),"Moravskoslezský kraj",(IF(AND(I751&gt;=75000,I751&lt;=75368),"Olomoucký kraj",(IF(AND(I751&gt;=77200,I751&lt;=79862),"Olomoucký kraj",(IF(AND(I751&gt;=50011,I751&lt;=50301),"Královéhradecký kraj",(IF(AND(I751&gt;=54301,I751&lt;=54303),"Královéhradecký kraj","0")))))))))))))))))))))))))))))))))))))))))))))))</f>
        <v>Praha</v>
      </c>
      <c r="AB751" t="s">
        <v>998</v>
      </c>
      <c r="AD751" t="s">
        <v>998</v>
      </c>
      <c r="AE751" t="s">
        <v>998</v>
      </c>
      <c r="AF751" t="s">
        <v>998</v>
      </c>
      <c r="AG751" s="107">
        <v>0</v>
      </c>
      <c r="AH751" s="107">
        <v>0</v>
      </c>
      <c r="AI751" s="107">
        <v>0</v>
      </c>
      <c r="AJ751" t="s">
        <v>1012</v>
      </c>
    </row>
    <row r="752" spans="1:37" x14ac:dyDescent="0.45">
      <c r="A752" t="s">
        <v>1164</v>
      </c>
      <c r="B752" t="s">
        <v>7659</v>
      </c>
      <c r="C752" t="s">
        <v>990</v>
      </c>
      <c r="D752" t="s">
        <v>7660</v>
      </c>
      <c r="E752" t="s">
        <v>992</v>
      </c>
      <c r="F752" t="s">
        <v>2770</v>
      </c>
      <c r="G752">
        <v>507</v>
      </c>
      <c r="H752" t="s">
        <v>1017</v>
      </c>
      <c r="I752">
        <v>16000</v>
      </c>
      <c r="K752" t="s">
        <v>7661</v>
      </c>
      <c r="L752" s="106">
        <v>30996</v>
      </c>
      <c r="M752">
        <v>12921720</v>
      </c>
      <c r="N752" t="s">
        <v>996</v>
      </c>
      <c r="O752" t="s">
        <v>12</v>
      </c>
      <c r="P752" t="s">
        <v>997</v>
      </c>
      <c r="R752" s="109" t="str">
        <f>IF(OR(P752="SB",Q752="SB"),"SB",0)</f>
        <v>SB</v>
      </c>
      <c r="T752" s="110" t="s">
        <v>998</v>
      </c>
      <c r="V752" s="113" t="str">
        <f>IF(AND(I752&gt;=10000,I752&lt;=19900),"Praha",(IF(AND(I752&gt;=25001,I752&lt;=29501),"Středočeský kraj",(IF(AND(I752&gt;=30100,I752&lt;=34972),"Středočeský kraj",(IF(AND(I752&gt;=35002,I752&lt;=36271),"Karlovarský kraj",(IF(AND(I752&gt;=37001,I752&lt;=39201),"Jihočeský kraj",(IF(AND(I752&gt;=39701,I752&lt;=39901),"Jihočeský kraj",(IF(AND(I752&gt;=39301,I752&lt;=39601),"Kraj Vysočina",(IF(AND(I752&gt;=58001,I752&lt;=59501),"Kraj Vysočina",(IF(AND(I752&gt;=67401,I752&lt;=67602),"Kraj Vysočina",(IF(AND(I752&gt;=40001,I752&lt;=44101),"Ústecký kraj",(IF(AND(I752&gt;=46001,I752&lt;=47201),"Liberecký kraj",(IF(AND(I752&gt;=51202,I752&lt;=51401),"Liberecký kraj",(IF(AND(I752&gt;=53002,I752&lt;=53976),"Pardubický kraj",(IF(AND(I752&gt;=56002,I752&lt;=57201),"Pardubický kraj",(IF(AND(I752&gt;=60200,I752&lt;=67201),"Jihomoravský kraj",(IF(AND(I752&gt;=67801,I752&lt;=68501),"Jihomoravský kraj",(IF(AND(I752&gt;=69002,I752&lt;=69801),"Jihomoravský kraj",(IF(AND(I752&gt;=68601,I752&lt;=68801),"Zlínský kraj",(IF(AND(I752&gt;=75501,I752&lt;=76901),"Zlínský kraj",(IF(AND(I752&gt;=70030,I752&lt;=74901),"Moravskoslezský kraj",(IF(AND(I752&gt;=75000,I752&lt;=75368),"Olomoucký kraj",(IF(AND(I752&gt;=77200,I752&lt;=79862),"Olomoucký kraj",(IF(AND(I752&gt;=50011,I752&lt;=50301),"Královéhradecký kraj",(IF(AND(I752&gt;=54301,I752&lt;=54303),"Královéhradecký kraj","0")))))))))))))))))))))))))))))))))))))))))))))))</f>
        <v>Praha</v>
      </c>
      <c r="AB752" t="s">
        <v>998</v>
      </c>
      <c r="AD752" t="s">
        <v>998</v>
      </c>
      <c r="AE752" t="s">
        <v>998</v>
      </c>
      <c r="AF752" t="s">
        <v>998</v>
      </c>
      <c r="AG752" s="107">
        <v>0</v>
      </c>
      <c r="AH752" s="107">
        <v>0</v>
      </c>
      <c r="AI752" s="107">
        <v>0</v>
      </c>
      <c r="AJ752" t="s">
        <v>1012</v>
      </c>
    </row>
    <row r="753" spans="1:37" x14ac:dyDescent="0.45">
      <c r="A753" t="s">
        <v>988</v>
      </c>
      <c r="B753" t="s">
        <v>2454</v>
      </c>
      <c r="C753" t="s">
        <v>990</v>
      </c>
      <c r="D753" t="s">
        <v>7852</v>
      </c>
      <c r="E753" t="s">
        <v>992</v>
      </c>
      <c r="F753" t="s">
        <v>7853</v>
      </c>
      <c r="G753">
        <v>1332</v>
      </c>
      <c r="H753" t="s">
        <v>1017</v>
      </c>
      <c r="I753">
        <v>16000</v>
      </c>
      <c r="J753">
        <v>724581174</v>
      </c>
      <c r="K753" t="s">
        <v>7854</v>
      </c>
      <c r="L753" s="106">
        <v>33435</v>
      </c>
      <c r="M753">
        <v>13536355</v>
      </c>
      <c r="N753" t="s">
        <v>2373</v>
      </c>
      <c r="O753" t="s">
        <v>1023</v>
      </c>
      <c r="P753" t="s">
        <v>997</v>
      </c>
      <c r="R753" s="109" t="str">
        <f>IF(OR(P753="SB",Q753="SB"),"SB",0)</f>
        <v>SB</v>
      </c>
      <c r="T753" s="110" t="s">
        <v>998</v>
      </c>
      <c r="V753" s="113" t="str">
        <f>IF(AND(I753&gt;=10000,I753&lt;=19900),"Praha",(IF(AND(I753&gt;=25001,I753&lt;=29501),"Středočeský kraj",(IF(AND(I753&gt;=30100,I753&lt;=34972),"Středočeský kraj",(IF(AND(I753&gt;=35002,I753&lt;=36271),"Karlovarský kraj",(IF(AND(I753&gt;=37001,I753&lt;=39201),"Jihočeský kraj",(IF(AND(I753&gt;=39701,I753&lt;=39901),"Jihočeský kraj",(IF(AND(I753&gt;=39301,I753&lt;=39601),"Kraj Vysočina",(IF(AND(I753&gt;=58001,I753&lt;=59501),"Kraj Vysočina",(IF(AND(I753&gt;=67401,I753&lt;=67602),"Kraj Vysočina",(IF(AND(I753&gt;=40001,I753&lt;=44101),"Ústecký kraj",(IF(AND(I753&gt;=46001,I753&lt;=47201),"Liberecký kraj",(IF(AND(I753&gt;=51202,I753&lt;=51401),"Liberecký kraj",(IF(AND(I753&gt;=53002,I753&lt;=53976),"Pardubický kraj",(IF(AND(I753&gt;=56002,I753&lt;=57201),"Pardubický kraj",(IF(AND(I753&gt;=60200,I753&lt;=67201),"Jihomoravský kraj",(IF(AND(I753&gt;=67801,I753&lt;=68501),"Jihomoravský kraj",(IF(AND(I753&gt;=69002,I753&lt;=69801),"Jihomoravský kraj",(IF(AND(I753&gt;=68601,I753&lt;=68801),"Zlínský kraj",(IF(AND(I753&gt;=75501,I753&lt;=76901),"Zlínský kraj",(IF(AND(I753&gt;=70030,I753&lt;=74901),"Moravskoslezský kraj",(IF(AND(I753&gt;=75000,I753&lt;=75368),"Olomoucký kraj",(IF(AND(I753&gt;=77200,I753&lt;=79862),"Olomoucký kraj",(IF(AND(I753&gt;=50011,I753&lt;=50301),"Královéhradecký kraj",(IF(AND(I753&gt;=54301,I753&lt;=54303),"Královéhradecký kraj","0")))))))))))))))))))))))))))))))))))))))))))))))</f>
        <v>Praha</v>
      </c>
      <c r="AB753" t="s">
        <v>998</v>
      </c>
      <c r="AD753" t="s">
        <v>998</v>
      </c>
      <c r="AE753" t="s">
        <v>998</v>
      </c>
      <c r="AF753" t="s">
        <v>998</v>
      </c>
      <c r="AG753" s="107">
        <v>300</v>
      </c>
      <c r="AH753" s="107">
        <v>0</v>
      </c>
      <c r="AI753" s="107">
        <v>0</v>
      </c>
      <c r="AJ753" t="s">
        <v>999</v>
      </c>
      <c r="AK753" s="106">
        <v>44917</v>
      </c>
    </row>
    <row r="754" spans="1:37" x14ac:dyDescent="0.45">
      <c r="A754" t="s">
        <v>1007</v>
      </c>
      <c r="B754" t="s">
        <v>2454</v>
      </c>
      <c r="C754" t="s">
        <v>990</v>
      </c>
      <c r="D754" t="s">
        <v>7855</v>
      </c>
      <c r="E754" t="s">
        <v>992</v>
      </c>
      <c r="F754" t="s">
        <v>7853</v>
      </c>
      <c r="G754">
        <v>1332</v>
      </c>
      <c r="H754" t="s">
        <v>1017</v>
      </c>
      <c r="I754">
        <v>16000</v>
      </c>
      <c r="J754">
        <v>724581173</v>
      </c>
      <c r="K754" t="s">
        <v>7856</v>
      </c>
      <c r="L754" s="106">
        <v>34472</v>
      </c>
      <c r="M754">
        <v>13532012</v>
      </c>
      <c r="N754" t="s">
        <v>2373</v>
      </c>
      <c r="O754" t="s">
        <v>1023</v>
      </c>
      <c r="P754" t="s">
        <v>997</v>
      </c>
      <c r="R754" s="109" t="str">
        <f>IF(OR(P754="SB",Q754="SB"),"SB",0)</f>
        <v>SB</v>
      </c>
      <c r="T754" s="110" t="s">
        <v>998</v>
      </c>
      <c r="V754" s="113" t="str">
        <f>IF(AND(I754&gt;=10000,I754&lt;=19900),"Praha",(IF(AND(I754&gt;=25001,I754&lt;=29501),"Středočeský kraj",(IF(AND(I754&gt;=30100,I754&lt;=34972),"Středočeský kraj",(IF(AND(I754&gt;=35002,I754&lt;=36271),"Karlovarský kraj",(IF(AND(I754&gt;=37001,I754&lt;=39201),"Jihočeský kraj",(IF(AND(I754&gt;=39701,I754&lt;=39901),"Jihočeský kraj",(IF(AND(I754&gt;=39301,I754&lt;=39601),"Kraj Vysočina",(IF(AND(I754&gt;=58001,I754&lt;=59501),"Kraj Vysočina",(IF(AND(I754&gt;=67401,I754&lt;=67602),"Kraj Vysočina",(IF(AND(I754&gt;=40001,I754&lt;=44101),"Ústecký kraj",(IF(AND(I754&gt;=46001,I754&lt;=47201),"Liberecký kraj",(IF(AND(I754&gt;=51202,I754&lt;=51401),"Liberecký kraj",(IF(AND(I754&gt;=53002,I754&lt;=53976),"Pardubický kraj",(IF(AND(I754&gt;=56002,I754&lt;=57201),"Pardubický kraj",(IF(AND(I754&gt;=60200,I754&lt;=67201),"Jihomoravský kraj",(IF(AND(I754&gt;=67801,I754&lt;=68501),"Jihomoravský kraj",(IF(AND(I754&gt;=69002,I754&lt;=69801),"Jihomoravský kraj",(IF(AND(I754&gt;=68601,I754&lt;=68801),"Zlínský kraj",(IF(AND(I754&gt;=75501,I754&lt;=76901),"Zlínský kraj",(IF(AND(I754&gt;=70030,I754&lt;=74901),"Moravskoslezský kraj",(IF(AND(I754&gt;=75000,I754&lt;=75368),"Olomoucký kraj",(IF(AND(I754&gt;=77200,I754&lt;=79862),"Olomoucký kraj",(IF(AND(I754&gt;=50011,I754&lt;=50301),"Královéhradecký kraj",(IF(AND(I754&gt;=54301,I754&lt;=54303),"Královéhradecký kraj","0")))))))))))))))))))))))))))))))))))))))))))))))</f>
        <v>Praha</v>
      </c>
      <c r="AB754" t="s">
        <v>998</v>
      </c>
      <c r="AD754" t="s">
        <v>998</v>
      </c>
      <c r="AE754" t="s">
        <v>998</v>
      </c>
      <c r="AF754" t="s">
        <v>998</v>
      </c>
      <c r="AG754" s="107">
        <v>300</v>
      </c>
      <c r="AH754" s="107">
        <v>0</v>
      </c>
      <c r="AI754" s="107">
        <v>0</v>
      </c>
      <c r="AJ754" t="s">
        <v>999</v>
      </c>
      <c r="AK754" s="106">
        <v>44917</v>
      </c>
    </row>
    <row r="755" spans="1:37" x14ac:dyDescent="0.45">
      <c r="A755" t="s">
        <v>1113</v>
      </c>
      <c r="B755" t="s">
        <v>2454</v>
      </c>
      <c r="C755" t="s">
        <v>990</v>
      </c>
      <c r="D755" t="s">
        <v>7857</v>
      </c>
      <c r="E755" t="s">
        <v>992</v>
      </c>
      <c r="F755" t="s">
        <v>7853</v>
      </c>
      <c r="G755">
        <v>1332</v>
      </c>
      <c r="H755" t="s">
        <v>1017</v>
      </c>
      <c r="I755">
        <v>16000</v>
      </c>
      <c r="J755">
        <v>602332815</v>
      </c>
      <c r="K755" t="s">
        <v>7858</v>
      </c>
      <c r="L755" s="106">
        <v>23835</v>
      </c>
      <c r="M755">
        <v>13531911</v>
      </c>
      <c r="N755" t="s">
        <v>2373</v>
      </c>
      <c r="O755" t="s">
        <v>1023</v>
      </c>
      <c r="P755" t="s">
        <v>997</v>
      </c>
      <c r="R755" s="109" t="str">
        <f>IF(OR(P755="SB",Q755="SB"),"SB",0)</f>
        <v>SB</v>
      </c>
      <c r="T755" s="110" t="s">
        <v>998</v>
      </c>
      <c r="V755" s="113" t="str">
        <f>IF(AND(I755&gt;=10000,I755&lt;=19900),"Praha",(IF(AND(I755&gt;=25001,I755&lt;=29501),"Středočeský kraj",(IF(AND(I755&gt;=30100,I755&lt;=34972),"Středočeský kraj",(IF(AND(I755&gt;=35002,I755&lt;=36271),"Karlovarský kraj",(IF(AND(I755&gt;=37001,I755&lt;=39201),"Jihočeský kraj",(IF(AND(I755&gt;=39701,I755&lt;=39901),"Jihočeský kraj",(IF(AND(I755&gt;=39301,I755&lt;=39601),"Kraj Vysočina",(IF(AND(I755&gt;=58001,I755&lt;=59501),"Kraj Vysočina",(IF(AND(I755&gt;=67401,I755&lt;=67602),"Kraj Vysočina",(IF(AND(I755&gt;=40001,I755&lt;=44101),"Ústecký kraj",(IF(AND(I755&gt;=46001,I755&lt;=47201),"Liberecký kraj",(IF(AND(I755&gt;=51202,I755&lt;=51401),"Liberecký kraj",(IF(AND(I755&gt;=53002,I755&lt;=53976),"Pardubický kraj",(IF(AND(I755&gt;=56002,I755&lt;=57201),"Pardubický kraj",(IF(AND(I755&gt;=60200,I755&lt;=67201),"Jihomoravský kraj",(IF(AND(I755&gt;=67801,I755&lt;=68501),"Jihomoravský kraj",(IF(AND(I755&gt;=69002,I755&lt;=69801),"Jihomoravský kraj",(IF(AND(I755&gt;=68601,I755&lt;=68801),"Zlínský kraj",(IF(AND(I755&gt;=75501,I755&lt;=76901),"Zlínský kraj",(IF(AND(I755&gt;=70030,I755&lt;=74901),"Moravskoslezský kraj",(IF(AND(I755&gt;=75000,I755&lt;=75368),"Olomoucký kraj",(IF(AND(I755&gt;=77200,I755&lt;=79862),"Olomoucký kraj",(IF(AND(I755&gt;=50011,I755&lt;=50301),"Královéhradecký kraj",(IF(AND(I755&gt;=54301,I755&lt;=54303),"Královéhradecký kraj","0")))))))))))))))))))))))))))))))))))))))))))))))</f>
        <v>Praha</v>
      </c>
      <c r="AB755" t="s">
        <v>998</v>
      </c>
      <c r="AD755" t="s">
        <v>998</v>
      </c>
      <c r="AE755" t="s">
        <v>998</v>
      </c>
      <c r="AF755" t="s">
        <v>998</v>
      </c>
      <c r="AG755" s="107">
        <v>300</v>
      </c>
      <c r="AH755" s="107">
        <v>0</v>
      </c>
      <c r="AI755" s="107">
        <v>0</v>
      </c>
      <c r="AJ755" t="s">
        <v>999</v>
      </c>
      <c r="AK755" s="106">
        <v>44917</v>
      </c>
    </row>
    <row r="756" spans="1:37" x14ac:dyDescent="0.45">
      <c r="A756" t="s">
        <v>3939</v>
      </c>
      <c r="B756" t="s">
        <v>7864</v>
      </c>
      <c r="C756" t="s">
        <v>1002</v>
      </c>
      <c r="D756" t="s">
        <v>7865</v>
      </c>
      <c r="E756" t="s">
        <v>992</v>
      </c>
      <c r="F756" t="s">
        <v>7853</v>
      </c>
      <c r="G756">
        <v>1332</v>
      </c>
      <c r="H756" t="s">
        <v>1017</v>
      </c>
      <c r="I756">
        <v>16000</v>
      </c>
      <c r="J756">
        <v>607239896</v>
      </c>
      <c r="K756" t="s">
        <v>7866</v>
      </c>
      <c r="L756" s="106">
        <v>25926</v>
      </c>
      <c r="M756">
        <v>13532113</v>
      </c>
      <c r="N756" t="s">
        <v>2373</v>
      </c>
      <c r="O756" t="s">
        <v>1023</v>
      </c>
      <c r="P756" t="s">
        <v>997</v>
      </c>
      <c r="R756" s="109" t="str">
        <f>IF(OR(P756="SB",Q756="SB"),"SB",0)</f>
        <v>SB</v>
      </c>
      <c r="T756" s="110" t="s">
        <v>998</v>
      </c>
      <c r="V756" s="113" t="str">
        <f>IF(AND(I756&gt;=10000,I756&lt;=19900),"Praha",(IF(AND(I756&gt;=25001,I756&lt;=29501),"Středočeský kraj",(IF(AND(I756&gt;=30100,I756&lt;=34972),"Středočeský kraj",(IF(AND(I756&gt;=35002,I756&lt;=36271),"Karlovarský kraj",(IF(AND(I756&gt;=37001,I756&lt;=39201),"Jihočeský kraj",(IF(AND(I756&gt;=39701,I756&lt;=39901),"Jihočeský kraj",(IF(AND(I756&gt;=39301,I756&lt;=39601),"Kraj Vysočina",(IF(AND(I756&gt;=58001,I756&lt;=59501),"Kraj Vysočina",(IF(AND(I756&gt;=67401,I756&lt;=67602),"Kraj Vysočina",(IF(AND(I756&gt;=40001,I756&lt;=44101),"Ústecký kraj",(IF(AND(I756&gt;=46001,I756&lt;=47201),"Liberecký kraj",(IF(AND(I756&gt;=51202,I756&lt;=51401),"Liberecký kraj",(IF(AND(I756&gt;=53002,I756&lt;=53976),"Pardubický kraj",(IF(AND(I756&gt;=56002,I756&lt;=57201),"Pardubický kraj",(IF(AND(I756&gt;=60200,I756&lt;=67201),"Jihomoravský kraj",(IF(AND(I756&gt;=67801,I756&lt;=68501),"Jihomoravský kraj",(IF(AND(I756&gt;=69002,I756&lt;=69801),"Jihomoravský kraj",(IF(AND(I756&gt;=68601,I756&lt;=68801),"Zlínský kraj",(IF(AND(I756&gt;=75501,I756&lt;=76901),"Zlínský kraj",(IF(AND(I756&gt;=70030,I756&lt;=74901),"Moravskoslezský kraj",(IF(AND(I756&gt;=75000,I756&lt;=75368),"Olomoucký kraj",(IF(AND(I756&gt;=77200,I756&lt;=79862),"Olomoucký kraj",(IF(AND(I756&gt;=50011,I756&lt;=50301),"Královéhradecký kraj",(IF(AND(I756&gt;=54301,I756&lt;=54303),"Královéhradecký kraj","0")))))))))))))))))))))))))))))))))))))))))))))))</f>
        <v>Praha</v>
      </c>
      <c r="AB756" t="s">
        <v>998</v>
      </c>
      <c r="AD756" t="s">
        <v>998</v>
      </c>
      <c r="AE756" t="s">
        <v>998</v>
      </c>
      <c r="AF756" t="s">
        <v>998</v>
      </c>
      <c r="AG756" s="107">
        <v>300</v>
      </c>
      <c r="AH756" s="107">
        <v>0</v>
      </c>
      <c r="AI756" s="107">
        <v>0</v>
      </c>
      <c r="AJ756" t="s">
        <v>999</v>
      </c>
      <c r="AK756" s="106">
        <v>44917</v>
      </c>
    </row>
    <row r="757" spans="1:37" x14ac:dyDescent="0.45">
      <c r="A757" t="s">
        <v>1507</v>
      </c>
      <c r="B757" t="s">
        <v>7916</v>
      </c>
      <c r="C757" t="s">
        <v>1002</v>
      </c>
      <c r="D757" t="s">
        <v>7917</v>
      </c>
      <c r="E757" t="s">
        <v>992</v>
      </c>
      <c r="F757" t="s">
        <v>6241</v>
      </c>
      <c r="G757">
        <v>284</v>
      </c>
      <c r="H757" t="s">
        <v>1017</v>
      </c>
      <c r="I757">
        <v>16000</v>
      </c>
      <c r="K757" t="s">
        <v>7918</v>
      </c>
      <c r="L757" s="106">
        <v>32463</v>
      </c>
      <c r="M757">
        <v>12915454</v>
      </c>
      <c r="N757" t="s">
        <v>996</v>
      </c>
      <c r="O757" t="s">
        <v>12</v>
      </c>
      <c r="P757" t="s">
        <v>997</v>
      </c>
      <c r="R757" s="109" t="str">
        <f>IF(OR(P757="SB",Q757="SB"),"SB",0)</f>
        <v>SB</v>
      </c>
      <c r="T757" s="110" t="s">
        <v>998</v>
      </c>
      <c r="V757" s="113" t="str">
        <f>IF(AND(I757&gt;=10000,I757&lt;=19900),"Praha",(IF(AND(I757&gt;=25001,I757&lt;=29501),"Středočeský kraj",(IF(AND(I757&gt;=30100,I757&lt;=34972),"Středočeský kraj",(IF(AND(I757&gt;=35002,I757&lt;=36271),"Karlovarský kraj",(IF(AND(I757&gt;=37001,I757&lt;=39201),"Jihočeský kraj",(IF(AND(I757&gt;=39701,I757&lt;=39901),"Jihočeský kraj",(IF(AND(I757&gt;=39301,I757&lt;=39601),"Kraj Vysočina",(IF(AND(I757&gt;=58001,I757&lt;=59501),"Kraj Vysočina",(IF(AND(I757&gt;=67401,I757&lt;=67602),"Kraj Vysočina",(IF(AND(I757&gt;=40001,I757&lt;=44101),"Ústecký kraj",(IF(AND(I757&gt;=46001,I757&lt;=47201),"Liberecký kraj",(IF(AND(I757&gt;=51202,I757&lt;=51401),"Liberecký kraj",(IF(AND(I757&gt;=53002,I757&lt;=53976),"Pardubický kraj",(IF(AND(I757&gt;=56002,I757&lt;=57201),"Pardubický kraj",(IF(AND(I757&gt;=60200,I757&lt;=67201),"Jihomoravský kraj",(IF(AND(I757&gt;=67801,I757&lt;=68501),"Jihomoravský kraj",(IF(AND(I757&gt;=69002,I757&lt;=69801),"Jihomoravský kraj",(IF(AND(I757&gt;=68601,I757&lt;=68801),"Zlínský kraj",(IF(AND(I757&gt;=75501,I757&lt;=76901),"Zlínský kraj",(IF(AND(I757&gt;=70030,I757&lt;=74901),"Moravskoslezský kraj",(IF(AND(I757&gt;=75000,I757&lt;=75368),"Olomoucký kraj",(IF(AND(I757&gt;=77200,I757&lt;=79862),"Olomoucký kraj",(IF(AND(I757&gt;=50011,I757&lt;=50301),"Královéhradecký kraj",(IF(AND(I757&gt;=54301,I757&lt;=54303),"Královéhradecký kraj","0")))))))))))))))))))))))))))))))))))))))))))))))</f>
        <v>Praha</v>
      </c>
      <c r="AB757" t="s">
        <v>998</v>
      </c>
      <c r="AD757" t="s">
        <v>998</v>
      </c>
      <c r="AE757" t="s">
        <v>998</v>
      </c>
      <c r="AF757" t="s">
        <v>998</v>
      </c>
      <c r="AG757" s="107">
        <v>0</v>
      </c>
      <c r="AH757" s="107">
        <v>0</v>
      </c>
      <c r="AI757" s="107">
        <v>0</v>
      </c>
      <c r="AJ757" t="s">
        <v>1012</v>
      </c>
    </row>
    <row r="758" spans="1:37" x14ac:dyDescent="0.45">
      <c r="A758" t="s">
        <v>1468</v>
      </c>
      <c r="B758" t="s">
        <v>8018</v>
      </c>
      <c r="C758" t="s">
        <v>1002</v>
      </c>
      <c r="D758" t="s">
        <v>8021</v>
      </c>
      <c r="E758" t="s">
        <v>992</v>
      </c>
      <c r="F758" t="s">
        <v>8022</v>
      </c>
      <c r="G758">
        <v>705</v>
      </c>
      <c r="H758" t="s">
        <v>1017</v>
      </c>
      <c r="I758">
        <v>16000</v>
      </c>
      <c r="J758" s="108">
        <v>732352286</v>
      </c>
      <c r="K758" t="s">
        <v>8023</v>
      </c>
      <c r="L758" s="106">
        <v>39822</v>
      </c>
      <c r="M758">
        <v>16041278</v>
      </c>
      <c r="N758" t="s">
        <v>2373</v>
      </c>
      <c r="O758" t="s">
        <v>1023</v>
      </c>
      <c r="P758" t="s">
        <v>997</v>
      </c>
      <c r="R758" s="109" t="str">
        <f>IF(OR(P758="SB",Q758="SB"),"SB",0)</f>
        <v>SB</v>
      </c>
      <c r="T758" s="110" t="s">
        <v>998</v>
      </c>
      <c r="V758" s="113" t="str">
        <f>IF(AND(I758&gt;=10000,I758&lt;=19900),"Praha",(IF(AND(I758&gt;=25001,I758&lt;=29501),"Středočeský kraj",(IF(AND(I758&gt;=30100,I758&lt;=34972),"Středočeský kraj",(IF(AND(I758&gt;=35002,I758&lt;=36271),"Karlovarský kraj",(IF(AND(I758&gt;=37001,I758&lt;=39201),"Jihočeský kraj",(IF(AND(I758&gt;=39701,I758&lt;=39901),"Jihočeský kraj",(IF(AND(I758&gt;=39301,I758&lt;=39601),"Kraj Vysočina",(IF(AND(I758&gt;=58001,I758&lt;=59501),"Kraj Vysočina",(IF(AND(I758&gt;=67401,I758&lt;=67602),"Kraj Vysočina",(IF(AND(I758&gt;=40001,I758&lt;=44101),"Ústecký kraj",(IF(AND(I758&gt;=46001,I758&lt;=47201),"Liberecký kraj",(IF(AND(I758&gt;=51202,I758&lt;=51401),"Liberecký kraj",(IF(AND(I758&gt;=53002,I758&lt;=53976),"Pardubický kraj",(IF(AND(I758&gt;=56002,I758&lt;=57201),"Pardubický kraj",(IF(AND(I758&gt;=60200,I758&lt;=67201),"Jihomoravský kraj",(IF(AND(I758&gt;=67801,I758&lt;=68501),"Jihomoravský kraj",(IF(AND(I758&gt;=69002,I758&lt;=69801),"Jihomoravský kraj",(IF(AND(I758&gt;=68601,I758&lt;=68801),"Zlínský kraj",(IF(AND(I758&gt;=75501,I758&lt;=76901),"Zlínský kraj",(IF(AND(I758&gt;=70030,I758&lt;=74901),"Moravskoslezský kraj",(IF(AND(I758&gt;=75000,I758&lt;=75368),"Olomoucký kraj",(IF(AND(I758&gt;=77200,I758&lt;=79862),"Olomoucký kraj",(IF(AND(I758&gt;=50011,I758&lt;=50301),"Královéhradecký kraj",(IF(AND(I758&gt;=54301,I758&lt;=54303),"Královéhradecký kraj","0")))))))))))))))))))))))))))))))))))))))))))))))</f>
        <v>Praha</v>
      </c>
      <c r="AB758" t="s">
        <v>998</v>
      </c>
      <c r="AD758" t="s">
        <v>998</v>
      </c>
      <c r="AE758" t="s">
        <v>998</v>
      </c>
      <c r="AF758" t="s">
        <v>998</v>
      </c>
      <c r="AG758" s="107">
        <v>300</v>
      </c>
      <c r="AH758" s="107">
        <v>0</v>
      </c>
      <c r="AI758" s="107">
        <v>0</v>
      </c>
      <c r="AJ758" t="s">
        <v>999</v>
      </c>
      <c r="AK758" s="106">
        <v>44917</v>
      </c>
    </row>
    <row r="759" spans="1:37" x14ac:dyDescent="0.45">
      <c r="A759" t="s">
        <v>1007</v>
      </c>
      <c r="B759" t="s">
        <v>8044</v>
      </c>
      <c r="C759" t="s">
        <v>990</v>
      </c>
      <c r="D759" t="s">
        <v>8045</v>
      </c>
      <c r="E759" t="s">
        <v>992</v>
      </c>
      <c r="F759" t="s">
        <v>6931</v>
      </c>
      <c r="G759">
        <v>23</v>
      </c>
      <c r="H759" t="s">
        <v>1017</v>
      </c>
      <c r="I759">
        <v>16000</v>
      </c>
      <c r="K759" t="s">
        <v>8046</v>
      </c>
      <c r="L759" s="106">
        <v>20612</v>
      </c>
      <c r="M759">
        <v>12979617</v>
      </c>
      <c r="N759" t="s">
        <v>996</v>
      </c>
      <c r="O759" t="s">
        <v>12</v>
      </c>
      <c r="P759" t="s">
        <v>997</v>
      </c>
      <c r="R759" s="109" t="str">
        <f>IF(OR(P759="SB",Q759="SB"),"SB",0)</f>
        <v>SB</v>
      </c>
      <c r="T759" s="110" t="s">
        <v>998</v>
      </c>
      <c r="V759" s="113" t="str">
        <f>IF(AND(I759&gt;=10000,I759&lt;=19900),"Praha",(IF(AND(I759&gt;=25001,I759&lt;=29501),"Středočeský kraj",(IF(AND(I759&gt;=30100,I759&lt;=34972),"Středočeský kraj",(IF(AND(I759&gt;=35002,I759&lt;=36271),"Karlovarský kraj",(IF(AND(I759&gt;=37001,I759&lt;=39201),"Jihočeský kraj",(IF(AND(I759&gt;=39701,I759&lt;=39901),"Jihočeský kraj",(IF(AND(I759&gt;=39301,I759&lt;=39601),"Kraj Vysočina",(IF(AND(I759&gt;=58001,I759&lt;=59501),"Kraj Vysočina",(IF(AND(I759&gt;=67401,I759&lt;=67602),"Kraj Vysočina",(IF(AND(I759&gt;=40001,I759&lt;=44101),"Ústecký kraj",(IF(AND(I759&gt;=46001,I759&lt;=47201),"Liberecký kraj",(IF(AND(I759&gt;=51202,I759&lt;=51401),"Liberecký kraj",(IF(AND(I759&gt;=53002,I759&lt;=53976),"Pardubický kraj",(IF(AND(I759&gt;=56002,I759&lt;=57201),"Pardubický kraj",(IF(AND(I759&gt;=60200,I759&lt;=67201),"Jihomoravský kraj",(IF(AND(I759&gt;=67801,I759&lt;=68501),"Jihomoravský kraj",(IF(AND(I759&gt;=69002,I759&lt;=69801),"Jihomoravský kraj",(IF(AND(I759&gt;=68601,I759&lt;=68801),"Zlínský kraj",(IF(AND(I759&gt;=75501,I759&lt;=76901),"Zlínský kraj",(IF(AND(I759&gt;=70030,I759&lt;=74901),"Moravskoslezský kraj",(IF(AND(I759&gt;=75000,I759&lt;=75368),"Olomoucký kraj",(IF(AND(I759&gt;=77200,I759&lt;=79862),"Olomoucký kraj",(IF(AND(I759&gt;=50011,I759&lt;=50301),"Královéhradecký kraj",(IF(AND(I759&gt;=54301,I759&lt;=54303),"Královéhradecký kraj","0")))))))))))))))))))))))))))))))))))))))))))))))</f>
        <v>Praha</v>
      </c>
      <c r="AB759" t="s">
        <v>998</v>
      </c>
      <c r="AD759" t="s">
        <v>998</v>
      </c>
      <c r="AE759" t="s">
        <v>998</v>
      </c>
      <c r="AF759" t="s">
        <v>998</v>
      </c>
      <c r="AG759" s="107">
        <v>0</v>
      </c>
      <c r="AH759" s="107">
        <v>0</v>
      </c>
      <c r="AI759" s="107">
        <v>0</v>
      </c>
      <c r="AJ759" t="s">
        <v>1012</v>
      </c>
    </row>
    <row r="760" spans="1:37" x14ac:dyDescent="0.45">
      <c r="A760" t="s">
        <v>1186</v>
      </c>
      <c r="B760" t="s">
        <v>8229</v>
      </c>
      <c r="C760" t="s">
        <v>990</v>
      </c>
      <c r="D760" t="s">
        <v>8232</v>
      </c>
      <c r="E760" t="s">
        <v>992</v>
      </c>
      <c r="F760" t="s">
        <v>8233</v>
      </c>
      <c r="G760">
        <v>1835</v>
      </c>
      <c r="H760" t="s">
        <v>1017</v>
      </c>
      <c r="I760">
        <v>16000</v>
      </c>
      <c r="K760" t="s">
        <v>8234</v>
      </c>
      <c r="L760" s="106">
        <v>26897</v>
      </c>
      <c r="M760">
        <v>13013868</v>
      </c>
      <c r="N760" t="s">
        <v>996</v>
      </c>
      <c r="O760" t="s">
        <v>12</v>
      </c>
      <c r="P760" t="s">
        <v>997</v>
      </c>
      <c r="R760" s="109" t="str">
        <f>IF(OR(P760="SB",Q760="SB"),"SB",0)</f>
        <v>SB</v>
      </c>
      <c r="T760" s="110" t="s">
        <v>998</v>
      </c>
      <c r="V760" s="113" t="str">
        <f>IF(AND(I760&gt;=10000,I760&lt;=19900),"Praha",(IF(AND(I760&gt;=25001,I760&lt;=29501),"Středočeský kraj",(IF(AND(I760&gt;=30100,I760&lt;=34972),"Středočeský kraj",(IF(AND(I760&gt;=35002,I760&lt;=36271),"Karlovarský kraj",(IF(AND(I760&gt;=37001,I760&lt;=39201),"Jihočeský kraj",(IF(AND(I760&gt;=39701,I760&lt;=39901),"Jihočeský kraj",(IF(AND(I760&gt;=39301,I760&lt;=39601),"Kraj Vysočina",(IF(AND(I760&gt;=58001,I760&lt;=59501),"Kraj Vysočina",(IF(AND(I760&gt;=67401,I760&lt;=67602),"Kraj Vysočina",(IF(AND(I760&gt;=40001,I760&lt;=44101),"Ústecký kraj",(IF(AND(I760&gt;=46001,I760&lt;=47201),"Liberecký kraj",(IF(AND(I760&gt;=51202,I760&lt;=51401),"Liberecký kraj",(IF(AND(I760&gt;=53002,I760&lt;=53976),"Pardubický kraj",(IF(AND(I760&gt;=56002,I760&lt;=57201),"Pardubický kraj",(IF(AND(I760&gt;=60200,I760&lt;=67201),"Jihomoravský kraj",(IF(AND(I760&gt;=67801,I760&lt;=68501),"Jihomoravský kraj",(IF(AND(I760&gt;=69002,I760&lt;=69801),"Jihomoravský kraj",(IF(AND(I760&gt;=68601,I760&lt;=68801),"Zlínský kraj",(IF(AND(I760&gt;=75501,I760&lt;=76901),"Zlínský kraj",(IF(AND(I760&gt;=70030,I760&lt;=74901),"Moravskoslezský kraj",(IF(AND(I760&gt;=75000,I760&lt;=75368),"Olomoucký kraj",(IF(AND(I760&gt;=77200,I760&lt;=79862),"Olomoucký kraj",(IF(AND(I760&gt;=50011,I760&lt;=50301),"Královéhradecký kraj",(IF(AND(I760&gt;=54301,I760&lt;=54303),"Královéhradecký kraj","0")))))))))))))))))))))))))))))))))))))))))))))))</f>
        <v>Praha</v>
      </c>
      <c r="AB760" t="s">
        <v>998</v>
      </c>
      <c r="AD760" t="s">
        <v>998</v>
      </c>
      <c r="AE760" t="s">
        <v>998</v>
      </c>
      <c r="AF760" t="s">
        <v>998</v>
      </c>
      <c r="AG760" s="107">
        <v>0</v>
      </c>
      <c r="AH760" s="107">
        <v>0</v>
      </c>
      <c r="AI760" s="107">
        <v>0</v>
      </c>
      <c r="AJ760" t="s">
        <v>1012</v>
      </c>
    </row>
    <row r="761" spans="1:37" x14ac:dyDescent="0.45">
      <c r="A761" t="s">
        <v>8397</v>
      </c>
      <c r="B761" t="s">
        <v>8398</v>
      </c>
      <c r="C761" t="s">
        <v>1002</v>
      </c>
      <c r="D761" t="s">
        <v>8399</v>
      </c>
      <c r="E761" t="s">
        <v>992</v>
      </c>
      <c r="F761" t="s">
        <v>4512</v>
      </c>
      <c r="G761">
        <v>11</v>
      </c>
      <c r="H761" t="s">
        <v>1017</v>
      </c>
      <c r="I761">
        <v>16000</v>
      </c>
      <c r="K761" t="s">
        <v>8400</v>
      </c>
      <c r="L761" s="106">
        <v>28341</v>
      </c>
      <c r="M761">
        <v>12984061</v>
      </c>
      <c r="N761" t="s">
        <v>996</v>
      </c>
      <c r="O761" t="s">
        <v>12</v>
      </c>
      <c r="P761" t="s">
        <v>997</v>
      </c>
      <c r="R761" s="109" t="str">
        <f>IF(OR(P761="SB",Q761="SB"),"SB",0)</f>
        <v>SB</v>
      </c>
      <c r="T761" s="110" t="s">
        <v>998</v>
      </c>
      <c r="V761" s="113" t="str">
        <f>IF(AND(I761&gt;=10000,I761&lt;=19900),"Praha",(IF(AND(I761&gt;=25001,I761&lt;=29501),"Středočeský kraj",(IF(AND(I761&gt;=30100,I761&lt;=34972),"Středočeský kraj",(IF(AND(I761&gt;=35002,I761&lt;=36271),"Karlovarský kraj",(IF(AND(I761&gt;=37001,I761&lt;=39201),"Jihočeský kraj",(IF(AND(I761&gt;=39701,I761&lt;=39901),"Jihočeský kraj",(IF(AND(I761&gt;=39301,I761&lt;=39601),"Kraj Vysočina",(IF(AND(I761&gt;=58001,I761&lt;=59501),"Kraj Vysočina",(IF(AND(I761&gt;=67401,I761&lt;=67602),"Kraj Vysočina",(IF(AND(I761&gt;=40001,I761&lt;=44101),"Ústecký kraj",(IF(AND(I761&gt;=46001,I761&lt;=47201),"Liberecký kraj",(IF(AND(I761&gt;=51202,I761&lt;=51401),"Liberecký kraj",(IF(AND(I761&gt;=53002,I761&lt;=53976),"Pardubický kraj",(IF(AND(I761&gt;=56002,I761&lt;=57201),"Pardubický kraj",(IF(AND(I761&gt;=60200,I761&lt;=67201),"Jihomoravský kraj",(IF(AND(I761&gt;=67801,I761&lt;=68501),"Jihomoravský kraj",(IF(AND(I761&gt;=69002,I761&lt;=69801),"Jihomoravský kraj",(IF(AND(I761&gt;=68601,I761&lt;=68801),"Zlínský kraj",(IF(AND(I761&gt;=75501,I761&lt;=76901),"Zlínský kraj",(IF(AND(I761&gt;=70030,I761&lt;=74901),"Moravskoslezský kraj",(IF(AND(I761&gt;=75000,I761&lt;=75368),"Olomoucký kraj",(IF(AND(I761&gt;=77200,I761&lt;=79862),"Olomoucký kraj",(IF(AND(I761&gt;=50011,I761&lt;=50301),"Královéhradecký kraj",(IF(AND(I761&gt;=54301,I761&lt;=54303),"Královéhradecký kraj","0")))))))))))))))))))))))))))))))))))))))))))))))</f>
        <v>Praha</v>
      </c>
      <c r="AB761" t="s">
        <v>998</v>
      </c>
      <c r="AD761" t="s">
        <v>998</v>
      </c>
      <c r="AE761" t="s">
        <v>998</v>
      </c>
      <c r="AF761" t="s">
        <v>998</v>
      </c>
      <c r="AG761" s="107">
        <v>0</v>
      </c>
      <c r="AH761" s="107">
        <v>0</v>
      </c>
      <c r="AI761" s="107">
        <v>0</v>
      </c>
      <c r="AJ761" t="s">
        <v>1012</v>
      </c>
    </row>
    <row r="762" spans="1:37" x14ac:dyDescent="0.45">
      <c r="A762" t="s">
        <v>1032</v>
      </c>
      <c r="B762" t="s">
        <v>8470</v>
      </c>
      <c r="C762" t="s">
        <v>1002</v>
      </c>
      <c r="D762" t="s">
        <v>8471</v>
      </c>
      <c r="E762" t="s">
        <v>992</v>
      </c>
      <c r="F762" t="s">
        <v>8472</v>
      </c>
      <c r="G762">
        <v>16</v>
      </c>
      <c r="H762" t="s">
        <v>1017</v>
      </c>
      <c r="I762">
        <v>16000</v>
      </c>
      <c r="K762" t="s">
        <v>8473</v>
      </c>
      <c r="L762" s="106">
        <v>28745</v>
      </c>
      <c r="M762">
        <v>12922326</v>
      </c>
      <c r="N762" t="s">
        <v>996</v>
      </c>
      <c r="O762" t="s">
        <v>12</v>
      </c>
      <c r="P762" t="s">
        <v>997</v>
      </c>
      <c r="R762" s="109" t="str">
        <f>IF(OR(P762="SB",Q762="SB"),"SB",0)</f>
        <v>SB</v>
      </c>
      <c r="T762" s="110" t="s">
        <v>998</v>
      </c>
      <c r="V762" s="113" t="str">
        <f>IF(AND(I762&gt;=10000,I762&lt;=19900),"Praha",(IF(AND(I762&gt;=25001,I762&lt;=29501),"Středočeský kraj",(IF(AND(I762&gt;=30100,I762&lt;=34972),"Středočeský kraj",(IF(AND(I762&gt;=35002,I762&lt;=36271),"Karlovarský kraj",(IF(AND(I762&gt;=37001,I762&lt;=39201),"Jihočeský kraj",(IF(AND(I762&gt;=39701,I762&lt;=39901),"Jihočeský kraj",(IF(AND(I762&gt;=39301,I762&lt;=39601),"Kraj Vysočina",(IF(AND(I762&gt;=58001,I762&lt;=59501),"Kraj Vysočina",(IF(AND(I762&gt;=67401,I762&lt;=67602),"Kraj Vysočina",(IF(AND(I762&gt;=40001,I762&lt;=44101),"Ústecký kraj",(IF(AND(I762&gt;=46001,I762&lt;=47201),"Liberecký kraj",(IF(AND(I762&gt;=51202,I762&lt;=51401),"Liberecký kraj",(IF(AND(I762&gt;=53002,I762&lt;=53976),"Pardubický kraj",(IF(AND(I762&gt;=56002,I762&lt;=57201),"Pardubický kraj",(IF(AND(I762&gt;=60200,I762&lt;=67201),"Jihomoravský kraj",(IF(AND(I762&gt;=67801,I762&lt;=68501),"Jihomoravský kraj",(IF(AND(I762&gt;=69002,I762&lt;=69801),"Jihomoravský kraj",(IF(AND(I762&gt;=68601,I762&lt;=68801),"Zlínský kraj",(IF(AND(I762&gt;=75501,I762&lt;=76901),"Zlínský kraj",(IF(AND(I762&gt;=70030,I762&lt;=74901),"Moravskoslezský kraj",(IF(AND(I762&gt;=75000,I762&lt;=75368),"Olomoucký kraj",(IF(AND(I762&gt;=77200,I762&lt;=79862),"Olomoucký kraj",(IF(AND(I762&gt;=50011,I762&lt;=50301),"Královéhradecký kraj",(IF(AND(I762&gt;=54301,I762&lt;=54303),"Královéhradecký kraj","0")))))))))))))))))))))))))))))))))))))))))))))))</f>
        <v>Praha</v>
      </c>
      <c r="AB762" t="s">
        <v>998</v>
      </c>
      <c r="AD762" t="s">
        <v>998</v>
      </c>
      <c r="AE762" t="s">
        <v>998</v>
      </c>
      <c r="AF762" t="s">
        <v>998</v>
      </c>
      <c r="AG762" s="107">
        <v>0</v>
      </c>
      <c r="AH762" s="107">
        <v>0</v>
      </c>
      <c r="AI762" s="107">
        <v>0</v>
      </c>
      <c r="AJ762" t="s">
        <v>1012</v>
      </c>
    </row>
    <row r="763" spans="1:37" x14ac:dyDescent="0.45">
      <c r="A763" t="s">
        <v>1149</v>
      </c>
      <c r="B763" t="s">
        <v>8543</v>
      </c>
      <c r="C763" t="s">
        <v>990</v>
      </c>
      <c r="D763" t="s">
        <v>8544</v>
      </c>
      <c r="E763" t="s">
        <v>992</v>
      </c>
      <c r="F763" t="s">
        <v>5382</v>
      </c>
      <c r="G763">
        <v>1320</v>
      </c>
      <c r="H763" t="s">
        <v>1017</v>
      </c>
      <c r="I763">
        <v>16000</v>
      </c>
      <c r="K763" t="s">
        <v>8545</v>
      </c>
      <c r="L763" s="106">
        <v>25907</v>
      </c>
      <c r="M763">
        <v>12982849</v>
      </c>
      <c r="N763" t="s">
        <v>996</v>
      </c>
      <c r="O763" t="s">
        <v>12</v>
      </c>
      <c r="P763" t="s">
        <v>997</v>
      </c>
      <c r="R763" s="109" t="str">
        <f>IF(OR(P763="SB",Q763="SB"),"SB",0)</f>
        <v>SB</v>
      </c>
      <c r="T763" s="110" t="s">
        <v>998</v>
      </c>
      <c r="V763" s="113" t="str">
        <f>IF(AND(I763&gt;=10000,I763&lt;=19900),"Praha",(IF(AND(I763&gt;=25001,I763&lt;=29501),"Středočeský kraj",(IF(AND(I763&gt;=30100,I763&lt;=34972),"Středočeský kraj",(IF(AND(I763&gt;=35002,I763&lt;=36271),"Karlovarský kraj",(IF(AND(I763&gt;=37001,I763&lt;=39201),"Jihočeský kraj",(IF(AND(I763&gt;=39701,I763&lt;=39901),"Jihočeský kraj",(IF(AND(I763&gt;=39301,I763&lt;=39601),"Kraj Vysočina",(IF(AND(I763&gt;=58001,I763&lt;=59501),"Kraj Vysočina",(IF(AND(I763&gt;=67401,I763&lt;=67602),"Kraj Vysočina",(IF(AND(I763&gt;=40001,I763&lt;=44101),"Ústecký kraj",(IF(AND(I763&gt;=46001,I763&lt;=47201),"Liberecký kraj",(IF(AND(I763&gt;=51202,I763&lt;=51401),"Liberecký kraj",(IF(AND(I763&gt;=53002,I763&lt;=53976),"Pardubický kraj",(IF(AND(I763&gt;=56002,I763&lt;=57201),"Pardubický kraj",(IF(AND(I763&gt;=60200,I763&lt;=67201),"Jihomoravský kraj",(IF(AND(I763&gt;=67801,I763&lt;=68501),"Jihomoravský kraj",(IF(AND(I763&gt;=69002,I763&lt;=69801),"Jihomoravský kraj",(IF(AND(I763&gt;=68601,I763&lt;=68801),"Zlínský kraj",(IF(AND(I763&gt;=75501,I763&lt;=76901),"Zlínský kraj",(IF(AND(I763&gt;=70030,I763&lt;=74901),"Moravskoslezský kraj",(IF(AND(I763&gt;=75000,I763&lt;=75368),"Olomoucký kraj",(IF(AND(I763&gt;=77200,I763&lt;=79862),"Olomoucký kraj",(IF(AND(I763&gt;=50011,I763&lt;=50301),"Královéhradecký kraj",(IF(AND(I763&gt;=54301,I763&lt;=54303),"Královéhradecký kraj","0")))))))))))))))))))))))))))))))))))))))))))))))</f>
        <v>Praha</v>
      </c>
      <c r="AB763" t="s">
        <v>998</v>
      </c>
      <c r="AD763" t="s">
        <v>998</v>
      </c>
      <c r="AE763" t="s">
        <v>998</v>
      </c>
      <c r="AF763" t="s">
        <v>998</v>
      </c>
      <c r="AG763" s="107">
        <v>0</v>
      </c>
      <c r="AH763" s="107">
        <v>0</v>
      </c>
      <c r="AI763" s="107">
        <v>0</v>
      </c>
      <c r="AJ763" t="s">
        <v>1012</v>
      </c>
    </row>
    <row r="764" spans="1:37" x14ac:dyDescent="0.45">
      <c r="A764" t="s">
        <v>1112</v>
      </c>
      <c r="B764" t="s">
        <v>8946</v>
      </c>
      <c r="C764" t="s">
        <v>990</v>
      </c>
      <c r="D764" t="s">
        <v>8950</v>
      </c>
      <c r="E764" t="s">
        <v>992</v>
      </c>
      <c r="F764" t="s">
        <v>8951</v>
      </c>
      <c r="G764">
        <v>2076</v>
      </c>
      <c r="H764" t="s">
        <v>1017</v>
      </c>
      <c r="I764">
        <v>16000</v>
      </c>
      <c r="K764" t="s">
        <v>8952</v>
      </c>
      <c r="L764" s="106">
        <v>31492</v>
      </c>
      <c r="M764">
        <v>12922831</v>
      </c>
      <c r="N764" t="s">
        <v>996</v>
      </c>
      <c r="O764" t="s">
        <v>12</v>
      </c>
      <c r="P764" t="s">
        <v>997</v>
      </c>
      <c r="R764" s="109" t="str">
        <f>IF(OR(P764="SB",Q764="SB"),"SB",0)</f>
        <v>SB</v>
      </c>
      <c r="T764" s="110" t="s">
        <v>998</v>
      </c>
      <c r="V764" s="113" t="str">
        <f>IF(AND(I764&gt;=10000,I764&lt;=19900),"Praha",(IF(AND(I764&gt;=25001,I764&lt;=29501),"Středočeský kraj",(IF(AND(I764&gt;=30100,I764&lt;=34972),"Středočeský kraj",(IF(AND(I764&gt;=35002,I764&lt;=36271),"Karlovarský kraj",(IF(AND(I764&gt;=37001,I764&lt;=39201),"Jihočeský kraj",(IF(AND(I764&gt;=39701,I764&lt;=39901),"Jihočeský kraj",(IF(AND(I764&gt;=39301,I764&lt;=39601),"Kraj Vysočina",(IF(AND(I764&gt;=58001,I764&lt;=59501),"Kraj Vysočina",(IF(AND(I764&gt;=67401,I764&lt;=67602),"Kraj Vysočina",(IF(AND(I764&gt;=40001,I764&lt;=44101),"Ústecký kraj",(IF(AND(I764&gt;=46001,I764&lt;=47201),"Liberecký kraj",(IF(AND(I764&gt;=51202,I764&lt;=51401),"Liberecký kraj",(IF(AND(I764&gt;=53002,I764&lt;=53976),"Pardubický kraj",(IF(AND(I764&gt;=56002,I764&lt;=57201),"Pardubický kraj",(IF(AND(I764&gt;=60200,I764&lt;=67201),"Jihomoravský kraj",(IF(AND(I764&gt;=67801,I764&lt;=68501),"Jihomoravský kraj",(IF(AND(I764&gt;=69002,I764&lt;=69801),"Jihomoravský kraj",(IF(AND(I764&gt;=68601,I764&lt;=68801),"Zlínský kraj",(IF(AND(I764&gt;=75501,I764&lt;=76901),"Zlínský kraj",(IF(AND(I764&gt;=70030,I764&lt;=74901),"Moravskoslezský kraj",(IF(AND(I764&gt;=75000,I764&lt;=75368),"Olomoucký kraj",(IF(AND(I764&gt;=77200,I764&lt;=79862),"Olomoucký kraj",(IF(AND(I764&gt;=50011,I764&lt;=50301),"Královéhradecký kraj",(IF(AND(I764&gt;=54301,I764&lt;=54303),"Královéhradecký kraj","0")))))))))))))))))))))))))))))))))))))))))))))))</f>
        <v>Praha</v>
      </c>
      <c r="AB764" t="s">
        <v>998</v>
      </c>
      <c r="AD764" t="s">
        <v>998</v>
      </c>
      <c r="AE764" t="s">
        <v>998</v>
      </c>
      <c r="AF764" t="s">
        <v>998</v>
      </c>
      <c r="AG764" s="107">
        <v>0</v>
      </c>
      <c r="AH764" s="107">
        <v>0</v>
      </c>
      <c r="AI764" s="107">
        <v>0</v>
      </c>
      <c r="AJ764" t="s">
        <v>1012</v>
      </c>
    </row>
    <row r="765" spans="1:37" x14ac:dyDescent="0.45">
      <c r="A765" t="s">
        <v>1026</v>
      </c>
      <c r="B765" t="s">
        <v>9390</v>
      </c>
      <c r="C765" t="s">
        <v>990</v>
      </c>
      <c r="D765" t="s">
        <v>9391</v>
      </c>
      <c r="E765" t="s">
        <v>992</v>
      </c>
      <c r="F765" t="s">
        <v>9392</v>
      </c>
      <c r="G765">
        <v>1240</v>
      </c>
      <c r="H765" t="s">
        <v>1017</v>
      </c>
      <c r="I765">
        <v>16000</v>
      </c>
      <c r="K765" t="s">
        <v>9393</v>
      </c>
      <c r="L765" s="106">
        <v>28578</v>
      </c>
      <c r="M765">
        <v>13055601</v>
      </c>
      <c r="N765" t="s">
        <v>996</v>
      </c>
      <c r="O765" t="s">
        <v>12</v>
      </c>
      <c r="P765" t="s">
        <v>997</v>
      </c>
      <c r="R765" s="109" t="str">
        <f>IF(OR(P765="SB",Q765="SB"),"SB",0)</f>
        <v>SB</v>
      </c>
      <c r="T765" s="110" t="s">
        <v>998</v>
      </c>
      <c r="V765" s="113" t="str">
        <f>IF(AND(I765&gt;=10000,I765&lt;=19900),"Praha",(IF(AND(I765&gt;=25001,I765&lt;=29501),"Středočeský kraj",(IF(AND(I765&gt;=30100,I765&lt;=34972),"Středočeský kraj",(IF(AND(I765&gt;=35002,I765&lt;=36271),"Karlovarský kraj",(IF(AND(I765&gt;=37001,I765&lt;=39201),"Jihočeský kraj",(IF(AND(I765&gt;=39701,I765&lt;=39901),"Jihočeský kraj",(IF(AND(I765&gt;=39301,I765&lt;=39601),"Kraj Vysočina",(IF(AND(I765&gt;=58001,I765&lt;=59501),"Kraj Vysočina",(IF(AND(I765&gt;=67401,I765&lt;=67602),"Kraj Vysočina",(IF(AND(I765&gt;=40001,I765&lt;=44101),"Ústecký kraj",(IF(AND(I765&gt;=46001,I765&lt;=47201),"Liberecký kraj",(IF(AND(I765&gt;=51202,I765&lt;=51401),"Liberecký kraj",(IF(AND(I765&gt;=53002,I765&lt;=53976),"Pardubický kraj",(IF(AND(I765&gt;=56002,I765&lt;=57201),"Pardubický kraj",(IF(AND(I765&gt;=60200,I765&lt;=67201),"Jihomoravský kraj",(IF(AND(I765&gt;=67801,I765&lt;=68501),"Jihomoravský kraj",(IF(AND(I765&gt;=69002,I765&lt;=69801),"Jihomoravský kraj",(IF(AND(I765&gt;=68601,I765&lt;=68801),"Zlínský kraj",(IF(AND(I765&gt;=75501,I765&lt;=76901),"Zlínský kraj",(IF(AND(I765&gt;=70030,I765&lt;=74901),"Moravskoslezský kraj",(IF(AND(I765&gt;=75000,I765&lt;=75368),"Olomoucký kraj",(IF(AND(I765&gt;=77200,I765&lt;=79862),"Olomoucký kraj",(IF(AND(I765&gt;=50011,I765&lt;=50301),"Královéhradecký kraj",(IF(AND(I765&gt;=54301,I765&lt;=54303),"Královéhradecký kraj","0")))))))))))))))))))))))))))))))))))))))))))))))</f>
        <v>Praha</v>
      </c>
      <c r="AB765" t="s">
        <v>998</v>
      </c>
      <c r="AD765" t="s">
        <v>1024</v>
      </c>
      <c r="AE765" t="s">
        <v>1272</v>
      </c>
      <c r="AF765" t="s">
        <v>998</v>
      </c>
      <c r="AG765" s="107">
        <v>0</v>
      </c>
      <c r="AH765" s="107">
        <v>0</v>
      </c>
      <c r="AI765" s="107">
        <v>0</v>
      </c>
      <c r="AJ765" t="s">
        <v>1012</v>
      </c>
    </row>
    <row r="766" spans="1:37" x14ac:dyDescent="0.45">
      <c r="A766" t="s">
        <v>1095</v>
      </c>
      <c r="B766" t="s">
        <v>10929</v>
      </c>
      <c r="C766" t="s">
        <v>990</v>
      </c>
      <c r="D766" t="s">
        <v>10930</v>
      </c>
      <c r="E766" t="s">
        <v>992</v>
      </c>
      <c r="F766" t="s">
        <v>10931</v>
      </c>
      <c r="G766">
        <v>328</v>
      </c>
      <c r="H766" t="s">
        <v>1017</v>
      </c>
      <c r="I766">
        <v>16000</v>
      </c>
      <c r="J766" s="108">
        <v>603527044</v>
      </c>
      <c r="K766" t="s">
        <v>10932</v>
      </c>
      <c r="L766" s="106">
        <v>39786</v>
      </c>
      <c r="M766">
        <v>16040874</v>
      </c>
      <c r="N766" t="s">
        <v>2373</v>
      </c>
      <c r="O766" t="s">
        <v>1023</v>
      </c>
      <c r="P766" t="s">
        <v>997</v>
      </c>
      <c r="R766" s="109" t="str">
        <f>IF(OR(P766="SB",Q766="SB"),"SB",0)</f>
        <v>SB</v>
      </c>
      <c r="T766" s="110" t="s">
        <v>998</v>
      </c>
      <c r="V766" s="113" t="str">
        <f>IF(AND(I766&gt;=10000,I766&lt;=19900),"Praha",(IF(AND(I766&gt;=25001,I766&lt;=29501),"Středočeský kraj",(IF(AND(I766&gt;=30100,I766&lt;=34972),"Středočeský kraj",(IF(AND(I766&gt;=35002,I766&lt;=36271),"Karlovarský kraj",(IF(AND(I766&gt;=37001,I766&lt;=39201),"Jihočeský kraj",(IF(AND(I766&gt;=39701,I766&lt;=39901),"Jihočeský kraj",(IF(AND(I766&gt;=39301,I766&lt;=39601),"Kraj Vysočina",(IF(AND(I766&gt;=58001,I766&lt;=59501),"Kraj Vysočina",(IF(AND(I766&gt;=67401,I766&lt;=67602),"Kraj Vysočina",(IF(AND(I766&gt;=40001,I766&lt;=44101),"Ústecký kraj",(IF(AND(I766&gt;=46001,I766&lt;=47201),"Liberecký kraj",(IF(AND(I766&gt;=51202,I766&lt;=51401),"Liberecký kraj",(IF(AND(I766&gt;=53002,I766&lt;=53976),"Pardubický kraj",(IF(AND(I766&gt;=56002,I766&lt;=57201),"Pardubický kraj",(IF(AND(I766&gt;=60200,I766&lt;=67201),"Jihomoravský kraj",(IF(AND(I766&gt;=67801,I766&lt;=68501),"Jihomoravský kraj",(IF(AND(I766&gt;=69002,I766&lt;=69801),"Jihomoravský kraj",(IF(AND(I766&gt;=68601,I766&lt;=68801),"Zlínský kraj",(IF(AND(I766&gt;=75501,I766&lt;=76901),"Zlínský kraj",(IF(AND(I766&gt;=70030,I766&lt;=74901),"Moravskoslezský kraj",(IF(AND(I766&gt;=75000,I766&lt;=75368),"Olomoucký kraj",(IF(AND(I766&gt;=77200,I766&lt;=79862),"Olomoucký kraj",(IF(AND(I766&gt;=50011,I766&lt;=50301),"Královéhradecký kraj",(IF(AND(I766&gt;=54301,I766&lt;=54303),"Královéhradecký kraj","0")))))))))))))))))))))))))))))))))))))))))))))))</f>
        <v>Praha</v>
      </c>
      <c r="AB766" t="s">
        <v>998</v>
      </c>
      <c r="AD766" t="s">
        <v>998</v>
      </c>
      <c r="AE766" t="s">
        <v>998</v>
      </c>
      <c r="AF766" t="s">
        <v>998</v>
      </c>
      <c r="AG766" s="107">
        <v>300</v>
      </c>
      <c r="AH766" s="107">
        <v>0</v>
      </c>
      <c r="AI766" s="107">
        <v>0</v>
      </c>
      <c r="AJ766" t="s">
        <v>999</v>
      </c>
      <c r="AK766" s="106">
        <v>44917</v>
      </c>
    </row>
    <row r="767" spans="1:37" x14ac:dyDescent="0.45">
      <c r="A767" t="s">
        <v>1128</v>
      </c>
      <c r="B767" t="s">
        <v>10997</v>
      </c>
      <c r="C767" t="s">
        <v>990</v>
      </c>
      <c r="D767" t="s">
        <v>10998</v>
      </c>
      <c r="E767" t="s">
        <v>992</v>
      </c>
      <c r="F767" t="s">
        <v>10999</v>
      </c>
      <c r="G767">
        <v>1331</v>
      </c>
      <c r="H767" t="s">
        <v>1017</v>
      </c>
      <c r="I767">
        <v>16000</v>
      </c>
      <c r="K767" t="s">
        <v>10996</v>
      </c>
      <c r="L767" s="106">
        <v>24754</v>
      </c>
      <c r="M767">
        <v>13058631</v>
      </c>
      <c r="N767" t="s">
        <v>996</v>
      </c>
      <c r="O767" t="s">
        <v>12</v>
      </c>
      <c r="P767" t="s">
        <v>997</v>
      </c>
      <c r="R767" s="109" t="str">
        <f>IF(OR(P767="SB",Q767="SB"),"SB",0)</f>
        <v>SB</v>
      </c>
      <c r="T767" s="110" t="s">
        <v>998</v>
      </c>
      <c r="V767" s="113" t="str">
        <f>IF(AND(I767&gt;=10000,I767&lt;=19900),"Praha",(IF(AND(I767&gt;=25001,I767&lt;=29501),"Středočeský kraj",(IF(AND(I767&gt;=30100,I767&lt;=34972),"Středočeský kraj",(IF(AND(I767&gt;=35002,I767&lt;=36271),"Karlovarský kraj",(IF(AND(I767&gt;=37001,I767&lt;=39201),"Jihočeský kraj",(IF(AND(I767&gt;=39701,I767&lt;=39901),"Jihočeský kraj",(IF(AND(I767&gt;=39301,I767&lt;=39601),"Kraj Vysočina",(IF(AND(I767&gt;=58001,I767&lt;=59501),"Kraj Vysočina",(IF(AND(I767&gt;=67401,I767&lt;=67602),"Kraj Vysočina",(IF(AND(I767&gt;=40001,I767&lt;=44101),"Ústecký kraj",(IF(AND(I767&gt;=46001,I767&lt;=47201),"Liberecký kraj",(IF(AND(I767&gt;=51202,I767&lt;=51401),"Liberecký kraj",(IF(AND(I767&gt;=53002,I767&lt;=53976),"Pardubický kraj",(IF(AND(I767&gt;=56002,I767&lt;=57201),"Pardubický kraj",(IF(AND(I767&gt;=60200,I767&lt;=67201),"Jihomoravský kraj",(IF(AND(I767&gt;=67801,I767&lt;=68501),"Jihomoravský kraj",(IF(AND(I767&gt;=69002,I767&lt;=69801),"Jihomoravský kraj",(IF(AND(I767&gt;=68601,I767&lt;=68801),"Zlínský kraj",(IF(AND(I767&gt;=75501,I767&lt;=76901),"Zlínský kraj",(IF(AND(I767&gt;=70030,I767&lt;=74901),"Moravskoslezský kraj",(IF(AND(I767&gt;=75000,I767&lt;=75368),"Olomoucký kraj",(IF(AND(I767&gt;=77200,I767&lt;=79862),"Olomoucký kraj",(IF(AND(I767&gt;=50011,I767&lt;=50301),"Královéhradecký kraj",(IF(AND(I767&gt;=54301,I767&lt;=54303),"Královéhradecký kraj","0")))))))))))))))))))))))))))))))))))))))))))))))</f>
        <v>Praha</v>
      </c>
      <c r="AB767" t="s">
        <v>998</v>
      </c>
      <c r="AD767" t="s">
        <v>998</v>
      </c>
      <c r="AE767" t="s">
        <v>998</v>
      </c>
      <c r="AF767" t="s">
        <v>998</v>
      </c>
      <c r="AG767" s="107">
        <v>0</v>
      </c>
      <c r="AH767" s="107">
        <v>0</v>
      </c>
      <c r="AI767" s="107">
        <v>0</v>
      </c>
      <c r="AJ767" t="s">
        <v>1012</v>
      </c>
    </row>
    <row r="768" spans="1:37" x14ac:dyDescent="0.45">
      <c r="A768" t="s">
        <v>1129</v>
      </c>
      <c r="B768" t="s">
        <v>11167</v>
      </c>
      <c r="C768" t="s">
        <v>990</v>
      </c>
      <c r="D768" t="s">
        <v>11168</v>
      </c>
      <c r="E768" t="s">
        <v>992</v>
      </c>
      <c r="F768" t="s">
        <v>11169</v>
      </c>
      <c r="G768">
        <v>420</v>
      </c>
      <c r="H768" t="s">
        <v>1017</v>
      </c>
      <c r="I768">
        <v>16000</v>
      </c>
      <c r="K768" t="s">
        <v>11170</v>
      </c>
      <c r="L768" s="106">
        <v>24329</v>
      </c>
      <c r="M768">
        <v>13012353</v>
      </c>
      <c r="N768" t="s">
        <v>996</v>
      </c>
      <c r="O768" t="s">
        <v>12</v>
      </c>
      <c r="P768" t="s">
        <v>997</v>
      </c>
      <c r="R768" s="109" t="str">
        <f>IF(OR(P768="SB",Q768="SB"),"SB",0)</f>
        <v>SB</v>
      </c>
      <c r="T768" s="110" t="s">
        <v>998</v>
      </c>
      <c r="V768" s="113" t="str">
        <f>IF(AND(I768&gt;=10000,I768&lt;=19900),"Praha",(IF(AND(I768&gt;=25001,I768&lt;=29501),"Středočeský kraj",(IF(AND(I768&gt;=30100,I768&lt;=34972),"Středočeský kraj",(IF(AND(I768&gt;=35002,I768&lt;=36271),"Karlovarský kraj",(IF(AND(I768&gt;=37001,I768&lt;=39201),"Jihočeský kraj",(IF(AND(I768&gt;=39701,I768&lt;=39901),"Jihočeský kraj",(IF(AND(I768&gt;=39301,I768&lt;=39601),"Kraj Vysočina",(IF(AND(I768&gt;=58001,I768&lt;=59501),"Kraj Vysočina",(IF(AND(I768&gt;=67401,I768&lt;=67602),"Kraj Vysočina",(IF(AND(I768&gt;=40001,I768&lt;=44101),"Ústecký kraj",(IF(AND(I768&gt;=46001,I768&lt;=47201),"Liberecký kraj",(IF(AND(I768&gt;=51202,I768&lt;=51401),"Liberecký kraj",(IF(AND(I768&gt;=53002,I768&lt;=53976),"Pardubický kraj",(IF(AND(I768&gt;=56002,I768&lt;=57201),"Pardubický kraj",(IF(AND(I768&gt;=60200,I768&lt;=67201),"Jihomoravský kraj",(IF(AND(I768&gt;=67801,I768&lt;=68501),"Jihomoravský kraj",(IF(AND(I768&gt;=69002,I768&lt;=69801),"Jihomoravský kraj",(IF(AND(I768&gt;=68601,I768&lt;=68801),"Zlínský kraj",(IF(AND(I768&gt;=75501,I768&lt;=76901),"Zlínský kraj",(IF(AND(I768&gt;=70030,I768&lt;=74901),"Moravskoslezský kraj",(IF(AND(I768&gt;=75000,I768&lt;=75368),"Olomoucký kraj",(IF(AND(I768&gt;=77200,I768&lt;=79862),"Olomoucký kraj",(IF(AND(I768&gt;=50011,I768&lt;=50301),"Královéhradecký kraj",(IF(AND(I768&gt;=54301,I768&lt;=54303),"Královéhradecký kraj","0")))))))))))))))))))))))))))))))))))))))))))))))</f>
        <v>Praha</v>
      </c>
      <c r="AB768" t="s">
        <v>998</v>
      </c>
      <c r="AD768" t="s">
        <v>998</v>
      </c>
      <c r="AE768" t="s">
        <v>998</v>
      </c>
      <c r="AF768" t="s">
        <v>998</v>
      </c>
      <c r="AG768" s="107">
        <v>0</v>
      </c>
      <c r="AH768" s="107">
        <v>0</v>
      </c>
      <c r="AI768" s="107">
        <v>0</v>
      </c>
      <c r="AJ768" t="s">
        <v>1012</v>
      </c>
    </row>
    <row r="769" spans="1:37" x14ac:dyDescent="0.45">
      <c r="A769" t="s">
        <v>1443</v>
      </c>
      <c r="B769" t="s">
        <v>11486</v>
      </c>
      <c r="C769" t="s">
        <v>990</v>
      </c>
      <c r="D769" t="s">
        <v>11487</v>
      </c>
      <c r="E769" t="s">
        <v>992</v>
      </c>
      <c r="F769" t="s">
        <v>1786</v>
      </c>
      <c r="G769">
        <v>694</v>
      </c>
      <c r="H769" t="s">
        <v>1017</v>
      </c>
      <c r="I769">
        <v>16000</v>
      </c>
      <c r="K769" t="s">
        <v>11488</v>
      </c>
      <c r="L769" s="106">
        <v>34415</v>
      </c>
      <c r="M769">
        <v>12915757</v>
      </c>
      <c r="N769" t="s">
        <v>996</v>
      </c>
      <c r="O769" t="s">
        <v>12</v>
      </c>
      <c r="P769" t="s">
        <v>997</v>
      </c>
      <c r="R769" s="109" t="str">
        <f>IF(OR(P769="SB",Q769="SB"),"SB",0)</f>
        <v>SB</v>
      </c>
      <c r="T769" s="110" t="s">
        <v>998</v>
      </c>
      <c r="V769" s="113" t="str">
        <f>IF(AND(I769&gt;=10000,I769&lt;=19900),"Praha",(IF(AND(I769&gt;=25001,I769&lt;=29501),"Středočeský kraj",(IF(AND(I769&gt;=30100,I769&lt;=34972),"Středočeský kraj",(IF(AND(I769&gt;=35002,I769&lt;=36271),"Karlovarský kraj",(IF(AND(I769&gt;=37001,I769&lt;=39201),"Jihočeský kraj",(IF(AND(I769&gt;=39701,I769&lt;=39901),"Jihočeský kraj",(IF(AND(I769&gt;=39301,I769&lt;=39601),"Kraj Vysočina",(IF(AND(I769&gt;=58001,I769&lt;=59501),"Kraj Vysočina",(IF(AND(I769&gt;=67401,I769&lt;=67602),"Kraj Vysočina",(IF(AND(I769&gt;=40001,I769&lt;=44101),"Ústecký kraj",(IF(AND(I769&gt;=46001,I769&lt;=47201),"Liberecký kraj",(IF(AND(I769&gt;=51202,I769&lt;=51401),"Liberecký kraj",(IF(AND(I769&gt;=53002,I769&lt;=53976),"Pardubický kraj",(IF(AND(I769&gt;=56002,I769&lt;=57201),"Pardubický kraj",(IF(AND(I769&gt;=60200,I769&lt;=67201),"Jihomoravský kraj",(IF(AND(I769&gt;=67801,I769&lt;=68501),"Jihomoravský kraj",(IF(AND(I769&gt;=69002,I769&lt;=69801),"Jihomoravský kraj",(IF(AND(I769&gt;=68601,I769&lt;=68801),"Zlínský kraj",(IF(AND(I769&gt;=75501,I769&lt;=76901),"Zlínský kraj",(IF(AND(I769&gt;=70030,I769&lt;=74901),"Moravskoslezský kraj",(IF(AND(I769&gt;=75000,I769&lt;=75368),"Olomoucký kraj",(IF(AND(I769&gt;=77200,I769&lt;=79862),"Olomoucký kraj",(IF(AND(I769&gt;=50011,I769&lt;=50301),"Královéhradecký kraj",(IF(AND(I769&gt;=54301,I769&lt;=54303),"Královéhradecký kraj","0")))))))))))))))))))))))))))))))))))))))))))))))</f>
        <v>Praha</v>
      </c>
      <c r="AB769" t="s">
        <v>998</v>
      </c>
      <c r="AD769" t="s">
        <v>998</v>
      </c>
      <c r="AE769" t="s">
        <v>998</v>
      </c>
      <c r="AF769" t="s">
        <v>998</v>
      </c>
      <c r="AG769" s="107">
        <v>0</v>
      </c>
      <c r="AH769" s="107">
        <v>0</v>
      </c>
      <c r="AI769" s="107">
        <v>0</v>
      </c>
      <c r="AJ769" t="s">
        <v>1012</v>
      </c>
    </row>
    <row r="770" spans="1:37" x14ac:dyDescent="0.45">
      <c r="A770" t="s">
        <v>1169</v>
      </c>
      <c r="B770" t="s">
        <v>11634</v>
      </c>
      <c r="C770" t="s">
        <v>990</v>
      </c>
      <c r="D770" t="s">
        <v>11635</v>
      </c>
      <c r="E770" t="s">
        <v>992</v>
      </c>
      <c r="F770" t="s">
        <v>11636</v>
      </c>
      <c r="G770">
        <v>26</v>
      </c>
      <c r="H770" t="s">
        <v>1017</v>
      </c>
      <c r="I770">
        <v>16000</v>
      </c>
      <c r="K770" t="s">
        <v>11637</v>
      </c>
      <c r="L770" s="106">
        <v>23873</v>
      </c>
      <c r="M770">
        <v>12985374</v>
      </c>
      <c r="N770" t="s">
        <v>996</v>
      </c>
      <c r="O770" t="s">
        <v>12</v>
      </c>
      <c r="P770" t="s">
        <v>997</v>
      </c>
      <c r="R770" s="109" t="str">
        <f>IF(OR(P770="SB",Q770="SB"),"SB",0)</f>
        <v>SB</v>
      </c>
      <c r="T770" s="110" t="s">
        <v>998</v>
      </c>
      <c r="V770" s="113" t="str">
        <f>IF(AND(I770&gt;=10000,I770&lt;=19900),"Praha",(IF(AND(I770&gt;=25001,I770&lt;=29501),"Středočeský kraj",(IF(AND(I770&gt;=30100,I770&lt;=34972),"Středočeský kraj",(IF(AND(I770&gt;=35002,I770&lt;=36271),"Karlovarský kraj",(IF(AND(I770&gt;=37001,I770&lt;=39201),"Jihočeský kraj",(IF(AND(I770&gt;=39701,I770&lt;=39901),"Jihočeský kraj",(IF(AND(I770&gt;=39301,I770&lt;=39601),"Kraj Vysočina",(IF(AND(I770&gt;=58001,I770&lt;=59501),"Kraj Vysočina",(IF(AND(I770&gt;=67401,I770&lt;=67602),"Kraj Vysočina",(IF(AND(I770&gt;=40001,I770&lt;=44101),"Ústecký kraj",(IF(AND(I770&gt;=46001,I770&lt;=47201),"Liberecký kraj",(IF(AND(I770&gt;=51202,I770&lt;=51401),"Liberecký kraj",(IF(AND(I770&gt;=53002,I770&lt;=53976),"Pardubický kraj",(IF(AND(I770&gt;=56002,I770&lt;=57201),"Pardubický kraj",(IF(AND(I770&gt;=60200,I770&lt;=67201),"Jihomoravský kraj",(IF(AND(I770&gt;=67801,I770&lt;=68501),"Jihomoravský kraj",(IF(AND(I770&gt;=69002,I770&lt;=69801),"Jihomoravský kraj",(IF(AND(I770&gt;=68601,I770&lt;=68801),"Zlínský kraj",(IF(AND(I770&gt;=75501,I770&lt;=76901),"Zlínský kraj",(IF(AND(I770&gt;=70030,I770&lt;=74901),"Moravskoslezský kraj",(IF(AND(I770&gt;=75000,I770&lt;=75368),"Olomoucký kraj",(IF(AND(I770&gt;=77200,I770&lt;=79862),"Olomoucký kraj",(IF(AND(I770&gt;=50011,I770&lt;=50301),"Královéhradecký kraj",(IF(AND(I770&gt;=54301,I770&lt;=54303),"Královéhradecký kraj","0")))))))))))))))))))))))))))))))))))))))))))))))</f>
        <v>Praha</v>
      </c>
      <c r="AB770" t="s">
        <v>998</v>
      </c>
      <c r="AD770" t="s">
        <v>998</v>
      </c>
      <c r="AE770" t="s">
        <v>998</v>
      </c>
      <c r="AF770" t="s">
        <v>998</v>
      </c>
      <c r="AG770" s="107">
        <v>0</v>
      </c>
      <c r="AH770" s="107">
        <v>0</v>
      </c>
      <c r="AI770" s="107">
        <v>0</v>
      </c>
      <c r="AJ770" t="s">
        <v>1012</v>
      </c>
    </row>
    <row r="771" spans="1:37" x14ac:dyDescent="0.45">
      <c r="A771" t="s">
        <v>1225</v>
      </c>
      <c r="B771" t="s">
        <v>11657</v>
      </c>
      <c r="C771" t="s">
        <v>1002</v>
      </c>
      <c r="D771" t="s">
        <v>11663</v>
      </c>
      <c r="E771" t="s">
        <v>992</v>
      </c>
      <c r="F771" t="s">
        <v>11664</v>
      </c>
      <c r="G771">
        <v>22</v>
      </c>
      <c r="H771" t="s">
        <v>1017</v>
      </c>
      <c r="I771">
        <v>16000</v>
      </c>
      <c r="J771">
        <v>777268929</v>
      </c>
      <c r="K771" t="s">
        <v>11665</v>
      </c>
      <c r="L771" s="106">
        <v>27143</v>
      </c>
      <c r="M771">
        <v>13609410</v>
      </c>
      <c r="N771" t="s">
        <v>2373</v>
      </c>
      <c r="O771" t="s">
        <v>1023</v>
      </c>
      <c r="P771" t="s">
        <v>997</v>
      </c>
      <c r="R771" s="109" t="str">
        <f>IF(OR(P771="SB",Q771="SB"),"SB",0)</f>
        <v>SB</v>
      </c>
      <c r="T771" s="110" t="s">
        <v>998</v>
      </c>
      <c r="V771" s="113" t="str">
        <f>IF(AND(I771&gt;=10000,I771&lt;=19900),"Praha",(IF(AND(I771&gt;=25001,I771&lt;=29501),"Středočeský kraj",(IF(AND(I771&gt;=30100,I771&lt;=34972),"Středočeský kraj",(IF(AND(I771&gt;=35002,I771&lt;=36271),"Karlovarský kraj",(IF(AND(I771&gt;=37001,I771&lt;=39201),"Jihočeský kraj",(IF(AND(I771&gt;=39701,I771&lt;=39901),"Jihočeský kraj",(IF(AND(I771&gt;=39301,I771&lt;=39601),"Kraj Vysočina",(IF(AND(I771&gt;=58001,I771&lt;=59501),"Kraj Vysočina",(IF(AND(I771&gt;=67401,I771&lt;=67602),"Kraj Vysočina",(IF(AND(I771&gt;=40001,I771&lt;=44101),"Ústecký kraj",(IF(AND(I771&gt;=46001,I771&lt;=47201),"Liberecký kraj",(IF(AND(I771&gt;=51202,I771&lt;=51401),"Liberecký kraj",(IF(AND(I771&gt;=53002,I771&lt;=53976),"Pardubický kraj",(IF(AND(I771&gt;=56002,I771&lt;=57201),"Pardubický kraj",(IF(AND(I771&gt;=60200,I771&lt;=67201),"Jihomoravský kraj",(IF(AND(I771&gt;=67801,I771&lt;=68501),"Jihomoravský kraj",(IF(AND(I771&gt;=69002,I771&lt;=69801),"Jihomoravský kraj",(IF(AND(I771&gt;=68601,I771&lt;=68801),"Zlínský kraj",(IF(AND(I771&gt;=75501,I771&lt;=76901),"Zlínský kraj",(IF(AND(I771&gt;=70030,I771&lt;=74901),"Moravskoslezský kraj",(IF(AND(I771&gt;=75000,I771&lt;=75368),"Olomoucký kraj",(IF(AND(I771&gt;=77200,I771&lt;=79862),"Olomoucký kraj",(IF(AND(I771&gt;=50011,I771&lt;=50301),"Královéhradecký kraj",(IF(AND(I771&gt;=54301,I771&lt;=54303),"Královéhradecký kraj","0")))))))))))))))))))))))))))))))))))))))))))))))</f>
        <v>Praha</v>
      </c>
      <c r="AB771" t="s">
        <v>998</v>
      </c>
      <c r="AD771" t="s">
        <v>998</v>
      </c>
      <c r="AE771" t="s">
        <v>998</v>
      </c>
      <c r="AF771" t="s">
        <v>998</v>
      </c>
      <c r="AG771" s="107">
        <v>300</v>
      </c>
      <c r="AH771" s="107">
        <v>0</v>
      </c>
      <c r="AI771" s="107">
        <v>0</v>
      </c>
      <c r="AJ771" t="s">
        <v>999</v>
      </c>
      <c r="AK771" s="106">
        <v>44917</v>
      </c>
    </row>
    <row r="772" spans="1:37" x14ac:dyDescent="0.45">
      <c r="A772" t="s">
        <v>1156</v>
      </c>
      <c r="B772" t="s">
        <v>11704</v>
      </c>
      <c r="C772" t="s">
        <v>990</v>
      </c>
      <c r="D772" t="s">
        <v>11707</v>
      </c>
      <c r="E772" t="s">
        <v>992</v>
      </c>
      <c r="F772" t="s">
        <v>7702</v>
      </c>
      <c r="G772">
        <v>794</v>
      </c>
      <c r="H772" t="s">
        <v>1017</v>
      </c>
      <c r="I772">
        <v>16000</v>
      </c>
      <c r="K772" t="s">
        <v>11708</v>
      </c>
      <c r="L772" s="106">
        <v>32322</v>
      </c>
      <c r="M772">
        <v>12985677</v>
      </c>
      <c r="N772" t="s">
        <v>996</v>
      </c>
      <c r="O772" t="s">
        <v>12</v>
      </c>
      <c r="P772" t="s">
        <v>997</v>
      </c>
      <c r="R772" s="109" t="str">
        <f>IF(OR(P772="SB",Q772="SB"),"SB",0)</f>
        <v>SB</v>
      </c>
      <c r="T772" s="110" t="s">
        <v>998</v>
      </c>
      <c r="V772" s="113" t="str">
        <f>IF(AND(I772&gt;=10000,I772&lt;=19900),"Praha",(IF(AND(I772&gt;=25001,I772&lt;=29501),"Středočeský kraj",(IF(AND(I772&gt;=30100,I772&lt;=34972),"Středočeský kraj",(IF(AND(I772&gt;=35002,I772&lt;=36271),"Karlovarský kraj",(IF(AND(I772&gt;=37001,I772&lt;=39201),"Jihočeský kraj",(IF(AND(I772&gt;=39701,I772&lt;=39901),"Jihočeský kraj",(IF(AND(I772&gt;=39301,I772&lt;=39601),"Kraj Vysočina",(IF(AND(I772&gt;=58001,I772&lt;=59501),"Kraj Vysočina",(IF(AND(I772&gt;=67401,I772&lt;=67602),"Kraj Vysočina",(IF(AND(I772&gt;=40001,I772&lt;=44101),"Ústecký kraj",(IF(AND(I772&gt;=46001,I772&lt;=47201),"Liberecký kraj",(IF(AND(I772&gt;=51202,I772&lt;=51401),"Liberecký kraj",(IF(AND(I772&gt;=53002,I772&lt;=53976),"Pardubický kraj",(IF(AND(I772&gt;=56002,I772&lt;=57201),"Pardubický kraj",(IF(AND(I772&gt;=60200,I772&lt;=67201),"Jihomoravský kraj",(IF(AND(I772&gt;=67801,I772&lt;=68501),"Jihomoravský kraj",(IF(AND(I772&gt;=69002,I772&lt;=69801),"Jihomoravský kraj",(IF(AND(I772&gt;=68601,I772&lt;=68801),"Zlínský kraj",(IF(AND(I772&gt;=75501,I772&lt;=76901),"Zlínský kraj",(IF(AND(I772&gt;=70030,I772&lt;=74901),"Moravskoslezský kraj",(IF(AND(I772&gt;=75000,I772&lt;=75368),"Olomoucký kraj",(IF(AND(I772&gt;=77200,I772&lt;=79862),"Olomoucký kraj",(IF(AND(I772&gt;=50011,I772&lt;=50301),"Královéhradecký kraj",(IF(AND(I772&gt;=54301,I772&lt;=54303),"Královéhradecký kraj","0")))))))))))))))))))))))))))))))))))))))))))))))</f>
        <v>Praha</v>
      </c>
      <c r="AB772" t="s">
        <v>998</v>
      </c>
      <c r="AD772" t="s">
        <v>998</v>
      </c>
      <c r="AE772" t="s">
        <v>998</v>
      </c>
      <c r="AF772" t="s">
        <v>998</v>
      </c>
      <c r="AG772" s="107">
        <v>0</v>
      </c>
      <c r="AH772" s="107">
        <v>0</v>
      </c>
      <c r="AI772" s="107">
        <v>0</v>
      </c>
      <c r="AJ772" t="s">
        <v>1012</v>
      </c>
    </row>
    <row r="773" spans="1:37" x14ac:dyDescent="0.45">
      <c r="A773" t="s">
        <v>1156</v>
      </c>
      <c r="B773" t="s">
        <v>12956</v>
      </c>
      <c r="C773" t="s">
        <v>990</v>
      </c>
      <c r="D773" t="s">
        <v>12957</v>
      </c>
      <c r="E773" t="s">
        <v>992</v>
      </c>
      <c r="F773" t="s">
        <v>9266</v>
      </c>
      <c r="G773">
        <v>89</v>
      </c>
      <c r="H773" t="s">
        <v>1017</v>
      </c>
      <c r="I773">
        <v>16000</v>
      </c>
      <c r="K773" t="s">
        <v>12958</v>
      </c>
      <c r="L773" s="106">
        <v>28534</v>
      </c>
      <c r="M773">
        <v>12984768</v>
      </c>
      <c r="N773" t="s">
        <v>996</v>
      </c>
      <c r="O773" t="s">
        <v>12</v>
      </c>
      <c r="P773" t="s">
        <v>997</v>
      </c>
      <c r="R773" s="109" t="str">
        <f>IF(OR(P773="SB",Q773="SB"),"SB",0)</f>
        <v>SB</v>
      </c>
      <c r="T773" s="110" t="s">
        <v>998</v>
      </c>
      <c r="V773" s="113" t="str">
        <f>IF(AND(I773&gt;=10000,I773&lt;=19900),"Praha",(IF(AND(I773&gt;=25001,I773&lt;=29501),"Středočeský kraj",(IF(AND(I773&gt;=30100,I773&lt;=34972),"Středočeský kraj",(IF(AND(I773&gt;=35002,I773&lt;=36271),"Karlovarský kraj",(IF(AND(I773&gt;=37001,I773&lt;=39201),"Jihočeský kraj",(IF(AND(I773&gt;=39701,I773&lt;=39901),"Jihočeský kraj",(IF(AND(I773&gt;=39301,I773&lt;=39601),"Kraj Vysočina",(IF(AND(I773&gt;=58001,I773&lt;=59501),"Kraj Vysočina",(IF(AND(I773&gt;=67401,I773&lt;=67602),"Kraj Vysočina",(IF(AND(I773&gt;=40001,I773&lt;=44101),"Ústecký kraj",(IF(AND(I773&gt;=46001,I773&lt;=47201),"Liberecký kraj",(IF(AND(I773&gt;=51202,I773&lt;=51401),"Liberecký kraj",(IF(AND(I773&gt;=53002,I773&lt;=53976),"Pardubický kraj",(IF(AND(I773&gt;=56002,I773&lt;=57201),"Pardubický kraj",(IF(AND(I773&gt;=60200,I773&lt;=67201),"Jihomoravský kraj",(IF(AND(I773&gt;=67801,I773&lt;=68501),"Jihomoravský kraj",(IF(AND(I773&gt;=69002,I773&lt;=69801),"Jihomoravský kraj",(IF(AND(I773&gt;=68601,I773&lt;=68801),"Zlínský kraj",(IF(AND(I773&gt;=75501,I773&lt;=76901),"Zlínský kraj",(IF(AND(I773&gt;=70030,I773&lt;=74901),"Moravskoslezský kraj",(IF(AND(I773&gt;=75000,I773&lt;=75368),"Olomoucký kraj",(IF(AND(I773&gt;=77200,I773&lt;=79862),"Olomoucký kraj",(IF(AND(I773&gt;=50011,I773&lt;=50301),"Královéhradecký kraj",(IF(AND(I773&gt;=54301,I773&lt;=54303),"Královéhradecký kraj","0")))))))))))))))))))))))))))))))))))))))))))))))</f>
        <v>Praha</v>
      </c>
      <c r="AB773" t="s">
        <v>998</v>
      </c>
      <c r="AD773" t="s">
        <v>998</v>
      </c>
      <c r="AE773" t="s">
        <v>998</v>
      </c>
      <c r="AF773" t="s">
        <v>998</v>
      </c>
      <c r="AG773" s="107">
        <v>0</v>
      </c>
      <c r="AH773" s="107">
        <v>0</v>
      </c>
      <c r="AI773" s="107">
        <v>0</v>
      </c>
      <c r="AJ773" t="s">
        <v>1012</v>
      </c>
    </row>
    <row r="774" spans="1:37" x14ac:dyDescent="0.45">
      <c r="A774" t="s">
        <v>1033</v>
      </c>
      <c r="B774" t="s">
        <v>13136</v>
      </c>
      <c r="C774" t="s">
        <v>1002</v>
      </c>
      <c r="D774" t="s">
        <v>13159</v>
      </c>
      <c r="E774" t="s">
        <v>992</v>
      </c>
      <c r="F774" t="s">
        <v>13160</v>
      </c>
      <c r="G774">
        <v>1150</v>
      </c>
      <c r="H774" t="s">
        <v>1017</v>
      </c>
      <c r="I774">
        <v>16000</v>
      </c>
      <c r="K774" t="s">
        <v>13161</v>
      </c>
      <c r="L774" s="106">
        <v>26660</v>
      </c>
      <c r="M774">
        <v>13037110</v>
      </c>
      <c r="N774" t="s">
        <v>996</v>
      </c>
      <c r="O774" t="s">
        <v>12</v>
      </c>
      <c r="P774" t="s">
        <v>997</v>
      </c>
      <c r="R774" s="109" t="str">
        <f>IF(OR(P774="SB",Q774="SB"),"SB",0)</f>
        <v>SB</v>
      </c>
      <c r="T774" s="110" t="s">
        <v>998</v>
      </c>
      <c r="V774" s="113" t="str">
        <f>IF(AND(I774&gt;=10000,I774&lt;=19900),"Praha",(IF(AND(I774&gt;=25001,I774&lt;=29501),"Středočeský kraj",(IF(AND(I774&gt;=30100,I774&lt;=34972),"Středočeský kraj",(IF(AND(I774&gt;=35002,I774&lt;=36271),"Karlovarský kraj",(IF(AND(I774&gt;=37001,I774&lt;=39201),"Jihočeský kraj",(IF(AND(I774&gt;=39701,I774&lt;=39901),"Jihočeský kraj",(IF(AND(I774&gt;=39301,I774&lt;=39601),"Kraj Vysočina",(IF(AND(I774&gt;=58001,I774&lt;=59501),"Kraj Vysočina",(IF(AND(I774&gt;=67401,I774&lt;=67602),"Kraj Vysočina",(IF(AND(I774&gt;=40001,I774&lt;=44101),"Ústecký kraj",(IF(AND(I774&gt;=46001,I774&lt;=47201),"Liberecký kraj",(IF(AND(I774&gt;=51202,I774&lt;=51401),"Liberecký kraj",(IF(AND(I774&gt;=53002,I774&lt;=53976),"Pardubický kraj",(IF(AND(I774&gt;=56002,I774&lt;=57201),"Pardubický kraj",(IF(AND(I774&gt;=60200,I774&lt;=67201),"Jihomoravský kraj",(IF(AND(I774&gt;=67801,I774&lt;=68501),"Jihomoravský kraj",(IF(AND(I774&gt;=69002,I774&lt;=69801),"Jihomoravský kraj",(IF(AND(I774&gt;=68601,I774&lt;=68801),"Zlínský kraj",(IF(AND(I774&gt;=75501,I774&lt;=76901),"Zlínský kraj",(IF(AND(I774&gt;=70030,I774&lt;=74901),"Moravskoslezský kraj",(IF(AND(I774&gt;=75000,I774&lt;=75368),"Olomoucký kraj",(IF(AND(I774&gt;=77200,I774&lt;=79862),"Olomoucký kraj",(IF(AND(I774&gt;=50011,I774&lt;=50301),"Královéhradecký kraj",(IF(AND(I774&gt;=54301,I774&lt;=54303),"Královéhradecký kraj","0")))))))))))))))))))))))))))))))))))))))))))))))</f>
        <v>Praha</v>
      </c>
      <c r="AB774" t="s">
        <v>998</v>
      </c>
      <c r="AD774" t="s">
        <v>998</v>
      </c>
      <c r="AE774" t="s">
        <v>998</v>
      </c>
      <c r="AF774" t="s">
        <v>998</v>
      </c>
      <c r="AG774" s="107">
        <v>0</v>
      </c>
      <c r="AH774" s="107">
        <v>0</v>
      </c>
      <c r="AI774" s="107">
        <v>0</v>
      </c>
      <c r="AJ774" t="s">
        <v>1012</v>
      </c>
    </row>
    <row r="775" spans="1:37" x14ac:dyDescent="0.45">
      <c r="A775" t="s">
        <v>1268</v>
      </c>
      <c r="B775" t="s">
        <v>13297</v>
      </c>
      <c r="C775" t="s">
        <v>990</v>
      </c>
      <c r="D775" t="s">
        <v>13298</v>
      </c>
      <c r="E775" t="s">
        <v>992</v>
      </c>
      <c r="F775" t="s">
        <v>13299</v>
      </c>
      <c r="G775">
        <v>24</v>
      </c>
      <c r="H775" t="s">
        <v>1017</v>
      </c>
      <c r="I775">
        <v>16000</v>
      </c>
      <c r="J775">
        <v>777720877</v>
      </c>
      <c r="K775" t="s">
        <v>13300</v>
      </c>
      <c r="L775" s="106">
        <v>28089</v>
      </c>
      <c r="M775">
        <v>14467353</v>
      </c>
      <c r="N775" t="s">
        <v>1359</v>
      </c>
      <c r="O775" t="s">
        <v>12</v>
      </c>
      <c r="P775" t="s">
        <v>997</v>
      </c>
      <c r="R775" s="109" t="str">
        <f>IF(OR(P775="SB",Q775="SB"),"SB",0)</f>
        <v>SB</v>
      </c>
      <c r="T775" s="110" t="s">
        <v>998</v>
      </c>
      <c r="V775" s="113" t="str">
        <f>IF(AND(I775&gt;=10000,I775&lt;=19900),"Praha",(IF(AND(I775&gt;=25001,I775&lt;=29501),"Středočeský kraj",(IF(AND(I775&gt;=30100,I775&lt;=34972),"Středočeský kraj",(IF(AND(I775&gt;=35002,I775&lt;=36271),"Karlovarský kraj",(IF(AND(I775&gt;=37001,I775&lt;=39201),"Jihočeský kraj",(IF(AND(I775&gt;=39701,I775&lt;=39901),"Jihočeský kraj",(IF(AND(I775&gt;=39301,I775&lt;=39601),"Kraj Vysočina",(IF(AND(I775&gt;=58001,I775&lt;=59501),"Kraj Vysočina",(IF(AND(I775&gt;=67401,I775&lt;=67602),"Kraj Vysočina",(IF(AND(I775&gt;=40001,I775&lt;=44101),"Ústecký kraj",(IF(AND(I775&gt;=46001,I775&lt;=47201),"Liberecký kraj",(IF(AND(I775&gt;=51202,I775&lt;=51401),"Liberecký kraj",(IF(AND(I775&gt;=53002,I775&lt;=53976),"Pardubický kraj",(IF(AND(I775&gt;=56002,I775&lt;=57201),"Pardubický kraj",(IF(AND(I775&gt;=60200,I775&lt;=67201),"Jihomoravský kraj",(IF(AND(I775&gt;=67801,I775&lt;=68501),"Jihomoravský kraj",(IF(AND(I775&gt;=69002,I775&lt;=69801),"Jihomoravský kraj",(IF(AND(I775&gt;=68601,I775&lt;=68801),"Zlínský kraj",(IF(AND(I775&gt;=75501,I775&lt;=76901),"Zlínský kraj",(IF(AND(I775&gt;=70030,I775&lt;=74901),"Moravskoslezský kraj",(IF(AND(I775&gt;=75000,I775&lt;=75368),"Olomoucký kraj",(IF(AND(I775&gt;=77200,I775&lt;=79862),"Olomoucký kraj",(IF(AND(I775&gt;=50011,I775&lt;=50301),"Královéhradecký kraj",(IF(AND(I775&gt;=54301,I775&lt;=54303),"Královéhradecký kraj","0")))))))))))))))))))))))))))))))))))))))))))))))</f>
        <v>Praha</v>
      </c>
      <c r="AB775" t="s">
        <v>998</v>
      </c>
      <c r="AD775" t="s">
        <v>998</v>
      </c>
      <c r="AE775" t="s">
        <v>998</v>
      </c>
      <c r="AF775" t="s">
        <v>998</v>
      </c>
      <c r="AG775" s="107">
        <v>0</v>
      </c>
      <c r="AH775" s="107">
        <v>0</v>
      </c>
      <c r="AI775" s="107">
        <v>0</v>
      </c>
      <c r="AJ775" t="s">
        <v>1012</v>
      </c>
    </row>
    <row r="776" spans="1:37" x14ac:dyDescent="0.45">
      <c r="A776" t="s">
        <v>1124</v>
      </c>
      <c r="B776" t="s">
        <v>13512</v>
      </c>
      <c r="C776" t="s">
        <v>990</v>
      </c>
      <c r="D776" t="s">
        <v>13513</v>
      </c>
      <c r="E776" t="s">
        <v>992</v>
      </c>
      <c r="F776" t="s">
        <v>9150</v>
      </c>
      <c r="G776">
        <v>10</v>
      </c>
      <c r="H776" t="s">
        <v>1017</v>
      </c>
      <c r="I776">
        <v>16000</v>
      </c>
      <c r="K776" t="s">
        <v>13514</v>
      </c>
      <c r="L776" s="106">
        <v>25476</v>
      </c>
      <c r="M776">
        <v>14633061</v>
      </c>
      <c r="N776" t="s">
        <v>996</v>
      </c>
      <c r="O776" t="s">
        <v>12</v>
      </c>
      <c r="P776" t="s">
        <v>997</v>
      </c>
      <c r="R776" s="109" t="str">
        <f>IF(OR(P776="SB",Q776="SB"),"SB",0)</f>
        <v>SB</v>
      </c>
      <c r="T776" s="110" t="s">
        <v>998</v>
      </c>
      <c r="V776" s="113" t="str">
        <f>IF(AND(I776&gt;=10000,I776&lt;=19900),"Praha",(IF(AND(I776&gt;=25001,I776&lt;=29501),"Středočeský kraj",(IF(AND(I776&gt;=30100,I776&lt;=34972),"Středočeský kraj",(IF(AND(I776&gt;=35002,I776&lt;=36271),"Karlovarský kraj",(IF(AND(I776&gt;=37001,I776&lt;=39201),"Jihočeský kraj",(IF(AND(I776&gt;=39701,I776&lt;=39901),"Jihočeský kraj",(IF(AND(I776&gt;=39301,I776&lt;=39601),"Kraj Vysočina",(IF(AND(I776&gt;=58001,I776&lt;=59501),"Kraj Vysočina",(IF(AND(I776&gt;=67401,I776&lt;=67602),"Kraj Vysočina",(IF(AND(I776&gt;=40001,I776&lt;=44101),"Ústecký kraj",(IF(AND(I776&gt;=46001,I776&lt;=47201),"Liberecký kraj",(IF(AND(I776&gt;=51202,I776&lt;=51401),"Liberecký kraj",(IF(AND(I776&gt;=53002,I776&lt;=53976),"Pardubický kraj",(IF(AND(I776&gt;=56002,I776&lt;=57201),"Pardubický kraj",(IF(AND(I776&gt;=60200,I776&lt;=67201),"Jihomoravský kraj",(IF(AND(I776&gt;=67801,I776&lt;=68501),"Jihomoravský kraj",(IF(AND(I776&gt;=69002,I776&lt;=69801),"Jihomoravský kraj",(IF(AND(I776&gt;=68601,I776&lt;=68801),"Zlínský kraj",(IF(AND(I776&gt;=75501,I776&lt;=76901),"Zlínský kraj",(IF(AND(I776&gt;=70030,I776&lt;=74901),"Moravskoslezský kraj",(IF(AND(I776&gt;=75000,I776&lt;=75368),"Olomoucký kraj",(IF(AND(I776&gt;=77200,I776&lt;=79862),"Olomoucký kraj",(IF(AND(I776&gt;=50011,I776&lt;=50301),"Královéhradecký kraj",(IF(AND(I776&gt;=54301,I776&lt;=54303),"Královéhradecký kraj","0")))))))))))))))))))))))))))))))))))))))))))))))</f>
        <v>Praha</v>
      </c>
      <c r="AB776" t="s">
        <v>998</v>
      </c>
      <c r="AD776" t="s">
        <v>998</v>
      </c>
      <c r="AE776" t="s">
        <v>998</v>
      </c>
      <c r="AF776" t="s">
        <v>998</v>
      </c>
      <c r="AG776" s="107">
        <v>0</v>
      </c>
      <c r="AH776" s="107">
        <v>0</v>
      </c>
      <c r="AI776" s="107">
        <v>0</v>
      </c>
      <c r="AJ776" t="s">
        <v>1012</v>
      </c>
    </row>
    <row r="777" spans="1:37" x14ac:dyDescent="0.45">
      <c r="A777" t="s">
        <v>1264</v>
      </c>
      <c r="B777" t="s">
        <v>13661</v>
      </c>
      <c r="C777" t="s">
        <v>1002</v>
      </c>
      <c r="D777" t="s">
        <v>13662</v>
      </c>
      <c r="E777" t="s">
        <v>992</v>
      </c>
      <c r="F777" t="s">
        <v>3176</v>
      </c>
      <c r="G777">
        <v>524</v>
      </c>
      <c r="H777" t="s">
        <v>13663</v>
      </c>
      <c r="I777">
        <v>16000</v>
      </c>
      <c r="K777" t="s">
        <v>13664</v>
      </c>
      <c r="L777" s="106">
        <v>30533</v>
      </c>
      <c r="M777">
        <v>13006390</v>
      </c>
      <c r="N777" t="s">
        <v>996</v>
      </c>
      <c r="O777" t="s">
        <v>12</v>
      </c>
      <c r="P777" t="s">
        <v>997</v>
      </c>
      <c r="R777" s="109" t="str">
        <f>IF(OR(P777="SB",Q777="SB"),"SB",0)</f>
        <v>SB</v>
      </c>
      <c r="T777" s="110" t="s">
        <v>998</v>
      </c>
      <c r="V777" s="113" t="str">
        <f>IF(AND(I777&gt;=10000,I777&lt;=19900),"Praha",(IF(AND(I777&gt;=25001,I777&lt;=29501),"Středočeský kraj",(IF(AND(I777&gt;=30100,I777&lt;=34972),"Středočeský kraj",(IF(AND(I777&gt;=35002,I777&lt;=36271),"Karlovarský kraj",(IF(AND(I777&gt;=37001,I777&lt;=39201),"Jihočeský kraj",(IF(AND(I777&gt;=39701,I777&lt;=39901),"Jihočeský kraj",(IF(AND(I777&gt;=39301,I777&lt;=39601),"Kraj Vysočina",(IF(AND(I777&gt;=58001,I777&lt;=59501),"Kraj Vysočina",(IF(AND(I777&gt;=67401,I777&lt;=67602),"Kraj Vysočina",(IF(AND(I777&gt;=40001,I777&lt;=44101),"Ústecký kraj",(IF(AND(I777&gt;=46001,I777&lt;=47201),"Liberecký kraj",(IF(AND(I777&gt;=51202,I777&lt;=51401),"Liberecký kraj",(IF(AND(I777&gt;=53002,I777&lt;=53976),"Pardubický kraj",(IF(AND(I777&gt;=56002,I777&lt;=57201),"Pardubický kraj",(IF(AND(I777&gt;=60200,I777&lt;=67201),"Jihomoravský kraj",(IF(AND(I777&gt;=67801,I777&lt;=68501),"Jihomoravský kraj",(IF(AND(I777&gt;=69002,I777&lt;=69801),"Jihomoravský kraj",(IF(AND(I777&gt;=68601,I777&lt;=68801),"Zlínský kraj",(IF(AND(I777&gt;=75501,I777&lt;=76901),"Zlínský kraj",(IF(AND(I777&gt;=70030,I777&lt;=74901),"Moravskoslezský kraj",(IF(AND(I777&gt;=75000,I777&lt;=75368),"Olomoucký kraj",(IF(AND(I777&gt;=77200,I777&lt;=79862),"Olomoucký kraj",(IF(AND(I777&gt;=50011,I777&lt;=50301),"Královéhradecký kraj",(IF(AND(I777&gt;=54301,I777&lt;=54303),"Královéhradecký kraj","0")))))))))))))))))))))))))))))))))))))))))))))))</f>
        <v>Praha</v>
      </c>
      <c r="AB777" t="s">
        <v>998</v>
      </c>
      <c r="AD777" t="s">
        <v>998</v>
      </c>
      <c r="AE777" t="s">
        <v>998</v>
      </c>
      <c r="AF777" t="s">
        <v>998</v>
      </c>
      <c r="AG777" s="107">
        <v>0</v>
      </c>
      <c r="AH777" s="107">
        <v>0</v>
      </c>
      <c r="AI777" s="107">
        <v>0</v>
      </c>
      <c r="AJ777" t="s">
        <v>1012</v>
      </c>
    </row>
    <row r="778" spans="1:37" x14ac:dyDescent="0.45">
      <c r="A778" t="s">
        <v>14019</v>
      </c>
      <c r="B778" t="s">
        <v>1577</v>
      </c>
      <c r="C778" t="s">
        <v>990</v>
      </c>
      <c r="D778" t="s">
        <v>14020</v>
      </c>
      <c r="E778" t="s">
        <v>992</v>
      </c>
      <c r="F778" t="s">
        <v>14021</v>
      </c>
      <c r="G778">
        <v>1</v>
      </c>
      <c r="H778" t="s">
        <v>1017</v>
      </c>
      <c r="I778">
        <v>16000</v>
      </c>
      <c r="K778" t="s">
        <v>14022</v>
      </c>
      <c r="L778" s="106">
        <v>33603</v>
      </c>
      <c r="M778">
        <v>13011444</v>
      </c>
      <c r="N778" t="s">
        <v>996</v>
      </c>
      <c r="O778" t="s">
        <v>12</v>
      </c>
      <c r="P778" t="s">
        <v>997</v>
      </c>
      <c r="R778" s="109" t="str">
        <f>IF(OR(P778="SB",Q778="SB"),"SB",0)</f>
        <v>SB</v>
      </c>
      <c r="T778" s="110" t="s">
        <v>998</v>
      </c>
      <c r="V778" s="113" t="str">
        <f>IF(AND(I778&gt;=10000,I778&lt;=19900),"Praha",(IF(AND(I778&gt;=25001,I778&lt;=29501),"Středočeský kraj",(IF(AND(I778&gt;=30100,I778&lt;=34972),"Středočeský kraj",(IF(AND(I778&gt;=35002,I778&lt;=36271),"Karlovarský kraj",(IF(AND(I778&gt;=37001,I778&lt;=39201),"Jihočeský kraj",(IF(AND(I778&gt;=39701,I778&lt;=39901),"Jihočeský kraj",(IF(AND(I778&gt;=39301,I778&lt;=39601),"Kraj Vysočina",(IF(AND(I778&gt;=58001,I778&lt;=59501),"Kraj Vysočina",(IF(AND(I778&gt;=67401,I778&lt;=67602),"Kraj Vysočina",(IF(AND(I778&gt;=40001,I778&lt;=44101),"Ústecký kraj",(IF(AND(I778&gt;=46001,I778&lt;=47201),"Liberecký kraj",(IF(AND(I778&gt;=51202,I778&lt;=51401),"Liberecký kraj",(IF(AND(I778&gt;=53002,I778&lt;=53976),"Pardubický kraj",(IF(AND(I778&gt;=56002,I778&lt;=57201),"Pardubický kraj",(IF(AND(I778&gt;=60200,I778&lt;=67201),"Jihomoravský kraj",(IF(AND(I778&gt;=67801,I778&lt;=68501),"Jihomoravský kraj",(IF(AND(I778&gt;=69002,I778&lt;=69801),"Jihomoravský kraj",(IF(AND(I778&gt;=68601,I778&lt;=68801),"Zlínský kraj",(IF(AND(I778&gt;=75501,I778&lt;=76901),"Zlínský kraj",(IF(AND(I778&gt;=70030,I778&lt;=74901),"Moravskoslezský kraj",(IF(AND(I778&gt;=75000,I778&lt;=75368),"Olomoucký kraj",(IF(AND(I778&gt;=77200,I778&lt;=79862),"Olomoucký kraj",(IF(AND(I778&gt;=50011,I778&lt;=50301),"Královéhradecký kraj",(IF(AND(I778&gt;=54301,I778&lt;=54303),"Královéhradecký kraj","0")))))))))))))))))))))))))))))))))))))))))))))))</f>
        <v>Praha</v>
      </c>
      <c r="AB778" t="s">
        <v>998</v>
      </c>
      <c r="AD778" t="s">
        <v>998</v>
      </c>
      <c r="AE778" t="s">
        <v>998</v>
      </c>
      <c r="AF778" t="s">
        <v>998</v>
      </c>
      <c r="AG778" s="107">
        <v>0</v>
      </c>
      <c r="AH778" s="107">
        <v>0</v>
      </c>
      <c r="AI778" s="107">
        <v>0</v>
      </c>
      <c r="AJ778" t="s">
        <v>1012</v>
      </c>
    </row>
    <row r="779" spans="1:37" x14ac:dyDescent="0.45">
      <c r="A779" t="s">
        <v>1007</v>
      </c>
      <c r="B779" t="s">
        <v>14123</v>
      </c>
      <c r="C779" t="s">
        <v>990</v>
      </c>
      <c r="D779" t="s">
        <v>14124</v>
      </c>
      <c r="E779" t="s">
        <v>992</v>
      </c>
      <c r="F779" t="s">
        <v>14125</v>
      </c>
      <c r="G779">
        <v>1310</v>
      </c>
      <c r="H779" t="s">
        <v>1017</v>
      </c>
      <c r="I779">
        <v>16000</v>
      </c>
      <c r="K779" t="s">
        <v>14126</v>
      </c>
      <c r="L779" s="106">
        <v>25168</v>
      </c>
      <c r="M779">
        <v>12979819</v>
      </c>
      <c r="N779" t="s">
        <v>996</v>
      </c>
      <c r="O779" t="s">
        <v>12</v>
      </c>
      <c r="P779" t="s">
        <v>997</v>
      </c>
      <c r="R779" s="109" t="str">
        <f>IF(OR(P779="SB",Q779="SB"),"SB",0)</f>
        <v>SB</v>
      </c>
      <c r="T779" s="110" t="s">
        <v>998</v>
      </c>
      <c r="V779" s="113" t="str">
        <f>IF(AND(I779&gt;=10000,I779&lt;=19900),"Praha",(IF(AND(I779&gt;=25001,I779&lt;=29501),"Středočeský kraj",(IF(AND(I779&gt;=30100,I779&lt;=34972),"Středočeský kraj",(IF(AND(I779&gt;=35002,I779&lt;=36271),"Karlovarský kraj",(IF(AND(I779&gt;=37001,I779&lt;=39201),"Jihočeský kraj",(IF(AND(I779&gt;=39701,I779&lt;=39901),"Jihočeský kraj",(IF(AND(I779&gt;=39301,I779&lt;=39601),"Kraj Vysočina",(IF(AND(I779&gt;=58001,I779&lt;=59501),"Kraj Vysočina",(IF(AND(I779&gt;=67401,I779&lt;=67602),"Kraj Vysočina",(IF(AND(I779&gt;=40001,I779&lt;=44101),"Ústecký kraj",(IF(AND(I779&gt;=46001,I779&lt;=47201),"Liberecký kraj",(IF(AND(I779&gt;=51202,I779&lt;=51401),"Liberecký kraj",(IF(AND(I779&gt;=53002,I779&lt;=53976),"Pardubický kraj",(IF(AND(I779&gt;=56002,I779&lt;=57201),"Pardubický kraj",(IF(AND(I779&gt;=60200,I779&lt;=67201),"Jihomoravský kraj",(IF(AND(I779&gt;=67801,I779&lt;=68501),"Jihomoravský kraj",(IF(AND(I779&gt;=69002,I779&lt;=69801),"Jihomoravský kraj",(IF(AND(I779&gt;=68601,I779&lt;=68801),"Zlínský kraj",(IF(AND(I779&gt;=75501,I779&lt;=76901),"Zlínský kraj",(IF(AND(I779&gt;=70030,I779&lt;=74901),"Moravskoslezský kraj",(IF(AND(I779&gt;=75000,I779&lt;=75368),"Olomoucký kraj",(IF(AND(I779&gt;=77200,I779&lt;=79862),"Olomoucký kraj",(IF(AND(I779&gt;=50011,I779&lt;=50301),"Královéhradecký kraj",(IF(AND(I779&gt;=54301,I779&lt;=54303),"Královéhradecký kraj","0")))))))))))))))))))))))))))))))))))))))))))))))</f>
        <v>Praha</v>
      </c>
      <c r="AB779" t="s">
        <v>998</v>
      </c>
      <c r="AD779" t="s">
        <v>998</v>
      </c>
      <c r="AE779" t="s">
        <v>998</v>
      </c>
      <c r="AF779" t="s">
        <v>998</v>
      </c>
      <c r="AG779" s="107">
        <v>0</v>
      </c>
      <c r="AH779" s="107">
        <v>0</v>
      </c>
      <c r="AI779" s="107">
        <v>0</v>
      </c>
      <c r="AJ779" t="s">
        <v>1012</v>
      </c>
    </row>
    <row r="780" spans="1:37" x14ac:dyDescent="0.45">
      <c r="A780" t="s">
        <v>3785</v>
      </c>
      <c r="B780" t="s">
        <v>14262</v>
      </c>
      <c r="C780" t="s">
        <v>1002</v>
      </c>
      <c r="D780" t="s">
        <v>14263</v>
      </c>
      <c r="E780" t="s">
        <v>992</v>
      </c>
      <c r="F780" t="s">
        <v>7397</v>
      </c>
      <c r="G780">
        <v>391</v>
      </c>
      <c r="H780" t="s">
        <v>1017</v>
      </c>
      <c r="I780">
        <v>16000</v>
      </c>
      <c r="K780" t="s">
        <v>14264</v>
      </c>
      <c r="L780" s="106">
        <v>28118</v>
      </c>
      <c r="M780">
        <v>12972846</v>
      </c>
      <c r="N780" t="s">
        <v>996</v>
      </c>
      <c r="O780" t="s">
        <v>12</v>
      </c>
      <c r="P780" t="s">
        <v>997</v>
      </c>
      <c r="R780" s="109" t="str">
        <f>IF(OR(P780="SB",Q780="SB"),"SB",0)</f>
        <v>SB</v>
      </c>
      <c r="T780" s="110" t="s">
        <v>998</v>
      </c>
      <c r="V780" s="113" t="str">
        <f>IF(AND(I780&gt;=10000,I780&lt;=19900),"Praha",(IF(AND(I780&gt;=25001,I780&lt;=29501),"Středočeský kraj",(IF(AND(I780&gt;=30100,I780&lt;=34972),"Středočeský kraj",(IF(AND(I780&gt;=35002,I780&lt;=36271),"Karlovarský kraj",(IF(AND(I780&gt;=37001,I780&lt;=39201),"Jihočeský kraj",(IF(AND(I780&gt;=39701,I780&lt;=39901),"Jihočeský kraj",(IF(AND(I780&gt;=39301,I780&lt;=39601),"Kraj Vysočina",(IF(AND(I780&gt;=58001,I780&lt;=59501),"Kraj Vysočina",(IF(AND(I780&gt;=67401,I780&lt;=67602),"Kraj Vysočina",(IF(AND(I780&gt;=40001,I780&lt;=44101),"Ústecký kraj",(IF(AND(I780&gt;=46001,I780&lt;=47201),"Liberecký kraj",(IF(AND(I780&gt;=51202,I780&lt;=51401),"Liberecký kraj",(IF(AND(I780&gt;=53002,I780&lt;=53976),"Pardubický kraj",(IF(AND(I780&gt;=56002,I780&lt;=57201),"Pardubický kraj",(IF(AND(I780&gt;=60200,I780&lt;=67201),"Jihomoravský kraj",(IF(AND(I780&gt;=67801,I780&lt;=68501),"Jihomoravský kraj",(IF(AND(I780&gt;=69002,I780&lt;=69801),"Jihomoravský kraj",(IF(AND(I780&gt;=68601,I780&lt;=68801),"Zlínský kraj",(IF(AND(I780&gt;=75501,I780&lt;=76901),"Zlínský kraj",(IF(AND(I780&gt;=70030,I780&lt;=74901),"Moravskoslezský kraj",(IF(AND(I780&gt;=75000,I780&lt;=75368),"Olomoucký kraj",(IF(AND(I780&gt;=77200,I780&lt;=79862),"Olomoucký kraj",(IF(AND(I780&gt;=50011,I780&lt;=50301),"Královéhradecký kraj",(IF(AND(I780&gt;=54301,I780&lt;=54303),"Královéhradecký kraj","0")))))))))))))))))))))))))))))))))))))))))))))))</f>
        <v>Praha</v>
      </c>
      <c r="AB780" t="s">
        <v>998</v>
      </c>
      <c r="AD780" t="s">
        <v>998</v>
      </c>
      <c r="AE780" t="s">
        <v>998</v>
      </c>
      <c r="AF780" t="s">
        <v>998</v>
      </c>
      <c r="AG780" s="107">
        <v>0</v>
      </c>
      <c r="AH780" s="107">
        <v>0</v>
      </c>
      <c r="AI780" s="107">
        <v>0</v>
      </c>
      <c r="AJ780" t="s">
        <v>1012</v>
      </c>
    </row>
    <row r="781" spans="1:37" x14ac:dyDescent="0.45">
      <c r="A781" t="s">
        <v>1552</v>
      </c>
      <c r="B781" t="s">
        <v>4506</v>
      </c>
      <c r="C781" t="s">
        <v>990</v>
      </c>
      <c r="D781" t="s">
        <v>14589</v>
      </c>
      <c r="E781" t="s">
        <v>992</v>
      </c>
      <c r="F781" t="s">
        <v>2309</v>
      </c>
      <c r="G781">
        <v>1707</v>
      </c>
      <c r="H781" t="s">
        <v>14590</v>
      </c>
      <c r="I781">
        <v>16000</v>
      </c>
      <c r="K781" t="s">
        <v>14591</v>
      </c>
      <c r="L781" s="106">
        <v>31930</v>
      </c>
      <c r="M781">
        <v>13011949</v>
      </c>
      <c r="N781" t="s">
        <v>996</v>
      </c>
      <c r="O781" t="s">
        <v>12</v>
      </c>
      <c r="P781" t="s">
        <v>997</v>
      </c>
      <c r="R781" s="109" t="str">
        <f>IF(OR(P781="SB",Q781="SB"),"SB",0)</f>
        <v>SB</v>
      </c>
      <c r="T781" s="110" t="s">
        <v>998</v>
      </c>
      <c r="V781" s="113" t="str">
        <f>IF(AND(I781&gt;=10000,I781&lt;=19900),"Praha",(IF(AND(I781&gt;=25001,I781&lt;=29501),"Středočeský kraj",(IF(AND(I781&gt;=30100,I781&lt;=34972),"Středočeský kraj",(IF(AND(I781&gt;=35002,I781&lt;=36271),"Karlovarský kraj",(IF(AND(I781&gt;=37001,I781&lt;=39201),"Jihočeský kraj",(IF(AND(I781&gt;=39701,I781&lt;=39901),"Jihočeský kraj",(IF(AND(I781&gt;=39301,I781&lt;=39601),"Kraj Vysočina",(IF(AND(I781&gt;=58001,I781&lt;=59501),"Kraj Vysočina",(IF(AND(I781&gt;=67401,I781&lt;=67602),"Kraj Vysočina",(IF(AND(I781&gt;=40001,I781&lt;=44101),"Ústecký kraj",(IF(AND(I781&gt;=46001,I781&lt;=47201),"Liberecký kraj",(IF(AND(I781&gt;=51202,I781&lt;=51401),"Liberecký kraj",(IF(AND(I781&gt;=53002,I781&lt;=53976),"Pardubický kraj",(IF(AND(I781&gt;=56002,I781&lt;=57201),"Pardubický kraj",(IF(AND(I781&gt;=60200,I781&lt;=67201),"Jihomoravský kraj",(IF(AND(I781&gt;=67801,I781&lt;=68501),"Jihomoravský kraj",(IF(AND(I781&gt;=69002,I781&lt;=69801),"Jihomoravský kraj",(IF(AND(I781&gt;=68601,I781&lt;=68801),"Zlínský kraj",(IF(AND(I781&gt;=75501,I781&lt;=76901),"Zlínský kraj",(IF(AND(I781&gt;=70030,I781&lt;=74901),"Moravskoslezský kraj",(IF(AND(I781&gt;=75000,I781&lt;=75368),"Olomoucký kraj",(IF(AND(I781&gt;=77200,I781&lt;=79862),"Olomoucký kraj",(IF(AND(I781&gt;=50011,I781&lt;=50301),"Královéhradecký kraj",(IF(AND(I781&gt;=54301,I781&lt;=54303),"Královéhradecký kraj","0")))))))))))))))))))))))))))))))))))))))))))))))</f>
        <v>Praha</v>
      </c>
      <c r="AB781" t="s">
        <v>998</v>
      </c>
      <c r="AD781" t="s">
        <v>998</v>
      </c>
      <c r="AE781" t="s">
        <v>998</v>
      </c>
      <c r="AF781" t="s">
        <v>998</v>
      </c>
      <c r="AG781" s="107">
        <v>0</v>
      </c>
      <c r="AH781" s="107">
        <v>0</v>
      </c>
      <c r="AI781" s="107">
        <v>0</v>
      </c>
      <c r="AJ781" t="s">
        <v>1012</v>
      </c>
    </row>
    <row r="782" spans="1:37" x14ac:dyDescent="0.45">
      <c r="A782" t="s">
        <v>1037</v>
      </c>
      <c r="B782" t="s">
        <v>14636</v>
      </c>
      <c r="C782" t="s">
        <v>990</v>
      </c>
      <c r="D782" t="s">
        <v>14637</v>
      </c>
      <c r="E782" t="s">
        <v>992</v>
      </c>
      <c r="F782" t="s">
        <v>11718</v>
      </c>
      <c r="G782">
        <v>3</v>
      </c>
      <c r="H782" t="s">
        <v>1017</v>
      </c>
      <c r="I782">
        <v>16000</v>
      </c>
      <c r="K782" t="s">
        <v>14638</v>
      </c>
      <c r="L782" s="106">
        <v>32764</v>
      </c>
      <c r="M782">
        <v>12971735</v>
      </c>
      <c r="N782" t="s">
        <v>996</v>
      </c>
      <c r="O782" t="s">
        <v>12</v>
      </c>
      <c r="P782" t="s">
        <v>997</v>
      </c>
      <c r="R782" s="109" t="str">
        <f>IF(OR(P782="SB",Q782="SB"),"SB",0)</f>
        <v>SB</v>
      </c>
      <c r="T782" s="110" t="s">
        <v>998</v>
      </c>
      <c r="V782" s="113" t="str">
        <f>IF(AND(I782&gt;=10000,I782&lt;=19900),"Praha",(IF(AND(I782&gt;=25001,I782&lt;=29501),"Středočeský kraj",(IF(AND(I782&gt;=30100,I782&lt;=34972),"Středočeský kraj",(IF(AND(I782&gt;=35002,I782&lt;=36271),"Karlovarský kraj",(IF(AND(I782&gt;=37001,I782&lt;=39201),"Jihočeský kraj",(IF(AND(I782&gt;=39701,I782&lt;=39901),"Jihočeský kraj",(IF(AND(I782&gt;=39301,I782&lt;=39601),"Kraj Vysočina",(IF(AND(I782&gt;=58001,I782&lt;=59501),"Kraj Vysočina",(IF(AND(I782&gt;=67401,I782&lt;=67602),"Kraj Vysočina",(IF(AND(I782&gt;=40001,I782&lt;=44101),"Ústecký kraj",(IF(AND(I782&gt;=46001,I782&lt;=47201),"Liberecký kraj",(IF(AND(I782&gt;=51202,I782&lt;=51401),"Liberecký kraj",(IF(AND(I782&gt;=53002,I782&lt;=53976),"Pardubický kraj",(IF(AND(I782&gt;=56002,I782&lt;=57201),"Pardubický kraj",(IF(AND(I782&gt;=60200,I782&lt;=67201),"Jihomoravský kraj",(IF(AND(I782&gt;=67801,I782&lt;=68501),"Jihomoravský kraj",(IF(AND(I782&gt;=69002,I782&lt;=69801),"Jihomoravský kraj",(IF(AND(I782&gt;=68601,I782&lt;=68801),"Zlínský kraj",(IF(AND(I782&gt;=75501,I782&lt;=76901),"Zlínský kraj",(IF(AND(I782&gt;=70030,I782&lt;=74901),"Moravskoslezský kraj",(IF(AND(I782&gt;=75000,I782&lt;=75368),"Olomoucký kraj",(IF(AND(I782&gt;=77200,I782&lt;=79862),"Olomoucký kraj",(IF(AND(I782&gt;=50011,I782&lt;=50301),"Královéhradecký kraj",(IF(AND(I782&gt;=54301,I782&lt;=54303),"Královéhradecký kraj","0")))))))))))))))))))))))))))))))))))))))))))))))</f>
        <v>Praha</v>
      </c>
      <c r="AB782" t="s">
        <v>998</v>
      </c>
      <c r="AD782" t="s">
        <v>998</v>
      </c>
      <c r="AE782" t="s">
        <v>998</v>
      </c>
      <c r="AF782" t="s">
        <v>998</v>
      </c>
      <c r="AG782" s="107">
        <v>0</v>
      </c>
      <c r="AH782" s="107">
        <v>0</v>
      </c>
      <c r="AI782" s="107">
        <v>0</v>
      </c>
      <c r="AJ782" t="s">
        <v>1012</v>
      </c>
    </row>
    <row r="783" spans="1:37" x14ac:dyDescent="0.45">
      <c r="A783" t="s">
        <v>15813</v>
      </c>
      <c r="B783" t="s">
        <v>15814</v>
      </c>
      <c r="C783" t="s">
        <v>1002</v>
      </c>
      <c r="D783" t="s">
        <v>15815</v>
      </c>
      <c r="E783" t="s">
        <v>992</v>
      </c>
      <c r="F783" t="s">
        <v>15816</v>
      </c>
      <c r="G783">
        <v>1</v>
      </c>
      <c r="H783" t="s">
        <v>12</v>
      </c>
      <c r="I783">
        <v>16000</v>
      </c>
      <c r="J783">
        <v>603894324</v>
      </c>
      <c r="K783" t="s">
        <v>5583</v>
      </c>
      <c r="L783" s="106">
        <v>39491</v>
      </c>
      <c r="M783">
        <v>13560405</v>
      </c>
      <c r="N783" t="s">
        <v>1698</v>
      </c>
      <c r="O783" t="s">
        <v>12</v>
      </c>
      <c r="P783" t="s">
        <v>997</v>
      </c>
      <c r="R783" s="109" t="str">
        <f>IF(OR(P783="SB",Q783="SB"),"SB",0)</f>
        <v>SB</v>
      </c>
      <c r="T783" s="110" t="s">
        <v>998</v>
      </c>
      <c r="V783" s="113" t="str">
        <f>IF(AND(I783&gt;=10000,I783&lt;=19900),"Praha",(IF(AND(I783&gt;=25001,I783&lt;=29501),"Středočeský kraj",(IF(AND(I783&gt;=30100,I783&lt;=34972),"Středočeský kraj",(IF(AND(I783&gt;=35002,I783&lt;=36271),"Karlovarský kraj",(IF(AND(I783&gt;=37001,I783&lt;=39201),"Jihočeský kraj",(IF(AND(I783&gt;=39701,I783&lt;=39901),"Jihočeský kraj",(IF(AND(I783&gt;=39301,I783&lt;=39601),"Kraj Vysočina",(IF(AND(I783&gt;=58001,I783&lt;=59501),"Kraj Vysočina",(IF(AND(I783&gt;=67401,I783&lt;=67602),"Kraj Vysočina",(IF(AND(I783&gt;=40001,I783&lt;=44101),"Ústecký kraj",(IF(AND(I783&gt;=46001,I783&lt;=47201),"Liberecký kraj",(IF(AND(I783&gt;=51202,I783&lt;=51401),"Liberecký kraj",(IF(AND(I783&gt;=53002,I783&lt;=53976),"Pardubický kraj",(IF(AND(I783&gt;=56002,I783&lt;=57201),"Pardubický kraj",(IF(AND(I783&gt;=60200,I783&lt;=67201),"Jihomoravský kraj",(IF(AND(I783&gt;=67801,I783&lt;=68501),"Jihomoravský kraj",(IF(AND(I783&gt;=69002,I783&lt;=69801),"Jihomoravský kraj",(IF(AND(I783&gt;=68601,I783&lt;=68801),"Zlínský kraj",(IF(AND(I783&gt;=75501,I783&lt;=76901),"Zlínský kraj",(IF(AND(I783&gt;=70030,I783&lt;=74901),"Moravskoslezský kraj",(IF(AND(I783&gt;=75000,I783&lt;=75368),"Olomoucký kraj",(IF(AND(I783&gt;=77200,I783&lt;=79862),"Olomoucký kraj",(IF(AND(I783&gt;=50011,I783&lt;=50301),"Královéhradecký kraj",(IF(AND(I783&gt;=54301,I783&lt;=54303),"Královéhradecký kraj","0")))))))))))))))))))))))))))))))))))))))))))))))</f>
        <v>Praha</v>
      </c>
      <c r="AB783" t="s">
        <v>998</v>
      </c>
      <c r="AD783" t="s">
        <v>998</v>
      </c>
      <c r="AE783" t="s">
        <v>998</v>
      </c>
      <c r="AF783" t="s">
        <v>998</v>
      </c>
      <c r="AG783" s="107">
        <v>300</v>
      </c>
      <c r="AH783" s="107">
        <v>0</v>
      </c>
      <c r="AI783" s="107">
        <v>0</v>
      </c>
      <c r="AJ783" t="s">
        <v>999</v>
      </c>
      <c r="AK783" s="106">
        <v>44921</v>
      </c>
    </row>
    <row r="784" spans="1:37" x14ac:dyDescent="0.45">
      <c r="A784" t="s">
        <v>1626</v>
      </c>
      <c r="B784" t="s">
        <v>15855</v>
      </c>
      <c r="C784" t="s">
        <v>1002</v>
      </c>
      <c r="D784" t="s">
        <v>15856</v>
      </c>
      <c r="E784" t="s">
        <v>992</v>
      </c>
      <c r="F784" t="s">
        <v>15857</v>
      </c>
      <c r="G784">
        <v>72</v>
      </c>
      <c r="H784" t="s">
        <v>1017</v>
      </c>
      <c r="I784">
        <v>16000</v>
      </c>
      <c r="K784" t="s">
        <v>15858</v>
      </c>
      <c r="L784" s="106">
        <v>27541</v>
      </c>
      <c r="M784">
        <v>13014272</v>
      </c>
      <c r="N784" t="s">
        <v>996</v>
      </c>
      <c r="O784" t="s">
        <v>12</v>
      </c>
      <c r="P784" t="s">
        <v>997</v>
      </c>
      <c r="R784" s="109" t="str">
        <f>IF(OR(P784="SB",Q784="SB"),"SB",0)</f>
        <v>SB</v>
      </c>
      <c r="T784" s="110" t="s">
        <v>998</v>
      </c>
      <c r="V784" s="113" t="str">
        <f>IF(AND(I784&gt;=10000,I784&lt;=19900),"Praha",(IF(AND(I784&gt;=25001,I784&lt;=29501),"Středočeský kraj",(IF(AND(I784&gt;=30100,I784&lt;=34972),"Středočeský kraj",(IF(AND(I784&gt;=35002,I784&lt;=36271),"Karlovarský kraj",(IF(AND(I784&gt;=37001,I784&lt;=39201),"Jihočeský kraj",(IF(AND(I784&gt;=39701,I784&lt;=39901),"Jihočeský kraj",(IF(AND(I784&gt;=39301,I784&lt;=39601),"Kraj Vysočina",(IF(AND(I784&gt;=58001,I784&lt;=59501),"Kraj Vysočina",(IF(AND(I784&gt;=67401,I784&lt;=67602),"Kraj Vysočina",(IF(AND(I784&gt;=40001,I784&lt;=44101),"Ústecký kraj",(IF(AND(I784&gt;=46001,I784&lt;=47201),"Liberecký kraj",(IF(AND(I784&gt;=51202,I784&lt;=51401),"Liberecký kraj",(IF(AND(I784&gt;=53002,I784&lt;=53976),"Pardubický kraj",(IF(AND(I784&gt;=56002,I784&lt;=57201),"Pardubický kraj",(IF(AND(I784&gt;=60200,I784&lt;=67201),"Jihomoravský kraj",(IF(AND(I784&gt;=67801,I784&lt;=68501),"Jihomoravský kraj",(IF(AND(I784&gt;=69002,I784&lt;=69801),"Jihomoravský kraj",(IF(AND(I784&gt;=68601,I784&lt;=68801),"Zlínský kraj",(IF(AND(I784&gt;=75501,I784&lt;=76901),"Zlínský kraj",(IF(AND(I784&gt;=70030,I784&lt;=74901),"Moravskoslezský kraj",(IF(AND(I784&gt;=75000,I784&lt;=75368),"Olomoucký kraj",(IF(AND(I784&gt;=77200,I784&lt;=79862),"Olomoucký kraj",(IF(AND(I784&gt;=50011,I784&lt;=50301),"Královéhradecký kraj",(IF(AND(I784&gt;=54301,I784&lt;=54303),"Královéhradecký kraj","0")))))))))))))))))))))))))))))))))))))))))))))))</f>
        <v>Praha</v>
      </c>
      <c r="AB784" t="s">
        <v>998</v>
      </c>
      <c r="AD784" t="s">
        <v>998</v>
      </c>
      <c r="AE784" t="s">
        <v>998</v>
      </c>
      <c r="AF784" t="s">
        <v>998</v>
      </c>
      <c r="AG784" s="107">
        <v>0</v>
      </c>
      <c r="AH784" s="107">
        <v>0</v>
      </c>
      <c r="AI784" s="107">
        <v>0</v>
      </c>
      <c r="AJ784" t="s">
        <v>1012</v>
      </c>
    </row>
    <row r="785" spans="1:37" x14ac:dyDescent="0.45">
      <c r="A785" t="s">
        <v>16730</v>
      </c>
      <c r="B785" t="s">
        <v>16729</v>
      </c>
      <c r="C785" t="s">
        <v>990</v>
      </c>
      <c r="D785" t="s">
        <v>16731</v>
      </c>
      <c r="E785" t="s">
        <v>992</v>
      </c>
      <c r="F785" t="s">
        <v>16732</v>
      </c>
      <c r="G785">
        <v>29</v>
      </c>
      <c r="H785" t="s">
        <v>1017</v>
      </c>
      <c r="I785">
        <v>16000</v>
      </c>
      <c r="K785" t="s">
        <v>16733</v>
      </c>
      <c r="L785" s="106">
        <v>25849</v>
      </c>
      <c r="M785">
        <v>13037514</v>
      </c>
      <c r="N785" t="s">
        <v>996</v>
      </c>
      <c r="O785" t="s">
        <v>12</v>
      </c>
      <c r="P785" t="s">
        <v>997</v>
      </c>
      <c r="R785" s="109" t="str">
        <f>IF(OR(P785="SB",Q785="SB"),"SB",0)</f>
        <v>SB</v>
      </c>
      <c r="T785" s="110" t="s">
        <v>998</v>
      </c>
      <c r="V785" s="113" t="str">
        <f>IF(AND(I785&gt;=10000,I785&lt;=19900),"Praha",(IF(AND(I785&gt;=25001,I785&lt;=29501),"Středočeský kraj",(IF(AND(I785&gt;=30100,I785&lt;=34972),"Středočeský kraj",(IF(AND(I785&gt;=35002,I785&lt;=36271),"Karlovarský kraj",(IF(AND(I785&gt;=37001,I785&lt;=39201),"Jihočeský kraj",(IF(AND(I785&gt;=39701,I785&lt;=39901),"Jihočeský kraj",(IF(AND(I785&gt;=39301,I785&lt;=39601),"Kraj Vysočina",(IF(AND(I785&gt;=58001,I785&lt;=59501),"Kraj Vysočina",(IF(AND(I785&gt;=67401,I785&lt;=67602),"Kraj Vysočina",(IF(AND(I785&gt;=40001,I785&lt;=44101),"Ústecký kraj",(IF(AND(I785&gt;=46001,I785&lt;=47201),"Liberecký kraj",(IF(AND(I785&gt;=51202,I785&lt;=51401),"Liberecký kraj",(IF(AND(I785&gt;=53002,I785&lt;=53976),"Pardubický kraj",(IF(AND(I785&gt;=56002,I785&lt;=57201),"Pardubický kraj",(IF(AND(I785&gt;=60200,I785&lt;=67201),"Jihomoravský kraj",(IF(AND(I785&gt;=67801,I785&lt;=68501),"Jihomoravský kraj",(IF(AND(I785&gt;=69002,I785&lt;=69801),"Jihomoravský kraj",(IF(AND(I785&gt;=68601,I785&lt;=68801),"Zlínský kraj",(IF(AND(I785&gt;=75501,I785&lt;=76901),"Zlínský kraj",(IF(AND(I785&gt;=70030,I785&lt;=74901),"Moravskoslezský kraj",(IF(AND(I785&gt;=75000,I785&lt;=75368),"Olomoucký kraj",(IF(AND(I785&gt;=77200,I785&lt;=79862),"Olomoucký kraj",(IF(AND(I785&gt;=50011,I785&lt;=50301),"Královéhradecký kraj",(IF(AND(I785&gt;=54301,I785&lt;=54303),"Královéhradecký kraj","0")))))))))))))))))))))))))))))))))))))))))))))))</f>
        <v>Praha</v>
      </c>
      <c r="AB785" t="s">
        <v>998</v>
      </c>
      <c r="AD785" t="s">
        <v>998</v>
      </c>
      <c r="AE785" t="s">
        <v>998</v>
      </c>
      <c r="AF785" t="s">
        <v>998</v>
      </c>
      <c r="AG785" s="107">
        <v>0</v>
      </c>
      <c r="AH785" s="107">
        <v>0</v>
      </c>
      <c r="AI785" s="107">
        <v>0</v>
      </c>
      <c r="AJ785" t="s">
        <v>1012</v>
      </c>
    </row>
    <row r="786" spans="1:37" x14ac:dyDescent="0.45">
      <c r="A786" t="s">
        <v>1007</v>
      </c>
      <c r="B786" t="s">
        <v>16766</v>
      </c>
      <c r="C786" t="s">
        <v>990</v>
      </c>
      <c r="D786" t="s">
        <v>16768</v>
      </c>
      <c r="E786" t="s">
        <v>992</v>
      </c>
      <c r="F786" t="s">
        <v>5382</v>
      </c>
      <c r="G786">
        <v>1258</v>
      </c>
      <c r="H786" t="s">
        <v>1017</v>
      </c>
      <c r="I786">
        <v>16000</v>
      </c>
      <c r="K786" t="s">
        <v>16769</v>
      </c>
      <c r="L786" s="106">
        <v>34147</v>
      </c>
      <c r="M786">
        <v>12980930</v>
      </c>
      <c r="N786" t="s">
        <v>996</v>
      </c>
      <c r="O786" t="s">
        <v>12</v>
      </c>
      <c r="P786" t="s">
        <v>997</v>
      </c>
      <c r="R786" s="109" t="str">
        <f>IF(OR(P786="SB",Q786="SB"),"SB",0)</f>
        <v>SB</v>
      </c>
      <c r="T786" s="110" t="s">
        <v>998</v>
      </c>
      <c r="V786" s="113" t="str">
        <f>IF(AND(I786&gt;=10000,I786&lt;=19900),"Praha",(IF(AND(I786&gt;=25001,I786&lt;=29501),"Středočeský kraj",(IF(AND(I786&gt;=30100,I786&lt;=34972),"Středočeský kraj",(IF(AND(I786&gt;=35002,I786&lt;=36271),"Karlovarský kraj",(IF(AND(I786&gt;=37001,I786&lt;=39201),"Jihočeský kraj",(IF(AND(I786&gt;=39701,I786&lt;=39901),"Jihočeský kraj",(IF(AND(I786&gt;=39301,I786&lt;=39601),"Kraj Vysočina",(IF(AND(I786&gt;=58001,I786&lt;=59501),"Kraj Vysočina",(IF(AND(I786&gt;=67401,I786&lt;=67602),"Kraj Vysočina",(IF(AND(I786&gt;=40001,I786&lt;=44101),"Ústecký kraj",(IF(AND(I786&gt;=46001,I786&lt;=47201),"Liberecký kraj",(IF(AND(I786&gt;=51202,I786&lt;=51401),"Liberecký kraj",(IF(AND(I786&gt;=53002,I786&lt;=53976),"Pardubický kraj",(IF(AND(I786&gt;=56002,I786&lt;=57201),"Pardubický kraj",(IF(AND(I786&gt;=60200,I786&lt;=67201),"Jihomoravský kraj",(IF(AND(I786&gt;=67801,I786&lt;=68501),"Jihomoravský kraj",(IF(AND(I786&gt;=69002,I786&lt;=69801),"Jihomoravský kraj",(IF(AND(I786&gt;=68601,I786&lt;=68801),"Zlínský kraj",(IF(AND(I786&gt;=75501,I786&lt;=76901),"Zlínský kraj",(IF(AND(I786&gt;=70030,I786&lt;=74901),"Moravskoslezský kraj",(IF(AND(I786&gt;=75000,I786&lt;=75368),"Olomoucký kraj",(IF(AND(I786&gt;=77200,I786&lt;=79862),"Olomoucký kraj",(IF(AND(I786&gt;=50011,I786&lt;=50301),"Královéhradecký kraj",(IF(AND(I786&gt;=54301,I786&lt;=54303),"Královéhradecký kraj","0")))))))))))))))))))))))))))))))))))))))))))))))</f>
        <v>Praha</v>
      </c>
      <c r="AB786" t="s">
        <v>998</v>
      </c>
      <c r="AD786" t="s">
        <v>998</v>
      </c>
      <c r="AE786" t="s">
        <v>998</v>
      </c>
      <c r="AF786" t="s">
        <v>998</v>
      </c>
      <c r="AG786" s="107">
        <v>0</v>
      </c>
      <c r="AH786" s="107">
        <v>0</v>
      </c>
      <c r="AI786" s="107">
        <v>0</v>
      </c>
      <c r="AJ786" t="s">
        <v>1012</v>
      </c>
    </row>
    <row r="787" spans="1:37" x14ac:dyDescent="0.45">
      <c r="A787" t="s">
        <v>1395</v>
      </c>
      <c r="B787" t="s">
        <v>17111</v>
      </c>
      <c r="C787" t="s">
        <v>990</v>
      </c>
      <c r="D787" t="s">
        <v>17112</v>
      </c>
      <c r="E787" t="s">
        <v>992</v>
      </c>
      <c r="F787" t="s">
        <v>10544</v>
      </c>
      <c r="G787">
        <v>601</v>
      </c>
      <c r="H787" t="s">
        <v>1017</v>
      </c>
      <c r="I787">
        <v>16000</v>
      </c>
      <c r="J787">
        <v>603201636</v>
      </c>
      <c r="K787" t="s">
        <v>17113</v>
      </c>
      <c r="L787" s="106">
        <v>25454</v>
      </c>
      <c r="M787">
        <v>13498363</v>
      </c>
      <c r="N787" t="s">
        <v>2373</v>
      </c>
      <c r="O787" t="s">
        <v>1023</v>
      </c>
      <c r="P787" t="s">
        <v>997</v>
      </c>
      <c r="R787" s="109" t="str">
        <f>IF(OR(P787="SB",Q787="SB"),"SB",0)</f>
        <v>SB</v>
      </c>
      <c r="T787" s="110" t="s">
        <v>998</v>
      </c>
      <c r="V787" s="113" t="str">
        <f>IF(AND(I787&gt;=10000,I787&lt;=19900),"Praha",(IF(AND(I787&gt;=25001,I787&lt;=29501),"Středočeský kraj",(IF(AND(I787&gt;=30100,I787&lt;=34972),"Středočeský kraj",(IF(AND(I787&gt;=35002,I787&lt;=36271),"Karlovarský kraj",(IF(AND(I787&gt;=37001,I787&lt;=39201),"Jihočeský kraj",(IF(AND(I787&gt;=39701,I787&lt;=39901),"Jihočeský kraj",(IF(AND(I787&gt;=39301,I787&lt;=39601),"Kraj Vysočina",(IF(AND(I787&gt;=58001,I787&lt;=59501),"Kraj Vysočina",(IF(AND(I787&gt;=67401,I787&lt;=67602),"Kraj Vysočina",(IF(AND(I787&gt;=40001,I787&lt;=44101),"Ústecký kraj",(IF(AND(I787&gt;=46001,I787&lt;=47201),"Liberecký kraj",(IF(AND(I787&gt;=51202,I787&lt;=51401),"Liberecký kraj",(IF(AND(I787&gt;=53002,I787&lt;=53976),"Pardubický kraj",(IF(AND(I787&gt;=56002,I787&lt;=57201),"Pardubický kraj",(IF(AND(I787&gt;=60200,I787&lt;=67201),"Jihomoravský kraj",(IF(AND(I787&gt;=67801,I787&lt;=68501),"Jihomoravský kraj",(IF(AND(I787&gt;=69002,I787&lt;=69801),"Jihomoravský kraj",(IF(AND(I787&gt;=68601,I787&lt;=68801),"Zlínský kraj",(IF(AND(I787&gt;=75501,I787&lt;=76901),"Zlínský kraj",(IF(AND(I787&gt;=70030,I787&lt;=74901),"Moravskoslezský kraj",(IF(AND(I787&gt;=75000,I787&lt;=75368),"Olomoucký kraj",(IF(AND(I787&gt;=77200,I787&lt;=79862),"Olomoucký kraj",(IF(AND(I787&gt;=50011,I787&lt;=50301),"Královéhradecký kraj",(IF(AND(I787&gt;=54301,I787&lt;=54303),"Královéhradecký kraj","0")))))))))))))))))))))))))))))))))))))))))))))))</f>
        <v>Praha</v>
      </c>
      <c r="AB787" t="s">
        <v>998</v>
      </c>
      <c r="AD787" t="s">
        <v>998</v>
      </c>
      <c r="AE787" t="s">
        <v>998</v>
      </c>
      <c r="AF787" t="s">
        <v>998</v>
      </c>
      <c r="AG787" s="107">
        <v>300</v>
      </c>
      <c r="AH787" s="107">
        <v>0</v>
      </c>
      <c r="AI787" s="107">
        <v>0</v>
      </c>
      <c r="AJ787" t="s">
        <v>999</v>
      </c>
      <c r="AK787" s="106">
        <v>44917</v>
      </c>
    </row>
    <row r="788" spans="1:37" x14ac:dyDescent="0.45">
      <c r="A788" t="s">
        <v>1225</v>
      </c>
      <c r="B788" t="s">
        <v>17979</v>
      </c>
      <c r="C788" t="s">
        <v>1002</v>
      </c>
      <c r="D788" t="s">
        <v>17983</v>
      </c>
      <c r="E788" t="s">
        <v>992</v>
      </c>
      <c r="F788" t="s">
        <v>17984</v>
      </c>
      <c r="G788">
        <v>601</v>
      </c>
      <c r="H788" t="s">
        <v>1017</v>
      </c>
      <c r="I788">
        <v>16000</v>
      </c>
      <c r="K788" t="s">
        <v>17985</v>
      </c>
      <c r="L788" s="106">
        <v>30591</v>
      </c>
      <c r="M788">
        <v>12932228</v>
      </c>
      <c r="N788" t="s">
        <v>996</v>
      </c>
      <c r="O788" t="s">
        <v>12</v>
      </c>
      <c r="P788" t="s">
        <v>997</v>
      </c>
      <c r="R788" s="109" t="str">
        <f>IF(OR(P788="SB",Q788="SB"),"SB",0)</f>
        <v>SB</v>
      </c>
      <c r="T788" s="110" t="s">
        <v>998</v>
      </c>
      <c r="V788" s="113" t="str">
        <f>IF(AND(I788&gt;=10000,I788&lt;=19900),"Praha",(IF(AND(I788&gt;=25001,I788&lt;=29501),"Středočeský kraj",(IF(AND(I788&gt;=30100,I788&lt;=34972),"Středočeský kraj",(IF(AND(I788&gt;=35002,I788&lt;=36271),"Karlovarský kraj",(IF(AND(I788&gt;=37001,I788&lt;=39201),"Jihočeský kraj",(IF(AND(I788&gt;=39701,I788&lt;=39901),"Jihočeský kraj",(IF(AND(I788&gt;=39301,I788&lt;=39601),"Kraj Vysočina",(IF(AND(I788&gt;=58001,I788&lt;=59501),"Kraj Vysočina",(IF(AND(I788&gt;=67401,I788&lt;=67602),"Kraj Vysočina",(IF(AND(I788&gt;=40001,I788&lt;=44101),"Ústecký kraj",(IF(AND(I788&gt;=46001,I788&lt;=47201),"Liberecký kraj",(IF(AND(I788&gt;=51202,I788&lt;=51401),"Liberecký kraj",(IF(AND(I788&gt;=53002,I788&lt;=53976),"Pardubický kraj",(IF(AND(I788&gt;=56002,I788&lt;=57201),"Pardubický kraj",(IF(AND(I788&gt;=60200,I788&lt;=67201),"Jihomoravský kraj",(IF(AND(I788&gt;=67801,I788&lt;=68501),"Jihomoravský kraj",(IF(AND(I788&gt;=69002,I788&lt;=69801),"Jihomoravský kraj",(IF(AND(I788&gt;=68601,I788&lt;=68801),"Zlínský kraj",(IF(AND(I788&gt;=75501,I788&lt;=76901),"Zlínský kraj",(IF(AND(I788&gt;=70030,I788&lt;=74901),"Moravskoslezský kraj",(IF(AND(I788&gt;=75000,I788&lt;=75368),"Olomoucký kraj",(IF(AND(I788&gt;=77200,I788&lt;=79862),"Olomoucký kraj",(IF(AND(I788&gt;=50011,I788&lt;=50301),"Královéhradecký kraj",(IF(AND(I788&gt;=54301,I788&lt;=54303),"Královéhradecký kraj","0")))))))))))))))))))))))))))))))))))))))))))))))</f>
        <v>Praha</v>
      </c>
      <c r="AB788" t="s">
        <v>998</v>
      </c>
      <c r="AD788" t="s">
        <v>998</v>
      </c>
      <c r="AE788" t="s">
        <v>998</v>
      </c>
      <c r="AF788" t="s">
        <v>998</v>
      </c>
      <c r="AG788" s="107">
        <v>0</v>
      </c>
      <c r="AH788" s="107">
        <v>0</v>
      </c>
      <c r="AI788" s="107">
        <v>0</v>
      </c>
      <c r="AJ788" t="s">
        <v>1012</v>
      </c>
    </row>
    <row r="789" spans="1:37" x14ac:dyDescent="0.45">
      <c r="A789" t="s">
        <v>1209</v>
      </c>
      <c r="B789" t="s">
        <v>18652</v>
      </c>
      <c r="C789" t="s">
        <v>1002</v>
      </c>
      <c r="D789" t="s">
        <v>18653</v>
      </c>
      <c r="E789" t="s">
        <v>992</v>
      </c>
      <c r="F789" t="s">
        <v>5184</v>
      </c>
      <c r="G789">
        <v>1158</v>
      </c>
      <c r="H789" t="s">
        <v>1017</v>
      </c>
      <c r="I789">
        <v>16000</v>
      </c>
      <c r="K789" t="s">
        <v>18654</v>
      </c>
      <c r="L789" s="106">
        <v>18740</v>
      </c>
      <c r="M789">
        <v>12999724</v>
      </c>
      <c r="N789" t="s">
        <v>996</v>
      </c>
      <c r="O789" t="s">
        <v>12</v>
      </c>
      <c r="P789" t="s">
        <v>997</v>
      </c>
      <c r="R789" s="109" t="str">
        <f>IF(OR(P789="SB",Q789="SB"),"SB",0)</f>
        <v>SB</v>
      </c>
      <c r="T789" s="110" t="s">
        <v>998</v>
      </c>
      <c r="V789" s="113" t="str">
        <f>IF(AND(I789&gt;=10000,I789&lt;=19900),"Praha",(IF(AND(I789&gt;=25001,I789&lt;=29501),"Středočeský kraj",(IF(AND(I789&gt;=30100,I789&lt;=34972),"Středočeský kraj",(IF(AND(I789&gt;=35002,I789&lt;=36271),"Karlovarský kraj",(IF(AND(I789&gt;=37001,I789&lt;=39201),"Jihočeský kraj",(IF(AND(I789&gt;=39701,I789&lt;=39901),"Jihočeský kraj",(IF(AND(I789&gt;=39301,I789&lt;=39601),"Kraj Vysočina",(IF(AND(I789&gt;=58001,I789&lt;=59501),"Kraj Vysočina",(IF(AND(I789&gt;=67401,I789&lt;=67602),"Kraj Vysočina",(IF(AND(I789&gt;=40001,I789&lt;=44101),"Ústecký kraj",(IF(AND(I789&gt;=46001,I789&lt;=47201),"Liberecký kraj",(IF(AND(I789&gt;=51202,I789&lt;=51401),"Liberecký kraj",(IF(AND(I789&gt;=53002,I789&lt;=53976),"Pardubický kraj",(IF(AND(I789&gt;=56002,I789&lt;=57201),"Pardubický kraj",(IF(AND(I789&gt;=60200,I789&lt;=67201),"Jihomoravský kraj",(IF(AND(I789&gt;=67801,I789&lt;=68501),"Jihomoravský kraj",(IF(AND(I789&gt;=69002,I789&lt;=69801),"Jihomoravský kraj",(IF(AND(I789&gt;=68601,I789&lt;=68801),"Zlínský kraj",(IF(AND(I789&gt;=75501,I789&lt;=76901),"Zlínský kraj",(IF(AND(I789&gt;=70030,I789&lt;=74901),"Moravskoslezský kraj",(IF(AND(I789&gt;=75000,I789&lt;=75368),"Olomoucký kraj",(IF(AND(I789&gt;=77200,I789&lt;=79862),"Olomoucký kraj",(IF(AND(I789&gt;=50011,I789&lt;=50301),"Královéhradecký kraj",(IF(AND(I789&gt;=54301,I789&lt;=54303),"Královéhradecký kraj","0")))))))))))))))))))))))))))))))))))))))))))))))</f>
        <v>Praha</v>
      </c>
      <c r="AB789" t="s">
        <v>998</v>
      </c>
      <c r="AD789" t="s">
        <v>998</v>
      </c>
      <c r="AE789" t="s">
        <v>998</v>
      </c>
      <c r="AF789" t="s">
        <v>998</v>
      </c>
      <c r="AG789" s="107">
        <v>0</v>
      </c>
      <c r="AH789" s="107">
        <v>0</v>
      </c>
      <c r="AI789" s="107">
        <v>0</v>
      </c>
      <c r="AJ789" t="s">
        <v>1012</v>
      </c>
    </row>
    <row r="790" spans="1:37" x14ac:dyDescent="0.45">
      <c r="A790" t="s">
        <v>1037</v>
      </c>
      <c r="B790" t="s">
        <v>4937</v>
      </c>
      <c r="C790" t="s">
        <v>990</v>
      </c>
      <c r="D790" t="s">
        <v>4938</v>
      </c>
      <c r="E790" t="s">
        <v>992</v>
      </c>
      <c r="F790" t="s">
        <v>2765</v>
      </c>
      <c r="G790">
        <v>2370</v>
      </c>
      <c r="H790" t="s">
        <v>4038</v>
      </c>
      <c r="I790">
        <v>16000</v>
      </c>
      <c r="K790" t="s">
        <v>4939</v>
      </c>
      <c r="L790" s="106">
        <v>35919</v>
      </c>
      <c r="M790">
        <v>12927578</v>
      </c>
      <c r="N790" t="s">
        <v>996</v>
      </c>
      <c r="O790" t="s">
        <v>12</v>
      </c>
      <c r="P790" t="s">
        <v>997</v>
      </c>
      <c r="R790" s="109" t="str">
        <f>IF(OR(P790="SB",Q790="SB"),"SB",0)</f>
        <v>SB</v>
      </c>
      <c r="V790" s="113" t="str">
        <f>IF(AND(I790&gt;=10000,I790&lt;=19900),"Praha",(IF(AND(I790&gt;=25001,I790&lt;=29501),"Středočeský kraj",(IF(AND(I790&gt;=30100,I790&lt;=34972),"Středočeský kraj",(IF(AND(I790&gt;=35002,I790&lt;=36271),"Karlovarský kraj",(IF(AND(I790&gt;=37001,I790&lt;=39201),"Jihočeský kraj",(IF(AND(I790&gt;=39701,I790&lt;=39901),"Jihočeský kraj",(IF(AND(I790&gt;=39301,I790&lt;=39601),"Kraj Vysočina",(IF(AND(I790&gt;=58001,I790&lt;=59501),"Kraj Vysočina",(IF(AND(I790&gt;=67401,I790&lt;=67602),"Kraj Vysočina",(IF(AND(I790&gt;=40001,I790&lt;=44101),"Ústecký kraj",(IF(AND(I790&gt;=46001,I790&lt;=47201),"Liberecký kraj",(IF(AND(I790&gt;=51202,I790&lt;=51401),"Liberecký kraj",(IF(AND(I790&gt;=53002,I790&lt;=53976),"Pardubický kraj",(IF(AND(I790&gt;=56002,I790&lt;=57201),"Pardubický kraj",(IF(AND(I790&gt;=60200,I790&lt;=67201),"Jihomoravský kraj",(IF(AND(I790&gt;=67801,I790&lt;=68501),"Jihomoravský kraj",(IF(AND(I790&gt;=69002,I790&lt;=69801),"Jihomoravský kraj",(IF(AND(I790&gt;=68601,I790&lt;=68801),"Zlínský kraj",(IF(AND(I790&gt;=75501,I790&lt;=76901),"Zlínský kraj",(IF(AND(I790&gt;=70030,I790&lt;=74901),"Moravskoslezský kraj",(IF(AND(I790&gt;=75000,I790&lt;=75368),"Olomoucký kraj",(IF(AND(I790&gt;=77200,I790&lt;=79862),"Olomoucký kraj",(IF(AND(I790&gt;=50011,I790&lt;=50301),"Královéhradecký kraj",(IF(AND(I790&gt;=54301,I790&lt;=54303),"Královéhradecký kraj","0")))))))))))))))))))))))))))))))))))))))))))))))</f>
        <v>Praha</v>
      </c>
      <c r="AD790" t="s">
        <v>998</v>
      </c>
      <c r="AE790" t="s">
        <v>998</v>
      </c>
      <c r="AF790" t="s">
        <v>998</v>
      </c>
      <c r="AG790" s="107">
        <v>300</v>
      </c>
      <c r="AH790" s="107">
        <v>0</v>
      </c>
      <c r="AI790" s="107">
        <v>0</v>
      </c>
      <c r="AJ790" t="s">
        <v>999</v>
      </c>
      <c r="AK790" s="106">
        <v>44924</v>
      </c>
    </row>
    <row r="791" spans="1:37" x14ac:dyDescent="0.45">
      <c r="A791" t="s">
        <v>2428</v>
      </c>
      <c r="B791" t="s">
        <v>6478</v>
      </c>
      <c r="C791" t="s">
        <v>1002</v>
      </c>
      <c r="D791" t="s">
        <v>6481</v>
      </c>
      <c r="E791" t="s">
        <v>992</v>
      </c>
      <c r="F791" t="s">
        <v>2770</v>
      </c>
      <c r="G791">
        <v>174</v>
      </c>
      <c r="H791" t="s">
        <v>1017</v>
      </c>
      <c r="I791">
        <v>16000</v>
      </c>
      <c r="K791" t="s">
        <v>6480</v>
      </c>
      <c r="L791" s="106">
        <v>38044</v>
      </c>
      <c r="M791">
        <v>13408336</v>
      </c>
      <c r="N791" t="s">
        <v>996</v>
      </c>
      <c r="O791" t="s">
        <v>12</v>
      </c>
      <c r="P791" t="s">
        <v>997</v>
      </c>
      <c r="R791" s="109" t="str">
        <f>IF(OR(P791="SB",Q791="SB"),"SB",0)</f>
        <v>SB</v>
      </c>
      <c r="V791" s="113" t="str">
        <f>IF(AND(I791&gt;=10000,I791&lt;=19900),"Praha",(IF(AND(I791&gt;=25001,I791&lt;=29501),"Středočeský kraj",(IF(AND(I791&gt;=30100,I791&lt;=34972),"Středočeský kraj",(IF(AND(I791&gt;=35002,I791&lt;=36271),"Karlovarský kraj",(IF(AND(I791&gt;=37001,I791&lt;=39201),"Jihočeský kraj",(IF(AND(I791&gt;=39701,I791&lt;=39901),"Jihočeský kraj",(IF(AND(I791&gt;=39301,I791&lt;=39601),"Kraj Vysočina",(IF(AND(I791&gt;=58001,I791&lt;=59501),"Kraj Vysočina",(IF(AND(I791&gt;=67401,I791&lt;=67602),"Kraj Vysočina",(IF(AND(I791&gt;=40001,I791&lt;=44101),"Ústecký kraj",(IF(AND(I791&gt;=46001,I791&lt;=47201),"Liberecký kraj",(IF(AND(I791&gt;=51202,I791&lt;=51401),"Liberecký kraj",(IF(AND(I791&gt;=53002,I791&lt;=53976),"Pardubický kraj",(IF(AND(I791&gt;=56002,I791&lt;=57201),"Pardubický kraj",(IF(AND(I791&gt;=60200,I791&lt;=67201),"Jihomoravský kraj",(IF(AND(I791&gt;=67801,I791&lt;=68501),"Jihomoravský kraj",(IF(AND(I791&gt;=69002,I791&lt;=69801),"Jihomoravský kraj",(IF(AND(I791&gt;=68601,I791&lt;=68801),"Zlínský kraj",(IF(AND(I791&gt;=75501,I791&lt;=76901),"Zlínský kraj",(IF(AND(I791&gt;=70030,I791&lt;=74901),"Moravskoslezský kraj",(IF(AND(I791&gt;=75000,I791&lt;=75368),"Olomoucký kraj",(IF(AND(I791&gt;=77200,I791&lt;=79862),"Olomoucký kraj",(IF(AND(I791&gt;=50011,I791&lt;=50301),"Královéhradecký kraj",(IF(AND(I791&gt;=54301,I791&lt;=54303),"Královéhradecký kraj","0")))))))))))))))))))))))))))))))))))))))))))))))</f>
        <v>Praha</v>
      </c>
      <c r="AD791" t="s">
        <v>998</v>
      </c>
      <c r="AE791" t="s">
        <v>998</v>
      </c>
      <c r="AF791" t="s">
        <v>998</v>
      </c>
      <c r="AG791" s="107">
        <v>300</v>
      </c>
      <c r="AH791" s="107">
        <v>0</v>
      </c>
      <c r="AI791" s="107">
        <v>0</v>
      </c>
      <c r="AJ791" t="s">
        <v>999</v>
      </c>
      <c r="AK791" s="106">
        <v>44924</v>
      </c>
    </row>
    <row r="792" spans="1:37" x14ac:dyDescent="0.45">
      <c r="A792" t="s">
        <v>1187</v>
      </c>
      <c r="B792" t="s">
        <v>9764</v>
      </c>
      <c r="C792" t="s">
        <v>1002</v>
      </c>
      <c r="D792" t="s">
        <v>9765</v>
      </c>
      <c r="E792" t="s">
        <v>992</v>
      </c>
      <c r="F792" t="s">
        <v>3814</v>
      </c>
      <c r="G792">
        <v>4</v>
      </c>
      <c r="H792" t="s">
        <v>1017</v>
      </c>
      <c r="I792">
        <v>16000</v>
      </c>
      <c r="J792">
        <v>605984066</v>
      </c>
      <c r="K792" t="s">
        <v>9766</v>
      </c>
      <c r="L792" s="106">
        <v>35060</v>
      </c>
      <c r="M792">
        <v>12905754</v>
      </c>
      <c r="N792" t="s">
        <v>1698</v>
      </c>
      <c r="O792" t="s">
        <v>12</v>
      </c>
      <c r="P792" t="s">
        <v>997</v>
      </c>
      <c r="R792" s="109" t="str">
        <f>IF(OR(P792="SB",Q792="SB"),"SB",0)</f>
        <v>SB</v>
      </c>
      <c r="V792" s="113" t="str">
        <f>IF(AND(I792&gt;=10000,I792&lt;=19900),"Praha",(IF(AND(I792&gt;=25001,I792&lt;=29501),"Středočeský kraj",(IF(AND(I792&gt;=30100,I792&lt;=34972),"Středočeský kraj",(IF(AND(I792&gt;=35002,I792&lt;=36271),"Karlovarský kraj",(IF(AND(I792&gt;=37001,I792&lt;=39201),"Jihočeský kraj",(IF(AND(I792&gt;=39701,I792&lt;=39901),"Jihočeský kraj",(IF(AND(I792&gt;=39301,I792&lt;=39601),"Kraj Vysočina",(IF(AND(I792&gt;=58001,I792&lt;=59501),"Kraj Vysočina",(IF(AND(I792&gt;=67401,I792&lt;=67602),"Kraj Vysočina",(IF(AND(I792&gt;=40001,I792&lt;=44101),"Ústecký kraj",(IF(AND(I792&gt;=46001,I792&lt;=47201),"Liberecký kraj",(IF(AND(I792&gt;=51202,I792&lt;=51401),"Liberecký kraj",(IF(AND(I792&gt;=53002,I792&lt;=53976),"Pardubický kraj",(IF(AND(I792&gt;=56002,I792&lt;=57201),"Pardubický kraj",(IF(AND(I792&gt;=60200,I792&lt;=67201),"Jihomoravský kraj",(IF(AND(I792&gt;=67801,I792&lt;=68501),"Jihomoravský kraj",(IF(AND(I792&gt;=69002,I792&lt;=69801),"Jihomoravský kraj",(IF(AND(I792&gt;=68601,I792&lt;=68801),"Zlínský kraj",(IF(AND(I792&gt;=75501,I792&lt;=76901),"Zlínský kraj",(IF(AND(I792&gt;=70030,I792&lt;=74901),"Moravskoslezský kraj",(IF(AND(I792&gt;=75000,I792&lt;=75368),"Olomoucký kraj",(IF(AND(I792&gt;=77200,I792&lt;=79862),"Olomoucký kraj",(IF(AND(I792&gt;=50011,I792&lt;=50301),"Královéhradecký kraj",(IF(AND(I792&gt;=54301,I792&lt;=54303),"Královéhradecký kraj","0")))))))))))))))))))))))))))))))))))))))))))))))</f>
        <v>Praha</v>
      </c>
      <c r="AD792" t="s">
        <v>998</v>
      </c>
      <c r="AE792" t="s">
        <v>998</v>
      </c>
      <c r="AF792" t="s">
        <v>998</v>
      </c>
      <c r="AG792" s="107">
        <v>0</v>
      </c>
      <c r="AH792" s="107">
        <v>0</v>
      </c>
      <c r="AI792" s="107">
        <v>0</v>
      </c>
      <c r="AJ792" t="s">
        <v>1012</v>
      </c>
    </row>
    <row r="793" spans="1:37" x14ac:dyDescent="0.45">
      <c r="A793" t="s">
        <v>1270</v>
      </c>
      <c r="B793" t="s">
        <v>15742</v>
      </c>
      <c r="C793" t="s">
        <v>990</v>
      </c>
      <c r="D793" t="s">
        <v>15744</v>
      </c>
      <c r="E793" t="s">
        <v>992</v>
      </c>
      <c r="F793" t="s">
        <v>13008</v>
      </c>
      <c r="G793">
        <v>105</v>
      </c>
      <c r="H793" t="s">
        <v>1017</v>
      </c>
      <c r="I793">
        <v>16000</v>
      </c>
      <c r="K793" t="s">
        <v>15745</v>
      </c>
      <c r="L793" s="106">
        <v>39478</v>
      </c>
      <c r="M793">
        <v>12908986</v>
      </c>
      <c r="N793" t="s">
        <v>1155</v>
      </c>
      <c r="O793" t="s">
        <v>1023</v>
      </c>
      <c r="P793" t="s">
        <v>997</v>
      </c>
      <c r="R793" s="109" t="str">
        <f>IF(OR(P793="SB",Q793="SB"),"SB",0)</f>
        <v>SB</v>
      </c>
      <c r="V793" s="113" t="str">
        <f>IF(AND(I793&gt;=10000,I793&lt;=19900),"Praha",(IF(AND(I793&gt;=25001,I793&lt;=29501),"Středočeský kraj",(IF(AND(I793&gt;=30100,I793&lt;=34972),"Středočeský kraj",(IF(AND(I793&gt;=35002,I793&lt;=36271),"Karlovarský kraj",(IF(AND(I793&gt;=37001,I793&lt;=39201),"Jihočeský kraj",(IF(AND(I793&gt;=39701,I793&lt;=39901),"Jihočeský kraj",(IF(AND(I793&gt;=39301,I793&lt;=39601),"Kraj Vysočina",(IF(AND(I793&gt;=58001,I793&lt;=59501),"Kraj Vysočina",(IF(AND(I793&gt;=67401,I793&lt;=67602),"Kraj Vysočina",(IF(AND(I793&gt;=40001,I793&lt;=44101),"Ústecký kraj",(IF(AND(I793&gt;=46001,I793&lt;=47201),"Liberecký kraj",(IF(AND(I793&gt;=51202,I793&lt;=51401),"Liberecký kraj",(IF(AND(I793&gt;=53002,I793&lt;=53976),"Pardubický kraj",(IF(AND(I793&gt;=56002,I793&lt;=57201),"Pardubický kraj",(IF(AND(I793&gt;=60200,I793&lt;=67201),"Jihomoravský kraj",(IF(AND(I793&gt;=67801,I793&lt;=68501),"Jihomoravský kraj",(IF(AND(I793&gt;=69002,I793&lt;=69801),"Jihomoravský kraj",(IF(AND(I793&gt;=68601,I793&lt;=68801),"Zlínský kraj",(IF(AND(I793&gt;=75501,I793&lt;=76901),"Zlínský kraj",(IF(AND(I793&gt;=70030,I793&lt;=74901),"Moravskoslezský kraj",(IF(AND(I793&gt;=75000,I793&lt;=75368),"Olomoucký kraj",(IF(AND(I793&gt;=77200,I793&lt;=79862),"Olomoucký kraj",(IF(AND(I793&gt;=50011,I793&lt;=50301),"Královéhradecký kraj",(IF(AND(I793&gt;=54301,I793&lt;=54303),"Královéhradecký kraj","0")))))))))))))))))))))))))))))))))))))))))))))))</f>
        <v>Praha</v>
      </c>
      <c r="AD793" t="s">
        <v>998</v>
      </c>
      <c r="AE793" t="s">
        <v>998</v>
      </c>
      <c r="AF793" t="s">
        <v>998</v>
      </c>
      <c r="AG793" s="107">
        <v>300</v>
      </c>
      <c r="AH793" s="107">
        <v>0</v>
      </c>
      <c r="AI793" s="107">
        <v>0</v>
      </c>
      <c r="AJ793" t="s">
        <v>999</v>
      </c>
      <c r="AK793" s="106">
        <v>44924</v>
      </c>
    </row>
    <row r="794" spans="1:37" x14ac:dyDescent="0.45">
      <c r="A794" t="s">
        <v>1087</v>
      </c>
      <c r="B794" t="s">
        <v>15742</v>
      </c>
      <c r="C794" t="s">
        <v>990</v>
      </c>
      <c r="D794" t="s">
        <v>15746</v>
      </c>
      <c r="E794" t="s">
        <v>992</v>
      </c>
      <c r="F794" t="s">
        <v>13008</v>
      </c>
      <c r="G794">
        <v>105</v>
      </c>
      <c r="H794" t="s">
        <v>1017</v>
      </c>
      <c r="I794">
        <v>16000</v>
      </c>
      <c r="K794" t="s">
        <v>15745</v>
      </c>
      <c r="L794" s="106">
        <v>36621</v>
      </c>
      <c r="M794">
        <v>12908885</v>
      </c>
      <c r="N794" t="s">
        <v>1155</v>
      </c>
      <c r="O794" t="s">
        <v>1023</v>
      </c>
      <c r="P794" t="s">
        <v>997</v>
      </c>
      <c r="R794" s="109" t="str">
        <f>IF(OR(P794="SB",Q794="SB"),"SB",0)</f>
        <v>SB</v>
      </c>
      <c r="V794" s="113" t="str">
        <f>IF(AND(I794&gt;=10000,I794&lt;=19900),"Praha",(IF(AND(I794&gt;=25001,I794&lt;=29501),"Středočeský kraj",(IF(AND(I794&gt;=30100,I794&lt;=34972),"Středočeský kraj",(IF(AND(I794&gt;=35002,I794&lt;=36271),"Karlovarský kraj",(IF(AND(I794&gt;=37001,I794&lt;=39201),"Jihočeský kraj",(IF(AND(I794&gt;=39701,I794&lt;=39901),"Jihočeský kraj",(IF(AND(I794&gt;=39301,I794&lt;=39601),"Kraj Vysočina",(IF(AND(I794&gt;=58001,I794&lt;=59501),"Kraj Vysočina",(IF(AND(I794&gt;=67401,I794&lt;=67602),"Kraj Vysočina",(IF(AND(I794&gt;=40001,I794&lt;=44101),"Ústecký kraj",(IF(AND(I794&gt;=46001,I794&lt;=47201),"Liberecký kraj",(IF(AND(I794&gt;=51202,I794&lt;=51401),"Liberecký kraj",(IF(AND(I794&gt;=53002,I794&lt;=53976),"Pardubický kraj",(IF(AND(I794&gt;=56002,I794&lt;=57201),"Pardubický kraj",(IF(AND(I794&gt;=60200,I794&lt;=67201),"Jihomoravský kraj",(IF(AND(I794&gt;=67801,I794&lt;=68501),"Jihomoravský kraj",(IF(AND(I794&gt;=69002,I794&lt;=69801),"Jihomoravský kraj",(IF(AND(I794&gt;=68601,I794&lt;=68801),"Zlínský kraj",(IF(AND(I794&gt;=75501,I794&lt;=76901),"Zlínský kraj",(IF(AND(I794&gt;=70030,I794&lt;=74901),"Moravskoslezský kraj",(IF(AND(I794&gt;=75000,I794&lt;=75368),"Olomoucký kraj",(IF(AND(I794&gt;=77200,I794&lt;=79862),"Olomoucký kraj",(IF(AND(I794&gt;=50011,I794&lt;=50301),"Královéhradecký kraj",(IF(AND(I794&gt;=54301,I794&lt;=54303),"Královéhradecký kraj","0")))))))))))))))))))))))))))))))))))))))))))))))</f>
        <v>Praha</v>
      </c>
      <c r="AD794" t="s">
        <v>998</v>
      </c>
      <c r="AE794" t="s">
        <v>998</v>
      </c>
      <c r="AF794" t="s">
        <v>998</v>
      </c>
      <c r="AG794" s="107">
        <v>300</v>
      </c>
      <c r="AH794" s="107">
        <v>0</v>
      </c>
      <c r="AI794" s="107">
        <v>0</v>
      </c>
      <c r="AJ794" t="s">
        <v>999</v>
      </c>
      <c r="AK794" s="106">
        <v>44924</v>
      </c>
    </row>
    <row r="795" spans="1:37" x14ac:dyDescent="0.45">
      <c r="A795" t="s">
        <v>1284</v>
      </c>
      <c r="B795" t="s">
        <v>3268</v>
      </c>
      <c r="C795" t="s">
        <v>1002</v>
      </c>
      <c r="D795" t="s">
        <v>17782</v>
      </c>
      <c r="E795" t="s">
        <v>992</v>
      </c>
      <c r="F795" t="s">
        <v>6484</v>
      </c>
      <c r="G795">
        <v>8</v>
      </c>
      <c r="H795" t="s">
        <v>12</v>
      </c>
      <c r="I795">
        <v>16000</v>
      </c>
      <c r="K795" t="s">
        <v>17783</v>
      </c>
      <c r="L795" s="106">
        <v>41483</v>
      </c>
      <c r="M795">
        <v>14857272</v>
      </c>
      <c r="N795" t="s">
        <v>1757</v>
      </c>
      <c r="O795" t="s">
        <v>1010</v>
      </c>
      <c r="P795" t="s">
        <v>997</v>
      </c>
      <c r="Q795" t="s">
        <v>1016</v>
      </c>
      <c r="R795" s="109" t="str">
        <f>IF(OR(P795="SB",Q795="SB"),"SB",0)</f>
        <v>SB</v>
      </c>
      <c r="V795" s="113" t="str">
        <f>IF(AND(I795&gt;=10000,I795&lt;=19900),"Praha",(IF(AND(I795&gt;=25001,I795&lt;=29501),"Středočeský kraj",(IF(AND(I795&gt;=30100,I795&lt;=34972),"Středočeský kraj",(IF(AND(I795&gt;=35002,I795&lt;=36271),"Karlovarský kraj",(IF(AND(I795&gt;=37001,I795&lt;=39201),"Jihočeský kraj",(IF(AND(I795&gt;=39701,I795&lt;=39901),"Jihočeský kraj",(IF(AND(I795&gt;=39301,I795&lt;=39601),"Kraj Vysočina",(IF(AND(I795&gt;=58001,I795&lt;=59501),"Kraj Vysočina",(IF(AND(I795&gt;=67401,I795&lt;=67602),"Kraj Vysočina",(IF(AND(I795&gt;=40001,I795&lt;=44101),"Ústecký kraj",(IF(AND(I795&gt;=46001,I795&lt;=47201),"Liberecký kraj",(IF(AND(I795&gt;=51202,I795&lt;=51401),"Liberecký kraj",(IF(AND(I795&gt;=53002,I795&lt;=53976),"Pardubický kraj",(IF(AND(I795&gt;=56002,I795&lt;=57201),"Pardubický kraj",(IF(AND(I795&gt;=60200,I795&lt;=67201),"Jihomoravský kraj",(IF(AND(I795&gt;=67801,I795&lt;=68501),"Jihomoravský kraj",(IF(AND(I795&gt;=69002,I795&lt;=69801),"Jihomoravský kraj",(IF(AND(I795&gt;=68601,I795&lt;=68801),"Zlínský kraj",(IF(AND(I795&gt;=75501,I795&lt;=76901),"Zlínský kraj",(IF(AND(I795&gt;=70030,I795&lt;=74901),"Moravskoslezský kraj",(IF(AND(I795&gt;=75000,I795&lt;=75368),"Olomoucký kraj",(IF(AND(I795&gt;=77200,I795&lt;=79862),"Olomoucký kraj",(IF(AND(I795&gt;=50011,I795&lt;=50301),"Královéhradecký kraj",(IF(AND(I795&gt;=54301,I795&lt;=54303),"Královéhradecký kraj","0")))))))))))))))))))))))))))))))))))))))))))))))</f>
        <v>Praha</v>
      </c>
      <c r="AD795" t="s">
        <v>998</v>
      </c>
      <c r="AE795" t="s">
        <v>998</v>
      </c>
      <c r="AF795" t="s">
        <v>998</v>
      </c>
      <c r="AG795" s="107">
        <v>0</v>
      </c>
      <c r="AH795" s="107">
        <v>0</v>
      </c>
      <c r="AI795" s="107">
        <v>0</v>
      </c>
      <c r="AJ795" t="s">
        <v>1012</v>
      </c>
    </row>
    <row r="796" spans="1:37" x14ac:dyDescent="0.45">
      <c r="A796" t="s">
        <v>1026</v>
      </c>
      <c r="B796" t="s">
        <v>17900</v>
      </c>
      <c r="C796" t="s">
        <v>990</v>
      </c>
      <c r="D796" t="s">
        <v>17901</v>
      </c>
      <c r="E796" t="s">
        <v>992</v>
      </c>
      <c r="F796" t="s">
        <v>11977</v>
      </c>
      <c r="G796">
        <v>870</v>
      </c>
      <c r="H796" t="s">
        <v>1017</v>
      </c>
      <c r="I796">
        <v>16000</v>
      </c>
      <c r="K796" t="s">
        <v>17902</v>
      </c>
      <c r="L796" s="106">
        <v>32328</v>
      </c>
      <c r="M796">
        <v>11498244</v>
      </c>
      <c r="N796" t="s">
        <v>2373</v>
      </c>
      <c r="O796" t="s">
        <v>1023</v>
      </c>
      <c r="P796" t="s">
        <v>997</v>
      </c>
      <c r="R796" s="109" t="str">
        <f>IF(OR(P796="SB",Q796="SB"),"SB",0)</f>
        <v>SB</v>
      </c>
      <c r="V796" s="113" t="str">
        <f>IF(AND(I796&gt;=10000,I796&lt;=19900),"Praha",(IF(AND(I796&gt;=25001,I796&lt;=29501),"Středočeský kraj",(IF(AND(I796&gt;=30100,I796&lt;=34972),"Středočeský kraj",(IF(AND(I796&gt;=35002,I796&lt;=36271),"Karlovarský kraj",(IF(AND(I796&gt;=37001,I796&lt;=39201),"Jihočeský kraj",(IF(AND(I796&gt;=39701,I796&lt;=39901),"Jihočeský kraj",(IF(AND(I796&gt;=39301,I796&lt;=39601),"Kraj Vysočina",(IF(AND(I796&gt;=58001,I796&lt;=59501),"Kraj Vysočina",(IF(AND(I796&gt;=67401,I796&lt;=67602),"Kraj Vysočina",(IF(AND(I796&gt;=40001,I796&lt;=44101),"Ústecký kraj",(IF(AND(I796&gt;=46001,I796&lt;=47201),"Liberecký kraj",(IF(AND(I796&gt;=51202,I796&lt;=51401),"Liberecký kraj",(IF(AND(I796&gt;=53002,I796&lt;=53976),"Pardubický kraj",(IF(AND(I796&gt;=56002,I796&lt;=57201),"Pardubický kraj",(IF(AND(I796&gt;=60200,I796&lt;=67201),"Jihomoravský kraj",(IF(AND(I796&gt;=67801,I796&lt;=68501),"Jihomoravský kraj",(IF(AND(I796&gt;=69002,I796&lt;=69801),"Jihomoravský kraj",(IF(AND(I796&gt;=68601,I796&lt;=68801),"Zlínský kraj",(IF(AND(I796&gt;=75501,I796&lt;=76901),"Zlínský kraj",(IF(AND(I796&gt;=70030,I796&lt;=74901),"Moravskoslezský kraj",(IF(AND(I796&gt;=75000,I796&lt;=75368),"Olomoucký kraj",(IF(AND(I796&gt;=77200,I796&lt;=79862),"Olomoucký kraj",(IF(AND(I796&gt;=50011,I796&lt;=50301),"Královéhradecký kraj",(IF(AND(I796&gt;=54301,I796&lt;=54303),"Královéhradecký kraj","0")))))))))))))))))))))))))))))))))))))))))))))))</f>
        <v>Praha</v>
      </c>
      <c r="AD796" t="s">
        <v>1024</v>
      </c>
      <c r="AE796" t="s">
        <v>1272</v>
      </c>
      <c r="AF796" t="s">
        <v>998</v>
      </c>
      <c r="AG796" s="107">
        <v>300</v>
      </c>
      <c r="AH796" s="107">
        <v>0</v>
      </c>
      <c r="AI796" s="107">
        <v>0</v>
      </c>
      <c r="AJ796" t="s">
        <v>999</v>
      </c>
      <c r="AK796" s="106">
        <v>44813</v>
      </c>
    </row>
    <row r="797" spans="1:37" x14ac:dyDescent="0.45">
      <c r="A797" t="s">
        <v>1169</v>
      </c>
      <c r="B797" t="s">
        <v>15106</v>
      </c>
      <c r="C797" t="s">
        <v>990</v>
      </c>
      <c r="D797" t="s">
        <v>15116</v>
      </c>
      <c r="E797" t="s">
        <v>992</v>
      </c>
      <c r="F797" t="s">
        <v>2770</v>
      </c>
      <c r="G797">
        <v>5478</v>
      </c>
      <c r="H797" t="s">
        <v>12</v>
      </c>
      <c r="I797">
        <v>16001</v>
      </c>
      <c r="K797" t="s">
        <v>15108</v>
      </c>
      <c r="L797" s="106">
        <v>22787</v>
      </c>
      <c r="M797">
        <v>10412652</v>
      </c>
      <c r="N797" t="s">
        <v>1431</v>
      </c>
      <c r="O797" t="s">
        <v>1282</v>
      </c>
      <c r="P797" t="s">
        <v>997</v>
      </c>
      <c r="R797" s="109" t="str">
        <f>IF(OR(P797="SB",Q797="SB"),"SB",0)</f>
        <v>SB</v>
      </c>
      <c r="T797" s="110">
        <v>10168</v>
      </c>
      <c r="U797" t="s">
        <v>19633</v>
      </c>
      <c r="V797" s="113" t="str">
        <f>IF(AND(I797&gt;=10000,I797&lt;=19900),"Praha",(IF(AND(I797&gt;=25001,I797&lt;=29501),"Středočeský kraj",(IF(AND(I797&gt;=30100,I797&lt;=34972),"Středočeský kraj",(IF(AND(I797&gt;=35002,I797&lt;=36271),"Karlovarský kraj",(IF(AND(I797&gt;=37001,I797&lt;=39201),"Jihočeský kraj",(IF(AND(I797&gt;=39701,I797&lt;=39901),"Jihočeský kraj",(IF(AND(I797&gt;=39301,I797&lt;=39601),"Kraj Vysočina",(IF(AND(I797&gt;=58001,I797&lt;=59501),"Kraj Vysočina",(IF(AND(I797&gt;=67401,I797&lt;=67602),"Kraj Vysočina",(IF(AND(I797&gt;=40001,I797&lt;=44101),"Ústecký kraj",(IF(AND(I797&gt;=46001,I797&lt;=47201),"Liberecký kraj",(IF(AND(I797&gt;=51202,I797&lt;=51401),"Liberecký kraj",(IF(AND(I797&gt;=53002,I797&lt;=53976),"Pardubický kraj",(IF(AND(I797&gt;=56002,I797&lt;=57201),"Pardubický kraj",(IF(AND(I797&gt;=60200,I797&lt;=67201),"Jihomoravský kraj",(IF(AND(I797&gt;=67801,I797&lt;=68501),"Jihomoravský kraj",(IF(AND(I797&gt;=69002,I797&lt;=69801),"Jihomoravský kraj",(IF(AND(I797&gt;=68601,I797&lt;=68801),"Zlínský kraj",(IF(AND(I797&gt;=75501,I797&lt;=76901),"Zlínský kraj",(IF(AND(I797&gt;=70030,I797&lt;=74901),"Moravskoslezský kraj",(IF(AND(I797&gt;=75000,I797&lt;=75368),"Olomoucký kraj",(IF(AND(I797&gt;=77200,I797&lt;=79862),"Olomoucký kraj",(IF(AND(I797&gt;=50011,I797&lt;=50301),"Královéhradecký kraj",(IF(AND(I797&gt;=54301,I797&lt;=54303),"Královéhradecký kraj","0")))))))))))))))))))))))))))))))))))))))))))))))</f>
        <v>Praha</v>
      </c>
      <c r="AD797" t="s">
        <v>998</v>
      </c>
      <c r="AE797" t="s">
        <v>998</v>
      </c>
      <c r="AF797" t="s">
        <v>998</v>
      </c>
      <c r="AG797" s="107">
        <v>300</v>
      </c>
      <c r="AH797" s="107">
        <v>0</v>
      </c>
      <c r="AI797" s="107">
        <v>0</v>
      </c>
      <c r="AJ797" t="s">
        <v>999</v>
      </c>
      <c r="AK797" s="106">
        <v>44920</v>
      </c>
    </row>
    <row r="798" spans="1:37" x14ac:dyDescent="0.45">
      <c r="A798" t="s">
        <v>1186</v>
      </c>
      <c r="B798" t="s">
        <v>10584</v>
      </c>
      <c r="C798" t="s">
        <v>990</v>
      </c>
      <c r="D798" t="s">
        <v>10587</v>
      </c>
      <c r="E798" t="s">
        <v>992</v>
      </c>
      <c r="F798" t="s">
        <v>1786</v>
      </c>
      <c r="G798">
        <v>40</v>
      </c>
      <c r="H798" t="s">
        <v>10588</v>
      </c>
      <c r="I798">
        <v>16001</v>
      </c>
      <c r="J798">
        <v>723794349</v>
      </c>
      <c r="K798" t="s">
        <v>10586</v>
      </c>
      <c r="L798" s="106">
        <v>32002</v>
      </c>
      <c r="M798">
        <v>10592104</v>
      </c>
      <c r="N798" t="s">
        <v>996</v>
      </c>
      <c r="O798" t="s">
        <v>12</v>
      </c>
      <c r="P798" t="s">
        <v>997</v>
      </c>
      <c r="R798" s="109" t="str">
        <f>IF(OR(P798="SB",Q798="SB"),"SB",0)</f>
        <v>SB</v>
      </c>
      <c r="T798" s="110">
        <v>10616</v>
      </c>
      <c r="U798" t="s">
        <v>19633</v>
      </c>
      <c r="V798" s="113" t="str">
        <f>IF(AND(I798&gt;=10000,I798&lt;=19900),"Praha",(IF(AND(I798&gt;=25001,I798&lt;=29501),"Středočeský kraj",(IF(AND(I798&gt;=30100,I798&lt;=34972),"Středočeský kraj",(IF(AND(I798&gt;=35002,I798&lt;=36271),"Karlovarský kraj",(IF(AND(I798&gt;=37001,I798&lt;=39201),"Jihočeský kraj",(IF(AND(I798&gt;=39701,I798&lt;=39901),"Jihočeský kraj",(IF(AND(I798&gt;=39301,I798&lt;=39601),"Kraj Vysočina",(IF(AND(I798&gt;=58001,I798&lt;=59501),"Kraj Vysočina",(IF(AND(I798&gt;=67401,I798&lt;=67602),"Kraj Vysočina",(IF(AND(I798&gt;=40001,I798&lt;=44101),"Ústecký kraj",(IF(AND(I798&gt;=46001,I798&lt;=47201),"Liberecký kraj",(IF(AND(I798&gt;=51202,I798&lt;=51401),"Liberecký kraj",(IF(AND(I798&gt;=53002,I798&lt;=53976),"Pardubický kraj",(IF(AND(I798&gt;=56002,I798&lt;=57201),"Pardubický kraj",(IF(AND(I798&gt;=60200,I798&lt;=67201),"Jihomoravský kraj",(IF(AND(I798&gt;=67801,I798&lt;=68501),"Jihomoravský kraj",(IF(AND(I798&gt;=69002,I798&lt;=69801),"Jihomoravský kraj",(IF(AND(I798&gt;=68601,I798&lt;=68801),"Zlínský kraj",(IF(AND(I798&gt;=75501,I798&lt;=76901),"Zlínský kraj",(IF(AND(I798&gt;=70030,I798&lt;=74901),"Moravskoslezský kraj",(IF(AND(I798&gt;=75000,I798&lt;=75368),"Olomoucký kraj",(IF(AND(I798&gt;=77200,I798&lt;=79862),"Olomoucký kraj",(IF(AND(I798&gt;=50011,I798&lt;=50301),"Královéhradecký kraj",(IF(AND(I798&gt;=54301,I798&lt;=54303),"Královéhradecký kraj","0")))))))))))))))))))))))))))))))))))))))))))))))</f>
        <v>Praha</v>
      </c>
      <c r="AD798" t="s">
        <v>998</v>
      </c>
      <c r="AE798" t="s">
        <v>998</v>
      </c>
      <c r="AF798" t="s">
        <v>998</v>
      </c>
      <c r="AG798" s="107">
        <v>0</v>
      </c>
      <c r="AH798" s="107">
        <v>0</v>
      </c>
      <c r="AI798" s="107">
        <v>0</v>
      </c>
      <c r="AJ798" t="s">
        <v>1012</v>
      </c>
    </row>
    <row r="799" spans="1:37" x14ac:dyDescent="0.45">
      <c r="A799" t="s">
        <v>5215</v>
      </c>
      <c r="B799" t="s">
        <v>11978</v>
      </c>
      <c r="C799" t="s">
        <v>990</v>
      </c>
      <c r="D799" t="s">
        <v>11979</v>
      </c>
      <c r="E799" t="s">
        <v>992</v>
      </c>
      <c r="F799" t="s">
        <v>11980</v>
      </c>
      <c r="G799">
        <v>5</v>
      </c>
      <c r="H799" t="s">
        <v>1017</v>
      </c>
      <c r="I799">
        <v>16001</v>
      </c>
      <c r="J799">
        <v>776343067</v>
      </c>
      <c r="K799" t="s">
        <v>11981</v>
      </c>
      <c r="L799" s="106">
        <v>30235</v>
      </c>
      <c r="M799">
        <v>10612312</v>
      </c>
      <c r="N799" t="s">
        <v>996</v>
      </c>
      <c r="O799" t="s">
        <v>12</v>
      </c>
      <c r="P799" t="s">
        <v>997</v>
      </c>
      <c r="R799" s="109" t="str">
        <f>IF(OR(P799="SB",Q799="SB"),"SB",0)</f>
        <v>SB</v>
      </c>
      <c r="T799" s="110">
        <v>10779</v>
      </c>
      <c r="U799" t="s">
        <v>19633</v>
      </c>
      <c r="V799" s="113" t="str">
        <f>IF(AND(I799&gt;=10000,I799&lt;=19900),"Praha",(IF(AND(I799&gt;=25001,I799&lt;=29501),"Středočeský kraj",(IF(AND(I799&gt;=30100,I799&lt;=34972),"Středočeský kraj",(IF(AND(I799&gt;=35002,I799&lt;=36271),"Karlovarský kraj",(IF(AND(I799&gt;=37001,I799&lt;=39201),"Jihočeský kraj",(IF(AND(I799&gt;=39701,I799&lt;=39901),"Jihočeský kraj",(IF(AND(I799&gt;=39301,I799&lt;=39601),"Kraj Vysočina",(IF(AND(I799&gt;=58001,I799&lt;=59501),"Kraj Vysočina",(IF(AND(I799&gt;=67401,I799&lt;=67602),"Kraj Vysočina",(IF(AND(I799&gt;=40001,I799&lt;=44101),"Ústecký kraj",(IF(AND(I799&gt;=46001,I799&lt;=47201),"Liberecký kraj",(IF(AND(I799&gt;=51202,I799&lt;=51401),"Liberecký kraj",(IF(AND(I799&gt;=53002,I799&lt;=53976),"Pardubický kraj",(IF(AND(I799&gt;=56002,I799&lt;=57201),"Pardubický kraj",(IF(AND(I799&gt;=60200,I799&lt;=67201),"Jihomoravský kraj",(IF(AND(I799&gt;=67801,I799&lt;=68501),"Jihomoravský kraj",(IF(AND(I799&gt;=69002,I799&lt;=69801),"Jihomoravský kraj",(IF(AND(I799&gt;=68601,I799&lt;=68801),"Zlínský kraj",(IF(AND(I799&gt;=75501,I799&lt;=76901),"Zlínský kraj",(IF(AND(I799&gt;=70030,I799&lt;=74901),"Moravskoslezský kraj",(IF(AND(I799&gt;=75000,I799&lt;=75368),"Olomoucký kraj",(IF(AND(I799&gt;=77200,I799&lt;=79862),"Olomoucký kraj",(IF(AND(I799&gt;=50011,I799&lt;=50301),"Královéhradecký kraj",(IF(AND(I799&gt;=54301,I799&lt;=54303),"Královéhradecký kraj","0")))))))))))))))))))))))))))))))))))))))))))))))</f>
        <v>Praha</v>
      </c>
      <c r="AD799" t="s">
        <v>998</v>
      </c>
      <c r="AE799" t="s">
        <v>998</v>
      </c>
      <c r="AF799" t="s">
        <v>998</v>
      </c>
      <c r="AG799" s="107">
        <v>0</v>
      </c>
      <c r="AH799" s="107">
        <v>0</v>
      </c>
      <c r="AI799" s="107">
        <v>0</v>
      </c>
      <c r="AJ799" t="s">
        <v>1012</v>
      </c>
    </row>
    <row r="800" spans="1:37" x14ac:dyDescent="0.45">
      <c r="A800" t="s">
        <v>1037</v>
      </c>
      <c r="B800" t="s">
        <v>6357</v>
      </c>
      <c r="C800" t="s">
        <v>990</v>
      </c>
      <c r="D800" t="s">
        <v>6358</v>
      </c>
      <c r="E800" t="s">
        <v>992</v>
      </c>
      <c r="F800" t="s">
        <v>2770</v>
      </c>
      <c r="G800">
        <v>3554</v>
      </c>
      <c r="H800" t="s">
        <v>12</v>
      </c>
      <c r="I800">
        <v>16001</v>
      </c>
      <c r="K800" t="s">
        <v>6359</v>
      </c>
      <c r="L800" s="106">
        <v>29991</v>
      </c>
      <c r="M800">
        <v>10694861</v>
      </c>
      <c r="N800" t="s">
        <v>1431</v>
      </c>
      <c r="O800" t="s">
        <v>1282</v>
      </c>
      <c r="P800" t="s">
        <v>997</v>
      </c>
      <c r="R800" s="109" t="str">
        <f>IF(OR(P800="SB",Q800="SB"),"SB",0)</f>
        <v>SB</v>
      </c>
      <c r="T800" s="110">
        <v>10934</v>
      </c>
      <c r="U800" t="s">
        <v>19633</v>
      </c>
      <c r="V800" s="113" t="str">
        <f>IF(AND(I800&gt;=10000,I800&lt;=19900),"Praha",(IF(AND(I800&gt;=25001,I800&lt;=29501),"Středočeský kraj",(IF(AND(I800&gt;=30100,I800&lt;=34972),"Středočeský kraj",(IF(AND(I800&gt;=35002,I800&lt;=36271),"Karlovarský kraj",(IF(AND(I800&gt;=37001,I800&lt;=39201),"Jihočeský kraj",(IF(AND(I800&gt;=39701,I800&lt;=39901),"Jihočeský kraj",(IF(AND(I800&gt;=39301,I800&lt;=39601),"Kraj Vysočina",(IF(AND(I800&gt;=58001,I800&lt;=59501),"Kraj Vysočina",(IF(AND(I800&gt;=67401,I800&lt;=67602),"Kraj Vysočina",(IF(AND(I800&gt;=40001,I800&lt;=44101),"Ústecký kraj",(IF(AND(I800&gt;=46001,I800&lt;=47201),"Liberecký kraj",(IF(AND(I800&gt;=51202,I800&lt;=51401),"Liberecký kraj",(IF(AND(I800&gt;=53002,I800&lt;=53976),"Pardubický kraj",(IF(AND(I800&gt;=56002,I800&lt;=57201),"Pardubický kraj",(IF(AND(I800&gt;=60200,I800&lt;=67201),"Jihomoravský kraj",(IF(AND(I800&gt;=67801,I800&lt;=68501),"Jihomoravský kraj",(IF(AND(I800&gt;=69002,I800&lt;=69801),"Jihomoravský kraj",(IF(AND(I800&gt;=68601,I800&lt;=68801),"Zlínský kraj",(IF(AND(I800&gt;=75501,I800&lt;=76901),"Zlínský kraj",(IF(AND(I800&gt;=70030,I800&lt;=74901),"Moravskoslezský kraj",(IF(AND(I800&gt;=75000,I800&lt;=75368),"Olomoucký kraj",(IF(AND(I800&gt;=77200,I800&lt;=79862),"Olomoucký kraj",(IF(AND(I800&gt;=50011,I800&lt;=50301),"Královéhradecký kraj",(IF(AND(I800&gt;=54301,I800&lt;=54303),"Královéhradecký kraj","0")))))))))))))))))))))))))))))))))))))))))))))))</f>
        <v>Praha</v>
      </c>
      <c r="AD800" t="s">
        <v>998</v>
      </c>
      <c r="AE800" t="s">
        <v>998</v>
      </c>
      <c r="AF800" t="s">
        <v>998</v>
      </c>
      <c r="AG800" s="107">
        <v>300</v>
      </c>
      <c r="AH800" s="107">
        <v>0</v>
      </c>
      <c r="AI800" s="107">
        <v>0</v>
      </c>
      <c r="AJ800" t="s">
        <v>999</v>
      </c>
      <c r="AK800" s="106">
        <v>44920</v>
      </c>
    </row>
    <row r="801" spans="1:37" x14ac:dyDescent="0.45">
      <c r="A801" t="s">
        <v>1169</v>
      </c>
      <c r="B801" t="s">
        <v>10103</v>
      </c>
      <c r="C801" t="s">
        <v>990</v>
      </c>
      <c r="D801" t="s">
        <v>10104</v>
      </c>
      <c r="E801" t="s">
        <v>992</v>
      </c>
      <c r="F801" t="s">
        <v>10105</v>
      </c>
      <c r="G801">
        <v>7</v>
      </c>
      <c r="H801" t="s">
        <v>1017</v>
      </c>
      <c r="I801">
        <v>16001</v>
      </c>
      <c r="K801" t="s">
        <v>10106</v>
      </c>
      <c r="L801" s="106">
        <v>29856</v>
      </c>
      <c r="M801">
        <v>10734570</v>
      </c>
      <c r="N801" t="s">
        <v>996</v>
      </c>
      <c r="O801" t="s">
        <v>12</v>
      </c>
      <c r="P801" t="s">
        <v>997</v>
      </c>
      <c r="R801" s="109" t="str">
        <f>IF(OR(P801="SB",Q801="SB"),"SB",0)</f>
        <v>SB</v>
      </c>
      <c r="T801" s="110">
        <v>11046</v>
      </c>
      <c r="U801" t="s">
        <v>19633</v>
      </c>
      <c r="V801" s="113" t="str">
        <f>IF(AND(I801&gt;=10000,I801&lt;=19900),"Praha",(IF(AND(I801&gt;=25001,I801&lt;=29501),"Středočeský kraj",(IF(AND(I801&gt;=30100,I801&lt;=34972),"Středočeský kraj",(IF(AND(I801&gt;=35002,I801&lt;=36271),"Karlovarský kraj",(IF(AND(I801&gt;=37001,I801&lt;=39201),"Jihočeský kraj",(IF(AND(I801&gt;=39701,I801&lt;=39901),"Jihočeský kraj",(IF(AND(I801&gt;=39301,I801&lt;=39601),"Kraj Vysočina",(IF(AND(I801&gt;=58001,I801&lt;=59501),"Kraj Vysočina",(IF(AND(I801&gt;=67401,I801&lt;=67602),"Kraj Vysočina",(IF(AND(I801&gt;=40001,I801&lt;=44101),"Ústecký kraj",(IF(AND(I801&gt;=46001,I801&lt;=47201),"Liberecký kraj",(IF(AND(I801&gt;=51202,I801&lt;=51401),"Liberecký kraj",(IF(AND(I801&gt;=53002,I801&lt;=53976),"Pardubický kraj",(IF(AND(I801&gt;=56002,I801&lt;=57201),"Pardubický kraj",(IF(AND(I801&gt;=60200,I801&lt;=67201),"Jihomoravský kraj",(IF(AND(I801&gt;=67801,I801&lt;=68501),"Jihomoravský kraj",(IF(AND(I801&gt;=69002,I801&lt;=69801),"Jihomoravský kraj",(IF(AND(I801&gt;=68601,I801&lt;=68801),"Zlínský kraj",(IF(AND(I801&gt;=75501,I801&lt;=76901),"Zlínský kraj",(IF(AND(I801&gt;=70030,I801&lt;=74901),"Moravskoslezský kraj",(IF(AND(I801&gt;=75000,I801&lt;=75368),"Olomoucký kraj",(IF(AND(I801&gt;=77200,I801&lt;=79862),"Olomoucký kraj",(IF(AND(I801&gt;=50011,I801&lt;=50301),"Královéhradecký kraj",(IF(AND(I801&gt;=54301,I801&lt;=54303),"Královéhradecký kraj","0")))))))))))))))))))))))))))))))))))))))))))))))</f>
        <v>Praha</v>
      </c>
      <c r="AD801" t="s">
        <v>998</v>
      </c>
      <c r="AE801" t="s">
        <v>998</v>
      </c>
      <c r="AF801" t="s">
        <v>998</v>
      </c>
      <c r="AG801" s="107">
        <v>0</v>
      </c>
      <c r="AH801" s="107">
        <v>0</v>
      </c>
      <c r="AI801" s="107">
        <v>0</v>
      </c>
      <c r="AJ801" t="s">
        <v>1012</v>
      </c>
    </row>
    <row r="802" spans="1:37" x14ac:dyDescent="0.45">
      <c r="A802" t="s">
        <v>1174</v>
      </c>
      <c r="B802" t="s">
        <v>12445</v>
      </c>
      <c r="C802" t="s">
        <v>990</v>
      </c>
      <c r="D802" t="s">
        <v>12446</v>
      </c>
      <c r="E802" t="s">
        <v>992</v>
      </c>
      <c r="F802" t="s">
        <v>12447</v>
      </c>
      <c r="G802">
        <v>4</v>
      </c>
      <c r="H802" t="s">
        <v>1017</v>
      </c>
      <c r="I802">
        <v>16001</v>
      </c>
      <c r="K802" t="s">
        <v>12448</v>
      </c>
      <c r="L802" s="106">
        <v>32613</v>
      </c>
      <c r="M802">
        <v>10752354</v>
      </c>
      <c r="N802" t="s">
        <v>996</v>
      </c>
      <c r="O802" t="s">
        <v>12</v>
      </c>
      <c r="P802" t="s">
        <v>997</v>
      </c>
      <c r="R802" s="109" t="str">
        <f>IF(OR(P802="SB",Q802="SB"),"SB",0)</f>
        <v>SB</v>
      </c>
      <c r="T802" s="110">
        <v>11221</v>
      </c>
      <c r="U802" t="s">
        <v>19633</v>
      </c>
      <c r="V802" s="113" t="str">
        <f>IF(AND(I802&gt;=10000,I802&lt;=19900),"Praha",(IF(AND(I802&gt;=25001,I802&lt;=29501),"Středočeský kraj",(IF(AND(I802&gt;=30100,I802&lt;=34972),"Středočeský kraj",(IF(AND(I802&gt;=35002,I802&lt;=36271),"Karlovarský kraj",(IF(AND(I802&gt;=37001,I802&lt;=39201),"Jihočeský kraj",(IF(AND(I802&gt;=39701,I802&lt;=39901),"Jihočeský kraj",(IF(AND(I802&gt;=39301,I802&lt;=39601),"Kraj Vysočina",(IF(AND(I802&gt;=58001,I802&lt;=59501),"Kraj Vysočina",(IF(AND(I802&gt;=67401,I802&lt;=67602),"Kraj Vysočina",(IF(AND(I802&gt;=40001,I802&lt;=44101),"Ústecký kraj",(IF(AND(I802&gt;=46001,I802&lt;=47201),"Liberecký kraj",(IF(AND(I802&gt;=51202,I802&lt;=51401),"Liberecký kraj",(IF(AND(I802&gt;=53002,I802&lt;=53976),"Pardubický kraj",(IF(AND(I802&gt;=56002,I802&lt;=57201),"Pardubický kraj",(IF(AND(I802&gt;=60200,I802&lt;=67201),"Jihomoravský kraj",(IF(AND(I802&gt;=67801,I802&lt;=68501),"Jihomoravský kraj",(IF(AND(I802&gt;=69002,I802&lt;=69801),"Jihomoravský kraj",(IF(AND(I802&gt;=68601,I802&lt;=68801),"Zlínský kraj",(IF(AND(I802&gt;=75501,I802&lt;=76901),"Zlínský kraj",(IF(AND(I802&gt;=70030,I802&lt;=74901),"Moravskoslezský kraj",(IF(AND(I802&gt;=75000,I802&lt;=75368),"Olomoucký kraj",(IF(AND(I802&gt;=77200,I802&lt;=79862),"Olomoucký kraj",(IF(AND(I802&gt;=50011,I802&lt;=50301),"Královéhradecký kraj",(IF(AND(I802&gt;=54301,I802&lt;=54303),"Královéhradecký kraj","0")))))))))))))))))))))))))))))))))))))))))))))))</f>
        <v>Praha</v>
      </c>
      <c r="AD802" t="s">
        <v>998</v>
      </c>
      <c r="AE802" t="s">
        <v>998</v>
      </c>
      <c r="AF802" t="s">
        <v>998</v>
      </c>
      <c r="AG802" s="107">
        <v>0</v>
      </c>
      <c r="AH802" s="107">
        <v>0</v>
      </c>
      <c r="AI802" s="107">
        <v>0</v>
      </c>
      <c r="AJ802" t="s">
        <v>1012</v>
      </c>
    </row>
    <row r="803" spans="1:37" x14ac:dyDescent="0.45">
      <c r="A803" t="s">
        <v>1087</v>
      </c>
      <c r="B803" t="s">
        <v>7530</v>
      </c>
      <c r="C803" t="s">
        <v>990</v>
      </c>
      <c r="D803" t="s">
        <v>7533</v>
      </c>
      <c r="E803" t="s">
        <v>992</v>
      </c>
      <c r="F803" t="s">
        <v>2770</v>
      </c>
      <c r="G803">
        <v>4785</v>
      </c>
      <c r="H803" t="s">
        <v>12</v>
      </c>
      <c r="I803">
        <v>16001</v>
      </c>
      <c r="K803" t="s">
        <v>7534</v>
      </c>
      <c r="L803" s="106">
        <v>33085</v>
      </c>
      <c r="M803">
        <v>10806211</v>
      </c>
      <c r="N803" t="s">
        <v>1431</v>
      </c>
      <c r="O803" t="s">
        <v>1282</v>
      </c>
      <c r="P803" t="s">
        <v>997</v>
      </c>
      <c r="R803" s="109" t="str">
        <f>IF(OR(P803="SB",Q803="SB"),"SB",0)</f>
        <v>SB</v>
      </c>
      <c r="T803" s="110">
        <v>11360</v>
      </c>
      <c r="U803" t="s">
        <v>19633</v>
      </c>
      <c r="V803" s="113" t="str">
        <f>IF(AND(I803&gt;=10000,I803&lt;=19900),"Praha",(IF(AND(I803&gt;=25001,I803&lt;=29501),"Středočeský kraj",(IF(AND(I803&gt;=30100,I803&lt;=34972),"Středočeský kraj",(IF(AND(I803&gt;=35002,I803&lt;=36271),"Karlovarský kraj",(IF(AND(I803&gt;=37001,I803&lt;=39201),"Jihočeský kraj",(IF(AND(I803&gt;=39701,I803&lt;=39901),"Jihočeský kraj",(IF(AND(I803&gt;=39301,I803&lt;=39601),"Kraj Vysočina",(IF(AND(I803&gt;=58001,I803&lt;=59501),"Kraj Vysočina",(IF(AND(I803&gt;=67401,I803&lt;=67602),"Kraj Vysočina",(IF(AND(I803&gt;=40001,I803&lt;=44101),"Ústecký kraj",(IF(AND(I803&gt;=46001,I803&lt;=47201),"Liberecký kraj",(IF(AND(I803&gt;=51202,I803&lt;=51401),"Liberecký kraj",(IF(AND(I803&gt;=53002,I803&lt;=53976),"Pardubický kraj",(IF(AND(I803&gt;=56002,I803&lt;=57201),"Pardubický kraj",(IF(AND(I803&gt;=60200,I803&lt;=67201),"Jihomoravský kraj",(IF(AND(I803&gt;=67801,I803&lt;=68501),"Jihomoravský kraj",(IF(AND(I803&gt;=69002,I803&lt;=69801),"Jihomoravský kraj",(IF(AND(I803&gt;=68601,I803&lt;=68801),"Zlínský kraj",(IF(AND(I803&gt;=75501,I803&lt;=76901),"Zlínský kraj",(IF(AND(I803&gt;=70030,I803&lt;=74901),"Moravskoslezský kraj",(IF(AND(I803&gt;=75000,I803&lt;=75368),"Olomoucký kraj",(IF(AND(I803&gt;=77200,I803&lt;=79862),"Olomoucký kraj",(IF(AND(I803&gt;=50011,I803&lt;=50301),"Královéhradecký kraj",(IF(AND(I803&gt;=54301,I803&lt;=54303),"Královéhradecký kraj","0")))))))))))))))))))))))))))))))))))))))))))))))</f>
        <v>Praha</v>
      </c>
      <c r="AD803" t="s">
        <v>998</v>
      </c>
      <c r="AE803" t="s">
        <v>998</v>
      </c>
      <c r="AF803" t="s">
        <v>998</v>
      </c>
      <c r="AG803" s="107">
        <v>300</v>
      </c>
      <c r="AH803" s="107">
        <v>0</v>
      </c>
      <c r="AI803" s="107">
        <v>0</v>
      </c>
      <c r="AJ803" t="s">
        <v>999</v>
      </c>
      <c r="AK803" s="106">
        <v>44920</v>
      </c>
    </row>
    <row r="804" spans="1:37" x14ac:dyDescent="0.45">
      <c r="A804" t="s">
        <v>5200</v>
      </c>
      <c r="B804" t="s">
        <v>5201</v>
      </c>
      <c r="C804" t="s">
        <v>1002</v>
      </c>
      <c r="D804" t="s">
        <v>5202</v>
      </c>
      <c r="E804" t="s">
        <v>992</v>
      </c>
      <c r="F804" t="s">
        <v>2770</v>
      </c>
      <c r="G804">
        <v>4558</v>
      </c>
      <c r="H804" t="s">
        <v>12</v>
      </c>
      <c r="I804">
        <v>16001</v>
      </c>
      <c r="K804" t="s">
        <v>5203</v>
      </c>
      <c r="L804" s="106">
        <v>31351</v>
      </c>
      <c r="M804">
        <v>10176721</v>
      </c>
      <c r="N804" t="s">
        <v>1431</v>
      </c>
      <c r="O804" t="s">
        <v>1282</v>
      </c>
      <c r="P804" t="s">
        <v>997</v>
      </c>
      <c r="R804" s="109" t="str">
        <f>IF(OR(P804="SB",Q804="SB"),"SB",0)</f>
        <v>SB</v>
      </c>
      <c r="T804" s="110">
        <v>50070</v>
      </c>
      <c r="U804" t="s">
        <v>19633</v>
      </c>
      <c r="V804" s="113" t="str">
        <f>IF(AND(I804&gt;=10000,I804&lt;=19900),"Praha",(IF(AND(I804&gt;=25001,I804&lt;=29501),"Středočeský kraj",(IF(AND(I804&gt;=30100,I804&lt;=34972),"Středočeský kraj",(IF(AND(I804&gt;=35002,I804&lt;=36271),"Karlovarský kraj",(IF(AND(I804&gt;=37001,I804&lt;=39201),"Jihočeský kraj",(IF(AND(I804&gt;=39701,I804&lt;=39901),"Jihočeský kraj",(IF(AND(I804&gt;=39301,I804&lt;=39601),"Kraj Vysočina",(IF(AND(I804&gt;=58001,I804&lt;=59501),"Kraj Vysočina",(IF(AND(I804&gt;=67401,I804&lt;=67602),"Kraj Vysočina",(IF(AND(I804&gt;=40001,I804&lt;=44101),"Ústecký kraj",(IF(AND(I804&gt;=46001,I804&lt;=47201),"Liberecký kraj",(IF(AND(I804&gt;=51202,I804&lt;=51401),"Liberecký kraj",(IF(AND(I804&gt;=53002,I804&lt;=53976),"Pardubický kraj",(IF(AND(I804&gt;=56002,I804&lt;=57201),"Pardubický kraj",(IF(AND(I804&gt;=60200,I804&lt;=67201),"Jihomoravský kraj",(IF(AND(I804&gt;=67801,I804&lt;=68501),"Jihomoravský kraj",(IF(AND(I804&gt;=69002,I804&lt;=69801),"Jihomoravský kraj",(IF(AND(I804&gt;=68601,I804&lt;=68801),"Zlínský kraj",(IF(AND(I804&gt;=75501,I804&lt;=76901),"Zlínský kraj",(IF(AND(I804&gt;=70030,I804&lt;=74901),"Moravskoslezský kraj",(IF(AND(I804&gt;=75000,I804&lt;=75368),"Olomoucký kraj",(IF(AND(I804&gt;=77200,I804&lt;=79862),"Olomoucký kraj",(IF(AND(I804&gt;=50011,I804&lt;=50301),"Královéhradecký kraj",(IF(AND(I804&gt;=54301,I804&lt;=54303),"Královéhradecký kraj","0")))))))))))))))))))))))))))))))))))))))))))))))</f>
        <v>Praha</v>
      </c>
      <c r="AD804" t="s">
        <v>998</v>
      </c>
      <c r="AE804" t="s">
        <v>998</v>
      </c>
      <c r="AF804" t="s">
        <v>998</v>
      </c>
      <c r="AG804" s="107">
        <v>300</v>
      </c>
      <c r="AH804" s="107">
        <v>0</v>
      </c>
      <c r="AI804" s="107">
        <v>0</v>
      </c>
      <c r="AJ804" t="s">
        <v>999</v>
      </c>
      <c r="AK804" s="106">
        <v>44920</v>
      </c>
    </row>
    <row r="805" spans="1:37" x14ac:dyDescent="0.45">
      <c r="A805" t="s">
        <v>1349</v>
      </c>
      <c r="B805" t="s">
        <v>15117</v>
      </c>
      <c r="C805" t="s">
        <v>1002</v>
      </c>
      <c r="D805" t="s">
        <v>15130</v>
      </c>
      <c r="E805" t="s">
        <v>992</v>
      </c>
      <c r="F805" t="s">
        <v>2770</v>
      </c>
      <c r="G805">
        <v>5478</v>
      </c>
      <c r="H805" t="s">
        <v>12</v>
      </c>
      <c r="I805">
        <v>16001</v>
      </c>
      <c r="K805" t="s">
        <v>15108</v>
      </c>
      <c r="L805" s="106">
        <v>33569</v>
      </c>
      <c r="M805">
        <v>10412450</v>
      </c>
      <c r="N805" t="s">
        <v>1431</v>
      </c>
      <c r="O805" t="s">
        <v>1282</v>
      </c>
      <c r="P805" t="s">
        <v>997</v>
      </c>
      <c r="R805" s="109" t="str">
        <f>IF(OR(P805="SB",Q805="SB"),"SB",0)</f>
        <v>SB</v>
      </c>
      <c r="T805" s="110">
        <v>50166</v>
      </c>
      <c r="U805" t="s">
        <v>19633</v>
      </c>
      <c r="V805" s="113" t="str">
        <f>IF(AND(I805&gt;=10000,I805&lt;=19900),"Praha",(IF(AND(I805&gt;=25001,I805&lt;=29501),"Středočeský kraj",(IF(AND(I805&gt;=30100,I805&lt;=34972),"Středočeský kraj",(IF(AND(I805&gt;=35002,I805&lt;=36271),"Karlovarský kraj",(IF(AND(I805&gt;=37001,I805&lt;=39201),"Jihočeský kraj",(IF(AND(I805&gt;=39701,I805&lt;=39901),"Jihočeský kraj",(IF(AND(I805&gt;=39301,I805&lt;=39601),"Kraj Vysočina",(IF(AND(I805&gt;=58001,I805&lt;=59501),"Kraj Vysočina",(IF(AND(I805&gt;=67401,I805&lt;=67602),"Kraj Vysočina",(IF(AND(I805&gt;=40001,I805&lt;=44101),"Ústecký kraj",(IF(AND(I805&gt;=46001,I805&lt;=47201),"Liberecký kraj",(IF(AND(I805&gt;=51202,I805&lt;=51401),"Liberecký kraj",(IF(AND(I805&gt;=53002,I805&lt;=53976),"Pardubický kraj",(IF(AND(I805&gt;=56002,I805&lt;=57201),"Pardubický kraj",(IF(AND(I805&gt;=60200,I805&lt;=67201),"Jihomoravský kraj",(IF(AND(I805&gt;=67801,I805&lt;=68501),"Jihomoravský kraj",(IF(AND(I805&gt;=69002,I805&lt;=69801),"Jihomoravský kraj",(IF(AND(I805&gt;=68601,I805&lt;=68801),"Zlínský kraj",(IF(AND(I805&gt;=75501,I805&lt;=76901),"Zlínský kraj",(IF(AND(I805&gt;=70030,I805&lt;=74901),"Moravskoslezský kraj",(IF(AND(I805&gt;=75000,I805&lt;=75368),"Olomoucký kraj",(IF(AND(I805&gt;=77200,I805&lt;=79862),"Olomoucký kraj",(IF(AND(I805&gt;=50011,I805&lt;=50301),"Královéhradecký kraj",(IF(AND(I805&gt;=54301,I805&lt;=54303),"Královéhradecký kraj","0")))))))))))))))))))))))))))))))))))))))))))))))</f>
        <v>Praha</v>
      </c>
      <c r="AD805" t="s">
        <v>998</v>
      </c>
      <c r="AE805" t="s">
        <v>998</v>
      </c>
      <c r="AF805" t="s">
        <v>998</v>
      </c>
      <c r="AG805" s="107">
        <v>300</v>
      </c>
      <c r="AH805" s="107">
        <v>0</v>
      </c>
      <c r="AI805" s="107">
        <v>0</v>
      </c>
      <c r="AJ805" t="s">
        <v>999</v>
      </c>
      <c r="AK805" s="106">
        <v>44920</v>
      </c>
    </row>
    <row r="806" spans="1:37" x14ac:dyDescent="0.45">
      <c r="A806" t="s">
        <v>1349</v>
      </c>
      <c r="B806" t="s">
        <v>15117</v>
      </c>
      <c r="C806" t="s">
        <v>1002</v>
      </c>
      <c r="D806" t="s">
        <v>15128</v>
      </c>
      <c r="E806" t="s">
        <v>992</v>
      </c>
      <c r="F806" t="s">
        <v>2770</v>
      </c>
      <c r="G806">
        <v>5478</v>
      </c>
      <c r="H806" t="s">
        <v>12</v>
      </c>
      <c r="I806">
        <v>16001</v>
      </c>
      <c r="K806" t="s">
        <v>15129</v>
      </c>
      <c r="L806" s="106">
        <v>24619</v>
      </c>
      <c r="M806">
        <v>10412551</v>
      </c>
      <c r="N806" t="s">
        <v>1431</v>
      </c>
      <c r="O806" t="s">
        <v>1282</v>
      </c>
      <c r="P806" t="s">
        <v>997</v>
      </c>
      <c r="R806" s="109" t="str">
        <f>IF(OR(P806="SB",Q806="SB"),"SB",0)</f>
        <v>SB</v>
      </c>
      <c r="T806" s="110">
        <v>50167</v>
      </c>
      <c r="U806" t="s">
        <v>19633</v>
      </c>
      <c r="V806" s="113" t="str">
        <f>IF(AND(I806&gt;=10000,I806&lt;=19900),"Praha",(IF(AND(I806&gt;=25001,I806&lt;=29501),"Středočeský kraj",(IF(AND(I806&gt;=30100,I806&lt;=34972),"Středočeský kraj",(IF(AND(I806&gt;=35002,I806&lt;=36271),"Karlovarský kraj",(IF(AND(I806&gt;=37001,I806&lt;=39201),"Jihočeský kraj",(IF(AND(I806&gt;=39701,I806&lt;=39901),"Jihočeský kraj",(IF(AND(I806&gt;=39301,I806&lt;=39601),"Kraj Vysočina",(IF(AND(I806&gt;=58001,I806&lt;=59501),"Kraj Vysočina",(IF(AND(I806&gt;=67401,I806&lt;=67602),"Kraj Vysočina",(IF(AND(I806&gt;=40001,I806&lt;=44101),"Ústecký kraj",(IF(AND(I806&gt;=46001,I806&lt;=47201),"Liberecký kraj",(IF(AND(I806&gt;=51202,I806&lt;=51401),"Liberecký kraj",(IF(AND(I806&gt;=53002,I806&lt;=53976),"Pardubický kraj",(IF(AND(I806&gt;=56002,I806&lt;=57201),"Pardubický kraj",(IF(AND(I806&gt;=60200,I806&lt;=67201),"Jihomoravský kraj",(IF(AND(I806&gt;=67801,I806&lt;=68501),"Jihomoravský kraj",(IF(AND(I806&gt;=69002,I806&lt;=69801),"Jihomoravský kraj",(IF(AND(I806&gt;=68601,I806&lt;=68801),"Zlínský kraj",(IF(AND(I806&gt;=75501,I806&lt;=76901),"Zlínský kraj",(IF(AND(I806&gt;=70030,I806&lt;=74901),"Moravskoslezský kraj",(IF(AND(I806&gt;=75000,I806&lt;=75368),"Olomoucký kraj",(IF(AND(I806&gt;=77200,I806&lt;=79862),"Olomoucký kraj",(IF(AND(I806&gt;=50011,I806&lt;=50301),"Královéhradecký kraj",(IF(AND(I806&gt;=54301,I806&lt;=54303),"Královéhradecký kraj","0")))))))))))))))))))))))))))))))))))))))))))))))</f>
        <v>Praha</v>
      </c>
      <c r="AD806" t="s">
        <v>998</v>
      </c>
      <c r="AE806" t="s">
        <v>998</v>
      </c>
      <c r="AF806" t="s">
        <v>998</v>
      </c>
      <c r="AG806" s="107">
        <v>300</v>
      </c>
      <c r="AH806" s="107">
        <v>0</v>
      </c>
      <c r="AI806" s="107">
        <v>0</v>
      </c>
      <c r="AJ806" t="s">
        <v>999</v>
      </c>
      <c r="AK806" s="106">
        <v>44920</v>
      </c>
    </row>
    <row r="807" spans="1:37" x14ac:dyDescent="0.45">
      <c r="A807" t="s">
        <v>1225</v>
      </c>
      <c r="B807" t="s">
        <v>7633</v>
      </c>
      <c r="C807" t="s">
        <v>1002</v>
      </c>
      <c r="D807" t="s">
        <v>7634</v>
      </c>
      <c r="E807" t="s">
        <v>992</v>
      </c>
      <c r="F807" t="s">
        <v>2770</v>
      </c>
      <c r="G807">
        <v>5880</v>
      </c>
      <c r="H807" t="s">
        <v>12</v>
      </c>
      <c r="I807">
        <v>16001</v>
      </c>
      <c r="K807" t="s">
        <v>7635</v>
      </c>
      <c r="L807" s="106">
        <v>36252</v>
      </c>
      <c r="M807">
        <v>10419423</v>
      </c>
      <c r="N807" t="s">
        <v>1431</v>
      </c>
      <c r="O807" t="s">
        <v>1282</v>
      </c>
      <c r="P807" t="s">
        <v>997</v>
      </c>
      <c r="R807" s="109" t="str">
        <f>IF(OR(P807="SB",Q807="SB"),"SB",0)</f>
        <v>SB</v>
      </c>
      <c r="T807" s="110">
        <v>50281</v>
      </c>
      <c r="U807" t="s">
        <v>19633</v>
      </c>
      <c r="V807" s="113" t="str">
        <f>IF(AND(I807&gt;=10000,I807&lt;=19900),"Praha",(IF(AND(I807&gt;=25001,I807&lt;=29501),"Středočeský kraj",(IF(AND(I807&gt;=30100,I807&lt;=34972),"Středočeský kraj",(IF(AND(I807&gt;=35002,I807&lt;=36271),"Karlovarský kraj",(IF(AND(I807&gt;=37001,I807&lt;=39201),"Jihočeský kraj",(IF(AND(I807&gt;=39701,I807&lt;=39901),"Jihočeský kraj",(IF(AND(I807&gt;=39301,I807&lt;=39601),"Kraj Vysočina",(IF(AND(I807&gt;=58001,I807&lt;=59501),"Kraj Vysočina",(IF(AND(I807&gt;=67401,I807&lt;=67602),"Kraj Vysočina",(IF(AND(I807&gt;=40001,I807&lt;=44101),"Ústecký kraj",(IF(AND(I807&gt;=46001,I807&lt;=47201),"Liberecký kraj",(IF(AND(I807&gt;=51202,I807&lt;=51401),"Liberecký kraj",(IF(AND(I807&gt;=53002,I807&lt;=53976),"Pardubický kraj",(IF(AND(I807&gt;=56002,I807&lt;=57201),"Pardubický kraj",(IF(AND(I807&gt;=60200,I807&lt;=67201),"Jihomoravský kraj",(IF(AND(I807&gt;=67801,I807&lt;=68501),"Jihomoravský kraj",(IF(AND(I807&gt;=69002,I807&lt;=69801),"Jihomoravský kraj",(IF(AND(I807&gt;=68601,I807&lt;=68801),"Zlínský kraj",(IF(AND(I807&gt;=75501,I807&lt;=76901),"Zlínský kraj",(IF(AND(I807&gt;=70030,I807&lt;=74901),"Moravskoslezský kraj",(IF(AND(I807&gt;=75000,I807&lt;=75368),"Olomoucký kraj",(IF(AND(I807&gt;=77200,I807&lt;=79862),"Olomoucký kraj",(IF(AND(I807&gt;=50011,I807&lt;=50301),"Královéhradecký kraj",(IF(AND(I807&gt;=54301,I807&lt;=54303),"Královéhradecký kraj","0")))))))))))))))))))))))))))))))))))))))))))))))</f>
        <v>Praha</v>
      </c>
      <c r="AD807" t="s">
        <v>998</v>
      </c>
      <c r="AE807" t="s">
        <v>998</v>
      </c>
      <c r="AF807" t="s">
        <v>998</v>
      </c>
      <c r="AG807" s="107">
        <v>300</v>
      </c>
      <c r="AH807" s="107">
        <v>0</v>
      </c>
      <c r="AI807" s="107">
        <v>0</v>
      </c>
      <c r="AJ807" t="s">
        <v>999</v>
      </c>
      <c r="AK807" s="106">
        <v>44920</v>
      </c>
    </row>
    <row r="808" spans="1:37" x14ac:dyDescent="0.45">
      <c r="A808" t="s">
        <v>1407</v>
      </c>
      <c r="B808" t="s">
        <v>19132</v>
      </c>
      <c r="C808" t="s">
        <v>1002</v>
      </c>
      <c r="D808" t="s">
        <v>19133</v>
      </c>
      <c r="E808" t="s">
        <v>992</v>
      </c>
      <c r="F808" t="s">
        <v>6241</v>
      </c>
      <c r="G808">
        <v>13</v>
      </c>
      <c r="H808" t="s">
        <v>1017</v>
      </c>
      <c r="I808">
        <v>16001</v>
      </c>
      <c r="K808" t="s">
        <v>19134</v>
      </c>
      <c r="L808" s="106">
        <v>31690</v>
      </c>
      <c r="M808">
        <v>10737604</v>
      </c>
      <c r="N808" t="s">
        <v>996</v>
      </c>
      <c r="O808" t="s">
        <v>12</v>
      </c>
      <c r="P808" t="s">
        <v>997</v>
      </c>
      <c r="R808" s="109" t="str">
        <f>IF(OR(P808="SB",Q808="SB"),"SB",0)</f>
        <v>SB</v>
      </c>
      <c r="T808" s="110">
        <v>51077</v>
      </c>
      <c r="U808" t="s">
        <v>19633</v>
      </c>
      <c r="V808" s="113" t="str">
        <f>IF(AND(I808&gt;=10000,I808&lt;=19900),"Praha",(IF(AND(I808&gt;=25001,I808&lt;=29501),"Středočeský kraj",(IF(AND(I808&gt;=30100,I808&lt;=34972),"Středočeský kraj",(IF(AND(I808&gt;=35002,I808&lt;=36271),"Karlovarský kraj",(IF(AND(I808&gt;=37001,I808&lt;=39201),"Jihočeský kraj",(IF(AND(I808&gt;=39701,I808&lt;=39901),"Jihočeský kraj",(IF(AND(I808&gt;=39301,I808&lt;=39601),"Kraj Vysočina",(IF(AND(I808&gt;=58001,I808&lt;=59501),"Kraj Vysočina",(IF(AND(I808&gt;=67401,I808&lt;=67602),"Kraj Vysočina",(IF(AND(I808&gt;=40001,I808&lt;=44101),"Ústecký kraj",(IF(AND(I808&gt;=46001,I808&lt;=47201),"Liberecký kraj",(IF(AND(I808&gt;=51202,I808&lt;=51401),"Liberecký kraj",(IF(AND(I808&gt;=53002,I808&lt;=53976),"Pardubický kraj",(IF(AND(I808&gt;=56002,I808&lt;=57201),"Pardubický kraj",(IF(AND(I808&gt;=60200,I808&lt;=67201),"Jihomoravský kraj",(IF(AND(I808&gt;=67801,I808&lt;=68501),"Jihomoravský kraj",(IF(AND(I808&gt;=69002,I808&lt;=69801),"Jihomoravský kraj",(IF(AND(I808&gt;=68601,I808&lt;=68801),"Zlínský kraj",(IF(AND(I808&gt;=75501,I808&lt;=76901),"Zlínský kraj",(IF(AND(I808&gt;=70030,I808&lt;=74901),"Moravskoslezský kraj",(IF(AND(I808&gt;=75000,I808&lt;=75368),"Olomoucký kraj",(IF(AND(I808&gt;=77200,I808&lt;=79862),"Olomoucký kraj",(IF(AND(I808&gt;=50011,I808&lt;=50301),"Královéhradecký kraj",(IF(AND(I808&gt;=54301,I808&lt;=54303),"Královéhradecký kraj","0")))))))))))))))))))))))))))))))))))))))))))))))</f>
        <v>Praha</v>
      </c>
      <c r="AD808" t="s">
        <v>998</v>
      </c>
      <c r="AE808" t="s">
        <v>998</v>
      </c>
      <c r="AF808" t="s">
        <v>998</v>
      </c>
      <c r="AG808" s="107">
        <v>0</v>
      </c>
      <c r="AH808" s="107">
        <v>0</v>
      </c>
      <c r="AI808" s="107">
        <v>0</v>
      </c>
      <c r="AJ808" t="s">
        <v>1012</v>
      </c>
    </row>
    <row r="809" spans="1:37" x14ac:dyDescent="0.45">
      <c r="A809" t="s">
        <v>1408</v>
      </c>
      <c r="B809" t="s">
        <v>11557</v>
      </c>
      <c r="C809" t="s">
        <v>1002</v>
      </c>
      <c r="D809" t="s">
        <v>11558</v>
      </c>
      <c r="E809" t="s">
        <v>992</v>
      </c>
      <c r="F809" t="s">
        <v>3413</v>
      </c>
      <c r="G809">
        <v>62</v>
      </c>
      <c r="H809" t="s">
        <v>1017</v>
      </c>
      <c r="I809">
        <v>16001</v>
      </c>
      <c r="K809" t="s">
        <v>11559</v>
      </c>
      <c r="L809" s="106">
        <v>29704</v>
      </c>
      <c r="M809">
        <v>10740533</v>
      </c>
      <c r="N809" t="s">
        <v>996</v>
      </c>
      <c r="O809" t="s">
        <v>12</v>
      </c>
      <c r="P809" t="s">
        <v>997</v>
      </c>
      <c r="R809" s="109" t="str">
        <f>IF(OR(P809="SB",Q809="SB"),"SB",0)</f>
        <v>SB</v>
      </c>
      <c r="T809" s="110">
        <v>51105</v>
      </c>
      <c r="U809" t="s">
        <v>19633</v>
      </c>
      <c r="V809" s="113" t="str">
        <f>IF(AND(I809&gt;=10000,I809&lt;=19900),"Praha",(IF(AND(I809&gt;=25001,I809&lt;=29501),"Středočeský kraj",(IF(AND(I809&gt;=30100,I809&lt;=34972),"Středočeský kraj",(IF(AND(I809&gt;=35002,I809&lt;=36271),"Karlovarský kraj",(IF(AND(I809&gt;=37001,I809&lt;=39201),"Jihočeský kraj",(IF(AND(I809&gt;=39701,I809&lt;=39901),"Jihočeský kraj",(IF(AND(I809&gt;=39301,I809&lt;=39601),"Kraj Vysočina",(IF(AND(I809&gt;=58001,I809&lt;=59501),"Kraj Vysočina",(IF(AND(I809&gt;=67401,I809&lt;=67602),"Kraj Vysočina",(IF(AND(I809&gt;=40001,I809&lt;=44101),"Ústecký kraj",(IF(AND(I809&gt;=46001,I809&lt;=47201),"Liberecký kraj",(IF(AND(I809&gt;=51202,I809&lt;=51401),"Liberecký kraj",(IF(AND(I809&gt;=53002,I809&lt;=53976),"Pardubický kraj",(IF(AND(I809&gt;=56002,I809&lt;=57201),"Pardubický kraj",(IF(AND(I809&gt;=60200,I809&lt;=67201),"Jihomoravský kraj",(IF(AND(I809&gt;=67801,I809&lt;=68501),"Jihomoravský kraj",(IF(AND(I809&gt;=69002,I809&lt;=69801),"Jihomoravský kraj",(IF(AND(I809&gt;=68601,I809&lt;=68801),"Zlínský kraj",(IF(AND(I809&gt;=75501,I809&lt;=76901),"Zlínský kraj",(IF(AND(I809&gt;=70030,I809&lt;=74901),"Moravskoslezský kraj",(IF(AND(I809&gt;=75000,I809&lt;=75368),"Olomoucký kraj",(IF(AND(I809&gt;=77200,I809&lt;=79862),"Olomoucký kraj",(IF(AND(I809&gt;=50011,I809&lt;=50301),"Královéhradecký kraj",(IF(AND(I809&gt;=54301,I809&lt;=54303),"Královéhradecký kraj","0")))))))))))))))))))))))))))))))))))))))))))))))</f>
        <v>Praha</v>
      </c>
      <c r="AD809" t="s">
        <v>998</v>
      </c>
      <c r="AE809" t="s">
        <v>998</v>
      </c>
      <c r="AF809" t="s">
        <v>998</v>
      </c>
      <c r="AG809" s="107">
        <v>0</v>
      </c>
      <c r="AH809" s="107">
        <v>0</v>
      </c>
      <c r="AI809" s="107">
        <v>0</v>
      </c>
      <c r="AJ809" t="s">
        <v>1012</v>
      </c>
    </row>
    <row r="810" spans="1:37" x14ac:dyDescent="0.45">
      <c r="A810" t="s">
        <v>1264</v>
      </c>
      <c r="B810" t="s">
        <v>19138</v>
      </c>
      <c r="C810" t="s">
        <v>1002</v>
      </c>
      <c r="D810" t="s">
        <v>19141</v>
      </c>
      <c r="E810" t="s">
        <v>992</v>
      </c>
      <c r="F810" t="s">
        <v>19142</v>
      </c>
      <c r="G810">
        <v>1219</v>
      </c>
      <c r="H810" t="s">
        <v>1017</v>
      </c>
      <c r="I810">
        <v>16001</v>
      </c>
      <c r="K810" t="s">
        <v>19143</v>
      </c>
      <c r="L810" s="106">
        <v>31462</v>
      </c>
      <c r="M810">
        <v>10744169</v>
      </c>
      <c r="N810" t="s">
        <v>996</v>
      </c>
      <c r="O810" t="s">
        <v>12</v>
      </c>
      <c r="P810" t="s">
        <v>997</v>
      </c>
      <c r="R810" s="109" t="str">
        <f>IF(OR(P810="SB",Q810="SB"),"SB",0)</f>
        <v>SB</v>
      </c>
      <c r="T810" s="110">
        <v>51141</v>
      </c>
      <c r="U810" t="s">
        <v>19633</v>
      </c>
      <c r="V810" s="113" t="str">
        <f>IF(AND(I810&gt;=10000,I810&lt;=19900),"Praha",(IF(AND(I810&gt;=25001,I810&lt;=29501),"Středočeský kraj",(IF(AND(I810&gt;=30100,I810&lt;=34972),"Středočeský kraj",(IF(AND(I810&gt;=35002,I810&lt;=36271),"Karlovarský kraj",(IF(AND(I810&gt;=37001,I810&lt;=39201),"Jihočeský kraj",(IF(AND(I810&gt;=39701,I810&lt;=39901),"Jihočeský kraj",(IF(AND(I810&gt;=39301,I810&lt;=39601),"Kraj Vysočina",(IF(AND(I810&gt;=58001,I810&lt;=59501),"Kraj Vysočina",(IF(AND(I810&gt;=67401,I810&lt;=67602),"Kraj Vysočina",(IF(AND(I810&gt;=40001,I810&lt;=44101),"Ústecký kraj",(IF(AND(I810&gt;=46001,I810&lt;=47201),"Liberecký kraj",(IF(AND(I810&gt;=51202,I810&lt;=51401),"Liberecký kraj",(IF(AND(I810&gt;=53002,I810&lt;=53976),"Pardubický kraj",(IF(AND(I810&gt;=56002,I810&lt;=57201),"Pardubický kraj",(IF(AND(I810&gt;=60200,I810&lt;=67201),"Jihomoravský kraj",(IF(AND(I810&gt;=67801,I810&lt;=68501),"Jihomoravský kraj",(IF(AND(I810&gt;=69002,I810&lt;=69801),"Jihomoravský kraj",(IF(AND(I810&gt;=68601,I810&lt;=68801),"Zlínský kraj",(IF(AND(I810&gt;=75501,I810&lt;=76901),"Zlínský kraj",(IF(AND(I810&gt;=70030,I810&lt;=74901),"Moravskoslezský kraj",(IF(AND(I810&gt;=75000,I810&lt;=75368),"Olomoucký kraj",(IF(AND(I810&gt;=77200,I810&lt;=79862),"Olomoucký kraj",(IF(AND(I810&gt;=50011,I810&lt;=50301),"Královéhradecký kraj",(IF(AND(I810&gt;=54301,I810&lt;=54303),"Královéhradecký kraj","0")))))))))))))))))))))))))))))))))))))))))))))))</f>
        <v>Praha</v>
      </c>
      <c r="AD810" t="s">
        <v>998</v>
      </c>
      <c r="AE810" t="s">
        <v>998</v>
      </c>
      <c r="AF810" t="s">
        <v>998</v>
      </c>
      <c r="AG810" s="107">
        <v>0</v>
      </c>
      <c r="AH810" s="107">
        <v>0</v>
      </c>
      <c r="AI810" s="107">
        <v>0</v>
      </c>
      <c r="AJ810" t="s">
        <v>1012</v>
      </c>
    </row>
    <row r="811" spans="1:37" x14ac:dyDescent="0.45">
      <c r="A811" t="s">
        <v>1208</v>
      </c>
      <c r="B811" t="s">
        <v>10024</v>
      </c>
      <c r="C811" t="s">
        <v>1002</v>
      </c>
      <c r="D811" t="s">
        <v>10025</v>
      </c>
      <c r="E811" t="s">
        <v>992</v>
      </c>
      <c r="F811" t="s">
        <v>5473</v>
      </c>
      <c r="G811">
        <v>6</v>
      </c>
      <c r="H811" t="s">
        <v>1017</v>
      </c>
      <c r="I811">
        <v>16001</v>
      </c>
      <c r="K811" t="s">
        <v>10026</v>
      </c>
      <c r="L811" s="106">
        <v>31424</v>
      </c>
      <c r="M811">
        <v>10747102</v>
      </c>
      <c r="N811" t="s">
        <v>996</v>
      </c>
      <c r="O811" t="s">
        <v>12</v>
      </c>
      <c r="P811" t="s">
        <v>997</v>
      </c>
      <c r="R811" s="109" t="str">
        <f>IF(OR(P811="SB",Q811="SB"),"SB",0)</f>
        <v>SB</v>
      </c>
      <c r="T811" s="110">
        <v>51171</v>
      </c>
      <c r="U811" t="s">
        <v>19633</v>
      </c>
      <c r="V811" s="113" t="str">
        <f>IF(AND(I811&gt;=10000,I811&lt;=19900),"Praha",(IF(AND(I811&gt;=25001,I811&lt;=29501),"Středočeský kraj",(IF(AND(I811&gt;=30100,I811&lt;=34972),"Středočeský kraj",(IF(AND(I811&gt;=35002,I811&lt;=36271),"Karlovarský kraj",(IF(AND(I811&gt;=37001,I811&lt;=39201),"Jihočeský kraj",(IF(AND(I811&gt;=39701,I811&lt;=39901),"Jihočeský kraj",(IF(AND(I811&gt;=39301,I811&lt;=39601),"Kraj Vysočina",(IF(AND(I811&gt;=58001,I811&lt;=59501),"Kraj Vysočina",(IF(AND(I811&gt;=67401,I811&lt;=67602),"Kraj Vysočina",(IF(AND(I811&gt;=40001,I811&lt;=44101),"Ústecký kraj",(IF(AND(I811&gt;=46001,I811&lt;=47201),"Liberecký kraj",(IF(AND(I811&gt;=51202,I811&lt;=51401),"Liberecký kraj",(IF(AND(I811&gt;=53002,I811&lt;=53976),"Pardubický kraj",(IF(AND(I811&gt;=56002,I811&lt;=57201),"Pardubický kraj",(IF(AND(I811&gt;=60200,I811&lt;=67201),"Jihomoravský kraj",(IF(AND(I811&gt;=67801,I811&lt;=68501),"Jihomoravský kraj",(IF(AND(I811&gt;=69002,I811&lt;=69801),"Jihomoravský kraj",(IF(AND(I811&gt;=68601,I811&lt;=68801),"Zlínský kraj",(IF(AND(I811&gt;=75501,I811&lt;=76901),"Zlínský kraj",(IF(AND(I811&gt;=70030,I811&lt;=74901),"Moravskoslezský kraj",(IF(AND(I811&gt;=75000,I811&lt;=75368),"Olomoucký kraj",(IF(AND(I811&gt;=77200,I811&lt;=79862),"Olomoucký kraj",(IF(AND(I811&gt;=50011,I811&lt;=50301),"Královéhradecký kraj",(IF(AND(I811&gt;=54301,I811&lt;=54303),"Královéhradecký kraj","0")))))))))))))))))))))))))))))))))))))))))))))))</f>
        <v>Praha</v>
      </c>
      <c r="AD811" t="s">
        <v>998</v>
      </c>
      <c r="AE811" t="s">
        <v>998</v>
      </c>
      <c r="AF811" t="s">
        <v>998</v>
      </c>
      <c r="AG811" s="107">
        <v>0</v>
      </c>
      <c r="AH811" s="107">
        <v>0</v>
      </c>
      <c r="AI811" s="107">
        <v>0</v>
      </c>
      <c r="AJ811" t="s">
        <v>1012</v>
      </c>
    </row>
    <row r="812" spans="1:37" x14ac:dyDescent="0.45">
      <c r="A812" t="s">
        <v>1102</v>
      </c>
      <c r="B812" t="s">
        <v>2768</v>
      </c>
      <c r="C812" t="s">
        <v>1002</v>
      </c>
      <c r="D812" t="s">
        <v>2769</v>
      </c>
      <c r="E812" t="s">
        <v>992</v>
      </c>
      <c r="F812" t="s">
        <v>2770</v>
      </c>
      <c r="G812">
        <v>1252</v>
      </c>
      <c r="H812" t="s">
        <v>12</v>
      </c>
      <c r="I812">
        <v>16001</v>
      </c>
      <c r="K812" t="s">
        <v>2771</v>
      </c>
      <c r="L812" s="106">
        <v>33444</v>
      </c>
      <c r="M812">
        <v>11100645</v>
      </c>
      <c r="N812" t="s">
        <v>1431</v>
      </c>
      <c r="O812" t="s">
        <v>1282</v>
      </c>
      <c r="P812" t="s">
        <v>997</v>
      </c>
      <c r="R812" s="109" t="str">
        <f>IF(OR(P812="SB",Q812="SB"),"SB",0)</f>
        <v>SB</v>
      </c>
      <c r="T812" s="110">
        <v>52563</v>
      </c>
      <c r="U812" t="s">
        <v>19633</v>
      </c>
      <c r="V812" s="113" t="str">
        <f>IF(AND(I812&gt;=10000,I812&lt;=19900),"Praha",(IF(AND(I812&gt;=25001,I812&lt;=29501),"Středočeský kraj",(IF(AND(I812&gt;=30100,I812&lt;=34972),"Středočeský kraj",(IF(AND(I812&gt;=35002,I812&lt;=36271),"Karlovarský kraj",(IF(AND(I812&gt;=37001,I812&lt;=39201),"Jihočeský kraj",(IF(AND(I812&gt;=39701,I812&lt;=39901),"Jihočeský kraj",(IF(AND(I812&gt;=39301,I812&lt;=39601),"Kraj Vysočina",(IF(AND(I812&gt;=58001,I812&lt;=59501),"Kraj Vysočina",(IF(AND(I812&gt;=67401,I812&lt;=67602),"Kraj Vysočina",(IF(AND(I812&gt;=40001,I812&lt;=44101),"Ústecký kraj",(IF(AND(I812&gt;=46001,I812&lt;=47201),"Liberecký kraj",(IF(AND(I812&gt;=51202,I812&lt;=51401),"Liberecký kraj",(IF(AND(I812&gt;=53002,I812&lt;=53976),"Pardubický kraj",(IF(AND(I812&gt;=56002,I812&lt;=57201),"Pardubický kraj",(IF(AND(I812&gt;=60200,I812&lt;=67201),"Jihomoravský kraj",(IF(AND(I812&gt;=67801,I812&lt;=68501),"Jihomoravský kraj",(IF(AND(I812&gt;=69002,I812&lt;=69801),"Jihomoravský kraj",(IF(AND(I812&gt;=68601,I812&lt;=68801),"Zlínský kraj",(IF(AND(I812&gt;=75501,I812&lt;=76901),"Zlínský kraj",(IF(AND(I812&gt;=70030,I812&lt;=74901),"Moravskoslezský kraj",(IF(AND(I812&gt;=75000,I812&lt;=75368),"Olomoucký kraj",(IF(AND(I812&gt;=77200,I812&lt;=79862),"Olomoucký kraj",(IF(AND(I812&gt;=50011,I812&lt;=50301),"Královéhradecký kraj",(IF(AND(I812&gt;=54301,I812&lt;=54303),"Královéhradecký kraj","0")))))))))))))))))))))))))))))))))))))))))))))))</f>
        <v>Praha</v>
      </c>
      <c r="AD812" t="s">
        <v>998</v>
      </c>
      <c r="AE812" t="s">
        <v>998</v>
      </c>
      <c r="AF812" t="s">
        <v>998</v>
      </c>
      <c r="AG812" s="107">
        <v>300</v>
      </c>
      <c r="AH812" s="107">
        <v>0</v>
      </c>
      <c r="AI812" s="107">
        <v>0</v>
      </c>
      <c r="AJ812" t="s">
        <v>999</v>
      </c>
      <c r="AK812" s="106">
        <v>44920</v>
      </c>
    </row>
    <row r="813" spans="1:37" x14ac:dyDescent="0.45">
      <c r="A813" t="s">
        <v>1087</v>
      </c>
      <c r="B813" t="s">
        <v>19508</v>
      </c>
      <c r="C813" t="s">
        <v>990</v>
      </c>
      <c r="D813" t="s">
        <v>19509</v>
      </c>
      <c r="E813" t="s">
        <v>992</v>
      </c>
      <c r="F813" t="s">
        <v>5442</v>
      </c>
      <c r="G813">
        <v>100</v>
      </c>
      <c r="H813" t="s">
        <v>1017</v>
      </c>
      <c r="I813">
        <v>16001</v>
      </c>
      <c r="K813" t="s">
        <v>19510</v>
      </c>
      <c r="L813" s="106">
        <v>30921</v>
      </c>
      <c r="M813">
        <v>10935341</v>
      </c>
      <c r="N813" t="s">
        <v>996</v>
      </c>
      <c r="O813" t="s">
        <v>12</v>
      </c>
      <c r="P813" t="s">
        <v>997</v>
      </c>
      <c r="R813" s="109" t="str">
        <f>IF(OR(P813="SB",Q813="SB"),"SB",0)</f>
        <v>SB</v>
      </c>
      <c r="T813" s="110">
        <v>12344</v>
      </c>
      <c r="U813" t="s">
        <v>19634</v>
      </c>
      <c r="V813" s="113" t="str">
        <f>IF(AND(I813&gt;=10000,I813&lt;=19900),"Praha",(IF(AND(I813&gt;=25001,I813&lt;=29501),"Středočeský kraj",(IF(AND(I813&gt;=30100,I813&lt;=34972),"Středočeský kraj",(IF(AND(I813&gt;=35002,I813&lt;=36271),"Karlovarský kraj",(IF(AND(I813&gt;=37001,I813&lt;=39201),"Jihočeský kraj",(IF(AND(I813&gt;=39701,I813&lt;=39901),"Jihočeský kraj",(IF(AND(I813&gt;=39301,I813&lt;=39601),"Kraj Vysočina",(IF(AND(I813&gt;=58001,I813&lt;=59501),"Kraj Vysočina",(IF(AND(I813&gt;=67401,I813&lt;=67602),"Kraj Vysočina",(IF(AND(I813&gt;=40001,I813&lt;=44101),"Ústecký kraj",(IF(AND(I813&gt;=46001,I813&lt;=47201),"Liberecký kraj",(IF(AND(I813&gt;=51202,I813&lt;=51401),"Liberecký kraj",(IF(AND(I813&gt;=53002,I813&lt;=53976),"Pardubický kraj",(IF(AND(I813&gt;=56002,I813&lt;=57201),"Pardubický kraj",(IF(AND(I813&gt;=60200,I813&lt;=67201),"Jihomoravský kraj",(IF(AND(I813&gt;=67801,I813&lt;=68501),"Jihomoravský kraj",(IF(AND(I813&gt;=69002,I813&lt;=69801),"Jihomoravský kraj",(IF(AND(I813&gt;=68601,I813&lt;=68801),"Zlínský kraj",(IF(AND(I813&gt;=75501,I813&lt;=76901),"Zlínský kraj",(IF(AND(I813&gt;=70030,I813&lt;=74901),"Moravskoslezský kraj",(IF(AND(I813&gt;=75000,I813&lt;=75368),"Olomoucký kraj",(IF(AND(I813&gt;=77200,I813&lt;=79862),"Olomoucký kraj",(IF(AND(I813&gt;=50011,I813&lt;=50301),"Královéhradecký kraj",(IF(AND(I813&gt;=54301,I813&lt;=54303),"Královéhradecký kraj","0")))))))))))))))))))))))))))))))))))))))))))))))</f>
        <v>Praha</v>
      </c>
      <c r="W813" s="111">
        <v>12344</v>
      </c>
      <c r="X813" s="111" t="s">
        <v>19633</v>
      </c>
      <c r="AD813" t="s">
        <v>1024</v>
      </c>
      <c r="AE813" t="s">
        <v>1515</v>
      </c>
      <c r="AF813" t="s">
        <v>998</v>
      </c>
      <c r="AG813" s="107">
        <v>0</v>
      </c>
      <c r="AH813" s="107">
        <v>0</v>
      </c>
      <c r="AI813" s="107">
        <v>0</v>
      </c>
      <c r="AJ813" t="s">
        <v>1012</v>
      </c>
    </row>
    <row r="814" spans="1:37" x14ac:dyDescent="0.45">
      <c r="A814" t="s">
        <v>1156</v>
      </c>
      <c r="B814" t="s">
        <v>5197</v>
      </c>
      <c r="C814" t="s">
        <v>990</v>
      </c>
      <c r="D814" t="s">
        <v>5198</v>
      </c>
      <c r="E814" t="s">
        <v>992</v>
      </c>
      <c r="F814" t="s">
        <v>2770</v>
      </c>
      <c r="G814">
        <v>4558</v>
      </c>
      <c r="H814" t="s">
        <v>12</v>
      </c>
      <c r="I814">
        <v>16001</v>
      </c>
      <c r="K814" t="s">
        <v>5199</v>
      </c>
      <c r="L814" s="106">
        <v>17311</v>
      </c>
      <c r="M814">
        <v>10176519</v>
      </c>
      <c r="N814" t="s">
        <v>1359</v>
      </c>
      <c r="O814" t="s">
        <v>12</v>
      </c>
      <c r="P814" t="s">
        <v>997</v>
      </c>
      <c r="R814" s="109" t="str">
        <f>IF(OR(P814="SB",Q814="SB"),"SB",0)</f>
        <v>SB</v>
      </c>
      <c r="T814" s="110" t="s">
        <v>998</v>
      </c>
      <c r="V814" s="113" t="str">
        <f>IF(AND(I814&gt;=10000,I814&lt;=19900),"Praha",(IF(AND(I814&gt;=25001,I814&lt;=29501),"Středočeský kraj",(IF(AND(I814&gt;=30100,I814&lt;=34972),"Středočeský kraj",(IF(AND(I814&gt;=35002,I814&lt;=36271),"Karlovarský kraj",(IF(AND(I814&gt;=37001,I814&lt;=39201),"Jihočeský kraj",(IF(AND(I814&gt;=39701,I814&lt;=39901),"Jihočeský kraj",(IF(AND(I814&gt;=39301,I814&lt;=39601),"Kraj Vysočina",(IF(AND(I814&gt;=58001,I814&lt;=59501),"Kraj Vysočina",(IF(AND(I814&gt;=67401,I814&lt;=67602),"Kraj Vysočina",(IF(AND(I814&gt;=40001,I814&lt;=44101),"Ústecký kraj",(IF(AND(I814&gt;=46001,I814&lt;=47201),"Liberecký kraj",(IF(AND(I814&gt;=51202,I814&lt;=51401),"Liberecký kraj",(IF(AND(I814&gt;=53002,I814&lt;=53976),"Pardubický kraj",(IF(AND(I814&gt;=56002,I814&lt;=57201),"Pardubický kraj",(IF(AND(I814&gt;=60200,I814&lt;=67201),"Jihomoravský kraj",(IF(AND(I814&gt;=67801,I814&lt;=68501),"Jihomoravský kraj",(IF(AND(I814&gt;=69002,I814&lt;=69801),"Jihomoravský kraj",(IF(AND(I814&gt;=68601,I814&lt;=68801),"Zlínský kraj",(IF(AND(I814&gt;=75501,I814&lt;=76901),"Zlínský kraj",(IF(AND(I814&gt;=70030,I814&lt;=74901),"Moravskoslezský kraj",(IF(AND(I814&gt;=75000,I814&lt;=75368),"Olomoucký kraj",(IF(AND(I814&gt;=77200,I814&lt;=79862),"Olomoucký kraj",(IF(AND(I814&gt;=50011,I814&lt;=50301),"Královéhradecký kraj",(IF(AND(I814&gt;=54301,I814&lt;=54303),"Královéhradecký kraj","0")))))))))))))))))))))))))))))))))))))))))))))))</f>
        <v>Praha</v>
      </c>
      <c r="AB814" t="s">
        <v>998</v>
      </c>
      <c r="AD814" t="s">
        <v>998</v>
      </c>
      <c r="AE814" t="s">
        <v>998</v>
      </c>
      <c r="AF814" t="s">
        <v>998</v>
      </c>
      <c r="AG814" s="107">
        <v>0</v>
      </c>
      <c r="AH814" s="107">
        <v>0</v>
      </c>
      <c r="AI814" s="107">
        <v>0</v>
      </c>
      <c r="AJ814" t="s">
        <v>1012</v>
      </c>
    </row>
    <row r="815" spans="1:37" x14ac:dyDescent="0.45">
      <c r="A815" t="s">
        <v>1087</v>
      </c>
      <c r="B815" t="s">
        <v>6357</v>
      </c>
      <c r="C815" t="s">
        <v>990</v>
      </c>
      <c r="D815" t="s">
        <v>6360</v>
      </c>
      <c r="E815" t="s">
        <v>992</v>
      </c>
      <c r="F815" t="s">
        <v>2770</v>
      </c>
      <c r="G815">
        <v>3554</v>
      </c>
      <c r="H815" t="s">
        <v>12</v>
      </c>
      <c r="I815">
        <v>16001</v>
      </c>
      <c r="K815" t="s">
        <v>6361</v>
      </c>
      <c r="L815" s="106">
        <v>30952</v>
      </c>
      <c r="M815">
        <v>10969895</v>
      </c>
      <c r="N815" t="s">
        <v>1431</v>
      </c>
      <c r="O815" t="s">
        <v>1282</v>
      </c>
      <c r="P815" t="s">
        <v>997</v>
      </c>
      <c r="R815" s="109" t="str">
        <f>IF(OR(P815="SB",Q815="SB"),"SB",0)</f>
        <v>SB</v>
      </c>
      <c r="T815" s="110" t="s">
        <v>998</v>
      </c>
      <c r="V815" s="113" t="str">
        <f>IF(AND(I815&gt;=10000,I815&lt;=19900),"Praha",(IF(AND(I815&gt;=25001,I815&lt;=29501),"Středočeský kraj",(IF(AND(I815&gt;=30100,I815&lt;=34972),"Středočeský kraj",(IF(AND(I815&gt;=35002,I815&lt;=36271),"Karlovarský kraj",(IF(AND(I815&gt;=37001,I815&lt;=39201),"Jihočeský kraj",(IF(AND(I815&gt;=39701,I815&lt;=39901),"Jihočeský kraj",(IF(AND(I815&gt;=39301,I815&lt;=39601),"Kraj Vysočina",(IF(AND(I815&gt;=58001,I815&lt;=59501),"Kraj Vysočina",(IF(AND(I815&gt;=67401,I815&lt;=67602),"Kraj Vysočina",(IF(AND(I815&gt;=40001,I815&lt;=44101),"Ústecký kraj",(IF(AND(I815&gt;=46001,I815&lt;=47201),"Liberecký kraj",(IF(AND(I815&gt;=51202,I815&lt;=51401),"Liberecký kraj",(IF(AND(I815&gt;=53002,I815&lt;=53976),"Pardubický kraj",(IF(AND(I815&gt;=56002,I815&lt;=57201),"Pardubický kraj",(IF(AND(I815&gt;=60200,I815&lt;=67201),"Jihomoravský kraj",(IF(AND(I815&gt;=67801,I815&lt;=68501),"Jihomoravský kraj",(IF(AND(I815&gt;=69002,I815&lt;=69801),"Jihomoravský kraj",(IF(AND(I815&gt;=68601,I815&lt;=68801),"Zlínský kraj",(IF(AND(I815&gt;=75501,I815&lt;=76901),"Zlínský kraj",(IF(AND(I815&gt;=70030,I815&lt;=74901),"Moravskoslezský kraj",(IF(AND(I815&gt;=75000,I815&lt;=75368),"Olomoucký kraj",(IF(AND(I815&gt;=77200,I815&lt;=79862),"Olomoucký kraj",(IF(AND(I815&gt;=50011,I815&lt;=50301),"Královéhradecký kraj",(IF(AND(I815&gt;=54301,I815&lt;=54303),"Královéhradecký kraj","0")))))))))))))))))))))))))))))))))))))))))))))))</f>
        <v>Praha</v>
      </c>
      <c r="AB815" t="s">
        <v>998</v>
      </c>
      <c r="AD815" t="s">
        <v>998</v>
      </c>
      <c r="AE815" t="s">
        <v>998</v>
      </c>
      <c r="AF815" t="s">
        <v>998</v>
      </c>
      <c r="AG815" s="107">
        <v>300</v>
      </c>
      <c r="AH815" s="107">
        <v>0</v>
      </c>
      <c r="AI815" s="107">
        <v>0</v>
      </c>
      <c r="AJ815" t="s">
        <v>999</v>
      </c>
      <c r="AK815" s="106">
        <v>44920</v>
      </c>
    </row>
    <row r="816" spans="1:37" x14ac:dyDescent="0.45">
      <c r="A816" t="s">
        <v>1641</v>
      </c>
      <c r="B816" t="s">
        <v>6929</v>
      </c>
      <c r="C816" t="s">
        <v>1002</v>
      </c>
      <c r="D816" t="s">
        <v>6930</v>
      </c>
      <c r="E816" t="s">
        <v>992</v>
      </c>
      <c r="F816" t="s">
        <v>6931</v>
      </c>
      <c r="G816">
        <v>371</v>
      </c>
      <c r="H816" t="s">
        <v>1017</v>
      </c>
      <c r="I816">
        <v>16001</v>
      </c>
      <c r="K816" t="s">
        <v>6932</v>
      </c>
      <c r="L816" s="106">
        <v>33850</v>
      </c>
      <c r="M816">
        <v>12924649</v>
      </c>
      <c r="N816" t="s">
        <v>996</v>
      </c>
      <c r="O816" t="s">
        <v>12</v>
      </c>
      <c r="P816" t="s">
        <v>997</v>
      </c>
      <c r="R816" s="109" t="str">
        <f>IF(OR(P816="SB",Q816="SB"),"SB",0)</f>
        <v>SB</v>
      </c>
      <c r="T816" s="110" t="s">
        <v>998</v>
      </c>
      <c r="V816" s="113" t="str">
        <f>IF(AND(I816&gt;=10000,I816&lt;=19900),"Praha",(IF(AND(I816&gt;=25001,I816&lt;=29501),"Středočeský kraj",(IF(AND(I816&gt;=30100,I816&lt;=34972),"Středočeský kraj",(IF(AND(I816&gt;=35002,I816&lt;=36271),"Karlovarský kraj",(IF(AND(I816&gt;=37001,I816&lt;=39201),"Jihočeský kraj",(IF(AND(I816&gt;=39701,I816&lt;=39901),"Jihočeský kraj",(IF(AND(I816&gt;=39301,I816&lt;=39601),"Kraj Vysočina",(IF(AND(I816&gt;=58001,I816&lt;=59501),"Kraj Vysočina",(IF(AND(I816&gt;=67401,I816&lt;=67602),"Kraj Vysočina",(IF(AND(I816&gt;=40001,I816&lt;=44101),"Ústecký kraj",(IF(AND(I816&gt;=46001,I816&lt;=47201),"Liberecký kraj",(IF(AND(I816&gt;=51202,I816&lt;=51401),"Liberecký kraj",(IF(AND(I816&gt;=53002,I816&lt;=53976),"Pardubický kraj",(IF(AND(I816&gt;=56002,I816&lt;=57201),"Pardubický kraj",(IF(AND(I816&gt;=60200,I816&lt;=67201),"Jihomoravský kraj",(IF(AND(I816&gt;=67801,I816&lt;=68501),"Jihomoravský kraj",(IF(AND(I816&gt;=69002,I816&lt;=69801),"Jihomoravský kraj",(IF(AND(I816&gt;=68601,I816&lt;=68801),"Zlínský kraj",(IF(AND(I816&gt;=75501,I816&lt;=76901),"Zlínský kraj",(IF(AND(I816&gt;=70030,I816&lt;=74901),"Moravskoslezský kraj",(IF(AND(I816&gt;=75000,I816&lt;=75368),"Olomoucký kraj",(IF(AND(I816&gt;=77200,I816&lt;=79862),"Olomoucký kraj",(IF(AND(I816&gt;=50011,I816&lt;=50301),"Královéhradecký kraj",(IF(AND(I816&gt;=54301,I816&lt;=54303),"Královéhradecký kraj","0")))))))))))))))))))))))))))))))))))))))))))))))</f>
        <v>Praha</v>
      </c>
      <c r="AB816" t="s">
        <v>998</v>
      </c>
      <c r="AD816" t="s">
        <v>998</v>
      </c>
      <c r="AE816" t="s">
        <v>998</v>
      </c>
      <c r="AF816" t="s">
        <v>998</v>
      </c>
      <c r="AG816" s="107">
        <v>0</v>
      </c>
      <c r="AH816" s="107">
        <v>0</v>
      </c>
      <c r="AI816" s="107">
        <v>0</v>
      </c>
      <c r="AJ816" t="s">
        <v>1012</v>
      </c>
    </row>
    <row r="817" spans="1:37" x14ac:dyDescent="0.45">
      <c r="A817" t="s">
        <v>1037</v>
      </c>
      <c r="B817" t="s">
        <v>7294</v>
      </c>
      <c r="C817" t="s">
        <v>990</v>
      </c>
      <c r="D817" t="s">
        <v>7295</v>
      </c>
      <c r="E817" t="s">
        <v>992</v>
      </c>
      <c r="F817" t="s">
        <v>3825</v>
      </c>
      <c r="G817">
        <v>30</v>
      </c>
      <c r="H817" t="s">
        <v>1017</v>
      </c>
      <c r="I817">
        <v>16001</v>
      </c>
      <c r="J817">
        <v>777034660</v>
      </c>
      <c r="K817" t="s">
        <v>7296</v>
      </c>
      <c r="L817" s="106">
        <v>27122</v>
      </c>
      <c r="M817">
        <v>10595841</v>
      </c>
      <c r="N817" t="s">
        <v>996</v>
      </c>
      <c r="O817" t="s">
        <v>12</v>
      </c>
      <c r="P817" t="s">
        <v>997</v>
      </c>
      <c r="R817" s="109" t="str">
        <f>IF(OR(P817="SB",Q817="SB"),"SB",0)</f>
        <v>SB</v>
      </c>
      <c r="T817" s="110" t="s">
        <v>998</v>
      </c>
      <c r="V817" s="113" t="str">
        <f>IF(AND(I817&gt;=10000,I817&lt;=19900),"Praha",(IF(AND(I817&gt;=25001,I817&lt;=29501),"Středočeský kraj",(IF(AND(I817&gt;=30100,I817&lt;=34972),"Středočeský kraj",(IF(AND(I817&gt;=35002,I817&lt;=36271),"Karlovarský kraj",(IF(AND(I817&gt;=37001,I817&lt;=39201),"Jihočeský kraj",(IF(AND(I817&gt;=39701,I817&lt;=39901),"Jihočeský kraj",(IF(AND(I817&gt;=39301,I817&lt;=39601),"Kraj Vysočina",(IF(AND(I817&gt;=58001,I817&lt;=59501),"Kraj Vysočina",(IF(AND(I817&gt;=67401,I817&lt;=67602),"Kraj Vysočina",(IF(AND(I817&gt;=40001,I817&lt;=44101),"Ústecký kraj",(IF(AND(I817&gt;=46001,I817&lt;=47201),"Liberecký kraj",(IF(AND(I817&gt;=51202,I817&lt;=51401),"Liberecký kraj",(IF(AND(I817&gt;=53002,I817&lt;=53976),"Pardubický kraj",(IF(AND(I817&gt;=56002,I817&lt;=57201),"Pardubický kraj",(IF(AND(I817&gt;=60200,I817&lt;=67201),"Jihomoravský kraj",(IF(AND(I817&gt;=67801,I817&lt;=68501),"Jihomoravský kraj",(IF(AND(I817&gt;=69002,I817&lt;=69801),"Jihomoravský kraj",(IF(AND(I817&gt;=68601,I817&lt;=68801),"Zlínský kraj",(IF(AND(I817&gt;=75501,I817&lt;=76901),"Zlínský kraj",(IF(AND(I817&gt;=70030,I817&lt;=74901),"Moravskoslezský kraj",(IF(AND(I817&gt;=75000,I817&lt;=75368),"Olomoucký kraj",(IF(AND(I817&gt;=77200,I817&lt;=79862),"Olomoucký kraj",(IF(AND(I817&gt;=50011,I817&lt;=50301),"Královéhradecký kraj",(IF(AND(I817&gt;=54301,I817&lt;=54303),"Královéhradecký kraj","0")))))))))))))))))))))))))))))))))))))))))))))))</f>
        <v>Praha</v>
      </c>
      <c r="AB817" t="s">
        <v>998</v>
      </c>
      <c r="AD817" t="s">
        <v>998</v>
      </c>
      <c r="AE817" t="s">
        <v>1515</v>
      </c>
      <c r="AF817" t="s">
        <v>998</v>
      </c>
      <c r="AG817" s="107">
        <v>0</v>
      </c>
      <c r="AH817" s="107">
        <v>0</v>
      </c>
      <c r="AI817" s="107">
        <v>0</v>
      </c>
      <c r="AJ817" t="s">
        <v>1012</v>
      </c>
    </row>
    <row r="818" spans="1:37" x14ac:dyDescent="0.45">
      <c r="A818" t="s">
        <v>1169</v>
      </c>
      <c r="B818" t="s">
        <v>7471</v>
      </c>
      <c r="C818" t="s">
        <v>990</v>
      </c>
      <c r="D818" t="s">
        <v>7476</v>
      </c>
      <c r="E818" t="s">
        <v>992</v>
      </c>
      <c r="F818" t="s">
        <v>7477</v>
      </c>
      <c r="G818">
        <v>6</v>
      </c>
      <c r="H818" t="s">
        <v>1017</v>
      </c>
      <c r="I818">
        <v>16001</v>
      </c>
      <c r="K818" t="s">
        <v>7478</v>
      </c>
      <c r="L818" s="106">
        <v>25955</v>
      </c>
      <c r="M818">
        <v>12921518</v>
      </c>
      <c r="N818" t="s">
        <v>996</v>
      </c>
      <c r="O818" t="s">
        <v>12</v>
      </c>
      <c r="P818" t="s">
        <v>997</v>
      </c>
      <c r="R818" s="109" t="str">
        <f>IF(OR(P818="SB",Q818="SB"),"SB",0)</f>
        <v>SB</v>
      </c>
      <c r="T818" s="110" t="s">
        <v>998</v>
      </c>
      <c r="V818" s="113" t="str">
        <f>IF(AND(I818&gt;=10000,I818&lt;=19900),"Praha",(IF(AND(I818&gt;=25001,I818&lt;=29501),"Středočeský kraj",(IF(AND(I818&gt;=30100,I818&lt;=34972),"Středočeský kraj",(IF(AND(I818&gt;=35002,I818&lt;=36271),"Karlovarský kraj",(IF(AND(I818&gt;=37001,I818&lt;=39201),"Jihočeský kraj",(IF(AND(I818&gt;=39701,I818&lt;=39901),"Jihočeský kraj",(IF(AND(I818&gt;=39301,I818&lt;=39601),"Kraj Vysočina",(IF(AND(I818&gt;=58001,I818&lt;=59501),"Kraj Vysočina",(IF(AND(I818&gt;=67401,I818&lt;=67602),"Kraj Vysočina",(IF(AND(I818&gt;=40001,I818&lt;=44101),"Ústecký kraj",(IF(AND(I818&gt;=46001,I818&lt;=47201),"Liberecký kraj",(IF(AND(I818&gt;=51202,I818&lt;=51401),"Liberecký kraj",(IF(AND(I818&gt;=53002,I818&lt;=53976),"Pardubický kraj",(IF(AND(I818&gt;=56002,I818&lt;=57201),"Pardubický kraj",(IF(AND(I818&gt;=60200,I818&lt;=67201),"Jihomoravský kraj",(IF(AND(I818&gt;=67801,I818&lt;=68501),"Jihomoravský kraj",(IF(AND(I818&gt;=69002,I818&lt;=69801),"Jihomoravský kraj",(IF(AND(I818&gt;=68601,I818&lt;=68801),"Zlínský kraj",(IF(AND(I818&gt;=75501,I818&lt;=76901),"Zlínský kraj",(IF(AND(I818&gt;=70030,I818&lt;=74901),"Moravskoslezský kraj",(IF(AND(I818&gt;=75000,I818&lt;=75368),"Olomoucký kraj",(IF(AND(I818&gt;=77200,I818&lt;=79862),"Olomoucký kraj",(IF(AND(I818&gt;=50011,I818&lt;=50301),"Královéhradecký kraj",(IF(AND(I818&gt;=54301,I818&lt;=54303),"Královéhradecký kraj","0")))))))))))))))))))))))))))))))))))))))))))))))</f>
        <v>Praha</v>
      </c>
      <c r="AB818" t="s">
        <v>998</v>
      </c>
      <c r="AD818" t="s">
        <v>998</v>
      </c>
      <c r="AE818" t="s">
        <v>998</v>
      </c>
      <c r="AF818" t="s">
        <v>998</v>
      </c>
      <c r="AG818" s="107">
        <v>0</v>
      </c>
      <c r="AH818" s="107">
        <v>0</v>
      </c>
      <c r="AI818" s="107">
        <v>0</v>
      </c>
      <c r="AJ818" t="s">
        <v>1012</v>
      </c>
    </row>
    <row r="819" spans="1:37" x14ac:dyDescent="0.45">
      <c r="A819" t="s">
        <v>1307</v>
      </c>
      <c r="B819" t="s">
        <v>11000</v>
      </c>
      <c r="C819" t="s">
        <v>1002</v>
      </c>
      <c r="D819" t="s">
        <v>11001</v>
      </c>
      <c r="E819" t="s">
        <v>992</v>
      </c>
      <c r="F819" t="s">
        <v>11002</v>
      </c>
      <c r="G819">
        <v>446</v>
      </c>
      <c r="H819" t="s">
        <v>12</v>
      </c>
      <c r="I819">
        <v>16001</v>
      </c>
      <c r="K819" t="s">
        <v>11003</v>
      </c>
      <c r="L819" s="106">
        <v>25339</v>
      </c>
      <c r="M819">
        <v>12923740</v>
      </c>
      <c r="N819" t="s">
        <v>996</v>
      </c>
      <c r="O819" t="s">
        <v>12</v>
      </c>
      <c r="P819" t="s">
        <v>997</v>
      </c>
      <c r="R819" s="109" t="str">
        <f>IF(OR(P819="SB",Q819="SB"),"SB",0)</f>
        <v>SB</v>
      </c>
      <c r="T819" s="110" t="s">
        <v>998</v>
      </c>
      <c r="V819" s="113" t="str">
        <f>IF(AND(I819&gt;=10000,I819&lt;=19900),"Praha",(IF(AND(I819&gt;=25001,I819&lt;=29501),"Středočeský kraj",(IF(AND(I819&gt;=30100,I819&lt;=34972),"Středočeský kraj",(IF(AND(I819&gt;=35002,I819&lt;=36271),"Karlovarský kraj",(IF(AND(I819&gt;=37001,I819&lt;=39201),"Jihočeský kraj",(IF(AND(I819&gt;=39701,I819&lt;=39901),"Jihočeský kraj",(IF(AND(I819&gt;=39301,I819&lt;=39601),"Kraj Vysočina",(IF(AND(I819&gt;=58001,I819&lt;=59501),"Kraj Vysočina",(IF(AND(I819&gt;=67401,I819&lt;=67602),"Kraj Vysočina",(IF(AND(I819&gt;=40001,I819&lt;=44101),"Ústecký kraj",(IF(AND(I819&gt;=46001,I819&lt;=47201),"Liberecký kraj",(IF(AND(I819&gt;=51202,I819&lt;=51401),"Liberecký kraj",(IF(AND(I819&gt;=53002,I819&lt;=53976),"Pardubický kraj",(IF(AND(I819&gt;=56002,I819&lt;=57201),"Pardubický kraj",(IF(AND(I819&gt;=60200,I819&lt;=67201),"Jihomoravský kraj",(IF(AND(I819&gt;=67801,I819&lt;=68501),"Jihomoravský kraj",(IF(AND(I819&gt;=69002,I819&lt;=69801),"Jihomoravský kraj",(IF(AND(I819&gt;=68601,I819&lt;=68801),"Zlínský kraj",(IF(AND(I819&gt;=75501,I819&lt;=76901),"Zlínský kraj",(IF(AND(I819&gt;=70030,I819&lt;=74901),"Moravskoslezský kraj",(IF(AND(I819&gt;=75000,I819&lt;=75368),"Olomoucký kraj",(IF(AND(I819&gt;=77200,I819&lt;=79862),"Olomoucký kraj",(IF(AND(I819&gt;=50011,I819&lt;=50301),"Královéhradecký kraj",(IF(AND(I819&gt;=54301,I819&lt;=54303),"Královéhradecký kraj","0")))))))))))))))))))))))))))))))))))))))))))))))</f>
        <v>Praha</v>
      </c>
      <c r="AB819" t="s">
        <v>998</v>
      </c>
      <c r="AD819" t="s">
        <v>998</v>
      </c>
      <c r="AE819" t="s">
        <v>998</v>
      </c>
      <c r="AF819" t="s">
        <v>998</v>
      </c>
      <c r="AG819" s="107">
        <v>0</v>
      </c>
      <c r="AH819" s="107">
        <v>0</v>
      </c>
      <c r="AI819" s="107">
        <v>0</v>
      </c>
      <c r="AJ819" t="s">
        <v>1012</v>
      </c>
    </row>
    <row r="820" spans="1:37" x14ac:dyDescent="0.45">
      <c r="A820" t="s">
        <v>1037</v>
      </c>
      <c r="B820" t="s">
        <v>15106</v>
      </c>
      <c r="C820" t="s">
        <v>990</v>
      </c>
      <c r="D820" t="s">
        <v>15107</v>
      </c>
      <c r="E820" t="s">
        <v>992</v>
      </c>
      <c r="F820" t="s">
        <v>2770</v>
      </c>
      <c r="G820">
        <v>5478</v>
      </c>
      <c r="H820" t="s">
        <v>12</v>
      </c>
      <c r="I820">
        <v>16001</v>
      </c>
      <c r="K820" t="s">
        <v>15108</v>
      </c>
      <c r="L820" s="106">
        <v>32452</v>
      </c>
      <c r="M820">
        <v>10412349</v>
      </c>
      <c r="N820" t="s">
        <v>1431</v>
      </c>
      <c r="O820" t="s">
        <v>1282</v>
      </c>
      <c r="P820" t="s">
        <v>997</v>
      </c>
      <c r="R820" s="109" t="str">
        <f>IF(OR(P820="SB",Q820="SB"),"SB",0)</f>
        <v>SB</v>
      </c>
      <c r="T820" s="110" t="s">
        <v>998</v>
      </c>
      <c r="V820" s="113" t="str">
        <f>IF(AND(I820&gt;=10000,I820&lt;=19900),"Praha",(IF(AND(I820&gt;=25001,I820&lt;=29501),"Středočeský kraj",(IF(AND(I820&gt;=30100,I820&lt;=34972),"Středočeský kraj",(IF(AND(I820&gt;=35002,I820&lt;=36271),"Karlovarský kraj",(IF(AND(I820&gt;=37001,I820&lt;=39201),"Jihočeský kraj",(IF(AND(I820&gt;=39701,I820&lt;=39901),"Jihočeský kraj",(IF(AND(I820&gt;=39301,I820&lt;=39601),"Kraj Vysočina",(IF(AND(I820&gt;=58001,I820&lt;=59501),"Kraj Vysočina",(IF(AND(I820&gt;=67401,I820&lt;=67602),"Kraj Vysočina",(IF(AND(I820&gt;=40001,I820&lt;=44101),"Ústecký kraj",(IF(AND(I820&gt;=46001,I820&lt;=47201),"Liberecký kraj",(IF(AND(I820&gt;=51202,I820&lt;=51401),"Liberecký kraj",(IF(AND(I820&gt;=53002,I820&lt;=53976),"Pardubický kraj",(IF(AND(I820&gt;=56002,I820&lt;=57201),"Pardubický kraj",(IF(AND(I820&gt;=60200,I820&lt;=67201),"Jihomoravský kraj",(IF(AND(I820&gt;=67801,I820&lt;=68501),"Jihomoravský kraj",(IF(AND(I820&gt;=69002,I820&lt;=69801),"Jihomoravský kraj",(IF(AND(I820&gt;=68601,I820&lt;=68801),"Zlínský kraj",(IF(AND(I820&gt;=75501,I820&lt;=76901),"Zlínský kraj",(IF(AND(I820&gt;=70030,I820&lt;=74901),"Moravskoslezský kraj",(IF(AND(I820&gt;=75000,I820&lt;=75368),"Olomoucký kraj",(IF(AND(I820&gt;=77200,I820&lt;=79862),"Olomoucký kraj",(IF(AND(I820&gt;=50011,I820&lt;=50301),"Královéhradecký kraj",(IF(AND(I820&gt;=54301,I820&lt;=54303),"Královéhradecký kraj","0")))))))))))))))))))))))))))))))))))))))))))))))</f>
        <v>Praha</v>
      </c>
      <c r="AB820" t="s">
        <v>998</v>
      </c>
      <c r="AD820" t="s">
        <v>1024</v>
      </c>
      <c r="AE820" t="s">
        <v>1515</v>
      </c>
      <c r="AF820" t="s">
        <v>998</v>
      </c>
      <c r="AG820" s="107">
        <v>300</v>
      </c>
      <c r="AH820" s="107">
        <v>0</v>
      </c>
      <c r="AI820" s="107">
        <v>0</v>
      </c>
      <c r="AJ820" t="s">
        <v>999</v>
      </c>
      <c r="AK820" s="106">
        <v>44920</v>
      </c>
    </row>
    <row r="821" spans="1:37" x14ac:dyDescent="0.45">
      <c r="A821" t="s">
        <v>1026</v>
      </c>
      <c r="B821" t="s">
        <v>19194</v>
      </c>
      <c r="C821" t="s">
        <v>990</v>
      </c>
      <c r="D821" t="s">
        <v>19198</v>
      </c>
      <c r="E821" t="s">
        <v>992</v>
      </c>
      <c r="F821" t="s">
        <v>19199</v>
      </c>
      <c r="G821">
        <v>258</v>
      </c>
      <c r="H821" t="s">
        <v>12</v>
      </c>
      <c r="I821">
        <v>16001</v>
      </c>
      <c r="K821" t="s">
        <v>19200</v>
      </c>
      <c r="L821" s="106">
        <v>35846</v>
      </c>
      <c r="M821">
        <v>10828237</v>
      </c>
      <c r="N821" t="s">
        <v>1431</v>
      </c>
      <c r="O821" t="s">
        <v>1282</v>
      </c>
      <c r="P821" t="s">
        <v>997</v>
      </c>
      <c r="R821" s="109" t="str">
        <f>IF(OR(P821="SB",Q821="SB"),"SB",0)</f>
        <v>SB</v>
      </c>
      <c r="V821" s="113" t="str">
        <f>IF(AND(I821&gt;=10000,I821&lt;=19900),"Praha",(IF(AND(I821&gt;=25001,I821&lt;=29501),"Středočeský kraj",(IF(AND(I821&gt;=30100,I821&lt;=34972),"Středočeský kraj",(IF(AND(I821&gt;=35002,I821&lt;=36271),"Karlovarský kraj",(IF(AND(I821&gt;=37001,I821&lt;=39201),"Jihočeský kraj",(IF(AND(I821&gt;=39701,I821&lt;=39901),"Jihočeský kraj",(IF(AND(I821&gt;=39301,I821&lt;=39601),"Kraj Vysočina",(IF(AND(I821&gt;=58001,I821&lt;=59501),"Kraj Vysočina",(IF(AND(I821&gt;=67401,I821&lt;=67602),"Kraj Vysočina",(IF(AND(I821&gt;=40001,I821&lt;=44101),"Ústecký kraj",(IF(AND(I821&gt;=46001,I821&lt;=47201),"Liberecký kraj",(IF(AND(I821&gt;=51202,I821&lt;=51401),"Liberecký kraj",(IF(AND(I821&gt;=53002,I821&lt;=53976),"Pardubický kraj",(IF(AND(I821&gt;=56002,I821&lt;=57201),"Pardubický kraj",(IF(AND(I821&gt;=60200,I821&lt;=67201),"Jihomoravský kraj",(IF(AND(I821&gt;=67801,I821&lt;=68501),"Jihomoravský kraj",(IF(AND(I821&gt;=69002,I821&lt;=69801),"Jihomoravský kraj",(IF(AND(I821&gt;=68601,I821&lt;=68801),"Zlínský kraj",(IF(AND(I821&gt;=75501,I821&lt;=76901),"Zlínský kraj",(IF(AND(I821&gt;=70030,I821&lt;=74901),"Moravskoslezský kraj",(IF(AND(I821&gt;=75000,I821&lt;=75368),"Olomoucký kraj",(IF(AND(I821&gt;=77200,I821&lt;=79862),"Olomoucký kraj",(IF(AND(I821&gt;=50011,I821&lt;=50301),"Královéhradecký kraj",(IF(AND(I821&gt;=54301,I821&lt;=54303),"Královéhradecký kraj","0")))))))))))))))))))))))))))))))))))))))))))))))</f>
        <v>Praha</v>
      </c>
      <c r="AD821" t="s">
        <v>998</v>
      </c>
      <c r="AE821" t="s">
        <v>998</v>
      </c>
      <c r="AF821" t="s">
        <v>998</v>
      </c>
      <c r="AG821" s="107">
        <v>300</v>
      </c>
      <c r="AH821" s="107">
        <v>0</v>
      </c>
      <c r="AI821" s="107">
        <v>0</v>
      </c>
      <c r="AJ821" t="s">
        <v>999</v>
      </c>
      <c r="AK821" s="106">
        <v>44920</v>
      </c>
    </row>
    <row r="822" spans="1:37" x14ac:dyDescent="0.45">
      <c r="A822" t="s">
        <v>1626</v>
      </c>
      <c r="B822" t="s">
        <v>5358</v>
      </c>
      <c r="C822" t="s">
        <v>1002</v>
      </c>
      <c r="D822" t="s">
        <v>5361</v>
      </c>
      <c r="E822" t="s">
        <v>992</v>
      </c>
      <c r="F822" t="s">
        <v>5359</v>
      </c>
      <c r="G822">
        <v>524</v>
      </c>
      <c r="H822" t="s">
        <v>1017</v>
      </c>
      <c r="I822">
        <v>16005</v>
      </c>
      <c r="K822" t="s">
        <v>5360</v>
      </c>
      <c r="L822" s="106">
        <v>28112</v>
      </c>
      <c r="M822">
        <v>10080428</v>
      </c>
      <c r="N822" t="s">
        <v>2629</v>
      </c>
      <c r="O822" t="s">
        <v>12</v>
      </c>
      <c r="P822" t="s">
        <v>997</v>
      </c>
      <c r="R822" s="109" t="str">
        <f>IF(OR(P822="SB",Q822="SB"),"SB",0)</f>
        <v>SB</v>
      </c>
      <c r="T822" s="110" t="s">
        <v>998</v>
      </c>
      <c r="V822" s="113" t="str">
        <f>IF(AND(I822&gt;=10000,I822&lt;=19900),"Praha",(IF(AND(I822&gt;=25001,I822&lt;=29501),"Středočeský kraj",(IF(AND(I822&gt;=30100,I822&lt;=34972),"Středočeský kraj",(IF(AND(I822&gt;=35002,I822&lt;=36271),"Karlovarský kraj",(IF(AND(I822&gt;=37001,I822&lt;=39201),"Jihočeský kraj",(IF(AND(I822&gt;=39701,I822&lt;=39901),"Jihočeský kraj",(IF(AND(I822&gt;=39301,I822&lt;=39601),"Kraj Vysočina",(IF(AND(I822&gt;=58001,I822&lt;=59501),"Kraj Vysočina",(IF(AND(I822&gt;=67401,I822&lt;=67602),"Kraj Vysočina",(IF(AND(I822&gt;=40001,I822&lt;=44101),"Ústecký kraj",(IF(AND(I822&gt;=46001,I822&lt;=47201),"Liberecký kraj",(IF(AND(I822&gt;=51202,I822&lt;=51401),"Liberecký kraj",(IF(AND(I822&gt;=53002,I822&lt;=53976),"Pardubický kraj",(IF(AND(I822&gt;=56002,I822&lt;=57201),"Pardubický kraj",(IF(AND(I822&gt;=60200,I822&lt;=67201),"Jihomoravský kraj",(IF(AND(I822&gt;=67801,I822&lt;=68501),"Jihomoravský kraj",(IF(AND(I822&gt;=69002,I822&lt;=69801),"Jihomoravský kraj",(IF(AND(I822&gt;=68601,I822&lt;=68801),"Zlínský kraj",(IF(AND(I822&gt;=75501,I822&lt;=76901),"Zlínský kraj",(IF(AND(I822&gt;=70030,I822&lt;=74901),"Moravskoslezský kraj",(IF(AND(I822&gt;=75000,I822&lt;=75368),"Olomoucký kraj",(IF(AND(I822&gt;=77200,I822&lt;=79862),"Olomoucký kraj",(IF(AND(I822&gt;=50011,I822&lt;=50301),"Královéhradecký kraj",(IF(AND(I822&gt;=54301,I822&lt;=54303),"Královéhradecký kraj","0")))))))))))))))))))))))))))))))))))))))))))))))</f>
        <v>Praha</v>
      </c>
      <c r="AB822" t="s">
        <v>998</v>
      </c>
      <c r="AD822" t="s">
        <v>998</v>
      </c>
      <c r="AE822" t="s">
        <v>998</v>
      </c>
      <c r="AF822" t="s">
        <v>998</v>
      </c>
      <c r="AG822" s="107">
        <v>0</v>
      </c>
      <c r="AH822" s="107">
        <v>0</v>
      </c>
      <c r="AI822" s="107">
        <v>0</v>
      </c>
      <c r="AJ822" t="s">
        <v>1012</v>
      </c>
    </row>
    <row r="823" spans="1:37" x14ac:dyDescent="0.45">
      <c r="A823" t="s">
        <v>1687</v>
      </c>
      <c r="B823" t="s">
        <v>11916</v>
      </c>
      <c r="C823" t="s">
        <v>1002</v>
      </c>
      <c r="D823" t="s">
        <v>11920</v>
      </c>
      <c r="E823" t="s">
        <v>992</v>
      </c>
      <c r="F823" t="s">
        <v>7611</v>
      </c>
      <c r="G823">
        <v>575</v>
      </c>
      <c r="H823" t="s">
        <v>11921</v>
      </c>
      <c r="I823">
        <v>16015</v>
      </c>
      <c r="K823" t="s">
        <v>11922</v>
      </c>
      <c r="L823" s="106">
        <v>26626</v>
      </c>
      <c r="M823">
        <v>13059944</v>
      </c>
      <c r="N823" t="s">
        <v>996</v>
      </c>
      <c r="O823" t="s">
        <v>12</v>
      </c>
      <c r="P823" t="s">
        <v>997</v>
      </c>
      <c r="R823" s="109" t="str">
        <f>IF(OR(P823="SB",Q823="SB"),"SB",0)</f>
        <v>SB</v>
      </c>
      <c r="T823" s="110" t="s">
        <v>998</v>
      </c>
      <c r="V823" s="113" t="str">
        <f>IF(AND(I823&gt;=10000,I823&lt;=19900),"Praha",(IF(AND(I823&gt;=25001,I823&lt;=29501),"Středočeský kraj",(IF(AND(I823&gt;=30100,I823&lt;=34972),"Středočeský kraj",(IF(AND(I823&gt;=35002,I823&lt;=36271),"Karlovarský kraj",(IF(AND(I823&gt;=37001,I823&lt;=39201),"Jihočeský kraj",(IF(AND(I823&gt;=39701,I823&lt;=39901),"Jihočeský kraj",(IF(AND(I823&gt;=39301,I823&lt;=39601),"Kraj Vysočina",(IF(AND(I823&gt;=58001,I823&lt;=59501),"Kraj Vysočina",(IF(AND(I823&gt;=67401,I823&lt;=67602),"Kraj Vysočina",(IF(AND(I823&gt;=40001,I823&lt;=44101),"Ústecký kraj",(IF(AND(I823&gt;=46001,I823&lt;=47201),"Liberecký kraj",(IF(AND(I823&gt;=51202,I823&lt;=51401),"Liberecký kraj",(IF(AND(I823&gt;=53002,I823&lt;=53976),"Pardubický kraj",(IF(AND(I823&gt;=56002,I823&lt;=57201),"Pardubický kraj",(IF(AND(I823&gt;=60200,I823&lt;=67201),"Jihomoravský kraj",(IF(AND(I823&gt;=67801,I823&lt;=68501),"Jihomoravský kraj",(IF(AND(I823&gt;=69002,I823&lt;=69801),"Jihomoravský kraj",(IF(AND(I823&gt;=68601,I823&lt;=68801),"Zlínský kraj",(IF(AND(I823&gt;=75501,I823&lt;=76901),"Zlínský kraj",(IF(AND(I823&gt;=70030,I823&lt;=74901),"Moravskoslezský kraj",(IF(AND(I823&gt;=75000,I823&lt;=75368),"Olomoucký kraj",(IF(AND(I823&gt;=77200,I823&lt;=79862),"Olomoucký kraj",(IF(AND(I823&gt;=50011,I823&lt;=50301),"Královéhradecký kraj",(IF(AND(I823&gt;=54301,I823&lt;=54303),"Královéhradecký kraj","0")))))))))))))))))))))))))))))))))))))))))))))))</f>
        <v>Praha</v>
      </c>
      <c r="AB823" t="s">
        <v>998</v>
      </c>
      <c r="AD823" t="s">
        <v>998</v>
      </c>
      <c r="AE823" t="s">
        <v>998</v>
      </c>
      <c r="AF823" t="s">
        <v>998</v>
      </c>
      <c r="AG823" s="107">
        <v>0</v>
      </c>
      <c r="AH823" s="107">
        <v>0</v>
      </c>
      <c r="AI823" s="107">
        <v>0</v>
      </c>
      <c r="AJ823" t="s">
        <v>1012</v>
      </c>
    </row>
    <row r="824" spans="1:37" x14ac:dyDescent="0.45">
      <c r="A824" t="s">
        <v>1007</v>
      </c>
      <c r="B824" t="s">
        <v>2070</v>
      </c>
      <c r="C824" t="s">
        <v>990</v>
      </c>
      <c r="D824" t="s">
        <v>2071</v>
      </c>
      <c r="E824" t="s">
        <v>992</v>
      </c>
      <c r="F824" t="s">
        <v>2072</v>
      </c>
      <c r="G824">
        <v>286</v>
      </c>
      <c r="H824" t="s">
        <v>1017</v>
      </c>
      <c r="I824">
        <v>16017</v>
      </c>
      <c r="K824" t="s">
        <v>2073</v>
      </c>
      <c r="L824" s="106">
        <v>33058</v>
      </c>
      <c r="M824">
        <v>12980829</v>
      </c>
      <c r="N824" t="s">
        <v>996</v>
      </c>
      <c r="O824" t="s">
        <v>12</v>
      </c>
      <c r="P824" t="s">
        <v>997</v>
      </c>
      <c r="R824" s="109" t="str">
        <f>IF(OR(P824="SB",Q824="SB"),"SB",0)</f>
        <v>SB</v>
      </c>
      <c r="T824" s="110" t="s">
        <v>998</v>
      </c>
      <c r="V824" s="113" t="str">
        <f>IF(AND(I824&gt;=10000,I824&lt;=19900),"Praha",(IF(AND(I824&gt;=25001,I824&lt;=29501),"Středočeský kraj",(IF(AND(I824&gt;=30100,I824&lt;=34972),"Středočeský kraj",(IF(AND(I824&gt;=35002,I824&lt;=36271),"Karlovarský kraj",(IF(AND(I824&gt;=37001,I824&lt;=39201),"Jihočeský kraj",(IF(AND(I824&gt;=39701,I824&lt;=39901),"Jihočeský kraj",(IF(AND(I824&gt;=39301,I824&lt;=39601),"Kraj Vysočina",(IF(AND(I824&gt;=58001,I824&lt;=59501),"Kraj Vysočina",(IF(AND(I824&gt;=67401,I824&lt;=67602),"Kraj Vysočina",(IF(AND(I824&gt;=40001,I824&lt;=44101),"Ústecký kraj",(IF(AND(I824&gt;=46001,I824&lt;=47201),"Liberecký kraj",(IF(AND(I824&gt;=51202,I824&lt;=51401),"Liberecký kraj",(IF(AND(I824&gt;=53002,I824&lt;=53976),"Pardubický kraj",(IF(AND(I824&gt;=56002,I824&lt;=57201),"Pardubický kraj",(IF(AND(I824&gt;=60200,I824&lt;=67201),"Jihomoravský kraj",(IF(AND(I824&gt;=67801,I824&lt;=68501),"Jihomoravský kraj",(IF(AND(I824&gt;=69002,I824&lt;=69801),"Jihomoravský kraj",(IF(AND(I824&gt;=68601,I824&lt;=68801),"Zlínský kraj",(IF(AND(I824&gt;=75501,I824&lt;=76901),"Zlínský kraj",(IF(AND(I824&gt;=70030,I824&lt;=74901),"Moravskoslezský kraj",(IF(AND(I824&gt;=75000,I824&lt;=75368),"Olomoucký kraj",(IF(AND(I824&gt;=77200,I824&lt;=79862),"Olomoucký kraj",(IF(AND(I824&gt;=50011,I824&lt;=50301),"Královéhradecký kraj",(IF(AND(I824&gt;=54301,I824&lt;=54303),"Královéhradecký kraj","0")))))))))))))))))))))))))))))))))))))))))))))))</f>
        <v>Praha</v>
      </c>
      <c r="AB824" t="s">
        <v>998</v>
      </c>
      <c r="AD824" t="s">
        <v>998</v>
      </c>
      <c r="AE824" t="s">
        <v>998</v>
      </c>
      <c r="AF824" t="s">
        <v>998</v>
      </c>
      <c r="AG824" s="107">
        <v>0</v>
      </c>
      <c r="AH824" s="107">
        <v>0</v>
      </c>
      <c r="AI824" s="107">
        <v>0</v>
      </c>
      <c r="AJ824" t="s">
        <v>1012</v>
      </c>
    </row>
    <row r="825" spans="1:37" x14ac:dyDescent="0.45">
      <c r="A825" t="s">
        <v>1407</v>
      </c>
      <c r="B825" t="s">
        <v>3359</v>
      </c>
      <c r="C825" t="s">
        <v>1002</v>
      </c>
      <c r="D825" t="s">
        <v>3360</v>
      </c>
      <c r="E825" t="s">
        <v>992</v>
      </c>
      <c r="F825" t="s">
        <v>3145</v>
      </c>
      <c r="G825">
        <v>1821</v>
      </c>
      <c r="H825" t="s">
        <v>3361</v>
      </c>
      <c r="I825">
        <v>16017</v>
      </c>
      <c r="K825" t="s">
        <v>3362</v>
      </c>
      <c r="L825" s="106">
        <v>28999</v>
      </c>
      <c r="M825">
        <v>12932733</v>
      </c>
      <c r="N825" t="s">
        <v>996</v>
      </c>
      <c r="O825" t="s">
        <v>12</v>
      </c>
      <c r="P825" t="s">
        <v>997</v>
      </c>
      <c r="R825" s="109" t="str">
        <f>IF(OR(P825="SB",Q825="SB"),"SB",0)</f>
        <v>SB</v>
      </c>
      <c r="T825" s="110" t="s">
        <v>998</v>
      </c>
      <c r="V825" s="113" t="str">
        <f>IF(AND(I825&gt;=10000,I825&lt;=19900),"Praha",(IF(AND(I825&gt;=25001,I825&lt;=29501),"Středočeský kraj",(IF(AND(I825&gt;=30100,I825&lt;=34972),"Středočeský kraj",(IF(AND(I825&gt;=35002,I825&lt;=36271),"Karlovarský kraj",(IF(AND(I825&gt;=37001,I825&lt;=39201),"Jihočeský kraj",(IF(AND(I825&gt;=39701,I825&lt;=39901),"Jihočeský kraj",(IF(AND(I825&gt;=39301,I825&lt;=39601),"Kraj Vysočina",(IF(AND(I825&gt;=58001,I825&lt;=59501),"Kraj Vysočina",(IF(AND(I825&gt;=67401,I825&lt;=67602),"Kraj Vysočina",(IF(AND(I825&gt;=40001,I825&lt;=44101),"Ústecký kraj",(IF(AND(I825&gt;=46001,I825&lt;=47201),"Liberecký kraj",(IF(AND(I825&gt;=51202,I825&lt;=51401),"Liberecký kraj",(IF(AND(I825&gt;=53002,I825&lt;=53976),"Pardubický kraj",(IF(AND(I825&gt;=56002,I825&lt;=57201),"Pardubický kraj",(IF(AND(I825&gt;=60200,I825&lt;=67201),"Jihomoravský kraj",(IF(AND(I825&gt;=67801,I825&lt;=68501),"Jihomoravský kraj",(IF(AND(I825&gt;=69002,I825&lt;=69801),"Jihomoravský kraj",(IF(AND(I825&gt;=68601,I825&lt;=68801),"Zlínský kraj",(IF(AND(I825&gt;=75501,I825&lt;=76901),"Zlínský kraj",(IF(AND(I825&gt;=70030,I825&lt;=74901),"Moravskoslezský kraj",(IF(AND(I825&gt;=75000,I825&lt;=75368),"Olomoucký kraj",(IF(AND(I825&gt;=77200,I825&lt;=79862),"Olomoucký kraj",(IF(AND(I825&gt;=50011,I825&lt;=50301),"Královéhradecký kraj",(IF(AND(I825&gt;=54301,I825&lt;=54303),"Královéhradecký kraj","0")))))))))))))))))))))))))))))))))))))))))))))))</f>
        <v>Praha</v>
      </c>
      <c r="AB825" t="s">
        <v>998</v>
      </c>
      <c r="AD825" t="s">
        <v>998</v>
      </c>
      <c r="AE825" t="s">
        <v>998</v>
      </c>
      <c r="AF825" t="s">
        <v>998</v>
      </c>
      <c r="AG825" s="107">
        <v>0</v>
      </c>
      <c r="AH825" s="107">
        <v>0</v>
      </c>
      <c r="AI825" s="107">
        <v>0</v>
      </c>
      <c r="AJ825" t="s">
        <v>1012</v>
      </c>
    </row>
    <row r="826" spans="1:37" x14ac:dyDescent="0.45">
      <c r="A826" t="s">
        <v>1408</v>
      </c>
      <c r="B826" t="s">
        <v>3879</v>
      </c>
      <c r="C826" t="s">
        <v>1002</v>
      </c>
      <c r="D826" t="s">
        <v>3880</v>
      </c>
      <c r="E826" t="s">
        <v>992</v>
      </c>
      <c r="F826" t="s">
        <v>1786</v>
      </c>
      <c r="G826">
        <v>813</v>
      </c>
      <c r="H826" t="s">
        <v>3881</v>
      </c>
      <c r="I826">
        <v>16017</v>
      </c>
      <c r="K826" t="s">
        <v>3882</v>
      </c>
      <c r="L826" s="106">
        <v>26816</v>
      </c>
      <c r="M826">
        <v>12934450</v>
      </c>
      <c r="N826" t="s">
        <v>996</v>
      </c>
      <c r="O826" t="s">
        <v>12</v>
      </c>
      <c r="P826" t="s">
        <v>997</v>
      </c>
      <c r="R826" s="109" t="str">
        <f>IF(OR(P826="SB",Q826="SB"),"SB",0)</f>
        <v>SB</v>
      </c>
      <c r="T826" s="110" t="s">
        <v>998</v>
      </c>
      <c r="V826" s="113" t="str">
        <f>IF(AND(I826&gt;=10000,I826&lt;=19900),"Praha",(IF(AND(I826&gt;=25001,I826&lt;=29501),"Středočeský kraj",(IF(AND(I826&gt;=30100,I826&lt;=34972),"Středočeský kraj",(IF(AND(I826&gt;=35002,I826&lt;=36271),"Karlovarský kraj",(IF(AND(I826&gt;=37001,I826&lt;=39201),"Jihočeský kraj",(IF(AND(I826&gt;=39701,I826&lt;=39901),"Jihočeský kraj",(IF(AND(I826&gt;=39301,I826&lt;=39601),"Kraj Vysočina",(IF(AND(I826&gt;=58001,I826&lt;=59501),"Kraj Vysočina",(IF(AND(I826&gt;=67401,I826&lt;=67602),"Kraj Vysočina",(IF(AND(I826&gt;=40001,I826&lt;=44101),"Ústecký kraj",(IF(AND(I826&gt;=46001,I826&lt;=47201),"Liberecký kraj",(IF(AND(I826&gt;=51202,I826&lt;=51401),"Liberecký kraj",(IF(AND(I826&gt;=53002,I826&lt;=53976),"Pardubický kraj",(IF(AND(I826&gt;=56002,I826&lt;=57201),"Pardubický kraj",(IF(AND(I826&gt;=60200,I826&lt;=67201),"Jihomoravský kraj",(IF(AND(I826&gt;=67801,I826&lt;=68501),"Jihomoravský kraj",(IF(AND(I826&gt;=69002,I826&lt;=69801),"Jihomoravský kraj",(IF(AND(I826&gt;=68601,I826&lt;=68801),"Zlínský kraj",(IF(AND(I826&gt;=75501,I826&lt;=76901),"Zlínský kraj",(IF(AND(I826&gt;=70030,I826&lt;=74901),"Moravskoslezský kraj",(IF(AND(I826&gt;=75000,I826&lt;=75368),"Olomoucký kraj",(IF(AND(I826&gt;=77200,I826&lt;=79862),"Olomoucký kraj",(IF(AND(I826&gt;=50011,I826&lt;=50301),"Královéhradecký kraj",(IF(AND(I826&gt;=54301,I826&lt;=54303),"Královéhradecký kraj","0")))))))))))))))))))))))))))))))))))))))))))))))</f>
        <v>Praha</v>
      </c>
      <c r="AB826" t="s">
        <v>998</v>
      </c>
      <c r="AD826" t="s">
        <v>998</v>
      </c>
      <c r="AE826" t="s">
        <v>998</v>
      </c>
      <c r="AF826" t="s">
        <v>998</v>
      </c>
      <c r="AG826" s="107">
        <v>0</v>
      </c>
      <c r="AH826" s="107">
        <v>0</v>
      </c>
      <c r="AI826" s="107">
        <v>0</v>
      </c>
      <c r="AJ826" t="s">
        <v>1012</v>
      </c>
    </row>
    <row r="827" spans="1:37" x14ac:dyDescent="0.45">
      <c r="A827" t="s">
        <v>1326</v>
      </c>
      <c r="B827" t="s">
        <v>8139</v>
      </c>
      <c r="C827" t="s">
        <v>990</v>
      </c>
      <c r="D827" t="s">
        <v>8144</v>
      </c>
      <c r="E827" t="s">
        <v>992</v>
      </c>
      <c r="F827" t="s">
        <v>8145</v>
      </c>
      <c r="G827">
        <v>11</v>
      </c>
      <c r="H827" t="s">
        <v>1017</v>
      </c>
      <c r="I827">
        <v>16017</v>
      </c>
      <c r="K827" t="s">
        <v>8146</v>
      </c>
      <c r="L827" s="106">
        <v>24987</v>
      </c>
      <c r="M827">
        <v>12982142</v>
      </c>
      <c r="N827" t="s">
        <v>996</v>
      </c>
      <c r="O827" t="s">
        <v>12</v>
      </c>
      <c r="P827" t="s">
        <v>997</v>
      </c>
      <c r="R827" s="109" t="str">
        <f>IF(OR(P827="SB",Q827="SB"),"SB",0)</f>
        <v>SB</v>
      </c>
      <c r="T827" s="110" t="s">
        <v>998</v>
      </c>
      <c r="V827" s="113" t="str">
        <f>IF(AND(I827&gt;=10000,I827&lt;=19900),"Praha",(IF(AND(I827&gt;=25001,I827&lt;=29501),"Středočeský kraj",(IF(AND(I827&gt;=30100,I827&lt;=34972),"Středočeský kraj",(IF(AND(I827&gt;=35002,I827&lt;=36271),"Karlovarský kraj",(IF(AND(I827&gt;=37001,I827&lt;=39201),"Jihočeský kraj",(IF(AND(I827&gt;=39701,I827&lt;=39901),"Jihočeský kraj",(IF(AND(I827&gt;=39301,I827&lt;=39601),"Kraj Vysočina",(IF(AND(I827&gt;=58001,I827&lt;=59501),"Kraj Vysočina",(IF(AND(I827&gt;=67401,I827&lt;=67602),"Kraj Vysočina",(IF(AND(I827&gt;=40001,I827&lt;=44101),"Ústecký kraj",(IF(AND(I827&gt;=46001,I827&lt;=47201),"Liberecký kraj",(IF(AND(I827&gt;=51202,I827&lt;=51401),"Liberecký kraj",(IF(AND(I827&gt;=53002,I827&lt;=53976),"Pardubický kraj",(IF(AND(I827&gt;=56002,I827&lt;=57201),"Pardubický kraj",(IF(AND(I827&gt;=60200,I827&lt;=67201),"Jihomoravský kraj",(IF(AND(I827&gt;=67801,I827&lt;=68501),"Jihomoravský kraj",(IF(AND(I827&gt;=69002,I827&lt;=69801),"Jihomoravský kraj",(IF(AND(I827&gt;=68601,I827&lt;=68801),"Zlínský kraj",(IF(AND(I827&gt;=75501,I827&lt;=76901),"Zlínský kraj",(IF(AND(I827&gt;=70030,I827&lt;=74901),"Moravskoslezský kraj",(IF(AND(I827&gt;=75000,I827&lt;=75368),"Olomoucký kraj",(IF(AND(I827&gt;=77200,I827&lt;=79862),"Olomoucký kraj",(IF(AND(I827&gt;=50011,I827&lt;=50301),"Královéhradecký kraj",(IF(AND(I827&gt;=54301,I827&lt;=54303),"Královéhradecký kraj","0")))))))))))))))))))))))))))))))))))))))))))))))</f>
        <v>Praha</v>
      </c>
      <c r="AB827" t="s">
        <v>998</v>
      </c>
      <c r="AD827" t="s">
        <v>998</v>
      </c>
      <c r="AE827" t="s">
        <v>998</v>
      </c>
      <c r="AF827" t="s">
        <v>998</v>
      </c>
      <c r="AG827" s="107">
        <v>0</v>
      </c>
      <c r="AH827" s="107">
        <v>0</v>
      </c>
      <c r="AI827" s="107">
        <v>0</v>
      </c>
      <c r="AJ827" t="s">
        <v>1012</v>
      </c>
    </row>
    <row r="828" spans="1:37" x14ac:dyDescent="0.45">
      <c r="A828" t="s">
        <v>1104</v>
      </c>
      <c r="B828" t="s">
        <v>8219</v>
      </c>
      <c r="C828" t="s">
        <v>1002</v>
      </c>
      <c r="D828" t="s">
        <v>8222</v>
      </c>
      <c r="E828" t="s">
        <v>992</v>
      </c>
      <c r="F828" t="s">
        <v>8223</v>
      </c>
      <c r="G828">
        <v>1835</v>
      </c>
      <c r="H828" t="s">
        <v>1017</v>
      </c>
      <c r="I828">
        <v>16017</v>
      </c>
      <c r="K828" t="s">
        <v>8224</v>
      </c>
      <c r="L828" s="106">
        <v>28755</v>
      </c>
      <c r="M828">
        <v>12926972</v>
      </c>
      <c r="N828" t="s">
        <v>996</v>
      </c>
      <c r="O828" t="s">
        <v>12</v>
      </c>
      <c r="P828" t="s">
        <v>997</v>
      </c>
      <c r="R828" s="109" t="str">
        <f>IF(OR(P828="SB",Q828="SB"),"SB",0)</f>
        <v>SB</v>
      </c>
      <c r="T828" s="110" t="s">
        <v>998</v>
      </c>
      <c r="V828" s="113" t="str">
        <f>IF(AND(I828&gt;=10000,I828&lt;=19900),"Praha",(IF(AND(I828&gt;=25001,I828&lt;=29501),"Středočeský kraj",(IF(AND(I828&gt;=30100,I828&lt;=34972),"Středočeský kraj",(IF(AND(I828&gt;=35002,I828&lt;=36271),"Karlovarský kraj",(IF(AND(I828&gt;=37001,I828&lt;=39201),"Jihočeský kraj",(IF(AND(I828&gt;=39701,I828&lt;=39901),"Jihočeský kraj",(IF(AND(I828&gt;=39301,I828&lt;=39601),"Kraj Vysočina",(IF(AND(I828&gt;=58001,I828&lt;=59501),"Kraj Vysočina",(IF(AND(I828&gt;=67401,I828&lt;=67602),"Kraj Vysočina",(IF(AND(I828&gt;=40001,I828&lt;=44101),"Ústecký kraj",(IF(AND(I828&gt;=46001,I828&lt;=47201),"Liberecký kraj",(IF(AND(I828&gt;=51202,I828&lt;=51401),"Liberecký kraj",(IF(AND(I828&gt;=53002,I828&lt;=53976),"Pardubický kraj",(IF(AND(I828&gt;=56002,I828&lt;=57201),"Pardubický kraj",(IF(AND(I828&gt;=60200,I828&lt;=67201),"Jihomoravský kraj",(IF(AND(I828&gt;=67801,I828&lt;=68501),"Jihomoravský kraj",(IF(AND(I828&gt;=69002,I828&lt;=69801),"Jihomoravský kraj",(IF(AND(I828&gt;=68601,I828&lt;=68801),"Zlínský kraj",(IF(AND(I828&gt;=75501,I828&lt;=76901),"Zlínský kraj",(IF(AND(I828&gt;=70030,I828&lt;=74901),"Moravskoslezský kraj",(IF(AND(I828&gt;=75000,I828&lt;=75368),"Olomoucký kraj",(IF(AND(I828&gt;=77200,I828&lt;=79862),"Olomoucký kraj",(IF(AND(I828&gt;=50011,I828&lt;=50301),"Královéhradecký kraj",(IF(AND(I828&gt;=54301,I828&lt;=54303),"Královéhradecký kraj","0")))))))))))))))))))))))))))))))))))))))))))))))</f>
        <v>Praha</v>
      </c>
      <c r="AB828" t="s">
        <v>998</v>
      </c>
      <c r="AD828" t="s">
        <v>998</v>
      </c>
      <c r="AE828" t="s">
        <v>998</v>
      </c>
      <c r="AF828" t="s">
        <v>998</v>
      </c>
      <c r="AG828" s="107">
        <v>0</v>
      </c>
      <c r="AH828" s="107">
        <v>0</v>
      </c>
      <c r="AI828" s="107">
        <v>0</v>
      </c>
      <c r="AJ828" t="s">
        <v>1012</v>
      </c>
    </row>
    <row r="829" spans="1:37" x14ac:dyDescent="0.45">
      <c r="A829" t="s">
        <v>1748</v>
      </c>
      <c r="B829" t="s">
        <v>12061</v>
      </c>
      <c r="C829" t="s">
        <v>1002</v>
      </c>
      <c r="D829" t="s">
        <v>12062</v>
      </c>
      <c r="E829" t="s">
        <v>992</v>
      </c>
      <c r="F829" t="s">
        <v>4742</v>
      </c>
      <c r="G829">
        <v>207</v>
      </c>
      <c r="H829" t="s">
        <v>1017</v>
      </c>
      <c r="I829">
        <v>16017</v>
      </c>
      <c r="K829" t="s">
        <v>12063</v>
      </c>
      <c r="L829" s="106">
        <v>18498</v>
      </c>
      <c r="M829">
        <v>12978102</v>
      </c>
      <c r="N829" t="s">
        <v>996</v>
      </c>
      <c r="O829" t="s">
        <v>12</v>
      </c>
      <c r="P829" t="s">
        <v>997</v>
      </c>
      <c r="R829" s="109" t="str">
        <f>IF(OR(P829="SB",Q829="SB"),"SB",0)</f>
        <v>SB</v>
      </c>
      <c r="T829" s="110" t="s">
        <v>998</v>
      </c>
      <c r="V829" s="113" t="str">
        <f>IF(AND(I829&gt;=10000,I829&lt;=19900),"Praha",(IF(AND(I829&gt;=25001,I829&lt;=29501),"Středočeský kraj",(IF(AND(I829&gt;=30100,I829&lt;=34972),"Středočeský kraj",(IF(AND(I829&gt;=35002,I829&lt;=36271),"Karlovarský kraj",(IF(AND(I829&gt;=37001,I829&lt;=39201),"Jihočeský kraj",(IF(AND(I829&gt;=39701,I829&lt;=39901),"Jihočeský kraj",(IF(AND(I829&gt;=39301,I829&lt;=39601),"Kraj Vysočina",(IF(AND(I829&gt;=58001,I829&lt;=59501),"Kraj Vysočina",(IF(AND(I829&gt;=67401,I829&lt;=67602),"Kraj Vysočina",(IF(AND(I829&gt;=40001,I829&lt;=44101),"Ústecký kraj",(IF(AND(I829&gt;=46001,I829&lt;=47201),"Liberecký kraj",(IF(AND(I829&gt;=51202,I829&lt;=51401),"Liberecký kraj",(IF(AND(I829&gt;=53002,I829&lt;=53976),"Pardubický kraj",(IF(AND(I829&gt;=56002,I829&lt;=57201),"Pardubický kraj",(IF(AND(I829&gt;=60200,I829&lt;=67201),"Jihomoravský kraj",(IF(AND(I829&gt;=67801,I829&lt;=68501),"Jihomoravský kraj",(IF(AND(I829&gt;=69002,I829&lt;=69801),"Jihomoravský kraj",(IF(AND(I829&gt;=68601,I829&lt;=68801),"Zlínský kraj",(IF(AND(I829&gt;=75501,I829&lt;=76901),"Zlínský kraj",(IF(AND(I829&gt;=70030,I829&lt;=74901),"Moravskoslezský kraj",(IF(AND(I829&gt;=75000,I829&lt;=75368),"Olomoucký kraj",(IF(AND(I829&gt;=77200,I829&lt;=79862),"Olomoucký kraj",(IF(AND(I829&gt;=50011,I829&lt;=50301),"Královéhradecký kraj",(IF(AND(I829&gt;=54301,I829&lt;=54303),"Královéhradecký kraj","0")))))))))))))))))))))))))))))))))))))))))))))))</f>
        <v>Praha</v>
      </c>
      <c r="AB829" t="s">
        <v>998</v>
      </c>
      <c r="AD829" t="s">
        <v>998</v>
      </c>
      <c r="AE829" t="s">
        <v>998</v>
      </c>
      <c r="AF829" t="s">
        <v>998</v>
      </c>
      <c r="AG829" s="107">
        <v>0</v>
      </c>
      <c r="AH829" s="107">
        <v>0</v>
      </c>
      <c r="AI829" s="107">
        <v>0</v>
      </c>
      <c r="AJ829" t="s">
        <v>1012</v>
      </c>
    </row>
    <row r="830" spans="1:37" x14ac:dyDescent="0.45">
      <c r="A830" t="s">
        <v>12224</v>
      </c>
      <c r="B830" t="s">
        <v>1845</v>
      </c>
      <c r="C830" t="s">
        <v>990</v>
      </c>
      <c r="D830" t="s">
        <v>12225</v>
      </c>
      <c r="E830" t="s">
        <v>992</v>
      </c>
      <c r="F830" t="s">
        <v>3593</v>
      </c>
      <c r="G830">
        <v>149</v>
      </c>
      <c r="H830" t="s">
        <v>3881</v>
      </c>
      <c r="I830">
        <v>16017</v>
      </c>
      <c r="K830" t="s">
        <v>12226</v>
      </c>
      <c r="L830" s="106">
        <v>26639</v>
      </c>
      <c r="M830">
        <v>12927881</v>
      </c>
      <c r="N830" t="s">
        <v>996</v>
      </c>
      <c r="O830" t="s">
        <v>12</v>
      </c>
      <c r="P830" t="s">
        <v>997</v>
      </c>
      <c r="R830" s="109" t="str">
        <f>IF(OR(P830="SB",Q830="SB"),"SB",0)</f>
        <v>SB</v>
      </c>
      <c r="T830" s="110" t="s">
        <v>998</v>
      </c>
      <c r="V830" s="113" t="str">
        <f>IF(AND(I830&gt;=10000,I830&lt;=19900),"Praha",(IF(AND(I830&gt;=25001,I830&lt;=29501),"Středočeský kraj",(IF(AND(I830&gt;=30100,I830&lt;=34972),"Středočeský kraj",(IF(AND(I830&gt;=35002,I830&lt;=36271),"Karlovarský kraj",(IF(AND(I830&gt;=37001,I830&lt;=39201),"Jihočeský kraj",(IF(AND(I830&gt;=39701,I830&lt;=39901),"Jihočeský kraj",(IF(AND(I830&gt;=39301,I830&lt;=39601),"Kraj Vysočina",(IF(AND(I830&gt;=58001,I830&lt;=59501),"Kraj Vysočina",(IF(AND(I830&gt;=67401,I830&lt;=67602),"Kraj Vysočina",(IF(AND(I830&gt;=40001,I830&lt;=44101),"Ústecký kraj",(IF(AND(I830&gt;=46001,I830&lt;=47201),"Liberecký kraj",(IF(AND(I830&gt;=51202,I830&lt;=51401),"Liberecký kraj",(IF(AND(I830&gt;=53002,I830&lt;=53976),"Pardubický kraj",(IF(AND(I830&gt;=56002,I830&lt;=57201),"Pardubický kraj",(IF(AND(I830&gt;=60200,I830&lt;=67201),"Jihomoravský kraj",(IF(AND(I830&gt;=67801,I830&lt;=68501),"Jihomoravský kraj",(IF(AND(I830&gt;=69002,I830&lt;=69801),"Jihomoravský kraj",(IF(AND(I830&gt;=68601,I830&lt;=68801),"Zlínský kraj",(IF(AND(I830&gt;=75501,I830&lt;=76901),"Zlínský kraj",(IF(AND(I830&gt;=70030,I830&lt;=74901),"Moravskoslezský kraj",(IF(AND(I830&gt;=75000,I830&lt;=75368),"Olomoucký kraj",(IF(AND(I830&gt;=77200,I830&lt;=79862),"Olomoucký kraj",(IF(AND(I830&gt;=50011,I830&lt;=50301),"Královéhradecký kraj",(IF(AND(I830&gt;=54301,I830&lt;=54303),"Královéhradecký kraj","0")))))))))))))))))))))))))))))))))))))))))))))))</f>
        <v>Praha</v>
      </c>
      <c r="AB830" t="s">
        <v>998</v>
      </c>
      <c r="AD830" t="s">
        <v>998</v>
      </c>
      <c r="AE830" t="s">
        <v>998</v>
      </c>
      <c r="AF830" t="s">
        <v>998</v>
      </c>
      <c r="AG830" s="107">
        <v>0</v>
      </c>
      <c r="AH830" s="107">
        <v>0</v>
      </c>
      <c r="AI830" s="107">
        <v>0</v>
      </c>
      <c r="AJ830" t="s">
        <v>1012</v>
      </c>
    </row>
    <row r="831" spans="1:37" x14ac:dyDescent="0.45">
      <c r="A831" t="s">
        <v>1225</v>
      </c>
      <c r="B831" t="s">
        <v>12449</v>
      </c>
      <c r="C831" t="s">
        <v>1002</v>
      </c>
      <c r="D831" t="s">
        <v>12450</v>
      </c>
      <c r="E831" t="s">
        <v>992</v>
      </c>
      <c r="F831" t="s">
        <v>2770</v>
      </c>
      <c r="G831">
        <v>1973</v>
      </c>
      <c r="H831" t="s">
        <v>1017</v>
      </c>
      <c r="I831">
        <v>16017</v>
      </c>
      <c r="K831" t="s">
        <v>12451</v>
      </c>
      <c r="L831" s="106">
        <v>26172</v>
      </c>
      <c r="M831">
        <v>12932127</v>
      </c>
      <c r="N831" t="s">
        <v>996</v>
      </c>
      <c r="O831" t="s">
        <v>12</v>
      </c>
      <c r="P831" t="s">
        <v>997</v>
      </c>
      <c r="R831" s="109" t="str">
        <f>IF(OR(P831="SB",Q831="SB"),"SB",0)</f>
        <v>SB</v>
      </c>
      <c r="T831" s="110" t="s">
        <v>998</v>
      </c>
      <c r="V831" s="113" t="str">
        <f>IF(AND(I831&gt;=10000,I831&lt;=19900),"Praha",(IF(AND(I831&gt;=25001,I831&lt;=29501),"Středočeský kraj",(IF(AND(I831&gt;=30100,I831&lt;=34972),"Středočeský kraj",(IF(AND(I831&gt;=35002,I831&lt;=36271),"Karlovarský kraj",(IF(AND(I831&gt;=37001,I831&lt;=39201),"Jihočeský kraj",(IF(AND(I831&gt;=39701,I831&lt;=39901),"Jihočeský kraj",(IF(AND(I831&gt;=39301,I831&lt;=39601),"Kraj Vysočina",(IF(AND(I831&gt;=58001,I831&lt;=59501),"Kraj Vysočina",(IF(AND(I831&gt;=67401,I831&lt;=67602),"Kraj Vysočina",(IF(AND(I831&gt;=40001,I831&lt;=44101),"Ústecký kraj",(IF(AND(I831&gt;=46001,I831&lt;=47201),"Liberecký kraj",(IF(AND(I831&gt;=51202,I831&lt;=51401),"Liberecký kraj",(IF(AND(I831&gt;=53002,I831&lt;=53976),"Pardubický kraj",(IF(AND(I831&gt;=56002,I831&lt;=57201),"Pardubický kraj",(IF(AND(I831&gt;=60200,I831&lt;=67201),"Jihomoravský kraj",(IF(AND(I831&gt;=67801,I831&lt;=68501),"Jihomoravský kraj",(IF(AND(I831&gt;=69002,I831&lt;=69801),"Jihomoravský kraj",(IF(AND(I831&gt;=68601,I831&lt;=68801),"Zlínský kraj",(IF(AND(I831&gt;=75501,I831&lt;=76901),"Zlínský kraj",(IF(AND(I831&gt;=70030,I831&lt;=74901),"Moravskoslezský kraj",(IF(AND(I831&gt;=75000,I831&lt;=75368),"Olomoucký kraj",(IF(AND(I831&gt;=77200,I831&lt;=79862),"Olomoucký kraj",(IF(AND(I831&gt;=50011,I831&lt;=50301),"Královéhradecký kraj",(IF(AND(I831&gt;=54301,I831&lt;=54303),"Královéhradecký kraj","0")))))))))))))))))))))))))))))))))))))))))))))))</f>
        <v>Praha</v>
      </c>
      <c r="AB831" t="s">
        <v>998</v>
      </c>
      <c r="AD831" t="s">
        <v>998</v>
      </c>
      <c r="AE831" t="s">
        <v>998</v>
      </c>
      <c r="AF831" t="s">
        <v>998</v>
      </c>
      <c r="AG831" s="107">
        <v>0</v>
      </c>
      <c r="AH831" s="107">
        <v>0</v>
      </c>
      <c r="AI831" s="107">
        <v>0</v>
      </c>
      <c r="AJ831" t="s">
        <v>1012</v>
      </c>
    </row>
    <row r="832" spans="1:37" x14ac:dyDescent="0.45">
      <c r="A832" t="s">
        <v>1468</v>
      </c>
      <c r="B832" t="s">
        <v>15805</v>
      </c>
      <c r="C832" t="s">
        <v>1002</v>
      </c>
      <c r="D832" t="s">
        <v>15808</v>
      </c>
      <c r="E832" t="s">
        <v>992</v>
      </c>
      <c r="F832" t="s">
        <v>9307</v>
      </c>
      <c r="G832">
        <v>1645</v>
      </c>
      <c r="H832" t="s">
        <v>1017</v>
      </c>
      <c r="I832">
        <v>16017</v>
      </c>
      <c r="K832" t="s">
        <v>15809</v>
      </c>
      <c r="L832" s="106">
        <v>32658</v>
      </c>
      <c r="M832">
        <v>12933036</v>
      </c>
      <c r="N832" t="s">
        <v>996</v>
      </c>
      <c r="O832" t="s">
        <v>12</v>
      </c>
      <c r="P832" t="s">
        <v>997</v>
      </c>
      <c r="R832" s="109" t="str">
        <f>IF(OR(P832="SB",Q832="SB"),"SB",0)</f>
        <v>SB</v>
      </c>
      <c r="T832" s="110" t="s">
        <v>998</v>
      </c>
      <c r="V832" s="113" t="str">
        <f>IF(AND(I832&gt;=10000,I832&lt;=19900),"Praha",(IF(AND(I832&gt;=25001,I832&lt;=29501),"Středočeský kraj",(IF(AND(I832&gt;=30100,I832&lt;=34972),"Středočeský kraj",(IF(AND(I832&gt;=35002,I832&lt;=36271),"Karlovarský kraj",(IF(AND(I832&gt;=37001,I832&lt;=39201),"Jihočeský kraj",(IF(AND(I832&gt;=39701,I832&lt;=39901),"Jihočeský kraj",(IF(AND(I832&gt;=39301,I832&lt;=39601),"Kraj Vysočina",(IF(AND(I832&gt;=58001,I832&lt;=59501),"Kraj Vysočina",(IF(AND(I832&gt;=67401,I832&lt;=67602),"Kraj Vysočina",(IF(AND(I832&gt;=40001,I832&lt;=44101),"Ústecký kraj",(IF(AND(I832&gt;=46001,I832&lt;=47201),"Liberecký kraj",(IF(AND(I832&gt;=51202,I832&lt;=51401),"Liberecký kraj",(IF(AND(I832&gt;=53002,I832&lt;=53976),"Pardubický kraj",(IF(AND(I832&gt;=56002,I832&lt;=57201),"Pardubický kraj",(IF(AND(I832&gt;=60200,I832&lt;=67201),"Jihomoravský kraj",(IF(AND(I832&gt;=67801,I832&lt;=68501),"Jihomoravský kraj",(IF(AND(I832&gt;=69002,I832&lt;=69801),"Jihomoravský kraj",(IF(AND(I832&gt;=68601,I832&lt;=68801),"Zlínský kraj",(IF(AND(I832&gt;=75501,I832&lt;=76901),"Zlínský kraj",(IF(AND(I832&gt;=70030,I832&lt;=74901),"Moravskoslezský kraj",(IF(AND(I832&gt;=75000,I832&lt;=75368),"Olomoucký kraj",(IF(AND(I832&gt;=77200,I832&lt;=79862),"Olomoucký kraj",(IF(AND(I832&gt;=50011,I832&lt;=50301),"Královéhradecký kraj",(IF(AND(I832&gt;=54301,I832&lt;=54303),"Královéhradecký kraj","0")))))))))))))))))))))))))))))))))))))))))))))))</f>
        <v>Praha</v>
      </c>
      <c r="AB832" t="s">
        <v>998</v>
      </c>
      <c r="AD832" t="s">
        <v>998</v>
      </c>
      <c r="AE832" t="s">
        <v>998</v>
      </c>
      <c r="AF832" t="s">
        <v>998</v>
      </c>
      <c r="AG832" s="107">
        <v>0</v>
      </c>
      <c r="AH832" s="107">
        <v>0</v>
      </c>
      <c r="AI832" s="107">
        <v>0</v>
      </c>
      <c r="AJ832" t="s">
        <v>1012</v>
      </c>
    </row>
    <row r="833" spans="1:37" x14ac:dyDescent="0.45">
      <c r="A833" t="s">
        <v>1169</v>
      </c>
      <c r="B833" t="s">
        <v>18465</v>
      </c>
      <c r="C833" t="s">
        <v>990</v>
      </c>
      <c r="D833" t="s">
        <v>18466</v>
      </c>
      <c r="E833" t="s">
        <v>992</v>
      </c>
      <c r="F833" t="s">
        <v>18467</v>
      </c>
      <c r="G833">
        <v>64</v>
      </c>
      <c r="H833" t="s">
        <v>1017</v>
      </c>
      <c r="I833">
        <v>16017</v>
      </c>
      <c r="K833" t="s">
        <v>18468</v>
      </c>
      <c r="L833" s="106">
        <v>35132</v>
      </c>
      <c r="M833">
        <v>13029632</v>
      </c>
      <c r="N833" t="s">
        <v>996</v>
      </c>
      <c r="O833" t="s">
        <v>12</v>
      </c>
      <c r="P833" t="s">
        <v>997</v>
      </c>
      <c r="R833" s="109" t="str">
        <f>IF(OR(P833="SB",Q833="SB"),"SB",0)</f>
        <v>SB</v>
      </c>
      <c r="T833" s="110" t="s">
        <v>998</v>
      </c>
      <c r="V833" s="113" t="str">
        <f>IF(AND(I833&gt;=10000,I833&lt;=19900),"Praha",(IF(AND(I833&gt;=25001,I833&lt;=29501),"Středočeský kraj",(IF(AND(I833&gt;=30100,I833&lt;=34972),"Středočeský kraj",(IF(AND(I833&gt;=35002,I833&lt;=36271),"Karlovarský kraj",(IF(AND(I833&gt;=37001,I833&lt;=39201),"Jihočeský kraj",(IF(AND(I833&gt;=39701,I833&lt;=39901),"Jihočeský kraj",(IF(AND(I833&gt;=39301,I833&lt;=39601),"Kraj Vysočina",(IF(AND(I833&gt;=58001,I833&lt;=59501),"Kraj Vysočina",(IF(AND(I833&gt;=67401,I833&lt;=67602),"Kraj Vysočina",(IF(AND(I833&gt;=40001,I833&lt;=44101),"Ústecký kraj",(IF(AND(I833&gt;=46001,I833&lt;=47201),"Liberecký kraj",(IF(AND(I833&gt;=51202,I833&lt;=51401),"Liberecký kraj",(IF(AND(I833&gt;=53002,I833&lt;=53976),"Pardubický kraj",(IF(AND(I833&gt;=56002,I833&lt;=57201),"Pardubický kraj",(IF(AND(I833&gt;=60200,I833&lt;=67201),"Jihomoravský kraj",(IF(AND(I833&gt;=67801,I833&lt;=68501),"Jihomoravský kraj",(IF(AND(I833&gt;=69002,I833&lt;=69801),"Jihomoravský kraj",(IF(AND(I833&gt;=68601,I833&lt;=68801),"Zlínský kraj",(IF(AND(I833&gt;=75501,I833&lt;=76901),"Zlínský kraj",(IF(AND(I833&gt;=70030,I833&lt;=74901),"Moravskoslezský kraj",(IF(AND(I833&gt;=75000,I833&lt;=75368),"Olomoucký kraj",(IF(AND(I833&gt;=77200,I833&lt;=79862),"Olomoucký kraj",(IF(AND(I833&gt;=50011,I833&lt;=50301),"Královéhradecký kraj",(IF(AND(I833&gt;=54301,I833&lt;=54303),"Královéhradecký kraj","0")))))))))))))))))))))))))))))))))))))))))))))))</f>
        <v>Praha</v>
      </c>
      <c r="AB833" t="s">
        <v>998</v>
      </c>
      <c r="AD833" t="s">
        <v>998</v>
      </c>
      <c r="AE833" t="s">
        <v>998</v>
      </c>
      <c r="AF833" t="s">
        <v>998</v>
      </c>
      <c r="AG833" s="107">
        <v>0</v>
      </c>
      <c r="AH833" s="107">
        <v>0</v>
      </c>
      <c r="AI833" s="107">
        <v>0</v>
      </c>
      <c r="AJ833" t="s">
        <v>1012</v>
      </c>
    </row>
    <row r="834" spans="1:37" x14ac:dyDescent="0.45">
      <c r="A834" t="s">
        <v>1206</v>
      </c>
      <c r="B834" t="s">
        <v>18469</v>
      </c>
      <c r="C834" t="s">
        <v>1002</v>
      </c>
      <c r="D834" t="s">
        <v>18470</v>
      </c>
      <c r="E834" t="s">
        <v>992</v>
      </c>
      <c r="F834" t="s">
        <v>9150</v>
      </c>
      <c r="G834">
        <v>1792</v>
      </c>
      <c r="H834" t="s">
        <v>1017</v>
      </c>
      <c r="I834">
        <v>16017</v>
      </c>
      <c r="K834" t="s">
        <v>18471</v>
      </c>
      <c r="L834" s="106">
        <v>26381</v>
      </c>
      <c r="M834">
        <v>12930713</v>
      </c>
      <c r="N834" t="s">
        <v>996</v>
      </c>
      <c r="O834" t="s">
        <v>12</v>
      </c>
      <c r="P834" t="s">
        <v>997</v>
      </c>
      <c r="R834" s="109" t="str">
        <f>IF(OR(P834="SB",Q834="SB"),"SB",0)</f>
        <v>SB</v>
      </c>
      <c r="T834" s="110" t="s">
        <v>998</v>
      </c>
      <c r="V834" s="113" t="str">
        <f>IF(AND(I834&gt;=10000,I834&lt;=19900),"Praha",(IF(AND(I834&gt;=25001,I834&lt;=29501),"Středočeský kraj",(IF(AND(I834&gt;=30100,I834&lt;=34972),"Středočeský kraj",(IF(AND(I834&gt;=35002,I834&lt;=36271),"Karlovarský kraj",(IF(AND(I834&gt;=37001,I834&lt;=39201),"Jihočeský kraj",(IF(AND(I834&gt;=39701,I834&lt;=39901),"Jihočeský kraj",(IF(AND(I834&gt;=39301,I834&lt;=39601),"Kraj Vysočina",(IF(AND(I834&gt;=58001,I834&lt;=59501),"Kraj Vysočina",(IF(AND(I834&gt;=67401,I834&lt;=67602),"Kraj Vysočina",(IF(AND(I834&gt;=40001,I834&lt;=44101),"Ústecký kraj",(IF(AND(I834&gt;=46001,I834&lt;=47201),"Liberecký kraj",(IF(AND(I834&gt;=51202,I834&lt;=51401),"Liberecký kraj",(IF(AND(I834&gt;=53002,I834&lt;=53976),"Pardubický kraj",(IF(AND(I834&gt;=56002,I834&lt;=57201),"Pardubický kraj",(IF(AND(I834&gt;=60200,I834&lt;=67201),"Jihomoravský kraj",(IF(AND(I834&gt;=67801,I834&lt;=68501),"Jihomoravský kraj",(IF(AND(I834&gt;=69002,I834&lt;=69801),"Jihomoravský kraj",(IF(AND(I834&gt;=68601,I834&lt;=68801),"Zlínský kraj",(IF(AND(I834&gt;=75501,I834&lt;=76901),"Zlínský kraj",(IF(AND(I834&gt;=70030,I834&lt;=74901),"Moravskoslezský kraj",(IF(AND(I834&gt;=75000,I834&lt;=75368),"Olomoucký kraj",(IF(AND(I834&gt;=77200,I834&lt;=79862),"Olomoucký kraj",(IF(AND(I834&gt;=50011,I834&lt;=50301),"Královéhradecký kraj",(IF(AND(I834&gt;=54301,I834&lt;=54303),"Královéhradecký kraj","0")))))))))))))))))))))))))))))))))))))))))))))))</f>
        <v>Praha</v>
      </c>
      <c r="AB834" t="s">
        <v>998</v>
      </c>
      <c r="AD834" t="s">
        <v>998</v>
      </c>
      <c r="AE834" t="s">
        <v>998</v>
      </c>
      <c r="AF834" t="s">
        <v>998</v>
      </c>
      <c r="AG834" s="107">
        <v>0</v>
      </c>
      <c r="AH834" s="107">
        <v>0</v>
      </c>
      <c r="AI834" s="107">
        <v>0</v>
      </c>
      <c r="AJ834" t="s">
        <v>1012</v>
      </c>
    </row>
    <row r="835" spans="1:37" x14ac:dyDescent="0.45">
      <c r="A835" t="s">
        <v>6063</v>
      </c>
      <c r="B835" t="s">
        <v>6064</v>
      </c>
      <c r="C835" t="s">
        <v>990</v>
      </c>
      <c r="D835" t="s">
        <v>6065</v>
      </c>
      <c r="E835" t="s">
        <v>992</v>
      </c>
      <c r="F835" t="s">
        <v>6066</v>
      </c>
      <c r="G835">
        <v>9</v>
      </c>
      <c r="H835" t="s">
        <v>1017</v>
      </c>
      <c r="I835">
        <v>16018</v>
      </c>
      <c r="K835" t="s">
        <v>6067</v>
      </c>
      <c r="L835" s="106">
        <v>24957</v>
      </c>
      <c r="M835">
        <v>13023164</v>
      </c>
      <c r="N835" t="s">
        <v>996</v>
      </c>
      <c r="O835" t="s">
        <v>12</v>
      </c>
      <c r="P835" t="s">
        <v>997</v>
      </c>
      <c r="R835" s="109" t="str">
        <f>IF(OR(P835="SB",Q835="SB"),"SB",0)</f>
        <v>SB</v>
      </c>
      <c r="T835" s="110" t="s">
        <v>998</v>
      </c>
      <c r="V835" s="113" t="str">
        <f>IF(AND(I835&gt;=10000,I835&lt;=19900),"Praha",(IF(AND(I835&gt;=25001,I835&lt;=29501),"Středočeský kraj",(IF(AND(I835&gt;=30100,I835&lt;=34972),"Středočeský kraj",(IF(AND(I835&gt;=35002,I835&lt;=36271),"Karlovarský kraj",(IF(AND(I835&gt;=37001,I835&lt;=39201),"Jihočeský kraj",(IF(AND(I835&gt;=39701,I835&lt;=39901),"Jihočeský kraj",(IF(AND(I835&gt;=39301,I835&lt;=39601),"Kraj Vysočina",(IF(AND(I835&gt;=58001,I835&lt;=59501),"Kraj Vysočina",(IF(AND(I835&gt;=67401,I835&lt;=67602),"Kraj Vysočina",(IF(AND(I835&gt;=40001,I835&lt;=44101),"Ústecký kraj",(IF(AND(I835&gt;=46001,I835&lt;=47201),"Liberecký kraj",(IF(AND(I835&gt;=51202,I835&lt;=51401),"Liberecký kraj",(IF(AND(I835&gt;=53002,I835&lt;=53976),"Pardubický kraj",(IF(AND(I835&gt;=56002,I835&lt;=57201),"Pardubický kraj",(IF(AND(I835&gt;=60200,I835&lt;=67201),"Jihomoravský kraj",(IF(AND(I835&gt;=67801,I835&lt;=68501),"Jihomoravský kraj",(IF(AND(I835&gt;=69002,I835&lt;=69801),"Jihomoravský kraj",(IF(AND(I835&gt;=68601,I835&lt;=68801),"Zlínský kraj",(IF(AND(I835&gt;=75501,I835&lt;=76901),"Zlínský kraj",(IF(AND(I835&gt;=70030,I835&lt;=74901),"Moravskoslezský kraj",(IF(AND(I835&gt;=75000,I835&lt;=75368),"Olomoucký kraj",(IF(AND(I835&gt;=77200,I835&lt;=79862),"Olomoucký kraj",(IF(AND(I835&gt;=50011,I835&lt;=50301),"Královéhradecký kraj",(IF(AND(I835&gt;=54301,I835&lt;=54303),"Královéhradecký kraj","0")))))))))))))))))))))))))))))))))))))))))))))))</f>
        <v>Praha</v>
      </c>
      <c r="AB835" t="s">
        <v>998</v>
      </c>
      <c r="AD835" t="s">
        <v>998</v>
      </c>
      <c r="AE835" t="s">
        <v>998</v>
      </c>
      <c r="AF835" t="s">
        <v>998</v>
      </c>
      <c r="AG835" s="107">
        <v>0</v>
      </c>
      <c r="AH835" s="107">
        <v>0</v>
      </c>
      <c r="AI835" s="107">
        <v>0</v>
      </c>
      <c r="AJ835" t="s">
        <v>1012</v>
      </c>
    </row>
    <row r="836" spans="1:37" x14ac:dyDescent="0.45">
      <c r="A836" t="s">
        <v>1206</v>
      </c>
      <c r="B836" t="s">
        <v>6730</v>
      </c>
      <c r="C836" t="s">
        <v>1002</v>
      </c>
      <c r="D836" t="s">
        <v>6734</v>
      </c>
      <c r="E836" t="s">
        <v>992</v>
      </c>
      <c r="F836" t="s">
        <v>6735</v>
      </c>
      <c r="G836">
        <v>32</v>
      </c>
      <c r="H836" t="s">
        <v>1017</v>
      </c>
      <c r="I836">
        <v>16100</v>
      </c>
      <c r="J836">
        <v>775957797</v>
      </c>
      <c r="K836" t="s">
        <v>6736</v>
      </c>
      <c r="L836" s="106">
        <v>30127</v>
      </c>
      <c r="M836">
        <v>12858264</v>
      </c>
      <c r="N836" t="s">
        <v>1757</v>
      </c>
      <c r="O836" t="s">
        <v>1010</v>
      </c>
      <c r="P836" t="s">
        <v>997</v>
      </c>
      <c r="Q836" t="s">
        <v>2383</v>
      </c>
      <c r="R836" s="109" t="str">
        <f>IF(OR(P836="SB",Q836="SB"),"SB",0)</f>
        <v>SB</v>
      </c>
      <c r="T836" s="110">
        <v>16199</v>
      </c>
      <c r="U836" t="s">
        <v>19634</v>
      </c>
      <c r="V836" s="113" t="str">
        <f>IF(AND(I836&gt;=10000,I836&lt;=19900),"Praha",(IF(AND(I836&gt;=25001,I836&lt;=29501),"Středočeský kraj",(IF(AND(I836&gt;=30100,I836&lt;=34972),"Středočeský kraj",(IF(AND(I836&gt;=35002,I836&lt;=36271),"Karlovarský kraj",(IF(AND(I836&gt;=37001,I836&lt;=39201),"Jihočeský kraj",(IF(AND(I836&gt;=39701,I836&lt;=39901),"Jihočeský kraj",(IF(AND(I836&gt;=39301,I836&lt;=39601),"Kraj Vysočina",(IF(AND(I836&gt;=58001,I836&lt;=59501),"Kraj Vysočina",(IF(AND(I836&gt;=67401,I836&lt;=67602),"Kraj Vysočina",(IF(AND(I836&gt;=40001,I836&lt;=44101),"Ústecký kraj",(IF(AND(I836&gt;=46001,I836&lt;=47201),"Liberecký kraj",(IF(AND(I836&gt;=51202,I836&lt;=51401),"Liberecký kraj",(IF(AND(I836&gt;=53002,I836&lt;=53976),"Pardubický kraj",(IF(AND(I836&gt;=56002,I836&lt;=57201),"Pardubický kraj",(IF(AND(I836&gt;=60200,I836&lt;=67201),"Jihomoravský kraj",(IF(AND(I836&gt;=67801,I836&lt;=68501),"Jihomoravský kraj",(IF(AND(I836&gt;=69002,I836&lt;=69801),"Jihomoravský kraj",(IF(AND(I836&gt;=68601,I836&lt;=68801),"Zlínský kraj",(IF(AND(I836&gt;=75501,I836&lt;=76901),"Zlínský kraj",(IF(AND(I836&gt;=70030,I836&lt;=74901),"Moravskoslezský kraj",(IF(AND(I836&gt;=75000,I836&lt;=75368),"Olomoucký kraj",(IF(AND(I836&gt;=77200,I836&lt;=79862),"Olomoucký kraj",(IF(AND(I836&gt;=50011,I836&lt;=50301),"Královéhradecký kraj",(IF(AND(I836&gt;=54301,I836&lt;=54303),"Královéhradecký kraj","0")))))))))))))))))))))))))))))))))))))))))))))))</f>
        <v>Praha</v>
      </c>
      <c r="W836" s="111">
        <v>16199</v>
      </c>
      <c r="X836" s="111" t="s">
        <v>19633</v>
      </c>
      <c r="AB836" t="s">
        <v>6737</v>
      </c>
      <c r="AD836" t="s">
        <v>1024</v>
      </c>
      <c r="AE836" t="s">
        <v>1515</v>
      </c>
      <c r="AF836" t="s">
        <v>1515</v>
      </c>
      <c r="AG836" s="107">
        <v>300</v>
      </c>
      <c r="AH836" s="107">
        <v>0</v>
      </c>
      <c r="AI836" s="107">
        <v>0</v>
      </c>
      <c r="AJ836" t="s">
        <v>999</v>
      </c>
      <c r="AK836" s="106">
        <v>44925</v>
      </c>
    </row>
    <row r="837" spans="1:37" x14ac:dyDescent="0.45">
      <c r="A837" t="s">
        <v>1349</v>
      </c>
      <c r="B837" t="s">
        <v>12879</v>
      </c>
      <c r="C837" t="s">
        <v>1002</v>
      </c>
      <c r="D837" t="s">
        <v>12880</v>
      </c>
      <c r="E837" t="s">
        <v>992</v>
      </c>
      <c r="F837" t="s">
        <v>9469</v>
      </c>
      <c r="G837">
        <v>9</v>
      </c>
      <c r="H837" t="s">
        <v>1017</v>
      </c>
      <c r="I837">
        <v>16100</v>
      </c>
      <c r="K837" t="s">
        <v>12881</v>
      </c>
      <c r="L837" s="106">
        <v>27469</v>
      </c>
      <c r="M837">
        <v>13003461</v>
      </c>
      <c r="N837" t="s">
        <v>996</v>
      </c>
      <c r="O837" t="s">
        <v>12</v>
      </c>
      <c r="P837" t="s">
        <v>997</v>
      </c>
      <c r="R837" s="109" t="str">
        <f>IF(OR(P837="SB",Q837="SB"),"SB",0)</f>
        <v>SB</v>
      </c>
      <c r="T837" s="110" t="s">
        <v>998</v>
      </c>
      <c r="V837" s="113" t="str">
        <f>IF(AND(I837&gt;=10000,I837&lt;=19900),"Praha",(IF(AND(I837&gt;=25001,I837&lt;=29501),"Středočeský kraj",(IF(AND(I837&gt;=30100,I837&lt;=34972),"Středočeský kraj",(IF(AND(I837&gt;=35002,I837&lt;=36271),"Karlovarský kraj",(IF(AND(I837&gt;=37001,I837&lt;=39201),"Jihočeský kraj",(IF(AND(I837&gt;=39701,I837&lt;=39901),"Jihočeský kraj",(IF(AND(I837&gt;=39301,I837&lt;=39601),"Kraj Vysočina",(IF(AND(I837&gt;=58001,I837&lt;=59501),"Kraj Vysočina",(IF(AND(I837&gt;=67401,I837&lt;=67602),"Kraj Vysočina",(IF(AND(I837&gt;=40001,I837&lt;=44101),"Ústecký kraj",(IF(AND(I837&gt;=46001,I837&lt;=47201),"Liberecký kraj",(IF(AND(I837&gt;=51202,I837&lt;=51401),"Liberecký kraj",(IF(AND(I837&gt;=53002,I837&lt;=53976),"Pardubický kraj",(IF(AND(I837&gt;=56002,I837&lt;=57201),"Pardubický kraj",(IF(AND(I837&gt;=60200,I837&lt;=67201),"Jihomoravský kraj",(IF(AND(I837&gt;=67801,I837&lt;=68501),"Jihomoravský kraj",(IF(AND(I837&gt;=69002,I837&lt;=69801),"Jihomoravský kraj",(IF(AND(I837&gt;=68601,I837&lt;=68801),"Zlínský kraj",(IF(AND(I837&gt;=75501,I837&lt;=76901),"Zlínský kraj",(IF(AND(I837&gt;=70030,I837&lt;=74901),"Moravskoslezský kraj",(IF(AND(I837&gt;=75000,I837&lt;=75368),"Olomoucký kraj",(IF(AND(I837&gt;=77200,I837&lt;=79862),"Olomoucký kraj",(IF(AND(I837&gt;=50011,I837&lt;=50301),"Královéhradecký kraj",(IF(AND(I837&gt;=54301,I837&lt;=54303),"Královéhradecký kraj","0")))))))))))))))))))))))))))))))))))))))))))))))</f>
        <v>Praha</v>
      </c>
      <c r="AB837" t="s">
        <v>998</v>
      </c>
      <c r="AD837" t="s">
        <v>998</v>
      </c>
      <c r="AE837" t="s">
        <v>998</v>
      </c>
      <c r="AF837" t="s">
        <v>998</v>
      </c>
      <c r="AG837" s="107">
        <v>0</v>
      </c>
      <c r="AH837" s="107">
        <v>0</v>
      </c>
      <c r="AI837" s="107">
        <v>0</v>
      </c>
      <c r="AJ837" t="s">
        <v>1012</v>
      </c>
    </row>
    <row r="838" spans="1:37" x14ac:dyDescent="0.45">
      <c r="A838" t="s">
        <v>1694</v>
      </c>
      <c r="B838" t="s">
        <v>13185</v>
      </c>
      <c r="C838" t="s">
        <v>1002</v>
      </c>
      <c r="D838" t="s">
        <v>13200</v>
      </c>
      <c r="E838" t="s">
        <v>992</v>
      </c>
      <c r="F838" t="s">
        <v>9469</v>
      </c>
      <c r="G838">
        <v>598</v>
      </c>
      <c r="H838" t="s">
        <v>13201</v>
      </c>
      <c r="I838">
        <v>16100</v>
      </c>
      <c r="K838" t="s">
        <v>13202</v>
      </c>
      <c r="L838" s="106">
        <v>27015</v>
      </c>
      <c r="M838">
        <v>13003966</v>
      </c>
      <c r="N838" t="s">
        <v>996</v>
      </c>
      <c r="O838" t="s">
        <v>12</v>
      </c>
      <c r="P838" t="s">
        <v>997</v>
      </c>
      <c r="R838" s="109" t="str">
        <f>IF(OR(P838="SB",Q838="SB"),"SB",0)</f>
        <v>SB</v>
      </c>
      <c r="T838" s="110" t="s">
        <v>998</v>
      </c>
      <c r="V838" s="113" t="str">
        <f>IF(AND(I838&gt;=10000,I838&lt;=19900),"Praha",(IF(AND(I838&gt;=25001,I838&lt;=29501),"Středočeský kraj",(IF(AND(I838&gt;=30100,I838&lt;=34972),"Středočeský kraj",(IF(AND(I838&gt;=35002,I838&lt;=36271),"Karlovarský kraj",(IF(AND(I838&gt;=37001,I838&lt;=39201),"Jihočeský kraj",(IF(AND(I838&gt;=39701,I838&lt;=39901),"Jihočeský kraj",(IF(AND(I838&gt;=39301,I838&lt;=39601),"Kraj Vysočina",(IF(AND(I838&gt;=58001,I838&lt;=59501),"Kraj Vysočina",(IF(AND(I838&gt;=67401,I838&lt;=67602),"Kraj Vysočina",(IF(AND(I838&gt;=40001,I838&lt;=44101),"Ústecký kraj",(IF(AND(I838&gt;=46001,I838&lt;=47201),"Liberecký kraj",(IF(AND(I838&gt;=51202,I838&lt;=51401),"Liberecký kraj",(IF(AND(I838&gt;=53002,I838&lt;=53976),"Pardubický kraj",(IF(AND(I838&gt;=56002,I838&lt;=57201),"Pardubický kraj",(IF(AND(I838&gt;=60200,I838&lt;=67201),"Jihomoravský kraj",(IF(AND(I838&gt;=67801,I838&lt;=68501),"Jihomoravský kraj",(IF(AND(I838&gt;=69002,I838&lt;=69801),"Jihomoravský kraj",(IF(AND(I838&gt;=68601,I838&lt;=68801),"Zlínský kraj",(IF(AND(I838&gt;=75501,I838&lt;=76901),"Zlínský kraj",(IF(AND(I838&gt;=70030,I838&lt;=74901),"Moravskoslezský kraj",(IF(AND(I838&gt;=75000,I838&lt;=75368),"Olomoucký kraj",(IF(AND(I838&gt;=77200,I838&lt;=79862),"Olomoucký kraj",(IF(AND(I838&gt;=50011,I838&lt;=50301),"Královéhradecký kraj",(IF(AND(I838&gt;=54301,I838&lt;=54303),"Královéhradecký kraj","0")))))))))))))))))))))))))))))))))))))))))))))))</f>
        <v>Praha</v>
      </c>
      <c r="AB838" t="s">
        <v>998</v>
      </c>
      <c r="AD838" t="s">
        <v>998</v>
      </c>
      <c r="AE838" t="s">
        <v>998</v>
      </c>
      <c r="AF838" t="s">
        <v>998</v>
      </c>
      <c r="AG838" s="107">
        <v>0</v>
      </c>
      <c r="AH838" s="107">
        <v>0</v>
      </c>
      <c r="AI838" s="107">
        <v>0</v>
      </c>
      <c r="AJ838" t="s">
        <v>1012</v>
      </c>
    </row>
    <row r="839" spans="1:37" x14ac:dyDescent="0.45">
      <c r="A839" t="s">
        <v>1007</v>
      </c>
      <c r="B839" t="s">
        <v>18204</v>
      </c>
      <c r="C839" t="s">
        <v>990</v>
      </c>
      <c r="D839" t="s">
        <v>18205</v>
      </c>
      <c r="E839" t="s">
        <v>992</v>
      </c>
      <c r="F839" t="s">
        <v>17671</v>
      </c>
      <c r="G839">
        <v>847</v>
      </c>
      <c r="H839" t="s">
        <v>1017</v>
      </c>
      <c r="I839">
        <v>16100</v>
      </c>
      <c r="J839">
        <v>603969749</v>
      </c>
      <c r="K839" t="s">
        <v>18206</v>
      </c>
      <c r="L839" s="106">
        <v>27857</v>
      </c>
      <c r="M839">
        <v>10594023</v>
      </c>
      <c r="N839" t="s">
        <v>996</v>
      </c>
      <c r="O839" t="s">
        <v>12</v>
      </c>
      <c r="P839" t="s">
        <v>997</v>
      </c>
      <c r="R839" s="109" t="str">
        <f>IF(OR(P839="SB",Q839="SB"),"SB",0)</f>
        <v>SB</v>
      </c>
      <c r="T839" s="110" t="s">
        <v>998</v>
      </c>
      <c r="V839" s="113" t="str">
        <f>IF(AND(I839&gt;=10000,I839&lt;=19900),"Praha",(IF(AND(I839&gt;=25001,I839&lt;=29501),"Středočeský kraj",(IF(AND(I839&gt;=30100,I839&lt;=34972),"Středočeský kraj",(IF(AND(I839&gt;=35002,I839&lt;=36271),"Karlovarský kraj",(IF(AND(I839&gt;=37001,I839&lt;=39201),"Jihočeský kraj",(IF(AND(I839&gt;=39701,I839&lt;=39901),"Jihočeský kraj",(IF(AND(I839&gt;=39301,I839&lt;=39601),"Kraj Vysočina",(IF(AND(I839&gt;=58001,I839&lt;=59501),"Kraj Vysočina",(IF(AND(I839&gt;=67401,I839&lt;=67602),"Kraj Vysočina",(IF(AND(I839&gt;=40001,I839&lt;=44101),"Ústecký kraj",(IF(AND(I839&gt;=46001,I839&lt;=47201),"Liberecký kraj",(IF(AND(I839&gt;=51202,I839&lt;=51401),"Liberecký kraj",(IF(AND(I839&gt;=53002,I839&lt;=53976),"Pardubický kraj",(IF(AND(I839&gt;=56002,I839&lt;=57201),"Pardubický kraj",(IF(AND(I839&gt;=60200,I839&lt;=67201),"Jihomoravský kraj",(IF(AND(I839&gt;=67801,I839&lt;=68501),"Jihomoravský kraj",(IF(AND(I839&gt;=69002,I839&lt;=69801),"Jihomoravský kraj",(IF(AND(I839&gt;=68601,I839&lt;=68801),"Zlínský kraj",(IF(AND(I839&gt;=75501,I839&lt;=76901),"Zlínský kraj",(IF(AND(I839&gt;=70030,I839&lt;=74901),"Moravskoslezský kraj",(IF(AND(I839&gt;=75000,I839&lt;=75368),"Olomoucký kraj",(IF(AND(I839&gt;=77200,I839&lt;=79862),"Olomoucký kraj",(IF(AND(I839&gt;=50011,I839&lt;=50301),"Královéhradecký kraj",(IF(AND(I839&gt;=54301,I839&lt;=54303),"Královéhradecký kraj","0")))))))))))))))))))))))))))))))))))))))))))))))</f>
        <v>Praha</v>
      </c>
      <c r="AB839" t="s">
        <v>998</v>
      </c>
      <c r="AD839" t="s">
        <v>998</v>
      </c>
      <c r="AE839" t="s">
        <v>998</v>
      </c>
      <c r="AF839" t="s">
        <v>998</v>
      </c>
      <c r="AG839" s="107">
        <v>0</v>
      </c>
      <c r="AH839" s="107">
        <v>0</v>
      </c>
      <c r="AI839" s="107">
        <v>0</v>
      </c>
      <c r="AJ839" t="s">
        <v>1012</v>
      </c>
    </row>
    <row r="840" spans="1:37" x14ac:dyDescent="0.45">
      <c r="A840" t="s">
        <v>1161</v>
      </c>
      <c r="B840" t="s">
        <v>13810</v>
      </c>
      <c r="C840" t="s">
        <v>990</v>
      </c>
      <c r="D840" t="s">
        <v>13812</v>
      </c>
      <c r="E840" t="s">
        <v>992</v>
      </c>
      <c r="F840" t="s">
        <v>13811</v>
      </c>
      <c r="G840">
        <v>15</v>
      </c>
      <c r="H840" t="s">
        <v>1017</v>
      </c>
      <c r="I840">
        <v>16200</v>
      </c>
      <c r="K840" t="s">
        <v>13813</v>
      </c>
      <c r="L840" s="106">
        <v>35276</v>
      </c>
      <c r="M840">
        <v>10899369</v>
      </c>
      <c r="N840" t="s">
        <v>996</v>
      </c>
      <c r="O840" t="s">
        <v>12</v>
      </c>
      <c r="P840" t="s">
        <v>997</v>
      </c>
      <c r="R840" s="109" t="str">
        <f>IF(OR(P840="SB",Q840="SB"),"SB",0)</f>
        <v>SB</v>
      </c>
      <c r="T840" s="110">
        <v>11782</v>
      </c>
      <c r="U840" t="s">
        <v>19633</v>
      </c>
      <c r="V840" s="113" t="str">
        <f>IF(AND(I840&gt;=10000,I840&lt;=19900),"Praha",(IF(AND(I840&gt;=25001,I840&lt;=29501),"Středočeský kraj",(IF(AND(I840&gt;=30100,I840&lt;=34972),"Středočeský kraj",(IF(AND(I840&gt;=35002,I840&lt;=36271),"Karlovarský kraj",(IF(AND(I840&gt;=37001,I840&lt;=39201),"Jihočeský kraj",(IF(AND(I840&gt;=39701,I840&lt;=39901),"Jihočeský kraj",(IF(AND(I840&gt;=39301,I840&lt;=39601),"Kraj Vysočina",(IF(AND(I840&gt;=58001,I840&lt;=59501),"Kraj Vysočina",(IF(AND(I840&gt;=67401,I840&lt;=67602),"Kraj Vysočina",(IF(AND(I840&gt;=40001,I840&lt;=44101),"Ústecký kraj",(IF(AND(I840&gt;=46001,I840&lt;=47201),"Liberecký kraj",(IF(AND(I840&gt;=51202,I840&lt;=51401),"Liberecký kraj",(IF(AND(I840&gt;=53002,I840&lt;=53976),"Pardubický kraj",(IF(AND(I840&gt;=56002,I840&lt;=57201),"Pardubický kraj",(IF(AND(I840&gt;=60200,I840&lt;=67201),"Jihomoravský kraj",(IF(AND(I840&gt;=67801,I840&lt;=68501),"Jihomoravský kraj",(IF(AND(I840&gt;=69002,I840&lt;=69801),"Jihomoravský kraj",(IF(AND(I840&gt;=68601,I840&lt;=68801),"Zlínský kraj",(IF(AND(I840&gt;=75501,I840&lt;=76901),"Zlínský kraj",(IF(AND(I840&gt;=70030,I840&lt;=74901),"Moravskoslezský kraj",(IF(AND(I840&gt;=75000,I840&lt;=75368),"Olomoucký kraj",(IF(AND(I840&gt;=77200,I840&lt;=79862),"Olomoucký kraj",(IF(AND(I840&gt;=50011,I840&lt;=50301),"Královéhradecký kraj",(IF(AND(I840&gt;=54301,I840&lt;=54303),"Královéhradecký kraj","0")))))))))))))))))))))))))))))))))))))))))))))))</f>
        <v>Praha</v>
      </c>
      <c r="AD840" t="s">
        <v>998</v>
      </c>
      <c r="AE840" t="s">
        <v>998</v>
      </c>
      <c r="AF840" t="s">
        <v>998</v>
      </c>
      <c r="AG840" s="107">
        <v>0</v>
      </c>
      <c r="AH840" s="107">
        <v>0</v>
      </c>
      <c r="AI840" s="107">
        <v>0</v>
      </c>
      <c r="AJ840" t="s">
        <v>1012</v>
      </c>
    </row>
    <row r="841" spans="1:37" x14ac:dyDescent="0.45">
      <c r="A841" t="s">
        <v>1130</v>
      </c>
      <c r="B841" t="s">
        <v>19002</v>
      </c>
      <c r="C841" t="s">
        <v>990</v>
      </c>
      <c r="D841" t="s">
        <v>19003</v>
      </c>
      <c r="E841" t="s">
        <v>992</v>
      </c>
      <c r="F841" t="s">
        <v>19004</v>
      </c>
      <c r="G841">
        <v>4</v>
      </c>
      <c r="H841" t="s">
        <v>1017</v>
      </c>
      <c r="I841">
        <v>16200</v>
      </c>
      <c r="K841" t="s">
        <v>19005</v>
      </c>
      <c r="L841" s="106">
        <v>29016</v>
      </c>
      <c r="M841">
        <v>10861074</v>
      </c>
      <c r="N841" t="s">
        <v>996</v>
      </c>
      <c r="O841" t="s">
        <v>12</v>
      </c>
      <c r="P841" t="s">
        <v>997</v>
      </c>
      <c r="R841" s="109" t="str">
        <f>IF(OR(P841="SB",Q841="SB"),"SB",0)</f>
        <v>SB</v>
      </c>
      <c r="T841" s="110">
        <v>11951</v>
      </c>
      <c r="U841" t="s">
        <v>19633</v>
      </c>
      <c r="V841" s="113" t="str">
        <f>IF(AND(I841&gt;=10000,I841&lt;=19900),"Praha",(IF(AND(I841&gt;=25001,I841&lt;=29501),"Středočeský kraj",(IF(AND(I841&gt;=30100,I841&lt;=34972),"Středočeský kraj",(IF(AND(I841&gt;=35002,I841&lt;=36271),"Karlovarský kraj",(IF(AND(I841&gt;=37001,I841&lt;=39201),"Jihočeský kraj",(IF(AND(I841&gt;=39701,I841&lt;=39901),"Jihočeský kraj",(IF(AND(I841&gt;=39301,I841&lt;=39601),"Kraj Vysočina",(IF(AND(I841&gt;=58001,I841&lt;=59501),"Kraj Vysočina",(IF(AND(I841&gt;=67401,I841&lt;=67602),"Kraj Vysočina",(IF(AND(I841&gt;=40001,I841&lt;=44101),"Ústecký kraj",(IF(AND(I841&gt;=46001,I841&lt;=47201),"Liberecký kraj",(IF(AND(I841&gt;=51202,I841&lt;=51401),"Liberecký kraj",(IF(AND(I841&gt;=53002,I841&lt;=53976),"Pardubický kraj",(IF(AND(I841&gt;=56002,I841&lt;=57201),"Pardubický kraj",(IF(AND(I841&gt;=60200,I841&lt;=67201),"Jihomoravský kraj",(IF(AND(I841&gt;=67801,I841&lt;=68501),"Jihomoravský kraj",(IF(AND(I841&gt;=69002,I841&lt;=69801),"Jihomoravský kraj",(IF(AND(I841&gt;=68601,I841&lt;=68801),"Zlínský kraj",(IF(AND(I841&gt;=75501,I841&lt;=76901),"Zlínský kraj",(IF(AND(I841&gt;=70030,I841&lt;=74901),"Moravskoslezský kraj",(IF(AND(I841&gt;=75000,I841&lt;=75368),"Olomoucký kraj",(IF(AND(I841&gt;=77200,I841&lt;=79862),"Olomoucký kraj",(IF(AND(I841&gt;=50011,I841&lt;=50301),"Královéhradecký kraj",(IF(AND(I841&gt;=54301,I841&lt;=54303),"Královéhradecký kraj","0")))))))))))))))))))))))))))))))))))))))))))))))</f>
        <v>Praha</v>
      </c>
      <c r="AD841" t="s">
        <v>998</v>
      </c>
      <c r="AE841" t="s">
        <v>998</v>
      </c>
      <c r="AF841" t="s">
        <v>998</v>
      </c>
      <c r="AG841" s="107">
        <v>0</v>
      </c>
      <c r="AH841" s="107">
        <v>0</v>
      </c>
      <c r="AI841" s="107">
        <v>0</v>
      </c>
      <c r="AJ841" t="s">
        <v>1012</v>
      </c>
    </row>
    <row r="842" spans="1:37" x14ac:dyDescent="0.45">
      <c r="A842" t="s">
        <v>1224</v>
      </c>
      <c r="B842" t="s">
        <v>12312</v>
      </c>
      <c r="C842" t="s">
        <v>1002</v>
      </c>
      <c r="D842" t="s">
        <v>12313</v>
      </c>
      <c r="E842" t="s">
        <v>992</v>
      </c>
      <c r="F842" t="s">
        <v>12314</v>
      </c>
      <c r="G842">
        <v>13</v>
      </c>
      <c r="H842" t="s">
        <v>1017</v>
      </c>
      <c r="I842">
        <v>16200</v>
      </c>
      <c r="K842" t="s">
        <v>12315</v>
      </c>
      <c r="L842" s="106">
        <v>38342</v>
      </c>
      <c r="M842">
        <v>15513741</v>
      </c>
      <c r="N842" t="s">
        <v>2063</v>
      </c>
      <c r="O842" t="s">
        <v>1173</v>
      </c>
      <c r="P842" t="s">
        <v>997</v>
      </c>
      <c r="R842" s="109" t="str">
        <f>IF(OR(P842="SB",Q842="SB"),"SB",0)</f>
        <v>SB</v>
      </c>
      <c r="T842" s="110">
        <v>2020133</v>
      </c>
      <c r="U842" t="s">
        <v>19633</v>
      </c>
      <c r="V842" s="113" t="str">
        <f>IF(AND(I842&gt;=10000,I842&lt;=19900),"Praha",(IF(AND(I842&gt;=25001,I842&lt;=29501),"Středočeský kraj",(IF(AND(I842&gt;=30100,I842&lt;=34972),"Středočeský kraj",(IF(AND(I842&gt;=35002,I842&lt;=36271),"Karlovarský kraj",(IF(AND(I842&gt;=37001,I842&lt;=39201),"Jihočeský kraj",(IF(AND(I842&gt;=39701,I842&lt;=39901),"Jihočeský kraj",(IF(AND(I842&gt;=39301,I842&lt;=39601),"Kraj Vysočina",(IF(AND(I842&gt;=58001,I842&lt;=59501),"Kraj Vysočina",(IF(AND(I842&gt;=67401,I842&lt;=67602),"Kraj Vysočina",(IF(AND(I842&gt;=40001,I842&lt;=44101),"Ústecký kraj",(IF(AND(I842&gt;=46001,I842&lt;=47201),"Liberecký kraj",(IF(AND(I842&gt;=51202,I842&lt;=51401),"Liberecký kraj",(IF(AND(I842&gt;=53002,I842&lt;=53976),"Pardubický kraj",(IF(AND(I842&gt;=56002,I842&lt;=57201),"Pardubický kraj",(IF(AND(I842&gt;=60200,I842&lt;=67201),"Jihomoravský kraj",(IF(AND(I842&gt;=67801,I842&lt;=68501),"Jihomoravský kraj",(IF(AND(I842&gt;=69002,I842&lt;=69801),"Jihomoravský kraj",(IF(AND(I842&gt;=68601,I842&lt;=68801),"Zlínský kraj",(IF(AND(I842&gt;=75501,I842&lt;=76901),"Zlínský kraj",(IF(AND(I842&gt;=70030,I842&lt;=74901),"Moravskoslezský kraj",(IF(AND(I842&gt;=75000,I842&lt;=75368),"Olomoucký kraj",(IF(AND(I842&gt;=77200,I842&lt;=79862),"Olomoucký kraj",(IF(AND(I842&gt;=50011,I842&lt;=50301),"Královéhradecký kraj",(IF(AND(I842&gt;=54301,I842&lt;=54303),"Královéhradecký kraj","0")))))))))))))))))))))))))))))))))))))))))))))))</f>
        <v>Praha</v>
      </c>
      <c r="AB842" t="s">
        <v>12316</v>
      </c>
      <c r="AD842" t="s">
        <v>998</v>
      </c>
      <c r="AE842" t="s">
        <v>998</v>
      </c>
      <c r="AF842" t="s">
        <v>998</v>
      </c>
      <c r="AG842" s="107">
        <v>300</v>
      </c>
      <c r="AH842" s="107">
        <v>0</v>
      </c>
      <c r="AI842" s="107">
        <v>0</v>
      </c>
      <c r="AJ842" t="s">
        <v>999</v>
      </c>
      <c r="AK842" s="106">
        <v>44910</v>
      </c>
    </row>
    <row r="843" spans="1:37" x14ac:dyDescent="0.45">
      <c r="A843" t="s">
        <v>1128</v>
      </c>
      <c r="B843" t="s">
        <v>13216</v>
      </c>
      <c r="C843" t="s">
        <v>990</v>
      </c>
      <c r="D843" t="s">
        <v>13260</v>
      </c>
      <c r="E843" t="s">
        <v>992</v>
      </c>
      <c r="F843" t="s">
        <v>2423</v>
      </c>
      <c r="G843">
        <v>414</v>
      </c>
      <c r="H843" t="s">
        <v>1017</v>
      </c>
      <c r="I843">
        <v>16200</v>
      </c>
      <c r="K843" t="s">
        <v>13261</v>
      </c>
      <c r="L843" s="106">
        <v>29768</v>
      </c>
      <c r="M843">
        <v>10088916</v>
      </c>
      <c r="N843" t="s">
        <v>2629</v>
      </c>
      <c r="O843" t="s">
        <v>12</v>
      </c>
      <c r="P843" t="s">
        <v>997</v>
      </c>
      <c r="R843" s="109" t="str">
        <f>IF(OR(P843="SB",Q843="SB"),"SB",0)</f>
        <v>SB</v>
      </c>
      <c r="T843" s="110">
        <v>10013</v>
      </c>
      <c r="U843" t="s">
        <v>19634</v>
      </c>
      <c r="V843" s="113" t="str">
        <f>IF(AND(I843&gt;=10000,I843&lt;=19900),"Praha",(IF(AND(I843&gt;=25001,I843&lt;=29501),"Středočeský kraj",(IF(AND(I843&gt;=30100,I843&lt;=34972),"Středočeský kraj",(IF(AND(I843&gt;=35002,I843&lt;=36271),"Karlovarský kraj",(IF(AND(I843&gt;=37001,I843&lt;=39201),"Jihočeský kraj",(IF(AND(I843&gt;=39701,I843&lt;=39901),"Jihočeský kraj",(IF(AND(I843&gt;=39301,I843&lt;=39601),"Kraj Vysočina",(IF(AND(I843&gt;=58001,I843&lt;=59501),"Kraj Vysočina",(IF(AND(I843&gt;=67401,I843&lt;=67602),"Kraj Vysočina",(IF(AND(I843&gt;=40001,I843&lt;=44101),"Ústecký kraj",(IF(AND(I843&gt;=46001,I843&lt;=47201),"Liberecký kraj",(IF(AND(I843&gt;=51202,I843&lt;=51401),"Liberecký kraj",(IF(AND(I843&gt;=53002,I843&lt;=53976),"Pardubický kraj",(IF(AND(I843&gt;=56002,I843&lt;=57201),"Pardubický kraj",(IF(AND(I843&gt;=60200,I843&lt;=67201),"Jihomoravský kraj",(IF(AND(I843&gt;=67801,I843&lt;=68501),"Jihomoravský kraj",(IF(AND(I843&gt;=69002,I843&lt;=69801),"Jihomoravský kraj",(IF(AND(I843&gt;=68601,I843&lt;=68801),"Zlínský kraj",(IF(AND(I843&gt;=75501,I843&lt;=76901),"Zlínský kraj",(IF(AND(I843&gt;=70030,I843&lt;=74901),"Moravskoslezský kraj",(IF(AND(I843&gt;=75000,I843&lt;=75368),"Olomoucký kraj",(IF(AND(I843&gt;=77200,I843&lt;=79862),"Olomoucký kraj",(IF(AND(I843&gt;=50011,I843&lt;=50301),"Královéhradecký kraj",(IF(AND(I843&gt;=54301,I843&lt;=54303),"Královéhradecký kraj","0")))))))))))))))))))))))))))))))))))))))))))))))</f>
        <v>Praha</v>
      </c>
      <c r="W843" s="111">
        <v>10013</v>
      </c>
      <c r="X843" s="111" t="s">
        <v>19633</v>
      </c>
      <c r="AD843" t="s">
        <v>1159</v>
      </c>
      <c r="AE843" t="s">
        <v>1092</v>
      </c>
      <c r="AF843" t="s">
        <v>998</v>
      </c>
      <c r="AG843" s="107">
        <v>300</v>
      </c>
      <c r="AH843" s="107">
        <v>0</v>
      </c>
      <c r="AI843" s="107">
        <v>0</v>
      </c>
      <c r="AJ843" t="s">
        <v>999</v>
      </c>
      <c r="AK843" s="106">
        <v>44872</v>
      </c>
    </row>
    <row r="844" spans="1:37" x14ac:dyDescent="0.45">
      <c r="A844" t="s">
        <v>1416</v>
      </c>
      <c r="B844" t="s">
        <v>3159</v>
      </c>
      <c r="C844" t="s">
        <v>990</v>
      </c>
      <c r="D844" t="s">
        <v>3161</v>
      </c>
      <c r="E844" t="s">
        <v>992</v>
      </c>
      <c r="F844" t="s">
        <v>3162</v>
      </c>
      <c r="G844">
        <v>23</v>
      </c>
      <c r="H844" t="s">
        <v>1017</v>
      </c>
      <c r="I844">
        <v>16200</v>
      </c>
      <c r="J844" s="108">
        <v>601380712</v>
      </c>
      <c r="K844" t="s">
        <v>3163</v>
      </c>
      <c r="L844" s="106">
        <v>40331</v>
      </c>
      <c r="M844">
        <v>16041379</v>
      </c>
      <c r="N844" t="s">
        <v>2373</v>
      </c>
      <c r="O844" t="s">
        <v>1023</v>
      </c>
      <c r="P844" t="s">
        <v>997</v>
      </c>
      <c r="R844" s="109" t="str">
        <f>IF(OR(P844="SB",Q844="SB"),"SB",0)</f>
        <v>SB</v>
      </c>
      <c r="T844" s="110" t="s">
        <v>998</v>
      </c>
      <c r="V844" s="113" t="str">
        <f>IF(AND(I844&gt;=10000,I844&lt;=19900),"Praha",(IF(AND(I844&gt;=25001,I844&lt;=29501),"Středočeský kraj",(IF(AND(I844&gt;=30100,I844&lt;=34972),"Středočeský kraj",(IF(AND(I844&gt;=35002,I844&lt;=36271),"Karlovarský kraj",(IF(AND(I844&gt;=37001,I844&lt;=39201),"Jihočeský kraj",(IF(AND(I844&gt;=39701,I844&lt;=39901),"Jihočeský kraj",(IF(AND(I844&gt;=39301,I844&lt;=39601),"Kraj Vysočina",(IF(AND(I844&gt;=58001,I844&lt;=59501),"Kraj Vysočina",(IF(AND(I844&gt;=67401,I844&lt;=67602),"Kraj Vysočina",(IF(AND(I844&gt;=40001,I844&lt;=44101),"Ústecký kraj",(IF(AND(I844&gt;=46001,I844&lt;=47201),"Liberecký kraj",(IF(AND(I844&gt;=51202,I844&lt;=51401),"Liberecký kraj",(IF(AND(I844&gt;=53002,I844&lt;=53976),"Pardubický kraj",(IF(AND(I844&gt;=56002,I844&lt;=57201),"Pardubický kraj",(IF(AND(I844&gt;=60200,I844&lt;=67201),"Jihomoravský kraj",(IF(AND(I844&gt;=67801,I844&lt;=68501),"Jihomoravský kraj",(IF(AND(I844&gt;=69002,I844&lt;=69801),"Jihomoravský kraj",(IF(AND(I844&gt;=68601,I844&lt;=68801),"Zlínský kraj",(IF(AND(I844&gt;=75501,I844&lt;=76901),"Zlínský kraj",(IF(AND(I844&gt;=70030,I844&lt;=74901),"Moravskoslezský kraj",(IF(AND(I844&gt;=75000,I844&lt;=75368),"Olomoucký kraj",(IF(AND(I844&gt;=77200,I844&lt;=79862),"Olomoucký kraj",(IF(AND(I844&gt;=50011,I844&lt;=50301),"Královéhradecký kraj",(IF(AND(I844&gt;=54301,I844&lt;=54303),"Královéhradecký kraj","0")))))))))))))))))))))))))))))))))))))))))))))))</f>
        <v>Praha</v>
      </c>
      <c r="AB844" t="s">
        <v>998</v>
      </c>
      <c r="AD844" t="s">
        <v>998</v>
      </c>
      <c r="AE844" t="s">
        <v>998</v>
      </c>
      <c r="AF844" t="s">
        <v>998</v>
      </c>
      <c r="AG844" s="107">
        <v>300</v>
      </c>
      <c r="AH844" s="107">
        <v>0</v>
      </c>
      <c r="AI844" s="107">
        <v>0</v>
      </c>
      <c r="AJ844" t="s">
        <v>999</v>
      </c>
      <c r="AK844" s="106">
        <v>44917</v>
      </c>
    </row>
    <row r="845" spans="1:37" x14ac:dyDescent="0.45">
      <c r="A845" t="s">
        <v>1051</v>
      </c>
      <c r="B845" t="s">
        <v>6420</v>
      </c>
      <c r="C845" t="s">
        <v>1002</v>
      </c>
      <c r="D845" t="s">
        <v>6421</v>
      </c>
      <c r="E845" t="s">
        <v>992</v>
      </c>
      <c r="F845" t="s">
        <v>6422</v>
      </c>
      <c r="G845">
        <v>11</v>
      </c>
      <c r="H845" t="s">
        <v>12</v>
      </c>
      <c r="I845">
        <v>16200</v>
      </c>
      <c r="J845">
        <v>604309163</v>
      </c>
      <c r="K845" t="s">
        <v>6423</v>
      </c>
      <c r="L845" s="106">
        <v>38332</v>
      </c>
      <c r="M845">
        <v>16048049</v>
      </c>
      <c r="N845" t="s">
        <v>2063</v>
      </c>
      <c r="O845" t="s">
        <v>1173</v>
      </c>
      <c r="P845" t="s">
        <v>997</v>
      </c>
      <c r="R845" s="109" t="str">
        <f>IF(OR(P845="SB",Q845="SB"),"SB",0)</f>
        <v>SB</v>
      </c>
      <c r="T845" s="110" t="s">
        <v>998</v>
      </c>
      <c r="V845" s="113" t="str">
        <f>IF(AND(I845&gt;=10000,I845&lt;=19900),"Praha",(IF(AND(I845&gt;=25001,I845&lt;=29501),"Středočeský kraj",(IF(AND(I845&gt;=30100,I845&lt;=34972),"Středočeský kraj",(IF(AND(I845&gt;=35002,I845&lt;=36271),"Karlovarský kraj",(IF(AND(I845&gt;=37001,I845&lt;=39201),"Jihočeský kraj",(IF(AND(I845&gt;=39701,I845&lt;=39901),"Jihočeský kraj",(IF(AND(I845&gt;=39301,I845&lt;=39601),"Kraj Vysočina",(IF(AND(I845&gt;=58001,I845&lt;=59501),"Kraj Vysočina",(IF(AND(I845&gt;=67401,I845&lt;=67602),"Kraj Vysočina",(IF(AND(I845&gt;=40001,I845&lt;=44101),"Ústecký kraj",(IF(AND(I845&gt;=46001,I845&lt;=47201),"Liberecký kraj",(IF(AND(I845&gt;=51202,I845&lt;=51401),"Liberecký kraj",(IF(AND(I845&gt;=53002,I845&lt;=53976),"Pardubický kraj",(IF(AND(I845&gt;=56002,I845&lt;=57201),"Pardubický kraj",(IF(AND(I845&gt;=60200,I845&lt;=67201),"Jihomoravský kraj",(IF(AND(I845&gt;=67801,I845&lt;=68501),"Jihomoravský kraj",(IF(AND(I845&gt;=69002,I845&lt;=69801),"Jihomoravský kraj",(IF(AND(I845&gt;=68601,I845&lt;=68801),"Zlínský kraj",(IF(AND(I845&gt;=75501,I845&lt;=76901),"Zlínský kraj",(IF(AND(I845&gt;=70030,I845&lt;=74901),"Moravskoslezský kraj",(IF(AND(I845&gt;=75000,I845&lt;=75368),"Olomoucký kraj",(IF(AND(I845&gt;=77200,I845&lt;=79862),"Olomoucký kraj",(IF(AND(I845&gt;=50011,I845&lt;=50301),"Královéhradecký kraj",(IF(AND(I845&gt;=54301,I845&lt;=54303),"Královéhradecký kraj","0")))))))))))))))))))))))))))))))))))))))))))))))</f>
        <v>Praha</v>
      </c>
      <c r="AB845" t="s">
        <v>998</v>
      </c>
      <c r="AD845" t="s">
        <v>998</v>
      </c>
      <c r="AE845" t="s">
        <v>998</v>
      </c>
      <c r="AF845" t="s">
        <v>998</v>
      </c>
      <c r="AG845" s="107">
        <v>300</v>
      </c>
      <c r="AH845" s="107">
        <v>0</v>
      </c>
      <c r="AI845" s="107">
        <v>0</v>
      </c>
      <c r="AJ845" t="s">
        <v>999</v>
      </c>
      <c r="AK845" s="106">
        <v>44910</v>
      </c>
    </row>
    <row r="846" spans="1:37" x14ac:dyDescent="0.45">
      <c r="A846" t="s">
        <v>1174</v>
      </c>
      <c r="B846" t="s">
        <v>7394</v>
      </c>
      <c r="C846" t="s">
        <v>990</v>
      </c>
      <c r="D846" t="s">
        <v>7395</v>
      </c>
      <c r="E846" t="s">
        <v>992</v>
      </c>
      <c r="F846" t="s">
        <v>7396</v>
      </c>
      <c r="G846">
        <v>168</v>
      </c>
      <c r="H846" t="s">
        <v>7397</v>
      </c>
      <c r="I846">
        <v>16200</v>
      </c>
      <c r="K846" t="s">
        <v>7398</v>
      </c>
      <c r="L846" s="106">
        <v>17133</v>
      </c>
      <c r="M846">
        <v>13055193</v>
      </c>
      <c r="N846" t="s">
        <v>996</v>
      </c>
      <c r="O846" t="s">
        <v>12</v>
      </c>
      <c r="P846" t="s">
        <v>997</v>
      </c>
      <c r="R846" s="109" t="str">
        <f>IF(OR(P846="SB",Q846="SB"),"SB",0)</f>
        <v>SB</v>
      </c>
      <c r="T846" s="110" t="s">
        <v>998</v>
      </c>
      <c r="V846" s="113" t="str">
        <f>IF(AND(I846&gt;=10000,I846&lt;=19900),"Praha",(IF(AND(I846&gt;=25001,I846&lt;=29501),"Středočeský kraj",(IF(AND(I846&gt;=30100,I846&lt;=34972),"Středočeský kraj",(IF(AND(I846&gt;=35002,I846&lt;=36271),"Karlovarský kraj",(IF(AND(I846&gt;=37001,I846&lt;=39201),"Jihočeský kraj",(IF(AND(I846&gt;=39701,I846&lt;=39901),"Jihočeský kraj",(IF(AND(I846&gt;=39301,I846&lt;=39601),"Kraj Vysočina",(IF(AND(I846&gt;=58001,I846&lt;=59501),"Kraj Vysočina",(IF(AND(I846&gt;=67401,I846&lt;=67602),"Kraj Vysočina",(IF(AND(I846&gt;=40001,I846&lt;=44101),"Ústecký kraj",(IF(AND(I846&gt;=46001,I846&lt;=47201),"Liberecký kraj",(IF(AND(I846&gt;=51202,I846&lt;=51401),"Liberecký kraj",(IF(AND(I846&gt;=53002,I846&lt;=53976),"Pardubický kraj",(IF(AND(I846&gt;=56002,I846&lt;=57201),"Pardubický kraj",(IF(AND(I846&gt;=60200,I846&lt;=67201),"Jihomoravský kraj",(IF(AND(I846&gt;=67801,I846&lt;=68501),"Jihomoravský kraj",(IF(AND(I846&gt;=69002,I846&lt;=69801),"Jihomoravský kraj",(IF(AND(I846&gt;=68601,I846&lt;=68801),"Zlínský kraj",(IF(AND(I846&gt;=75501,I846&lt;=76901),"Zlínský kraj",(IF(AND(I846&gt;=70030,I846&lt;=74901),"Moravskoslezský kraj",(IF(AND(I846&gt;=75000,I846&lt;=75368),"Olomoucký kraj",(IF(AND(I846&gt;=77200,I846&lt;=79862),"Olomoucký kraj",(IF(AND(I846&gt;=50011,I846&lt;=50301),"Královéhradecký kraj",(IF(AND(I846&gt;=54301,I846&lt;=54303),"Královéhradecký kraj","0")))))))))))))))))))))))))))))))))))))))))))))))</f>
        <v>Praha</v>
      </c>
      <c r="AB846" t="s">
        <v>998</v>
      </c>
      <c r="AD846" t="s">
        <v>998</v>
      </c>
      <c r="AE846" t="s">
        <v>998</v>
      </c>
      <c r="AF846" t="s">
        <v>998</v>
      </c>
      <c r="AG846" s="107">
        <v>0</v>
      </c>
      <c r="AH846" s="107">
        <v>0</v>
      </c>
      <c r="AI846" s="107">
        <v>0</v>
      </c>
      <c r="AJ846" t="s">
        <v>1012</v>
      </c>
    </row>
    <row r="847" spans="1:37" x14ac:dyDescent="0.45">
      <c r="A847" t="s">
        <v>1007</v>
      </c>
      <c r="B847" t="s">
        <v>8946</v>
      </c>
      <c r="C847" t="s">
        <v>990</v>
      </c>
      <c r="D847" t="s">
        <v>8953</v>
      </c>
      <c r="E847" t="s">
        <v>992</v>
      </c>
      <c r="F847" t="s">
        <v>8954</v>
      </c>
      <c r="G847">
        <v>601</v>
      </c>
      <c r="H847" t="s">
        <v>1017</v>
      </c>
      <c r="I847">
        <v>16200</v>
      </c>
      <c r="K847" t="s">
        <v>8955</v>
      </c>
      <c r="L847" s="106">
        <v>27427</v>
      </c>
      <c r="M847">
        <v>11442569</v>
      </c>
      <c r="N847" t="s">
        <v>2743</v>
      </c>
      <c r="O847" t="s">
        <v>12</v>
      </c>
      <c r="P847" t="s">
        <v>997</v>
      </c>
      <c r="R847" s="109" t="str">
        <f>IF(OR(P847="SB",Q847="SB"),"SB",0)</f>
        <v>SB</v>
      </c>
      <c r="T847" s="110" t="s">
        <v>998</v>
      </c>
      <c r="V847" s="113" t="str">
        <f>IF(AND(I847&gt;=10000,I847&lt;=19900),"Praha",(IF(AND(I847&gt;=25001,I847&lt;=29501),"Středočeský kraj",(IF(AND(I847&gt;=30100,I847&lt;=34972),"Středočeský kraj",(IF(AND(I847&gt;=35002,I847&lt;=36271),"Karlovarský kraj",(IF(AND(I847&gt;=37001,I847&lt;=39201),"Jihočeský kraj",(IF(AND(I847&gt;=39701,I847&lt;=39901),"Jihočeský kraj",(IF(AND(I847&gt;=39301,I847&lt;=39601),"Kraj Vysočina",(IF(AND(I847&gt;=58001,I847&lt;=59501),"Kraj Vysočina",(IF(AND(I847&gt;=67401,I847&lt;=67602),"Kraj Vysočina",(IF(AND(I847&gt;=40001,I847&lt;=44101),"Ústecký kraj",(IF(AND(I847&gt;=46001,I847&lt;=47201),"Liberecký kraj",(IF(AND(I847&gt;=51202,I847&lt;=51401),"Liberecký kraj",(IF(AND(I847&gt;=53002,I847&lt;=53976),"Pardubický kraj",(IF(AND(I847&gt;=56002,I847&lt;=57201),"Pardubický kraj",(IF(AND(I847&gt;=60200,I847&lt;=67201),"Jihomoravský kraj",(IF(AND(I847&gt;=67801,I847&lt;=68501),"Jihomoravský kraj",(IF(AND(I847&gt;=69002,I847&lt;=69801),"Jihomoravský kraj",(IF(AND(I847&gt;=68601,I847&lt;=68801),"Zlínský kraj",(IF(AND(I847&gt;=75501,I847&lt;=76901),"Zlínský kraj",(IF(AND(I847&gt;=70030,I847&lt;=74901),"Moravskoslezský kraj",(IF(AND(I847&gt;=75000,I847&lt;=75368),"Olomoucký kraj",(IF(AND(I847&gt;=77200,I847&lt;=79862),"Olomoucký kraj",(IF(AND(I847&gt;=50011,I847&lt;=50301),"Královéhradecký kraj",(IF(AND(I847&gt;=54301,I847&lt;=54303),"Královéhradecký kraj","0")))))))))))))))))))))))))))))))))))))))))))))))</f>
        <v>Praha</v>
      </c>
      <c r="AB847" t="s">
        <v>998</v>
      </c>
      <c r="AD847" t="s">
        <v>998</v>
      </c>
      <c r="AE847" t="s">
        <v>1515</v>
      </c>
      <c r="AF847" t="s">
        <v>998</v>
      </c>
      <c r="AG847" s="107">
        <v>300</v>
      </c>
      <c r="AH847" s="107">
        <v>0</v>
      </c>
      <c r="AI847" s="107">
        <v>0</v>
      </c>
      <c r="AJ847" t="s">
        <v>999</v>
      </c>
      <c r="AK847" s="106">
        <v>44924</v>
      </c>
    </row>
    <row r="848" spans="1:37" x14ac:dyDescent="0.45">
      <c r="A848" t="s">
        <v>1307</v>
      </c>
      <c r="B848" t="s">
        <v>10340</v>
      </c>
      <c r="C848" t="s">
        <v>1002</v>
      </c>
      <c r="D848" t="s">
        <v>10341</v>
      </c>
      <c r="E848" t="s">
        <v>992</v>
      </c>
      <c r="F848" t="s">
        <v>1314</v>
      </c>
      <c r="G848">
        <v>236</v>
      </c>
      <c r="H848" t="s">
        <v>12</v>
      </c>
      <c r="I848">
        <v>16200</v>
      </c>
      <c r="K848" t="s">
        <v>10342</v>
      </c>
      <c r="L848" s="106">
        <v>26018</v>
      </c>
      <c r="M848">
        <v>12923235</v>
      </c>
      <c r="N848" t="s">
        <v>996</v>
      </c>
      <c r="O848" t="s">
        <v>12</v>
      </c>
      <c r="P848" t="s">
        <v>997</v>
      </c>
      <c r="R848" s="109" t="str">
        <f>IF(OR(P848="SB",Q848="SB"),"SB",0)</f>
        <v>SB</v>
      </c>
      <c r="T848" s="110" t="s">
        <v>998</v>
      </c>
      <c r="V848" s="113" t="str">
        <f>IF(AND(I848&gt;=10000,I848&lt;=19900),"Praha",(IF(AND(I848&gt;=25001,I848&lt;=29501),"Středočeský kraj",(IF(AND(I848&gt;=30100,I848&lt;=34972),"Středočeský kraj",(IF(AND(I848&gt;=35002,I848&lt;=36271),"Karlovarský kraj",(IF(AND(I848&gt;=37001,I848&lt;=39201),"Jihočeský kraj",(IF(AND(I848&gt;=39701,I848&lt;=39901),"Jihočeský kraj",(IF(AND(I848&gt;=39301,I848&lt;=39601),"Kraj Vysočina",(IF(AND(I848&gt;=58001,I848&lt;=59501),"Kraj Vysočina",(IF(AND(I848&gt;=67401,I848&lt;=67602),"Kraj Vysočina",(IF(AND(I848&gt;=40001,I848&lt;=44101),"Ústecký kraj",(IF(AND(I848&gt;=46001,I848&lt;=47201),"Liberecký kraj",(IF(AND(I848&gt;=51202,I848&lt;=51401),"Liberecký kraj",(IF(AND(I848&gt;=53002,I848&lt;=53976),"Pardubický kraj",(IF(AND(I848&gt;=56002,I848&lt;=57201),"Pardubický kraj",(IF(AND(I848&gt;=60200,I848&lt;=67201),"Jihomoravský kraj",(IF(AND(I848&gt;=67801,I848&lt;=68501),"Jihomoravský kraj",(IF(AND(I848&gt;=69002,I848&lt;=69801),"Jihomoravský kraj",(IF(AND(I848&gt;=68601,I848&lt;=68801),"Zlínský kraj",(IF(AND(I848&gt;=75501,I848&lt;=76901),"Zlínský kraj",(IF(AND(I848&gt;=70030,I848&lt;=74901),"Moravskoslezský kraj",(IF(AND(I848&gt;=75000,I848&lt;=75368),"Olomoucký kraj",(IF(AND(I848&gt;=77200,I848&lt;=79862),"Olomoucký kraj",(IF(AND(I848&gt;=50011,I848&lt;=50301),"Královéhradecký kraj",(IF(AND(I848&gt;=54301,I848&lt;=54303),"Královéhradecký kraj","0")))))))))))))))))))))))))))))))))))))))))))))))</f>
        <v>Praha</v>
      </c>
      <c r="AB848" t="s">
        <v>998</v>
      </c>
      <c r="AD848" t="s">
        <v>998</v>
      </c>
      <c r="AE848" t="s">
        <v>998</v>
      </c>
      <c r="AF848" t="s">
        <v>998</v>
      </c>
      <c r="AG848" s="107">
        <v>0</v>
      </c>
      <c r="AH848" s="107">
        <v>0</v>
      </c>
      <c r="AI848" s="107">
        <v>0</v>
      </c>
      <c r="AJ848" t="s">
        <v>1012</v>
      </c>
    </row>
    <row r="849" spans="1:37" x14ac:dyDescent="0.45">
      <c r="A849" t="s">
        <v>1285</v>
      </c>
      <c r="B849" t="s">
        <v>13216</v>
      </c>
      <c r="C849" t="s">
        <v>990</v>
      </c>
      <c r="D849" t="s">
        <v>13217</v>
      </c>
      <c r="E849" t="s">
        <v>992</v>
      </c>
      <c r="F849" t="s">
        <v>2423</v>
      </c>
      <c r="G849">
        <v>414</v>
      </c>
      <c r="H849" t="s">
        <v>1017</v>
      </c>
      <c r="I849">
        <v>16200</v>
      </c>
      <c r="K849" t="s">
        <v>13195</v>
      </c>
      <c r="L849" s="106">
        <v>28974</v>
      </c>
      <c r="M849">
        <v>10084973</v>
      </c>
      <c r="N849" t="s">
        <v>2629</v>
      </c>
      <c r="O849" t="s">
        <v>12</v>
      </c>
      <c r="P849" t="s">
        <v>997</v>
      </c>
      <c r="Q849" t="s">
        <v>1011</v>
      </c>
      <c r="R849" s="109" t="str">
        <f>IF(OR(P849="SB",Q849="SB"),"SB",0)</f>
        <v>SB</v>
      </c>
      <c r="T849" s="110" t="s">
        <v>998</v>
      </c>
      <c r="V849" s="113" t="str">
        <f>IF(AND(I849&gt;=10000,I849&lt;=19900),"Praha",(IF(AND(I849&gt;=25001,I849&lt;=29501),"Středočeský kraj",(IF(AND(I849&gt;=30100,I849&lt;=34972),"Středočeský kraj",(IF(AND(I849&gt;=35002,I849&lt;=36271),"Karlovarský kraj",(IF(AND(I849&gt;=37001,I849&lt;=39201),"Jihočeský kraj",(IF(AND(I849&gt;=39701,I849&lt;=39901),"Jihočeský kraj",(IF(AND(I849&gt;=39301,I849&lt;=39601),"Kraj Vysočina",(IF(AND(I849&gt;=58001,I849&lt;=59501),"Kraj Vysočina",(IF(AND(I849&gt;=67401,I849&lt;=67602),"Kraj Vysočina",(IF(AND(I849&gt;=40001,I849&lt;=44101),"Ústecký kraj",(IF(AND(I849&gt;=46001,I849&lt;=47201),"Liberecký kraj",(IF(AND(I849&gt;=51202,I849&lt;=51401),"Liberecký kraj",(IF(AND(I849&gt;=53002,I849&lt;=53976),"Pardubický kraj",(IF(AND(I849&gt;=56002,I849&lt;=57201),"Pardubický kraj",(IF(AND(I849&gt;=60200,I849&lt;=67201),"Jihomoravský kraj",(IF(AND(I849&gt;=67801,I849&lt;=68501),"Jihomoravský kraj",(IF(AND(I849&gt;=69002,I849&lt;=69801),"Jihomoravský kraj",(IF(AND(I849&gt;=68601,I849&lt;=68801),"Zlínský kraj",(IF(AND(I849&gt;=75501,I849&lt;=76901),"Zlínský kraj",(IF(AND(I849&gt;=70030,I849&lt;=74901),"Moravskoslezský kraj",(IF(AND(I849&gt;=75000,I849&lt;=75368),"Olomoucký kraj",(IF(AND(I849&gt;=77200,I849&lt;=79862),"Olomoucký kraj",(IF(AND(I849&gt;=50011,I849&lt;=50301),"Královéhradecký kraj",(IF(AND(I849&gt;=54301,I849&lt;=54303),"Královéhradecký kraj","0")))))))))))))))))))))))))))))))))))))))))))))))</f>
        <v>Praha</v>
      </c>
      <c r="AB849" t="s">
        <v>998</v>
      </c>
      <c r="AD849" t="s">
        <v>1034</v>
      </c>
      <c r="AE849" t="s">
        <v>1092</v>
      </c>
      <c r="AF849" t="s">
        <v>998</v>
      </c>
      <c r="AG849" s="107">
        <v>300</v>
      </c>
      <c r="AH849" s="107">
        <v>0</v>
      </c>
      <c r="AI849" s="107">
        <v>0</v>
      </c>
      <c r="AJ849" t="s">
        <v>999</v>
      </c>
      <c r="AK849" s="106">
        <v>44872</v>
      </c>
    </row>
    <row r="850" spans="1:37" x14ac:dyDescent="0.45">
      <c r="A850" t="s">
        <v>1341</v>
      </c>
      <c r="B850" t="s">
        <v>13216</v>
      </c>
      <c r="C850" t="s">
        <v>990</v>
      </c>
      <c r="D850" t="s">
        <v>13225</v>
      </c>
      <c r="E850" t="s">
        <v>992</v>
      </c>
      <c r="F850" t="s">
        <v>13226</v>
      </c>
      <c r="G850">
        <v>842</v>
      </c>
      <c r="H850" t="s">
        <v>1017</v>
      </c>
      <c r="I850">
        <v>16200</v>
      </c>
      <c r="J850" s="108">
        <v>732480816</v>
      </c>
      <c r="K850" t="s">
        <v>13227</v>
      </c>
      <c r="L850" s="106">
        <v>41733</v>
      </c>
      <c r="M850">
        <v>16036733</v>
      </c>
      <c r="N850" t="s">
        <v>2373</v>
      </c>
      <c r="O850" t="s">
        <v>1023</v>
      </c>
      <c r="P850" t="s">
        <v>997</v>
      </c>
      <c r="R850" s="109" t="str">
        <f>IF(OR(P850="SB",Q850="SB"),"SB",0)</f>
        <v>SB</v>
      </c>
      <c r="T850" s="110" t="s">
        <v>998</v>
      </c>
      <c r="V850" s="113" t="str">
        <f>IF(AND(I850&gt;=10000,I850&lt;=19900),"Praha",(IF(AND(I850&gt;=25001,I850&lt;=29501),"Středočeský kraj",(IF(AND(I850&gt;=30100,I850&lt;=34972),"Středočeský kraj",(IF(AND(I850&gt;=35002,I850&lt;=36271),"Karlovarský kraj",(IF(AND(I850&gt;=37001,I850&lt;=39201),"Jihočeský kraj",(IF(AND(I850&gt;=39701,I850&lt;=39901),"Jihočeský kraj",(IF(AND(I850&gt;=39301,I850&lt;=39601),"Kraj Vysočina",(IF(AND(I850&gt;=58001,I850&lt;=59501),"Kraj Vysočina",(IF(AND(I850&gt;=67401,I850&lt;=67602),"Kraj Vysočina",(IF(AND(I850&gt;=40001,I850&lt;=44101),"Ústecký kraj",(IF(AND(I850&gt;=46001,I850&lt;=47201),"Liberecký kraj",(IF(AND(I850&gt;=51202,I850&lt;=51401),"Liberecký kraj",(IF(AND(I850&gt;=53002,I850&lt;=53976),"Pardubický kraj",(IF(AND(I850&gt;=56002,I850&lt;=57201),"Pardubický kraj",(IF(AND(I850&gt;=60200,I850&lt;=67201),"Jihomoravský kraj",(IF(AND(I850&gt;=67801,I850&lt;=68501),"Jihomoravský kraj",(IF(AND(I850&gt;=69002,I850&lt;=69801),"Jihomoravský kraj",(IF(AND(I850&gt;=68601,I850&lt;=68801),"Zlínský kraj",(IF(AND(I850&gt;=75501,I850&lt;=76901),"Zlínský kraj",(IF(AND(I850&gt;=70030,I850&lt;=74901),"Moravskoslezský kraj",(IF(AND(I850&gt;=75000,I850&lt;=75368),"Olomoucký kraj",(IF(AND(I850&gt;=77200,I850&lt;=79862),"Olomoucký kraj",(IF(AND(I850&gt;=50011,I850&lt;=50301),"Královéhradecký kraj",(IF(AND(I850&gt;=54301,I850&lt;=54303),"Královéhradecký kraj","0")))))))))))))))))))))))))))))))))))))))))))))))</f>
        <v>Praha</v>
      </c>
      <c r="AB850" t="s">
        <v>998</v>
      </c>
      <c r="AD850" t="s">
        <v>998</v>
      </c>
      <c r="AE850" t="s">
        <v>998</v>
      </c>
      <c r="AF850" t="s">
        <v>998</v>
      </c>
      <c r="AG850" s="107">
        <v>300</v>
      </c>
      <c r="AH850" s="107">
        <v>0</v>
      </c>
      <c r="AI850" s="107">
        <v>0</v>
      </c>
      <c r="AJ850" t="s">
        <v>999</v>
      </c>
      <c r="AK850" s="106">
        <v>44917</v>
      </c>
    </row>
    <row r="851" spans="1:37" x14ac:dyDescent="0.45">
      <c r="A851" t="s">
        <v>1007</v>
      </c>
      <c r="B851" t="s">
        <v>13216</v>
      </c>
      <c r="C851" t="s">
        <v>990</v>
      </c>
      <c r="D851" t="s">
        <v>13233</v>
      </c>
      <c r="E851" t="s">
        <v>992</v>
      </c>
      <c r="F851" t="s">
        <v>2423</v>
      </c>
      <c r="G851">
        <v>414</v>
      </c>
      <c r="H851" t="s">
        <v>1017</v>
      </c>
      <c r="I851">
        <v>16200</v>
      </c>
      <c r="K851" t="s">
        <v>13234</v>
      </c>
      <c r="L851" s="106">
        <v>16583</v>
      </c>
      <c r="M851">
        <v>10008787</v>
      </c>
      <c r="N851" t="s">
        <v>2629</v>
      </c>
      <c r="O851" t="s">
        <v>12</v>
      </c>
      <c r="P851" t="s">
        <v>997</v>
      </c>
      <c r="Q851" t="s">
        <v>2268</v>
      </c>
      <c r="R851" s="109" t="str">
        <f>IF(OR(P851="SB",Q851="SB"),"SB",0)</f>
        <v>SB</v>
      </c>
      <c r="T851" s="110" t="s">
        <v>998</v>
      </c>
      <c r="V851" s="113" t="str">
        <f>IF(AND(I851&gt;=10000,I851&lt;=19900),"Praha",(IF(AND(I851&gt;=25001,I851&lt;=29501),"Středočeský kraj",(IF(AND(I851&gt;=30100,I851&lt;=34972),"Středočeský kraj",(IF(AND(I851&gt;=35002,I851&lt;=36271),"Karlovarský kraj",(IF(AND(I851&gt;=37001,I851&lt;=39201),"Jihočeský kraj",(IF(AND(I851&gt;=39701,I851&lt;=39901),"Jihočeský kraj",(IF(AND(I851&gt;=39301,I851&lt;=39601),"Kraj Vysočina",(IF(AND(I851&gt;=58001,I851&lt;=59501),"Kraj Vysočina",(IF(AND(I851&gt;=67401,I851&lt;=67602),"Kraj Vysočina",(IF(AND(I851&gt;=40001,I851&lt;=44101),"Ústecký kraj",(IF(AND(I851&gt;=46001,I851&lt;=47201),"Liberecký kraj",(IF(AND(I851&gt;=51202,I851&lt;=51401),"Liberecký kraj",(IF(AND(I851&gt;=53002,I851&lt;=53976),"Pardubický kraj",(IF(AND(I851&gt;=56002,I851&lt;=57201),"Pardubický kraj",(IF(AND(I851&gt;=60200,I851&lt;=67201),"Jihomoravský kraj",(IF(AND(I851&gt;=67801,I851&lt;=68501),"Jihomoravský kraj",(IF(AND(I851&gt;=69002,I851&lt;=69801),"Jihomoravský kraj",(IF(AND(I851&gt;=68601,I851&lt;=68801),"Zlínský kraj",(IF(AND(I851&gt;=75501,I851&lt;=76901),"Zlínský kraj",(IF(AND(I851&gt;=70030,I851&lt;=74901),"Moravskoslezský kraj",(IF(AND(I851&gt;=75000,I851&lt;=75368),"Olomoucký kraj",(IF(AND(I851&gt;=77200,I851&lt;=79862),"Olomoucký kraj",(IF(AND(I851&gt;=50011,I851&lt;=50301),"Královéhradecký kraj",(IF(AND(I851&gt;=54301,I851&lt;=54303),"Královéhradecký kraj","0")))))))))))))))))))))))))))))))))))))))))))))))</f>
        <v>Praha</v>
      </c>
      <c r="AB851" t="s">
        <v>998</v>
      </c>
      <c r="AD851" t="s">
        <v>1159</v>
      </c>
      <c r="AE851" t="s">
        <v>1272</v>
      </c>
      <c r="AF851" t="s">
        <v>998</v>
      </c>
      <c r="AG851" s="107">
        <v>100</v>
      </c>
      <c r="AH851" s="107">
        <v>0</v>
      </c>
      <c r="AI851" s="107">
        <v>0</v>
      </c>
      <c r="AJ851" t="s">
        <v>999</v>
      </c>
      <c r="AK851" s="106">
        <v>44872</v>
      </c>
    </row>
    <row r="852" spans="1:37" x14ac:dyDescent="0.45">
      <c r="A852" t="s">
        <v>4506</v>
      </c>
      <c r="B852" t="s">
        <v>13216</v>
      </c>
      <c r="C852" t="s">
        <v>990</v>
      </c>
      <c r="D852" t="s">
        <v>13266</v>
      </c>
      <c r="E852" t="s">
        <v>992</v>
      </c>
      <c r="F852" t="s">
        <v>13226</v>
      </c>
      <c r="G852">
        <v>22</v>
      </c>
      <c r="H852" t="s">
        <v>1017</v>
      </c>
      <c r="I852">
        <v>16200</v>
      </c>
      <c r="J852" s="108">
        <v>603702020</v>
      </c>
      <c r="K852" t="s">
        <v>13267</v>
      </c>
      <c r="L852" s="106">
        <v>42451</v>
      </c>
      <c r="M852">
        <v>16040975</v>
      </c>
      <c r="N852" t="s">
        <v>2373</v>
      </c>
      <c r="O852" t="s">
        <v>1023</v>
      </c>
      <c r="P852" t="s">
        <v>997</v>
      </c>
      <c r="R852" s="109" t="str">
        <f>IF(OR(P852="SB",Q852="SB"),"SB",0)</f>
        <v>SB</v>
      </c>
      <c r="T852" s="110" t="s">
        <v>998</v>
      </c>
      <c r="V852" s="113" t="str">
        <f>IF(AND(I852&gt;=10000,I852&lt;=19900),"Praha",(IF(AND(I852&gt;=25001,I852&lt;=29501),"Středočeský kraj",(IF(AND(I852&gt;=30100,I852&lt;=34972),"Středočeský kraj",(IF(AND(I852&gt;=35002,I852&lt;=36271),"Karlovarský kraj",(IF(AND(I852&gt;=37001,I852&lt;=39201),"Jihočeský kraj",(IF(AND(I852&gt;=39701,I852&lt;=39901),"Jihočeský kraj",(IF(AND(I852&gt;=39301,I852&lt;=39601),"Kraj Vysočina",(IF(AND(I852&gt;=58001,I852&lt;=59501),"Kraj Vysočina",(IF(AND(I852&gt;=67401,I852&lt;=67602),"Kraj Vysočina",(IF(AND(I852&gt;=40001,I852&lt;=44101),"Ústecký kraj",(IF(AND(I852&gt;=46001,I852&lt;=47201),"Liberecký kraj",(IF(AND(I852&gt;=51202,I852&lt;=51401),"Liberecký kraj",(IF(AND(I852&gt;=53002,I852&lt;=53976),"Pardubický kraj",(IF(AND(I852&gt;=56002,I852&lt;=57201),"Pardubický kraj",(IF(AND(I852&gt;=60200,I852&lt;=67201),"Jihomoravský kraj",(IF(AND(I852&gt;=67801,I852&lt;=68501),"Jihomoravský kraj",(IF(AND(I852&gt;=69002,I852&lt;=69801),"Jihomoravský kraj",(IF(AND(I852&gt;=68601,I852&lt;=68801),"Zlínský kraj",(IF(AND(I852&gt;=75501,I852&lt;=76901),"Zlínský kraj",(IF(AND(I852&gt;=70030,I852&lt;=74901),"Moravskoslezský kraj",(IF(AND(I852&gt;=75000,I852&lt;=75368),"Olomoucký kraj",(IF(AND(I852&gt;=77200,I852&lt;=79862),"Olomoucký kraj",(IF(AND(I852&gt;=50011,I852&lt;=50301),"Královéhradecký kraj",(IF(AND(I852&gt;=54301,I852&lt;=54303),"Královéhradecký kraj","0")))))))))))))))))))))))))))))))))))))))))))))))</f>
        <v>Praha</v>
      </c>
      <c r="AB852" t="s">
        <v>998</v>
      </c>
      <c r="AD852" t="s">
        <v>998</v>
      </c>
      <c r="AE852" t="s">
        <v>998</v>
      </c>
      <c r="AF852" t="s">
        <v>998</v>
      </c>
      <c r="AG852" s="107">
        <v>300</v>
      </c>
      <c r="AH852" s="107">
        <v>0</v>
      </c>
      <c r="AI852" s="107">
        <v>0</v>
      </c>
      <c r="AJ852" t="s">
        <v>999</v>
      </c>
      <c r="AK852" s="106">
        <v>44917</v>
      </c>
    </row>
    <row r="853" spans="1:37" x14ac:dyDescent="0.45">
      <c r="A853" t="s">
        <v>1986</v>
      </c>
      <c r="B853" t="s">
        <v>17656</v>
      </c>
      <c r="C853" t="s">
        <v>1002</v>
      </c>
      <c r="D853" t="s">
        <v>17662</v>
      </c>
      <c r="E853" t="s">
        <v>992</v>
      </c>
      <c r="F853" t="s">
        <v>17663</v>
      </c>
      <c r="G853">
        <v>369</v>
      </c>
      <c r="H853" t="s">
        <v>1017</v>
      </c>
      <c r="I853">
        <v>16200</v>
      </c>
      <c r="J853">
        <v>777227219</v>
      </c>
      <c r="K853" t="s">
        <v>17664</v>
      </c>
      <c r="L853" s="106">
        <v>33098</v>
      </c>
      <c r="M853">
        <v>13472293</v>
      </c>
      <c r="N853" t="s">
        <v>2373</v>
      </c>
      <c r="O853" t="s">
        <v>1023</v>
      </c>
      <c r="P853" t="s">
        <v>997</v>
      </c>
      <c r="R853" s="109" t="str">
        <f>IF(OR(P853="SB",Q853="SB"),"SB",0)</f>
        <v>SB</v>
      </c>
      <c r="T853" s="110" t="s">
        <v>998</v>
      </c>
      <c r="V853" s="113" t="str">
        <f>IF(AND(I853&gt;=10000,I853&lt;=19900),"Praha",(IF(AND(I853&gt;=25001,I853&lt;=29501),"Středočeský kraj",(IF(AND(I853&gt;=30100,I853&lt;=34972),"Středočeský kraj",(IF(AND(I853&gt;=35002,I853&lt;=36271),"Karlovarský kraj",(IF(AND(I853&gt;=37001,I853&lt;=39201),"Jihočeský kraj",(IF(AND(I853&gt;=39701,I853&lt;=39901),"Jihočeský kraj",(IF(AND(I853&gt;=39301,I853&lt;=39601),"Kraj Vysočina",(IF(AND(I853&gt;=58001,I853&lt;=59501),"Kraj Vysočina",(IF(AND(I853&gt;=67401,I853&lt;=67602),"Kraj Vysočina",(IF(AND(I853&gt;=40001,I853&lt;=44101),"Ústecký kraj",(IF(AND(I853&gt;=46001,I853&lt;=47201),"Liberecký kraj",(IF(AND(I853&gt;=51202,I853&lt;=51401),"Liberecký kraj",(IF(AND(I853&gt;=53002,I853&lt;=53976),"Pardubický kraj",(IF(AND(I853&gt;=56002,I853&lt;=57201),"Pardubický kraj",(IF(AND(I853&gt;=60200,I853&lt;=67201),"Jihomoravský kraj",(IF(AND(I853&gt;=67801,I853&lt;=68501),"Jihomoravský kraj",(IF(AND(I853&gt;=69002,I853&lt;=69801),"Jihomoravský kraj",(IF(AND(I853&gt;=68601,I853&lt;=68801),"Zlínský kraj",(IF(AND(I853&gt;=75501,I853&lt;=76901),"Zlínský kraj",(IF(AND(I853&gt;=70030,I853&lt;=74901),"Moravskoslezský kraj",(IF(AND(I853&gt;=75000,I853&lt;=75368),"Olomoucký kraj",(IF(AND(I853&gt;=77200,I853&lt;=79862),"Olomoucký kraj",(IF(AND(I853&gt;=50011,I853&lt;=50301),"Královéhradecký kraj",(IF(AND(I853&gt;=54301,I853&lt;=54303),"Královéhradecký kraj","0")))))))))))))))))))))))))))))))))))))))))))))))</f>
        <v>Praha</v>
      </c>
      <c r="AB853" t="s">
        <v>998</v>
      </c>
      <c r="AD853" t="s">
        <v>998</v>
      </c>
      <c r="AE853" t="s">
        <v>998</v>
      </c>
      <c r="AF853" t="s">
        <v>998</v>
      </c>
      <c r="AG853" s="107">
        <v>300</v>
      </c>
      <c r="AH853" s="107">
        <v>0</v>
      </c>
      <c r="AI853" s="107">
        <v>0</v>
      </c>
      <c r="AJ853" t="s">
        <v>999</v>
      </c>
      <c r="AK853" s="106">
        <v>44917</v>
      </c>
    </row>
    <row r="854" spans="1:37" x14ac:dyDescent="0.45">
      <c r="A854" t="s">
        <v>2048</v>
      </c>
      <c r="B854" t="s">
        <v>17656</v>
      </c>
      <c r="C854" t="s">
        <v>1002</v>
      </c>
      <c r="D854" t="s">
        <v>17665</v>
      </c>
      <c r="E854" t="s">
        <v>992</v>
      </c>
      <c r="F854" t="s">
        <v>17663</v>
      </c>
      <c r="G854">
        <v>369</v>
      </c>
      <c r="H854" t="s">
        <v>1017</v>
      </c>
      <c r="I854">
        <v>16200</v>
      </c>
      <c r="J854">
        <v>777227419</v>
      </c>
      <c r="K854" t="s">
        <v>17666</v>
      </c>
      <c r="L854" s="106">
        <v>33618</v>
      </c>
      <c r="M854">
        <v>13522413</v>
      </c>
      <c r="N854" t="s">
        <v>2373</v>
      </c>
      <c r="O854" t="s">
        <v>1023</v>
      </c>
      <c r="P854" t="s">
        <v>997</v>
      </c>
      <c r="R854" s="109" t="str">
        <f>IF(OR(P854="SB",Q854="SB"),"SB",0)</f>
        <v>SB</v>
      </c>
      <c r="T854" s="110" t="s">
        <v>998</v>
      </c>
      <c r="V854" s="113" t="str">
        <f>IF(AND(I854&gt;=10000,I854&lt;=19900),"Praha",(IF(AND(I854&gt;=25001,I854&lt;=29501),"Středočeský kraj",(IF(AND(I854&gt;=30100,I854&lt;=34972),"Středočeský kraj",(IF(AND(I854&gt;=35002,I854&lt;=36271),"Karlovarský kraj",(IF(AND(I854&gt;=37001,I854&lt;=39201),"Jihočeský kraj",(IF(AND(I854&gt;=39701,I854&lt;=39901),"Jihočeský kraj",(IF(AND(I854&gt;=39301,I854&lt;=39601),"Kraj Vysočina",(IF(AND(I854&gt;=58001,I854&lt;=59501),"Kraj Vysočina",(IF(AND(I854&gt;=67401,I854&lt;=67602),"Kraj Vysočina",(IF(AND(I854&gt;=40001,I854&lt;=44101),"Ústecký kraj",(IF(AND(I854&gt;=46001,I854&lt;=47201),"Liberecký kraj",(IF(AND(I854&gt;=51202,I854&lt;=51401),"Liberecký kraj",(IF(AND(I854&gt;=53002,I854&lt;=53976),"Pardubický kraj",(IF(AND(I854&gt;=56002,I854&lt;=57201),"Pardubický kraj",(IF(AND(I854&gt;=60200,I854&lt;=67201),"Jihomoravský kraj",(IF(AND(I854&gt;=67801,I854&lt;=68501),"Jihomoravský kraj",(IF(AND(I854&gt;=69002,I854&lt;=69801),"Jihomoravský kraj",(IF(AND(I854&gt;=68601,I854&lt;=68801),"Zlínský kraj",(IF(AND(I854&gt;=75501,I854&lt;=76901),"Zlínský kraj",(IF(AND(I854&gt;=70030,I854&lt;=74901),"Moravskoslezský kraj",(IF(AND(I854&gt;=75000,I854&lt;=75368),"Olomoucký kraj",(IF(AND(I854&gt;=77200,I854&lt;=79862),"Olomoucký kraj",(IF(AND(I854&gt;=50011,I854&lt;=50301),"Královéhradecký kraj",(IF(AND(I854&gt;=54301,I854&lt;=54303),"Královéhradecký kraj","0")))))))))))))))))))))))))))))))))))))))))))))))</f>
        <v>Praha</v>
      </c>
      <c r="AB854" t="s">
        <v>998</v>
      </c>
      <c r="AD854" t="s">
        <v>998</v>
      </c>
      <c r="AE854" t="s">
        <v>998</v>
      </c>
      <c r="AF854" t="s">
        <v>998</v>
      </c>
      <c r="AG854" s="107">
        <v>300</v>
      </c>
      <c r="AH854" s="107">
        <v>0</v>
      </c>
      <c r="AI854" s="107">
        <v>0</v>
      </c>
      <c r="AJ854" t="s">
        <v>999</v>
      </c>
      <c r="AK854" s="106">
        <v>44917</v>
      </c>
    </row>
    <row r="855" spans="1:37" x14ac:dyDescent="0.45">
      <c r="A855" t="s">
        <v>1051</v>
      </c>
      <c r="B855" t="s">
        <v>11859</v>
      </c>
      <c r="C855" t="s">
        <v>1002</v>
      </c>
      <c r="D855" t="s">
        <v>11860</v>
      </c>
      <c r="E855" t="s">
        <v>992</v>
      </c>
      <c r="F855" t="s">
        <v>6381</v>
      </c>
      <c r="G855">
        <v>56</v>
      </c>
      <c r="H855" t="s">
        <v>12</v>
      </c>
      <c r="I855">
        <v>16200</v>
      </c>
      <c r="K855" t="s">
        <v>11861</v>
      </c>
      <c r="L855" s="106">
        <v>34701</v>
      </c>
      <c r="M855">
        <v>14594261</v>
      </c>
      <c r="N855" t="s">
        <v>1144</v>
      </c>
      <c r="O855" t="s">
        <v>12</v>
      </c>
      <c r="P855" t="s">
        <v>997</v>
      </c>
      <c r="R855" s="109" t="str">
        <f>IF(OR(P855="SB",Q855="SB"),"SB",0)</f>
        <v>SB</v>
      </c>
      <c r="V855" s="113" t="str">
        <f>IF(AND(I855&gt;=10000,I855&lt;=19900),"Praha",(IF(AND(I855&gt;=25001,I855&lt;=29501),"Středočeský kraj",(IF(AND(I855&gt;=30100,I855&lt;=34972),"Středočeský kraj",(IF(AND(I855&gt;=35002,I855&lt;=36271),"Karlovarský kraj",(IF(AND(I855&gt;=37001,I855&lt;=39201),"Jihočeský kraj",(IF(AND(I855&gt;=39701,I855&lt;=39901),"Jihočeský kraj",(IF(AND(I855&gt;=39301,I855&lt;=39601),"Kraj Vysočina",(IF(AND(I855&gt;=58001,I855&lt;=59501),"Kraj Vysočina",(IF(AND(I855&gt;=67401,I855&lt;=67602),"Kraj Vysočina",(IF(AND(I855&gt;=40001,I855&lt;=44101),"Ústecký kraj",(IF(AND(I855&gt;=46001,I855&lt;=47201),"Liberecký kraj",(IF(AND(I855&gt;=51202,I855&lt;=51401),"Liberecký kraj",(IF(AND(I855&gt;=53002,I855&lt;=53976),"Pardubický kraj",(IF(AND(I855&gt;=56002,I855&lt;=57201),"Pardubický kraj",(IF(AND(I855&gt;=60200,I855&lt;=67201),"Jihomoravský kraj",(IF(AND(I855&gt;=67801,I855&lt;=68501),"Jihomoravský kraj",(IF(AND(I855&gt;=69002,I855&lt;=69801),"Jihomoravský kraj",(IF(AND(I855&gt;=68601,I855&lt;=68801),"Zlínský kraj",(IF(AND(I855&gt;=75501,I855&lt;=76901),"Zlínský kraj",(IF(AND(I855&gt;=70030,I855&lt;=74901),"Moravskoslezský kraj",(IF(AND(I855&gt;=75000,I855&lt;=75368),"Olomoucký kraj",(IF(AND(I855&gt;=77200,I855&lt;=79862),"Olomoucký kraj",(IF(AND(I855&gt;=50011,I855&lt;=50301),"Královéhradecký kraj",(IF(AND(I855&gt;=54301,I855&lt;=54303),"Královéhradecký kraj","0")))))))))))))))))))))))))))))))))))))))))))))))</f>
        <v>Praha</v>
      </c>
      <c r="AD855" t="s">
        <v>998</v>
      </c>
      <c r="AE855" t="s">
        <v>998</v>
      </c>
      <c r="AF855" t="s">
        <v>998</v>
      </c>
      <c r="AG855" s="107">
        <v>300</v>
      </c>
      <c r="AH855" s="107">
        <v>0</v>
      </c>
      <c r="AI855" s="107">
        <v>0</v>
      </c>
      <c r="AJ855" t="s">
        <v>999</v>
      </c>
      <c r="AK855" s="106">
        <v>44923</v>
      </c>
    </row>
    <row r="856" spans="1:37" x14ac:dyDescent="0.45">
      <c r="A856" t="s">
        <v>1416</v>
      </c>
      <c r="B856" t="s">
        <v>17628</v>
      </c>
      <c r="C856" t="s">
        <v>990</v>
      </c>
      <c r="D856" t="s">
        <v>17634</v>
      </c>
      <c r="E856" t="s">
        <v>992</v>
      </c>
      <c r="F856" t="s">
        <v>10421</v>
      </c>
      <c r="G856">
        <v>64</v>
      </c>
      <c r="H856" t="s">
        <v>17635</v>
      </c>
      <c r="I856">
        <v>16201</v>
      </c>
      <c r="J856">
        <v>777349812</v>
      </c>
      <c r="K856" t="s">
        <v>17636</v>
      </c>
      <c r="L856" s="106">
        <v>35267</v>
      </c>
      <c r="M856">
        <v>13454311</v>
      </c>
      <c r="N856" t="s">
        <v>2373</v>
      </c>
      <c r="O856" t="s">
        <v>1023</v>
      </c>
      <c r="P856" t="s">
        <v>997</v>
      </c>
      <c r="R856" s="109" t="str">
        <f>IF(OR(P856="SB",Q856="SB"),"SB",0)</f>
        <v>SB</v>
      </c>
      <c r="T856" s="110" t="s">
        <v>998</v>
      </c>
      <c r="V856" s="113" t="str">
        <f>IF(AND(I856&gt;=10000,I856&lt;=19900),"Praha",(IF(AND(I856&gt;=25001,I856&lt;=29501),"Středočeský kraj",(IF(AND(I856&gt;=30100,I856&lt;=34972),"Středočeský kraj",(IF(AND(I856&gt;=35002,I856&lt;=36271),"Karlovarský kraj",(IF(AND(I856&gt;=37001,I856&lt;=39201),"Jihočeský kraj",(IF(AND(I856&gt;=39701,I856&lt;=39901),"Jihočeský kraj",(IF(AND(I856&gt;=39301,I856&lt;=39601),"Kraj Vysočina",(IF(AND(I856&gt;=58001,I856&lt;=59501),"Kraj Vysočina",(IF(AND(I856&gt;=67401,I856&lt;=67602),"Kraj Vysočina",(IF(AND(I856&gt;=40001,I856&lt;=44101),"Ústecký kraj",(IF(AND(I856&gt;=46001,I856&lt;=47201),"Liberecký kraj",(IF(AND(I856&gt;=51202,I856&lt;=51401),"Liberecký kraj",(IF(AND(I856&gt;=53002,I856&lt;=53976),"Pardubický kraj",(IF(AND(I856&gt;=56002,I856&lt;=57201),"Pardubický kraj",(IF(AND(I856&gt;=60200,I856&lt;=67201),"Jihomoravský kraj",(IF(AND(I856&gt;=67801,I856&lt;=68501),"Jihomoravský kraj",(IF(AND(I856&gt;=69002,I856&lt;=69801),"Jihomoravský kraj",(IF(AND(I856&gt;=68601,I856&lt;=68801),"Zlínský kraj",(IF(AND(I856&gt;=75501,I856&lt;=76901),"Zlínský kraj",(IF(AND(I856&gt;=70030,I856&lt;=74901),"Moravskoslezský kraj",(IF(AND(I856&gt;=75000,I856&lt;=75368),"Olomoucký kraj",(IF(AND(I856&gt;=77200,I856&lt;=79862),"Olomoucký kraj",(IF(AND(I856&gt;=50011,I856&lt;=50301),"Královéhradecký kraj",(IF(AND(I856&gt;=54301,I856&lt;=54303),"Královéhradecký kraj","0")))))))))))))))))))))))))))))))))))))))))))))))</f>
        <v>Praha</v>
      </c>
      <c r="AB856" t="s">
        <v>998</v>
      </c>
      <c r="AD856" t="s">
        <v>998</v>
      </c>
      <c r="AE856" t="s">
        <v>998</v>
      </c>
      <c r="AF856" t="s">
        <v>998</v>
      </c>
      <c r="AG856" s="107">
        <v>300</v>
      </c>
      <c r="AH856" s="107">
        <v>0</v>
      </c>
      <c r="AI856" s="107">
        <v>0</v>
      </c>
      <c r="AJ856" t="s">
        <v>999</v>
      </c>
      <c r="AK856" s="106">
        <v>44917</v>
      </c>
    </row>
    <row r="857" spans="1:37" x14ac:dyDescent="0.45">
      <c r="A857" t="s">
        <v>1128</v>
      </c>
      <c r="B857" t="s">
        <v>17628</v>
      </c>
      <c r="C857" t="s">
        <v>990</v>
      </c>
      <c r="D857" t="s">
        <v>17639</v>
      </c>
      <c r="E857" t="s">
        <v>992</v>
      </c>
      <c r="F857" t="s">
        <v>10421</v>
      </c>
      <c r="G857">
        <v>64</v>
      </c>
      <c r="H857" t="s">
        <v>17635</v>
      </c>
      <c r="I857">
        <v>16201</v>
      </c>
      <c r="J857">
        <v>775219227</v>
      </c>
      <c r="K857" t="s">
        <v>17640</v>
      </c>
      <c r="L857" s="106">
        <v>25134</v>
      </c>
      <c r="M857">
        <v>13454210</v>
      </c>
      <c r="N857" t="s">
        <v>2373</v>
      </c>
      <c r="O857" t="s">
        <v>1023</v>
      </c>
      <c r="P857" t="s">
        <v>997</v>
      </c>
      <c r="R857" s="109" t="str">
        <f>IF(OR(P857="SB",Q857="SB"),"SB",0)</f>
        <v>SB</v>
      </c>
      <c r="T857" s="110" t="s">
        <v>998</v>
      </c>
      <c r="V857" s="113" t="str">
        <f>IF(AND(I857&gt;=10000,I857&lt;=19900),"Praha",(IF(AND(I857&gt;=25001,I857&lt;=29501),"Středočeský kraj",(IF(AND(I857&gt;=30100,I857&lt;=34972),"Středočeský kraj",(IF(AND(I857&gt;=35002,I857&lt;=36271),"Karlovarský kraj",(IF(AND(I857&gt;=37001,I857&lt;=39201),"Jihočeský kraj",(IF(AND(I857&gt;=39701,I857&lt;=39901),"Jihočeský kraj",(IF(AND(I857&gt;=39301,I857&lt;=39601),"Kraj Vysočina",(IF(AND(I857&gt;=58001,I857&lt;=59501),"Kraj Vysočina",(IF(AND(I857&gt;=67401,I857&lt;=67602),"Kraj Vysočina",(IF(AND(I857&gt;=40001,I857&lt;=44101),"Ústecký kraj",(IF(AND(I857&gt;=46001,I857&lt;=47201),"Liberecký kraj",(IF(AND(I857&gt;=51202,I857&lt;=51401),"Liberecký kraj",(IF(AND(I857&gt;=53002,I857&lt;=53976),"Pardubický kraj",(IF(AND(I857&gt;=56002,I857&lt;=57201),"Pardubický kraj",(IF(AND(I857&gt;=60200,I857&lt;=67201),"Jihomoravský kraj",(IF(AND(I857&gt;=67801,I857&lt;=68501),"Jihomoravský kraj",(IF(AND(I857&gt;=69002,I857&lt;=69801),"Jihomoravský kraj",(IF(AND(I857&gt;=68601,I857&lt;=68801),"Zlínský kraj",(IF(AND(I857&gt;=75501,I857&lt;=76901),"Zlínský kraj",(IF(AND(I857&gt;=70030,I857&lt;=74901),"Moravskoslezský kraj",(IF(AND(I857&gt;=75000,I857&lt;=75368),"Olomoucký kraj",(IF(AND(I857&gt;=77200,I857&lt;=79862),"Olomoucký kraj",(IF(AND(I857&gt;=50011,I857&lt;=50301),"Královéhradecký kraj",(IF(AND(I857&gt;=54301,I857&lt;=54303),"Královéhradecký kraj","0")))))))))))))))))))))))))))))))))))))))))))))))</f>
        <v>Praha</v>
      </c>
      <c r="AB857" t="s">
        <v>998</v>
      </c>
      <c r="AD857" t="s">
        <v>1034</v>
      </c>
      <c r="AE857" t="s">
        <v>998</v>
      </c>
      <c r="AF857" t="s">
        <v>998</v>
      </c>
      <c r="AG857" s="107">
        <v>300</v>
      </c>
      <c r="AH857" s="107">
        <v>0</v>
      </c>
      <c r="AI857" s="107">
        <v>0</v>
      </c>
      <c r="AJ857" t="s">
        <v>999</v>
      </c>
      <c r="AK857" s="106">
        <v>44917</v>
      </c>
    </row>
    <row r="858" spans="1:37" x14ac:dyDescent="0.45">
      <c r="A858" t="s">
        <v>1749</v>
      </c>
      <c r="B858" t="s">
        <v>18070</v>
      </c>
      <c r="C858" t="s">
        <v>1002</v>
      </c>
      <c r="D858" t="s">
        <v>18073</v>
      </c>
      <c r="E858" t="s">
        <v>992</v>
      </c>
      <c r="F858" t="s">
        <v>10421</v>
      </c>
      <c r="G858">
        <v>64</v>
      </c>
      <c r="H858" t="s">
        <v>17635</v>
      </c>
      <c r="I858">
        <v>16201</v>
      </c>
      <c r="J858">
        <v>774488335</v>
      </c>
      <c r="K858" t="s">
        <v>18074</v>
      </c>
      <c r="L858" s="106">
        <v>24699</v>
      </c>
      <c r="M858">
        <v>13472495</v>
      </c>
      <c r="N858" t="s">
        <v>2373</v>
      </c>
      <c r="O858" t="s">
        <v>1023</v>
      </c>
      <c r="P858" t="s">
        <v>997</v>
      </c>
      <c r="R858" s="109" t="str">
        <f>IF(OR(P858="SB",Q858="SB"),"SB",0)</f>
        <v>SB</v>
      </c>
      <c r="T858" s="110" t="s">
        <v>998</v>
      </c>
      <c r="V858" s="113" t="str">
        <f>IF(AND(I858&gt;=10000,I858&lt;=19900),"Praha",(IF(AND(I858&gt;=25001,I858&lt;=29501),"Středočeský kraj",(IF(AND(I858&gt;=30100,I858&lt;=34972),"Středočeský kraj",(IF(AND(I858&gt;=35002,I858&lt;=36271),"Karlovarský kraj",(IF(AND(I858&gt;=37001,I858&lt;=39201),"Jihočeský kraj",(IF(AND(I858&gt;=39701,I858&lt;=39901),"Jihočeský kraj",(IF(AND(I858&gt;=39301,I858&lt;=39601),"Kraj Vysočina",(IF(AND(I858&gt;=58001,I858&lt;=59501),"Kraj Vysočina",(IF(AND(I858&gt;=67401,I858&lt;=67602),"Kraj Vysočina",(IF(AND(I858&gt;=40001,I858&lt;=44101),"Ústecký kraj",(IF(AND(I858&gt;=46001,I858&lt;=47201),"Liberecký kraj",(IF(AND(I858&gt;=51202,I858&lt;=51401),"Liberecký kraj",(IF(AND(I858&gt;=53002,I858&lt;=53976),"Pardubický kraj",(IF(AND(I858&gt;=56002,I858&lt;=57201),"Pardubický kraj",(IF(AND(I858&gt;=60200,I858&lt;=67201),"Jihomoravský kraj",(IF(AND(I858&gt;=67801,I858&lt;=68501),"Jihomoravský kraj",(IF(AND(I858&gt;=69002,I858&lt;=69801),"Jihomoravský kraj",(IF(AND(I858&gt;=68601,I858&lt;=68801),"Zlínský kraj",(IF(AND(I858&gt;=75501,I858&lt;=76901),"Zlínský kraj",(IF(AND(I858&gt;=70030,I858&lt;=74901),"Moravskoslezský kraj",(IF(AND(I858&gt;=75000,I858&lt;=75368),"Olomoucký kraj",(IF(AND(I858&gt;=77200,I858&lt;=79862),"Olomoucký kraj",(IF(AND(I858&gt;=50011,I858&lt;=50301),"Královéhradecký kraj",(IF(AND(I858&gt;=54301,I858&lt;=54303),"Královéhradecký kraj","0")))))))))))))))))))))))))))))))))))))))))))))))</f>
        <v>Praha</v>
      </c>
      <c r="AB858" t="s">
        <v>998</v>
      </c>
      <c r="AD858" t="s">
        <v>998</v>
      </c>
      <c r="AE858" t="s">
        <v>998</v>
      </c>
      <c r="AF858" t="s">
        <v>998</v>
      </c>
      <c r="AG858" s="107">
        <v>300</v>
      </c>
      <c r="AH858" s="107">
        <v>0</v>
      </c>
      <c r="AI858" s="107">
        <v>0</v>
      </c>
      <c r="AJ858" t="s">
        <v>999</v>
      </c>
      <c r="AK858" s="106">
        <v>44917</v>
      </c>
    </row>
    <row r="859" spans="1:37" x14ac:dyDescent="0.45">
      <c r="A859" t="s">
        <v>1079</v>
      </c>
      <c r="B859" t="s">
        <v>19287</v>
      </c>
      <c r="C859" t="s">
        <v>990</v>
      </c>
      <c r="D859" t="s">
        <v>19294</v>
      </c>
      <c r="E859" t="s">
        <v>992</v>
      </c>
      <c r="F859" t="s">
        <v>5296</v>
      </c>
      <c r="G859">
        <v>1105</v>
      </c>
      <c r="H859" t="s">
        <v>1017</v>
      </c>
      <c r="I859">
        <v>16300</v>
      </c>
      <c r="K859" t="s">
        <v>19295</v>
      </c>
      <c r="L859" s="106">
        <v>28950</v>
      </c>
      <c r="M859">
        <v>10468125</v>
      </c>
      <c r="N859" t="s">
        <v>996</v>
      </c>
      <c r="O859" t="s">
        <v>12</v>
      </c>
      <c r="P859" t="s">
        <v>997</v>
      </c>
      <c r="R859" s="109" t="str">
        <f>IF(OR(P859="SB",Q859="SB"),"SB",0)</f>
        <v>SB</v>
      </c>
      <c r="T859" s="110">
        <v>10405</v>
      </c>
      <c r="U859" t="s">
        <v>19633</v>
      </c>
      <c r="V859" s="113" t="str">
        <f>IF(AND(I859&gt;=10000,I859&lt;=19900),"Praha",(IF(AND(I859&gt;=25001,I859&lt;=29501),"Středočeský kraj",(IF(AND(I859&gt;=30100,I859&lt;=34972),"Středočeský kraj",(IF(AND(I859&gt;=35002,I859&lt;=36271),"Karlovarský kraj",(IF(AND(I859&gt;=37001,I859&lt;=39201),"Jihočeský kraj",(IF(AND(I859&gt;=39701,I859&lt;=39901),"Jihočeský kraj",(IF(AND(I859&gt;=39301,I859&lt;=39601),"Kraj Vysočina",(IF(AND(I859&gt;=58001,I859&lt;=59501),"Kraj Vysočina",(IF(AND(I859&gt;=67401,I859&lt;=67602),"Kraj Vysočina",(IF(AND(I859&gt;=40001,I859&lt;=44101),"Ústecký kraj",(IF(AND(I859&gt;=46001,I859&lt;=47201),"Liberecký kraj",(IF(AND(I859&gt;=51202,I859&lt;=51401),"Liberecký kraj",(IF(AND(I859&gt;=53002,I859&lt;=53976),"Pardubický kraj",(IF(AND(I859&gt;=56002,I859&lt;=57201),"Pardubický kraj",(IF(AND(I859&gt;=60200,I859&lt;=67201),"Jihomoravský kraj",(IF(AND(I859&gt;=67801,I859&lt;=68501),"Jihomoravský kraj",(IF(AND(I859&gt;=69002,I859&lt;=69801),"Jihomoravský kraj",(IF(AND(I859&gt;=68601,I859&lt;=68801),"Zlínský kraj",(IF(AND(I859&gt;=75501,I859&lt;=76901),"Zlínský kraj",(IF(AND(I859&gt;=70030,I859&lt;=74901),"Moravskoslezský kraj",(IF(AND(I859&gt;=75000,I859&lt;=75368),"Olomoucký kraj",(IF(AND(I859&gt;=77200,I859&lt;=79862),"Olomoucký kraj",(IF(AND(I859&gt;=50011,I859&lt;=50301),"Královéhradecký kraj",(IF(AND(I859&gt;=54301,I859&lt;=54303),"Královéhradecký kraj","0")))))))))))))))))))))))))))))))))))))))))))))))</f>
        <v>Praha</v>
      </c>
      <c r="AD859" t="s">
        <v>998</v>
      </c>
      <c r="AE859" t="s">
        <v>998</v>
      </c>
      <c r="AF859" t="s">
        <v>998</v>
      </c>
      <c r="AG859" s="107">
        <v>0</v>
      </c>
      <c r="AH859" s="107">
        <v>0</v>
      </c>
      <c r="AI859" s="107">
        <v>0</v>
      </c>
      <c r="AJ859" t="s">
        <v>1012</v>
      </c>
    </row>
    <row r="860" spans="1:37" x14ac:dyDescent="0.45">
      <c r="A860" t="s">
        <v>1169</v>
      </c>
      <c r="B860" t="s">
        <v>6560</v>
      </c>
      <c r="C860" t="s">
        <v>990</v>
      </c>
      <c r="D860" t="s">
        <v>6565</v>
      </c>
      <c r="E860" t="s">
        <v>992</v>
      </c>
      <c r="F860" t="s">
        <v>5649</v>
      </c>
      <c r="G860">
        <v>1067</v>
      </c>
      <c r="H860" t="s">
        <v>1017</v>
      </c>
      <c r="I860">
        <v>16300</v>
      </c>
      <c r="K860" t="s">
        <v>6566</v>
      </c>
      <c r="L860" s="106">
        <v>33226</v>
      </c>
      <c r="M860">
        <v>10890780</v>
      </c>
      <c r="N860" t="s">
        <v>996</v>
      </c>
      <c r="O860" t="s">
        <v>12</v>
      </c>
      <c r="P860" t="s">
        <v>997</v>
      </c>
      <c r="R860" s="109" t="str">
        <f>IF(OR(P860="SB",Q860="SB"),"SB",0)</f>
        <v>SB</v>
      </c>
      <c r="T860" s="110">
        <v>11588</v>
      </c>
      <c r="U860" t="s">
        <v>19633</v>
      </c>
      <c r="V860" s="113" t="str">
        <f>IF(AND(I860&gt;=10000,I860&lt;=19900),"Praha",(IF(AND(I860&gt;=25001,I860&lt;=29501),"Středočeský kraj",(IF(AND(I860&gt;=30100,I860&lt;=34972),"Středočeský kraj",(IF(AND(I860&gt;=35002,I860&lt;=36271),"Karlovarský kraj",(IF(AND(I860&gt;=37001,I860&lt;=39201),"Jihočeský kraj",(IF(AND(I860&gt;=39701,I860&lt;=39901),"Jihočeský kraj",(IF(AND(I860&gt;=39301,I860&lt;=39601),"Kraj Vysočina",(IF(AND(I860&gt;=58001,I860&lt;=59501),"Kraj Vysočina",(IF(AND(I860&gt;=67401,I860&lt;=67602),"Kraj Vysočina",(IF(AND(I860&gt;=40001,I860&lt;=44101),"Ústecký kraj",(IF(AND(I860&gt;=46001,I860&lt;=47201),"Liberecký kraj",(IF(AND(I860&gt;=51202,I860&lt;=51401),"Liberecký kraj",(IF(AND(I860&gt;=53002,I860&lt;=53976),"Pardubický kraj",(IF(AND(I860&gt;=56002,I860&lt;=57201),"Pardubický kraj",(IF(AND(I860&gt;=60200,I860&lt;=67201),"Jihomoravský kraj",(IF(AND(I860&gt;=67801,I860&lt;=68501),"Jihomoravský kraj",(IF(AND(I860&gt;=69002,I860&lt;=69801),"Jihomoravský kraj",(IF(AND(I860&gt;=68601,I860&lt;=68801),"Zlínský kraj",(IF(AND(I860&gt;=75501,I860&lt;=76901),"Zlínský kraj",(IF(AND(I860&gt;=70030,I860&lt;=74901),"Moravskoslezský kraj",(IF(AND(I860&gt;=75000,I860&lt;=75368),"Olomoucký kraj",(IF(AND(I860&gt;=77200,I860&lt;=79862),"Olomoucký kraj",(IF(AND(I860&gt;=50011,I860&lt;=50301),"Královéhradecký kraj",(IF(AND(I860&gt;=54301,I860&lt;=54303),"Královéhradecký kraj","0")))))))))))))))))))))))))))))))))))))))))))))))</f>
        <v>Praha</v>
      </c>
      <c r="AD860" t="s">
        <v>998</v>
      </c>
      <c r="AE860" t="s">
        <v>998</v>
      </c>
      <c r="AF860" t="s">
        <v>998</v>
      </c>
      <c r="AG860" s="107">
        <v>0</v>
      </c>
      <c r="AH860" s="107">
        <v>0</v>
      </c>
      <c r="AI860" s="107">
        <v>0</v>
      </c>
      <c r="AJ860" t="s">
        <v>1012</v>
      </c>
    </row>
    <row r="861" spans="1:37" x14ac:dyDescent="0.45">
      <c r="A861" t="s">
        <v>2811</v>
      </c>
      <c r="B861" t="s">
        <v>16327</v>
      </c>
      <c r="C861" t="s">
        <v>1002</v>
      </c>
      <c r="D861" t="s">
        <v>16328</v>
      </c>
      <c r="E861" t="s">
        <v>992</v>
      </c>
      <c r="F861" t="s">
        <v>5382</v>
      </c>
      <c r="G861">
        <v>1278</v>
      </c>
      <c r="H861" t="s">
        <v>1017</v>
      </c>
      <c r="I861">
        <v>16300</v>
      </c>
      <c r="K861" t="s">
        <v>16329</v>
      </c>
      <c r="L861" s="106">
        <v>32604</v>
      </c>
      <c r="M861">
        <v>11482581</v>
      </c>
      <c r="N861" t="s">
        <v>996</v>
      </c>
      <c r="O861" t="s">
        <v>12</v>
      </c>
      <c r="P861" t="s">
        <v>997</v>
      </c>
      <c r="R861" s="109" t="str">
        <f>IF(OR(P861="SB",Q861="SB"),"SB",0)</f>
        <v>SB</v>
      </c>
      <c r="T861" s="110">
        <v>52860</v>
      </c>
      <c r="U861" t="s">
        <v>19633</v>
      </c>
      <c r="V861" s="113" t="str">
        <f>IF(AND(I861&gt;=10000,I861&lt;=19900),"Praha",(IF(AND(I861&gt;=25001,I861&lt;=29501),"Středočeský kraj",(IF(AND(I861&gt;=30100,I861&lt;=34972),"Středočeský kraj",(IF(AND(I861&gt;=35002,I861&lt;=36271),"Karlovarský kraj",(IF(AND(I861&gt;=37001,I861&lt;=39201),"Jihočeský kraj",(IF(AND(I861&gt;=39701,I861&lt;=39901),"Jihočeský kraj",(IF(AND(I861&gt;=39301,I861&lt;=39601),"Kraj Vysočina",(IF(AND(I861&gt;=58001,I861&lt;=59501),"Kraj Vysočina",(IF(AND(I861&gt;=67401,I861&lt;=67602),"Kraj Vysočina",(IF(AND(I861&gt;=40001,I861&lt;=44101),"Ústecký kraj",(IF(AND(I861&gt;=46001,I861&lt;=47201),"Liberecký kraj",(IF(AND(I861&gt;=51202,I861&lt;=51401),"Liberecký kraj",(IF(AND(I861&gt;=53002,I861&lt;=53976),"Pardubický kraj",(IF(AND(I861&gt;=56002,I861&lt;=57201),"Pardubický kraj",(IF(AND(I861&gt;=60200,I861&lt;=67201),"Jihomoravský kraj",(IF(AND(I861&gt;=67801,I861&lt;=68501),"Jihomoravský kraj",(IF(AND(I861&gt;=69002,I861&lt;=69801),"Jihomoravský kraj",(IF(AND(I861&gt;=68601,I861&lt;=68801),"Zlínský kraj",(IF(AND(I861&gt;=75501,I861&lt;=76901),"Zlínský kraj",(IF(AND(I861&gt;=70030,I861&lt;=74901),"Moravskoslezský kraj",(IF(AND(I861&gt;=75000,I861&lt;=75368),"Olomoucký kraj",(IF(AND(I861&gt;=77200,I861&lt;=79862),"Olomoucký kraj",(IF(AND(I861&gt;=50011,I861&lt;=50301),"Královéhradecký kraj",(IF(AND(I861&gt;=54301,I861&lt;=54303),"Královéhradecký kraj","0")))))))))))))))))))))))))))))))))))))))))))))))</f>
        <v>Praha</v>
      </c>
      <c r="AD861" t="s">
        <v>998</v>
      </c>
      <c r="AE861" t="s">
        <v>998</v>
      </c>
      <c r="AF861" t="s">
        <v>998</v>
      </c>
      <c r="AG861" s="107">
        <v>0</v>
      </c>
      <c r="AH861" s="107">
        <v>0</v>
      </c>
      <c r="AI861" s="107">
        <v>0</v>
      </c>
      <c r="AJ861" t="s">
        <v>1012</v>
      </c>
    </row>
    <row r="862" spans="1:37" x14ac:dyDescent="0.45">
      <c r="A862" t="s">
        <v>1190</v>
      </c>
      <c r="B862" t="s">
        <v>12388</v>
      </c>
      <c r="C862" t="s">
        <v>1002</v>
      </c>
      <c r="D862" t="s">
        <v>12389</v>
      </c>
      <c r="E862" t="s">
        <v>992</v>
      </c>
      <c r="F862" t="s">
        <v>12390</v>
      </c>
      <c r="G862">
        <v>1094</v>
      </c>
      <c r="H862" t="s">
        <v>1017</v>
      </c>
      <c r="I862">
        <v>16300</v>
      </c>
      <c r="K862" t="s">
        <v>12391</v>
      </c>
      <c r="L862" s="106">
        <v>31578</v>
      </c>
      <c r="M862">
        <v>13000936</v>
      </c>
      <c r="N862" t="s">
        <v>996</v>
      </c>
      <c r="O862" t="s">
        <v>12</v>
      </c>
      <c r="P862" t="s">
        <v>997</v>
      </c>
      <c r="R862" s="109" t="str">
        <f>IF(OR(P862="SB",Q862="SB"),"SB",0)</f>
        <v>SB</v>
      </c>
      <c r="T862" s="110" t="s">
        <v>998</v>
      </c>
      <c r="V862" s="113" t="str">
        <f>IF(AND(I862&gt;=10000,I862&lt;=19900),"Praha",(IF(AND(I862&gt;=25001,I862&lt;=29501),"Středočeský kraj",(IF(AND(I862&gt;=30100,I862&lt;=34972),"Středočeský kraj",(IF(AND(I862&gt;=35002,I862&lt;=36271),"Karlovarský kraj",(IF(AND(I862&gt;=37001,I862&lt;=39201),"Jihočeský kraj",(IF(AND(I862&gt;=39701,I862&lt;=39901),"Jihočeský kraj",(IF(AND(I862&gt;=39301,I862&lt;=39601),"Kraj Vysočina",(IF(AND(I862&gt;=58001,I862&lt;=59501),"Kraj Vysočina",(IF(AND(I862&gt;=67401,I862&lt;=67602),"Kraj Vysočina",(IF(AND(I862&gt;=40001,I862&lt;=44101),"Ústecký kraj",(IF(AND(I862&gt;=46001,I862&lt;=47201),"Liberecký kraj",(IF(AND(I862&gt;=51202,I862&lt;=51401),"Liberecký kraj",(IF(AND(I862&gt;=53002,I862&lt;=53976),"Pardubický kraj",(IF(AND(I862&gt;=56002,I862&lt;=57201),"Pardubický kraj",(IF(AND(I862&gt;=60200,I862&lt;=67201),"Jihomoravský kraj",(IF(AND(I862&gt;=67801,I862&lt;=68501),"Jihomoravský kraj",(IF(AND(I862&gt;=69002,I862&lt;=69801),"Jihomoravský kraj",(IF(AND(I862&gt;=68601,I862&lt;=68801),"Zlínský kraj",(IF(AND(I862&gt;=75501,I862&lt;=76901),"Zlínský kraj",(IF(AND(I862&gt;=70030,I862&lt;=74901),"Moravskoslezský kraj",(IF(AND(I862&gt;=75000,I862&lt;=75368),"Olomoucký kraj",(IF(AND(I862&gt;=77200,I862&lt;=79862),"Olomoucký kraj",(IF(AND(I862&gt;=50011,I862&lt;=50301),"Královéhradecký kraj",(IF(AND(I862&gt;=54301,I862&lt;=54303),"Královéhradecký kraj","0")))))))))))))))))))))))))))))))))))))))))))))))</f>
        <v>Praha</v>
      </c>
      <c r="AB862" t="s">
        <v>998</v>
      </c>
      <c r="AD862" t="s">
        <v>998</v>
      </c>
      <c r="AE862" t="s">
        <v>998</v>
      </c>
      <c r="AF862" t="s">
        <v>998</v>
      </c>
      <c r="AG862" s="107">
        <v>0</v>
      </c>
      <c r="AH862" s="107">
        <v>0</v>
      </c>
      <c r="AI862" s="107">
        <v>0</v>
      </c>
      <c r="AJ862" t="s">
        <v>1012</v>
      </c>
    </row>
    <row r="863" spans="1:37" x14ac:dyDescent="0.45">
      <c r="A863" t="s">
        <v>1026</v>
      </c>
      <c r="B863" t="s">
        <v>9170</v>
      </c>
      <c r="C863" t="s">
        <v>990</v>
      </c>
      <c r="D863" t="s">
        <v>9175</v>
      </c>
      <c r="E863" t="s">
        <v>992</v>
      </c>
      <c r="F863" t="s">
        <v>9176</v>
      </c>
      <c r="G863" t="s">
        <v>9177</v>
      </c>
      <c r="H863" t="s">
        <v>12</v>
      </c>
      <c r="I863">
        <v>16400</v>
      </c>
      <c r="J863">
        <v>602354455</v>
      </c>
      <c r="K863" t="s">
        <v>9178</v>
      </c>
      <c r="L863" s="106">
        <v>28270</v>
      </c>
      <c r="M863">
        <v>13651947</v>
      </c>
      <c r="N863" t="s">
        <v>2990</v>
      </c>
      <c r="O863" t="s">
        <v>1106</v>
      </c>
      <c r="P863" t="s">
        <v>997</v>
      </c>
      <c r="R863" s="109" t="str">
        <f>IF(OR(P863="SB",Q863="SB"),"SB",0)</f>
        <v>SB</v>
      </c>
      <c r="T863" s="110">
        <v>161022</v>
      </c>
      <c r="U863" t="s">
        <v>19633</v>
      </c>
      <c r="V863" s="113" t="str">
        <f>IF(AND(I863&gt;=10000,I863&lt;=19900),"Praha",(IF(AND(I863&gt;=25001,I863&lt;=29501),"Středočeský kraj",(IF(AND(I863&gt;=30100,I863&lt;=34972),"Středočeský kraj",(IF(AND(I863&gt;=35002,I863&lt;=36271),"Karlovarský kraj",(IF(AND(I863&gt;=37001,I863&lt;=39201),"Jihočeský kraj",(IF(AND(I863&gt;=39701,I863&lt;=39901),"Jihočeský kraj",(IF(AND(I863&gt;=39301,I863&lt;=39601),"Kraj Vysočina",(IF(AND(I863&gt;=58001,I863&lt;=59501),"Kraj Vysočina",(IF(AND(I863&gt;=67401,I863&lt;=67602),"Kraj Vysočina",(IF(AND(I863&gt;=40001,I863&lt;=44101),"Ústecký kraj",(IF(AND(I863&gt;=46001,I863&lt;=47201),"Liberecký kraj",(IF(AND(I863&gt;=51202,I863&lt;=51401),"Liberecký kraj",(IF(AND(I863&gt;=53002,I863&lt;=53976),"Pardubický kraj",(IF(AND(I863&gt;=56002,I863&lt;=57201),"Pardubický kraj",(IF(AND(I863&gt;=60200,I863&lt;=67201),"Jihomoravský kraj",(IF(AND(I863&gt;=67801,I863&lt;=68501),"Jihomoravský kraj",(IF(AND(I863&gt;=69002,I863&lt;=69801),"Jihomoravský kraj",(IF(AND(I863&gt;=68601,I863&lt;=68801),"Zlínský kraj",(IF(AND(I863&gt;=75501,I863&lt;=76901),"Zlínský kraj",(IF(AND(I863&gt;=70030,I863&lt;=74901),"Moravskoslezský kraj",(IF(AND(I863&gt;=75000,I863&lt;=75368),"Olomoucký kraj",(IF(AND(I863&gt;=77200,I863&lt;=79862),"Olomoucký kraj",(IF(AND(I863&gt;=50011,I863&lt;=50301),"Královéhradecký kraj",(IF(AND(I863&gt;=54301,I863&lt;=54303),"Královéhradecký kraj","0")))))))))))))))))))))))))))))))))))))))))))))))</f>
        <v>Praha</v>
      </c>
      <c r="AB863" t="s">
        <v>9179</v>
      </c>
      <c r="AD863" t="s">
        <v>1024</v>
      </c>
      <c r="AE863" t="s">
        <v>998</v>
      </c>
      <c r="AF863" t="s">
        <v>998</v>
      </c>
      <c r="AG863" s="107">
        <v>300</v>
      </c>
      <c r="AH863" s="107">
        <v>0</v>
      </c>
      <c r="AI863" s="107">
        <v>0</v>
      </c>
      <c r="AJ863" t="s">
        <v>999</v>
      </c>
      <c r="AK863" s="106">
        <v>44901</v>
      </c>
    </row>
    <row r="864" spans="1:37" x14ac:dyDescent="0.45">
      <c r="A864" t="s">
        <v>1407</v>
      </c>
      <c r="B864" t="s">
        <v>9181</v>
      </c>
      <c r="C864" t="s">
        <v>1002</v>
      </c>
      <c r="D864" t="s">
        <v>9182</v>
      </c>
      <c r="E864" t="s">
        <v>992</v>
      </c>
      <c r="F864" t="s">
        <v>9176</v>
      </c>
      <c r="G864">
        <v>858</v>
      </c>
      <c r="H864" t="s">
        <v>1017</v>
      </c>
      <c r="I864">
        <v>16400</v>
      </c>
      <c r="J864">
        <v>602354455</v>
      </c>
      <c r="K864" t="s">
        <v>9183</v>
      </c>
      <c r="L864" s="106">
        <v>28652</v>
      </c>
      <c r="M864">
        <v>14086326</v>
      </c>
      <c r="N864" t="s">
        <v>2990</v>
      </c>
      <c r="O864" t="s">
        <v>1106</v>
      </c>
      <c r="P864" t="s">
        <v>997</v>
      </c>
      <c r="R864" s="109" t="str">
        <f>IF(OR(P864="SB",Q864="SB"),"SB",0)</f>
        <v>SB</v>
      </c>
      <c r="T864" s="110" t="s">
        <v>998</v>
      </c>
      <c r="V864" s="113" t="str">
        <f>IF(AND(I864&gt;=10000,I864&lt;=19900),"Praha",(IF(AND(I864&gt;=25001,I864&lt;=29501),"Středočeský kraj",(IF(AND(I864&gt;=30100,I864&lt;=34972),"Středočeský kraj",(IF(AND(I864&gt;=35002,I864&lt;=36271),"Karlovarský kraj",(IF(AND(I864&gt;=37001,I864&lt;=39201),"Jihočeský kraj",(IF(AND(I864&gt;=39701,I864&lt;=39901),"Jihočeský kraj",(IF(AND(I864&gt;=39301,I864&lt;=39601),"Kraj Vysočina",(IF(AND(I864&gt;=58001,I864&lt;=59501),"Kraj Vysočina",(IF(AND(I864&gt;=67401,I864&lt;=67602),"Kraj Vysočina",(IF(AND(I864&gt;=40001,I864&lt;=44101),"Ústecký kraj",(IF(AND(I864&gt;=46001,I864&lt;=47201),"Liberecký kraj",(IF(AND(I864&gt;=51202,I864&lt;=51401),"Liberecký kraj",(IF(AND(I864&gt;=53002,I864&lt;=53976),"Pardubický kraj",(IF(AND(I864&gt;=56002,I864&lt;=57201),"Pardubický kraj",(IF(AND(I864&gt;=60200,I864&lt;=67201),"Jihomoravský kraj",(IF(AND(I864&gt;=67801,I864&lt;=68501),"Jihomoravský kraj",(IF(AND(I864&gt;=69002,I864&lt;=69801),"Jihomoravský kraj",(IF(AND(I864&gt;=68601,I864&lt;=68801),"Zlínský kraj",(IF(AND(I864&gt;=75501,I864&lt;=76901),"Zlínský kraj",(IF(AND(I864&gt;=70030,I864&lt;=74901),"Moravskoslezský kraj",(IF(AND(I864&gt;=75000,I864&lt;=75368),"Olomoucký kraj",(IF(AND(I864&gt;=77200,I864&lt;=79862),"Olomoucký kraj",(IF(AND(I864&gt;=50011,I864&lt;=50301),"Královéhradecký kraj",(IF(AND(I864&gt;=54301,I864&lt;=54303),"Královéhradecký kraj","0")))))))))))))))))))))))))))))))))))))))))))))))</f>
        <v>Praha</v>
      </c>
      <c r="AB864" t="s">
        <v>998</v>
      </c>
      <c r="AD864" t="s">
        <v>998</v>
      </c>
      <c r="AE864" t="s">
        <v>998</v>
      </c>
      <c r="AF864" t="s">
        <v>998</v>
      </c>
      <c r="AG864" s="107">
        <v>0</v>
      </c>
      <c r="AH864" s="107">
        <v>0</v>
      </c>
      <c r="AI864" s="107">
        <v>0</v>
      </c>
      <c r="AJ864" t="s">
        <v>1012</v>
      </c>
    </row>
    <row r="865" spans="1:37" x14ac:dyDescent="0.45">
      <c r="A865" t="s">
        <v>1169</v>
      </c>
      <c r="B865" t="s">
        <v>4337</v>
      </c>
      <c r="C865" t="s">
        <v>990</v>
      </c>
      <c r="D865" t="s">
        <v>4338</v>
      </c>
      <c r="E865" t="s">
        <v>992</v>
      </c>
      <c r="F865" t="s">
        <v>4206</v>
      </c>
      <c r="G865">
        <v>1241</v>
      </c>
      <c r="H865" t="s">
        <v>1017</v>
      </c>
      <c r="I865">
        <v>16500</v>
      </c>
      <c r="J865">
        <v>775353297</v>
      </c>
      <c r="K865" t="s">
        <v>4339</v>
      </c>
      <c r="L865" s="106">
        <v>38462</v>
      </c>
      <c r="M865">
        <v>14492918</v>
      </c>
      <c r="N865" t="s">
        <v>1589</v>
      </c>
      <c r="O865" t="s">
        <v>1050</v>
      </c>
      <c r="P865" t="s">
        <v>997</v>
      </c>
      <c r="R865" s="109" t="str">
        <f>IF(OR(P865="SB",Q865="SB"),"SB",0)</f>
        <v>SB</v>
      </c>
      <c r="T865" s="110">
        <v>2018485</v>
      </c>
      <c r="U865" t="s">
        <v>19633</v>
      </c>
      <c r="V865" s="113" t="str">
        <f>IF(AND(I865&gt;=10000,I865&lt;=19900),"Praha",(IF(AND(I865&gt;=25001,I865&lt;=29501),"Středočeský kraj",(IF(AND(I865&gt;=30100,I865&lt;=34972),"Středočeský kraj",(IF(AND(I865&gt;=35002,I865&lt;=36271),"Karlovarský kraj",(IF(AND(I865&gt;=37001,I865&lt;=39201),"Jihočeský kraj",(IF(AND(I865&gt;=39701,I865&lt;=39901),"Jihočeský kraj",(IF(AND(I865&gt;=39301,I865&lt;=39601),"Kraj Vysočina",(IF(AND(I865&gt;=58001,I865&lt;=59501),"Kraj Vysočina",(IF(AND(I865&gt;=67401,I865&lt;=67602),"Kraj Vysočina",(IF(AND(I865&gt;=40001,I865&lt;=44101),"Ústecký kraj",(IF(AND(I865&gt;=46001,I865&lt;=47201),"Liberecký kraj",(IF(AND(I865&gt;=51202,I865&lt;=51401),"Liberecký kraj",(IF(AND(I865&gt;=53002,I865&lt;=53976),"Pardubický kraj",(IF(AND(I865&gt;=56002,I865&lt;=57201),"Pardubický kraj",(IF(AND(I865&gt;=60200,I865&lt;=67201),"Jihomoravský kraj",(IF(AND(I865&gt;=67801,I865&lt;=68501),"Jihomoravský kraj",(IF(AND(I865&gt;=69002,I865&lt;=69801),"Jihomoravský kraj",(IF(AND(I865&gt;=68601,I865&lt;=68801),"Zlínský kraj",(IF(AND(I865&gt;=75501,I865&lt;=76901),"Zlínský kraj",(IF(AND(I865&gt;=70030,I865&lt;=74901),"Moravskoslezský kraj",(IF(AND(I865&gt;=75000,I865&lt;=75368),"Olomoucký kraj",(IF(AND(I865&gt;=77200,I865&lt;=79862),"Olomoucký kraj",(IF(AND(I865&gt;=50011,I865&lt;=50301),"Královéhradecký kraj",(IF(AND(I865&gt;=54301,I865&lt;=54303),"Královéhradecký kraj","0")))))))))))))))))))))))))))))))))))))))))))))))</f>
        <v>Praha</v>
      </c>
      <c r="AD865" t="s">
        <v>998</v>
      </c>
      <c r="AE865" t="s">
        <v>998</v>
      </c>
      <c r="AF865" t="s">
        <v>998</v>
      </c>
      <c r="AG865" s="107">
        <v>0</v>
      </c>
      <c r="AH865" s="107">
        <v>0</v>
      </c>
      <c r="AI865" s="107">
        <v>0</v>
      </c>
      <c r="AJ865" t="s">
        <v>1012</v>
      </c>
    </row>
    <row r="866" spans="1:37" x14ac:dyDescent="0.45">
      <c r="A866" t="s">
        <v>1061</v>
      </c>
      <c r="B866" t="s">
        <v>2710</v>
      </c>
      <c r="C866" t="s">
        <v>990</v>
      </c>
      <c r="D866" t="s">
        <v>2711</v>
      </c>
      <c r="E866" t="s">
        <v>992</v>
      </c>
      <c r="F866" t="s">
        <v>2712</v>
      </c>
      <c r="G866">
        <v>1197</v>
      </c>
      <c r="H866" t="s">
        <v>1017</v>
      </c>
      <c r="I866">
        <v>16500</v>
      </c>
      <c r="J866">
        <v>602386146</v>
      </c>
      <c r="K866" t="s">
        <v>2713</v>
      </c>
      <c r="L866" s="106">
        <v>37308</v>
      </c>
      <c r="M866">
        <v>11839057</v>
      </c>
      <c r="N866" t="s">
        <v>2714</v>
      </c>
      <c r="O866" t="s">
        <v>12</v>
      </c>
      <c r="P866" t="s">
        <v>997</v>
      </c>
      <c r="R866" s="109" t="str">
        <f>IF(OR(P866="SB",Q866="SB"),"SB",0)</f>
        <v>SB</v>
      </c>
      <c r="T866" s="110" t="s">
        <v>998</v>
      </c>
      <c r="V866" s="113" t="str">
        <f>IF(AND(I866&gt;=10000,I866&lt;=19900),"Praha",(IF(AND(I866&gt;=25001,I866&lt;=29501),"Středočeský kraj",(IF(AND(I866&gt;=30100,I866&lt;=34972),"Středočeský kraj",(IF(AND(I866&gt;=35002,I866&lt;=36271),"Karlovarský kraj",(IF(AND(I866&gt;=37001,I866&lt;=39201),"Jihočeský kraj",(IF(AND(I866&gt;=39701,I866&lt;=39901),"Jihočeský kraj",(IF(AND(I866&gt;=39301,I866&lt;=39601),"Kraj Vysočina",(IF(AND(I866&gt;=58001,I866&lt;=59501),"Kraj Vysočina",(IF(AND(I866&gt;=67401,I866&lt;=67602),"Kraj Vysočina",(IF(AND(I866&gt;=40001,I866&lt;=44101),"Ústecký kraj",(IF(AND(I866&gt;=46001,I866&lt;=47201),"Liberecký kraj",(IF(AND(I866&gt;=51202,I866&lt;=51401),"Liberecký kraj",(IF(AND(I866&gt;=53002,I866&lt;=53976),"Pardubický kraj",(IF(AND(I866&gt;=56002,I866&lt;=57201),"Pardubický kraj",(IF(AND(I866&gt;=60200,I866&lt;=67201),"Jihomoravský kraj",(IF(AND(I866&gt;=67801,I866&lt;=68501),"Jihomoravský kraj",(IF(AND(I866&gt;=69002,I866&lt;=69801),"Jihomoravský kraj",(IF(AND(I866&gt;=68601,I866&lt;=68801),"Zlínský kraj",(IF(AND(I866&gt;=75501,I866&lt;=76901),"Zlínský kraj",(IF(AND(I866&gt;=70030,I866&lt;=74901),"Moravskoslezský kraj",(IF(AND(I866&gt;=75000,I866&lt;=75368),"Olomoucký kraj",(IF(AND(I866&gt;=77200,I866&lt;=79862),"Olomoucký kraj",(IF(AND(I866&gt;=50011,I866&lt;=50301),"Královéhradecký kraj",(IF(AND(I866&gt;=54301,I866&lt;=54303),"Královéhradecký kraj","0")))))))))))))))))))))))))))))))))))))))))))))))</f>
        <v>Praha</v>
      </c>
      <c r="AB866" t="s">
        <v>998</v>
      </c>
      <c r="AD866" t="s">
        <v>998</v>
      </c>
      <c r="AE866" t="s">
        <v>998</v>
      </c>
      <c r="AF866" t="s">
        <v>998</v>
      </c>
      <c r="AG866" s="107">
        <v>0</v>
      </c>
      <c r="AH866" s="107">
        <v>0</v>
      </c>
      <c r="AI866" s="107">
        <v>0</v>
      </c>
      <c r="AJ866" t="s">
        <v>1012</v>
      </c>
    </row>
    <row r="867" spans="1:37" x14ac:dyDescent="0.45">
      <c r="A867" t="s">
        <v>1268</v>
      </c>
      <c r="B867" t="s">
        <v>17363</v>
      </c>
      <c r="C867" t="s">
        <v>990</v>
      </c>
      <c r="D867" t="s">
        <v>17366</v>
      </c>
      <c r="E867" t="s">
        <v>992</v>
      </c>
      <c r="F867" t="s">
        <v>17367</v>
      </c>
      <c r="G867">
        <v>19</v>
      </c>
      <c r="H867" t="s">
        <v>12</v>
      </c>
      <c r="I867">
        <v>16700</v>
      </c>
      <c r="K867" t="s">
        <v>17365</v>
      </c>
      <c r="L867" s="106">
        <v>22837</v>
      </c>
      <c r="M867">
        <v>13038625</v>
      </c>
      <c r="N867" t="s">
        <v>996</v>
      </c>
      <c r="O867" t="s">
        <v>12</v>
      </c>
      <c r="P867" t="s">
        <v>997</v>
      </c>
      <c r="R867" s="109" t="str">
        <f>IF(OR(P867="SB",Q867="SB"),"SB",0)</f>
        <v>SB</v>
      </c>
      <c r="T867" s="110" t="s">
        <v>998</v>
      </c>
      <c r="V867" s="113" t="str">
        <f>IF(AND(I867&gt;=10000,I867&lt;=19900),"Praha",(IF(AND(I867&gt;=25001,I867&lt;=29501),"Středočeský kraj",(IF(AND(I867&gt;=30100,I867&lt;=34972),"Středočeský kraj",(IF(AND(I867&gt;=35002,I867&lt;=36271),"Karlovarský kraj",(IF(AND(I867&gt;=37001,I867&lt;=39201),"Jihočeský kraj",(IF(AND(I867&gt;=39701,I867&lt;=39901),"Jihočeský kraj",(IF(AND(I867&gt;=39301,I867&lt;=39601),"Kraj Vysočina",(IF(AND(I867&gt;=58001,I867&lt;=59501),"Kraj Vysočina",(IF(AND(I867&gt;=67401,I867&lt;=67602),"Kraj Vysočina",(IF(AND(I867&gt;=40001,I867&lt;=44101),"Ústecký kraj",(IF(AND(I867&gt;=46001,I867&lt;=47201),"Liberecký kraj",(IF(AND(I867&gt;=51202,I867&lt;=51401),"Liberecký kraj",(IF(AND(I867&gt;=53002,I867&lt;=53976),"Pardubický kraj",(IF(AND(I867&gt;=56002,I867&lt;=57201),"Pardubický kraj",(IF(AND(I867&gt;=60200,I867&lt;=67201),"Jihomoravský kraj",(IF(AND(I867&gt;=67801,I867&lt;=68501),"Jihomoravský kraj",(IF(AND(I867&gt;=69002,I867&lt;=69801),"Jihomoravský kraj",(IF(AND(I867&gt;=68601,I867&lt;=68801),"Zlínský kraj",(IF(AND(I867&gt;=75501,I867&lt;=76901),"Zlínský kraj",(IF(AND(I867&gt;=70030,I867&lt;=74901),"Moravskoslezský kraj",(IF(AND(I867&gt;=75000,I867&lt;=75368),"Olomoucký kraj",(IF(AND(I867&gt;=77200,I867&lt;=79862),"Olomoucký kraj",(IF(AND(I867&gt;=50011,I867&lt;=50301),"Královéhradecký kraj",(IF(AND(I867&gt;=54301,I867&lt;=54303),"Královéhradecký kraj","0")))))))))))))))))))))))))))))))))))))))))))))))</f>
        <v>Praha</v>
      </c>
      <c r="AB867" t="s">
        <v>998</v>
      </c>
      <c r="AD867" t="s">
        <v>998</v>
      </c>
      <c r="AE867" t="s">
        <v>998</v>
      </c>
      <c r="AF867" t="s">
        <v>998</v>
      </c>
      <c r="AG867" s="107">
        <v>0</v>
      </c>
      <c r="AH867" s="107">
        <v>0</v>
      </c>
      <c r="AI867" s="107">
        <v>0</v>
      </c>
      <c r="AJ867" t="s">
        <v>1012</v>
      </c>
    </row>
    <row r="868" spans="1:37" x14ac:dyDescent="0.45">
      <c r="A868" t="s">
        <v>1129</v>
      </c>
      <c r="B868" t="s">
        <v>14815</v>
      </c>
      <c r="C868" t="s">
        <v>990</v>
      </c>
      <c r="D868" t="s">
        <v>14816</v>
      </c>
      <c r="E868" t="s">
        <v>992</v>
      </c>
      <c r="F868" t="s">
        <v>2781</v>
      </c>
      <c r="G868">
        <v>191</v>
      </c>
      <c r="H868" t="s">
        <v>13026</v>
      </c>
      <c r="I868">
        <v>16900</v>
      </c>
      <c r="K868" t="s">
        <v>14817</v>
      </c>
      <c r="L868" s="106">
        <v>25603</v>
      </c>
      <c r="M868">
        <v>10858246</v>
      </c>
      <c r="N868" t="s">
        <v>996</v>
      </c>
      <c r="O868" t="s">
        <v>12</v>
      </c>
      <c r="P868" t="s">
        <v>997</v>
      </c>
      <c r="R868" s="109" t="str">
        <f>IF(OR(P868="SB",Q868="SB"),"SB",0)</f>
        <v>SB</v>
      </c>
      <c r="T868" s="110">
        <v>11810</v>
      </c>
      <c r="U868" t="s">
        <v>19633</v>
      </c>
      <c r="V868" s="113" t="str">
        <f>IF(AND(I868&gt;=10000,I868&lt;=19900),"Praha",(IF(AND(I868&gt;=25001,I868&lt;=29501),"Středočeský kraj",(IF(AND(I868&gt;=30100,I868&lt;=34972),"Středočeský kraj",(IF(AND(I868&gt;=35002,I868&lt;=36271),"Karlovarský kraj",(IF(AND(I868&gt;=37001,I868&lt;=39201),"Jihočeský kraj",(IF(AND(I868&gt;=39701,I868&lt;=39901),"Jihočeský kraj",(IF(AND(I868&gt;=39301,I868&lt;=39601),"Kraj Vysočina",(IF(AND(I868&gt;=58001,I868&lt;=59501),"Kraj Vysočina",(IF(AND(I868&gt;=67401,I868&lt;=67602),"Kraj Vysočina",(IF(AND(I868&gt;=40001,I868&lt;=44101),"Ústecký kraj",(IF(AND(I868&gt;=46001,I868&lt;=47201),"Liberecký kraj",(IF(AND(I868&gt;=51202,I868&lt;=51401),"Liberecký kraj",(IF(AND(I868&gt;=53002,I868&lt;=53976),"Pardubický kraj",(IF(AND(I868&gt;=56002,I868&lt;=57201),"Pardubický kraj",(IF(AND(I868&gt;=60200,I868&lt;=67201),"Jihomoravský kraj",(IF(AND(I868&gt;=67801,I868&lt;=68501),"Jihomoravský kraj",(IF(AND(I868&gt;=69002,I868&lt;=69801),"Jihomoravský kraj",(IF(AND(I868&gt;=68601,I868&lt;=68801),"Zlínský kraj",(IF(AND(I868&gt;=75501,I868&lt;=76901),"Zlínský kraj",(IF(AND(I868&gt;=70030,I868&lt;=74901),"Moravskoslezský kraj",(IF(AND(I868&gt;=75000,I868&lt;=75368),"Olomoucký kraj",(IF(AND(I868&gt;=77200,I868&lt;=79862),"Olomoucký kraj",(IF(AND(I868&gt;=50011,I868&lt;=50301),"Královéhradecký kraj",(IF(AND(I868&gt;=54301,I868&lt;=54303),"Královéhradecký kraj","0")))))))))))))))))))))))))))))))))))))))))))))))</f>
        <v>Praha</v>
      </c>
      <c r="AD868" t="s">
        <v>998</v>
      </c>
      <c r="AE868" t="s">
        <v>998</v>
      </c>
      <c r="AF868" t="s">
        <v>998</v>
      </c>
      <c r="AG868" s="107">
        <v>0</v>
      </c>
      <c r="AH868" s="107">
        <v>0</v>
      </c>
      <c r="AI868" s="107">
        <v>0</v>
      </c>
      <c r="AJ868" t="s">
        <v>1012</v>
      </c>
    </row>
    <row r="869" spans="1:37" x14ac:dyDescent="0.45">
      <c r="A869" t="s">
        <v>1093</v>
      </c>
      <c r="B869" t="s">
        <v>18261</v>
      </c>
      <c r="C869" t="s">
        <v>990</v>
      </c>
      <c r="D869" t="s">
        <v>18262</v>
      </c>
      <c r="E869" t="s">
        <v>992</v>
      </c>
      <c r="F869" t="s">
        <v>4604</v>
      </c>
      <c r="G869">
        <v>76</v>
      </c>
      <c r="H869" t="s">
        <v>13026</v>
      </c>
      <c r="I869">
        <v>16900</v>
      </c>
      <c r="K869" t="s">
        <v>18263</v>
      </c>
      <c r="L869" s="106">
        <v>31805</v>
      </c>
      <c r="M869">
        <v>10877343</v>
      </c>
      <c r="N869" t="s">
        <v>996</v>
      </c>
      <c r="O869" t="s">
        <v>12</v>
      </c>
      <c r="P869" t="s">
        <v>997</v>
      </c>
      <c r="R869" s="109" t="str">
        <f>IF(OR(P869="SB",Q869="SB"),"SB",0)</f>
        <v>SB</v>
      </c>
      <c r="T869" s="110">
        <v>11923</v>
      </c>
      <c r="U869" t="s">
        <v>19633</v>
      </c>
      <c r="V869" s="113" t="str">
        <f>IF(AND(I869&gt;=10000,I869&lt;=19900),"Praha",(IF(AND(I869&gt;=25001,I869&lt;=29501),"Středočeský kraj",(IF(AND(I869&gt;=30100,I869&lt;=34972),"Středočeský kraj",(IF(AND(I869&gt;=35002,I869&lt;=36271),"Karlovarský kraj",(IF(AND(I869&gt;=37001,I869&lt;=39201),"Jihočeský kraj",(IF(AND(I869&gt;=39701,I869&lt;=39901),"Jihočeský kraj",(IF(AND(I869&gt;=39301,I869&lt;=39601),"Kraj Vysočina",(IF(AND(I869&gt;=58001,I869&lt;=59501),"Kraj Vysočina",(IF(AND(I869&gt;=67401,I869&lt;=67602),"Kraj Vysočina",(IF(AND(I869&gt;=40001,I869&lt;=44101),"Ústecký kraj",(IF(AND(I869&gt;=46001,I869&lt;=47201),"Liberecký kraj",(IF(AND(I869&gt;=51202,I869&lt;=51401),"Liberecký kraj",(IF(AND(I869&gt;=53002,I869&lt;=53976),"Pardubický kraj",(IF(AND(I869&gt;=56002,I869&lt;=57201),"Pardubický kraj",(IF(AND(I869&gt;=60200,I869&lt;=67201),"Jihomoravský kraj",(IF(AND(I869&gt;=67801,I869&lt;=68501),"Jihomoravský kraj",(IF(AND(I869&gt;=69002,I869&lt;=69801),"Jihomoravský kraj",(IF(AND(I869&gt;=68601,I869&lt;=68801),"Zlínský kraj",(IF(AND(I869&gt;=75501,I869&lt;=76901),"Zlínský kraj",(IF(AND(I869&gt;=70030,I869&lt;=74901),"Moravskoslezský kraj",(IF(AND(I869&gt;=75000,I869&lt;=75368),"Olomoucký kraj",(IF(AND(I869&gt;=77200,I869&lt;=79862),"Olomoucký kraj",(IF(AND(I869&gt;=50011,I869&lt;=50301),"Královéhradecký kraj",(IF(AND(I869&gt;=54301,I869&lt;=54303),"Královéhradecký kraj","0")))))))))))))))))))))))))))))))))))))))))))))))</f>
        <v>Praha</v>
      </c>
      <c r="AD869" t="s">
        <v>998</v>
      </c>
      <c r="AE869" t="s">
        <v>998</v>
      </c>
      <c r="AF869" t="s">
        <v>998</v>
      </c>
      <c r="AG869" s="107">
        <v>0</v>
      </c>
      <c r="AH869" s="107">
        <v>0</v>
      </c>
      <c r="AI869" s="107">
        <v>0</v>
      </c>
      <c r="AJ869" t="s">
        <v>1012</v>
      </c>
    </row>
    <row r="870" spans="1:37" x14ac:dyDescent="0.45">
      <c r="A870" t="s">
        <v>1836</v>
      </c>
      <c r="B870" t="s">
        <v>5664</v>
      </c>
      <c r="C870" t="s">
        <v>990</v>
      </c>
      <c r="D870" t="s">
        <v>5665</v>
      </c>
      <c r="E870" t="s">
        <v>992</v>
      </c>
      <c r="F870" t="s">
        <v>5666</v>
      </c>
      <c r="G870">
        <v>5</v>
      </c>
      <c r="H870" t="s">
        <v>12</v>
      </c>
      <c r="I870">
        <v>16900</v>
      </c>
      <c r="K870" t="s">
        <v>5667</v>
      </c>
      <c r="L870" s="106">
        <v>38333</v>
      </c>
      <c r="M870">
        <v>13638611</v>
      </c>
      <c r="N870" t="s">
        <v>2063</v>
      </c>
      <c r="O870" t="s">
        <v>1173</v>
      </c>
      <c r="P870" t="s">
        <v>997</v>
      </c>
      <c r="R870" s="109" t="str">
        <f>IF(OR(P870="SB",Q870="SB"),"SB",0)</f>
        <v>SB</v>
      </c>
      <c r="T870" s="110">
        <v>16086</v>
      </c>
      <c r="U870" t="s">
        <v>19633</v>
      </c>
      <c r="V870" s="113" t="str">
        <f>IF(AND(I870&gt;=10000,I870&lt;=19900),"Praha",(IF(AND(I870&gt;=25001,I870&lt;=29501),"Středočeský kraj",(IF(AND(I870&gt;=30100,I870&lt;=34972),"Středočeský kraj",(IF(AND(I870&gt;=35002,I870&lt;=36271),"Karlovarský kraj",(IF(AND(I870&gt;=37001,I870&lt;=39201),"Jihočeský kraj",(IF(AND(I870&gt;=39701,I870&lt;=39901),"Jihočeský kraj",(IF(AND(I870&gt;=39301,I870&lt;=39601),"Kraj Vysočina",(IF(AND(I870&gt;=58001,I870&lt;=59501),"Kraj Vysočina",(IF(AND(I870&gt;=67401,I870&lt;=67602),"Kraj Vysočina",(IF(AND(I870&gt;=40001,I870&lt;=44101),"Ústecký kraj",(IF(AND(I870&gt;=46001,I870&lt;=47201),"Liberecký kraj",(IF(AND(I870&gt;=51202,I870&lt;=51401),"Liberecký kraj",(IF(AND(I870&gt;=53002,I870&lt;=53976),"Pardubický kraj",(IF(AND(I870&gt;=56002,I870&lt;=57201),"Pardubický kraj",(IF(AND(I870&gt;=60200,I870&lt;=67201),"Jihomoravský kraj",(IF(AND(I870&gt;=67801,I870&lt;=68501),"Jihomoravský kraj",(IF(AND(I870&gt;=69002,I870&lt;=69801),"Jihomoravský kraj",(IF(AND(I870&gt;=68601,I870&lt;=68801),"Zlínský kraj",(IF(AND(I870&gt;=75501,I870&lt;=76901),"Zlínský kraj",(IF(AND(I870&gt;=70030,I870&lt;=74901),"Moravskoslezský kraj",(IF(AND(I870&gt;=75000,I870&lt;=75368),"Olomoucký kraj",(IF(AND(I870&gt;=77200,I870&lt;=79862),"Olomoucký kraj",(IF(AND(I870&gt;=50011,I870&lt;=50301),"Královéhradecký kraj",(IF(AND(I870&gt;=54301,I870&lt;=54303),"Královéhradecký kraj","0")))))))))))))))))))))))))))))))))))))))))))))))</f>
        <v>Praha</v>
      </c>
      <c r="AB870" t="s">
        <v>5668</v>
      </c>
      <c r="AD870" t="s">
        <v>998</v>
      </c>
      <c r="AE870" t="s">
        <v>998</v>
      </c>
      <c r="AF870" t="s">
        <v>998</v>
      </c>
      <c r="AG870" s="107">
        <v>0</v>
      </c>
      <c r="AH870" s="107">
        <v>0</v>
      </c>
      <c r="AI870" s="107">
        <v>0</v>
      </c>
      <c r="AJ870" t="s">
        <v>1012</v>
      </c>
    </row>
    <row r="871" spans="1:37" x14ac:dyDescent="0.45">
      <c r="A871" t="s">
        <v>1225</v>
      </c>
      <c r="B871" t="s">
        <v>3156</v>
      </c>
      <c r="C871" t="s">
        <v>1002</v>
      </c>
      <c r="D871" t="s">
        <v>3157</v>
      </c>
      <c r="E871" t="s">
        <v>992</v>
      </c>
      <c r="F871" t="s">
        <v>3059</v>
      </c>
      <c r="G871">
        <v>80</v>
      </c>
      <c r="H871" t="s">
        <v>12</v>
      </c>
      <c r="I871">
        <v>16900</v>
      </c>
      <c r="J871">
        <v>604356304</v>
      </c>
      <c r="K871" t="s">
        <v>3158</v>
      </c>
      <c r="L871" s="106">
        <v>30644</v>
      </c>
      <c r="M871">
        <v>10597053</v>
      </c>
      <c r="N871" t="s">
        <v>996</v>
      </c>
      <c r="O871" t="s">
        <v>12</v>
      </c>
      <c r="P871" t="s">
        <v>997</v>
      </c>
      <c r="R871" s="109" t="str">
        <f>IF(OR(P871="SB",Q871="SB"),"SB",0)</f>
        <v>SB</v>
      </c>
      <c r="T871" s="110">
        <v>50651</v>
      </c>
      <c r="U871" t="s">
        <v>19633</v>
      </c>
      <c r="V871" s="113" t="str">
        <f>IF(AND(I871&gt;=10000,I871&lt;=19900),"Praha",(IF(AND(I871&gt;=25001,I871&lt;=29501),"Středočeský kraj",(IF(AND(I871&gt;=30100,I871&lt;=34972),"Středočeský kraj",(IF(AND(I871&gt;=35002,I871&lt;=36271),"Karlovarský kraj",(IF(AND(I871&gt;=37001,I871&lt;=39201),"Jihočeský kraj",(IF(AND(I871&gt;=39701,I871&lt;=39901),"Jihočeský kraj",(IF(AND(I871&gt;=39301,I871&lt;=39601),"Kraj Vysočina",(IF(AND(I871&gt;=58001,I871&lt;=59501),"Kraj Vysočina",(IF(AND(I871&gt;=67401,I871&lt;=67602),"Kraj Vysočina",(IF(AND(I871&gt;=40001,I871&lt;=44101),"Ústecký kraj",(IF(AND(I871&gt;=46001,I871&lt;=47201),"Liberecký kraj",(IF(AND(I871&gt;=51202,I871&lt;=51401),"Liberecký kraj",(IF(AND(I871&gt;=53002,I871&lt;=53976),"Pardubický kraj",(IF(AND(I871&gt;=56002,I871&lt;=57201),"Pardubický kraj",(IF(AND(I871&gt;=60200,I871&lt;=67201),"Jihomoravský kraj",(IF(AND(I871&gt;=67801,I871&lt;=68501),"Jihomoravský kraj",(IF(AND(I871&gt;=69002,I871&lt;=69801),"Jihomoravský kraj",(IF(AND(I871&gt;=68601,I871&lt;=68801),"Zlínský kraj",(IF(AND(I871&gt;=75501,I871&lt;=76901),"Zlínský kraj",(IF(AND(I871&gt;=70030,I871&lt;=74901),"Moravskoslezský kraj",(IF(AND(I871&gt;=75000,I871&lt;=75368),"Olomoucký kraj",(IF(AND(I871&gt;=77200,I871&lt;=79862),"Olomoucký kraj",(IF(AND(I871&gt;=50011,I871&lt;=50301),"Královéhradecký kraj",(IF(AND(I871&gt;=54301,I871&lt;=54303),"Královéhradecký kraj","0")))))))))))))))))))))))))))))))))))))))))))))))</f>
        <v>Praha</v>
      </c>
      <c r="AD871" t="s">
        <v>998</v>
      </c>
      <c r="AE871" t="s">
        <v>998</v>
      </c>
      <c r="AF871" t="s">
        <v>998</v>
      </c>
      <c r="AG871" s="107">
        <v>0</v>
      </c>
      <c r="AH871" s="107">
        <v>0</v>
      </c>
      <c r="AI871" s="107">
        <v>0</v>
      </c>
      <c r="AJ871" t="s">
        <v>1012</v>
      </c>
    </row>
    <row r="872" spans="1:37" x14ac:dyDescent="0.45">
      <c r="A872" t="s">
        <v>1687</v>
      </c>
      <c r="B872" t="s">
        <v>17031</v>
      </c>
      <c r="C872" t="s">
        <v>1002</v>
      </c>
      <c r="D872" t="s">
        <v>17032</v>
      </c>
      <c r="E872" t="s">
        <v>992</v>
      </c>
      <c r="F872" t="s">
        <v>17033</v>
      </c>
      <c r="G872">
        <v>596</v>
      </c>
      <c r="H872" t="s">
        <v>13026</v>
      </c>
      <c r="I872">
        <v>16900</v>
      </c>
      <c r="K872" t="s">
        <v>17034</v>
      </c>
      <c r="L872" s="106">
        <v>33169</v>
      </c>
      <c r="M872">
        <v>10891487</v>
      </c>
      <c r="N872" t="s">
        <v>996</v>
      </c>
      <c r="O872" t="s">
        <v>12</v>
      </c>
      <c r="P872" t="s">
        <v>997</v>
      </c>
      <c r="R872" s="109" t="str">
        <f>IF(OR(P872="SB",Q872="SB"),"SB",0)</f>
        <v>SB</v>
      </c>
      <c r="T872" s="110">
        <v>51883</v>
      </c>
      <c r="U872" t="s">
        <v>19633</v>
      </c>
      <c r="V872" s="113" t="str">
        <f>IF(AND(I872&gt;=10000,I872&lt;=19900),"Praha",(IF(AND(I872&gt;=25001,I872&lt;=29501),"Středočeský kraj",(IF(AND(I872&gt;=30100,I872&lt;=34972),"Středočeský kraj",(IF(AND(I872&gt;=35002,I872&lt;=36271),"Karlovarský kraj",(IF(AND(I872&gt;=37001,I872&lt;=39201),"Jihočeský kraj",(IF(AND(I872&gt;=39701,I872&lt;=39901),"Jihočeský kraj",(IF(AND(I872&gt;=39301,I872&lt;=39601),"Kraj Vysočina",(IF(AND(I872&gt;=58001,I872&lt;=59501),"Kraj Vysočina",(IF(AND(I872&gt;=67401,I872&lt;=67602),"Kraj Vysočina",(IF(AND(I872&gt;=40001,I872&lt;=44101),"Ústecký kraj",(IF(AND(I872&gt;=46001,I872&lt;=47201),"Liberecký kraj",(IF(AND(I872&gt;=51202,I872&lt;=51401),"Liberecký kraj",(IF(AND(I872&gt;=53002,I872&lt;=53976),"Pardubický kraj",(IF(AND(I872&gt;=56002,I872&lt;=57201),"Pardubický kraj",(IF(AND(I872&gt;=60200,I872&lt;=67201),"Jihomoravský kraj",(IF(AND(I872&gt;=67801,I872&lt;=68501),"Jihomoravský kraj",(IF(AND(I872&gt;=69002,I872&lt;=69801),"Jihomoravský kraj",(IF(AND(I872&gt;=68601,I872&lt;=68801),"Zlínský kraj",(IF(AND(I872&gt;=75501,I872&lt;=76901),"Zlínský kraj",(IF(AND(I872&gt;=70030,I872&lt;=74901),"Moravskoslezský kraj",(IF(AND(I872&gt;=75000,I872&lt;=75368),"Olomoucký kraj",(IF(AND(I872&gt;=77200,I872&lt;=79862),"Olomoucký kraj",(IF(AND(I872&gt;=50011,I872&lt;=50301),"Královéhradecký kraj",(IF(AND(I872&gt;=54301,I872&lt;=54303),"Královéhradecký kraj","0")))))))))))))))))))))))))))))))))))))))))))))))</f>
        <v>Praha</v>
      </c>
      <c r="AD872" t="s">
        <v>998</v>
      </c>
      <c r="AE872" t="s">
        <v>998</v>
      </c>
      <c r="AF872" t="s">
        <v>998</v>
      </c>
      <c r="AG872" s="107">
        <v>0</v>
      </c>
      <c r="AH872" s="107">
        <v>0</v>
      </c>
      <c r="AI872" s="107">
        <v>0</v>
      </c>
      <c r="AJ872" t="s">
        <v>1012</v>
      </c>
    </row>
    <row r="873" spans="1:37" x14ac:dyDescent="0.45">
      <c r="A873" t="s">
        <v>1111</v>
      </c>
      <c r="B873" t="s">
        <v>19338</v>
      </c>
      <c r="C873" t="s">
        <v>1002</v>
      </c>
      <c r="D873" t="s">
        <v>19339</v>
      </c>
      <c r="E873" t="s">
        <v>992</v>
      </c>
      <c r="F873" t="s">
        <v>3059</v>
      </c>
      <c r="G873">
        <v>36</v>
      </c>
      <c r="H873" t="s">
        <v>12</v>
      </c>
      <c r="I873">
        <v>16900</v>
      </c>
      <c r="K873" t="s">
        <v>19340</v>
      </c>
      <c r="L873" s="106">
        <v>31568</v>
      </c>
      <c r="M873">
        <v>10876535</v>
      </c>
      <c r="N873" t="s">
        <v>996</v>
      </c>
      <c r="O873" t="s">
        <v>12</v>
      </c>
      <c r="P873" t="s">
        <v>997</v>
      </c>
      <c r="R873" s="109" t="str">
        <f>IF(OR(P873="SB",Q873="SB"),"SB",0)</f>
        <v>SB</v>
      </c>
      <c r="T873" s="110">
        <v>51968</v>
      </c>
      <c r="U873" t="s">
        <v>19633</v>
      </c>
      <c r="V873" s="113" t="str">
        <f>IF(AND(I873&gt;=10000,I873&lt;=19900),"Praha",(IF(AND(I873&gt;=25001,I873&lt;=29501),"Středočeský kraj",(IF(AND(I873&gt;=30100,I873&lt;=34972),"Středočeský kraj",(IF(AND(I873&gt;=35002,I873&lt;=36271),"Karlovarský kraj",(IF(AND(I873&gt;=37001,I873&lt;=39201),"Jihočeský kraj",(IF(AND(I873&gt;=39701,I873&lt;=39901),"Jihočeský kraj",(IF(AND(I873&gt;=39301,I873&lt;=39601),"Kraj Vysočina",(IF(AND(I873&gt;=58001,I873&lt;=59501),"Kraj Vysočina",(IF(AND(I873&gt;=67401,I873&lt;=67602),"Kraj Vysočina",(IF(AND(I873&gt;=40001,I873&lt;=44101),"Ústecký kraj",(IF(AND(I873&gt;=46001,I873&lt;=47201),"Liberecký kraj",(IF(AND(I873&gt;=51202,I873&lt;=51401),"Liberecký kraj",(IF(AND(I873&gt;=53002,I873&lt;=53976),"Pardubický kraj",(IF(AND(I873&gt;=56002,I873&lt;=57201),"Pardubický kraj",(IF(AND(I873&gt;=60200,I873&lt;=67201),"Jihomoravský kraj",(IF(AND(I873&gt;=67801,I873&lt;=68501),"Jihomoravský kraj",(IF(AND(I873&gt;=69002,I873&lt;=69801),"Jihomoravský kraj",(IF(AND(I873&gt;=68601,I873&lt;=68801),"Zlínský kraj",(IF(AND(I873&gt;=75501,I873&lt;=76901),"Zlínský kraj",(IF(AND(I873&gt;=70030,I873&lt;=74901),"Moravskoslezský kraj",(IF(AND(I873&gt;=75000,I873&lt;=75368),"Olomoucký kraj",(IF(AND(I873&gt;=77200,I873&lt;=79862),"Olomoucký kraj",(IF(AND(I873&gt;=50011,I873&lt;=50301),"Královéhradecký kraj",(IF(AND(I873&gt;=54301,I873&lt;=54303),"Královéhradecký kraj","0")))))))))))))))))))))))))))))))))))))))))))))))</f>
        <v>Praha</v>
      </c>
      <c r="AD873" t="s">
        <v>998</v>
      </c>
      <c r="AE873" t="s">
        <v>998</v>
      </c>
      <c r="AF873" t="s">
        <v>998</v>
      </c>
      <c r="AG873" s="107">
        <v>0</v>
      </c>
      <c r="AH873" s="107">
        <v>0</v>
      </c>
      <c r="AI873" s="107">
        <v>0</v>
      </c>
      <c r="AJ873" t="s">
        <v>1012</v>
      </c>
    </row>
    <row r="874" spans="1:37" x14ac:dyDescent="0.45">
      <c r="A874" t="s">
        <v>3922</v>
      </c>
      <c r="B874" t="s">
        <v>5664</v>
      </c>
      <c r="C874" t="s">
        <v>990</v>
      </c>
      <c r="D874" t="s">
        <v>5669</v>
      </c>
      <c r="E874" t="s">
        <v>992</v>
      </c>
      <c r="F874" t="s">
        <v>1366</v>
      </c>
      <c r="G874">
        <v>5</v>
      </c>
      <c r="H874" t="s">
        <v>12</v>
      </c>
      <c r="I874">
        <v>16900</v>
      </c>
      <c r="K874" t="s">
        <v>5667</v>
      </c>
      <c r="L874" s="106">
        <v>40223</v>
      </c>
      <c r="M874">
        <v>15358238</v>
      </c>
      <c r="N874" t="s">
        <v>2063</v>
      </c>
      <c r="O874" t="s">
        <v>1173</v>
      </c>
      <c r="P874" t="s">
        <v>997</v>
      </c>
      <c r="R874" s="109" t="str">
        <f>IF(OR(P874="SB",Q874="SB"),"SB",0)</f>
        <v>SB</v>
      </c>
      <c r="T874" s="110">
        <v>2020111</v>
      </c>
      <c r="U874" t="s">
        <v>19633</v>
      </c>
      <c r="V874" s="113" t="str">
        <f>IF(AND(I874&gt;=10000,I874&lt;=19900),"Praha",(IF(AND(I874&gt;=25001,I874&lt;=29501),"Středočeský kraj",(IF(AND(I874&gt;=30100,I874&lt;=34972),"Středočeský kraj",(IF(AND(I874&gt;=35002,I874&lt;=36271),"Karlovarský kraj",(IF(AND(I874&gt;=37001,I874&lt;=39201),"Jihočeský kraj",(IF(AND(I874&gt;=39701,I874&lt;=39901),"Jihočeský kraj",(IF(AND(I874&gt;=39301,I874&lt;=39601),"Kraj Vysočina",(IF(AND(I874&gt;=58001,I874&lt;=59501),"Kraj Vysočina",(IF(AND(I874&gt;=67401,I874&lt;=67602),"Kraj Vysočina",(IF(AND(I874&gt;=40001,I874&lt;=44101),"Ústecký kraj",(IF(AND(I874&gt;=46001,I874&lt;=47201),"Liberecký kraj",(IF(AND(I874&gt;=51202,I874&lt;=51401),"Liberecký kraj",(IF(AND(I874&gt;=53002,I874&lt;=53976),"Pardubický kraj",(IF(AND(I874&gt;=56002,I874&lt;=57201),"Pardubický kraj",(IF(AND(I874&gt;=60200,I874&lt;=67201),"Jihomoravský kraj",(IF(AND(I874&gt;=67801,I874&lt;=68501),"Jihomoravský kraj",(IF(AND(I874&gt;=69002,I874&lt;=69801),"Jihomoravský kraj",(IF(AND(I874&gt;=68601,I874&lt;=68801),"Zlínský kraj",(IF(AND(I874&gt;=75501,I874&lt;=76901),"Zlínský kraj",(IF(AND(I874&gt;=70030,I874&lt;=74901),"Moravskoslezský kraj",(IF(AND(I874&gt;=75000,I874&lt;=75368),"Olomoucký kraj",(IF(AND(I874&gt;=77200,I874&lt;=79862),"Olomoucký kraj",(IF(AND(I874&gt;=50011,I874&lt;=50301),"Královéhradecký kraj",(IF(AND(I874&gt;=54301,I874&lt;=54303),"Královéhradecký kraj","0")))))))))))))))))))))))))))))))))))))))))))))))</f>
        <v>Praha</v>
      </c>
      <c r="AD874" t="s">
        <v>998</v>
      </c>
      <c r="AE874" t="s">
        <v>998</v>
      </c>
      <c r="AF874" t="s">
        <v>998</v>
      </c>
      <c r="AG874" s="107">
        <v>0</v>
      </c>
      <c r="AH874" s="107">
        <v>0</v>
      </c>
      <c r="AI874" s="107">
        <v>0</v>
      </c>
      <c r="AJ874" t="s">
        <v>1012</v>
      </c>
    </row>
    <row r="875" spans="1:37" x14ac:dyDescent="0.45">
      <c r="A875" t="s">
        <v>1842</v>
      </c>
      <c r="B875" t="s">
        <v>10514</v>
      </c>
      <c r="C875" t="s">
        <v>990</v>
      </c>
      <c r="D875" t="s">
        <v>10518</v>
      </c>
      <c r="E875" t="s">
        <v>992</v>
      </c>
      <c r="F875" t="s">
        <v>5591</v>
      </c>
      <c r="G875" t="s">
        <v>10516</v>
      </c>
      <c r="H875" t="s">
        <v>12</v>
      </c>
      <c r="I875">
        <v>16900</v>
      </c>
      <c r="K875" t="s">
        <v>10519</v>
      </c>
      <c r="L875" s="106">
        <v>40102</v>
      </c>
      <c r="M875">
        <v>15745632</v>
      </c>
      <c r="N875" t="s">
        <v>2063</v>
      </c>
      <c r="O875" t="s">
        <v>1173</v>
      </c>
      <c r="P875" t="s">
        <v>997</v>
      </c>
      <c r="R875" s="109" t="str">
        <f>IF(OR(P875="SB",Q875="SB"),"SB",0)</f>
        <v>SB</v>
      </c>
      <c r="T875" s="110">
        <v>2021111</v>
      </c>
      <c r="U875" t="s">
        <v>19633</v>
      </c>
      <c r="V875" s="113" t="str">
        <f>IF(AND(I875&gt;=10000,I875&lt;=19900),"Praha",(IF(AND(I875&gt;=25001,I875&lt;=29501),"Středočeský kraj",(IF(AND(I875&gt;=30100,I875&lt;=34972),"Středočeský kraj",(IF(AND(I875&gt;=35002,I875&lt;=36271),"Karlovarský kraj",(IF(AND(I875&gt;=37001,I875&lt;=39201),"Jihočeský kraj",(IF(AND(I875&gt;=39701,I875&lt;=39901),"Jihočeský kraj",(IF(AND(I875&gt;=39301,I875&lt;=39601),"Kraj Vysočina",(IF(AND(I875&gt;=58001,I875&lt;=59501),"Kraj Vysočina",(IF(AND(I875&gt;=67401,I875&lt;=67602),"Kraj Vysočina",(IF(AND(I875&gt;=40001,I875&lt;=44101),"Ústecký kraj",(IF(AND(I875&gt;=46001,I875&lt;=47201),"Liberecký kraj",(IF(AND(I875&gt;=51202,I875&lt;=51401),"Liberecký kraj",(IF(AND(I875&gt;=53002,I875&lt;=53976),"Pardubický kraj",(IF(AND(I875&gt;=56002,I875&lt;=57201),"Pardubický kraj",(IF(AND(I875&gt;=60200,I875&lt;=67201),"Jihomoravský kraj",(IF(AND(I875&gt;=67801,I875&lt;=68501),"Jihomoravský kraj",(IF(AND(I875&gt;=69002,I875&lt;=69801),"Jihomoravský kraj",(IF(AND(I875&gt;=68601,I875&lt;=68801),"Zlínský kraj",(IF(AND(I875&gt;=75501,I875&lt;=76901),"Zlínský kraj",(IF(AND(I875&gt;=70030,I875&lt;=74901),"Moravskoslezský kraj",(IF(AND(I875&gt;=75000,I875&lt;=75368),"Olomoucký kraj",(IF(AND(I875&gt;=77200,I875&lt;=79862),"Olomoucký kraj",(IF(AND(I875&gt;=50011,I875&lt;=50301),"Královéhradecký kraj",(IF(AND(I875&gt;=54301,I875&lt;=54303),"Královéhradecký kraj","0")))))))))))))))))))))))))))))))))))))))))))))))</f>
        <v>Praha</v>
      </c>
      <c r="AD875" t="s">
        <v>998</v>
      </c>
      <c r="AE875" t="s">
        <v>998</v>
      </c>
      <c r="AF875" t="s">
        <v>998</v>
      </c>
      <c r="AG875" s="107">
        <v>300</v>
      </c>
      <c r="AH875" s="107">
        <v>0</v>
      </c>
      <c r="AI875" s="107">
        <v>0</v>
      </c>
      <c r="AJ875" t="s">
        <v>999</v>
      </c>
      <c r="AK875" s="106">
        <v>44910</v>
      </c>
    </row>
    <row r="876" spans="1:37" x14ac:dyDescent="0.45">
      <c r="A876" t="s">
        <v>2444</v>
      </c>
      <c r="B876" t="s">
        <v>10514</v>
      </c>
      <c r="C876" t="s">
        <v>990</v>
      </c>
      <c r="D876" t="s">
        <v>10515</v>
      </c>
      <c r="E876" t="s">
        <v>992</v>
      </c>
      <c r="F876" t="s">
        <v>5591</v>
      </c>
      <c r="G876" t="s">
        <v>10516</v>
      </c>
      <c r="H876" t="s">
        <v>12</v>
      </c>
      <c r="I876">
        <v>16900</v>
      </c>
      <c r="K876" t="s">
        <v>10517</v>
      </c>
      <c r="L876" s="106">
        <v>41573</v>
      </c>
      <c r="M876">
        <v>15776348</v>
      </c>
      <c r="N876" t="s">
        <v>2063</v>
      </c>
      <c r="O876" t="s">
        <v>1173</v>
      </c>
      <c r="P876" t="s">
        <v>997</v>
      </c>
      <c r="R876" s="109" t="str">
        <f>IF(OR(P876="SB",Q876="SB"),"SB",0)</f>
        <v>SB</v>
      </c>
      <c r="T876" s="110">
        <v>2022074</v>
      </c>
      <c r="U876" t="s">
        <v>19633</v>
      </c>
      <c r="V876" s="113" t="str">
        <f>IF(AND(I876&gt;=10000,I876&lt;=19900),"Praha",(IF(AND(I876&gt;=25001,I876&lt;=29501),"Středočeský kraj",(IF(AND(I876&gt;=30100,I876&lt;=34972),"Středočeský kraj",(IF(AND(I876&gt;=35002,I876&lt;=36271),"Karlovarský kraj",(IF(AND(I876&gt;=37001,I876&lt;=39201),"Jihočeský kraj",(IF(AND(I876&gt;=39701,I876&lt;=39901),"Jihočeský kraj",(IF(AND(I876&gt;=39301,I876&lt;=39601),"Kraj Vysočina",(IF(AND(I876&gt;=58001,I876&lt;=59501),"Kraj Vysočina",(IF(AND(I876&gt;=67401,I876&lt;=67602),"Kraj Vysočina",(IF(AND(I876&gt;=40001,I876&lt;=44101),"Ústecký kraj",(IF(AND(I876&gt;=46001,I876&lt;=47201),"Liberecký kraj",(IF(AND(I876&gt;=51202,I876&lt;=51401),"Liberecký kraj",(IF(AND(I876&gt;=53002,I876&lt;=53976),"Pardubický kraj",(IF(AND(I876&gt;=56002,I876&lt;=57201),"Pardubický kraj",(IF(AND(I876&gt;=60200,I876&lt;=67201),"Jihomoravský kraj",(IF(AND(I876&gt;=67801,I876&lt;=68501),"Jihomoravský kraj",(IF(AND(I876&gt;=69002,I876&lt;=69801),"Jihomoravský kraj",(IF(AND(I876&gt;=68601,I876&lt;=68801),"Zlínský kraj",(IF(AND(I876&gt;=75501,I876&lt;=76901),"Zlínský kraj",(IF(AND(I876&gt;=70030,I876&lt;=74901),"Moravskoslezský kraj",(IF(AND(I876&gt;=75000,I876&lt;=75368),"Olomoucký kraj",(IF(AND(I876&gt;=77200,I876&lt;=79862),"Olomoucký kraj",(IF(AND(I876&gt;=50011,I876&lt;=50301),"Královéhradecký kraj",(IF(AND(I876&gt;=54301,I876&lt;=54303),"Královéhradecký kraj","0")))))))))))))))))))))))))))))))))))))))))))))))</f>
        <v>Praha</v>
      </c>
      <c r="AD876" t="s">
        <v>998</v>
      </c>
      <c r="AE876" t="s">
        <v>998</v>
      </c>
      <c r="AF876" t="s">
        <v>998</v>
      </c>
      <c r="AG876" s="107">
        <v>300</v>
      </c>
      <c r="AH876" s="107">
        <v>0</v>
      </c>
      <c r="AI876" s="107">
        <v>0</v>
      </c>
      <c r="AJ876" t="s">
        <v>999</v>
      </c>
      <c r="AK876" s="106">
        <v>44910</v>
      </c>
    </row>
    <row r="877" spans="1:37" x14ac:dyDescent="0.45">
      <c r="A877" t="s">
        <v>5215</v>
      </c>
      <c r="B877" t="s">
        <v>11371</v>
      </c>
      <c r="C877" t="s">
        <v>990</v>
      </c>
      <c r="D877" t="s">
        <v>11375</v>
      </c>
      <c r="E877" t="s">
        <v>992</v>
      </c>
      <c r="F877" t="s">
        <v>11376</v>
      </c>
      <c r="G877">
        <v>683</v>
      </c>
      <c r="H877" t="s">
        <v>11377</v>
      </c>
      <c r="I877">
        <v>16900</v>
      </c>
      <c r="J877">
        <v>603365426</v>
      </c>
      <c r="K877" t="s">
        <v>11374</v>
      </c>
      <c r="L877" s="106">
        <v>26294</v>
      </c>
      <c r="M877">
        <v>10599174</v>
      </c>
      <c r="N877" t="s">
        <v>996</v>
      </c>
      <c r="O877" t="s">
        <v>12</v>
      </c>
      <c r="P877" t="s">
        <v>997</v>
      </c>
      <c r="R877" s="109" t="str">
        <f>IF(OR(P877="SB",Q877="SB"),"SB",0)</f>
        <v>SB</v>
      </c>
      <c r="T877" s="110" t="s">
        <v>998</v>
      </c>
      <c r="V877" s="113" t="str">
        <f>IF(AND(I877&gt;=10000,I877&lt;=19900),"Praha",(IF(AND(I877&gt;=25001,I877&lt;=29501),"Středočeský kraj",(IF(AND(I877&gt;=30100,I877&lt;=34972),"Středočeský kraj",(IF(AND(I877&gt;=35002,I877&lt;=36271),"Karlovarský kraj",(IF(AND(I877&gt;=37001,I877&lt;=39201),"Jihočeský kraj",(IF(AND(I877&gt;=39701,I877&lt;=39901),"Jihočeský kraj",(IF(AND(I877&gt;=39301,I877&lt;=39601),"Kraj Vysočina",(IF(AND(I877&gt;=58001,I877&lt;=59501),"Kraj Vysočina",(IF(AND(I877&gt;=67401,I877&lt;=67602),"Kraj Vysočina",(IF(AND(I877&gt;=40001,I877&lt;=44101),"Ústecký kraj",(IF(AND(I877&gt;=46001,I877&lt;=47201),"Liberecký kraj",(IF(AND(I877&gt;=51202,I877&lt;=51401),"Liberecký kraj",(IF(AND(I877&gt;=53002,I877&lt;=53976),"Pardubický kraj",(IF(AND(I877&gt;=56002,I877&lt;=57201),"Pardubický kraj",(IF(AND(I877&gt;=60200,I877&lt;=67201),"Jihomoravský kraj",(IF(AND(I877&gt;=67801,I877&lt;=68501),"Jihomoravský kraj",(IF(AND(I877&gt;=69002,I877&lt;=69801),"Jihomoravský kraj",(IF(AND(I877&gt;=68601,I877&lt;=68801),"Zlínský kraj",(IF(AND(I877&gt;=75501,I877&lt;=76901),"Zlínský kraj",(IF(AND(I877&gt;=70030,I877&lt;=74901),"Moravskoslezský kraj",(IF(AND(I877&gt;=75000,I877&lt;=75368),"Olomoucký kraj",(IF(AND(I877&gt;=77200,I877&lt;=79862),"Olomoucký kraj",(IF(AND(I877&gt;=50011,I877&lt;=50301),"Královéhradecký kraj",(IF(AND(I877&gt;=54301,I877&lt;=54303),"Královéhradecký kraj","0")))))))))))))))))))))))))))))))))))))))))))))))</f>
        <v>Praha</v>
      </c>
      <c r="AB877" t="s">
        <v>998</v>
      </c>
      <c r="AD877" t="s">
        <v>1024</v>
      </c>
      <c r="AE877" t="s">
        <v>1515</v>
      </c>
      <c r="AF877" t="s">
        <v>998</v>
      </c>
      <c r="AG877" s="107">
        <v>0</v>
      </c>
      <c r="AH877" s="107">
        <v>0</v>
      </c>
      <c r="AI877" s="107">
        <v>0</v>
      </c>
      <c r="AJ877" t="s">
        <v>1012</v>
      </c>
    </row>
    <row r="878" spans="1:37" x14ac:dyDescent="0.45">
      <c r="A878" t="s">
        <v>1687</v>
      </c>
      <c r="B878" t="s">
        <v>14724</v>
      </c>
      <c r="C878" t="s">
        <v>1002</v>
      </c>
      <c r="D878" t="s">
        <v>14725</v>
      </c>
      <c r="E878" t="s">
        <v>992</v>
      </c>
      <c r="F878" t="s">
        <v>2781</v>
      </c>
      <c r="G878">
        <v>188</v>
      </c>
      <c r="H878" t="s">
        <v>1017</v>
      </c>
      <c r="I878">
        <v>16900</v>
      </c>
      <c r="J878">
        <v>731650866</v>
      </c>
      <c r="K878" t="s">
        <v>14726</v>
      </c>
      <c r="L878" s="106">
        <v>34599</v>
      </c>
      <c r="M878">
        <v>13326995</v>
      </c>
      <c r="N878" t="s">
        <v>4708</v>
      </c>
      <c r="O878" t="s">
        <v>12</v>
      </c>
      <c r="P878" t="s">
        <v>997</v>
      </c>
      <c r="R878" s="109" t="str">
        <f>IF(OR(P878="SB",Q878="SB"),"SB",0)</f>
        <v>SB</v>
      </c>
      <c r="T878" s="110" t="s">
        <v>998</v>
      </c>
      <c r="V878" s="113" t="str">
        <f>IF(AND(I878&gt;=10000,I878&lt;=19900),"Praha",(IF(AND(I878&gt;=25001,I878&lt;=29501),"Středočeský kraj",(IF(AND(I878&gt;=30100,I878&lt;=34972),"Středočeský kraj",(IF(AND(I878&gt;=35002,I878&lt;=36271),"Karlovarský kraj",(IF(AND(I878&gt;=37001,I878&lt;=39201),"Jihočeský kraj",(IF(AND(I878&gt;=39701,I878&lt;=39901),"Jihočeský kraj",(IF(AND(I878&gt;=39301,I878&lt;=39601),"Kraj Vysočina",(IF(AND(I878&gt;=58001,I878&lt;=59501),"Kraj Vysočina",(IF(AND(I878&gt;=67401,I878&lt;=67602),"Kraj Vysočina",(IF(AND(I878&gt;=40001,I878&lt;=44101),"Ústecký kraj",(IF(AND(I878&gt;=46001,I878&lt;=47201),"Liberecký kraj",(IF(AND(I878&gt;=51202,I878&lt;=51401),"Liberecký kraj",(IF(AND(I878&gt;=53002,I878&lt;=53976),"Pardubický kraj",(IF(AND(I878&gt;=56002,I878&lt;=57201),"Pardubický kraj",(IF(AND(I878&gt;=60200,I878&lt;=67201),"Jihomoravský kraj",(IF(AND(I878&gt;=67801,I878&lt;=68501),"Jihomoravský kraj",(IF(AND(I878&gt;=69002,I878&lt;=69801),"Jihomoravský kraj",(IF(AND(I878&gt;=68601,I878&lt;=68801),"Zlínský kraj",(IF(AND(I878&gt;=75501,I878&lt;=76901),"Zlínský kraj",(IF(AND(I878&gt;=70030,I878&lt;=74901),"Moravskoslezský kraj",(IF(AND(I878&gt;=75000,I878&lt;=75368),"Olomoucký kraj",(IF(AND(I878&gt;=77200,I878&lt;=79862),"Olomoucký kraj",(IF(AND(I878&gt;=50011,I878&lt;=50301),"Královéhradecký kraj",(IF(AND(I878&gt;=54301,I878&lt;=54303),"Královéhradecký kraj","0")))))))))))))))))))))))))))))))))))))))))))))))</f>
        <v>Praha</v>
      </c>
      <c r="AB878" t="s">
        <v>998</v>
      </c>
      <c r="AD878" t="s">
        <v>998</v>
      </c>
      <c r="AE878" t="s">
        <v>998</v>
      </c>
      <c r="AF878" t="s">
        <v>998</v>
      </c>
      <c r="AG878" s="107">
        <v>300</v>
      </c>
      <c r="AH878" s="107">
        <v>0</v>
      </c>
      <c r="AI878" s="107">
        <v>0</v>
      </c>
      <c r="AJ878" t="s">
        <v>999</v>
      </c>
      <c r="AK878" s="106">
        <v>44863</v>
      </c>
    </row>
    <row r="879" spans="1:37" x14ac:dyDescent="0.45">
      <c r="A879" t="s">
        <v>1130</v>
      </c>
      <c r="B879" t="s">
        <v>15668</v>
      </c>
      <c r="C879" t="s">
        <v>990</v>
      </c>
      <c r="D879" t="s">
        <v>15674</v>
      </c>
      <c r="E879" t="s">
        <v>992</v>
      </c>
      <c r="F879" t="s">
        <v>15675</v>
      </c>
      <c r="G879">
        <v>51</v>
      </c>
      <c r="H879" t="s">
        <v>14590</v>
      </c>
      <c r="I879">
        <v>16900</v>
      </c>
      <c r="J879" s="108">
        <v>777284275</v>
      </c>
      <c r="K879" t="s">
        <v>15676</v>
      </c>
      <c r="L879" s="106">
        <v>27893</v>
      </c>
      <c r="M879">
        <v>10858852</v>
      </c>
      <c r="N879" t="s">
        <v>4084</v>
      </c>
      <c r="O879" t="s">
        <v>12</v>
      </c>
      <c r="P879" t="s">
        <v>997</v>
      </c>
      <c r="R879" s="109" t="str">
        <f>IF(OR(P879="SB",Q879="SB"),"SB",0)</f>
        <v>SB</v>
      </c>
      <c r="T879" s="110" t="s">
        <v>998</v>
      </c>
      <c r="V879" s="113" t="str">
        <f>IF(AND(I879&gt;=10000,I879&lt;=19900),"Praha",(IF(AND(I879&gt;=25001,I879&lt;=29501),"Středočeský kraj",(IF(AND(I879&gt;=30100,I879&lt;=34972),"Středočeský kraj",(IF(AND(I879&gt;=35002,I879&lt;=36271),"Karlovarský kraj",(IF(AND(I879&gt;=37001,I879&lt;=39201),"Jihočeský kraj",(IF(AND(I879&gt;=39701,I879&lt;=39901),"Jihočeský kraj",(IF(AND(I879&gt;=39301,I879&lt;=39601),"Kraj Vysočina",(IF(AND(I879&gt;=58001,I879&lt;=59501),"Kraj Vysočina",(IF(AND(I879&gt;=67401,I879&lt;=67602),"Kraj Vysočina",(IF(AND(I879&gt;=40001,I879&lt;=44101),"Ústecký kraj",(IF(AND(I879&gt;=46001,I879&lt;=47201),"Liberecký kraj",(IF(AND(I879&gt;=51202,I879&lt;=51401),"Liberecký kraj",(IF(AND(I879&gt;=53002,I879&lt;=53976),"Pardubický kraj",(IF(AND(I879&gt;=56002,I879&lt;=57201),"Pardubický kraj",(IF(AND(I879&gt;=60200,I879&lt;=67201),"Jihomoravský kraj",(IF(AND(I879&gt;=67801,I879&lt;=68501),"Jihomoravský kraj",(IF(AND(I879&gt;=69002,I879&lt;=69801),"Jihomoravský kraj",(IF(AND(I879&gt;=68601,I879&lt;=68801),"Zlínský kraj",(IF(AND(I879&gt;=75501,I879&lt;=76901),"Zlínský kraj",(IF(AND(I879&gt;=70030,I879&lt;=74901),"Moravskoslezský kraj",(IF(AND(I879&gt;=75000,I879&lt;=75368),"Olomoucký kraj",(IF(AND(I879&gt;=77200,I879&lt;=79862),"Olomoucký kraj",(IF(AND(I879&gt;=50011,I879&lt;=50301),"Královéhradecký kraj",(IF(AND(I879&gt;=54301,I879&lt;=54303),"Královéhradecký kraj","0")))))))))))))))))))))))))))))))))))))))))))))))</f>
        <v>Praha</v>
      </c>
      <c r="AB879" t="s">
        <v>998</v>
      </c>
      <c r="AD879" t="s">
        <v>1024</v>
      </c>
      <c r="AE879" t="s">
        <v>998</v>
      </c>
      <c r="AF879" t="s">
        <v>998</v>
      </c>
      <c r="AG879" s="107">
        <v>300</v>
      </c>
      <c r="AH879" s="107">
        <v>0</v>
      </c>
      <c r="AI879" s="107">
        <v>0</v>
      </c>
      <c r="AJ879" t="s">
        <v>999</v>
      </c>
      <c r="AK879" s="106">
        <v>44918</v>
      </c>
    </row>
    <row r="880" spans="1:37" x14ac:dyDescent="0.45">
      <c r="A880" t="s">
        <v>1169</v>
      </c>
      <c r="B880" t="s">
        <v>3055</v>
      </c>
      <c r="C880" t="s">
        <v>990</v>
      </c>
      <c r="D880" t="s">
        <v>3058</v>
      </c>
      <c r="E880" t="s">
        <v>992</v>
      </c>
      <c r="F880" t="s">
        <v>3059</v>
      </c>
      <c r="G880">
        <v>30</v>
      </c>
      <c r="H880" t="s">
        <v>1017</v>
      </c>
      <c r="I880">
        <v>16901</v>
      </c>
      <c r="J880">
        <v>721901022</v>
      </c>
      <c r="K880" t="s">
        <v>3060</v>
      </c>
      <c r="L880" s="106">
        <v>30761</v>
      </c>
      <c r="M880">
        <v>10605440</v>
      </c>
      <c r="N880" t="s">
        <v>996</v>
      </c>
      <c r="O880" t="s">
        <v>12</v>
      </c>
      <c r="P880" t="s">
        <v>997</v>
      </c>
      <c r="R880" s="109" t="str">
        <f>IF(OR(P880="SB",Q880="SB"),"SB",0)</f>
        <v>SB</v>
      </c>
      <c r="T880" s="110">
        <v>10722</v>
      </c>
      <c r="U880" t="s">
        <v>19633</v>
      </c>
      <c r="V880" s="113" t="str">
        <f>IF(AND(I880&gt;=10000,I880&lt;=19900),"Praha",(IF(AND(I880&gt;=25001,I880&lt;=29501),"Středočeský kraj",(IF(AND(I880&gt;=30100,I880&lt;=34972),"Středočeský kraj",(IF(AND(I880&gt;=35002,I880&lt;=36271),"Karlovarský kraj",(IF(AND(I880&gt;=37001,I880&lt;=39201),"Jihočeský kraj",(IF(AND(I880&gt;=39701,I880&lt;=39901),"Jihočeský kraj",(IF(AND(I880&gt;=39301,I880&lt;=39601),"Kraj Vysočina",(IF(AND(I880&gt;=58001,I880&lt;=59501),"Kraj Vysočina",(IF(AND(I880&gt;=67401,I880&lt;=67602),"Kraj Vysočina",(IF(AND(I880&gt;=40001,I880&lt;=44101),"Ústecký kraj",(IF(AND(I880&gt;=46001,I880&lt;=47201),"Liberecký kraj",(IF(AND(I880&gt;=51202,I880&lt;=51401),"Liberecký kraj",(IF(AND(I880&gt;=53002,I880&lt;=53976),"Pardubický kraj",(IF(AND(I880&gt;=56002,I880&lt;=57201),"Pardubický kraj",(IF(AND(I880&gt;=60200,I880&lt;=67201),"Jihomoravský kraj",(IF(AND(I880&gt;=67801,I880&lt;=68501),"Jihomoravský kraj",(IF(AND(I880&gt;=69002,I880&lt;=69801),"Jihomoravský kraj",(IF(AND(I880&gt;=68601,I880&lt;=68801),"Zlínský kraj",(IF(AND(I880&gt;=75501,I880&lt;=76901),"Zlínský kraj",(IF(AND(I880&gt;=70030,I880&lt;=74901),"Moravskoslezský kraj",(IF(AND(I880&gt;=75000,I880&lt;=75368),"Olomoucký kraj",(IF(AND(I880&gt;=77200,I880&lt;=79862),"Olomoucký kraj",(IF(AND(I880&gt;=50011,I880&lt;=50301),"Královéhradecký kraj",(IF(AND(I880&gt;=54301,I880&lt;=54303),"Královéhradecký kraj","0")))))))))))))))))))))))))))))))))))))))))))))))</f>
        <v>Praha</v>
      </c>
      <c r="AD880" t="s">
        <v>998</v>
      </c>
      <c r="AE880" t="s">
        <v>998</v>
      </c>
      <c r="AF880" t="s">
        <v>998</v>
      </c>
      <c r="AG880" s="107">
        <v>0</v>
      </c>
      <c r="AH880" s="107">
        <v>0</v>
      </c>
      <c r="AI880" s="107">
        <v>0</v>
      </c>
      <c r="AJ880" t="s">
        <v>1012</v>
      </c>
    </row>
    <row r="881" spans="1:37" x14ac:dyDescent="0.45">
      <c r="A881" t="s">
        <v>1124</v>
      </c>
      <c r="B881" t="s">
        <v>14386</v>
      </c>
      <c r="C881" t="s">
        <v>990</v>
      </c>
      <c r="D881" t="s">
        <v>14389</v>
      </c>
      <c r="E881" t="s">
        <v>992</v>
      </c>
      <c r="F881" t="s">
        <v>14390</v>
      </c>
      <c r="G881">
        <v>627</v>
      </c>
      <c r="H881" t="s">
        <v>1017</v>
      </c>
      <c r="I881">
        <v>16901</v>
      </c>
      <c r="J881">
        <v>420604615456</v>
      </c>
      <c r="K881" t="s">
        <v>14391</v>
      </c>
      <c r="L881" s="106">
        <v>30010</v>
      </c>
      <c r="M881">
        <v>10610793</v>
      </c>
      <c r="N881" t="s">
        <v>996</v>
      </c>
      <c r="O881" t="s">
        <v>12</v>
      </c>
      <c r="P881" t="s">
        <v>997</v>
      </c>
      <c r="R881" s="109" t="str">
        <f>IF(OR(P881="SB",Q881="SB"),"SB",0)</f>
        <v>SB</v>
      </c>
      <c r="T881" s="110">
        <v>10767</v>
      </c>
      <c r="U881" t="s">
        <v>19633</v>
      </c>
      <c r="V881" s="113" t="str">
        <f>IF(AND(I881&gt;=10000,I881&lt;=19900),"Praha",(IF(AND(I881&gt;=25001,I881&lt;=29501),"Středočeský kraj",(IF(AND(I881&gt;=30100,I881&lt;=34972),"Středočeský kraj",(IF(AND(I881&gt;=35002,I881&lt;=36271),"Karlovarský kraj",(IF(AND(I881&gt;=37001,I881&lt;=39201),"Jihočeský kraj",(IF(AND(I881&gt;=39701,I881&lt;=39901),"Jihočeský kraj",(IF(AND(I881&gt;=39301,I881&lt;=39601),"Kraj Vysočina",(IF(AND(I881&gt;=58001,I881&lt;=59501),"Kraj Vysočina",(IF(AND(I881&gt;=67401,I881&lt;=67602),"Kraj Vysočina",(IF(AND(I881&gt;=40001,I881&lt;=44101),"Ústecký kraj",(IF(AND(I881&gt;=46001,I881&lt;=47201),"Liberecký kraj",(IF(AND(I881&gt;=51202,I881&lt;=51401),"Liberecký kraj",(IF(AND(I881&gt;=53002,I881&lt;=53976),"Pardubický kraj",(IF(AND(I881&gt;=56002,I881&lt;=57201),"Pardubický kraj",(IF(AND(I881&gt;=60200,I881&lt;=67201),"Jihomoravský kraj",(IF(AND(I881&gt;=67801,I881&lt;=68501),"Jihomoravský kraj",(IF(AND(I881&gt;=69002,I881&lt;=69801),"Jihomoravský kraj",(IF(AND(I881&gt;=68601,I881&lt;=68801),"Zlínský kraj",(IF(AND(I881&gt;=75501,I881&lt;=76901),"Zlínský kraj",(IF(AND(I881&gt;=70030,I881&lt;=74901),"Moravskoslezský kraj",(IF(AND(I881&gt;=75000,I881&lt;=75368),"Olomoucký kraj",(IF(AND(I881&gt;=77200,I881&lt;=79862),"Olomoucký kraj",(IF(AND(I881&gt;=50011,I881&lt;=50301),"Královéhradecký kraj",(IF(AND(I881&gt;=54301,I881&lt;=54303),"Královéhradecký kraj","0")))))))))))))))))))))))))))))))))))))))))))))))</f>
        <v>Praha</v>
      </c>
      <c r="AD881" t="s">
        <v>998</v>
      </c>
      <c r="AE881" t="s">
        <v>998</v>
      </c>
      <c r="AF881" t="s">
        <v>998</v>
      </c>
      <c r="AG881" s="107">
        <v>0</v>
      </c>
      <c r="AH881" s="107">
        <v>0</v>
      </c>
      <c r="AI881" s="107">
        <v>0</v>
      </c>
      <c r="AJ881" t="s">
        <v>1012</v>
      </c>
    </row>
    <row r="882" spans="1:37" x14ac:dyDescent="0.45">
      <c r="A882" t="s">
        <v>1407</v>
      </c>
      <c r="B882" t="s">
        <v>6117</v>
      </c>
      <c r="C882" t="s">
        <v>1002</v>
      </c>
      <c r="D882" t="s">
        <v>6118</v>
      </c>
      <c r="E882" t="s">
        <v>992</v>
      </c>
      <c r="F882" t="s">
        <v>6119</v>
      </c>
      <c r="G882">
        <v>51</v>
      </c>
      <c r="H882" t="s">
        <v>1017</v>
      </c>
      <c r="I882">
        <v>16901</v>
      </c>
      <c r="J882">
        <v>420777085714</v>
      </c>
      <c r="K882" t="s">
        <v>6120</v>
      </c>
      <c r="L882" s="106">
        <v>32338</v>
      </c>
      <c r="M882">
        <v>10608773</v>
      </c>
      <c r="N882" t="s">
        <v>996</v>
      </c>
      <c r="O882" t="s">
        <v>12</v>
      </c>
      <c r="P882" t="s">
        <v>997</v>
      </c>
      <c r="R882" s="109" t="str">
        <f>IF(OR(P882="SB",Q882="SB"),"SB",0)</f>
        <v>SB</v>
      </c>
      <c r="T882" s="110">
        <v>50750</v>
      </c>
      <c r="U882" t="s">
        <v>19633</v>
      </c>
      <c r="V882" s="113" t="str">
        <f>IF(AND(I882&gt;=10000,I882&lt;=19900),"Praha",(IF(AND(I882&gt;=25001,I882&lt;=29501),"Středočeský kraj",(IF(AND(I882&gt;=30100,I882&lt;=34972),"Středočeský kraj",(IF(AND(I882&gt;=35002,I882&lt;=36271),"Karlovarský kraj",(IF(AND(I882&gt;=37001,I882&lt;=39201),"Jihočeský kraj",(IF(AND(I882&gt;=39701,I882&lt;=39901),"Jihočeský kraj",(IF(AND(I882&gt;=39301,I882&lt;=39601),"Kraj Vysočina",(IF(AND(I882&gt;=58001,I882&lt;=59501),"Kraj Vysočina",(IF(AND(I882&gt;=67401,I882&lt;=67602),"Kraj Vysočina",(IF(AND(I882&gt;=40001,I882&lt;=44101),"Ústecký kraj",(IF(AND(I882&gt;=46001,I882&lt;=47201),"Liberecký kraj",(IF(AND(I882&gt;=51202,I882&lt;=51401),"Liberecký kraj",(IF(AND(I882&gt;=53002,I882&lt;=53976),"Pardubický kraj",(IF(AND(I882&gt;=56002,I882&lt;=57201),"Pardubický kraj",(IF(AND(I882&gt;=60200,I882&lt;=67201),"Jihomoravský kraj",(IF(AND(I882&gt;=67801,I882&lt;=68501),"Jihomoravský kraj",(IF(AND(I882&gt;=69002,I882&lt;=69801),"Jihomoravský kraj",(IF(AND(I882&gt;=68601,I882&lt;=68801),"Zlínský kraj",(IF(AND(I882&gt;=75501,I882&lt;=76901),"Zlínský kraj",(IF(AND(I882&gt;=70030,I882&lt;=74901),"Moravskoslezský kraj",(IF(AND(I882&gt;=75000,I882&lt;=75368),"Olomoucký kraj",(IF(AND(I882&gt;=77200,I882&lt;=79862),"Olomoucký kraj",(IF(AND(I882&gt;=50011,I882&lt;=50301),"Královéhradecký kraj",(IF(AND(I882&gt;=54301,I882&lt;=54303),"Královéhradecký kraj","0")))))))))))))))))))))))))))))))))))))))))))))))</f>
        <v>Praha</v>
      </c>
      <c r="AD882" t="s">
        <v>998</v>
      </c>
      <c r="AE882" t="s">
        <v>998</v>
      </c>
      <c r="AF882" t="s">
        <v>998</v>
      </c>
      <c r="AG882" s="107">
        <v>0</v>
      </c>
      <c r="AH882" s="107">
        <v>0</v>
      </c>
      <c r="AI882" s="107">
        <v>0</v>
      </c>
      <c r="AJ882" t="s">
        <v>1012</v>
      </c>
    </row>
    <row r="883" spans="1:37" x14ac:dyDescent="0.45">
      <c r="A883" t="s">
        <v>1149</v>
      </c>
      <c r="B883" t="s">
        <v>9584</v>
      </c>
      <c r="C883" t="s">
        <v>990</v>
      </c>
      <c r="D883" t="s">
        <v>9585</v>
      </c>
      <c r="E883" t="s">
        <v>992</v>
      </c>
      <c r="F883" t="s">
        <v>7592</v>
      </c>
      <c r="G883">
        <v>69</v>
      </c>
      <c r="H883" t="s">
        <v>1223</v>
      </c>
      <c r="I883">
        <v>17000</v>
      </c>
      <c r="K883" t="s">
        <v>9586</v>
      </c>
      <c r="L883" s="106">
        <v>28372</v>
      </c>
      <c r="M883">
        <v>10471559</v>
      </c>
      <c r="N883" t="s">
        <v>996</v>
      </c>
      <c r="O883" t="s">
        <v>12</v>
      </c>
      <c r="P883" t="s">
        <v>997</v>
      </c>
      <c r="R883" s="109" t="str">
        <f>IF(OR(P883="SB",Q883="SB"),"SB",0)</f>
        <v>SB</v>
      </c>
      <c r="T883" s="110">
        <v>10424</v>
      </c>
      <c r="U883" t="s">
        <v>19633</v>
      </c>
      <c r="V883" s="113" t="str">
        <f>IF(AND(I883&gt;=10000,I883&lt;=19900),"Praha",(IF(AND(I883&gt;=25001,I883&lt;=29501),"Středočeský kraj",(IF(AND(I883&gt;=30100,I883&lt;=34972),"Středočeský kraj",(IF(AND(I883&gt;=35002,I883&lt;=36271),"Karlovarský kraj",(IF(AND(I883&gt;=37001,I883&lt;=39201),"Jihočeský kraj",(IF(AND(I883&gt;=39701,I883&lt;=39901),"Jihočeský kraj",(IF(AND(I883&gt;=39301,I883&lt;=39601),"Kraj Vysočina",(IF(AND(I883&gt;=58001,I883&lt;=59501),"Kraj Vysočina",(IF(AND(I883&gt;=67401,I883&lt;=67602),"Kraj Vysočina",(IF(AND(I883&gt;=40001,I883&lt;=44101),"Ústecký kraj",(IF(AND(I883&gt;=46001,I883&lt;=47201),"Liberecký kraj",(IF(AND(I883&gt;=51202,I883&lt;=51401),"Liberecký kraj",(IF(AND(I883&gt;=53002,I883&lt;=53976),"Pardubický kraj",(IF(AND(I883&gt;=56002,I883&lt;=57201),"Pardubický kraj",(IF(AND(I883&gt;=60200,I883&lt;=67201),"Jihomoravský kraj",(IF(AND(I883&gt;=67801,I883&lt;=68501),"Jihomoravský kraj",(IF(AND(I883&gt;=69002,I883&lt;=69801),"Jihomoravský kraj",(IF(AND(I883&gt;=68601,I883&lt;=68801),"Zlínský kraj",(IF(AND(I883&gt;=75501,I883&lt;=76901),"Zlínský kraj",(IF(AND(I883&gt;=70030,I883&lt;=74901),"Moravskoslezský kraj",(IF(AND(I883&gt;=75000,I883&lt;=75368),"Olomoucký kraj",(IF(AND(I883&gt;=77200,I883&lt;=79862),"Olomoucký kraj",(IF(AND(I883&gt;=50011,I883&lt;=50301),"Královéhradecký kraj",(IF(AND(I883&gt;=54301,I883&lt;=54303),"Královéhradecký kraj","0")))))))))))))))))))))))))))))))))))))))))))))))</f>
        <v>Praha</v>
      </c>
      <c r="AD883" t="s">
        <v>998</v>
      </c>
      <c r="AE883" t="s">
        <v>998</v>
      </c>
      <c r="AF883" t="s">
        <v>998</v>
      </c>
      <c r="AG883" s="107">
        <v>0</v>
      </c>
      <c r="AH883" s="107">
        <v>0</v>
      </c>
      <c r="AI883" s="107">
        <v>0</v>
      </c>
      <c r="AJ883" t="s">
        <v>1012</v>
      </c>
    </row>
    <row r="884" spans="1:37" x14ac:dyDescent="0.45">
      <c r="A884" t="s">
        <v>1128</v>
      </c>
      <c r="B884" t="s">
        <v>2395</v>
      </c>
      <c r="C884" t="s">
        <v>990</v>
      </c>
      <c r="D884" t="s">
        <v>2396</v>
      </c>
      <c r="E884" t="s">
        <v>992</v>
      </c>
      <c r="F884" t="s">
        <v>2397</v>
      </c>
      <c r="G884">
        <v>7</v>
      </c>
      <c r="H884" t="s">
        <v>1223</v>
      </c>
      <c r="I884">
        <v>17000</v>
      </c>
      <c r="J884">
        <v>420777166911</v>
      </c>
      <c r="K884" t="s">
        <v>2398</v>
      </c>
      <c r="L884" s="106">
        <v>29482</v>
      </c>
      <c r="M884">
        <v>10585636</v>
      </c>
      <c r="N884" t="s">
        <v>996</v>
      </c>
      <c r="O884" t="s">
        <v>12</v>
      </c>
      <c r="P884" t="s">
        <v>997</v>
      </c>
      <c r="R884" s="109" t="str">
        <f>IF(OR(P884="SB",Q884="SB"),"SB",0)</f>
        <v>SB</v>
      </c>
      <c r="T884" s="110">
        <v>10567</v>
      </c>
      <c r="U884" t="s">
        <v>19633</v>
      </c>
      <c r="V884" s="113" t="str">
        <f>IF(AND(I884&gt;=10000,I884&lt;=19900),"Praha",(IF(AND(I884&gt;=25001,I884&lt;=29501),"Středočeský kraj",(IF(AND(I884&gt;=30100,I884&lt;=34972),"Středočeský kraj",(IF(AND(I884&gt;=35002,I884&lt;=36271),"Karlovarský kraj",(IF(AND(I884&gt;=37001,I884&lt;=39201),"Jihočeský kraj",(IF(AND(I884&gt;=39701,I884&lt;=39901),"Jihočeský kraj",(IF(AND(I884&gt;=39301,I884&lt;=39601),"Kraj Vysočina",(IF(AND(I884&gt;=58001,I884&lt;=59501),"Kraj Vysočina",(IF(AND(I884&gt;=67401,I884&lt;=67602),"Kraj Vysočina",(IF(AND(I884&gt;=40001,I884&lt;=44101),"Ústecký kraj",(IF(AND(I884&gt;=46001,I884&lt;=47201),"Liberecký kraj",(IF(AND(I884&gt;=51202,I884&lt;=51401),"Liberecký kraj",(IF(AND(I884&gt;=53002,I884&lt;=53976),"Pardubický kraj",(IF(AND(I884&gt;=56002,I884&lt;=57201),"Pardubický kraj",(IF(AND(I884&gt;=60200,I884&lt;=67201),"Jihomoravský kraj",(IF(AND(I884&gt;=67801,I884&lt;=68501),"Jihomoravský kraj",(IF(AND(I884&gt;=69002,I884&lt;=69801),"Jihomoravský kraj",(IF(AND(I884&gt;=68601,I884&lt;=68801),"Zlínský kraj",(IF(AND(I884&gt;=75501,I884&lt;=76901),"Zlínský kraj",(IF(AND(I884&gt;=70030,I884&lt;=74901),"Moravskoslezský kraj",(IF(AND(I884&gt;=75000,I884&lt;=75368),"Olomoucký kraj",(IF(AND(I884&gt;=77200,I884&lt;=79862),"Olomoucký kraj",(IF(AND(I884&gt;=50011,I884&lt;=50301),"Královéhradecký kraj",(IF(AND(I884&gt;=54301,I884&lt;=54303),"Královéhradecký kraj","0")))))))))))))))))))))))))))))))))))))))))))))))</f>
        <v>Praha</v>
      </c>
      <c r="AD884" t="s">
        <v>998</v>
      </c>
      <c r="AE884" t="s">
        <v>998</v>
      </c>
      <c r="AF884" t="s">
        <v>998</v>
      </c>
      <c r="AG884" s="107">
        <v>0</v>
      </c>
      <c r="AH884" s="107">
        <v>0</v>
      </c>
      <c r="AI884" s="107">
        <v>0</v>
      </c>
      <c r="AJ884" t="s">
        <v>1012</v>
      </c>
    </row>
    <row r="885" spans="1:37" x14ac:dyDescent="0.45">
      <c r="A885" t="s">
        <v>1044</v>
      </c>
      <c r="B885" t="s">
        <v>10340</v>
      </c>
      <c r="C885" t="s">
        <v>990</v>
      </c>
      <c r="D885" t="s">
        <v>10359</v>
      </c>
      <c r="E885" t="s">
        <v>992</v>
      </c>
      <c r="F885" t="s">
        <v>3593</v>
      </c>
      <c r="G885">
        <v>9</v>
      </c>
      <c r="H885" t="s">
        <v>1223</v>
      </c>
      <c r="I885">
        <v>17000</v>
      </c>
      <c r="J885">
        <v>775937877</v>
      </c>
      <c r="K885" t="s">
        <v>10360</v>
      </c>
      <c r="L885" s="106">
        <v>30061</v>
      </c>
      <c r="M885">
        <v>10610995</v>
      </c>
      <c r="N885" t="s">
        <v>996</v>
      </c>
      <c r="O885" t="s">
        <v>12</v>
      </c>
      <c r="P885" t="s">
        <v>997</v>
      </c>
      <c r="R885" s="109" t="str">
        <f>IF(OR(P885="SB",Q885="SB"),"SB",0)</f>
        <v>SB</v>
      </c>
      <c r="T885" s="110">
        <v>10768</v>
      </c>
      <c r="U885" t="s">
        <v>19633</v>
      </c>
      <c r="V885" s="113" t="str">
        <f>IF(AND(I885&gt;=10000,I885&lt;=19900),"Praha",(IF(AND(I885&gt;=25001,I885&lt;=29501),"Středočeský kraj",(IF(AND(I885&gt;=30100,I885&lt;=34972),"Středočeský kraj",(IF(AND(I885&gt;=35002,I885&lt;=36271),"Karlovarský kraj",(IF(AND(I885&gt;=37001,I885&lt;=39201),"Jihočeský kraj",(IF(AND(I885&gt;=39701,I885&lt;=39901),"Jihočeský kraj",(IF(AND(I885&gt;=39301,I885&lt;=39601),"Kraj Vysočina",(IF(AND(I885&gt;=58001,I885&lt;=59501),"Kraj Vysočina",(IF(AND(I885&gt;=67401,I885&lt;=67602),"Kraj Vysočina",(IF(AND(I885&gt;=40001,I885&lt;=44101),"Ústecký kraj",(IF(AND(I885&gt;=46001,I885&lt;=47201),"Liberecký kraj",(IF(AND(I885&gt;=51202,I885&lt;=51401),"Liberecký kraj",(IF(AND(I885&gt;=53002,I885&lt;=53976),"Pardubický kraj",(IF(AND(I885&gt;=56002,I885&lt;=57201),"Pardubický kraj",(IF(AND(I885&gt;=60200,I885&lt;=67201),"Jihomoravský kraj",(IF(AND(I885&gt;=67801,I885&lt;=68501),"Jihomoravský kraj",(IF(AND(I885&gt;=69002,I885&lt;=69801),"Jihomoravský kraj",(IF(AND(I885&gt;=68601,I885&lt;=68801),"Zlínský kraj",(IF(AND(I885&gt;=75501,I885&lt;=76901),"Zlínský kraj",(IF(AND(I885&gt;=70030,I885&lt;=74901),"Moravskoslezský kraj",(IF(AND(I885&gt;=75000,I885&lt;=75368),"Olomoucký kraj",(IF(AND(I885&gt;=77200,I885&lt;=79862),"Olomoucký kraj",(IF(AND(I885&gt;=50011,I885&lt;=50301),"Královéhradecký kraj",(IF(AND(I885&gt;=54301,I885&lt;=54303),"Královéhradecký kraj","0")))))))))))))))))))))))))))))))))))))))))))))))</f>
        <v>Praha</v>
      </c>
      <c r="AD885" t="s">
        <v>998</v>
      </c>
      <c r="AE885" t="s">
        <v>998</v>
      </c>
      <c r="AF885" t="s">
        <v>998</v>
      </c>
      <c r="AG885" s="107">
        <v>0</v>
      </c>
      <c r="AH885" s="107">
        <v>0</v>
      </c>
      <c r="AI885" s="107">
        <v>0</v>
      </c>
      <c r="AJ885" t="s">
        <v>1012</v>
      </c>
    </row>
    <row r="886" spans="1:37" x14ac:dyDescent="0.45">
      <c r="A886" t="s">
        <v>1128</v>
      </c>
      <c r="B886" t="s">
        <v>12776</v>
      </c>
      <c r="C886" t="s">
        <v>990</v>
      </c>
      <c r="D886" t="s">
        <v>12781</v>
      </c>
      <c r="E886" t="s">
        <v>992</v>
      </c>
      <c r="F886" t="s">
        <v>9223</v>
      </c>
      <c r="G886">
        <v>16</v>
      </c>
      <c r="H886" t="s">
        <v>1223</v>
      </c>
      <c r="I886">
        <v>17000</v>
      </c>
      <c r="K886" t="s">
        <v>12782</v>
      </c>
      <c r="L886" s="106">
        <v>31203</v>
      </c>
      <c r="M886">
        <v>10732247</v>
      </c>
      <c r="N886" t="s">
        <v>996</v>
      </c>
      <c r="O886" t="s">
        <v>12</v>
      </c>
      <c r="P886" t="s">
        <v>997</v>
      </c>
      <c r="R886" s="109" t="str">
        <f>IF(OR(P886="SB",Q886="SB"),"SB",0)</f>
        <v>SB</v>
      </c>
      <c r="T886" s="110">
        <v>11026</v>
      </c>
      <c r="U886" t="s">
        <v>19633</v>
      </c>
      <c r="V886" s="113" t="str">
        <f>IF(AND(I886&gt;=10000,I886&lt;=19900),"Praha",(IF(AND(I886&gt;=25001,I886&lt;=29501),"Středočeský kraj",(IF(AND(I886&gt;=30100,I886&lt;=34972),"Středočeský kraj",(IF(AND(I886&gt;=35002,I886&lt;=36271),"Karlovarský kraj",(IF(AND(I886&gt;=37001,I886&lt;=39201),"Jihočeský kraj",(IF(AND(I886&gt;=39701,I886&lt;=39901),"Jihočeský kraj",(IF(AND(I886&gt;=39301,I886&lt;=39601),"Kraj Vysočina",(IF(AND(I886&gt;=58001,I886&lt;=59501),"Kraj Vysočina",(IF(AND(I886&gt;=67401,I886&lt;=67602),"Kraj Vysočina",(IF(AND(I886&gt;=40001,I886&lt;=44101),"Ústecký kraj",(IF(AND(I886&gt;=46001,I886&lt;=47201),"Liberecký kraj",(IF(AND(I886&gt;=51202,I886&lt;=51401),"Liberecký kraj",(IF(AND(I886&gt;=53002,I886&lt;=53976),"Pardubický kraj",(IF(AND(I886&gt;=56002,I886&lt;=57201),"Pardubický kraj",(IF(AND(I886&gt;=60200,I886&lt;=67201),"Jihomoravský kraj",(IF(AND(I886&gt;=67801,I886&lt;=68501),"Jihomoravský kraj",(IF(AND(I886&gt;=69002,I886&lt;=69801),"Jihomoravský kraj",(IF(AND(I886&gt;=68601,I886&lt;=68801),"Zlínský kraj",(IF(AND(I886&gt;=75501,I886&lt;=76901),"Zlínský kraj",(IF(AND(I886&gt;=70030,I886&lt;=74901),"Moravskoslezský kraj",(IF(AND(I886&gt;=75000,I886&lt;=75368),"Olomoucký kraj",(IF(AND(I886&gt;=77200,I886&lt;=79862),"Olomoucký kraj",(IF(AND(I886&gt;=50011,I886&lt;=50301),"Královéhradecký kraj",(IF(AND(I886&gt;=54301,I886&lt;=54303),"Královéhradecký kraj","0")))))))))))))))))))))))))))))))))))))))))))))))</f>
        <v>Praha</v>
      </c>
      <c r="AD886" t="s">
        <v>998</v>
      </c>
      <c r="AE886" t="s">
        <v>998</v>
      </c>
      <c r="AF886" t="s">
        <v>998</v>
      </c>
      <c r="AG886" s="107">
        <v>0</v>
      </c>
      <c r="AH886" s="107">
        <v>0</v>
      </c>
      <c r="AI886" s="107">
        <v>0</v>
      </c>
      <c r="AJ886" t="s">
        <v>1012</v>
      </c>
    </row>
    <row r="887" spans="1:37" x14ac:dyDescent="0.45">
      <c r="A887" t="s">
        <v>1026</v>
      </c>
      <c r="B887" t="s">
        <v>13918</v>
      </c>
      <c r="C887" t="s">
        <v>990</v>
      </c>
      <c r="D887" t="s">
        <v>13919</v>
      </c>
      <c r="E887" t="s">
        <v>992</v>
      </c>
      <c r="F887" t="s">
        <v>6987</v>
      </c>
      <c r="G887">
        <v>4</v>
      </c>
      <c r="H887" t="s">
        <v>1223</v>
      </c>
      <c r="I887">
        <v>17000</v>
      </c>
      <c r="K887" t="s">
        <v>13920</v>
      </c>
      <c r="L887" s="106">
        <v>32656</v>
      </c>
      <c r="M887">
        <v>10884215</v>
      </c>
      <c r="N887" t="s">
        <v>996</v>
      </c>
      <c r="O887" t="s">
        <v>12</v>
      </c>
      <c r="P887" t="s">
        <v>997</v>
      </c>
      <c r="R887" s="109" t="str">
        <f>IF(OR(P887="SB",Q887="SB"),"SB",0)</f>
        <v>SB</v>
      </c>
      <c r="T887" s="110">
        <v>11786</v>
      </c>
      <c r="U887" t="s">
        <v>19633</v>
      </c>
      <c r="V887" s="113" t="str">
        <f>IF(AND(I887&gt;=10000,I887&lt;=19900),"Praha",(IF(AND(I887&gt;=25001,I887&lt;=29501),"Středočeský kraj",(IF(AND(I887&gt;=30100,I887&lt;=34972),"Středočeský kraj",(IF(AND(I887&gt;=35002,I887&lt;=36271),"Karlovarský kraj",(IF(AND(I887&gt;=37001,I887&lt;=39201),"Jihočeský kraj",(IF(AND(I887&gt;=39701,I887&lt;=39901),"Jihočeský kraj",(IF(AND(I887&gt;=39301,I887&lt;=39601),"Kraj Vysočina",(IF(AND(I887&gt;=58001,I887&lt;=59501),"Kraj Vysočina",(IF(AND(I887&gt;=67401,I887&lt;=67602),"Kraj Vysočina",(IF(AND(I887&gt;=40001,I887&lt;=44101),"Ústecký kraj",(IF(AND(I887&gt;=46001,I887&lt;=47201),"Liberecký kraj",(IF(AND(I887&gt;=51202,I887&lt;=51401),"Liberecký kraj",(IF(AND(I887&gt;=53002,I887&lt;=53976),"Pardubický kraj",(IF(AND(I887&gt;=56002,I887&lt;=57201),"Pardubický kraj",(IF(AND(I887&gt;=60200,I887&lt;=67201),"Jihomoravský kraj",(IF(AND(I887&gt;=67801,I887&lt;=68501),"Jihomoravský kraj",(IF(AND(I887&gt;=69002,I887&lt;=69801),"Jihomoravský kraj",(IF(AND(I887&gt;=68601,I887&lt;=68801),"Zlínský kraj",(IF(AND(I887&gt;=75501,I887&lt;=76901),"Zlínský kraj",(IF(AND(I887&gt;=70030,I887&lt;=74901),"Moravskoslezský kraj",(IF(AND(I887&gt;=75000,I887&lt;=75368),"Olomoucký kraj",(IF(AND(I887&gt;=77200,I887&lt;=79862),"Olomoucký kraj",(IF(AND(I887&gt;=50011,I887&lt;=50301),"Královéhradecký kraj",(IF(AND(I887&gt;=54301,I887&lt;=54303),"Královéhradecký kraj","0")))))))))))))))))))))))))))))))))))))))))))))))</f>
        <v>Praha</v>
      </c>
      <c r="AD887" t="s">
        <v>998</v>
      </c>
      <c r="AE887" t="s">
        <v>998</v>
      </c>
      <c r="AF887" t="s">
        <v>998</v>
      </c>
      <c r="AG887" s="107">
        <v>0</v>
      </c>
      <c r="AH887" s="107">
        <v>0</v>
      </c>
      <c r="AI887" s="107">
        <v>0</v>
      </c>
      <c r="AJ887" t="s">
        <v>1012</v>
      </c>
    </row>
    <row r="888" spans="1:37" x14ac:dyDescent="0.45">
      <c r="A888" t="s">
        <v>1079</v>
      </c>
      <c r="B888" t="s">
        <v>14211</v>
      </c>
      <c r="C888" t="s">
        <v>990</v>
      </c>
      <c r="D888" t="s">
        <v>14212</v>
      </c>
      <c r="E888" t="s">
        <v>992</v>
      </c>
      <c r="F888" t="s">
        <v>14213</v>
      </c>
      <c r="G888">
        <v>38</v>
      </c>
      <c r="H888" t="s">
        <v>1223</v>
      </c>
      <c r="I888">
        <v>17000</v>
      </c>
      <c r="K888" t="s">
        <v>14214</v>
      </c>
      <c r="L888" s="106">
        <v>32952</v>
      </c>
      <c r="M888">
        <v>10887245</v>
      </c>
      <c r="N888" t="s">
        <v>996</v>
      </c>
      <c r="O888" t="s">
        <v>12</v>
      </c>
      <c r="P888" t="s">
        <v>997</v>
      </c>
      <c r="R888" s="109" t="str">
        <f>IF(OR(P888="SB",Q888="SB"),"SB",0)</f>
        <v>SB</v>
      </c>
      <c r="T888" s="110">
        <v>11796</v>
      </c>
      <c r="U888" t="s">
        <v>19633</v>
      </c>
      <c r="V888" s="113" t="str">
        <f>IF(AND(I888&gt;=10000,I888&lt;=19900),"Praha",(IF(AND(I888&gt;=25001,I888&lt;=29501),"Středočeský kraj",(IF(AND(I888&gt;=30100,I888&lt;=34972),"Středočeský kraj",(IF(AND(I888&gt;=35002,I888&lt;=36271),"Karlovarský kraj",(IF(AND(I888&gt;=37001,I888&lt;=39201),"Jihočeský kraj",(IF(AND(I888&gt;=39701,I888&lt;=39901),"Jihočeský kraj",(IF(AND(I888&gt;=39301,I888&lt;=39601),"Kraj Vysočina",(IF(AND(I888&gt;=58001,I888&lt;=59501),"Kraj Vysočina",(IF(AND(I888&gt;=67401,I888&lt;=67602),"Kraj Vysočina",(IF(AND(I888&gt;=40001,I888&lt;=44101),"Ústecký kraj",(IF(AND(I888&gt;=46001,I888&lt;=47201),"Liberecký kraj",(IF(AND(I888&gt;=51202,I888&lt;=51401),"Liberecký kraj",(IF(AND(I888&gt;=53002,I888&lt;=53976),"Pardubický kraj",(IF(AND(I888&gt;=56002,I888&lt;=57201),"Pardubický kraj",(IF(AND(I888&gt;=60200,I888&lt;=67201),"Jihomoravský kraj",(IF(AND(I888&gt;=67801,I888&lt;=68501),"Jihomoravský kraj",(IF(AND(I888&gt;=69002,I888&lt;=69801),"Jihomoravský kraj",(IF(AND(I888&gt;=68601,I888&lt;=68801),"Zlínský kraj",(IF(AND(I888&gt;=75501,I888&lt;=76901),"Zlínský kraj",(IF(AND(I888&gt;=70030,I888&lt;=74901),"Moravskoslezský kraj",(IF(AND(I888&gt;=75000,I888&lt;=75368),"Olomoucký kraj",(IF(AND(I888&gt;=77200,I888&lt;=79862),"Olomoucký kraj",(IF(AND(I888&gt;=50011,I888&lt;=50301),"Královéhradecký kraj",(IF(AND(I888&gt;=54301,I888&lt;=54303),"Královéhradecký kraj","0")))))))))))))))))))))))))))))))))))))))))))))))</f>
        <v>Praha</v>
      </c>
      <c r="AD888" t="s">
        <v>998</v>
      </c>
      <c r="AE888" t="s">
        <v>998</v>
      </c>
      <c r="AF888" t="s">
        <v>998</v>
      </c>
      <c r="AG888" s="107">
        <v>0</v>
      </c>
      <c r="AH888" s="107">
        <v>0</v>
      </c>
      <c r="AI888" s="107">
        <v>0</v>
      </c>
      <c r="AJ888" t="s">
        <v>1012</v>
      </c>
    </row>
    <row r="889" spans="1:37" x14ac:dyDescent="0.45">
      <c r="A889" t="s">
        <v>1087</v>
      </c>
      <c r="B889" t="s">
        <v>1775</v>
      </c>
      <c r="C889" t="s">
        <v>990</v>
      </c>
      <c r="D889" t="s">
        <v>1776</v>
      </c>
      <c r="E889" t="s">
        <v>992</v>
      </c>
      <c r="F889" t="s">
        <v>1777</v>
      </c>
      <c r="G889">
        <v>35</v>
      </c>
      <c r="H889" t="s">
        <v>1223</v>
      </c>
      <c r="I889">
        <v>17000</v>
      </c>
      <c r="K889" t="s">
        <v>1778</v>
      </c>
      <c r="L889" s="106">
        <v>30900</v>
      </c>
      <c r="M889">
        <v>11488746</v>
      </c>
      <c r="N889" t="s">
        <v>996</v>
      </c>
      <c r="O889" t="s">
        <v>12</v>
      </c>
      <c r="P889" t="s">
        <v>997</v>
      </c>
      <c r="R889" s="109" t="str">
        <f>IF(OR(P889="SB",Q889="SB"),"SB",0)</f>
        <v>SB</v>
      </c>
      <c r="T889" s="110">
        <v>12901</v>
      </c>
      <c r="U889" t="s">
        <v>19633</v>
      </c>
      <c r="V889" s="113" t="str">
        <f>IF(AND(I889&gt;=10000,I889&lt;=19900),"Praha",(IF(AND(I889&gt;=25001,I889&lt;=29501),"Středočeský kraj",(IF(AND(I889&gt;=30100,I889&lt;=34972),"Středočeský kraj",(IF(AND(I889&gt;=35002,I889&lt;=36271),"Karlovarský kraj",(IF(AND(I889&gt;=37001,I889&lt;=39201),"Jihočeský kraj",(IF(AND(I889&gt;=39701,I889&lt;=39901),"Jihočeský kraj",(IF(AND(I889&gt;=39301,I889&lt;=39601),"Kraj Vysočina",(IF(AND(I889&gt;=58001,I889&lt;=59501),"Kraj Vysočina",(IF(AND(I889&gt;=67401,I889&lt;=67602),"Kraj Vysočina",(IF(AND(I889&gt;=40001,I889&lt;=44101),"Ústecký kraj",(IF(AND(I889&gt;=46001,I889&lt;=47201),"Liberecký kraj",(IF(AND(I889&gt;=51202,I889&lt;=51401),"Liberecký kraj",(IF(AND(I889&gt;=53002,I889&lt;=53976),"Pardubický kraj",(IF(AND(I889&gt;=56002,I889&lt;=57201),"Pardubický kraj",(IF(AND(I889&gt;=60200,I889&lt;=67201),"Jihomoravský kraj",(IF(AND(I889&gt;=67801,I889&lt;=68501),"Jihomoravský kraj",(IF(AND(I889&gt;=69002,I889&lt;=69801),"Jihomoravský kraj",(IF(AND(I889&gt;=68601,I889&lt;=68801),"Zlínský kraj",(IF(AND(I889&gt;=75501,I889&lt;=76901),"Zlínský kraj",(IF(AND(I889&gt;=70030,I889&lt;=74901),"Moravskoslezský kraj",(IF(AND(I889&gt;=75000,I889&lt;=75368),"Olomoucký kraj",(IF(AND(I889&gt;=77200,I889&lt;=79862),"Olomoucký kraj",(IF(AND(I889&gt;=50011,I889&lt;=50301),"Královéhradecký kraj",(IF(AND(I889&gt;=54301,I889&lt;=54303),"Královéhradecký kraj","0")))))))))))))))))))))))))))))))))))))))))))))))</f>
        <v>Praha</v>
      </c>
      <c r="AD889" t="s">
        <v>998</v>
      </c>
      <c r="AE889" t="s">
        <v>998</v>
      </c>
      <c r="AF889" t="s">
        <v>998</v>
      </c>
      <c r="AG889" s="107">
        <v>0</v>
      </c>
      <c r="AH889" s="107">
        <v>0</v>
      </c>
      <c r="AI889" s="107">
        <v>0</v>
      </c>
      <c r="AJ889" t="s">
        <v>1012</v>
      </c>
    </row>
    <row r="890" spans="1:37" x14ac:dyDescent="0.45">
      <c r="A890" t="s">
        <v>1149</v>
      </c>
      <c r="B890" t="s">
        <v>17862</v>
      </c>
      <c r="C890" t="s">
        <v>990</v>
      </c>
      <c r="D890" t="s">
        <v>17863</v>
      </c>
      <c r="E890" t="s">
        <v>992</v>
      </c>
      <c r="F890" t="s">
        <v>4890</v>
      </c>
      <c r="G890">
        <v>4</v>
      </c>
      <c r="H890" t="s">
        <v>12</v>
      </c>
      <c r="I890">
        <v>17000</v>
      </c>
      <c r="J890" s="108">
        <v>420602684426</v>
      </c>
      <c r="K890" t="s">
        <v>17864</v>
      </c>
      <c r="L890" s="106">
        <v>27008</v>
      </c>
      <c r="M890">
        <v>13668014</v>
      </c>
      <c r="N890" t="s">
        <v>1287</v>
      </c>
      <c r="O890" t="s">
        <v>1106</v>
      </c>
      <c r="P890" t="s">
        <v>997</v>
      </c>
      <c r="R890" s="109" t="str">
        <f>IF(OR(P890="SB",Q890="SB"),"SB",0)</f>
        <v>SB</v>
      </c>
      <c r="T890" s="110">
        <v>16210</v>
      </c>
      <c r="U890" t="s">
        <v>19633</v>
      </c>
      <c r="V890" s="113" t="str">
        <f>IF(AND(I890&gt;=10000,I890&lt;=19900),"Praha",(IF(AND(I890&gt;=25001,I890&lt;=29501),"Středočeský kraj",(IF(AND(I890&gt;=30100,I890&lt;=34972),"Středočeský kraj",(IF(AND(I890&gt;=35002,I890&lt;=36271),"Karlovarský kraj",(IF(AND(I890&gt;=37001,I890&lt;=39201),"Jihočeský kraj",(IF(AND(I890&gt;=39701,I890&lt;=39901),"Jihočeský kraj",(IF(AND(I890&gt;=39301,I890&lt;=39601),"Kraj Vysočina",(IF(AND(I890&gt;=58001,I890&lt;=59501),"Kraj Vysočina",(IF(AND(I890&gt;=67401,I890&lt;=67602),"Kraj Vysočina",(IF(AND(I890&gt;=40001,I890&lt;=44101),"Ústecký kraj",(IF(AND(I890&gt;=46001,I890&lt;=47201),"Liberecký kraj",(IF(AND(I890&gt;=51202,I890&lt;=51401),"Liberecký kraj",(IF(AND(I890&gt;=53002,I890&lt;=53976),"Pardubický kraj",(IF(AND(I890&gt;=56002,I890&lt;=57201),"Pardubický kraj",(IF(AND(I890&gt;=60200,I890&lt;=67201),"Jihomoravský kraj",(IF(AND(I890&gt;=67801,I890&lt;=68501),"Jihomoravský kraj",(IF(AND(I890&gt;=69002,I890&lt;=69801),"Jihomoravský kraj",(IF(AND(I890&gt;=68601,I890&lt;=68801),"Zlínský kraj",(IF(AND(I890&gt;=75501,I890&lt;=76901),"Zlínský kraj",(IF(AND(I890&gt;=70030,I890&lt;=74901),"Moravskoslezský kraj",(IF(AND(I890&gt;=75000,I890&lt;=75368),"Olomoucký kraj",(IF(AND(I890&gt;=77200,I890&lt;=79862),"Olomoucký kraj",(IF(AND(I890&gt;=50011,I890&lt;=50301),"Královéhradecký kraj",(IF(AND(I890&gt;=54301,I890&lt;=54303),"Královéhradecký kraj","0")))))))))))))))))))))))))))))))))))))))))))))))</f>
        <v>Praha</v>
      </c>
      <c r="AB890" t="s">
        <v>17865</v>
      </c>
      <c r="AD890" t="s">
        <v>998</v>
      </c>
      <c r="AE890" t="s">
        <v>998</v>
      </c>
      <c r="AF890" t="s">
        <v>998</v>
      </c>
      <c r="AG890" s="107">
        <v>0</v>
      </c>
      <c r="AH890" s="107">
        <v>0</v>
      </c>
      <c r="AI890" s="107">
        <v>0</v>
      </c>
      <c r="AJ890" t="s">
        <v>1012</v>
      </c>
    </row>
    <row r="891" spans="1:37" x14ac:dyDescent="0.45">
      <c r="A891" t="s">
        <v>1026</v>
      </c>
      <c r="B891" t="s">
        <v>18661</v>
      </c>
      <c r="C891" t="s">
        <v>990</v>
      </c>
      <c r="D891" t="s">
        <v>18662</v>
      </c>
      <c r="E891" t="s">
        <v>992</v>
      </c>
      <c r="F891" t="s">
        <v>11403</v>
      </c>
      <c r="G891">
        <v>1587</v>
      </c>
      <c r="H891" t="s">
        <v>12</v>
      </c>
      <c r="I891">
        <v>17000</v>
      </c>
      <c r="K891" t="s">
        <v>18663</v>
      </c>
      <c r="L891" s="106">
        <v>30607</v>
      </c>
      <c r="M891">
        <v>14150182</v>
      </c>
      <c r="N891" t="s">
        <v>1359</v>
      </c>
      <c r="O891" t="s">
        <v>12</v>
      </c>
      <c r="P891" t="s">
        <v>997</v>
      </c>
      <c r="R891" s="109" t="str">
        <f>IF(OR(P891="SB",Q891="SB"),"SB",0)</f>
        <v>SB</v>
      </c>
      <c r="T891" s="110">
        <v>171083</v>
      </c>
      <c r="U891" t="s">
        <v>19633</v>
      </c>
      <c r="V891" s="113" t="str">
        <f>IF(AND(I891&gt;=10000,I891&lt;=19900),"Praha",(IF(AND(I891&gt;=25001,I891&lt;=29501),"Středočeský kraj",(IF(AND(I891&gt;=30100,I891&lt;=34972),"Středočeský kraj",(IF(AND(I891&gt;=35002,I891&lt;=36271),"Karlovarský kraj",(IF(AND(I891&gt;=37001,I891&lt;=39201),"Jihočeský kraj",(IF(AND(I891&gt;=39701,I891&lt;=39901),"Jihočeský kraj",(IF(AND(I891&gt;=39301,I891&lt;=39601),"Kraj Vysočina",(IF(AND(I891&gt;=58001,I891&lt;=59501),"Kraj Vysočina",(IF(AND(I891&gt;=67401,I891&lt;=67602),"Kraj Vysočina",(IF(AND(I891&gt;=40001,I891&lt;=44101),"Ústecký kraj",(IF(AND(I891&gt;=46001,I891&lt;=47201),"Liberecký kraj",(IF(AND(I891&gt;=51202,I891&lt;=51401),"Liberecký kraj",(IF(AND(I891&gt;=53002,I891&lt;=53976),"Pardubický kraj",(IF(AND(I891&gt;=56002,I891&lt;=57201),"Pardubický kraj",(IF(AND(I891&gt;=60200,I891&lt;=67201),"Jihomoravský kraj",(IF(AND(I891&gt;=67801,I891&lt;=68501),"Jihomoravský kraj",(IF(AND(I891&gt;=69002,I891&lt;=69801),"Jihomoravský kraj",(IF(AND(I891&gt;=68601,I891&lt;=68801),"Zlínský kraj",(IF(AND(I891&gt;=75501,I891&lt;=76901),"Zlínský kraj",(IF(AND(I891&gt;=70030,I891&lt;=74901),"Moravskoslezský kraj",(IF(AND(I891&gt;=75000,I891&lt;=75368),"Olomoucký kraj",(IF(AND(I891&gt;=77200,I891&lt;=79862),"Olomoucký kraj",(IF(AND(I891&gt;=50011,I891&lt;=50301),"Královéhradecký kraj",(IF(AND(I891&gt;=54301,I891&lt;=54303),"Královéhradecký kraj","0")))))))))))))))))))))))))))))))))))))))))))))))</f>
        <v>Praha</v>
      </c>
      <c r="AB891" t="s">
        <v>18664</v>
      </c>
      <c r="AD891" t="s">
        <v>998</v>
      </c>
      <c r="AE891" t="s">
        <v>998</v>
      </c>
      <c r="AF891" t="s">
        <v>998</v>
      </c>
      <c r="AG891" s="107">
        <v>0</v>
      </c>
      <c r="AH891" s="107">
        <v>0</v>
      </c>
      <c r="AI891" s="107">
        <v>0</v>
      </c>
      <c r="AJ891" t="s">
        <v>1012</v>
      </c>
    </row>
    <row r="892" spans="1:37" x14ac:dyDescent="0.45">
      <c r="A892" t="s">
        <v>1552</v>
      </c>
      <c r="B892" t="s">
        <v>1547</v>
      </c>
      <c r="C892" t="s">
        <v>990</v>
      </c>
      <c r="D892" t="s">
        <v>1553</v>
      </c>
      <c r="E892" t="s">
        <v>992</v>
      </c>
      <c r="F892" t="s">
        <v>1549</v>
      </c>
      <c r="G892">
        <v>1169</v>
      </c>
      <c r="H892" t="s">
        <v>12</v>
      </c>
      <c r="I892">
        <v>17000</v>
      </c>
      <c r="J892">
        <v>777794097</v>
      </c>
      <c r="K892" t="s">
        <v>1550</v>
      </c>
      <c r="L892" s="106">
        <v>38839</v>
      </c>
      <c r="M892">
        <v>14043886</v>
      </c>
      <c r="N892" t="s">
        <v>1029</v>
      </c>
      <c r="O892" t="s">
        <v>1010</v>
      </c>
      <c r="P892" t="s">
        <v>997</v>
      </c>
      <c r="R892" s="109" t="str">
        <f>IF(OR(P892="SB",Q892="SB"),"SB",0)</f>
        <v>SB</v>
      </c>
      <c r="T892" s="110">
        <v>2018311</v>
      </c>
      <c r="U892" t="s">
        <v>19633</v>
      </c>
      <c r="V892" s="113" t="str">
        <f>IF(AND(I892&gt;=10000,I892&lt;=19900),"Praha",(IF(AND(I892&gt;=25001,I892&lt;=29501),"Středočeský kraj",(IF(AND(I892&gt;=30100,I892&lt;=34972),"Středočeský kraj",(IF(AND(I892&gt;=35002,I892&lt;=36271),"Karlovarský kraj",(IF(AND(I892&gt;=37001,I892&lt;=39201),"Jihočeský kraj",(IF(AND(I892&gt;=39701,I892&lt;=39901),"Jihočeský kraj",(IF(AND(I892&gt;=39301,I892&lt;=39601),"Kraj Vysočina",(IF(AND(I892&gt;=58001,I892&lt;=59501),"Kraj Vysočina",(IF(AND(I892&gt;=67401,I892&lt;=67602),"Kraj Vysočina",(IF(AND(I892&gt;=40001,I892&lt;=44101),"Ústecký kraj",(IF(AND(I892&gt;=46001,I892&lt;=47201),"Liberecký kraj",(IF(AND(I892&gt;=51202,I892&lt;=51401),"Liberecký kraj",(IF(AND(I892&gt;=53002,I892&lt;=53976),"Pardubický kraj",(IF(AND(I892&gt;=56002,I892&lt;=57201),"Pardubický kraj",(IF(AND(I892&gt;=60200,I892&lt;=67201),"Jihomoravský kraj",(IF(AND(I892&gt;=67801,I892&lt;=68501),"Jihomoravský kraj",(IF(AND(I892&gt;=69002,I892&lt;=69801),"Jihomoravský kraj",(IF(AND(I892&gt;=68601,I892&lt;=68801),"Zlínský kraj",(IF(AND(I892&gt;=75501,I892&lt;=76901),"Zlínský kraj",(IF(AND(I892&gt;=70030,I892&lt;=74901),"Moravskoslezský kraj",(IF(AND(I892&gt;=75000,I892&lt;=75368),"Olomoucký kraj",(IF(AND(I892&gt;=77200,I892&lt;=79862),"Olomoucký kraj",(IF(AND(I892&gt;=50011,I892&lt;=50301),"Královéhradecký kraj",(IF(AND(I892&gt;=54301,I892&lt;=54303),"Královéhradecký kraj","0")))))))))))))))))))))))))))))))))))))))))))))))</f>
        <v>Praha</v>
      </c>
      <c r="AD892" t="s">
        <v>998</v>
      </c>
      <c r="AE892" t="s">
        <v>998</v>
      </c>
      <c r="AF892" t="s">
        <v>998</v>
      </c>
      <c r="AG892" s="107">
        <v>0</v>
      </c>
      <c r="AH892" s="107">
        <v>0</v>
      </c>
      <c r="AI892" s="107">
        <v>0</v>
      </c>
      <c r="AJ892" t="s">
        <v>1012</v>
      </c>
    </row>
    <row r="893" spans="1:37" x14ac:dyDescent="0.45">
      <c r="A893" t="s">
        <v>1112</v>
      </c>
      <c r="B893" t="s">
        <v>1547</v>
      </c>
      <c r="C893" t="s">
        <v>990</v>
      </c>
      <c r="D893" t="s">
        <v>1548</v>
      </c>
      <c r="E893" t="s">
        <v>992</v>
      </c>
      <c r="F893" t="s">
        <v>1549</v>
      </c>
      <c r="G893">
        <v>1169</v>
      </c>
      <c r="H893" t="s">
        <v>12</v>
      </c>
      <c r="I893">
        <v>17000</v>
      </c>
      <c r="J893">
        <v>777794097</v>
      </c>
      <c r="K893" t="s">
        <v>1550</v>
      </c>
      <c r="L893" s="106">
        <v>38032</v>
      </c>
      <c r="M893">
        <v>14043987</v>
      </c>
      <c r="N893" t="s">
        <v>1029</v>
      </c>
      <c r="O893" t="s">
        <v>1010</v>
      </c>
      <c r="P893" t="s">
        <v>997</v>
      </c>
      <c r="R893" s="109" t="str">
        <f>IF(OR(P893="SB",Q893="SB"),"SB",0)</f>
        <v>SB</v>
      </c>
      <c r="T893" s="110">
        <v>2018314</v>
      </c>
      <c r="U893" t="s">
        <v>19633</v>
      </c>
      <c r="V893" s="113" t="str">
        <f>IF(AND(I893&gt;=10000,I893&lt;=19900),"Praha",(IF(AND(I893&gt;=25001,I893&lt;=29501),"Středočeský kraj",(IF(AND(I893&gt;=30100,I893&lt;=34972),"Středočeský kraj",(IF(AND(I893&gt;=35002,I893&lt;=36271),"Karlovarský kraj",(IF(AND(I893&gt;=37001,I893&lt;=39201),"Jihočeský kraj",(IF(AND(I893&gt;=39701,I893&lt;=39901),"Jihočeský kraj",(IF(AND(I893&gt;=39301,I893&lt;=39601),"Kraj Vysočina",(IF(AND(I893&gt;=58001,I893&lt;=59501),"Kraj Vysočina",(IF(AND(I893&gt;=67401,I893&lt;=67602),"Kraj Vysočina",(IF(AND(I893&gt;=40001,I893&lt;=44101),"Ústecký kraj",(IF(AND(I893&gt;=46001,I893&lt;=47201),"Liberecký kraj",(IF(AND(I893&gt;=51202,I893&lt;=51401),"Liberecký kraj",(IF(AND(I893&gt;=53002,I893&lt;=53976),"Pardubický kraj",(IF(AND(I893&gt;=56002,I893&lt;=57201),"Pardubický kraj",(IF(AND(I893&gt;=60200,I893&lt;=67201),"Jihomoravský kraj",(IF(AND(I893&gt;=67801,I893&lt;=68501),"Jihomoravský kraj",(IF(AND(I893&gt;=69002,I893&lt;=69801),"Jihomoravský kraj",(IF(AND(I893&gt;=68601,I893&lt;=68801),"Zlínský kraj",(IF(AND(I893&gt;=75501,I893&lt;=76901),"Zlínský kraj",(IF(AND(I893&gt;=70030,I893&lt;=74901),"Moravskoslezský kraj",(IF(AND(I893&gt;=75000,I893&lt;=75368),"Olomoucký kraj",(IF(AND(I893&gt;=77200,I893&lt;=79862),"Olomoucký kraj",(IF(AND(I893&gt;=50011,I893&lt;=50301),"Královéhradecký kraj",(IF(AND(I893&gt;=54301,I893&lt;=54303),"Královéhradecký kraj","0")))))))))))))))))))))))))))))))))))))))))))))))</f>
        <v>Praha</v>
      </c>
      <c r="AB893" t="s">
        <v>1551</v>
      </c>
      <c r="AD893" t="s">
        <v>998</v>
      </c>
      <c r="AE893" t="s">
        <v>998</v>
      </c>
      <c r="AF893" t="s">
        <v>998</v>
      </c>
      <c r="AG893" s="107">
        <v>0</v>
      </c>
      <c r="AH893" s="107">
        <v>0</v>
      </c>
      <c r="AI893" s="107">
        <v>0</v>
      </c>
      <c r="AJ893" t="s">
        <v>1012</v>
      </c>
    </row>
    <row r="894" spans="1:37" x14ac:dyDescent="0.45">
      <c r="A894" t="s">
        <v>1079</v>
      </c>
      <c r="B894" t="s">
        <v>12184</v>
      </c>
      <c r="C894" t="s">
        <v>990</v>
      </c>
      <c r="D894" t="s">
        <v>12185</v>
      </c>
      <c r="E894" t="s">
        <v>992</v>
      </c>
      <c r="F894" t="s">
        <v>6094</v>
      </c>
      <c r="G894">
        <v>1326</v>
      </c>
      <c r="H894" t="s">
        <v>1223</v>
      </c>
      <c r="I894">
        <v>17000</v>
      </c>
      <c r="J894">
        <v>604285683</v>
      </c>
      <c r="K894" t="s">
        <v>12186</v>
      </c>
      <c r="L894" s="106">
        <v>39941</v>
      </c>
      <c r="M894">
        <v>13992154</v>
      </c>
      <c r="N894" t="s">
        <v>2063</v>
      </c>
      <c r="O894" t="s">
        <v>1173</v>
      </c>
      <c r="P894" t="s">
        <v>997</v>
      </c>
      <c r="R894" s="109" t="str">
        <f>IF(OR(P894="SB",Q894="SB"),"SB",0)</f>
        <v>SB</v>
      </c>
      <c r="T894" s="110">
        <v>2018318</v>
      </c>
      <c r="U894" t="s">
        <v>19633</v>
      </c>
      <c r="V894" s="113" t="str">
        <f>IF(AND(I894&gt;=10000,I894&lt;=19900),"Praha",(IF(AND(I894&gt;=25001,I894&lt;=29501),"Středočeský kraj",(IF(AND(I894&gt;=30100,I894&lt;=34972),"Středočeský kraj",(IF(AND(I894&gt;=35002,I894&lt;=36271),"Karlovarský kraj",(IF(AND(I894&gt;=37001,I894&lt;=39201),"Jihočeský kraj",(IF(AND(I894&gt;=39701,I894&lt;=39901),"Jihočeský kraj",(IF(AND(I894&gt;=39301,I894&lt;=39601),"Kraj Vysočina",(IF(AND(I894&gt;=58001,I894&lt;=59501),"Kraj Vysočina",(IF(AND(I894&gt;=67401,I894&lt;=67602),"Kraj Vysočina",(IF(AND(I894&gt;=40001,I894&lt;=44101),"Ústecký kraj",(IF(AND(I894&gt;=46001,I894&lt;=47201),"Liberecký kraj",(IF(AND(I894&gt;=51202,I894&lt;=51401),"Liberecký kraj",(IF(AND(I894&gt;=53002,I894&lt;=53976),"Pardubický kraj",(IF(AND(I894&gt;=56002,I894&lt;=57201),"Pardubický kraj",(IF(AND(I894&gt;=60200,I894&lt;=67201),"Jihomoravský kraj",(IF(AND(I894&gt;=67801,I894&lt;=68501),"Jihomoravský kraj",(IF(AND(I894&gt;=69002,I894&lt;=69801),"Jihomoravský kraj",(IF(AND(I894&gt;=68601,I894&lt;=68801),"Zlínský kraj",(IF(AND(I894&gt;=75501,I894&lt;=76901),"Zlínský kraj",(IF(AND(I894&gt;=70030,I894&lt;=74901),"Moravskoslezský kraj",(IF(AND(I894&gt;=75000,I894&lt;=75368),"Olomoucký kraj",(IF(AND(I894&gt;=77200,I894&lt;=79862),"Olomoucký kraj",(IF(AND(I894&gt;=50011,I894&lt;=50301),"Královéhradecký kraj",(IF(AND(I894&gt;=54301,I894&lt;=54303),"Královéhradecký kraj","0")))))))))))))))))))))))))))))))))))))))))))))))</f>
        <v>Praha</v>
      </c>
      <c r="AD894" t="s">
        <v>998</v>
      </c>
      <c r="AE894" t="s">
        <v>998</v>
      </c>
      <c r="AF894" t="s">
        <v>998</v>
      </c>
      <c r="AG894" s="107">
        <v>300</v>
      </c>
      <c r="AH894" s="107">
        <v>0</v>
      </c>
      <c r="AI894" s="107">
        <v>0</v>
      </c>
      <c r="AJ894" t="s">
        <v>999</v>
      </c>
      <c r="AK894" s="106">
        <v>44910</v>
      </c>
    </row>
    <row r="895" spans="1:37" x14ac:dyDescent="0.45">
      <c r="A895" t="s">
        <v>1187</v>
      </c>
      <c r="B895" t="s">
        <v>12187</v>
      </c>
      <c r="C895" t="s">
        <v>1002</v>
      </c>
      <c r="D895" t="s">
        <v>12188</v>
      </c>
      <c r="E895" t="s">
        <v>992</v>
      </c>
      <c r="F895" t="s">
        <v>6094</v>
      </c>
      <c r="G895">
        <v>1326</v>
      </c>
      <c r="H895" t="s">
        <v>1223</v>
      </c>
      <c r="I895">
        <v>17000</v>
      </c>
      <c r="J895">
        <v>604285683</v>
      </c>
      <c r="K895" t="s">
        <v>12189</v>
      </c>
      <c r="L895" s="106">
        <v>39231</v>
      </c>
      <c r="M895">
        <v>13992255</v>
      </c>
      <c r="N895" t="s">
        <v>2373</v>
      </c>
      <c r="O895" t="s">
        <v>1023</v>
      </c>
      <c r="P895" t="s">
        <v>997</v>
      </c>
      <c r="R895" s="109" t="str">
        <f>IF(OR(P895="SB",Q895="SB"),"SB",0)</f>
        <v>SB</v>
      </c>
      <c r="T895" s="110">
        <v>2018319</v>
      </c>
      <c r="U895" t="s">
        <v>19633</v>
      </c>
      <c r="V895" s="113" t="str">
        <f>IF(AND(I895&gt;=10000,I895&lt;=19900),"Praha",(IF(AND(I895&gt;=25001,I895&lt;=29501),"Středočeský kraj",(IF(AND(I895&gt;=30100,I895&lt;=34972),"Středočeský kraj",(IF(AND(I895&gt;=35002,I895&lt;=36271),"Karlovarský kraj",(IF(AND(I895&gt;=37001,I895&lt;=39201),"Jihočeský kraj",(IF(AND(I895&gt;=39701,I895&lt;=39901),"Jihočeský kraj",(IF(AND(I895&gt;=39301,I895&lt;=39601),"Kraj Vysočina",(IF(AND(I895&gt;=58001,I895&lt;=59501),"Kraj Vysočina",(IF(AND(I895&gt;=67401,I895&lt;=67602),"Kraj Vysočina",(IF(AND(I895&gt;=40001,I895&lt;=44101),"Ústecký kraj",(IF(AND(I895&gt;=46001,I895&lt;=47201),"Liberecký kraj",(IF(AND(I895&gt;=51202,I895&lt;=51401),"Liberecký kraj",(IF(AND(I895&gt;=53002,I895&lt;=53976),"Pardubický kraj",(IF(AND(I895&gt;=56002,I895&lt;=57201),"Pardubický kraj",(IF(AND(I895&gt;=60200,I895&lt;=67201),"Jihomoravský kraj",(IF(AND(I895&gt;=67801,I895&lt;=68501),"Jihomoravský kraj",(IF(AND(I895&gt;=69002,I895&lt;=69801),"Jihomoravský kraj",(IF(AND(I895&gt;=68601,I895&lt;=68801),"Zlínský kraj",(IF(AND(I895&gt;=75501,I895&lt;=76901),"Zlínský kraj",(IF(AND(I895&gt;=70030,I895&lt;=74901),"Moravskoslezský kraj",(IF(AND(I895&gt;=75000,I895&lt;=75368),"Olomoucký kraj",(IF(AND(I895&gt;=77200,I895&lt;=79862),"Olomoucký kraj",(IF(AND(I895&gt;=50011,I895&lt;=50301),"Královéhradecký kraj",(IF(AND(I895&gt;=54301,I895&lt;=54303),"Královéhradecký kraj","0")))))))))))))))))))))))))))))))))))))))))))))))</f>
        <v>Praha</v>
      </c>
      <c r="AB895" t="s">
        <v>12190</v>
      </c>
      <c r="AD895" t="s">
        <v>998</v>
      </c>
      <c r="AE895" t="s">
        <v>998</v>
      </c>
      <c r="AF895" t="s">
        <v>998</v>
      </c>
      <c r="AG895" s="107">
        <v>300</v>
      </c>
      <c r="AH895" s="107">
        <v>0</v>
      </c>
      <c r="AI895" s="107">
        <v>0</v>
      </c>
      <c r="AJ895" t="s">
        <v>999</v>
      </c>
      <c r="AK895" s="106">
        <v>44813</v>
      </c>
    </row>
    <row r="896" spans="1:37" x14ac:dyDescent="0.45">
      <c r="A896" t="s">
        <v>1283</v>
      </c>
      <c r="B896" t="s">
        <v>3591</v>
      </c>
      <c r="C896" t="s">
        <v>1002</v>
      </c>
      <c r="D896" t="s">
        <v>3592</v>
      </c>
      <c r="E896" t="s">
        <v>992</v>
      </c>
      <c r="F896" t="s">
        <v>3593</v>
      </c>
      <c r="G896">
        <v>809</v>
      </c>
      <c r="H896" t="s">
        <v>1223</v>
      </c>
      <c r="I896">
        <v>17000</v>
      </c>
      <c r="J896">
        <v>777778322</v>
      </c>
      <c r="K896" t="s">
        <v>3594</v>
      </c>
      <c r="L896" s="106">
        <v>39379</v>
      </c>
      <c r="M896">
        <v>14500594</v>
      </c>
      <c r="N896" t="s">
        <v>1589</v>
      </c>
      <c r="O896" t="s">
        <v>1050</v>
      </c>
      <c r="P896" t="s">
        <v>997</v>
      </c>
      <c r="R896" s="109" t="str">
        <f>IF(OR(P896="SB",Q896="SB"),"SB",0)</f>
        <v>SB</v>
      </c>
      <c r="T896" s="110">
        <v>2018470</v>
      </c>
      <c r="U896" t="s">
        <v>19633</v>
      </c>
      <c r="V896" s="113" t="str">
        <f>IF(AND(I896&gt;=10000,I896&lt;=19900),"Praha",(IF(AND(I896&gt;=25001,I896&lt;=29501),"Středočeský kraj",(IF(AND(I896&gt;=30100,I896&lt;=34972),"Středočeský kraj",(IF(AND(I896&gt;=35002,I896&lt;=36271),"Karlovarský kraj",(IF(AND(I896&gt;=37001,I896&lt;=39201),"Jihočeský kraj",(IF(AND(I896&gt;=39701,I896&lt;=39901),"Jihočeský kraj",(IF(AND(I896&gt;=39301,I896&lt;=39601),"Kraj Vysočina",(IF(AND(I896&gt;=58001,I896&lt;=59501),"Kraj Vysočina",(IF(AND(I896&gt;=67401,I896&lt;=67602),"Kraj Vysočina",(IF(AND(I896&gt;=40001,I896&lt;=44101),"Ústecký kraj",(IF(AND(I896&gt;=46001,I896&lt;=47201),"Liberecký kraj",(IF(AND(I896&gt;=51202,I896&lt;=51401),"Liberecký kraj",(IF(AND(I896&gt;=53002,I896&lt;=53976),"Pardubický kraj",(IF(AND(I896&gt;=56002,I896&lt;=57201),"Pardubický kraj",(IF(AND(I896&gt;=60200,I896&lt;=67201),"Jihomoravský kraj",(IF(AND(I896&gt;=67801,I896&lt;=68501),"Jihomoravský kraj",(IF(AND(I896&gt;=69002,I896&lt;=69801),"Jihomoravský kraj",(IF(AND(I896&gt;=68601,I896&lt;=68801),"Zlínský kraj",(IF(AND(I896&gt;=75501,I896&lt;=76901),"Zlínský kraj",(IF(AND(I896&gt;=70030,I896&lt;=74901),"Moravskoslezský kraj",(IF(AND(I896&gt;=75000,I896&lt;=75368),"Olomoucký kraj",(IF(AND(I896&gt;=77200,I896&lt;=79862),"Olomoucký kraj",(IF(AND(I896&gt;=50011,I896&lt;=50301),"Královéhradecký kraj",(IF(AND(I896&gt;=54301,I896&lt;=54303),"Královéhradecký kraj","0")))))))))))))))))))))))))))))))))))))))))))))))</f>
        <v>Praha</v>
      </c>
      <c r="AB896" t="s">
        <v>3595</v>
      </c>
      <c r="AD896" t="s">
        <v>998</v>
      </c>
      <c r="AE896" t="s">
        <v>998</v>
      </c>
      <c r="AF896" t="s">
        <v>998</v>
      </c>
      <c r="AG896" s="107">
        <v>300</v>
      </c>
      <c r="AH896" s="107">
        <v>0</v>
      </c>
      <c r="AI896" s="107">
        <v>0</v>
      </c>
      <c r="AJ896" t="s">
        <v>999</v>
      </c>
      <c r="AK896" s="106">
        <v>44911</v>
      </c>
    </row>
    <row r="897" spans="1:37" x14ac:dyDescent="0.45">
      <c r="A897" t="s">
        <v>1915</v>
      </c>
      <c r="B897" t="s">
        <v>6701</v>
      </c>
      <c r="C897" t="s">
        <v>1002</v>
      </c>
      <c r="D897" t="s">
        <v>6702</v>
      </c>
      <c r="E897" t="s">
        <v>992</v>
      </c>
      <c r="F897" t="s">
        <v>1222</v>
      </c>
      <c r="G897">
        <v>877</v>
      </c>
      <c r="H897" t="s">
        <v>1223</v>
      </c>
      <c r="I897">
        <v>17000</v>
      </c>
      <c r="J897">
        <v>602334602</v>
      </c>
      <c r="K897" t="s">
        <v>6703</v>
      </c>
      <c r="L897" s="106">
        <v>41478</v>
      </c>
      <c r="M897">
        <v>14906479</v>
      </c>
      <c r="N897" t="s">
        <v>1359</v>
      </c>
      <c r="O897" t="s">
        <v>12</v>
      </c>
      <c r="P897" t="s">
        <v>997</v>
      </c>
      <c r="R897" s="109" t="str">
        <f>IF(OR(P897="SB",Q897="SB"),"SB",0)</f>
        <v>SB</v>
      </c>
      <c r="T897" s="110">
        <v>2019154</v>
      </c>
      <c r="U897" t="s">
        <v>19633</v>
      </c>
      <c r="V897" s="113" t="str">
        <f>IF(AND(I897&gt;=10000,I897&lt;=19900),"Praha",(IF(AND(I897&gt;=25001,I897&lt;=29501),"Středočeský kraj",(IF(AND(I897&gt;=30100,I897&lt;=34972),"Středočeský kraj",(IF(AND(I897&gt;=35002,I897&lt;=36271),"Karlovarský kraj",(IF(AND(I897&gt;=37001,I897&lt;=39201),"Jihočeský kraj",(IF(AND(I897&gt;=39701,I897&lt;=39901),"Jihočeský kraj",(IF(AND(I897&gt;=39301,I897&lt;=39601),"Kraj Vysočina",(IF(AND(I897&gt;=58001,I897&lt;=59501),"Kraj Vysočina",(IF(AND(I897&gt;=67401,I897&lt;=67602),"Kraj Vysočina",(IF(AND(I897&gt;=40001,I897&lt;=44101),"Ústecký kraj",(IF(AND(I897&gt;=46001,I897&lt;=47201),"Liberecký kraj",(IF(AND(I897&gt;=51202,I897&lt;=51401),"Liberecký kraj",(IF(AND(I897&gt;=53002,I897&lt;=53976),"Pardubický kraj",(IF(AND(I897&gt;=56002,I897&lt;=57201),"Pardubický kraj",(IF(AND(I897&gt;=60200,I897&lt;=67201),"Jihomoravský kraj",(IF(AND(I897&gt;=67801,I897&lt;=68501),"Jihomoravský kraj",(IF(AND(I897&gt;=69002,I897&lt;=69801),"Jihomoravský kraj",(IF(AND(I897&gt;=68601,I897&lt;=68801),"Zlínský kraj",(IF(AND(I897&gt;=75501,I897&lt;=76901),"Zlínský kraj",(IF(AND(I897&gt;=70030,I897&lt;=74901),"Moravskoslezský kraj",(IF(AND(I897&gt;=75000,I897&lt;=75368),"Olomoucký kraj",(IF(AND(I897&gt;=77200,I897&lt;=79862),"Olomoucký kraj",(IF(AND(I897&gt;=50011,I897&lt;=50301),"Královéhradecký kraj",(IF(AND(I897&gt;=54301,I897&lt;=54303),"Královéhradecký kraj","0")))))))))))))))))))))))))))))))))))))))))))))))</f>
        <v>Praha</v>
      </c>
      <c r="AD897" t="s">
        <v>998</v>
      </c>
      <c r="AE897" t="s">
        <v>998</v>
      </c>
      <c r="AF897" t="s">
        <v>998</v>
      </c>
      <c r="AG897" s="107">
        <v>0</v>
      </c>
      <c r="AH897" s="107">
        <v>0</v>
      </c>
      <c r="AI897" s="107">
        <v>0</v>
      </c>
      <c r="AJ897" t="s">
        <v>1012</v>
      </c>
    </row>
    <row r="898" spans="1:37" x14ac:dyDescent="0.45">
      <c r="A898" t="s">
        <v>2606</v>
      </c>
      <c r="B898" t="s">
        <v>17852</v>
      </c>
      <c r="C898" t="s">
        <v>1002</v>
      </c>
      <c r="D898" t="s">
        <v>17853</v>
      </c>
      <c r="E898" t="s">
        <v>992</v>
      </c>
      <c r="F898" t="s">
        <v>1954</v>
      </c>
      <c r="G898">
        <v>14</v>
      </c>
      <c r="H898" t="s">
        <v>1223</v>
      </c>
      <c r="I898">
        <v>17000</v>
      </c>
      <c r="K898" t="s">
        <v>17848</v>
      </c>
      <c r="L898" s="106">
        <v>41376</v>
      </c>
      <c r="M898">
        <v>15783119</v>
      </c>
      <c r="N898" t="s">
        <v>1757</v>
      </c>
      <c r="O898" t="s">
        <v>1010</v>
      </c>
      <c r="P898" t="s">
        <v>997</v>
      </c>
      <c r="Q898" t="s">
        <v>1016</v>
      </c>
      <c r="R898" s="109" t="str">
        <f>IF(OR(P898="SB",Q898="SB"),"SB",0)</f>
        <v>SB</v>
      </c>
      <c r="T898" s="110">
        <v>2022107</v>
      </c>
      <c r="U898" t="s">
        <v>19633</v>
      </c>
      <c r="V898" s="113" t="str">
        <f>IF(AND(I898&gt;=10000,I898&lt;=19900),"Praha",(IF(AND(I898&gt;=25001,I898&lt;=29501),"Středočeský kraj",(IF(AND(I898&gt;=30100,I898&lt;=34972),"Středočeský kraj",(IF(AND(I898&gt;=35002,I898&lt;=36271),"Karlovarský kraj",(IF(AND(I898&gt;=37001,I898&lt;=39201),"Jihočeský kraj",(IF(AND(I898&gt;=39701,I898&lt;=39901),"Jihočeský kraj",(IF(AND(I898&gt;=39301,I898&lt;=39601),"Kraj Vysočina",(IF(AND(I898&gt;=58001,I898&lt;=59501),"Kraj Vysočina",(IF(AND(I898&gt;=67401,I898&lt;=67602),"Kraj Vysočina",(IF(AND(I898&gt;=40001,I898&lt;=44101),"Ústecký kraj",(IF(AND(I898&gt;=46001,I898&lt;=47201),"Liberecký kraj",(IF(AND(I898&gt;=51202,I898&lt;=51401),"Liberecký kraj",(IF(AND(I898&gt;=53002,I898&lt;=53976),"Pardubický kraj",(IF(AND(I898&gt;=56002,I898&lt;=57201),"Pardubický kraj",(IF(AND(I898&gt;=60200,I898&lt;=67201),"Jihomoravský kraj",(IF(AND(I898&gt;=67801,I898&lt;=68501),"Jihomoravský kraj",(IF(AND(I898&gt;=69002,I898&lt;=69801),"Jihomoravský kraj",(IF(AND(I898&gt;=68601,I898&lt;=68801),"Zlínský kraj",(IF(AND(I898&gt;=75501,I898&lt;=76901),"Zlínský kraj",(IF(AND(I898&gt;=70030,I898&lt;=74901),"Moravskoslezský kraj",(IF(AND(I898&gt;=75000,I898&lt;=75368),"Olomoucký kraj",(IF(AND(I898&gt;=77200,I898&lt;=79862),"Olomoucký kraj",(IF(AND(I898&gt;=50011,I898&lt;=50301),"Královéhradecký kraj",(IF(AND(I898&gt;=54301,I898&lt;=54303),"Královéhradecký kraj","0")))))))))))))))))))))))))))))))))))))))))))))))</f>
        <v>Praha</v>
      </c>
      <c r="AD898" t="s">
        <v>998</v>
      </c>
      <c r="AE898" t="s">
        <v>998</v>
      </c>
      <c r="AF898" t="s">
        <v>998</v>
      </c>
      <c r="AG898" s="107">
        <v>300</v>
      </c>
      <c r="AH898" s="107">
        <v>0</v>
      </c>
      <c r="AI898" s="107">
        <v>0</v>
      </c>
      <c r="AJ898" t="s">
        <v>999</v>
      </c>
      <c r="AK898" s="106">
        <v>44925</v>
      </c>
    </row>
    <row r="899" spans="1:37" x14ac:dyDescent="0.45">
      <c r="A899" t="s">
        <v>11613</v>
      </c>
      <c r="B899" t="s">
        <v>17846</v>
      </c>
      <c r="C899" t="s">
        <v>990</v>
      </c>
      <c r="D899" t="s">
        <v>17847</v>
      </c>
      <c r="E899" t="s">
        <v>992</v>
      </c>
      <c r="F899" t="s">
        <v>1954</v>
      </c>
      <c r="G899">
        <v>14</v>
      </c>
      <c r="H899" t="s">
        <v>1223</v>
      </c>
      <c r="I899">
        <v>17000</v>
      </c>
      <c r="K899" t="s">
        <v>17848</v>
      </c>
      <c r="L899" s="106">
        <v>42154</v>
      </c>
      <c r="M899">
        <v>15783220</v>
      </c>
      <c r="N899" t="s">
        <v>1757</v>
      </c>
      <c r="O899" t="s">
        <v>1010</v>
      </c>
      <c r="P899" t="s">
        <v>997</v>
      </c>
      <c r="Q899" t="s">
        <v>1016</v>
      </c>
      <c r="R899" s="109" t="str">
        <f>IF(OR(P899="SB",Q899="SB"),"SB",0)</f>
        <v>SB</v>
      </c>
      <c r="T899" s="110">
        <v>2022118</v>
      </c>
      <c r="U899" t="s">
        <v>19633</v>
      </c>
      <c r="V899" s="113" t="str">
        <f>IF(AND(I899&gt;=10000,I899&lt;=19900),"Praha",(IF(AND(I899&gt;=25001,I899&lt;=29501),"Středočeský kraj",(IF(AND(I899&gt;=30100,I899&lt;=34972),"Středočeský kraj",(IF(AND(I899&gt;=35002,I899&lt;=36271),"Karlovarský kraj",(IF(AND(I899&gt;=37001,I899&lt;=39201),"Jihočeský kraj",(IF(AND(I899&gt;=39701,I899&lt;=39901),"Jihočeský kraj",(IF(AND(I899&gt;=39301,I899&lt;=39601),"Kraj Vysočina",(IF(AND(I899&gt;=58001,I899&lt;=59501),"Kraj Vysočina",(IF(AND(I899&gt;=67401,I899&lt;=67602),"Kraj Vysočina",(IF(AND(I899&gt;=40001,I899&lt;=44101),"Ústecký kraj",(IF(AND(I899&gt;=46001,I899&lt;=47201),"Liberecký kraj",(IF(AND(I899&gt;=51202,I899&lt;=51401),"Liberecký kraj",(IF(AND(I899&gt;=53002,I899&lt;=53976),"Pardubický kraj",(IF(AND(I899&gt;=56002,I899&lt;=57201),"Pardubický kraj",(IF(AND(I899&gt;=60200,I899&lt;=67201),"Jihomoravský kraj",(IF(AND(I899&gt;=67801,I899&lt;=68501),"Jihomoravský kraj",(IF(AND(I899&gt;=69002,I899&lt;=69801),"Jihomoravský kraj",(IF(AND(I899&gt;=68601,I899&lt;=68801),"Zlínský kraj",(IF(AND(I899&gt;=75501,I899&lt;=76901),"Zlínský kraj",(IF(AND(I899&gt;=70030,I899&lt;=74901),"Moravskoslezský kraj",(IF(AND(I899&gt;=75000,I899&lt;=75368),"Olomoucký kraj",(IF(AND(I899&gt;=77200,I899&lt;=79862),"Olomoucký kraj",(IF(AND(I899&gt;=50011,I899&lt;=50301),"Královéhradecký kraj",(IF(AND(I899&gt;=54301,I899&lt;=54303),"Královéhradecký kraj","0")))))))))))))))))))))))))))))))))))))))))))))))</f>
        <v>Praha</v>
      </c>
      <c r="AD899" t="s">
        <v>998</v>
      </c>
      <c r="AE899" t="s">
        <v>998</v>
      </c>
      <c r="AF899" t="s">
        <v>998</v>
      </c>
      <c r="AG899" s="107">
        <v>300</v>
      </c>
      <c r="AH899" s="107">
        <v>0</v>
      </c>
      <c r="AI899" s="107">
        <v>0</v>
      </c>
      <c r="AJ899" t="s">
        <v>999</v>
      </c>
      <c r="AK899" s="106">
        <v>44925</v>
      </c>
    </row>
    <row r="900" spans="1:37" x14ac:dyDescent="0.45">
      <c r="A900" t="s">
        <v>1007</v>
      </c>
      <c r="B900" t="s">
        <v>12584</v>
      </c>
      <c r="C900" t="s">
        <v>990</v>
      </c>
      <c r="D900" t="s">
        <v>12586</v>
      </c>
      <c r="E900" t="s">
        <v>992</v>
      </c>
      <c r="F900" t="s">
        <v>5330</v>
      </c>
      <c r="G900">
        <v>958</v>
      </c>
      <c r="H900" t="s">
        <v>12</v>
      </c>
      <c r="I900">
        <v>17000</v>
      </c>
      <c r="K900" t="s">
        <v>12587</v>
      </c>
      <c r="L900" s="106">
        <v>31987</v>
      </c>
      <c r="M900">
        <v>13194128</v>
      </c>
      <c r="N900" t="s">
        <v>1589</v>
      </c>
      <c r="O900" t="s">
        <v>1050</v>
      </c>
      <c r="P900" t="s">
        <v>997</v>
      </c>
      <c r="R900" s="109" t="str">
        <f>IF(OR(P900="SB",Q900="SB"),"SB",0)</f>
        <v>SB</v>
      </c>
      <c r="T900" s="110">
        <v>16130</v>
      </c>
      <c r="U900" t="s">
        <v>19634</v>
      </c>
      <c r="V900" s="113" t="str">
        <f>IF(AND(I900&gt;=10000,I900&lt;=19900),"Praha",(IF(AND(I900&gt;=25001,I900&lt;=29501),"Středočeský kraj",(IF(AND(I900&gt;=30100,I900&lt;=34972),"Středočeský kraj",(IF(AND(I900&gt;=35002,I900&lt;=36271),"Karlovarský kraj",(IF(AND(I900&gt;=37001,I900&lt;=39201),"Jihočeský kraj",(IF(AND(I900&gt;=39701,I900&lt;=39901),"Jihočeský kraj",(IF(AND(I900&gt;=39301,I900&lt;=39601),"Kraj Vysočina",(IF(AND(I900&gt;=58001,I900&lt;=59501),"Kraj Vysočina",(IF(AND(I900&gt;=67401,I900&lt;=67602),"Kraj Vysočina",(IF(AND(I900&gt;=40001,I900&lt;=44101),"Ústecký kraj",(IF(AND(I900&gt;=46001,I900&lt;=47201),"Liberecký kraj",(IF(AND(I900&gt;=51202,I900&lt;=51401),"Liberecký kraj",(IF(AND(I900&gt;=53002,I900&lt;=53976),"Pardubický kraj",(IF(AND(I900&gt;=56002,I900&lt;=57201),"Pardubický kraj",(IF(AND(I900&gt;=60200,I900&lt;=67201),"Jihomoravský kraj",(IF(AND(I900&gt;=67801,I900&lt;=68501),"Jihomoravský kraj",(IF(AND(I900&gt;=69002,I900&lt;=69801),"Jihomoravský kraj",(IF(AND(I900&gt;=68601,I900&lt;=68801),"Zlínský kraj",(IF(AND(I900&gt;=75501,I900&lt;=76901),"Zlínský kraj",(IF(AND(I900&gt;=70030,I900&lt;=74901),"Moravskoslezský kraj",(IF(AND(I900&gt;=75000,I900&lt;=75368),"Olomoucký kraj",(IF(AND(I900&gt;=77200,I900&lt;=79862),"Olomoucký kraj",(IF(AND(I900&gt;=50011,I900&lt;=50301),"Královéhradecký kraj",(IF(AND(I900&gt;=54301,I900&lt;=54303),"Královéhradecký kraj","0")))))))))))))))))))))))))))))))))))))))))))))))</f>
        <v>Praha</v>
      </c>
      <c r="W900" s="111">
        <v>16130</v>
      </c>
      <c r="X900" s="111" t="s">
        <v>19633</v>
      </c>
      <c r="AB900" t="s">
        <v>12588</v>
      </c>
      <c r="AD900" t="s">
        <v>1024</v>
      </c>
      <c r="AE900" t="s">
        <v>1515</v>
      </c>
      <c r="AF900" t="s">
        <v>998</v>
      </c>
      <c r="AG900" s="107">
        <v>0</v>
      </c>
      <c r="AH900" s="107">
        <v>0</v>
      </c>
      <c r="AI900" s="107">
        <v>0</v>
      </c>
      <c r="AJ900" t="s">
        <v>1012</v>
      </c>
    </row>
    <row r="901" spans="1:37" x14ac:dyDescent="0.45">
      <c r="A901" t="s">
        <v>1124</v>
      </c>
      <c r="B901" t="s">
        <v>1380</v>
      </c>
      <c r="C901" t="s">
        <v>990</v>
      </c>
      <c r="D901" t="s">
        <v>1381</v>
      </c>
      <c r="E901" t="s">
        <v>992</v>
      </c>
      <c r="F901" t="s">
        <v>1382</v>
      </c>
      <c r="G901">
        <v>1432</v>
      </c>
      <c r="H901" t="s">
        <v>1223</v>
      </c>
      <c r="I901">
        <v>17000</v>
      </c>
      <c r="K901" t="s">
        <v>1383</v>
      </c>
      <c r="L901" s="106">
        <v>26744</v>
      </c>
      <c r="M901">
        <v>12990832</v>
      </c>
      <c r="N901" t="s">
        <v>996</v>
      </c>
      <c r="O901" t="s">
        <v>12</v>
      </c>
      <c r="P901" t="s">
        <v>997</v>
      </c>
      <c r="R901" s="109" t="str">
        <f>IF(OR(P901="SB",Q901="SB"),"SB",0)</f>
        <v>SB</v>
      </c>
      <c r="T901" s="110" t="s">
        <v>998</v>
      </c>
      <c r="V901" s="113" t="str">
        <f>IF(AND(I901&gt;=10000,I901&lt;=19900),"Praha",(IF(AND(I901&gt;=25001,I901&lt;=29501),"Středočeský kraj",(IF(AND(I901&gt;=30100,I901&lt;=34972),"Středočeský kraj",(IF(AND(I901&gt;=35002,I901&lt;=36271),"Karlovarský kraj",(IF(AND(I901&gt;=37001,I901&lt;=39201),"Jihočeský kraj",(IF(AND(I901&gt;=39701,I901&lt;=39901),"Jihočeský kraj",(IF(AND(I901&gt;=39301,I901&lt;=39601),"Kraj Vysočina",(IF(AND(I901&gt;=58001,I901&lt;=59501),"Kraj Vysočina",(IF(AND(I901&gt;=67401,I901&lt;=67602),"Kraj Vysočina",(IF(AND(I901&gt;=40001,I901&lt;=44101),"Ústecký kraj",(IF(AND(I901&gt;=46001,I901&lt;=47201),"Liberecký kraj",(IF(AND(I901&gt;=51202,I901&lt;=51401),"Liberecký kraj",(IF(AND(I901&gt;=53002,I901&lt;=53976),"Pardubický kraj",(IF(AND(I901&gt;=56002,I901&lt;=57201),"Pardubický kraj",(IF(AND(I901&gt;=60200,I901&lt;=67201),"Jihomoravský kraj",(IF(AND(I901&gt;=67801,I901&lt;=68501),"Jihomoravský kraj",(IF(AND(I901&gt;=69002,I901&lt;=69801),"Jihomoravský kraj",(IF(AND(I901&gt;=68601,I901&lt;=68801),"Zlínský kraj",(IF(AND(I901&gt;=75501,I901&lt;=76901),"Zlínský kraj",(IF(AND(I901&gt;=70030,I901&lt;=74901),"Moravskoslezský kraj",(IF(AND(I901&gt;=75000,I901&lt;=75368),"Olomoucký kraj",(IF(AND(I901&gt;=77200,I901&lt;=79862),"Olomoucký kraj",(IF(AND(I901&gt;=50011,I901&lt;=50301),"Královéhradecký kraj",(IF(AND(I901&gt;=54301,I901&lt;=54303),"Královéhradecký kraj","0")))))))))))))))))))))))))))))))))))))))))))))))</f>
        <v>Praha</v>
      </c>
      <c r="AB901" t="s">
        <v>998</v>
      </c>
      <c r="AD901" t="s">
        <v>998</v>
      </c>
      <c r="AE901" t="s">
        <v>998</v>
      </c>
      <c r="AF901" t="s">
        <v>998</v>
      </c>
      <c r="AG901" s="107">
        <v>0</v>
      </c>
      <c r="AH901" s="107">
        <v>0</v>
      </c>
      <c r="AI901" s="107">
        <v>0</v>
      </c>
      <c r="AJ901" t="s">
        <v>1012</v>
      </c>
    </row>
    <row r="902" spans="1:37" x14ac:dyDescent="0.45">
      <c r="A902" t="s">
        <v>1386</v>
      </c>
      <c r="B902" t="s">
        <v>1387</v>
      </c>
      <c r="C902" t="s">
        <v>1002</v>
      </c>
      <c r="D902" t="s">
        <v>1388</v>
      </c>
      <c r="E902" t="s">
        <v>992</v>
      </c>
      <c r="F902" t="s">
        <v>1382</v>
      </c>
      <c r="G902">
        <v>1432</v>
      </c>
      <c r="H902" t="s">
        <v>1223</v>
      </c>
      <c r="I902">
        <v>17000</v>
      </c>
      <c r="K902" t="s">
        <v>1389</v>
      </c>
      <c r="L902" s="106">
        <v>26919</v>
      </c>
      <c r="M902">
        <v>12972341</v>
      </c>
      <c r="N902" t="s">
        <v>996</v>
      </c>
      <c r="O902" t="s">
        <v>12</v>
      </c>
      <c r="P902" t="s">
        <v>997</v>
      </c>
      <c r="R902" s="109" t="str">
        <f>IF(OR(P902="SB",Q902="SB"),"SB",0)</f>
        <v>SB</v>
      </c>
      <c r="T902" s="110" t="s">
        <v>998</v>
      </c>
      <c r="V902" s="113" t="str">
        <f>IF(AND(I902&gt;=10000,I902&lt;=19900),"Praha",(IF(AND(I902&gt;=25001,I902&lt;=29501),"Středočeský kraj",(IF(AND(I902&gt;=30100,I902&lt;=34972),"Středočeský kraj",(IF(AND(I902&gt;=35002,I902&lt;=36271),"Karlovarský kraj",(IF(AND(I902&gt;=37001,I902&lt;=39201),"Jihočeský kraj",(IF(AND(I902&gt;=39701,I902&lt;=39901),"Jihočeský kraj",(IF(AND(I902&gt;=39301,I902&lt;=39601),"Kraj Vysočina",(IF(AND(I902&gt;=58001,I902&lt;=59501),"Kraj Vysočina",(IF(AND(I902&gt;=67401,I902&lt;=67602),"Kraj Vysočina",(IF(AND(I902&gt;=40001,I902&lt;=44101),"Ústecký kraj",(IF(AND(I902&gt;=46001,I902&lt;=47201),"Liberecký kraj",(IF(AND(I902&gt;=51202,I902&lt;=51401),"Liberecký kraj",(IF(AND(I902&gt;=53002,I902&lt;=53976),"Pardubický kraj",(IF(AND(I902&gt;=56002,I902&lt;=57201),"Pardubický kraj",(IF(AND(I902&gt;=60200,I902&lt;=67201),"Jihomoravský kraj",(IF(AND(I902&gt;=67801,I902&lt;=68501),"Jihomoravský kraj",(IF(AND(I902&gt;=69002,I902&lt;=69801),"Jihomoravský kraj",(IF(AND(I902&gt;=68601,I902&lt;=68801),"Zlínský kraj",(IF(AND(I902&gt;=75501,I902&lt;=76901),"Zlínský kraj",(IF(AND(I902&gt;=70030,I902&lt;=74901),"Moravskoslezský kraj",(IF(AND(I902&gt;=75000,I902&lt;=75368),"Olomoucký kraj",(IF(AND(I902&gt;=77200,I902&lt;=79862),"Olomoucký kraj",(IF(AND(I902&gt;=50011,I902&lt;=50301),"Královéhradecký kraj",(IF(AND(I902&gt;=54301,I902&lt;=54303),"Královéhradecký kraj","0")))))))))))))))))))))))))))))))))))))))))))))))</f>
        <v>Praha</v>
      </c>
      <c r="AB902" t="s">
        <v>998</v>
      </c>
      <c r="AD902" t="s">
        <v>998</v>
      </c>
      <c r="AE902" t="s">
        <v>998</v>
      </c>
      <c r="AF902" t="s">
        <v>998</v>
      </c>
      <c r="AG902" s="107">
        <v>0</v>
      </c>
      <c r="AH902" s="107">
        <v>0</v>
      </c>
      <c r="AI902" s="107">
        <v>0</v>
      </c>
      <c r="AJ902" t="s">
        <v>1012</v>
      </c>
    </row>
    <row r="903" spans="1:37" x14ac:dyDescent="0.45">
      <c r="A903" t="s">
        <v>1408</v>
      </c>
      <c r="B903" t="s">
        <v>2772</v>
      </c>
      <c r="C903" t="s">
        <v>1002</v>
      </c>
      <c r="D903" t="s">
        <v>2773</v>
      </c>
      <c r="E903" t="s">
        <v>992</v>
      </c>
      <c r="F903" t="s">
        <v>2774</v>
      </c>
      <c r="G903">
        <v>25</v>
      </c>
      <c r="H903" t="s">
        <v>2775</v>
      </c>
      <c r="I903">
        <v>17000</v>
      </c>
      <c r="K903" t="s">
        <v>2776</v>
      </c>
      <c r="L903" s="106">
        <v>33478</v>
      </c>
      <c r="M903">
        <v>12917777</v>
      </c>
      <c r="N903" t="s">
        <v>996</v>
      </c>
      <c r="O903" t="s">
        <v>12</v>
      </c>
      <c r="P903" t="s">
        <v>997</v>
      </c>
      <c r="R903" s="109" t="str">
        <f>IF(OR(P903="SB",Q903="SB"),"SB",0)</f>
        <v>SB</v>
      </c>
      <c r="T903" s="110" t="s">
        <v>998</v>
      </c>
      <c r="V903" s="113" t="str">
        <f>IF(AND(I903&gt;=10000,I903&lt;=19900),"Praha",(IF(AND(I903&gt;=25001,I903&lt;=29501),"Středočeský kraj",(IF(AND(I903&gt;=30100,I903&lt;=34972),"Středočeský kraj",(IF(AND(I903&gt;=35002,I903&lt;=36271),"Karlovarský kraj",(IF(AND(I903&gt;=37001,I903&lt;=39201),"Jihočeský kraj",(IF(AND(I903&gt;=39701,I903&lt;=39901),"Jihočeský kraj",(IF(AND(I903&gt;=39301,I903&lt;=39601),"Kraj Vysočina",(IF(AND(I903&gt;=58001,I903&lt;=59501),"Kraj Vysočina",(IF(AND(I903&gt;=67401,I903&lt;=67602),"Kraj Vysočina",(IF(AND(I903&gt;=40001,I903&lt;=44101),"Ústecký kraj",(IF(AND(I903&gt;=46001,I903&lt;=47201),"Liberecký kraj",(IF(AND(I903&gt;=51202,I903&lt;=51401),"Liberecký kraj",(IF(AND(I903&gt;=53002,I903&lt;=53976),"Pardubický kraj",(IF(AND(I903&gt;=56002,I903&lt;=57201),"Pardubický kraj",(IF(AND(I903&gt;=60200,I903&lt;=67201),"Jihomoravský kraj",(IF(AND(I903&gt;=67801,I903&lt;=68501),"Jihomoravský kraj",(IF(AND(I903&gt;=69002,I903&lt;=69801),"Jihomoravský kraj",(IF(AND(I903&gt;=68601,I903&lt;=68801),"Zlínský kraj",(IF(AND(I903&gt;=75501,I903&lt;=76901),"Zlínský kraj",(IF(AND(I903&gt;=70030,I903&lt;=74901),"Moravskoslezský kraj",(IF(AND(I903&gt;=75000,I903&lt;=75368),"Olomoucký kraj",(IF(AND(I903&gt;=77200,I903&lt;=79862),"Olomoucký kraj",(IF(AND(I903&gt;=50011,I903&lt;=50301),"Královéhradecký kraj",(IF(AND(I903&gt;=54301,I903&lt;=54303),"Královéhradecký kraj","0")))))))))))))))))))))))))))))))))))))))))))))))</f>
        <v>Praha</v>
      </c>
      <c r="AB903" t="s">
        <v>998</v>
      </c>
      <c r="AD903" t="s">
        <v>998</v>
      </c>
      <c r="AE903" t="s">
        <v>998</v>
      </c>
      <c r="AF903" t="s">
        <v>998</v>
      </c>
      <c r="AG903" s="107">
        <v>0</v>
      </c>
      <c r="AH903" s="107">
        <v>0</v>
      </c>
      <c r="AI903" s="107">
        <v>0</v>
      </c>
      <c r="AJ903" t="s">
        <v>1012</v>
      </c>
    </row>
    <row r="904" spans="1:37" x14ac:dyDescent="0.45">
      <c r="A904" t="s">
        <v>1037</v>
      </c>
      <c r="B904" t="s">
        <v>2865</v>
      </c>
      <c r="C904" t="s">
        <v>990</v>
      </c>
      <c r="D904" t="s">
        <v>2866</v>
      </c>
      <c r="E904" t="s">
        <v>992</v>
      </c>
      <c r="F904" t="s">
        <v>1382</v>
      </c>
      <c r="G904">
        <v>1563</v>
      </c>
      <c r="H904" t="s">
        <v>1223</v>
      </c>
      <c r="I904">
        <v>17000</v>
      </c>
      <c r="K904" t="s">
        <v>2867</v>
      </c>
      <c r="L904" s="106">
        <v>34521</v>
      </c>
      <c r="M904">
        <v>12927275</v>
      </c>
      <c r="N904" t="s">
        <v>996</v>
      </c>
      <c r="O904" t="s">
        <v>12</v>
      </c>
      <c r="P904" t="s">
        <v>997</v>
      </c>
      <c r="R904" s="109" t="str">
        <f>IF(OR(P904="SB",Q904="SB"),"SB",0)</f>
        <v>SB</v>
      </c>
      <c r="T904" s="110" t="s">
        <v>998</v>
      </c>
      <c r="V904" s="113" t="str">
        <f>IF(AND(I904&gt;=10000,I904&lt;=19900),"Praha",(IF(AND(I904&gt;=25001,I904&lt;=29501),"Středočeský kraj",(IF(AND(I904&gt;=30100,I904&lt;=34972),"Středočeský kraj",(IF(AND(I904&gt;=35002,I904&lt;=36271),"Karlovarský kraj",(IF(AND(I904&gt;=37001,I904&lt;=39201),"Jihočeský kraj",(IF(AND(I904&gt;=39701,I904&lt;=39901),"Jihočeský kraj",(IF(AND(I904&gt;=39301,I904&lt;=39601),"Kraj Vysočina",(IF(AND(I904&gt;=58001,I904&lt;=59501),"Kraj Vysočina",(IF(AND(I904&gt;=67401,I904&lt;=67602),"Kraj Vysočina",(IF(AND(I904&gt;=40001,I904&lt;=44101),"Ústecký kraj",(IF(AND(I904&gt;=46001,I904&lt;=47201),"Liberecký kraj",(IF(AND(I904&gt;=51202,I904&lt;=51401),"Liberecký kraj",(IF(AND(I904&gt;=53002,I904&lt;=53976),"Pardubický kraj",(IF(AND(I904&gt;=56002,I904&lt;=57201),"Pardubický kraj",(IF(AND(I904&gt;=60200,I904&lt;=67201),"Jihomoravský kraj",(IF(AND(I904&gt;=67801,I904&lt;=68501),"Jihomoravský kraj",(IF(AND(I904&gt;=69002,I904&lt;=69801),"Jihomoravský kraj",(IF(AND(I904&gt;=68601,I904&lt;=68801),"Zlínský kraj",(IF(AND(I904&gt;=75501,I904&lt;=76901),"Zlínský kraj",(IF(AND(I904&gt;=70030,I904&lt;=74901),"Moravskoslezský kraj",(IF(AND(I904&gt;=75000,I904&lt;=75368),"Olomoucký kraj",(IF(AND(I904&gt;=77200,I904&lt;=79862),"Olomoucký kraj",(IF(AND(I904&gt;=50011,I904&lt;=50301),"Královéhradecký kraj",(IF(AND(I904&gt;=54301,I904&lt;=54303),"Královéhradecký kraj","0")))))))))))))))))))))))))))))))))))))))))))))))</f>
        <v>Praha</v>
      </c>
      <c r="AB904" t="s">
        <v>998</v>
      </c>
      <c r="AD904" t="s">
        <v>998</v>
      </c>
      <c r="AE904" t="s">
        <v>998</v>
      </c>
      <c r="AF904" t="s">
        <v>998</v>
      </c>
      <c r="AG904" s="107">
        <v>0</v>
      </c>
      <c r="AH904" s="107">
        <v>0</v>
      </c>
      <c r="AI904" s="107">
        <v>0</v>
      </c>
      <c r="AJ904" t="s">
        <v>1012</v>
      </c>
    </row>
    <row r="905" spans="1:37" x14ac:dyDescent="0.45">
      <c r="A905" t="s">
        <v>1007</v>
      </c>
      <c r="B905" t="s">
        <v>3767</v>
      </c>
      <c r="C905" t="s">
        <v>990</v>
      </c>
      <c r="D905" t="s">
        <v>3768</v>
      </c>
      <c r="E905" t="s">
        <v>992</v>
      </c>
      <c r="F905" t="s">
        <v>3769</v>
      </c>
      <c r="G905">
        <v>9</v>
      </c>
      <c r="H905" t="s">
        <v>1223</v>
      </c>
      <c r="I905">
        <v>17000</v>
      </c>
      <c r="K905" t="s">
        <v>3770</v>
      </c>
      <c r="L905" s="106">
        <v>29341</v>
      </c>
      <c r="M905">
        <v>12970119</v>
      </c>
      <c r="N905" t="s">
        <v>996</v>
      </c>
      <c r="O905" t="s">
        <v>12</v>
      </c>
      <c r="P905" t="s">
        <v>997</v>
      </c>
      <c r="R905" s="109" t="str">
        <f>IF(OR(P905="SB",Q905="SB"),"SB",0)</f>
        <v>SB</v>
      </c>
      <c r="T905" s="110" t="s">
        <v>998</v>
      </c>
      <c r="V905" s="113" t="str">
        <f>IF(AND(I905&gt;=10000,I905&lt;=19900),"Praha",(IF(AND(I905&gt;=25001,I905&lt;=29501),"Středočeský kraj",(IF(AND(I905&gt;=30100,I905&lt;=34972),"Středočeský kraj",(IF(AND(I905&gt;=35002,I905&lt;=36271),"Karlovarský kraj",(IF(AND(I905&gt;=37001,I905&lt;=39201),"Jihočeský kraj",(IF(AND(I905&gt;=39701,I905&lt;=39901),"Jihočeský kraj",(IF(AND(I905&gt;=39301,I905&lt;=39601),"Kraj Vysočina",(IF(AND(I905&gt;=58001,I905&lt;=59501),"Kraj Vysočina",(IF(AND(I905&gt;=67401,I905&lt;=67602),"Kraj Vysočina",(IF(AND(I905&gt;=40001,I905&lt;=44101),"Ústecký kraj",(IF(AND(I905&gt;=46001,I905&lt;=47201),"Liberecký kraj",(IF(AND(I905&gt;=51202,I905&lt;=51401),"Liberecký kraj",(IF(AND(I905&gt;=53002,I905&lt;=53976),"Pardubický kraj",(IF(AND(I905&gt;=56002,I905&lt;=57201),"Pardubický kraj",(IF(AND(I905&gt;=60200,I905&lt;=67201),"Jihomoravský kraj",(IF(AND(I905&gt;=67801,I905&lt;=68501),"Jihomoravský kraj",(IF(AND(I905&gt;=69002,I905&lt;=69801),"Jihomoravský kraj",(IF(AND(I905&gt;=68601,I905&lt;=68801),"Zlínský kraj",(IF(AND(I905&gt;=75501,I905&lt;=76901),"Zlínský kraj",(IF(AND(I905&gt;=70030,I905&lt;=74901),"Moravskoslezský kraj",(IF(AND(I905&gt;=75000,I905&lt;=75368),"Olomoucký kraj",(IF(AND(I905&gt;=77200,I905&lt;=79862),"Olomoucký kraj",(IF(AND(I905&gt;=50011,I905&lt;=50301),"Královéhradecký kraj",(IF(AND(I905&gt;=54301,I905&lt;=54303),"Královéhradecký kraj","0")))))))))))))))))))))))))))))))))))))))))))))))</f>
        <v>Praha</v>
      </c>
      <c r="AB905" t="s">
        <v>998</v>
      </c>
      <c r="AD905" t="s">
        <v>998</v>
      </c>
      <c r="AE905" t="s">
        <v>998</v>
      </c>
      <c r="AF905" t="s">
        <v>998</v>
      </c>
      <c r="AG905" s="107">
        <v>0</v>
      </c>
      <c r="AH905" s="107">
        <v>0</v>
      </c>
      <c r="AI905" s="107">
        <v>0</v>
      </c>
      <c r="AJ905" t="s">
        <v>1012</v>
      </c>
    </row>
    <row r="906" spans="1:37" x14ac:dyDescent="0.45">
      <c r="A906" t="s">
        <v>4795</v>
      </c>
      <c r="B906" t="s">
        <v>6091</v>
      </c>
      <c r="C906" t="s">
        <v>990</v>
      </c>
      <c r="D906" t="s">
        <v>6093</v>
      </c>
      <c r="E906" t="s">
        <v>992</v>
      </c>
      <c r="F906" t="s">
        <v>6094</v>
      </c>
      <c r="G906">
        <v>1</v>
      </c>
      <c r="H906" t="s">
        <v>1223</v>
      </c>
      <c r="I906">
        <v>17000</v>
      </c>
      <c r="K906" t="s">
        <v>6095</v>
      </c>
      <c r="L906" s="106">
        <v>23995</v>
      </c>
      <c r="M906">
        <v>12970220</v>
      </c>
      <c r="N906" t="s">
        <v>996</v>
      </c>
      <c r="O906" t="s">
        <v>12</v>
      </c>
      <c r="P906" t="s">
        <v>997</v>
      </c>
      <c r="R906" s="109" t="str">
        <f>IF(OR(P906="SB",Q906="SB"),"SB",0)</f>
        <v>SB</v>
      </c>
      <c r="T906" s="110" t="s">
        <v>998</v>
      </c>
      <c r="V906" s="113" t="str">
        <f>IF(AND(I906&gt;=10000,I906&lt;=19900),"Praha",(IF(AND(I906&gt;=25001,I906&lt;=29501),"Středočeský kraj",(IF(AND(I906&gt;=30100,I906&lt;=34972),"Středočeský kraj",(IF(AND(I906&gt;=35002,I906&lt;=36271),"Karlovarský kraj",(IF(AND(I906&gt;=37001,I906&lt;=39201),"Jihočeský kraj",(IF(AND(I906&gt;=39701,I906&lt;=39901),"Jihočeský kraj",(IF(AND(I906&gt;=39301,I906&lt;=39601),"Kraj Vysočina",(IF(AND(I906&gt;=58001,I906&lt;=59501),"Kraj Vysočina",(IF(AND(I906&gt;=67401,I906&lt;=67602),"Kraj Vysočina",(IF(AND(I906&gt;=40001,I906&lt;=44101),"Ústecký kraj",(IF(AND(I906&gt;=46001,I906&lt;=47201),"Liberecký kraj",(IF(AND(I906&gt;=51202,I906&lt;=51401),"Liberecký kraj",(IF(AND(I906&gt;=53002,I906&lt;=53976),"Pardubický kraj",(IF(AND(I906&gt;=56002,I906&lt;=57201),"Pardubický kraj",(IF(AND(I906&gt;=60200,I906&lt;=67201),"Jihomoravský kraj",(IF(AND(I906&gt;=67801,I906&lt;=68501),"Jihomoravský kraj",(IF(AND(I906&gt;=69002,I906&lt;=69801),"Jihomoravský kraj",(IF(AND(I906&gt;=68601,I906&lt;=68801),"Zlínský kraj",(IF(AND(I906&gt;=75501,I906&lt;=76901),"Zlínský kraj",(IF(AND(I906&gt;=70030,I906&lt;=74901),"Moravskoslezský kraj",(IF(AND(I906&gt;=75000,I906&lt;=75368),"Olomoucký kraj",(IF(AND(I906&gt;=77200,I906&lt;=79862),"Olomoucký kraj",(IF(AND(I906&gt;=50011,I906&lt;=50301),"Královéhradecký kraj",(IF(AND(I906&gt;=54301,I906&lt;=54303),"Královéhradecký kraj","0")))))))))))))))))))))))))))))))))))))))))))))))</f>
        <v>Praha</v>
      </c>
      <c r="AB906" t="s">
        <v>998</v>
      </c>
      <c r="AD906" t="s">
        <v>998</v>
      </c>
      <c r="AE906" t="s">
        <v>998</v>
      </c>
      <c r="AF906" t="s">
        <v>998</v>
      </c>
      <c r="AG906" s="107">
        <v>0</v>
      </c>
      <c r="AH906" s="107">
        <v>0</v>
      </c>
      <c r="AI906" s="107">
        <v>0</v>
      </c>
      <c r="AJ906" t="s">
        <v>1012</v>
      </c>
    </row>
    <row r="907" spans="1:37" x14ac:dyDescent="0.45">
      <c r="A907" t="s">
        <v>1079</v>
      </c>
      <c r="B907" t="s">
        <v>6991</v>
      </c>
      <c r="C907" t="s">
        <v>990</v>
      </c>
      <c r="D907" t="s">
        <v>6992</v>
      </c>
      <c r="E907" t="s">
        <v>992</v>
      </c>
      <c r="F907" t="s">
        <v>1382</v>
      </c>
      <c r="G907">
        <v>1334</v>
      </c>
      <c r="H907" t="s">
        <v>1223</v>
      </c>
      <c r="I907">
        <v>17000</v>
      </c>
      <c r="K907" t="s">
        <v>6993</v>
      </c>
      <c r="L907" s="106">
        <v>29830</v>
      </c>
      <c r="M907">
        <v>12977593</v>
      </c>
      <c r="N907" t="s">
        <v>996</v>
      </c>
      <c r="O907" t="s">
        <v>12</v>
      </c>
      <c r="P907" t="s">
        <v>997</v>
      </c>
      <c r="R907" s="109" t="str">
        <f>IF(OR(P907="SB",Q907="SB"),"SB",0)</f>
        <v>SB</v>
      </c>
      <c r="T907" s="110" t="s">
        <v>998</v>
      </c>
      <c r="V907" s="113" t="str">
        <f>IF(AND(I907&gt;=10000,I907&lt;=19900),"Praha",(IF(AND(I907&gt;=25001,I907&lt;=29501),"Středočeský kraj",(IF(AND(I907&gt;=30100,I907&lt;=34972),"Středočeský kraj",(IF(AND(I907&gt;=35002,I907&lt;=36271),"Karlovarský kraj",(IF(AND(I907&gt;=37001,I907&lt;=39201),"Jihočeský kraj",(IF(AND(I907&gt;=39701,I907&lt;=39901),"Jihočeský kraj",(IF(AND(I907&gt;=39301,I907&lt;=39601),"Kraj Vysočina",(IF(AND(I907&gt;=58001,I907&lt;=59501),"Kraj Vysočina",(IF(AND(I907&gt;=67401,I907&lt;=67602),"Kraj Vysočina",(IF(AND(I907&gt;=40001,I907&lt;=44101),"Ústecký kraj",(IF(AND(I907&gt;=46001,I907&lt;=47201),"Liberecký kraj",(IF(AND(I907&gt;=51202,I907&lt;=51401),"Liberecký kraj",(IF(AND(I907&gt;=53002,I907&lt;=53976),"Pardubický kraj",(IF(AND(I907&gt;=56002,I907&lt;=57201),"Pardubický kraj",(IF(AND(I907&gt;=60200,I907&lt;=67201),"Jihomoravský kraj",(IF(AND(I907&gt;=67801,I907&lt;=68501),"Jihomoravský kraj",(IF(AND(I907&gt;=69002,I907&lt;=69801),"Jihomoravský kraj",(IF(AND(I907&gt;=68601,I907&lt;=68801),"Zlínský kraj",(IF(AND(I907&gt;=75501,I907&lt;=76901),"Zlínský kraj",(IF(AND(I907&gt;=70030,I907&lt;=74901),"Moravskoslezský kraj",(IF(AND(I907&gt;=75000,I907&lt;=75368),"Olomoucký kraj",(IF(AND(I907&gt;=77200,I907&lt;=79862),"Olomoucký kraj",(IF(AND(I907&gt;=50011,I907&lt;=50301),"Královéhradecký kraj",(IF(AND(I907&gt;=54301,I907&lt;=54303),"Královéhradecký kraj","0")))))))))))))))))))))))))))))))))))))))))))))))</f>
        <v>Praha</v>
      </c>
      <c r="AB907" t="s">
        <v>998</v>
      </c>
      <c r="AD907" t="s">
        <v>998</v>
      </c>
      <c r="AE907" t="s">
        <v>998</v>
      </c>
      <c r="AF907" t="s">
        <v>998</v>
      </c>
      <c r="AG907" s="107">
        <v>0</v>
      </c>
      <c r="AH907" s="107">
        <v>0</v>
      </c>
      <c r="AI907" s="107">
        <v>0</v>
      </c>
      <c r="AJ907" t="s">
        <v>1012</v>
      </c>
    </row>
    <row r="908" spans="1:37" x14ac:dyDescent="0.45">
      <c r="A908" t="s">
        <v>1026</v>
      </c>
      <c r="B908" t="s">
        <v>7901</v>
      </c>
      <c r="C908" t="s">
        <v>990</v>
      </c>
      <c r="D908" t="s">
        <v>7902</v>
      </c>
      <c r="E908" t="s">
        <v>992</v>
      </c>
      <c r="F908" t="s">
        <v>7903</v>
      </c>
      <c r="G908">
        <v>13</v>
      </c>
      <c r="H908" t="s">
        <v>1223</v>
      </c>
      <c r="I908">
        <v>17000</v>
      </c>
      <c r="K908" t="s">
        <v>7904</v>
      </c>
      <c r="L908" s="106">
        <v>31022</v>
      </c>
      <c r="M908">
        <v>12930208</v>
      </c>
      <c r="N908" t="s">
        <v>996</v>
      </c>
      <c r="O908" t="s">
        <v>12</v>
      </c>
      <c r="P908" t="s">
        <v>997</v>
      </c>
      <c r="R908" s="109" t="str">
        <f>IF(OR(P908="SB",Q908="SB"),"SB",0)</f>
        <v>SB</v>
      </c>
      <c r="T908" s="110" t="s">
        <v>998</v>
      </c>
      <c r="V908" s="113" t="str">
        <f>IF(AND(I908&gt;=10000,I908&lt;=19900),"Praha",(IF(AND(I908&gt;=25001,I908&lt;=29501),"Středočeský kraj",(IF(AND(I908&gt;=30100,I908&lt;=34972),"Středočeský kraj",(IF(AND(I908&gt;=35002,I908&lt;=36271),"Karlovarský kraj",(IF(AND(I908&gt;=37001,I908&lt;=39201),"Jihočeský kraj",(IF(AND(I908&gt;=39701,I908&lt;=39901),"Jihočeský kraj",(IF(AND(I908&gt;=39301,I908&lt;=39601),"Kraj Vysočina",(IF(AND(I908&gt;=58001,I908&lt;=59501),"Kraj Vysočina",(IF(AND(I908&gt;=67401,I908&lt;=67602),"Kraj Vysočina",(IF(AND(I908&gt;=40001,I908&lt;=44101),"Ústecký kraj",(IF(AND(I908&gt;=46001,I908&lt;=47201),"Liberecký kraj",(IF(AND(I908&gt;=51202,I908&lt;=51401),"Liberecký kraj",(IF(AND(I908&gt;=53002,I908&lt;=53976),"Pardubický kraj",(IF(AND(I908&gt;=56002,I908&lt;=57201),"Pardubický kraj",(IF(AND(I908&gt;=60200,I908&lt;=67201),"Jihomoravský kraj",(IF(AND(I908&gt;=67801,I908&lt;=68501),"Jihomoravský kraj",(IF(AND(I908&gt;=69002,I908&lt;=69801),"Jihomoravský kraj",(IF(AND(I908&gt;=68601,I908&lt;=68801),"Zlínský kraj",(IF(AND(I908&gt;=75501,I908&lt;=76901),"Zlínský kraj",(IF(AND(I908&gt;=70030,I908&lt;=74901),"Moravskoslezský kraj",(IF(AND(I908&gt;=75000,I908&lt;=75368),"Olomoucký kraj",(IF(AND(I908&gt;=77200,I908&lt;=79862),"Olomoucký kraj",(IF(AND(I908&gt;=50011,I908&lt;=50301),"Královéhradecký kraj",(IF(AND(I908&gt;=54301,I908&lt;=54303),"Královéhradecký kraj","0")))))))))))))))))))))))))))))))))))))))))))))))</f>
        <v>Praha</v>
      </c>
      <c r="AB908" t="s">
        <v>998</v>
      </c>
      <c r="AD908" t="s">
        <v>998</v>
      </c>
      <c r="AE908" t="s">
        <v>998</v>
      </c>
      <c r="AF908" t="s">
        <v>998</v>
      </c>
      <c r="AG908" s="107">
        <v>0</v>
      </c>
      <c r="AH908" s="107">
        <v>0</v>
      </c>
      <c r="AI908" s="107">
        <v>0</v>
      </c>
      <c r="AJ908" t="s">
        <v>1012</v>
      </c>
    </row>
    <row r="909" spans="1:37" x14ac:dyDescent="0.45">
      <c r="A909" t="s">
        <v>1164</v>
      </c>
      <c r="B909" t="s">
        <v>9584</v>
      </c>
      <c r="C909" t="s">
        <v>990</v>
      </c>
      <c r="D909" t="s">
        <v>9587</v>
      </c>
      <c r="E909" t="s">
        <v>992</v>
      </c>
      <c r="F909" t="s">
        <v>7592</v>
      </c>
      <c r="G909">
        <v>69</v>
      </c>
      <c r="H909" t="s">
        <v>1223</v>
      </c>
      <c r="I909">
        <v>17000</v>
      </c>
      <c r="K909" t="s">
        <v>9586</v>
      </c>
      <c r="L909" s="106">
        <v>26812</v>
      </c>
      <c r="M909">
        <v>10471458</v>
      </c>
      <c r="N909" t="s">
        <v>996</v>
      </c>
      <c r="O909" t="s">
        <v>12</v>
      </c>
      <c r="P909" t="s">
        <v>997</v>
      </c>
      <c r="R909" s="109" t="str">
        <f>IF(OR(P909="SB",Q909="SB"),"SB",0)</f>
        <v>SB</v>
      </c>
      <c r="T909" s="110" t="s">
        <v>998</v>
      </c>
      <c r="V909" s="113" t="str">
        <f>IF(AND(I909&gt;=10000,I909&lt;=19900),"Praha",(IF(AND(I909&gt;=25001,I909&lt;=29501),"Středočeský kraj",(IF(AND(I909&gt;=30100,I909&lt;=34972),"Středočeský kraj",(IF(AND(I909&gt;=35002,I909&lt;=36271),"Karlovarský kraj",(IF(AND(I909&gt;=37001,I909&lt;=39201),"Jihočeský kraj",(IF(AND(I909&gt;=39701,I909&lt;=39901),"Jihočeský kraj",(IF(AND(I909&gt;=39301,I909&lt;=39601),"Kraj Vysočina",(IF(AND(I909&gt;=58001,I909&lt;=59501),"Kraj Vysočina",(IF(AND(I909&gt;=67401,I909&lt;=67602),"Kraj Vysočina",(IF(AND(I909&gt;=40001,I909&lt;=44101),"Ústecký kraj",(IF(AND(I909&gt;=46001,I909&lt;=47201),"Liberecký kraj",(IF(AND(I909&gt;=51202,I909&lt;=51401),"Liberecký kraj",(IF(AND(I909&gt;=53002,I909&lt;=53976),"Pardubický kraj",(IF(AND(I909&gt;=56002,I909&lt;=57201),"Pardubický kraj",(IF(AND(I909&gt;=60200,I909&lt;=67201),"Jihomoravský kraj",(IF(AND(I909&gt;=67801,I909&lt;=68501),"Jihomoravský kraj",(IF(AND(I909&gt;=69002,I909&lt;=69801),"Jihomoravský kraj",(IF(AND(I909&gt;=68601,I909&lt;=68801),"Zlínský kraj",(IF(AND(I909&gt;=75501,I909&lt;=76901),"Zlínský kraj",(IF(AND(I909&gt;=70030,I909&lt;=74901),"Moravskoslezský kraj",(IF(AND(I909&gt;=75000,I909&lt;=75368),"Olomoucký kraj",(IF(AND(I909&gt;=77200,I909&lt;=79862),"Olomoucký kraj",(IF(AND(I909&gt;=50011,I909&lt;=50301),"Královéhradecký kraj",(IF(AND(I909&gt;=54301,I909&lt;=54303),"Královéhradecký kraj","0")))))))))))))))))))))))))))))))))))))))))))))))</f>
        <v>Praha</v>
      </c>
      <c r="AB909" t="s">
        <v>998</v>
      </c>
      <c r="AD909" t="s">
        <v>1024</v>
      </c>
      <c r="AE909" t="s">
        <v>1272</v>
      </c>
      <c r="AF909" t="s">
        <v>998</v>
      </c>
      <c r="AG909" s="107">
        <v>0</v>
      </c>
      <c r="AH909" s="107">
        <v>0</v>
      </c>
      <c r="AI909" s="107">
        <v>0</v>
      </c>
      <c r="AJ909" t="s">
        <v>1012</v>
      </c>
    </row>
    <row r="910" spans="1:37" x14ac:dyDescent="0.45">
      <c r="A910" t="s">
        <v>1076</v>
      </c>
      <c r="B910" t="s">
        <v>9726</v>
      </c>
      <c r="C910" t="s">
        <v>990</v>
      </c>
      <c r="D910" t="s">
        <v>9727</v>
      </c>
      <c r="E910" t="s">
        <v>992</v>
      </c>
      <c r="F910" t="s">
        <v>3199</v>
      </c>
      <c r="G910">
        <v>57</v>
      </c>
      <c r="H910" t="s">
        <v>1223</v>
      </c>
      <c r="I910">
        <v>17000</v>
      </c>
      <c r="K910" t="s">
        <v>9728</v>
      </c>
      <c r="L910" s="106">
        <v>31410</v>
      </c>
      <c r="M910">
        <v>13419753</v>
      </c>
      <c r="N910" t="s">
        <v>996</v>
      </c>
      <c r="O910" t="s">
        <v>12</v>
      </c>
      <c r="P910" t="s">
        <v>997</v>
      </c>
      <c r="R910" s="109" t="str">
        <f>IF(OR(P910="SB",Q910="SB"),"SB",0)</f>
        <v>SB</v>
      </c>
      <c r="T910" s="110" t="s">
        <v>998</v>
      </c>
      <c r="V910" s="113" t="str">
        <f>IF(AND(I910&gt;=10000,I910&lt;=19900),"Praha",(IF(AND(I910&gt;=25001,I910&lt;=29501),"Středočeský kraj",(IF(AND(I910&gt;=30100,I910&lt;=34972),"Středočeský kraj",(IF(AND(I910&gt;=35002,I910&lt;=36271),"Karlovarský kraj",(IF(AND(I910&gt;=37001,I910&lt;=39201),"Jihočeský kraj",(IF(AND(I910&gt;=39701,I910&lt;=39901),"Jihočeský kraj",(IF(AND(I910&gt;=39301,I910&lt;=39601),"Kraj Vysočina",(IF(AND(I910&gt;=58001,I910&lt;=59501),"Kraj Vysočina",(IF(AND(I910&gt;=67401,I910&lt;=67602),"Kraj Vysočina",(IF(AND(I910&gt;=40001,I910&lt;=44101),"Ústecký kraj",(IF(AND(I910&gt;=46001,I910&lt;=47201),"Liberecký kraj",(IF(AND(I910&gt;=51202,I910&lt;=51401),"Liberecký kraj",(IF(AND(I910&gt;=53002,I910&lt;=53976),"Pardubický kraj",(IF(AND(I910&gt;=56002,I910&lt;=57201),"Pardubický kraj",(IF(AND(I910&gt;=60200,I910&lt;=67201),"Jihomoravský kraj",(IF(AND(I910&gt;=67801,I910&lt;=68501),"Jihomoravský kraj",(IF(AND(I910&gt;=69002,I910&lt;=69801),"Jihomoravský kraj",(IF(AND(I910&gt;=68601,I910&lt;=68801),"Zlínský kraj",(IF(AND(I910&gt;=75501,I910&lt;=76901),"Zlínský kraj",(IF(AND(I910&gt;=70030,I910&lt;=74901),"Moravskoslezský kraj",(IF(AND(I910&gt;=75000,I910&lt;=75368),"Olomoucký kraj",(IF(AND(I910&gt;=77200,I910&lt;=79862),"Olomoucký kraj",(IF(AND(I910&gt;=50011,I910&lt;=50301),"Královéhradecký kraj",(IF(AND(I910&gt;=54301,I910&lt;=54303),"Královéhradecký kraj","0")))))))))))))))))))))))))))))))))))))))))))))))</f>
        <v>Praha</v>
      </c>
      <c r="AB910" t="s">
        <v>998</v>
      </c>
      <c r="AD910" t="s">
        <v>998</v>
      </c>
      <c r="AE910" t="s">
        <v>998</v>
      </c>
      <c r="AF910" t="s">
        <v>998</v>
      </c>
      <c r="AG910" s="107">
        <v>0</v>
      </c>
      <c r="AH910" s="107">
        <v>0</v>
      </c>
      <c r="AI910" s="107">
        <v>0</v>
      </c>
      <c r="AJ910" t="s">
        <v>1012</v>
      </c>
    </row>
    <row r="911" spans="1:37" x14ac:dyDescent="0.45">
      <c r="A911" t="s">
        <v>1149</v>
      </c>
      <c r="B911" t="s">
        <v>10850</v>
      </c>
      <c r="C911" t="s">
        <v>990</v>
      </c>
      <c r="D911" t="s">
        <v>10851</v>
      </c>
      <c r="E911" t="s">
        <v>992</v>
      </c>
      <c r="F911" t="s">
        <v>6431</v>
      </c>
      <c r="G911">
        <v>477</v>
      </c>
      <c r="H911" t="s">
        <v>1223</v>
      </c>
      <c r="I911">
        <v>17000</v>
      </c>
      <c r="K911" t="s">
        <v>10852</v>
      </c>
      <c r="L911" s="106">
        <v>15932</v>
      </c>
      <c r="M911">
        <v>12982546</v>
      </c>
      <c r="N911" t="s">
        <v>996</v>
      </c>
      <c r="O911" t="s">
        <v>12</v>
      </c>
      <c r="P911" t="s">
        <v>997</v>
      </c>
      <c r="R911" s="109" t="str">
        <f>IF(OR(P911="SB",Q911="SB"),"SB",0)</f>
        <v>SB</v>
      </c>
      <c r="T911" s="110" t="s">
        <v>998</v>
      </c>
      <c r="V911" s="113" t="str">
        <f>IF(AND(I911&gt;=10000,I911&lt;=19900),"Praha",(IF(AND(I911&gt;=25001,I911&lt;=29501),"Středočeský kraj",(IF(AND(I911&gt;=30100,I911&lt;=34972),"Středočeský kraj",(IF(AND(I911&gt;=35002,I911&lt;=36271),"Karlovarský kraj",(IF(AND(I911&gt;=37001,I911&lt;=39201),"Jihočeský kraj",(IF(AND(I911&gt;=39701,I911&lt;=39901),"Jihočeský kraj",(IF(AND(I911&gt;=39301,I911&lt;=39601),"Kraj Vysočina",(IF(AND(I911&gt;=58001,I911&lt;=59501),"Kraj Vysočina",(IF(AND(I911&gt;=67401,I911&lt;=67602),"Kraj Vysočina",(IF(AND(I911&gt;=40001,I911&lt;=44101),"Ústecký kraj",(IF(AND(I911&gt;=46001,I911&lt;=47201),"Liberecký kraj",(IF(AND(I911&gt;=51202,I911&lt;=51401),"Liberecký kraj",(IF(AND(I911&gt;=53002,I911&lt;=53976),"Pardubický kraj",(IF(AND(I911&gt;=56002,I911&lt;=57201),"Pardubický kraj",(IF(AND(I911&gt;=60200,I911&lt;=67201),"Jihomoravský kraj",(IF(AND(I911&gt;=67801,I911&lt;=68501),"Jihomoravský kraj",(IF(AND(I911&gt;=69002,I911&lt;=69801),"Jihomoravský kraj",(IF(AND(I911&gt;=68601,I911&lt;=68801),"Zlínský kraj",(IF(AND(I911&gt;=75501,I911&lt;=76901),"Zlínský kraj",(IF(AND(I911&gt;=70030,I911&lt;=74901),"Moravskoslezský kraj",(IF(AND(I911&gt;=75000,I911&lt;=75368),"Olomoucký kraj",(IF(AND(I911&gt;=77200,I911&lt;=79862),"Olomoucký kraj",(IF(AND(I911&gt;=50011,I911&lt;=50301),"Královéhradecký kraj",(IF(AND(I911&gt;=54301,I911&lt;=54303),"Královéhradecký kraj","0")))))))))))))))))))))))))))))))))))))))))))))))</f>
        <v>Praha</v>
      </c>
      <c r="AB911" t="s">
        <v>998</v>
      </c>
      <c r="AD911" t="s">
        <v>998</v>
      </c>
      <c r="AE911" t="s">
        <v>998</v>
      </c>
      <c r="AF911" t="s">
        <v>998</v>
      </c>
      <c r="AG911" s="107">
        <v>0</v>
      </c>
      <c r="AH911" s="107">
        <v>0</v>
      </c>
      <c r="AI911" s="107">
        <v>0</v>
      </c>
      <c r="AJ911" t="s">
        <v>1012</v>
      </c>
    </row>
    <row r="912" spans="1:37" x14ac:dyDescent="0.45">
      <c r="A912" t="s">
        <v>1256</v>
      </c>
      <c r="B912" t="s">
        <v>11219</v>
      </c>
      <c r="C912" t="s">
        <v>1002</v>
      </c>
      <c r="D912" t="s">
        <v>11220</v>
      </c>
      <c r="E912" t="s">
        <v>992</v>
      </c>
      <c r="F912" t="s">
        <v>11221</v>
      </c>
      <c r="G912">
        <v>1253</v>
      </c>
      <c r="H912" t="s">
        <v>1223</v>
      </c>
      <c r="I912">
        <v>17000</v>
      </c>
      <c r="K912" t="s">
        <v>11222</v>
      </c>
      <c r="L912" s="106">
        <v>22081</v>
      </c>
      <c r="M912">
        <v>12985172</v>
      </c>
      <c r="N912" t="s">
        <v>996</v>
      </c>
      <c r="O912" t="s">
        <v>12</v>
      </c>
      <c r="P912" t="s">
        <v>997</v>
      </c>
      <c r="R912" s="109" t="str">
        <f>IF(OR(P912="SB",Q912="SB"),"SB",0)</f>
        <v>SB</v>
      </c>
      <c r="T912" s="110" t="s">
        <v>998</v>
      </c>
      <c r="V912" s="113" t="str">
        <f>IF(AND(I912&gt;=10000,I912&lt;=19900),"Praha",(IF(AND(I912&gt;=25001,I912&lt;=29501),"Středočeský kraj",(IF(AND(I912&gt;=30100,I912&lt;=34972),"Středočeský kraj",(IF(AND(I912&gt;=35002,I912&lt;=36271),"Karlovarský kraj",(IF(AND(I912&gt;=37001,I912&lt;=39201),"Jihočeský kraj",(IF(AND(I912&gt;=39701,I912&lt;=39901),"Jihočeský kraj",(IF(AND(I912&gt;=39301,I912&lt;=39601),"Kraj Vysočina",(IF(AND(I912&gt;=58001,I912&lt;=59501),"Kraj Vysočina",(IF(AND(I912&gt;=67401,I912&lt;=67602),"Kraj Vysočina",(IF(AND(I912&gt;=40001,I912&lt;=44101),"Ústecký kraj",(IF(AND(I912&gt;=46001,I912&lt;=47201),"Liberecký kraj",(IF(AND(I912&gt;=51202,I912&lt;=51401),"Liberecký kraj",(IF(AND(I912&gt;=53002,I912&lt;=53976),"Pardubický kraj",(IF(AND(I912&gt;=56002,I912&lt;=57201),"Pardubický kraj",(IF(AND(I912&gt;=60200,I912&lt;=67201),"Jihomoravský kraj",(IF(AND(I912&gt;=67801,I912&lt;=68501),"Jihomoravský kraj",(IF(AND(I912&gt;=69002,I912&lt;=69801),"Jihomoravský kraj",(IF(AND(I912&gt;=68601,I912&lt;=68801),"Zlínský kraj",(IF(AND(I912&gt;=75501,I912&lt;=76901),"Zlínský kraj",(IF(AND(I912&gt;=70030,I912&lt;=74901),"Moravskoslezský kraj",(IF(AND(I912&gt;=75000,I912&lt;=75368),"Olomoucký kraj",(IF(AND(I912&gt;=77200,I912&lt;=79862),"Olomoucký kraj",(IF(AND(I912&gt;=50011,I912&lt;=50301),"Královéhradecký kraj",(IF(AND(I912&gt;=54301,I912&lt;=54303),"Královéhradecký kraj","0")))))))))))))))))))))))))))))))))))))))))))))))</f>
        <v>Praha</v>
      </c>
      <c r="AB912" t="s">
        <v>998</v>
      </c>
      <c r="AD912" t="s">
        <v>998</v>
      </c>
      <c r="AE912" t="s">
        <v>998</v>
      </c>
      <c r="AF912" t="s">
        <v>998</v>
      </c>
      <c r="AG912" s="107">
        <v>0</v>
      </c>
      <c r="AH912" s="107">
        <v>0</v>
      </c>
      <c r="AI912" s="107">
        <v>0</v>
      </c>
      <c r="AJ912" t="s">
        <v>1012</v>
      </c>
    </row>
    <row r="913" spans="1:37" x14ac:dyDescent="0.45">
      <c r="A913" t="s">
        <v>1403</v>
      </c>
      <c r="B913" t="s">
        <v>6183</v>
      </c>
      <c r="C913" t="s">
        <v>990</v>
      </c>
      <c r="D913" t="s">
        <v>11319</v>
      </c>
      <c r="E913" t="s">
        <v>992</v>
      </c>
      <c r="F913" t="s">
        <v>2562</v>
      </c>
      <c r="G913">
        <v>724</v>
      </c>
      <c r="H913" t="s">
        <v>1223</v>
      </c>
      <c r="I913">
        <v>17000</v>
      </c>
      <c r="J913">
        <v>602666671</v>
      </c>
      <c r="K913" t="s">
        <v>11320</v>
      </c>
      <c r="L913" s="106">
        <v>37313</v>
      </c>
      <c r="M913">
        <v>13326894</v>
      </c>
      <c r="N913" t="s">
        <v>2714</v>
      </c>
      <c r="O913" t="s">
        <v>12</v>
      </c>
      <c r="P913" t="s">
        <v>997</v>
      </c>
      <c r="R913" s="109" t="str">
        <f>IF(OR(P913="SB",Q913="SB"),"SB",0)</f>
        <v>SB</v>
      </c>
      <c r="T913" s="110" t="s">
        <v>998</v>
      </c>
      <c r="V913" s="113" t="str">
        <f>IF(AND(I913&gt;=10000,I913&lt;=19900),"Praha",(IF(AND(I913&gt;=25001,I913&lt;=29501),"Středočeský kraj",(IF(AND(I913&gt;=30100,I913&lt;=34972),"Středočeský kraj",(IF(AND(I913&gt;=35002,I913&lt;=36271),"Karlovarský kraj",(IF(AND(I913&gt;=37001,I913&lt;=39201),"Jihočeský kraj",(IF(AND(I913&gt;=39701,I913&lt;=39901),"Jihočeský kraj",(IF(AND(I913&gt;=39301,I913&lt;=39601),"Kraj Vysočina",(IF(AND(I913&gt;=58001,I913&lt;=59501),"Kraj Vysočina",(IF(AND(I913&gt;=67401,I913&lt;=67602),"Kraj Vysočina",(IF(AND(I913&gt;=40001,I913&lt;=44101),"Ústecký kraj",(IF(AND(I913&gt;=46001,I913&lt;=47201),"Liberecký kraj",(IF(AND(I913&gt;=51202,I913&lt;=51401),"Liberecký kraj",(IF(AND(I913&gt;=53002,I913&lt;=53976),"Pardubický kraj",(IF(AND(I913&gt;=56002,I913&lt;=57201),"Pardubický kraj",(IF(AND(I913&gt;=60200,I913&lt;=67201),"Jihomoravský kraj",(IF(AND(I913&gt;=67801,I913&lt;=68501),"Jihomoravský kraj",(IF(AND(I913&gt;=69002,I913&lt;=69801),"Jihomoravský kraj",(IF(AND(I913&gt;=68601,I913&lt;=68801),"Zlínský kraj",(IF(AND(I913&gt;=75501,I913&lt;=76901),"Zlínský kraj",(IF(AND(I913&gt;=70030,I913&lt;=74901),"Moravskoslezský kraj",(IF(AND(I913&gt;=75000,I913&lt;=75368),"Olomoucký kraj",(IF(AND(I913&gt;=77200,I913&lt;=79862),"Olomoucký kraj",(IF(AND(I913&gt;=50011,I913&lt;=50301),"Královéhradecký kraj",(IF(AND(I913&gt;=54301,I913&lt;=54303),"Královéhradecký kraj","0")))))))))))))))))))))))))))))))))))))))))))))))</f>
        <v>Praha</v>
      </c>
      <c r="AB913" t="s">
        <v>998</v>
      </c>
      <c r="AD913" t="s">
        <v>998</v>
      </c>
      <c r="AE913" t="s">
        <v>998</v>
      </c>
      <c r="AF913" t="s">
        <v>998</v>
      </c>
      <c r="AG913" s="107">
        <v>300</v>
      </c>
      <c r="AH913" s="107">
        <v>0</v>
      </c>
      <c r="AI913" s="107">
        <v>0</v>
      </c>
      <c r="AJ913" t="s">
        <v>999</v>
      </c>
      <c r="AK913" s="106">
        <v>44925</v>
      </c>
    </row>
    <row r="914" spans="1:37" x14ac:dyDescent="0.45">
      <c r="A914" t="s">
        <v>1270</v>
      </c>
      <c r="B914" t="s">
        <v>6183</v>
      </c>
      <c r="C914" t="s">
        <v>990</v>
      </c>
      <c r="D914" t="s">
        <v>11321</v>
      </c>
      <c r="E914" t="s">
        <v>992</v>
      </c>
      <c r="F914" t="s">
        <v>2562</v>
      </c>
      <c r="G914">
        <v>724</v>
      </c>
      <c r="H914" t="s">
        <v>1223</v>
      </c>
      <c r="I914">
        <v>17000</v>
      </c>
      <c r="J914">
        <v>602666671</v>
      </c>
      <c r="K914" t="s">
        <v>11320</v>
      </c>
      <c r="L914" s="106">
        <v>36305</v>
      </c>
      <c r="M914">
        <v>13327100</v>
      </c>
      <c r="N914" t="s">
        <v>2714</v>
      </c>
      <c r="O914" t="s">
        <v>12</v>
      </c>
      <c r="P914" t="s">
        <v>997</v>
      </c>
      <c r="R914" s="109" t="str">
        <f>IF(OR(P914="SB",Q914="SB"),"SB",0)</f>
        <v>SB</v>
      </c>
      <c r="T914" s="110" t="s">
        <v>998</v>
      </c>
      <c r="V914" s="113" t="str">
        <f>IF(AND(I914&gt;=10000,I914&lt;=19900),"Praha",(IF(AND(I914&gt;=25001,I914&lt;=29501),"Středočeský kraj",(IF(AND(I914&gt;=30100,I914&lt;=34972),"Středočeský kraj",(IF(AND(I914&gt;=35002,I914&lt;=36271),"Karlovarský kraj",(IF(AND(I914&gt;=37001,I914&lt;=39201),"Jihočeský kraj",(IF(AND(I914&gt;=39701,I914&lt;=39901),"Jihočeský kraj",(IF(AND(I914&gt;=39301,I914&lt;=39601),"Kraj Vysočina",(IF(AND(I914&gt;=58001,I914&lt;=59501),"Kraj Vysočina",(IF(AND(I914&gt;=67401,I914&lt;=67602),"Kraj Vysočina",(IF(AND(I914&gt;=40001,I914&lt;=44101),"Ústecký kraj",(IF(AND(I914&gt;=46001,I914&lt;=47201),"Liberecký kraj",(IF(AND(I914&gt;=51202,I914&lt;=51401),"Liberecký kraj",(IF(AND(I914&gt;=53002,I914&lt;=53976),"Pardubický kraj",(IF(AND(I914&gt;=56002,I914&lt;=57201),"Pardubický kraj",(IF(AND(I914&gt;=60200,I914&lt;=67201),"Jihomoravský kraj",(IF(AND(I914&gt;=67801,I914&lt;=68501),"Jihomoravský kraj",(IF(AND(I914&gt;=69002,I914&lt;=69801),"Jihomoravský kraj",(IF(AND(I914&gt;=68601,I914&lt;=68801),"Zlínský kraj",(IF(AND(I914&gt;=75501,I914&lt;=76901),"Zlínský kraj",(IF(AND(I914&gt;=70030,I914&lt;=74901),"Moravskoslezský kraj",(IF(AND(I914&gt;=75000,I914&lt;=75368),"Olomoucký kraj",(IF(AND(I914&gt;=77200,I914&lt;=79862),"Olomoucký kraj",(IF(AND(I914&gt;=50011,I914&lt;=50301),"Královéhradecký kraj",(IF(AND(I914&gt;=54301,I914&lt;=54303),"Královéhradecký kraj","0")))))))))))))))))))))))))))))))))))))))))))))))</f>
        <v>Praha</v>
      </c>
      <c r="AB914" t="s">
        <v>998</v>
      </c>
      <c r="AD914" t="s">
        <v>998</v>
      </c>
      <c r="AE914" t="s">
        <v>998</v>
      </c>
      <c r="AF914" t="s">
        <v>998</v>
      </c>
      <c r="AG914" s="107">
        <v>300</v>
      </c>
      <c r="AH914" s="107">
        <v>0</v>
      </c>
      <c r="AI914" s="107">
        <v>0</v>
      </c>
      <c r="AJ914" t="s">
        <v>999</v>
      </c>
      <c r="AK914" s="106">
        <v>44925</v>
      </c>
    </row>
    <row r="915" spans="1:37" x14ac:dyDescent="0.45">
      <c r="A915" t="s">
        <v>6138</v>
      </c>
      <c r="B915" t="s">
        <v>12461</v>
      </c>
      <c r="C915" t="s">
        <v>990</v>
      </c>
      <c r="D915" t="s">
        <v>12462</v>
      </c>
      <c r="E915" t="s">
        <v>992</v>
      </c>
      <c r="F915" t="s">
        <v>2835</v>
      </c>
      <c r="G915">
        <v>400</v>
      </c>
      <c r="H915" t="s">
        <v>1223</v>
      </c>
      <c r="I915">
        <v>17000</v>
      </c>
      <c r="K915" t="s">
        <v>12463</v>
      </c>
      <c r="L915" s="106">
        <v>29665</v>
      </c>
      <c r="M915">
        <v>13014474</v>
      </c>
      <c r="N915" t="s">
        <v>996</v>
      </c>
      <c r="O915" t="s">
        <v>12</v>
      </c>
      <c r="P915" t="s">
        <v>997</v>
      </c>
      <c r="R915" s="109" t="str">
        <f>IF(OR(P915="SB",Q915="SB"),"SB",0)</f>
        <v>SB</v>
      </c>
      <c r="T915" s="110" t="s">
        <v>998</v>
      </c>
      <c r="V915" s="113" t="str">
        <f>IF(AND(I915&gt;=10000,I915&lt;=19900),"Praha",(IF(AND(I915&gt;=25001,I915&lt;=29501),"Středočeský kraj",(IF(AND(I915&gt;=30100,I915&lt;=34972),"Středočeský kraj",(IF(AND(I915&gt;=35002,I915&lt;=36271),"Karlovarský kraj",(IF(AND(I915&gt;=37001,I915&lt;=39201),"Jihočeský kraj",(IF(AND(I915&gt;=39701,I915&lt;=39901),"Jihočeský kraj",(IF(AND(I915&gt;=39301,I915&lt;=39601),"Kraj Vysočina",(IF(AND(I915&gt;=58001,I915&lt;=59501),"Kraj Vysočina",(IF(AND(I915&gt;=67401,I915&lt;=67602),"Kraj Vysočina",(IF(AND(I915&gt;=40001,I915&lt;=44101),"Ústecký kraj",(IF(AND(I915&gt;=46001,I915&lt;=47201),"Liberecký kraj",(IF(AND(I915&gt;=51202,I915&lt;=51401),"Liberecký kraj",(IF(AND(I915&gt;=53002,I915&lt;=53976),"Pardubický kraj",(IF(AND(I915&gt;=56002,I915&lt;=57201),"Pardubický kraj",(IF(AND(I915&gt;=60200,I915&lt;=67201),"Jihomoravský kraj",(IF(AND(I915&gt;=67801,I915&lt;=68501),"Jihomoravský kraj",(IF(AND(I915&gt;=69002,I915&lt;=69801),"Jihomoravský kraj",(IF(AND(I915&gt;=68601,I915&lt;=68801),"Zlínský kraj",(IF(AND(I915&gt;=75501,I915&lt;=76901),"Zlínský kraj",(IF(AND(I915&gt;=70030,I915&lt;=74901),"Moravskoslezský kraj",(IF(AND(I915&gt;=75000,I915&lt;=75368),"Olomoucký kraj",(IF(AND(I915&gt;=77200,I915&lt;=79862),"Olomoucký kraj",(IF(AND(I915&gt;=50011,I915&lt;=50301),"Královéhradecký kraj",(IF(AND(I915&gt;=54301,I915&lt;=54303),"Královéhradecký kraj","0")))))))))))))))))))))))))))))))))))))))))))))))</f>
        <v>Praha</v>
      </c>
      <c r="AB915" t="s">
        <v>998</v>
      </c>
      <c r="AD915" t="s">
        <v>998</v>
      </c>
      <c r="AE915" t="s">
        <v>998</v>
      </c>
      <c r="AF915" t="s">
        <v>998</v>
      </c>
      <c r="AG915" s="107">
        <v>0</v>
      </c>
      <c r="AH915" s="107">
        <v>0</v>
      </c>
      <c r="AI915" s="107">
        <v>0</v>
      </c>
      <c r="AJ915" t="s">
        <v>1012</v>
      </c>
    </row>
    <row r="916" spans="1:37" x14ac:dyDescent="0.45">
      <c r="A916" t="s">
        <v>1169</v>
      </c>
      <c r="B916" t="s">
        <v>12942</v>
      </c>
      <c r="C916" t="s">
        <v>990</v>
      </c>
      <c r="D916" t="s">
        <v>12943</v>
      </c>
      <c r="E916" t="s">
        <v>992</v>
      </c>
      <c r="F916" t="s">
        <v>12944</v>
      </c>
      <c r="G916">
        <v>27</v>
      </c>
      <c r="H916" t="s">
        <v>1223</v>
      </c>
      <c r="I916">
        <v>17000</v>
      </c>
      <c r="K916" t="s">
        <v>12945</v>
      </c>
      <c r="L916" s="106">
        <v>25402</v>
      </c>
      <c r="M916">
        <v>13003562</v>
      </c>
      <c r="N916" t="s">
        <v>996</v>
      </c>
      <c r="O916" t="s">
        <v>12</v>
      </c>
      <c r="P916" t="s">
        <v>997</v>
      </c>
      <c r="R916" s="109" t="str">
        <f>IF(OR(P916="SB",Q916="SB"),"SB",0)</f>
        <v>SB</v>
      </c>
      <c r="T916" s="110" t="s">
        <v>998</v>
      </c>
      <c r="V916" s="113" t="str">
        <f>IF(AND(I916&gt;=10000,I916&lt;=19900),"Praha",(IF(AND(I916&gt;=25001,I916&lt;=29501),"Středočeský kraj",(IF(AND(I916&gt;=30100,I916&lt;=34972),"Středočeský kraj",(IF(AND(I916&gt;=35002,I916&lt;=36271),"Karlovarský kraj",(IF(AND(I916&gt;=37001,I916&lt;=39201),"Jihočeský kraj",(IF(AND(I916&gt;=39701,I916&lt;=39901),"Jihočeský kraj",(IF(AND(I916&gt;=39301,I916&lt;=39601),"Kraj Vysočina",(IF(AND(I916&gt;=58001,I916&lt;=59501),"Kraj Vysočina",(IF(AND(I916&gt;=67401,I916&lt;=67602),"Kraj Vysočina",(IF(AND(I916&gt;=40001,I916&lt;=44101),"Ústecký kraj",(IF(AND(I916&gt;=46001,I916&lt;=47201),"Liberecký kraj",(IF(AND(I916&gt;=51202,I916&lt;=51401),"Liberecký kraj",(IF(AND(I916&gt;=53002,I916&lt;=53976),"Pardubický kraj",(IF(AND(I916&gt;=56002,I916&lt;=57201),"Pardubický kraj",(IF(AND(I916&gt;=60200,I916&lt;=67201),"Jihomoravský kraj",(IF(AND(I916&gt;=67801,I916&lt;=68501),"Jihomoravský kraj",(IF(AND(I916&gt;=69002,I916&lt;=69801),"Jihomoravský kraj",(IF(AND(I916&gt;=68601,I916&lt;=68801),"Zlínský kraj",(IF(AND(I916&gt;=75501,I916&lt;=76901),"Zlínský kraj",(IF(AND(I916&gt;=70030,I916&lt;=74901),"Moravskoslezský kraj",(IF(AND(I916&gt;=75000,I916&lt;=75368),"Olomoucký kraj",(IF(AND(I916&gt;=77200,I916&lt;=79862),"Olomoucký kraj",(IF(AND(I916&gt;=50011,I916&lt;=50301),"Královéhradecký kraj",(IF(AND(I916&gt;=54301,I916&lt;=54303),"Královéhradecký kraj","0")))))))))))))))))))))))))))))))))))))))))))))))</f>
        <v>Praha</v>
      </c>
      <c r="AB916" t="s">
        <v>998</v>
      </c>
      <c r="AD916" t="s">
        <v>998</v>
      </c>
      <c r="AE916" t="s">
        <v>998</v>
      </c>
      <c r="AF916" t="s">
        <v>998</v>
      </c>
      <c r="AG916" s="107">
        <v>0</v>
      </c>
      <c r="AH916" s="107">
        <v>0</v>
      </c>
      <c r="AI916" s="107">
        <v>0</v>
      </c>
      <c r="AJ916" t="s">
        <v>1012</v>
      </c>
    </row>
    <row r="917" spans="1:37" x14ac:dyDescent="0.45">
      <c r="A917" t="s">
        <v>1413</v>
      </c>
      <c r="B917" t="s">
        <v>13185</v>
      </c>
      <c r="C917" t="s">
        <v>1002</v>
      </c>
      <c r="D917" t="s">
        <v>13212</v>
      </c>
      <c r="E917" t="s">
        <v>992</v>
      </c>
      <c r="F917" t="s">
        <v>7592</v>
      </c>
      <c r="G917">
        <v>850</v>
      </c>
      <c r="H917" t="s">
        <v>1223</v>
      </c>
      <c r="I917">
        <v>17000</v>
      </c>
      <c r="K917" t="s">
        <v>13189</v>
      </c>
      <c r="L917" s="106">
        <v>27729</v>
      </c>
      <c r="M917">
        <v>10077701</v>
      </c>
      <c r="N917" t="s">
        <v>2629</v>
      </c>
      <c r="O917" t="s">
        <v>12</v>
      </c>
      <c r="P917" t="s">
        <v>997</v>
      </c>
      <c r="R917" s="109" t="str">
        <f>IF(OR(P917="SB",Q917="SB"),"SB",0)</f>
        <v>SB</v>
      </c>
      <c r="T917" s="110" t="s">
        <v>998</v>
      </c>
      <c r="V917" s="113" t="str">
        <f>IF(AND(I917&gt;=10000,I917&lt;=19900),"Praha",(IF(AND(I917&gt;=25001,I917&lt;=29501),"Středočeský kraj",(IF(AND(I917&gt;=30100,I917&lt;=34972),"Středočeský kraj",(IF(AND(I917&gt;=35002,I917&lt;=36271),"Karlovarský kraj",(IF(AND(I917&gt;=37001,I917&lt;=39201),"Jihočeský kraj",(IF(AND(I917&gt;=39701,I917&lt;=39901),"Jihočeský kraj",(IF(AND(I917&gt;=39301,I917&lt;=39601),"Kraj Vysočina",(IF(AND(I917&gt;=58001,I917&lt;=59501),"Kraj Vysočina",(IF(AND(I917&gt;=67401,I917&lt;=67602),"Kraj Vysočina",(IF(AND(I917&gt;=40001,I917&lt;=44101),"Ústecký kraj",(IF(AND(I917&gt;=46001,I917&lt;=47201),"Liberecký kraj",(IF(AND(I917&gt;=51202,I917&lt;=51401),"Liberecký kraj",(IF(AND(I917&gt;=53002,I917&lt;=53976),"Pardubický kraj",(IF(AND(I917&gt;=56002,I917&lt;=57201),"Pardubický kraj",(IF(AND(I917&gt;=60200,I917&lt;=67201),"Jihomoravský kraj",(IF(AND(I917&gt;=67801,I917&lt;=68501),"Jihomoravský kraj",(IF(AND(I917&gt;=69002,I917&lt;=69801),"Jihomoravský kraj",(IF(AND(I917&gt;=68601,I917&lt;=68801),"Zlínský kraj",(IF(AND(I917&gt;=75501,I917&lt;=76901),"Zlínský kraj",(IF(AND(I917&gt;=70030,I917&lt;=74901),"Moravskoslezský kraj",(IF(AND(I917&gt;=75000,I917&lt;=75368),"Olomoucký kraj",(IF(AND(I917&gt;=77200,I917&lt;=79862),"Olomoucký kraj",(IF(AND(I917&gt;=50011,I917&lt;=50301),"Královéhradecký kraj",(IF(AND(I917&gt;=54301,I917&lt;=54303),"Královéhradecký kraj","0")))))))))))))))))))))))))))))))))))))))))))))))</f>
        <v>Praha</v>
      </c>
      <c r="AB917" t="s">
        <v>998</v>
      </c>
      <c r="AD917" t="s">
        <v>998</v>
      </c>
      <c r="AE917" t="s">
        <v>998</v>
      </c>
      <c r="AF917" t="s">
        <v>998</v>
      </c>
      <c r="AG917" s="107">
        <v>0</v>
      </c>
      <c r="AH917" s="107">
        <v>0</v>
      </c>
      <c r="AI917" s="107">
        <v>0</v>
      </c>
      <c r="AJ917" t="s">
        <v>1012</v>
      </c>
    </row>
    <row r="918" spans="1:37" x14ac:dyDescent="0.45">
      <c r="A918" t="s">
        <v>1225</v>
      </c>
      <c r="B918" t="s">
        <v>13509</v>
      </c>
      <c r="C918" t="s">
        <v>1002</v>
      </c>
      <c r="D918" t="s">
        <v>13510</v>
      </c>
      <c r="E918" t="s">
        <v>992</v>
      </c>
      <c r="F918" t="s">
        <v>13502</v>
      </c>
      <c r="G918">
        <v>8</v>
      </c>
      <c r="H918" t="s">
        <v>1223</v>
      </c>
      <c r="I918">
        <v>17000</v>
      </c>
      <c r="K918" t="s">
        <v>13511</v>
      </c>
      <c r="L918" s="106">
        <v>30101</v>
      </c>
      <c r="M918">
        <v>13005279</v>
      </c>
      <c r="N918" t="s">
        <v>996</v>
      </c>
      <c r="O918" t="s">
        <v>12</v>
      </c>
      <c r="P918" t="s">
        <v>997</v>
      </c>
      <c r="R918" s="109" t="str">
        <f>IF(OR(P918="SB",Q918="SB"),"SB",0)</f>
        <v>SB</v>
      </c>
      <c r="T918" s="110" t="s">
        <v>998</v>
      </c>
      <c r="V918" s="113" t="str">
        <f>IF(AND(I918&gt;=10000,I918&lt;=19900),"Praha",(IF(AND(I918&gt;=25001,I918&lt;=29501),"Středočeský kraj",(IF(AND(I918&gt;=30100,I918&lt;=34972),"Středočeský kraj",(IF(AND(I918&gt;=35002,I918&lt;=36271),"Karlovarský kraj",(IF(AND(I918&gt;=37001,I918&lt;=39201),"Jihočeský kraj",(IF(AND(I918&gt;=39701,I918&lt;=39901),"Jihočeský kraj",(IF(AND(I918&gt;=39301,I918&lt;=39601),"Kraj Vysočina",(IF(AND(I918&gt;=58001,I918&lt;=59501),"Kraj Vysočina",(IF(AND(I918&gt;=67401,I918&lt;=67602),"Kraj Vysočina",(IF(AND(I918&gt;=40001,I918&lt;=44101),"Ústecký kraj",(IF(AND(I918&gt;=46001,I918&lt;=47201),"Liberecký kraj",(IF(AND(I918&gt;=51202,I918&lt;=51401),"Liberecký kraj",(IF(AND(I918&gt;=53002,I918&lt;=53976),"Pardubický kraj",(IF(AND(I918&gt;=56002,I918&lt;=57201),"Pardubický kraj",(IF(AND(I918&gt;=60200,I918&lt;=67201),"Jihomoravský kraj",(IF(AND(I918&gt;=67801,I918&lt;=68501),"Jihomoravský kraj",(IF(AND(I918&gt;=69002,I918&lt;=69801),"Jihomoravský kraj",(IF(AND(I918&gt;=68601,I918&lt;=68801),"Zlínský kraj",(IF(AND(I918&gt;=75501,I918&lt;=76901),"Zlínský kraj",(IF(AND(I918&gt;=70030,I918&lt;=74901),"Moravskoslezský kraj",(IF(AND(I918&gt;=75000,I918&lt;=75368),"Olomoucký kraj",(IF(AND(I918&gt;=77200,I918&lt;=79862),"Olomoucký kraj",(IF(AND(I918&gt;=50011,I918&lt;=50301),"Královéhradecký kraj",(IF(AND(I918&gt;=54301,I918&lt;=54303),"Královéhradecký kraj","0")))))))))))))))))))))))))))))))))))))))))))))))</f>
        <v>Praha</v>
      </c>
      <c r="AB918" t="s">
        <v>998</v>
      </c>
      <c r="AD918" t="s">
        <v>998</v>
      </c>
      <c r="AE918" t="s">
        <v>998</v>
      </c>
      <c r="AF918" t="s">
        <v>1515</v>
      </c>
      <c r="AG918" s="107">
        <v>0</v>
      </c>
      <c r="AH918" s="107">
        <v>0</v>
      </c>
      <c r="AI918" s="107">
        <v>0</v>
      </c>
      <c r="AJ918" t="s">
        <v>1012</v>
      </c>
    </row>
    <row r="919" spans="1:37" x14ac:dyDescent="0.45">
      <c r="A919" t="s">
        <v>1128</v>
      </c>
      <c r="B919" t="s">
        <v>14093</v>
      </c>
      <c r="C919" t="s">
        <v>990</v>
      </c>
      <c r="D919" t="s">
        <v>14098</v>
      </c>
      <c r="E919" t="s">
        <v>992</v>
      </c>
      <c r="F919" t="s">
        <v>11893</v>
      </c>
      <c r="G919">
        <v>1367</v>
      </c>
      <c r="H919" t="s">
        <v>1223</v>
      </c>
      <c r="I919">
        <v>17000</v>
      </c>
      <c r="K919" t="s">
        <v>14097</v>
      </c>
      <c r="L919" s="106">
        <v>27158</v>
      </c>
      <c r="M919">
        <v>13058126</v>
      </c>
      <c r="N919" t="s">
        <v>996</v>
      </c>
      <c r="O919" t="s">
        <v>12</v>
      </c>
      <c r="P919" t="s">
        <v>997</v>
      </c>
      <c r="R919" s="109" t="str">
        <f>IF(OR(P919="SB",Q919="SB"),"SB",0)</f>
        <v>SB</v>
      </c>
      <c r="T919" s="110" t="s">
        <v>998</v>
      </c>
      <c r="V919" s="113" t="str">
        <f>IF(AND(I919&gt;=10000,I919&lt;=19900),"Praha",(IF(AND(I919&gt;=25001,I919&lt;=29501),"Středočeský kraj",(IF(AND(I919&gt;=30100,I919&lt;=34972),"Středočeský kraj",(IF(AND(I919&gt;=35002,I919&lt;=36271),"Karlovarský kraj",(IF(AND(I919&gt;=37001,I919&lt;=39201),"Jihočeský kraj",(IF(AND(I919&gt;=39701,I919&lt;=39901),"Jihočeský kraj",(IF(AND(I919&gt;=39301,I919&lt;=39601),"Kraj Vysočina",(IF(AND(I919&gt;=58001,I919&lt;=59501),"Kraj Vysočina",(IF(AND(I919&gt;=67401,I919&lt;=67602),"Kraj Vysočina",(IF(AND(I919&gt;=40001,I919&lt;=44101),"Ústecký kraj",(IF(AND(I919&gt;=46001,I919&lt;=47201),"Liberecký kraj",(IF(AND(I919&gt;=51202,I919&lt;=51401),"Liberecký kraj",(IF(AND(I919&gt;=53002,I919&lt;=53976),"Pardubický kraj",(IF(AND(I919&gt;=56002,I919&lt;=57201),"Pardubický kraj",(IF(AND(I919&gt;=60200,I919&lt;=67201),"Jihomoravský kraj",(IF(AND(I919&gt;=67801,I919&lt;=68501),"Jihomoravský kraj",(IF(AND(I919&gt;=69002,I919&lt;=69801),"Jihomoravský kraj",(IF(AND(I919&gt;=68601,I919&lt;=68801),"Zlínský kraj",(IF(AND(I919&gt;=75501,I919&lt;=76901),"Zlínský kraj",(IF(AND(I919&gt;=70030,I919&lt;=74901),"Moravskoslezský kraj",(IF(AND(I919&gt;=75000,I919&lt;=75368),"Olomoucký kraj",(IF(AND(I919&gt;=77200,I919&lt;=79862),"Olomoucký kraj",(IF(AND(I919&gt;=50011,I919&lt;=50301),"Královéhradecký kraj",(IF(AND(I919&gt;=54301,I919&lt;=54303),"Královéhradecký kraj","0")))))))))))))))))))))))))))))))))))))))))))))))</f>
        <v>Praha</v>
      </c>
      <c r="AB919" t="s">
        <v>998</v>
      </c>
      <c r="AD919" t="s">
        <v>998</v>
      </c>
      <c r="AE919" t="s">
        <v>998</v>
      </c>
      <c r="AF919" t="s">
        <v>998</v>
      </c>
      <c r="AG919" s="107">
        <v>0</v>
      </c>
      <c r="AH919" s="107">
        <v>0</v>
      </c>
      <c r="AI919" s="107">
        <v>0</v>
      </c>
      <c r="AJ919" t="s">
        <v>1012</v>
      </c>
    </row>
    <row r="920" spans="1:37" x14ac:dyDescent="0.45">
      <c r="A920" t="s">
        <v>1149</v>
      </c>
      <c r="B920" t="s">
        <v>14282</v>
      </c>
      <c r="C920" t="s">
        <v>990</v>
      </c>
      <c r="D920" t="s">
        <v>14283</v>
      </c>
      <c r="E920" t="s">
        <v>992</v>
      </c>
      <c r="F920" t="s">
        <v>6431</v>
      </c>
      <c r="G920">
        <v>9</v>
      </c>
      <c r="H920" t="s">
        <v>1223</v>
      </c>
      <c r="I920">
        <v>17000</v>
      </c>
      <c r="K920" t="s">
        <v>14284</v>
      </c>
      <c r="L920" s="106">
        <v>25105</v>
      </c>
      <c r="M920">
        <v>12982748</v>
      </c>
      <c r="N920" t="s">
        <v>996</v>
      </c>
      <c r="O920" t="s">
        <v>12</v>
      </c>
      <c r="P920" t="s">
        <v>997</v>
      </c>
      <c r="R920" s="109" t="str">
        <f>IF(OR(P920="SB",Q920="SB"),"SB",0)</f>
        <v>SB</v>
      </c>
      <c r="T920" s="110" t="s">
        <v>998</v>
      </c>
      <c r="V920" s="113" t="str">
        <f>IF(AND(I920&gt;=10000,I920&lt;=19900),"Praha",(IF(AND(I920&gt;=25001,I920&lt;=29501),"Středočeský kraj",(IF(AND(I920&gt;=30100,I920&lt;=34972),"Středočeský kraj",(IF(AND(I920&gt;=35002,I920&lt;=36271),"Karlovarský kraj",(IF(AND(I920&gt;=37001,I920&lt;=39201),"Jihočeský kraj",(IF(AND(I920&gt;=39701,I920&lt;=39901),"Jihočeský kraj",(IF(AND(I920&gt;=39301,I920&lt;=39601),"Kraj Vysočina",(IF(AND(I920&gt;=58001,I920&lt;=59501),"Kraj Vysočina",(IF(AND(I920&gt;=67401,I920&lt;=67602),"Kraj Vysočina",(IF(AND(I920&gt;=40001,I920&lt;=44101),"Ústecký kraj",(IF(AND(I920&gt;=46001,I920&lt;=47201),"Liberecký kraj",(IF(AND(I920&gt;=51202,I920&lt;=51401),"Liberecký kraj",(IF(AND(I920&gt;=53002,I920&lt;=53976),"Pardubický kraj",(IF(AND(I920&gt;=56002,I920&lt;=57201),"Pardubický kraj",(IF(AND(I920&gt;=60200,I920&lt;=67201),"Jihomoravský kraj",(IF(AND(I920&gt;=67801,I920&lt;=68501),"Jihomoravský kraj",(IF(AND(I920&gt;=69002,I920&lt;=69801),"Jihomoravský kraj",(IF(AND(I920&gt;=68601,I920&lt;=68801),"Zlínský kraj",(IF(AND(I920&gt;=75501,I920&lt;=76901),"Zlínský kraj",(IF(AND(I920&gt;=70030,I920&lt;=74901),"Moravskoslezský kraj",(IF(AND(I920&gt;=75000,I920&lt;=75368),"Olomoucký kraj",(IF(AND(I920&gt;=77200,I920&lt;=79862),"Olomoucký kraj",(IF(AND(I920&gt;=50011,I920&lt;=50301),"Královéhradecký kraj",(IF(AND(I920&gt;=54301,I920&lt;=54303),"Královéhradecký kraj","0")))))))))))))))))))))))))))))))))))))))))))))))</f>
        <v>Praha</v>
      </c>
      <c r="AB920" t="s">
        <v>998</v>
      </c>
      <c r="AD920" t="s">
        <v>998</v>
      </c>
      <c r="AE920" t="s">
        <v>998</v>
      </c>
      <c r="AF920" t="s">
        <v>998</v>
      </c>
      <c r="AG920" s="107">
        <v>0</v>
      </c>
      <c r="AH920" s="107">
        <v>0</v>
      </c>
      <c r="AI920" s="107">
        <v>0</v>
      </c>
      <c r="AJ920" t="s">
        <v>1012</v>
      </c>
    </row>
    <row r="921" spans="1:37" x14ac:dyDescent="0.45">
      <c r="A921" t="s">
        <v>1295</v>
      </c>
      <c r="B921" t="s">
        <v>15980</v>
      </c>
      <c r="C921" t="s">
        <v>1002</v>
      </c>
      <c r="D921" t="s">
        <v>15981</v>
      </c>
      <c r="E921" t="s">
        <v>992</v>
      </c>
      <c r="F921" t="s">
        <v>3487</v>
      </c>
      <c r="G921">
        <v>197</v>
      </c>
      <c r="H921" t="s">
        <v>1223</v>
      </c>
      <c r="I921">
        <v>17000</v>
      </c>
      <c r="K921" t="s">
        <v>15982</v>
      </c>
      <c r="L921" s="106">
        <v>27521</v>
      </c>
      <c r="M921">
        <v>13019427</v>
      </c>
      <c r="N921" t="s">
        <v>996</v>
      </c>
      <c r="O921" t="s">
        <v>12</v>
      </c>
      <c r="P921" t="s">
        <v>997</v>
      </c>
      <c r="R921" s="109" t="str">
        <f>IF(OR(P921="SB",Q921="SB"),"SB",0)</f>
        <v>SB</v>
      </c>
      <c r="T921" s="110" t="s">
        <v>998</v>
      </c>
      <c r="V921" s="113" t="str">
        <f>IF(AND(I921&gt;=10000,I921&lt;=19900),"Praha",(IF(AND(I921&gt;=25001,I921&lt;=29501),"Středočeský kraj",(IF(AND(I921&gt;=30100,I921&lt;=34972),"Středočeský kraj",(IF(AND(I921&gt;=35002,I921&lt;=36271),"Karlovarský kraj",(IF(AND(I921&gt;=37001,I921&lt;=39201),"Jihočeský kraj",(IF(AND(I921&gt;=39701,I921&lt;=39901),"Jihočeský kraj",(IF(AND(I921&gt;=39301,I921&lt;=39601),"Kraj Vysočina",(IF(AND(I921&gt;=58001,I921&lt;=59501),"Kraj Vysočina",(IF(AND(I921&gt;=67401,I921&lt;=67602),"Kraj Vysočina",(IF(AND(I921&gt;=40001,I921&lt;=44101),"Ústecký kraj",(IF(AND(I921&gt;=46001,I921&lt;=47201),"Liberecký kraj",(IF(AND(I921&gt;=51202,I921&lt;=51401),"Liberecký kraj",(IF(AND(I921&gt;=53002,I921&lt;=53976),"Pardubický kraj",(IF(AND(I921&gt;=56002,I921&lt;=57201),"Pardubický kraj",(IF(AND(I921&gt;=60200,I921&lt;=67201),"Jihomoravský kraj",(IF(AND(I921&gt;=67801,I921&lt;=68501),"Jihomoravský kraj",(IF(AND(I921&gt;=69002,I921&lt;=69801),"Jihomoravský kraj",(IF(AND(I921&gt;=68601,I921&lt;=68801),"Zlínský kraj",(IF(AND(I921&gt;=75501,I921&lt;=76901),"Zlínský kraj",(IF(AND(I921&gt;=70030,I921&lt;=74901),"Moravskoslezský kraj",(IF(AND(I921&gt;=75000,I921&lt;=75368),"Olomoucký kraj",(IF(AND(I921&gt;=77200,I921&lt;=79862),"Olomoucký kraj",(IF(AND(I921&gt;=50011,I921&lt;=50301),"Královéhradecký kraj",(IF(AND(I921&gt;=54301,I921&lt;=54303),"Královéhradecký kraj","0")))))))))))))))))))))))))))))))))))))))))))))))</f>
        <v>Praha</v>
      </c>
      <c r="AB921" t="s">
        <v>998</v>
      </c>
      <c r="AD921" t="s">
        <v>998</v>
      </c>
      <c r="AE921" t="s">
        <v>998</v>
      </c>
      <c r="AF921" t="s">
        <v>998</v>
      </c>
      <c r="AG921" s="107">
        <v>0</v>
      </c>
      <c r="AH921" s="107">
        <v>0</v>
      </c>
      <c r="AI921" s="107">
        <v>0</v>
      </c>
      <c r="AJ921" t="s">
        <v>1012</v>
      </c>
    </row>
    <row r="922" spans="1:37" x14ac:dyDescent="0.45">
      <c r="A922" t="s">
        <v>1102</v>
      </c>
      <c r="B922" t="s">
        <v>16543</v>
      </c>
      <c r="C922" t="s">
        <v>1002</v>
      </c>
      <c r="D922" t="s">
        <v>16544</v>
      </c>
      <c r="E922" t="s">
        <v>992</v>
      </c>
      <c r="F922" t="s">
        <v>3799</v>
      </c>
      <c r="G922">
        <v>373</v>
      </c>
      <c r="H922" t="s">
        <v>1223</v>
      </c>
      <c r="I922">
        <v>17000</v>
      </c>
      <c r="J922">
        <v>728599627</v>
      </c>
      <c r="K922" t="s">
        <v>16545</v>
      </c>
      <c r="L922" s="106">
        <v>34178</v>
      </c>
      <c r="M922">
        <v>15977422</v>
      </c>
      <c r="N922" t="s">
        <v>2743</v>
      </c>
      <c r="O922" t="s">
        <v>12</v>
      </c>
      <c r="P922" t="s">
        <v>997</v>
      </c>
      <c r="R922" s="109" t="str">
        <f>IF(OR(P922="SB",Q922="SB"),"SB",0)</f>
        <v>SB</v>
      </c>
      <c r="T922" s="110" t="s">
        <v>998</v>
      </c>
      <c r="V922" s="113" t="str">
        <f>IF(AND(I922&gt;=10000,I922&lt;=19900),"Praha",(IF(AND(I922&gt;=25001,I922&lt;=29501),"Středočeský kraj",(IF(AND(I922&gt;=30100,I922&lt;=34972),"Středočeský kraj",(IF(AND(I922&gt;=35002,I922&lt;=36271),"Karlovarský kraj",(IF(AND(I922&gt;=37001,I922&lt;=39201),"Jihočeský kraj",(IF(AND(I922&gt;=39701,I922&lt;=39901),"Jihočeský kraj",(IF(AND(I922&gt;=39301,I922&lt;=39601),"Kraj Vysočina",(IF(AND(I922&gt;=58001,I922&lt;=59501),"Kraj Vysočina",(IF(AND(I922&gt;=67401,I922&lt;=67602),"Kraj Vysočina",(IF(AND(I922&gt;=40001,I922&lt;=44101),"Ústecký kraj",(IF(AND(I922&gt;=46001,I922&lt;=47201),"Liberecký kraj",(IF(AND(I922&gt;=51202,I922&lt;=51401),"Liberecký kraj",(IF(AND(I922&gt;=53002,I922&lt;=53976),"Pardubický kraj",(IF(AND(I922&gt;=56002,I922&lt;=57201),"Pardubický kraj",(IF(AND(I922&gt;=60200,I922&lt;=67201),"Jihomoravský kraj",(IF(AND(I922&gt;=67801,I922&lt;=68501),"Jihomoravský kraj",(IF(AND(I922&gt;=69002,I922&lt;=69801),"Jihomoravský kraj",(IF(AND(I922&gt;=68601,I922&lt;=68801),"Zlínský kraj",(IF(AND(I922&gt;=75501,I922&lt;=76901),"Zlínský kraj",(IF(AND(I922&gt;=70030,I922&lt;=74901),"Moravskoslezský kraj",(IF(AND(I922&gt;=75000,I922&lt;=75368),"Olomoucký kraj",(IF(AND(I922&gt;=77200,I922&lt;=79862),"Olomoucký kraj",(IF(AND(I922&gt;=50011,I922&lt;=50301),"Královéhradecký kraj",(IF(AND(I922&gt;=54301,I922&lt;=54303),"Královéhradecký kraj","0")))))))))))))))))))))))))))))))))))))))))))))))</f>
        <v>Praha</v>
      </c>
      <c r="AB922" t="s">
        <v>998</v>
      </c>
      <c r="AD922" t="s">
        <v>998</v>
      </c>
      <c r="AE922" t="s">
        <v>998</v>
      </c>
      <c r="AF922" t="s">
        <v>998</v>
      </c>
      <c r="AG922" s="107">
        <v>0</v>
      </c>
      <c r="AH922" s="107">
        <v>0</v>
      </c>
      <c r="AI922" s="107">
        <v>0</v>
      </c>
      <c r="AJ922" t="s">
        <v>1012</v>
      </c>
    </row>
    <row r="923" spans="1:37" x14ac:dyDescent="0.45">
      <c r="A923" t="s">
        <v>1793</v>
      </c>
      <c r="B923" t="s">
        <v>17363</v>
      </c>
      <c r="C923" t="s">
        <v>990</v>
      </c>
      <c r="D923" t="s">
        <v>17378</v>
      </c>
      <c r="E923" t="s">
        <v>992</v>
      </c>
      <c r="F923" t="s">
        <v>8031</v>
      </c>
      <c r="G923">
        <v>28</v>
      </c>
      <c r="H923" t="s">
        <v>1223</v>
      </c>
      <c r="I923">
        <v>17000</v>
      </c>
      <c r="K923" t="s">
        <v>17379</v>
      </c>
      <c r="L923" s="106">
        <v>26784</v>
      </c>
      <c r="M923">
        <v>13038221</v>
      </c>
      <c r="N923" t="s">
        <v>996</v>
      </c>
      <c r="O923" t="s">
        <v>12</v>
      </c>
      <c r="P923" t="s">
        <v>997</v>
      </c>
      <c r="R923" s="109" t="str">
        <f>IF(OR(P923="SB",Q923="SB"),"SB",0)</f>
        <v>SB</v>
      </c>
      <c r="T923" s="110" t="s">
        <v>998</v>
      </c>
      <c r="V923" s="113" t="str">
        <f>IF(AND(I923&gt;=10000,I923&lt;=19900),"Praha",(IF(AND(I923&gt;=25001,I923&lt;=29501),"Středočeský kraj",(IF(AND(I923&gt;=30100,I923&lt;=34972),"Středočeský kraj",(IF(AND(I923&gt;=35002,I923&lt;=36271),"Karlovarský kraj",(IF(AND(I923&gt;=37001,I923&lt;=39201),"Jihočeský kraj",(IF(AND(I923&gt;=39701,I923&lt;=39901),"Jihočeský kraj",(IF(AND(I923&gt;=39301,I923&lt;=39601),"Kraj Vysočina",(IF(AND(I923&gt;=58001,I923&lt;=59501),"Kraj Vysočina",(IF(AND(I923&gt;=67401,I923&lt;=67602),"Kraj Vysočina",(IF(AND(I923&gt;=40001,I923&lt;=44101),"Ústecký kraj",(IF(AND(I923&gt;=46001,I923&lt;=47201),"Liberecký kraj",(IF(AND(I923&gt;=51202,I923&lt;=51401),"Liberecký kraj",(IF(AND(I923&gt;=53002,I923&lt;=53976),"Pardubický kraj",(IF(AND(I923&gt;=56002,I923&lt;=57201),"Pardubický kraj",(IF(AND(I923&gt;=60200,I923&lt;=67201),"Jihomoravský kraj",(IF(AND(I923&gt;=67801,I923&lt;=68501),"Jihomoravský kraj",(IF(AND(I923&gt;=69002,I923&lt;=69801),"Jihomoravský kraj",(IF(AND(I923&gt;=68601,I923&lt;=68801),"Zlínský kraj",(IF(AND(I923&gt;=75501,I923&lt;=76901),"Zlínský kraj",(IF(AND(I923&gt;=70030,I923&lt;=74901),"Moravskoslezský kraj",(IF(AND(I923&gt;=75000,I923&lt;=75368),"Olomoucký kraj",(IF(AND(I923&gt;=77200,I923&lt;=79862),"Olomoucký kraj",(IF(AND(I923&gt;=50011,I923&lt;=50301),"Královéhradecký kraj",(IF(AND(I923&gt;=54301,I923&lt;=54303),"Královéhradecký kraj","0")))))))))))))))))))))))))))))))))))))))))))))))</f>
        <v>Praha</v>
      </c>
      <c r="AB923" t="s">
        <v>998</v>
      </c>
      <c r="AD923" t="s">
        <v>998</v>
      </c>
      <c r="AE923" t="s">
        <v>998</v>
      </c>
      <c r="AF923" t="s">
        <v>998</v>
      </c>
      <c r="AG923" s="107">
        <v>0</v>
      </c>
      <c r="AH923" s="107">
        <v>0</v>
      </c>
      <c r="AI923" s="107">
        <v>0</v>
      </c>
      <c r="AJ923" t="s">
        <v>1012</v>
      </c>
    </row>
    <row r="924" spans="1:37" x14ac:dyDescent="0.45">
      <c r="A924" t="s">
        <v>1164</v>
      </c>
      <c r="B924" t="s">
        <v>19593</v>
      </c>
      <c r="C924" t="s">
        <v>990</v>
      </c>
      <c r="D924" t="s">
        <v>19594</v>
      </c>
      <c r="E924" t="s">
        <v>992</v>
      </c>
      <c r="F924" t="s">
        <v>11893</v>
      </c>
      <c r="G924">
        <v>1237</v>
      </c>
      <c r="H924" t="s">
        <v>1223</v>
      </c>
      <c r="I924">
        <v>17000</v>
      </c>
      <c r="K924" t="s">
        <v>19595</v>
      </c>
      <c r="L924" s="106">
        <v>25539</v>
      </c>
      <c r="M924">
        <v>13006996</v>
      </c>
      <c r="N924" t="s">
        <v>996</v>
      </c>
      <c r="O924" t="s">
        <v>12</v>
      </c>
      <c r="P924" t="s">
        <v>997</v>
      </c>
      <c r="R924" s="109" t="str">
        <f>IF(OR(P924="SB",Q924="SB"),"SB",0)</f>
        <v>SB</v>
      </c>
      <c r="T924" s="110" t="s">
        <v>998</v>
      </c>
      <c r="V924" s="113" t="str">
        <f>IF(AND(I924&gt;=10000,I924&lt;=19900),"Praha",(IF(AND(I924&gt;=25001,I924&lt;=29501),"Středočeský kraj",(IF(AND(I924&gt;=30100,I924&lt;=34972),"Středočeský kraj",(IF(AND(I924&gt;=35002,I924&lt;=36271),"Karlovarský kraj",(IF(AND(I924&gt;=37001,I924&lt;=39201),"Jihočeský kraj",(IF(AND(I924&gt;=39701,I924&lt;=39901),"Jihočeský kraj",(IF(AND(I924&gt;=39301,I924&lt;=39601),"Kraj Vysočina",(IF(AND(I924&gt;=58001,I924&lt;=59501),"Kraj Vysočina",(IF(AND(I924&gt;=67401,I924&lt;=67602),"Kraj Vysočina",(IF(AND(I924&gt;=40001,I924&lt;=44101),"Ústecký kraj",(IF(AND(I924&gt;=46001,I924&lt;=47201),"Liberecký kraj",(IF(AND(I924&gt;=51202,I924&lt;=51401),"Liberecký kraj",(IF(AND(I924&gt;=53002,I924&lt;=53976),"Pardubický kraj",(IF(AND(I924&gt;=56002,I924&lt;=57201),"Pardubický kraj",(IF(AND(I924&gt;=60200,I924&lt;=67201),"Jihomoravský kraj",(IF(AND(I924&gt;=67801,I924&lt;=68501),"Jihomoravský kraj",(IF(AND(I924&gt;=69002,I924&lt;=69801),"Jihomoravský kraj",(IF(AND(I924&gt;=68601,I924&lt;=68801),"Zlínský kraj",(IF(AND(I924&gt;=75501,I924&lt;=76901),"Zlínský kraj",(IF(AND(I924&gt;=70030,I924&lt;=74901),"Moravskoslezský kraj",(IF(AND(I924&gt;=75000,I924&lt;=75368),"Olomoucký kraj",(IF(AND(I924&gt;=77200,I924&lt;=79862),"Olomoucký kraj",(IF(AND(I924&gt;=50011,I924&lt;=50301),"Královéhradecký kraj",(IF(AND(I924&gt;=54301,I924&lt;=54303),"Královéhradecký kraj","0")))))))))))))))))))))))))))))))))))))))))))))))</f>
        <v>Praha</v>
      </c>
      <c r="AB924" t="s">
        <v>998</v>
      </c>
      <c r="AD924" t="s">
        <v>998</v>
      </c>
      <c r="AE924" t="s">
        <v>998</v>
      </c>
      <c r="AF924" t="s">
        <v>998</v>
      </c>
      <c r="AG924" s="107">
        <v>0</v>
      </c>
      <c r="AH924" s="107">
        <v>0</v>
      </c>
      <c r="AI924" s="107">
        <v>0</v>
      </c>
      <c r="AJ924" t="s">
        <v>1012</v>
      </c>
    </row>
    <row r="925" spans="1:37" x14ac:dyDescent="0.45">
      <c r="A925" t="s">
        <v>1061</v>
      </c>
      <c r="B925" t="s">
        <v>2104</v>
      </c>
      <c r="C925" t="s">
        <v>1002</v>
      </c>
      <c r="D925" t="s">
        <v>2105</v>
      </c>
      <c r="E925" t="s">
        <v>992</v>
      </c>
      <c r="F925" t="s">
        <v>2106</v>
      </c>
      <c r="G925">
        <v>20</v>
      </c>
      <c r="H925" t="s">
        <v>12</v>
      </c>
      <c r="I925">
        <v>17000</v>
      </c>
      <c r="J925">
        <v>775518253</v>
      </c>
      <c r="K925" t="s">
        <v>2107</v>
      </c>
      <c r="L925" s="106">
        <v>34050</v>
      </c>
      <c r="M925">
        <v>13434305</v>
      </c>
      <c r="N925" t="s">
        <v>1242</v>
      </c>
      <c r="O925" t="s">
        <v>1106</v>
      </c>
      <c r="P925" t="s">
        <v>997</v>
      </c>
      <c r="R925" s="109" t="str">
        <f>IF(OR(P925="SB",Q925="SB"),"SB",0)</f>
        <v>SB</v>
      </c>
      <c r="V925" s="113" t="str">
        <f>IF(AND(I925&gt;=10000,I925&lt;=19900),"Praha",(IF(AND(I925&gt;=25001,I925&lt;=29501),"Středočeský kraj",(IF(AND(I925&gt;=30100,I925&lt;=34972),"Středočeský kraj",(IF(AND(I925&gt;=35002,I925&lt;=36271),"Karlovarský kraj",(IF(AND(I925&gt;=37001,I925&lt;=39201),"Jihočeský kraj",(IF(AND(I925&gt;=39701,I925&lt;=39901),"Jihočeský kraj",(IF(AND(I925&gt;=39301,I925&lt;=39601),"Kraj Vysočina",(IF(AND(I925&gt;=58001,I925&lt;=59501),"Kraj Vysočina",(IF(AND(I925&gt;=67401,I925&lt;=67602),"Kraj Vysočina",(IF(AND(I925&gt;=40001,I925&lt;=44101),"Ústecký kraj",(IF(AND(I925&gt;=46001,I925&lt;=47201),"Liberecký kraj",(IF(AND(I925&gt;=51202,I925&lt;=51401),"Liberecký kraj",(IF(AND(I925&gt;=53002,I925&lt;=53976),"Pardubický kraj",(IF(AND(I925&gt;=56002,I925&lt;=57201),"Pardubický kraj",(IF(AND(I925&gt;=60200,I925&lt;=67201),"Jihomoravský kraj",(IF(AND(I925&gt;=67801,I925&lt;=68501),"Jihomoravský kraj",(IF(AND(I925&gt;=69002,I925&lt;=69801),"Jihomoravský kraj",(IF(AND(I925&gt;=68601,I925&lt;=68801),"Zlínský kraj",(IF(AND(I925&gt;=75501,I925&lt;=76901),"Zlínský kraj",(IF(AND(I925&gt;=70030,I925&lt;=74901),"Moravskoslezský kraj",(IF(AND(I925&gt;=75000,I925&lt;=75368),"Olomoucký kraj",(IF(AND(I925&gt;=77200,I925&lt;=79862),"Olomoucký kraj",(IF(AND(I925&gt;=50011,I925&lt;=50301),"Královéhradecký kraj",(IF(AND(I925&gt;=54301,I925&lt;=54303),"Královéhradecký kraj","0")))))))))))))))))))))))))))))))))))))))))))))))</f>
        <v>Praha</v>
      </c>
      <c r="AD925" t="s">
        <v>998</v>
      </c>
      <c r="AE925" t="s">
        <v>998</v>
      </c>
      <c r="AF925" t="s">
        <v>998</v>
      </c>
      <c r="AG925" s="107">
        <v>300</v>
      </c>
      <c r="AH925" s="107">
        <v>0</v>
      </c>
      <c r="AI925" s="107">
        <v>0</v>
      </c>
      <c r="AJ925" t="s">
        <v>999</v>
      </c>
      <c r="AK925" s="106">
        <v>44914</v>
      </c>
    </row>
    <row r="926" spans="1:37" x14ac:dyDescent="0.45">
      <c r="A926" t="s">
        <v>14462</v>
      </c>
      <c r="B926" t="s">
        <v>1363</v>
      </c>
      <c r="C926" t="s">
        <v>990</v>
      </c>
      <c r="D926" t="s">
        <v>17609</v>
      </c>
      <c r="E926" t="s">
        <v>992</v>
      </c>
      <c r="F926" t="s">
        <v>3487</v>
      </c>
      <c r="G926">
        <v>39</v>
      </c>
      <c r="H926" t="s">
        <v>1223</v>
      </c>
      <c r="I926">
        <v>17000</v>
      </c>
      <c r="K926" t="s">
        <v>17610</v>
      </c>
      <c r="L926" s="106">
        <v>41120</v>
      </c>
      <c r="M926">
        <v>14520503</v>
      </c>
      <c r="N926" t="s">
        <v>1359</v>
      </c>
      <c r="O926" t="s">
        <v>12</v>
      </c>
      <c r="P926" t="s">
        <v>997</v>
      </c>
      <c r="Q926" t="s">
        <v>1016</v>
      </c>
      <c r="R926" s="109" t="str">
        <f>IF(OR(P926="SB",Q926="SB"),"SB",0)</f>
        <v>SB</v>
      </c>
      <c r="V926" s="113" t="str">
        <f>IF(AND(I926&gt;=10000,I926&lt;=19900),"Praha",(IF(AND(I926&gt;=25001,I926&lt;=29501),"Středočeský kraj",(IF(AND(I926&gt;=30100,I926&lt;=34972),"Středočeský kraj",(IF(AND(I926&gt;=35002,I926&lt;=36271),"Karlovarský kraj",(IF(AND(I926&gt;=37001,I926&lt;=39201),"Jihočeský kraj",(IF(AND(I926&gt;=39701,I926&lt;=39901),"Jihočeský kraj",(IF(AND(I926&gt;=39301,I926&lt;=39601),"Kraj Vysočina",(IF(AND(I926&gt;=58001,I926&lt;=59501),"Kraj Vysočina",(IF(AND(I926&gt;=67401,I926&lt;=67602),"Kraj Vysočina",(IF(AND(I926&gt;=40001,I926&lt;=44101),"Ústecký kraj",(IF(AND(I926&gt;=46001,I926&lt;=47201),"Liberecký kraj",(IF(AND(I926&gt;=51202,I926&lt;=51401),"Liberecký kraj",(IF(AND(I926&gt;=53002,I926&lt;=53976),"Pardubický kraj",(IF(AND(I926&gt;=56002,I926&lt;=57201),"Pardubický kraj",(IF(AND(I926&gt;=60200,I926&lt;=67201),"Jihomoravský kraj",(IF(AND(I926&gt;=67801,I926&lt;=68501),"Jihomoravský kraj",(IF(AND(I926&gt;=69002,I926&lt;=69801),"Jihomoravský kraj",(IF(AND(I926&gt;=68601,I926&lt;=68801),"Zlínský kraj",(IF(AND(I926&gt;=75501,I926&lt;=76901),"Zlínský kraj",(IF(AND(I926&gt;=70030,I926&lt;=74901),"Moravskoslezský kraj",(IF(AND(I926&gt;=75000,I926&lt;=75368),"Olomoucký kraj",(IF(AND(I926&gt;=77200,I926&lt;=79862),"Olomoucký kraj",(IF(AND(I926&gt;=50011,I926&lt;=50301),"Královéhradecký kraj",(IF(AND(I926&gt;=54301,I926&lt;=54303),"Královéhradecký kraj","0")))))))))))))))))))))))))))))))))))))))))))))))</f>
        <v>Praha</v>
      </c>
      <c r="AD926" t="s">
        <v>998</v>
      </c>
      <c r="AE926" t="s">
        <v>998</v>
      </c>
      <c r="AF926" t="s">
        <v>998</v>
      </c>
      <c r="AG926" s="107">
        <v>0</v>
      </c>
      <c r="AH926" s="107">
        <v>0</v>
      </c>
      <c r="AI926" s="107">
        <v>0</v>
      </c>
      <c r="AJ926" t="s">
        <v>1012</v>
      </c>
    </row>
    <row r="927" spans="1:37" x14ac:dyDescent="0.45">
      <c r="A927" t="s">
        <v>1026</v>
      </c>
      <c r="B927" t="s">
        <v>19287</v>
      </c>
      <c r="C927" t="s">
        <v>990</v>
      </c>
      <c r="E927" t="s">
        <v>4695</v>
      </c>
      <c r="F927" t="s">
        <v>3799</v>
      </c>
      <c r="G927">
        <v>13</v>
      </c>
      <c r="H927" t="s">
        <v>12</v>
      </c>
      <c r="I927">
        <v>17000</v>
      </c>
      <c r="J927">
        <v>776364584</v>
      </c>
      <c r="K927" t="s">
        <v>19296</v>
      </c>
      <c r="L927" s="106">
        <v>31196</v>
      </c>
      <c r="M927">
        <v>12858163</v>
      </c>
      <c r="N927" t="s">
        <v>1757</v>
      </c>
      <c r="O927" t="s">
        <v>1010</v>
      </c>
      <c r="P927" t="s">
        <v>997</v>
      </c>
      <c r="Q927" t="s">
        <v>2383</v>
      </c>
      <c r="R927" s="109" t="str">
        <f>IF(OR(P927="SB",Q927="SB"),"SB",0)</f>
        <v>SB</v>
      </c>
      <c r="V927" s="113" t="str">
        <f>IF(AND(I927&gt;=10000,I927&lt;=19900),"Praha",(IF(AND(I927&gt;=25001,I927&lt;=29501),"Středočeský kraj",(IF(AND(I927&gt;=30100,I927&lt;=34972),"Středočeský kraj",(IF(AND(I927&gt;=35002,I927&lt;=36271),"Karlovarský kraj",(IF(AND(I927&gt;=37001,I927&lt;=39201),"Jihočeský kraj",(IF(AND(I927&gt;=39701,I927&lt;=39901),"Jihočeský kraj",(IF(AND(I927&gt;=39301,I927&lt;=39601),"Kraj Vysočina",(IF(AND(I927&gt;=58001,I927&lt;=59501),"Kraj Vysočina",(IF(AND(I927&gt;=67401,I927&lt;=67602),"Kraj Vysočina",(IF(AND(I927&gt;=40001,I927&lt;=44101),"Ústecký kraj",(IF(AND(I927&gt;=46001,I927&lt;=47201),"Liberecký kraj",(IF(AND(I927&gt;=51202,I927&lt;=51401),"Liberecký kraj",(IF(AND(I927&gt;=53002,I927&lt;=53976),"Pardubický kraj",(IF(AND(I927&gt;=56002,I927&lt;=57201),"Pardubický kraj",(IF(AND(I927&gt;=60200,I927&lt;=67201),"Jihomoravský kraj",(IF(AND(I927&gt;=67801,I927&lt;=68501),"Jihomoravský kraj",(IF(AND(I927&gt;=69002,I927&lt;=69801),"Jihomoravský kraj",(IF(AND(I927&gt;=68601,I927&lt;=68801),"Zlínský kraj",(IF(AND(I927&gt;=75501,I927&lt;=76901),"Zlínský kraj",(IF(AND(I927&gt;=70030,I927&lt;=74901),"Moravskoslezský kraj",(IF(AND(I927&gt;=75000,I927&lt;=75368),"Olomoucký kraj",(IF(AND(I927&gt;=77200,I927&lt;=79862),"Olomoucký kraj",(IF(AND(I927&gt;=50011,I927&lt;=50301),"Královéhradecký kraj",(IF(AND(I927&gt;=54301,I927&lt;=54303),"Královéhradecký kraj","0")))))))))))))))))))))))))))))))))))))))))))))))</f>
        <v>Praha</v>
      </c>
      <c r="AD927" t="s">
        <v>1034</v>
      </c>
      <c r="AE927" t="s">
        <v>998</v>
      </c>
      <c r="AF927" t="s">
        <v>998</v>
      </c>
      <c r="AG927" s="107">
        <v>0</v>
      </c>
      <c r="AH927" s="107">
        <v>0</v>
      </c>
      <c r="AI927" s="107">
        <v>0</v>
      </c>
      <c r="AJ927" t="s">
        <v>1012</v>
      </c>
    </row>
    <row r="928" spans="1:37" x14ac:dyDescent="0.45">
      <c r="A928" t="s">
        <v>1087</v>
      </c>
      <c r="B928" t="s">
        <v>17883</v>
      </c>
      <c r="C928" t="s">
        <v>990</v>
      </c>
      <c r="D928" t="s">
        <v>17884</v>
      </c>
      <c r="E928" t="s">
        <v>992</v>
      </c>
      <c r="F928" t="s">
        <v>1549</v>
      </c>
      <c r="G928">
        <v>26</v>
      </c>
      <c r="H928" t="s">
        <v>1223</v>
      </c>
      <c r="I928">
        <v>17001</v>
      </c>
      <c r="K928" t="s">
        <v>17885</v>
      </c>
      <c r="L928" s="106">
        <v>29958</v>
      </c>
      <c r="M928">
        <v>10745886</v>
      </c>
      <c r="N928" t="s">
        <v>996</v>
      </c>
      <c r="O928" t="s">
        <v>12</v>
      </c>
      <c r="P928" t="s">
        <v>997</v>
      </c>
      <c r="R928" s="109" t="str">
        <f>IF(OR(P928="SB",Q928="SB"),"SB",0)</f>
        <v>SB</v>
      </c>
      <c r="T928" s="110">
        <v>11158</v>
      </c>
      <c r="U928" t="s">
        <v>19633</v>
      </c>
      <c r="V928" s="113" t="str">
        <f>IF(AND(I928&gt;=10000,I928&lt;=19900),"Praha",(IF(AND(I928&gt;=25001,I928&lt;=29501),"Středočeský kraj",(IF(AND(I928&gt;=30100,I928&lt;=34972),"Středočeský kraj",(IF(AND(I928&gt;=35002,I928&lt;=36271),"Karlovarský kraj",(IF(AND(I928&gt;=37001,I928&lt;=39201),"Jihočeský kraj",(IF(AND(I928&gt;=39701,I928&lt;=39901),"Jihočeský kraj",(IF(AND(I928&gt;=39301,I928&lt;=39601),"Kraj Vysočina",(IF(AND(I928&gt;=58001,I928&lt;=59501),"Kraj Vysočina",(IF(AND(I928&gt;=67401,I928&lt;=67602),"Kraj Vysočina",(IF(AND(I928&gt;=40001,I928&lt;=44101),"Ústecký kraj",(IF(AND(I928&gt;=46001,I928&lt;=47201),"Liberecký kraj",(IF(AND(I928&gt;=51202,I928&lt;=51401),"Liberecký kraj",(IF(AND(I928&gt;=53002,I928&lt;=53976),"Pardubický kraj",(IF(AND(I928&gt;=56002,I928&lt;=57201),"Pardubický kraj",(IF(AND(I928&gt;=60200,I928&lt;=67201),"Jihomoravský kraj",(IF(AND(I928&gt;=67801,I928&lt;=68501),"Jihomoravský kraj",(IF(AND(I928&gt;=69002,I928&lt;=69801),"Jihomoravský kraj",(IF(AND(I928&gt;=68601,I928&lt;=68801),"Zlínský kraj",(IF(AND(I928&gt;=75501,I928&lt;=76901),"Zlínský kraj",(IF(AND(I928&gt;=70030,I928&lt;=74901),"Moravskoslezský kraj",(IF(AND(I928&gt;=75000,I928&lt;=75368),"Olomoucký kraj",(IF(AND(I928&gt;=77200,I928&lt;=79862),"Olomoucký kraj",(IF(AND(I928&gt;=50011,I928&lt;=50301),"Královéhradecký kraj",(IF(AND(I928&gt;=54301,I928&lt;=54303),"Královéhradecký kraj","0")))))))))))))))))))))))))))))))))))))))))))))))</f>
        <v>Praha</v>
      </c>
      <c r="AD928" t="s">
        <v>998</v>
      </c>
      <c r="AE928" t="s">
        <v>998</v>
      </c>
      <c r="AF928" t="s">
        <v>998</v>
      </c>
      <c r="AG928" s="107">
        <v>0</v>
      </c>
      <c r="AH928" s="107">
        <v>0</v>
      </c>
      <c r="AI928" s="107">
        <v>0</v>
      </c>
      <c r="AJ928" t="s">
        <v>1012</v>
      </c>
    </row>
    <row r="929" spans="1:37" x14ac:dyDescent="0.45">
      <c r="A929" t="s">
        <v>1727</v>
      </c>
      <c r="B929" t="s">
        <v>14882</v>
      </c>
      <c r="C929" t="s">
        <v>1002</v>
      </c>
      <c r="D929" t="s">
        <v>14883</v>
      </c>
      <c r="E929" t="s">
        <v>992</v>
      </c>
      <c r="F929" t="s">
        <v>14884</v>
      </c>
      <c r="G929">
        <v>13</v>
      </c>
      <c r="H929" t="s">
        <v>1223</v>
      </c>
      <c r="I929">
        <v>17001</v>
      </c>
      <c r="J929">
        <v>777670294</v>
      </c>
      <c r="K929" t="s">
        <v>14885</v>
      </c>
      <c r="L929" s="106">
        <v>31581</v>
      </c>
      <c r="M929">
        <v>10599679</v>
      </c>
      <c r="N929" t="s">
        <v>996</v>
      </c>
      <c r="O929" t="s">
        <v>12</v>
      </c>
      <c r="P929" t="s">
        <v>997</v>
      </c>
      <c r="R929" s="109" t="str">
        <f>IF(OR(P929="SB",Q929="SB"),"SB",0)</f>
        <v>SB</v>
      </c>
      <c r="T929" s="110">
        <v>50669</v>
      </c>
      <c r="U929" t="s">
        <v>19633</v>
      </c>
      <c r="V929" s="113" t="str">
        <f>IF(AND(I929&gt;=10000,I929&lt;=19900),"Praha",(IF(AND(I929&gt;=25001,I929&lt;=29501),"Středočeský kraj",(IF(AND(I929&gt;=30100,I929&lt;=34972),"Středočeský kraj",(IF(AND(I929&gt;=35002,I929&lt;=36271),"Karlovarský kraj",(IF(AND(I929&gt;=37001,I929&lt;=39201),"Jihočeský kraj",(IF(AND(I929&gt;=39701,I929&lt;=39901),"Jihočeský kraj",(IF(AND(I929&gt;=39301,I929&lt;=39601),"Kraj Vysočina",(IF(AND(I929&gt;=58001,I929&lt;=59501),"Kraj Vysočina",(IF(AND(I929&gt;=67401,I929&lt;=67602),"Kraj Vysočina",(IF(AND(I929&gt;=40001,I929&lt;=44101),"Ústecký kraj",(IF(AND(I929&gt;=46001,I929&lt;=47201),"Liberecký kraj",(IF(AND(I929&gt;=51202,I929&lt;=51401),"Liberecký kraj",(IF(AND(I929&gt;=53002,I929&lt;=53976),"Pardubický kraj",(IF(AND(I929&gt;=56002,I929&lt;=57201),"Pardubický kraj",(IF(AND(I929&gt;=60200,I929&lt;=67201),"Jihomoravský kraj",(IF(AND(I929&gt;=67801,I929&lt;=68501),"Jihomoravský kraj",(IF(AND(I929&gt;=69002,I929&lt;=69801),"Jihomoravský kraj",(IF(AND(I929&gt;=68601,I929&lt;=68801),"Zlínský kraj",(IF(AND(I929&gt;=75501,I929&lt;=76901),"Zlínský kraj",(IF(AND(I929&gt;=70030,I929&lt;=74901),"Moravskoslezský kraj",(IF(AND(I929&gt;=75000,I929&lt;=75368),"Olomoucký kraj",(IF(AND(I929&gt;=77200,I929&lt;=79862),"Olomoucký kraj",(IF(AND(I929&gt;=50011,I929&lt;=50301),"Královéhradecký kraj",(IF(AND(I929&gt;=54301,I929&lt;=54303),"Královéhradecký kraj","0")))))))))))))))))))))))))))))))))))))))))))))))</f>
        <v>Praha</v>
      </c>
      <c r="AD929" t="s">
        <v>998</v>
      </c>
      <c r="AE929" t="s">
        <v>998</v>
      </c>
      <c r="AF929" t="s">
        <v>998</v>
      </c>
      <c r="AG929" s="107">
        <v>0</v>
      </c>
      <c r="AH929" s="107">
        <v>0</v>
      </c>
      <c r="AI929" s="107">
        <v>0</v>
      </c>
      <c r="AJ929" t="s">
        <v>1012</v>
      </c>
    </row>
    <row r="930" spans="1:37" x14ac:dyDescent="0.45">
      <c r="A930" t="s">
        <v>1264</v>
      </c>
      <c r="B930" t="s">
        <v>6783</v>
      </c>
      <c r="C930" t="s">
        <v>1002</v>
      </c>
      <c r="D930" t="s">
        <v>6784</v>
      </c>
      <c r="E930" t="s">
        <v>992</v>
      </c>
      <c r="F930" t="s">
        <v>6785</v>
      </c>
      <c r="G930">
        <v>30</v>
      </c>
      <c r="H930" t="s">
        <v>1223</v>
      </c>
      <c r="I930">
        <v>17001</v>
      </c>
      <c r="J930">
        <v>775145255</v>
      </c>
      <c r="K930" t="s">
        <v>6786</v>
      </c>
      <c r="L930" s="106">
        <v>38335</v>
      </c>
      <c r="M930">
        <v>10609278</v>
      </c>
      <c r="N930" t="s">
        <v>996</v>
      </c>
      <c r="O930" t="s">
        <v>12</v>
      </c>
      <c r="P930" t="s">
        <v>997</v>
      </c>
      <c r="R930" s="109" t="str">
        <f>IF(OR(P930="SB",Q930="SB"),"SB",0)</f>
        <v>SB</v>
      </c>
      <c r="T930" s="110">
        <v>52757</v>
      </c>
      <c r="U930" t="s">
        <v>19633</v>
      </c>
      <c r="V930" s="113" t="str">
        <f>IF(AND(I930&gt;=10000,I930&lt;=19900),"Praha",(IF(AND(I930&gt;=25001,I930&lt;=29501),"Středočeský kraj",(IF(AND(I930&gt;=30100,I930&lt;=34972),"Středočeský kraj",(IF(AND(I930&gt;=35002,I930&lt;=36271),"Karlovarský kraj",(IF(AND(I930&gt;=37001,I930&lt;=39201),"Jihočeský kraj",(IF(AND(I930&gt;=39701,I930&lt;=39901),"Jihočeský kraj",(IF(AND(I930&gt;=39301,I930&lt;=39601),"Kraj Vysočina",(IF(AND(I930&gt;=58001,I930&lt;=59501),"Kraj Vysočina",(IF(AND(I930&gt;=67401,I930&lt;=67602),"Kraj Vysočina",(IF(AND(I930&gt;=40001,I930&lt;=44101),"Ústecký kraj",(IF(AND(I930&gt;=46001,I930&lt;=47201),"Liberecký kraj",(IF(AND(I930&gt;=51202,I930&lt;=51401),"Liberecký kraj",(IF(AND(I930&gt;=53002,I930&lt;=53976),"Pardubický kraj",(IF(AND(I930&gt;=56002,I930&lt;=57201),"Pardubický kraj",(IF(AND(I930&gt;=60200,I930&lt;=67201),"Jihomoravský kraj",(IF(AND(I930&gt;=67801,I930&lt;=68501),"Jihomoravský kraj",(IF(AND(I930&gt;=69002,I930&lt;=69801),"Jihomoravský kraj",(IF(AND(I930&gt;=68601,I930&lt;=68801),"Zlínský kraj",(IF(AND(I930&gt;=75501,I930&lt;=76901),"Zlínský kraj",(IF(AND(I930&gt;=70030,I930&lt;=74901),"Moravskoslezský kraj",(IF(AND(I930&gt;=75000,I930&lt;=75368),"Olomoucký kraj",(IF(AND(I930&gt;=77200,I930&lt;=79862),"Olomoucký kraj",(IF(AND(I930&gt;=50011,I930&lt;=50301),"Královéhradecký kraj",(IF(AND(I930&gt;=54301,I930&lt;=54303),"Královéhradecký kraj","0")))))))))))))))))))))))))))))))))))))))))))))))</f>
        <v>Praha</v>
      </c>
      <c r="AD930" t="s">
        <v>998</v>
      </c>
      <c r="AE930" t="s">
        <v>998</v>
      </c>
      <c r="AF930" t="s">
        <v>998</v>
      </c>
      <c r="AG930" s="107">
        <v>300</v>
      </c>
      <c r="AH930" s="107">
        <v>0</v>
      </c>
      <c r="AI930" s="107">
        <v>0</v>
      </c>
      <c r="AJ930" t="s">
        <v>999</v>
      </c>
      <c r="AK930" s="106">
        <v>44924</v>
      </c>
    </row>
    <row r="931" spans="1:37" x14ac:dyDescent="0.45">
      <c r="A931" t="s">
        <v>1007</v>
      </c>
      <c r="B931" t="s">
        <v>4379</v>
      </c>
      <c r="C931" t="s">
        <v>990</v>
      </c>
      <c r="D931" t="s">
        <v>4380</v>
      </c>
      <c r="E931" t="s">
        <v>992</v>
      </c>
      <c r="F931" t="s">
        <v>4381</v>
      </c>
      <c r="G931">
        <v>20</v>
      </c>
      <c r="H931" t="s">
        <v>1223</v>
      </c>
      <c r="I931">
        <v>17002</v>
      </c>
      <c r="K931" t="s">
        <v>4382</v>
      </c>
      <c r="L931" s="106">
        <v>25956</v>
      </c>
      <c r="M931">
        <v>12927073</v>
      </c>
      <c r="N931" t="s">
        <v>996</v>
      </c>
      <c r="O931" t="s">
        <v>12</v>
      </c>
      <c r="P931" t="s">
        <v>997</v>
      </c>
      <c r="R931" s="109" t="str">
        <f>IF(OR(P931="SB",Q931="SB"),"SB",0)</f>
        <v>SB</v>
      </c>
      <c r="T931" s="110" t="s">
        <v>998</v>
      </c>
      <c r="V931" s="113" t="str">
        <f>IF(AND(I931&gt;=10000,I931&lt;=19900),"Praha",(IF(AND(I931&gt;=25001,I931&lt;=29501),"Středočeský kraj",(IF(AND(I931&gt;=30100,I931&lt;=34972),"Středočeský kraj",(IF(AND(I931&gt;=35002,I931&lt;=36271),"Karlovarský kraj",(IF(AND(I931&gt;=37001,I931&lt;=39201),"Jihočeský kraj",(IF(AND(I931&gt;=39701,I931&lt;=39901),"Jihočeský kraj",(IF(AND(I931&gt;=39301,I931&lt;=39601),"Kraj Vysočina",(IF(AND(I931&gt;=58001,I931&lt;=59501),"Kraj Vysočina",(IF(AND(I931&gt;=67401,I931&lt;=67602),"Kraj Vysočina",(IF(AND(I931&gt;=40001,I931&lt;=44101),"Ústecký kraj",(IF(AND(I931&gt;=46001,I931&lt;=47201),"Liberecký kraj",(IF(AND(I931&gt;=51202,I931&lt;=51401),"Liberecký kraj",(IF(AND(I931&gt;=53002,I931&lt;=53976),"Pardubický kraj",(IF(AND(I931&gt;=56002,I931&lt;=57201),"Pardubický kraj",(IF(AND(I931&gt;=60200,I931&lt;=67201),"Jihomoravský kraj",(IF(AND(I931&gt;=67801,I931&lt;=68501),"Jihomoravský kraj",(IF(AND(I931&gt;=69002,I931&lt;=69801),"Jihomoravský kraj",(IF(AND(I931&gt;=68601,I931&lt;=68801),"Zlínský kraj",(IF(AND(I931&gt;=75501,I931&lt;=76901),"Zlínský kraj",(IF(AND(I931&gt;=70030,I931&lt;=74901),"Moravskoslezský kraj",(IF(AND(I931&gt;=75000,I931&lt;=75368),"Olomoucký kraj",(IF(AND(I931&gt;=77200,I931&lt;=79862),"Olomoucký kraj",(IF(AND(I931&gt;=50011,I931&lt;=50301),"Královéhradecký kraj",(IF(AND(I931&gt;=54301,I931&lt;=54303),"Královéhradecký kraj","0")))))))))))))))))))))))))))))))))))))))))))))))</f>
        <v>Praha</v>
      </c>
      <c r="AB931" t="s">
        <v>998</v>
      </c>
      <c r="AD931" t="s">
        <v>998</v>
      </c>
      <c r="AE931" t="s">
        <v>998</v>
      </c>
      <c r="AF931" t="s">
        <v>998</v>
      </c>
      <c r="AG931" s="107">
        <v>0</v>
      </c>
      <c r="AH931" s="107">
        <v>0</v>
      </c>
      <c r="AI931" s="107">
        <v>0</v>
      </c>
      <c r="AJ931" t="s">
        <v>1012</v>
      </c>
    </row>
    <row r="932" spans="1:37" x14ac:dyDescent="0.45">
      <c r="A932" t="s">
        <v>1468</v>
      </c>
      <c r="B932" t="s">
        <v>6911</v>
      </c>
      <c r="C932" t="s">
        <v>1002</v>
      </c>
      <c r="D932" t="s">
        <v>6914</v>
      </c>
      <c r="E932" t="s">
        <v>992</v>
      </c>
      <c r="F932" t="s">
        <v>3653</v>
      </c>
      <c r="G932">
        <v>375</v>
      </c>
      <c r="H932" t="s">
        <v>1223</v>
      </c>
      <c r="I932">
        <v>17002</v>
      </c>
      <c r="K932" t="s">
        <v>6915</v>
      </c>
      <c r="L932" s="106">
        <v>28689</v>
      </c>
      <c r="M932">
        <v>12929703</v>
      </c>
      <c r="N932" t="s">
        <v>996</v>
      </c>
      <c r="O932" t="s">
        <v>12</v>
      </c>
      <c r="P932" t="s">
        <v>997</v>
      </c>
      <c r="R932" s="109" t="str">
        <f>IF(OR(P932="SB",Q932="SB"),"SB",0)</f>
        <v>SB</v>
      </c>
      <c r="T932" s="110" t="s">
        <v>998</v>
      </c>
      <c r="V932" s="113" t="str">
        <f>IF(AND(I932&gt;=10000,I932&lt;=19900),"Praha",(IF(AND(I932&gt;=25001,I932&lt;=29501),"Středočeský kraj",(IF(AND(I932&gt;=30100,I932&lt;=34972),"Středočeský kraj",(IF(AND(I932&gt;=35002,I932&lt;=36271),"Karlovarský kraj",(IF(AND(I932&gt;=37001,I932&lt;=39201),"Jihočeský kraj",(IF(AND(I932&gt;=39701,I932&lt;=39901),"Jihočeský kraj",(IF(AND(I932&gt;=39301,I932&lt;=39601),"Kraj Vysočina",(IF(AND(I932&gt;=58001,I932&lt;=59501),"Kraj Vysočina",(IF(AND(I932&gt;=67401,I932&lt;=67602),"Kraj Vysočina",(IF(AND(I932&gt;=40001,I932&lt;=44101),"Ústecký kraj",(IF(AND(I932&gt;=46001,I932&lt;=47201),"Liberecký kraj",(IF(AND(I932&gt;=51202,I932&lt;=51401),"Liberecký kraj",(IF(AND(I932&gt;=53002,I932&lt;=53976),"Pardubický kraj",(IF(AND(I932&gt;=56002,I932&lt;=57201),"Pardubický kraj",(IF(AND(I932&gt;=60200,I932&lt;=67201),"Jihomoravský kraj",(IF(AND(I932&gt;=67801,I932&lt;=68501),"Jihomoravský kraj",(IF(AND(I932&gt;=69002,I932&lt;=69801),"Jihomoravský kraj",(IF(AND(I932&gt;=68601,I932&lt;=68801),"Zlínský kraj",(IF(AND(I932&gt;=75501,I932&lt;=76901),"Zlínský kraj",(IF(AND(I932&gt;=70030,I932&lt;=74901),"Moravskoslezský kraj",(IF(AND(I932&gt;=75000,I932&lt;=75368),"Olomoucký kraj",(IF(AND(I932&gt;=77200,I932&lt;=79862),"Olomoucký kraj",(IF(AND(I932&gt;=50011,I932&lt;=50301),"Královéhradecký kraj",(IF(AND(I932&gt;=54301,I932&lt;=54303),"Královéhradecký kraj","0")))))))))))))))))))))))))))))))))))))))))))))))</f>
        <v>Praha</v>
      </c>
      <c r="AB932" t="s">
        <v>998</v>
      </c>
      <c r="AD932" t="s">
        <v>998</v>
      </c>
      <c r="AE932" t="s">
        <v>998</v>
      </c>
      <c r="AF932" t="s">
        <v>998</v>
      </c>
      <c r="AG932" s="107">
        <v>0</v>
      </c>
      <c r="AH932" s="107">
        <v>0</v>
      </c>
      <c r="AI932" s="107">
        <v>0</v>
      </c>
      <c r="AJ932" t="s">
        <v>1012</v>
      </c>
    </row>
    <row r="933" spans="1:37" x14ac:dyDescent="0.45">
      <c r="A933" t="s">
        <v>2140</v>
      </c>
      <c r="B933" t="s">
        <v>4295</v>
      </c>
      <c r="C933" t="s">
        <v>1002</v>
      </c>
      <c r="D933" t="s">
        <v>8319</v>
      </c>
      <c r="E933" t="s">
        <v>992</v>
      </c>
      <c r="F933" t="s">
        <v>8320</v>
      </c>
      <c r="G933">
        <v>9</v>
      </c>
      <c r="H933" t="s">
        <v>12</v>
      </c>
      <c r="I933">
        <v>17003</v>
      </c>
      <c r="K933" t="s">
        <v>8321</v>
      </c>
      <c r="L933" s="106">
        <v>27351</v>
      </c>
      <c r="M933">
        <v>12922124</v>
      </c>
      <c r="N933" t="s">
        <v>996</v>
      </c>
      <c r="O933" t="s">
        <v>12</v>
      </c>
      <c r="P933" t="s">
        <v>997</v>
      </c>
      <c r="R933" s="109" t="str">
        <f>IF(OR(P933="SB",Q933="SB"),"SB",0)</f>
        <v>SB</v>
      </c>
      <c r="T933" s="110" t="s">
        <v>998</v>
      </c>
      <c r="V933" s="113" t="str">
        <f>IF(AND(I933&gt;=10000,I933&lt;=19900),"Praha",(IF(AND(I933&gt;=25001,I933&lt;=29501),"Středočeský kraj",(IF(AND(I933&gt;=30100,I933&lt;=34972),"Středočeský kraj",(IF(AND(I933&gt;=35002,I933&lt;=36271),"Karlovarský kraj",(IF(AND(I933&gt;=37001,I933&lt;=39201),"Jihočeský kraj",(IF(AND(I933&gt;=39701,I933&lt;=39901),"Jihočeský kraj",(IF(AND(I933&gt;=39301,I933&lt;=39601),"Kraj Vysočina",(IF(AND(I933&gt;=58001,I933&lt;=59501),"Kraj Vysočina",(IF(AND(I933&gt;=67401,I933&lt;=67602),"Kraj Vysočina",(IF(AND(I933&gt;=40001,I933&lt;=44101),"Ústecký kraj",(IF(AND(I933&gt;=46001,I933&lt;=47201),"Liberecký kraj",(IF(AND(I933&gt;=51202,I933&lt;=51401),"Liberecký kraj",(IF(AND(I933&gt;=53002,I933&lt;=53976),"Pardubický kraj",(IF(AND(I933&gt;=56002,I933&lt;=57201),"Pardubický kraj",(IF(AND(I933&gt;=60200,I933&lt;=67201),"Jihomoravský kraj",(IF(AND(I933&gt;=67801,I933&lt;=68501),"Jihomoravský kraj",(IF(AND(I933&gt;=69002,I933&lt;=69801),"Jihomoravský kraj",(IF(AND(I933&gt;=68601,I933&lt;=68801),"Zlínský kraj",(IF(AND(I933&gt;=75501,I933&lt;=76901),"Zlínský kraj",(IF(AND(I933&gt;=70030,I933&lt;=74901),"Moravskoslezský kraj",(IF(AND(I933&gt;=75000,I933&lt;=75368),"Olomoucký kraj",(IF(AND(I933&gt;=77200,I933&lt;=79862),"Olomoucký kraj",(IF(AND(I933&gt;=50011,I933&lt;=50301),"Královéhradecký kraj",(IF(AND(I933&gt;=54301,I933&lt;=54303),"Královéhradecký kraj","0")))))))))))))))))))))))))))))))))))))))))))))))</f>
        <v>Praha</v>
      </c>
      <c r="AB933" t="s">
        <v>998</v>
      </c>
      <c r="AD933" t="s">
        <v>998</v>
      </c>
      <c r="AE933" t="s">
        <v>998</v>
      </c>
      <c r="AF933" t="s">
        <v>998</v>
      </c>
      <c r="AG933" s="107">
        <v>0</v>
      </c>
      <c r="AH933" s="107">
        <v>0</v>
      </c>
      <c r="AI933" s="107">
        <v>0</v>
      </c>
      <c r="AJ933" t="s">
        <v>1012</v>
      </c>
    </row>
    <row r="934" spans="1:37" x14ac:dyDescent="0.45">
      <c r="A934" t="s">
        <v>9300</v>
      </c>
      <c r="B934" t="s">
        <v>9301</v>
      </c>
      <c r="C934" t="s">
        <v>1002</v>
      </c>
      <c r="D934" t="s">
        <v>9302</v>
      </c>
      <c r="E934" t="s">
        <v>992</v>
      </c>
      <c r="F934" t="s">
        <v>3487</v>
      </c>
      <c r="G934">
        <v>69</v>
      </c>
      <c r="H934" t="s">
        <v>1223</v>
      </c>
      <c r="I934">
        <v>17003</v>
      </c>
      <c r="K934" t="s">
        <v>9303</v>
      </c>
      <c r="L934" s="106">
        <v>27071</v>
      </c>
      <c r="M934">
        <v>12922932</v>
      </c>
      <c r="N934" t="s">
        <v>996</v>
      </c>
      <c r="O934" t="s">
        <v>12</v>
      </c>
      <c r="P934" t="s">
        <v>997</v>
      </c>
      <c r="R934" s="109" t="str">
        <f>IF(OR(P934="SB",Q934="SB"),"SB",0)</f>
        <v>SB</v>
      </c>
      <c r="T934" s="110" t="s">
        <v>998</v>
      </c>
      <c r="V934" s="113" t="str">
        <f>IF(AND(I934&gt;=10000,I934&lt;=19900),"Praha",(IF(AND(I934&gt;=25001,I934&lt;=29501),"Středočeský kraj",(IF(AND(I934&gt;=30100,I934&lt;=34972),"Středočeský kraj",(IF(AND(I934&gt;=35002,I934&lt;=36271),"Karlovarský kraj",(IF(AND(I934&gt;=37001,I934&lt;=39201),"Jihočeský kraj",(IF(AND(I934&gt;=39701,I934&lt;=39901),"Jihočeský kraj",(IF(AND(I934&gt;=39301,I934&lt;=39601),"Kraj Vysočina",(IF(AND(I934&gt;=58001,I934&lt;=59501),"Kraj Vysočina",(IF(AND(I934&gt;=67401,I934&lt;=67602),"Kraj Vysočina",(IF(AND(I934&gt;=40001,I934&lt;=44101),"Ústecký kraj",(IF(AND(I934&gt;=46001,I934&lt;=47201),"Liberecký kraj",(IF(AND(I934&gt;=51202,I934&lt;=51401),"Liberecký kraj",(IF(AND(I934&gt;=53002,I934&lt;=53976),"Pardubický kraj",(IF(AND(I934&gt;=56002,I934&lt;=57201),"Pardubický kraj",(IF(AND(I934&gt;=60200,I934&lt;=67201),"Jihomoravský kraj",(IF(AND(I934&gt;=67801,I934&lt;=68501),"Jihomoravský kraj",(IF(AND(I934&gt;=69002,I934&lt;=69801),"Jihomoravský kraj",(IF(AND(I934&gt;=68601,I934&lt;=68801),"Zlínský kraj",(IF(AND(I934&gt;=75501,I934&lt;=76901),"Zlínský kraj",(IF(AND(I934&gt;=70030,I934&lt;=74901),"Moravskoslezský kraj",(IF(AND(I934&gt;=75000,I934&lt;=75368),"Olomoucký kraj",(IF(AND(I934&gt;=77200,I934&lt;=79862),"Olomoucký kraj",(IF(AND(I934&gt;=50011,I934&lt;=50301),"Královéhradecký kraj",(IF(AND(I934&gt;=54301,I934&lt;=54303),"Královéhradecký kraj","0")))))))))))))))))))))))))))))))))))))))))))))))</f>
        <v>Praha</v>
      </c>
      <c r="AB934" t="s">
        <v>998</v>
      </c>
      <c r="AD934" t="s">
        <v>998</v>
      </c>
      <c r="AE934" t="s">
        <v>998</v>
      </c>
      <c r="AF934" t="s">
        <v>998</v>
      </c>
      <c r="AG934" s="107">
        <v>0</v>
      </c>
      <c r="AH934" s="107">
        <v>0</v>
      </c>
      <c r="AI934" s="107">
        <v>0</v>
      </c>
      <c r="AJ934" t="s">
        <v>1012</v>
      </c>
    </row>
    <row r="935" spans="1:37" x14ac:dyDescent="0.45">
      <c r="A935" t="s">
        <v>1386</v>
      </c>
      <c r="B935" t="s">
        <v>4785</v>
      </c>
      <c r="C935" t="s">
        <v>1002</v>
      </c>
      <c r="D935" t="s">
        <v>4786</v>
      </c>
      <c r="E935" t="s">
        <v>992</v>
      </c>
      <c r="F935" t="s">
        <v>2442</v>
      </c>
      <c r="G935">
        <v>21</v>
      </c>
      <c r="H935" t="s">
        <v>1223</v>
      </c>
      <c r="I935">
        <v>17005</v>
      </c>
      <c r="K935" t="s">
        <v>4787</v>
      </c>
      <c r="L935" s="106">
        <v>18358</v>
      </c>
      <c r="M935">
        <v>12928285</v>
      </c>
      <c r="N935" t="s">
        <v>996</v>
      </c>
      <c r="O935" t="s">
        <v>12</v>
      </c>
      <c r="P935" t="s">
        <v>997</v>
      </c>
      <c r="R935" s="109" t="str">
        <f>IF(OR(P935="SB",Q935="SB"),"SB",0)</f>
        <v>SB</v>
      </c>
      <c r="T935" s="110" t="s">
        <v>998</v>
      </c>
      <c r="V935" s="113" t="str">
        <f>IF(AND(I935&gt;=10000,I935&lt;=19900),"Praha",(IF(AND(I935&gt;=25001,I935&lt;=29501),"Středočeský kraj",(IF(AND(I935&gt;=30100,I935&lt;=34972),"Středočeský kraj",(IF(AND(I935&gt;=35002,I935&lt;=36271),"Karlovarský kraj",(IF(AND(I935&gt;=37001,I935&lt;=39201),"Jihočeský kraj",(IF(AND(I935&gt;=39701,I935&lt;=39901),"Jihočeský kraj",(IF(AND(I935&gt;=39301,I935&lt;=39601),"Kraj Vysočina",(IF(AND(I935&gt;=58001,I935&lt;=59501),"Kraj Vysočina",(IF(AND(I935&gt;=67401,I935&lt;=67602),"Kraj Vysočina",(IF(AND(I935&gt;=40001,I935&lt;=44101),"Ústecký kraj",(IF(AND(I935&gt;=46001,I935&lt;=47201),"Liberecký kraj",(IF(AND(I935&gt;=51202,I935&lt;=51401),"Liberecký kraj",(IF(AND(I935&gt;=53002,I935&lt;=53976),"Pardubický kraj",(IF(AND(I935&gt;=56002,I935&lt;=57201),"Pardubický kraj",(IF(AND(I935&gt;=60200,I935&lt;=67201),"Jihomoravský kraj",(IF(AND(I935&gt;=67801,I935&lt;=68501),"Jihomoravský kraj",(IF(AND(I935&gt;=69002,I935&lt;=69801),"Jihomoravský kraj",(IF(AND(I935&gt;=68601,I935&lt;=68801),"Zlínský kraj",(IF(AND(I935&gt;=75501,I935&lt;=76901),"Zlínský kraj",(IF(AND(I935&gt;=70030,I935&lt;=74901),"Moravskoslezský kraj",(IF(AND(I935&gt;=75000,I935&lt;=75368),"Olomoucký kraj",(IF(AND(I935&gt;=77200,I935&lt;=79862),"Olomoucký kraj",(IF(AND(I935&gt;=50011,I935&lt;=50301),"Královéhradecký kraj",(IF(AND(I935&gt;=54301,I935&lt;=54303),"Královéhradecký kraj","0")))))))))))))))))))))))))))))))))))))))))))))))</f>
        <v>Praha</v>
      </c>
      <c r="AB935" t="s">
        <v>998</v>
      </c>
      <c r="AD935" t="s">
        <v>998</v>
      </c>
      <c r="AE935" t="s">
        <v>998</v>
      </c>
      <c r="AF935" t="s">
        <v>998</v>
      </c>
      <c r="AG935" s="107">
        <v>0</v>
      </c>
      <c r="AH935" s="107">
        <v>0</v>
      </c>
      <c r="AI935" s="107">
        <v>0</v>
      </c>
      <c r="AJ935" t="s">
        <v>1012</v>
      </c>
    </row>
    <row r="936" spans="1:37" x14ac:dyDescent="0.45">
      <c r="A936" t="s">
        <v>1026</v>
      </c>
      <c r="B936" t="s">
        <v>3212</v>
      </c>
      <c r="C936" t="s">
        <v>990</v>
      </c>
      <c r="D936" t="s">
        <v>3213</v>
      </c>
      <c r="E936" t="s">
        <v>992</v>
      </c>
      <c r="F936" t="s">
        <v>3214</v>
      </c>
      <c r="G936">
        <v>985</v>
      </c>
      <c r="H936" t="s">
        <v>1223</v>
      </c>
      <c r="I936">
        <v>17010</v>
      </c>
      <c r="K936" t="s">
        <v>3215</v>
      </c>
      <c r="L936" s="106">
        <v>28245</v>
      </c>
      <c r="M936">
        <v>13055702</v>
      </c>
      <c r="N936" t="s">
        <v>996</v>
      </c>
      <c r="O936" t="s">
        <v>12</v>
      </c>
      <c r="P936" t="s">
        <v>997</v>
      </c>
      <c r="R936" s="109" t="str">
        <f>IF(OR(P936="SB",Q936="SB"),"SB",0)</f>
        <v>SB</v>
      </c>
      <c r="T936" s="110" t="s">
        <v>998</v>
      </c>
      <c r="V936" s="113" t="str">
        <f>IF(AND(I936&gt;=10000,I936&lt;=19900),"Praha",(IF(AND(I936&gt;=25001,I936&lt;=29501),"Středočeský kraj",(IF(AND(I936&gt;=30100,I936&lt;=34972),"Středočeský kraj",(IF(AND(I936&gt;=35002,I936&lt;=36271),"Karlovarský kraj",(IF(AND(I936&gt;=37001,I936&lt;=39201),"Jihočeský kraj",(IF(AND(I936&gt;=39701,I936&lt;=39901),"Jihočeský kraj",(IF(AND(I936&gt;=39301,I936&lt;=39601),"Kraj Vysočina",(IF(AND(I936&gt;=58001,I936&lt;=59501),"Kraj Vysočina",(IF(AND(I936&gt;=67401,I936&lt;=67602),"Kraj Vysočina",(IF(AND(I936&gt;=40001,I936&lt;=44101),"Ústecký kraj",(IF(AND(I936&gt;=46001,I936&lt;=47201),"Liberecký kraj",(IF(AND(I936&gt;=51202,I936&lt;=51401),"Liberecký kraj",(IF(AND(I936&gt;=53002,I936&lt;=53976),"Pardubický kraj",(IF(AND(I936&gt;=56002,I936&lt;=57201),"Pardubický kraj",(IF(AND(I936&gt;=60200,I936&lt;=67201),"Jihomoravský kraj",(IF(AND(I936&gt;=67801,I936&lt;=68501),"Jihomoravský kraj",(IF(AND(I936&gt;=69002,I936&lt;=69801),"Jihomoravský kraj",(IF(AND(I936&gt;=68601,I936&lt;=68801),"Zlínský kraj",(IF(AND(I936&gt;=75501,I936&lt;=76901),"Zlínský kraj",(IF(AND(I936&gt;=70030,I936&lt;=74901),"Moravskoslezský kraj",(IF(AND(I936&gt;=75000,I936&lt;=75368),"Olomoucký kraj",(IF(AND(I936&gt;=77200,I936&lt;=79862),"Olomoucký kraj",(IF(AND(I936&gt;=50011,I936&lt;=50301),"Královéhradecký kraj",(IF(AND(I936&gt;=54301,I936&lt;=54303),"Královéhradecký kraj","0")))))))))))))))))))))))))))))))))))))))))))))))</f>
        <v>Praha</v>
      </c>
      <c r="AB936" t="s">
        <v>998</v>
      </c>
      <c r="AD936" t="s">
        <v>998</v>
      </c>
      <c r="AE936" t="s">
        <v>998</v>
      </c>
      <c r="AF936" t="s">
        <v>998</v>
      </c>
      <c r="AG936" s="107">
        <v>0</v>
      </c>
      <c r="AH936" s="107">
        <v>0</v>
      </c>
      <c r="AI936" s="107">
        <v>0</v>
      </c>
      <c r="AJ936" t="s">
        <v>1012</v>
      </c>
    </row>
    <row r="937" spans="1:37" x14ac:dyDescent="0.45">
      <c r="A937" t="s">
        <v>1095</v>
      </c>
      <c r="B937" t="s">
        <v>14194</v>
      </c>
      <c r="C937" t="s">
        <v>990</v>
      </c>
      <c r="D937" t="s">
        <v>14195</v>
      </c>
      <c r="E937" t="s">
        <v>992</v>
      </c>
      <c r="F937" t="s">
        <v>14196</v>
      </c>
      <c r="G937">
        <v>4</v>
      </c>
      <c r="H937" t="s">
        <v>1223</v>
      </c>
      <c r="I937">
        <v>17010</v>
      </c>
      <c r="K937" t="s">
        <v>14197</v>
      </c>
      <c r="L937" s="106">
        <v>28949</v>
      </c>
      <c r="M937">
        <v>13028723</v>
      </c>
      <c r="N937" t="s">
        <v>996</v>
      </c>
      <c r="O937" t="s">
        <v>12</v>
      </c>
      <c r="P937" t="s">
        <v>997</v>
      </c>
      <c r="R937" s="109" t="str">
        <f>IF(OR(P937="SB",Q937="SB"),"SB",0)</f>
        <v>SB</v>
      </c>
      <c r="T937" s="110" t="s">
        <v>998</v>
      </c>
      <c r="V937" s="113" t="str">
        <f>IF(AND(I937&gt;=10000,I937&lt;=19900),"Praha",(IF(AND(I937&gt;=25001,I937&lt;=29501),"Středočeský kraj",(IF(AND(I937&gt;=30100,I937&lt;=34972),"Středočeský kraj",(IF(AND(I937&gt;=35002,I937&lt;=36271),"Karlovarský kraj",(IF(AND(I937&gt;=37001,I937&lt;=39201),"Jihočeský kraj",(IF(AND(I937&gt;=39701,I937&lt;=39901),"Jihočeský kraj",(IF(AND(I937&gt;=39301,I937&lt;=39601),"Kraj Vysočina",(IF(AND(I937&gt;=58001,I937&lt;=59501),"Kraj Vysočina",(IF(AND(I937&gt;=67401,I937&lt;=67602),"Kraj Vysočina",(IF(AND(I937&gt;=40001,I937&lt;=44101),"Ústecký kraj",(IF(AND(I937&gt;=46001,I937&lt;=47201),"Liberecký kraj",(IF(AND(I937&gt;=51202,I937&lt;=51401),"Liberecký kraj",(IF(AND(I937&gt;=53002,I937&lt;=53976),"Pardubický kraj",(IF(AND(I937&gt;=56002,I937&lt;=57201),"Pardubický kraj",(IF(AND(I937&gt;=60200,I937&lt;=67201),"Jihomoravský kraj",(IF(AND(I937&gt;=67801,I937&lt;=68501),"Jihomoravský kraj",(IF(AND(I937&gt;=69002,I937&lt;=69801),"Jihomoravský kraj",(IF(AND(I937&gt;=68601,I937&lt;=68801),"Zlínský kraj",(IF(AND(I937&gt;=75501,I937&lt;=76901),"Zlínský kraj",(IF(AND(I937&gt;=70030,I937&lt;=74901),"Moravskoslezský kraj",(IF(AND(I937&gt;=75000,I937&lt;=75368),"Olomoucký kraj",(IF(AND(I937&gt;=77200,I937&lt;=79862),"Olomoucký kraj",(IF(AND(I937&gt;=50011,I937&lt;=50301),"Královéhradecký kraj",(IF(AND(I937&gt;=54301,I937&lt;=54303),"Královéhradecký kraj","0")))))))))))))))))))))))))))))))))))))))))))))))</f>
        <v>Praha</v>
      </c>
      <c r="AB937" t="s">
        <v>998</v>
      </c>
      <c r="AD937" t="s">
        <v>998</v>
      </c>
      <c r="AE937" t="s">
        <v>998</v>
      </c>
      <c r="AF937" t="s">
        <v>998</v>
      </c>
      <c r="AG937" s="107">
        <v>0</v>
      </c>
      <c r="AH937" s="107">
        <v>0</v>
      </c>
      <c r="AI937" s="107">
        <v>0</v>
      </c>
      <c r="AJ937" t="s">
        <v>1012</v>
      </c>
    </row>
    <row r="938" spans="1:37" x14ac:dyDescent="0.45">
      <c r="A938" t="s">
        <v>1026</v>
      </c>
      <c r="B938" t="s">
        <v>4860</v>
      </c>
      <c r="C938" t="s">
        <v>990</v>
      </c>
      <c r="D938" t="s">
        <v>4861</v>
      </c>
      <c r="E938" t="s">
        <v>992</v>
      </c>
      <c r="F938" t="s">
        <v>4862</v>
      </c>
      <c r="G938">
        <v>14</v>
      </c>
      <c r="H938" t="s">
        <v>4863</v>
      </c>
      <c r="I938">
        <v>17100</v>
      </c>
      <c r="K938" t="s">
        <v>4864</v>
      </c>
      <c r="L938" s="106">
        <v>33434</v>
      </c>
      <c r="M938">
        <v>10893410</v>
      </c>
      <c r="N938" t="s">
        <v>996</v>
      </c>
      <c r="O938" t="s">
        <v>12</v>
      </c>
      <c r="P938" t="s">
        <v>997</v>
      </c>
      <c r="R938" s="109" t="str">
        <f>IF(OR(P938="SB",Q938="SB"),"SB",0)</f>
        <v>SB</v>
      </c>
      <c r="T938" s="110">
        <v>11542</v>
      </c>
      <c r="U938" t="s">
        <v>19633</v>
      </c>
      <c r="V938" s="113" t="str">
        <f>IF(AND(I938&gt;=10000,I938&lt;=19900),"Praha",(IF(AND(I938&gt;=25001,I938&lt;=29501),"Středočeský kraj",(IF(AND(I938&gt;=30100,I938&lt;=34972),"Středočeský kraj",(IF(AND(I938&gt;=35002,I938&lt;=36271),"Karlovarský kraj",(IF(AND(I938&gt;=37001,I938&lt;=39201),"Jihočeský kraj",(IF(AND(I938&gt;=39701,I938&lt;=39901),"Jihočeský kraj",(IF(AND(I938&gt;=39301,I938&lt;=39601),"Kraj Vysočina",(IF(AND(I938&gt;=58001,I938&lt;=59501),"Kraj Vysočina",(IF(AND(I938&gt;=67401,I938&lt;=67602),"Kraj Vysočina",(IF(AND(I938&gt;=40001,I938&lt;=44101),"Ústecký kraj",(IF(AND(I938&gt;=46001,I938&lt;=47201),"Liberecký kraj",(IF(AND(I938&gt;=51202,I938&lt;=51401),"Liberecký kraj",(IF(AND(I938&gt;=53002,I938&lt;=53976),"Pardubický kraj",(IF(AND(I938&gt;=56002,I938&lt;=57201),"Pardubický kraj",(IF(AND(I938&gt;=60200,I938&lt;=67201),"Jihomoravský kraj",(IF(AND(I938&gt;=67801,I938&lt;=68501),"Jihomoravský kraj",(IF(AND(I938&gt;=69002,I938&lt;=69801),"Jihomoravský kraj",(IF(AND(I938&gt;=68601,I938&lt;=68801),"Zlínský kraj",(IF(AND(I938&gt;=75501,I938&lt;=76901),"Zlínský kraj",(IF(AND(I938&gt;=70030,I938&lt;=74901),"Moravskoslezský kraj",(IF(AND(I938&gt;=75000,I938&lt;=75368),"Olomoucký kraj",(IF(AND(I938&gt;=77200,I938&lt;=79862),"Olomoucký kraj",(IF(AND(I938&gt;=50011,I938&lt;=50301),"Královéhradecký kraj",(IF(AND(I938&gt;=54301,I938&lt;=54303),"Královéhradecký kraj","0")))))))))))))))))))))))))))))))))))))))))))))))</f>
        <v>Praha</v>
      </c>
      <c r="AD938" t="s">
        <v>998</v>
      </c>
      <c r="AE938" t="s">
        <v>998</v>
      </c>
      <c r="AF938" t="s">
        <v>998</v>
      </c>
      <c r="AG938" s="107">
        <v>0</v>
      </c>
      <c r="AH938" s="107">
        <v>0</v>
      </c>
      <c r="AI938" s="107">
        <v>0</v>
      </c>
      <c r="AJ938" t="s">
        <v>1012</v>
      </c>
    </row>
    <row r="939" spans="1:37" x14ac:dyDescent="0.45">
      <c r="A939" t="s">
        <v>1666</v>
      </c>
      <c r="B939" t="s">
        <v>6429</v>
      </c>
      <c r="C939" t="s">
        <v>990</v>
      </c>
      <c r="D939" t="s">
        <v>6430</v>
      </c>
      <c r="E939" t="s">
        <v>992</v>
      </c>
      <c r="F939" t="s">
        <v>6431</v>
      </c>
      <c r="G939">
        <v>52</v>
      </c>
      <c r="H939" t="s">
        <v>1223</v>
      </c>
      <c r="I939">
        <v>17300</v>
      </c>
      <c r="K939" t="s">
        <v>6432</v>
      </c>
      <c r="L939" s="106">
        <v>26762</v>
      </c>
      <c r="M939">
        <v>13021043</v>
      </c>
      <c r="N939" t="s">
        <v>996</v>
      </c>
      <c r="O939" t="s">
        <v>12</v>
      </c>
      <c r="P939" t="s">
        <v>997</v>
      </c>
      <c r="R939" s="109" t="str">
        <f>IF(OR(P939="SB",Q939="SB"),"SB",0)</f>
        <v>SB</v>
      </c>
      <c r="T939" s="110" t="s">
        <v>998</v>
      </c>
      <c r="V939" s="113" t="str">
        <f>IF(AND(I939&gt;=10000,I939&lt;=19900),"Praha",(IF(AND(I939&gt;=25001,I939&lt;=29501),"Středočeský kraj",(IF(AND(I939&gt;=30100,I939&lt;=34972),"Středočeský kraj",(IF(AND(I939&gt;=35002,I939&lt;=36271),"Karlovarský kraj",(IF(AND(I939&gt;=37001,I939&lt;=39201),"Jihočeský kraj",(IF(AND(I939&gt;=39701,I939&lt;=39901),"Jihočeský kraj",(IF(AND(I939&gt;=39301,I939&lt;=39601),"Kraj Vysočina",(IF(AND(I939&gt;=58001,I939&lt;=59501),"Kraj Vysočina",(IF(AND(I939&gt;=67401,I939&lt;=67602),"Kraj Vysočina",(IF(AND(I939&gt;=40001,I939&lt;=44101),"Ústecký kraj",(IF(AND(I939&gt;=46001,I939&lt;=47201),"Liberecký kraj",(IF(AND(I939&gt;=51202,I939&lt;=51401),"Liberecký kraj",(IF(AND(I939&gt;=53002,I939&lt;=53976),"Pardubický kraj",(IF(AND(I939&gt;=56002,I939&lt;=57201),"Pardubický kraj",(IF(AND(I939&gt;=60200,I939&lt;=67201),"Jihomoravský kraj",(IF(AND(I939&gt;=67801,I939&lt;=68501),"Jihomoravský kraj",(IF(AND(I939&gt;=69002,I939&lt;=69801),"Jihomoravský kraj",(IF(AND(I939&gt;=68601,I939&lt;=68801),"Zlínský kraj",(IF(AND(I939&gt;=75501,I939&lt;=76901),"Zlínský kraj",(IF(AND(I939&gt;=70030,I939&lt;=74901),"Moravskoslezský kraj",(IF(AND(I939&gt;=75000,I939&lt;=75368),"Olomoucký kraj",(IF(AND(I939&gt;=77200,I939&lt;=79862),"Olomoucký kraj",(IF(AND(I939&gt;=50011,I939&lt;=50301),"Královéhradecký kraj",(IF(AND(I939&gt;=54301,I939&lt;=54303),"Královéhradecký kraj","0")))))))))))))))))))))))))))))))))))))))))))))))</f>
        <v>Praha</v>
      </c>
      <c r="AB939" t="s">
        <v>998</v>
      </c>
      <c r="AD939" t="s">
        <v>998</v>
      </c>
      <c r="AE939" t="s">
        <v>998</v>
      </c>
      <c r="AF939" t="s">
        <v>998</v>
      </c>
      <c r="AG939" s="107">
        <v>0</v>
      </c>
      <c r="AH939" s="107">
        <v>0</v>
      </c>
      <c r="AI939" s="107">
        <v>0</v>
      </c>
      <c r="AJ939" t="s">
        <v>1012</v>
      </c>
    </row>
    <row r="940" spans="1:37" x14ac:dyDescent="0.45">
      <c r="A940" t="s">
        <v>1007</v>
      </c>
      <c r="B940" t="s">
        <v>9387</v>
      </c>
      <c r="C940" t="s">
        <v>990</v>
      </c>
      <c r="D940" t="s">
        <v>9388</v>
      </c>
      <c r="E940" t="s">
        <v>992</v>
      </c>
      <c r="F940" t="s">
        <v>2885</v>
      </c>
      <c r="G940">
        <v>454</v>
      </c>
      <c r="H940" t="s">
        <v>1449</v>
      </c>
      <c r="I940">
        <v>18000</v>
      </c>
      <c r="K940" t="s">
        <v>9389</v>
      </c>
      <c r="L940" s="106">
        <v>31162</v>
      </c>
      <c r="M940">
        <v>10415177</v>
      </c>
      <c r="N940" t="s">
        <v>996</v>
      </c>
      <c r="O940" t="s">
        <v>12</v>
      </c>
      <c r="P940" t="s">
        <v>997</v>
      </c>
      <c r="R940" s="109" t="str">
        <f>IF(OR(P940="SB",Q940="SB"),"SB",0)</f>
        <v>SB</v>
      </c>
      <c r="T940" s="110">
        <v>10189</v>
      </c>
      <c r="U940" t="s">
        <v>19633</v>
      </c>
      <c r="V940" s="113" t="str">
        <f>IF(AND(I940&gt;=10000,I940&lt;=19900),"Praha",(IF(AND(I940&gt;=25001,I940&lt;=29501),"Středočeský kraj",(IF(AND(I940&gt;=30100,I940&lt;=34972),"Středočeský kraj",(IF(AND(I940&gt;=35002,I940&lt;=36271),"Karlovarský kraj",(IF(AND(I940&gt;=37001,I940&lt;=39201),"Jihočeský kraj",(IF(AND(I940&gt;=39701,I940&lt;=39901),"Jihočeský kraj",(IF(AND(I940&gt;=39301,I940&lt;=39601),"Kraj Vysočina",(IF(AND(I940&gt;=58001,I940&lt;=59501),"Kraj Vysočina",(IF(AND(I940&gt;=67401,I940&lt;=67602),"Kraj Vysočina",(IF(AND(I940&gt;=40001,I940&lt;=44101),"Ústecký kraj",(IF(AND(I940&gt;=46001,I940&lt;=47201),"Liberecký kraj",(IF(AND(I940&gt;=51202,I940&lt;=51401),"Liberecký kraj",(IF(AND(I940&gt;=53002,I940&lt;=53976),"Pardubický kraj",(IF(AND(I940&gt;=56002,I940&lt;=57201),"Pardubický kraj",(IF(AND(I940&gt;=60200,I940&lt;=67201),"Jihomoravský kraj",(IF(AND(I940&gt;=67801,I940&lt;=68501),"Jihomoravský kraj",(IF(AND(I940&gt;=69002,I940&lt;=69801),"Jihomoravský kraj",(IF(AND(I940&gt;=68601,I940&lt;=68801),"Zlínský kraj",(IF(AND(I940&gt;=75501,I940&lt;=76901),"Zlínský kraj",(IF(AND(I940&gt;=70030,I940&lt;=74901),"Moravskoslezský kraj",(IF(AND(I940&gt;=75000,I940&lt;=75368),"Olomoucký kraj",(IF(AND(I940&gt;=77200,I940&lt;=79862),"Olomoucký kraj",(IF(AND(I940&gt;=50011,I940&lt;=50301),"Královéhradecký kraj",(IF(AND(I940&gt;=54301,I940&lt;=54303),"Královéhradecký kraj","0")))))))))))))))))))))))))))))))))))))))))))))))</f>
        <v>Praha</v>
      </c>
      <c r="AD940" t="s">
        <v>998</v>
      </c>
      <c r="AE940" t="s">
        <v>998</v>
      </c>
      <c r="AF940" t="s">
        <v>998</v>
      </c>
      <c r="AG940" s="107">
        <v>0</v>
      </c>
      <c r="AH940" s="107">
        <v>0</v>
      </c>
      <c r="AI940" s="107">
        <v>0</v>
      </c>
      <c r="AJ940" t="s">
        <v>1012</v>
      </c>
    </row>
    <row r="941" spans="1:37" x14ac:dyDescent="0.45">
      <c r="A941" t="s">
        <v>1037</v>
      </c>
      <c r="B941" t="s">
        <v>16690</v>
      </c>
      <c r="C941" t="s">
        <v>990</v>
      </c>
      <c r="D941" t="s">
        <v>16691</v>
      </c>
      <c r="E941" t="s">
        <v>992</v>
      </c>
      <c r="F941" t="s">
        <v>16692</v>
      </c>
      <c r="G941">
        <v>511</v>
      </c>
      <c r="H941" t="s">
        <v>1449</v>
      </c>
      <c r="I941">
        <v>18000</v>
      </c>
      <c r="K941" t="s">
        <v>16693</v>
      </c>
      <c r="L941" s="106">
        <v>29197</v>
      </c>
      <c r="M941">
        <v>10862589</v>
      </c>
      <c r="N941" t="s">
        <v>996</v>
      </c>
      <c r="O941" t="s">
        <v>12</v>
      </c>
      <c r="P941" t="s">
        <v>997</v>
      </c>
      <c r="R941" s="109" t="str">
        <f>IF(OR(P941="SB",Q941="SB"),"SB",0)</f>
        <v>SB</v>
      </c>
      <c r="T941" s="110">
        <v>11870</v>
      </c>
      <c r="U941" t="s">
        <v>19633</v>
      </c>
      <c r="V941" s="113" t="str">
        <f>IF(AND(I941&gt;=10000,I941&lt;=19900),"Praha",(IF(AND(I941&gt;=25001,I941&lt;=29501),"Středočeský kraj",(IF(AND(I941&gt;=30100,I941&lt;=34972),"Středočeský kraj",(IF(AND(I941&gt;=35002,I941&lt;=36271),"Karlovarský kraj",(IF(AND(I941&gt;=37001,I941&lt;=39201),"Jihočeský kraj",(IF(AND(I941&gt;=39701,I941&lt;=39901),"Jihočeský kraj",(IF(AND(I941&gt;=39301,I941&lt;=39601),"Kraj Vysočina",(IF(AND(I941&gt;=58001,I941&lt;=59501),"Kraj Vysočina",(IF(AND(I941&gt;=67401,I941&lt;=67602),"Kraj Vysočina",(IF(AND(I941&gt;=40001,I941&lt;=44101),"Ústecký kraj",(IF(AND(I941&gt;=46001,I941&lt;=47201),"Liberecký kraj",(IF(AND(I941&gt;=51202,I941&lt;=51401),"Liberecký kraj",(IF(AND(I941&gt;=53002,I941&lt;=53976),"Pardubický kraj",(IF(AND(I941&gt;=56002,I941&lt;=57201),"Pardubický kraj",(IF(AND(I941&gt;=60200,I941&lt;=67201),"Jihomoravský kraj",(IF(AND(I941&gt;=67801,I941&lt;=68501),"Jihomoravský kraj",(IF(AND(I941&gt;=69002,I941&lt;=69801),"Jihomoravský kraj",(IF(AND(I941&gt;=68601,I941&lt;=68801),"Zlínský kraj",(IF(AND(I941&gt;=75501,I941&lt;=76901),"Zlínský kraj",(IF(AND(I941&gt;=70030,I941&lt;=74901),"Moravskoslezský kraj",(IF(AND(I941&gt;=75000,I941&lt;=75368),"Olomoucký kraj",(IF(AND(I941&gt;=77200,I941&lt;=79862),"Olomoucký kraj",(IF(AND(I941&gt;=50011,I941&lt;=50301),"Královéhradecký kraj",(IF(AND(I941&gt;=54301,I941&lt;=54303),"Královéhradecký kraj","0")))))))))))))))))))))))))))))))))))))))))))))))</f>
        <v>Praha</v>
      </c>
      <c r="AD941" t="s">
        <v>998</v>
      </c>
      <c r="AE941" t="s">
        <v>998</v>
      </c>
      <c r="AF941" t="s">
        <v>998</v>
      </c>
      <c r="AG941" s="107">
        <v>0</v>
      </c>
      <c r="AH941" s="107">
        <v>0</v>
      </c>
      <c r="AI941" s="107">
        <v>0</v>
      </c>
      <c r="AJ941" t="s">
        <v>1012</v>
      </c>
    </row>
    <row r="942" spans="1:37" x14ac:dyDescent="0.45">
      <c r="A942" t="s">
        <v>1407</v>
      </c>
      <c r="B942" t="s">
        <v>1883</v>
      </c>
      <c r="C942" t="s">
        <v>1002</v>
      </c>
      <c r="D942" t="s">
        <v>1886</v>
      </c>
      <c r="E942" t="s">
        <v>992</v>
      </c>
      <c r="F942" t="s">
        <v>1887</v>
      </c>
      <c r="G942">
        <v>8</v>
      </c>
      <c r="H942" t="s">
        <v>1449</v>
      </c>
      <c r="I942">
        <v>18000</v>
      </c>
      <c r="K942" t="s">
        <v>1888</v>
      </c>
      <c r="L942" s="106">
        <v>34039</v>
      </c>
      <c r="M942">
        <v>10748011</v>
      </c>
      <c r="N942" t="s">
        <v>996</v>
      </c>
      <c r="O942" t="s">
        <v>12</v>
      </c>
      <c r="P942" t="s">
        <v>997</v>
      </c>
      <c r="R942" s="109" t="str">
        <f>IF(OR(P942="SB",Q942="SB"),"SB",0)</f>
        <v>SB</v>
      </c>
      <c r="T942" s="110">
        <v>51179</v>
      </c>
      <c r="U942" t="s">
        <v>19633</v>
      </c>
      <c r="V942" s="113" t="str">
        <f>IF(AND(I942&gt;=10000,I942&lt;=19900),"Praha",(IF(AND(I942&gt;=25001,I942&lt;=29501),"Středočeský kraj",(IF(AND(I942&gt;=30100,I942&lt;=34972),"Středočeský kraj",(IF(AND(I942&gt;=35002,I942&lt;=36271),"Karlovarský kraj",(IF(AND(I942&gt;=37001,I942&lt;=39201),"Jihočeský kraj",(IF(AND(I942&gt;=39701,I942&lt;=39901),"Jihočeský kraj",(IF(AND(I942&gt;=39301,I942&lt;=39601),"Kraj Vysočina",(IF(AND(I942&gt;=58001,I942&lt;=59501),"Kraj Vysočina",(IF(AND(I942&gt;=67401,I942&lt;=67602),"Kraj Vysočina",(IF(AND(I942&gt;=40001,I942&lt;=44101),"Ústecký kraj",(IF(AND(I942&gt;=46001,I942&lt;=47201),"Liberecký kraj",(IF(AND(I942&gt;=51202,I942&lt;=51401),"Liberecký kraj",(IF(AND(I942&gt;=53002,I942&lt;=53976),"Pardubický kraj",(IF(AND(I942&gt;=56002,I942&lt;=57201),"Pardubický kraj",(IF(AND(I942&gt;=60200,I942&lt;=67201),"Jihomoravský kraj",(IF(AND(I942&gt;=67801,I942&lt;=68501),"Jihomoravský kraj",(IF(AND(I942&gt;=69002,I942&lt;=69801),"Jihomoravský kraj",(IF(AND(I942&gt;=68601,I942&lt;=68801),"Zlínský kraj",(IF(AND(I942&gt;=75501,I942&lt;=76901),"Zlínský kraj",(IF(AND(I942&gt;=70030,I942&lt;=74901),"Moravskoslezský kraj",(IF(AND(I942&gt;=75000,I942&lt;=75368),"Olomoucký kraj",(IF(AND(I942&gt;=77200,I942&lt;=79862),"Olomoucký kraj",(IF(AND(I942&gt;=50011,I942&lt;=50301),"Královéhradecký kraj",(IF(AND(I942&gt;=54301,I942&lt;=54303),"Královéhradecký kraj","0")))))))))))))))))))))))))))))))))))))))))))))))</f>
        <v>Praha</v>
      </c>
      <c r="AD942" t="s">
        <v>998</v>
      </c>
      <c r="AE942" t="s">
        <v>998</v>
      </c>
      <c r="AF942" t="s">
        <v>998</v>
      </c>
      <c r="AG942" s="107">
        <v>0</v>
      </c>
      <c r="AH942" s="107">
        <v>0</v>
      </c>
      <c r="AI942" s="107">
        <v>0</v>
      </c>
      <c r="AJ942" t="s">
        <v>1012</v>
      </c>
    </row>
    <row r="943" spans="1:37" x14ac:dyDescent="0.45">
      <c r="A943" t="s">
        <v>1013</v>
      </c>
      <c r="B943" t="s">
        <v>11060</v>
      </c>
      <c r="C943" t="s">
        <v>1002</v>
      </c>
      <c r="D943" t="s">
        <v>11061</v>
      </c>
      <c r="E943" t="s">
        <v>992</v>
      </c>
      <c r="F943" t="s">
        <v>11062</v>
      </c>
      <c r="G943">
        <v>280</v>
      </c>
      <c r="H943" t="s">
        <v>1449</v>
      </c>
      <c r="I943">
        <v>18000</v>
      </c>
      <c r="K943" t="s">
        <v>11063</v>
      </c>
      <c r="L943" s="106">
        <v>30049</v>
      </c>
      <c r="M943">
        <v>10867138</v>
      </c>
      <c r="N943" t="s">
        <v>996</v>
      </c>
      <c r="O943" t="s">
        <v>12</v>
      </c>
      <c r="P943" t="s">
        <v>997</v>
      </c>
      <c r="R943" s="109" t="str">
        <f>IF(OR(P943="SB",Q943="SB"),"SB",0)</f>
        <v>SB</v>
      </c>
      <c r="T943" s="110">
        <v>51702</v>
      </c>
      <c r="U943" t="s">
        <v>19633</v>
      </c>
      <c r="V943" s="113" t="str">
        <f>IF(AND(I943&gt;=10000,I943&lt;=19900),"Praha",(IF(AND(I943&gt;=25001,I943&lt;=29501),"Středočeský kraj",(IF(AND(I943&gt;=30100,I943&lt;=34972),"Středočeský kraj",(IF(AND(I943&gt;=35002,I943&lt;=36271),"Karlovarský kraj",(IF(AND(I943&gt;=37001,I943&lt;=39201),"Jihočeský kraj",(IF(AND(I943&gt;=39701,I943&lt;=39901),"Jihočeský kraj",(IF(AND(I943&gt;=39301,I943&lt;=39601),"Kraj Vysočina",(IF(AND(I943&gt;=58001,I943&lt;=59501),"Kraj Vysočina",(IF(AND(I943&gt;=67401,I943&lt;=67602),"Kraj Vysočina",(IF(AND(I943&gt;=40001,I943&lt;=44101),"Ústecký kraj",(IF(AND(I943&gt;=46001,I943&lt;=47201),"Liberecký kraj",(IF(AND(I943&gt;=51202,I943&lt;=51401),"Liberecký kraj",(IF(AND(I943&gt;=53002,I943&lt;=53976),"Pardubický kraj",(IF(AND(I943&gt;=56002,I943&lt;=57201),"Pardubický kraj",(IF(AND(I943&gt;=60200,I943&lt;=67201),"Jihomoravský kraj",(IF(AND(I943&gt;=67801,I943&lt;=68501),"Jihomoravský kraj",(IF(AND(I943&gt;=69002,I943&lt;=69801),"Jihomoravský kraj",(IF(AND(I943&gt;=68601,I943&lt;=68801),"Zlínský kraj",(IF(AND(I943&gt;=75501,I943&lt;=76901),"Zlínský kraj",(IF(AND(I943&gt;=70030,I943&lt;=74901),"Moravskoslezský kraj",(IF(AND(I943&gt;=75000,I943&lt;=75368),"Olomoucký kraj",(IF(AND(I943&gt;=77200,I943&lt;=79862),"Olomoucký kraj",(IF(AND(I943&gt;=50011,I943&lt;=50301),"Královéhradecký kraj",(IF(AND(I943&gt;=54301,I943&lt;=54303),"Královéhradecký kraj","0")))))))))))))))))))))))))))))))))))))))))))))))</f>
        <v>Praha</v>
      </c>
      <c r="AD943" t="s">
        <v>998</v>
      </c>
      <c r="AE943" t="s">
        <v>998</v>
      </c>
      <c r="AF943" t="s">
        <v>998</v>
      </c>
      <c r="AG943" s="107">
        <v>0</v>
      </c>
      <c r="AH943" s="107">
        <v>0</v>
      </c>
      <c r="AI943" s="107">
        <v>0</v>
      </c>
      <c r="AJ943" t="s">
        <v>1012</v>
      </c>
    </row>
    <row r="944" spans="1:37" x14ac:dyDescent="0.45">
      <c r="A944" t="s">
        <v>1169</v>
      </c>
      <c r="B944" t="s">
        <v>16403</v>
      </c>
      <c r="C944" t="s">
        <v>990</v>
      </c>
      <c r="D944" t="s">
        <v>16404</v>
      </c>
      <c r="E944" t="s">
        <v>992</v>
      </c>
      <c r="F944" t="s">
        <v>9634</v>
      </c>
      <c r="G944">
        <v>527</v>
      </c>
      <c r="H944" t="s">
        <v>1449</v>
      </c>
      <c r="I944">
        <v>18000</v>
      </c>
      <c r="K944" t="s">
        <v>16405</v>
      </c>
      <c r="L944" s="106">
        <v>30884</v>
      </c>
      <c r="M944">
        <v>10423463</v>
      </c>
      <c r="N944" t="s">
        <v>996</v>
      </c>
      <c r="O944" t="s">
        <v>12</v>
      </c>
      <c r="P944" t="s">
        <v>997</v>
      </c>
      <c r="R944" s="109" t="str">
        <f>IF(OR(P944="SB",Q944="SB"),"SB",0)</f>
        <v>SB</v>
      </c>
      <c r="T944" s="110">
        <v>10282</v>
      </c>
      <c r="U944" t="s">
        <v>19634</v>
      </c>
      <c r="V944" s="113" t="str">
        <f>IF(AND(I944&gt;=10000,I944&lt;=19900),"Praha",(IF(AND(I944&gt;=25001,I944&lt;=29501),"Středočeský kraj",(IF(AND(I944&gt;=30100,I944&lt;=34972),"Středočeský kraj",(IF(AND(I944&gt;=35002,I944&lt;=36271),"Karlovarský kraj",(IF(AND(I944&gt;=37001,I944&lt;=39201),"Jihočeský kraj",(IF(AND(I944&gt;=39701,I944&lt;=39901),"Jihočeský kraj",(IF(AND(I944&gt;=39301,I944&lt;=39601),"Kraj Vysočina",(IF(AND(I944&gt;=58001,I944&lt;=59501),"Kraj Vysočina",(IF(AND(I944&gt;=67401,I944&lt;=67602),"Kraj Vysočina",(IF(AND(I944&gt;=40001,I944&lt;=44101),"Ústecký kraj",(IF(AND(I944&gt;=46001,I944&lt;=47201),"Liberecký kraj",(IF(AND(I944&gt;=51202,I944&lt;=51401),"Liberecký kraj",(IF(AND(I944&gt;=53002,I944&lt;=53976),"Pardubický kraj",(IF(AND(I944&gt;=56002,I944&lt;=57201),"Pardubický kraj",(IF(AND(I944&gt;=60200,I944&lt;=67201),"Jihomoravský kraj",(IF(AND(I944&gt;=67801,I944&lt;=68501),"Jihomoravský kraj",(IF(AND(I944&gt;=69002,I944&lt;=69801),"Jihomoravský kraj",(IF(AND(I944&gt;=68601,I944&lt;=68801),"Zlínský kraj",(IF(AND(I944&gt;=75501,I944&lt;=76901),"Zlínský kraj",(IF(AND(I944&gt;=70030,I944&lt;=74901),"Moravskoslezský kraj",(IF(AND(I944&gt;=75000,I944&lt;=75368),"Olomoucký kraj",(IF(AND(I944&gt;=77200,I944&lt;=79862),"Olomoucký kraj",(IF(AND(I944&gt;=50011,I944&lt;=50301),"Královéhradecký kraj",(IF(AND(I944&gt;=54301,I944&lt;=54303),"Královéhradecký kraj","0")))))))))))))))))))))))))))))))))))))))))))))))</f>
        <v>Praha</v>
      </c>
      <c r="W944" s="111">
        <v>10282</v>
      </c>
      <c r="X944" s="111" t="s">
        <v>19633</v>
      </c>
      <c r="AD944" t="s">
        <v>998</v>
      </c>
      <c r="AE944" t="s">
        <v>1515</v>
      </c>
      <c r="AF944" t="s">
        <v>1515</v>
      </c>
      <c r="AG944" s="107">
        <v>0</v>
      </c>
      <c r="AH944" s="107">
        <v>0</v>
      </c>
      <c r="AI944" s="107">
        <v>0</v>
      </c>
      <c r="AJ944" t="s">
        <v>1012</v>
      </c>
    </row>
    <row r="945" spans="1:37" x14ac:dyDescent="0.45">
      <c r="A945" t="s">
        <v>1104</v>
      </c>
      <c r="B945" t="s">
        <v>1721</v>
      </c>
      <c r="C945" t="s">
        <v>1002</v>
      </c>
      <c r="D945" t="s">
        <v>1722</v>
      </c>
      <c r="E945" t="s">
        <v>992</v>
      </c>
      <c r="F945" t="s">
        <v>1723</v>
      </c>
      <c r="G945">
        <v>28</v>
      </c>
      <c r="H945" t="s">
        <v>1449</v>
      </c>
      <c r="I945">
        <v>18000</v>
      </c>
      <c r="K945" t="s">
        <v>1724</v>
      </c>
      <c r="L945" s="106">
        <v>27804</v>
      </c>
      <c r="M945">
        <v>12970927</v>
      </c>
      <c r="N945" t="s">
        <v>996</v>
      </c>
      <c r="O945" t="s">
        <v>12</v>
      </c>
      <c r="P945" t="s">
        <v>997</v>
      </c>
      <c r="R945" s="109" t="str">
        <f>IF(OR(P945="SB",Q945="SB"),"SB",0)</f>
        <v>SB</v>
      </c>
      <c r="T945" s="110" t="s">
        <v>998</v>
      </c>
      <c r="V945" s="113" t="str">
        <f>IF(AND(I945&gt;=10000,I945&lt;=19900),"Praha",(IF(AND(I945&gt;=25001,I945&lt;=29501),"Středočeský kraj",(IF(AND(I945&gt;=30100,I945&lt;=34972),"Středočeský kraj",(IF(AND(I945&gt;=35002,I945&lt;=36271),"Karlovarský kraj",(IF(AND(I945&gt;=37001,I945&lt;=39201),"Jihočeský kraj",(IF(AND(I945&gt;=39701,I945&lt;=39901),"Jihočeský kraj",(IF(AND(I945&gt;=39301,I945&lt;=39601),"Kraj Vysočina",(IF(AND(I945&gt;=58001,I945&lt;=59501),"Kraj Vysočina",(IF(AND(I945&gt;=67401,I945&lt;=67602),"Kraj Vysočina",(IF(AND(I945&gt;=40001,I945&lt;=44101),"Ústecký kraj",(IF(AND(I945&gt;=46001,I945&lt;=47201),"Liberecký kraj",(IF(AND(I945&gt;=51202,I945&lt;=51401),"Liberecký kraj",(IF(AND(I945&gt;=53002,I945&lt;=53976),"Pardubický kraj",(IF(AND(I945&gt;=56002,I945&lt;=57201),"Pardubický kraj",(IF(AND(I945&gt;=60200,I945&lt;=67201),"Jihomoravský kraj",(IF(AND(I945&gt;=67801,I945&lt;=68501),"Jihomoravský kraj",(IF(AND(I945&gt;=69002,I945&lt;=69801),"Jihomoravský kraj",(IF(AND(I945&gt;=68601,I945&lt;=68801),"Zlínský kraj",(IF(AND(I945&gt;=75501,I945&lt;=76901),"Zlínský kraj",(IF(AND(I945&gt;=70030,I945&lt;=74901),"Moravskoslezský kraj",(IF(AND(I945&gt;=75000,I945&lt;=75368),"Olomoucký kraj",(IF(AND(I945&gt;=77200,I945&lt;=79862),"Olomoucký kraj",(IF(AND(I945&gt;=50011,I945&lt;=50301),"Královéhradecký kraj",(IF(AND(I945&gt;=54301,I945&lt;=54303),"Královéhradecký kraj","0")))))))))))))))))))))))))))))))))))))))))))))))</f>
        <v>Praha</v>
      </c>
      <c r="AB945" t="s">
        <v>998</v>
      </c>
      <c r="AD945" t="s">
        <v>998</v>
      </c>
      <c r="AE945" t="s">
        <v>998</v>
      </c>
      <c r="AF945" t="s">
        <v>998</v>
      </c>
      <c r="AG945" s="107">
        <v>0</v>
      </c>
      <c r="AH945" s="107">
        <v>0</v>
      </c>
      <c r="AI945" s="107">
        <v>0</v>
      </c>
      <c r="AJ945" t="s">
        <v>1012</v>
      </c>
    </row>
    <row r="946" spans="1:37" x14ac:dyDescent="0.45">
      <c r="A946" t="s">
        <v>1889</v>
      </c>
      <c r="B946" t="s">
        <v>1883</v>
      </c>
      <c r="C946" t="s">
        <v>1002</v>
      </c>
      <c r="D946" t="s">
        <v>1890</v>
      </c>
      <c r="E946" t="s">
        <v>992</v>
      </c>
      <c r="F946" t="s">
        <v>1887</v>
      </c>
      <c r="G946">
        <v>8</v>
      </c>
      <c r="H946" t="s">
        <v>1449</v>
      </c>
      <c r="I946">
        <v>18000</v>
      </c>
      <c r="K946" t="s">
        <v>1888</v>
      </c>
      <c r="L946" s="106">
        <v>22864</v>
      </c>
      <c r="M946">
        <v>10807322</v>
      </c>
      <c r="N946" t="s">
        <v>996</v>
      </c>
      <c r="O946" t="s">
        <v>12</v>
      </c>
      <c r="P946" t="s">
        <v>997</v>
      </c>
      <c r="R946" s="109" t="str">
        <f>IF(OR(P946="SB",Q946="SB"),"SB",0)</f>
        <v>SB</v>
      </c>
      <c r="T946" s="110" t="s">
        <v>998</v>
      </c>
      <c r="V946" s="113" t="str">
        <f>IF(AND(I946&gt;=10000,I946&lt;=19900),"Praha",(IF(AND(I946&gt;=25001,I946&lt;=29501),"Středočeský kraj",(IF(AND(I946&gt;=30100,I946&lt;=34972),"Středočeský kraj",(IF(AND(I946&gt;=35002,I946&lt;=36271),"Karlovarský kraj",(IF(AND(I946&gt;=37001,I946&lt;=39201),"Jihočeský kraj",(IF(AND(I946&gt;=39701,I946&lt;=39901),"Jihočeský kraj",(IF(AND(I946&gt;=39301,I946&lt;=39601),"Kraj Vysočina",(IF(AND(I946&gt;=58001,I946&lt;=59501),"Kraj Vysočina",(IF(AND(I946&gt;=67401,I946&lt;=67602),"Kraj Vysočina",(IF(AND(I946&gt;=40001,I946&lt;=44101),"Ústecký kraj",(IF(AND(I946&gt;=46001,I946&lt;=47201),"Liberecký kraj",(IF(AND(I946&gt;=51202,I946&lt;=51401),"Liberecký kraj",(IF(AND(I946&gt;=53002,I946&lt;=53976),"Pardubický kraj",(IF(AND(I946&gt;=56002,I946&lt;=57201),"Pardubický kraj",(IF(AND(I946&gt;=60200,I946&lt;=67201),"Jihomoravský kraj",(IF(AND(I946&gt;=67801,I946&lt;=68501),"Jihomoravský kraj",(IF(AND(I946&gt;=69002,I946&lt;=69801),"Jihomoravský kraj",(IF(AND(I946&gt;=68601,I946&lt;=68801),"Zlínský kraj",(IF(AND(I946&gt;=75501,I946&lt;=76901),"Zlínský kraj",(IF(AND(I946&gt;=70030,I946&lt;=74901),"Moravskoslezský kraj",(IF(AND(I946&gt;=75000,I946&lt;=75368),"Olomoucký kraj",(IF(AND(I946&gt;=77200,I946&lt;=79862),"Olomoucký kraj",(IF(AND(I946&gt;=50011,I946&lt;=50301),"Královéhradecký kraj",(IF(AND(I946&gt;=54301,I946&lt;=54303),"Královéhradecký kraj","0")))))))))))))))))))))))))))))))))))))))))))))))</f>
        <v>Praha</v>
      </c>
      <c r="AB946" t="s">
        <v>998</v>
      </c>
      <c r="AD946" t="s">
        <v>998</v>
      </c>
      <c r="AE946" t="s">
        <v>998</v>
      </c>
      <c r="AF946" t="s">
        <v>998</v>
      </c>
      <c r="AG946" s="107">
        <v>0</v>
      </c>
      <c r="AH946" s="107">
        <v>0</v>
      </c>
      <c r="AI946" s="107">
        <v>0</v>
      </c>
      <c r="AJ946" t="s">
        <v>1012</v>
      </c>
    </row>
    <row r="947" spans="1:37" x14ac:dyDescent="0.45">
      <c r="A947" t="s">
        <v>1104</v>
      </c>
      <c r="B947" t="s">
        <v>1949</v>
      </c>
      <c r="C947" t="s">
        <v>1002</v>
      </c>
      <c r="D947" t="s">
        <v>1950</v>
      </c>
      <c r="E947" t="s">
        <v>992</v>
      </c>
      <c r="F947" t="s">
        <v>1951</v>
      </c>
      <c r="G947">
        <v>15</v>
      </c>
      <c r="H947" t="s">
        <v>1449</v>
      </c>
      <c r="I947">
        <v>18000</v>
      </c>
      <c r="K947" t="s">
        <v>1952</v>
      </c>
      <c r="L947" s="106">
        <v>29444</v>
      </c>
      <c r="M947">
        <v>13408538</v>
      </c>
      <c r="N947" t="s">
        <v>996</v>
      </c>
      <c r="O947" t="s">
        <v>12</v>
      </c>
      <c r="P947" t="s">
        <v>997</v>
      </c>
      <c r="R947" s="109" t="str">
        <f>IF(OR(P947="SB",Q947="SB"),"SB",0)</f>
        <v>SB</v>
      </c>
      <c r="T947" s="110" t="s">
        <v>998</v>
      </c>
      <c r="V947" s="113" t="str">
        <f>IF(AND(I947&gt;=10000,I947&lt;=19900),"Praha",(IF(AND(I947&gt;=25001,I947&lt;=29501),"Středočeský kraj",(IF(AND(I947&gt;=30100,I947&lt;=34972),"Středočeský kraj",(IF(AND(I947&gt;=35002,I947&lt;=36271),"Karlovarský kraj",(IF(AND(I947&gt;=37001,I947&lt;=39201),"Jihočeský kraj",(IF(AND(I947&gt;=39701,I947&lt;=39901),"Jihočeský kraj",(IF(AND(I947&gt;=39301,I947&lt;=39601),"Kraj Vysočina",(IF(AND(I947&gt;=58001,I947&lt;=59501),"Kraj Vysočina",(IF(AND(I947&gt;=67401,I947&lt;=67602),"Kraj Vysočina",(IF(AND(I947&gt;=40001,I947&lt;=44101),"Ústecký kraj",(IF(AND(I947&gt;=46001,I947&lt;=47201),"Liberecký kraj",(IF(AND(I947&gt;=51202,I947&lt;=51401),"Liberecký kraj",(IF(AND(I947&gt;=53002,I947&lt;=53976),"Pardubický kraj",(IF(AND(I947&gt;=56002,I947&lt;=57201),"Pardubický kraj",(IF(AND(I947&gt;=60200,I947&lt;=67201),"Jihomoravský kraj",(IF(AND(I947&gt;=67801,I947&lt;=68501),"Jihomoravský kraj",(IF(AND(I947&gt;=69002,I947&lt;=69801),"Jihomoravský kraj",(IF(AND(I947&gt;=68601,I947&lt;=68801),"Zlínský kraj",(IF(AND(I947&gt;=75501,I947&lt;=76901),"Zlínský kraj",(IF(AND(I947&gt;=70030,I947&lt;=74901),"Moravskoslezský kraj",(IF(AND(I947&gt;=75000,I947&lt;=75368),"Olomoucký kraj",(IF(AND(I947&gt;=77200,I947&lt;=79862),"Olomoucký kraj",(IF(AND(I947&gt;=50011,I947&lt;=50301),"Královéhradecký kraj",(IF(AND(I947&gt;=54301,I947&lt;=54303),"Královéhradecký kraj","0")))))))))))))))))))))))))))))))))))))))))))))))</f>
        <v>Praha</v>
      </c>
      <c r="AB947" t="s">
        <v>998</v>
      </c>
      <c r="AD947" t="s">
        <v>998</v>
      </c>
      <c r="AE947" t="s">
        <v>998</v>
      </c>
      <c r="AF947" t="s">
        <v>998</v>
      </c>
      <c r="AG947" s="107">
        <v>0</v>
      </c>
      <c r="AH947" s="107">
        <v>0</v>
      </c>
      <c r="AI947" s="107">
        <v>0</v>
      </c>
      <c r="AJ947" t="s">
        <v>1012</v>
      </c>
    </row>
    <row r="948" spans="1:37" x14ac:dyDescent="0.45">
      <c r="A948" t="s">
        <v>1156</v>
      </c>
      <c r="B948" t="s">
        <v>2946</v>
      </c>
      <c r="C948" t="s">
        <v>990</v>
      </c>
      <c r="D948" t="s">
        <v>2950</v>
      </c>
      <c r="E948" t="s">
        <v>992</v>
      </c>
      <c r="F948" t="s">
        <v>2951</v>
      </c>
      <c r="G948">
        <v>7</v>
      </c>
      <c r="H948" t="s">
        <v>1449</v>
      </c>
      <c r="I948">
        <v>18000</v>
      </c>
      <c r="K948" t="s">
        <v>2952</v>
      </c>
      <c r="L948" s="106">
        <v>32578</v>
      </c>
      <c r="M948">
        <v>11323745</v>
      </c>
      <c r="N948" t="s">
        <v>996</v>
      </c>
      <c r="O948" t="s">
        <v>12</v>
      </c>
      <c r="P948" t="s">
        <v>997</v>
      </c>
      <c r="R948" s="109" t="str">
        <f>IF(OR(P948="SB",Q948="SB"),"SB",0)</f>
        <v>SB</v>
      </c>
      <c r="T948" s="110" t="s">
        <v>998</v>
      </c>
      <c r="V948" s="113" t="str">
        <f>IF(AND(I948&gt;=10000,I948&lt;=19900),"Praha",(IF(AND(I948&gt;=25001,I948&lt;=29501),"Středočeský kraj",(IF(AND(I948&gt;=30100,I948&lt;=34972),"Středočeský kraj",(IF(AND(I948&gt;=35002,I948&lt;=36271),"Karlovarský kraj",(IF(AND(I948&gt;=37001,I948&lt;=39201),"Jihočeský kraj",(IF(AND(I948&gt;=39701,I948&lt;=39901),"Jihočeský kraj",(IF(AND(I948&gt;=39301,I948&lt;=39601),"Kraj Vysočina",(IF(AND(I948&gt;=58001,I948&lt;=59501),"Kraj Vysočina",(IF(AND(I948&gt;=67401,I948&lt;=67602),"Kraj Vysočina",(IF(AND(I948&gt;=40001,I948&lt;=44101),"Ústecký kraj",(IF(AND(I948&gt;=46001,I948&lt;=47201),"Liberecký kraj",(IF(AND(I948&gt;=51202,I948&lt;=51401),"Liberecký kraj",(IF(AND(I948&gt;=53002,I948&lt;=53976),"Pardubický kraj",(IF(AND(I948&gt;=56002,I948&lt;=57201),"Pardubický kraj",(IF(AND(I948&gt;=60200,I948&lt;=67201),"Jihomoravský kraj",(IF(AND(I948&gt;=67801,I948&lt;=68501),"Jihomoravský kraj",(IF(AND(I948&gt;=69002,I948&lt;=69801),"Jihomoravský kraj",(IF(AND(I948&gt;=68601,I948&lt;=68801),"Zlínský kraj",(IF(AND(I948&gt;=75501,I948&lt;=76901),"Zlínský kraj",(IF(AND(I948&gt;=70030,I948&lt;=74901),"Moravskoslezský kraj",(IF(AND(I948&gt;=75000,I948&lt;=75368),"Olomoucký kraj",(IF(AND(I948&gt;=77200,I948&lt;=79862),"Olomoucký kraj",(IF(AND(I948&gt;=50011,I948&lt;=50301),"Královéhradecký kraj",(IF(AND(I948&gt;=54301,I948&lt;=54303),"Královéhradecký kraj","0")))))))))))))))))))))))))))))))))))))))))))))))</f>
        <v>Praha</v>
      </c>
      <c r="AB948" t="s">
        <v>998</v>
      </c>
      <c r="AD948" t="s">
        <v>1024</v>
      </c>
      <c r="AE948" t="s">
        <v>1515</v>
      </c>
      <c r="AF948" t="s">
        <v>998</v>
      </c>
      <c r="AG948" s="107">
        <v>0</v>
      </c>
      <c r="AH948" s="107">
        <v>0</v>
      </c>
      <c r="AI948" s="107">
        <v>0</v>
      </c>
      <c r="AJ948" t="s">
        <v>1012</v>
      </c>
    </row>
    <row r="949" spans="1:37" x14ac:dyDescent="0.45">
      <c r="A949" t="s">
        <v>1007</v>
      </c>
      <c r="B949" t="s">
        <v>5035</v>
      </c>
      <c r="C949" t="s">
        <v>990</v>
      </c>
      <c r="D949" t="s">
        <v>5036</v>
      </c>
      <c r="E949" t="s">
        <v>992</v>
      </c>
      <c r="F949" t="s">
        <v>5037</v>
      </c>
      <c r="G949">
        <v>387</v>
      </c>
      <c r="H949" t="s">
        <v>1449</v>
      </c>
      <c r="I949">
        <v>18000</v>
      </c>
      <c r="K949" t="s">
        <v>5038</v>
      </c>
      <c r="L949" s="106">
        <v>28028</v>
      </c>
      <c r="M949">
        <v>12980223</v>
      </c>
      <c r="N949" t="s">
        <v>996</v>
      </c>
      <c r="O949" t="s">
        <v>12</v>
      </c>
      <c r="P949" t="s">
        <v>997</v>
      </c>
      <c r="R949" s="109" t="str">
        <f>IF(OR(P949="SB",Q949="SB"),"SB",0)</f>
        <v>SB</v>
      </c>
      <c r="T949" s="110" t="s">
        <v>998</v>
      </c>
      <c r="V949" s="113" t="str">
        <f>IF(AND(I949&gt;=10000,I949&lt;=19900),"Praha",(IF(AND(I949&gt;=25001,I949&lt;=29501),"Středočeský kraj",(IF(AND(I949&gt;=30100,I949&lt;=34972),"Středočeský kraj",(IF(AND(I949&gt;=35002,I949&lt;=36271),"Karlovarský kraj",(IF(AND(I949&gt;=37001,I949&lt;=39201),"Jihočeský kraj",(IF(AND(I949&gt;=39701,I949&lt;=39901),"Jihočeský kraj",(IF(AND(I949&gt;=39301,I949&lt;=39601),"Kraj Vysočina",(IF(AND(I949&gt;=58001,I949&lt;=59501),"Kraj Vysočina",(IF(AND(I949&gt;=67401,I949&lt;=67602),"Kraj Vysočina",(IF(AND(I949&gt;=40001,I949&lt;=44101),"Ústecký kraj",(IF(AND(I949&gt;=46001,I949&lt;=47201),"Liberecký kraj",(IF(AND(I949&gt;=51202,I949&lt;=51401),"Liberecký kraj",(IF(AND(I949&gt;=53002,I949&lt;=53976),"Pardubický kraj",(IF(AND(I949&gt;=56002,I949&lt;=57201),"Pardubický kraj",(IF(AND(I949&gt;=60200,I949&lt;=67201),"Jihomoravský kraj",(IF(AND(I949&gt;=67801,I949&lt;=68501),"Jihomoravský kraj",(IF(AND(I949&gt;=69002,I949&lt;=69801),"Jihomoravský kraj",(IF(AND(I949&gt;=68601,I949&lt;=68801),"Zlínský kraj",(IF(AND(I949&gt;=75501,I949&lt;=76901),"Zlínský kraj",(IF(AND(I949&gt;=70030,I949&lt;=74901),"Moravskoslezský kraj",(IF(AND(I949&gt;=75000,I949&lt;=75368),"Olomoucký kraj",(IF(AND(I949&gt;=77200,I949&lt;=79862),"Olomoucký kraj",(IF(AND(I949&gt;=50011,I949&lt;=50301),"Královéhradecký kraj",(IF(AND(I949&gt;=54301,I949&lt;=54303),"Královéhradecký kraj","0")))))))))))))))))))))))))))))))))))))))))))))))</f>
        <v>Praha</v>
      </c>
      <c r="AB949" t="s">
        <v>998</v>
      </c>
      <c r="AD949" t="s">
        <v>998</v>
      </c>
      <c r="AE949" t="s">
        <v>998</v>
      </c>
      <c r="AF949" t="s">
        <v>998</v>
      </c>
      <c r="AG949" s="107">
        <v>0</v>
      </c>
      <c r="AH949" s="107">
        <v>0</v>
      </c>
      <c r="AI949" s="107">
        <v>0</v>
      </c>
      <c r="AJ949" t="s">
        <v>1012</v>
      </c>
    </row>
    <row r="950" spans="1:37" x14ac:dyDescent="0.45">
      <c r="A950" t="s">
        <v>2033</v>
      </c>
      <c r="B950" t="s">
        <v>5043</v>
      </c>
      <c r="C950" t="s">
        <v>990</v>
      </c>
      <c r="D950" t="s">
        <v>5044</v>
      </c>
      <c r="E950" t="s">
        <v>992</v>
      </c>
      <c r="F950" t="s">
        <v>5045</v>
      </c>
      <c r="G950">
        <v>30</v>
      </c>
      <c r="H950" t="s">
        <v>1449</v>
      </c>
      <c r="I950">
        <v>18000</v>
      </c>
      <c r="K950" t="s">
        <v>5046</v>
      </c>
      <c r="L950" s="106">
        <v>34083</v>
      </c>
      <c r="M950">
        <v>12927679</v>
      </c>
      <c r="N950" t="s">
        <v>996</v>
      </c>
      <c r="O950" t="s">
        <v>12</v>
      </c>
      <c r="P950" t="s">
        <v>997</v>
      </c>
      <c r="R950" s="109" t="str">
        <f>IF(OR(P950="SB",Q950="SB"),"SB",0)</f>
        <v>SB</v>
      </c>
      <c r="T950" s="110" t="s">
        <v>998</v>
      </c>
      <c r="V950" s="113" t="str">
        <f>IF(AND(I950&gt;=10000,I950&lt;=19900),"Praha",(IF(AND(I950&gt;=25001,I950&lt;=29501),"Středočeský kraj",(IF(AND(I950&gt;=30100,I950&lt;=34972),"Středočeský kraj",(IF(AND(I950&gt;=35002,I950&lt;=36271),"Karlovarský kraj",(IF(AND(I950&gt;=37001,I950&lt;=39201),"Jihočeský kraj",(IF(AND(I950&gt;=39701,I950&lt;=39901),"Jihočeský kraj",(IF(AND(I950&gt;=39301,I950&lt;=39601),"Kraj Vysočina",(IF(AND(I950&gt;=58001,I950&lt;=59501),"Kraj Vysočina",(IF(AND(I950&gt;=67401,I950&lt;=67602),"Kraj Vysočina",(IF(AND(I950&gt;=40001,I950&lt;=44101),"Ústecký kraj",(IF(AND(I950&gt;=46001,I950&lt;=47201),"Liberecký kraj",(IF(AND(I950&gt;=51202,I950&lt;=51401),"Liberecký kraj",(IF(AND(I950&gt;=53002,I950&lt;=53976),"Pardubický kraj",(IF(AND(I950&gt;=56002,I950&lt;=57201),"Pardubický kraj",(IF(AND(I950&gt;=60200,I950&lt;=67201),"Jihomoravský kraj",(IF(AND(I950&gt;=67801,I950&lt;=68501),"Jihomoravský kraj",(IF(AND(I950&gt;=69002,I950&lt;=69801),"Jihomoravský kraj",(IF(AND(I950&gt;=68601,I950&lt;=68801),"Zlínský kraj",(IF(AND(I950&gt;=75501,I950&lt;=76901),"Zlínský kraj",(IF(AND(I950&gt;=70030,I950&lt;=74901),"Moravskoslezský kraj",(IF(AND(I950&gt;=75000,I950&lt;=75368),"Olomoucký kraj",(IF(AND(I950&gt;=77200,I950&lt;=79862),"Olomoucký kraj",(IF(AND(I950&gt;=50011,I950&lt;=50301),"Královéhradecký kraj",(IF(AND(I950&gt;=54301,I950&lt;=54303),"Královéhradecký kraj","0")))))))))))))))))))))))))))))))))))))))))))))))</f>
        <v>Praha</v>
      </c>
      <c r="AB950" t="s">
        <v>998</v>
      </c>
      <c r="AD950" t="s">
        <v>998</v>
      </c>
      <c r="AE950" t="s">
        <v>998</v>
      </c>
      <c r="AF950" t="s">
        <v>998</v>
      </c>
      <c r="AG950" s="107">
        <v>0</v>
      </c>
      <c r="AH950" s="107">
        <v>0</v>
      </c>
      <c r="AI950" s="107">
        <v>0</v>
      </c>
      <c r="AJ950" t="s">
        <v>1012</v>
      </c>
    </row>
    <row r="951" spans="1:37" x14ac:dyDescent="0.45">
      <c r="A951" t="s">
        <v>1169</v>
      </c>
      <c r="B951" t="s">
        <v>5083</v>
      </c>
      <c r="C951" t="s">
        <v>990</v>
      </c>
      <c r="D951" t="s">
        <v>5118</v>
      </c>
      <c r="E951" t="s">
        <v>992</v>
      </c>
      <c r="F951" t="s">
        <v>5119</v>
      </c>
      <c r="G951">
        <v>6</v>
      </c>
      <c r="H951" t="s">
        <v>1449</v>
      </c>
      <c r="I951">
        <v>18000</v>
      </c>
      <c r="K951" t="s">
        <v>5120</v>
      </c>
      <c r="L951" s="106">
        <v>25113</v>
      </c>
      <c r="M951">
        <v>13008818</v>
      </c>
      <c r="N951" t="s">
        <v>996</v>
      </c>
      <c r="O951" t="s">
        <v>12</v>
      </c>
      <c r="P951" t="s">
        <v>997</v>
      </c>
      <c r="R951" s="109" t="str">
        <f>IF(OR(P951="SB",Q951="SB"),"SB",0)</f>
        <v>SB</v>
      </c>
      <c r="T951" s="110" t="s">
        <v>998</v>
      </c>
      <c r="V951" s="113" t="str">
        <f>IF(AND(I951&gt;=10000,I951&lt;=19900),"Praha",(IF(AND(I951&gt;=25001,I951&lt;=29501),"Středočeský kraj",(IF(AND(I951&gt;=30100,I951&lt;=34972),"Středočeský kraj",(IF(AND(I951&gt;=35002,I951&lt;=36271),"Karlovarský kraj",(IF(AND(I951&gt;=37001,I951&lt;=39201),"Jihočeský kraj",(IF(AND(I951&gt;=39701,I951&lt;=39901),"Jihočeský kraj",(IF(AND(I951&gt;=39301,I951&lt;=39601),"Kraj Vysočina",(IF(AND(I951&gt;=58001,I951&lt;=59501),"Kraj Vysočina",(IF(AND(I951&gt;=67401,I951&lt;=67602),"Kraj Vysočina",(IF(AND(I951&gt;=40001,I951&lt;=44101),"Ústecký kraj",(IF(AND(I951&gt;=46001,I951&lt;=47201),"Liberecký kraj",(IF(AND(I951&gt;=51202,I951&lt;=51401),"Liberecký kraj",(IF(AND(I951&gt;=53002,I951&lt;=53976),"Pardubický kraj",(IF(AND(I951&gt;=56002,I951&lt;=57201),"Pardubický kraj",(IF(AND(I951&gt;=60200,I951&lt;=67201),"Jihomoravský kraj",(IF(AND(I951&gt;=67801,I951&lt;=68501),"Jihomoravský kraj",(IF(AND(I951&gt;=69002,I951&lt;=69801),"Jihomoravský kraj",(IF(AND(I951&gt;=68601,I951&lt;=68801),"Zlínský kraj",(IF(AND(I951&gt;=75501,I951&lt;=76901),"Zlínský kraj",(IF(AND(I951&gt;=70030,I951&lt;=74901),"Moravskoslezský kraj",(IF(AND(I951&gt;=75000,I951&lt;=75368),"Olomoucký kraj",(IF(AND(I951&gt;=77200,I951&lt;=79862),"Olomoucký kraj",(IF(AND(I951&gt;=50011,I951&lt;=50301),"Královéhradecký kraj",(IF(AND(I951&gt;=54301,I951&lt;=54303),"Královéhradecký kraj","0")))))))))))))))))))))))))))))))))))))))))))))))</f>
        <v>Praha</v>
      </c>
      <c r="AB951" t="s">
        <v>998</v>
      </c>
      <c r="AD951" t="s">
        <v>998</v>
      </c>
      <c r="AE951" t="s">
        <v>998</v>
      </c>
      <c r="AF951" t="s">
        <v>998</v>
      </c>
      <c r="AG951" s="107">
        <v>300</v>
      </c>
      <c r="AH951" s="107">
        <v>0</v>
      </c>
      <c r="AI951" s="107">
        <v>0</v>
      </c>
      <c r="AJ951" t="s">
        <v>999</v>
      </c>
      <c r="AK951" s="106">
        <v>44923</v>
      </c>
    </row>
    <row r="952" spans="1:37" x14ac:dyDescent="0.45">
      <c r="A952" t="s">
        <v>1782</v>
      </c>
      <c r="B952" t="s">
        <v>5189</v>
      </c>
      <c r="C952" t="s">
        <v>1002</v>
      </c>
      <c r="D952" t="s">
        <v>5190</v>
      </c>
      <c r="E952" t="s">
        <v>992</v>
      </c>
      <c r="F952" t="s">
        <v>5191</v>
      </c>
      <c r="G952">
        <v>1087</v>
      </c>
      <c r="H952" t="s">
        <v>1449</v>
      </c>
      <c r="I952">
        <v>18000</v>
      </c>
      <c r="K952" t="s">
        <v>5192</v>
      </c>
      <c r="L952" s="106">
        <v>27135</v>
      </c>
      <c r="M952">
        <v>13008010</v>
      </c>
      <c r="N952" t="s">
        <v>996</v>
      </c>
      <c r="O952" t="s">
        <v>12</v>
      </c>
      <c r="P952" t="s">
        <v>997</v>
      </c>
      <c r="R952" s="109" t="str">
        <f>IF(OR(P952="SB",Q952="SB"),"SB",0)</f>
        <v>SB</v>
      </c>
      <c r="T952" s="110" t="s">
        <v>998</v>
      </c>
      <c r="V952" s="113" t="str">
        <f>IF(AND(I952&gt;=10000,I952&lt;=19900),"Praha",(IF(AND(I952&gt;=25001,I952&lt;=29501),"Středočeský kraj",(IF(AND(I952&gt;=30100,I952&lt;=34972),"Středočeský kraj",(IF(AND(I952&gt;=35002,I952&lt;=36271),"Karlovarský kraj",(IF(AND(I952&gt;=37001,I952&lt;=39201),"Jihočeský kraj",(IF(AND(I952&gt;=39701,I952&lt;=39901),"Jihočeský kraj",(IF(AND(I952&gt;=39301,I952&lt;=39601),"Kraj Vysočina",(IF(AND(I952&gt;=58001,I952&lt;=59501),"Kraj Vysočina",(IF(AND(I952&gt;=67401,I952&lt;=67602),"Kraj Vysočina",(IF(AND(I952&gt;=40001,I952&lt;=44101),"Ústecký kraj",(IF(AND(I952&gt;=46001,I952&lt;=47201),"Liberecký kraj",(IF(AND(I952&gt;=51202,I952&lt;=51401),"Liberecký kraj",(IF(AND(I952&gt;=53002,I952&lt;=53976),"Pardubický kraj",(IF(AND(I952&gt;=56002,I952&lt;=57201),"Pardubický kraj",(IF(AND(I952&gt;=60200,I952&lt;=67201),"Jihomoravský kraj",(IF(AND(I952&gt;=67801,I952&lt;=68501),"Jihomoravský kraj",(IF(AND(I952&gt;=69002,I952&lt;=69801),"Jihomoravský kraj",(IF(AND(I952&gt;=68601,I952&lt;=68801),"Zlínský kraj",(IF(AND(I952&gt;=75501,I952&lt;=76901),"Zlínský kraj",(IF(AND(I952&gt;=70030,I952&lt;=74901),"Moravskoslezský kraj",(IF(AND(I952&gt;=75000,I952&lt;=75368),"Olomoucký kraj",(IF(AND(I952&gt;=77200,I952&lt;=79862),"Olomoucký kraj",(IF(AND(I952&gt;=50011,I952&lt;=50301),"Královéhradecký kraj",(IF(AND(I952&gt;=54301,I952&lt;=54303),"Královéhradecký kraj","0")))))))))))))))))))))))))))))))))))))))))))))))</f>
        <v>Praha</v>
      </c>
      <c r="AB952" t="s">
        <v>998</v>
      </c>
      <c r="AD952" t="s">
        <v>998</v>
      </c>
      <c r="AE952" t="s">
        <v>998</v>
      </c>
      <c r="AF952" t="s">
        <v>998</v>
      </c>
      <c r="AG952" s="107">
        <v>0</v>
      </c>
      <c r="AH952" s="107">
        <v>0</v>
      </c>
      <c r="AI952" s="107">
        <v>0</v>
      </c>
      <c r="AJ952" t="s">
        <v>1012</v>
      </c>
    </row>
    <row r="953" spans="1:37" x14ac:dyDescent="0.45">
      <c r="A953" t="s">
        <v>1164</v>
      </c>
      <c r="B953" t="s">
        <v>5688</v>
      </c>
      <c r="C953" t="s">
        <v>990</v>
      </c>
      <c r="D953" t="s">
        <v>5695</v>
      </c>
      <c r="E953" t="s">
        <v>992</v>
      </c>
      <c r="F953" t="s">
        <v>5696</v>
      </c>
      <c r="G953">
        <v>7</v>
      </c>
      <c r="H953" t="s">
        <v>1449</v>
      </c>
      <c r="I953">
        <v>18000</v>
      </c>
      <c r="K953" t="s">
        <v>5697</v>
      </c>
      <c r="L953" s="106">
        <v>22483</v>
      </c>
      <c r="M953">
        <v>13006592</v>
      </c>
      <c r="N953" t="s">
        <v>996</v>
      </c>
      <c r="O953" t="s">
        <v>12</v>
      </c>
      <c r="P953" t="s">
        <v>997</v>
      </c>
      <c r="R953" s="109" t="str">
        <f>IF(OR(P953="SB",Q953="SB"),"SB",0)</f>
        <v>SB</v>
      </c>
      <c r="T953" s="110" t="s">
        <v>998</v>
      </c>
      <c r="V953" s="113" t="str">
        <f>IF(AND(I953&gt;=10000,I953&lt;=19900),"Praha",(IF(AND(I953&gt;=25001,I953&lt;=29501),"Středočeský kraj",(IF(AND(I953&gt;=30100,I953&lt;=34972),"Středočeský kraj",(IF(AND(I953&gt;=35002,I953&lt;=36271),"Karlovarský kraj",(IF(AND(I953&gt;=37001,I953&lt;=39201),"Jihočeský kraj",(IF(AND(I953&gt;=39701,I953&lt;=39901),"Jihočeský kraj",(IF(AND(I953&gt;=39301,I953&lt;=39601),"Kraj Vysočina",(IF(AND(I953&gt;=58001,I953&lt;=59501),"Kraj Vysočina",(IF(AND(I953&gt;=67401,I953&lt;=67602),"Kraj Vysočina",(IF(AND(I953&gt;=40001,I953&lt;=44101),"Ústecký kraj",(IF(AND(I953&gt;=46001,I953&lt;=47201),"Liberecký kraj",(IF(AND(I953&gt;=51202,I953&lt;=51401),"Liberecký kraj",(IF(AND(I953&gt;=53002,I953&lt;=53976),"Pardubický kraj",(IF(AND(I953&gt;=56002,I953&lt;=57201),"Pardubický kraj",(IF(AND(I953&gt;=60200,I953&lt;=67201),"Jihomoravský kraj",(IF(AND(I953&gt;=67801,I953&lt;=68501),"Jihomoravský kraj",(IF(AND(I953&gt;=69002,I953&lt;=69801),"Jihomoravský kraj",(IF(AND(I953&gt;=68601,I953&lt;=68801),"Zlínský kraj",(IF(AND(I953&gt;=75501,I953&lt;=76901),"Zlínský kraj",(IF(AND(I953&gt;=70030,I953&lt;=74901),"Moravskoslezský kraj",(IF(AND(I953&gt;=75000,I953&lt;=75368),"Olomoucký kraj",(IF(AND(I953&gt;=77200,I953&lt;=79862),"Olomoucký kraj",(IF(AND(I953&gt;=50011,I953&lt;=50301),"Královéhradecký kraj",(IF(AND(I953&gt;=54301,I953&lt;=54303),"Královéhradecký kraj","0")))))))))))))))))))))))))))))))))))))))))))))))</f>
        <v>Praha</v>
      </c>
      <c r="AB953" t="s">
        <v>998</v>
      </c>
      <c r="AD953" t="s">
        <v>998</v>
      </c>
      <c r="AE953" t="s">
        <v>998</v>
      </c>
      <c r="AF953" t="s">
        <v>998</v>
      </c>
      <c r="AG953" s="107">
        <v>0</v>
      </c>
      <c r="AH953" s="107">
        <v>0</v>
      </c>
      <c r="AI953" s="107">
        <v>0</v>
      </c>
      <c r="AJ953" t="s">
        <v>1012</v>
      </c>
    </row>
    <row r="954" spans="1:37" x14ac:dyDescent="0.45">
      <c r="A954" t="s">
        <v>1037</v>
      </c>
      <c r="B954" t="s">
        <v>5786</v>
      </c>
      <c r="C954" t="s">
        <v>990</v>
      </c>
      <c r="D954" t="s">
        <v>5787</v>
      </c>
      <c r="E954" t="s">
        <v>992</v>
      </c>
      <c r="F954" t="s">
        <v>5788</v>
      </c>
      <c r="G954">
        <v>463</v>
      </c>
      <c r="H954" t="s">
        <v>1449</v>
      </c>
      <c r="I954">
        <v>18000</v>
      </c>
      <c r="K954" t="s">
        <v>5789</v>
      </c>
      <c r="L954" s="106">
        <v>27147</v>
      </c>
      <c r="M954">
        <v>12971432</v>
      </c>
      <c r="N954" t="s">
        <v>996</v>
      </c>
      <c r="O954" t="s">
        <v>12</v>
      </c>
      <c r="P954" t="s">
        <v>997</v>
      </c>
      <c r="R954" s="109" t="str">
        <f>IF(OR(P954="SB",Q954="SB"),"SB",0)</f>
        <v>SB</v>
      </c>
      <c r="T954" s="110" t="s">
        <v>998</v>
      </c>
      <c r="V954" s="113" t="str">
        <f>IF(AND(I954&gt;=10000,I954&lt;=19900),"Praha",(IF(AND(I954&gt;=25001,I954&lt;=29501),"Středočeský kraj",(IF(AND(I954&gt;=30100,I954&lt;=34972),"Středočeský kraj",(IF(AND(I954&gt;=35002,I954&lt;=36271),"Karlovarský kraj",(IF(AND(I954&gt;=37001,I954&lt;=39201),"Jihočeský kraj",(IF(AND(I954&gt;=39701,I954&lt;=39901),"Jihočeský kraj",(IF(AND(I954&gt;=39301,I954&lt;=39601),"Kraj Vysočina",(IF(AND(I954&gt;=58001,I954&lt;=59501),"Kraj Vysočina",(IF(AND(I954&gt;=67401,I954&lt;=67602),"Kraj Vysočina",(IF(AND(I954&gt;=40001,I954&lt;=44101),"Ústecký kraj",(IF(AND(I954&gt;=46001,I954&lt;=47201),"Liberecký kraj",(IF(AND(I954&gt;=51202,I954&lt;=51401),"Liberecký kraj",(IF(AND(I954&gt;=53002,I954&lt;=53976),"Pardubický kraj",(IF(AND(I954&gt;=56002,I954&lt;=57201),"Pardubický kraj",(IF(AND(I954&gt;=60200,I954&lt;=67201),"Jihomoravský kraj",(IF(AND(I954&gt;=67801,I954&lt;=68501),"Jihomoravský kraj",(IF(AND(I954&gt;=69002,I954&lt;=69801),"Jihomoravský kraj",(IF(AND(I954&gt;=68601,I954&lt;=68801),"Zlínský kraj",(IF(AND(I954&gt;=75501,I954&lt;=76901),"Zlínský kraj",(IF(AND(I954&gt;=70030,I954&lt;=74901),"Moravskoslezský kraj",(IF(AND(I954&gt;=75000,I954&lt;=75368),"Olomoucký kraj",(IF(AND(I954&gt;=77200,I954&lt;=79862),"Olomoucký kraj",(IF(AND(I954&gt;=50011,I954&lt;=50301),"Královéhradecký kraj",(IF(AND(I954&gt;=54301,I954&lt;=54303),"Královéhradecký kraj","0")))))))))))))))))))))))))))))))))))))))))))))))</f>
        <v>Praha</v>
      </c>
      <c r="AB954" t="s">
        <v>998</v>
      </c>
      <c r="AD954" t="s">
        <v>998</v>
      </c>
      <c r="AE954" t="s">
        <v>998</v>
      </c>
      <c r="AF954" t="s">
        <v>998</v>
      </c>
      <c r="AG954" s="107">
        <v>0</v>
      </c>
      <c r="AH954" s="107">
        <v>0</v>
      </c>
      <c r="AI954" s="107">
        <v>0</v>
      </c>
      <c r="AJ954" t="s">
        <v>1012</v>
      </c>
    </row>
    <row r="955" spans="1:37" x14ac:dyDescent="0.45">
      <c r="A955" t="s">
        <v>1058</v>
      </c>
      <c r="B955" t="s">
        <v>5993</v>
      </c>
      <c r="C955" t="s">
        <v>1002</v>
      </c>
      <c r="D955" t="s">
        <v>5994</v>
      </c>
      <c r="E955" t="s">
        <v>992</v>
      </c>
      <c r="F955" t="s">
        <v>2285</v>
      </c>
      <c r="G955">
        <v>7</v>
      </c>
      <c r="H955" t="s">
        <v>1449</v>
      </c>
      <c r="I955">
        <v>18000</v>
      </c>
      <c r="K955" t="s">
        <v>5995</v>
      </c>
      <c r="L955" s="106">
        <v>30161</v>
      </c>
      <c r="M955">
        <v>12976381</v>
      </c>
      <c r="N955" t="s">
        <v>996</v>
      </c>
      <c r="O955" t="s">
        <v>12</v>
      </c>
      <c r="P955" t="s">
        <v>997</v>
      </c>
      <c r="R955" s="109" t="str">
        <f>IF(OR(P955="SB",Q955="SB"),"SB",0)</f>
        <v>SB</v>
      </c>
      <c r="T955" s="110" t="s">
        <v>998</v>
      </c>
      <c r="V955" s="113" t="str">
        <f>IF(AND(I955&gt;=10000,I955&lt;=19900),"Praha",(IF(AND(I955&gt;=25001,I955&lt;=29501),"Středočeský kraj",(IF(AND(I955&gt;=30100,I955&lt;=34972),"Středočeský kraj",(IF(AND(I955&gt;=35002,I955&lt;=36271),"Karlovarský kraj",(IF(AND(I955&gt;=37001,I955&lt;=39201),"Jihočeský kraj",(IF(AND(I955&gt;=39701,I955&lt;=39901),"Jihočeský kraj",(IF(AND(I955&gt;=39301,I955&lt;=39601),"Kraj Vysočina",(IF(AND(I955&gt;=58001,I955&lt;=59501),"Kraj Vysočina",(IF(AND(I955&gt;=67401,I955&lt;=67602),"Kraj Vysočina",(IF(AND(I955&gt;=40001,I955&lt;=44101),"Ústecký kraj",(IF(AND(I955&gt;=46001,I955&lt;=47201),"Liberecký kraj",(IF(AND(I955&gt;=51202,I955&lt;=51401),"Liberecký kraj",(IF(AND(I955&gt;=53002,I955&lt;=53976),"Pardubický kraj",(IF(AND(I955&gt;=56002,I955&lt;=57201),"Pardubický kraj",(IF(AND(I955&gt;=60200,I955&lt;=67201),"Jihomoravský kraj",(IF(AND(I955&gt;=67801,I955&lt;=68501),"Jihomoravský kraj",(IF(AND(I955&gt;=69002,I955&lt;=69801),"Jihomoravský kraj",(IF(AND(I955&gt;=68601,I955&lt;=68801),"Zlínský kraj",(IF(AND(I955&gt;=75501,I955&lt;=76901),"Zlínský kraj",(IF(AND(I955&gt;=70030,I955&lt;=74901),"Moravskoslezský kraj",(IF(AND(I955&gt;=75000,I955&lt;=75368),"Olomoucký kraj",(IF(AND(I955&gt;=77200,I955&lt;=79862),"Olomoucký kraj",(IF(AND(I955&gt;=50011,I955&lt;=50301),"Královéhradecký kraj",(IF(AND(I955&gt;=54301,I955&lt;=54303),"Královéhradecký kraj","0")))))))))))))))))))))))))))))))))))))))))))))))</f>
        <v>Praha</v>
      </c>
      <c r="AB955" t="s">
        <v>998</v>
      </c>
      <c r="AD955" t="s">
        <v>998</v>
      </c>
      <c r="AE955" t="s">
        <v>998</v>
      </c>
      <c r="AF955" t="s">
        <v>998</v>
      </c>
      <c r="AG955" s="107">
        <v>0</v>
      </c>
      <c r="AH955" s="107">
        <v>0</v>
      </c>
      <c r="AI955" s="107">
        <v>0</v>
      </c>
      <c r="AJ955" t="s">
        <v>1012</v>
      </c>
    </row>
    <row r="956" spans="1:37" x14ac:dyDescent="0.45">
      <c r="A956" t="s">
        <v>1169</v>
      </c>
      <c r="B956" t="s">
        <v>6245</v>
      </c>
      <c r="C956" t="s">
        <v>990</v>
      </c>
      <c r="D956" t="s">
        <v>6246</v>
      </c>
      <c r="E956" t="s">
        <v>992</v>
      </c>
      <c r="F956" t="s">
        <v>2966</v>
      </c>
      <c r="G956">
        <v>1297</v>
      </c>
      <c r="H956" t="s">
        <v>1449</v>
      </c>
      <c r="I956">
        <v>18000</v>
      </c>
      <c r="J956">
        <v>702468907</v>
      </c>
      <c r="K956" t="s">
        <v>6247</v>
      </c>
      <c r="L956" s="106">
        <v>34291</v>
      </c>
      <c r="M956">
        <v>13010333</v>
      </c>
      <c r="N956" t="s">
        <v>996</v>
      </c>
      <c r="O956" t="s">
        <v>12</v>
      </c>
      <c r="P956" t="s">
        <v>997</v>
      </c>
      <c r="R956" s="109" t="str">
        <f>IF(OR(P956="SB",Q956="SB"),"SB",0)</f>
        <v>SB</v>
      </c>
      <c r="T956" s="110" t="s">
        <v>998</v>
      </c>
      <c r="V956" s="113" t="str">
        <f>IF(AND(I956&gt;=10000,I956&lt;=19900),"Praha",(IF(AND(I956&gt;=25001,I956&lt;=29501),"Středočeský kraj",(IF(AND(I956&gt;=30100,I956&lt;=34972),"Středočeský kraj",(IF(AND(I956&gt;=35002,I956&lt;=36271),"Karlovarský kraj",(IF(AND(I956&gt;=37001,I956&lt;=39201),"Jihočeský kraj",(IF(AND(I956&gt;=39701,I956&lt;=39901),"Jihočeský kraj",(IF(AND(I956&gt;=39301,I956&lt;=39601),"Kraj Vysočina",(IF(AND(I956&gt;=58001,I956&lt;=59501),"Kraj Vysočina",(IF(AND(I956&gt;=67401,I956&lt;=67602),"Kraj Vysočina",(IF(AND(I956&gt;=40001,I956&lt;=44101),"Ústecký kraj",(IF(AND(I956&gt;=46001,I956&lt;=47201),"Liberecký kraj",(IF(AND(I956&gt;=51202,I956&lt;=51401),"Liberecký kraj",(IF(AND(I956&gt;=53002,I956&lt;=53976),"Pardubický kraj",(IF(AND(I956&gt;=56002,I956&lt;=57201),"Pardubický kraj",(IF(AND(I956&gt;=60200,I956&lt;=67201),"Jihomoravský kraj",(IF(AND(I956&gt;=67801,I956&lt;=68501),"Jihomoravský kraj",(IF(AND(I956&gt;=69002,I956&lt;=69801),"Jihomoravský kraj",(IF(AND(I956&gt;=68601,I956&lt;=68801),"Zlínský kraj",(IF(AND(I956&gt;=75501,I956&lt;=76901),"Zlínský kraj",(IF(AND(I956&gt;=70030,I956&lt;=74901),"Moravskoslezský kraj",(IF(AND(I956&gt;=75000,I956&lt;=75368),"Olomoucký kraj",(IF(AND(I956&gt;=77200,I956&lt;=79862),"Olomoucký kraj",(IF(AND(I956&gt;=50011,I956&lt;=50301),"Královéhradecký kraj",(IF(AND(I956&gt;=54301,I956&lt;=54303),"Královéhradecký kraj","0")))))))))))))))))))))))))))))))))))))))))))))))</f>
        <v>Praha</v>
      </c>
      <c r="AB956" t="s">
        <v>998</v>
      </c>
      <c r="AD956" t="s">
        <v>998</v>
      </c>
      <c r="AE956" t="s">
        <v>998</v>
      </c>
      <c r="AF956" t="s">
        <v>998</v>
      </c>
      <c r="AG956" s="107">
        <v>0</v>
      </c>
      <c r="AH956" s="107">
        <v>0</v>
      </c>
      <c r="AI956" s="107">
        <v>0</v>
      </c>
      <c r="AJ956" t="s">
        <v>1012</v>
      </c>
    </row>
    <row r="957" spans="1:37" x14ac:dyDescent="0.45">
      <c r="A957" t="s">
        <v>1446</v>
      </c>
      <c r="B957" t="s">
        <v>7070</v>
      </c>
      <c r="C957" t="s">
        <v>990</v>
      </c>
      <c r="D957" t="s">
        <v>7071</v>
      </c>
      <c r="E957" t="s">
        <v>992</v>
      </c>
      <c r="F957" t="s">
        <v>7072</v>
      </c>
      <c r="G957">
        <v>26</v>
      </c>
      <c r="H957" t="s">
        <v>1449</v>
      </c>
      <c r="I957">
        <v>18000</v>
      </c>
      <c r="J957">
        <v>605701881</v>
      </c>
      <c r="K957" t="s">
        <v>7073</v>
      </c>
      <c r="L957" s="106">
        <v>38164</v>
      </c>
      <c r="M957">
        <v>11838552</v>
      </c>
      <c r="N957" t="s">
        <v>2714</v>
      </c>
      <c r="O957" t="s">
        <v>12</v>
      </c>
      <c r="P957" t="s">
        <v>997</v>
      </c>
      <c r="R957" s="109" t="str">
        <f>IF(OR(P957="SB",Q957="SB"),"SB",0)</f>
        <v>SB</v>
      </c>
      <c r="T957" s="110" t="s">
        <v>998</v>
      </c>
      <c r="V957" s="113" t="str">
        <f>IF(AND(I957&gt;=10000,I957&lt;=19900),"Praha",(IF(AND(I957&gt;=25001,I957&lt;=29501),"Středočeský kraj",(IF(AND(I957&gt;=30100,I957&lt;=34972),"Středočeský kraj",(IF(AND(I957&gt;=35002,I957&lt;=36271),"Karlovarský kraj",(IF(AND(I957&gt;=37001,I957&lt;=39201),"Jihočeský kraj",(IF(AND(I957&gt;=39701,I957&lt;=39901),"Jihočeský kraj",(IF(AND(I957&gt;=39301,I957&lt;=39601),"Kraj Vysočina",(IF(AND(I957&gt;=58001,I957&lt;=59501),"Kraj Vysočina",(IF(AND(I957&gt;=67401,I957&lt;=67602),"Kraj Vysočina",(IF(AND(I957&gt;=40001,I957&lt;=44101),"Ústecký kraj",(IF(AND(I957&gt;=46001,I957&lt;=47201),"Liberecký kraj",(IF(AND(I957&gt;=51202,I957&lt;=51401),"Liberecký kraj",(IF(AND(I957&gt;=53002,I957&lt;=53976),"Pardubický kraj",(IF(AND(I957&gt;=56002,I957&lt;=57201),"Pardubický kraj",(IF(AND(I957&gt;=60200,I957&lt;=67201),"Jihomoravský kraj",(IF(AND(I957&gt;=67801,I957&lt;=68501),"Jihomoravský kraj",(IF(AND(I957&gt;=69002,I957&lt;=69801),"Jihomoravský kraj",(IF(AND(I957&gt;=68601,I957&lt;=68801),"Zlínský kraj",(IF(AND(I957&gt;=75501,I957&lt;=76901),"Zlínský kraj",(IF(AND(I957&gt;=70030,I957&lt;=74901),"Moravskoslezský kraj",(IF(AND(I957&gt;=75000,I957&lt;=75368),"Olomoucký kraj",(IF(AND(I957&gt;=77200,I957&lt;=79862),"Olomoucký kraj",(IF(AND(I957&gt;=50011,I957&lt;=50301),"Královéhradecký kraj",(IF(AND(I957&gt;=54301,I957&lt;=54303),"Královéhradecký kraj","0")))))))))))))))))))))))))))))))))))))))))))))))</f>
        <v>Praha</v>
      </c>
      <c r="AB957" t="s">
        <v>998</v>
      </c>
      <c r="AD957" t="s">
        <v>998</v>
      </c>
      <c r="AE957" t="s">
        <v>998</v>
      </c>
      <c r="AF957" t="s">
        <v>998</v>
      </c>
      <c r="AG957" s="107">
        <v>300</v>
      </c>
      <c r="AH957" s="107">
        <v>0</v>
      </c>
      <c r="AI957" s="107">
        <v>0</v>
      </c>
      <c r="AJ957" t="s">
        <v>999</v>
      </c>
      <c r="AK957" s="106">
        <v>44925</v>
      </c>
    </row>
    <row r="958" spans="1:37" x14ac:dyDescent="0.45">
      <c r="A958" t="s">
        <v>1128</v>
      </c>
      <c r="B958" t="s">
        <v>7254</v>
      </c>
      <c r="C958" t="s">
        <v>990</v>
      </c>
      <c r="D958" t="s">
        <v>7257</v>
      </c>
      <c r="E958" t="s">
        <v>992</v>
      </c>
      <c r="F958" t="s">
        <v>7258</v>
      </c>
      <c r="G958">
        <v>4778</v>
      </c>
      <c r="H958" t="s">
        <v>1449</v>
      </c>
      <c r="I958">
        <v>18000</v>
      </c>
      <c r="K958" t="s">
        <v>7259</v>
      </c>
      <c r="L958" s="106">
        <v>32634</v>
      </c>
      <c r="M958">
        <v>13057823</v>
      </c>
      <c r="N958" t="s">
        <v>996</v>
      </c>
      <c r="O958" t="s">
        <v>12</v>
      </c>
      <c r="P958" t="s">
        <v>997</v>
      </c>
      <c r="R958" s="109" t="str">
        <f>IF(OR(P958="SB",Q958="SB"),"SB",0)</f>
        <v>SB</v>
      </c>
      <c r="T958" s="110" t="s">
        <v>998</v>
      </c>
      <c r="V958" s="113" t="str">
        <f>IF(AND(I958&gt;=10000,I958&lt;=19900),"Praha",(IF(AND(I958&gt;=25001,I958&lt;=29501),"Středočeský kraj",(IF(AND(I958&gt;=30100,I958&lt;=34972),"Středočeský kraj",(IF(AND(I958&gt;=35002,I958&lt;=36271),"Karlovarský kraj",(IF(AND(I958&gt;=37001,I958&lt;=39201),"Jihočeský kraj",(IF(AND(I958&gt;=39701,I958&lt;=39901),"Jihočeský kraj",(IF(AND(I958&gt;=39301,I958&lt;=39601),"Kraj Vysočina",(IF(AND(I958&gt;=58001,I958&lt;=59501),"Kraj Vysočina",(IF(AND(I958&gt;=67401,I958&lt;=67602),"Kraj Vysočina",(IF(AND(I958&gt;=40001,I958&lt;=44101),"Ústecký kraj",(IF(AND(I958&gt;=46001,I958&lt;=47201),"Liberecký kraj",(IF(AND(I958&gt;=51202,I958&lt;=51401),"Liberecký kraj",(IF(AND(I958&gt;=53002,I958&lt;=53976),"Pardubický kraj",(IF(AND(I958&gt;=56002,I958&lt;=57201),"Pardubický kraj",(IF(AND(I958&gt;=60200,I958&lt;=67201),"Jihomoravský kraj",(IF(AND(I958&gt;=67801,I958&lt;=68501),"Jihomoravský kraj",(IF(AND(I958&gt;=69002,I958&lt;=69801),"Jihomoravský kraj",(IF(AND(I958&gt;=68601,I958&lt;=68801),"Zlínský kraj",(IF(AND(I958&gt;=75501,I958&lt;=76901),"Zlínský kraj",(IF(AND(I958&gt;=70030,I958&lt;=74901),"Moravskoslezský kraj",(IF(AND(I958&gt;=75000,I958&lt;=75368),"Olomoucký kraj",(IF(AND(I958&gt;=77200,I958&lt;=79862),"Olomoucký kraj",(IF(AND(I958&gt;=50011,I958&lt;=50301),"Královéhradecký kraj",(IF(AND(I958&gt;=54301,I958&lt;=54303),"Královéhradecký kraj","0")))))))))))))))))))))))))))))))))))))))))))))))</f>
        <v>Praha</v>
      </c>
      <c r="AB958" t="s">
        <v>998</v>
      </c>
      <c r="AD958" t="s">
        <v>998</v>
      </c>
      <c r="AE958" t="s">
        <v>998</v>
      </c>
      <c r="AF958" t="s">
        <v>998</v>
      </c>
      <c r="AG958" s="107">
        <v>0</v>
      </c>
      <c r="AH958" s="107">
        <v>0</v>
      </c>
      <c r="AI958" s="107">
        <v>0</v>
      </c>
      <c r="AJ958" t="s">
        <v>1012</v>
      </c>
    </row>
    <row r="959" spans="1:37" x14ac:dyDescent="0.45">
      <c r="A959" t="s">
        <v>1169</v>
      </c>
      <c r="B959" t="s">
        <v>8355</v>
      </c>
      <c r="C959" t="s">
        <v>990</v>
      </c>
      <c r="D959" t="s">
        <v>8361</v>
      </c>
      <c r="E959" t="s">
        <v>992</v>
      </c>
      <c r="F959" t="s">
        <v>2446</v>
      </c>
      <c r="G959">
        <v>939</v>
      </c>
      <c r="H959" t="s">
        <v>1449</v>
      </c>
      <c r="I959">
        <v>18000</v>
      </c>
      <c r="K959" t="s">
        <v>8362</v>
      </c>
      <c r="L959" s="106">
        <v>27086</v>
      </c>
      <c r="M959">
        <v>12922225</v>
      </c>
      <c r="N959" t="s">
        <v>996</v>
      </c>
      <c r="O959" t="s">
        <v>12</v>
      </c>
      <c r="P959" t="s">
        <v>997</v>
      </c>
      <c r="R959" s="109" t="str">
        <f>IF(OR(P959="SB",Q959="SB"),"SB",0)</f>
        <v>SB</v>
      </c>
      <c r="T959" s="110" t="s">
        <v>998</v>
      </c>
      <c r="V959" s="113" t="str">
        <f>IF(AND(I959&gt;=10000,I959&lt;=19900),"Praha",(IF(AND(I959&gt;=25001,I959&lt;=29501),"Středočeský kraj",(IF(AND(I959&gt;=30100,I959&lt;=34972),"Středočeský kraj",(IF(AND(I959&gt;=35002,I959&lt;=36271),"Karlovarský kraj",(IF(AND(I959&gt;=37001,I959&lt;=39201),"Jihočeský kraj",(IF(AND(I959&gt;=39701,I959&lt;=39901),"Jihočeský kraj",(IF(AND(I959&gt;=39301,I959&lt;=39601),"Kraj Vysočina",(IF(AND(I959&gt;=58001,I959&lt;=59501),"Kraj Vysočina",(IF(AND(I959&gt;=67401,I959&lt;=67602),"Kraj Vysočina",(IF(AND(I959&gt;=40001,I959&lt;=44101),"Ústecký kraj",(IF(AND(I959&gt;=46001,I959&lt;=47201),"Liberecký kraj",(IF(AND(I959&gt;=51202,I959&lt;=51401),"Liberecký kraj",(IF(AND(I959&gt;=53002,I959&lt;=53976),"Pardubický kraj",(IF(AND(I959&gt;=56002,I959&lt;=57201),"Pardubický kraj",(IF(AND(I959&gt;=60200,I959&lt;=67201),"Jihomoravský kraj",(IF(AND(I959&gt;=67801,I959&lt;=68501),"Jihomoravský kraj",(IF(AND(I959&gt;=69002,I959&lt;=69801),"Jihomoravský kraj",(IF(AND(I959&gt;=68601,I959&lt;=68801),"Zlínský kraj",(IF(AND(I959&gt;=75501,I959&lt;=76901),"Zlínský kraj",(IF(AND(I959&gt;=70030,I959&lt;=74901),"Moravskoslezský kraj",(IF(AND(I959&gt;=75000,I959&lt;=75368),"Olomoucký kraj",(IF(AND(I959&gt;=77200,I959&lt;=79862),"Olomoucký kraj",(IF(AND(I959&gt;=50011,I959&lt;=50301),"Královéhradecký kraj",(IF(AND(I959&gt;=54301,I959&lt;=54303),"Královéhradecký kraj","0")))))))))))))))))))))))))))))))))))))))))))))))</f>
        <v>Praha</v>
      </c>
      <c r="AB959" t="s">
        <v>998</v>
      </c>
      <c r="AD959" t="s">
        <v>998</v>
      </c>
      <c r="AE959" t="s">
        <v>998</v>
      </c>
      <c r="AF959" t="s">
        <v>998</v>
      </c>
      <c r="AG959" s="107">
        <v>0</v>
      </c>
      <c r="AH959" s="107">
        <v>0</v>
      </c>
      <c r="AI959" s="107">
        <v>0</v>
      </c>
      <c r="AJ959" t="s">
        <v>1012</v>
      </c>
    </row>
    <row r="960" spans="1:37" x14ac:dyDescent="0.45">
      <c r="A960" t="s">
        <v>1411</v>
      </c>
      <c r="B960" t="s">
        <v>8527</v>
      </c>
      <c r="C960" t="s">
        <v>990</v>
      </c>
      <c r="D960" t="s">
        <v>8528</v>
      </c>
      <c r="E960" t="s">
        <v>992</v>
      </c>
      <c r="F960" t="s">
        <v>3111</v>
      </c>
      <c r="G960">
        <v>36</v>
      </c>
      <c r="H960" t="s">
        <v>1449</v>
      </c>
      <c r="I960">
        <v>18000</v>
      </c>
      <c r="K960" t="s">
        <v>8529</v>
      </c>
      <c r="L960" s="106">
        <v>19683</v>
      </c>
      <c r="M960">
        <v>13026295</v>
      </c>
      <c r="N960" t="s">
        <v>996</v>
      </c>
      <c r="O960" t="s">
        <v>12</v>
      </c>
      <c r="P960" t="s">
        <v>997</v>
      </c>
      <c r="R960" s="109" t="str">
        <f>IF(OR(P960="SB",Q960="SB"),"SB",0)</f>
        <v>SB</v>
      </c>
      <c r="T960" s="110" t="s">
        <v>998</v>
      </c>
      <c r="V960" s="113" t="str">
        <f>IF(AND(I960&gt;=10000,I960&lt;=19900),"Praha",(IF(AND(I960&gt;=25001,I960&lt;=29501),"Středočeský kraj",(IF(AND(I960&gt;=30100,I960&lt;=34972),"Středočeský kraj",(IF(AND(I960&gt;=35002,I960&lt;=36271),"Karlovarský kraj",(IF(AND(I960&gt;=37001,I960&lt;=39201),"Jihočeský kraj",(IF(AND(I960&gt;=39701,I960&lt;=39901),"Jihočeský kraj",(IF(AND(I960&gt;=39301,I960&lt;=39601),"Kraj Vysočina",(IF(AND(I960&gt;=58001,I960&lt;=59501),"Kraj Vysočina",(IF(AND(I960&gt;=67401,I960&lt;=67602),"Kraj Vysočina",(IF(AND(I960&gt;=40001,I960&lt;=44101),"Ústecký kraj",(IF(AND(I960&gt;=46001,I960&lt;=47201),"Liberecký kraj",(IF(AND(I960&gt;=51202,I960&lt;=51401),"Liberecký kraj",(IF(AND(I960&gt;=53002,I960&lt;=53976),"Pardubický kraj",(IF(AND(I960&gt;=56002,I960&lt;=57201),"Pardubický kraj",(IF(AND(I960&gt;=60200,I960&lt;=67201),"Jihomoravský kraj",(IF(AND(I960&gt;=67801,I960&lt;=68501),"Jihomoravský kraj",(IF(AND(I960&gt;=69002,I960&lt;=69801),"Jihomoravský kraj",(IF(AND(I960&gt;=68601,I960&lt;=68801),"Zlínský kraj",(IF(AND(I960&gt;=75501,I960&lt;=76901),"Zlínský kraj",(IF(AND(I960&gt;=70030,I960&lt;=74901),"Moravskoslezský kraj",(IF(AND(I960&gt;=75000,I960&lt;=75368),"Olomoucký kraj",(IF(AND(I960&gt;=77200,I960&lt;=79862),"Olomoucký kraj",(IF(AND(I960&gt;=50011,I960&lt;=50301),"Královéhradecký kraj",(IF(AND(I960&gt;=54301,I960&lt;=54303),"Královéhradecký kraj","0")))))))))))))))))))))))))))))))))))))))))))))))</f>
        <v>Praha</v>
      </c>
      <c r="AB960" t="s">
        <v>998</v>
      </c>
      <c r="AD960" t="s">
        <v>998</v>
      </c>
      <c r="AE960" t="s">
        <v>998</v>
      </c>
      <c r="AF960" t="s">
        <v>998</v>
      </c>
      <c r="AG960" s="107">
        <v>0</v>
      </c>
      <c r="AH960" s="107">
        <v>0</v>
      </c>
      <c r="AI960" s="107">
        <v>0</v>
      </c>
      <c r="AJ960" t="s">
        <v>1012</v>
      </c>
    </row>
    <row r="961" spans="1:37" x14ac:dyDescent="0.45">
      <c r="A961" t="s">
        <v>1111</v>
      </c>
      <c r="B961" t="s">
        <v>8763</v>
      </c>
      <c r="C961" t="s">
        <v>1002</v>
      </c>
      <c r="D961" t="s">
        <v>8764</v>
      </c>
      <c r="E961" t="s">
        <v>992</v>
      </c>
      <c r="F961" t="s">
        <v>8765</v>
      </c>
      <c r="G961">
        <v>475</v>
      </c>
      <c r="H961" t="s">
        <v>1449</v>
      </c>
      <c r="I961">
        <v>18000</v>
      </c>
      <c r="J961">
        <v>777739699</v>
      </c>
      <c r="K961" t="s">
        <v>8766</v>
      </c>
      <c r="L961" s="106">
        <v>39144</v>
      </c>
      <c r="M961">
        <v>11838249</v>
      </c>
      <c r="N961" t="s">
        <v>2714</v>
      </c>
      <c r="O961" t="s">
        <v>12</v>
      </c>
      <c r="P961" t="s">
        <v>997</v>
      </c>
      <c r="R961" s="109" t="str">
        <f>IF(OR(P961="SB",Q961="SB"),"SB",0)</f>
        <v>SB</v>
      </c>
      <c r="T961" s="110" t="s">
        <v>998</v>
      </c>
      <c r="V961" s="113" t="str">
        <f>IF(AND(I961&gt;=10000,I961&lt;=19900),"Praha",(IF(AND(I961&gt;=25001,I961&lt;=29501),"Středočeský kraj",(IF(AND(I961&gt;=30100,I961&lt;=34972),"Středočeský kraj",(IF(AND(I961&gt;=35002,I961&lt;=36271),"Karlovarský kraj",(IF(AND(I961&gt;=37001,I961&lt;=39201),"Jihočeský kraj",(IF(AND(I961&gt;=39701,I961&lt;=39901),"Jihočeský kraj",(IF(AND(I961&gt;=39301,I961&lt;=39601),"Kraj Vysočina",(IF(AND(I961&gt;=58001,I961&lt;=59501),"Kraj Vysočina",(IF(AND(I961&gt;=67401,I961&lt;=67602),"Kraj Vysočina",(IF(AND(I961&gt;=40001,I961&lt;=44101),"Ústecký kraj",(IF(AND(I961&gt;=46001,I961&lt;=47201),"Liberecký kraj",(IF(AND(I961&gt;=51202,I961&lt;=51401),"Liberecký kraj",(IF(AND(I961&gt;=53002,I961&lt;=53976),"Pardubický kraj",(IF(AND(I961&gt;=56002,I961&lt;=57201),"Pardubický kraj",(IF(AND(I961&gt;=60200,I961&lt;=67201),"Jihomoravský kraj",(IF(AND(I961&gt;=67801,I961&lt;=68501),"Jihomoravský kraj",(IF(AND(I961&gt;=69002,I961&lt;=69801),"Jihomoravský kraj",(IF(AND(I961&gt;=68601,I961&lt;=68801),"Zlínský kraj",(IF(AND(I961&gt;=75501,I961&lt;=76901),"Zlínský kraj",(IF(AND(I961&gt;=70030,I961&lt;=74901),"Moravskoslezský kraj",(IF(AND(I961&gt;=75000,I961&lt;=75368),"Olomoucký kraj",(IF(AND(I961&gt;=77200,I961&lt;=79862),"Olomoucký kraj",(IF(AND(I961&gt;=50011,I961&lt;=50301),"Královéhradecký kraj",(IF(AND(I961&gt;=54301,I961&lt;=54303),"Královéhradecký kraj","0")))))))))))))))))))))))))))))))))))))))))))))))</f>
        <v>Praha</v>
      </c>
      <c r="AB961" t="s">
        <v>998</v>
      </c>
      <c r="AD961" t="s">
        <v>998</v>
      </c>
      <c r="AE961" t="s">
        <v>998</v>
      </c>
      <c r="AF961" t="s">
        <v>998</v>
      </c>
      <c r="AG961" s="107">
        <v>0</v>
      </c>
      <c r="AH961" s="107">
        <v>0</v>
      </c>
      <c r="AI961" s="107">
        <v>0</v>
      </c>
      <c r="AJ961" t="s">
        <v>1012</v>
      </c>
    </row>
    <row r="962" spans="1:37" x14ac:dyDescent="0.45">
      <c r="A962" t="s">
        <v>1169</v>
      </c>
      <c r="B962" t="s">
        <v>9152</v>
      </c>
      <c r="C962" t="s">
        <v>990</v>
      </c>
      <c r="D962" t="s">
        <v>9153</v>
      </c>
      <c r="E962" t="s">
        <v>992</v>
      </c>
      <c r="F962" t="s">
        <v>9154</v>
      </c>
      <c r="G962">
        <v>19</v>
      </c>
      <c r="H962" t="s">
        <v>1449</v>
      </c>
      <c r="I962">
        <v>18000</v>
      </c>
      <c r="K962" t="s">
        <v>9155</v>
      </c>
      <c r="L962" s="106">
        <v>30953</v>
      </c>
      <c r="M962">
        <v>13010232</v>
      </c>
      <c r="N962" t="s">
        <v>996</v>
      </c>
      <c r="O962" t="s">
        <v>12</v>
      </c>
      <c r="P962" t="s">
        <v>997</v>
      </c>
      <c r="R962" s="109" t="str">
        <f>IF(OR(P962="SB",Q962="SB"),"SB",0)</f>
        <v>SB</v>
      </c>
      <c r="T962" s="110" t="s">
        <v>998</v>
      </c>
      <c r="V962" s="113" t="str">
        <f>IF(AND(I962&gt;=10000,I962&lt;=19900),"Praha",(IF(AND(I962&gt;=25001,I962&lt;=29501),"Středočeský kraj",(IF(AND(I962&gt;=30100,I962&lt;=34972),"Středočeský kraj",(IF(AND(I962&gt;=35002,I962&lt;=36271),"Karlovarský kraj",(IF(AND(I962&gt;=37001,I962&lt;=39201),"Jihočeský kraj",(IF(AND(I962&gt;=39701,I962&lt;=39901),"Jihočeský kraj",(IF(AND(I962&gt;=39301,I962&lt;=39601),"Kraj Vysočina",(IF(AND(I962&gt;=58001,I962&lt;=59501),"Kraj Vysočina",(IF(AND(I962&gt;=67401,I962&lt;=67602),"Kraj Vysočina",(IF(AND(I962&gt;=40001,I962&lt;=44101),"Ústecký kraj",(IF(AND(I962&gt;=46001,I962&lt;=47201),"Liberecký kraj",(IF(AND(I962&gt;=51202,I962&lt;=51401),"Liberecký kraj",(IF(AND(I962&gt;=53002,I962&lt;=53976),"Pardubický kraj",(IF(AND(I962&gt;=56002,I962&lt;=57201),"Pardubický kraj",(IF(AND(I962&gt;=60200,I962&lt;=67201),"Jihomoravský kraj",(IF(AND(I962&gt;=67801,I962&lt;=68501),"Jihomoravský kraj",(IF(AND(I962&gt;=69002,I962&lt;=69801),"Jihomoravský kraj",(IF(AND(I962&gt;=68601,I962&lt;=68801),"Zlínský kraj",(IF(AND(I962&gt;=75501,I962&lt;=76901),"Zlínský kraj",(IF(AND(I962&gt;=70030,I962&lt;=74901),"Moravskoslezský kraj",(IF(AND(I962&gt;=75000,I962&lt;=75368),"Olomoucký kraj",(IF(AND(I962&gt;=77200,I962&lt;=79862),"Olomoucký kraj",(IF(AND(I962&gt;=50011,I962&lt;=50301),"Královéhradecký kraj",(IF(AND(I962&gt;=54301,I962&lt;=54303),"Královéhradecký kraj","0")))))))))))))))))))))))))))))))))))))))))))))))</f>
        <v>Praha</v>
      </c>
      <c r="AB962" t="s">
        <v>998</v>
      </c>
      <c r="AD962" t="s">
        <v>998</v>
      </c>
      <c r="AE962" t="s">
        <v>998</v>
      </c>
      <c r="AF962" t="s">
        <v>998</v>
      </c>
      <c r="AG962" s="107">
        <v>0</v>
      </c>
      <c r="AH962" s="107">
        <v>0</v>
      </c>
      <c r="AI962" s="107">
        <v>0</v>
      </c>
      <c r="AJ962" t="s">
        <v>1012</v>
      </c>
    </row>
    <row r="963" spans="1:37" x14ac:dyDescent="0.45">
      <c r="A963" t="s">
        <v>1694</v>
      </c>
      <c r="B963" t="s">
        <v>9292</v>
      </c>
      <c r="C963" t="s">
        <v>1002</v>
      </c>
      <c r="D963" t="s">
        <v>9293</v>
      </c>
      <c r="E963" t="s">
        <v>992</v>
      </c>
      <c r="F963" t="s">
        <v>9294</v>
      </c>
      <c r="G963">
        <v>375</v>
      </c>
      <c r="H963" t="s">
        <v>1449</v>
      </c>
      <c r="I963">
        <v>18000</v>
      </c>
      <c r="K963" t="s">
        <v>9295</v>
      </c>
      <c r="L963" s="106">
        <v>27881</v>
      </c>
      <c r="M963">
        <v>13002047</v>
      </c>
      <c r="N963" t="s">
        <v>996</v>
      </c>
      <c r="O963" t="s">
        <v>12</v>
      </c>
      <c r="P963" t="s">
        <v>997</v>
      </c>
      <c r="R963" s="109" t="str">
        <f>IF(OR(P963="SB",Q963="SB"),"SB",0)</f>
        <v>SB</v>
      </c>
      <c r="T963" s="110" t="s">
        <v>998</v>
      </c>
      <c r="V963" s="113" t="str">
        <f>IF(AND(I963&gt;=10000,I963&lt;=19900),"Praha",(IF(AND(I963&gt;=25001,I963&lt;=29501),"Středočeský kraj",(IF(AND(I963&gt;=30100,I963&lt;=34972),"Středočeský kraj",(IF(AND(I963&gt;=35002,I963&lt;=36271),"Karlovarský kraj",(IF(AND(I963&gt;=37001,I963&lt;=39201),"Jihočeský kraj",(IF(AND(I963&gt;=39701,I963&lt;=39901),"Jihočeský kraj",(IF(AND(I963&gt;=39301,I963&lt;=39601),"Kraj Vysočina",(IF(AND(I963&gt;=58001,I963&lt;=59501),"Kraj Vysočina",(IF(AND(I963&gt;=67401,I963&lt;=67602),"Kraj Vysočina",(IF(AND(I963&gt;=40001,I963&lt;=44101),"Ústecký kraj",(IF(AND(I963&gt;=46001,I963&lt;=47201),"Liberecký kraj",(IF(AND(I963&gt;=51202,I963&lt;=51401),"Liberecký kraj",(IF(AND(I963&gt;=53002,I963&lt;=53976),"Pardubický kraj",(IF(AND(I963&gt;=56002,I963&lt;=57201),"Pardubický kraj",(IF(AND(I963&gt;=60200,I963&lt;=67201),"Jihomoravský kraj",(IF(AND(I963&gt;=67801,I963&lt;=68501),"Jihomoravský kraj",(IF(AND(I963&gt;=69002,I963&lt;=69801),"Jihomoravský kraj",(IF(AND(I963&gt;=68601,I963&lt;=68801),"Zlínský kraj",(IF(AND(I963&gt;=75501,I963&lt;=76901),"Zlínský kraj",(IF(AND(I963&gt;=70030,I963&lt;=74901),"Moravskoslezský kraj",(IF(AND(I963&gt;=75000,I963&lt;=75368),"Olomoucký kraj",(IF(AND(I963&gt;=77200,I963&lt;=79862),"Olomoucký kraj",(IF(AND(I963&gt;=50011,I963&lt;=50301),"Královéhradecký kraj",(IF(AND(I963&gt;=54301,I963&lt;=54303),"Královéhradecký kraj","0")))))))))))))))))))))))))))))))))))))))))))))))</f>
        <v>Praha</v>
      </c>
      <c r="AB963" t="s">
        <v>998</v>
      </c>
      <c r="AD963" t="s">
        <v>998</v>
      </c>
      <c r="AE963" t="s">
        <v>998</v>
      </c>
      <c r="AF963" t="s">
        <v>998</v>
      </c>
      <c r="AG963" s="107">
        <v>0</v>
      </c>
      <c r="AH963" s="107">
        <v>0</v>
      </c>
      <c r="AI963" s="107">
        <v>0</v>
      </c>
      <c r="AJ963" t="s">
        <v>1012</v>
      </c>
    </row>
    <row r="964" spans="1:37" x14ac:dyDescent="0.45">
      <c r="A964" t="s">
        <v>1408</v>
      </c>
      <c r="B964" t="s">
        <v>9418</v>
      </c>
      <c r="C964" t="s">
        <v>990</v>
      </c>
      <c r="D964" t="s">
        <v>9419</v>
      </c>
      <c r="E964" t="s">
        <v>992</v>
      </c>
      <c r="F964" t="s">
        <v>9154</v>
      </c>
      <c r="G964">
        <v>21</v>
      </c>
      <c r="H964" t="s">
        <v>1449</v>
      </c>
      <c r="I964">
        <v>18000</v>
      </c>
      <c r="K964" t="s">
        <v>9420</v>
      </c>
      <c r="L964" s="106">
        <v>28130</v>
      </c>
      <c r="M964">
        <v>12924245</v>
      </c>
      <c r="N964" t="s">
        <v>996</v>
      </c>
      <c r="O964" t="s">
        <v>12</v>
      </c>
      <c r="P964" t="s">
        <v>997</v>
      </c>
      <c r="R964" s="109" t="str">
        <f>IF(OR(P964="SB",Q964="SB"),"SB",0)</f>
        <v>SB</v>
      </c>
      <c r="T964" s="110" t="s">
        <v>998</v>
      </c>
      <c r="V964" s="113" t="str">
        <f>IF(AND(I964&gt;=10000,I964&lt;=19900),"Praha",(IF(AND(I964&gt;=25001,I964&lt;=29501),"Středočeský kraj",(IF(AND(I964&gt;=30100,I964&lt;=34972),"Středočeský kraj",(IF(AND(I964&gt;=35002,I964&lt;=36271),"Karlovarský kraj",(IF(AND(I964&gt;=37001,I964&lt;=39201),"Jihočeský kraj",(IF(AND(I964&gt;=39701,I964&lt;=39901),"Jihočeský kraj",(IF(AND(I964&gt;=39301,I964&lt;=39601),"Kraj Vysočina",(IF(AND(I964&gt;=58001,I964&lt;=59501),"Kraj Vysočina",(IF(AND(I964&gt;=67401,I964&lt;=67602),"Kraj Vysočina",(IF(AND(I964&gt;=40001,I964&lt;=44101),"Ústecký kraj",(IF(AND(I964&gt;=46001,I964&lt;=47201),"Liberecký kraj",(IF(AND(I964&gt;=51202,I964&lt;=51401),"Liberecký kraj",(IF(AND(I964&gt;=53002,I964&lt;=53976),"Pardubický kraj",(IF(AND(I964&gt;=56002,I964&lt;=57201),"Pardubický kraj",(IF(AND(I964&gt;=60200,I964&lt;=67201),"Jihomoravský kraj",(IF(AND(I964&gt;=67801,I964&lt;=68501),"Jihomoravský kraj",(IF(AND(I964&gt;=69002,I964&lt;=69801),"Jihomoravský kraj",(IF(AND(I964&gt;=68601,I964&lt;=68801),"Zlínský kraj",(IF(AND(I964&gt;=75501,I964&lt;=76901),"Zlínský kraj",(IF(AND(I964&gt;=70030,I964&lt;=74901),"Moravskoslezský kraj",(IF(AND(I964&gt;=75000,I964&lt;=75368),"Olomoucký kraj",(IF(AND(I964&gt;=77200,I964&lt;=79862),"Olomoucký kraj",(IF(AND(I964&gt;=50011,I964&lt;=50301),"Královéhradecký kraj",(IF(AND(I964&gt;=54301,I964&lt;=54303),"Královéhradecký kraj","0")))))))))))))))))))))))))))))))))))))))))))))))</f>
        <v>Praha</v>
      </c>
      <c r="AB964" t="s">
        <v>998</v>
      </c>
      <c r="AD964" t="s">
        <v>998</v>
      </c>
      <c r="AE964" t="s">
        <v>998</v>
      </c>
      <c r="AF964" t="s">
        <v>998</v>
      </c>
      <c r="AG964" s="107">
        <v>0</v>
      </c>
      <c r="AH964" s="107">
        <v>0</v>
      </c>
      <c r="AI964" s="107">
        <v>0</v>
      </c>
      <c r="AJ964" t="s">
        <v>1012</v>
      </c>
    </row>
    <row r="965" spans="1:37" x14ac:dyDescent="0.45">
      <c r="A965" t="s">
        <v>1169</v>
      </c>
      <c r="B965" t="s">
        <v>9465</v>
      </c>
      <c r="C965" t="s">
        <v>990</v>
      </c>
      <c r="D965" t="s">
        <v>9470</v>
      </c>
      <c r="E965" t="s">
        <v>992</v>
      </c>
      <c r="F965" t="s">
        <v>9471</v>
      </c>
      <c r="G965">
        <v>394</v>
      </c>
      <c r="H965" t="s">
        <v>1449</v>
      </c>
      <c r="I965">
        <v>18000</v>
      </c>
      <c r="K965" t="s">
        <v>9472</v>
      </c>
      <c r="L965" s="106">
        <v>18726</v>
      </c>
      <c r="M965">
        <v>13008414</v>
      </c>
      <c r="N965" t="s">
        <v>996</v>
      </c>
      <c r="O965" t="s">
        <v>12</v>
      </c>
      <c r="P965" t="s">
        <v>997</v>
      </c>
      <c r="R965" s="109" t="str">
        <f>IF(OR(P965="SB",Q965="SB"),"SB",0)</f>
        <v>SB</v>
      </c>
      <c r="T965" s="110" t="s">
        <v>998</v>
      </c>
      <c r="V965" s="113" t="str">
        <f>IF(AND(I965&gt;=10000,I965&lt;=19900),"Praha",(IF(AND(I965&gt;=25001,I965&lt;=29501),"Středočeský kraj",(IF(AND(I965&gt;=30100,I965&lt;=34972),"Středočeský kraj",(IF(AND(I965&gt;=35002,I965&lt;=36271),"Karlovarský kraj",(IF(AND(I965&gt;=37001,I965&lt;=39201),"Jihočeský kraj",(IF(AND(I965&gt;=39701,I965&lt;=39901),"Jihočeský kraj",(IF(AND(I965&gt;=39301,I965&lt;=39601),"Kraj Vysočina",(IF(AND(I965&gt;=58001,I965&lt;=59501),"Kraj Vysočina",(IF(AND(I965&gt;=67401,I965&lt;=67602),"Kraj Vysočina",(IF(AND(I965&gt;=40001,I965&lt;=44101),"Ústecký kraj",(IF(AND(I965&gt;=46001,I965&lt;=47201),"Liberecký kraj",(IF(AND(I965&gt;=51202,I965&lt;=51401),"Liberecký kraj",(IF(AND(I965&gt;=53002,I965&lt;=53976),"Pardubický kraj",(IF(AND(I965&gt;=56002,I965&lt;=57201),"Pardubický kraj",(IF(AND(I965&gt;=60200,I965&lt;=67201),"Jihomoravský kraj",(IF(AND(I965&gt;=67801,I965&lt;=68501),"Jihomoravský kraj",(IF(AND(I965&gt;=69002,I965&lt;=69801),"Jihomoravský kraj",(IF(AND(I965&gt;=68601,I965&lt;=68801),"Zlínský kraj",(IF(AND(I965&gt;=75501,I965&lt;=76901),"Zlínský kraj",(IF(AND(I965&gt;=70030,I965&lt;=74901),"Moravskoslezský kraj",(IF(AND(I965&gt;=75000,I965&lt;=75368),"Olomoucký kraj",(IF(AND(I965&gt;=77200,I965&lt;=79862),"Olomoucký kraj",(IF(AND(I965&gt;=50011,I965&lt;=50301),"Královéhradecký kraj",(IF(AND(I965&gt;=54301,I965&lt;=54303),"Královéhradecký kraj","0")))))))))))))))))))))))))))))))))))))))))))))))</f>
        <v>Praha</v>
      </c>
      <c r="AB965" t="s">
        <v>998</v>
      </c>
      <c r="AD965" t="s">
        <v>998</v>
      </c>
      <c r="AE965" t="s">
        <v>998</v>
      </c>
      <c r="AF965" t="s">
        <v>998</v>
      </c>
      <c r="AG965" s="107">
        <v>0</v>
      </c>
      <c r="AH965" s="107">
        <v>0</v>
      </c>
      <c r="AI965" s="107">
        <v>0</v>
      </c>
      <c r="AJ965" t="s">
        <v>1012</v>
      </c>
    </row>
    <row r="966" spans="1:37" x14ac:dyDescent="0.45">
      <c r="A966" t="s">
        <v>1285</v>
      </c>
      <c r="B966" t="s">
        <v>9905</v>
      </c>
      <c r="C966" t="s">
        <v>990</v>
      </c>
      <c r="D966" t="s">
        <v>9906</v>
      </c>
      <c r="E966" t="s">
        <v>992</v>
      </c>
      <c r="F966" t="s">
        <v>9907</v>
      </c>
      <c r="G966">
        <v>39</v>
      </c>
      <c r="H966" t="s">
        <v>12</v>
      </c>
      <c r="I966">
        <v>18000</v>
      </c>
      <c r="K966" t="s">
        <v>9908</v>
      </c>
      <c r="L966" s="106">
        <v>29820</v>
      </c>
      <c r="M966">
        <v>13405811</v>
      </c>
      <c r="N966" t="s">
        <v>996</v>
      </c>
      <c r="O966" t="s">
        <v>12</v>
      </c>
      <c r="P966" t="s">
        <v>997</v>
      </c>
      <c r="R966" s="109" t="str">
        <f>IF(OR(P966="SB",Q966="SB"),"SB",0)</f>
        <v>SB</v>
      </c>
      <c r="T966" s="110" t="s">
        <v>998</v>
      </c>
      <c r="V966" s="113" t="str">
        <f>IF(AND(I966&gt;=10000,I966&lt;=19900),"Praha",(IF(AND(I966&gt;=25001,I966&lt;=29501),"Středočeský kraj",(IF(AND(I966&gt;=30100,I966&lt;=34972),"Středočeský kraj",(IF(AND(I966&gt;=35002,I966&lt;=36271),"Karlovarský kraj",(IF(AND(I966&gt;=37001,I966&lt;=39201),"Jihočeský kraj",(IF(AND(I966&gt;=39701,I966&lt;=39901),"Jihočeský kraj",(IF(AND(I966&gt;=39301,I966&lt;=39601),"Kraj Vysočina",(IF(AND(I966&gt;=58001,I966&lt;=59501),"Kraj Vysočina",(IF(AND(I966&gt;=67401,I966&lt;=67602),"Kraj Vysočina",(IF(AND(I966&gt;=40001,I966&lt;=44101),"Ústecký kraj",(IF(AND(I966&gt;=46001,I966&lt;=47201),"Liberecký kraj",(IF(AND(I966&gt;=51202,I966&lt;=51401),"Liberecký kraj",(IF(AND(I966&gt;=53002,I966&lt;=53976),"Pardubický kraj",(IF(AND(I966&gt;=56002,I966&lt;=57201),"Pardubický kraj",(IF(AND(I966&gt;=60200,I966&lt;=67201),"Jihomoravský kraj",(IF(AND(I966&gt;=67801,I966&lt;=68501),"Jihomoravský kraj",(IF(AND(I966&gt;=69002,I966&lt;=69801),"Jihomoravský kraj",(IF(AND(I966&gt;=68601,I966&lt;=68801),"Zlínský kraj",(IF(AND(I966&gt;=75501,I966&lt;=76901),"Zlínský kraj",(IF(AND(I966&gt;=70030,I966&lt;=74901),"Moravskoslezský kraj",(IF(AND(I966&gt;=75000,I966&lt;=75368),"Olomoucký kraj",(IF(AND(I966&gt;=77200,I966&lt;=79862),"Olomoucký kraj",(IF(AND(I966&gt;=50011,I966&lt;=50301),"Královéhradecký kraj",(IF(AND(I966&gt;=54301,I966&lt;=54303),"Královéhradecký kraj","0")))))))))))))))))))))))))))))))))))))))))))))))</f>
        <v>Praha</v>
      </c>
      <c r="AB966" t="s">
        <v>998</v>
      </c>
      <c r="AD966" t="s">
        <v>998</v>
      </c>
      <c r="AE966" t="s">
        <v>998</v>
      </c>
      <c r="AF966" t="s">
        <v>998</v>
      </c>
      <c r="AG966" s="107">
        <v>0</v>
      </c>
      <c r="AH966" s="107">
        <v>0</v>
      </c>
      <c r="AI966" s="107">
        <v>0</v>
      </c>
      <c r="AJ966" t="s">
        <v>1012</v>
      </c>
    </row>
    <row r="967" spans="1:37" x14ac:dyDescent="0.45">
      <c r="A967" t="s">
        <v>1806</v>
      </c>
      <c r="B967" t="s">
        <v>10377</v>
      </c>
      <c r="C967" t="s">
        <v>1002</v>
      </c>
      <c r="D967" t="s">
        <v>10378</v>
      </c>
      <c r="E967" t="s">
        <v>992</v>
      </c>
      <c r="F967" t="s">
        <v>5647</v>
      </c>
      <c r="G967">
        <v>551</v>
      </c>
      <c r="H967" t="s">
        <v>1449</v>
      </c>
      <c r="I967">
        <v>18000</v>
      </c>
      <c r="K967" t="s">
        <v>10379</v>
      </c>
      <c r="L967" s="106">
        <v>28571</v>
      </c>
      <c r="M967">
        <v>13021851</v>
      </c>
      <c r="N967" t="s">
        <v>996</v>
      </c>
      <c r="O967" t="s">
        <v>12</v>
      </c>
      <c r="P967" t="s">
        <v>997</v>
      </c>
      <c r="R967" s="109" t="str">
        <f>IF(OR(P967="SB",Q967="SB"),"SB",0)</f>
        <v>SB</v>
      </c>
      <c r="T967" s="110" t="s">
        <v>998</v>
      </c>
      <c r="V967" s="113" t="str">
        <f>IF(AND(I967&gt;=10000,I967&lt;=19900),"Praha",(IF(AND(I967&gt;=25001,I967&lt;=29501),"Středočeský kraj",(IF(AND(I967&gt;=30100,I967&lt;=34972),"Středočeský kraj",(IF(AND(I967&gt;=35002,I967&lt;=36271),"Karlovarský kraj",(IF(AND(I967&gt;=37001,I967&lt;=39201),"Jihočeský kraj",(IF(AND(I967&gt;=39701,I967&lt;=39901),"Jihočeský kraj",(IF(AND(I967&gt;=39301,I967&lt;=39601),"Kraj Vysočina",(IF(AND(I967&gt;=58001,I967&lt;=59501),"Kraj Vysočina",(IF(AND(I967&gt;=67401,I967&lt;=67602),"Kraj Vysočina",(IF(AND(I967&gt;=40001,I967&lt;=44101),"Ústecký kraj",(IF(AND(I967&gt;=46001,I967&lt;=47201),"Liberecký kraj",(IF(AND(I967&gt;=51202,I967&lt;=51401),"Liberecký kraj",(IF(AND(I967&gt;=53002,I967&lt;=53976),"Pardubický kraj",(IF(AND(I967&gt;=56002,I967&lt;=57201),"Pardubický kraj",(IF(AND(I967&gt;=60200,I967&lt;=67201),"Jihomoravský kraj",(IF(AND(I967&gt;=67801,I967&lt;=68501),"Jihomoravský kraj",(IF(AND(I967&gt;=69002,I967&lt;=69801),"Jihomoravský kraj",(IF(AND(I967&gt;=68601,I967&lt;=68801),"Zlínský kraj",(IF(AND(I967&gt;=75501,I967&lt;=76901),"Zlínský kraj",(IF(AND(I967&gt;=70030,I967&lt;=74901),"Moravskoslezský kraj",(IF(AND(I967&gt;=75000,I967&lt;=75368),"Olomoucký kraj",(IF(AND(I967&gt;=77200,I967&lt;=79862),"Olomoucký kraj",(IF(AND(I967&gt;=50011,I967&lt;=50301),"Královéhradecký kraj",(IF(AND(I967&gt;=54301,I967&lt;=54303),"Královéhradecký kraj","0")))))))))))))))))))))))))))))))))))))))))))))))</f>
        <v>Praha</v>
      </c>
      <c r="AB967" t="s">
        <v>998</v>
      </c>
      <c r="AD967" t="s">
        <v>998</v>
      </c>
      <c r="AE967" t="s">
        <v>998</v>
      </c>
      <c r="AF967" t="s">
        <v>998</v>
      </c>
      <c r="AG967" s="107">
        <v>0</v>
      </c>
      <c r="AH967" s="107">
        <v>0</v>
      </c>
      <c r="AI967" s="107">
        <v>0</v>
      </c>
      <c r="AJ967" t="s">
        <v>1012</v>
      </c>
    </row>
    <row r="968" spans="1:37" x14ac:dyDescent="0.45">
      <c r="A968" t="s">
        <v>1112</v>
      </c>
      <c r="B968" t="s">
        <v>11853</v>
      </c>
      <c r="C968" t="s">
        <v>990</v>
      </c>
      <c r="D968" t="s">
        <v>11854</v>
      </c>
      <c r="E968" t="s">
        <v>992</v>
      </c>
      <c r="F968" t="s">
        <v>9951</v>
      </c>
      <c r="G968">
        <v>77</v>
      </c>
      <c r="H968" t="s">
        <v>1449</v>
      </c>
      <c r="I968">
        <v>18000</v>
      </c>
      <c r="K968" t="s">
        <v>11855</v>
      </c>
      <c r="L968" s="106">
        <v>34576</v>
      </c>
      <c r="M968">
        <v>12933541</v>
      </c>
      <c r="N968" t="s">
        <v>996</v>
      </c>
      <c r="O968" t="s">
        <v>12</v>
      </c>
      <c r="P968" t="s">
        <v>997</v>
      </c>
      <c r="R968" s="109" t="str">
        <f>IF(OR(P968="SB",Q968="SB"),"SB",0)</f>
        <v>SB</v>
      </c>
      <c r="T968" s="110" t="s">
        <v>998</v>
      </c>
      <c r="V968" s="113" t="str">
        <f>IF(AND(I968&gt;=10000,I968&lt;=19900),"Praha",(IF(AND(I968&gt;=25001,I968&lt;=29501),"Středočeský kraj",(IF(AND(I968&gt;=30100,I968&lt;=34972),"Středočeský kraj",(IF(AND(I968&gt;=35002,I968&lt;=36271),"Karlovarský kraj",(IF(AND(I968&gt;=37001,I968&lt;=39201),"Jihočeský kraj",(IF(AND(I968&gt;=39701,I968&lt;=39901),"Jihočeský kraj",(IF(AND(I968&gt;=39301,I968&lt;=39601),"Kraj Vysočina",(IF(AND(I968&gt;=58001,I968&lt;=59501),"Kraj Vysočina",(IF(AND(I968&gt;=67401,I968&lt;=67602),"Kraj Vysočina",(IF(AND(I968&gt;=40001,I968&lt;=44101),"Ústecký kraj",(IF(AND(I968&gt;=46001,I968&lt;=47201),"Liberecký kraj",(IF(AND(I968&gt;=51202,I968&lt;=51401),"Liberecký kraj",(IF(AND(I968&gt;=53002,I968&lt;=53976),"Pardubický kraj",(IF(AND(I968&gt;=56002,I968&lt;=57201),"Pardubický kraj",(IF(AND(I968&gt;=60200,I968&lt;=67201),"Jihomoravský kraj",(IF(AND(I968&gt;=67801,I968&lt;=68501),"Jihomoravský kraj",(IF(AND(I968&gt;=69002,I968&lt;=69801),"Jihomoravský kraj",(IF(AND(I968&gt;=68601,I968&lt;=68801),"Zlínský kraj",(IF(AND(I968&gt;=75501,I968&lt;=76901),"Zlínský kraj",(IF(AND(I968&gt;=70030,I968&lt;=74901),"Moravskoslezský kraj",(IF(AND(I968&gt;=75000,I968&lt;=75368),"Olomoucký kraj",(IF(AND(I968&gt;=77200,I968&lt;=79862),"Olomoucký kraj",(IF(AND(I968&gt;=50011,I968&lt;=50301),"Královéhradecký kraj",(IF(AND(I968&gt;=54301,I968&lt;=54303),"Královéhradecký kraj","0")))))))))))))))))))))))))))))))))))))))))))))))</f>
        <v>Praha</v>
      </c>
      <c r="AB968" t="s">
        <v>998</v>
      </c>
      <c r="AD968" t="s">
        <v>998</v>
      </c>
      <c r="AE968" t="s">
        <v>998</v>
      </c>
      <c r="AF968" t="s">
        <v>998</v>
      </c>
      <c r="AG968" s="107">
        <v>0</v>
      </c>
      <c r="AH968" s="107">
        <v>0</v>
      </c>
      <c r="AI968" s="107">
        <v>0</v>
      </c>
      <c r="AJ968" t="s">
        <v>1012</v>
      </c>
    </row>
    <row r="969" spans="1:37" x14ac:dyDescent="0.45">
      <c r="A969" t="s">
        <v>1206</v>
      </c>
      <c r="B969" t="s">
        <v>11916</v>
      </c>
      <c r="C969" t="s">
        <v>1002</v>
      </c>
      <c r="D969" t="s">
        <v>11917</v>
      </c>
      <c r="E969" t="s">
        <v>992</v>
      </c>
      <c r="F969" t="s">
        <v>11918</v>
      </c>
      <c r="G969">
        <v>563</v>
      </c>
      <c r="H969" t="s">
        <v>1449</v>
      </c>
      <c r="I969">
        <v>18000</v>
      </c>
      <c r="K969" t="s">
        <v>11919</v>
      </c>
      <c r="L969" s="106">
        <v>29355</v>
      </c>
      <c r="M969">
        <v>13059843</v>
      </c>
      <c r="N969" t="s">
        <v>996</v>
      </c>
      <c r="O969" t="s">
        <v>12</v>
      </c>
      <c r="P969" t="s">
        <v>997</v>
      </c>
      <c r="R969" s="109" t="str">
        <f>IF(OR(P969="SB",Q969="SB"),"SB",0)</f>
        <v>SB</v>
      </c>
      <c r="T969" s="110" t="s">
        <v>998</v>
      </c>
      <c r="V969" s="113" t="str">
        <f>IF(AND(I969&gt;=10000,I969&lt;=19900),"Praha",(IF(AND(I969&gt;=25001,I969&lt;=29501),"Středočeský kraj",(IF(AND(I969&gt;=30100,I969&lt;=34972),"Středočeský kraj",(IF(AND(I969&gt;=35002,I969&lt;=36271),"Karlovarský kraj",(IF(AND(I969&gt;=37001,I969&lt;=39201),"Jihočeský kraj",(IF(AND(I969&gt;=39701,I969&lt;=39901),"Jihočeský kraj",(IF(AND(I969&gt;=39301,I969&lt;=39601),"Kraj Vysočina",(IF(AND(I969&gt;=58001,I969&lt;=59501),"Kraj Vysočina",(IF(AND(I969&gt;=67401,I969&lt;=67602),"Kraj Vysočina",(IF(AND(I969&gt;=40001,I969&lt;=44101),"Ústecký kraj",(IF(AND(I969&gt;=46001,I969&lt;=47201),"Liberecký kraj",(IF(AND(I969&gt;=51202,I969&lt;=51401),"Liberecký kraj",(IF(AND(I969&gt;=53002,I969&lt;=53976),"Pardubický kraj",(IF(AND(I969&gt;=56002,I969&lt;=57201),"Pardubický kraj",(IF(AND(I969&gt;=60200,I969&lt;=67201),"Jihomoravský kraj",(IF(AND(I969&gt;=67801,I969&lt;=68501),"Jihomoravský kraj",(IF(AND(I969&gt;=69002,I969&lt;=69801),"Jihomoravský kraj",(IF(AND(I969&gt;=68601,I969&lt;=68801),"Zlínský kraj",(IF(AND(I969&gt;=75501,I969&lt;=76901),"Zlínský kraj",(IF(AND(I969&gt;=70030,I969&lt;=74901),"Moravskoslezský kraj",(IF(AND(I969&gt;=75000,I969&lt;=75368),"Olomoucký kraj",(IF(AND(I969&gt;=77200,I969&lt;=79862),"Olomoucký kraj",(IF(AND(I969&gt;=50011,I969&lt;=50301),"Královéhradecký kraj",(IF(AND(I969&gt;=54301,I969&lt;=54303),"Královéhradecký kraj","0")))))))))))))))))))))))))))))))))))))))))))))))</f>
        <v>Praha</v>
      </c>
      <c r="AB969" t="s">
        <v>998</v>
      </c>
      <c r="AD969" t="s">
        <v>998</v>
      </c>
      <c r="AE969" t="s">
        <v>998</v>
      </c>
      <c r="AF969" t="s">
        <v>998</v>
      </c>
      <c r="AG969" s="107">
        <v>0</v>
      </c>
      <c r="AH969" s="107">
        <v>0</v>
      </c>
      <c r="AI969" s="107">
        <v>0</v>
      </c>
      <c r="AJ969" t="s">
        <v>1012</v>
      </c>
    </row>
    <row r="970" spans="1:37" x14ac:dyDescent="0.45">
      <c r="A970" t="s">
        <v>5215</v>
      </c>
      <c r="B970" t="s">
        <v>11978</v>
      </c>
      <c r="C970" t="s">
        <v>990</v>
      </c>
      <c r="D970" t="s">
        <v>11982</v>
      </c>
      <c r="E970" t="s">
        <v>992</v>
      </c>
      <c r="F970" t="s">
        <v>11983</v>
      </c>
      <c r="G970">
        <v>723</v>
      </c>
      <c r="H970" t="s">
        <v>11984</v>
      </c>
      <c r="I970">
        <v>18000</v>
      </c>
      <c r="J970">
        <v>603526045</v>
      </c>
      <c r="K970" t="s">
        <v>11985</v>
      </c>
      <c r="L970" s="106">
        <v>30235</v>
      </c>
      <c r="M970">
        <v>15301553</v>
      </c>
      <c r="N970" t="s">
        <v>1359</v>
      </c>
      <c r="O970" t="s">
        <v>12</v>
      </c>
      <c r="P970" t="s">
        <v>997</v>
      </c>
      <c r="R970" s="109" t="str">
        <f>IF(OR(P970="SB",Q970="SB"),"SB",0)</f>
        <v>SB</v>
      </c>
      <c r="T970" s="110" t="s">
        <v>998</v>
      </c>
      <c r="V970" s="113" t="str">
        <f>IF(AND(I970&gt;=10000,I970&lt;=19900),"Praha",(IF(AND(I970&gt;=25001,I970&lt;=29501),"Středočeský kraj",(IF(AND(I970&gt;=30100,I970&lt;=34972),"Středočeský kraj",(IF(AND(I970&gt;=35002,I970&lt;=36271),"Karlovarský kraj",(IF(AND(I970&gt;=37001,I970&lt;=39201),"Jihočeský kraj",(IF(AND(I970&gt;=39701,I970&lt;=39901),"Jihočeský kraj",(IF(AND(I970&gt;=39301,I970&lt;=39601),"Kraj Vysočina",(IF(AND(I970&gt;=58001,I970&lt;=59501),"Kraj Vysočina",(IF(AND(I970&gt;=67401,I970&lt;=67602),"Kraj Vysočina",(IF(AND(I970&gt;=40001,I970&lt;=44101),"Ústecký kraj",(IF(AND(I970&gt;=46001,I970&lt;=47201),"Liberecký kraj",(IF(AND(I970&gt;=51202,I970&lt;=51401),"Liberecký kraj",(IF(AND(I970&gt;=53002,I970&lt;=53976),"Pardubický kraj",(IF(AND(I970&gt;=56002,I970&lt;=57201),"Pardubický kraj",(IF(AND(I970&gt;=60200,I970&lt;=67201),"Jihomoravský kraj",(IF(AND(I970&gt;=67801,I970&lt;=68501),"Jihomoravský kraj",(IF(AND(I970&gt;=69002,I970&lt;=69801),"Jihomoravský kraj",(IF(AND(I970&gt;=68601,I970&lt;=68801),"Zlínský kraj",(IF(AND(I970&gt;=75501,I970&lt;=76901),"Zlínský kraj",(IF(AND(I970&gt;=70030,I970&lt;=74901),"Moravskoslezský kraj",(IF(AND(I970&gt;=75000,I970&lt;=75368),"Olomoucký kraj",(IF(AND(I970&gt;=77200,I970&lt;=79862),"Olomoucký kraj",(IF(AND(I970&gt;=50011,I970&lt;=50301),"Královéhradecký kraj",(IF(AND(I970&gt;=54301,I970&lt;=54303),"Královéhradecký kraj","0")))))))))))))))))))))))))))))))))))))))))))))))</f>
        <v>Praha</v>
      </c>
      <c r="AB970" t="s">
        <v>998</v>
      </c>
      <c r="AD970" t="s">
        <v>998</v>
      </c>
      <c r="AE970" t="s">
        <v>998</v>
      </c>
      <c r="AF970" t="s">
        <v>998</v>
      </c>
      <c r="AG970" s="107">
        <v>0</v>
      </c>
      <c r="AH970" s="107">
        <v>0</v>
      </c>
      <c r="AI970" s="107">
        <v>0</v>
      </c>
      <c r="AJ970" t="s">
        <v>1012</v>
      </c>
    </row>
    <row r="971" spans="1:37" x14ac:dyDescent="0.45">
      <c r="A971" t="s">
        <v>1687</v>
      </c>
      <c r="B971" t="s">
        <v>12039</v>
      </c>
      <c r="C971" t="s">
        <v>1002</v>
      </c>
      <c r="D971" t="s">
        <v>12040</v>
      </c>
      <c r="E971" t="s">
        <v>992</v>
      </c>
      <c r="F971" t="s">
        <v>12041</v>
      </c>
      <c r="G971">
        <v>977</v>
      </c>
      <c r="H971" t="s">
        <v>12042</v>
      </c>
      <c r="I971">
        <v>18000</v>
      </c>
      <c r="K971" t="s">
        <v>12043</v>
      </c>
      <c r="L971" s="106">
        <v>28389</v>
      </c>
      <c r="M971">
        <v>13059540</v>
      </c>
      <c r="N971" t="s">
        <v>996</v>
      </c>
      <c r="O971" t="s">
        <v>12</v>
      </c>
      <c r="P971" t="s">
        <v>997</v>
      </c>
      <c r="R971" s="109" t="str">
        <f>IF(OR(P971="SB",Q971="SB"),"SB",0)</f>
        <v>SB</v>
      </c>
      <c r="T971" s="110" t="s">
        <v>998</v>
      </c>
      <c r="V971" s="113" t="str">
        <f>IF(AND(I971&gt;=10000,I971&lt;=19900),"Praha",(IF(AND(I971&gt;=25001,I971&lt;=29501),"Středočeský kraj",(IF(AND(I971&gt;=30100,I971&lt;=34972),"Středočeský kraj",(IF(AND(I971&gt;=35002,I971&lt;=36271),"Karlovarský kraj",(IF(AND(I971&gt;=37001,I971&lt;=39201),"Jihočeský kraj",(IF(AND(I971&gt;=39701,I971&lt;=39901),"Jihočeský kraj",(IF(AND(I971&gt;=39301,I971&lt;=39601),"Kraj Vysočina",(IF(AND(I971&gt;=58001,I971&lt;=59501),"Kraj Vysočina",(IF(AND(I971&gt;=67401,I971&lt;=67602),"Kraj Vysočina",(IF(AND(I971&gt;=40001,I971&lt;=44101),"Ústecký kraj",(IF(AND(I971&gt;=46001,I971&lt;=47201),"Liberecký kraj",(IF(AND(I971&gt;=51202,I971&lt;=51401),"Liberecký kraj",(IF(AND(I971&gt;=53002,I971&lt;=53976),"Pardubický kraj",(IF(AND(I971&gt;=56002,I971&lt;=57201),"Pardubický kraj",(IF(AND(I971&gt;=60200,I971&lt;=67201),"Jihomoravský kraj",(IF(AND(I971&gt;=67801,I971&lt;=68501),"Jihomoravský kraj",(IF(AND(I971&gt;=69002,I971&lt;=69801),"Jihomoravský kraj",(IF(AND(I971&gt;=68601,I971&lt;=68801),"Zlínský kraj",(IF(AND(I971&gt;=75501,I971&lt;=76901),"Zlínský kraj",(IF(AND(I971&gt;=70030,I971&lt;=74901),"Moravskoslezský kraj",(IF(AND(I971&gt;=75000,I971&lt;=75368),"Olomoucký kraj",(IF(AND(I971&gt;=77200,I971&lt;=79862),"Olomoucký kraj",(IF(AND(I971&gt;=50011,I971&lt;=50301),"Královéhradecký kraj",(IF(AND(I971&gt;=54301,I971&lt;=54303),"Královéhradecký kraj","0")))))))))))))))))))))))))))))))))))))))))))))))</f>
        <v>Praha</v>
      </c>
      <c r="AB971" t="s">
        <v>998</v>
      </c>
      <c r="AD971" t="s">
        <v>998</v>
      </c>
      <c r="AE971" t="s">
        <v>998</v>
      </c>
      <c r="AF971" t="s">
        <v>998</v>
      </c>
      <c r="AG971" s="107">
        <v>0</v>
      </c>
      <c r="AH971" s="107">
        <v>0</v>
      </c>
      <c r="AI971" s="107">
        <v>0</v>
      </c>
      <c r="AJ971" t="s">
        <v>1012</v>
      </c>
    </row>
    <row r="972" spans="1:37" x14ac:dyDescent="0.45">
      <c r="A972" t="s">
        <v>1124</v>
      </c>
      <c r="B972" t="s">
        <v>10472</v>
      </c>
      <c r="C972" t="s">
        <v>990</v>
      </c>
      <c r="D972" t="s">
        <v>12289</v>
      </c>
      <c r="E972" t="s">
        <v>992</v>
      </c>
      <c r="F972" t="s">
        <v>7193</v>
      </c>
      <c r="G972">
        <v>6</v>
      </c>
      <c r="H972" t="s">
        <v>1449</v>
      </c>
      <c r="I972">
        <v>18000</v>
      </c>
      <c r="K972" t="s">
        <v>12288</v>
      </c>
      <c r="L972" s="106">
        <v>32640</v>
      </c>
      <c r="M972">
        <v>13057722</v>
      </c>
      <c r="N972" t="s">
        <v>996</v>
      </c>
      <c r="O972" t="s">
        <v>12</v>
      </c>
      <c r="P972" t="s">
        <v>997</v>
      </c>
      <c r="R972" s="109" t="str">
        <f>IF(OR(P972="SB",Q972="SB"),"SB",0)</f>
        <v>SB</v>
      </c>
      <c r="T972" s="110" t="s">
        <v>998</v>
      </c>
      <c r="V972" s="113" t="str">
        <f>IF(AND(I972&gt;=10000,I972&lt;=19900),"Praha",(IF(AND(I972&gt;=25001,I972&lt;=29501),"Středočeský kraj",(IF(AND(I972&gt;=30100,I972&lt;=34972),"Středočeský kraj",(IF(AND(I972&gt;=35002,I972&lt;=36271),"Karlovarský kraj",(IF(AND(I972&gt;=37001,I972&lt;=39201),"Jihočeský kraj",(IF(AND(I972&gt;=39701,I972&lt;=39901),"Jihočeský kraj",(IF(AND(I972&gt;=39301,I972&lt;=39601),"Kraj Vysočina",(IF(AND(I972&gt;=58001,I972&lt;=59501),"Kraj Vysočina",(IF(AND(I972&gt;=67401,I972&lt;=67602),"Kraj Vysočina",(IF(AND(I972&gt;=40001,I972&lt;=44101),"Ústecký kraj",(IF(AND(I972&gt;=46001,I972&lt;=47201),"Liberecký kraj",(IF(AND(I972&gt;=51202,I972&lt;=51401),"Liberecký kraj",(IF(AND(I972&gt;=53002,I972&lt;=53976),"Pardubický kraj",(IF(AND(I972&gt;=56002,I972&lt;=57201),"Pardubický kraj",(IF(AND(I972&gt;=60200,I972&lt;=67201),"Jihomoravský kraj",(IF(AND(I972&gt;=67801,I972&lt;=68501),"Jihomoravský kraj",(IF(AND(I972&gt;=69002,I972&lt;=69801),"Jihomoravský kraj",(IF(AND(I972&gt;=68601,I972&lt;=68801),"Zlínský kraj",(IF(AND(I972&gt;=75501,I972&lt;=76901),"Zlínský kraj",(IF(AND(I972&gt;=70030,I972&lt;=74901),"Moravskoslezský kraj",(IF(AND(I972&gt;=75000,I972&lt;=75368),"Olomoucký kraj",(IF(AND(I972&gt;=77200,I972&lt;=79862),"Olomoucký kraj",(IF(AND(I972&gt;=50011,I972&lt;=50301),"Královéhradecký kraj",(IF(AND(I972&gt;=54301,I972&lt;=54303),"Královéhradecký kraj","0")))))))))))))))))))))))))))))))))))))))))))))))</f>
        <v>Praha</v>
      </c>
      <c r="AB972" t="s">
        <v>998</v>
      </c>
      <c r="AD972" t="s">
        <v>998</v>
      </c>
      <c r="AE972" t="s">
        <v>998</v>
      </c>
      <c r="AF972" t="s">
        <v>998</v>
      </c>
      <c r="AG972" s="107">
        <v>0</v>
      </c>
      <c r="AH972" s="107">
        <v>0</v>
      </c>
      <c r="AI972" s="107">
        <v>0</v>
      </c>
      <c r="AJ972" t="s">
        <v>1012</v>
      </c>
    </row>
    <row r="973" spans="1:37" x14ac:dyDescent="0.45">
      <c r="A973" t="s">
        <v>2519</v>
      </c>
      <c r="B973" t="s">
        <v>12573</v>
      </c>
      <c r="C973" t="s">
        <v>1002</v>
      </c>
      <c r="D973" t="s">
        <v>12574</v>
      </c>
      <c r="E973" t="s">
        <v>992</v>
      </c>
      <c r="F973" t="s">
        <v>12575</v>
      </c>
      <c r="G973">
        <v>608</v>
      </c>
      <c r="H973" t="s">
        <v>1449</v>
      </c>
      <c r="I973">
        <v>18000</v>
      </c>
      <c r="K973" t="s">
        <v>12576</v>
      </c>
      <c r="L973" s="106">
        <v>27623</v>
      </c>
      <c r="M973">
        <v>13002653</v>
      </c>
      <c r="N973" t="s">
        <v>996</v>
      </c>
      <c r="O973" t="s">
        <v>12</v>
      </c>
      <c r="P973" t="s">
        <v>997</v>
      </c>
      <c r="R973" s="109" t="str">
        <f>IF(OR(P973="SB",Q973="SB"),"SB",0)</f>
        <v>SB</v>
      </c>
      <c r="T973" s="110" t="s">
        <v>998</v>
      </c>
      <c r="V973" s="113" t="str">
        <f>IF(AND(I973&gt;=10000,I973&lt;=19900),"Praha",(IF(AND(I973&gt;=25001,I973&lt;=29501),"Středočeský kraj",(IF(AND(I973&gt;=30100,I973&lt;=34972),"Středočeský kraj",(IF(AND(I973&gt;=35002,I973&lt;=36271),"Karlovarský kraj",(IF(AND(I973&gt;=37001,I973&lt;=39201),"Jihočeský kraj",(IF(AND(I973&gt;=39701,I973&lt;=39901),"Jihočeský kraj",(IF(AND(I973&gt;=39301,I973&lt;=39601),"Kraj Vysočina",(IF(AND(I973&gt;=58001,I973&lt;=59501),"Kraj Vysočina",(IF(AND(I973&gt;=67401,I973&lt;=67602),"Kraj Vysočina",(IF(AND(I973&gt;=40001,I973&lt;=44101),"Ústecký kraj",(IF(AND(I973&gt;=46001,I973&lt;=47201),"Liberecký kraj",(IF(AND(I973&gt;=51202,I973&lt;=51401),"Liberecký kraj",(IF(AND(I973&gt;=53002,I973&lt;=53976),"Pardubický kraj",(IF(AND(I973&gt;=56002,I973&lt;=57201),"Pardubický kraj",(IF(AND(I973&gt;=60200,I973&lt;=67201),"Jihomoravský kraj",(IF(AND(I973&gt;=67801,I973&lt;=68501),"Jihomoravský kraj",(IF(AND(I973&gt;=69002,I973&lt;=69801),"Jihomoravský kraj",(IF(AND(I973&gt;=68601,I973&lt;=68801),"Zlínský kraj",(IF(AND(I973&gt;=75501,I973&lt;=76901),"Zlínský kraj",(IF(AND(I973&gt;=70030,I973&lt;=74901),"Moravskoslezský kraj",(IF(AND(I973&gt;=75000,I973&lt;=75368),"Olomoucký kraj",(IF(AND(I973&gt;=77200,I973&lt;=79862),"Olomoucký kraj",(IF(AND(I973&gt;=50011,I973&lt;=50301),"Královéhradecký kraj",(IF(AND(I973&gt;=54301,I973&lt;=54303),"Královéhradecký kraj","0")))))))))))))))))))))))))))))))))))))))))))))))</f>
        <v>Praha</v>
      </c>
      <c r="AB973" t="s">
        <v>998</v>
      </c>
      <c r="AD973" t="s">
        <v>998</v>
      </c>
      <c r="AE973" t="s">
        <v>998</v>
      </c>
      <c r="AF973" t="s">
        <v>998</v>
      </c>
      <c r="AG973" s="107">
        <v>0</v>
      </c>
      <c r="AH973" s="107">
        <v>0</v>
      </c>
      <c r="AI973" s="107">
        <v>0</v>
      </c>
      <c r="AJ973" t="s">
        <v>1012</v>
      </c>
    </row>
    <row r="974" spans="1:37" x14ac:dyDescent="0.45">
      <c r="A974" t="s">
        <v>12864</v>
      </c>
      <c r="B974" t="s">
        <v>12859</v>
      </c>
      <c r="C974" t="s">
        <v>1002</v>
      </c>
      <c r="D974" t="s">
        <v>12865</v>
      </c>
      <c r="E974" t="s">
        <v>992</v>
      </c>
      <c r="F974" t="s">
        <v>12866</v>
      </c>
      <c r="G974">
        <v>557</v>
      </c>
      <c r="H974" t="s">
        <v>12</v>
      </c>
      <c r="I974">
        <v>18000</v>
      </c>
      <c r="J974">
        <v>420773770710</v>
      </c>
      <c r="K974" t="s">
        <v>12867</v>
      </c>
      <c r="L974" s="106">
        <v>40355</v>
      </c>
      <c r="M974">
        <v>16256496</v>
      </c>
      <c r="N974" t="s">
        <v>8212</v>
      </c>
      <c r="O974" t="s">
        <v>1106</v>
      </c>
      <c r="P974" t="s">
        <v>997</v>
      </c>
      <c r="Q974" t="s">
        <v>997</v>
      </c>
      <c r="R974" s="109" t="str">
        <f>IF(OR(P974="SB",Q974="SB"),"SB",0)</f>
        <v>SB</v>
      </c>
      <c r="T974" s="110" t="s">
        <v>998</v>
      </c>
      <c r="V974" s="113" t="str">
        <f>IF(AND(I974&gt;=10000,I974&lt;=19900),"Praha",(IF(AND(I974&gt;=25001,I974&lt;=29501),"Středočeský kraj",(IF(AND(I974&gt;=30100,I974&lt;=34972),"Středočeský kraj",(IF(AND(I974&gt;=35002,I974&lt;=36271),"Karlovarský kraj",(IF(AND(I974&gt;=37001,I974&lt;=39201),"Jihočeský kraj",(IF(AND(I974&gt;=39701,I974&lt;=39901),"Jihočeský kraj",(IF(AND(I974&gt;=39301,I974&lt;=39601),"Kraj Vysočina",(IF(AND(I974&gt;=58001,I974&lt;=59501),"Kraj Vysočina",(IF(AND(I974&gt;=67401,I974&lt;=67602),"Kraj Vysočina",(IF(AND(I974&gt;=40001,I974&lt;=44101),"Ústecký kraj",(IF(AND(I974&gt;=46001,I974&lt;=47201),"Liberecký kraj",(IF(AND(I974&gt;=51202,I974&lt;=51401),"Liberecký kraj",(IF(AND(I974&gt;=53002,I974&lt;=53976),"Pardubický kraj",(IF(AND(I974&gt;=56002,I974&lt;=57201),"Pardubický kraj",(IF(AND(I974&gt;=60200,I974&lt;=67201),"Jihomoravský kraj",(IF(AND(I974&gt;=67801,I974&lt;=68501),"Jihomoravský kraj",(IF(AND(I974&gt;=69002,I974&lt;=69801),"Jihomoravský kraj",(IF(AND(I974&gt;=68601,I974&lt;=68801),"Zlínský kraj",(IF(AND(I974&gt;=75501,I974&lt;=76901),"Zlínský kraj",(IF(AND(I974&gt;=70030,I974&lt;=74901),"Moravskoslezský kraj",(IF(AND(I974&gt;=75000,I974&lt;=75368),"Olomoucký kraj",(IF(AND(I974&gt;=77200,I974&lt;=79862),"Olomoucký kraj",(IF(AND(I974&gt;=50011,I974&lt;=50301),"Královéhradecký kraj",(IF(AND(I974&gt;=54301,I974&lt;=54303),"Královéhradecký kraj","0")))))))))))))))))))))))))))))))))))))))))))))))</f>
        <v>Praha</v>
      </c>
      <c r="AB974" t="s">
        <v>998</v>
      </c>
      <c r="AD974" t="s">
        <v>998</v>
      </c>
      <c r="AE974" t="s">
        <v>998</v>
      </c>
      <c r="AF974" t="s">
        <v>998</v>
      </c>
      <c r="AG974" s="107">
        <v>300</v>
      </c>
      <c r="AH974" s="107">
        <v>0</v>
      </c>
      <c r="AI974" s="107">
        <v>0</v>
      </c>
      <c r="AJ974" t="s">
        <v>1012</v>
      </c>
    </row>
    <row r="975" spans="1:37" x14ac:dyDescent="0.45">
      <c r="A975" t="s">
        <v>1112</v>
      </c>
      <c r="B975" t="s">
        <v>13574</v>
      </c>
      <c r="C975" t="s">
        <v>990</v>
      </c>
      <c r="D975" t="s">
        <v>13575</v>
      </c>
      <c r="E975" t="s">
        <v>992</v>
      </c>
      <c r="F975" t="s">
        <v>9697</v>
      </c>
      <c r="G975">
        <v>1070</v>
      </c>
      <c r="H975" t="s">
        <v>1449</v>
      </c>
      <c r="I975">
        <v>18000</v>
      </c>
      <c r="K975" t="s">
        <v>13576</v>
      </c>
      <c r="L975" s="106">
        <v>35632</v>
      </c>
      <c r="M975">
        <v>12973553</v>
      </c>
      <c r="N975" t="s">
        <v>996</v>
      </c>
      <c r="O975" t="s">
        <v>12</v>
      </c>
      <c r="P975" t="s">
        <v>997</v>
      </c>
      <c r="R975" s="109" t="str">
        <f>IF(OR(P975="SB",Q975="SB"),"SB",0)</f>
        <v>SB</v>
      </c>
      <c r="T975" s="110" t="s">
        <v>998</v>
      </c>
      <c r="V975" s="113" t="str">
        <f>IF(AND(I975&gt;=10000,I975&lt;=19900),"Praha",(IF(AND(I975&gt;=25001,I975&lt;=29501),"Středočeský kraj",(IF(AND(I975&gt;=30100,I975&lt;=34972),"Středočeský kraj",(IF(AND(I975&gt;=35002,I975&lt;=36271),"Karlovarský kraj",(IF(AND(I975&gt;=37001,I975&lt;=39201),"Jihočeský kraj",(IF(AND(I975&gt;=39701,I975&lt;=39901),"Jihočeský kraj",(IF(AND(I975&gt;=39301,I975&lt;=39601),"Kraj Vysočina",(IF(AND(I975&gt;=58001,I975&lt;=59501),"Kraj Vysočina",(IF(AND(I975&gt;=67401,I975&lt;=67602),"Kraj Vysočina",(IF(AND(I975&gt;=40001,I975&lt;=44101),"Ústecký kraj",(IF(AND(I975&gt;=46001,I975&lt;=47201),"Liberecký kraj",(IF(AND(I975&gt;=51202,I975&lt;=51401),"Liberecký kraj",(IF(AND(I975&gt;=53002,I975&lt;=53976),"Pardubický kraj",(IF(AND(I975&gt;=56002,I975&lt;=57201),"Pardubický kraj",(IF(AND(I975&gt;=60200,I975&lt;=67201),"Jihomoravský kraj",(IF(AND(I975&gt;=67801,I975&lt;=68501),"Jihomoravský kraj",(IF(AND(I975&gt;=69002,I975&lt;=69801),"Jihomoravský kraj",(IF(AND(I975&gt;=68601,I975&lt;=68801),"Zlínský kraj",(IF(AND(I975&gt;=75501,I975&lt;=76901),"Zlínský kraj",(IF(AND(I975&gt;=70030,I975&lt;=74901),"Moravskoslezský kraj",(IF(AND(I975&gt;=75000,I975&lt;=75368),"Olomoucký kraj",(IF(AND(I975&gt;=77200,I975&lt;=79862),"Olomoucký kraj",(IF(AND(I975&gt;=50011,I975&lt;=50301),"Královéhradecký kraj",(IF(AND(I975&gt;=54301,I975&lt;=54303),"Královéhradecký kraj","0")))))))))))))))))))))))))))))))))))))))))))))))</f>
        <v>Praha</v>
      </c>
      <c r="AB975" t="s">
        <v>998</v>
      </c>
      <c r="AD975" t="s">
        <v>998</v>
      </c>
      <c r="AE975" t="s">
        <v>998</v>
      </c>
      <c r="AF975" t="s">
        <v>998</v>
      </c>
      <c r="AG975" s="107">
        <v>300</v>
      </c>
      <c r="AH975" s="107">
        <v>0</v>
      </c>
      <c r="AI975" s="107">
        <v>0</v>
      </c>
      <c r="AJ975" t="s">
        <v>999</v>
      </c>
      <c r="AK975" s="106">
        <v>44924</v>
      </c>
    </row>
    <row r="976" spans="1:37" x14ac:dyDescent="0.45">
      <c r="A976" t="s">
        <v>1189</v>
      </c>
      <c r="B976" t="s">
        <v>13806</v>
      </c>
      <c r="C976" t="s">
        <v>1002</v>
      </c>
      <c r="D976" t="s">
        <v>13807</v>
      </c>
      <c r="E976" t="s">
        <v>992</v>
      </c>
      <c r="F976" t="s">
        <v>13808</v>
      </c>
      <c r="G976">
        <v>16</v>
      </c>
      <c r="H976" t="s">
        <v>1449</v>
      </c>
      <c r="I976">
        <v>18000</v>
      </c>
      <c r="K976" t="s">
        <v>13809</v>
      </c>
      <c r="L976" s="106">
        <v>28405</v>
      </c>
      <c r="M976">
        <v>12976987</v>
      </c>
      <c r="N976" t="s">
        <v>996</v>
      </c>
      <c r="O976" t="s">
        <v>12</v>
      </c>
      <c r="P976" t="s">
        <v>997</v>
      </c>
      <c r="R976" s="109" t="str">
        <f>IF(OR(P976="SB",Q976="SB"),"SB",0)</f>
        <v>SB</v>
      </c>
      <c r="T976" s="110" t="s">
        <v>998</v>
      </c>
      <c r="V976" s="113" t="str">
        <f>IF(AND(I976&gt;=10000,I976&lt;=19900),"Praha",(IF(AND(I976&gt;=25001,I976&lt;=29501),"Středočeský kraj",(IF(AND(I976&gt;=30100,I976&lt;=34972),"Středočeský kraj",(IF(AND(I976&gt;=35002,I976&lt;=36271),"Karlovarský kraj",(IF(AND(I976&gt;=37001,I976&lt;=39201),"Jihočeský kraj",(IF(AND(I976&gt;=39701,I976&lt;=39901),"Jihočeský kraj",(IF(AND(I976&gt;=39301,I976&lt;=39601),"Kraj Vysočina",(IF(AND(I976&gt;=58001,I976&lt;=59501),"Kraj Vysočina",(IF(AND(I976&gt;=67401,I976&lt;=67602),"Kraj Vysočina",(IF(AND(I976&gt;=40001,I976&lt;=44101),"Ústecký kraj",(IF(AND(I976&gt;=46001,I976&lt;=47201),"Liberecký kraj",(IF(AND(I976&gt;=51202,I976&lt;=51401),"Liberecký kraj",(IF(AND(I976&gt;=53002,I976&lt;=53976),"Pardubický kraj",(IF(AND(I976&gt;=56002,I976&lt;=57201),"Pardubický kraj",(IF(AND(I976&gt;=60200,I976&lt;=67201),"Jihomoravský kraj",(IF(AND(I976&gt;=67801,I976&lt;=68501),"Jihomoravský kraj",(IF(AND(I976&gt;=69002,I976&lt;=69801),"Jihomoravský kraj",(IF(AND(I976&gt;=68601,I976&lt;=68801),"Zlínský kraj",(IF(AND(I976&gt;=75501,I976&lt;=76901),"Zlínský kraj",(IF(AND(I976&gt;=70030,I976&lt;=74901),"Moravskoslezský kraj",(IF(AND(I976&gt;=75000,I976&lt;=75368),"Olomoucký kraj",(IF(AND(I976&gt;=77200,I976&lt;=79862),"Olomoucký kraj",(IF(AND(I976&gt;=50011,I976&lt;=50301),"Královéhradecký kraj",(IF(AND(I976&gt;=54301,I976&lt;=54303),"Královéhradecký kraj","0")))))))))))))))))))))))))))))))))))))))))))))))</f>
        <v>Praha</v>
      </c>
      <c r="AB976" t="s">
        <v>998</v>
      </c>
      <c r="AD976" t="s">
        <v>998</v>
      </c>
      <c r="AE976" t="s">
        <v>998</v>
      </c>
      <c r="AF976" t="s">
        <v>998</v>
      </c>
      <c r="AG976" s="107">
        <v>0</v>
      </c>
      <c r="AH976" s="107">
        <v>0</v>
      </c>
      <c r="AI976" s="107">
        <v>0</v>
      </c>
      <c r="AJ976" t="s">
        <v>1012</v>
      </c>
    </row>
    <row r="977" spans="1:37" x14ac:dyDescent="0.45">
      <c r="A977" t="s">
        <v>1395</v>
      </c>
      <c r="B977" t="s">
        <v>5260</v>
      </c>
      <c r="C977" t="s">
        <v>990</v>
      </c>
      <c r="D977" t="s">
        <v>13838</v>
      </c>
      <c r="E977" t="s">
        <v>992</v>
      </c>
      <c r="F977" t="s">
        <v>13839</v>
      </c>
      <c r="G977">
        <v>1961</v>
      </c>
      <c r="H977" t="s">
        <v>1449</v>
      </c>
      <c r="I977">
        <v>18000</v>
      </c>
      <c r="K977" t="s">
        <v>13840</v>
      </c>
      <c r="L977" s="106">
        <v>25032</v>
      </c>
      <c r="M977">
        <v>12928386</v>
      </c>
      <c r="N977" t="s">
        <v>996</v>
      </c>
      <c r="O977" t="s">
        <v>12</v>
      </c>
      <c r="P977" t="s">
        <v>997</v>
      </c>
      <c r="R977" s="109" t="str">
        <f>IF(OR(P977="SB",Q977="SB"),"SB",0)</f>
        <v>SB</v>
      </c>
      <c r="T977" s="110" t="s">
        <v>998</v>
      </c>
      <c r="V977" s="113" t="str">
        <f>IF(AND(I977&gt;=10000,I977&lt;=19900),"Praha",(IF(AND(I977&gt;=25001,I977&lt;=29501),"Středočeský kraj",(IF(AND(I977&gt;=30100,I977&lt;=34972),"Středočeský kraj",(IF(AND(I977&gt;=35002,I977&lt;=36271),"Karlovarský kraj",(IF(AND(I977&gt;=37001,I977&lt;=39201),"Jihočeský kraj",(IF(AND(I977&gt;=39701,I977&lt;=39901),"Jihočeský kraj",(IF(AND(I977&gt;=39301,I977&lt;=39601),"Kraj Vysočina",(IF(AND(I977&gt;=58001,I977&lt;=59501),"Kraj Vysočina",(IF(AND(I977&gt;=67401,I977&lt;=67602),"Kraj Vysočina",(IF(AND(I977&gt;=40001,I977&lt;=44101),"Ústecký kraj",(IF(AND(I977&gt;=46001,I977&lt;=47201),"Liberecký kraj",(IF(AND(I977&gt;=51202,I977&lt;=51401),"Liberecký kraj",(IF(AND(I977&gt;=53002,I977&lt;=53976),"Pardubický kraj",(IF(AND(I977&gt;=56002,I977&lt;=57201),"Pardubický kraj",(IF(AND(I977&gt;=60200,I977&lt;=67201),"Jihomoravský kraj",(IF(AND(I977&gt;=67801,I977&lt;=68501),"Jihomoravský kraj",(IF(AND(I977&gt;=69002,I977&lt;=69801),"Jihomoravský kraj",(IF(AND(I977&gt;=68601,I977&lt;=68801),"Zlínský kraj",(IF(AND(I977&gt;=75501,I977&lt;=76901),"Zlínský kraj",(IF(AND(I977&gt;=70030,I977&lt;=74901),"Moravskoslezský kraj",(IF(AND(I977&gt;=75000,I977&lt;=75368),"Olomoucký kraj",(IF(AND(I977&gt;=77200,I977&lt;=79862),"Olomoucký kraj",(IF(AND(I977&gt;=50011,I977&lt;=50301),"Královéhradecký kraj",(IF(AND(I977&gt;=54301,I977&lt;=54303),"Královéhradecký kraj","0")))))))))))))))))))))))))))))))))))))))))))))))</f>
        <v>Praha</v>
      </c>
      <c r="AB977" t="s">
        <v>998</v>
      </c>
      <c r="AD977" t="s">
        <v>998</v>
      </c>
      <c r="AE977" t="s">
        <v>998</v>
      </c>
      <c r="AF977" t="s">
        <v>998</v>
      </c>
      <c r="AG977" s="107">
        <v>0</v>
      </c>
      <c r="AH977" s="107">
        <v>0</v>
      </c>
      <c r="AI977" s="107">
        <v>0</v>
      </c>
      <c r="AJ977" t="s">
        <v>1012</v>
      </c>
    </row>
    <row r="978" spans="1:37" x14ac:dyDescent="0.45">
      <c r="A978" t="s">
        <v>1416</v>
      </c>
      <c r="B978" t="s">
        <v>14308</v>
      </c>
      <c r="C978" t="s">
        <v>990</v>
      </c>
      <c r="D978" t="s">
        <v>14309</v>
      </c>
      <c r="E978" t="s">
        <v>992</v>
      </c>
      <c r="F978" t="s">
        <v>14310</v>
      </c>
      <c r="G978">
        <v>1206</v>
      </c>
      <c r="H978" t="s">
        <v>1449</v>
      </c>
      <c r="I978">
        <v>18000</v>
      </c>
      <c r="K978" t="s">
        <v>14311</v>
      </c>
      <c r="L978" s="106">
        <v>17024</v>
      </c>
      <c r="M978">
        <v>13015080</v>
      </c>
      <c r="N978" t="s">
        <v>996</v>
      </c>
      <c r="O978" t="s">
        <v>12</v>
      </c>
      <c r="P978" t="s">
        <v>997</v>
      </c>
      <c r="R978" s="109" t="str">
        <f>IF(OR(P978="SB",Q978="SB"),"SB",0)</f>
        <v>SB</v>
      </c>
      <c r="T978" s="110" t="s">
        <v>998</v>
      </c>
      <c r="V978" s="113" t="str">
        <f>IF(AND(I978&gt;=10000,I978&lt;=19900),"Praha",(IF(AND(I978&gt;=25001,I978&lt;=29501),"Středočeský kraj",(IF(AND(I978&gt;=30100,I978&lt;=34972),"Středočeský kraj",(IF(AND(I978&gt;=35002,I978&lt;=36271),"Karlovarský kraj",(IF(AND(I978&gt;=37001,I978&lt;=39201),"Jihočeský kraj",(IF(AND(I978&gt;=39701,I978&lt;=39901),"Jihočeský kraj",(IF(AND(I978&gt;=39301,I978&lt;=39601),"Kraj Vysočina",(IF(AND(I978&gt;=58001,I978&lt;=59501),"Kraj Vysočina",(IF(AND(I978&gt;=67401,I978&lt;=67602),"Kraj Vysočina",(IF(AND(I978&gt;=40001,I978&lt;=44101),"Ústecký kraj",(IF(AND(I978&gt;=46001,I978&lt;=47201),"Liberecký kraj",(IF(AND(I978&gt;=51202,I978&lt;=51401),"Liberecký kraj",(IF(AND(I978&gt;=53002,I978&lt;=53976),"Pardubický kraj",(IF(AND(I978&gt;=56002,I978&lt;=57201),"Pardubický kraj",(IF(AND(I978&gt;=60200,I978&lt;=67201),"Jihomoravský kraj",(IF(AND(I978&gt;=67801,I978&lt;=68501),"Jihomoravský kraj",(IF(AND(I978&gt;=69002,I978&lt;=69801),"Jihomoravský kraj",(IF(AND(I978&gt;=68601,I978&lt;=68801),"Zlínský kraj",(IF(AND(I978&gt;=75501,I978&lt;=76901),"Zlínský kraj",(IF(AND(I978&gt;=70030,I978&lt;=74901),"Moravskoslezský kraj",(IF(AND(I978&gt;=75000,I978&lt;=75368),"Olomoucký kraj",(IF(AND(I978&gt;=77200,I978&lt;=79862),"Olomoucký kraj",(IF(AND(I978&gt;=50011,I978&lt;=50301),"Královéhradecký kraj",(IF(AND(I978&gt;=54301,I978&lt;=54303),"Královéhradecký kraj","0")))))))))))))))))))))))))))))))))))))))))))))))</f>
        <v>Praha</v>
      </c>
      <c r="AB978" t="s">
        <v>998</v>
      </c>
      <c r="AD978" t="s">
        <v>998</v>
      </c>
      <c r="AE978" t="s">
        <v>998</v>
      </c>
      <c r="AF978" t="s">
        <v>998</v>
      </c>
      <c r="AG978" s="107">
        <v>0</v>
      </c>
      <c r="AH978" s="107">
        <v>0</v>
      </c>
      <c r="AI978" s="107">
        <v>0</v>
      </c>
      <c r="AJ978" t="s">
        <v>1012</v>
      </c>
    </row>
    <row r="979" spans="1:37" x14ac:dyDescent="0.45">
      <c r="A979" t="s">
        <v>2031</v>
      </c>
      <c r="B979" t="s">
        <v>14648</v>
      </c>
      <c r="C979" t="s">
        <v>990</v>
      </c>
      <c r="D979" t="s">
        <v>14649</v>
      </c>
      <c r="E979" t="s">
        <v>992</v>
      </c>
      <c r="F979" t="s">
        <v>14650</v>
      </c>
      <c r="G979">
        <v>58</v>
      </c>
      <c r="H979" t="s">
        <v>1449</v>
      </c>
      <c r="I979">
        <v>18000</v>
      </c>
      <c r="K979" t="s">
        <v>14651</v>
      </c>
      <c r="L979" s="106">
        <v>28689</v>
      </c>
      <c r="M979">
        <v>13057318</v>
      </c>
      <c r="N979" t="s">
        <v>996</v>
      </c>
      <c r="O979" t="s">
        <v>12</v>
      </c>
      <c r="P979" t="s">
        <v>997</v>
      </c>
      <c r="R979" s="109" t="str">
        <f>IF(OR(P979="SB",Q979="SB"),"SB",0)</f>
        <v>SB</v>
      </c>
      <c r="T979" s="110" t="s">
        <v>998</v>
      </c>
      <c r="V979" s="113" t="str">
        <f>IF(AND(I979&gt;=10000,I979&lt;=19900),"Praha",(IF(AND(I979&gt;=25001,I979&lt;=29501),"Středočeský kraj",(IF(AND(I979&gt;=30100,I979&lt;=34972),"Středočeský kraj",(IF(AND(I979&gt;=35002,I979&lt;=36271),"Karlovarský kraj",(IF(AND(I979&gt;=37001,I979&lt;=39201),"Jihočeský kraj",(IF(AND(I979&gt;=39701,I979&lt;=39901),"Jihočeský kraj",(IF(AND(I979&gt;=39301,I979&lt;=39601),"Kraj Vysočina",(IF(AND(I979&gt;=58001,I979&lt;=59501),"Kraj Vysočina",(IF(AND(I979&gt;=67401,I979&lt;=67602),"Kraj Vysočina",(IF(AND(I979&gt;=40001,I979&lt;=44101),"Ústecký kraj",(IF(AND(I979&gt;=46001,I979&lt;=47201),"Liberecký kraj",(IF(AND(I979&gt;=51202,I979&lt;=51401),"Liberecký kraj",(IF(AND(I979&gt;=53002,I979&lt;=53976),"Pardubický kraj",(IF(AND(I979&gt;=56002,I979&lt;=57201),"Pardubický kraj",(IF(AND(I979&gt;=60200,I979&lt;=67201),"Jihomoravský kraj",(IF(AND(I979&gt;=67801,I979&lt;=68501),"Jihomoravský kraj",(IF(AND(I979&gt;=69002,I979&lt;=69801),"Jihomoravský kraj",(IF(AND(I979&gt;=68601,I979&lt;=68801),"Zlínský kraj",(IF(AND(I979&gt;=75501,I979&lt;=76901),"Zlínský kraj",(IF(AND(I979&gt;=70030,I979&lt;=74901),"Moravskoslezský kraj",(IF(AND(I979&gt;=75000,I979&lt;=75368),"Olomoucký kraj",(IF(AND(I979&gt;=77200,I979&lt;=79862),"Olomoucký kraj",(IF(AND(I979&gt;=50011,I979&lt;=50301),"Královéhradecký kraj",(IF(AND(I979&gt;=54301,I979&lt;=54303),"Královéhradecký kraj","0")))))))))))))))))))))))))))))))))))))))))))))))</f>
        <v>Praha</v>
      </c>
      <c r="AB979" t="s">
        <v>998</v>
      </c>
      <c r="AD979" t="s">
        <v>998</v>
      </c>
      <c r="AE979" t="s">
        <v>998</v>
      </c>
      <c r="AF979" t="s">
        <v>998</v>
      </c>
      <c r="AG979" s="107">
        <v>0</v>
      </c>
      <c r="AH979" s="107">
        <v>0</v>
      </c>
      <c r="AI979" s="107">
        <v>0</v>
      </c>
      <c r="AJ979" t="s">
        <v>1012</v>
      </c>
    </row>
    <row r="980" spans="1:37" x14ac:dyDescent="0.45">
      <c r="A980" t="s">
        <v>1164</v>
      </c>
      <c r="B980" t="s">
        <v>15442</v>
      </c>
      <c r="C980" t="s">
        <v>990</v>
      </c>
      <c r="D980" t="s">
        <v>15443</v>
      </c>
      <c r="E980" t="s">
        <v>992</v>
      </c>
      <c r="F980" t="s">
        <v>10534</v>
      </c>
      <c r="G980">
        <v>574</v>
      </c>
      <c r="H980" t="s">
        <v>1449</v>
      </c>
      <c r="I980">
        <v>18000</v>
      </c>
      <c r="K980" t="s">
        <v>15444</v>
      </c>
      <c r="L980" s="106">
        <v>28727</v>
      </c>
      <c r="M980">
        <v>10617160</v>
      </c>
      <c r="N980" t="s">
        <v>2743</v>
      </c>
      <c r="O980" t="s">
        <v>12</v>
      </c>
      <c r="P980" t="s">
        <v>997</v>
      </c>
      <c r="R980" s="109" t="str">
        <f>IF(OR(P980="SB",Q980="SB"),"SB",0)</f>
        <v>SB</v>
      </c>
      <c r="T980" s="110" t="s">
        <v>998</v>
      </c>
      <c r="V980" s="113" t="str">
        <f>IF(AND(I980&gt;=10000,I980&lt;=19900),"Praha",(IF(AND(I980&gt;=25001,I980&lt;=29501),"Středočeský kraj",(IF(AND(I980&gt;=30100,I980&lt;=34972),"Středočeský kraj",(IF(AND(I980&gt;=35002,I980&lt;=36271),"Karlovarský kraj",(IF(AND(I980&gt;=37001,I980&lt;=39201),"Jihočeský kraj",(IF(AND(I980&gt;=39701,I980&lt;=39901),"Jihočeský kraj",(IF(AND(I980&gt;=39301,I980&lt;=39601),"Kraj Vysočina",(IF(AND(I980&gt;=58001,I980&lt;=59501),"Kraj Vysočina",(IF(AND(I980&gt;=67401,I980&lt;=67602),"Kraj Vysočina",(IF(AND(I980&gt;=40001,I980&lt;=44101),"Ústecký kraj",(IF(AND(I980&gt;=46001,I980&lt;=47201),"Liberecký kraj",(IF(AND(I980&gt;=51202,I980&lt;=51401),"Liberecký kraj",(IF(AND(I980&gt;=53002,I980&lt;=53976),"Pardubický kraj",(IF(AND(I980&gt;=56002,I980&lt;=57201),"Pardubický kraj",(IF(AND(I980&gt;=60200,I980&lt;=67201),"Jihomoravský kraj",(IF(AND(I980&gt;=67801,I980&lt;=68501),"Jihomoravský kraj",(IF(AND(I980&gt;=69002,I980&lt;=69801),"Jihomoravský kraj",(IF(AND(I980&gt;=68601,I980&lt;=68801),"Zlínský kraj",(IF(AND(I980&gt;=75501,I980&lt;=76901),"Zlínský kraj",(IF(AND(I980&gt;=70030,I980&lt;=74901),"Moravskoslezský kraj",(IF(AND(I980&gt;=75000,I980&lt;=75368),"Olomoucký kraj",(IF(AND(I980&gt;=77200,I980&lt;=79862),"Olomoucký kraj",(IF(AND(I980&gt;=50011,I980&lt;=50301),"Královéhradecký kraj",(IF(AND(I980&gt;=54301,I980&lt;=54303),"Královéhradecký kraj","0")))))))))))))))))))))))))))))))))))))))))))))))</f>
        <v>Praha</v>
      </c>
      <c r="AB980" t="s">
        <v>998</v>
      </c>
      <c r="AD980" t="s">
        <v>998</v>
      </c>
      <c r="AE980" t="s">
        <v>998</v>
      </c>
      <c r="AF980" t="s">
        <v>998</v>
      </c>
      <c r="AG980" s="107">
        <v>300</v>
      </c>
      <c r="AH980" s="107">
        <v>0</v>
      </c>
      <c r="AI980" s="107">
        <v>0</v>
      </c>
      <c r="AJ980" t="s">
        <v>999</v>
      </c>
      <c r="AK980" s="106">
        <v>44924</v>
      </c>
    </row>
    <row r="981" spans="1:37" x14ac:dyDescent="0.45">
      <c r="A981" t="s">
        <v>1189</v>
      </c>
      <c r="B981" t="s">
        <v>15449</v>
      </c>
      <c r="C981" t="s">
        <v>1002</v>
      </c>
      <c r="D981" t="s">
        <v>15452</v>
      </c>
      <c r="E981" t="s">
        <v>992</v>
      </c>
      <c r="F981" t="s">
        <v>10534</v>
      </c>
      <c r="G981">
        <v>574</v>
      </c>
      <c r="H981" t="s">
        <v>1449</v>
      </c>
      <c r="I981">
        <v>18000</v>
      </c>
      <c r="K981" t="s">
        <v>15453</v>
      </c>
      <c r="L981" s="106">
        <v>21013</v>
      </c>
      <c r="M981">
        <v>10616958</v>
      </c>
      <c r="N981" t="s">
        <v>2743</v>
      </c>
      <c r="O981" t="s">
        <v>12</v>
      </c>
      <c r="P981" t="s">
        <v>997</v>
      </c>
      <c r="R981" s="109" t="str">
        <f>IF(OR(P981="SB",Q981="SB"),"SB",0)</f>
        <v>SB</v>
      </c>
      <c r="T981" s="110" t="s">
        <v>998</v>
      </c>
      <c r="V981" s="113" t="str">
        <f>IF(AND(I981&gt;=10000,I981&lt;=19900),"Praha",(IF(AND(I981&gt;=25001,I981&lt;=29501),"Středočeský kraj",(IF(AND(I981&gt;=30100,I981&lt;=34972),"Středočeský kraj",(IF(AND(I981&gt;=35002,I981&lt;=36271),"Karlovarský kraj",(IF(AND(I981&gt;=37001,I981&lt;=39201),"Jihočeský kraj",(IF(AND(I981&gt;=39701,I981&lt;=39901),"Jihočeský kraj",(IF(AND(I981&gt;=39301,I981&lt;=39601),"Kraj Vysočina",(IF(AND(I981&gt;=58001,I981&lt;=59501),"Kraj Vysočina",(IF(AND(I981&gt;=67401,I981&lt;=67602),"Kraj Vysočina",(IF(AND(I981&gt;=40001,I981&lt;=44101),"Ústecký kraj",(IF(AND(I981&gt;=46001,I981&lt;=47201),"Liberecký kraj",(IF(AND(I981&gt;=51202,I981&lt;=51401),"Liberecký kraj",(IF(AND(I981&gt;=53002,I981&lt;=53976),"Pardubický kraj",(IF(AND(I981&gt;=56002,I981&lt;=57201),"Pardubický kraj",(IF(AND(I981&gt;=60200,I981&lt;=67201),"Jihomoravský kraj",(IF(AND(I981&gt;=67801,I981&lt;=68501),"Jihomoravský kraj",(IF(AND(I981&gt;=69002,I981&lt;=69801),"Jihomoravský kraj",(IF(AND(I981&gt;=68601,I981&lt;=68801),"Zlínský kraj",(IF(AND(I981&gt;=75501,I981&lt;=76901),"Zlínský kraj",(IF(AND(I981&gt;=70030,I981&lt;=74901),"Moravskoslezský kraj",(IF(AND(I981&gt;=75000,I981&lt;=75368),"Olomoucký kraj",(IF(AND(I981&gt;=77200,I981&lt;=79862),"Olomoucký kraj",(IF(AND(I981&gt;=50011,I981&lt;=50301),"Královéhradecký kraj",(IF(AND(I981&gt;=54301,I981&lt;=54303),"Královéhradecký kraj","0")))))))))))))))))))))))))))))))))))))))))))))))</f>
        <v>Praha</v>
      </c>
      <c r="AB981" t="s">
        <v>998</v>
      </c>
      <c r="AD981" t="s">
        <v>998</v>
      </c>
      <c r="AE981" t="s">
        <v>998</v>
      </c>
      <c r="AF981" t="s">
        <v>998</v>
      </c>
      <c r="AG981" s="107">
        <v>100</v>
      </c>
      <c r="AH981" s="107">
        <v>0</v>
      </c>
      <c r="AI981" s="107">
        <v>0</v>
      </c>
      <c r="AJ981" t="s">
        <v>999</v>
      </c>
      <c r="AK981" s="106">
        <v>44924</v>
      </c>
    </row>
    <row r="982" spans="1:37" x14ac:dyDescent="0.45">
      <c r="A982" t="s">
        <v>1256</v>
      </c>
      <c r="B982" t="s">
        <v>15449</v>
      </c>
      <c r="C982" t="s">
        <v>1002</v>
      </c>
      <c r="D982" t="s">
        <v>15454</v>
      </c>
      <c r="E982" t="s">
        <v>992</v>
      </c>
      <c r="F982" t="s">
        <v>10534</v>
      </c>
      <c r="G982">
        <v>574</v>
      </c>
      <c r="H982" t="s">
        <v>1449</v>
      </c>
      <c r="I982">
        <v>18000</v>
      </c>
      <c r="K982" t="s">
        <v>15455</v>
      </c>
      <c r="L982" s="106">
        <v>29531</v>
      </c>
      <c r="M982">
        <v>10617059</v>
      </c>
      <c r="N982" t="s">
        <v>2743</v>
      </c>
      <c r="O982" t="s">
        <v>12</v>
      </c>
      <c r="P982" t="s">
        <v>997</v>
      </c>
      <c r="R982" s="109" t="str">
        <f>IF(OR(P982="SB",Q982="SB"),"SB",0)</f>
        <v>SB</v>
      </c>
      <c r="T982" s="110" t="s">
        <v>998</v>
      </c>
      <c r="V982" s="113" t="str">
        <f>IF(AND(I982&gt;=10000,I982&lt;=19900),"Praha",(IF(AND(I982&gt;=25001,I982&lt;=29501),"Středočeský kraj",(IF(AND(I982&gt;=30100,I982&lt;=34972),"Středočeský kraj",(IF(AND(I982&gt;=35002,I982&lt;=36271),"Karlovarský kraj",(IF(AND(I982&gt;=37001,I982&lt;=39201),"Jihočeský kraj",(IF(AND(I982&gt;=39701,I982&lt;=39901),"Jihočeský kraj",(IF(AND(I982&gt;=39301,I982&lt;=39601),"Kraj Vysočina",(IF(AND(I982&gt;=58001,I982&lt;=59501),"Kraj Vysočina",(IF(AND(I982&gt;=67401,I982&lt;=67602),"Kraj Vysočina",(IF(AND(I982&gt;=40001,I982&lt;=44101),"Ústecký kraj",(IF(AND(I982&gt;=46001,I982&lt;=47201),"Liberecký kraj",(IF(AND(I982&gt;=51202,I982&lt;=51401),"Liberecký kraj",(IF(AND(I982&gt;=53002,I982&lt;=53976),"Pardubický kraj",(IF(AND(I982&gt;=56002,I982&lt;=57201),"Pardubický kraj",(IF(AND(I982&gt;=60200,I982&lt;=67201),"Jihomoravský kraj",(IF(AND(I982&gt;=67801,I982&lt;=68501),"Jihomoravský kraj",(IF(AND(I982&gt;=69002,I982&lt;=69801),"Jihomoravský kraj",(IF(AND(I982&gt;=68601,I982&lt;=68801),"Zlínský kraj",(IF(AND(I982&gt;=75501,I982&lt;=76901),"Zlínský kraj",(IF(AND(I982&gt;=70030,I982&lt;=74901),"Moravskoslezský kraj",(IF(AND(I982&gt;=75000,I982&lt;=75368),"Olomoucký kraj",(IF(AND(I982&gt;=77200,I982&lt;=79862),"Olomoucký kraj",(IF(AND(I982&gt;=50011,I982&lt;=50301),"Královéhradecký kraj",(IF(AND(I982&gt;=54301,I982&lt;=54303),"Královéhradecký kraj","0")))))))))))))))))))))))))))))))))))))))))))))))</f>
        <v>Praha</v>
      </c>
      <c r="AB982" t="s">
        <v>998</v>
      </c>
      <c r="AD982" t="s">
        <v>998</v>
      </c>
      <c r="AE982" t="s">
        <v>998</v>
      </c>
      <c r="AF982" t="s">
        <v>998</v>
      </c>
      <c r="AG982" s="107">
        <v>300</v>
      </c>
      <c r="AH982" s="107">
        <v>0</v>
      </c>
      <c r="AI982" s="107">
        <v>0</v>
      </c>
      <c r="AJ982" t="s">
        <v>999</v>
      </c>
      <c r="AK982" s="106">
        <v>44924</v>
      </c>
    </row>
    <row r="983" spans="1:37" x14ac:dyDescent="0.45">
      <c r="A983" t="s">
        <v>15490</v>
      </c>
      <c r="B983" t="s">
        <v>15491</v>
      </c>
      <c r="C983" t="s">
        <v>1002</v>
      </c>
      <c r="E983" t="s">
        <v>15492</v>
      </c>
      <c r="F983" t="s">
        <v>15493</v>
      </c>
      <c r="G983">
        <v>630</v>
      </c>
      <c r="H983" t="s">
        <v>1449</v>
      </c>
      <c r="I983">
        <v>18000</v>
      </c>
      <c r="J983" s="108">
        <v>773463752</v>
      </c>
      <c r="K983" t="s">
        <v>15494</v>
      </c>
      <c r="L983" s="106">
        <v>40296</v>
      </c>
      <c r="M983">
        <v>13813211</v>
      </c>
      <c r="N983" t="s">
        <v>1144</v>
      </c>
      <c r="O983" t="s">
        <v>12</v>
      </c>
      <c r="P983" t="s">
        <v>997</v>
      </c>
      <c r="R983" s="109" t="str">
        <f>IF(OR(P983="SB",Q983="SB"),"SB",0)</f>
        <v>SB</v>
      </c>
      <c r="T983" s="110" t="s">
        <v>998</v>
      </c>
      <c r="V983" s="113" t="str">
        <f>IF(AND(I983&gt;=10000,I983&lt;=19900),"Praha",(IF(AND(I983&gt;=25001,I983&lt;=29501),"Středočeský kraj",(IF(AND(I983&gt;=30100,I983&lt;=34972),"Středočeský kraj",(IF(AND(I983&gt;=35002,I983&lt;=36271),"Karlovarský kraj",(IF(AND(I983&gt;=37001,I983&lt;=39201),"Jihočeský kraj",(IF(AND(I983&gt;=39701,I983&lt;=39901),"Jihočeský kraj",(IF(AND(I983&gt;=39301,I983&lt;=39601),"Kraj Vysočina",(IF(AND(I983&gt;=58001,I983&lt;=59501),"Kraj Vysočina",(IF(AND(I983&gt;=67401,I983&lt;=67602),"Kraj Vysočina",(IF(AND(I983&gt;=40001,I983&lt;=44101),"Ústecký kraj",(IF(AND(I983&gt;=46001,I983&lt;=47201),"Liberecký kraj",(IF(AND(I983&gt;=51202,I983&lt;=51401),"Liberecký kraj",(IF(AND(I983&gt;=53002,I983&lt;=53976),"Pardubický kraj",(IF(AND(I983&gt;=56002,I983&lt;=57201),"Pardubický kraj",(IF(AND(I983&gt;=60200,I983&lt;=67201),"Jihomoravský kraj",(IF(AND(I983&gt;=67801,I983&lt;=68501),"Jihomoravský kraj",(IF(AND(I983&gt;=69002,I983&lt;=69801),"Jihomoravský kraj",(IF(AND(I983&gt;=68601,I983&lt;=68801),"Zlínský kraj",(IF(AND(I983&gt;=75501,I983&lt;=76901),"Zlínský kraj",(IF(AND(I983&gt;=70030,I983&lt;=74901),"Moravskoslezský kraj",(IF(AND(I983&gt;=75000,I983&lt;=75368),"Olomoucký kraj",(IF(AND(I983&gt;=77200,I983&lt;=79862),"Olomoucký kraj",(IF(AND(I983&gt;=50011,I983&lt;=50301),"Královéhradecký kraj",(IF(AND(I983&gt;=54301,I983&lt;=54303),"Královéhradecký kraj","0")))))))))))))))))))))))))))))))))))))))))))))))</f>
        <v>Praha</v>
      </c>
      <c r="AB983" t="s">
        <v>998</v>
      </c>
      <c r="AD983" t="s">
        <v>998</v>
      </c>
      <c r="AE983" t="s">
        <v>998</v>
      </c>
      <c r="AF983" t="s">
        <v>998</v>
      </c>
      <c r="AG983" s="107">
        <v>0</v>
      </c>
      <c r="AH983" s="107">
        <v>0</v>
      </c>
      <c r="AI983" s="107">
        <v>0</v>
      </c>
      <c r="AJ983" t="s">
        <v>1012</v>
      </c>
    </row>
    <row r="984" spans="1:37" x14ac:dyDescent="0.45">
      <c r="A984" t="s">
        <v>15495</v>
      </c>
      <c r="B984" t="s">
        <v>15491</v>
      </c>
      <c r="C984" t="s">
        <v>1002</v>
      </c>
      <c r="E984" t="s">
        <v>15492</v>
      </c>
      <c r="F984" t="s">
        <v>15493</v>
      </c>
      <c r="G984">
        <v>630</v>
      </c>
      <c r="H984" t="s">
        <v>1449</v>
      </c>
      <c r="I984">
        <v>18000</v>
      </c>
      <c r="J984" s="108">
        <v>773463752</v>
      </c>
      <c r="K984" t="s">
        <v>15494</v>
      </c>
      <c r="L984" s="106">
        <v>42303</v>
      </c>
      <c r="M984">
        <v>13813312</v>
      </c>
      <c r="N984" t="s">
        <v>1144</v>
      </c>
      <c r="O984" t="s">
        <v>12</v>
      </c>
      <c r="P984" t="s">
        <v>997</v>
      </c>
      <c r="R984" s="109" t="str">
        <f>IF(OR(P984="SB",Q984="SB"),"SB",0)</f>
        <v>SB</v>
      </c>
      <c r="T984" s="110" t="s">
        <v>998</v>
      </c>
      <c r="V984" s="113" t="str">
        <f>IF(AND(I984&gt;=10000,I984&lt;=19900),"Praha",(IF(AND(I984&gt;=25001,I984&lt;=29501),"Středočeský kraj",(IF(AND(I984&gt;=30100,I984&lt;=34972),"Středočeský kraj",(IF(AND(I984&gt;=35002,I984&lt;=36271),"Karlovarský kraj",(IF(AND(I984&gt;=37001,I984&lt;=39201),"Jihočeský kraj",(IF(AND(I984&gt;=39701,I984&lt;=39901),"Jihočeský kraj",(IF(AND(I984&gt;=39301,I984&lt;=39601),"Kraj Vysočina",(IF(AND(I984&gt;=58001,I984&lt;=59501),"Kraj Vysočina",(IF(AND(I984&gt;=67401,I984&lt;=67602),"Kraj Vysočina",(IF(AND(I984&gt;=40001,I984&lt;=44101),"Ústecký kraj",(IF(AND(I984&gt;=46001,I984&lt;=47201),"Liberecký kraj",(IF(AND(I984&gt;=51202,I984&lt;=51401),"Liberecký kraj",(IF(AND(I984&gt;=53002,I984&lt;=53976),"Pardubický kraj",(IF(AND(I984&gt;=56002,I984&lt;=57201),"Pardubický kraj",(IF(AND(I984&gt;=60200,I984&lt;=67201),"Jihomoravský kraj",(IF(AND(I984&gt;=67801,I984&lt;=68501),"Jihomoravský kraj",(IF(AND(I984&gt;=69002,I984&lt;=69801),"Jihomoravský kraj",(IF(AND(I984&gt;=68601,I984&lt;=68801),"Zlínský kraj",(IF(AND(I984&gt;=75501,I984&lt;=76901),"Zlínský kraj",(IF(AND(I984&gt;=70030,I984&lt;=74901),"Moravskoslezský kraj",(IF(AND(I984&gt;=75000,I984&lt;=75368),"Olomoucký kraj",(IF(AND(I984&gt;=77200,I984&lt;=79862),"Olomoucký kraj",(IF(AND(I984&gt;=50011,I984&lt;=50301),"Královéhradecký kraj",(IF(AND(I984&gt;=54301,I984&lt;=54303),"Královéhradecký kraj","0")))))))))))))))))))))))))))))))))))))))))))))))</f>
        <v>Praha</v>
      </c>
      <c r="AB984" t="s">
        <v>998</v>
      </c>
      <c r="AD984" t="s">
        <v>998</v>
      </c>
      <c r="AE984" t="s">
        <v>998</v>
      </c>
      <c r="AF984" t="s">
        <v>998</v>
      </c>
      <c r="AG984" s="107">
        <v>0</v>
      </c>
      <c r="AH984" s="107">
        <v>0</v>
      </c>
      <c r="AI984" s="107">
        <v>0</v>
      </c>
      <c r="AJ984" t="s">
        <v>1012</v>
      </c>
    </row>
    <row r="985" spans="1:37" x14ac:dyDescent="0.45">
      <c r="A985" t="s">
        <v>1007</v>
      </c>
      <c r="B985" t="s">
        <v>15541</v>
      </c>
      <c r="C985" t="s">
        <v>990</v>
      </c>
      <c r="D985" t="s">
        <v>15542</v>
      </c>
      <c r="E985" t="s">
        <v>992</v>
      </c>
      <c r="F985" t="s">
        <v>15543</v>
      </c>
      <c r="G985">
        <v>801</v>
      </c>
      <c r="H985" t="s">
        <v>1449</v>
      </c>
      <c r="I985">
        <v>18000</v>
      </c>
      <c r="J985">
        <v>737203171</v>
      </c>
      <c r="K985" t="s">
        <v>15544</v>
      </c>
      <c r="L985" s="106">
        <v>37324</v>
      </c>
      <c r="M985">
        <v>11838956</v>
      </c>
      <c r="N985" t="s">
        <v>2714</v>
      </c>
      <c r="O985" t="s">
        <v>12</v>
      </c>
      <c r="P985" t="s">
        <v>997</v>
      </c>
      <c r="R985" s="109" t="str">
        <f>IF(OR(P985="SB",Q985="SB"),"SB",0)</f>
        <v>SB</v>
      </c>
      <c r="T985" s="110" t="s">
        <v>998</v>
      </c>
      <c r="V985" s="113" t="str">
        <f>IF(AND(I985&gt;=10000,I985&lt;=19900),"Praha",(IF(AND(I985&gt;=25001,I985&lt;=29501),"Středočeský kraj",(IF(AND(I985&gt;=30100,I985&lt;=34972),"Středočeský kraj",(IF(AND(I985&gt;=35002,I985&lt;=36271),"Karlovarský kraj",(IF(AND(I985&gt;=37001,I985&lt;=39201),"Jihočeský kraj",(IF(AND(I985&gt;=39701,I985&lt;=39901),"Jihočeský kraj",(IF(AND(I985&gt;=39301,I985&lt;=39601),"Kraj Vysočina",(IF(AND(I985&gt;=58001,I985&lt;=59501),"Kraj Vysočina",(IF(AND(I985&gt;=67401,I985&lt;=67602),"Kraj Vysočina",(IF(AND(I985&gt;=40001,I985&lt;=44101),"Ústecký kraj",(IF(AND(I985&gt;=46001,I985&lt;=47201),"Liberecký kraj",(IF(AND(I985&gt;=51202,I985&lt;=51401),"Liberecký kraj",(IF(AND(I985&gt;=53002,I985&lt;=53976),"Pardubický kraj",(IF(AND(I985&gt;=56002,I985&lt;=57201),"Pardubický kraj",(IF(AND(I985&gt;=60200,I985&lt;=67201),"Jihomoravský kraj",(IF(AND(I985&gt;=67801,I985&lt;=68501),"Jihomoravský kraj",(IF(AND(I985&gt;=69002,I985&lt;=69801),"Jihomoravský kraj",(IF(AND(I985&gt;=68601,I985&lt;=68801),"Zlínský kraj",(IF(AND(I985&gt;=75501,I985&lt;=76901),"Zlínský kraj",(IF(AND(I985&gt;=70030,I985&lt;=74901),"Moravskoslezský kraj",(IF(AND(I985&gt;=75000,I985&lt;=75368),"Olomoucký kraj",(IF(AND(I985&gt;=77200,I985&lt;=79862),"Olomoucký kraj",(IF(AND(I985&gt;=50011,I985&lt;=50301),"Královéhradecký kraj",(IF(AND(I985&gt;=54301,I985&lt;=54303),"Královéhradecký kraj","0")))))))))))))))))))))))))))))))))))))))))))))))</f>
        <v>Praha</v>
      </c>
      <c r="AB985" t="s">
        <v>998</v>
      </c>
      <c r="AD985" t="s">
        <v>998</v>
      </c>
      <c r="AE985" t="s">
        <v>998</v>
      </c>
      <c r="AF985" t="s">
        <v>998</v>
      </c>
      <c r="AG985" s="107">
        <v>0</v>
      </c>
      <c r="AH985" s="107">
        <v>0</v>
      </c>
      <c r="AI985" s="107">
        <v>0</v>
      </c>
      <c r="AJ985" t="s">
        <v>1012</v>
      </c>
    </row>
    <row r="986" spans="1:37" x14ac:dyDescent="0.45">
      <c r="A986" t="s">
        <v>1174</v>
      </c>
      <c r="B986" t="s">
        <v>16133</v>
      </c>
      <c r="C986" t="s">
        <v>990</v>
      </c>
      <c r="D986" t="s">
        <v>16134</v>
      </c>
      <c r="E986" t="s">
        <v>992</v>
      </c>
      <c r="F986" t="s">
        <v>16135</v>
      </c>
      <c r="G986">
        <v>3188</v>
      </c>
      <c r="H986" t="s">
        <v>1449</v>
      </c>
      <c r="I986">
        <v>18000</v>
      </c>
      <c r="K986" t="s">
        <v>16136</v>
      </c>
      <c r="L986" s="106">
        <v>26921</v>
      </c>
      <c r="M986">
        <v>13020134</v>
      </c>
      <c r="N986" t="s">
        <v>996</v>
      </c>
      <c r="O986" t="s">
        <v>12</v>
      </c>
      <c r="P986" t="s">
        <v>997</v>
      </c>
      <c r="R986" s="109" t="str">
        <f>IF(OR(P986="SB",Q986="SB"),"SB",0)</f>
        <v>SB</v>
      </c>
      <c r="T986" s="110" t="s">
        <v>998</v>
      </c>
      <c r="V986" s="113" t="str">
        <f>IF(AND(I986&gt;=10000,I986&lt;=19900),"Praha",(IF(AND(I986&gt;=25001,I986&lt;=29501),"Středočeský kraj",(IF(AND(I986&gt;=30100,I986&lt;=34972),"Středočeský kraj",(IF(AND(I986&gt;=35002,I986&lt;=36271),"Karlovarský kraj",(IF(AND(I986&gt;=37001,I986&lt;=39201),"Jihočeský kraj",(IF(AND(I986&gt;=39701,I986&lt;=39901),"Jihočeský kraj",(IF(AND(I986&gt;=39301,I986&lt;=39601),"Kraj Vysočina",(IF(AND(I986&gt;=58001,I986&lt;=59501),"Kraj Vysočina",(IF(AND(I986&gt;=67401,I986&lt;=67602),"Kraj Vysočina",(IF(AND(I986&gt;=40001,I986&lt;=44101),"Ústecký kraj",(IF(AND(I986&gt;=46001,I986&lt;=47201),"Liberecký kraj",(IF(AND(I986&gt;=51202,I986&lt;=51401),"Liberecký kraj",(IF(AND(I986&gt;=53002,I986&lt;=53976),"Pardubický kraj",(IF(AND(I986&gt;=56002,I986&lt;=57201),"Pardubický kraj",(IF(AND(I986&gt;=60200,I986&lt;=67201),"Jihomoravský kraj",(IF(AND(I986&gt;=67801,I986&lt;=68501),"Jihomoravský kraj",(IF(AND(I986&gt;=69002,I986&lt;=69801),"Jihomoravský kraj",(IF(AND(I986&gt;=68601,I986&lt;=68801),"Zlínský kraj",(IF(AND(I986&gt;=75501,I986&lt;=76901),"Zlínský kraj",(IF(AND(I986&gt;=70030,I986&lt;=74901),"Moravskoslezský kraj",(IF(AND(I986&gt;=75000,I986&lt;=75368),"Olomoucký kraj",(IF(AND(I986&gt;=77200,I986&lt;=79862),"Olomoucký kraj",(IF(AND(I986&gt;=50011,I986&lt;=50301),"Královéhradecký kraj",(IF(AND(I986&gt;=54301,I986&lt;=54303),"Královéhradecký kraj","0")))))))))))))))))))))))))))))))))))))))))))))))</f>
        <v>Praha</v>
      </c>
      <c r="AB986" t="s">
        <v>998</v>
      </c>
      <c r="AD986" t="s">
        <v>998</v>
      </c>
      <c r="AE986" t="s">
        <v>998</v>
      </c>
      <c r="AF986" t="s">
        <v>998</v>
      </c>
      <c r="AG986" s="107">
        <v>0</v>
      </c>
      <c r="AH986" s="107">
        <v>0</v>
      </c>
      <c r="AI986" s="107">
        <v>0</v>
      </c>
      <c r="AJ986" t="s">
        <v>1012</v>
      </c>
    </row>
    <row r="987" spans="1:37" x14ac:dyDescent="0.45">
      <c r="A987" t="s">
        <v>1349</v>
      </c>
      <c r="B987" t="s">
        <v>16694</v>
      </c>
      <c r="C987" t="s">
        <v>1002</v>
      </c>
      <c r="D987" t="s">
        <v>16695</v>
      </c>
      <c r="E987" t="s">
        <v>992</v>
      </c>
      <c r="F987" t="s">
        <v>1723</v>
      </c>
      <c r="G987">
        <v>767</v>
      </c>
      <c r="H987" t="s">
        <v>1449</v>
      </c>
      <c r="I987">
        <v>18000</v>
      </c>
      <c r="J987">
        <v>723491084</v>
      </c>
      <c r="K987" t="s">
        <v>16696</v>
      </c>
      <c r="L987" s="106">
        <v>26042</v>
      </c>
      <c r="M987">
        <v>13060550</v>
      </c>
      <c r="N987" t="s">
        <v>996</v>
      </c>
      <c r="O987" t="s">
        <v>12</v>
      </c>
      <c r="P987" t="s">
        <v>997</v>
      </c>
      <c r="R987" s="109" t="str">
        <f>IF(OR(P987="SB",Q987="SB"),"SB",0)</f>
        <v>SB</v>
      </c>
      <c r="T987" s="110" t="s">
        <v>998</v>
      </c>
      <c r="V987" s="113" t="str">
        <f>IF(AND(I987&gt;=10000,I987&lt;=19900),"Praha",(IF(AND(I987&gt;=25001,I987&lt;=29501),"Středočeský kraj",(IF(AND(I987&gt;=30100,I987&lt;=34972),"Středočeský kraj",(IF(AND(I987&gt;=35002,I987&lt;=36271),"Karlovarský kraj",(IF(AND(I987&gt;=37001,I987&lt;=39201),"Jihočeský kraj",(IF(AND(I987&gt;=39701,I987&lt;=39901),"Jihočeský kraj",(IF(AND(I987&gt;=39301,I987&lt;=39601),"Kraj Vysočina",(IF(AND(I987&gt;=58001,I987&lt;=59501),"Kraj Vysočina",(IF(AND(I987&gt;=67401,I987&lt;=67602),"Kraj Vysočina",(IF(AND(I987&gt;=40001,I987&lt;=44101),"Ústecký kraj",(IF(AND(I987&gt;=46001,I987&lt;=47201),"Liberecký kraj",(IF(AND(I987&gt;=51202,I987&lt;=51401),"Liberecký kraj",(IF(AND(I987&gt;=53002,I987&lt;=53976),"Pardubický kraj",(IF(AND(I987&gt;=56002,I987&lt;=57201),"Pardubický kraj",(IF(AND(I987&gt;=60200,I987&lt;=67201),"Jihomoravský kraj",(IF(AND(I987&gt;=67801,I987&lt;=68501),"Jihomoravský kraj",(IF(AND(I987&gt;=69002,I987&lt;=69801),"Jihomoravský kraj",(IF(AND(I987&gt;=68601,I987&lt;=68801),"Zlínský kraj",(IF(AND(I987&gt;=75501,I987&lt;=76901),"Zlínský kraj",(IF(AND(I987&gt;=70030,I987&lt;=74901),"Moravskoslezský kraj",(IF(AND(I987&gt;=75000,I987&lt;=75368),"Olomoucký kraj",(IF(AND(I987&gt;=77200,I987&lt;=79862),"Olomoucký kraj",(IF(AND(I987&gt;=50011,I987&lt;=50301),"Královéhradecký kraj",(IF(AND(I987&gt;=54301,I987&lt;=54303),"Královéhradecký kraj","0")))))))))))))))))))))))))))))))))))))))))))))))</f>
        <v>Praha</v>
      </c>
      <c r="AB987" t="s">
        <v>998</v>
      </c>
      <c r="AD987" t="s">
        <v>998</v>
      </c>
      <c r="AE987" t="s">
        <v>998</v>
      </c>
      <c r="AF987" t="s">
        <v>1515</v>
      </c>
      <c r="AG987" s="107">
        <v>0</v>
      </c>
      <c r="AH987" s="107">
        <v>0</v>
      </c>
      <c r="AI987" s="107">
        <v>0</v>
      </c>
      <c r="AJ987" t="s">
        <v>1012</v>
      </c>
    </row>
    <row r="988" spans="1:37" x14ac:dyDescent="0.45">
      <c r="A988" t="s">
        <v>17060</v>
      </c>
      <c r="B988" t="s">
        <v>17059</v>
      </c>
      <c r="C988" t="s">
        <v>990</v>
      </c>
      <c r="D988" t="s">
        <v>17061</v>
      </c>
      <c r="E988" t="s">
        <v>992</v>
      </c>
      <c r="F988" t="s">
        <v>17062</v>
      </c>
      <c r="G988">
        <v>55</v>
      </c>
      <c r="H988" t="s">
        <v>12</v>
      </c>
      <c r="I988">
        <v>18000</v>
      </c>
      <c r="K988" t="s">
        <v>17063</v>
      </c>
      <c r="L988" s="106">
        <v>24155</v>
      </c>
      <c r="M988">
        <v>13396212</v>
      </c>
      <c r="N988" t="s">
        <v>996</v>
      </c>
      <c r="O988" t="s">
        <v>12</v>
      </c>
      <c r="P988" t="s">
        <v>997</v>
      </c>
      <c r="R988" s="109" t="str">
        <f>IF(OR(P988="SB",Q988="SB"),"SB",0)</f>
        <v>SB</v>
      </c>
      <c r="T988" s="110" t="s">
        <v>998</v>
      </c>
      <c r="V988" s="113" t="str">
        <f>IF(AND(I988&gt;=10000,I988&lt;=19900),"Praha",(IF(AND(I988&gt;=25001,I988&lt;=29501),"Středočeský kraj",(IF(AND(I988&gt;=30100,I988&lt;=34972),"Středočeský kraj",(IF(AND(I988&gt;=35002,I988&lt;=36271),"Karlovarský kraj",(IF(AND(I988&gt;=37001,I988&lt;=39201),"Jihočeský kraj",(IF(AND(I988&gt;=39701,I988&lt;=39901),"Jihočeský kraj",(IF(AND(I988&gt;=39301,I988&lt;=39601),"Kraj Vysočina",(IF(AND(I988&gt;=58001,I988&lt;=59501),"Kraj Vysočina",(IF(AND(I988&gt;=67401,I988&lt;=67602),"Kraj Vysočina",(IF(AND(I988&gt;=40001,I988&lt;=44101),"Ústecký kraj",(IF(AND(I988&gt;=46001,I988&lt;=47201),"Liberecký kraj",(IF(AND(I988&gt;=51202,I988&lt;=51401),"Liberecký kraj",(IF(AND(I988&gt;=53002,I988&lt;=53976),"Pardubický kraj",(IF(AND(I988&gt;=56002,I988&lt;=57201),"Pardubický kraj",(IF(AND(I988&gt;=60200,I988&lt;=67201),"Jihomoravský kraj",(IF(AND(I988&gt;=67801,I988&lt;=68501),"Jihomoravský kraj",(IF(AND(I988&gt;=69002,I988&lt;=69801),"Jihomoravský kraj",(IF(AND(I988&gt;=68601,I988&lt;=68801),"Zlínský kraj",(IF(AND(I988&gt;=75501,I988&lt;=76901),"Zlínský kraj",(IF(AND(I988&gt;=70030,I988&lt;=74901),"Moravskoslezský kraj",(IF(AND(I988&gt;=75000,I988&lt;=75368),"Olomoucký kraj",(IF(AND(I988&gt;=77200,I988&lt;=79862),"Olomoucký kraj",(IF(AND(I988&gt;=50011,I988&lt;=50301),"Královéhradecký kraj",(IF(AND(I988&gt;=54301,I988&lt;=54303),"Královéhradecký kraj","0")))))))))))))))))))))))))))))))))))))))))))))))</f>
        <v>Praha</v>
      </c>
      <c r="AB988" t="s">
        <v>998</v>
      </c>
      <c r="AD988" t="s">
        <v>998</v>
      </c>
      <c r="AE988" t="s">
        <v>998</v>
      </c>
      <c r="AF988" t="s">
        <v>998</v>
      </c>
      <c r="AG988" s="107">
        <v>0</v>
      </c>
      <c r="AH988" s="107">
        <v>0</v>
      </c>
      <c r="AI988" s="107">
        <v>0</v>
      </c>
      <c r="AJ988" t="s">
        <v>1012</v>
      </c>
    </row>
    <row r="989" spans="1:37" x14ac:dyDescent="0.45">
      <c r="A989" t="s">
        <v>1264</v>
      </c>
      <c r="B989" t="s">
        <v>17131</v>
      </c>
      <c r="C989" t="s">
        <v>1002</v>
      </c>
      <c r="D989" t="s">
        <v>17132</v>
      </c>
      <c r="E989" t="s">
        <v>992</v>
      </c>
      <c r="F989" t="s">
        <v>17133</v>
      </c>
      <c r="G989">
        <v>257</v>
      </c>
      <c r="H989" t="s">
        <v>1449</v>
      </c>
      <c r="I989">
        <v>18000</v>
      </c>
      <c r="K989" t="s">
        <v>17134</v>
      </c>
      <c r="L989" s="106">
        <v>31259</v>
      </c>
      <c r="M989">
        <v>13011242</v>
      </c>
      <c r="N989" t="s">
        <v>996</v>
      </c>
      <c r="O989" t="s">
        <v>12</v>
      </c>
      <c r="P989" t="s">
        <v>997</v>
      </c>
      <c r="R989" s="109" t="str">
        <f>IF(OR(P989="SB",Q989="SB"),"SB",0)</f>
        <v>SB</v>
      </c>
      <c r="T989" s="110" t="s">
        <v>998</v>
      </c>
      <c r="V989" s="113" t="str">
        <f>IF(AND(I989&gt;=10000,I989&lt;=19900),"Praha",(IF(AND(I989&gt;=25001,I989&lt;=29501),"Středočeský kraj",(IF(AND(I989&gt;=30100,I989&lt;=34972),"Středočeský kraj",(IF(AND(I989&gt;=35002,I989&lt;=36271),"Karlovarský kraj",(IF(AND(I989&gt;=37001,I989&lt;=39201),"Jihočeský kraj",(IF(AND(I989&gt;=39701,I989&lt;=39901),"Jihočeský kraj",(IF(AND(I989&gt;=39301,I989&lt;=39601),"Kraj Vysočina",(IF(AND(I989&gt;=58001,I989&lt;=59501),"Kraj Vysočina",(IF(AND(I989&gt;=67401,I989&lt;=67602),"Kraj Vysočina",(IF(AND(I989&gt;=40001,I989&lt;=44101),"Ústecký kraj",(IF(AND(I989&gt;=46001,I989&lt;=47201),"Liberecký kraj",(IF(AND(I989&gt;=51202,I989&lt;=51401),"Liberecký kraj",(IF(AND(I989&gt;=53002,I989&lt;=53976),"Pardubický kraj",(IF(AND(I989&gt;=56002,I989&lt;=57201),"Pardubický kraj",(IF(AND(I989&gt;=60200,I989&lt;=67201),"Jihomoravský kraj",(IF(AND(I989&gt;=67801,I989&lt;=68501),"Jihomoravský kraj",(IF(AND(I989&gt;=69002,I989&lt;=69801),"Jihomoravský kraj",(IF(AND(I989&gt;=68601,I989&lt;=68801),"Zlínský kraj",(IF(AND(I989&gt;=75501,I989&lt;=76901),"Zlínský kraj",(IF(AND(I989&gt;=70030,I989&lt;=74901),"Moravskoslezský kraj",(IF(AND(I989&gt;=75000,I989&lt;=75368),"Olomoucký kraj",(IF(AND(I989&gt;=77200,I989&lt;=79862),"Olomoucký kraj",(IF(AND(I989&gt;=50011,I989&lt;=50301),"Královéhradecký kraj",(IF(AND(I989&gt;=54301,I989&lt;=54303),"Královéhradecký kraj","0")))))))))))))))))))))))))))))))))))))))))))))))</f>
        <v>Praha</v>
      </c>
      <c r="AB989" t="s">
        <v>998</v>
      </c>
      <c r="AD989" t="s">
        <v>998</v>
      </c>
      <c r="AE989" t="s">
        <v>998</v>
      </c>
      <c r="AF989" t="s">
        <v>998</v>
      </c>
      <c r="AG989" s="107">
        <v>0</v>
      </c>
      <c r="AH989" s="107">
        <v>0</v>
      </c>
      <c r="AI989" s="107">
        <v>0</v>
      </c>
      <c r="AJ989" t="s">
        <v>1012</v>
      </c>
    </row>
    <row r="990" spans="1:37" x14ac:dyDescent="0.45">
      <c r="A990" t="s">
        <v>1224</v>
      </c>
      <c r="B990" t="s">
        <v>17196</v>
      </c>
      <c r="C990" t="s">
        <v>1002</v>
      </c>
      <c r="D990" t="s">
        <v>17197</v>
      </c>
      <c r="E990" t="s">
        <v>992</v>
      </c>
      <c r="F990" t="s">
        <v>6342</v>
      </c>
      <c r="G990">
        <v>3</v>
      </c>
      <c r="H990" t="s">
        <v>1449</v>
      </c>
      <c r="I990">
        <v>18000</v>
      </c>
      <c r="K990" t="s">
        <v>17198</v>
      </c>
      <c r="L990" s="106">
        <v>27476</v>
      </c>
      <c r="M990">
        <v>13038120</v>
      </c>
      <c r="N990" t="s">
        <v>996</v>
      </c>
      <c r="O990" t="s">
        <v>12</v>
      </c>
      <c r="P990" t="s">
        <v>997</v>
      </c>
      <c r="R990" s="109" t="str">
        <f>IF(OR(P990="SB",Q990="SB"),"SB",0)</f>
        <v>SB</v>
      </c>
      <c r="T990" s="110" t="s">
        <v>998</v>
      </c>
      <c r="V990" s="113" t="str">
        <f>IF(AND(I990&gt;=10000,I990&lt;=19900),"Praha",(IF(AND(I990&gt;=25001,I990&lt;=29501),"Středočeský kraj",(IF(AND(I990&gt;=30100,I990&lt;=34972),"Středočeský kraj",(IF(AND(I990&gt;=35002,I990&lt;=36271),"Karlovarský kraj",(IF(AND(I990&gt;=37001,I990&lt;=39201),"Jihočeský kraj",(IF(AND(I990&gt;=39701,I990&lt;=39901),"Jihočeský kraj",(IF(AND(I990&gt;=39301,I990&lt;=39601),"Kraj Vysočina",(IF(AND(I990&gt;=58001,I990&lt;=59501),"Kraj Vysočina",(IF(AND(I990&gt;=67401,I990&lt;=67602),"Kraj Vysočina",(IF(AND(I990&gt;=40001,I990&lt;=44101),"Ústecký kraj",(IF(AND(I990&gt;=46001,I990&lt;=47201),"Liberecký kraj",(IF(AND(I990&gt;=51202,I990&lt;=51401),"Liberecký kraj",(IF(AND(I990&gt;=53002,I990&lt;=53976),"Pardubický kraj",(IF(AND(I990&gt;=56002,I990&lt;=57201),"Pardubický kraj",(IF(AND(I990&gt;=60200,I990&lt;=67201),"Jihomoravský kraj",(IF(AND(I990&gt;=67801,I990&lt;=68501),"Jihomoravský kraj",(IF(AND(I990&gt;=69002,I990&lt;=69801),"Jihomoravský kraj",(IF(AND(I990&gt;=68601,I990&lt;=68801),"Zlínský kraj",(IF(AND(I990&gt;=75501,I990&lt;=76901),"Zlínský kraj",(IF(AND(I990&gt;=70030,I990&lt;=74901),"Moravskoslezský kraj",(IF(AND(I990&gt;=75000,I990&lt;=75368),"Olomoucký kraj",(IF(AND(I990&gt;=77200,I990&lt;=79862),"Olomoucký kraj",(IF(AND(I990&gt;=50011,I990&lt;=50301),"Královéhradecký kraj",(IF(AND(I990&gt;=54301,I990&lt;=54303),"Královéhradecký kraj","0")))))))))))))))))))))))))))))))))))))))))))))))</f>
        <v>Praha</v>
      </c>
      <c r="AB990" t="s">
        <v>998</v>
      </c>
      <c r="AD990" t="s">
        <v>998</v>
      </c>
      <c r="AE990" t="s">
        <v>998</v>
      </c>
      <c r="AF990" t="s">
        <v>998</v>
      </c>
      <c r="AG990" s="107">
        <v>0</v>
      </c>
      <c r="AH990" s="107">
        <v>0</v>
      </c>
      <c r="AI990" s="107">
        <v>0</v>
      </c>
      <c r="AJ990" t="s">
        <v>1012</v>
      </c>
    </row>
    <row r="991" spans="1:37" x14ac:dyDescent="0.45">
      <c r="A991" t="s">
        <v>1130</v>
      </c>
      <c r="B991" t="s">
        <v>18831</v>
      </c>
      <c r="C991" t="s">
        <v>990</v>
      </c>
      <c r="D991" t="s">
        <v>18832</v>
      </c>
      <c r="E991" t="s">
        <v>992</v>
      </c>
      <c r="F991" t="s">
        <v>18833</v>
      </c>
      <c r="G991">
        <v>28</v>
      </c>
      <c r="H991" t="s">
        <v>1449</v>
      </c>
      <c r="I991">
        <v>18000</v>
      </c>
      <c r="K991" t="s">
        <v>18834</v>
      </c>
      <c r="L991" s="106">
        <v>28625</v>
      </c>
      <c r="M991">
        <v>13419652</v>
      </c>
      <c r="N991" t="s">
        <v>996</v>
      </c>
      <c r="O991" t="s">
        <v>12</v>
      </c>
      <c r="P991" t="s">
        <v>997</v>
      </c>
      <c r="R991" s="109" t="str">
        <f>IF(OR(P991="SB",Q991="SB"),"SB",0)</f>
        <v>SB</v>
      </c>
      <c r="T991" s="110" t="s">
        <v>998</v>
      </c>
      <c r="V991" s="113" t="str">
        <f>IF(AND(I991&gt;=10000,I991&lt;=19900),"Praha",(IF(AND(I991&gt;=25001,I991&lt;=29501),"Středočeský kraj",(IF(AND(I991&gt;=30100,I991&lt;=34972),"Středočeský kraj",(IF(AND(I991&gt;=35002,I991&lt;=36271),"Karlovarský kraj",(IF(AND(I991&gt;=37001,I991&lt;=39201),"Jihočeský kraj",(IF(AND(I991&gt;=39701,I991&lt;=39901),"Jihočeský kraj",(IF(AND(I991&gt;=39301,I991&lt;=39601),"Kraj Vysočina",(IF(AND(I991&gt;=58001,I991&lt;=59501),"Kraj Vysočina",(IF(AND(I991&gt;=67401,I991&lt;=67602),"Kraj Vysočina",(IF(AND(I991&gt;=40001,I991&lt;=44101),"Ústecký kraj",(IF(AND(I991&gt;=46001,I991&lt;=47201),"Liberecký kraj",(IF(AND(I991&gt;=51202,I991&lt;=51401),"Liberecký kraj",(IF(AND(I991&gt;=53002,I991&lt;=53976),"Pardubický kraj",(IF(AND(I991&gt;=56002,I991&lt;=57201),"Pardubický kraj",(IF(AND(I991&gt;=60200,I991&lt;=67201),"Jihomoravský kraj",(IF(AND(I991&gt;=67801,I991&lt;=68501),"Jihomoravský kraj",(IF(AND(I991&gt;=69002,I991&lt;=69801),"Jihomoravský kraj",(IF(AND(I991&gt;=68601,I991&lt;=68801),"Zlínský kraj",(IF(AND(I991&gt;=75501,I991&lt;=76901),"Zlínský kraj",(IF(AND(I991&gt;=70030,I991&lt;=74901),"Moravskoslezský kraj",(IF(AND(I991&gt;=75000,I991&lt;=75368),"Olomoucký kraj",(IF(AND(I991&gt;=77200,I991&lt;=79862),"Olomoucký kraj",(IF(AND(I991&gt;=50011,I991&lt;=50301),"Královéhradecký kraj",(IF(AND(I991&gt;=54301,I991&lt;=54303),"Královéhradecký kraj","0")))))))))))))))))))))))))))))))))))))))))))))))</f>
        <v>Praha</v>
      </c>
      <c r="AB991" t="s">
        <v>998</v>
      </c>
      <c r="AD991" t="s">
        <v>998</v>
      </c>
      <c r="AE991" t="s">
        <v>998</v>
      </c>
      <c r="AF991" t="s">
        <v>998</v>
      </c>
      <c r="AG991" s="107">
        <v>0</v>
      </c>
      <c r="AH991" s="107">
        <v>0</v>
      </c>
      <c r="AI991" s="107">
        <v>0</v>
      </c>
      <c r="AJ991" t="s">
        <v>1012</v>
      </c>
    </row>
    <row r="992" spans="1:37" x14ac:dyDescent="0.45">
      <c r="A992" t="s">
        <v>1079</v>
      </c>
      <c r="B992" t="s">
        <v>19023</v>
      </c>
      <c r="C992" t="s">
        <v>990</v>
      </c>
      <c r="D992" t="s">
        <v>19024</v>
      </c>
      <c r="E992" t="s">
        <v>992</v>
      </c>
      <c r="F992" t="s">
        <v>19025</v>
      </c>
      <c r="G992">
        <v>84</v>
      </c>
      <c r="H992" t="s">
        <v>1449</v>
      </c>
      <c r="I992">
        <v>18000</v>
      </c>
      <c r="K992" t="s">
        <v>19026</v>
      </c>
      <c r="L992" s="106">
        <v>32549</v>
      </c>
      <c r="M992">
        <v>12986485</v>
      </c>
      <c r="N992" t="s">
        <v>996</v>
      </c>
      <c r="O992" t="s">
        <v>12</v>
      </c>
      <c r="P992" t="s">
        <v>997</v>
      </c>
      <c r="R992" s="109" t="str">
        <f>IF(OR(P992="SB",Q992="SB"),"SB",0)</f>
        <v>SB</v>
      </c>
      <c r="T992" s="110" t="s">
        <v>998</v>
      </c>
      <c r="V992" s="113" t="str">
        <f>IF(AND(I992&gt;=10000,I992&lt;=19900),"Praha",(IF(AND(I992&gt;=25001,I992&lt;=29501),"Středočeský kraj",(IF(AND(I992&gt;=30100,I992&lt;=34972),"Středočeský kraj",(IF(AND(I992&gt;=35002,I992&lt;=36271),"Karlovarský kraj",(IF(AND(I992&gt;=37001,I992&lt;=39201),"Jihočeský kraj",(IF(AND(I992&gt;=39701,I992&lt;=39901),"Jihočeský kraj",(IF(AND(I992&gt;=39301,I992&lt;=39601),"Kraj Vysočina",(IF(AND(I992&gt;=58001,I992&lt;=59501),"Kraj Vysočina",(IF(AND(I992&gt;=67401,I992&lt;=67602),"Kraj Vysočina",(IF(AND(I992&gt;=40001,I992&lt;=44101),"Ústecký kraj",(IF(AND(I992&gt;=46001,I992&lt;=47201),"Liberecký kraj",(IF(AND(I992&gt;=51202,I992&lt;=51401),"Liberecký kraj",(IF(AND(I992&gt;=53002,I992&lt;=53976),"Pardubický kraj",(IF(AND(I992&gt;=56002,I992&lt;=57201),"Pardubický kraj",(IF(AND(I992&gt;=60200,I992&lt;=67201),"Jihomoravský kraj",(IF(AND(I992&gt;=67801,I992&lt;=68501),"Jihomoravský kraj",(IF(AND(I992&gt;=69002,I992&lt;=69801),"Jihomoravský kraj",(IF(AND(I992&gt;=68601,I992&lt;=68801),"Zlínský kraj",(IF(AND(I992&gt;=75501,I992&lt;=76901),"Zlínský kraj",(IF(AND(I992&gt;=70030,I992&lt;=74901),"Moravskoslezský kraj",(IF(AND(I992&gt;=75000,I992&lt;=75368),"Olomoucký kraj",(IF(AND(I992&gt;=77200,I992&lt;=79862),"Olomoucký kraj",(IF(AND(I992&gt;=50011,I992&lt;=50301),"Královéhradecký kraj",(IF(AND(I992&gt;=54301,I992&lt;=54303),"Královéhradecký kraj","0")))))))))))))))))))))))))))))))))))))))))))))))</f>
        <v>Praha</v>
      </c>
      <c r="AB992" t="s">
        <v>998</v>
      </c>
      <c r="AD992" t="s">
        <v>998</v>
      </c>
      <c r="AE992" t="s">
        <v>998</v>
      </c>
      <c r="AF992" t="s">
        <v>998</v>
      </c>
      <c r="AG992" s="107">
        <v>0</v>
      </c>
      <c r="AH992" s="107">
        <v>0</v>
      </c>
      <c r="AI992" s="107">
        <v>0</v>
      </c>
      <c r="AJ992" t="s">
        <v>1012</v>
      </c>
    </row>
    <row r="993" spans="1:37" x14ac:dyDescent="0.45">
      <c r="A993" t="s">
        <v>1102</v>
      </c>
      <c r="B993" t="s">
        <v>19374</v>
      </c>
      <c r="C993" t="s">
        <v>1002</v>
      </c>
      <c r="D993" t="s">
        <v>19375</v>
      </c>
      <c r="E993" t="s">
        <v>992</v>
      </c>
      <c r="F993" t="s">
        <v>19376</v>
      </c>
      <c r="G993">
        <v>11</v>
      </c>
      <c r="H993" t="s">
        <v>12</v>
      </c>
      <c r="I993">
        <v>18000</v>
      </c>
      <c r="K993" t="s">
        <v>19377</v>
      </c>
      <c r="L993" s="106">
        <v>33360</v>
      </c>
      <c r="M993">
        <v>13396313</v>
      </c>
      <c r="N993" t="s">
        <v>996</v>
      </c>
      <c r="O993" t="s">
        <v>12</v>
      </c>
      <c r="P993" t="s">
        <v>997</v>
      </c>
      <c r="R993" s="109" t="str">
        <f>IF(OR(P993="SB",Q993="SB"),"SB",0)</f>
        <v>SB</v>
      </c>
      <c r="T993" s="110" t="s">
        <v>998</v>
      </c>
      <c r="V993" s="113" t="str">
        <f>IF(AND(I993&gt;=10000,I993&lt;=19900),"Praha",(IF(AND(I993&gt;=25001,I993&lt;=29501),"Středočeský kraj",(IF(AND(I993&gt;=30100,I993&lt;=34972),"Středočeský kraj",(IF(AND(I993&gt;=35002,I993&lt;=36271),"Karlovarský kraj",(IF(AND(I993&gt;=37001,I993&lt;=39201),"Jihočeský kraj",(IF(AND(I993&gt;=39701,I993&lt;=39901),"Jihočeský kraj",(IF(AND(I993&gt;=39301,I993&lt;=39601),"Kraj Vysočina",(IF(AND(I993&gt;=58001,I993&lt;=59501),"Kraj Vysočina",(IF(AND(I993&gt;=67401,I993&lt;=67602),"Kraj Vysočina",(IF(AND(I993&gt;=40001,I993&lt;=44101),"Ústecký kraj",(IF(AND(I993&gt;=46001,I993&lt;=47201),"Liberecký kraj",(IF(AND(I993&gt;=51202,I993&lt;=51401),"Liberecký kraj",(IF(AND(I993&gt;=53002,I993&lt;=53976),"Pardubický kraj",(IF(AND(I993&gt;=56002,I993&lt;=57201),"Pardubický kraj",(IF(AND(I993&gt;=60200,I993&lt;=67201),"Jihomoravský kraj",(IF(AND(I993&gt;=67801,I993&lt;=68501),"Jihomoravský kraj",(IF(AND(I993&gt;=69002,I993&lt;=69801),"Jihomoravský kraj",(IF(AND(I993&gt;=68601,I993&lt;=68801),"Zlínský kraj",(IF(AND(I993&gt;=75501,I993&lt;=76901),"Zlínský kraj",(IF(AND(I993&gt;=70030,I993&lt;=74901),"Moravskoslezský kraj",(IF(AND(I993&gt;=75000,I993&lt;=75368),"Olomoucký kraj",(IF(AND(I993&gt;=77200,I993&lt;=79862),"Olomoucký kraj",(IF(AND(I993&gt;=50011,I993&lt;=50301),"Královéhradecký kraj",(IF(AND(I993&gt;=54301,I993&lt;=54303),"Královéhradecký kraj","0")))))))))))))))))))))))))))))))))))))))))))))))</f>
        <v>Praha</v>
      </c>
      <c r="AB993" t="s">
        <v>998</v>
      </c>
      <c r="AD993" t="s">
        <v>998</v>
      </c>
      <c r="AE993" t="s">
        <v>998</v>
      </c>
      <c r="AF993" t="s">
        <v>998</v>
      </c>
      <c r="AG993" s="107">
        <v>0</v>
      </c>
      <c r="AH993" s="107">
        <v>0</v>
      </c>
      <c r="AI993" s="107">
        <v>0</v>
      </c>
      <c r="AJ993" t="s">
        <v>1012</v>
      </c>
    </row>
    <row r="994" spans="1:37" x14ac:dyDescent="0.45">
      <c r="A994" t="s">
        <v>1164</v>
      </c>
      <c r="B994" t="s">
        <v>9932</v>
      </c>
      <c r="C994" t="s">
        <v>990</v>
      </c>
      <c r="D994" t="s">
        <v>9933</v>
      </c>
      <c r="E994" t="s">
        <v>992</v>
      </c>
      <c r="F994" t="s">
        <v>9934</v>
      </c>
      <c r="G994">
        <v>901</v>
      </c>
      <c r="H994" t="s">
        <v>1449</v>
      </c>
      <c r="I994">
        <v>18001</v>
      </c>
      <c r="K994" t="s">
        <v>9935</v>
      </c>
      <c r="L994" s="106">
        <v>29498</v>
      </c>
      <c r="M994">
        <v>10729722</v>
      </c>
      <c r="N994" t="s">
        <v>996</v>
      </c>
      <c r="O994" t="s">
        <v>12</v>
      </c>
      <c r="P994" t="s">
        <v>997</v>
      </c>
      <c r="R994" s="109" t="str">
        <f>IF(OR(P994="SB",Q994="SB"),"SB",0)</f>
        <v>SB</v>
      </c>
      <c r="T994" s="110">
        <v>11002</v>
      </c>
      <c r="U994" t="s">
        <v>19633</v>
      </c>
      <c r="V994" s="113" t="str">
        <f>IF(AND(I994&gt;=10000,I994&lt;=19900),"Praha",(IF(AND(I994&gt;=25001,I994&lt;=29501),"Středočeský kraj",(IF(AND(I994&gt;=30100,I994&lt;=34972),"Středočeský kraj",(IF(AND(I994&gt;=35002,I994&lt;=36271),"Karlovarský kraj",(IF(AND(I994&gt;=37001,I994&lt;=39201),"Jihočeský kraj",(IF(AND(I994&gt;=39701,I994&lt;=39901),"Jihočeský kraj",(IF(AND(I994&gt;=39301,I994&lt;=39601),"Kraj Vysočina",(IF(AND(I994&gt;=58001,I994&lt;=59501),"Kraj Vysočina",(IF(AND(I994&gt;=67401,I994&lt;=67602),"Kraj Vysočina",(IF(AND(I994&gt;=40001,I994&lt;=44101),"Ústecký kraj",(IF(AND(I994&gt;=46001,I994&lt;=47201),"Liberecký kraj",(IF(AND(I994&gt;=51202,I994&lt;=51401),"Liberecký kraj",(IF(AND(I994&gt;=53002,I994&lt;=53976),"Pardubický kraj",(IF(AND(I994&gt;=56002,I994&lt;=57201),"Pardubický kraj",(IF(AND(I994&gt;=60200,I994&lt;=67201),"Jihomoravský kraj",(IF(AND(I994&gt;=67801,I994&lt;=68501),"Jihomoravský kraj",(IF(AND(I994&gt;=69002,I994&lt;=69801),"Jihomoravský kraj",(IF(AND(I994&gt;=68601,I994&lt;=68801),"Zlínský kraj",(IF(AND(I994&gt;=75501,I994&lt;=76901),"Zlínský kraj",(IF(AND(I994&gt;=70030,I994&lt;=74901),"Moravskoslezský kraj",(IF(AND(I994&gt;=75000,I994&lt;=75368),"Olomoucký kraj",(IF(AND(I994&gt;=77200,I994&lt;=79862),"Olomoucký kraj",(IF(AND(I994&gt;=50011,I994&lt;=50301),"Královéhradecký kraj",(IF(AND(I994&gt;=54301,I994&lt;=54303),"Královéhradecký kraj","0")))))))))))))))))))))))))))))))))))))))))))))))</f>
        <v>Praha</v>
      </c>
      <c r="AD994" t="s">
        <v>998</v>
      </c>
      <c r="AE994" t="s">
        <v>998</v>
      </c>
      <c r="AF994" t="s">
        <v>998</v>
      </c>
      <c r="AG994" s="107">
        <v>0</v>
      </c>
      <c r="AH994" s="107">
        <v>0</v>
      </c>
      <c r="AI994" s="107">
        <v>0</v>
      </c>
      <c r="AJ994" t="s">
        <v>1012</v>
      </c>
    </row>
    <row r="995" spans="1:37" x14ac:dyDescent="0.45">
      <c r="A995" t="s">
        <v>1124</v>
      </c>
      <c r="B995" t="s">
        <v>11746</v>
      </c>
      <c r="C995" t="s">
        <v>990</v>
      </c>
      <c r="D995" t="s">
        <v>11747</v>
      </c>
      <c r="E995" t="s">
        <v>992</v>
      </c>
      <c r="F995" t="s">
        <v>11748</v>
      </c>
      <c r="G995">
        <v>17</v>
      </c>
      <c r="H995" t="s">
        <v>1449</v>
      </c>
      <c r="I995">
        <v>18001</v>
      </c>
      <c r="K995" t="s">
        <v>11749</v>
      </c>
      <c r="L995" s="106">
        <v>29326</v>
      </c>
      <c r="M995">
        <v>10750940</v>
      </c>
      <c r="N995" t="s">
        <v>996</v>
      </c>
      <c r="O995" t="s">
        <v>12</v>
      </c>
      <c r="P995" t="s">
        <v>997</v>
      </c>
      <c r="R995" s="109" t="str">
        <f>IF(OR(P995="SB",Q995="SB"),"SB",0)</f>
        <v>SB</v>
      </c>
      <c r="T995" s="110">
        <v>11207</v>
      </c>
      <c r="U995" t="s">
        <v>19633</v>
      </c>
      <c r="V995" s="113" t="str">
        <f>IF(AND(I995&gt;=10000,I995&lt;=19900),"Praha",(IF(AND(I995&gt;=25001,I995&lt;=29501),"Středočeský kraj",(IF(AND(I995&gt;=30100,I995&lt;=34972),"Středočeský kraj",(IF(AND(I995&gt;=35002,I995&lt;=36271),"Karlovarský kraj",(IF(AND(I995&gt;=37001,I995&lt;=39201),"Jihočeský kraj",(IF(AND(I995&gt;=39701,I995&lt;=39901),"Jihočeský kraj",(IF(AND(I995&gt;=39301,I995&lt;=39601),"Kraj Vysočina",(IF(AND(I995&gt;=58001,I995&lt;=59501),"Kraj Vysočina",(IF(AND(I995&gt;=67401,I995&lt;=67602),"Kraj Vysočina",(IF(AND(I995&gt;=40001,I995&lt;=44101),"Ústecký kraj",(IF(AND(I995&gt;=46001,I995&lt;=47201),"Liberecký kraj",(IF(AND(I995&gt;=51202,I995&lt;=51401),"Liberecký kraj",(IF(AND(I995&gt;=53002,I995&lt;=53976),"Pardubický kraj",(IF(AND(I995&gt;=56002,I995&lt;=57201),"Pardubický kraj",(IF(AND(I995&gt;=60200,I995&lt;=67201),"Jihomoravský kraj",(IF(AND(I995&gt;=67801,I995&lt;=68501),"Jihomoravský kraj",(IF(AND(I995&gt;=69002,I995&lt;=69801),"Jihomoravský kraj",(IF(AND(I995&gt;=68601,I995&lt;=68801),"Zlínský kraj",(IF(AND(I995&gt;=75501,I995&lt;=76901),"Zlínský kraj",(IF(AND(I995&gt;=70030,I995&lt;=74901),"Moravskoslezský kraj",(IF(AND(I995&gt;=75000,I995&lt;=75368),"Olomoucký kraj",(IF(AND(I995&gt;=77200,I995&lt;=79862),"Olomoucký kraj",(IF(AND(I995&gt;=50011,I995&lt;=50301),"Královéhradecký kraj",(IF(AND(I995&gt;=54301,I995&lt;=54303),"Královéhradecký kraj","0")))))))))))))))))))))))))))))))))))))))))))))))</f>
        <v>Praha</v>
      </c>
      <c r="AD995" t="s">
        <v>998</v>
      </c>
      <c r="AE995" t="s">
        <v>998</v>
      </c>
      <c r="AF995" t="s">
        <v>998</v>
      </c>
      <c r="AG995" s="107">
        <v>0</v>
      </c>
      <c r="AH995" s="107">
        <v>0</v>
      </c>
      <c r="AI995" s="107">
        <v>0</v>
      </c>
      <c r="AJ995" t="s">
        <v>1012</v>
      </c>
    </row>
    <row r="996" spans="1:37" x14ac:dyDescent="0.45">
      <c r="A996" t="s">
        <v>1206</v>
      </c>
      <c r="B996" t="s">
        <v>11113</v>
      </c>
      <c r="C996" t="s">
        <v>1002</v>
      </c>
      <c r="D996" t="s">
        <v>11120</v>
      </c>
      <c r="E996" t="s">
        <v>992</v>
      </c>
      <c r="F996" t="s">
        <v>11121</v>
      </c>
      <c r="G996">
        <v>12</v>
      </c>
      <c r="H996" t="s">
        <v>12</v>
      </c>
      <c r="I996">
        <v>18001</v>
      </c>
      <c r="K996" t="s">
        <v>11122</v>
      </c>
      <c r="L996" s="106">
        <v>28776</v>
      </c>
      <c r="M996">
        <v>10411541</v>
      </c>
      <c r="N996" t="s">
        <v>1431</v>
      </c>
      <c r="O996" t="s">
        <v>1282</v>
      </c>
      <c r="P996" t="s">
        <v>997</v>
      </c>
      <c r="R996" s="109" t="str">
        <f>IF(OR(P996="SB",Q996="SB"),"SB",0)</f>
        <v>SB</v>
      </c>
      <c r="T996" s="110">
        <v>50157</v>
      </c>
      <c r="U996" t="s">
        <v>19633</v>
      </c>
      <c r="V996" s="113" t="str">
        <f>IF(AND(I996&gt;=10000,I996&lt;=19900),"Praha",(IF(AND(I996&gt;=25001,I996&lt;=29501),"Středočeský kraj",(IF(AND(I996&gt;=30100,I996&lt;=34972),"Středočeský kraj",(IF(AND(I996&gt;=35002,I996&lt;=36271),"Karlovarský kraj",(IF(AND(I996&gt;=37001,I996&lt;=39201),"Jihočeský kraj",(IF(AND(I996&gt;=39701,I996&lt;=39901),"Jihočeský kraj",(IF(AND(I996&gt;=39301,I996&lt;=39601),"Kraj Vysočina",(IF(AND(I996&gt;=58001,I996&lt;=59501),"Kraj Vysočina",(IF(AND(I996&gt;=67401,I996&lt;=67602),"Kraj Vysočina",(IF(AND(I996&gt;=40001,I996&lt;=44101),"Ústecký kraj",(IF(AND(I996&gt;=46001,I996&lt;=47201),"Liberecký kraj",(IF(AND(I996&gt;=51202,I996&lt;=51401),"Liberecký kraj",(IF(AND(I996&gt;=53002,I996&lt;=53976),"Pardubický kraj",(IF(AND(I996&gt;=56002,I996&lt;=57201),"Pardubický kraj",(IF(AND(I996&gt;=60200,I996&lt;=67201),"Jihomoravský kraj",(IF(AND(I996&gt;=67801,I996&lt;=68501),"Jihomoravský kraj",(IF(AND(I996&gt;=69002,I996&lt;=69801),"Jihomoravský kraj",(IF(AND(I996&gt;=68601,I996&lt;=68801),"Zlínský kraj",(IF(AND(I996&gt;=75501,I996&lt;=76901),"Zlínský kraj",(IF(AND(I996&gt;=70030,I996&lt;=74901),"Moravskoslezský kraj",(IF(AND(I996&gt;=75000,I996&lt;=75368),"Olomoucký kraj",(IF(AND(I996&gt;=77200,I996&lt;=79862),"Olomoucký kraj",(IF(AND(I996&gt;=50011,I996&lt;=50301),"Královéhradecký kraj",(IF(AND(I996&gt;=54301,I996&lt;=54303),"Královéhradecký kraj","0")))))))))))))))))))))))))))))))))))))))))))))))</f>
        <v>Praha</v>
      </c>
      <c r="AD996" t="s">
        <v>998</v>
      </c>
      <c r="AE996" t="s">
        <v>998</v>
      </c>
      <c r="AF996" t="s">
        <v>998</v>
      </c>
      <c r="AG996" s="107">
        <v>300</v>
      </c>
      <c r="AH996" s="107">
        <v>0</v>
      </c>
      <c r="AI996" s="107">
        <v>0</v>
      </c>
      <c r="AJ996" t="s">
        <v>999</v>
      </c>
      <c r="AK996" s="106">
        <v>44920</v>
      </c>
    </row>
    <row r="997" spans="1:37" x14ac:dyDescent="0.45">
      <c r="A997" t="s">
        <v>1225</v>
      </c>
      <c r="B997" t="s">
        <v>4085</v>
      </c>
      <c r="C997" t="s">
        <v>1002</v>
      </c>
      <c r="D997" t="s">
        <v>4087</v>
      </c>
      <c r="E997" t="s">
        <v>992</v>
      </c>
      <c r="F997" t="s">
        <v>4088</v>
      </c>
      <c r="G997">
        <v>749</v>
      </c>
      <c r="H997" t="s">
        <v>1449</v>
      </c>
      <c r="I997">
        <v>18001</v>
      </c>
      <c r="K997" t="s">
        <v>4089</v>
      </c>
      <c r="L997" s="106">
        <v>29292</v>
      </c>
      <c r="M997">
        <v>10739624</v>
      </c>
      <c r="N997" t="s">
        <v>996</v>
      </c>
      <c r="O997" t="s">
        <v>12</v>
      </c>
      <c r="P997" t="s">
        <v>997</v>
      </c>
      <c r="R997" s="109" t="str">
        <f>IF(OR(P997="SB",Q997="SB"),"SB",0)</f>
        <v>SB</v>
      </c>
      <c r="T997" s="110">
        <v>51096</v>
      </c>
      <c r="U997" t="s">
        <v>19633</v>
      </c>
      <c r="V997" s="113" t="str">
        <f>IF(AND(I997&gt;=10000,I997&lt;=19900),"Praha",(IF(AND(I997&gt;=25001,I997&lt;=29501),"Středočeský kraj",(IF(AND(I997&gt;=30100,I997&lt;=34972),"Středočeský kraj",(IF(AND(I997&gt;=35002,I997&lt;=36271),"Karlovarský kraj",(IF(AND(I997&gt;=37001,I997&lt;=39201),"Jihočeský kraj",(IF(AND(I997&gt;=39701,I997&lt;=39901),"Jihočeský kraj",(IF(AND(I997&gt;=39301,I997&lt;=39601),"Kraj Vysočina",(IF(AND(I997&gt;=58001,I997&lt;=59501),"Kraj Vysočina",(IF(AND(I997&gt;=67401,I997&lt;=67602),"Kraj Vysočina",(IF(AND(I997&gt;=40001,I997&lt;=44101),"Ústecký kraj",(IF(AND(I997&gt;=46001,I997&lt;=47201),"Liberecký kraj",(IF(AND(I997&gt;=51202,I997&lt;=51401),"Liberecký kraj",(IF(AND(I997&gt;=53002,I997&lt;=53976),"Pardubický kraj",(IF(AND(I997&gt;=56002,I997&lt;=57201),"Pardubický kraj",(IF(AND(I997&gt;=60200,I997&lt;=67201),"Jihomoravský kraj",(IF(AND(I997&gt;=67801,I997&lt;=68501),"Jihomoravský kraj",(IF(AND(I997&gt;=69002,I997&lt;=69801),"Jihomoravský kraj",(IF(AND(I997&gt;=68601,I997&lt;=68801),"Zlínský kraj",(IF(AND(I997&gt;=75501,I997&lt;=76901),"Zlínský kraj",(IF(AND(I997&gt;=70030,I997&lt;=74901),"Moravskoslezský kraj",(IF(AND(I997&gt;=75000,I997&lt;=75368),"Olomoucký kraj",(IF(AND(I997&gt;=77200,I997&lt;=79862),"Olomoucký kraj",(IF(AND(I997&gt;=50011,I997&lt;=50301),"Královéhradecký kraj",(IF(AND(I997&gt;=54301,I997&lt;=54303),"Královéhradecký kraj","0")))))))))))))))))))))))))))))))))))))))))))))))</f>
        <v>Praha</v>
      </c>
      <c r="AD997" t="s">
        <v>998</v>
      </c>
      <c r="AE997" t="s">
        <v>998</v>
      </c>
      <c r="AF997" t="s">
        <v>998</v>
      </c>
      <c r="AG997" s="107">
        <v>0</v>
      </c>
      <c r="AH997" s="107">
        <v>0</v>
      </c>
      <c r="AI997" s="107">
        <v>0</v>
      </c>
      <c r="AJ997" t="s">
        <v>1012</v>
      </c>
    </row>
    <row r="998" spans="1:37" x14ac:dyDescent="0.45">
      <c r="A998" t="s">
        <v>1044</v>
      </c>
      <c r="B998" t="s">
        <v>11102</v>
      </c>
      <c r="C998" t="s">
        <v>990</v>
      </c>
      <c r="D998" t="s">
        <v>11107</v>
      </c>
      <c r="E998" t="s">
        <v>992</v>
      </c>
      <c r="F998" t="s">
        <v>3825</v>
      </c>
      <c r="G998">
        <v>12</v>
      </c>
      <c r="H998" t="s">
        <v>12</v>
      </c>
      <c r="I998">
        <v>18001</v>
      </c>
      <c r="K998" t="s">
        <v>11108</v>
      </c>
      <c r="L998" s="106">
        <v>27976</v>
      </c>
      <c r="M998">
        <v>10411642</v>
      </c>
      <c r="N998" t="s">
        <v>1431</v>
      </c>
      <c r="O998" t="s">
        <v>1282</v>
      </c>
      <c r="P998" t="s">
        <v>997</v>
      </c>
      <c r="R998" s="109" t="str">
        <f>IF(OR(P998="SB",Q998="SB"),"SB",0)</f>
        <v>SB</v>
      </c>
      <c r="T998" s="110">
        <v>10158</v>
      </c>
      <c r="U998" t="s">
        <v>19634</v>
      </c>
      <c r="V998" s="113" t="str">
        <f>IF(AND(I998&gt;=10000,I998&lt;=19900),"Praha",(IF(AND(I998&gt;=25001,I998&lt;=29501),"Středočeský kraj",(IF(AND(I998&gt;=30100,I998&lt;=34972),"Středočeský kraj",(IF(AND(I998&gt;=35002,I998&lt;=36271),"Karlovarský kraj",(IF(AND(I998&gt;=37001,I998&lt;=39201),"Jihočeský kraj",(IF(AND(I998&gt;=39701,I998&lt;=39901),"Jihočeský kraj",(IF(AND(I998&gt;=39301,I998&lt;=39601),"Kraj Vysočina",(IF(AND(I998&gt;=58001,I998&lt;=59501),"Kraj Vysočina",(IF(AND(I998&gt;=67401,I998&lt;=67602),"Kraj Vysočina",(IF(AND(I998&gt;=40001,I998&lt;=44101),"Ústecký kraj",(IF(AND(I998&gt;=46001,I998&lt;=47201),"Liberecký kraj",(IF(AND(I998&gt;=51202,I998&lt;=51401),"Liberecký kraj",(IF(AND(I998&gt;=53002,I998&lt;=53976),"Pardubický kraj",(IF(AND(I998&gt;=56002,I998&lt;=57201),"Pardubický kraj",(IF(AND(I998&gt;=60200,I998&lt;=67201),"Jihomoravský kraj",(IF(AND(I998&gt;=67801,I998&lt;=68501),"Jihomoravský kraj",(IF(AND(I998&gt;=69002,I998&lt;=69801),"Jihomoravský kraj",(IF(AND(I998&gt;=68601,I998&lt;=68801),"Zlínský kraj",(IF(AND(I998&gt;=75501,I998&lt;=76901),"Zlínský kraj",(IF(AND(I998&gt;=70030,I998&lt;=74901),"Moravskoslezský kraj",(IF(AND(I998&gt;=75000,I998&lt;=75368),"Olomoucký kraj",(IF(AND(I998&gt;=77200,I998&lt;=79862),"Olomoucký kraj",(IF(AND(I998&gt;=50011,I998&lt;=50301),"Královéhradecký kraj",(IF(AND(I998&gt;=54301,I998&lt;=54303),"Královéhradecký kraj","0")))))))))))))))))))))))))))))))))))))))))))))))</f>
        <v>Praha</v>
      </c>
      <c r="W998" s="111">
        <v>10158</v>
      </c>
      <c r="X998" s="111" t="s">
        <v>19633</v>
      </c>
      <c r="AD998" t="s">
        <v>1024</v>
      </c>
      <c r="AE998" t="s">
        <v>1515</v>
      </c>
      <c r="AF998" t="s">
        <v>998</v>
      </c>
      <c r="AG998" s="107">
        <v>300</v>
      </c>
      <c r="AH998" s="107">
        <v>0</v>
      </c>
      <c r="AI998" s="107">
        <v>0</v>
      </c>
      <c r="AJ998" t="s">
        <v>999</v>
      </c>
      <c r="AK998" s="106">
        <v>44920</v>
      </c>
    </row>
    <row r="999" spans="1:37" x14ac:dyDescent="0.45">
      <c r="A999" t="s">
        <v>1161</v>
      </c>
      <c r="B999" t="s">
        <v>11475</v>
      </c>
      <c r="C999" t="s">
        <v>990</v>
      </c>
      <c r="D999" t="s">
        <v>11483</v>
      </c>
      <c r="E999" t="s">
        <v>992</v>
      </c>
      <c r="F999" t="s">
        <v>11484</v>
      </c>
      <c r="G999">
        <v>408</v>
      </c>
      <c r="H999" t="s">
        <v>1449</v>
      </c>
      <c r="I999">
        <v>18001</v>
      </c>
      <c r="K999" t="s">
        <v>11485</v>
      </c>
      <c r="L999" s="106">
        <v>31857</v>
      </c>
      <c r="M999">
        <v>12924043</v>
      </c>
      <c r="N999" t="s">
        <v>996</v>
      </c>
      <c r="O999" t="s">
        <v>12</v>
      </c>
      <c r="P999" t="s">
        <v>997</v>
      </c>
      <c r="R999" s="109" t="str">
        <f>IF(OR(P999="SB",Q999="SB"),"SB",0)</f>
        <v>SB</v>
      </c>
      <c r="T999" s="110" t="s">
        <v>998</v>
      </c>
      <c r="V999" s="113" t="str">
        <f>IF(AND(I999&gt;=10000,I999&lt;=19900),"Praha",(IF(AND(I999&gt;=25001,I999&lt;=29501),"Středočeský kraj",(IF(AND(I999&gt;=30100,I999&lt;=34972),"Středočeský kraj",(IF(AND(I999&gt;=35002,I999&lt;=36271),"Karlovarský kraj",(IF(AND(I999&gt;=37001,I999&lt;=39201),"Jihočeský kraj",(IF(AND(I999&gt;=39701,I999&lt;=39901),"Jihočeský kraj",(IF(AND(I999&gt;=39301,I999&lt;=39601),"Kraj Vysočina",(IF(AND(I999&gt;=58001,I999&lt;=59501),"Kraj Vysočina",(IF(AND(I999&gt;=67401,I999&lt;=67602),"Kraj Vysočina",(IF(AND(I999&gt;=40001,I999&lt;=44101),"Ústecký kraj",(IF(AND(I999&gt;=46001,I999&lt;=47201),"Liberecký kraj",(IF(AND(I999&gt;=51202,I999&lt;=51401),"Liberecký kraj",(IF(AND(I999&gt;=53002,I999&lt;=53976),"Pardubický kraj",(IF(AND(I999&gt;=56002,I999&lt;=57201),"Pardubický kraj",(IF(AND(I999&gt;=60200,I999&lt;=67201),"Jihomoravský kraj",(IF(AND(I999&gt;=67801,I999&lt;=68501),"Jihomoravský kraj",(IF(AND(I999&gt;=69002,I999&lt;=69801),"Jihomoravský kraj",(IF(AND(I999&gt;=68601,I999&lt;=68801),"Zlínský kraj",(IF(AND(I999&gt;=75501,I999&lt;=76901),"Zlínský kraj",(IF(AND(I999&gt;=70030,I999&lt;=74901),"Moravskoslezský kraj",(IF(AND(I999&gt;=75000,I999&lt;=75368),"Olomoucký kraj",(IF(AND(I999&gt;=77200,I999&lt;=79862),"Olomoucký kraj",(IF(AND(I999&gt;=50011,I999&lt;=50301),"Královéhradecký kraj",(IF(AND(I999&gt;=54301,I999&lt;=54303),"Královéhradecký kraj","0")))))))))))))))))))))))))))))))))))))))))))))))</f>
        <v>Praha</v>
      </c>
      <c r="AB999" t="s">
        <v>998</v>
      </c>
      <c r="AD999" t="s">
        <v>998</v>
      </c>
      <c r="AE999" t="s">
        <v>998</v>
      </c>
      <c r="AF999" t="s">
        <v>998</v>
      </c>
      <c r="AG999" s="107">
        <v>0</v>
      </c>
      <c r="AH999" s="107">
        <v>0</v>
      </c>
      <c r="AI999" s="107">
        <v>0</v>
      </c>
      <c r="AJ999" t="s">
        <v>1012</v>
      </c>
    </row>
    <row r="1000" spans="1:37" x14ac:dyDescent="0.45">
      <c r="A1000" t="s">
        <v>4677</v>
      </c>
      <c r="B1000" t="s">
        <v>14139</v>
      </c>
      <c r="C1000" t="s">
        <v>1002</v>
      </c>
      <c r="D1000" t="s">
        <v>14140</v>
      </c>
      <c r="E1000" t="s">
        <v>992</v>
      </c>
      <c r="F1000" t="s">
        <v>14141</v>
      </c>
      <c r="G1000">
        <v>26</v>
      </c>
      <c r="H1000" t="s">
        <v>1449</v>
      </c>
      <c r="I1000">
        <v>18001</v>
      </c>
      <c r="K1000" t="s">
        <v>14142</v>
      </c>
      <c r="L1000" s="106">
        <v>26722</v>
      </c>
      <c r="M1000">
        <v>13023467</v>
      </c>
      <c r="N1000" t="s">
        <v>996</v>
      </c>
      <c r="O1000" t="s">
        <v>12</v>
      </c>
      <c r="P1000" t="s">
        <v>997</v>
      </c>
      <c r="R1000" s="109" t="str">
        <f>IF(OR(P1000="SB",Q1000="SB"),"SB",0)</f>
        <v>SB</v>
      </c>
      <c r="T1000" s="110" t="s">
        <v>998</v>
      </c>
      <c r="V1000" s="113" t="str">
        <f>IF(AND(I1000&gt;=10000,I1000&lt;=19900),"Praha",(IF(AND(I1000&gt;=25001,I1000&lt;=29501),"Středočeský kraj",(IF(AND(I1000&gt;=30100,I1000&lt;=34972),"Středočeský kraj",(IF(AND(I1000&gt;=35002,I1000&lt;=36271),"Karlovarský kraj",(IF(AND(I1000&gt;=37001,I1000&lt;=39201),"Jihočeský kraj",(IF(AND(I1000&gt;=39701,I1000&lt;=39901),"Jihočeský kraj",(IF(AND(I1000&gt;=39301,I1000&lt;=39601),"Kraj Vysočina",(IF(AND(I1000&gt;=58001,I1000&lt;=59501),"Kraj Vysočina",(IF(AND(I1000&gt;=67401,I1000&lt;=67602),"Kraj Vysočina",(IF(AND(I1000&gt;=40001,I1000&lt;=44101),"Ústecký kraj",(IF(AND(I1000&gt;=46001,I1000&lt;=47201),"Liberecký kraj",(IF(AND(I1000&gt;=51202,I1000&lt;=51401),"Liberecký kraj",(IF(AND(I1000&gt;=53002,I1000&lt;=53976),"Pardubický kraj",(IF(AND(I1000&gt;=56002,I1000&lt;=57201),"Pardubický kraj",(IF(AND(I1000&gt;=60200,I1000&lt;=67201),"Jihomoravský kraj",(IF(AND(I1000&gt;=67801,I1000&lt;=68501),"Jihomoravský kraj",(IF(AND(I1000&gt;=69002,I1000&lt;=69801),"Jihomoravský kraj",(IF(AND(I1000&gt;=68601,I1000&lt;=68801),"Zlínský kraj",(IF(AND(I1000&gt;=75501,I1000&lt;=76901),"Zlínský kraj",(IF(AND(I1000&gt;=70030,I1000&lt;=74901),"Moravskoslezský kraj",(IF(AND(I1000&gt;=75000,I1000&lt;=75368),"Olomoucký kraj",(IF(AND(I1000&gt;=77200,I1000&lt;=79862),"Olomoucký kraj",(IF(AND(I1000&gt;=50011,I1000&lt;=50301),"Královéhradecký kraj",(IF(AND(I1000&gt;=54301,I1000&lt;=54303),"Královéhradecký kraj","0")))))))))))))))))))))))))))))))))))))))))))))))</f>
        <v>Praha</v>
      </c>
      <c r="AB1000" t="s">
        <v>998</v>
      </c>
      <c r="AD1000" t="s">
        <v>998</v>
      </c>
      <c r="AE1000" t="s">
        <v>998</v>
      </c>
      <c r="AF1000" t="s">
        <v>998</v>
      </c>
      <c r="AG1000" s="107">
        <v>0</v>
      </c>
      <c r="AH1000" s="107">
        <v>0</v>
      </c>
      <c r="AI1000" s="107">
        <v>0</v>
      </c>
      <c r="AJ1000" t="s">
        <v>1012</v>
      </c>
    </row>
    <row r="1001" spans="1:37" x14ac:dyDescent="0.45">
      <c r="A1001" t="s">
        <v>1780</v>
      </c>
      <c r="B1001" t="s">
        <v>10878</v>
      </c>
      <c r="C1001" t="s">
        <v>1002</v>
      </c>
      <c r="D1001" t="s">
        <v>10882</v>
      </c>
      <c r="E1001" t="s">
        <v>992</v>
      </c>
      <c r="F1001" t="s">
        <v>1867</v>
      </c>
      <c r="G1001">
        <v>3652</v>
      </c>
      <c r="H1001" t="s">
        <v>12</v>
      </c>
      <c r="I1001">
        <v>18001</v>
      </c>
      <c r="K1001" t="s">
        <v>10883</v>
      </c>
      <c r="L1001" s="106">
        <v>35437</v>
      </c>
      <c r="M1001">
        <v>10825914</v>
      </c>
      <c r="N1001" t="s">
        <v>1431</v>
      </c>
      <c r="O1001" t="s">
        <v>1282</v>
      </c>
      <c r="P1001" t="s">
        <v>997</v>
      </c>
      <c r="R1001" s="109" t="str">
        <f>IF(OR(P1001="SB",Q1001="SB"),"SB",0)</f>
        <v>SB</v>
      </c>
      <c r="V1001" s="113" t="str">
        <f>IF(AND(I1001&gt;=10000,I1001&lt;=19900),"Praha",(IF(AND(I1001&gt;=25001,I1001&lt;=29501),"Středočeský kraj",(IF(AND(I1001&gt;=30100,I1001&lt;=34972),"Středočeský kraj",(IF(AND(I1001&gt;=35002,I1001&lt;=36271),"Karlovarský kraj",(IF(AND(I1001&gt;=37001,I1001&lt;=39201),"Jihočeský kraj",(IF(AND(I1001&gt;=39701,I1001&lt;=39901),"Jihočeský kraj",(IF(AND(I1001&gt;=39301,I1001&lt;=39601),"Kraj Vysočina",(IF(AND(I1001&gt;=58001,I1001&lt;=59501),"Kraj Vysočina",(IF(AND(I1001&gt;=67401,I1001&lt;=67602),"Kraj Vysočina",(IF(AND(I1001&gt;=40001,I1001&lt;=44101),"Ústecký kraj",(IF(AND(I1001&gt;=46001,I1001&lt;=47201),"Liberecký kraj",(IF(AND(I1001&gt;=51202,I1001&lt;=51401),"Liberecký kraj",(IF(AND(I1001&gt;=53002,I1001&lt;=53976),"Pardubický kraj",(IF(AND(I1001&gt;=56002,I1001&lt;=57201),"Pardubický kraj",(IF(AND(I1001&gt;=60200,I1001&lt;=67201),"Jihomoravský kraj",(IF(AND(I1001&gt;=67801,I1001&lt;=68501),"Jihomoravský kraj",(IF(AND(I1001&gt;=69002,I1001&lt;=69801),"Jihomoravský kraj",(IF(AND(I1001&gt;=68601,I1001&lt;=68801),"Zlínský kraj",(IF(AND(I1001&gt;=75501,I1001&lt;=76901),"Zlínský kraj",(IF(AND(I1001&gt;=70030,I1001&lt;=74901),"Moravskoslezský kraj",(IF(AND(I1001&gt;=75000,I1001&lt;=75368),"Olomoucký kraj",(IF(AND(I1001&gt;=77200,I1001&lt;=79862),"Olomoucký kraj",(IF(AND(I1001&gt;=50011,I1001&lt;=50301),"Královéhradecký kraj",(IF(AND(I1001&gt;=54301,I1001&lt;=54303),"Královéhradecký kraj","0")))))))))))))))))))))))))))))))))))))))))))))))</f>
        <v>Praha</v>
      </c>
      <c r="AD1001" t="s">
        <v>998</v>
      </c>
      <c r="AE1001" t="s">
        <v>998</v>
      </c>
      <c r="AF1001" t="s">
        <v>998</v>
      </c>
      <c r="AG1001" s="107">
        <v>300</v>
      </c>
      <c r="AH1001" s="107">
        <v>0</v>
      </c>
      <c r="AI1001" s="107">
        <v>0</v>
      </c>
      <c r="AJ1001" t="s">
        <v>999</v>
      </c>
      <c r="AK1001" s="106">
        <v>44920</v>
      </c>
    </row>
    <row r="1002" spans="1:37" x14ac:dyDescent="0.45">
      <c r="A1002" t="s">
        <v>1626</v>
      </c>
      <c r="B1002" t="s">
        <v>10878</v>
      </c>
      <c r="C1002" t="s">
        <v>1002</v>
      </c>
      <c r="D1002" t="s">
        <v>10884</v>
      </c>
      <c r="E1002" t="s">
        <v>992</v>
      </c>
      <c r="F1002" t="s">
        <v>1867</v>
      </c>
      <c r="G1002">
        <v>3652</v>
      </c>
      <c r="H1002" t="s">
        <v>12</v>
      </c>
      <c r="I1002">
        <v>18001</v>
      </c>
      <c r="K1002" t="s">
        <v>10883</v>
      </c>
      <c r="L1002" s="106">
        <v>37675</v>
      </c>
      <c r="M1002">
        <v>10825813</v>
      </c>
      <c r="N1002" t="s">
        <v>1431</v>
      </c>
      <c r="O1002" t="s">
        <v>1282</v>
      </c>
      <c r="P1002" t="s">
        <v>997</v>
      </c>
      <c r="R1002" s="109" t="str">
        <f>IF(OR(P1002="SB",Q1002="SB"),"SB",0)</f>
        <v>SB</v>
      </c>
      <c r="V1002" s="113" t="str">
        <f>IF(AND(I1002&gt;=10000,I1002&lt;=19900),"Praha",(IF(AND(I1002&gt;=25001,I1002&lt;=29501),"Středočeský kraj",(IF(AND(I1002&gt;=30100,I1002&lt;=34972),"Středočeský kraj",(IF(AND(I1002&gt;=35002,I1002&lt;=36271),"Karlovarský kraj",(IF(AND(I1002&gt;=37001,I1002&lt;=39201),"Jihočeský kraj",(IF(AND(I1002&gt;=39701,I1002&lt;=39901),"Jihočeský kraj",(IF(AND(I1002&gt;=39301,I1002&lt;=39601),"Kraj Vysočina",(IF(AND(I1002&gt;=58001,I1002&lt;=59501),"Kraj Vysočina",(IF(AND(I1002&gt;=67401,I1002&lt;=67602),"Kraj Vysočina",(IF(AND(I1002&gt;=40001,I1002&lt;=44101),"Ústecký kraj",(IF(AND(I1002&gt;=46001,I1002&lt;=47201),"Liberecký kraj",(IF(AND(I1002&gt;=51202,I1002&lt;=51401),"Liberecký kraj",(IF(AND(I1002&gt;=53002,I1002&lt;=53976),"Pardubický kraj",(IF(AND(I1002&gt;=56002,I1002&lt;=57201),"Pardubický kraj",(IF(AND(I1002&gt;=60200,I1002&lt;=67201),"Jihomoravský kraj",(IF(AND(I1002&gt;=67801,I1002&lt;=68501),"Jihomoravský kraj",(IF(AND(I1002&gt;=69002,I1002&lt;=69801),"Jihomoravský kraj",(IF(AND(I1002&gt;=68601,I1002&lt;=68801),"Zlínský kraj",(IF(AND(I1002&gt;=75501,I1002&lt;=76901),"Zlínský kraj",(IF(AND(I1002&gt;=70030,I1002&lt;=74901),"Moravskoslezský kraj",(IF(AND(I1002&gt;=75000,I1002&lt;=75368),"Olomoucký kraj",(IF(AND(I1002&gt;=77200,I1002&lt;=79862),"Olomoucký kraj",(IF(AND(I1002&gt;=50011,I1002&lt;=50301),"Královéhradecký kraj",(IF(AND(I1002&gt;=54301,I1002&lt;=54303),"Královéhradecký kraj","0")))))))))))))))))))))))))))))))))))))))))))))))</f>
        <v>Praha</v>
      </c>
      <c r="AD1002" t="s">
        <v>998</v>
      </c>
      <c r="AE1002" t="s">
        <v>998</v>
      </c>
      <c r="AF1002" t="s">
        <v>998</v>
      </c>
      <c r="AG1002" s="107">
        <v>300</v>
      </c>
      <c r="AH1002" s="107">
        <v>0</v>
      </c>
      <c r="AI1002" s="107">
        <v>0</v>
      </c>
      <c r="AJ1002" t="s">
        <v>999</v>
      </c>
      <c r="AK1002" s="106">
        <v>44920</v>
      </c>
    </row>
    <row r="1003" spans="1:37" x14ac:dyDescent="0.45">
      <c r="A1003" t="s">
        <v>1037</v>
      </c>
      <c r="B1003" t="s">
        <v>2883</v>
      </c>
      <c r="C1003" t="s">
        <v>990</v>
      </c>
      <c r="D1003" t="s">
        <v>2884</v>
      </c>
      <c r="E1003" t="s">
        <v>992</v>
      </c>
      <c r="F1003" t="s">
        <v>2885</v>
      </c>
      <c r="G1003">
        <v>1</v>
      </c>
      <c r="H1003" t="s">
        <v>1449</v>
      </c>
      <c r="I1003">
        <v>18017</v>
      </c>
      <c r="K1003" t="s">
        <v>2886</v>
      </c>
      <c r="L1003" s="106">
        <v>29165</v>
      </c>
      <c r="M1003">
        <v>12933945</v>
      </c>
      <c r="N1003" t="s">
        <v>996</v>
      </c>
      <c r="O1003" t="s">
        <v>12</v>
      </c>
      <c r="P1003" t="s">
        <v>997</v>
      </c>
      <c r="R1003" s="109" t="str">
        <f>IF(OR(P1003="SB",Q1003="SB"),"SB",0)</f>
        <v>SB</v>
      </c>
      <c r="T1003" s="110" t="s">
        <v>998</v>
      </c>
      <c r="V1003" s="113" t="str">
        <f>IF(AND(I1003&gt;=10000,I1003&lt;=19900),"Praha",(IF(AND(I1003&gt;=25001,I1003&lt;=29501),"Středočeský kraj",(IF(AND(I1003&gt;=30100,I1003&lt;=34972),"Středočeský kraj",(IF(AND(I1003&gt;=35002,I1003&lt;=36271),"Karlovarský kraj",(IF(AND(I1003&gt;=37001,I1003&lt;=39201),"Jihočeský kraj",(IF(AND(I1003&gt;=39701,I1003&lt;=39901),"Jihočeský kraj",(IF(AND(I1003&gt;=39301,I1003&lt;=39601),"Kraj Vysočina",(IF(AND(I1003&gt;=58001,I1003&lt;=59501),"Kraj Vysočina",(IF(AND(I1003&gt;=67401,I1003&lt;=67602),"Kraj Vysočina",(IF(AND(I1003&gt;=40001,I1003&lt;=44101),"Ústecký kraj",(IF(AND(I1003&gt;=46001,I1003&lt;=47201),"Liberecký kraj",(IF(AND(I1003&gt;=51202,I1003&lt;=51401),"Liberecký kraj",(IF(AND(I1003&gt;=53002,I1003&lt;=53976),"Pardubický kraj",(IF(AND(I1003&gt;=56002,I1003&lt;=57201),"Pardubický kraj",(IF(AND(I1003&gt;=60200,I1003&lt;=67201),"Jihomoravský kraj",(IF(AND(I1003&gt;=67801,I1003&lt;=68501),"Jihomoravský kraj",(IF(AND(I1003&gt;=69002,I1003&lt;=69801),"Jihomoravský kraj",(IF(AND(I1003&gt;=68601,I1003&lt;=68801),"Zlínský kraj",(IF(AND(I1003&gt;=75501,I1003&lt;=76901),"Zlínský kraj",(IF(AND(I1003&gt;=70030,I1003&lt;=74901),"Moravskoslezský kraj",(IF(AND(I1003&gt;=75000,I1003&lt;=75368),"Olomoucký kraj",(IF(AND(I1003&gt;=77200,I1003&lt;=79862),"Olomoucký kraj",(IF(AND(I1003&gt;=50011,I1003&lt;=50301),"Královéhradecký kraj",(IF(AND(I1003&gt;=54301,I1003&lt;=54303),"Královéhradecký kraj","0")))))))))))))))))))))))))))))))))))))))))))))))</f>
        <v>Praha</v>
      </c>
      <c r="AB1003" t="s">
        <v>998</v>
      </c>
      <c r="AD1003" t="s">
        <v>998</v>
      </c>
      <c r="AE1003" t="s">
        <v>998</v>
      </c>
      <c r="AF1003" t="s">
        <v>998</v>
      </c>
      <c r="AG1003" s="107">
        <v>0</v>
      </c>
      <c r="AH1003" s="107">
        <v>0</v>
      </c>
      <c r="AI1003" s="107">
        <v>0</v>
      </c>
      <c r="AJ1003" t="s">
        <v>1012</v>
      </c>
    </row>
    <row r="1004" spans="1:37" x14ac:dyDescent="0.45">
      <c r="A1004" t="s">
        <v>4677</v>
      </c>
      <c r="B1004" t="s">
        <v>10532</v>
      </c>
      <c r="C1004" t="s">
        <v>1002</v>
      </c>
      <c r="D1004" t="s">
        <v>10533</v>
      </c>
      <c r="E1004" t="s">
        <v>992</v>
      </c>
      <c r="F1004" t="s">
        <v>10534</v>
      </c>
      <c r="G1004">
        <v>569</v>
      </c>
      <c r="H1004" t="s">
        <v>1449</v>
      </c>
      <c r="I1004">
        <v>18022</v>
      </c>
      <c r="K1004" t="s">
        <v>10535</v>
      </c>
      <c r="L1004" s="106">
        <v>25856</v>
      </c>
      <c r="M1004">
        <v>13023568</v>
      </c>
      <c r="N1004" t="s">
        <v>996</v>
      </c>
      <c r="O1004" t="s">
        <v>12</v>
      </c>
      <c r="P1004" t="s">
        <v>997</v>
      </c>
      <c r="R1004" s="109" t="str">
        <f>IF(OR(P1004="SB",Q1004="SB"),"SB",0)</f>
        <v>SB</v>
      </c>
      <c r="T1004" s="110" t="s">
        <v>998</v>
      </c>
      <c r="V1004" s="113" t="str">
        <f>IF(AND(I1004&gt;=10000,I1004&lt;=19900),"Praha",(IF(AND(I1004&gt;=25001,I1004&lt;=29501),"Středočeský kraj",(IF(AND(I1004&gt;=30100,I1004&lt;=34972),"Středočeský kraj",(IF(AND(I1004&gt;=35002,I1004&lt;=36271),"Karlovarský kraj",(IF(AND(I1004&gt;=37001,I1004&lt;=39201),"Jihočeský kraj",(IF(AND(I1004&gt;=39701,I1004&lt;=39901),"Jihočeský kraj",(IF(AND(I1004&gt;=39301,I1004&lt;=39601),"Kraj Vysočina",(IF(AND(I1004&gt;=58001,I1004&lt;=59501),"Kraj Vysočina",(IF(AND(I1004&gt;=67401,I1004&lt;=67602),"Kraj Vysočina",(IF(AND(I1004&gt;=40001,I1004&lt;=44101),"Ústecký kraj",(IF(AND(I1004&gt;=46001,I1004&lt;=47201),"Liberecký kraj",(IF(AND(I1004&gt;=51202,I1004&lt;=51401),"Liberecký kraj",(IF(AND(I1004&gt;=53002,I1004&lt;=53976),"Pardubický kraj",(IF(AND(I1004&gt;=56002,I1004&lt;=57201),"Pardubický kraj",(IF(AND(I1004&gt;=60200,I1004&lt;=67201),"Jihomoravský kraj",(IF(AND(I1004&gt;=67801,I1004&lt;=68501),"Jihomoravský kraj",(IF(AND(I1004&gt;=69002,I1004&lt;=69801),"Jihomoravský kraj",(IF(AND(I1004&gt;=68601,I1004&lt;=68801),"Zlínský kraj",(IF(AND(I1004&gt;=75501,I1004&lt;=76901),"Zlínský kraj",(IF(AND(I1004&gt;=70030,I1004&lt;=74901),"Moravskoslezský kraj",(IF(AND(I1004&gt;=75000,I1004&lt;=75368),"Olomoucký kraj",(IF(AND(I1004&gt;=77200,I1004&lt;=79862),"Olomoucký kraj",(IF(AND(I1004&gt;=50011,I1004&lt;=50301),"Královéhradecký kraj",(IF(AND(I1004&gt;=54301,I1004&lt;=54303),"Královéhradecký kraj","0")))))))))))))))))))))))))))))))))))))))))))))))</f>
        <v>Praha</v>
      </c>
      <c r="AB1004" t="s">
        <v>998</v>
      </c>
      <c r="AD1004" t="s">
        <v>998</v>
      </c>
      <c r="AE1004" t="s">
        <v>998</v>
      </c>
      <c r="AF1004" t="s">
        <v>998</v>
      </c>
      <c r="AG1004" s="107">
        <v>0</v>
      </c>
      <c r="AH1004" s="107">
        <v>0</v>
      </c>
      <c r="AI1004" s="107">
        <v>0</v>
      </c>
      <c r="AJ1004" t="s">
        <v>1012</v>
      </c>
    </row>
    <row r="1005" spans="1:37" x14ac:dyDescent="0.45">
      <c r="A1005" t="s">
        <v>2368</v>
      </c>
      <c r="B1005" t="s">
        <v>5819</v>
      </c>
      <c r="C1005" t="s">
        <v>1002</v>
      </c>
      <c r="D1005" t="s">
        <v>5820</v>
      </c>
      <c r="E1005" t="s">
        <v>992</v>
      </c>
      <c r="F1005" t="s">
        <v>1494</v>
      </c>
      <c r="G1005">
        <v>25</v>
      </c>
      <c r="H1005" t="s">
        <v>12</v>
      </c>
      <c r="I1005">
        <v>18025</v>
      </c>
      <c r="K1005" t="s">
        <v>5821</v>
      </c>
      <c r="L1005" s="106">
        <v>18772</v>
      </c>
      <c r="M1005">
        <v>10455088</v>
      </c>
      <c r="N1005" t="s">
        <v>1281</v>
      </c>
      <c r="O1005" t="s">
        <v>1282</v>
      </c>
      <c r="P1005" t="s">
        <v>997</v>
      </c>
      <c r="R1005" s="109" t="str">
        <f>IF(OR(P1005="SB",Q1005="SB"),"SB",0)</f>
        <v>SB</v>
      </c>
      <c r="T1005" s="110" t="s">
        <v>998</v>
      </c>
      <c r="V1005" s="113" t="str">
        <f>IF(AND(I1005&gt;=10000,I1005&lt;=19900),"Praha",(IF(AND(I1005&gt;=25001,I1005&lt;=29501),"Středočeský kraj",(IF(AND(I1005&gt;=30100,I1005&lt;=34972),"Středočeský kraj",(IF(AND(I1005&gt;=35002,I1005&lt;=36271),"Karlovarský kraj",(IF(AND(I1005&gt;=37001,I1005&lt;=39201),"Jihočeský kraj",(IF(AND(I1005&gt;=39701,I1005&lt;=39901),"Jihočeský kraj",(IF(AND(I1005&gt;=39301,I1005&lt;=39601),"Kraj Vysočina",(IF(AND(I1005&gt;=58001,I1005&lt;=59501),"Kraj Vysočina",(IF(AND(I1005&gt;=67401,I1005&lt;=67602),"Kraj Vysočina",(IF(AND(I1005&gt;=40001,I1005&lt;=44101),"Ústecký kraj",(IF(AND(I1005&gt;=46001,I1005&lt;=47201),"Liberecký kraj",(IF(AND(I1005&gt;=51202,I1005&lt;=51401),"Liberecký kraj",(IF(AND(I1005&gt;=53002,I1005&lt;=53976),"Pardubický kraj",(IF(AND(I1005&gt;=56002,I1005&lt;=57201),"Pardubický kraj",(IF(AND(I1005&gt;=60200,I1005&lt;=67201),"Jihomoravský kraj",(IF(AND(I1005&gt;=67801,I1005&lt;=68501),"Jihomoravský kraj",(IF(AND(I1005&gt;=69002,I1005&lt;=69801),"Jihomoravský kraj",(IF(AND(I1005&gt;=68601,I1005&lt;=68801),"Zlínský kraj",(IF(AND(I1005&gt;=75501,I1005&lt;=76901),"Zlínský kraj",(IF(AND(I1005&gt;=70030,I1005&lt;=74901),"Moravskoslezský kraj",(IF(AND(I1005&gt;=75000,I1005&lt;=75368),"Olomoucký kraj",(IF(AND(I1005&gt;=77200,I1005&lt;=79862),"Olomoucký kraj",(IF(AND(I1005&gt;=50011,I1005&lt;=50301),"Královéhradecký kraj",(IF(AND(I1005&gt;=54301,I1005&lt;=54303),"Královéhradecký kraj","0")))))))))))))))))))))))))))))))))))))))))))))))</f>
        <v>Praha</v>
      </c>
      <c r="AB1005" t="s">
        <v>998</v>
      </c>
      <c r="AD1005" t="s">
        <v>998</v>
      </c>
      <c r="AE1005" t="s">
        <v>998</v>
      </c>
      <c r="AF1005" t="s">
        <v>998</v>
      </c>
      <c r="AG1005" s="107">
        <v>0</v>
      </c>
      <c r="AH1005" s="107">
        <v>0</v>
      </c>
      <c r="AI1005" s="107">
        <v>0</v>
      </c>
      <c r="AJ1005" t="s">
        <v>1012</v>
      </c>
    </row>
    <row r="1006" spans="1:37" x14ac:dyDescent="0.45">
      <c r="A1006" t="s">
        <v>1169</v>
      </c>
      <c r="B1006" t="s">
        <v>9267</v>
      </c>
      <c r="C1006" t="s">
        <v>990</v>
      </c>
      <c r="D1006" t="s">
        <v>9273</v>
      </c>
      <c r="E1006" t="s">
        <v>992</v>
      </c>
      <c r="F1006" t="s">
        <v>5790</v>
      </c>
      <c r="G1006">
        <v>557</v>
      </c>
      <c r="H1006" t="s">
        <v>1449</v>
      </c>
      <c r="I1006">
        <v>18100</v>
      </c>
      <c r="K1006" t="s">
        <v>9274</v>
      </c>
      <c r="L1006" s="106">
        <v>28943</v>
      </c>
      <c r="M1006">
        <v>10164492</v>
      </c>
      <c r="N1006" t="s">
        <v>2714</v>
      </c>
      <c r="O1006" t="s">
        <v>12</v>
      </c>
      <c r="P1006" t="s">
        <v>997</v>
      </c>
      <c r="R1006" s="109" t="str">
        <f>IF(OR(P1006="SB",Q1006="SB"),"SB",0)</f>
        <v>SB</v>
      </c>
      <c r="T1006" s="110">
        <v>10038</v>
      </c>
      <c r="U1006" t="s">
        <v>19633</v>
      </c>
      <c r="V1006" s="113" t="str">
        <f>IF(AND(I1006&gt;=10000,I1006&lt;=19900),"Praha",(IF(AND(I1006&gt;=25001,I1006&lt;=29501),"Středočeský kraj",(IF(AND(I1006&gt;=30100,I1006&lt;=34972),"Středočeský kraj",(IF(AND(I1006&gt;=35002,I1006&lt;=36271),"Karlovarský kraj",(IF(AND(I1006&gt;=37001,I1006&lt;=39201),"Jihočeský kraj",(IF(AND(I1006&gt;=39701,I1006&lt;=39901),"Jihočeský kraj",(IF(AND(I1006&gt;=39301,I1006&lt;=39601),"Kraj Vysočina",(IF(AND(I1006&gt;=58001,I1006&lt;=59501),"Kraj Vysočina",(IF(AND(I1006&gt;=67401,I1006&lt;=67602),"Kraj Vysočina",(IF(AND(I1006&gt;=40001,I1006&lt;=44101),"Ústecký kraj",(IF(AND(I1006&gt;=46001,I1006&lt;=47201),"Liberecký kraj",(IF(AND(I1006&gt;=51202,I1006&lt;=51401),"Liberecký kraj",(IF(AND(I1006&gt;=53002,I1006&lt;=53976),"Pardubický kraj",(IF(AND(I1006&gt;=56002,I1006&lt;=57201),"Pardubický kraj",(IF(AND(I1006&gt;=60200,I1006&lt;=67201),"Jihomoravský kraj",(IF(AND(I1006&gt;=67801,I1006&lt;=68501),"Jihomoravský kraj",(IF(AND(I1006&gt;=69002,I1006&lt;=69801),"Jihomoravský kraj",(IF(AND(I1006&gt;=68601,I1006&lt;=68801),"Zlínský kraj",(IF(AND(I1006&gt;=75501,I1006&lt;=76901),"Zlínský kraj",(IF(AND(I1006&gt;=70030,I1006&lt;=74901),"Moravskoslezský kraj",(IF(AND(I1006&gt;=75000,I1006&lt;=75368),"Olomoucký kraj",(IF(AND(I1006&gt;=77200,I1006&lt;=79862),"Olomoucký kraj",(IF(AND(I1006&gt;=50011,I1006&lt;=50301),"Královéhradecký kraj",(IF(AND(I1006&gt;=54301,I1006&lt;=54303),"Královéhradecký kraj","0")))))))))))))))))))))))))))))))))))))))))))))))</f>
        <v>Praha</v>
      </c>
      <c r="AD1006" t="s">
        <v>998</v>
      </c>
      <c r="AE1006" t="s">
        <v>998</v>
      </c>
      <c r="AF1006" t="s">
        <v>998</v>
      </c>
      <c r="AG1006" s="107">
        <v>300</v>
      </c>
      <c r="AH1006" s="107">
        <v>0</v>
      </c>
      <c r="AI1006" s="107">
        <v>0</v>
      </c>
      <c r="AJ1006" t="s">
        <v>999</v>
      </c>
      <c r="AK1006" s="106">
        <v>44925</v>
      </c>
    </row>
    <row r="1007" spans="1:37" x14ac:dyDescent="0.45">
      <c r="A1007" t="s">
        <v>1124</v>
      </c>
      <c r="B1007" t="s">
        <v>12352</v>
      </c>
      <c r="C1007" t="s">
        <v>990</v>
      </c>
      <c r="D1007" t="s">
        <v>12358</v>
      </c>
      <c r="E1007" t="s">
        <v>992</v>
      </c>
      <c r="F1007" t="s">
        <v>12354</v>
      </c>
      <c r="G1007">
        <v>665</v>
      </c>
      <c r="H1007" t="s">
        <v>12359</v>
      </c>
      <c r="I1007">
        <v>18100</v>
      </c>
      <c r="J1007">
        <v>420604136213</v>
      </c>
      <c r="K1007" t="s">
        <v>12360</v>
      </c>
      <c r="L1007" s="106">
        <v>34368</v>
      </c>
      <c r="M1007">
        <v>10570882</v>
      </c>
      <c r="N1007" t="s">
        <v>996</v>
      </c>
      <c r="O1007" t="s">
        <v>12</v>
      </c>
      <c r="P1007" t="s">
        <v>997</v>
      </c>
      <c r="R1007" s="109" t="str">
        <f>IF(OR(P1007="SB",Q1007="SB"),"SB",0)</f>
        <v>SB</v>
      </c>
      <c r="T1007" s="110">
        <v>10514</v>
      </c>
      <c r="U1007" t="s">
        <v>19633</v>
      </c>
      <c r="V1007" s="113" t="str">
        <f>IF(AND(I1007&gt;=10000,I1007&lt;=19900),"Praha",(IF(AND(I1007&gt;=25001,I1007&lt;=29501),"Středočeský kraj",(IF(AND(I1007&gt;=30100,I1007&lt;=34972),"Středočeský kraj",(IF(AND(I1007&gt;=35002,I1007&lt;=36271),"Karlovarský kraj",(IF(AND(I1007&gt;=37001,I1007&lt;=39201),"Jihočeský kraj",(IF(AND(I1007&gt;=39701,I1007&lt;=39901),"Jihočeský kraj",(IF(AND(I1007&gt;=39301,I1007&lt;=39601),"Kraj Vysočina",(IF(AND(I1007&gt;=58001,I1007&lt;=59501),"Kraj Vysočina",(IF(AND(I1007&gt;=67401,I1007&lt;=67602),"Kraj Vysočina",(IF(AND(I1007&gt;=40001,I1007&lt;=44101),"Ústecký kraj",(IF(AND(I1007&gt;=46001,I1007&lt;=47201),"Liberecký kraj",(IF(AND(I1007&gt;=51202,I1007&lt;=51401),"Liberecký kraj",(IF(AND(I1007&gt;=53002,I1007&lt;=53976),"Pardubický kraj",(IF(AND(I1007&gt;=56002,I1007&lt;=57201),"Pardubický kraj",(IF(AND(I1007&gt;=60200,I1007&lt;=67201),"Jihomoravský kraj",(IF(AND(I1007&gt;=67801,I1007&lt;=68501),"Jihomoravský kraj",(IF(AND(I1007&gt;=69002,I1007&lt;=69801),"Jihomoravský kraj",(IF(AND(I1007&gt;=68601,I1007&lt;=68801),"Zlínský kraj",(IF(AND(I1007&gt;=75501,I1007&lt;=76901),"Zlínský kraj",(IF(AND(I1007&gt;=70030,I1007&lt;=74901),"Moravskoslezský kraj",(IF(AND(I1007&gt;=75000,I1007&lt;=75368),"Olomoucký kraj",(IF(AND(I1007&gt;=77200,I1007&lt;=79862),"Olomoucký kraj",(IF(AND(I1007&gt;=50011,I1007&lt;=50301),"Královéhradecký kraj",(IF(AND(I1007&gt;=54301,I1007&lt;=54303),"Královéhradecký kraj","0")))))))))))))))))))))))))))))))))))))))))))))))</f>
        <v>Praha</v>
      </c>
      <c r="AD1007" t="s">
        <v>998</v>
      </c>
      <c r="AE1007" t="s">
        <v>998</v>
      </c>
      <c r="AF1007" t="s">
        <v>998</v>
      </c>
      <c r="AG1007" s="107">
        <v>0</v>
      </c>
      <c r="AH1007" s="107">
        <v>0</v>
      </c>
      <c r="AI1007" s="107">
        <v>0</v>
      </c>
      <c r="AJ1007" t="s">
        <v>1012</v>
      </c>
    </row>
    <row r="1008" spans="1:37" x14ac:dyDescent="0.45">
      <c r="A1008" t="s">
        <v>1084</v>
      </c>
      <c r="B1008" t="s">
        <v>19616</v>
      </c>
      <c r="C1008" t="s">
        <v>990</v>
      </c>
      <c r="D1008" t="s">
        <v>19617</v>
      </c>
      <c r="E1008" t="s">
        <v>992</v>
      </c>
      <c r="F1008" t="s">
        <v>19618</v>
      </c>
      <c r="G1008">
        <v>778</v>
      </c>
      <c r="H1008" t="s">
        <v>1449</v>
      </c>
      <c r="I1008">
        <v>18100</v>
      </c>
      <c r="J1008">
        <v>777307795</v>
      </c>
      <c r="K1008" t="s">
        <v>19619</v>
      </c>
      <c r="L1008" s="106">
        <v>32714</v>
      </c>
      <c r="M1008">
        <v>10590787</v>
      </c>
      <c r="N1008" t="s">
        <v>996</v>
      </c>
      <c r="O1008" t="s">
        <v>12</v>
      </c>
      <c r="P1008" t="s">
        <v>997</v>
      </c>
      <c r="R1008" s="109" t="str">
        <f>IF(OR(P1008="SB",Q1008="SB"),"SB",0)</f>
        <v>SB</v>
      </c>
      <c r="T1008" s="110">
        <v>10605</v>
      </c>
      <c r="U1008" t="s">
        <v>19633</v>
      </c>
      <c r="V1008" s="113" t="str">
        <f>IF(AND(I1008&gt;=10000,I1008&lt;=19900),"Praha",(IF(AND(I1008&gt;=25001,I1008&lt;=29501),"Středočeský kraj",(IF(AND(I1008&gt;=30100,I1008&lt;=34972),"Středočeský kraj",(IF(AND(I1008&gt;=35002,I1008&lt;=36271),"Karlovarský kraj",(IF(AND(I1008&gt;=37001,I1008&lt;=39201),"Jihočeský kraj",(IF(AND(I1008&gt;=39701,I1008&lt;=39901),"Jihočeský kraj",(IF(AND(I1008&gt;=39301,I1008&lt;=39601),"Kraj Vysočina",(IF(AND(I1008&gt;=58001,I1008&lt;=59501),"Kraj Vysočina",(IF(AND(I1008&gt;=67401,I1008&lt;=67602),"Kraj Vysočina",(IF(AND(I1008&gt;=40001,I1008&lt;=44101),"Ústecký kraj",(IF(AND(I1008&gt;=46001,I1008&lt;=47201),"Liberecký kraj",(IF(AND(I1008&gt;=51202,I1008&lt;=51401),"Liberecký kraj",(IF(AND(I1008&gt;=53002,I1008&lt;=53976),"Pardubický kraj",(IF(AND(I1008&gt;=56002,I1008&lt;=57201),"Pardubický kraj",(IF(AND(I1008&gt;=60200,I1008&lt;=67201),"Jihomoravský kraj",(IF(AND(I1008&gt;=67801,I1008&lt;=68501),"Jihomoravský kraj",(IF(AND(I1008&gt;=69002,I1008&lt;=69801),"Jihomoravský kraj",(IF(AND(I1008&gt;=68601,I1008&lt;=68801),"Zlínský kraj",(IF(AND(I1008&gt;=75501,I1008&lt;=76901),"Zlínský kraj",(IF(AND(I1008&gt;=70030,I1008&lt;=74901),"Moravskoslezský kraj",(IF(AND(I1008&gt;=75000,I1008&lt;=75368),"Olomoucký kraj",(IF(AND(I1008&gt;=77200,I1008&lt;=79862),"Olomoucký kraj",(IF(AND(I1008&gt;=50011,I1008&lt;=50301),"Královéhradecký kraj",(IF(AND(I1008&gt;=54301,I1008&lt;=54303),"Královéhradecký kraj","0")))))))))))))))))))))))))))))))))))))))))))))))</f>
        <v>Praha</v>
      </c>
      <c r="AD1008" t="s">
        <v>998</v>
      </c>
      <c r="AE1008" t="s">
        <v>998</v>
      </c>
      <c r="AF1008" t="s">
        <v>998</v>
      </c>
      <c r="AG1008" s="107">
        <v>0</v>
      </c>
      <c r="AH1008" s="107">
        <v>0</v>
      </c>
      <c r="AI1008" s="107">
        <v>0</v>
      </c>
      <c r="AJ1008" t="s">
        <v>1012</v>
      </c>
    </row>
    <row r="1009" spans="1:37" x14ac:dyDescent="0.45">
      <c r="A1009" t="s">
        <v>1026</v>
      </c>
      <c r="B1009" t="s">
        <v>9881</v>
      </c>
      <c r="C1009" t="s">
        <v>990</v>
      </c>
      <c r="D1009" t="s">
        <v>9885</v>
      </c>
      <c r="E1009" t="s">
        <v>992</v>
      </c>
      <c r="F1009" t="s">
        <v>9886</v>
      </c>
      <c r="G1009">
        <v>147</v>
      </c>
      <c r="H1009" t="s">
        <v>1449</v>
      </c>
      <c r="I1009">
        <v>18100</v>
      </c>
      <c r="J1009">
        <v>605905688</v>
      </c>
      <c r="K1009" t="s">
        <v>9887</v>
      </c>
      <c r="L1009" s="106">
        <v>31674</v>
      </c>
      <c r="M1009">
        <v>10600184</v>
      </c>
      <c r="N1009" t="s">
        <v>996</v>
      </c>
      <c r="O1009" t="s">
        <v>12</v>
      </c>
      <c r="P1009" t="s">
        <v>997</v>
      </c>
      <c r="R1009" s="109" t="str">
        <f>IF(OR(P1009="SB",Q1009="SB"),"SB",0)</f>
        <v>SB</v>
      </c>
      <c r="T1009" s="110">
        <v>10675</v>
      </c>
      <c r="U1009" t="s">
        <v>19633</v>
      </c>
      <c r="V1009" s="113" t="str">
        <f>IF(AND(I1009&gt;=10000,I1009&lt;=19900),"Praha",(IF(AND(I1009&gt;=25001,I1009&lt;=29501),"Středočeský kraj",(IF(AND(I1009&gt;=30100,I1009&lt;=34972),"Středočeský kraj",(IF(AND(I1009&gt;=35002,I1009&lt;=36271),"Karlovarský kraj",(IF(AND(I1009&gt;=37001,I1009&lt;=39201),"Jihočeský kraj",(IF(AND(I1009&gt;=39701,I1009&lt;=39901),"Jihočeský kraj",(IF(AND(I1009&gt;=39301,I1009&lt;=39601),"Kraj Vysočina",(IF(AND(I1009&gt;=58001,I1009&lt;=59501),"Kraj Vysočina",(IF(AND(I1009&gt;=67401,I1009&lt;=67602),"Kraj Vysočina",(IF(AND(I1009&gt;=40001,I1009&lt;=44101),"Ústecký kraj",(IF(AND(I1009&gt;=46001,I1009&lt;=47201),"Liberecký kraj",(IF(AND(I1009&gt;=51202,I1009&lt;=51401),"Liberecký kraj",(IF(AND(I1009&gt;=53002,I1009&lt;=53976),"Pardubický kraj",(IF(AND(I1009&gt;=56002,I1009&lt;=57201),"Pardubický kraj",(IF(AND(I1009&gt;=60200,I1009&lt;=67201),"Jihomoravský kraj",(IF(AND(I1009&gt;=67801,I1009&lt;=68501),"Jihomoravský kraj",(IF(AND(I1009&gt;=69002,I1009&lt;=69801),"Jihomoravský kraj",(IF(AND(I1009&gt;=68601,I1009&lt;=68801),"Zlínský kraj",(IF(AND(I1009&gt;=75501,I1009&lt;=76901),"Zlínský kraj",(IF(AND(I1009&gt;=70030,I1009&lt;=74901),"Moravskoslezský kraj",(IF(AND(I1009&gt;=75000,I1009&lt;=75368),"Olomoucký kraj",(IF(AND(I1009&gt;=77200,I1009&lt;=79862),"Olomoucký kraj",(IF(AND(I1009&gt;=50011,I1009&lt;=50301),"Královéhradecký kraj",(IF(AND(I1009&gt;=54301,I1009&lt;=54303),"Královéhradecký kraj","0")))))))))))))))))))))))))))))))))))))))))))))))</f>
        <v>Praha</v>
      </c>
      <c r="AD1009" t="s">
        <v>998</v>
      </c>
      <c r="AE1009" t="s">
        <v>998</v>
      </c>
      <c r="AF1009" t="s">
        <v>998</v>
      </c>
      <c r="AG1009" s="107">
        <v>0</v>
      </c>
      <c r="AH1009" s="107">
        <v>0</v>
      </c>
      <c r="AI1009" s="107">
        <v>0</v>
      </c>
      <c r="AJ1009" t="s">
        <v>1012</v>
      </c>
    </row>
    <row r="1010" spans="1:37" x14ac:dyDescent="0.45">
      <c r="A1010" t="s">
        <v>1326</v>
      </c>
      <c r="B1010" t="s">
        <v>4173</v>
      </c>
      <c r="C1010" t="s">
        <v>990</v>
      </c>
      <c r="D1010" t="s">
        <v>4192</v>
      </c>
      <c r="E1010" t="s">
        <v>992</v>
      </c>
      <c r="F1010" t="s">
        <v>4193</v>
      </c>
      <c r="G1010">
        <v>571</v>
      </c>
      <c r="H1010" t="s">
        <v>1449</v>
      </c>
      <c r="I1010">
        <v>18100</v>
      </c>
      <c r="K1010" t="s">
        <v>4194</v>
      </c>
      <c r="L1010" s="106">
        <v>29535</v>
      </c>
      <c r="M1010">
        <v>10863603</v>
      </c>
      <c r="N1010" t="s">
        <v>996</v>
      </c>
      <c r="O1010" t="s">
        <v>12</v>
      </c>
      <c r="P1010" t="s">
        <v>997</v>
      </c>
      <c r="R1010" s="109" t="str">
        <f>IF(OR(P1010="SB",Q1010="SB"),"SB",0)</f>
        <v>SB</v>
      </c>
      <c r="T1010" s="110">
        <v>11522</v>
      </c>
      <c r="U1010" t="s">
        <v>19633</v>
      </c>
      <c r="V1010" s="113" t="str">
        <f>IF(AND(I1010&gt;=10000,I1010&lt;=19900),"Praha",(IF(AND(I1010&gt;=25001,I1010&lt;=29501),"Středočeský kraj",(IF(AND(I1010&gt;=30100,I1010&lt;=34972),"Středočeský kraj",(IF(AND(I1010&gt;=35002,I1010&lt;=36271),"Karlovarský kraj",(IF(AND(I1010&gt;=37001,I1010&lt;=39201),"Jihočeský kraj",(IF(AND(I1010&gt;=39701,I1010&lt;=39901),"Jihočeský kraj",(IF(AND(I1010&gt;=39301,I1010&lt;=39601),"Kraj Vysočina",(IF(AND(I1010&gt;=58001,I1010&lt;=59501),"Kraj Vysočina",(IF(AND(I1010&gt;=67401,I1010&lt;=67602),"Kraj Vysočina",(IF(AND(I1010&gt;=40001,I1010&lt;=44101),"Ústecký kraj",(IF(AND(I1010&gt;=46001,I1010&lt;=47201),"Liberecký kraj",(IF(AND(I1010&gt;=51202,I1010&lt;=51401),"Liberecký kraj",(IF(AND(I1010&gt;=53002,I1010&lt;=53976),"Pardubický kraj",(IF(AND(I1010&gt;=56002,I1010&lt;=57201),"Pardubický kraj",(IF(AND(I1010&gt;=60200,I1010&lt;=67201),"Jihomoravský kraj",(IF(AND(I1010&gt;=67801,I1010&lt;=68501),"Jihomoravský kraj",(IF(AND(I1010&gt;=69002,I1010&lt;=69801),"Jihomoravský kraj",(IF(AND(I1010&gt;=68601,I1010&lt;=68801),"Zlínský kraj",(IF(AND(I1010&gt;=75501,I1010&lt;=76901),"Zlínský kraj",(IF(AND(I1010&gt;=70030,I1010&lt;=74901),"Moravskoslezský kraj",(IF(AND(I1010&gt;=75000,I1010&lt;=75368),"Olomoucký kraj",(IF(AND(I1010&gt;=77200,I1010&lt;=79862),"Olomoucký kraj",(IF(AND(I1010&gt;=50011,I1010&lt;=50301),"Královéhradecký kraj",(IF(AND(I1010&gt;=54301,I1010&lt;=54303),"Královéhradecký kraj","0")))))))))))))))))))))))))))))))))))))))))))))))</f>
        <v>Praha</v>
      </c>
      <c r="AD1010" t="s">
        <v>998</v>
      </c>
      <c r="AE1010" t="s">
        <v>998</v>
      </c>
      <c r="AF1010" t="s">
        <v>998</v>
      </c>
      <c r="AG1010" s="107">
        <v>0</v>
      </c>
      <c r="AH1010" s="107">
        <v>0</v>
      </c>
      <c r="AI1010" s="107">
        <v>0</v>
      </c>
      <c r="AJ1010" t="s">
        <v>1012</v>
      </c>
    </row>
    <row r="1011" spans="1:37" x14ac:dyDescent="0.45">
      <c r="A1011" t="s">
        <v>1582</v>
      </c>
      <c r="B1011" t="s">
        <v>10326</v>
      </c>
      <c r="C1011" t="s">
        <v>990</v>
      </c>
      <c r="D1011" t="s">
        <v>10327</v>
      </c>
      <c r="E1011" t="s">
        <v>992</v>
      </c>
      <c r="F1011" t="s">
        <v>10328</v>
      </c>
      <c r="G1011">
        <v>4</v>
      </c>
      <c r="H1011" t="s">
        <v>1449</v>
      </c>
      <c r="I1011">
        <v>18100</v>
      </c>
      <c r="K1011" t="s">
        <v>10329</v>
      </c>
      <c r="L1011" s="106">
        <v>33022</v>
      </c>
      <c r="M1011">
        <v>10888154</v>
      </c>
      <c r="N1011" t="s">
        <v>996</v>
      </c>
      <c r="O1011" t="s">
        <v>12</v>
      </c>
      <c r="P1011" t="s">
        <v>997</v>
      </c>
      <c r="R1011" s="109" t="str">
        <f>IF(OR(P1011="SB",Q1011="SB"),"SB",0)</f>
        <v>SB</v>
      </c>
      <c r="T1011" s="110">
        <v>11677</v>
      </c>
      <c r="U1011" t="s">
        <v>19633</v>
      </c>
      <c r="V1011" s="113" t="str">
        <f>IF(AND(I1011&gt;=10000,I1011&lt;=19900),"Praha",(IF(AND(I1011&gt;=25001,I1011&lt;=29501),"Středočeský kraj",(IF(AND(I1011&gt;=30100,I1011&lt;=34972),"Středočeský kraj",(IF(AND(I1011&gt;=35002,I1011&lt;=36271),"Karlovarský kraj",(IF(AND(I1011&gt;=37001,I1011&lt;=39201),"Jihočeský kraj",(IF(AND(I1011&gt;=39701,I1011&lt;=39901),"Jihočeský kraj",(IF(AND(I1011&gt;=39301,I1011&lt;=39601),"Kraj Vysočina",(IF(AND(I1011&gt;=58001,I1011&lt;=59501),"Kraj Vysočina",(IF(AND(I1011&gt;=67401,I1011&lt;=67602),"Kraj Vysočina",(IF(AND(I1011&gt;=40001,I1011&lt;=44101),"Ústecký kraj",(IF(AND(I1011&gt;=46001,I1011&lt;=47201),"Liberecký kraj",(IF(AND(I1011&gt;=51202,I1011&lt;=51401),"Liberecký kraj",(IF(AND(I1011&gt;=53002,I1011&lt;=53976),"Pardubický kraj",(IF(AND(I1011&gt;=56002,I1011&lt;=57201),"Pardubický kraj",(IF(AND(I1011&gt;=60200,I1011&lt;=67201),"Jihomoravský kraj",(IF(AND(I1011&gt;=67801,I1011&lt;=68501),"Jihomoravský kraj",(IF(AND(I1011&gt;=69002,I1011&lt;=69801),"Jihomoravský kraj",(IF(AND(I1011&gt;=68601,I1011&lt;=68801),"Zlínský kraj",(IF(AND(I1011&gt;=75501,I1011&lt;=76901),"Zlínský kraj",(IF(AND(I1011&gt;=70030,I1011&lt;=74901),"Moravskoslezský kraj",(IF(AND(I1011&gt;=75000,I1011&lt;=75368),"Olomoucký kraj",(IF(AND(I1011&gt;=77200,I1011&lt;=79862),"Olomoucký kraj",(IF(AND(I1011&gt;=50011,I1011&lt;=50301),"Královéhradecký kraj",(IF(AND(I1011&gt;=54301,I1011&lt;=54303),"Královéhradecký kraj","0")))))))))))))))))))))))))))))))))))))))))))))))</f>
        <v>Praha</v>
      </c>
      <c r="AD1011" t="s">
        <v>998</v>
      </c>
      <c r="AE1011" t="s">
        <v>998</v>
      </c>
      <c r="AF1011" t="s">
        <v>998</v>
      </c>
      <c r="AG1011" s="107">
        <v>0</v>
      </c>
      <c r="AH1011" s="107">
        <v>0</v>
      </c>
      <c r="AI1011" s="107">
        <v>0</v>
      </c>
      <c r="AJ1011" t="s">
        <v>1012</v>
      </c>
    </row>
    <row r="1012" spans="1:37" x14ac:dyDescent="0.45">
      <c r="A1012" t="s">
        <v>1037</v>
      </c>
      <c r="B1012" t="s">
        <v>10335</v>
      </c>
      <c r="C1012" t="s">
        <v>990</v>
      </c>
      <c r="D1012" t="s">
        <v>10336</v>
      </c>
      <c r="E1012" t="s">
        <v>992</v>
      </c>
      <c r="F1012" t="s">
        <v>10328</v>
      </c>
      <c r="G1012">
        <v>4</v>
      </c>
      <c r="H1012" t="s">
        <v>1449</v>
      </c>
      <c r="I1012">
        <v>18100</v>
      </c>
      <c r="K1012" t="s">
        <v>10337</v>
      </c>
      <c r="L1012" s="106">
        <v>33679</v>
      </c>
      <c r="M1012">
        <v>10895430</v>
      </c>
      <c r="N1012" t="s">
        <v>996</v>
      </c>
      <c r="O1012" t="s">
        <v>12</v>
      </c>
      <c r="P1012" t="s">
        <v>997</v>
      </c>
      <c r="R1012" s="109" t="str">
        <f>IF(OR(P1012="SB",Q1012="SB"),"SB",0)</f>
        <v>SB</v>
      </c>
      <c r="T1012" s="110">
        <v>11678</v>
      </c>
      <c r="U1012" t="s">
        <v>19633</v>
      </c>
      <c r="V1012" s="113" t="str">
        <f>IF(AND(I1012&gt;=10000,I1012&lt;=19900),"Praha",(IF(AND(I1012&gt;=25001,I1012&lt;=29501),"Středočeský kraj",(IF(AND(I1012&gt;=30100,I1012&lt;=34972),"Středočeský kraj",(IF(AND(I1012&gt;=35002,I1012&lt;=36271),"Karlovarský kraj",(IF(AND(I1012&gt;=37001,I1012&lt;=39201),"Jihočeský kraj",(IF(AND(I1012&gt;=39701,I1012&lt;=39901),"Jihočeský kraj",(IF(AND(I1012&gt;=39301,I1012&lt;=39601),"Kraj Vysočina",(IF(AND(I1012&gt;=58001,I1012&lt;=59501),"Kraj Vysočina",(IF(AND(I1012&gt;=67401,I1012&lt;=67602),"Kraj Vysočina",(IF(AND(I1012&gt;=40001,I1012&lt;=44101),"Ústecký kraj",(IF(AND(I1012&gt;=46001,I1012&lt;=47201),"Liberecký kraj",(IF(AND(I1012&gt;=51202,I1012&lt;=51401),"Liberecký kraj",(IF(AND(I1012&gt;=53002,I1012&lt;=53976),"Pardubický kraj",(IF(AND(I1012&gt;=56002,I1012&lt;=57201),"Pardubický kraj",(IF(AND(I1012&gt;=60200,I1012&lt;=67201),"Jihomoravský kraj",(IF(AND(I1012&gt;=67801,I1012&lt;=68501),"Jihomoravský kraj",(IF(AND(I1012&gt;=69002,I1012&lt;=69801),"Jihomoravský kraj",(IF(AND(I1012&gt;=68601,I1012&lt;=68801),"Zlínský kraj",(IF(AND(I1012&gt;=75501,I1012&lt;=76901),"Zlínský kraj",(IF(AND(I1012&gt;=70030,I1012&lt;=74901),"Moravskoslezský kraj",(IF(AND(I1012&gt;=75000,I1012&lt;=75368),"Olomoucký kraj",(IF(AND(I1012&gt;=77200,I1012&lt;=79862),"Olomoucký kraj",(IF(AND(I1012&gt;=50011,I1012&lt;=50301),"Královéhradecký kraj",(IF(AND(I1012&gt;=54301,I1012&lt;=54303),"Královéhradecký kraj","0")))))))))))))))))))))))))))))))))))))))))))))))</f>
        <v>Praha</v>
      </c>
      <c r="AD1012" t="s">
        <v>998</v>
      </c>
      <c r="AE1012" t="s">
        <v>998</v>
      </c>
      <c r="AF1012" t="s">
        <v>998</v>
      </c>
      <c r="AG1012" s="107">
        <v>0</v>
      </c>
      <c r="AH1012" s="107">
        <v>0</v>
      </c>
      <c r="AI1012" s="107">
        <v>0</v>
      </c>
      <c r="AJ1012" t="s">
        <v>1012</v>
      </c>
    </row>
    <row r="1013" spans="1:37" x14ac:dyDescent="0.45">
      <c r="A1013" t="s">
        <v>1406</v>
      </c>
      <c r="B1013" t="s">
        <v>2957</v>
      </c>
      <c r="C1013" t="s">
        <v>990</v>
      </c>
      <c r="D1013" t="s">
        <v>2960</v>
      </c>
      <c r="E1013" t="s">
        <v>992</v>
      </c>
      <c r="F1013" t="s">
        <v>2949</v>
      </c>
      <c r="G1013">
        <v>356</v>
      </c>
      <c r="H1013" t="s">
        <v>1449</v>
      </c>
      <c r="I1013">
        <v>18100</v>
      </c>
      <c r="K1013" t="s">
        <v>2941</v>
      </c>
      <c r="L1013" s="106">
        <v>31519</v>
      </c>
      <c r="M1013">
        <v>10875424</v>
      </c>
      <c r="N1013" t="s">
        <v>996</v>
      </c>
      <c r="O1013" t="s">
        <v>12</v>
      </c>
      <c r="P1013" t="s">
        <v>997</v>
      </c>
      <c r="R1013" s="109" t="str">
        <f>IF(OR(P1013="SB",Q1013="SB"),"SB",0)</f>
        <v>SB</v>
      </c>
      <c r="T1013" s="110" t="s">
        <v>998</v>
      </c>
      <c r="V1013" s="113" t="str">
        <f>IF(AND(I1013&gt;=10000,I1013&lt;=19900),"Praha",(IF(AND(I1013&gt;=25001,I1013&lt;=29501),"Středočeský kraj",(IF(AND(I1013&gt;=30100,I1013&lt;=34972),"Středočeský kraj",(IF(AND(I1013&gt;=35002,I1013&lt;=36271),"Karlovarský kraj",(IF(AND(I1013&gt;=37001,I1013&lt;=39201),"Jihočeský kraj",(IF(AND(I1013&gt;=39701,I1013&lt;=39901),"Jihočeský kraj",(IF(AND(I1013&gt;=39301,I1013&lt;=39601),"Kraj Vysočina",(IF(AND(I1013&gt;=58001,I1013&lt;=59501),"Kraj Vysočina",(IF(AND(I1013&gt;=67401,I1013&lt;=67602),"Kraj Vysočina",(IF(AND(I1013&gt;=40001,I1013&lt;=44101),"Ústecký kraj",(IF(AND(I1013&gt;=46001,I1013&lt;=47201),"Liberecký kraj",(IF(AND(I1013&gt;=51202,I1013&lt;=51401),"Liberecký kraj",(IF(AND(I1013&gt;=53002,I1013&lt;=53976),"Pardubický kraj",(IF(AND(I1013&gt;=56002,I1013&lt;=57201),"Pardubický kraj",(IF(AND(I1013&gt;=60200,I1013&lt;=67201),"Jihomoravský kraj",(IF(AND(I1013&gt;=67801,I1013&lt;=68501),"Jihomoravský kraj",(IF(AND(I1013&gt;=69002,I1013&lt;=69801),"Jihomoravský kraj",(IF(AND(I1013&gt;=68601,I1013&lt;=68801),"Zlínský kraj",(IF(AND(I1013&gt;=75501,I1013&lt;=76901),"Zlínský kraj",(IF(AND(I1013&gt;=70030,I1013&lt;=74901),"Moravskoslezský kraj",(IF(AND(I1013&gt;=75000,I1013&lt;=75368),"Olomoucký kraj",(IF(AND(I1013&gt;=77200,I1013&lt;=79862),"Olomoucký kraj",(IF(AND(I1013&gt;=50011,I1013&lt;=50301),"Královéhradecký kraj",(IF(AND(I1013&gt;=54301,I1013&lt;=54303),"Královéhradecký kraj","0")))))))))))))))))))))))))))))))))))))))))))))))</f>
        <v>Praha</v>
      </c>
      <c r="AB1013" t="s">
        <v>998</v>
      </c>
      <c r="AD1013" t="s">
        <v>1034</v>
      </c>
      <c r="AE1013" t="s">
        <v>1515</v>
      </c>
      <c r="AF1013" t="s">
        <v>998</v>
      </c>
      <c r="AG1013" s="107">
        <v>0</v>
      </c>
      <c r="AH1013" s="107">
        <v>0</v>
      </c>
      <c r="AI1013" s="107">
        <v>0</v>
      </c>
      <c r="AJ1013" t="s">
        <v>1012</v>
      </c>
    </row>
    <row r="1014" spans="1:37" x14ac:dyDescent="0.45">
      <c r="A1014" t="s">
        <v>1197</v>
      </c>
      <c r="B1014" t="s">
        <v>8452</v>
      </c>
      <c r="C1014" t="s">
        <v>1002</v>
      </c>
      <c r="D1014" t="s">
        <v>8453</v>
      </c>
      <c r="E1014" t="s">
        <v>992</v>
      </c>
      <c r="F1014" t="s">
        <v>4590</v>
      </c>
      <c r="G1014">
        <v>404</v>
      </c>
      <c r="H1014" t="s">
        <v>1449</v>
      </c>
      <c r="I1014">
        <v>18100</v>
      </c>
      <c r="J1014">
        <v>731612388</v>
      </c>
      <c r="K1014" t="s">
        <v>8454</v>
      </c>
      <c r="L1014" s="106">
        <v>37758</v>
      </c>
      <c r="M1014">
        <v>11838653</v>
      </c>
      <c r="N1014" t="s">
        <v>2714</v>
      </c>
      <c r="O1014" t="s">
        <v>12</v>
      </c>
      <c r="P1014" t="s">
        <v>997</v>
      </c>
      <c r="R1014" s="109" t="str">
        <f>IF(OR(P1014="SB",Q1014="SB"),"SB",0)</f>
        <v>SB</v>
      </c>
      <c r="T1014" s="110" t="s">
        <v>998</v>
      </c>
      <c r="V1014" s="113" t="str">
        <f>IF(AND(I1014&gt;=10000,I1014&lt;=19900),"Praha",(IF(AND(I1014&gt;=25001,I1014&lt;=29501),"Středočeský kraj",(IF(AND(I1014&gt;=30100,I1014&lt;=34972),"Středočeský kraj",(IF(AND(I1014&gt;=35002,I1014&lt;=36271),"Karlovarský kraj",(IF(AND(I1014&gt;=37001,I1014&lt;=39201),"Jihočeský kraj",(IF(AND(I1014&gt;=39701,I1014&lt;=39901),"Jihočeský kraj",(IF(AND(I1014&gt;=39301,I1014&lt;=39601),"Kraj Vysočina",(IF(AND(I1014&gt;=58001,I1014&lt;=59501),"Kraj Vysočina",(IF(AND(I1014&gt;=67401,I1014&lt;=67602),"Kraj Vysočina",(IF(AND(I1014&gt;=40001,I1014&lt;=44101),"Ústecký kraj",(IF(AND(I1014&gt;=46001,I1014&lt;=47201),"Liberecký kraj",(IF(AND(I1014&gt;=51202,I1014&lt;=51401),"Liberecký kraj",(IF(AND(I1014&gt;=53002,I1014&lt;=53976),"Pardubický kraj",(IF(AND(I1014&gt;=56002,I1014&lt;=57201),"Pardubický kraj",(IF(AND(I1014&gt;=60200,I1014&lt;=67201),"Jihomoravský kraj",(IF(AND(I1014&gt;=67801,I1014&lt;=68501),"Jihomoravský kraj",(IF(AND(I1014&gt;=69002,I1014&lt;=69801),"Jihomoravský kraj",(IF(AND(I1014&gt;=68601,I1014&lt;=68801),"Zlínský kraj",(IF(AND(I1014&gt;=75501,I1014&lt;=76901),"Zlínský kraj",(IF(AND(I1014&gt;=70030,I1014&lt;=74901),"Moravskoslezský kraj",(IF(AND(I1014&gt;=75000,I1014&lt;=75368),"Olomoucký kraj",(IF(AND(I1014&gt;=77200,I1014&lt;=79862),"Olomoucký kraj",(IF(AND(I1014&gt;=50011,I1014&lt;=50301),"Královéhradecký kraj",(IF(AND(I1014&gt;=54301,I1014&lt;=54303),"Královéhradecký kraj","0")))))))))))))))))))))))))))))))))))))))))))))))</f>
        <v>Praha</v>
      </c>
      <c r="AB1014" t="s">
        <v>998</v>
      </c>
      <c r="AD1014" t="s">
        <v>998</v>
      </c>
      <c r="AE1014" t="s">
        <v>998</v>
      </c>
      <c r="AF1014" t="s">
        <v>998</v>
      </c>
      <c r="AG1014" s="107">
        <v>0</v>
      </c>
      <c r="AH1014" s="107">
        <v>0</v>
      </c>
      <c r="AI1014" s="107">
        <v>0</v>
      </c>
      <c r="AJ1014" t="s">
        <v>1012</v>
      </c>
    </row>
    <row r="1015" spans="1:37" x14ac:dyDescent="0.45">
      <c r="A1015" t="s">
        <v>1206</v>
      </c>
      <c r="B1015" t="s">
        <v>9276</v>
      </c>
      <c r="C1015" t="s">
        <v>1002</v>
      </c>
      <c r="D1015" t="s">
        <v>9277</v>
      </c>
      <c r="E1015" t="s">
        <v>992</v>
      </c>
      <c r="F1015" t="s">
        <v>5790</v>
      </c>
      <c r="G1015">
        <v>557</v>
      </c>
      <c r="H1015" t="s">
        <v>1449</v>
      </c>
      <c r="I1015">
        <v>18100</v>
      </c>
      <c r="K1015" t="s">
        <v>9278</v>
      </c>
      <c r="L1015" s="106">
        <v>15052</v>
      </c>
      <c r="M1015">
        <v>10476108</v>
      </c>
      <c r="N1015" t="s">
        <v>2714</v>
      </c>
      <c r="O1015" t="s">
        <v>12</v>
      </c>
      <c r="P1015" t="s">
        <v>997</v>
      </c>
      <c r="R1015" s="109" t="str">
        <f>IF(OR(P1015="SB",Q1015="SB"),"SB",0)</f>
        <v>SB</v>
      </c>
      <c r="T1015" s="110" t="s">
        <v>998</v>
      </c>
      <c r="V1015" s="113" t="str">
        <f>IF(AND(I1015&gt;=10000,I1015&lt;=19900),"Praha",(IF(AND(I1015&gt;=25001,I1015&lt;=29501),"Středočeský kraj",(IF(AND(I1015&gt;=30100,I1015&lt;=34972),"Středočeský kraj",(IF(AND(I1015&gt;=35002,I1015&lt;=36271),"Karlovarský kraj",(IF(AND(I1015&gt;=37001,I1015&lt;=39201),"Jihočeský kraj",(IF(AND(I1015&gt;=39701,I1015&lt;=39901),"Jihočeský kraj",(IF(AND(I1015&gt;=39301,I1015&lt;=39601),"Kraj Vysočina",(IF(AND(I1015&gt;=58001,I1015&lt;=59501),"Kraj Vysočina",(IF(AND(I1015&gt;=67401,I1015&lt;=67602),"Kraj Vysočina",(IF(AND(I1015&gt;=40001,I1015&lt;=44101),"Ústecký kraj",(IF(AND(I1015&gt;=46001,I1015&lt;=47201),"Liberecký kraj",(IF(AND(I1015&gt;=51202,I1015&lt;=51401),"Liberecký kraj",(IF(AND(I1015&gt;=53002,I1015&lt;=53976),"Pardubický kraj",(IF(AND(I1015&gt;=56002,I1015&lt;=57201),"Pardubický kraj",(IF(AND(I1015&gt;=60200,I1015&lt;=67201),"Jihomoravský kraj",(IF(AND(I1015&gt;=67801,I1015&lt;=68501),"Jihomoravský kraj",(IF(AND(I1015&gt;=69002,I1015&lt;=69801),"Jihomoravský kraj",(IF(AND(I1015&gt;=68601,I1015&lt;=68801),"Zlínský kraj",(IF(AND(I1015&gt;=75501,I1015&lt;=76901),"Zlínský kraj",(IF(AND(I1015&gt;=70030,I1015&lt;=74901),"Moravskoslezský kraj",(IF(AND(I1015&gt;=75000,I1015&lt;=75368),"Olomoucký kraj",(IF(AND(I1015&gt;=77200,I1015&lt;=79862),"Olomoucký kraj",(IF(AND(I1015&gt;=50011,I1015&lt;=50301),"Královéhradecký kraj",(IF(AND(I1015&gt;=54301,I1015&lt;=54303),"Královéhradecký kraj","0")))))))))))))))))))))))))))))))))))))))))))))))</f>
        <v>Praha</v>
      </c>
      <c r="AB1015" t="s">
        <v>998</v>
      </c>
      <c r="AD1015" t="s">
        <v>998</v>
      </c>
      <c r="AE1015" t="s">
        <v>998</v>
      </c>
      <c r="AF1015" t="s">
        <v>998</v>
      </c>
      <c r="AG1015" s="107">
        <v>100</v>
      </c>
      <c r="AH1015" s="107">
        <v>0</v>
      </c>
      <c r="AI1015" s="107">
        <v>0</v>
      </c>
      <c r="AJ1015" t="s">
        <v>999</v>
      </c>
      <c r="AK1015" s="106">
        <v>44925</v>
      </c>
    </row>
    <row r="1016" spans="1:37" x14ac:dyDescent="0.45">
      <c r="A1016" t="s">
        <v>1007</v>
      </c>
      <c r="B1016" t="s">
        <v>9949</v>
      </c>
      <c r="C1016" t="s">
        <v>990</v>
      </c>
      <c r="D1016" t="s">
        <v>9950</v>
      </c>
      <c r="E1016" t="s">
        <v>992</v>
      </c>
      <c r="F1016" t="s">
        <v>9951</v>
      </c>
      <c r="G1016">
        <v>18</v>
      </c>
      <c r="H1016" t="s">
        <v>12</v>
      </c>
      <c r="I1016">
        <v>18100</v>
      </c>
      <c r="K1016" t="s">
        <v>9952</v>
      </c>
      <c r="L1016" s="106">
        <v>30956</v>
      </c>
      <c r="M1016">
        <v>13405912</v>
      </c>
      <c r="N1016" t="s">
        <v>996</v>
      </c>
      <c r="O1016" t="s">
        <v>12</v>
      </c>
      <c r="P1016" t="s">
        <v>997</v>
      </c>
      <c r="R1016" s="109" t="str">
        <f>IF(OR(P1016="SB",Q1016="SB"),"SB",0)</f>
        <v>SB</v>
      </c>
      <c r="T1016" s="110" t="s">
        <v>998</v>
      </c>
      <c r="V1016" s="113" t="str">
        <f>IF(AND(I1016&gt;=10000,I1016&lt;=19900),"Praha",(IF(AND(I1016&gt;=25001,I1016&lt;=29501),"Středočeský kraj",(IF(AND(I1016&gt;=30100,I1016&lt;=34972),"Středočeský kraj",(IF(AND(I1016&gt;=35002,I1016&lt;=36271),"Karlovarský kraj",(IF(AND(I1016&gt;=37001,I1016&lt;=39201),"Jihočeský kraj",(IF(AND(I1016&gt;=39701,I1016&lt;=39901),"Jihočeský kraj",(IF(AND(I1016&gt;=39301,I1016&lt;=39601),"Kraj Vysočina",(IF(AND(I1016&gt;=58001,I1016&lt;=59501),"Kraj Vysočina",(IF(AND(I1016&gt;=67401,I1016&lt;=67602),"Kraj Vysočina",(IF(AND(I1016&gt;=40001,I1016&lt;=44101),"Ústecký kraj",(IF(AND(I1016&gt;=46001,I1016&lt;=47201),"Liberecký kraj",(IF(AND(I1016&gt;=51202,I1016&lt;=51401),"Liberecký kraj",(IF(AND(I1016&gt;=53002,I1016&lt;=53976),"Pardubický kraj",(IF(AND(I1016&gt;=56002,I1016&lt;=57201),"Pardubický kraj",(IF(AND(I1016&gt;=60200,I1016&lt;=67201),"Jihomoravský kraj",(IF(AND(I1016&gt;=67801,I1016&lt;=68501),"Jihomoravský kraj",(IF(AND(I1016&gt;=69002,I1016&lt;=69801),"Jihomoravský kraj",(IF(AND(I1016&gt;=68601,I1016&lt;=68801),"Zlínský kraj",(IF(AND(I1016&gt;=75501,I1016&lt;=76901),"Zlínský kraj",(IF(AND(I1016&gt;=70030,I1016&lt;=74901),"Moravskoslezský kraj",(IF(AND(I1016&gt;=75000,I1016&lt;=75368),"Olomoucký kraj",(IF(AND(I1016&gt;=77200,I1016&lt;=79862),"Olomoucký kraj",(IF(AND(I1016&gt;=50011,I1016&lt;=50301),"Královéhradecký kraj",(IF(AND(I1016&gt;=54301,I1016&lt;=54303),"Královéhradecký kraj","0")))))))))))))))))))))))))))))))))))))))))))))))</f>
        <v>Praha</v>
      </c>
      <c r="AB1016" t="s">
        <v>998</v>
      </c>
      <c r="AD1016" t="s">
        <v>998</v>
      </c>
      <c r="AE1016" t="s">
        <v>998</v>
      </c>
      <c r="AF1016" t="s">
        <v>998</v>
      </c>
      <c r="AG1016" s="107">
        <v>0</v>
      </c>
      <c r="AH1016" s="107">
        <v>0</v>
      </c>
      <c r="AI1016" s="107">
        <v>0</v>
      </c>
      <c r="AJ1016" t="s">
        <v>1012</v>
      </c>
    </row>
    <row r="1017" spans="1:37" x14ac:dyDescent="0.45">
      <c r="A1017" t="s">
        <v>3651</v>
      </c>
      <c r="B1017" t="s">
        <v>11471</v>
      </c>
      <c r="C1017" t="s">
        <v>1002</v>
      </c>
      <c r="D1017" t="s">
        <v>11472</v>
      </c>
      <c r="E1017" t="s">
        <v>992</v>
      </c>
      <c r="F1017" t="s">
        <v>11473</v>
      </c>
      <c r="G1017">
        <v>20</v>
      </c>
      <c r="H1017" t="s">
        <v>12</v>
      </c>
      <c r="I1017">
        <v>18100</v>
      </c>
      <c r="K1017" t="s">
        <v>11474</v>
      </c>
      <c r="L1017" s="106">
        <v>31638</v>
      </c>
      <c r="M1017">
        <v>13406013</v>
      </c>
      <c r="N1017" t="s">
        <v>996</v>
      </c>
      <c r="O1017" t="s">
        <v>12</v>
      </c>
      <c r="P1017" t="s">
        <v>997</v>
      </c>
      <c r="R1017" s="109" t="str">
        <f>IF(OR(P1017="SB",Q1017="SB"),"SB",0)</f>
        <v>SB</v>
      </c>
      <c r="T1017" s="110" t="s">
        <v>998</v>
      </c>
      <c r="V1017" s="113" t="str">
        <f>IF(AND(I1017&gt;=10000,I1017&lt;=19900),"Praha",(IF(AND(I1017&gt;=25001,I1017&lt;=29501),"Středočeský kraj",(IF(AND(I1017&gt;=30100,I1017&lt;=34972),"Středočeský kraj",(IF(AND(I1017&gt;=35002,I1017&lt;=36271),"Karlovarský kraj",(IF(AND(I1017&gt;=37001,I1017&lt;=39201),"Jihočeský kraj",(IF(AND(I1017&gt;=39701,I1017&lt;=39901),"Jihočeský kraj",(IF(AND(I1017&gt;=39301,I1017&lt;=39601),"Kraj Vysočina",(IF(AND(I1017&gt;=58001,I1017&lt;=59501),"Kraj Vysočina",(IF(AND(I1017&gt;=67401,I1017&lt;=67602),"Kraj Vysočina",(IF(AND(I1017&gt;=40001,I1017&lt;=44101),"Ústecký kraj",(IF(AND(I1017&gt;=46001,I1017&lt;=47201),"Liberecký kraj",(IF(AND(I1017&gt;=51202,I1017&lt;=51401),"Liberecký kraj",(IF(AND(I1017&gt;=53002,I1017&lt;=53976),"Pardubický kraj",(IF(AND(I1017&gt;=56002,I1017&lt;=57201),"Pardubický kraj",(IF(AND(I1017&gt;=60200,I1017&lt;=67201),"Jihomoravský kraj",(IF(AND(I1017&gt;=67801,I1017&lt;=68501),"Jihomoravský kraj",(IF(AND(I1017&gt;=69002,I1017&lt;=69801),"Jihomoravský kraj",(IF(AND(I1017&gt;=68601,I1017&lt;=68801),"Zlínský kraj",(IF(AND(I1017&gt;=75501,I1017&lt;=76901),"Zlínský kraj",(IF(AND(I1017&gt;=70030,I1017&lt;=74901),"Moravskoslezský kraj",(IF(AND(I1017&gt;=75000,I1017&lt;=75368),"Olomoucký kraj",(IF(AND(I1017&gt;=77200,I1017&lt;=79862),"Olomoucký kraj",(IF(AND(I1017&gt;=50011,I1017&lt;=50301),"Královéhradecký kraj",(IF(AND(I1017&gt;=54301,I1017&lt;=54303),"Královéhradecký kraj","0")))))))))))))))))))))))))))))))))))))))))))))))</f>
        <v>Praha</v>
      </c>
      <c r="AB1017" t="s">
        <v>998</v>
      </c>
      <c r="AD1017" t="s">
        <v>998</v>
      </c>
      <c r="AE1017" t="s">
        <v>998</v>
      </c>
      <c r="AF1017" t="s">
        <v>998</v>
      </c>
      <c r="AG1017" s="107">
        <v>0</v>
      </c>
      <c r="AH1017" s="107">
        <v>0</v>
      </c>
      <c r="AI1017" s="107">
        <v>0</v>
      </c>
      <c r="AJ1017" t="s">
        <v>1012</v>
      </c>
    </row>
    <row r="1018" spans="1:37" x14ac:dyDescent="0.45">
      <c r="A1018" t="s">
        <v>1206</v>
      </c>
      <c r="B1018" t="s">
        <v>12233</v>
      </c>
      <c r="C1018" t="s">
        <v>1002</v>
      </c>
      <c r="D1018" t="s">
        <v>12234</v>
      </c>
      <c r="E1018" t="s">
        <v>992</v>
      </c>
      <c r="F1018" t="s">
        <v>5371</v>
      </c>
      <c r="G1018">
        <v>30</v>
      </c>
      <c r="H1018" t="s">
        <v>12</v>
      </c>
      <c r="I1018">
        <v>18100</v>
      </c>
      <c r="K1018" t="s">
        <v>12235</v>
      </c>
      <c r="L1018" s="106">
        <v>33690</v>
      </c>
      <c r="M1018">
        <v>13406114</v>
      </c>
      <c r="N1018" t="s">
        <v>996</v>
      </c>
      <c r="O1018" t="s">
        <v>12</v>
      </c>
      <c r="P1018" t="s">
        <v>997</v>
      </c>
      <c r="R1018" s="109" t="str">
        <f>IF(OR(P1018="SB",Q1018="SB"),"SB",0)</f>
        <v>SB</v>
      </c>
      <c r="T1018" s="110" t="s">
        <v>998</v>
      </c>
      <c r="V1018" s="113" t="str">
        <f>IF(AND(I1018&gt;=10000,I1018&lt;=19900),"Praha",(IF(AND(I1018&gt;=25001,I1018&lt;=29501),"Středočeský kraj",(IF(AND(I1018&gt;=30100,I1018&lt;=34972),"Středočeský kraj",(IF(AND(I1018&gt;=35002,I1018&lt;=36271),"Karlovarský kraj",(IF(AND(I1018&gt;=37001,I1018&lt;=39201),"Jihočeský kraj",(IF(AND(I1018&gt;=39701,I1018&lt;=39901),"Jihočeský kraj",(IF(AND(I1018&gt;=39301,I1018&lt;=39601),"Kraj Vysočina",(IF(AND(I1018&gt;=58001,I1018&lt;=59501),"Kraj Vysočina",(IF(AND(I1018&gt;=67401,I1018&lt;=67602),"Kraj Vysočina",(IF(AND(I1018&gt;=40001,I1018&lt;=44101),"Ústecký kraj",(IF(AND(I1018&gt;=46001,I1018&lt;=47201),"Liberecký kraj",(IF(AND(I1018&gt;=51202,I1018&lt;=51401),"Liberecký kraj",(IF(AND(I1018&gt;=53002,I1018&lt;=53976),"Pardubický kraj",(IF(AND(I1018&gt;=56002,I1018&lt;=57201),"Pardubický kraj",(IF(AND(I1018&gt;=60200,I1018&lt;=67201),"Jihomoravský kraj",(IF(AND(I1018&gt;=67801,I1018&lt;=68501),"Jihomoravský kraj",(IF(AND(I1018&gt;=69002,I1018&lt;=69801),"Jihomoravský kraj",(IF(AND(I1018&gt;=68601,I1018&lt;=68801),"Zlínský kraj",(IF(AND(I1018&gt;=75501,I1018&lt;=76901),"Zlínský kraj",(IF(AND(I1018&gt;=70030,I1018&lt;=74901),"Moravskoslezský kraj",(IF(AND(I1018&gt;=75000,I1018&lt;=75368),"Olomoucký kraj",(IF(AND(I1018&gt;=77200,I1018&lt;=79862),"Olomoucký kraj",(IF(AND(I1018&gt;=50011,I1018&lt;=50301),"Královéhradecký kraj",(IF(AND(I1018&gt;=54301,I1018&lt;=54303),"Královéhradecký kraj","0")))))))))))))))))))))))))))))))))))))))))))))))</f>
        <v>Praha</v>
      </c>
      <c r="AB1018" t="s">
        <v>998</v>
      </c>
      <c r="AD1018" t="s">
        <v>998</v>
      </c>
      <c r="AE1018" t="s">
        <v>998</v>
      </c>
      <c r="AF1018" t="s">
        <v>998</v>
      </c>
      <c r="AG1018" s="107">
        <v>0</v>
      </c>
      <c r="AH1018" s="107">
        <v>0</v>
      </c>
      <c r="AI1018" s="107">
        <v>0</v>
      </c>
      <c r="AJ1018" t="s">
        <v>1012</v>
      </c>
    </row>
    <row r="1019" spans="1:37" x14ac:dyDescent="0.45">
      <c r="A1019" t="s">
        <v>3057</v>
      </c>
      <c r="B1019" t="s">
        <v>12352</v>
      </c>
      <c r="C1019" t="s">
        <v>990</v>
      </c>
      <c r="D1019" t="s">
        <v>12353</v>
      </c>
      <c r="E1019" t="s">
        <v>992</v>
      </c>
      <c r="F1019" t="s">
        <v>12354</v>
      </c>
      <c r="G1019" t="s">
        <v>12355</v>
      </c>
      <c r="H1019" t="s">
        <v>1449</v>
      </c>
      <c r="I1019">
        <v>18100</v>
      </c>
      <c r="J1019">
        <v>602376313</v>
      </c>
      <c r="K1019" t="s">
        <v>12356</v>
      </c>
      <c r="L1019" s="106">
        <v>21483</v>
      </c>
      <c r="M1019">
        <v>11504207</v>
      </c>
      <c r="N1019" t="s">
        <v>12357</v>
      </c>
      <c r="O1019" t="s">
        <v>12</v>
      </c>
      <c r="P1019" t="s">
        <v>997</v>
      </c>
      <c r="R1019" s="109" t="str">
        <f>IF(OR(P1019="SB",Q1019="SB"),"SB",0)</f>
        <v>SB</v>
      </c>
      <c r="T1019" s="110" t="s">
        <v>998</v>
      </c>
      <c r="V1019" s="113" t="str">
        <f>IF(AND(I1019&gt;=10000,I1019&lt;=19900),"Praha",(IF(AND(I1019&gt;=25001,I1019&lt;=29501),"Středočeský kraj",(IF(AND(I1019&gt;=30100,I1019&lt;=34972),"Středočeský kraj",(IF(AND(I1019&gt;=35002,I1019&lt;=36271),"Karlovarský kraj",(IF(AND(I1019&gt;=37001,I1019&lt;=39201),"Jihočeský kraj",(IF(AND(I1019&gt;=39701,I1019&lt;=39901),"Jihočeský kraj",(IF(AND(I1019&gt;=39301,I1019&lt;=39601),"Kraj Vysočina",(IF(AND(I1019&gt;=58001,I1019&lt;=59501),"Kraj Vysočina",(IF(AND(I1019&gt;=67401,I1019&lt;=67602),"Kraj Vysočina",(IF(AND(I1019&gt;=40001,I1019&lt;=44101),"Ústecký kraj",(IF(AND(I1019&gt;=46001,I1019&lt;=47201),"Liberecký kraj",(IF(AND(I1019&gt;=51202,I1019&lt;=51401),"Liberecký kraj",(IF(AND(I1019&gt;=53002,I1019&lt;=53976),"Pardubický kraj",(IF(AND(I1019&gt;=56002,I1019&lt;=57201),"Pardubický kraj",(IF(AND(I1019&gt;=60200,I1019&lt;=67201),"Jihomoravský kraj",(IF(AND(I1019&gt;=67801,I1019&lt;=68501),"Jihomoravský kraj",(IF(AND(I1019&gt;=69002,I1019&lt;=69801),"Jihomoravský kraj",(IF(AND(I1019&gt;=68601,I1019&lt;=68801),"Zlínský kraj",(IF(AND(I1019&gt;=75501,I1019&lt;=76901),"Zlínský kraj",(IF(AND(I1019&gt;=70030,I1019&lt;=74901),"Moravskoslezský kraj",(IF(AND(I1019&gt;=75000,I1019&lt;=75368),"Olomoucký kraj",(IF(AND(I1019&gt;=77200,I1019&lt;=79862),"Olomoucký kraj",(IF(AND(I1019&gt;=50011,I1019&lt;=50301),"Královéhradecký kraj",(IF(AND(I1019&gt;=54301,I1019&lt;=54303),"Královéhradecký kraj","0")))))))))))))))))))))))))))))))))))))))))))))))</f>
        <v>Praha</v>
      </c>
      <c r="AB1019" t="s">
        <v>998</v>
      </c>
      <c r="AD1019" t="s">
        <v>998</v>
      </c>
      <c r="AE1019" t="s">
        <v>998</v>
      </c>
      <c r="AF1019" t="s">
        <v>998</v>
      </c>
      <c r="AG1019" s="107">
        <v>0</v>
      </c>
      <c r="AH1019" s="107">
        <v>0</v>
      </c>
      <c r="AI1019" s="107">
        <v>0</v>
      </c>
      <c r="AJ1019" t="s">
        <v>1012</v>
      </c>
    </row>
    <row r="1020" spans="1:37" x14ac:dyDescent="0.45">
      <c r="A1020" t="s">
        <v>1107</v>
      </c>
      <c r="B1020" t="s">
        <v>13537</v>
      </c>
      <c r="C1020" t="s">
        <v>1002</v>
      </c>
      <c r="D1020" t="s">
        <v>13538</v>
      </c>
      <c r="E1020" t="s">
        <v>992</v>
      </c>
      <c r="F1020" t="s">
        <v>10489</v>
      </c>
      <c r="G1020">
        <v>15</v>
      </c>
      <c r="H1020" t="s">
        <v>12</v>
      </c>
      <c r="I1020">
        <v>18100</v>
      </c>
      <c r="K1020" t="s">
        <v>13539</v>
      </c>
      <c r="L1020" s="106">
        <v>34752</v>
      </c>
      <c r="M1020">
        <v>13406215</v>
      </c>
      <c r="N1020" t="s">
        <v>996</v>
      </c>
      <c r="O1020" t="s">
        <v>12</v>
      </c>
      <c r="P1020" t="s">
        <v>997</v>
      </c>
      <c r="R1020" s="109" t="str">
        <f>IF(OR(P1020="SB",Q1020="SB"),"SB",0)</f>
        <v>SB</v>
      </c>
      <c r="T1020" s="110" t="s">
        <v>998</v>
      </c>
      <c r="V1020" s="113" t="str">
        <f>IF(AND(I1020&gt;=10000,I1020&lt;=19900),"Praha",(IF(AND(I1020&gt;=25001,I1020&lt;=29501),"Středočeský kraj",(IF(AND(I1020&gt;=30100,I1020&lt;=34972),"Středočeský kraj",(IF(AND(I1020&gt;=35002,I1020&lt;=36271),"Karlovarský kraj",(IF(AND(I1020&gt;=37001,I1020&lt;=39201),"Jihočeský kraj",(IF(AND(I1020&gt;=39701,I1020&lt;=39901),"Jihočeský kraj",(IF(AND(I1020&gt;=39301,I1020&lt;=39601),"Kraj Vysočina",(IF(AND(I1020&gt;=58001,I1020&lt;=59501),"Kraj Vysočina",(IF(AND(I1020&gt;=67401,I1020&lt;=67602),"Kraj Vysočina",(IF(AND(I1020&gt;=40001,I1020&lt;=44101),"Ústecký kraj",(IF(AND(I1020&gt;=46001,I1020&lt;=47201),"Liberecký kraj",(IF(AND(I1020&gt;=51202,I1020&lt;=51401),"Liberecký kraj",(IF(AND(I1020&gt;=53002,I1020&lt;=53976),"Pardubický kraj",(IF(AND(I1020&gt;=56002,I1020&lt;=57201),"Pardubický kraj",(IF(AND(I1020&gt;=60200,I1020&lt;=67201),"Jihomoravský kraj",(IF(AND(I1020&gt;=67801,I1020&lt;=68501),"Jihomoravský kraj",(IF(AND(I1020&gt;=69002,I1020&lt;=69801),"Jihomoravský kraj",(IF(AND(I1020&gt;=68601,I1020&lt;=68801),"Zlínský kraj",(IF(AND(I1020&gt;=75501,I1020&lt;=76901),"Zlínský kraj",(IF(AND(I1020&gt;=70030,I1020&lt;=74901),"Moravskoslezský kraj",(IF(AND(I1020&gt;=75000,I1020&lt;=75368),"Olomoucký kraj",(IF(AND(I1020&gt;=77200,I1020&lt;=79862),"Olomoucký kraj",(IF(AND(I1020&gt;=50011,I1020&lt;=50301),"Královéhradecký kraj",(IF(AND(I1020&gt;=54301,I1020&lt;=54303),"Královéhradecký kraj","0")))))))))))))))))))))))))))))))))))))))))))))))</f>
        <v>Praha</v>
      </c>
      <c r="AB1020" t="s">
        <v>998</v>
      </c>
      <c r="AD1020" t="s">
        <v>998</v>
      </c>
      <c r="AE1020" t="s">
        <v>998</v>
      </c>
      <c r="AF1020" t="s">
        <v>998</v>
      </c>
      <c r="AG1020" s="107">
        <v>300</v>
      </c>
      <c r="AH1020" s="107">
        <v>0</v>
      </c>
      <c r="AI1020" s="107">
        <v>0</v>
      </c>
      <c r="AJ1020" t="s">
        <v>999</v>
      </c>
      <c r="AK1020" s="106">
        <v>44924</v>
      </c>
    </row>
    <row r="1021" spans="1:37" x14ac:dyDescent="0.45">
      <c r="A1021" t="s">
        <v>1026</v>
      </c>
      <c r="B1021" t="s">
        <v>13871</v>
      </c>
      <c r="C1021" t="s">
        <v>990</v>
      </c>
      <c r="D1021" t="s">
        <v>13872</v>
      </c>
      <c r="E1021" t="s">
        <v>992</v>
      </c>
      <c r="F1021" t="s">
        <v>13873</v>
      </c>
      <c r="G1021">
        <v>1</v>
      </c>
      <c r="H1021" t="s">
        <v>12</v>
      </c>
      <c r="I1021">
        <v>18100</v>
      </c>
      <c r="K1021" t="s">
        <v>13874</v>
      </c>
      <c r="L1021" s="106">
        <v>31921</v>
      </c>
      <c r="M1021">
        <v>13406316</v>
      </c>
      <c r="N1021" t="s">
        <v>996</v>
      </c>
      <c r="O1021" t="s">
        <v>12</v>
      </c>
      <c r="P1021" t="s">
        <v>997</v>
      </c>
      <c r="R1021" s="109" t="str">
        <f>IF(OR(P1021="SB",Q1021="SB"),"SB",0)</f>
        <v>SB</v>
      </c>
      <c r="T1021" s="110" t="s">
        <v>998</v>
      </c>
      <c r="V1021" s="113" t="str">
        <f>IF(AND(I1021&gt;=10000,I1021&lt;=19900),"Praha",(IF(AND(I1021&gt;=25001,I1021&lt;=29501),"Středočeský kraj",(IF(AND(I1021&gt;=30100,I1021&lt;=34972),"Středočeský kraj",(IF(AND(I1021&gt;=35002,I1021&lt;=36271),"Karlovarský kraj",(IF(AND(I1021&gt;=37001,I1021&lt;=39201),"Jihočeský kraj",(IF(AND(I1021&gt;=39701,I1021&lt;=39901),"Jihočeský kraj",(IF(AND(I1021&gt;=39301,I1021&lt;=39601),"Kraj Vysočina",(IF(AND(I1021&gt;=58001,I1021&lt;=59501),"Kraj Vysočina",(IF(AND(I1021&gt;=67401,I1021&lt;=67602),"Kraj Vysočina",(IF(AND(I1021&gt;=40001,I1021&lt;=44101),"Ústecký kraj",(IF(AND(I1021&gt;=46001,I1021&lt;=47201),"Liberecký kraj",(IF(AND(I1021&gt;=51202,I1021&lt;=51401),"Liberecký kraj",(IF(AND(I1021&gt;=53002,I1021&lt;=53976),"Pardubický kraj",(IF(AND(I1021&gt;=56002,I1021&lt;=57201),"Pardubický kraj",(IF(AND(I1021&gt;=60200,I1021&lt;=67201),"Jihomoravský kraj",(IF(AND(I1021&gt;=67801,I1021&lt;=68501),"Jihomoravský kraj",(IF(AND(I1021&gt;=69002,I1021&lt;=69801),"Jihomoravský kraj",(IF(AND(I1021&gt;=68601,I1021&lt;=68801),"Zlínský kraj",(IF(AND(I1021&gt;=75501,I1021&lt;=76901),"Zlínský kraj",(IF(AND(I1021&gt;=70030,I1021&lt;=74901),"Moravskoslezský kraj",(IF(AND(I1021&gt;=75000,I1021&lt;=75368),"Olomoucký kraj",(IF(AND(I1021&gt;=77200,I1021&lt;=79862),"Olomoucký kraj",(IF(AND(I1021&gt;=50011,I1021&lt;=50301),"Královéhradecký kraj",(IF(AND(I1021&gt;=54301,I1021&lt;=54303),"Královéhradecký kraj","0")))))))))))))))))))))))))))))))))))))))))))))))</f>
        <v>Praha</v>
      </c>
      <c r="AB1021" t="s">
        <v>998</v>
      </c>
      <c r="AD1021" t="s">
        <v>998</v>
      </c>
      <c r="AE1021" t="s">
        <v>998</v>
      </c>
      <c r="AF1021" t="s">
        <v>998</v>
      </c>
      <c r="AG1021" s="107">
        <v>0</v>
      </c>
      <c r="AH1021" s="107">
        <v>0</v>
      </c>
      <c r="AI1021" s="107">
        <v>0</v>
      </c>
      <c r="AJ1021" t="s">
        <v>1012</v>
      </c>
    </row>
    <row r="1022" spans="1:37" x14ac:dyDescent="0.45">
      <c r="A1022" t="s">
        <v>1033</v>
      </c>
      <c r="B1022" t="s">
        <v>13921</v>
      </c>
      <c r="C1022" t="s">
        <v>1002</v>
      </c>
      <c r="D1022" t="s">
        <v>13922</v>
      </c>
      <c r="E1022" t="s">
        <v>992</v>
      </c>
      <c r="F1022" t="s">
        <v>3408</v>
      </c>
      <c r="G1022">
        <v>4</v>
      </c>
      <c r="H1022" t="s">
        <v>12</v>
      </c>
      <c r="I1022">
        <v>18100</v>
      </c>
      <c r="K1022" t="s">
        <v>13923</v>
      </c>
      <c r="L1022" s="106">
        <v>32106</v>
      </c>
      <c r="M1022">
        <v>13406417</v>
      </c>
      <c r="N1022" t="s">
        <v>996</v>
      </c>
      <c r="O1022" t="s">
        <v>12</v>
      </c>
      <c r="P1022" t="s">
        <v>997</v>
      </c>
      <c r="R1022" s="109" t="str">
        <f>IF(OR(P1022="SB",Q1022="SB"),"SB",0)</f>
        <v>SB</v>
      </c>
      <c r="T1022" s="110" t="s">
        <v>998</v>
      </c>
      <c r="V1022" s="113" t="str">
        <f>IF(AND(I1022&gt;=10000,I1022&lt;=19900),"Praha",(IF(AND(I1022&gt;=25001,I1022&lt;=29501),"Středočeský kraj",(IF(AND(I1022&gt;=30100,I1022&lt;=34972),"Středočeský kraj",(IF(AND(I1022&gt;=35002,I1022&lt;=36271),"Karlovarský kraj",(IF(AND(I1022&gt;=37001,I1022&lt;=39201),"Jihočeský kraj",(IF(AND(I1022&gt;=39701,I1022&lt;=39901),"Jihočeský kraj",(IF(AND(I1022&gt;=39301,I1022&lt;=39601),"Kraj Vysočina",(IF(AND(I1022&gt;=58001,I1022&lt;=59501),"Kraj Vysočina",(IF(AND(I1022&gt;=67401,I1022&lt;=67602),"Kraj Vysočina",(IF(AND(I1022&gt;=40001,I1022&lt;=44101),"Ústecký kraj",(IF(AND(I1022&gt;=46001,I1022&lt;=47201),"Liberecký kraj",(IF(AND(I1022&gt;=51202,I1022&lt;=51401),"Liberecký kraj",(IF(AND(I1022&gt;=53002,I1022&lt;=53976),"Pardubický kraj",(IF(AND(I1022&gt;=56002,I1022&lt;=57201),"Pardubický kraj",(IF(AND(I1022&gt;=60200,I1022&lt;=67201),"Jihomoravský kraj",(IF(AND(I1022&gt;=67801,I1022&lt;=68501),"Jihomoravský kraj",(IF(AND(I1022&gt;=69002,I1022&lt;=69801),"Jihomoravský kraj",(IF(AND(I1022&gt;=68601,I1022&lt;=68801),"Zlínský kraj",(IF(AND(I1022&gt;=75501,I1022&lt;=76901),"Zlínský kraj",(IF(AND(I1022&gt;=70030,I1022&lt;=74901),"Moravskoslezský kraj",(IF(AND(I1022&gt;=75000,I1022&lt;=75368),"Olomoucký kraj",(IF(AND(I1022&gt;=77200,I1022&lt;=79862),"Olomoucký kraj",(IF(AND(I1022&gt;=50011,I1022&lt;=50301),"Královéhradecký kraj",(IF(AND(I1022&gt;=54301,I1022&lt;=54303),"Královéhradecký kraj","0")))))))))))))))))))))))))))))))))))))))))))))))</f>
        <v>Praha</v>
      </c>
      <c r="AB1022" t="s">
        <v>998</v>
      </c>
      <c r="AD1022" t="s">
        <v>998</v>
      </c>
      <c r="AE1022" t="s">
        <v>998</v>
      </c>
      <c r="AF1022" t="s">
        <v>998</v>
      </c>
      <c r="AG1022" s="107">
        <v>0</v>
      </c>
      <c r="AH1022" s="107">
        <v>0</v>
      </c>
      <c r="AI1022" s="107">
        <v>0</v>
      </c>
      <c r="AJ1022" t="s">
        <v>1012</v>
      </c>
    </row>
    <row r="1023" spans="1:37" x14ac:dyDescent="0.45">
      <c r="A1023" t="s">
        <v>1007</v>
      </c>
      <c r="B1023" t="s">
        <v>15527</v>
      </c>
      <c r="C1023" t="s">
        <v>990</v>
      </c>
      <c r="D1023" t="s">
        <v>15528</v>
      </c>
      <c r="E1023" t="s">
        <v>992</v>
      </c>
      <c r="F1023" t="s">
        <v>11125</v>
      </c>
      <c r="G1023">
        <v>5</v>
      </c>
      <c r="H1023" t="s">
        <v>12</v>
      </c>
      <c r="I1023">
        <v>18100</v>
      </c>
      <c r="K1023" t="s">
        <v>15529</v>
      </c>
      <c r="L1023" s="106">
        <v>30796</v>
      </c>
      <c r="M1023">
        <v>13406518</v>
      </c>
      <c r="N1023" t="s">
        <v>996</v>
      </c>
      <c r="O1023" t="s">
        <v>12</v>
      </c>
      <c r="P1023" t="s">
        <v>997</v>
      </c>
      <c r="R1023" s="109" t="str">
        <f>IF(OR(P1023="SB",Q1023="SB"),"SB",0)</f>
        <v>SB</v>
      </c>
      <c r="T1023" s="110" t="s">
        <v>998</v>
      </c>
      <c r="V1023" s="113" t="str">
        <f>IF(AND(I1023&gt;=10000,I1023&lt;=19900),"Praha",(IF(AND(I1023&gt;=25001,I1023&lt;=29501),"Středočeský kraj",(IF(AND(I1023&gt;=30100,I1023&lt;=34972),"Středočeský kraj",(IF(AND(I1023&gt;=35002,I1023&lt;=36271),"Karlovarský kraj",(IF(AND(I1023&gt;=37001,I1023&lt;=39201),"Jihočeský kraj",(IF(AND(I1023&gt;=39701,I1023&lt;=39901),"Jihočeský kraj",(IF(AND(I1023&gt;=39301,I1023&lt;=39601),"Kraj Vysočina",(IF(AND(I1023&gt;=58001,I1023&lt;=59501),"Kraj Vysočina",(IF(AND(I1023&gt;=67401,I1023&lt;=67602),"Kraj Vysočina",(IF(AND(I1023&gt;=40001,I1023&lt;=44101),"Ústecký kraj",(IF(AND(I1023&gt;=46001,I1023&lt;=47201),"Liberecký kraj",(IF(AND(I1023&gt;=51202,I1023&lt;=51401),"Liberecký kraj",(IF(AND(I1023&gt;=53002,I1023&lt;=53976),"Pardubický kraj",(IF(AND(I1023&gt;=56002,I1023&lt;=57201),"Pardubický kraj",(IF(AND(I1023&gt;=60200,I1023&lt;=67201),"Jihomoravský kraj",(IF(AND(I1023&gt;=67801,I1023&lt;=68501),"Jihomoravský kraj",(IF(AND(I1023&gt;=69002,I1023&lt;=69801),"Jihomoravský kraj",(IF(AND(I1023&gt;=68601,I1023&lt;=68801),"Zlínský kraj",(IF(AND(I1023&gt;=75501,I1023&lt;=76901),"Zlínský kraj",(IF(AND(I1023&gt;=70030,I1023&lt;=74901),"Moravskoslezský kraj",(IF(AND(I1023&gt;=75000,I1023&lt;=75368),"Olomoucký kraj",(IF(AND(I1023&gt;=77200,I1023&lt;=79862),"Olomoucký kraj",(IF(AND(I1023&gt;=50011,I1023&lt;=50301),"Královéhradecký kraj",(IF(AND(I1023&gt;=54301,I1023&lt;=54303),"Královéhradecký kraj","0")))))))))))))))))))))))))))))))))))))))))))))))</f>
        <v>Praha</v>
      </c>
      <c r="AB1023" t="s">
        <v>998</v>
      </c>
      <c r="AD1023" t="s">
        <v>998</v>
      </c>
      <c r="AE1023" t="s">
        <v>998</v>
      </c>
      <c r="AF1023" t="s">
        <v>998</v>
      </c>
      <c r="AG1023" s="107">
        <v>0</v>
      </c>
      <c r="AH1023" s="107">
        <v>0</v>
      </c>
      <c r="AI1023" s="107">
        <v>0</v>
      </c>
      <c r="AJ1023" t="s">
        <v>1012</v>
      </c>
    </row>
    <row r="1024" spans="1:37" x14ac:dyDescent="0.45">
      <c r="A1024" t="s">
        <v>1208</v>
      </c>
      <c r="B1024" t="s">
        <v>15859</v>
      </c>
      <c r="C1024" t="s">
        <v>1002</v>
      </c>
      <c r="D1024" t="s">
        <v>15860</v>
      </c>
      <c r="E1024" t="s">
        <v>992</v>
      </c>
      <c r="F1024" t="s">
        <v>10489</v>
      </c>
      <c r="G1024">
        <v>501</v>
      </c>
      <c r="H1024" t="s">
        <v>1449</v>
      </c>
      <c r="I1024">
        <v>18100</v>
      </c>
      <c r="K1024" t="s">
        <v>15861</v>
      </c>
      <c r="L1024" s="106">
        <v>26489</v>
      </c>
      <c r="M1024">
        <v>10163684</v>
      </c>
      <c r="N1024" t="s">
        <v>2714</v>
      </c>
      <c r="O1024" t="s">
        <v>12</v>
      </c>
      <c r="P1024" t="s">
        <v>997</v>
      </c>
      <c r="R1024" s="109" t="str">
        <f>IF(OR(P1024="SB",Q1024="SB"),"SB",0)</f>
        <v>SB</v>
      </c>
      <c r="T1024" s="110" t="s">
        <v>998</v>
      </c>
      <c r="V1024" s="113" t="str">
        <f>IF(AND(I1024&gt;=10000,I1024&lt;=19900),"Praha",(IF(AND(I1024&gt;=25001,I1024&lt;=29501),"Středočeský kraj",(IF(AND(I1024&gt;=30100,I1024&lt;=34972),"Středočeský kraj",(IF(AND(I1024&gt;=35002,I1024&lt;=36271),"Karlovarský kraj",(IF(AND(I1024&gt;=37001,I1024&lt;=39201),"Jihočeský kraj",(IF(AND(I1024&gt;=39701,I1024&lt;=39901),"Jihočeský kraj",(IF(AND(I1024&gt;=39301,I1024&lt;=39601),"Kraj Vysočina",(IF(AND(I1024&gt;=58001,I1024&lt;=59501),"Kraj Vysočina",(IF(AND(I1024&gt;=67401,I1024&lt;=67602),"Kraj Vysočina",(IF(AND(I1024&gt;=40001,I1024&lt;=44101),"Ústecký kraj",(IF(AND(I1024&gt;=46001,I1024&lt;=47201),"Liberecký kraj",(IF(AND(I1024&gt;=51202,I1024&lt;=51401),"Liberecký kraj",(IF(AND(I1024&gt;=53002,I1024&lt;=53976),"Pardubický kraj",(IF(AND(I1024&gt;=56002,I1024&lt;=57201),"Pardubický kraj",(IF(AND(I1024&gt;=60200,I1024&lt;=67201),"Jihomoravský kraj",(IF(AND(I1024&gt;=67801,I1024&lt;=68501),"Jihomoravský kraj",(IF(AND(I1024&gt;=69002,I1024&lt;=69801),"Jihomoravský kraj",(IF(AND(I1024&gt;=68601,I1024&lt;=68801),"Zlínský kraj",(IF(AND(I1024&gt;=75501,I1024&lt;=76901),"Zlínský kraj",(IF(AND(I1024&gt;=70030,I1024&lt;=74901),"Moravskoslezský kraj",(IF(AND(I1024&gt;=75000,I1024&lt;=75368),"Olomoucký kraj",(IF(AND(I1024&gt;=77200,I1024&lt;=79862),"Olomoucký kraj",(IF(AND(I1024&gt;=50011,I1024&lt;=50301),"Královéhradecký kraj",(IF(AND(I1024&gt;=54301,I1024&lt;=54303),"Královéhradecký kraj","0")))))))))))))))))))))))))))))))))))))))))))))))</f>
        <v>Praha</v>
      </c>
      <c r="AB1024" t="s">
        <v>998</v>
      </c>
      <c r="AD1024" t="s">
        <v>998</v>
      </c>
      <c r="AE1024" t="s">
        <v>998</v>
      </c>
      <c r="AF1024" t="s">
        <v>998</v>
      </c>
      <c r="AG1024" s="107">
        <v>0</v>
      </c>
      <c r="AH1024" s="107">
        <v>0</v>
      </c>
      <c r="AI1024" s="107">
        <v>0</v>
      </c>
      <c r="AJ1024" t="s">
        <v>1012</v>
      </c>
    </row>
    <row r="1025" spans="1:37" x14ac:dyDescent="0.45">
      <c r="A1025" t="s">
        <v>1169</v>
      </c>
      <c r="B1025" t="s">
        <v>16976</v>
      </c>
      <c r="C1025" t="s">
        <v>990</v>
      </c>
      <c r="D1025" t="s">
        <v>16977</v>
      </c>
      <c r="E1025" t="s">
        <v>992</v>
      </c>
      <c r="F1025" t="s">
        <v>16978</v>
      </c>
      <c r="G1025">
        <v>606</v>
      </c>
      <c r="H1025" t="s">
        <v>1449</v>
      </c>
      <c r="I1025">
        <v>18100</v>
      </c>
      <c r="K1025" t="s">
        <v>16979</v>
      </c>
      <c r="L1025" s="106">
        <v>15707</v>
      </c>
      <c r="M1025">
        <v>10164593</v>
      </c>
      <c r="N1025" t="s">
        <v>2714</v>
      </c>
      <c r="O1025" t="s">
        <v>12</v>
      </c>
      <c r="P1025" t="s">
        <v>997</v>
      </c>
      <c r="R1025" s="109" t="str">
        <f>IF(OR(P1025="SB",Q1025="SB"),"SB",0)</f>
        <v>SB</v>
      </c>
      <c r="T1025" s="110" t="s">
        <v>998</v>
      </c>
      <c r="V1025" s="113" t="str">
        <f>IF(AND(I1025&gt;=10000,I1025&lt;=19900),"Praha",(IF(AND(I1025&gt;=25001,I1025&lt;=29501),"Středočeský kraj",(IF(AND(I1025&gt;=30100,I1025&lt;=34972),"Středočeský kraj",(IF(AND(I1025&gt;=35002,I1025&lt;=36271),"Karlovarský kraj",(IF(AND(I1025&gt;=37001,I1025&lt;=39201),"Jihočeský kraj",(IF(AND(I1025&gt;=39701,I1025&lt;=39901),"Jihočeský kraj",(IF(AND(I1025&gt;=39301,I1025&lt;=39601),"Kraj Vysočina",(IF(AND(I1025&gt;=58001,I1025&lt;=59501),"Kraj Vysočina",(IF(AND(I1025&gt;=67401,I1025&lt;=67602),"Kraj Vysočina",(IF(AND(I1025&gt;=40001,I1025&lt;=44101),"Ústecký kraj",(IF(AND(I1025&gt;=46001,I1025&lt;=47201),"Liberecký kraj",(IF(AND(I1025&gt;=51202,I1025&lt;=51401),"Liberecký kraj",(IF(AND(I1025&gt;=53002,I1025&lt;=53976),"Pardubický kraj",(IF(AND(I1025&gt;=56002,I1025&lt;=57201),"Pardubický kraj",(IF(AND(I1025&gt;=60200,I1025&lt;=67201),"Jihomoravský kraj",(IF(AND(I1025&gt;=67801,I1025&lt;=68501),"Jihomoravský kraj",(IF(AND(I1025&gt;=69002,I1025&lt;=69801),"Jihomoravský kraj",(IF(AND(I1025&gt;=68601,I1025&lt;=68801),"Zlínský kraj",(IF(AND(I1025&gt;=75501,I1025&lt;=76901),"Zlínský kraj",(IF(AND(I1025&gt;=70030,I1025&lt;=74901),"Moravskoslezský kraj",(IF(AND(I1025&gt;=75000,I1025&lt;=75368),"Olomoucký kraj",(IF(AND(I1025&gt;=77200,I1025&lt;=79862),"Olomoucký kraj",(IF(AND(I1025&gt;=50011,I1025&lt;=50301),"Královéhradecký kraj",(IF(AND(I1025&gt;=54301,I1025&lt;=54303),"Královéhradecký kraj","0")))))))))))))))))))))))))))))))))))))))))))))))</f>
        <v>Praha</v>
      </c>
      <c r="AB1025" t="s">
        <v>998</v>
      </c>
      <c r="AD1025" t="s">
        <v>998</v>
      </c>
      <c r="AE1025" t="s">
        <v>998</v>
      </c>
      <c r="AF1025" t="s">
        <v>998</v>
      </c>
      <c r="AG1025" s="107">
        <v>0</v>
      </c>
      <c r="AH1025" s="107">
        <v>0</v>
      </c>
      <c r="AI1025" s="107">
        <v>0</v>
      </c>
      <c r="AJ1025" t="s">
        <v>1012</v>
      </c>
    </row>
    <row r="1026" spans="1:37" x14ac:dyDescent="0.45">
      <c r="A1026" t="s">
        <v>16981</v>
      </c>
      <c r="B1026" t="s">
        <v>16980</v>
      </c>
      <c r="C1026" t="s">
        <v>1002</v>
      </c>
      <c r="D1026" t="s">
        <v>16982</v>
      </c>
      <c r="E1026" t="s">
        <v>992</v>
      </c>
      <c r="F1026" t="s">
        <v>16978</v>
      </c>
      <c r="G1026">
        <v>606</v>
      </c>
      <c r="H1026" t="s">
        <v>1449</v>
      </c>
      <c r="I1026">
        <v>18100</v>
      </c>
      <c r="K1026" t="s">
        <v>16979</v>
      </c>
      <c r="L1026" s="106">
        <v>15919</v>
      </c>
      <c r="M1026">
        <v>10448018</v>
      </c>
      <c r="N1026" t="s">
        <v>2714</v>
      </c>
      <c r="O1026" t="s">
        <v>12</v>
      </c>
      <c r="P1026" t="s">
        <v>997</v>
      </c>
      <c r="R1026" s="109" t="str">
        <f>IF(OR(P1026="SB",Q1026="SB"),"SB",0)</f>
        <v>SB</v>
      </c>
      <c r="T1026" s="110" t="s">
        <v>998</v>
      </c>
      <c r="V1026" s="113" t="str">
        <f>IF(AND(I1026&gt;=10000,I1026&lt;=19900),"Praha",(IF(AND(I1026&gt;=25001,I1026&lt;=29501),"Středočeský kraj",(IF(AND(I1026&gt;=30100,I1026&lt;=34972),"Středočeský kraj",(IF(AND(I1026&gt;=35002,I1026&lt;=36271),"Karlovarský kraj",(IF(AND(I1026&gt;=37001,I1026&lt;=39201),"Jihočeský kraj",(IF(AND(I1026&gt;=39701,I1026&lt;=39901),"Jihočeský kraj",(IF(AND(I1026&gt;=39301,I1026&lt;=39601),"Kraj Vysočina",(IF(AND(I1026&gt;=58001,I1026&lt;=59501),"Kraj Vysočina",(IF(AND(I1026&gt;=67401,I1026&lt;=67602),"Kraj Vysočina",(IF(AND(I1026&gt;=40001,I1026&lt;=44101),"Ústecký kraj",(IF(AND(I1026&gt;=46001,I1026&lt;=47201),"Liberecký kraj",(IF(AND(I1026&gt;=51202,I1026&lt;=51401),"Liberecký kraj",(IF(AND(I1026&gt;=53002,I1026&lt;=53976),"Pardubický kraj",(IF(AND(I1026&gt;=56002,I1026&lt;=57201),"Pardubický kraj",(IF(AND(I1026&gt;=60200,I1026&lt;=67201),"Jihomoravský kraj",(IF(AND(I1026&gt;=67801,I1026&lt;=68501),"Jihomoravský kraj",(IF(AND(I1026&gt;=69002,I1026&lt;=69801),"Jihomoravský kraj",(IF(AND(I1026&gt;=68601,I1026&lt;=68801),"Zlínský kraj",(IF(AND(I1026&gt;=75501,I1026&lt;=76901),"Zlínský kraj",(IF(AND(I1026&gt;=70030,I1026&lt;=74901),"Moravskoslezský kraj",(IF(AND(I1026&gt;=75000,I1026&lt;=75368),"Olomoucký kraj",(IF(AND(I1026&gt;=77200,I1026&lt;=79862),"Olomoucký kraj",(IF(AND(I1026&gt;=50011,I1026&lt;=50301),"Královéhradecký kraj",(IF(AND(I1026&gt;=54301,I1026&lt;=54303),"Královéhradecký kraj","0")))))))))))))))))))))))))))))))))))))))))))))))</f>
        <v>Praha</v>
      </c>
      <c r="AB1026" t="s">
        <v>998</v>
      </c>
      <c r="AD1026" t="s">
        <v>998</v>
      </c>
      <c r="AE1026" t="s">
        <v>998</v>
      </c>
      <c r="AF1026" t="s">
        <v>998</v>
      </c>
      <c r="AG1026" s="107">
        <v>0</v>
      </c>
      <c r="AH1026" s="107">
        <v>0</v>
      </c>
      <c r="AI1026" s="107">
        <v>0</v>
      </c>
      <c r="AJ1026" t="s">
        <v>1012</v>
      </c>
    </row>
    <row r="1027" spans="1:37" x14ac:dyDescent="0.45">
      <c r="A1027" t="s">
        <v>1055</v>
      </c>
      <c r="B1027" t="s">
        <v>2957</v>
      </c>
      <c r="C1027" t="s">
        <v>1002</v>
      </c>
      <c r="D1027" t="s">
        <v>2958</v>
      </c>
      <c r="E1027" t="s">
        <v>992</v>
      </c>
      <c r="F1027" t="s">
        <v>2949</v>
      </c>
      <c r="G1027">
        <v>31</v>
      </c>
      <c r="H1027" t="s">
        <v>1449</v>
      </c>
      <c r="I1027">
        <v>18100</v>
      </c>
      <c r="K1027" t="s">
        <v>2959</v>
      </c>
      <c r="L1027" s="106">
        <v>41267</v>
      </c>
      <c r="M1027">
        <v>14857373</v>
      </c>
      <c r="N1027" t="s">
        <v>1757</v>
      </c>
      <c r="O1027" t="s">
        <v>1010</v>
      </c>
      <c r="P1027" t="s">
        <v>997</v>
      </c>
      <c r="Q1027" t="s">
        <v>1016</v>
      </c>
      <c r="R1027" s="109" t="str">
        <f>IF(OR(P1027="SB",Q1027="SB"),"SB",0)</f>
        <v>SB</v>
      </c>
      <c r="V1027" s="113" t="str">
        <f>IF(AND(I1027&gt;=10000,I1027&lt;=19900),"Praha",(IF(AND(I1027&gt;=25001,I1027&lt;=29501),"Středočeský kraj",(IF(AND(I1027&gt;=30100,I1027&lt;=34972),"Středočeský kraj",(IF(AND(I1027&gt;=35002,I1027&lt;=36271),"Karlovarský kraj",(IF(AND(I1027&gt;=37001,I1027&lt;=39201),"Jihočeský kraj",(IF(AND(I1027&gt;=39701,I1027&lt;=39901),"Jihočeský kraj",(IF(AND(I1027&gt;=39301,I1027&lt;=39601),"Kraj Vysočina",(IF(AND(I1027&gt;=58001,I1027&lt;=59501),"Kraj Vysočina",(IF(AND(I1027&gt;=67401,I1027&lt;=67602),"Kraj Vysočina",(IF(AND(I1027&gt;=40001,I1027&lt;=44101),"Ústecký kraj",(IF(AND(I1027&gt;=46001,I1027&lt;=47201),"Liberecký kraj",(IF(AND(I1027&gt;=51202,I1027&lt;=51401),"Liberecký kraj",(IF(AND(I1027&gt;=53002,I1027&lt;=53976),"Pardubický kraj",(IF(AND(I1027&gt;=56002,I1027&lt;=57201),"Pardubický kraj",(IF(AND(I1027&gt;=60200,I1027&lt;=67201),"Jihomoravský kraj",(IF(AND(I1027&gt;=67801,I1027&lt;=68501),"Jihomoravský kraj",(IF(AND(I1027&gt;=69002,I1027&lt;=69801),"Jihomoravský kraj",(IF(AND(I1027&gt;=68601,I1027&lt;=68801),"Zlínský kraj",(IF(AND(I1027&gt;=75501,I1027&lt;=76901),"Zlínský kraj",(IF(AND(I1027&gt;=70030,I1027&lt;=74901),"Moravskoslezský kraj",(IF(AND(I1027&gt;=75000,I1027&lt;=75368),"Olomoucký kraj",(IF(AND(I1027&gt;=77200,I1027&lt;=79862),"Olomoucký kraj",(IF(AND(I1027&gt;=50011,I1027&lt;=50301),"Královéhradecký kraj",(IF(AND(I1027&gt;=54301,I1027&lt;=54303),"Královéhradecký kraj","0")))))))))))))))))))))))))))))))))))))))))))))))</f>
        <v>Praha</v>
      </c>
      <c r="AD1027" t="s">
        <v>998</v>
      </c>
      <c r="AE1027" t="s">
        <v>998</v>
      </c>
      <c r="AF1027" t="s">
        <v>998</v>
      </c>
      <c r="AG1027" s="107">
        <v>0</v>
      </c>
      <c r="AH1027" s="107">
        <v>0</v>
      </c>
      <c r="AI1027" s="107">
        <v>0</v>
      </c>
      <c r="AJ1027" t="s">
        <v>1012</v>
      </c>
    </row>
    <row r="1028" spans="1:37" x14ac:dyDescent="0.45">
      <c r="A1028" t="s">
        <v>1184</v>
      </c>
      <c r="B1028" t="s">
        <v>9267</v>
      </c>
      <c r="C1028" t="s">
        <v>990</v>
      </c>
      <c r="D1028" t="s">
        <v>9268</v>
      </c>
      <c r="E1028" t="s">
        <v>992</v>
      </c>
      <c r="F1028" t="s">
        <v>5790</v>
      </c>
      <c r="G1028">
        <v>557</v>
      </c>
      <c r="H1028" t="s">
        <v>1449</v>
      </c>
      <c r="I1028">
        <v>18100</v>
      </c>
      <c r="K1028" t="s">
        <v>3548</v>
      </c>
      <c r="L1028" s="106">
        <v>13758</v>
      </c>
      <c r="M1028">
        <v>10164391</v>
      </c>
      <c r="N1028" t="s">
        <v>2714</v>
      </c>
      <c r="O1028" t="s">
        <v>12</v>
      </c>
      <c r="P1028" t="s">
        <v>997</v>
      </c>
      <c r="R1028" s="109" t="str">
        <f>IF(OR(P1028="SB",Q1028="SB"),"SB",0)</f>
        <v>SB</v>
      </c>
      <c r="V1028" s="113" t="str">
        <f>IF(AND(I1028&gt;=10000,I1028&lt;=19900),"Praha",(IF(AND(I1028&gt;=25001,I1028&lt;=29501),"Středočeský kraj",(IF(AND(I1028&gt;=30100,I1028&lt;=34972),"Středočeský kraj",(IF(AND(I1028&gt;=35002,I1028&lt;=36271),"Karlovarský kraj",(IF(AND(I1028&gt;=37001,I1028&lt;=39201),"Jihočeský kraj",(IF(AND(I1028&gt;=39701,I1028&lt;=39901),"Jihočeský kraj",(IF(AND(I1028&gt;=39301,I1028&lt;=39601),"Kraj Vysočina",(IF(AND(I1028&gt;=58001,I1028&lt;=59501),"Kraj Vysočina",(IF(AND(I1028&gt;=67401,I1028&lt;=67602),"Kraj Vysočina",(IF(AND(I1028&gt;=40001,I1028&lt;=44101),"Ústecký kraj",(IF(AND(I1028&gt;=46001,I1028&lt;=47201),"Liberecký kraj",(IF(AND(I1028&gt;=51202,I1028&lt;=51401),"Liberecký kraj",(IF(AND(I1028&gt;=53002,I1028&lt;=53976),"Pardubický kraj",(IF(AND(I1028&gt;=56002,I1028&lt;=57201),"Pardubický kraj",(IF(AND(I1028&gt;=60200,I1028&lt;=67201),"Jihomoravský kraj",(IF(AND(I1028&gt;=67801,I1028&lt;=68501),"Jihomoravský kraj",(IF(AND(I1028&gt;=69002,I1028&lt;=69801),"Jihomoravský kraj",(IF(AND(I1028&gt;=68601,I1028&lt;=68801),"Zlínský kraj",(IF(AND(I1028&gt;=75501,I1028&lt;=76901),"Zlínský kraj",(IF(AND(I1028&gt;=70030,I1028&lt;=74901),"Moravskoslezský kraj",(IF(AND(I1028&gt;=75000,I1028&lt;=75368),"Olomoucký kraj",(IF(AND(I1028&gt;=77200,I1028&lt;=79862),"Olomoucký kraj",(IF(AND(I1028&gt;=50011,I1028&lt;=50301),"Královéhradecký kraj",(IF(AND(I1028&gt;=54301,I1028&lt;=54303),"Královéhradecký kraj","0")))))))))))))))))))))))))))))))))))))))))))))))</f>
        <v>Praha</v>
      </c>
      <c r="AB1028" t="s">
        <v>9269</v>
      </c>
      <c r="AD1028" t="s">
        <v>1024</v>
      </c>
      <c r="AE1028" t="s">
        <v>1515</v>
      </c>
      <c r="AF1028" t="s">
        <v>998</v>
      </c>
      <c r="AG1028" s="107">
        <v>100</v>
      </c>
      <c r="AH1028" s="107">
        <v>0</v>
      </c>
      <c r="AI1028" s="107">
        <v>0</v>
      </c>
      <c r="AJ1028" t="s">
        <v>999</v>
      </c>
      <c r="AK1028" s="106">
        <v>44925</v>
      </c>
    </row>
    <row r="1029" spans="1:37" x14ac:dyDescent="0.45">
      <c r="A1029" t="s">
        <v>1407</v>
      </c>
      <c r="B1029" t="s">
        <v>15205</v>
      </c>
      <c r="C1029" t="s">
        <v>1002</v>
      </c>
      <c r="D1029" t="s">
        <v>15209</v>
      </c>
      <c r="E1029" t="s">
        <v>992</v>
      </c>
      <c r="F1029" t="s">
        <v>9886</v>
      </c>
      <c r="G1029">
        <v>20</v>
      </c>
      <c r="H1029" t="s">
        <v>1449</v>
      </c>
      <c r="I1029">
        <v>18101</v>
      </c>
      <c r="J1029">
        <v>606112083</v>
      </c>
      <c r="K1029" t="s">
        <v>15210</v>
      </c>
      <c r="L1029" s="106">
        <v>31431</v>
      </c>
      <c r="M1029">
        <v>10601602</v>
      </c>
      <c r="N1029" t="s">
        <v>996</v>
      </c>
      <c r="O1029" t="s">
        <v>12</v>
      </c>
      <c r="P1029" t="s">
        <v>997</v>
      </c>
      <c r="R1029" s="109" t="str">
        <f>IF(OR(P1029="SB",Q1029="SB"),"SB",0)</f>
        <v>SB</v>
      </c>
      <c r="T1029" s="110">
        <v>50685</v>
      </c>
      <c r="U1029" t="s">
        <v>19633</v>
      </c>
      <c r="V1029" s="113" t="str">
        <f>IF(AND(I1029&gt;=10000,I1029&lt;=19900),"Praha",(IF(AND(I1029&gt;=25001,I1029&lt;=29501),"Středočeský kraj",(IF(AND(I1029&gt;=30100,I1029&lt;=34972),"Středočeský kraj",(IF(AND(I1029&gt;=35002,I1029&lt;=36271),"Karlovarský kraj",(IF(AND(I1029&gt;=37001,I1029&lt;=39201),"Jihočeský kraj",(IF(AND(I1029&gt;=39701,I1029&lt;=39901),"Jihočeský kraj",(IF(AND(I1029&gt;=39301,I1029&lt;=39601),"Kraj Vysočina",(IF(AND(I1029&gt;=58001,I1029&lt;=59501),"Kraj Vysočina",(IF(AND(I1029&gt;=67401,I1029&lt;=67602),"Kraj Vysočina",(IF(AND(I1029&gt;=40001,I1029&lt;=44101),"Ústecký kraj",(IF(AND(I1029&gt;=46001,I1029&lt;=47201),"Liberecký kraj",(IF(AND(I1029&gt;=51202,I1029&lt;=51401),"Liberecký kraj",(IF(AND(I1029&gt;=53002,I1029&lt;=53976),"Pardubický kraj",(IF(AND(I1029&gt;=56002,I1029&lt;=57201),"Pardubický kraj",(IF(AND(I1029&gt;=60200,I1029&lt;=67201),"Jihomoravský kraj",(IF(AND(I1029&gt;=67801,I1029&lt;=68501),"Jihomoravský kraj",(IF(AND(I1029&gt;=69002,I1029&lt;=69801),"Jihomoravský kraj",(IF(AND(I1029&gt;=68601,I1029&lt;=68801),"Zlínský kraj",(IF(AND(I1029&gt;=75501,I1029&lt;=76901),"Zlínský kraj",(IF(AND(I1029&gt;=70030,I1029&lt;=74901),"Moravskoslezský kraj",(IF(AND(I1029&gt;=75000,I1029&lt;=75368),"Olomoucký kraj",(IF(AND(I1029&gt;=77200,I1029&lt;=79862),"Olomoucký kraj",(IF(AND(I1029&gt;=50011,I1029&lt;=50301),"Královéhradecký kraj",(IF(AND(I1029&gt;=54301,I1029&lt;=54303),"Královéhradecký kraj","0")))))))))))))))))))))))))))))))))))))))))))))))</f>
        <v>Praha</v>
      </c>
      <c r="AD1029" t="s">
        <v>998</v>
      </c>
      <c r="AE1029" t="s">
        <v>998</v>
      </c>
      <c r="AF1029" t="s">
        <v>998</v>
      </c>
      <c r="AG1029" s="107">
        <v>0</v>
      </c>
      <c r="AH1029" s="107">
        <v>0</v>
      </c>
      <c r="AI1029" s="107">
        <v>0</v>
      </c>
      <c r="AJ1029" t="s">
        <v>1012</v>
      </c>
    </row>
    <row r="1030" spans="1:37" x14ac:dyDescent="0.45">
      <c r="A1030" t="s">
        <v>1149</v>
      </c>
      <c r="B1030" t="s">
        <v>2946</v>
      </c>
      <c r="C1030" t="s">
        <v>990</v>
      </c>
      <c r="D1030" t="s">
        <v>2948</v>
      </c>
      <c r="E1030" t="s">
        <v>992</v>
      </c>
      <c r="F1030" t="s">
        <v>2949</v>
      </c>
      <c r="G1030">
        <v>356</v>
      </c>
      <c r="H1030" t="s">
        <v>12</v>
      </c>
      <c r="I1030">
        <v>18101</v>
      </c>
      <c r="J1030">
        <v>420777277646</v>
      </c>
      <c r="K1030" t="s">
        <v>2941</v>
      </c>
      <c r="L1030" s="106">
        <v>28612</v>
      </c>
      <c r="M1030">
        <v>10591696</v>
      </c>
      <c r="N1030" t="s">
        <v>996</v>
      </c>
      <c r="O1030" t="s">
        <v>12</v>
      </c>
      <c r="P1030" t="s">
        <v>997</v>
      </c>
      <c r="R1030" s="109" t="str">
        <f>IF(OR(P1030="SB",Q1030="SB"),"SB",0)</f>
        <v>SB</v>
      </c>
      <c r="T1030" s="110" t="s">
        <v>998</v>
      </c>
      <c r="V1030" s="113" t="str">
        <f>IF(AND(I1030&gt;=10000,I1030&lt;=19900),"Praha",(IF(AND(I1030&gt;=25001,I1030&lt;=29501),"Středočeský kraj",(IF(AND(I1030&gt;=30100,I1030&lt;=34972),"Středočeský kraj",(IF(AND(I1030&gt;=35002,I1030&lt;=36271),"Karlovarský kraj",(IF(AND(I1030&gt;=37001,I1030&lt;=39201),"Jihočeský kraj",(IF(AND(I1030&gt;=39701,I1030&lt;=39901),"Jihočeský kraj",(IF(AND(I1030&gt;=39301,I1030&lt;=39601),"Kraj Vysočina",(IF(AND(I1030&gt;=58001,I1030&lt;=59501),"Kraj Vysočina",(IF(AND(I1030&gt;=67401,I1030&lt;=67602),"Kraj Vysočina",(IF(AND(I1030&gt;=40001,I1030&lt;=44101),"Ústecký kraj",(IF(AND(I1030&gt;=46001,I1030&lt;=47201),"Liberecký kraj",(IF(AND(I1030&gt;=51202,I1030&lt;=51401),"Liberecký kraj",(IF(AND(I1030&gt;=53002,I1030&lt;=53976),"Pardubický kraj",(IF(AND(I1030&gt;=56002,I1030&lt;=57201),"Pardubický kraj",(IF(AND(I1030&gt;=60200,I1030&lt;=67201),"Jihomoravský kraj",(IF(AND(I1030&gt;=67801,I1030&lt;=68501),"Jihomoravský kraj",(IF(AND(I1030&gt;=69002,I1030&lt;=69801),"Jihomoravský kraj",(IF(AND(I1030&gt;=68601,I1030&lt;=68801),"Zlínský kraj",(IF(AND(I1030&gt;=75501,I1030&lt;=76901),"Zlínský kraj",(IF(AND(I1030&gt;=70030,I1030&lt;=74901),"Moravskoslezský kraj",(IF(AND(I1030&gt;=75000,I1030&lt;=75368),"Olomoucký kraj",(IF(AND(I1030&gt;=77200,I1030&lt;=79862),"Olomoucký kraj",(IF(AND(I1030&gt;=50011,I1030&lt;=50301),"Královéhradecký kraj",(IF(AND(I1030&gt;=54301,I1030&lt;=54303),"Královéhradecký kraj","0")))))))))))))))))))))))))))))))))))))))))))))))</f>
        <v>Praha</v>
      </c>
      <c r="AB1030" t="s">
        <v>998</v>
      </c>
      <c r="AD1030" t="s">
        <v>1024</v>
      </c>
      <c r="AE1030" t="s">
        <v>1515</v>
      </c>
      <c r="AF1030" t="s">
        <v>998</v>
      </c>
      <c r="AG1030" s="107">
        <v>300</v>
      </c>
      <c r="AH1030" s="107">
        <v>0</v>
      </c>
      <c r="AI1030" s="107">
        <v>0</v>
      </c>
      <c r="AJ1030" t="s">
        <v>999</v>
      </c>
      <c r="AK1030" s="106">
        <v>44923</v>
      </c>
    </row>
    <row r="1031" spans="1:37" x14ac:dyDescent="0.45">
      <c r="A1031" t="s">
        <v>3851</v>
      </c>
      <c r="B1031" t="s">
        <v>3852</v>
      </c>
      <c r="C1031" t="s">
        <v>990</v>
      </c>
      <c r="D1031" t="s">
        <v>3853</v>
      </c>
      <c r="E1031" t="s">
        <v>992</v>
      </c>
      <c r="F1031" t="s">
        <v>3854</v>
      </c>
      <c r="G1031">
        <v>6</v>
      </c>
      <c r="H1031" t="s">
        <v>3855</v>
      </c>
      <c r="I1031">
        <v>18200</v>
      </c>
      <c r="K1031" t="s">
        <v>3856</v>
      </c>
      <c r="L1031" s="106">
        <v>31936</v>
      </c>
      <c r="M1031">
        <v>11469851</v>
      </c>
      <c r="N1031" t="s">
        <v>996</v>
      </c>
      <c r="O1031" t="s">
        <v>12</v>
      </c>
      <c r="P1031" t="s">
        <v>997</v>
      </c>
      <c r="R1031" s="109" t="str">
        <f>IF(OR(P1031="SB",Q1031="SB"),"SB",0)</f>
        <v>SB</v>
      </c>
      <c r="T1031" s="110">
        <v>12723</v>
      </c>
      <c r="U1031" t="s">
        <v>19633</v>
      </c>
      <c r="V1031" s="113" t="str">
        <f>IF(AND(I1031&gt;=10000,I1031&lt;=19900),"Praha",(IF(AND(I1031&gt;=25001,I1031&lt;=29501),"Středočeský kraj",(IF(AND(I1031&gt;=30100,I1031&lt;=34972),"Středočeský kraj",(IF(AND(I1031&gt;=35002,I1031&lt;=36271),"Karlovarský kraj",(IF(AND(I1031&gt;=37001,I1031&lt;=39201),"Jihočeský kraj",(IF(AND(I1031&gt;=39701,I1031&lt;=39901),"Jihočeský kraj",(IF(AND(I1031&gt;=39301,I1031&lt;=39601),"Kraj Vysočina",(IF(AND(I1031&gt;=58001,I1031&lt;=59501),"Kraj Vysočina",(IF(AND(I1031&gt;=67401,I1031&lt;=67602),"Kraj Vysočina",(IF(AND(I1031&gt;=40001,I1031&lt;=44101),"Ústecký kraj",(IF(AND(I1031&gt;=46001,I1031&lt;=47201),"Liberecký kraj",(IF(AND(I1031&gt;=51202,I1031&lt;=51401),"Liberecký kraj",(IF(AND(I1031&gt;=53002,I1031&lt;=53976),"Pardubický kraj",(IF(AND(I1031&gt;=56002,I1031&lt;=57201),"Pardubický kraj",(IF(AND(I1031&gt;=60200,I1031&lt;=67201),"Jihomoravský kraj",(IF(AND(I1031&gt;=67801,I1031&lt;=68501),"Jihomoravský kraj",(IF(AND(I1031&gt;=69002,I1031&lt;=69801),"Jihomoravský kraj",(IF(AND(I1031&gt;=68601,I1031&lt;=68801),"Zlínský kraj",(IF(AND(I1031&gt;=75501,I1031&lt;=76901),"Zlínský kraj",(IF(AND(I1031&gt;=70030,I1031&lt;=74901),"Moravskoslezský kraj",(IF(AND(I1031&gt;=75000,I1031&lt;=75368),"Olomoucký kraj",(IF(AND(I1031&gt;=77200,I1031&lt;=79862),"Olomoucký kraj",(IF(AND(I1031&gt;=50011,I1031&lt;=50301),"Královéhradecký kraj",(IF(AND(I1031&gt;=54301,I1031&lt;=54303),"Královéhradecký kraj","0")))))))))))))))))))))))))))))))))))))))))))))))</f>
        <v>Praha</v>
      </c>
      <c r="AD1031" t="s">
        <v>998</v>
      </c>
      <c r="AE1031" t="s">
        <v>998</v>
      </c>
      <c r="AF1031" t="s">
        <v>998</v>
      </c>
      <c r="AG1031" s="107">
        <v>0</v>
      </c>
      <c r="AH1031" s="107">
        <v>0</v>
      </c>
      <c r="AI1031" s="107">
        <v>0</v>
      </c>
      <c r="AJ1031" t="s">
        <v>1012</v>
      </c>
    </row>
    <row r="1032" spans="1:37" x14ac:dyDescent="0.45">
      <c r="A1032" t="s">
        <v>1806</v>
      </c>
      <c r="B1032" t="s">
        <v>15267</v>
      </c>
      <c r="C1032" t="s">
        <v>1002</v>
      </c>
      <c r="D1032" t="s">
        <v>15268</v>
      </c>
      <c r="E1032" t="s">
        <v>992</v>
      </c>
      <c r="F1032" t="s">
        <v>3973</v>
      </c>
      <c r="G1032">
        <v>18</v>
      </c>
      <c r="H1032" t="s">
        <v>1449</v>
      </c>
      <c r="I1032">
        <v>18200</v>
      </c>
      <c r="K1032" t="s">
        <v>15269</v>
      </c>
      <c r="L1032" s="106">
        <v>31704</v>
      </c>
      <c r="M1032">
        <v>10877040</v>
      </c>
      <c r="N1032" t="s">
        <v>996</v>
      </c>
      <c r="O1032" t="s">
        <v>12</v>
      </c>
      <c r="P1032" t="s">
        <v>997</v>
      </c>
      <c r="R1032" s="109" t="str">
        <f>IF(OR(P1032="SB",Q1032="SB"),"SB",0)</f>
        <v>SB</v>
      </c>
      <c r="T1032" s="110">
        <v>51828</v>
      </c>
      <c r="U1032" t="s">
        <v>19633</v>
      </c>
      <c r="V1032" s="113" t="str">
        <f>IF(AND(I1032&gt;=10000,I1032&lt;=19900),"Praha",(IF(AND(I1032&gt;=25001,I1032&lt;=29501),"Středočeský kraj",(IF(AND(I1032&gt;=30100,I1032&lt;=34972),"Středočeský kraj",(IF(AND(I1032&gt;=35002,I1032&lt;=36271),"Karlovarský kraj",(IF(AND(I1032&gt;=37001,I1032&lt;=39201),"Jihočeský kraj",(IF(AND(I1032&gt;=39701,I1032&lt;=39901),"Jihočeský kraj",(IF(AND(I1032&gt;=39301,I1032&lt;=39601),"Kraj Vysočina",(IF(AND(I1032&gt;=58001,I1032&lt;=59501),"Kraj Vysočina",(IF(AND(I1032&gt;=67401,I1032&lt;=67602),"Kraj Vysočina",(IF(AND(I1032&gt;=40001,I1032&lt;=44101),"Ústecký kraj",(IF(AND(I1032&gt;=46001,I1032&lt;=47201),"Liberecký kraj",(IF(AND(I1032&gt;=51202,I1032&lt;=51401),"Liberecký kraj",(IF(AND(I1032&gt;=53002,I1032&lt;=53976),"Pardubický kraj",(IF(AND(I1032&gt;=56002,I1032&lt;=57201),"Pardubický kraj",(IF(AND(I1032&gt;=60200,I1032&lt;=67201),"Jihomoravský kraj",(IF(AND(I1032&gt;=67801,I1032&lt;=68501),"Jihomoravský kraj",(IF(AND(I1032&gt;=69002,I1032&lt;=69801),"Jihomoravský kraj",(IF(AND(I1032&gt;=68601,I1032&lt;=68801),"Zlínský kraj",(IF(AND(I1032&gt;=75501,I1032&lt;=76901),"Zlínský kraj",(IF(AND(I1032&gt;=70030,I1032&lt;=74901),"Moravskoslezský kraj",(IF(AND(I1032&gt;=75000,I1032&lt;=75368),"Olomoucký kraj",(IF(AND(I1032&gt;=77200,I1032&lt;=79862),"Olomoucký kraj",(IF(AND(I1032&gt;=50011,I1032&lt;=50301),"Královéhradecký kraj",(IF(AND(I1032&gt;=54301,I1032&lt;=54303),"Královéhradecký kraj","0")))))))))))))))))))))))))))))))))))))))))))))))</f>
        <v>Praha</v>
      </c>
      <c r="AD1032" t="s">
        <v>998</v>
      </c>
      <c r="AE1032" t="s">
        <v>998</v>
      </c>
      <c r="AF1032" t="s">
        <v>998</v>
      </c>
      <c r="AG1032" s="107">
        <v>0</v>
      </c>
      <c r="AH1032" s="107">
        <v>0</v>
      </c>
      <c r="AI1032" s="107">
        <v>0</v>
      </c>
      <c r="AJ1032" t="s">
        <v>1012</v>
      </c>
    </row>
    <row r="1033" spans="1:37" x14ac:dyDescent="0.45">
      <c r="A1033" t="s">
        <v>15792</v>
      </c>
      <c r="B1033" t="s">
        <v>15793</v>
      </c>
      <c r="C1033" t="s">
        <v>1002</v>
      </c>
      <c r="D1033" t="s">
        <v>15794</v>
      </c>
      <c r="E1033" t="s">
        <v>992</v>
      </c>
      <c r="F1033" t="s">
        <v>15795</v>
      </c>
      <c r="G1033">
        <v>86</v>
      </c>
      <c r="H1033" t="s">
        <v>1449</v>
      </c>
      <c r="I1033">
        <v>18200</v>
      </c>
      <c r="K1033" t="s">
        <v>15796</v>
      </c>
      <c r="L1033" s="106">
        <v>33194</v>
      </c>
      <c r="M1033">
        <v>10891588</v>
      </c>
      <c r="N1033" t="s">
        <v>996</v>
      </c>
      <c r="O1033" t="s">
        <v>12</v>
      </c>
      <c r="P1033" t="s">
        <v>997</v>
      </c>
      <c r="R1033" s="109" t="str">
        <f>IF(OR(P1033="SB",Q1033="SB"),"SB",0)</f>
        <v>SB</v>
      </c>
      <c r="T1033" s="110">
        <v>51843</v>
      </c>
      <c r="U1033" t="s">
        <v>19633</v>
      </c>
      <c r="V1033" s="113" t="str">
        <f>IF(AND(I1033&gt;=10000,I1033&lt;=19900),"Praha",(IF(AND(I1033&gt;=25001,I1033&lt;=29501),"Středočeský kraj",(IF(AND(I1033&gt;=30100,I1033&lt;=34972),"Středočeský kraj",(IF(AND(I1033&gt;=35002,I1033&lt;=36271),"Karlovarský kraj",(IF(AND(I1033&gt;=37001,I1033&lt;=39201),"Jihočeský kraj",(IF(AND(I1033&gt;=39701,I1033&lt;=39901),"Jihočeský kraj",(IF(AND(I1033&gt;=39301,I1033&lt;=39601),"Kraj Vysočina",(IF(AND(I1033&gt;=58001,I1033&lt;=59501),"Kraj Vysočina",(IF(AND(I1033&gt;=67401,I1033&lt;=67602),"Kraj Vysočina",(IF(AND(I1033&gt;=40001,I1033&lt;=44101),"Ústecký kraj",(IF(AND(I1033&gt;=46001,I1033&lt;=47201),"Liberecký kraj",(IF(AND(I1033&gt;=51202,I1033&lt;=51401),"Liberecký kraj",(IF(AND(I1033&gt;=53002,I1033&lt;=53976),"Pardubický kraj",(IF(AND(I1033&gt;=56002,I1033&lt;=57201),"Pardubický kraj",(IF(AND(I1033&gt;=60200,I1033&lt;=67201),"Jihomoravský kraj",(IF(AND(I1033&gt;=67801,I1033&lt;=68501),"Jihomoravský kraj",(IF(AND(I1033&gt;=69002,I1033&lt;=69801),"Jihomoravský kraj",(IF(AND(I1033&gt;=68601,I1033&lt;=68801),"Zlínský kraj",(IF(AND(I1033&gt;=75501,I1033&lt;=76901),"Zlínský kraj",(IF(AND(I1033&gt;=70030,I1033&lt;=74901),"Moravskoslezský kraj",(IF(AND(I1033&gt;=75000,I1033&lt;=75368),"Olomoucký kraj",(IF(AND(I1033&gt;=77200,I1033&lt;=79862),"Olomoucký kraj",(IF(AND(I1033&gt;=50011,I1033&lt;=50301),"Královéhradecký kraj",(IF(AND(I1033&gt;=54301,I1033&lt;=54303),"Královéhradecký kraj","0")))))))))))))))))))))))))))))))))))))))))))))))</f>
        <v>Praha</v>
      </c>
      <c r="AD1033" t="s">
        <v>998</v>
      </c>
      <c r="AE1033" t="s">
        <v>998</v>
      </c>
      <c r="AF1033" t="s">
        <v>998</v>
      </c>
      <c r="AG1033" s="107">
        <v>0</v>
      </c>
      <c r="AH1033" s="107">
        <v>0</v>
      </c>
      <c r="AI1033" s="107">
        <v>0</v>
      </c>
      <c r="AJ1033" t="s">
        <v>1012</v>
      </c>
    </row>
    <row r="1034" spans="1:37" x14ac:dyDescent="0.45">
      <c r="A1034" t="s">
        <v>1033</v>
      </c>
      <c r="B1034" t="s">
        <v>8148</v>
      </c>
      <c r="C1034" t="s">
        <v>1002</v>
      </c>
      <c r="D1034" t="s">
        <v>8149</v>
      </c>
      <c r="E1034" t="s">
        <v>992</v>
      </c>
      <c r="F1034" t="s">
        <v>8150</v>
      </c>
      <c r="G1034" t="s">
        <v>8151</v>
      </c>
      <c r="H1034" t="s">
        <v>12</v>
      </c>
      <c r="I1034">
        <v>18200</v>
      </c>
      <c r="K1034" t="s">
        <v>8152</v>
      </c>
      <c r="L1034" s="106">
        <v>38844</v>
      </c>
      <c r="M1034">
        <v>14502517</v>
      </c>
      <c r="N1034" t="s">
        <v>2063</v>
      </c>
      <c r="O1034" t="s">
        <v>1173</v>
      </c>
      <c r="P1034" t="s">
        <v>997</v>
      </c>
      <c r="R1034" s="109" t="str">
        <f>IF(OR(P1034="SB",Q1034="SB"),"SB",0)</f>
        <v>SB</v>
      </c>
      <c r="T1034" s="110">
        <v>2018025</v>
      </c>
      <c r="U1034" t="s">
        <v>19633</v>
      </c>
      <c r="V1034" s="113" t="str">
        <f>IF(AND(I1034&gt;=10000,I1034&lt;=19900),"Praha",(IF(AND(I1034&gt;=25001,I1034&lt;=29501),"Středočeský kraj",(IF(AND(I1034&gt;=30100,I1034&lt;=34972),"Středočeský kraj",(IF(AND(I1034&gt;=35002,I1034&lt;=36271),"Karlovarský kraj",(IF(AND(I1034&gt;=37001,I1034&lt;=39201),"Jihočeský kraj",(IF(AND(I1034&gt;=39701,I1034&lt;=39901),"Jihočeský kraj",(IF(AND(I1034&gt;=39301,I1034&lt;=39601),"Kraj Vysočina",(IF(AND(I1034&gt;=58001,I1034&lt;=59501),"Kraj Vysočina",(IF(AND(I1034&gt;=67401,I1034&lt;=67602),"Kraj Vysočina",(IF(AND(I1034&gt;=40001,I1034&lt;=44101),"Ústecký kraj",(IF(AND(I1034&gt;=46001,I1034&lt;=47201),"Liberecký kraj",(IF(AND(I1034&gt;=51202,I1034&lt;=51401),"Liberecký kraj",(IF(AND(I1034&gt;=53002,I1034&lt;=53976),"Pardubický kraj",(IF(AND(I1034&gt;=56002,I1034&lt;=57201),"Pardubický kraj",(IF(AND(I1034&gt;=60200,I1034&lt;=67201),"Jihomoravský kraj",(IF(AND(I1034&gt;=67801,I1034&lt;=68501),"Jihomoravský kraj",(IF(AND(I1034&gt;=69002,I1034&lt;=69801),"Jihomoravský kraj",(IF(AND(I1034&gt;=68601,I1034&lt;=68801),"Zlínský kraj",(IF(AND(I1034&gt;=75501,I1034&lt;=76901),"Zlínský kraj",(IF(AND(I1034&gt;=70030,I1034&lt;=74901),"Moravskoslezský kraj",(IF(AND(I1034&gt;=75000,I1034&lt;=75368),"Olomoucký kraj",(IF(AND(I1034&gt;=77200,I1034&lt;=79862),"Olomoucký kraj",(IF(AND(I1034&gt;=50011,I1034&lt;=50301),"Královéhradecký kraj",(IF(AND(I1034&gt;=54301,I1034&lt;=54303),"Královéhradecký kraj","0")))))))))))))))))))))))))))))))))))))))))))))))</f>
        <v>Praha</v>
      </c>
      <c r="AD1034" t="s">
        <v>998</v>
      </c>
      <c r="AE1034" t="s">
        <v>998</v>
      </c>
      <c r="AF1034" t="s">
        <v>998</v>
      </c>
      <c r="AG1034" s="107">
        <v>0</v>
      </c>
      <c r="AH1034" s="107">
        <v>0</v>
      </c>
      <c r="AI1034" s="107">
        <v>0</v>
      </c>
      <c r="AJ1034" t="s">
        <v>1012</v>
      </c>
    </row>
    <row r="1035" spans="1:37" x14ac:dyDescent="0.45">
      <c r="A1035" t="s">
        <v>1087</v>
      </c>
      <c r="B1035" t="s">
        <v>4329</v>
      </c>
      <c r="C1035" t="s">
        <v>990</v>
      </c>
      <c r="D1035" t="s">
        <v>4330</v>
      </c>
      <c r="E1035" t="s">
        <v>992</v>
      </c>
      <c r="F1035" t="s">
        <v>4331</v>
      </c>
      <c r="G1035">
        <v>2337</v>
      </c>
      <c r="H1035" t="s">
        <v>1449</v>
      </c>
      <c r="I1035">
        <v>18200</v>
      </c>
      <c r="K1035" t="s">
        <v>4332</v>
      </c>
      <c r="L1035" s="106">
        <v>38417</v>
      </c>
      <c r="M1035">
        <v>14500796</v>
      </c>
      <c r="N1035" t="s">
        <v>1359</v>
      </c>
      <c r="O1035" t="s">
        <v>12</v>
      </c>
      <c r="P1035" t="s">
        <v>997</v>
      </c>
      <c r="R1035" s="109" t="str">
        <f>IF(OR(P1035="SB",Q1035="SB"),"SB",0)</f>
        <v>SB</v>
      </c>
      <c r="T1035" s="110">
        <v>2018456</v>
      </c>
      <c r="U1035" t="s">
        <v>19633</v>
      </c>
      <c r="V1035" s="113" t="str">
        <f>IF(AND(I1035&gt;=10000,I1035&lt;=19900),"Praha",(IF(AND(I1035&gt;=25001,I1035&lt;=29501),"Středočeský kraj",(IF(AND(I1035&gt;=30100,I1035&lt;=34972),"Středočeský kraj",(IF(AND(I1035&gt;=35002,I1035&lt;=36271),"Karlovarský kraj",(IF(AND(I1035&gt;=37001,I1035&lt;=39201),"Jihočeský kraj",(IF(AND(I1035&gt;=39701,I1035&lt;=39901),"Jihočeský kraj",(IF(AND(I1035&gt;=39301,I1035&lt;=39601),"Kraj Vysočina",(IF(AND(I1035&gt;=58001,I1035&lt;=59501),"Kraj Vysočina",(IF(AND(I1035&gt;=67401,I1035&lt;=67602),"Kraj Vysočina",(IF(AND(I1035&gt;=40001,I1035&lt;=44101),"Ústecký kraj",(IF(AND(I1035&gt;=46001,I1035&lt;=47201),"Liberecký kraj",(IF(AND(I1035&gt;=51202,I1035&lt;=51401),"Liberecký kraj",(IF(AND(I1035&gt;=53002,I1035&lt;=53976),"Pardubický kraj",(IF(AND(I1035&gt;=56002,I1035&lt;=57201),"Pardubický kraj",(IF(AND(I1035&gt;=60200,I1035&lt;=67201),"Jihomoravský kraj",(IF(AND(I1035&gt;=67801,I1035&lt;=68501),"Jihomoravský kraj",(IF(AND(I1035&gt;=69002,I1035&lt;=69801),"Jihomoravský kraj",(IF(AND(I1035&gt;=68601,I1035&lt;=68801),"Zlínský kraj",(IF(AND(I1035&gt;=75501,I1035&lt;=76901),"Zlínský kraj",(IF(AND(I1035&gt;=70030,I1035&lt;=74901),"Moravskoslezský kraj",(IF(AND(I1035&gt;=75000,I1035&lt;=75368),"Olomoucký kraj",(IF(AND(I1035&gt;=77200,I1035&lt;=79862),"Olomoucký kraj",(IF(AND(I1035&gt;=50011,I1035&lt;=50301),"Královéhradecký kraj",(IF(AND(I1035&gt;=54301,I1035&lt;=54303),"Královéhradecký kraj","0")))))))))))))))))))))))))))))))))))))))))))))))</f>
        <v>Praha</v>
      </c>
      <c r="AD1035" t="s">
        <v>998</v>
      </c>
      <c r="AE1035" t="s">
        <v>998</v>
      </c>
      <c r="AF1035" t="s">
        <v>998</v>
      </c>
      <c r="AG1035" s="107">
        <v>0</v>
      </c>
      <c r="AH1035" s="107">
        <v>0</v>
      </c>
      <c r="AI1035" s="107">
        <v>0</v>
      </c>
      <c r="AJ1035" t="s">
        <v>1012</v>
      </c>
    </row>
    <row r="1036" spans="1:37" x14ac:dyDescent="0.45">
      <c r="A1036" t="s">
        <v>1201</v>
      </c>
      <c r="B1036" t="s">
        <v>17319</v>
      </c>
      <c r="C1036" t="s">
        <v>1002</v>
      </c>
      <c r="D1036" t="s">
        <v>17320</v>
      </c>
      <c r="E1036" t="s">
        <v>992</v>
      </c>
      <c r="F1036" t="s">
        <v>10639</v>
      </c>
      <c r="G1036">
        <v>32</v>
      </c>
      <c r="H1036" t="s">
        <v>1449</v>
      </c>
      <c r="I1036">
        <v>18200</v>
      </c>
      <c r="K1036" t="s">
        <v>17321</v>
      </c>
      <c r="L1036" s="106">
        <v>38463</v>
      </c>
      <c r="M1036">
        <v>14499988</v>
      </c>
      <c r="N1036" t="s">
        <v>8212</v>
      </c>
      <c r="O1036" t="s">
        <v>1106</v>
      </c>
      <c r="P1036" t="s">
        <v>997</v>
      </c>
      <c r="R1036" s="109" t="str">
        <f>IF(OR(P1036="SB",Q1036="SB"),"SB",0)</f>
        <v>SB</v>
      </c>
      <c r="T1036" s="110">
        <v>2018460</v>
      </c>
      <c r="U1036" t="s">
        <v>19633</v>
      </c>
      <c r="V1036" s="113" t="str">
        <f>IF(AND(I1036&gt;=10000,I1036&lt;=19900),"Praha",(IF(AND(I1036&gt;=25001,I1036&lt;=29501),"Středočeský kraj",(IF(AND(I1036&gt;=30100,I1036&lt;=34972),"Středočeský kraj",(IF(AND(I1036&gt;=35002,I1036&lt;=36271),"Karlovarský kraj",(IF(AND(I1036&gt;=37001,I1036&lt;=39201),"Jihočeský kraj",(IF(AND(I1036&gt;=39701,I1036&lt;=39901),"Jihočeský kraj",(IF(AND(I1036&gt;=39301,I1036&lt;=39601),"Kraj Vysočina",(IF(AND(I1036&gt;=58001,I1036&lt;=59501),"Kraj Vysočina",(IF(AND(I1036&gt;=67401,I1036&lt;=67602),"Kraj Vysočina",(IF(AND(I1036&gt;=40001,I1036&lt;=44101),"Ústecký kraj",(IF(AND(I1036&gt;=46001,I1036&lt;=47201),"Liberecký kraj",(IF(AND(I1036&gt;=51202,I1036&lt;=51401),"Liberecký kraj",(IF(AND(I1036&gt;=53002,I1036&lt;=53976),"Pardubický kraj",(IF(AND(I1036&gt;=56002,I1036&lt;=57201),"Pardubický kraj",(IF(AND(I1036&gt;=60200,I1036&lt;=67201),"Jihomoravský kraj",(IF(AND(I1036&gt;=67801,I1036&lt;=68501),"Jihomoravský kraj",(IF(AND(I1036&gt;=69002,I1036&lt;=69801),"Jihomoravský kraj",(IF(AND(I1036&gt;=68601,I1036&lt;=68801),"Zlínský kraj",(IF(AND(I1036&gt;=75501,I1036&lt;=76901),"Zlínský kraj",(IF(AND(I1036&gt;=70030,I1036&lt;=74901),"Moravskoslezský kraj",(IF(AND(I1036&gt;=75000,I1036&lt;=75368),"Olomoucký kraj",(IF(AND(I1036&gt;=77200,I1036&lt;=79862),"Olomoucký kraj",(IF(AND(I1036&gt;=50011,I1036&lt;=50301),"Královéhradecký kraj",(IF(AND(I1036&gt;=54301,I1036&lt;=54303),"Královéhradecký kraj","0")))))))))))))))))))))))))))))))))))))))))))))))</f>
        <v>Praha</v>
      </c>
      <c r="AD1036" t="s">
        <v>998</v>
      </c>
      <c r="AE1036" t="s">
        <v>998</v>
      </c>
      <c r="AF1036" t="s">
        <v>998</v>
      </c>
      <c r="AG1036" s="107">
        <v>0</v>
      </c>
      <c r="AH1036" s="107">
        <v>0</v>
      </c>
      <c r="AI1036" s="107">
        <v>0</v>
      </c>
      <c r="AJ1036" t="s">
        <v>1012</v>
      </c>
    </row>
    <row r="1037" spans="1:37" x14ac:dyDescent="0.45">
      <c r="A1037" t="s">
        <v>1112</v>
      </c>
      <c r="B1037" t="s">
        <v>5083</v>
      </c>
      <c r="C1037" t="s">
        <v>990</v>
      </c>
      <c r="D1037" t="s">
        <v>5087</v>
      </c>
      <c r="E1037" t="s">
        <v>992</v>
      </c>
      <c r="F1037" t="s">
        <v>5088</v>
      </c>
      <c r="G1037">
        <v>1116</v>
      </c>
      <c r="H1037" t="s">
        <v>12</v>
      </c>
      <c r="I1037">
        <v>18200</v>
      </c>
      <c r="K1037" t="s">
        <v>5089</v>
      </c>
      <c r="L1037" s="106">
        <v>33478</v>
      </c>
      <c r="M1037">
        <v>14145233</v>
      </c>
      <c r="N1037" t="s">
        <v>1359</v>
      </c>
      <c r="O1037" t="s">
        <v>12</v>
      </c>
      <c r="P1037" t="s">
        <v>997</v>
      </c>
      <c r="R1037" s="109" t="str">
        <f>IF(OR(P1037="SB",Q1037="SB"),"SB",0)</f>
        <v>SB</v>
      </c>
      <c r="T1037" s="110" t="s">
        <v>998</v>
      </c>
      <c r="V1037" s="113" t="str">
        <f>IF(AND(I1037&gt;=10000,I1037&lt;=19900),"Praha",(IF(AND(I1037&gt;=25001,I1037&lt;=29501),"Středočeský kraj",(IF(AND(I1037&gt;=30100,I1037&lt;=34972),"Středočeský kraj",(IF(AND(I1037&gt;=35002,I1037&lt;=36271),"Karlovarský kraj",(IF(AND(I1037&gt;=37001,I1037&lt;=39201),"Jihočeský kraj",(IF(AND(I1037&gt;=39701,I1037&lt;=39901),"Jihočeský kraj",(IF(AND(I1037&gt;=39301,I1037&lt;=39601),"Kraj Vysočina",(IF(AND(I1037&gt;=58001,I1037&lt;=59501),"Kraj Vysočina",(IF(AND(I1037&gt;=67401,I1037&lt;=67602),"Kraj Vysočina",(IF(AND(I1037&gt;=40001,I1037&lt;=44101),"Ústecký kraj",(IF(AND(I1037&gt;=46001,I1037&lt;=47201),"Liberecký kraj",(IF(AND(I1037&gt;=51202,I1037&lt;=51401),"Liberecký kraj",(IF(AND(I1037&gt;=53002,I1037&lt;=53976),"Pardubický kraj",(IF(AND(I1037&gt;=56002,I1037&lt;=57201),"Pardubický kraj",(IF(AND(I1037&gt;=60200,I1037&lt;=67201),"Jihomoravský kraj",(IF(AND(I1037&gt;=67801,I1037&lt;=68501),"Jihomoravský kraj",(IF(AND(I1037&gt;=69002,I1037&lt;=69801),"Jihomoravský kraj",(IF(AND(I1037&gt;=68601,I1037&lt;=68801),"Zlínský kraj",(IF(AND(I1037&gt;=75501,I1037&lt;=76901),"Zlínský kraj",(IF(AND(I1037&gt;=70030,I1037&lt;=74901),"Moravskoslezský kraj",(IF(AND(I1037&gt;=75000,I1037&lt;=75368),"Olomoucký kraj",(IF(AND(I1037&gt;=77200,I1037&lt;=79862),"Olomoucký kraj",(IF(AND(I1037&gt;=50011,I1037&lt;=50301),"Královéhradecký kraj",(IF(AND(I1037&gt;=54301,I1037&lt;=54303),"Královéhradecký kraj","0")))))))))))))))))))))))))))))))))))))))))))))))</f>
        <v>Praha</v>
      </c>
      <c r="AB1037" t="s">
        <v>998</v>
      </c>
      <c r="AD1037" t="s">
        <v>998</v>
      </c>
      <c r="AE1037" t="s">
        <v>998</v>
      </c>
      <c r="AF1037" t="s">
        <v>998</v>
      </c>
      <c r="AG1037" s="107">
        <v>0</v>
      </c>
      <c r="AH1037" s="107">
        <v>0</v>
      </c>
      <c r="AI1037" s="107">
        <v>0</v>
      </c>
      <c r="AJ1037" t="s">
        <v>1012</v>
      </c>
    </row>
    <row r="1038" spans="1:37" x14ac:dyDescent="0.45">
      <c r="A1038" t="s">
        <v>1448</v>
      </c>
      <c r="B1038" t="s">
        <v>6652</v>
      </c>
      <c r="C1038" t="s">
        <v>990</v>
      </c>
      <c r="D1038" t="s">
        <v>6653</v>
      </c>
      <c r="E1038" t="s">
        <v>992</v>
      </c>
      <c r="F1038" t="s">
        <v>6654</v>
      </c>
      <c r="G1038">
        <v>1969</v>
      </c>
      <c r="H1038" t="s">
        <v>1449</v>
      </c>
      <c r="I1038">
        <v>18200</v>
      </c>
      <c r="K1038" t="s">
        <v>6655</v>
      </c>
      <c r="L1038" s="106">
        <v>28074</v>
      </c>
      <c r="M1038">
        <v>13001138</v>
      </c>
      <c r="N1038" t="s">
        <v>996</v>
      </c>
      <c r="O1038" t="s">
        <v>12</v>
      </c>
      <c r="P1038" t="s">
        <v>997</v>
      </c>
      <c r="R1038" s="109" t="str">
        <f>IF(OR(P1038="SB",Q1038="SB"),"SB",0)</f>
        <v>SB</v>
      </c>
      <c r="T1038" s="110" t="s">
        <v>998</v>
      </c>
      <c r="V1038" s="113" t="str">
        <f>IF(AND(I1038&gt;=10000,I1038&lt;=19900),"Praha",(IF(AND(I1038&gt;=25001,I1038&lt;=29501),"Středočeský kraj",(IF(AND(I1038&gt;=30100,I1038&lt;=34972),"Středočeský kraj",(IF(AND(I1038&gt;=35002,I1038&lt;=36271),"Karlovarský kraj",(IF(AND(I1038&gt;=37001,I1038&lt;=39201),"Jihočeský kraj",(IF(AND(I1038&gt;=39701,I1038&lt;=39901),"Jihočeský kraj",(IF(AND(I1038&gt;=39301,I1038&lt;=39601),"Kraj Vysočina",(IF(AND(I1038&gt;=58001,I1038&lt;=59501),"Kraj Vysočina",(IF(AND(I1038&gt;=67401,I1038&lt;=67602),"Kraj Vysočina",(IF(AND(I1038&gt;=40001,I1038&lt;=44101),"Ústecký kraj",(IF(AND(I1038&gt;=46001,I1038&lt;=47201),"Liberecký kraj",(IF(AND(I1038&gt;=51202,I1038&lt;=51401),"Liberecký kraj",(IF(AND(I1038&gt;=53002,I1038&lt;=53976),"Pardubický kraj",(IF(AND(I1038&gt;=56002,I1038&lt;=57201),"Pardubický kraj",(IF(AND(I1038&gt;=60200,I1038&lt;=67201),"Jihomoravský kraj",(IF(AND(I1038&gt;=67801,I1038&lt;=68501),"Jihomoravský kraj",(IF(AND(I1038&gt;=69002,I1038&lt;=69801),"Jihomoravský kraj",(IF(AND(I1038&gt;=68601,I1038&lt;=68801),"Zlínský kraj",(IF(AND(I1038&gt;=75501,I1038&lt;=76901),"Zlínský kraj",(IF(AND(I1038&gt;=70030,I1038&lt;=74901),"Moravskoslezský kraj",(IF(AND(I1038&gt;=75000,I1038&lt;=75368),"Olomoucký kraj",(IF(AND(I1038&gt;=77200,I1038&lt;=79862),"Olomoucký kraj",(IF(AND(I1038&gt;=50011,I1038&lt;=50301),"Královéhradecký kraj",(IF(AND(I1038&gt;=54301,I1038&lt;=54303),"Královéhradecký kraj","0")))))))))))))))))))))))))))))))))))))))))))))))</f>
        <v>Praha</v>
      </c>
      <c r="AB1038" t="s">
        <v>998</v>
      </c>
      <c r="AD1038" t="s">
        <v>998</v>
      </c>
      <c r="AE1038" t="s">
        <v>998</v>
      </c>
      <c r="AF1038" t="s">
        <v>998</v>
      </c>
      <c r="AG1038" s="107">
        <v>0</v>
      </c>
      <c r="AH1038" s="107">
        <v>0</v>
      </c>
      <c r="AI1038" s="107">
        <v>0</v>
      </c>
      <c r="AJ1038" t="s">
        <v>1012</v>
      </c>
    </row>
    <row r="1039" spans="1:37" x14ac:dyDescent="0.45">
      <c r="A1039" t="s">
        <v>1102</v>
      </c>
      <c r="B1039" t="s">
        <v>8118</v>
      </c>
      <c r="C1039" t="s">
        <v>1002</v>
      </c>
      <c r="D1039" t="s">
        <v>8119</v>
      </c>
      <c r="E1039" t="s">
        <v>992</v>
      </c>
      <c r="F1039" t="s">
        <v>8120</v>
      </c>
      <c r="G1039">
        <v>2089</v>
      </c>
      <c r="H1039" t="s">
        <v>1449</v>
      </c>
      <c r="I1039">
        <v>18200</v>
      </c>
      <c r="J1039">
        <v>604121307</v>
      </c>
      <c r="K1039" t="s">
        <v>8121</v>
      </c>
      <c r="L1039" s="106">
        <v>31955</v>
      </c>
      <c r="M1039">
        <v>14086427</v>
      </c>
      <c r="N1039" t="s">
        <v>2990</v>
      </c>
      <c r="O1039" t="s">
        <v>1106</v>
      </c>
      <c r="P1039" t="s">
        <v>997</v>
      </c>
      <c r="R1039" s="109" t="str">
        <f>IF(OR(P1039="SB",Q1039="SB"),"SB",0)</f>
        <v>SB</v>
      </c>
      <c r="T1039" s="110" t="s">
        <v>998</v>
      </c>
      <c r="V1039" s="113" t="str">
        <f>IF(AND(I1039&gt;=10000,I1039&lt;=19900),"Praha",(IF(AND(I1039&gt;=25001,I1039&lt;=29501),"Středočeský kraj",(IF(AND(I1039&gt;=30100,I1039&lt;=34972),"Středočeský kraj",(IF(AND(I1039&gt;=35002,I1039&lt;=36271),"Karlovarský kraj",(IF(AND(I1039&gt;=37001,I1039&lt;=39201),"Jihočeský kraj",(IF(AND(I1039&gt;=39701,I1039&lt;=39901),"Jihočeský kraj",(IF(AND(I1039&gt;=39301,I1039&lt;=39601),"Kraj Vysočina",(IF(AND(I1039&gt;=58001,I1039&lt;=59501),"Kraj Vysočina",(IF(AND(I1039&gt;=67401,I1039&lt;=67602),"Kraj Vysočina",(IF(AND(I1039&gt;=40001,I1039&lt;=44101),"Ústecký kraj",(IF(AND(I1039&gt;=46001,I1039&lt;=47201),"Liberecký kraj",(IF(AND(I1039&gt;=51202,I1039&lt;=51401),"Liberecký kraj",(IF(AND(I1039&gt;=53002,I1039&lt;=53976),"Pardubický kraj",(IF(AND(I1039&gt;=56002,I1039&lt;=57201),"Pardubický kraj",(IF(AND(I1039&gt;=60200,I1039&lt;=67201),"Jihomoravský kraj",(IF(AND(I1039&gt;=67801,I1039&lt;=68501),"Jihomoravský kraj",(IF(AND(I1039&gt;=69002,I1039&lt;=69801),"Jihomoravský kraj",(IF(AND(I1039&gt;=68601,I1039&lt;=68801),"Zlínský kraj",(IF(AND(I1039&gt;=75501,I1039&lt;=76901),"Zlínský kraj",(IF(AND(I1039&gt;=70030,I1039&lt;=74901),"Moravskoslezský kraj",(IF(AND(I1039&gt;=75000,I1039&lt;=75368),"Olomoucký kraj",(IF(AND(I1039&gt;=77200,I1039&lt;=79862),"Olomoucký kraj",(IF(AND(I1039&gt;=50011,I1039&lt;=50301),"Královéhradecký kraj",(IF(AND(I1039&gt;=54301,I1039&lt;=54303),"Královéhradecký kraj","0")))))))))))))))))))))))))))))))))))))))))))))))</f>
        <v>Praha</v>
      </c>
      <c r="AB1039" t="s">
        <v>998</v>
      </c>
      <c r="AD1039" t="s">
        <v>998</v>
      </c>
      <c r="AE1039" t="s">
        <v>998</v>
      </c>
      <c r="AF1039" t="s">
        <v>998</v>
      </c>
      <c r="AG1039" s="107">
        <v>0</v>
      </c>
      <c r="AH1039" s="107">
        <v>0</v>
      </c>
      <c r="AI1039" s="107">
        <v>0</v>
      </c>
      <c r="AJ1039" t="s">
        <v>1012</v>
      </c>
    </row>
    <row r="1040" spans="1:37" x14ac:dyDescent="0.45">
      <c r="A1040" t="s">
        <v>2054</v>
      </c>
      <c r="B1040" t="s">
        <v>9246</v>
      </c>
      <c r="C1040" t="s">
        <v>1002</v>
      </c>
      <c r="D1040" t="s">
        <v>9247</v>
      </c>
      <c r="E1040" t="s">
        <v>992</v>
      </c>
      <c r="F1040" t="s">
        <v>4543</v>
      </c>
      <c r="G1040">
        <v>646</v>
      </c>
      <c r="H1040" t="s">
        <v>1449</v>
      </c>
      <c r="I1040">
        <v>18200</v>
      </c>
      <c r="K1040" t="s">
        <v>9248</v>
      </c>
      <c r="L1040" s="106">
        <v>28784</v>
      </c>
      <c r="M1040">
        <v>14791291</v>
      </c>
      <c r="N1040" t="s">
        <v>3687</v>
      </c>
      <c r="O1040" t="s">
        <v>12</v>
      </c>
      <c r="P1040" t="s">
        <v>997</v>
      </c>
      <c r="R1040" s="109" t="str">
        <f>IF(OR(P1040="SB",Q1040="SB"),"SB",0)</f>
        <v>SB</v>
      </c>
      <c r="T1040" s="110" t="s">
        <v>998</v>
      </c>
      <c r="V1040" s="113" t="str">
        <f>IF(AND(I1040&gt;=10000,I1040&lt;=19900),"Praha",(IF(AND(I1040&gt;=25001,I1040&lt;=29501),"Středočeský kraj",(IF(AND(I1040&gt;=30100,I1040&lt;=34972),"Středočeský kraj",(IF(AND(I1040&gt;=35002,I1040&lt;=36271),"Karlovarský kraj",(IF(AND(I1040&gt;=37001,I1040&lt;=39201),"Jihočeský kraj",(IF(AND(I1040&gt;=39701,I1040&lt;=39901),"Jihočeský kraj",(IF(AND(I1040&gt;=39301,I1040&lt;=39601),"Kraj Vysočina",(IF(AND(I1040&gt;=58001,I1040&lt;=59501),"Kraj Vysočina",(IF(AND(I1040&gt;=67401,I1040&lt;=67602),"Kraj Vysočina",(IF(AND(I1040&gt;=40001,I1040&lt;=44101),"Ústecký kraj",(IF(AND(I1040&gt;=46001,I1040&lt;=47201),"Liberecký kraj",(IF(AND(I1040&gt;=51202,I1040&lt;=51401),"Liberecký kraj",(IF(AND(I1040&gt;=53002,I1040&lt;=53976),"Pardubický kraj",(IF(AND(I1040&gt;=56002,I1040&lt;=57201),"Pardubický kraj",(IF(AND(I1040&gt;=60200,I1040&lt;=67201),"Jihomoravský kraj",(IF(AND(I1040&gt;=67801,I1040&lt;=68501),"Jihomoravský kraj",(IF(AND(I1040&gt;=69002,I1040&lt;=69801),"Jihomoravský kraj",(IF(AND(I1040&gt;=68601,I1040&lt;=68801),"Zlínský kraj",(IF(AND(I1040&gt;=75501,I1040&lt;=76901),"Zlínský kraj",(IF(AND(I1040&gt;=70030,I1040&lt;=74901),"Moravskoslezský kraj",(IF(AND(I1040&gt;=75000,I1040&lt;=75368),"Olomoucký kraj",(IF(AND(I1040&gt;=77200,I1040&lt;=79862),"Olomoucký kraj",(IF(AND(I1040&gt;=50011,I1040&lt;=50301),"Královéhradecký kraj",(IF(AND(I1040&gt;=54301,I1040&lt;=54303),"Královéhradecký kraj","0")))))))))))))))))))))))))))))))))))))))))))))))</f>
        <v>Praha</v>
      </c>
      <c r="AB1040" t="s">
        <v>998</v>
      </c>
      <c r="AD1040" t="s">
        <v>1024</v>
      </c>
      <c r="AE1040" t="s">
        <v>1515</v>
      </c>
      <c r="AF1040" t="s">
        <v>998</v>
      </c>
      <c r="AG1040" s="107">
        <v>0</v>
      </c>
      <c r="AH1040" s="107">
        <v>0</v>
      </c>
      <c r="AI1040" s="107">
        <v>0</v>
      </c>
      <c r="AJ1040" t="s">
        <v>1012</v>
      </c>
    </row>
    <row r="1041" spans="1:37" x14ac:dyDescent="0.45">
      <c r="A1041" t="s">
        <v>1411</v>
      </c>
      <c r="B1041" t="s">
        <v>9281</v>
      </c>
      <c r="C1041" t="s">
        <v>990</v>
      </c>
      <c r="D1041" t="s">
        <v>9282</v>
      </c>
      <c r="E1041" t="s">
        <v>992</v>
      </c>
      <c r="F1041" t="s">
        <v>9283</v>
      </c>
      <c r="G1041">
        <v>88</v>
      </c>
      <c r="H1041" t="s">
        <v>1449</v>
      </c>
      <c r="I1041">
        <v>18200</v>
      </c>
      <c r="K1041" t="s">
        <v>9284</v>
      </c>
      <c r="L1041" s="106">
        <v>35337</v>
      </c>
      <c r="M1041">
        <v>12933339</v>
      </c>
      <c r="N1041" t="s">
        <v>996</v>
      </c>
      <c r="O1041" t="s">
        <v>12</v>
      </c>
      <c r="P1041" t="s">
        <v>997</v>
      </c>
      <c r="R1041" s="109" t="str">
        <f>IF(OR(P1041="SB",Q1041="SB"),"SB",0)</f>
        <v>SB</v>
      </c>
      <c r="T1041" s="110" t="s">
        <v>998</v>
      </c>
      <c r="V1041" s="113" t="str">
        <f>IF(AND(I1041&gt;=10000,I1041&lt;=19900),"Praha",(IF(AND(I1041&gt;=25001,I1041&lt;=29501),"Středočeský kraj",(IF(AND(I1041&gt;=30100,I1041&lt;=34972),"Středočeský kraj",(IF(AND(I1041&gt;=35002,I1041&lt;=36271),"Karlovarský kraj",(IF(AND(I1041&gt;=37001,I1041&lt;=39201),"Jihočeský kraj",(IF(AND(I1041&gt;=39701,I1041&lt;=39901),"Jihočeský kraj",(IF(AND(I1041&gt;=39301,I1041&lt;=39601),"Kraj Vysočina",(IF(AND(I1041&gt;=58001,I1041&lt;=59501),"Kraj Vysočina",(IF(AND(I1041&gt;=67401,I1041&lt;=67602),"Kraj Vysočina",(IF(AND(I1041&gt;=40001,I1041&lt;=44101),"Ústecký kraj",(IF(AND(I1041&gt;=46001,I1041&lt;=47201),"Liberecký kraj",(IF(AND(I1041&gt;=51202,I1041&lt;=51401),"Liberecký kraj",(IF(AND(I1041&gt;=53002,I1041&lt;=53976),"Pardubický kraj",(IF(AND(I1041&gt;=56002,I1041&lt;=57201),"Pardubický kraj",(IF(AND(I1041&gt;=60200,I1041&lt;=67201),"Jihomoravský kraj",(IF(AND(I1041&gt;=67801,I1041&lt;=68501),"Jihomoravský kraj",(IF(AND(I1041&gt;=69002,I1041&lt;=69801),"Jihomoravský kraj",(IF(AND(I1041&gt;=68601,I1041&lt;=68801),"Zlínský kraj",(IF(AND(I1041&gt;=75501,I1041&lt;=76901),"Zlínský kraj",(IF(AND(I1041&gt;=70030,I1041&lt;=74901),"Moravskoslezský kraj",(IF(AND(I1041&gt;=75000,I1041&lt;=75368),"Olomoucký kraj",(IF(AND(I1041&gt;=77200,I1041&lt;=79862),"Olomoucký kraj",(IF(AND(I1041&gt;=50011,I1041&lt;=50301),"Královéhradecký kraj",(IF(AND(I1041&gt;=54301,I1041&lt;=54303),"Královéhradecký kraj","0")))))))))))))))))))))))))))))))))))))))))))))))</f>
        <v>Praha</v>
      </c>
      <c r="AB1041" t="s">
        <v>998</v>
      </c>
      <c r="AD1041" t="s">
        <v>998</v>
      </c>
      <c r="AE1041" t="s">
        <v>998</v>
      </c>
      <c r="AF1041" t="s">
        <v>998</v>
      </c>
      <c r="AG1041" s="107">
        <v>300</v>
      </c>
      <c r="AH1041" s="107">
        <v>0</v>
      </c>
      <c r="AI1041" s="107">
        <v>0</v>
      </c>
      <c r="AJ1041" t="s">
        <v>999</v>
      </c>
      <c r="AK1041" s="106">
        <v>44924</v>
      </c>
    </row>
    <row r="1042" spans="1:37" x14ac:dyDescent="0.45">
      <c r="A1042" t="s">
        <v>1112</v>
      </c>
      <c r="B1042" t="s">
        <v>11872</v>
      </c>
      <c r="C1042" t="s">
        <v>990</v>
      </c>
      <c r="D1042" t="s">
        <v>11877</v>
      </c>
      <c r="E1042" t="s">
        <v>992</v>
      </c>
      <c r="F1042" t="s">
        <v>11878</v>
      </c>
      <c r="G1042">
        <v>953</v>
      </c>
      <c r="H1042" t="s">
        <v>12</v>
      </c>
      <c r="I1042">
        <v>18200</v>
      </c>
      <c r="J1042">
        <v>773933494</v>
      </c>
      <c r="K1042" t="s">
        <v>11879</v>
      </c>
      <c r="L1042" s="106">
        <v>39203</v>
      </c>
      <c r="M1042">
        <v>16212848</v>
      </c>
      <c r="N1042" t="s">
        <v>4084</v>
      </c>
      <c r="O1042" t="s">
        <v>12</v>
      </c>
      <c r="P1042" t="s">
        <v>997</v>
      </c>
      <c r="R1042" s="109" t="str">
        <f>IF(OR(P1042="SB",Q1042="SB"),"SB",0)</f>
        <v>SB</v>
      </c>
      <c r="T1042" s="110" t="s">
        <v>998</v>
      </c>
      <c r="V1042" s="113" t="str">
        <f>IF(AND(I1042&gt;=10000,I1042&lt;=19900),"Praha",(IF(AND(I1042&gt;=25001,I1042&lt;=29501),"Středočeský kraj",(IF(AND(I1042&gt;=30100,I1042&lt;=34972),"Středočeský kraj",(IF(AND(I1042&gt;=35002,I1042&lt;=36271),"Karlovarský kraj",(IF(AND(I1042&gt;=37001,I1042&lt;=39201),"Jihočeský kraj",(IF(AND(I1042&gt;=39701,I1042&lt;=39901),"Jihočeský kraj",(IF(AND(I1042&gt;=39301,I1042&lt;=39601),"Kraj Vysočina",(IF(AND(I1042&gt;=58001,I1042&lt;=59501),"Kraj Vysočina",(IF(AND(I1042&gt;=67401,I1042&lt;=67602),"Kraj Vysočina",(IF(AND(I1042&gt;=40001,I1042&lt;=44101),"Ústecký kraj",(IF(AND(I1042&gt;=46001,I1042&lt;=47201),"Liberecký kraj",(IF(AND(I1042&gt;=51202,I1042&lt;=51401),"Liberecký kraj",(IF(AND(I1042&gt;=53002,I1042&lt;=53976),"Pardubický kraj",(IF(AND(I1042&gt;=56002,I1042&lt;=57201),"Pardubický kraj",(IF(AND(I1042&gt;=60200,I1042&lt;=67201),"Jihomoravský kraj",(IF(AND(I1042&gt;=67801,I1042&lt;=68501),"Jihomoravský kraj",(IF(AND(I1042&gt;=69002,I1042&lt;=69801),"Jihomoravský kraj",(IF(AND(I1042&gt;=68601,I1042&lt;=68801),"Zlínský kraj",(IF(AND(I1042&gt;=75501,I1042&lt;=76901),"Zlínský kraj",(IF(AND(I1042&gt;=70030,I1042&lt;=74901),"Moravskoslezský kraj",(IF(AND(I1042&gt;=75000,I1042&lt;=75368),"Olomoucký kraj",(IF(AND(I1042&gt;=77200,I1042&lt;=79862),"Olomoucký kraj",(IF(AND(I1042&gt;=50011,I1042&lt;=50301),"Královéhradecký kraj",(IF(AND(I1042&gt;=54301,I1042&lt;=54303),"Královéhradecký kraj","0")))))))))))))))))))))))))))))))))))))))))))))))</f>
        <v>Praha</v>
      </c>
      <c r="AB1042" t="s">
        <v>998</v>
      </c>
      <c r="AD1042" t="s">
        <v>998</v>
      </c>
      <c r="AE1042" t="s">
        <v>998</v>
      </c>
      <c r="AF1042" t="s">
        <v>998</v>
      </c>
      <c r="AG1042" s="107">
        <v>300</v>
      </c>
      <c r="AH1042" s="107">
        <v>0</v>
      </c>
      <c r="AI1042" s="107">
        <v>0</v>
      </c>
      <c r="AJ1042" t="s">
        <v>999</v>
      </c>
      <c r="AK1042" s="106">
        <v>44918</v>
      </c>
    </row>
    <row r="1043" spans="1:37" x14ac:dyDescent="0.45">
      <c r="A1043" t="s">
        <v>3721</v>
      </c>
      <c r="B1043" t="s">
        <v>13496</v>
      </c>
      <c r="C1043" t="s">
        <v>1002</v>
      </c>
      <c r="D1043" t="s">
        <v>13497</v>
      </c>
      <c r="E1043" t="s">
        <v>992</v>
      </c>
      <c r="F1043" t="s">
        <v>9947</v>
      </c>
      <c r="G1043">
        <v>229</v>
      </c>
      <c r="H1043" t="s">
        <v>1449</v>
      </c>
      <c r="I1043">
        <v>18200</v>
      </c>
      <c r="J1043">
        <v>734494366</v>
      </c>
      <c r="K1043" t="s">
        <v>13498</v>
      </c>
      <c r="L1043" s="106">
        <v>33040</v>
      </c>
      <c r="M1043">
        <v>15687533</v>
      </c>
      <c r="N1043" t="s">
        <v>1359</v>
      </c>
      <c r="O1043" t="s">
        <v>12</v>
      </c>
      <c r="P1043" t="s">
        <v>997</v>
      </c>
      <c r="R1043" s="109" t="str">
        <f>IF(OR(P1043="SB",Q1043="SB"),"SB",0)</f>
        <v>SB</v>
      </c>
      <c r="T1043" s="110" t="s">
        <v>998</v>
      </c>
      <c r="V1043" s="113" t="str">
        <f>IF(AND(I1043&gt;=10000,I1043&lt;=19900),"Praha",(IF(AND(I1043&gt;=25001,I1043&lt;=29501),"Středočeský kraj",(IF(AND(I1043&gt;=30100,I1043&lt;=34972),"Středočeský kraj",(IF(AND(I1043&gt;=35002,I1043&lt;=36271),"Karlovarský kraj",(IF(AND(I1043&gt;=37001,I1043&lt;=39201),"Jihočeský kraj",(IF(AND(I1043&gt;=39701,I1043&lt;=39901),"Jihočeský kraj",(IF(AND(I1043&gt;=39301,I1043&lt;=39601),"Kraj Vysočina",(IF(AND(I1043&gt;=58001,I1043&lt;=59501),"Kraj Vysočina",(IF(AND(I1043&gt;=67401,I1043&lt;=67602),"Kraj Vysočina",(IF(AND(I1043&gt;=40001,I1043&lt;=44101),"Ústecký kraj",(IF(AND(I1043&gt;=46001,I1043&lt;=47201),"Liberecký kraj",(IF(AND(I1043&gt;=51202,I1043&lt;=51401),"Liberecký kraj",(IF(AND(I1043&gt;=53002,I1043&lt;=53976),"Pardubický kraj",(IF(AND(I1043&gt;=56002,I1043&lt;=57201),"Pardubický kraj",(IF(AND(I1043&gt;=60200,I1043&lt;=67201),"Jihomoravský kraj",(IF(AND(I1043&gt;=67801,I1043&lt;=68501),"Jihomoravský kraj",(IF(AND(I1043&gt;=69002,I1043&lt;=69801),"Jihomoravský kraj",(IF(AND(I1043&gt;=68601,I1043&lt;=68801),"Zlínský kraj",(IF(AND(I1043&gt;=75501,I1043&lt;=76901),"Zlínský kraj",(IF(AND(I1043&gt;=70030,I1043&lt;=74901),"Moravskoslezský kraj",(IF(AND(I1043&gt;=75000,I1043&lt;=75368),"Olomoucký kraj",(IF(AND(I1043&gt;=77200,I1043&lt;=79862),"Olomoucký kraj",(IF(AND(I1043&gt;=50011,I1043&lt;=50301),"Královéhradecký kraj",(IF(AND(I1043&gt;=54301,I1043&lt;=54303),"Královéhradecký kraj","0")))))))))))))))))))))))))))))))))))))))))))))))</f>
        <v>Praha</v>
      </c>
      <c r="AB1043" t="s">
        <v>998</v>
      </c>
      <c r="AD1043" t="s">
        <v>998</v>
      </c>
      <c r="AE1043" t="s">
        <v>998</v>
      </c>
      <c r="AF1043" t="s">
        <v>998</v>
      </c>
      <c r="AG1043" s="107">
        <v>0</v>
      </c>
      <c r="AH1043" s="107">
        <v>0</v>
      </c>
      <c r="AI1043" s="107">
        <v>0</v>
      </c>
      <c r="AJ1043" t="s">
        <v>1012</v>
      </c>
    </row>
    <row r="1044" spans="1:37" x14ac:dyDescent="0.45">
      <c r="A1044" t="s">
        <v>1124</v>
      </c>
      <c r="B1044" t="s">
        <v>13499</v>
      </c>
      <c r="C1044" t="s">
        <v>990</v>
      </c>
      <c r="D1044" t="s">
        <v>13500</v>
      </c>
      <c r="E1044" t="s">
        <v>992</v>
      </c>
      <c r="F1044" t="s">
        <v>9947</v>
      </c>
      <c r="G1044">
        <v>229</v>
      </c>
      <c r="H1044" t="s">
        <v>1449</v>
      </c>
      <c r="I1044">
        <v>18200</v>
      </c>
      <c r="J1044">
        <v>602534911</v>
      </c>
      <c r="K1044" t="s">
        <v>13501</v>
      </c>
      <c r="L1044" s="106">
        <v>31645</v>
      </c>
      <c r="M1044">
        <v>15687634</v>
      </c>
      <c r="N1044" t="s">
        <v>1359</v>
      </c>
      <c r="O1044" t="s">
        <v>12</v>
      </c>
      <c r="P1044" t="s">
        <v>997</v>
      </c>
      <c r="R1044" s="109" t="str">
        <f>IF(OR(P1044="SB",Q1044="SB"),"SB",0)</f>
        <v>SB</v>
      </c>
      <c r="T1044" s="110" t="s">
        <v>998</v>
      </c>
      <c r="V1044" s="113" t="str">
        <f>IF(AND(I1044&gt;=10000,I1044&lt;=19900),"Praha",(IF(AND(I1044&gt;=25001,I1044&lt;=29501),"Středočeský kraj",(IF(AND(I1044&gt;=30100,I1044&lt;=34972),"Středočeský kraj",(IF(AND(I1044&gt;=35002,I1044&lt;=36271),"Karlovarský kraj",(IF(AND(I1044&gt;=37001,I1044&lt;=39201),"Jihočeský kraj",(IF(AND(I1044&gt;=39701,I1044&lt;=39901),"Jihočeský kraj",(IF(AND(I1044&gt;=39301,I1044&lt;=39601),"Kraj Vysočina",(IF(AND(I1044&gt;=58001,I1044&lt;=59501),"Kraj Vysočina",(IF(AND(I1044&gt;=67401,I1044&lt;=67602),"Kraj Vysočina",(IF(AND(I1044&gt;=40001,I1044&lt;=44101),"Ústecký kraj",(IF(AND(I1044&gt;=46001,I1044&lt;=47201),"Liberecký kraj",(IF(AND(I1044&gt;=51202,I1044&lt;=51401),"Liberecký kraj",(IF(AND(I1044&gt;=53002,I1044&lt;=53976),"Pardubický kraj",(IF(AND(I1044&gt;=56002,I1044&lt;=57201),"Pardubický kraj",(IF(AND(I1044&gt;=60200,I1044&lt;=67201),"Jihomoravský kraj",(IF(AND(I1044&gt;=67801,I1044&lt;=68501),"Jihomoravský kraj",(IF(AND(I1044&gt;=69002,I1044&lt;=69801),"Jihomoravský kraj",(IF(AND(I1044&gt;=68601,I1044&lt;=68801),"Zlínský kraj",(IF(AND(I1044&gt;=75501,I1044&lt;=76901),"Zlínský kraj",(IF(AND(I1044&gt;=70030,I1044&lt;=74901),"Moravskoslezský kraj",(IF(AND(I1044&gt;=75000,I1044&lt;=75368),"Olomoucký kraj",(IF(AND(I1044&gt;=77200,I1044&lt;=79862),"Olomoucký kraj",(IF(AND(I1044&gt;=50011,I1044&lt;=50301),"Královéhradecký kraj",(IF(AND(I1044&gt;=54301,I1044&lt;=54303),"Královéhradecký kraj","0")))))))))))))))))))))))))))))))))))))))))))))))</f>
        <v>Praha</v>
      </c>
      <c r="AB1044" t="s">
        <v>998</v>
      </c>
      <c r="AD1044" t="s">
        <v>998</v>
      </c>
      <c r="AE1044" t="s">
        <v>998</v>
      </c>
      <c r="AF1044" t="s">
        <v>998</v>
      </c>
      <c r="AG1044" s="107">
        <v>0</v>
      </c>
      <c r="AH1044" s="107">
        <v>0</v>
      </c>
      <c r="AI1044" s="107">
        <v>0</v>
      </c>
      <c r="AJ1044" t="s">
        <v>1012</v>
      </c>
    </row>
    <row r="1045" spans="1:37" x14ac:dyDescent="0.45">
      <c r="A1045" t="s">
        <v>1007</v>
      </c>
      <c r="B1045" t="s">
        <v>4257</v>
      </c>
      <c r="C1045" t="s">
        <v>990</v>
      </c>
      <c r="D1045" t="s">
        <v>4258</v>
      </c>
      <c r="E1045" t="s">
        <v>992</v>
      </c>
      <c r="F1045" t="s">
        <v>4259</v>
      </c>
      <c r="G1045">
        <v>16</v>
      </c>
      <c r="H1045" t="s">
        <v>1449</v>
      </c>
      <c r="I1045">
        <v>18201</v>
      </c>
      <c r="J1045">
        <v>732199150</v>
      </c>
      <c r="K1045" t="s">
        <v>4260</v>
      </c>
      <c r="L1045" s="106">
        <v>32574</v>
      </c>
      <c r="M1045">
        <v>10587353</v>
      </c>
      <c r="N1045" t="s">
        <v>996</v>
      </c>
      <c r="O1045" t="s">
        <v>12</v>
      </c>
      <c r="P1045" t="s">
        <v>997</v>
      </c>
      <c r="R1045" s="109" t="str">
        <f>IF(OR(P1045="SB",Q1045="SB"),"SB",0)</f>
        <v>SB</v>
      </c>
      <c r="T1045" s="110">
        <v>10580</v>
      </c>
      <c r="U1045" t="s">
        <v>19633</v>
      </c>
      <c r="V1045" s="113" t="str">
        <f>IF(AND(I1045&gt;=10000,I1045&lt;=19900),"Praha",(IF(AND(I1045&gt;=25001,I1045&lt;=29501),"Středočeský kraj",(IF(AND(I1045&gt;=30100,I1045&lt;=34972),"Středočeský kraj",(IF(AND(I1045&gt;=35002,I1045&lt;=36271),"Karlovarský kraj",(IF(AND(I1045&gt;=37001,I1045&lt;=39201),"Jihočeský kraj",(IF(AND(I1045&gt;=39701,I1045&lt;=39901),"Jihočeský kraj",(IF(AND(I1045&gt;=39301,I1045&lt;=39601),"Kraj Vysočina",(IF(AND(I1045&gt;=58001,I1045&lt;=59501),"Kraj Vysočina",(IF(AND(I1045&gt;=67401,I1045&lt;=67602),"Kraj Vysočina",(IF(AND(I1045&gt;=40001,I1045&lt;=44101),"Ústecký kraj",(IF(AND(I1045&gt;=46001,I1045&lt;=47201),"Liberecký kraj",(IF(AND(I1045&gt;=51202,I1045&lt;=51401),"Liberecký kraj",(IF(AND(I1045&gt;=53002,I1045&lt;=53976),"Pardubický kraj",(IF(AND(I1045&gt;=56002,I1045&lt;=57201),"Pardubický kraj",(IF(AND(I1045&gt;=60200,I1045&lt;=67201),"Jihomoravský kraj",(IF(AND(I1045&gt;=67801,I1045&lt;=68501),"Jihomoravský kraj",(IF(AND(I1045&gt;=69002,I1045&lt;=69801),"Jihomoravský kraj",(IF(AND(I1045&gt;=68601,I1045&lt;=68801),"Zlínský kraj",(IF(AND(I1045&gt;=75501,I1045&lt;=76901),"Zlínský kraj",(IF(AND(I1045&gt;=70030,I1045&lt;=74901),"Moravskoslezský kraj",(IF(AND(I1045&gt;=75000,I1045&lt;=75368),"Olomoucký kraj",(IF(AND(I1045&gt;=77200,I1045&lt;=79862),"Olomoucký kraj",(IF(AND(I1045&gt;=50011,I1045&lt;=50301),"Královéhradecký kraj",(IF(AND(I1045&gt;=54301,I1045&lt;=54303),"Královéhradecký kraj","0")))))))))))))))))))))))))))))))))))))))))))))))</f>
        <v>Praha</v>
      </c>
      <c r="AD1045" t="s">
        <v>998</v>
      </c>
      <c r="AE1045" t="s">
        <v>998</v>
      </c>
      <c r="AF1045" t="s">
        <v>998</v>
      </c>
      <c r="AG1045" s="107">
        <v>0</v>
      </c>
      <c r="AH1045" s="107">
        <v>0</v>
      </c>
      <c r="AI1045" s="107">
        <v>0</v>
      </c>
      <c r="AJ1045" t="s">
        <v>1012</v>
      </c>
    </row>
    <row r="1046" spans="1:37" x14ac:dyDescent="0.45">
      <c r="A1046" t="s">
        <v>1184</v>
      </c>
      <c r="B1046" t="s">
        <v>9267</v>
      </c>
      <c r="C1046" t="s">
        <v>990</v>
      </c>
      <c r="D1046" t="s">
        <v>9270</v>
      </c>
      <c r="E1046" t="s">
        <v>992</v>
      </c>
      <c r="F1046" t="s">
        <v>1561</v>
      </c>
      <c r="G1046">
        <v>1097</v>
      </c>
      <c r="H1046" t="s">
        <v>1449</v>
      </c>
      <c r="I1046">
        <v>18400</v>
      </c>
      <c r="K1046" t="s">
        <v>9271</v>
      </c>
      <c r="L1046" s="106">
        <v>25988</v>
      </c>
      <c r="M1046">
        <v>10164189</v>
      </c>
      <c r="N1046" t="s">
        <v>2714</v>
      </c>
      <c r="O1046" t="s">
        <v>12</v>
      </c>
      <c r="P1046" t="s">
        <v>997</v>
      </c>
      <c r="R1046" s="109" t="str">
        <f>IF(OR(P1046="SB",Q1046="SB"),"SB",0)</f>
        <v>SB</v>
      </c>
      <c r="T1046" s="110">
        <v>10036</v>
      </c>
      <c r="U1046" t="s">
        <v>19633</v>
      </c>
      <c r="V1046" s="113" t="str">
        <f>IF(AND(I1046&gt;=10000,I1046&lt;=19900),"Praha",(IF(AND(I1046&gt;=25001,I1046&lt;=29501),"Středočeský kraj",(IF(AND(I1046&gt;=30100,I1046&lt;=34972),"Středočeský kraj",(IF(AND(I1046&gt;=35002,I1046&lt;=36271),"Karlovarský kraj",(IF(AND(I1046&gt;=37001,I1046&lt;=39201),"Jihočeský kraj",(IF(AND(I1046&gt;=39701,I1046&lt;=39901),"Jihočeský kraj",(IF(AND(I1046&gt;=39301,I1046&lt;=39601),"Kraj Vysočina",(IF(AND(I1046&gt;=58001,I1046&lt;=59501),"Kraj Vysočina",(IF(AND(I1046&gt;=67401,I1046&lt;=67602),"Kraj Vysočina",(IF(AND(I1046&gt;=40001,I1046&lt;=44101),"Ústecký kraj",(IF(AND(I1046&gt;=46001,I1046&lt;=47201),"Liberecký kraj",(IF(AND(I1046&gt;=51202,I1046&lt;=51401),"Liberecký kraj",(IF(AND(I1046&gt;=53002,I1046&lt;=53976),"Pardubický kraj",(IF(AND(I1046&gt;=56002,I1046&lt;=57201),"Pardubický kraj",(IF(AND(I1046&gt;=60200,I1046&lt;=67201),"Jihomoravský kraj",(IF(AND(I1046&gt;=67801,I1046&lt;=68501),"Jihomoravský kraj",(IF(AND(I1046&gt;=69002,I1046&lt;=69801),"Jihomoravský kraj",(IF(AND(I1046&gt;=68601,I1046&lt;=68801),"Zlínský kraj",(IF(AND(I1046&gt;=75501,I1046&lt;=76901),"Zlínský kraj",(IF(AND(I1046&gt;=70030,I1046&lt;=74901),"Moravskoslezský kraj",(IF(AND(I1046&gt;=75000,I1046&lt;=75368),"Olomoucký kraj",(IF(AND(I1046&gt;=77200,I1046&lt;=79862),"Olomoucký kraj",(IF(AND(I1046&gt;=50011,I1046&lt;=50301),"Královéhradecký kraj",(IF(AND(I1046&gt;=54301,I1046&lt;=54303),"Královéhradecký kraj","0")))))))))))))))))))))))))))))))))))))))))))))))</f>
        <v>Praha</v>
      </c>
      <c r="AB1046" t="s">
        <v>9272</v>
      </c>
      <c r="AD1046" t="s">
        <v>998</v>
      </c>
      <c r="AE1046" t="s">
        <v>998</v>
      </c>
      <c r="AF1046" t="s">
        <v>998</v>
      </c>
      <c r="AG1046" s="107">
        <v>300</v>
      </c>
      <c r="AH1046" s="107">
        <v>0</v>
      </c>
      <c r="AI1046" s="107">
        <v>0</v>
      </c>
      <c r="AJ1046" t="s">
        <v>999</v>
      </c>
      <c r="AK1046" s="106">
        <v>44925</v>
      </c>
    </row>
    <row r="1047" spans="1:37" x14ac:dyDescent="0.45">
      <c r="A1047" t="s">
        <v>2684</v>
      </c>
      <c r="B1047" t="s">
        <v>2685</v>
      </c>
      <c r="C1047" t="s">
        <v>990</v>
      </c>
      <c r="D1047" t="s">
        <v>2686</v>
      </c>
      <c r="E1047" t="s">
        <v>992</v>
      </c>
      <c r="F1047" t="s">
        <v>2687</v>
      </c>
      <c r="G1047" t="s">
        <v>2688</v>
      </c>
      <c r="H1047" t="s">
        <v>1449</v>
      </c>
      <c r="I1047">
        <v>18400</v>
      </c>
      <c r="K1047" t="s">
        <v>2689</v>
      </c>
      <c r="L1047" s="106">
        <v>38005</v>
      </c>
      <c r="M1047">
        <v>13661243</v>
      </c>
      <c r="N1047" t="s">
        <v>1900</v>
      </c>
      <c r="O1047" t="s">
        <v>1023</v>
      </c>
      <c r="P1047" t="s">
        <v>997</v>
      </c>
      <c r="R1047" s="109" t="str">
        <f>IF(OR(P1047="SB",Q1047="SB"),"SB",0)</f>
        <v>SB</v>
      </c>
      <c r="T1047" s="110">
        <v>16141</v>
      </c>
      <c r="U1047" t="s">
        <v>19633</v>
      </c>
      <c r="V1047" s="113" t="str">
        <f>IF(AND(I1047&gt;=10000,I1047&lt;=19900),"Praha",(IF(AND(I1047&gt;=25001,I1047&lt;=29501),"Středočeský kraj",(IF(AND(I1047&gt;=30100,I1047&lt;=34972),"Středočeský kraj",(IF(AND(I1047&gt;=35002,I1047&lt;=36271),"Karlovarský kraj",(IF(AND(I1047&gt;=37001,I1047&lt;=39201),"Jihočeský kraj",(IF(AND(I1047&gt;=39701,I1047&lt;=39901),"Jihočeský kraj",(IF(AND(I1047&gt;=39301,I1047&lt;=39601),"Kraj Vysočina",(IF(AND(I1047&gt;=58001,I1047&lt;=59501),"Kraj Vysočina",(IF(AND(I1047&gt;=67401,I1047&lt;=67602),"Kraj Vysočina",(IF(AND(I1047&gt;=40001,I1047&lt;=44101),"Ústecký kraj",(IF(AND(I1047&gt;=46001,I1047&lt;=47201),"Liberecký kraj",(IF(AND(I1047&gt;=51202,I1047&lt;=51401),"Liberecký kraj",(IF(AND(I1047&gt;=53002,I1047&lt;=53976),"Pardubický kraj",(IF(AND(I1047&gt;=56002,I1047&lt;=57201),"Pardubický kraj",(IF(AND(I1047&gt;=60200,I1047&lt;=67201),"Jihomoravský kraj",(IF(AND(I1047&gt;=67801,I1047&lt;=68501),"Jihomoravský kraj",(IF(AND(I1047&gt;=69002,I1047&lt;=69801),"Jihomoravský kraj",(IF(AND(I1047&gt;=68601,I1047&lt;=68801),"Zlínský kraj",(IF(AND(I1047&gt;=75501,I1047&lt;=76901),"Zlínský kraj",(IF(AND(I1047&gt;=70030,I1047&lt;=74901),"Moravskoslezský kraj",(IF(AND(I1047&gt;=75000,I1047&lt;=75368),"Olomoucký kraj",(IF(AND(I1047&gt;=77200,I1047&lt;=79862),"Olomoucký kraj",(IF(AND(I1047&gt;=50011,I1047&lt;=50301),"Královéhradecký kraj",(IF(AND(I1047&gt;=54301,I1047&lt;=54303),"Královéhradecký kraj","0")))))))))))))))))))))))))))))))))))))))))))))))</f>
        <v>Praha</v>
      </c>
      <c r="AB1047" t="s">
        <v>2690</v>
      </c>
      <c r="AD1047" t="s">
        <v>998</v>
      </c>
      <c r="AE1047" t="s">
        <v>998</v>
      </c>
      <c r="AF1047" t="s">
        <v>998</v>
      </c>
      <c r="AG1047" s="107">
        <v>300</v>
      </c>
      <c r="AH1047" s="107">
        <v>0</v>
      </c>
      <c r="AI1047" s="107">
        <v>0</v>
      </c>
      <c r="AJ1047" t="s">
        <v>999</v>
      </c>
      <c r="AK1047" s="106">
        <v>44920</v>
      </c>
    </row>
    <row r="1048" spans="1:37" x14ac:dyDescent="0.45">
      <c r="A1048" t="s">
        <v>1363</v>
      </c>
      <c r="B1048" t="s">
        <v>9267</v>
      </c>
      <c r="C1048" t="s">
        <v>990</v>
      </c>
      <c r="D1048" t="s">
        <v>9275</v>
      </c>
      <c r="E1048" t="s">
        <v>992</v>
      </c>
      <c r="F1048" t="s">
        <v>1561</v>
      </c>
      <c r="G1048">
        <v>1097</v>
      </c>
      <c r="H1048" t="s">
        <v>1449</v>
      </c>
      <c r="I1048">
        <v>18400</v>
      </c>
      <c r="J1048">
        <v>606819822</v>
      </c>
      <c r="K1048" t="s">
        <v>9271</v>
      </c>
      <c r="L1048" s="106">
        <v>39151</v>
      </c>
      <c r="M1048">
        <v>11837643</v>
      </c>
      <c r="N1048" t="s">
        <v>2714</v>
      </c>
      <c r="O1048" t="s">
        <v>12</v>
      </c>
      <c r="P1048" t="s">
        <v>997</v>
      </c>
      <c r="R1048" s="109" t="str">
        <f>IF(OR(P1048="SB",Q1048="SB"),"SB",0)</f>
        <v>SB</v>
      </c>
      <c r="T1048" s="110">
        <v>16196</v>
      </c>
      <c r="U1048" t="s">
        <v>19633</v>
      </c>
      <c r="V1048" s="113" t="str">
        <f>IF(AND(I1048&gt;=10000,I1048&lt;=19900),"Praha",(IF(AND(I1048&gt;=25001,I1048&lt;=29501),"Středočeský kraj",(IF(AND(I1048&gt;=30100,I1048&lt;=34972),"Středočeský kraj",(IF(AND(I1048&gt;=35002,I1048&lt;=36271),"Karlovarský kraj",(IF(AND(I1048&gt;=37001,I1048&lt;=39201),"Jihočeský kraj",(IF(AND(I1048&gt;=39701,I1048&lt;=39901),"Jihočeský kraj",(IF(AND(I1048&gt;=39301,I1048&lt;=39601),"Kraj Vysočina",(IF(AND(I1048&gt;=58001,I1048&lt;=59501),"Kraj Vysočina",(IF(AND(I1048&gt;=67401,I1048&lt;=67602),"Kraj Vysočina",(IF(AND(I1048&gt;=40001,I1048&lt;=44101),"Ústecký kraj",(IF(AND(I1048&gt;=46001,I1048&lt;=47201),"Liberecký kraj",(IF(AND(I1048&gt;=51202,I1048&lt;=51401),"Liberecký kraj",(IF(AND(I1048&gt;=53002,I1048&lt;=53976),"Pardubický kraj",(IF(AND(I1048&gt;=56002,I1048&lt;=57201),"Pardubický kraj",(IF(AND(I1048&gt;=60200,I1048&lt;=67201),"Jihomoravský kraj",(IF(AND(I1048&gt;=67801,I1048&lt;=68501),"Jihomoravský kraj",(IF(AND(I1048&gt;=69002,I1048&lt;=69801),"Jihomoravský kraj",(IF(AND(I1048&gt;=68601,I1048&lt;=68801),"Zlínský kraj",(IF(AND(I1048&gt;=75501,I1048&lt;=76901),"Zlínský kraj",(IF(AND(I1048&gt;=70030,I1048&lt;=74901),"Moravskoslezský kraj",(IF(AND(I1048&gt;=75000,I1048&lt;=75368),"Olomoucký kraj",(IF(AND(I1048&gt;=77200,I1048&lt;=79862),"Olomoucký kraj",(IF(AND(I1048&gt;=50011,I1048&lt;=50301),"Královéhradecký kraj",(IF(AND(I1048&gt;=54301,I1048&lt;=54303),"Královéhradecký kraj","0")))))))))))))))))))))))))))))))))))))))))))))))</f>
        <v>Praha</v>
      </c>
      <c r="AD1048" t="s">
        <v>998</v>
      </c>
      <c r="AE1048" t="s">
        <v>998</v>
      </c>
      <c r="AF1048" t="s">
        <v>998</v>
      </c>
      <c r="AG1048" s="107">
        <v>300</v>
      </c>
      <c r="AH1048" s="107">
        <v>0</v>
      </c>
      <c r="AI1048" s="107">
        <v>0</v>
      </c>
      <c r="AJ1048" t="s">
        <v>999</v>
      </c>
      <c r="AK1048" s="106">
        <v>44925</v>
      </c>
    </row>
    <row r="1049" spans="1:37" x14ac:dyDescent="0.45">
      <c r="A1049" t="s">
        <v>3655</v>
      </c>
      <c r="B1049" t="s">
        <v>9276</v>
      </c>
      <c r="C1049" t="s">
        <v>1002</v>
      </c>
      <c r="D1049" t="s">
        <v>9279</v>
      </c>
      <c r="E1049" t="s">
        <v>992</v>
      </c>
      <c r="F1049" t="s">
        <v>1561</v>
      </c>
      <c r="G1049">
        <v>1097</v>
      </c>
      <c r="H1049" t="s">
        <v>1449</v>
      </c>
      <c r="I1049">
        <v>18400</v>
      </c>
      <c r="K1049" t="s">
        <v>9280</v>
      </c>
      <c r="L1049" s="106">
        <v>27404</v>
      </c>
      <c r="M1049">
        <v>10164290</v>
      </c>
      <c r="N1049" t="s">
        <v>2714</v>
      </c>
      <c r="O1049" t="s">
        <v>12</v>
      </c>
      <c r="P1049" t="s">
        <v>997</v>
      </c>
      <c r="R1049" s="109" t="str">
        <f>IF(OR(P1049="SB",Q1049="SB"),"SB",0)</f>
        <v>SB</v>
      </c>
      <c r="T1049" s="110">
        <v>50037</v>
      </c>
      <c r="U1049" t="s">
        <v>19633</v>
      </c>
      <c r="V1049" s="113" t="str">
        <f>IF(AND(I1049&gt;=10000,I1049&lt;=19900),"Praha",(IF(AND(I1049&gt;=25001,I1049&lt;=29501),"Středočeský kraj",(IF(AND(I1049&gt;=30100,I1049&lt;=34972),"Středočeský kraj",(IF(AND(I1049&gt;=35002,I1049&lt;=36271),"Karlovarský kraj",(IF(AND(I1049&gt;=37001,I1049&lt;=39201),"Jihočeský kraj",(IF(AND(I1049&gt;=39701,I1049&lt;=39901),"Jihočeský kraj",(IF(AND(I1049&gt;=39301,I1049&lt;=39601),"Kraj Vysočina",(IF(AND(I1049&gt;=58001,I1049&lt;=59501),"Kraj Vysočina",(IF(AND(I1049&gt;=67401,I1049&lt;=67602),"Kraj Vysočina",(IF(AND(I1049&gt;=40001,I1049&lt;=44101),"Ústecký kraj",(IF(AND(I1049&gt;=46001,I1049&lt;=47201),"Liberecký kraj",(IF(AND(I1049&gt;=51202,I1049&lt;=51401),"Liberecký kraj",(IF(AND(I1049&gt;=53002,I1049&lt;=53976),"Pardubický kraj",(IF(AND(I1049&gt;=56002,I1049&lt;=57201),"Pardubický kraj",(IF(AND(I1049&gt;=60200,I1049&lt;=67201),"Jihomoravský kraj",(IF(AND(I1049&gt;=67801,I1049&lt;=68501),"Jihomoravský kraj",(IF(AND(I1049&gt;=69002,I1049&lt;=69801),"Jihomoravský kraj",(IF(AND(I1049&gt;=68601,I1049&lt;=68801),"Zlínský kraj",(IF(AND(I1049&gt;=75501,I1049&lt;=76901),"Zlínský kraj",(IF(AND(I1049&gt;=70030,I1049&lt;=74901),"Moravskoslezský kraj",(IF(AND(I1049&gt;=75000,I1049&lt;=75368),"Olomoucký kraj",(IF(AND(I1049&gt;=77200,I1049&lt;=79862),"Olomoucký kraj",(IF(AND(I1049&gt;=50011,I1049&lt;=50301),"Královéhradecký kraj",(IF(AND(I1049&gt;=54301,I1049&lt;=54303),"Královéhradecký kraj","0")))))))))))))))))))))))))))))))))))))))))))))))</f>
        <v>Praha</v>
      </c>
      <c r="AD1049" t="s">
        <v>998</v>
      </c>
      <c r="AE1049" t="s">
        <v>998</v>
      </c>
      <c r="AF1049" t="s">
        <v>998</v>
      </c>
      <c r="AG1049" s="107">
        <v>300</v>
      </c>
      <c r="AH1049" s="107">
        <v>0</v>
      </c>
      <c r="AI1049" s="107">
        <v>0</v>
      </c>
      <c r="AJ1049" t="s">
        <v>999</v>
      </c>
      <c r="AK1049" s="106">
        <v>44925</v>
      </c>
    </row>
    <row r="1050" spans="1:37" x14ac:dyDescent="0.45">
      <c r="A1050" t="s">
        <v>1102</v>
      </c>
      <c r="B1050" t="s">
        <v>4843</v>
      </c>
      <c r="C1050" t="s">
        <v>1002</v>
      </c>
      <c r="D1050" t="s">
        <v>4844</v>
      </c>
      <c r="E1050" t="s">
        <v>992</v>
      </c>
      <c r="F1050" t="s">
        <v>4616</v>
      </c>
      <c r="G1050">
        <v>1</v>
      </c>
      <c r="H1050" t="s">
        <v>1449</v>
      </c>
      <c r="I1050">
        <v>18400</v>
      </c>
      <c r="K1050" t="s">
        <v>4845</v>
      </c>
      <c r="L1050" s="106">
        <v>26334</v>
      </c>
      <c r="M1050">
        <v>10447715</v>
      </c>
      <c r="N1050" t="s">
        <v>2714</v>
      </c>
      <c r="O1050" t="s">
        <v>12</v>
      </c>
      <c r="P1050" t="s">
        <v>997</v>
      </c>
      <c r="R1050" s="109" t="str">
        <f>IF(OR(P1050="SB",Q1050="SB"),"SB",0)</f>
        <v>SB</v>
      </c>
      <c r="T1050" s="110">
        <v>50352</v>
      </c>
      <c r="U1050" t="s">
        <v>19633</v>
      </c>
      <c r="V1050" s="113" t="str">
        <f>IF(AND(I1050&gt;=10000,I1050&lt;=19900),"Praha",(IF(AND(I1050&gt;=25001,I1050&lt;=29501),"Středočeský kraj",(IF(AND(I1050&gt;=30100,I1050&lt;=34972),"Středočeský kraj",(IF(AND(I1050&gt;=35002,I1050&lt;=36271),"Karlovarský kraj",(IF(AND(I1050&gt;=37001,I1050&lt;=39201),"Jihočeský kraj",(IF(AND(I1050&gt;=39701,I1050&lt;=39901),"Jihočeský kraj",(IF(AND(I1050&gt;=39301,I1050&lt;=39601),"Kraj Vysočina",(IF(AND(I1050&gt;=58001,I1050&lt;=59501),"Kraj Vysočina",(IF(AND(I1050&gt;=67401,I1050&lt;=67602),"Kraj Vysočina",(IF(AND(I1050&gt;=40001,I1050&lt;=44101),"Ústecký kraj",(IF(AND(I1050&gt;=46001,I1050&lt;=47201),"Liberecký kraj",(IF(AND(I1050&gt;=51202,I1050&lt;=51401),"Liberecký kraj",(IF(AND(I1050&gt;=53002,I1050&lt;=53976),"Pardubický kraj",(IF(AND(I1050&gt;=56002,I1050&lt;=57201),"Pardubický kraj",(IF(AND(I1050&gt;=60200,I1050&lt;=67201),"Jihomoravský kraj",(IF(AND(I1050&gt;=67801,I1050&lt;=68501),"Jihomoravský kraj",(IF(AND(I1050&gt;=69002,I1050&lt;=69801),"Jihomoravský kraj",(IF(AND(I1050&gt;=68601,I1050&lt;=68801),"Zlínský kraj",(IF(AND(I1050&gt;=75501,I1050&lt;=76901),"Zlínský kraj",(IF(AND(I1050&gt;=70030,I1050&lt;=74901),"Moravskoslezský kraj",(IF(AND(I1050&gt;=75000,I1050&lt;=75368),"Olomoucký kraj",(IF(AND(I1050&gt;=77200,I1050&lt;=79862),"Olomoucký kraj",(IF(AND(I1050&gt;=50011,I1050&lt;=50301),"Královéhradecký kraj",(IF(AND(I1050&gt;=54301,I1050&lt;=54303),"Královéhradecký kraj","0")))))))))))))))))))))))))))))))))))))))))))))))</f>
        <v>Praha</v>
      </c>
      <c r="AD1050" t="s">
        <v>998</v>
      </c>
      <c r="AE1050" t="s">
        <v>998</v>
      </c>
      <c r="AF1050" t="s">
        <v>998</v>
      </c>
      <c r="AG1050" s="107">
        <v>0</v>
      </c>
      <c r="AH1050" s="107">
        <v>0</v>
      </c>
      <c r="AI1050" s="107">
        <v>0</v>
      </c>
      <c r="AJ1050" t="s">
        <v>1012</v>
      </c>
    </row>
    <row r="1051" spans="1:37" x14ac:dyDescent="0.45">
      <c r="A1051" t="s">
        <v>1915</v>
      </c>
      <c r="B1051" t="s">
        <v>2691</v>
      </c>
      <c r="C1051" t="s">
        <v>1002</v>
      </c>
      <c r="D1051" t="s">
        <v>2692</v>
      </c>
      <c r="E1051" t="s">
        <v>992</v>
      </c>
      <c r="F1051" t="s">
        <v>2687</v>
      </c>
      <c r="G1051" t="s">
        <v>2688</v>
      </c>
      <c r="H1051" t="s">
        <v>1449</v>
      </c>
      <c r="I1051">
        <v>18400</v>
      </c>
      <c r="K1051" t="s">
        <v>2693</v>
      </c>
      <c r="L1051" s="106">
        <v>38978</v>
      </c>
      <c r="M1051">
        <v>13661344</v>
      </c>
      <c r="N1051" t="s">
        <v>1900</v>
      </c>
      <c r="O1051" t="s">
        <v>1023</v>
      </c>
      <c r="P1051" t="s">
        <v>997</v>
      </c>
      <c r="R1051" s="109" t="str">
        <f>IF(OR(P1051="SB",Q1051="SB"),"SB",0)</f>
        <v>SB</v>
      </c>
      <c r="T1051" s="110">
        <v>171052</v>
      </c>
      <c r="U1051" t="s">
        <v>19633</v>
      </c>
      <c r="V1051" s="113" t="str">
        <f>IF(AND(I1051&gt;=10000,I1051&lt;=19900),"Praha",(IF(AND(I1051&gt;=25001,I1051&lt;=29501),"Středočeský kraj",(IF(AND(I1051&gt;=30100,I1051&lt;=34972),"Středočeský kraj",(IF(AND(I1051&gt;=35002,I1051&lt;=36271),"Karlovarský kraj",(IF(AND(I1051&gt;=37001,I1051&lt;=39201),"Jihočeský kraj",(IF(AND(I1051&gt;=39701,I1051&lt;=39901),"Jihočeský kraj",(IF(AND(I1051&gt;=39301,I1051&lt;=39601),"Kraj Vysočina",(IF(AND(I1051&gt;=58001,I1051&lt;=59501),"Kraj Vysočina",(IF(AND(I1051&gt;=67401,I1051&lt;=67602),"Kraj Vysočina",(IF(AND(I1051&gt;=40001,I1051&lt;=44101),"Ústecký kraj",(IF(AND(I1051&gt;=46001,I1051&lt;=47201),"Liberecký kraj",(IF(AND(I1051&gt;=51202,I1051&lt;=51401),"Liberecký kraj",(IF(AND(I1051&gt;=53002,I1051&lt;=53976),"Pardubický kraj",(IF(AND(I1051&gt;=56002,I1051&lt;=57201),"Pardubický kraj",(IF(AND(I1051&gt;=60200,I1051&lt;=67201),"Jihomoravský kraj",(IF(AND(I1051&gt;=67801,I1051&lt;=68501),"Jihomoravský kraj",(IF(AND(I1051&gt;=69002,I1051&lt;=69801),"Jihomoravský kraj",(IF(AND(I1051&gt;=68601,I1051&lt;=68801),"Zlínský kraj",(IF(AND(I1051&gt;=75501,I1051&lt;=76901),"Zlínský kraj",(IF(AND(I1051&gt;=70030,I1051&lt;=74901),"Moravskoslezský kraj",(IF(AND(I1051&gt;=75000,I1051&lt;=75368),"Olomoucký kraj",(IF(AND(I1051&gt;=77200,I1051&lt;=79862),"Olomoucký kraj",(IF(AND(I1051&gt;=50011,I1051&lt;=50301),"Královéhradecký kraj",(IF(AND(I1051&gt;=54301,I1051&lt;=54303),"Královéhradecký kraj","0")))))))))))))))))))))))))))))))))))))))))))))))</f>
        <v>Praha</v>
      </c>
      <c r="AB1051" t="s">
        <v>2694</v>
      </c>
      <c r="AD1051" t="s">
        <v>998</v>
      </c>
      <c r="AE1051" t="s">
        <v>998</v>
      </c>
      <c r="AF1051" t="s">
        <v>998</v>
      </c>
      <c r="AG1051" s="107">
        <v>300</v>
      </c>
      <c r="AH1051" s="107">
        <v>0</v>
      </c>
      <c r="AI1051" s="107">
        <v>0</v>
      </c>
      <c r="AJ1051" t="s">
        <v>999</v>
      </c>
      <c r="AK1051" s="106">
        <v>44920</v>
      </c>
    </row>
    <row r="1052" spans="1:37" x14ac:dyDescent="0.45">
      <c r="A1052" t="s">
        <v>1657</v>
      </c>
      <c r="B1052" t="s">
        <v>8604</v>
      </c>
      <c r="C1052" t="s">
        <v>1002</v>
      </c>
      <c r="D1052" t="s">
        <v>8608</v>
      </c>
      <c r="E1052" t="s">
        <v>992</v>
      </c>
      <c r="F1052" t="s">
        <v>8606</v>
      </c>
      <c r="G1052">
        <v>21</v>
      </c>
      <c r="H1052" t="s">
        <v>8609</v>
      </c>
      <c r="I1052">
        <v>18400</v>
      </c>
      <c r="J1052">
        <v>777150678</v>
      </c>
      <c r="K1052" t="s">
        <v>8607</v>
      </c>
      <c r="L1052" s="106">
        <v>39977</v>
      </c>
      <c r="M1052">
        <v>16015111</v>
      </c>
      <c r="N1052" t="s">
        <v>2063</v>
      </c>
      <c r="O1052" t="s">
        <v>1173</v>
      </c>
      <c r="P1052" t="s">
        <v>997</v>
      </c>
      <c r="R1052" s="109" t="str">
        <f>IF(OR(P1052="SB",Q1052="SB"),"SB",0)</f>
        <v>SB</v>
      </c>
      <c r="T1052" s="110">
        <v>2022085</v>
      </c>
      <c r="U1052" t="s">
        <v>19633</v>
      </c>
      <c r="V1052" s="113" t="str">
        <f>IF(AND(I1052&gt;=10000,I1052&lt;=19900),"Praha",(IF(AND(I1052&gt;=25001,I1052&lt;=29501),"Středočeský kraj",(IF(AND(I1052&gt;=30100,I1052&lt;=34972),"Středočeský kraj",(IF(AND(I1052&gt;=35002,I1052&lt;=36271),"Karlovarský kraj",(IF(AND(I1052&gt;=37001,I1052&lt;=39201),"Jihočeský kraj",(IF(AND(I1052&gt;=39701,I1052&lt;=39901),"Jihočeský kraj",(IF(AND(I1052&gt;=39301,I1052&lt;=39601),"Kraj Vysočina",(IF(AND(I1052&gt;=58001,I1052&lt;=59501),"Kraj Vysočina",(IF(AND(I1052&gt;=67401,I1052&lt;=67602),"Kraj Vysočina",(IF(AND(I1052&gt;=40001,I1052&lt;=44101),"Ústecký kraj",(IF(AND(I1052&gt;=46001,I1052&lt;=47201),"Liberecký kraj",(IF(AND(I1052&gt;=51202,I1052&lt;=51401),"Liberecký kraj",(IF(AND(I1052&gt;=53002,I1052&lt;=53976),"Pardubický kraj",(IF(AND(I1052&gt;=56002,I1052&lt;=57201),"Pardubický kraj",(IF(AND(I1052&gt;=60200,I1052&lt;=67201),"Jihomoravský kraj",(IF(AND(I1052&gt;=67801,I1052&lt;=68501),"Jihomoravský kraj",(IF(AND(I1052&gt;=69002,I1052&lt;=69801),"Jihomoravský kraj",(IF(AND(I1052&gt;=68601,I1052&lt;=68801),"Zlínský kraj",(IF(AND(I1052&gt;=75501,I1052&lt;=76901),"Zlínský kraj",(IF(AND(I1052&gt;=70030,I1052&lt;=74901),"Moravskoslezský kraj",(IF(AND(I1052&gt;=75000,I1052&lt;=75368),"Olomoucký kraj",(IF(AND(I1052&gt;=77200,I1052&lt;=79862),"Olomoucký kraj",(IF(AND(I1052&gt;=50011,I1052&lt;=50301),"Královéhradecký kraj",(IF(AND(I1052&gt;=54301,I1052&lt;=54303),"Královéhradecký kraj","0")))))))))))))))))))))))))))))))))))))))))))))))</f>
        <v>Praha</v>
      </c>
      <c r="AD1052" t="s">
        <v>998</v>
      </c>
      <c r="AE1052" t="s">
        <v>998</v>
      </c>
      <c r="AF1052" t="s">
        <v>998</v>
      </c>
      <c r="AG1052" s="107">
        <v>300</v>
      </c>
      <c r="AH1052" s="107">
        <v>0</v>
      </c>
      <c r="AI1052" s="107">
        <v>0</v>
      </c>
      <c r="AJ1052" t="s">
        <v>999</v>
      </c>
      <c r="AK1052" s="106">
        <v>44910</v>
      </c>
    </row>
    <row r="1053" spans="1:37" x14ac:dyDescent="0.45">
      <c r="A1053" t="s">
        <v>2870</v>
      </c>
      <c r="B1053" t="s">
        <v>8604</v>
      </c>
      <c r="C1053" t="s">
        <v>1002</v>
      </c>
      <c r="D1053" t="s">
        <v>8605</v>
      </c>
      <c r="E1053" t="s">
        <v>992</v>
      </c>
      <c r="F1053" t="s">
        <v>8606</v>
      </c>
      <c r="G1053">
        <v>21</v>
      </c>
      <c r="H1053" t="s">
        <v>1449</v>
      </c>
      <c r="I1053">
        <v>18400</v>
      </c>
      <c r="J1053" s="108">
        <v>777150678</v>
      </c>
      <c r="K1053" t="s">
        <v>8607</v>
      </c>
      <c r="L1053" s="106">
        <v>41198</v>
      </c>
      <c r="M1053">
        <v>16015212</v>
      </c>
      <c r="N1053" t="s">
        <v>2063</v>
      </c>
      <c r="O1053" t="s">
        <v>1173</v>
      </c>
      <c r="P1053" t="s">
        <v>997</v>
      </c>
      <c r="R1053" s="109" t="str">
        <f>IF(OR(P1053="SB",Q1053="SB"),"SB",0)</f>
        <v>SB</v>
      </c>
      <c r="T1053" s="110">
        <v>2022086</v>
      </c>
      <c r="U1053" t="s">
        <v>19633</v>
      </c>
      <c r="V1053" s="113" t="str">
        <f>IF(AND(I1053&gt;=10000,I1053&lt;=19900),"Praha",(IF(AND(I1053&gt;=25001,I1053&lt;=29501),"Středočeský kraj",(IF(AND(I1053&gt;=30100,I1053&lt;=34972),"Středočeský kraj",(IF(AND(I1053&gt;=35002,I1053&lt;=36271),"Karlovarský kraj",(IF(AND(I1053&gt;=37001,I1053&lt;=39201),"Jihočeský kraj",(IF(AND(I1053&gt;=39701,I1053&lt;=39901),"Jihočeský kraj",(IF(AND(I1053&gt;=39301,I1053&lt;=39601),"Kraj Vysočina",(IF(AND(I1053&gt;=58001,I1053&lt;=59501),"Kraj Vysočina",(IF(AND(I1053&gt;=67401,I1053&lt;=67602),"Kraj Vysočina",(IF(AND(I1053&gt;=40001,I1053&lt;=44101),"Ústecký kraj",(IF(AND(I1053&gt;=46001,I1053&lt;=47201),"Liberecký kraj",(IF(AND(I1053&gt;=51202,I1053&lt;=51401),"Liberecký kraj",(IF(AND(I1053&gt;=53002,I1053&lt;=53976),"Pardubický kraj",(IF(AND(I1053&gt;=56002,I1053&lt;=57201),"Pardubický kraj",(IF(AND(I1053&gt;=60200,I1053&lt;=67201),"Jihomoravský kraj",(IF(AND(I1053&gt;=67801,I1053&lt;=68501),"Jihomoravský kraj",(IF(AND(I1053&gt;=69002,I1053&lt;=69801),"Jihomoravský kraj",(IF(AND(I1053&gt;=68601,I1053&lt;=68801),"Zlínský kraj",(IF(AND(I1053&gt;=75501,I1053&lt;=76901),"Zlínský kraj",(IF(AND(I1053&gt;=70030,I1053&lt;=74901),"Moravskoslezský kraj",(IF(AND(I1053&gt;=75000,I1053&lt;=75368),"Olomoucký kraj",(IF(AND(I1053&gt;=77200,I1053&lt;=79862),"Olomoucký kraj",(IF(AND(I1053&gt;=50011,I1053&lt;=50301),"Královéhradecký kraj",(IF(AND(I1053&gt;=54301,I1053&lt;=54303),"Královéhradecký kraj","0")))))))))))))))))))))))))))))))))))))))))))))))</f>
        <v>Praha</v>
      </c>
      <c r="AD1053" t="s">
        <v>998</v>
      </c>
      <c r="AE1053" t="s">
        <v>998</v>
      </c>
      <c r="AF1053" t="s">
        <v>998</v>
      </c>
      <c r="AG1053" s="107">
        <v>300</v>
      </c>
      <c r="AH1053" s="107">
        <v>0</v>
      </c>
      <c r="AI1053" s="107">
        <v>0</v>
      </c>
      <c r="AJ1053" t="s">
        <v>999</v>
      </c>
      <c r="AK1053" s="106">
        <v>44910</v>
      </c>
    </row>
    <row r="1054" spans="1:37" x14ac:dyDescent="0.45">
      <c r="A1054" t="s">
        <v>1604</v>
      </c>
      <c r="B1054" t="s">
        <v>4838</v>
      </c>
      <c r="C1054" t="s">
        <v>990</v>
      </c>
      <c r="D1054" t="s">
        <v>4841</v>
      </c>
      <c r="E1054" t="s">
        <v>992</v>
      </c>
      <c r="F1054" t="s">
        <v>4616</v>
      </c>
      <c r="G1054">
        <v>1</v>
      </c>
      <c r="H1054" t="s">
        <v>1449</v>
      </c>
      <c r="I1054">
        <v>18400</v>
      </c>
      <c r="K1054" t="s">
        <v>4842</v>
      </c>
      <c r="L1054" s="106">
        <v>26283</v>
      </c>
      <c r="M1054">
        <v>10447917</v>
      </c>
      <c r="N1054" t="s">
        <v>2714</v>
      </c>
      <c r="O1054" t="s">
        <v>12</v>
      </c>
      <c r="P1054" t="s">
        <v>997</v>
      </c>
      <c r="R1054" s="109" t="str">
        <f>IF(OR(P1054="SB",Q1054="SB"),"SB",0)</f>
        <v>SB</v>
      </c>
      <c r="T1054" s="110">
        <v>10353</v>
      </c>
      <c r="U1054" t="s">
        <v>19634</v>
      </c>
      <c r="V1054" s="113" t="str">
        <f>IF(AND(I1054&gt;=10000,I1054&lt;=19900),"Praha",(IF(AND(I1054&gt;=25001,I1054&lt;=29501),"Středočeský kraj",(IF(AND(I1054&gt;=30100,I1054&lt;=34972),"Středočeský kraj",(IF(AND(I1054&gt;=35002,I1054&lt;=36271),"Karlovarský kraj",(IF(AND(I1054&gt;=37001,I1054&lt;=39201),"Jihočeský kraj",(IF(AND(I1054&gt;=39701,I1054&lt;=39901),"Jihočeský kraj",(IF(AND(I1054&gt;=39301,I1054&lt;=39601),"Kraj Vysočina",(IF(AND(I1054&gt;=58001,I1054&lt;=59501),"Kraj Vysočina",(IF(AND(I1054&gt;=67401,I1054&lt;=67602),"Kraj Vysočina",(IF(AND(I1054&gt;=40001,I1054&lt;=44101),"Ústecký kraj",(IF(AND(I1054&gt;=46001,I1054&lt;=47201),"Liberecký kraj",(IF(AND(I1054&gt;=51202,I1054&lt;=51401),"Liberecký kraj",(IF(AND(I1054&gt;=53002,I1054&lt;=53976),"Pardubický kraj",(IF(AND(I1054&gt;=56002,I1054&lt;=57201),"Pardubický kraj",(IF(AND(I1054&gt;=60200,I1054&lt;=67201),"Jihomoravský kraj",(IF(AND(I1054&gt;=67801,I1054&lt;=68501),"Jihomoravský kraj",(IF(AND(I1054&gt;=69002,I1054&lt;=69801),"Jihomoravský kraj",(IF(AND(I1054&gt;=68601,I1054&lt;=68801),"Zlínský kraj",(IF(AND(I1054&gt;=75501,I1054&lt;=76901),"Zlínský kraj",(IF(AND(I1054&gt;=70030,I1054&lt;=74901),"Moravskoslezský kraj",(IF(AND(I1054&gt;=75000,I1054&lt;=75368),"Olomoucký kraj",(IF(AND(I1054&gt;=77200,I1054&lt;=79862),"Olomoucký kraj",(IF(AND(I1054&gt;=50011,I1054&lt;=50301),"Královéhradecký kraj",(IF(AND(I1054&gt;=54301,I1054&lt;=54303),"Královéhradecký kraj","0")))))))))))))))))))))))))))))))))))))))))))))))</f>
        <v>Praha</v>
      </c>
      <c r="W1054" s="111">
        <v>10353</v>
      </c>
      <c r="X1054" s="111" t="s">
        <v>19633</v>
      </c>
      <c r="AD1054" t="s">
        <v>1024</v>
      </c>
      <c r="AE1054" t="s">
        <v>1515</v>
      </c>
      <c r="AF1054" t="s">
        <v>998</v>
      </c>
      <c r="AG1054" s="107">
        <v>0</v>
      </c>
      <c r="AH1054" s="107">
        <v>0</v>
      </c>
      <c r="AI1054" s="107">
        <v>0</v>
      </c>
      <c r="AJ1054" t="s">
        <v>1012</v>
      </c>
    </row>
    <row r="1055" spans="1:37" x14ac:dyDescent="0.45">
      <c r="A1055" t="s">
        <v>1007</v>
      </c>
      <c r="B1055" t="s">
        <v>3529</v>
      </c>
      <c r="C1055" t="s">
        <v>990</v>
      </c>
      <c r="D1055" t="s">
        <v>3532</v>
      </c>
      <c r="E1055" t="s">
        <v>992</v>
      </c>
      <c r="F1055" t="s">
        <v>3530</v>
      </c>
      <c r="G1055">
        <v>1192</v>
      </c>
      <c r="H1055" t="s">
        <v>1449</v>
      </c>
      <c r="I1055">
        <v>18400</v>
      </c>
      <c r="K1055" t="s">
        <v>3531</v>
      </c>
      <c r="L1055" s="106">
        <v>27664</v>
      </c>
      <c r="M1055">
        <v>10076485</v>
      </c>
      <c r="N1055" t="s">
        <v>2629</v>
      </c>
      <c r="O1055" t="s">
        <v>12</v>
      </c>
      <c r="P1055" t="s">
        <v>997</v>
      </c>
      <c r="R1055" s="109" t="str">
        <f>IF(OR(P1055="SB",Q1055="SB"),"SB",0)</f>
        <v>SB</v>
      </c>
      <c r="T1055" s="110" t="s">
        <v>998</v>
      </c>
      <c r="V1055" s="113" t="str">
        <f>IF(AND(I1055&gt;=10000,I1055&lt;=19900),"Praha",(IF(AND(I1055&gt;=25001,I1055&lt;=29501),"Středočeský kraj",(IF(AND(I1055&gt;=30100,I1055&lt;=34972),"Středočeský kraj",(IF(AND(I1055&gt;=35002,I1055&lt;=36271),"Karlovarský kraj",(IF(AND(I1055&gt;=37001,I1055&lt;=39201),"Jihočeský kraj",(IF(AND(I1055&gt;=39701,I1055&lt;=39901),"Jihočeský kraj",(IF(AND(I1055&gt;=39301,I1055&lt;=39601),"Kraj Vysočina",(IF(AND(I1055&gt;=58001,I1055&lt;=59501),"Kraj Vysočina",(IF(AND(I1055&gt;=67401,I1055&lt;=67602),"Kraj Vysočina",(IF(AND(I1055&gt;=40001,I1055&lt;=44101),"Ústecký kraj",(IF(AND(I1055&gt;=46001,I1055&lt;=47201),"Liberecký kraj",(IF(AND(I1055&gt;=51202,I1055&lt;=51401),"Liberecký kraj",(IF(AND(I1055&gt;=53002,I1055&lt;=53976),"Pardubický kraj",(IF(AND(I1055&gt;=56002,I1055&lt;=57201),"Pardubický kraj",(IF(AND(I1055&gt;=60200,I1055&lt;=67201),"Jihomoravský kraj",(IF(AND(I1055&gt;=67801,I1055&lt;=68501),"Jihomoravský kraj",(IF(AND(I1055&gt;=69002,I1055&lt;=69801),"Jihomoravský kraj",(IF(AND(I1055&gt;=68601,I1055&lt;=68801),"Zlínský kraj",(IF(AND(I1055&gt;=75501,I1055&lt;=76901),"Zlínský kraj",(IF(AND(I1055&gt;=70030,I1055&lt;=74901),"Moravskoslezský kraj",(IF(AND(I1055&gt;=75000,I1055&lt;=75368),"Olomoucký kraj",(IF(AND(I1055&gt;=77200,I1055&lt;=79862),"Olomoucký kraj",(IF(AND(I1055&gt;=50011,I1055&lt;=50301),"Královéhradecký kraj",(IF(AND(I1055&gt;=54301,I1055&lt;=54303),"Královéhradecký kraj","0")))))))))))))))))))))))))))))))))))))))))))))))</f>
        <v>Praha</v>
      </c>
      <c r="AB1055" t="s">
        <v>998</v>
      </c>
      <c r="AD1055" t="s">
        <v>998</v>
      </c>
      <c r="AE1055" t="s">
        <v>998</v>
      </c>
      <c r="AF1055" t="s">
        <v>998</v>
      </c>
      <c r="AG1055" s="107">
        <v>0</v>
      </c>
      <c r="AH1055" s="107">
        <v>0</v>
      </c>
      <c r="AI1055" s="107">
        <v>0</v>
      </c>
      <c r="AJ1055" t="s">
        <v>1012</v>
      </c>
    </row>
    <row r="1056" spans="1:37" x14ac:dyDescent="0.45">
      <c r="A1056" t="s">
        <v>1128</v>
      </c>
      <c r="B1056" t="s">
        <v>12439</v>
      </c>
      <c r="C1056" t="s">
        <v>990</v>
      </c>
      <c r="D1056" t="s">
        <v>12440</v>
      </c>
      <c r="E1056" t="s">
        <v>992</v>
      </c>
      <c r="F1056" t="s">
        <v>12441</v>
      </c>
      <c r="G1056">
        <v>4</v>
      </c>
      <c r="H1056" t="s">
        <v>1449</v>
      </c>
      <c r="I1056">
        <v>18400</v>
      </c>
      <c r="J1056">
        <v>776116936</v>
      </c>
      <c r="K1056" t="s">
        <v>12442</v>
      </c>
      <c r="L1056" s="106">
        <v>38788</v>
      </c>
      <c r="M1056">
        <v>11837845</v>
      </c>
      <c r="N1056" t="s">
        <v>2714</v>
      </c>
      <c r="O1056" t="s">
        <v>12</v>
      </c>
      <c r="P1056" t="s">
        <v>997</v>
      </c>
      <c r="R1056" s="109" t="str">
        <f>IF(OR(P1056="SB",Q1056="SB"),"SB",0)</f>
        <v>SB</v>
      </c>
      <c r="T1056" s="110" t="s">
        <v>998</v>
      </c>
      <c r="V1056" s="113" t="str">
        <f>IF(AND(I1056&gt;=10000,I1056&lt;=19900),"Praha",(IF(AND(I1056&gt;=25001,I1056&lt;=29501),"Středočeský kraj",(IF(AND(I1056&gt;=30100,I1056&lt;=34972),"Středočeský kraj",(IF(AND(I1056&gt;=35002,I1056&lt;=36271),"Karlovarský kraj",(IF(AND(I1056&gt;=37001,I1056&lt;=39201),"Jihočeský kraj",(IF(AND(I1056&gt;=39701,I1056&lt;=39901),"Jihočeský kraj",(IF(AND(I1056&gt;=39301,I1056&lt;=39601),"Kraj Vysočina",(IF(AND(I1056&gt;=58001,I1056&lt;=59501),"Kraj Vysočina",(IF(AND(I1056&gt;=67401,I1056&lt;=67602),"Kraj Vysočina",(IF(AND(I1056&gt;=40001,I1056&lt;=44101),"Ústecký kraj",(IF(AND(I1056&gt;=46001,I1056&lt;=47201),"Liberecký kraj",(IF(AND(I1056&gt;=51202,I1056&lt;=51401),"Liberecký kraj",(IF(AND(I1056&gt;=53002,I1056&lt;=53976),"Pardubický kraj",(IF(AND(I1056&gt;=56002,I1056&lt;=57201),"Pardubický kraj",(IF(AND(I1056&gt;=60200,I1056&lt;=67201),"Jihomoravský kraj",(IF(AND(I1056&gt;=67801,I1056&lt;=68501),"Jihomoravský kraj",(IF(AND(I1056&gt;=69002,I1056&lt;=69801),"Jihomoravský kraj",(IF(AND(I1056&gt;=68601,I1056&lt;=68801),"Zlínský kraj",(IF(AND(I1056&gt;=75501,I1056&lt;=76901),"Zlínský kraj",(IF(AND(I1056&gt;=70030,I1056&lt;=74901),"Moravskoslezský kraj",(IF(AND(I1056&gt;=75000,I1056&lt;=75368),"Olomoucký kraj",(IF(AND(I1056&gt;=77200,I1056&lt;=79862),"Olomoucký kraj",(IF(AND(I1056&gt;=50011,I1056&lt;=50301),"Královéhradecký kraj",(IF(AND(I1056&gt;=54301,I1056&lt;=54303),"Královéhradecký kraj","0")))))))))))))))))))))))))))))))))))))))))))))))</f>
        <v>Praha</v>
      </c>
      <c r="AB1056" t="s">
        <v>998</v>
      </c>
      <c r="AD1056" t="s">
        <v>998</v>
      </c>
      <c r="AE1056" t="s">
        <v>998</v>
      </c>
      <c r="AF1056" t="s">
        <v>998</v>
      </c>
      <c r="AG1056" s="107">
        <v>0</v>
      </c>
      <c r="AH1056" s="107">
        <v>0</v>
      </c>
      <c r="AI1056" s="107">
        <v>0</v>
      </c>
      <c r="AJ1056" t="s">
        <v>1012</v>
      </c>
    </row>
    <row r="1057" spans="1:37" x14ac:dyDescent="0.45">
      <c r="A1057" t="s">
        <v>1295</v>
      </c>
      <c r="B1057" t="s">
        <v>12443</v>
      </c>
      <c r="C1057" t="s">
        <v>1002</v>
      </c>
      <c r="D1057" t="s">
        <v>12444</v>
      </c>
      <c r="E1057" t="s">
        <v>992</v>
      </c>
      <c r="F1057" t="s">
        <v>12441</v>
      </c>
      <c r="G1057">
        <v>4</v>
      </c>
      <c r="H1057" t="s">
        <v>1449</v>
      </c>
      <c r="I1057">
        <v>18400</v>
      </c>
      <c r="J1057">
        <v>776116936</v>
      </c>
      <c r="K1057" t="s">
        <v>12442</v>
      </c>
      <c r="L1057" s="106">
        <v>38162</v>
      </c>
      <c r="M1057">
        <v>11838047</v>
      </c>
      <c r="N1057" t="s">
        <v>2714</v>
      </c>
      <c r="O1057" t="s">
        <v>12</v>
      </c>
      <c r="P1057" t="s">
        <v>997</v>
      </c>
      <c r="R1057" s="109" t="str">
        <f>IF(OR(P1057="SB",Q1057="SB"),"SB",0)</f>
        <v>SB</v>
      </c>
      <c r="T1057" s="110" t="s">
        <v>998</v>
      </c>
      <c r="V1057" s="113" t="str">
        <f>IF(AND(I1057&gt;=10000,I1057&lt;=19900),"Praha",(IF(AND(I1057&gt;=25001,I1057&lt;=29501),"Středočeský kraj",(IF(AND(I1057&gt;=30100,I1057&lt;=34972),"Středočeský kraj",(IF(AND(I1057&gt;=35002,I1057&lt;=36271),"Karlovarský kraj",(IF(AND(I1057&gt;=37001,I1057&lt;=39201),"Jihočeský kraj",(IF(AND(I1057&gt;=39701,I1057&lt;=39901),"Jihočeský kraj",(IF(AND(I1057&gt;=39301,I1057&lt;=39601),"Kraj Vysočina",(IF(AND(I1057&gt;=58001,I1057&lt;=59501),"Kraj Vysočina",(IF(AND(I1057&gt;=67401,I1057&lt;=67602),"Kraj Vysočina",(IF(AND(I1057&gt;=40001,I1057&lt;=44101),"Ústecký kraj",(IF(AND(I1057&gt;=46001,I1057&lt;=47201),"Liberecký kraj",(IF(AND(I1057&gt;=51202,I1057&lt;=51401),"Liberecký kraj",(IF(AND(I1057&gt;=53002,I1057&lt;=53976),"Pardubický kraj",(IF(AND(I1057&gt;=56002,I1057&lt;=57201),"Pardubický kraj",(IF(AND(I1057&gt;=60200,I1057&lt;=67201),"Jihomoravský kraj",(IF(AND(I1057&gt;=67801,I1057&lt;=68501),"Jihomoravský kraj",(IF(AND(I1057&gt;=69002,I1057&lt;=69801),"Jihomoravský kraj",(IF(AND(I1057&gt;=68601,I1057&lt;=68801),"Zlínský kraj",(IF(AND(I1057&gt;=75501,I1057&lt;=76901),"Zlínský kraj",(IF(AND(I1057&gt;=70030,I1057&lt;=74901),"Moravskoslezský kraj",(IF(AND(I1057&gt;=75000,I1057&lt;=75368),"Olomoucký kraj",(IF(AND(I1057&gt;=77200,I1057&lt;=79862),"Olomoucký kraj",(IF(AND(I1057&gt;=50011,I1057&lt;=50301),"Královéhradecký kraj",(IF(AND(I1057&gt;=54301,I1057&lt;=54303),"Královéhradecký kraj","0")))))))))))))))))))))))))))))))))))))))))))))))</f>
        <v>Praha</v>
      </c>
      <c r="AB1057" t="s">
        <v>998</v>
      </c>
      <c r="AD1057" t="s">
        <v>998</v>
      </c>
      <c r="AE1057" t="s">
        <v>998</v>
      </c>
      <c r="AF1057" t="s">
        <v>998</v>
      </c>
      <c r="AG1057" s="107">
        <v>0</v>
      </c>
      <c r="AH1057" s="107">
        <v>0</v>
      </c>
      <c r="AI1057" s="107">
        <v>0</v>
      </c>
      <c r="AJ1057" t="s">
        <v>1012</v>
      </c>
    </row>
    <row r="1058" spans="1:37" x14ac:dyDescent="0.45">
      <c r="A1058" t="s">
        <v>1411</v>
      </c>
      <c r="B1058" t="s">
        <v>13727</v>
      </c>
      <c r="C1058" t="s">
        <v>990</v>
      </c>
      <c r="D1058" t="s">
        <v>13728</v>
      </c>
      <c r="E1058" t="s">
        <v>992</v>
      </c>
      <c r="F1058" t="s">
        <v>13729</v>
      </c>
      <c r="G1058">
        <v>11</v>
      </c>
      <c r="H1058" t="s">
        <v>1449</v>
      </c>
      <c r="I1058">
        <v>18400</v>
      </c>
      <c r="J1058">
        <v>724281233</v>
      </c>
      <c r="K1058" t="s">
        <v>13730</v>
      </c>
      <c r="L1058" s="106">
        <v>38763</v>
      </c>
      <c r="M1058">
        <v>11838451</v>
      </c>
      <c r="N1058" t="s">
        <v>2714</v>
      </c>
      <c r="O1058" t="s">
        <v>12</v>
      </c>
      <c r="P1058" t="s">
        <v>997</v>
      </c>
      <c r="R1058" s="109" t="str">
        <f>IF(OR(P1058="SB",Q1058="SB"),"SB",0)</f>
        <v>SB</v>
      </c>
      <c r="T1058" s="110" t="s">
        <v>998</v>
      </c>
      <c r="V1058" s="113" t="str">
        <f>IF(AND(I1058&gt;=10000,I1058&lt;=19900),"Praha",(IF(AND(I1058&gt;=25001,I1058&lt;=29501),"Středočeský kraj",(IF(AND(I1058&gt;=30100,I1058&lt;=34972),"Středočeský kraj",(IF(AND(I1058&gt;=35002,I1058&lt;=36271),"Karlovarský kraj",(IF(AND(I1058&gt;=37001,I1058&lt;=39201),"Jihočeský kraj",(IF(AND(I1058&gt;=39701,I1058&lt;=39901),"Jihočeský kraj",(IF(AND(I1058&gt;=39301,I1058&lt;=39601),"Kraj Vysočina",(IF(AND(I1058&gt;=58001,I1058&lt;=59501),"Kraj Vysočina",(IF(AND(I1058&gt;=67401,I1058&lt;=67602),"Kraj Vysočina",(IF(AND(I1058&gt;=40001,I1058&lt;=44101),"Ústecký kraj",(IF(AND(I1058&gt;=46001,I1058&lt;=47201),"Liberecký kraj",(IF(AND(I1058&gt;=51202,I1058&lt;=51401),"Liberecký kraj",(IF(AND(I1058&gt;=53002,I1058&lt;=53976),"Pardubický kraj",(IF(AND(I1058&gt;=56002,I1058&lt;=57201),"Pardubický kraj",(IF(AND(I1058&gt;=60200,I1058&lt;=67201),"Jihomoravský kraj",(IF(AND(I1058&gt;=67801,I1058&lt;=68501),"Jihomoravský kraj",(IF(AND(I1058&gt;=69002,I1058&lt;=69801),"Jihomoravský kraj",(IF(AND(I1058&gt;=68601,I1058&lt;=68801),"Zlínský kraj",(IF(AND(I1058&gt;=75501,I1058&lt;=76901),"Zlínský kraj",(IF(AND(I1058&gt;=70030,I1058&lt;=74901),"Moravskoslezský kraj",(IF(AND(I1058&gt;=75000,I1058&lt;=75368),"Olomoucký kraj",(IF(AND(I1058&gt;=77200,I1058&lt;=79862),"Olomoucký kraj",(IF(AND(I1058&gt;=50011,I1058&lt;=50301),"Královéhradecký kraj",(IF(AND(I1058&gt;=54301,I1058&lt;=54303),"Královéhradecký kraj","0")))))))))))))))))))))))))))))))))))))))))))))))</f>
        <v>Praha</v>
      </c>
      <c r="AB1058" t="s">
        <v>998</v>
      </c>
      <c r="AD1058" t="s">
        <v>998</v>
      </c>
      <c r="AE1058" t="s">
        <v>998</v>
      </c>
      <c r="AF1058" t="s">
        <v>998</v>
      </c>
      <c r="AG1058" s="107">
        <v>0</v>
      </c>
      <c r="AH1058" s="107">
        <v>0</v>
      </c>
      <c r="AI1058" s="107">
        <v>0</v>
      </c>
      <c r="AJ1058" t="s">
        <v>1012</v>
      </c>
    </row>
    <row r="1059" spans="1:37" x14ac:dyDescent="0.45">
      <c r="A1059" t="s">
        <v>1687</v>
      </c>
      <c r="B1059" t="s">
        <v>7825</v>
      </c>
      <c r="C1059" t="s">
        <v>1002</v>
      </c>
      <c r="D1059" t="s">
        <v>7826</v>
      </c>
      <c r="E1059" t="s">
        <v>992</v>
      </c>
      <c r="F1059" t="s">
        <v>5340</v>
      </c>
      <c r="G1059">
        <v>380</v>
      </c>
      <c r="H1059" t="s">
        <v>1449</v>
      </c>
      <c r="I1059">
        <v>18600</v>
      </c>
      <c r="J1059" s="108">
        <v>420774280395</v>
      </c>
      <c r="K1059" t="s">
        <v>7827</v>
      </c>
      <c r="L1059" s="106">
        <v>34786</v>
      </c>
      <c r="M1059">
        <v>14117951</v>
      </c>
      <c r="N1059" t="s">
        <v>1359</v>
      </c>
      <c r="O1059" t="s">
        <v>12</v>
      </c>
      <c r="P1059" t="s">
        <v>997</v>
      </c>
      <c r="R1059" s="109" t="str">
        <f>IF(OR(P1059="SB",Q1059="SB"),"SB",0)</f>
        <v>SB</v>
      </c>
      <c r="T1059" s="110">
        <v>171043</v>
      </c>
      <c r="U1059" t="s">
        <v>19633</v>
      </c>
      <c r="V1059" s="113" t="str">
        <f>IF(AND(I1059&gt;=10000,I1059&lt;=19900),"Praha",(IF(AND(I1059&gt;=25001,I1059&lt;=29501),"Středočeský kraj",(IF(AND(I1059&gt;=30100,I1059&lt;=34972),"Středočeský kraj",(IF(AND(I1059&gt;=35002,I1059&lt;=36271),"Karlovarský kraj",(IF(AND(I1059&gt;=37001,I1059&lt;=39201),"Jihočeský kraj",(IF(AND(I1059&gt;=39701,I1059&lt;=39901),"Jihočeský kraj",(IF(AND(I1059&gt;=39301,I1059&lt;=39601),"Kraj Vysočina",(IF(AND(I1059&gt;=58001,I1059&lt;=59501),"Kraj Vysočina",(IF(AND(I1059&gt;=67401,I1059&lt;=67602),"Kraj Vysočina",(IF(AND(I1059&gt;=40001,I1059&lt;=44101),"Ústecký kraj",(IF(AND(I1059&gt;=46001,I1059&lt;=47201),"Liberecký kraj",(IF(AND(I1059&gt;=51202,I1059&lt;=51401),"Liberecký kraj",(IF(AND(I1059&gt;=53002,I1059&lt;=53976),"Pardubický kraj",(IF(AND(I1059&gt;=56002,I1059&lt;=57201),"Pardubický kraj",(IF(AND(I1059&gt;=60200,I1059&lt;=67201),"Jihomoravský kraj",(IF(AND(I1059&gt;=67801,I1059&lt;=68501),"Jihomoravský kraj",(IF(AND(I1059&gt;=69002,I1059&lt;=69801),"Jihomoravský kraj",(IF(AND(I1059&gt;=68601,I1059&lt;=68801),"Zlínský kraj",(IF(AND(I1059&gt;=75501,I1059&lt;=76901),"Zlínský kraj",(IF(AND(I1059&gt;=70030,I1059&lt;=74901),"Moravskoslezský kraj",(IF(AND(I1059&gt;=75000,I1059&lt;=75368),"Olomoucký kraj",(IF(AND(I1059&gt;=77200,I1059&lt;=79862),"Olomoucký kraj",(IF(AND(I1059&gt;=50011,I1059&lt;=50301),"Královéhradecký kraj",(IF(AND(I1059&gt;=54301,I1059&lt;=54303),"Královéhradecký kraj","0")))))))))))))))))))))))))))))))))))))))))))))))</f>
        <v>Praha</v>
      </c>
      <c r="AB1059" t="s">
        <v>7828</v>
      </c>
      <c r="AD1059" t="s">
        <v>998</v>
      </c>
      <c r="AE1059" t="s">
        <v>998</v>
      </c>
      <c r="AF1059" t="s">
        <v>998</v>
      </c>
      <c r="AG1059" s="107">
        <v>0</v>
      </c>
      <c r="AH1059" s="107">
        <v>0</v>
      </c>
      <c r="AI1059" s="107">
        <v>0</v>
      </c>
      <c r="AJ1059" t="s">
        <v>1012</v>
      </c>
    </row>
    <row r="1060" spans="1:37" x14ac:dyDescent="0.45">
      <c r="A1060" t="s">
        <v>3839</v>
      </c>
      <c r="B1060" t="s">
        <v>13216</v>
      </c>
      <c r="C1060" t="s">
        <v>990</v>
      </c>
      <c r="D1060" t="s">
        <v>13218</v>
      </c>
      <c r="E1060" t="s">
        <v>992</v>
      </c>
      <c r="F1060" t="s">
        <v>13219</v>
      </c>
      <c r="G1060">
        <v>22</v>
      </c>
      <c r="H1060" t="s">
        <v>1449</v>
      </c>
      <c r="I1060">
        <v>18600</v>
      </c>
      <c r="K1060" t="s">
        <v>13220</v>
      </c>
      <c r="L1060" s="106">
        <v>28632</v>
      </c>
      <c r="M1060">
        <v>12970018</v>
      </c>
      <c r="N1060" t="s">
        <v>996</v>
      </c>
      <c r="O1060" t="s">
        <v>12</v>
      </c>
      <c r="P1060" t="s">
        <v>997</v>
      </c>
      <c r="R1060" s="109" t="str">
        <f>IF(OR(P1060="SB",Q1060="SB"),"SB",0)</f>
        <v>SB</v>
      </c>
      <c r="T1060" s="110" t="s">
        <v>998</v>
      </c>
      <c r="V1060" s="113" t="str">
        <f>IF(AND(I1060&gt;=10000,I1060&lt;=19900),"Praha",(IF(AND(I1060&gt;=25001,I1060&lt;=29501),"Středočeský kraj",(IF(AND(I1060&gt;=30100,I1060&lt;=34972),"Středočeský kraj",(IF(AND(I1060&gt;=35002,I1060&lt;=36271),"Karlovarský kraj",(IF(AND(I1060&gt;=37001,I1060&lt;=39201),"Jihočeský kraj",(IF(AND(I1060&gt;=39701,I1060&lt;=39901),"Jihočeský kraj",(IF(AND(I1060&gt;=39301,I1060&lt;=39601),"Kraj Vysočina",(IF(AND(I1060&gt;=58001,I1060&lt;=59501),"Kraj Vysočina",(IF(AND(I1060&gt;=67401,I1060&lt;=67602),"Kraj Vysočina",(IF(AND(I1060&gt;=40001,I1060&lt;=44101),"Ústecký kraj",(IF(AND(I1060&gt;=46001,I1060&lt;=47201),"Liberecký kraj",(IF(AND(I1060&gt;=51202,I1060&lt;=51401),"Liberecký kraj",(IF(AND(I1060&gt;=53002,I1060&lt;=53976),"Pardubický kraj",(IF(AND(I1060&gt;=56002,I1060&lt;=57201),"Pardubický kraj",(IF(AND(I1060&gt;=60200,I1060&lt;=67201),"Jihomoravský kraj",(IF(AND(I1060&gt;=67801,I1060&lt;=68501),"Jihomoravský kraj",(IF(AND(I1060&gt;=69002,I1060&lt;=69801),"Jihomoravský kraj",(IF(AND(I1060&gt;=68601,I1060&lt;=68801),"Zlínský kraj",(IF(AND(I1060&gt;=75501,I1060&lt;=76901),"Zlínský kraj",(IF(AND(I1060&gt;=70030,I1060&lt;=74901),"Moravskoslezský kraj",(IF(AND(I1060&gt;=75000,I1060&lt;=75368),"Olomoucký kraj",(IF(AND(I1060&gt;=77200,I1060&lt;=79862),"Olomoucký kraj",(IF(AND(I1060&gt;=50011,I1060&lt;=50301),"Královéhradecký kraj",(IF(AND(I1060&gt;=54301,I1060&lt;=54303),"Královéhradecký kraj","0")))))))))))))))))))))))))))))))))))))))))))))))</f>
        <v>Praha</v>
      </c>
      <c r="AB1060" t="s">
        <v>998</v>
      </c>
      <c r="AD1060" t="s">
        <v>998</v>
      </c>
      <c r="AE1060" t="s">
        <v>998</v>
      </c>
      <c r="AF1060" t="s">
        <v>998</v>
      </c>
      <c r="AG1060" s="107">
        <v>0</v>
      </c>
      <c r="AH1060" s="107">
        <v>0</v>
      </c>
      <c r="AI1060" s="107">
        <v>0</v>
      </c>
      <c r="AJ1060" t="s">
        <v>1012</v>
      </c>
    </row>
    <row r="1061" spans="1:37" x14ac:dyDescent="0.45">
      <c r="A1061" t="s">
        <v>1416</v>
      </c>
      <c r="B1061" t="s">
        <v>16753</v>
      </c>
      <c r="C1061" t="s">
        <v>990</v>
      </c>
      <c r="D1061" t="s">
        <v>16754</v>
      </c>
      <c r="E1061" t="s">
        <v>992</v>
      </c>
      <c r="F1061" t="s">
        <v>5340</v>
      </c>
      <c r="G1061">
        <v>77</v>
      </c>
      <c r="H1061" t="s">
        <v>16755</v>
      </c>
      <c r="I1061">
        <v>18610</v>
      </c>
      <c r="J1061">
        <v>607110341</v>
      </c>
      <c r="K1061" t="s">
        <v>15613</v>
      </c>
      <c r="L1061" s="106">
        <v>26546</v>
      </c>
      <c r="M1061">
        <v>10613524</v>
      </c>
      <c r="N1061" t="s">
        <v>996</v>
      </c>
      <c r="O1061" t="s">
        <v>12</v>
      </c>
      <c r="P1061" t="s">
        <v>997</v>
      </c>
      <c r="R1061" s="109" t="str">
        <f>IF(OR(P1061="SB",Q1061="SB"),"SB",0)</f>
        <v>SB</v>
      </c>
      <c r="T1061" s="110" t="s">
        <v>998</v>
      </c>
      <c r="V1061" s="113" t="str">
        <f>IF(AND(I1061&gt;=10000,I1061&lt;=19900),"Praha",(IF(AND(I1061&gt;=25001,I1061&lt;=29501),"Středočeský kraj",(IF(AND(I1061&gt;=30100,I1061&lt;=34972),"Středočeský kraj",(IF(AND(I1061&gt;=35002,I1061&lt;=36271),"Karlovarský kraj",(IF(AND(I1061&gt;=37001,I1061&lt;=39201),"Jihočeský kraj",(IF(AND(I1061&gt;=39701,I1061&lt;=39901),"Jihočeský kraj",(IF(AND(I1061&gt;=39301,I1061&lt;=39601),"Kraj Vysočina",(IF(AND(I1061&gt;=58001,I1061&lt;=59501),"Kraj Vysočina",(IF(AND(I1061&gt;=67401,I1061&lt;=67602),"Kraj Vysočina",(IF(AND(I1061&gt;=40001,I1061&lt;=44101),"Ústecký kraj",(IF(AND(I1061&gt;=46001,I1061&lt;=47201),"Liberecký kraj",(IF(AND(I1061&gt;=51202,I1061&lt;=51401),"Liberecký kraj",(IF(AND(I1061&gt;=53002,I1061&lt;=53976),"Pardubický kraj",(IF(AND(I1061&gt;=56002,I1061&lt;=57201),"Pardubický kraj",(IF(AND(I1061&gt;=60200,I1061&lt;=67201),"Jihomoravský kraj",(IF(AND(I1061&gt;=67801,I1061&lt;=68501),"Jihomoravský kraj",(IF(AND(I1061&gt;=69002,I1061&lt;=69801),"Jihomoravský kraj",(IF(AND(I1061&gt;=68601,I1061&lt;=68801),"Zlínský kraj",(IF(AND(I1061&gt;=75501,I1061&lt;=76901),"Zlínský kraj",(IF(AND(I1061&gt;=70030,I1061&lt;=74901),"Moravskoslezský kraj",(IF(AND(I1061&gt;=75000,I1061&lt;=75368),"Olomoucký kraj",(IF(AND(I1061&gt;=77200,I1061&lt;=79862),"Olomoucký kraj",(IF(AND(I1061&gt;=50011,I1061&lt;=50301),"Královéhradecký kraj",(IF(AND(I1061&gt;=54301,I1061&lt;=54303),"Královéhradecký kraj","0")))))))))))))))))))))))))))))))))))))))))))))))</f>
        <v>Praha</v>
      </c>
      <c r="AB1061" t="s">
        <v>998</v>
      </c>
      <c r="AD1061" t="s">
        <v>998</v>
      </c>
      <c r="AE1061" t="s">
        <v>998</v>
      </c>
      <c r="AF1061" t="s">
        <v>998</v>
      </c>
      <c r="AG1061" s="107">
        <v>0</v>
      </c>
      <c r="AH1061" s="107">
        <v>0</v>
      </c>
      <c r="AI1061" s="107">
        <v>0</v>
      </c>
      <c r="AJ1061" t="s">
        <v>1012</v>
      </c>
    </row>
    <row r="1062" spans="1:37" x14ac:dyDescent="0.45">
      <c r="A1062" t="s">
        <v>1169</v>
      </c>
      <c r="B1062" t="s">
        <v>5083</v>
      </c>
      <c r="C1062" t="s">
        <v>990</v>
      </c>
      <c r="D1062" t="s">
        <v>5124</v>
      </c>
      <c r="E1062" t="s">
        <v>992</v>
      </c>
      <c r="F1062" t="s">
        <v>5125</v>
      </c>
      <c r="G1062">
        <v>546</v>
      </c>
      <c r="H1062" t="s">
        <v>5126</v>
      </c>
      <c r="I1062">
        <v>19000</v>
      </c>
      <c r="K1062" t="s">
        <v>5127</v>
      </c>
      <c r="L1062" s="106">
        <v>29418</v>
      </c>
      <c r="M1062">
        <v>10746391</v>
      </c>
      <c r="N1062" t="s">
        <v>996</v>
      </c>
      <c r="O1062" t="s">
        <v>12</v>
      </c>
      <c r="P1062" t="s">
        <v>997</v>
      </c>
      <c r="R1062" s="109" t="str">
        <f>IF(OR(P1062="SB",Q1062="SB"),"SB",0)</f>
        <v>SB</v>
      </c>
      <c r="T1062" s="110">
        <v>11163</v>
      </c>
      <c r="U1062" t="s">
        <v>19633</v>
      </c>
      <c r="V1062" s="113" t="str">
        <f>IF(AND(I1062&gt;=10000,I1062&lt;=19900),"Praha",(IF(AND(I1062&gt;=25001,I1062&lt;=29501),"Středočeský kraj",(IF(AND(I1062&gt;=30100,I1062&lt;=34972),"Středočeský kraj",(IF(AND(I1062&gt;=35002,I1062&lt;=36271),"Karlovarský kraj",(IF(AND(I1062&gt;=37001,I1062&lt;=39201),"Jihočeský kraj",(IF(AND(I1062&gt;=39701,I1062&lt;=39901),"Jihočeský kraj",(IF(AND(I1062&gt;=39301,I1062&lt;=39601),"Kraj Vysočina",(IF(AND(I1062&gt;=58001,I1062&lt;=59501),"Kraj Vysočina",(IF(AND(I1062&gt;=67401,I1062&lt;=67602),"Kraj Vysočina",(IF(AND(I1062&gt;=40001,I1062&lt;=44101),"Ústecký kraj",(IF(AND(I1062&gt;=46001,I1062&lt;=47201),"Liberecký kraj",(IF(AND(I1062&gt;=51202,I1062&lt;=51401),"Liberecký kraj",(IF(AND(I1062&gt;=53002,I1062&lt;=53976),"Pardubický kraj",(IF(AND(I1062&gt;=56002,I1062&lt;=57201),"Pardubický kraj",(IF(AND(I1062&gt;=60200,I1062&lt;=67201),"Jihomoravský kraj",(IF(AND(I1062&gt;=67801,I1062&lt;=68501),"Jihomoravský kraj",(IF(AND(I1062&gt;=69002,I1062&lt;=69801),"Jihomoravský kraj",(IF(AND(I1062&gt;=68601,I1062&lt;=68801),"Zlínský kraj",(IF(AND(I1062&gt;=75501,I1062&lt;=76901),"Zlínský kraj",(IF(AND(I1062&gt;=70030,I1062&lt;=74901),"Moravskoslezský kraj",(IF(AND(I1062&gt;=75000,I1062&lt;=75368),"Olomoucký kraj",(IF(AND(I1062&gt;=77200,I1062&lt;=79862),"Olomoucký kraj",(IF(AND(I1062&gt;=50011,I1062&lt;=50301),"Královéhradecký kraj",(IF(AND(I1062&gt;=54301,I1062&lt;=54303),"Královéhradecký kraj","0")))))))))))))))))))))))))))))))))))))))))))))))</f>
        <v>Praha</v>
      </c>
      <c r="AD1062" t="s">
        <v>998</v>
      </c>
      <c r="AE1062" t="s">
        <v>998</v>
      </c>
      <c r="AF1062" t="s">
        <v>998</v>
      </c>
      <c r="AG1062" s="107">
        <v>0</v>
      </c>
      <c r="AH1062" s="107">
        <v>0</v>
      </c>
      <c r="AI1062" s="107">
        <v>0</v>
      </c>
      <c r="AJ1062" t="s">
        <v>1012</v>
      </c>
    </row>
    <row r="1063" spans="1:37" x14ac:dyDescent="0.45">
      <c r="A1063" t="s">
        <v>1061</v>
      </c>
      <c r="B1063" t="s">
        <v>7515</v>
      </c>
      <c r="C1063" t="s">
        <v>990</v>
      </c>
      <c r="D1063" t="s">
        <v>7516</v>
      </c>
      <c r="E1063" t="s">
        <v>992</v>
      </c>
      <c r="F1063" t="s">
        <v>7517</v>
      </c>
      <c r="G1063">
        <v>8</v>
      </c>
      <c r="H1063" t="s">
        <v>1259</v>
      </c>
      <c r="I1063">
        <v>19000</v>
      </c>
      <c r="K1063" t="s">
        <v>7518</v>
      </c>
      <c r="L1063" s="106">
        <v>32752</v>
      </c>
      <c r="M1063">
        <v>10885225</v>
      </c>
      <c r="N1063" t="s">
        <v>996</v>
      </c>
      <c r="O1063" t="s">
        <v>12</v>
      </c>
      <c r="P1063" t="s">
        <v>997</v>
      </c>
      <c r="R1063" s="109" t="str">
        <f>IF(OR(P1063="SB",Q1063="SB"),"SB",0)</f>
        <v>SB</v>
      </c>
      <c r="T1063" s="110">
        <v>11608</v>
      </c>
      <c r="U1063" t="s">
        <v>19633</v>
      </c>
      <c r="V1063" s="113" t="str">
        <f>IF(AND(I1063&gt;=10000,I1063&lt;=19900),"Praha",(IF(AND(I1063&gt;=25001,I1063&lt;=29501),"Středočeský kraj",(IF(AND(I1063&gt;=30100,I1063&lt;=34972),"Středočeský kraj",(IF(AND(I1063&gt;=35002,I1063&lt;=36271),"Karlovarský kraj",(IF(AND(I1063&gt;=37001,I1063&lt;=39201),"Jihočeský kraj",(IF(AND(I1063&gt;=39701,I1063&lt;=39901),"Jihočeský kraj",(IF(AND(I1063&gt;=39301,I1063&lt;=39601),"Kraj Vysočina",(IF(AND(I1063&gt;=58001,I1063&lt;=59501),"Kraj Vysočina",(IF(AND(I1063&gt;=67401,I1063&lt;=67602),"Kraj Vysočina",(IF(AND(I1063&gt;=40001,I1063&lt;=44101),"Ústecký kraj",(IF(AND(I1063&gt;=46001,I1063&lt;=47201),"Liberecký kraj",(IF(AND(I1063&gt;=51202,I1063&lt;=51401),"Liberecký kraj",(IF(AND(I1063&gt;=53002,I1063&lt;=53976),"Pardubický kraj",(IF(AND(I1063&gt;=56002,I1063&lt;=57201),"Pardubický kraj",(IF(AND(I1063&gt;=60200,I1063&lt;=67201),"Jihomoravský kraj",(IF(AND(I1063&gt;=67801,I1063&lt;=68501),"Jihomoravský kraj",(IF(AND(I1063&gt;=69002,I1063&lt;=69801),"Jihomoravský kraj",(IF(AND(I1063&gt;=68601,I1063&lt;=68801),"Zlínský kraj",(IF(AND(I1063&gt;=75501,I1063&lt;=76901),"Zlínský kraj",(IF(AND(I1063&gt;=70030,I1063&lt;=74901),"Moravskoslezský kraj",(IF(AND(I1063&gt;=75000,I1063&lt;=75368),"Olomoucký kraj",(IF(AND(I1063&gt;=77200,I1063&lt;=79862),"Olomoucký kraj",(IF(AND(I1063&gt;=50011,I1063&lt;=50301),"Královéhradecký kraj",(IF(AND(I1063&gt;=54301,I1063&lt;=54303),"Královéhradecký kraj","0")))))))))))))))))))))))))))))))))))))))))))))))</f>
        <v>Praha</v>
      </c>
      <c r="AD1063" t="s">
        <v>998</v>
      </c>
      <c r="AE1063" t="s">
        <v>998</v>
      </c>
      <c r="AF1063" t="s">
        <v>998</v>
      </c>
      <c r="AG1063" s="107">
        <v>0</v>
      </c>
      <c r="AH1063" s="107">
        <v>0</v>
      </c>
      <c r="AI1063" s="107">
        <v>0</v>
      </c>
      <c r="AJ1063" t="s">
        <v>1012</v>
      </c>
    </row>
    <row r="1064" spans="1:37" x14ac:dyDescent="0.45">
      <c r="A1064" t="s">
        <v>18697</v>
      </c>
      <c r="B1064" t="s">
        <v>18698</v>
      </c>
      <c r="C1064" t="s">
        <v>990</v>
      </c>
      <c r="D1064" t="s">
        <v>18699</v>
      </c>
      <c r="E1064" t="s">
        <v>992</v>
      </c>
      <c r="F1064" t="s">
        <v>18700</v>
      </c>
      <c r="G1064">
        <v>704</v>
      </c>
      <c r="H1064" t="s">
        <v>1259</v>
      </c>
      <c r="I1064">
        <v>19000</v>
      </c>
      <c r="K1064" t="s">
        <v>18701</v>
      </c>
      <c r="L1064" s="106">
        <v>34143</v>
      </c>
      <c r="M1064">
        <v>10897955</v>
      </c>
      <c r="N1064" t="s">
        <v>996</v>
      </c>
      <c r="O1064" t="s">
        <v>12</v>
      </c>
      <c r="P1064" t="s">
        <v>997</v>
      </c>
      <c r="R1064" s="109" t="str">
        <f>IF(OR(P1064="SB",Q1064="SB"),"SB",0)</f>
        <v>SB</v>
      </c>
      <c r="T1064" s="110">
        <v>11937</v>
      </c>
      <c r="U1064" t="s">
        <v>19633</v>
      </c>
      <c r="V1064" s="113" t="str">
        <f>IF(AND(I1064&gt;=10000,I1064&lt;=19900),"Praha",(IF(AND(I1064&gt;=25001,I1064&lt;=29501),"Středočeský kraj",(IF(AND(I1064&gt;=30100,I1064&lt;=34972),"Středočeský kraj",(IF(AND(I1064&gt;=35002,I1064&lt;=36271),"Karlovarský kraj",(IF(AND(I1064&gt;=37001,I1064&lt;=39201),"Jihočeský kraj",(IF(AND(I1064&gt;=39701,I1064&lt;=39901),"Jihočeský kraj",(IF(AND(I1064&gt;=39301,I1064&lt;=39601),"Kraj Vysočina",(IF(AND(I1064&gt;=58001,I1064&lt;=59501),"Kraj Vysočina",(IF(AND(I1064&gt;=67401,I1064&lt;=67602),"Kraj Vysočina",(IF(AND(I1064&gt;=40001,I1064&lt;=44101),"Ústecký kraj",(IF(AND(I1064&gt;=46001,I1064&lt;=47201),"Liberecký kraj",(IF(AND(I1064&gt;=51202,I1064&lt;=51401),"Liberecký kraj",(IF(AND(I1064&gt;=53002,I1064&lt;=53976),"Pardubický kraj",(IF(AND(I1064&gt;=56002,I1064&lt;=57201),"Pardubický kraj",(IF(AND(I1064&gt;=60200,I1064&lt;=67201),"Jihomoravský kraj",(IF(AND(I1064&gt;=67801,I1064&lt;=68501),"Jihomoravský kraj",(IF(AND(I1064&gt;=69002,I1064&lt;=69801),"Jihomoravský kraj",(IF(AND(I1064&gt;=68601,I1064&lt;=68801),"Zlínský kraj",(IF(AND(I1064&gt;=75501,I1064&lt;=76901),"Zlínský kraj",(IF(AND(I1064&gt;=70030,I1064&lt;=74901),"Moravskoslezský kraj",(IF(AND(I1064&gt;=75000,I1064&lt;=75368),"Olomoucký kraj",(IF(AND(I1064&gt;=77200,I1064&lt;=79862),"Olomoucký kraj",(IF(AND(I1064&gt;=50011,I1064&lt;=50301),"Královéhradecký kraj",(IF(AND(I1064&gt;=54301,I1064&lt;=54303),"Královéhradecký kraj","0")))))))))))))))))))))))))))))))))))))))))))))))</f>
        <v>Praha</v>
      </c>
      <c r="AD1064" t="s">
        <v>998</v>
      </c>
      <c r="AE1064" t="s">
        <v>998</v>
      </c>
      <c r="AF1064" t="s">
        <v>998</v>
      </c>
      <c r="AG1064" s="107">
        <v>0</v>
      </c>
      <c r="AH1064" s="107">
        <v>0</v>
      </c>
      <c r="AI1064" s="107">
        <v>0</v>
      </c>
      <c r="AJ1064" t="s">
        <v>1012</v>
      </c>
    </row>
    <row r="1065" spans="1:37" x14ac:dyDescent="0.45">
      <c r="A1065" t="s">
        <v>1407</v>
      </c>
      <c r="B1065" t="s">
        <v>15222</v>
      </c>
      <c r="C1065" t="s">
        <v>1002</v>
      </c>
      <c r="D1065" t="s">
        <v>15223</v>
      </c>
      <c r="E1065" t="s">
        <v>992</v>
      </c>
      <c r="F1065" t="s">
        <v>3535</v>
      </c>
      <c r="G1065">
        <v>93</v>
      </c>
      <c r="H1065" t="s">
        <v>1259</v>
      </c>
      <c r="I1065">
        <v>19000</v>
      </c>
      <c r="K1065" t="s">
        <v>15224</v>
      </c>
      <c r="L1065" s="106">
        <v>29732</v>
      </c>
      <c r="M1065">
        <v>10740028</v>
      </c>
      <c r="N1065" t="s">
        <v>996</v>
      </c>
      <c r="O1065" t="s">
        <v>12</v>
      </c>
      <c r="P1065" t="s">
        <v>997</v>
      </c>
      <c r="R1065" s="109" t="str">
        <f>IF(OR(P1065="SB",Q1065="SB"),"SB",0)</f>
        <v>SB</v>
      </c>
      <c r="T1065" s="110">
        <v>51100</v>
      </c>
      <c r="U1065" t="s">
        <v>19633</v>
      </c>
      <c r="V1065" s="113" t="str">
        <f>IF(AND(I1065&gt;=10000,I1065&lt;=19900),"Praha",(IF(AND(I1065&gt;=25001,I1065&lt;=29501),"Středočeský kraj",(IF(AND(I1065&gt;=30100,I1065&lt;=34972),"Středočeský kraj",(IF(AND(I1065&gt;=35002,I1065&lt;=36271),"Karlovarský kraj",(IF(AND(I1065&gt;=37001,I1065&lt;=39201),"Jihočeský kraj",(IF(AND(I1065&gt;=39701,I1065&lt;=39901),"Jihočeský kraj",(IF(AND(I1065&gt;=39301,I1065&lt;=39601),"Kraj Vysočina",(IF(AND(I1065&gt;=58001,I1065&lt;=59501),"Kraj Vysočina",(IF(AND(I1065&gt;=67401,I1065&lt;=67602),"Kraj Vysočina",(IF(AND(I1065&gt;=40001,I1065&lt;=44101),"Ústecký kraj",(IF(AND(I1065&gt;=46001,I1065&lt;=47201),"Liberecký kraj",(IF(AND(I1065&gt;=51202,I1065&lt;=51401),"Liberecký kraj",(IF(AND(I1065&gt;=53002,I1065&lt;=53976),"Pardubický kraj",(IF(AND(I1065&gt;=56002,I1065&lt;=57201),"Pardubický kraj",(IF(AND(I1065&gt;=60200,I1065&lt;=67201),"Jihomoravský kraj",(IF(AND(I1065&gt;=67801,I1065&lt;=68501),"Jihomoravský kraj",(IF(AND(I1065&gt;=69002,I1065&lt;=69801),"Jihomoravský kraj",(IF(AND(I1065&gt;=68601,I1065&lt;=68801),"Zlínský kraj",(IF(AND(I1065&gt;=75501,I1065&lt;=76901),"Zlínský kraj",(IF(AND(I1065&gt;=70030,I1065&lt;=74901),"Moravskoslezský kraj",(IF(AND(I1065&gt;=75000,I1065&lt;=75368),"Olomoucký kraj",(IF(AND(I1065&gt;=77200,I1065&lt;=79862),"Olomoucký kraj",(IF(AND(I1065&gt;=50011,I1065&lt;=50301),"Královéhradecký kraj",(IF(AND(I1065&gt;=54301,I1065&lt;=54303),"Královéhradecký kraj","0")))))))))))))))))))))))))))))))))))))))))))))))</f>
        <v>Praha</v>
      </c>
      <c r="AD1065" t="s">
        <v>998</v>
      </c>
      <c r="AE1065" t="s">
        <v>998</v>
      </c>
      <c r="AF1065" t="s">
        <v>998</v>
      </c>
      <c r="AG1065" s="107">
        <v>0</v>
      </c>
      <c r="AH1065" s="107">
        <v>0</v>
      </c>
      <c r="AI1065" s="107">
        <v>0</v>
      </c>
      <c r="AJ1065" t="s">
        <v>1012</v>
      </c>
    </row>
    <row r="1066" spans="1:37" x14ac:dyDescent="0.45">
      <c r="A1066" t="s">
        <v>1408</v>
      </c>
      <c r="B1066" t="s">
        <v>1642</v>
      </c>
      <c r="C1066" t="s">
        <v>1002</v>
      </c>
      <c r="D1066" t="s">
        <v>1643</v>
      </c>
      <c r="E1066" t="s">
        <v>992</v>
      </c>
      <c r="F1066" t="s">
        <v>1644</v>
      </c>
      <c r="G1066">
        <v>513</v>
      </c>
      <c r="H1066" t="s">
        <v>1645</v>
      </c>
      <c r="I1066">
        <v>19000</v>
      </c>
      <c r="K1066" t="s">
        <v>1646</v>
      </c>
      <c r="L1066" s="106">
        <v>34814</v>
      </c>
      <c r="M1066">
        <v>11468437</v>
      </c>
      <c r="N1066" t="s">
        <v>996</v>
      </c>
      <c r="O1066" t="s">
        <v>12</v>
      </c>
      <c r="P1066" t="s">
        <v>997</v>
      </c>
      <c r="R1066" s="109" t="str">
        <f>IF(OR(P1066="SB",Q1066="SB"),"SB",0)</f>
        <v>SB</v>
      </c>
      <c r="T1066" s="110">
        <v>52703</v>
      </c>
      <c r="U1066" t="s">
        <v>19633</v>
      </c>
      <c r="V1066" s="113" t="str">
        <f>IF(AND(I1066&gt;=10000,I1066&lt;=19900),"Praha",(IF(AND(I1066&gt;=25001,I1066&lt;=29501),"Středočeský kraj",(IF(AND(I1066&gt;=30100,I1066&lt;=34972),"Středočeský kraj",(IF(AND(I1066&gt;=35002,I1066&lt;=36271),"Karlovarský kraj",(IF(AND(I1066&gt;=37001,I1066&lt;=39201),"Jihočeský kraj",(IF(AND(I1066&gt;=39701,I1066&lt;=39901),"Jihočeský kraj",(IF(AND(I1066&gt;=39301,I1066&lt;=39601),"Kraj Vysočina",(IF(AND(I1066&gt;=58001,I1066&lt;=59501),"Kraj Vysočina",(IF(AND(I1066&gt;=67401,I1066&lt;=67602),"Kraj Vysočina",(IF(AND(I1066&gt;=40001,I1066&lt;=44101),"Ústecký kraj",(IF(AND(I1066&gt;=46001,I1066&lt;=47201),"Liberecký kraj",(IF(AND(I1066&gt;=51202,I1066&lt;=51401),"Liberecký kraj",(IF(AND(I1066&gt;=53002,I1066&lt;=53976),"Pardubický kraj",(IF(AND(I1066&gt;=56002,I1066&lt;=57201),"Pardubický kraj",(IF(AND(I1066&gt;=60200,I1066&lt;=67201),"Jihomoravský kraj",(IF(AND(I1066&gt;=67801,I1066&lt;=68501),"Jihomoravský kraj",(IF(AND(I1066&gt;=69002,I1066&lt;=69801),"Jihomoravský kraj",(IF(AND(I1066&gt;=68601,I1066&lt;=68801),"Zlínský kraj",(IF(AND(I1066&gt;=75501,I1066&lt;=76901),"Zlínský kraj",(IF(AND(I1066&gt;=70030,I1066&lt;=74901),"Moravskoslezský kraj",(IF(AND(I1066&gt;=75000,I1066&lt;=75368),"Olomoucký kraj",(IF(AND(I1066&gt;=77200,I1066&lt;=79862),"Olomoucký kraj",(IF(AND(I1066&gt;=50011,I1066&lt;=50301),"Královéhradecký kraj",(IF(AND(I1066&gt;=54301,I1066&lt;=54303),"Královéhradecký kraj","0")))))))))))))))))))))))))))))))))))))))))))))))</f>
        <v>Praha</v>
      </c>
      <c r="AD1066" t="s">
        <v>1024</v>
      </c>
      <c r="AE1066" t="s">
        <v>1515</v>
      </c>
      <c r="AF1066" t="s">
        <v>998</v>
      </c>
      <c r="AG1066" s="107">
        <v>300</v>
      </c>
      <c r="AH1066" s="107">
        <v>0</v>
      </c>
      <c r="AI1066" s="107">
        <v>0</v>
      </c>
      <c r="AJ1066" t="s">
        <v>999</v>
      </c>
      <c r="AK1066" s="106">
        <v>44924</v>
      </c>
    </row>
    <row r="1067" spans="1:37" x14ac:dyDescent="0.45">
      <c r="A1067" t="s">
        <v>1844</v>
      </c>
      <c r="B1067" t="s">
        <v>8533</v>
      </c>
      <c r="C1067" t="s">
        <v>1002</v>
      </c>
      <c r="D1067" t="s">
        <v>8534</v>
      </c>
      <c r="E1067" t="s">
        <v>992</v>
      </c>
      <c r="F1067" t="s">
        <v>8535</v>
      </c>
      <c r="G1067">
        <v>2580</v>
      </c>
      <c r="H1067" t="s">
        <v>1259</v>
      </c>
      <c r="I1067">
        <v>19000</v>
      </c>
      <c r="J1067">
        <v>732572771</v>
      </c>
      <c r="K1067" t="s">
        <v>8536</v>
      </c>
      <c r="L1067" s="106">
        <v>36740</v>
      </c>
      <c r="M1067">
        <v>14130075</v>
      </c>
      <c r="N1067" t="s">
        <v>1359</v>
      </c>
      <c r="O1067" t="s">
        <v>12</v>
      </c>
      <c r="P1067" t="s">
        <v>997</v>
      </c>
      <c r="R1067" s="109" t="str">
        <f>IF(OR(P1067="SB",Q1067="SB"),"SB",0)</f>
        <v>SB</v>
      </c>
      <c r="T1067" s="110">
        <v>171053</v>
      </c>
      <c r="U1067" t="s">
        <v>19633</v>
      </c>
      <c r="V1067" s="113" t="str">
        <f>IF(AND(I1067&gt;=10000,I1067&lt;=19900),"Praha",(IF(AND(I1067&gt;=25001,I1067&lt;=29501),"Středočeský kraj",(IF(AND(I1067&gt;=30100,I1067&lt;=34972),"Středočeský kraj",(IF(AND(I1067&gt;=35002,I1067&lt;=36271),"Karlovarský kraj",(IF(AND(I1067&gt;=37001,I1067&lt;=39201),"Jihočeský kraj",(IF(AND(I1067&gt;=39701,I1067&lt;=39901),"Jihočeský kraj",(IF(AND(I1067&gt;=39301,I1067&lt;=39601),"Kraj Vysočina",(IF(AND(I1067&gt;=58001,I1067&lt;=59501),"Kraj Vysočina",(IF(AND(I1067&gt;=67401,I1067&lt;=67602),"Kraj Vysočina",(IF(AND(I1067&gt;=40001,I1067&lt;=44101),"Ústecký kraj",(IF(AND(I1067&gt;=46001,I1067&lt;=47201),"Liberecký kraj",(IF(AND(I1067&gt;=51202,I1067&lt;=51401),"Liberecký kraj",(IF(AND(I1067&gt;=53002,I1067&lt;=53976),"Pardubický kraj",(IF(AND(I1067&gt;=56002,I1067&lt;=57201),"Pardubický kraj",(IF(AND(I1067&gt;=60200,I1067&lt;=67201),"Jihomoravský kraj",(IF(AND(I1067&gt;=67801,I1067&lt;=68501),"Jihomoravský kraj",(IF(AND(I1067&gt;=69002,I1067&lt;=69801),"Jihomoravský kraj",(IF(AND(I1067&gt;=68601,I1067&lt;=68801),"Zlínský kraj",(IF(AND(I1067&gt;=75501,I1067&lt;=76901),"Zlínský kraj",(IF(AND(I1067&gt;=70030,I1067&lt;=74901),"Moravskoslezský kraj",(IF(AND(I1067&gt;=75000,I1067&lt;=75368),"Olomoucký kraj",(IF(AND(I1067&gt;=77200,I1067&lt;=79862),"Olomoucký kraj",(IF(AND(I1067&gt;=50011,I1067&lt;=50301),"Královéhradecký kraj",(IF(AND(I1067&gt;=54301,I1067&lt;=54303),"Královéhradecký kraj","0")))))))))))))))))))))))))))))))))))))))))))))))</f>
        <v>Praha</v>
      </c>
      <c r="AB1067" t="s">
        <v>8537</v>
      </c>
      <c r="AD1067" t="s">
        <v>998</v>
      </c>
      <c r="AE1067" t="s">
        <v>998</v>
      </c>
      <c r="AF1067" t="s">
        <v>998</v>
      </c>
      <c r="AG1067" s="107">
        <v>0</v>
      </c>
      <c r="AH1067" s="107">
        <v>0</v>
      </c>
      <c r="AI1067" s="107">
        <v>0</v>
      </c>
      <c r="AJ1067" t="s">
        <v>1012</v>
      </c>
    </row>
    <row r="1068" spans="1:37" x14ac:dyDescent="0.45">
      <c r="A1068" t="s">
        <v>1199</v>
      </c>
      <c r="B1068" t="s">
        <v>2318</v>
      </c>
      <c r="C1068" t="s">
        <v>1002</v>
      </c>
      <c r="D1068" t="s">
        <v>2319</v>
      </c>
      <c r="E1068" t="s">
        <v>992</v>
      </c>
      <c r="F1068" t="s">
        <v>2320</v>
      </c>
      <c r="G1068">
        <v>50</v>
      </c>
      <c r="H1068" t="s">
        <v>1259</v>
      </c>
      <c r="I1068">
        <v>19000</v>
      </c>
      <c r="K1068" t="s">
        <v>2321</v>
      </c>
      <c r="L1068" s="106">
        <v>26752</v>
      </c>
      <c r="M1068">
        <v>12969917</v>
      </c>
      <c r="N1068" t="s">
        <v>996</v>
      </c>
      <c r="O1068" t="s">
        <v>12</v>
      </c>
      <c r="P1068" t="s">
        <v>997</v>
      </c>
      <c r="R1068" s="109" t="str">
        <f>IF(OR(P1068="SB",Q1068="SB"),"SB",0)</f>
        <v>SB</v>
      </c>
      <c r="T1068" s="110" t="s">
        <v>998</v>
      </c>
      <c r="V1068" s="113" t="str">
        <f>IF(AND(I1068&gt;=10000,I1068&lt;=19900),"Praha",(IF(AND(I1068&gt;=25001,I1068&lt;=29501),"Středočeský kraj",(IF(AND(I1068&gt;=30100,I1068&lt;=34972),"Středočeský kraj",(IF(AND(I1068&gt;=35002,I1068&lt;=36271),"Karlovarský kraj",(IF(AND(I1068&gt;=37001,I1068&lt;=39201),"Jihočeský kraj",(IF(AND(I1068&gt;=39701,I1068&lt;=39901),"Jihočeský kraj",(IF(AND(I1068&gt;=39301,I1068&lt;=39601),"Kraj Vysočina",(IF(AND(I1068&gt;=58001,I1068&lt;=59501),"Kraj Vysočina",(IF(AND(I1068&gt;=67401,I1068&lt;=67602),"Kraj Vysočina",(IF(AND(I1068&gt;=40001,I1068&lt;=44101),"Ústecký kraj",(IF(AND(I1068&gt;=46001,I1068&lt;=47201),"Liberecký kraj",(IF(AND(I1068&gt;=51202,I1068&lt;=51401),"Liberecký kraj",(IF(AND(I1068&gt;=53002,I1068&lt;=53976),"Pardubický kraj",(IF(AND(I1068&gt;=56002,I1068&lt;=57201),"Pardubický kraj",(IF(AND(I1068&gt;=60200,I1068&lt;=67201),"Jihomoravský kraj",(IF(AND(I1068&gt;=67801,I1068&lt;=68501),"Jihomoravský kraj",(IF(AND(I1068&gt;=69002,I1068&lt;=69801),"Jihomoravský kraj",(IF(AND(I1068&gt;=68601,I1068&lt;=68801),"Zlínský kraj",(IF(AND(I1068&gt;=75501,I1068&lt;=76901),"Zlínský kraj",(IF(AND(I1068&gt;=70030,I1068&lt;=74901),"Moravskoslezský kraj",(IF(AND(I1068&gt;=75000,I1068&lt;=75368),"Olomoucký kraj",(IF(AND(I1068&gt;=77200,I1068&lt;=79862),"Olomoucký kraj",(IF(AND(I1068&gt;=50011,I1068&lt;=50301),"Královéhradecký kraj",(IF(AND(I1068&gt;=54301,I1068&lt;=54303),"Královéhradecký kraj","0")))))))))))))))))))))))))))))))))))))))))))))))</f>
        <v>Praha</v>
      </c>
      <c r="AB1068" t="s">
        <v>998</v>
      </c>
      <c r="AD1068" t="s">
        <v>998</v>
      </c>
      <c r="AE1068" t="s">
        <v>998</v>
      </c>
      <c r="AF1068" t="s">
        <v>998</v>
      </c>
      <c r="AG1068" s="107">
        <v>0</v>
      </c>
      <c r="AH1068" s="107">
        <v>0</v>
      </c>
      <c r="AI1068" s="107">
        <v>0</v>
      </c>
      <c r="AJ1068" t="s">
        <v>1012</v>
      </c>
    </row>
    <row r="1069" spans="1:37" x14ac:dyDescent="0.45">
      <c r="A1069" t="s">
        <v>2812</v>
      </c>
      <c r="B1069" t="s">
        <v>2813</v>
      </c>
      <c r="C1069" t="s">
        <v>1002</v>
      </c>
      <c r="D1069" t="s">
        <v>2814</v>
      </c>
      <c r="E1069" t="s">
        <v>992</v>
      </c>
      <c r="F1069" t="s">
        <v>2815</v>
      </c>
      <c r="G1069">
        <v>19</v>
      </c>
      <c r="H1069" t="s">
        <v>1259</v>
      </c>
      <c r="I1069">
        <v>19000</v>
      </c>
      <c r="K1069" t="s">
        <v>2816</v>
      </c>
      <c r="L1069" s="106">
        <v>27428</v>
      </c>
      <c r="M1069">
        <v>12970523</v>
      </c>
      <c r="N1069" t="s">
        <v>996</v>
      </c>
      <c r="O1069" t="s">
        <v>12</v>
      </c>
      <c r="P1069" t="s">
        <v>997</v>
      </c>
      <c r="R1069" s="109" t="str">
        <f>IF(OR(P1069="SB",Q1069="SB"),"SB",0)</f>
        <v>SB</v>
      </c>
      <c r="T1069" s="110" t="s">
        <v>998</v>
      </c>
      <c r="V1069" s="113" t="str">
        <f>IF(AND(I1069&gt;=10000,I1069&lt;=19900),"Praha",(IF(AND(I1069&gt;=25001,I1069&lt;=29501),"Středočeský kraj",(IF(AND(I1069&gt;=30100,I1069&lt;=34972),"Středočeský kraj",(IF(AND(I1069&gt;=35002,I1069&lt;=36271),"Karlovarský kraj",(IF(AND(I1069&gt;=37001,I1069&lt;=39201),"Jihočeský kraj",(IF(AND(I1069&gt;=39701,I1069&lt;=39901),"Jihočeský kraj",(IF(AND(I1069&gt;=39301,I1069&lt;=39601),"Kraj Vysočina",(IF(AND(I1069&gt;=58001,I1069&lt;=59501),"Kraj Vysočina",(IF(AND(I1069&gt;=67401,I1069&lt;=67602),"Kraj Vysočina",(IF(AND(I1069&gt;=40001,I1069&lt;=44101),"Ústecký kraj",(IF(AND(I1069&gt;=46001,I1069&lt;=47201),"Liberecký kraj",(IF(AND(I1069&gt;=51202,I1069&lt;=51401),"Liberecký kraj",(IF(AND(I1069&gt;=53002,I1069&lt;=53976),"Pardubický kraj",(IF(AND(I1069&gt;=56002,I1069&lt;=57201),"Pardubický kraj",(IF(AND(I1069&gt;=60200,I1069&lt;=67201),"Jihomoravský kraj",(IF(AND(I1069&gt;=67801,I1069&lt;=68501),"Jihomoravský kraj",(IF(AND(I1069&gt;=69002,I1069&lt;=69801),"Jihomoravský kraj",(IF(AND(I1069&gt;=68601,I1069&lt;=68801),"Zlínský kraj",(IF(AND(I1069&gt;=75501,I1069&lt;=76901),"Zlínský kraj",(IF(AND(I1069&gt;=70030,I1069&lt;=74901),"Moravskoslezský kraj",(IF(AND(I1069&gt;=75000,I1069&lt;=75368),"Olomoucký kraj",(IF(AND(I1069&gt;=77200,I1069&lt;=79862),"Olomoucký kraj",(IF(AND(I1069&gt;=50011,I1069&lt;=50301),"Královéhradecký kraj",(IF(AND(I1069&gt;=54301,I1069&lt;=54303),"Královéhradecký kraj","0")))))))))))))))))))))))))))))))))))))))))))))))</f>
        <v>Praha</v>
      </c>
      <c r="AB1069" t="s">
        <v>998</v>
      </c>
      <c r="AD1069" t="s">
        <v>998</v>
      </c>
      <c r="AE1069" t="s">
        <v>998</v>
      </c>
      <c r="AF1069" t="s">
        <v>998</v>
      </c>
      <c r="AG1069" s="107">
        <v>0</v>
      </c>
      <c r="AH1069" s="107">
        <v>0</v>
      </c>
      <c r="AI1069" s="107">
        <v>0</v>
      </c>
      <c r="AJ1069" t="s">
        <v>1012</v>
      </c>
    </row>
    <row r="1070" spans="1:37" x14ac:dyDescent="0.45">
      <c r="A1070" t="s">
        <v>2812</v>
      </c>
      <c r="B1070" t="s">
        <v>2995</v>
      </c>
      <c r="C1070" t="s">
        <v>1002</v>
      </c>
      <c r="D1070" t="s">
        <v>2996</v>
      </c>
      <c r="E1070" t="s">
        <v>992</v>
      </c>
      <c r="F1070" t="s">
        <v>2997</v>
      </c>
      <c r="G1070">
        <v>970</v>
      </c>
      <c r="H1070" t="s">
        <v>1259</v>
      </c>
      <c r="I1070">
        <v>19000</v>
      </c>
      <c r="K1070" t="s">
        <v>2998</v>
      </c>
      <c r="L1070" s="106">
        <v>26648</v>
      </c>
      <c r="M1070">
        <v>12926770</v>
      </c>
      <c r="N1070" t="s">
        <v>996</v>
      </c>
      <c r="O1070" t="s">
        <v>12</v>
      </c>
      <c r="P1070" t="s">
        <v>997</v>
      </c>
      <c r="R1070" s="109" t="str">
        <f>IF(OR(P1070="SB",Q1070="SB"),"SB",0)</f>
        <v>SB</v>
      </c>
      <c r="T1070" s="110" t="s">
        <v>998</v>
      </c>
      <c r="V1070" s="113" t="str">
        <f>IF(AND(I1070&gt;=10000,I1070&lt;=19900),"Praha",(IF(AND(I1070&gt;=25001,I1070&lt;=29501),"Středočeský kraj",(IF(AND(I1070&gt;=30100,I1070&lt;=34972),"Středočeský kraj",(IF(AND(I1070&gt;=35002,I1070&lt;=36271),"Karlovarský kraj",(IF(AND(I1070&gt;=37001,I1070&lt;=39201),"Jihočeský kraj",(IF(AND(I1070&gt;=39701,I1070&lt;=39901),"Jihočeský kraj",(IF(AND(I1070&gt;=39301,I1070&lt;=39601),"Kraj Vysočina",(IF(AND(I1070&gt;=58001,I1070&lt;=59501),"Kraj Vysočina",(IF(AND(I1070&gt;=67401,I1070&lt;=67602),"Kraj Vysočina",(IF(AND(I1070&gt;=40001,I1070&lt;=44101),"Ústecký kraj",(IF(AND(I1070&gt;=46001,I1070&lt;=47201),"Liberecký kraj",(IF(AND(I1070&gt;=51202,I1070&lt;=51401),"Liberecký kraj",(IF(AND(I1070&gt;=53002,I1070&lt;=53976),"Pardubický kraj",(IF(AND(I1070&gt;=56002,I1070&lt;=57201),"Pardubický kraj",(IF(AND(I1070&gt;=60200,I1070&lt;=67201),"Jihomoravský kraj",(IF(AND(I1070&gt;=67801,I1070&lt;=68501),"Jihomoravský kraj",(IF(AND(I1070&gt;=69002,I1070&lt;=69801),"Jihomoravský kraj",(IF(AND(I1070&gt;=68601,I1070&lt;=68801),"Zlínský kraj",(IF(AND(I1070&gt;=75501,I1070&lt;=76901),"Zlínský kraj",(IF(AND(I1070&gt;=70030,I1070&lt;=74901),"Moravskoslezský kraj",(IF(AND(I1070&gt;=75000,I1070&lt;=75368),"Olomoucký kraj",(IF(AND(I1070&gt;=77200,I1070&lt;=79862),"Olomoucký kraj",(IF(AND(I1070&gt;=50011,I1070&lt;=50301),"Královéhradecký kraj",(IF(AND(I1070&gt;=54301,I1070&lt;=54303),"Královéhradecký kraj","0")))))))))))))))))))))))))))))))))))))))))))))))</f>
        <v>Praha</v>
      </c>
      <c r="AB1070" t="s">
        <v>998</v>
      </c>
      <c r="AD1070" t="s">
        <v>998</v>
      </c>
      <c r="AE1070" t="s">
        <v>998</v>
      </c>
      <c r="AF1070" t="s">
        <v>998</v>
      </c>
      <c r="AG1070" s="107">
        <v>0</v>
      </c>
      <c r="AH1070" s="107">
        <v>0</v>
      </c>
      <c r="AI1070" s="107">
        <v>0</v>
      </c>
      <c r="AJ1070" t="s">
        <v>1012</v>
      </c>
    </row>
    <row r="1071" spans="1:37" x14ac:dyDescent="0.45">
      <c r="A1071" t="s">
        <v>2101</v>
      </c>
      <c r="B1071" t="s">
        <v>3229</v>
      </c>
      <c r="C1071" t="s">
        <v>1002</v>
      </c>
      <c r="D1071" t="s">
        <v>3230</v>
      </c>
      <c r="E1071" t="s">
        <v>992</v>
      </c>
      <c r="F1071" t="s">
        <v>1951</v>
      </c>
      <c r="G1071">
        <v>249</v>
      </c>
      <c r="H1071" t="s">
        <v>12</v>
      </c>
      <c r="I1071">
        <v>19000</v>
      </c>
      <c r="K1071" t="s">
        <v>3231</v>
      </c>
      <c r="L1071" s="106">
        <v>28850</v>
      </c>
      <c r="M1071">
        <v>12918484</v>
      </c>
      <c r="N1071" t="s">
        <v>996</v>
      </c>
      <c r="O1071" t="s">
        <v>12</v>
      </c>
      <c r="P1071" t="s">
        <v>997</v>
      </c>
      <c r="R1071" s="109" t="str">
        <f>IF(OR(P1071="SB",Q1071="SB"),"SB",0)</f>
        <v>SB</v>
      </c>
      <c r="T1071" s="110" t="s">
        <v>998</v>
      </c>
      <c r="V1071" s="113" t="str">
        <f>IF(AND(I1071&gt;=10000,I1071&lt;=19900),"Praha",(IF(AND(I1071&gt;=25001,I1071&lt;=29501),"Středočeský kraj",(IF(AND(I1071&gt;=30100,I1071&lt;=34972),"Středočeský kraj",(IF(AND(I1071&gt;=35002,I1071&lt;=36271),"Karlovarský kraj",(IF(AND(I1071&gt;=37001,I1071&lt;=39201),"Jihočeský kraj",(IF(AND(I1071&gt;=39701,I1071&lt;=39901),"Jihočeský kraj",(IF(AND(I1071&gt;=39301,I1071&lt;=39601),"Kraj Vysočina",(IF(AND(I1071&gt;=58001,I1071&lt;=59501),"Kraj Vysočina",(IF(AND(I1071&gt;=67401,I1071&lt;=67602),"Kraj Vysočina",(IF(AND(I1071&gt;=40001,I1071&lt;=44101),"Ústecký kraj",(IF(AND(I1071&gt;=46001,I1071&lt;=47201),"Liberecký kraj",(IF(AND(I1071&gt;=51202,I1071&lt;=51401),"Liberecký kraj",(IF(AND(I1071&gt;=53002,I1071&lt;=53976),"Pardubický kraj",(IF(AND(I1071&gt;=56002,I1071&lt;=57201),"Pardubický kraj",(IF(AND(I1071&gt;=60200,I1071&lt;=67201),"Jihomoravský kraj",(IF(AND(I1071&gt;=67801,I1071&lt;=68501),"Jihomoravský kraj",(IF(AND(I1071&gt;=69002,I1071&lt;=69801),"Jihomoravský kraj",(IF(AND(I1071&gt;=68601,I1071&lt;=68801),"Zlínský kraj",(IF(AND(I1071&gt;=75501,I1071&lt;=76901),"Zlínský kraj",(IF(AND(I1071&gt;=70030,I1071&lt;=74901),"Moravskoslezský kraj",(IF(AND(I1071&gt;=75000,I1071&lt;=75368),"Olomoucký kraj",(IF(AND(I1071&gt;=77200,I1071&lt;=79862),"Olomoucký kraj",(IF(AND(I1071&gt;=50011,I1071&lt;=50301),"Královéhradecký kraj",(IF(AND(I1071&gt;=54301,I1071&lt;=54303),"Královéhradecký kraj","0")))))))))))))))))))))))))))))))))))))))))))))))</f>
        <v>Praha</v>
      </c>
      <c r="AB1071" t="s">
        <v>998</v>
      </c>
      <c r="AD1071" t="s">
        <v>998</v>
      </c>
      <c r="AE1071" t="s">
        <v>998</v>
      </c>
      <c r="AF1071" t="s">
        <v>998</v>
      </c>
      <c r="AG1071" s="107">
        <v>0</v>
      </c>
      <c r="AH1071" s="107">
        <v>0</v>
      </c>
      <c r="AI1071" s="107">
        <v>0</v>
      </c>
      <c r="AJ1071" t="s">
        <v>1012</v>
      </c>
    </row>
    <row r="1072" spans="1:37" x14ac:dyDescent="0.45">
      <c r="A1072" t="s">
        <v>1572</v>
      </c>
      <c r="B1072" t="s">
        <v>3630</v>
      </c>
      <c r="C1072" t="s">
        <v>1002</v>
      </c>
      <c r="D1072" t="s">
        <v>3631</v>
      </c>
      <c r="E1072" t="s">
        <v>992</v>
      </c>
      <c r="F1072" t="s">
        <v>3632</v>
      </c>
      <c r="G1072">
        <v>28</v>
      </c>
      <c r="H1072" t="s">
        <v>12</v>
      </c>
      <c r="I1072">
        <v>19000</v>
      </c>
      <c r="K1072" t="s">
        <v>3633</v>
      </c>
      <c r="L1072" s="106">
        <v>33768</v>
      </c>
      <c r="M1072">
        <v>13407023</v>
      </c>
      <c r="N1072" t="s">
        <v>996</v>
      </c>
      <c r="O1072" t="s">
        <v>12</v>
      </c>
      <c r="P1072" t="s">
        <v>997</v>
      </c>
      <c r="R1072" s="109" t="str">
        <f>IF(OR(P1072="SB",Q1072="SB"),"SB",0)</f>
        <v>SB</v>
      </c>
      <c r="T1072" s="110" t="s">
        <v>998</v>
      </c>
      <c r="V1072" s="113" t="str">
        <f>IF(AND(I1072&gt;=10000,I1072&lt;=19900),"Praha",(IF(AND(I1072&gt;=25001,I1072&lt;=29501),"Středočeský kraj",(IF(AND(I1072&gt;=30100,I1072&lt;=34972),"Středočeský kraj",(IF(AND(I1072&gt;=35002,I1072&lt;=36271),"Karlovarský kraj",(IF(AND(I1072&gt;=37001,I1072&lt;=39201),"Jihočeský kraj",(IF(AND(I1072&gt;=39701,I1072&lt;=39901),"Jihočeský kraj",(IF(AND(I1072&gt;=39301,I1072&lt;=39601),"Kraj Vysočina",(IF(AND(I1072&gt;=58001,I1072&lt;=59501),"Kraj Vysočina",(IF(AND(I1072&gt;=67401,I1072&lt;=67602),"Kraj Vysočina",(IF(AND(I1072&gt;=40001,I1072&lt;=44101),"Ústecký kraj",(IF(AND(I1072&gt;=46001,I1072&lt;=47201),"Liberecký kraj",(IF(AND(I1072&gt;=51202,I1072&lt;=51401),"Liberecký kraj",(IF(AND(I1072&gt;=53002,I1072&lt;=53976),"Pardubický kraj",(IF(AND(I1072&gt;=56002,I1072&lt;=57201),"Pardubický kraj",(IF(AND(I1072&gt;=60200,I1072&lt;=67201),"Jihomoravský kraj",(IF(AND(I1072&gt;=67801,I1072&lt;=68501),"Jihomoravský kraj",(IF(AND(I1072&gt;=69002,I1072&lt;=69801),"Jihomoravský kraj",(IF(AND(I1072&gt;=68601,I1072&lt;=68801),"Zlínský kraj",(IF(AND(I1072&gt;=75501,I1072&lt;=76901),"Zlínský kraj",(IF(AND(I1072&gt;=70030,I1072&lt;=74901),"Moravskoslezský kraj",(IF(AND(I1072&gt;=75000,I1072&lt;=75368),"Olomoucký kraj",(IF(AND(I1072&gt;=77200,I1072&lt;=79862),"Olomoucký kraj",(IF(AND(I1072&gt;=50011,I1072&lt;=50301),"Královéhradecký kraj",(IF(AND(I1072&gt;=54301,I1072&lt;=54303),"Královéhradecký kraj","0")))))))))))))))))))))))))))))))))))))))))))))))</f>
        <v>Praha</v>
      </c>
      <c r="AB1072" t="s">
        <v>998</v>
      </c>
      <c r="AD1072" t="s">
        <v>998</v>
      </c>
      <c r="AE1072" t="s">
        <v>998</v>
      </c>
      <c r="AF1072" t="s">
        <v>998</v>
      </c>
      <c r="AG1072" s="107">
        <v>0</v>
      </c>
      <c r="AH1072" s="107">
        <v>0</v>
      </c>
      <c r="AI1072" s="107">
        <v>0</v>
      </c>
      <c r="AJ1072" t="s">
        <v>1012</v>
      </c>
    </row>
    <row r="1073" spans="1:37" x14ac:dyDescent="0.45">
      <c r="A1073" t="s">
        <v>1403</v>
      </c>
      <c r="B1073" t="s">
        <v>4169</v>
      </c>
      <c r="C1073" t="s">
        <v>990</v>
      </c>
      <c r="D1073" t="s">
        <v>4170</v>
      </c>
      <c r="E1073" t="s">
        <v>992</v>
      </c>
      <c r="F1073" t="s">
        <v>4171</v>
      </c>
      <c r="G1073">
        <v>28</v>
      </c>
      <c r="H1073" t="s">
        <v>1259</v>
      </c>
      <c r="I1073">
        <v>19000</v>
      </c>
      <c r="K1073" t="s">
        <v>4172</v>
      </c>
      <c r="L1073" s="106">
        <v>33806</v>
      </c>
      <c r="M1073">
        <v>13020740</v>
      </c>
      <c r="N1073" t="s">
        <v>996</v>
      </c>
      <c r="O1073" t="s">
        <v>12</v>
      </c>
      <c r="P1073" t="s">
        <v>997</v>
      </c>
      <c r="R1073" s="109" t="str">
        <f>IF(OR(P1073="SB",Q1073="SB"),"SB",0)</f>
        <v>SB</v>
      </c>
      <c r="T1073" s="110" t="s">
        <v>998</v>
      </c>
      <c r="V1073" s="113" t="str">
        <f>IF(AND(I1073&gt;=10000,I1073&lt;=19900),"Praha",(IF(AND(I1073&gt;=25001,I1073&lt;=29501),"Středočeský kraj",(IF(AND(I1073&gt;=30100,I1073&lt;=34972),"Středočeský kraj",(IF(AND(I1073&gt;=35002,I1073&lt;=36271),"Karlovarský kraj",(IF(AND(I1073&gt;=37001,I1073&lt;=39201),"Jihočeský kraj",(IF(AND(I1073&gt;=39701,I1073&lt;=39901),"Jihočeský kraj",(IF(AND(I1073&gt;=39301,I1073&lt;=39601),"Kraj Vysočina",(IF(AND(I1073&gt;=58001,I1073&lt;=59501),"Kraj Vysočina",(IF(AND(I1073&gt;=67401,I1073&lt;=67602),"Kraj Vysočina",(IF(AND(I1073&gt;=40001,I1073&lt;=44101),"Ústecký kraj",(IF(AND(I1073&gt;=46001,I1073&lt;=47201),"Liberecký kraj",(IF(AND(I1073&gt;=51202,I1073&lt;=51401),"Liberecký kraj",(IF(AND(I1073&gt;=53002,I1073&lt;=53976),"Pardubický kraj",(IF(AND(I1073&gt;=56002,I1073&lt;=57201),"Pardubický kraj",(IF(AND(I1073&gt;=60200,I1073&lt;=67201),"Jihomoravský kraj",(IF(AND(I1073&gt;=67801,I1073&lt;=68501),"Jihomoravský kraj",(IF(AND(I1073&gt;=69002,I1073&lt;=69801),"Jihomoravský kraj",(IF(AND(I1073&gt;=68601,I1073&lt;=68801),"Zlínský kraj",(IF(AND(I1073&gt;=75501,I1073&lt;=76901),"Zlínský kraj",(IF(AND(I1073&gt;=70030,I1073&lt;=74901),"Moravskoslezský kraj",(IF(AND(I1073&gt;=75000,I1073&lt;=75368),"Olomoucký kraj",(IF(AND(I1073&gt;=77200,I1073&lt;=79862),"Olomoucký kraj",(IF(AND(I1073&gt;=50011,I1073&lt;=50301),"Královéhradecký kraj",(IF(AND(I1073&gt;=54301,I1073&lt;=54303),"Královéhradecký kraj","0")))))))))))))))))))))))))))))))))))))))))))))))</f>
        <v>Praha</v>
      </c>
      <c r="AB1073" t="s">
        <v>998</v>
      </c>
      <c r="AD1073" t="s">
        <v>998</v>
      </c>
      <c r="AE1073" t="s">
        <v>998</v>
      </c>
      <c r="AF1073" t="s">
        <v>998</v>
      </c>
      <c r="AG1073" s="107">
        <v>0</v>
      </c>
      <c r="AH1073" s="107">
        <v>0</v>
      </c>
      <c r="AI1073" s="107">
        <v>0</v>
      </c>
      <c r="AJ1073" t="s">
        <v>1012</v>
      </c>
    </row>
    <row r="1074" spans="1:37" x14ac:dyDescent="0.45">
      <c r="A1074" t="s">
        <v>988</v>
      </c>
      <c r="B1074" t="s">
        <v>4878</v>
      </c>
      <c r="C1074" t="s">
        <v>990</v>
      </c>
      <c r="D1074" t="s">
        <v>4879</v>
      </c>
      <c r="E1074" t="s">
        <v>992</v>
      </c>
      <c r="F1074" t="s">
        <v>4880</v>
      </c>
      <c r="G1074">
        <v>742</v>
      </c>
      <c r="H1074" t="s">
        <v>12</v>
      </c>
      <c r="I1074">
        <v>19000</v>
      </c>
      <c r="K1074" t="s">
        <v>4881</v>
      </c>
      <c r="L1074" s="106">
        <v>34649</v>
      </c>
      <c r="M1074">
        <v>14592645</v>
      </c>
      <c r="N1074" t="s">
        <v>1144</v>
      </c>
      <c r="O1074" t="s">
        <v>12</v>
      </c>
      <c r="P1074" t="s">
        <v>997</v>
      </c>
      <c r="R1074" s="109" t="str">
        <f>IF(OR(P1074="SB",Q1074="SB"),"SB",0)</f>
        <v>SB</v>
      </c>
      <c r="T1074" s="110" t="s">
        <v>998</v>
      </c>
      <c r="V1074" s="113" t="str">
        <f>IF(AND(I1074&gt;=10000,I1074&lt;=19900),"Praha",(IF(AND(I1074&gt;=25001,I1074&lt;=29501),"Středočeský kraj",(IF(AND(I1074&gt;=30100,I1074&lt;=34972),"Středočeský kraj",(IF(AND(I1074&gt;=35002,I1074&lt;=36271),"Karlovarský kraj",(IF(AND(I1074&gt;=37001,I1074&lt;=39201),"Jihočeský kraj",(IF(AND(I1074&gt;=39701,I1074&lt;=39901),"Jihočeský kraj",(IF(AND(I1074&gt;=39301,I1074&lt;=39601),"Kraj Vysočina",(IF(AND(I1074&gt;=58001,I1074&lt;=59501),"Kraj Vysočina",(IF(AND(I1074&gt;=67401,I1074&lt;=67602),"Kraj Vysočina",(IF(AND(I1074&gt;=40001,I1074&lt;=44101),"Ústecký kraj",(IF(AND(I1074&gt;=46001,I1074&lt;=47201),"Liberecký kraj",(IF(AND(I1074&gt;=51202,I1074&lt;=51401),"Liberecký kraj",(IF(AND(I1074&gt;=53002,I1074&lt;=53976),"Pardubický kraj",(IF(AND(I1074&gt;=56002,I1074&lt;=57201),"Pardubický kraj",(IF(AND(I1074&gt;=60200,I1074&lt;=67201),"Jihomoravský kraj",(IF(AND(I1074&gt;=67801,I1074&lt;=68501),"Jihomoravský kraj",(IF(AND(I1074&gt;=69002,I1074&lt;=69801),"Jihomoravský kraj",(IF(AND(I1074&gt;=68601,I1074&lt;=68801),"Zlínský kraj",(IF(AND(I1074&gt;=75501,I1074&lt;=76901),"Zlínský kraj",(IF(AND(I1074&gt;=70030,I1074&lt;=74901),"Moravskoslezský kraj",(IF(AND(I1074&gt;=75000,I1074&lt;=75368),"Olomoucký kraj",(IF(AND(I1074&gt;=77200,I1074&lt;=79862),"Olomoucký kraj",(IF(AND(I1074&gt;=50011,I1074&lt;=50301),"Královéhradecký kraj",(IF(AND(I1074&gt;=54301,I1074&lt;=54303),"Královéhradecký kraj","0")))))))))))))))))))))))))))))))))))))))))))))))</f>
        <v>Praha</v>
      </c>
      <c r="AB1074" t="s">
        <v>998</v>
      </c>
      <c r="AD1074" t="s">
        <v>998</v>
      </c>
      <c r="AE1074" t="s">
        <v>998</v>
      </c>
      <c r="AF1074" t="s">
        <v>998</v>
      </c>
      <c r="AG1074" s="107">
        <v>300</v>
      </c>
      <c r="AH1074" s="107">
        <v>0</v>
      </c>
      <c r="AI1074" s="107">
        <v>0</v>
      </c>
      <c r="AJ1074" t="s">
        <v>999</v>
      </c>
      <c r="AK1074" s="106">
        <v>44923</v>
      </c>
    </row>
    <row r="1075" spans="1:37" x14ac:dyDescent="0.45">
      <c r="A1075" t="s">
        <v>1169</v>
      </c>
      <c r="B1075" t="s">
        <v>5083</v>
      </c>
      <c r="C1075" t="s">
        <v>990</v>
      </c>
      <c r="D1075" t="s">
        <v>5121</v>
      </c>
      <c r="E1075" t="s">
        <v>992</v>
      </c>
      <c r="F1075" t="s">
        <v>5122</v>
      </c>
      <c r="G1075">
        <v>398</v>
      </c>
      <c r="H1075" t="s">
        <v>12</v>
      </c>
      <c r="I1075">
        <v>19000</v>
      </c>
      <c r="J1075" s="108">
        <v>602579228</v>
      </c>
      <c r="K1075" t="s">
        <v>5123</v>
      </c>
      <c r="L1075" s="106">
        <v>25971</v>
      </c>
      <c r="M1075">
        <v>16029558</v>
      </c>
      <c r="N1075" t="s">
        <v>2113</v>
      </c>
      <c r="O1075" t="s">
        <v>1010</v>
      </c>
      <c r="P1075" t="s">
        <v>997</v>
      </c>
      <c r="R1075" s="109" t="str">
        <f>IF(OR(P1075="SB",Q1075="SB"),"SB",0)</f>
        <v>SB</v>
      </c>
      <c r="T1075" s="110" t="s">
        <v>998</v>
      </c>
      <c r="V1075" s="113" t="str">
        <f>IF(AND(I1075&gt;=10000,I1075&lt;=19900),"Praha",(IF(AND(I1075&gt;=25001,I1075&lt;=29501),"Středočeský kraj",(IF(AND(I1075&gt;=30100,I1075&lt;=34972),"Středočeský kraj",(IF(AND(I1075&gt;=35002,I1075&lt;=36271),"Karlovarský kraj",(IF(AND(I1075&gt;=37001,I1075&lt;=39201),"Jihočeský kraj",(IF(AND(I1075&gt;=39701,I1075&lt;=39901),"Jihočeský kraj",(IF(AND(I1075&gt;=39301,I1075&lt;=39601),"Kraj Vysočina",(IF(AND(I1075&gt;=58001,I1075&lt;=59501),"Kraj Vysočina",(IF(AND(I1075&gt;=67401,I1075&lt;=67602),"Kraj Vysočina",(IF(AND(I1075&gt;=40001,I1075&lt;=44101),"Ústecký kraj",(IF(AND(I1075&gt;=46001,I1075&lt;=47201),"Liberecký kraj",(IF(AND(I1075&gt;=51202,I1075&lt;=51401),"Liberecký kraj",(IF(AND(I1075&gt;=53002,I1075&lt;=53976),"Pardubický kraj",(IF(AND(I1075&gt;=56002,I1075&lt;=57201),"Pardubický kraj",(IF(AND(I1075&gt;=60200,I1075&lt;=67201),"Jihomoravský kraj",(IF(AND(I1075&gt;=67801,I1075&lt;=68501),"Jihomoravský kraj",(IF(AND(I1075&gt;=69002,I1075&lt;=69801),"Jihomoravský kraj",(IF(AND(I1075&gt;=68601,I1075&lt;=68801),"Zlínský kraj",(IF(AND(I1075&gt;=75501,I1075&lt;=76901),"Zlínský kraj",(IF(AND(I1075&gt;=70030,I1075&lt;=74901),"Moravskoslezský kraj",(IF(AND(I1075&gt;=75000,I1075&lt;=75368),"Olomoucký kraj",(IF(AND(I1075&gt;=77200,I1075&lt;=79862),"Olomoucký kraj",(IF(AND(I1075&gt;=50011,I1075&lt;=50301),"Královéhradecký kraj",(IF(AND(I1075&gt;=54301,I1075&lt;=54303),"Královéhradecký kraj","0")))))))))))))))))))))))))))))))))))))))))))))))</f>
        <v>Praha</v>
      </c>
      <c r="AB1075" t="s">
        <v>998</v>
      </c>
      <c r="AD1075" t="s">
        <v>998</v>
      </c>
      <c r="AE1075" t="s">
        <v>998</v>
      </c>
      <c r="AF1075" t="s">
        <v>998</v>
      </c>
      <c r="AG1075" s="107">
        <v>300</v>
      </c>
      <c r="AH1075" s="107">
        <v>0</v>
      </c>
      <c r="AI1075" s="107">
        <v>0</v>
      </c>
      <c r="AJ1075" t="s">
        <v>1012</v>
      </c>
    </row>
    <row r="1076" spans="1:37" x14ac:dyDescent="0.45">
      <c r="A1076" t="s">
        <v>1256</v>
      </c>
      <c r="B1076" t="s">
        <v>6140</v>
      </c>
      <c r="C1076" t="s">
        <v>1002</v>
      </c>
      <c r="D1076" t="s">
        <v>6141</v>
      </c>
      <c r="E1076" t="s">
        <v>992</v>
      </c>
      <c r="F1076" t="s">
        <v>6142</v>
      </c>
      <c r="G1076">
        <v>557</v>
      </c>
      <c r="H1076" t="s">
        <v>1259</v>
      </c>
      <c r="I1076">
        <v>19000</v>
      </c>
      <c r="J1076">
        <v>731760930</v>
      </c>
      <c r="K1076" t="s">
        <v>6143</v>
      </c>
      <c r="L1076" s="106">
        <v>30629</v>
      </c>
      <c r="M1076">
        <v>15823636</v>
      </c>
      <c r="N1076" t="s">
        <v>1589</v>
      </c>
      <c r="O1076" t="s">
        <v>1050</v>
      </c>
      <c r="P1076" t="s">
        <v>997</v>
      </c>
      <c r="R1076" s="109" t="str">
        <f>IF(OR(P1076="SB",Q1076="SB"),"SB",0)</f>
        <v>SB</v>
      </c>
      <c r="T1076" s="110" t="s">
        <v>998</v>
      </c>
      <c r="V1076" s="113" t="str">
        <f>IF(AND(I1076&gt;=10000,I1076&lt;=19900),"Praha",(IF(AND(I1076&gt;=25001,I1076&lt;=29501),"Středočeský kraj",(IF(AND(I1076&gt;=30100,I1076&lt;=34972),"Středočeský kraj",(IF(AND(I1076&gt;=35002,I1076&lt;=36271),"Karlovarský kraj",(IF(AND(I1076&gt;=37001,I1076&lt;=39201),"Jihočeský kraj",(IF(AND(I1076&gt;=39701,I1076&lt;=39901),"Jihočeský kraj",(IF(AND(I1076&gt;=39301,I1076&lt;=39601),"Kraj Vysočina",(IF(AND(I1076&gt;=58001,I1076&lt;=59501),"Kraj Vysočina",(IF(AND(I1076&gt;=67401,I1076&lt;=67602),"Kraj Vysočina",(IF(AND(I1076&gt;=40001,I1076&lt;=44101),"Ústecký kraj",(IF(AND(I1076&gt;=46001,I1076&lt;=47201),"Liberecký kraj",(IF(AND(I1076&gt;=51202,I1076&lt;=51401),"Liberecký kraj",(IF(AND(I1076&gt;=53002,I1076&lt;=53976),"Pardubický kraj",(IF(AND(I1076&gt;=56002,I1076&lt;=57201),"Pardubický kraj",(IF(AND(I1076&gt;=60200,I1076&lt;=67201),"Jihomoravský kraj",(IF(AND(I1076&gt;=67801,I1076&lt;=68501),"Jihomoravský kraj",(IF(AND(I1076&gt;=69002,I1076&lt;=69801),"Jihomoravský kraj",(IF(AND(I1076&gt;=68601,I1076&lt;=68801),"Zlínský kraj",(IF(AND(I1076&gt;=75501,I1076&lt;=76901),"Zlínský kraj",(IF(AND(I1076&gt;=70030,I1076&lt;=74901),"Moravskoslezský kraj",(IF(AND(I1076&gt;=75000,I1076&lt;=75368),"Olomoucký kraj",(IF(AND(I1076&gt;=77200,I1076&lt;=79862),"Olomoucký kraj",(IF(AND(I1076&gt;=50011,I1076&lt;=50301),"Královéhradecký kraj",(IF(AND(I1076&gt;=54301,I1076&lt;=54303),"Královéhradecký kraj","0")))))))))))))))))))))))))))))))))))))))))))))))</f>
        <v>Praha</v>
      </c>
      <c r="AB1076" t="s">
        <v>998</v>
      </c>
      <c r="AD1076" t="s">
        <v>998</v>
      </c>
      <c r="AE1076" t="s">
        <v>998</v>
      </c>
      <c r="AF1076" t="s">
        <v>998</v>
      </c>
      <c r="AG1076" s="107">
        <v>0</v>
      </c>
      <c r="AH1076" s="107">
        <v>0</v>
      </c>
      <c r="AI1076" s="107">
        <v>0</v>
      </c>
      <c r="AJ1076" t="s">
        <v>1012</v>
      </c>
    </row>
    <row r="1077" spans="1:37" x14ac:dyDescent="0.45">
      <c r="A1077" t="s">
        <v>2264</v>
      </c>
      <c r="B1077" t="s">
        <v>6402</v>
      </c>
      <c r="C1077" t="s">
        <v>1002</v>
      </c>
      <c r="D1077" t="s">
        <v>6403</v>
      </c>
      <c r="E1077" t="s">
        <v>992</v>
      </c>
      <c r="F1077" t="s">
        <v>6404</v>
      </c>
      <c r="G1077">
        <v>302</v>
      </c>
      <c r="H1077" t="s">
        <v>1259</v>
      </c>
      <c r="I1077">
        <v>19000</v>
      </c>
      <c r="K1077" t="s">
        <v>6405</v>
      </c>
      <c r="L1077" s="106">
        <v>27108</v>
      </c>
      <c r="M1077">
        <v>12977088</v>
      </c>
      <c r="N1077" t="s">
        <v>996</v>
      </c>
      <c r="O1077" t="s">
        <v>12</v>
      </c>
      <c r="P1077" t="s">
        <v>997</v>
      </c>
      <c r="R1077" s="109" t="str">
        <f>IF(OR(P1077="SB",Q1077="SB"),"SB",0)</f>
        <v>SB</v>
      </c>
      <c r="T1077" s="110" t="s">
        <v>998</v>
      </c>
      <c r="V1077" s="113" t="str">
        <f>IF(AND(I1077&gt;=10000,I1077&lt;=19900),"Praha",(IF(AND(I1077&gt;=25001,I1077&lt;=29501),"Středočeský kraj",(IF(AND(I1077&gt;=30100,I1077&lt;=34972),"Středočeský kraj",(IF(AND(I1077&gt;=35002,I1077&lt;=36271),"Karlovarský kraj",(IF(AND(I1077&gt;=37001,I1077&lt;=39201),"Jihočeský kraj",(IF(AND(I1077&gt;=39701,I1077&lt;=39901),"Jihočeský kraj",(IF(AND(I1077&gt;=39301,I1077&lt;=39601),"Kraj Vysočina",(IF(AND(I1077&gt;=58001,I1077&lt;=59501),"Kraj Vysočina",(IF(AND(I1077&gt;=67401,I1077&lt;=67602),"Kraj Vysočina",(IF(AND(I1077&gt;=40001,I1077&lt;=44101),"Ústecký kraj",(IF(AND(I1077&gt;=46001,I1077&lt;=47201),"Liberecký kraj",(IF(AND(I1077&gt;=51202,I1077&lt;=51401),"Liberecký kraj",(IF(AND(I1077&gt;=53002,I1077&lt;=53976),"Pardubický kraj",(IF(AND(I1077&gt;=56002,I1077&lt;=57201),"Pardubický kraj",(IF(AND(I1077&gt;=60200,I1077&lt;=67201),"Jihomoravský kraj",(IF(AND(I1077&gt;=67801,I1077&lt;=68501),"Jihomoravský kraj",(IF(AND(I1077&gt;=69002,I1077&lt;=69801),"Jihomoravský kraj",(IF(AND(I1077&gt;=68601,I1077&lt;=68801),"Zlínský kraj",(IF(AND(I1077&gt;=75501,I1077&lt;=76901),"Zlínský kraj",(IF(AND(I1077&gt;=70030,I1077&lt;=74901),"Moravskoslezský kraj",(IF(AND(I1077&gt;=75000,I1077&lt;=75368),"Olomoucký kraj",(IF(AND(I1077&gt;=77200,I1077&lt;=79862),"Olomoucký kraj",(IF(AND(I1077&gt;=50011,I1077&lt;=50301),"Královéhradecký kraj",(IF(AND(I1077&gt;=54301,I1077&lt;=54303),"Královéhradecký kraj","0")))))))))))))))))))))))))))))))))))))))))))))))</f>
        <v>Praha</v>
      </c>
      <c r="AB1077" t="s">
        <v>998</v>
      </c>
      <c r="AD1077" t="s">
        <v>998</v>
      </c>
      <c r="AE1077" t="s">
        <v>998</v>
      </c>
      <c r="AF1077" t="s">
        <v>998</v>
      </c>
      <c r="AG1077" s="107">
        <v>0</v>
      </c>
      <c r="AH1077" s="107">
        <v>0</v>
      </c>
      <c r="AI1077" s="107">
        <v>0</v>
      </c>
      <c r="AJ1077" t="s">
        <v>1012</v>
      </c>
    </row>
    <row r="1078" spans="1:37" x14ac:dyDescent="0.45">
      <c r="A1078" t="s">
        <v>3651</v>
      </c>
      <c r="B1078" t="s">
        <v>6474</v>
      </c>
      <c r="C1078" t="s">
        <v>1002</v>
      </c>
      <c r="D1078" t="s">
        <v>6475</v>
      </c>
      <c r="E1078" t="s">
        <v>992</v>
      </c>
      <c r="F1078" t="s">
        <v>6476</v>
      </c>
      <c r="G1078">
        <v>1066</v>
      </c>
      <c r="H1078" t="s">
        <v>1259</v>
      </c>
      <c r="I1078">
        <v>19000</v>
      </c>
      <c r="K1078" t="s">
        <v>6477</v>
      </c>
      <c r="L1078" s="106">
        <v>16432</v>
      </c>
      <c r="M1078">
        <v>13038423</v>
      </c>
      <c r="N1078" t="s">
        <v>996</v>
      </c>
      <c r="O1078" t="s">
        <v>12</v>
      </c>
      <c r="P1078" t="s">
        <v>997</v>
      </c>
      <c r="R1078" s="109" t="str">
        <f>IF(OR(P1078="SB",Q1078="SB"),"SB",0)</f>
        <v>SB</v>
      </c>
      <c r="T1078" s="110" t="s">
        <v>998</v>
      </c>
      <c r="V1078" s="113" t="str">
        <f>IF(AND(I1078&gt;=10000,I1078&lt;=19900),"Praha",(IF(AND(I1078&gt;=25001,I1078&lt;=29501),"Středočeský kraj",(IF(AND(I1078&gt;=30100,I1078&lt;=34972),"Středočeský kraj",(IF(AND(I1078&gt;=35002,I1078&lt;=36271),"Karlovarský kraj",(IF(AND(I1078&gt;=37001,I1078&lt;=39201),"Jihočeský kraj",(IF(AND(I1078&gt;=39701,I1078&lt;=39901),"Jihočeský kraj",(IF(AND(I1078&gt;=39301,I1078&lt;=39601),"Kraj Vysočina",(IF(AND(I1078&gt;=58001,I1078&lt;=59501),"Kraj Vysočina",(IF(AND(I1078&gt;=67401,I1078&lt;=67602),"Kraj Vysočina",(IF(AND(I1078&gt;=40001,I1078&lt;=44101),"Ústecký kraj",(IF(AND(I1078&gt;=46001,I1078&lt;=47201),"Liberecký kraj",(IF(AND(I1078&gt;=51202,I1078&lt;=51401),"Liberecký kraj",(IF(AND(I1078&gt;=53002,I1078&lt;=53976),"Pardubický kraj",(IF(AND(I1078&gt;=56002,I1078&lt;=57201),"Pardubický kraj",(IF(AND(I1078&gt;=60200,I1078&lt;=67201),"Jihomoravský kraj",(IF(AND(I1078&gt;=67801,I1078&lt;=68501),"Jihomoravský kraj",(IF(AND(I1078&gt;=69002,I1078&lt;=69801),"Jihomoravský kraj",(IF(AND(I1078&gt;=68601,I1078&lt;=68801),"Zlínský kraj",(IF(AND(I1078&gt;=75501,I1078&lt;=76901),"Zlínský kraj",(IF(AND(I1078&gt;=70030,I1078&lt;=74901),"Moravskoslezský kraj",(IF(AND(I1078&gt;=75000,I1078&lt;=75368),"Olomoucký kraj",(IF(AND(I1078&gt;=77200,I1078&lt;=79862),"Olomoucký kraj",(IF(AND(I1078&gt;=50011,I1078&lt;=50301),"Královéhradecký kraj",(IF(AND(I1078&gt;=54301,I1078&lt;=54303),"Královéhradecký kraj","0")))))))))))))))))))))))))))))))))))))))))))))))</f>
        <v>Praha</v>
      </c>
      <c r="AB1078" t="s">
        <v>998</v>
      </c>
      <c r="AD1078" t="s">
        <v>998</v>
      </c>
      <c r="AE1078" t="s">
        <v>998</v>
      </c>
      <c r="AF1078" t="s">
        <v>998</v>
      </c>
      <c r="AG1078" s="107">
        <v>0</v>
      </c>
      <c r="AH1078" s="107">
        <v>0</v>
      </c>
      <c r="AI1078" s="107">
        <v>0</v>
      </c>
      <c r="AJ1078" t="s">
        <v>1012</v>
      </c>
    </row>
    <row r="1079" spans="1:37" x14ac:dyDescent="0.45">
      <c r="A1079" t="s">
        <v>1037</v>
      </c>
      <c r="B1079" t="s">
        <v>7158</v>
      </c>
      <c r="C1079" t="s">
        <v>990</v>
      </c>
      <c r="D1079" t="s">
        <v>7159</v>
      </c>
      <c r="E1079" t="s">
        <v>992</v>
      </c>
      <c r="F1079" t="s">
        <v>7160</v>
      </c>
      <c r="G1079">
        <v>6</v>
      </c>
      <c r="H1079" t="s">
        <v>12</v>
      </c>
      <c r="I1079">
        <v>19000</v>
      </c>
      <c r="K1079" t="s">
        <v>7161</v>
      </c>
      <c r="L1079" s="106">
        <v>33855</v>
      </c>
      <c r="M1079">
        <v>13407225</v>
      </c>
      <c r="N1079" t="s">
        <v>996</v>
      </c>
      <c r="O1079" t="s">
        <v>12</v>
      </c>
      <c r="P1079" t="s">
        <v>997</v>
      </c>
      <c r="R1079" s="109" t="str">
        <f>IF(OR(P1079="SB",Q1079="SB"),"SB",0)</f>
        <v>SB</v>
      </c>
      <c r="T1079" s="110" t="s">
        <v>998</v>
      </c>
      <c r="V1079" s="113" t="str">
        <f>IF(AND(I1079&gt;=10000,I1079&lt;=19900),"Praha",(IF(AND(I1079&gt;=25001,I1079&lt;=29501),"Středočeský kraj",(IF(AND(I1079&gt;=30100,I1079&lt;=34972),"Středočeský kraj",(IF(AND(I1079&gt;=35002,I1079&lt;=36271),"Karlovarský kraj",(IF(AND(I1079&gt;=37001,I1079&lt;=39201),"Jihočeský kraj",(IF(AND(I1079&gt;=39701,I1079&lt;=39901),"Jihočeský kraj",(IF(AND(I1079&gt;=39301,I1079&lt;=39601),"Kraj Vysočina",(IF(AND(I1079&gt;=58001,I1079&lt;=59501),"Kraj Vysočina",(IF(AND(I1079&gt;=67401,I1079&lt;=67602),"Kraj Vysočina",(IF(AND(I1079&gt;=40001,I1079&lt;=44101),"Ústecký kraj",(IF(AND(I1079&gt;=46001,I1079&lt;=47201),"Liberecký kraj",(IF(AND(I1079&gt;=51202,I1079&lt;=51401),"Liberecký kraj",(IF(AND(I1079&gt;=53002,I1079&lt;=53976),"Pardubický kraj",(IF(AND(I1079&gt;=56002,I1079&lt;=57201),"Pardubický kraj",(IF(AND(I1079&gt;=60200,I1079&lt;=67201),"Jihomoravský kraj",(IF(AND(I1079&gt;=67801,I1079&lt;=68501),"Jihomoravský kraj",(IF(AND(I1079&gt;=69002,I1079&lt;=69801),"Jihomoravský kraj",(IF(AND(I1079&gt;=68601,I1079&lt;=68801),"Zlínský kraj",(IF(AND(I1079&gt;=75501,I1079&lt;=76901),"Zlínský kraj",(IF(AND(I1079&gt;=70030,I1079&lt;=74901),"Moravskoslezský kraj",(IF(AND(I1079&gt;=75000,I1079&lt;=75368),"Olomoucký kraj",(IF(AND(I1079&gt;=77200,I1079&lt;=79862),"Olomoucký kraj",(IF(AND(I1079&gt;=50011,I1079&lt;=50301),"Královéhradecký kraj",(IF(AND(I1079&gt;=54301,I1079&lt;=54303),"Královéhradecký kraj","0")))))))))))))))))))))))))))))))))))))))))))))))</f>
        <v>Praha</v>
      </c>
      <c r="AB1079" t="s">
        <v>998</v>
      </c>
      <c r="AD1079" t="s">
        <v>998</v>
      </c>
      <c r="AE1079" t="s">
        <v>998</v>
      </c>
      <c r="AF1079" t="s">
        <v>998</v>
      </c>
      <c r="AG1079" s="107">
        <v>0</v>
      </c>
      <c r="AH1079" s="107">
        <v>0</v>
      </c>
      <c r="AI1079" s="107">
        <v>0</v>
      </c>
      <c r="AJ1079" t="s">
        <v>1012</v>
      </c>
    </row>
    <row r="1080" spans="1:37" x14ac:dyDescent="0.45">
      <c r="A1080" t="s">
        <v>1102</v>
      </c>
      <c r="B1080" t="s">
        <v>7278</v>
      </c>
      <c r="C1080" t="s">
        <v>1002</v>
      </c>
      <c r="D1080" t="s">
        <v>7279</v>
      </c>
      <c r="E1080" t="s">
        <v>992</v>
      </c>
      <c r="F1080" t="s">
        <v>6007</v>
      </c>
      <c r="G1080">
        <v>11</v>
      </c>
      <c r="H1080" t="s">
        <v>1259</v>
      </c>
      <c r="I1080">
        <v>19000</v>
      </c>
      <c r="K1080" t="s">
        <v>7280</v>
      </c>
      <c r="L1080" s="106">
        <v>27071</v>
      </c>
      <c r="M1080">
        <v>12916262</v>
      </c>
      <c r="N1080" t="s">
        <v>996</v>
      </c>
      <c r="O1080" t="s">
        <v>12</v>
      </c>
      <c r="P1080" t="s">
        <v>997</v>
      </c>
      <c r="R1080" s="109" t="str">
        <f>IF(OR(P1080="SB",Q1080="SB"),"SB",0)</f>
        <v>SB</v>
      </c>
      <c r="T1080" s="110" t="s">
        <v>998</v>
      </c>
      <c r="V1080" s="113" t="str">
        <f>IF(AND(I1080&gt;=10000,I1080&lt;=19900),"Praha",(IF(AND(I1080&gt;=25001,I1080&lt;=29501),"Středočeský kraj",(IF(AND(I1080&gt;=30100,I1080&lt;=34972),"Středočeský kraj",(IF(AND(I1080&gt;=35002,I1080&lt;=36271),"Karlovarský kraj",(IF(AND(I1080&gt;=37001,I1080&lt;=39201),"Jihočeský kraj",(IF(AND(I1080&gt;=39701,I1080&lt;=39901),"Jihočeský kraj",(IF(AND(I1080&gt;=39301,I1080&lt;=39601),"Kraj Vysočina",(IF(AND(I1080&gt;=58001,I1080&lt;=59501),"Kraj Vysočina",(IF(AND(I1080&gt;=67401,I1080&lt;=67602),"Kraj Vysočina",(IF(AND(I1080&gt;=40001,I1080&lt;=44101),"Ústecký kraj",(IF(AND(I1080&gt;=46001,I1080&lt;=47201),"Liberecký kraj",(IF(AND(I1080&gt;=51202,I1080&lt;=51401),"Liberecký kraj",(IF(AND(I1080&gt;=53002,I1080&lt;=53976),"Pardubický kraj",(IF(AND(I1080&gt;=56002,I1080&lt;=57201),"Pardubický kraj",(IF(AND(I1080&gt;=60200,I1080&lt;=67201),"Jihomoravský kraj",(IF(AND(I1080&gt;=67801,I1080&lt;=68501),"Jihomoravský kraj",(IF(AND(I1080&gt;=69002,I1080&lt;=69801),"Jihomoravský kraj",(IF(AND(I1080&gt;=68601,I1080&lt;=68801),"Zlínský kraj",(IF(AND(I1080&gt;=75501,I1080&lt;=76901),"Zlínský kraj",(IF(AND(I1080&gt;=70030,I1080&lt;=74901),"Moravskoslezský kraj",(IF(AND(I1080&gt;=75000,I1080&lt;=75368),"Olomoucký kraj",(IF(AND(I1080&gt;=77200,I1080&lt;=79862),"Olomoucký kraj",(IF(AND(I1080&gt;=50011,I1080&lt;=50301),"Královéhradecký kraj",(IF(AND(I1080&gt;=54301,I1080&lt;=54303),"Královéhradecký kraj","0")))))))))))))))))))))))))))))))))))))))))))))))</f>
        <v>Praha</v>
      </c>
      <c r="AB1080" t="s">
        <v>998</v>
      </c>
      <c r="AD1080" t="s">
        <v>998</v>
      </c>
      <c r="AE1080" t="s">
        <v>998</v>
      </c>
      <c r="AF1080" t="s">
        <v>998</v>
      </c>
      <c r="AG1080" s="107">
        <v>0</v>
      </c>
      <c r="AH1080" s="107">
        <v>0</v>
      </c>
      <c r="AI1080" s="107">
        <v>0</v>
      </c>
      <c r="AJ1080" t="s">
        <v>1012</v>
      </c>
    </row>
    <row r="1081" spans="1:37" x14ac:dyDescent="0.45">
      <c r="A1081" t="s">
        <v>1845</v>
      </c>
      <c r="B1081" t="s">
        <v>7951</v>
      </c>
      <c r="C1081" t="s">
        <v>990</v>
      </c>
      <c r="D1081" t="s">
        <v>7952</v>
      </c>
      <c r="E1081" t="s">
        <v>992</v>
      </c>
      <c r="F1081" t="s">
        <v>7953</v>
      </c>
      <c r="G1081">
        <v>5</v>
      </c>
      <c r="H1081" t="s">
        <v>1259</v>
      </c>
      <c r="I1081">
        <v>19000</v>
      </c>
      <c r="K1081" t="s">
        <v>7954</v>
      </c>
      <c r="L1081" s="106">
        <v>26806</v>
      </c>
      <c r="M1081">
        <v>13059237</v>
      </c>
      <c r="N1081" t="s">
        <v>996</v>
      </c>
      <c r="O1081" t="s">
        <v>12</v>
      </c>
      <c r="P1081" t="s">
        <v>997</v>
      </c>
      <c r="R1081" s="109" t="str">
        <f>IF(OR(P1081="SB",Q1081="SB"),"SB",0)</f>
        <v>SB</v>
      </c>
      <c r="T1081" s="110" t="s">
        <v>998</v>
      </c>
      <c r="V1081" s="113" t="str">
        <f>IF(AND(I1081&gt;=10000,I1081&lt;=19900),"Praha",(IF(AND(I1081&gt;=25001,I1081&lt;=29501),"Středočeský kraj",(IF(AND(I1081&gt;=30100,I1081&lt;=34972),"Středočeský kraj",(IF(AND(I1081&gt;=35002,I1081&lt;=36271),"Karlovarský kraj",(IF(AND(I1081&gt;=37001,I1081&lt;=39201),"Jihočeský kraj",(IF(AND(I1081&gt;=39701,I1081&lt;=39901),"Jihočeský kraj",(IF(AND(I1081&gt;=39301,I1081&lt;=39601),"Kraj Vysočina",(IF(AND(I1081&gt;=58001,I1081&lt;=59501),"Kraj Vysočina",(IF(AND(I1081&gt;=67401,I1081&lt;=67602),"Kraj Vysočina",(IF(AND(I1081&gt;=40001,I1081&lt;=44101),"Ústecký kraj",(IF(AND(I1081&gt;=46001,I1081&lt;=47201),"Liberecký kraj",(IF(AND(I1081&gt;=51202,I1081&lt;=51401),"Liberecký kraj",(IF(AND(I1081&gt;=53002,I1081&lt;=53976),"Pardubický kraj",(IF(AND(I1081&gt;=56002,I1081&lt;=57201),"Pardubický kraj",(IF(AND(I1081&gt;=60200,I1081&lt;=67201),"Jihomoravský kraj",(IF(AND(I1081&gt;=67801,I1081&lt;=68501),"Jihomoravský kraj",(IF(AND(I1081&gt;=69002,I1081&lt;=69801),"Jihomoravský kraj",(IF(AND(I1081&gt;=68601,I1081&lt;=68801),"Zlínský kraj",(IF(AND(I1081&gt;=75501,I1081&lt;=76901),"Zlínský kraj",(IF(AND(I1081&gt;=70030,I1081&lt;=74901),"Moravskoslezský kraj",(IF(AND(I1081&gt;=75000,I1081&lt;=75368),"Olomoucký kraj",(IF(AND(I1081&gt;=77200,I1081&lt;=79862),"Olomoucký kraj",(IF(AND(I1081&gt;=50011,I1081&lt;=50301),"Královéhradecký kraj",(IF(AND(I1081&gt;=54301,I1081&lt;=54303),"Královéhradecký kraj","0")))))))))))))))))))))))))))))))))))))))))))))))</f>
        <v>Praha</v>
      </c>
      <c r="AB1081" t="s">
        <v>998</v>
      </c>
      <c r="AD1081" t="s">
        <v>998</v>
      </c>
      <c r="AE1081" t="s">
        <v>998</v>
      </c>
      <c r="AF1081" t="s">
        <v>998</v>
      </c>
      <c r="AG1081" s="107">
        <v>0</v>
      </c>
      <c r="AH1081" s="107">
        <v>0</v>
      </c>
      <c r="AI1081" s="107">
        <v>0</v>
      </c>
      <c r="AJ1081" t="s">
        <v>1012</v>
      </c>
    </row>
    <row r="1082" spans="1:37" x14ac:dyDescent="0.45">
      <c r="A1082" t="s">
        <v>8440</v>
      </c>
      <c r="B1082" t="s">
        <v>8439</v>
      </c>
      <c r="C1082" t="s">
        <v>990</v>
      </c>
      <c r="D1082" t="s">
        <v>8441</v>
      </c>
      <c r="E1082" t="s">
        <v>992</v>
      </c>
      <c r="F1082" t="s">
        <v>8442</v>
      </c>
      <c r="G1082">
        <v>446</v>
      </c>
      <c r="H1082" t="s">
        <v>1259</v>
      </c>
      <c r="I1082">
        <v>19000</v>
      </c>
      <c r="K1082" t="s">
        <v>8443</v>
      </c>
      <c r="L1082" s="106">
        <v>26039</v>
      </c>
      <c r="M1082">
        <v>13000027</v>
      </c>
      <c r="N1082" t="s">
        <v>996</v>
      </c>
      <c r="O1082" t="s">
        <v>12</v>
      </c>
      <c r="P1082" t="s">
        <v>997</v>
      </c>
      <c r="R1082" s="109" t="str">
        <f>IF(OR(P1082="SB",Q1082="SB"),"SB",0)</f>
        <v>SB</v>
      </c>
      <c r="T1082" s="110" t="s">
        <v>998</v>
      </c>
      <c r="V1082" s="113" t="str">
        <f>IF(AND(I1082&gt;=10000,I1082&lt;=19900),"Praha",(IF(AND(I1082&gt;=25001,I1082&lt;=29501),"Středočeský kraj",(IF(AND(I1082&gt;=30100,I1082&lt;=34972),"Středočeský kraj",(IF(AND(I1082&gt;=35002,I1082&lt;=36271),"Karlovarský kraj",(IF(AND(I1082&gt;=37001,I1082&lt;=39201),"Jihočeský kraj",(IF(AND(I1082&gt;=39701,I1082&lt;=39901),"Jihočeský kraj",(IF(AND(I1082&gt;=39301,I1082&lt;=39601),"Kraj Vysočina",(IF(AND(I1082&gt;=58001,I1082&lt;=59501),"Kraj Vysočina",(IF(AND(I1082&gt;=67401,I1082&lt;=67602),"Kraj Vysočina",(IF(AND(I1082&gt;=40001,I1082&lt;=44101),"Ústecký kraj",(IF(AND(I1082&gt;=46001,I1082&lt;=47201),"Liberecký kraj",(IF(AND(I1082&gt;=51202,I1082&lt;=51401),"Liberecký kraj",(IF(AND(I1082&gt;=53002,I1082&lt;=53976),"Pardubický kraj",(IF(AND(I1082&gt;=56002,I1082&lt;=57201),"Pardubický kraj",(IF(AND(I1082&gt;=60200,I1082&lt;=67201),"Jihomoravský kraj",(IF(AND(I1082&gt;=67801,I1082&lt;=68501),"Jihomoravský kraj",(IF(AND(I1082&gt;=69002,I1082&lt;=69801),"Jihomoravský kraj",(IF(AND(I1082&gt;=68601,I1082&lt;=68801),"Zlínský kraj",(IF(AND(I1082&gt;=75501,I1082&lt;=76901),"Zlínský kraj",(IF(AND(I1082&gt;=70030,I1082&lt;=74901),"Moravskoslezský kraj",(IF(AND(I1082&gt;=75000,I1082&lt;=75368),"Olomoucký kraj",(IF(AND(I1082&gt;=77200,I1082&lt;=79862),"Olomoucký kraj",(IF(AND(I1082&gt;=50011,I1082&lt;=50301),"Královéhradecký kraj",(IF(AND(I1082&gt;=54301,I1082&lt;=54303),"Královéhradecký kraj","0")))))))))))))))))))))))))))))))))))))))))))))))</f>
        <v>Praha</v>
      </c>
      <c r="AB1082" t="s">
        <v>998</v>
      </c>
      <c r="AD1082" t="s">
        <v>998</v>
      </c>
      <c r="AE1082" t="s">
        <v>998</v>
      </c>
      <c r="AF1082" t="s">
        <v>998</v>
      </c>
      <c r="AG1082" s="107">
        <v>0</v>
      </c>
      <c r="AH1082" s="107">
        <v>0</v>
      </c>
      <c r="AI1082" s="107">
        <v>0</v>
      </c>
      <c r="AJ1082" t="s">
        <v>1012</v>
      </c>
    </row>
    <row r="1083" spans="1:37" x14ac:dyDescent="0.45">
      <c r="A1083" t="s">
        <v>1124</v>
      </c>
      <c r="B1083" t="s">
        <v>9573</v>
      </c>
      <c r="C1083" t="s">
        <v>990</v>
      </c>
      <c r="D1083" t="s">
        <v>9574</v>
      </c>
      <c r="E1083" t="s">
        <v>992</v>
      </c>
      <c r="F1083" t="s">
        <v>1867</v>
      </c>
      <c r="G1083">
        <v>1093</v>
      </c>
      <c r="H1083" t="s">
        <v>1057</v>
      </c>
      <c r="I1083">
        <v>19000</v>
      </c>
      <c r="K1083" t="s">
        <v>9575</v>
      </c>
      <c r="L1083" s="106">
        <v>33184</v>
      </c>
      <c r="M1083">
        <v>12934753</v>
      </c>
      <c r="N1083" t="s">
        <v>996</v>
      </c>
      <c r="O1083" t="s">
        <v>12</v>
      </c>
      <c r="P1083" t="s">
        <v>997</v>
      </c>
      <c r="R1083" s="109" t="str">
        <f>IF(OR(P1083="SB",Q1083="SB"),"SB",0)</f>
        <v>SB</v>
      </c>
      <c r="T1083" s="110" t="s">
        <v>998</v>
      </c>
      <c r="V1083" s="113" t="str">
        <f>IF(AND(I1083&gt;=10000,I1083&lt;=19900),"Praha",(IF(AND(I1083&gt;=25001,I1083&lt;=29501),"Středočeský kraj",(IF(AND(I1083&gt;=30100,I1083&lt;=34972),"Středočeský kraj",(IF(AND(I1083&gt;=35002,I1083&lt;=36271),"Karlovarský kraj",(IF(AND(I1083&gt;=37001,I1083&lt;=39201),"Jihočeský kraj",(IF(AND(I1083&gt;=39701,I1083&lt;=39901),"Jihočeský kraj",(IF(AND(I1083&gt;=39301,I1083&lt;=39601),"Kraj Vysočina",(IF(AND(I1083&gt;=58001,I1083&lt;=59501),"Kraj Vysočina",(IF(AND(I1083&gt;=67401,I1083&lt;=67602),"Kraj Vysočina",(IF(AND(I1083&gt;=40001,I1083&lt;=44101),"Ústecký kraj",(IF(AND(I1083&gt;=46001,I1083&lt;=47201),"Liberecký kraj",(IF(AND(I1083&gt;=51202,I1083&lt;=51401),"Liberecký kraj",(IF(AND(I1083&gt;=53002,I1083&lt;=53976),"Pardubický kraj",(IF(AND(I1083&gt;=56002,I1083&lt;=57201),"Pardubický kraj",(IF(AND(I1083&gt;=60200,I1083&lt;=67201),"Jihomoravský kraj",(IF(AND(I1083&gt;=67801,I1083&lt;=68501),"Jihomoravský kraj",(IF(AND(I1083&gt;=69002,I1083&lt;=69801),"Jihomoravský kraj",(IF(AND(I1083&gt;=68601,I1083&lt;=68801),"Zlínský kraj",(IF(AND(I1083&gt;=75501,I1083&lt;=76901),"Zlínský kraj",(IF(AND(I1083&gt;=70030,I1083&lt;=74901),"Moravskoslezský kraj",(IF(AND(I1083&gt;=75000,I1083&lt;=75368),"Olomoucký kraj",(IF(AND(I1083&gt;=77200,I1083&lt;=79862),"Olomoucký kraj",(IF(AND(I1083&gt;=50011,I1083&lt;=50301),"Královéhradecký kraj",(IF(AND(I1083&gt;=54301,I1083&lt;=54303),"Královéhradecký kraj","0")))))))))))))))))))))))))))))))))))))))))))))))</f>
        <v>Praha</v>
      </c>
      <c r="AB1083" t="s">
        <v>998</v>
      </c>
      <c r="AD1083" t="s">
        <v>998</v>
      </c>
      <c r="AE1083" t="s">
        <v>998</v>
      </c>
      <c r="AF1083" t="s">
        <v>998</v>
      </c>
      <c r="AG1083" s="107">
        <v>0</v>
      </c>
      <c r="AH1083" s="107">
        <v>0</v>
      </c>
      <c r="AI1083" s="107">
        <v>0</v>
      </c>
      <c r="AJ1083" t="s">
        <v>1012</v>
      </c>
    </row>
    <row r="1084" spans="1:37" x14ac:dyDescent="0.45">
      <c r="A1084" t="s">
        <v>2603</v>
      </c>
      <c r="B1084" t="s">
        <v>9695</v>
      </c>
      <c r="C1084" t="s">
        <v>990</v>
      </c>
      <c r="D1084" t="s">
        <v>9696</v>
      </c>
      <c r="E1084" t="s">
        <v>992</v>
      </c>
      <c r="F1084" t="s">
        <v>9697</v>
      </c>
      <c r="G1084">
        <v>4</v>
      </c>
      <c r="H1084" t="s">
        <v>1259</v>
      </c>
      <c r="I1084">
        <v>19000</v>
      </c>
      <c r="K1084" t="s">
        <v>9698</v>
      </c>
      <c r="L1084" s="106">
        <v>28477</v>
      </c>
      <c r="M1084">
        <v>12982445</v>
      </c>
      <c r="N1084" t="s">
        <v>996</v>
      </c>
      <c r="O1084" t="s">
        <v>12</v>
      </c>
      <c r="P1084" t="s">
        <v>997</v>
      </c>
      <c r="R1084" s="109" t="str">
        <f>IF(OR(P1084="SB",Q1084="SB"),"SB",0)</f>
        <v>SB</v>
      </c>
      <c r="T1084" s="110" t="s">
        <v>998</v>
      </c>
      <c r="V1084" s="113" t="str">
        <f>IF(AND(I1084&gt;=10000,I1084&lt;=19900),"Praha",(IF(AND(I1084&gt;=25001,I1084&lt;=29501),"Středočeský kraj",(IF(AND(I1084&gt;=30100,I1084&lt;=34972),"Středočeský kraj",(IF(AND(I1084&gt;=35002,I1084&lt;=36271),"Karlovarský kraj",(IF(AND(I1084&gt;=37001,I1084&lt;=39201),"Jihočeský kraj",(IF(AND(I1084&gt;=39701,I1084&lt;=39901),"Jihočeský kraj",(IF(AND(I1084&gt;=39301,I1084&lt;=39601),"Kraj Vysočina",(IF(AND(I1084&gt;=58001,I1084&lt;=59501),"Kraj Vysočina",(IF(AND(I1084&gt;=67401,I1084&lt;=67602),"Kraj Vysočina",(IF(AND(I1084&gt;=40001,I1084&lt;=44101),"Ústecký kraj",(IF(AND(I1084&gt;=46001,I1084&lt;=47201),"Liberecký kraj",(IF(AND(I1084&gt;=51202,I1084&lt;=51401),"Liberecký kraj",(IF(AND(I1084&gt;=53002,I1084&lt;=53976),"Pardubický kraj",(IF(AND(I1084&gt;=56002,I1084&lt;=57201),"Pardubický kraj",(IF(AND(I1084&gt;=60200,I1084&lt;=67201),"Jihomoravský kraj",(IF(AND(I1084&gt;=67801,I1084&lt;=68501),"Jihomoravský kraj",(IF(AND(I1084&gt;=69002,I1084&lt;=69801),"Jihomoravský kraj",(IF(AND(I1084&gt;=68601,I1084&lt;=68801),"Zlínský kraj",(IF(AND(I1084&gt;=75501,I1084&lt;=76901),"Zlínský kraj",(IF(AND(I1084&gt;=70030,I1084&lt;=74901),"Moravskoslezský kraj",(IF(AND(I1084&gt;=75000,I1084&lt;=75368),"Olomoucký kraj",(IF(AND(I1084&gt;=77200,I1084&lt;=79862),"Olomoucký kraj",(IF(AND(I1084&gt;=50011,I1084&lt;=50301),"Královéhradecký kraj",(IF(AND(I1084&gt;=54301,I1084&lt;=54303),"Královéhradecký kraj","0")))))))))))))))))))))))))))))))))))))))))))))))</f>
        <v>Praha</v>
      </c>
      <c r="AB1084" t="s">
        <v>998</v>
      </c>
      <c r="AD1084" t="s">
        <v>1024</v>
      </c>
      <c r="AE1084" t="s">
        <v>1515</v>
      </c>
      <c r="AF1084" t="s">
        <v>998</v>
      </c>
      <c r="AG1084" s="107">
        <v>0</v>
      </c>
      <c r="AH1084" s="107">
        <v>0</v>
      </c>
      <c r="AI1084" s="107">
        <v>0</v>
      </c>
      <c r="AJ1084" t="s">
        <v>1012</v>
      </c>
    </row>
    <row r="1085" spans="1:37" x14ac:dyDescent="0.45">
      <c r="A1085" t="s">
        <v>1112</v>
      </c>
      <c r="B1085" t="s">
        <v>10044</v>
      </c>
      <c r="C1085" t="s">
        <v>990</v>
      </c>
      <c r="D1085" t="s">
        <v>10045</v>
      </c>
      <c r="E1085" t="s">
        <v>992</v>
      </c>
      <c r="F1085" t="s">
        <v>10046</v>
      </c>
      <c r="G1085">
        <v>3</v>
      </c>
      <c r="H1085" t="s">
        <v>1259</v>
      </c>
      <c r="I1085">
        <v>19000</v>
      </c>
      <c r="J1085">
        <v>604450779</v>
      </c>
      <c r="K1085" t="s">
        <v>10047</v>
      </c>
      <c r="L1085" s="106">
        <v>34059</v>
      </c>
      <c r="M1085">
        <v>12928083</v>
      </c>
      <c r="N1085" t="s">
        <v>996</v>
      </c>
      <c r="O1085" t="s">
        <v>12</v>
      </c>
      <c r="P1085" t="s">
        <v>997</v>
      </c>
      <c r="R1085" s="109" t="str">
        <f>IF(OR(P1085="SB",Q1085="SB"),"SB",0)</f>
        <v>SB</v>
      </c>
      <c r="T1085" s="110" t="s">
        <v>998</v>
      </c>
      <c r="V1085" s="113" t="str">
        <f>IF(AND(I1085&gt;=10000,I1085&lt;=19900),"Praha",(IF(AND(I1085&gt;=25001,I1085&lt;=29501),"Středočeský kraj",(IF(AND(I1085&gt;=30100,I1085&lt;=34972),"Středočeský kraj",(IF(AND(I1085&gt;=35002,I1085&lt;=36271),"Karlovarský kraj",(IF(AND(I1085&gt;=37001,I1085&lt;=39201),"Jihočeský kraj",(IF(AND(I1085&gt;=39701,I1085&lt;=39901),"Jihočeský kraj",(IF(AND(I1085&gt;=39301,I1085&lt;=39601),"Kraj Vysočina",(IF(AND(I1085&gt;=58001,I1085&lt;=59501),"Kraj Vysočina",(IF(AND(I1085&gt;=67401,I1085&lt;=67602),"Kraj Vysočina",(IF(AND(I1085&gt;=40001,I1085&lt;=44101),"Ústecký kraj",(IF(AND(I1085&gt;=46001,I1085&lt;=47201),"Liberecký kraj",(IF(AND(I1085&gt;=51202,I1085&lt;=51401),"Liberecký kraj",(IF(AND(I1085&gt;=53002,I1085&lt;=53976),"Pardubický kraj",(IF(AND(I1085&gt;=56002,I1085&lt;=57201),"Pardubický kraj",(IF(AND(I1085&gt;=60200,I1085&lt;=67201),"Jihomoravský kraj",(IF(AND(I1085&gt;=67801,I1085&lt;=68501),"Jihomoravský kraj",(IF(AND(I1085&gt;=69002,I1085&lt;=69801),"Jihomoravský kraj",(IF(AND(I1085&gt;=68601,I1085&lt;=68801),"Zlínský kraj",(IF(AND(I1085&gt;=75501,I1085&lt;=76901),"Zlínský kraj",(IF(AND(I1085&gt;=70030,I1085&lt;=74901),"Moravskoslezský kraj",(IF(AND(I1085&gt;=75000,I1085&lt;=75368),"Olomoucký kraj",(IF(AND(I1085&gt;=77200,I1085&lt;=79862),"Olomoucký kraj",(IF(AND(I1085&gt;=50011,I1085&lt;=50301),"Královéhradecký kraj",(IF(AND(I1085&gt;=54301,I1085&lt;=54303),"Královéhradecký kraj","0")))))))))))))))))))))))))))))))))))))))))))))))</f>
        <v>Praha</v>
      </c>
      <c r="AB1085" t="s">
        <v>998</v>
      </c>
      <c r="AD1085" t="s">
        <v>998</v>
      </c>
      <c r="AE1085" t="s">
        <v>998</v>
      </c>
      <c r="AF1085" t="s">
        <v>998</v>
      </c>
      <c r="AG1085" s="107">
        <v>0</v>
      </c>
      <c r="AH1085" s="107">
        <v>0</v>
      </c>
      <c r="AI1085" s="107">
        <v>0</v>
      </c>
      <c r="AJ1085" t="s">
        <v>1012</v>
      </c>
    </row>
    <row r="1086" spans="1:37" x14ac:dyDescent="0.45">
      <c r="A1086" t="s">
        <v>1139</v>
      </c>
      <c r="B1086" t="s">
        <v>10812</v>
      </c>
      <c r="C1086" t="s">
        <v>990</v>
      </c>
      <c r="D1086" t="s">
        <v>10813</v>
      </c>
      <c r="E1086" t="s">
        <v>992</v>
      </c>
      <c r="F1086" t="s">
        <v>10814</v>
      </c>
      <c r="G1086">
        <v>185</v>
      </c>
      <c r="H1086" t="s">
        <v>1259</v>
      </c>
      <c r="I1086">
        <v>19000</v>
      </c>
      <c r="K1086" t="s">
        <v>10815</v>
      </c>
      <c r="L1086" s="106">
        <v>26326</v>
      </c>
      <c r="M1086">
        <v>12915858</v>
      </c>
      <c r="N1086" t="s">
        <v>996</v>
      </c>
      <c r="O1086" t="s">
        <v>12</v>
      </c>
      <c r="P1086" t="s">
        <v>997</v>
      </c>
      <c r="R1086" s="109" t="str">
        <f>IF(OR(P1086="SB",Q1086="SB"),"SB",0)</f>
        <v>SB</v>
      </c>
      <c r="T1086" s="110" t="s">
        <v>998</v>
      </c>
      <c r="V1086" s="113" t="str">
        <f>IF(AND(I1086&gt;=10000,I1086&lt;=19900),"Praha",(IF(AND(I1086&gt;=25001,I1086&lt;=29501),"Středočeský kraj",(IF(AND(I1086&gt;=30100,I1086&lt;=34972),"Středočeský kraj",(IF(AND(I1086&gt;=35002,I1086&lt;=36271),"Karlovarský kraj",(IF(AND(I1086&gt;=37001,I1086&lt;=39201),"Jihočeský kraj",(IF(AND(I1086&gt;=39701,I1086&lt;=39901),"Jihočeský kraj",(IF(AND(I1086&gt;=39301,I1086&lt;=39601),"Kraj Vysočina",(IF(AND(I1086&gt;=58001,I1086&lt;=59501),"Kraj Vysočina",(IF(AND(I1086&gt;=67401,I1086&lt;=67602),"Kraj Vysočina",(IF(AND(I1086&gt;=40001,I1086&lt;=44101),"Ústecký kraj",(IF(AND(I1086&gt;=46001,I1086&lt;=47201),"Liberecký kraj",(IF(AND(I1086&gt;=51202,I1086&lt;=51401),"Liberecký kraj",(IF(AND(I1086&gt;=53002,I1086&lt;=53976),"Pardubický kraj",(IF(AND(I1086&gt;=56002,I1086&lt;=57201),"Pardubický kraj",(IF(AND(I1086&gt;=60200,I1086&lt;=67201),"Jihomoravský kraj",(IF(AND(I1086&gt;=67801,I1086&lt;=68501),"Jihomoravský kraj",(IF(AND(I1086&gt;=69002,I1086&lt;=69801),"Jihomoravský kraj",(IF(AND(I1086&gt;=68601,I1086&lt;=68801),"Zlínský kraj",(IF(AND(I1086&gt;=75501,I1086&lt;=76901),"Zlínský kraj",(IF(AND(I1086&gt;=70030,I1086&lt;=74901),"Moravskoslezský kraj",(IF(AND(I1086&gt;=75000,I1086&lt;=75368),"Olomoucký kraj",(IF(AND(I1086&gt;=77200,I1086&lt;=79862),"Olomoucký kraj",(IF(AND(I1086&gt;=50011,I1086&lt;=50301),"Královéhradecký kraj",(IF(AND(I1086&gt;=54301,I1086&lt;=54303),"Královéhradecký kraj","0")))))))))))))))))))))))))))))))))))))))))))))))</f>
        <v>Praha</v>
      </c>
      <c r="AB1086" t="s">
        <v>998</v>
      </c>
      <c r="AD1086" t="s">
        <v>998</v>
      </c>
      <c r="AE1086" t="s">
        <v>998</v>
      </c>
      <c r="AF1086" t="s">
        <v>998</v>
      </c>
      <c r="AG1086" s="107">
        <v>0</v>
      </c>
      <c r="AH1086" s="107">
        <v>0</v>
      </c>
      <c r="AI1086" s="107">
        <v>0</v>
      </c>
      <c r="AJ1086" t="s">
        <v>1012</v>
      </c>
    </row>
    <row r="1087" spans="1:37" x14ac:dyDescent="0.45">
      <c r="A1087" t="s">
        <v>1156</v>
      </c>
      <c r="B1087" t="s">
        <v>11512</v>
      </c>
      <c r="C1087" t="s">
        <v>990</v>
      </c>
      <c r="D1087" t="s">
        <v>11513</v>
      </c>
      <c r="E1087" t="s">
        <v>992</v>
      </c>
      <c r="F1087" t="s">
        <v>11514</v>
      </c>
      <c r="G1087">
        <v>15</v>
      </c>
      <c r="H1087" t="s">
        <v>12</v>
      </c>
      <c r="I1087">
        <v>19000</v>
      </c>
      <c r="K1087" t="s">
        <v>11515</v>
      </c>
      <c r="L1087" s="106">
        <v>27159</v>
      </c>
      <c r="M1087">
        <v>10415884</v>
      </c>
      <c r="N1087" t="s">
        <v>996</v>
      </c>
      <c r="O1087" t="s">
        <v>12</v>
      </c>
      <c r="P1087" t="s">
        <v>997</v>
      </c>
      <c r="R1087" s="109" t="str">
        <f>IF(OR(P1087="SB",Q1087="SB"),"SB",0)</f>
        <v>SB</v>
      </c>
      <c r="T1087" s="110" t="s">
        <v>998</v>
      </c>
      <c r="V1087" s="113" t="str">
        <f>IF(AND(I1087&gt;=10000,I1087&lt;=19900),"Praha",(IF(AND(I1087&gt;=25001,I1087&lt;=29501),"Středočeský kraj",(IF(AND(I1087&gt;=30100,I1087&lt;=34972),"Středočeský kraj",(IF(AND(I1087&gt;=35002,I1087&lt;=36271),"Karlovarský kraj",(IF(AND(I1087&gt;=37001,I1087&lt;=39201),"Jihočeský kraj",(IF(AND(I1087&gt;=39701,I1087&lt;=39901),"Jihočeský kraj",(IF(AND(I1087&gt;=39301,I1087&lt;=39601),"Kraj Vysočina",(IF(AND(I1087&gt;=58001,I1087&lt;=59501),"Kraj Vysočina",(IF(AND(I1087&gt;=67401,I1087&lt;=67602),"Kraj Vysočina",(IF(AND(I1087&gt;=40001,I1087&lt;=44101),"Ústecký kraj",(IF(AND(I1087&gt;=46001,I1087&lt;=47201),"Liberecký kraj",(IF(AND(I1087&gt;=51202,I1087&lt;=51401),"Liberecký kraj",(IF(AND(I1087&gt;=53002,I1087&lt;=53976),"Pardubický kraj",(IF(AND(I1087&gt;=56002,I1087&lt;=57201),"Pardubický kraj",(IF(AND(I1087&gt;=60200,I1087&lt;=67201),"Jihomoravský kraj",(IF(AND(I1087&gt;=67801,I1087&lt;=68501),"Jihomoravský kraj",(IF(AND(I1087&gt;=69002,I1087&lt;=69801),"Jihomoravský kraj",(IF(AND(I1087&gt;=68601,I1087&lt;=68801),"Zlínský kraj",(IF(AND(I1087&gt;=75501,I1087&lt;=76901),"Zlínský kraj",(IF(AND(I1087&gt;=70030,I1087&lt;=74901),"Moravskoslezský kraj",(IF(AND(I1087&gt;=75000,I1087&lt;=75368),"Olomoucký kraj",(IF(AND(I1087&gt;=77200,I1087&lt;=79862),"Olomoucký kraj",(IF(AND(I1087&gt;=50011,I1087&lt;=50301),"Královéhradecký kraj",(IF(AND(I1087&gt;=54301,I1087&lt;=54303),"Královéhradecký kraj","0")))))))))))))))))))))))))))))))))))))))))))))))</f>
        <v>Praha</v>
      </c>
      <c r="AB1087" t="s">
        <v>998</v>
      </c>
      <c r="AD1087" t="s">
        <v>998</v>
      </c>
      <c r="AE1087" t="s">
        <v>998</v>
      </c>
      <c r="AF1087" t="s">
        <v>998</v>
      </c>
      <c r="AG1087" s="107">
        <v>0</v>
      </c>
      <c r="AH1087" s="107">
        <v>0</v>
      </c>
      <c r="AI1087" s="107">
        <v>0</v>
      </c>
      <c r="AJ1087" t="s">
        <v>1012</v>
      </c>
    </row>
    <row r="1088" spans="1:37" x14ac:dyDescent="0.45">
      <c r="A1088" t="s">
        <v>1694</v>
      </c>
      <c r="B1088" t="s">
        <v>11814</v>
      </c>
      <c r="C1088" t="s">
        <v>1002</v>
      </c>
      <c r="D1088" t="s">
        <v>11819</v>
      </c>
      <c r="E1088" t="s">
        <v>992</v>
      </c>
      <c r="F1088" t="s">
        <v>11820</v>
      </c>
      <c r="G1088">
        <v>8</v>
      </c>
      <c r="H1088" t="s">
        <v>1259</v>
      </c>
      <c r="I1088">
        <v>19000</v>
      </c>
      <c r="K1088" t="s">
        <v>11821</v>
      </c>
      <c r="L1088" s="106">
        <v>26632</v>
      </c>
      <c r="M1088">
        <v>13001845</v>
      </c>
      <c r="N1088" t="s">
        <v>996</v>
      </c>
      <c r="O1088" t="s">
        <v>12</v>
      </c>
      <c r="P1088" t="s">
        <v>997</v>
      </c>
      <c r="R1088" s="109" t="str">
        <f>IF(OR(P1088="SB",Q1088="SB"),"SB",0)</f>
        <v>SB</v>
      </c>
      <c r="T1088" s="110" t="s">
        <v>998</v>
      </c>
      <c r="V1088" s="113" t="str">
        <f>IF(AND(I1088&gt;=10000,I1088&lt;=19900),"Praha",(IF(AND(I1088&gt;=25001,I1088&lt;=29501),"Středočeský kraj",(IF(AND(I1088&gt;=30100,I1088&lt;=34972),"Středočeský kraj",(IF(AND(I1088&gt;=35002,I1088&lt;=36271),"Karlovarský kraj",(IF(AND(I1088&gt;=37001,I1088&lt;=39201),"Jihočeský kraj",(IF(AND(I1088&gt;=39701,I1088&lt;=39901),"Jihočeský kraj",(IF(AND(I1088&gt;=39301,I1088&lt;=39601),"Kraj Vysočina",(IF(AND(I1088&gt;=58001,I1088&lt;=59501),"Kraj Vysočina",(IF(AND(I1088&gt;=67401,I1088&lt;=67602),"Kraj Vysočina",(IF(AND(I1088&gt;=40001,I1088&lt;=44101),"Ústecký kraj",(IF(AND(I1088&gt;=46001,I1088&lt;=47201),"Liberecký kraj",(IF(AND(I1088&gt;=51202,I1088&lt;=51401),"Liberecký kraj",(IF(AND(I1088&gt;=53002,I1088&lt;=53976),"Pardubický kraj",(IF(AND(I1088&gt;=56002,I1088&lt;=57201),"Pardubický kraj",(IF(AND(I1088&gt;=60200,I1088&lt;=67201),"Jihomoravský kraj",(IF(AND(I1088&gt;=67801,I1088&lt;=68501),"Jihomoravský kraj",(IF(AND(I1088&gt;=69002,I1088&lt;=69801),"Jihomoravský kraj",(IF(AND(I1088&gt;=68601,I1088&lt;=68801),"Zlínský kraj",(IF(AND(I1088&gt;=75501,I1088&lt;=76901),"Zlínský kraj",(IF(AND(I1088&gt;=70030,I1088&lt;=74901),"Moravskoslezský kraj",(IF(AND(I1088&gt;=75000,I1088&lt;=75368),"Olomoucký kraj",(IF(AND(I1088&gt;=77200,I1088&lt;=79862),"Olomoucký kraj",(IF(AND(I1088&gt;=50011,I1088&lt;=50301),"Královéhradecký kraj",(IF(AND(I1088&gt;=54301,I1088&lt;=54303),"Královéhradecký kraj","0")))))))))))))))))))))))))))))))))))))))))))))))</f>
        <v>Praha</v>
      </c>
      <c r="AB1088" t="s">
        <v>998</v>
      </c>
      <c r="AD1088" t="s">
        <v>1024</v>
      </c>
      <c r="AE1088" t="s">
        <v>1515</v>
      </c>
      <c r="AF1088" t="s">
        <v>998</v>
      </c>
      <c r="AG1088" s="107">
        <v>0</v>
      </c>
      <c r="AH1088" s="107">
        <v>0</v>
      </c>
      <c r="AI1088" s="107">
        <v>0</v>
      </c>
      <c r="AJ1088" t="s">
        <v>1012</v>
      </c>
    </row>
    <row r="1089" spans="1:37" x14ac:dyDescent="0.45">
      <c r="A1089" t="s">
        <v>1055</v>
      </c>
      <c r="B1089" t="s">
        <v>12488</v>
      </c>
      <c r="C1089" t="s">
        <v>1002</v>
      </c>
      <c r="D1089" t="s">
        <v>12489</v>
      </c>
      <c r="E1089" t="s">
        <v>992</v>
      </c>
      <c r="F1089" t="s">
        <v>12490</v>
      </c>
      <c r="G1089">
        <v>13</v>
      </c>
      <c r="H1089" t="s">
        <v>1259</v>
      </c>
      <c r="I1089">
        <v>19000</v>
      </c>
      <c r="K1089" t="s">
        <v>12491</v>
      </c>
      <c r="L1089" s="106">
        <v>39960</v>
      </c>
      <c r="M1089">
        <v>14640842</v>
      </c>
      <c r="N1089" t="s">
        <v>996</v>
      </c>
      <c r="O1089" t="s">
        <v>12</v>
      </c>
      <c r="P1089" t="s">
        <v>997</v>
      </c>
      <c r="R1089" s="109" t="str">
        <f>IF(OR(P1089="SB",Q1089="SB"),"SB",0)</f>
        <v>SB</v>
      </c>
      <c r="T1089" s="110" t="s">
        <v>998</v>
      </c>
      <c r="V1089" s="113" t="str">
        <f>IF(AND(I1089&gt;=10000,I1089&lt;=19900),"Praha",(IF(AND(I1089&gt;=25001,I1089&lt;=29501),"Středočeský kraj",(IF(AND(I1089&gt;=30100,I1089&lt;=34972),"Středočeský kraj",(IF(AND(I1089&gt;=35002,I1089&lt;=36271),"Karlovarský kraj",(IF(AND(I1089&gt;=37001,I1089&lt;=39201),"Jihočeský kraj",(IF(AND(I1089&gt;=39701,I1089&lt;=39901),"Jihočeský kraj",(IF(AND(I1089&gt;=39301,I1089&lt;=39601),"Kraj Vysočina",(IF(AND(I1089&gt;=58001,I1089&lt;=59501),"Kraj Vysočina",(IF(AND(I1089&gt;=67401,I1089&lt;=67602),"Kraj Vysočina",(IF(AND(I1089&gt;=40001,I1089&lt;=44101),"Ústecký kraj",(IF(AND(I1089&gt;=46001,I1089&lt;=47201),"Liberecký kraj",(IF(AND(I1089&gt;=51202,I1089&lt;=51401),"Liberecký kraj",(IF(AND(I1089&gt;=53002,I1089&lt;=53976),"Pardubický kraj",(IF(AND(I1089&gt;=56002,I1089&lt;=57201),"Pardubický kraj",(IF(AND(I1089&gt;=60200,I1089&lt;=67201),"Jihomoravský kraj",(IF(AND(I1089&gt;=67801,I1089&lt;=68501),"Jihomoravský kraj",(IF(AND(I1089&gt;=69002,I1089&lt;=69801),"Jihomoravský kraj",(IF(AND(I1089&gt;=68601,I1089&lt;=68801),"Zlínský kraj",(IF(AND(I1089&gt;=75501,I1089&lt;=76901),"Zlínský kraj",(IF(AND(I1089&gt;=70030,I1089&lt;=74901),"Moravskoslezský kraj",(IF(AND(I1089&gt;=75000,I1089&lt;=75368),"Olomoucký kraj",(IF(AND(I1089&gt;=77200,I1089&lt;=79862),"Olomoucký kraj",(IF(AND(I1089&gt;=50011,I1089&lt;=50301),"Královéhradecký kraj",(IF(AND(I1089&gt;=54301,I1089&lt;=54303),"Královéhradecký kraj","0")))))))))))))))))))))))))))))))))))))))))))))))</f>
        <v>Praha</v>
      </c>
      <c r="AB1089" t="s">
        <v>998</v>
      </c>
      <c r="AD1089" t="s">
        <v>998</v>
      </c>
      <c r="AE1089" t="s">
        <v>998</v>
      </c>
      <c r="AF1089" t="s">
        <v>998</v>
      </c>
      <c r="AG1089" s="107">
        <v>300</v>
      </c>
      <c r="AH1089" s="107">
        <v>0</v>
      </c>
      <c r="AI1089" s="107">
        <v>0</v>
      </c>
      <c r="AJ1089" t="s">
        <v>999</v>
      </c>
      <c r="AK1089" s="106">
        <v>44923</v>
      </c>
    </row>
    <row r="1090" spans="1:37" x14ac:dyDescent="0.45">
      <c r="A1090" t="s">
        <v>1169</v>
      </c>
      <c r="B1090" t="s">
        <v>12497</v>
      </c>
      <c r="C1090" t="s">
        <v>990</v>
      </c>
      <c r="D1090" t="s">
        <v>12498</v>
      </c>
      <c r="E1090" t="s">
        <v>992</v>
      </c>
      <c r="F1090" t="s">
        <v>11002</v>
      </c>
      <c r="G1090">
        <v>43</v>
      </c>
      <c r="H1090" t="s">
        <v>1259</v>
      </c>
      <c r="I1090">
        <v>19000</v>
      </c>
      <c r="K1090" t="s">
        <v>12499</v>
      </c>
      <c r="L1090" s="106">
        <v>24798</v>
      </c>
      <c r="M1090">
        <v>13008515</v>
      </c>
      <c r="N1090" t="s">
        <v>996</v>
      </c>
      <c r="O1090" t="s">
        <v>12</v>
      </c>
      <c r="P1090" t="s">
        <v>997</v>
      </c>
      <c r="R1090" s="109" t="str">
        <f>IF(OR(P1090="SB",Q1090="SB"),"SB",0)</f>
        <v>SB</v>
      </c>
      <c r="T1090" s="110" t="s">
        <v>998</v>
      </c>
      <c r="V1090" s="113" t="str">
        <f>IF(AND(I1090&gt;=10000,I1090&lt;=19900),"Praha",(IF(AND(I1090&gt;=25001,I1090&lt;=29501),"Středočeský kraj",(IF(AND(I1090&gt;=30100,I1090&lt;=34972),"Středočeský kraj",(IF(AND(I1090&gt;=35002,I1090&lt;=36271),"Karlovarský kraj",(IF(AND(I1090&gt;=37001,I1090&lt;=39201),"Jihočeský kraj",(IF(AND(I1090&gt;=39701,I1090&lt;=39901),"Jihočeský kraj",(IF(AND(I1090&gt;=39301,I1090&lt;=39601),"Kraj Vysočina",(IF(AND(I1090&gt;=58001,I1090&lt;=59501),"Kraj Vysočina",(IF(AND(I1090&gt;=67401,I1090&lt;=67602),"Kraj Vysočina",(IF(AND(I1090&gt;=40001,I1090&lt;=44101),"Ústecký kraj",(IF(AND(I1090&gt;=46001,I1090&lt;=47201),"Liberecký kraj",(IF(AND(I1090&gt;=51202,I1090&lt;=51401),"Liberecký kraj",(IF(AND(I1090&gt;=53002,I1090&lt;=53976),"Pardubický kraj",(IF(AND(I1090&gt;=56002,I1090&lt;=57201),"Pardubický kraj",(IF(AND(I1090&gt;=60200,I1090&lt;=67201),"Jihomoravský kraj",(IF(AND(I1090&gt;=67801,I1090&lt;=68501),"Jihomoravský kraj",(IF(AND(I1090&gt;=69002,I1090&lt;=69801),"Jihomoravský kraj",(IF(AND(I1090&gt;=68601,I1090&lt;=68801),"Zlínský kraj",(IF(AND(I1090&gt;=75501,I1090&lt;=76901),"Zlínský kraj",(IF(AND(I1090&gt;=70030,I1090&lt;=74901),"Moravskoslezský kraj",(IF(AND(I1090&gt;=75000,I1090&lt;=75368),"Olomoucký kraj",(IF(AND(I1090&gt;=77200,I1090&lt;=79862),"Olomoucký kraj",(IF(AND(I1090&gt;=50011,I1090&lt;=50301),"Královéhradecký kraj",(IF(AND(I1090&gt;=54301,I1090&lt;=54303),"Královéhradecký kraj","0")))))))))))))))))))))))))))))))))))))))))))))))</f>
        <v>Praha</v>
      </c>
      <c r="AB1090" t="s">
        <v>998</v>
      </c>
      <c r="AD1090" t="s">
        <v>998</v>
      </c>
      <c r="AE1090" t="s">
        <v>998</v>
      </c>
      <c r="AF1090" t="s">
        <v>998</v>
      </c>
      <c r="AG1090" s="107">
        <v>0</v>
      </c>
      <c r="AH1090" s="107">
        <v>0</v>
      </c>
      <c r="AI1090" s="107">
        <v>0</v>
      </c>
      <c r="AJ1090" t="s">
        <v>1012</v>
      </c>
    </row>
    <row r="1091" spans="1:37" x14ac:dyDescent="0.45">
      <c r="A1091" t="s">
        <v>1793</v>
      </c>
      <c r="B1091" t="s">
        <v>12636</v>
      </c>
      <c r="C1091" t="s">
        <v>990</v>
      </c>
      <c r="D1091" t="s">
        <v>12637</v>
      </c>
      <c r="E1091" t="s">
        <v>992</v>
      </c>
      <c r="F1091" t="s">
        <v>12638</v>
      </c>
      <c r="G1091">
        <v>377</v>
      </c>
      <c r="H1091" t="s">
        <v>1259</v>
      </c>
      <c r="I1091">
        <v>19000</v>
      </c>
      <c r="J1091">
        <v>777003999</v>
      </c>
      <c r="K1091" t="s">
        <v>12639</v>
      </c>
      <c r="L1091" s="106">
        <v>38818</v>
      </c>
      <c r="M1091">
        <v>11839461</v>
      </c>
      <c r="N1091" t="s">
        <v>2714</v>
      </c>
      <c r="O1091" t="s">
        <v>12</v>
      </c>
      <c r="P1091" t="s">
        <v>997</v>
      </c>
      <c r="R1091" s="109" t="str">
        <f>IF(OR(P1091="SB",Q1091="SB"),"SB",0)</f>
        <v>SB</v>
      </c>
      <c r="T1091" s="110" t="s">
        <v>998</v>
      </c>
      <c r="V1091" s="113" t="str">
        <f>IF(AND(I1091&gt;=10000,I1091&lt;=19900),"Praha",(IF(AND(I1091&gt;=25001,I1091&lt;=29501),"Středočeský kraj",(IF(AND(I1091&gt;=30100,I1091&lt;=34972),"Středočeský kraj",(IF(AND(I1091&gt;=35002,I1091&lt;=36271),"Karlovarský kraj",(IF(AND(I1091&gt;=37001,I1091&lt;=39201),"Jihočeský kraj",(IF(AND(I1091&gt;=39701,I1091&lt;=39901),"Jihočeský kraj",(IF(AND(I1091&gt;=39301,I1091&lt;=39601),"Kraj Vysočina",(IF(AND(I1091&gt;=58001,I1091&lt;=59501),"Kraj Vysočina",(IF(AND(I1091&gt;=67401,I1091&lt;=67602),"Kraj Vysočina",(IF(AND(I1091&gt;=40001,I1091&lt;=44101),"Ústecký kraj",(IF(AND(I1091&gt;=46001,I1091&lt;=47201),"Liberecký kraj",(IF(AND(I1091&gt;=51202,I1091&lt;=51401),"Liberecký kraj",(IF(AND(I1091&gt;=53002,I1091&lt;=53976),"Pardubický kraj",(IF(AND(I1091&gt;=56002,I1091&lt;=57201),"Pardubický kraj",(IF(AND(I1091&gt;=60200,I1091&lt;=67201),"Jihomoravský kraj",(IF(AND(I1091&gt;=67801,I1091&lt;=68501),"Jihomoravský kraj",(IF(AND(I1091&gt;=69002,I1091&lt;=69801),"Jihomoravský kraj",(IF(AND(I1091&gt;=68601,I1091&lt;=68801),"Zlínský kraj",(IF(AND(I1091&gt;=75501,I1091&lt;=76901),"Zlínský kraj",(IF(AND(I1091&gt;=70030,I1091&lt;=74901),"Moravskoslezský kraj",(IF(AND(I1091&gt;=75000,I1091&lt;=75368),"Olomoucký kraj",(IF(AND(I1091&gt;=77200,I1091&lt;=79862),"Olomoucký kraj",(IF(AND(I1091&gt;=50011,I1091&lt;=50301),"Královéhradecký kraj",(IF(AND(I1091&gt;=54301,I1091&lt;=54303),"Královéhradecký kraj","0")))))))))))))))))))))))))))))))))))))))))))))))</f>
        <v>Praha</v>
      </c>
      <c r="AB1091" t="s">
        <v>998</v>
      </c>
      <c r="AD1091" t="s">
        <v>998</v>
      </c>
      <c r="AE1091" t="s">
        <v>998</v>
      </c>
      <c r="AF1091" t="s">
        <v>998</v>
      </c>
      <c r="AG1091" s="107">
        <v>0</v>
      </c>
      <c r="AH1091" s="107">
        <v>0</v>
      </c>
      <c r="AI1091" s="107">
        <v>0</v>
      </c>
      <c r="AJ1091" t="s">
        <v>1012</v>
      </c>
    </row>
    <row r="1092" spans="1:37" x14ac:dyDescent="0.45">
      <c r="A1092" t="s">
        <v>1256</v>
      </c>
      <c r="B1092" t="s">
        <v>12643</v>
      </c>
      <c r="C1092" t="s">
        <v>1002</v>
      </c>
      <c r="D1092" t="s">
        <v>12644</v>
      </c>
      <c r="E1092" t="s">
        <v>992</v>
      </c>
      <c r="F1092" t="s">
        <v>12645</v>
      </c>
      <c r="G1092">
        <v>1518</v>
      </c>
      <c r="H1092" t="s">
        <v>1259</v>
      </c>
      <c r="I1092">
        <v>19000</v>
      </c>
      <c r="K1092" t="s">
        <v>12646</v>
      </c>
      <c r="L1092" s="106">
        <v>26189</v>
      </c>
      <c r="M1092">
        <v>13002855</v>
      </c>
      <c r="N1092" t="s">
        <v>996</v>
      </c>
      <c r="O1092" t="s">
        <v>12</v>
      </c>
      <c r="P1092" t="s">
        <v>997</v>
      </c>
      <c r="R1092" s="109" t="str">
        <f>IF(OR(P1092="SB",Q1092="SB"),"SB",0)</f>
        <v>SB</v>
      </c>
      <c r="T1092" s="110" t="s">
        <v>998</v>
      </c>
      <c r="V1092" s="113" t="str">
        <f>IF(AND(I1092&gt;=10000,I1092&lt;=19900),"Praha",(IF(AND(I1092&gt;=25001,I1092&lt;=29501),"Středočeský kraj",(IF(AND(I1092&gt;=30100,I1092&lt;=34972),"Středočeský kraj",(IF(AND(I1092&gt;=35002,I1092&lt;=36271),"Karlovarský kraj",(IF(AND(I1092&gt;=37001,I1092&lt;=39201),"Jihočeský kraj",(IF(AND(I1092&gt;=39701,I1092&lt;=39901),"Jihočeský kraj",(IF(AND(I1092&gt;=39301,I1092&lt;=39601),"Kraj Vysočina",(IF(AND(I1092&gt;=58001,I1092&lt;=59501),"Kraj Vysočina",(IF(AND(I1092&gt;=67401,I1092&lt;=67602),"Kraj Vysočina",(IF(AND(I1092&gt;=40001,I1092&lt;=44101),"Ústecký kraj",(IF(AND(I1092&gt;=46001,I1092&lt;=47201),"Liberecký kraj",(IF(AND(I1092&gt;=51202,I1092&lt;=51401),"Liberecký kraj",(IF(AND(I1092&gt;=53002,I1092&lt;=53976),"Pardubický kraj",(IF(AND(I1092&gt;=56002,I1092&lt;=57201),"Pardubický kraj",(IF(AND(I1092&gt;=60200,I1092&lt;=67201),"Jihomoravský kraj",(IF(AND(I1092&gt;=67801,I1092&lt;=68501),"Jihomoravský kraj",(IF(AND(I1092&gt;=69002,I1092&lt;=69801),"Jihomoravský kraj",(IF(AND(I1092&gt;=68601,I1092&lt;=68801),"Zlínský kraj",(IF(AND(I1092&gt;=75501,I1092&lt;=76901),"Zlínský kraj",(IF(AND(I1092&gt;=70030,I1092&lt;=74901),"Moravskoslezský kraj",(IF(AND(I1092&gt;=75000,I1092&lt;=75368),"Olomoucký kraj",(IF(AND(I1092&gt;=77200,I1092&lt;=79862),"Olomoucký kraj",(IF(AND(I1092&gt;=50011,I1092&lt;=50301),"Královéhradecký kraj",(IF(AND(I1092&gt;=54301,I1092&lt;=54303),"Královéhradecký kraj","0")))))))))))))))))))))))))))))))))))))))))))))))</f>
        <v>Praha</v>
      </c>
      <c r="AB1092" t="s">
        <v>998</v>
      </c>
      <c r="AD1092" t="s">
        <v>998</v>
      </c>
      <c r="AE1092" t="s">
        <v>998</v>
      </c>
      <c r="AF1092" t="s">
        <v>998</v>
      </c>
      <c r="AG1092" s="107">
        <v>0</v>
      </c>
      <c r="AH1092" s="107">
        <v>0</v>
      </c>
      <c r="AI1092" s="107">
        <v>0</v>
      </c>
      <c r="AJ1092" t="s">
        <v>1012</v>
      </c>
    </row>
    <row r="1093" spans="1:37" x14ac:dyDescent="0.45">
      <c r="A1093" t="s">
        <v>988</v>
      </c>
      <c r="B1093" t="s">
        <v>12752</v>
      </c>
      <c r="C1093" t="s">
        <v>990</v>
      </c>
      <c r="D1093" t="s">
        <v>12753</v>
      </c>
      <c r="E1093" t="s">
        <v>992</v>
      </c>
      <c r="F1093" t="s">
        <v>12754</v>
      </c>
      <c r="G1093">
        <v>15</v>
      </c>
      <c r="H1093" t="s">
        <v>1259</v>
      </c>
      <c r="I1093">
        <v>19000</v>
      </c>
      <c r="K1093" t="s">
        <v>12755</v>
      </c>
      <c r="L1093" s="106">
        <v>29983</v>
      </c>
      <c r="M1093">
        <v>13003057</v>
      </c>
      <c r="N1093" t="s">
        <v>996</v>
      </c>
      <c r="O1093" t="s">
        <v>12</v>
      </c>
      <c r="P1093" t="s">
        <v>997</v>
      </c>
      <c r="R1093" s="109" t="str">
        <f>IF(OR(P1093="SB",Q1093="SB"),"SB",0)</f>
        <v>SB</v>
      </c>
      <c r="T1093" s="110" t="s">
        <v>998</v>
      </c>
      <c r="V1093" s="113" t="str">
        <f>IF(AND(I1093&gt;=10000,I1093&lt;=19900),"Praha",(IF(AND(I1093&gt;=25001,I1093&lt;=29501),"Středočeský kraj",(IF(AND(I1093&gt;=30100,I1093&lt;=34972),"Středočeský kraj",(IF(AND(I1093&gt;=35002,I1093&lt;=36271),"Karlovarský kraj",(IF(AND(I1093&gt;=37001,I1093&lt;=39201),"Jihočeský kraj",(IF(AND(I1093&gt;=39701,I1093&lt;=39901),"Jihočeský kraj",(IF(AND(I1093&gt;=39301,I1093&lt;=39601),"Kraj Vysočina",(IF(AND(I1093&gt;=58001,I1093&lt;=59501),"Kraj Vysočina",(IF(AND(I1093&gt;=67401,I1093&lt;=67602),"Kraj Vysočina",(IF(AND(I1093&gt;=40001,I1093&lt;=44101),"Ústecký kraj",(IF(AND(I1093&gt;=46001,I1093&lt;=47201),"Liberecký kraj",(IF(AND(I1093&gt;=51202,I1093&lt;=51401),"Liberecký kraj",(IF(AND(I1093&gt;=53002,I1093&lt;=53976),"Pardubický kraj",(IF(AND(I1093&gt;=56002,I1093&lt;=57201),"Pardubický kraj",(IF(AND(I1093&gt;=60200,I1093&lt;=67201),"Jihomoravský kraj",(IF(AND(I1093&gt;=67801,I1093&lt;=68501),"Jihomoravský kraj",(IF(AND(I1093&gt;=69002,I1093&lt;=69801),"Jihomoravský kraj",(IF(AND(I1093&gt;=68601,I1093&lt;=68801),"Zlínský kraj",(IF(AND(I1093&gt;=75501,I1093&lt;=76901),"Zlínský kraj",(IF(AND(I1093&gt;=70030,I1093&lt;=74901),"Moravskoslezský kraj",(IF(AND(I1093&gt;=75000,I1093&lt;=75368),"Olomoucký kraj",(IF(AND(I1093&gt;=77200,I1093&lt;=79862),"Olomoucký kraj",(IF(AND(I1093&gt;=50011,I1093&lt;=50301),"Královéhradecký kraj",(IF(AND(I1093&gt;=54301,I1093&lt;=54303),"Královéhradecký kraj","0")))))))))))))))))))))))))))))))))))))))))))))))</f>
        <v>Praha</v>
      </c>
      <c r="AB1093" t="s">
        <v>998</v>
      </c>
      <c r="AD1093" t="s">
        <v>998</v>
      </c>
      <c r="AE1093" t="s">
        <v>998</v>
      </c>
      <c r="AF1093" t="s">
        <v>998</v>
      </c>
      <c r="AG1093" s="107">
        <v>0</v>
      </c>
      <c r="AH1093" s="107">
        <v>0</v>
      </c>
      <c r="AI1093" s="107">
        <v>0</v>
      </c>
      <c r="AJ1093" t="s">
        <v>1012</v>
      </c>
    </row>
    <row r="1094" spans="1:37" x14ac:dyDescent="0.45">
      <c r="A1094" t="s">
        <v>988</v>
      </c>
      <c r="B1094" t="s">
        <v>12756</v>
      </c>
      <c r="C1094" t="s">
        <v>990</v>
      </c>
      <c r="D1094" t="s">
        <v>12757</v>
      </c>
      <c r="E1094" t="s">
        <v>992</v>
      </c>
      <c r="F1094" t="s">
        <v>12758</v>
      </c>
      <c r="G1094">
        <v>894</v>
      </c>
      <c r="H1094" t="s">
        <v>1259</v>
      </c>
      <c r="I1094">
        <v>19000</v>
      </c>
      <c r="J1094">
        <v>731300414</v>
      </c>
      <c r="K1094" t="s">
        <v>12759</v>
      </c>
      <c r="L1094" s="106">
        <v>36453</v>
      </c>
      <c r="M1094">
        <v>14692877</v>
      </c>
      <c r="N1094" t="s">
        <v>996</v>
      </c>
      <c r="O1094" t="s">
        <v>12</v>
      </c>
      <c r="P1094" t="s">
        <v>997</v>
      </c>
      <c r="R1094" s="109" t="str">
        <f>IF(OR(P1094="SB",Q1094="SB"),"SB",0)</f>
        <v>SB</v>
      </c>
      <c r="T1094" s="110" t="s">
        <v>998</v>
      </c>
      <c r="V1094" s="113" t="str">
        <f>IF(AND(I1094&gt;=10000,I1094&lt;=19900),"Praha",(IF(AND(I1094&gt;=25001,I1094&lt;=29501),"Středočeský kraj",(IF(AND(I1094&gt;=30100,I1094&lt;=34972),"Středočeský kraj",(IF(AND(I1094&gt;=35002,I1094&lt;=36271),"Karlovarský kraj",(IF(AND(I1094&gt;=37001,I1094&lt;=39201),"Jihočeský kraj",(IF(AND(I1094&gt;=39701,I1094&lt;=39901),"Jihočeský kraj",(IF(AND(I1094&gt;=39301,I1094&lt;=39601),"Kraj Vysočina",(IF(AND(I1094&gt;=58001,I1094&lt;=59501),"Kraj Vysočina",(IF(AND(I1094&gt;=67401,I1094&lt;=67602),"Kraj Vysočina",(IF(AND(I1094&gt;=40001,I1094&lt;=44101),"Ústecký kraj",(IF(AND(I1094&gt;=46001,I1094&lt;=47201),"Liberecký kraj",(IF(AND(I1094&gt;=51202,I1094&lt;=51401),"Liberecký kraj",(IF(AND(I1094&gt;=53002,I1094&lt;=53976),"Pardubický kraj",(IF(AND(I1094&gt;=56002,I1094&lt;=57201),"Pardubický kraj",(IF(AND(I1094&gt;=60200,I1094&lt;=67201),"Jihomoravský kraj",(IF(AND(I1094&gt;=67801,I1094&lt;=68501),"Jihomoravský kraj",(IF(AND(I1094&gt;=69002,I1094&lt;=69801),"Jihomoravský kraj",(IF(AND(I1094&gt;=68601,I1094&lt;=68801),"Zlínský kraj",(IF(AND(I1094&gt;=75501,I1094&lt;=76901),"Zlínský kraj",(IF(AND(I1094&gt;=70030,I1094&lt;=74901),"Moravskoslezský kraj",(IF(AND(I1094&gt;=75000,I1094&lt;=75368),"Olomoucký kraj",(IF(AND(I1094&gt;=77200,I1094&lt;=79862),"Olomoucký kraj",(IF(AND(I1094&gt;=50011,I1094&lt;=50301),"Královéhradecký kraj",(IF(AND(I1094&gt;=54301,I1094&lt;=54303),"Královéhradecký kraj","0")))))))))))))))))))))))))))))))))))))))))))))))</f>
        <v>Praha</v>
      </c>
      <c r="AB1094" t="s">
        <v>998</v>
      </c>
      <c r="AD1094" t="s">
        <v>998</v>
      </c>
      <c r="AE1094" t="s">
        <v>998</v>
      </c>
      <c r="AF1094" t="s">
        <v>998</v>
      </c>
      <c r="AG1094" s="107">
        <v>300</v>
      </c>
      <c r="AH1094" s="107">
        <v>0</v>
      </c>
      <c r="AI1094" s="107">
        <v>0</v>
      </c>
      <c r="AJ1094" t="s">
        <v>999</v>
      </c>
      <c r="AK1094" s="106">
        <v>44924</v>
      </c>
    </row>
    <row r="1095" spans="1:37" x14ac:dyDescent="0.45">
      <c r="A1095" t="s">
        <v>988</v>
      </c>
      <c r="B1095" t="s">
        <v>12837</v>
      </c>
      <c r="C1095" t="s">
        <v>990</v>
      </c>
      <c r="D1095" t="s">
        <v>12838</v>
      </c>
      <c r="E1095" t="s">
        <v>992</v>
      </c>
      <c r="F1095" t="s">
        <v>4100</v>
      </c>
      <c r="G1095">
        <v>360</v>
      </c>
      <c r="H1095" t="s">
        <v>1259</v>
      </c>
      <c r="I1095">
        <v>19000</v>
      </c>
      <c r="K1095" t="s">
        <v>12839</v>
      </c>
      <c r="L1095" s="106">
        <v>33477</v>
      </c>
      <c r="M1095">
        <v>13003360</v>
      </c>
      <c r="N1095" t="s">
        <v>996</v>
      </c>
      <c r="O1095" t="s">
        <v>12</v>
      </c>
      <c r="P1095" t="s">
        <v>997</v>
      </c>
      <c r="R1095" s="109" t="str">
        <f>IF(OR(P1095="SB",Q1095="SB"),"SB",0)</f>
        <v>SB</v>
      </c>
      <c r="T1095" s="110" t="s">
        <v>998</v>
      </c>
      <c r="V1095" s="113" t="str">
        <f>IF(AND(I1095&gt;=10000,I1095&lt;=19900),"Praha",(IF(AND(I1095&gt;=25001,I1095&lt;=29501),"Středočeský kraj",(IF(AND(I1095&gt;=30100,I1095&lt;=34972),"Středočeský kraj",(IF(AND(I1095&gt;=35002,I1095&lt;=36271),"Karlovarský kraj",(IF(AND(I1095&gt;=37001,I1095&lt;=39201),"Jihočeský kraj",(IF(AND(I1095&gt;=39701,I1095&lt;=39901),"Jihočeský kraj",(IF(AND(I1095&gt;=39301,I1095&lt;=39601),"Kraj Vysočina",(IF(AND(I1095&gt;=58001,I1095&lt;=59501),"Kraj Vysočina",(IF(AND(I1095&gt;=67401,I1095&lt;=67602),"Kraj Vysočina",(IF(AND(I1095&gt;=40001,I1095&lt;=44101),"Ústecký kraj",(IF(AND(I1095&gt;=46001,I1095&lt;=47201),"Liberecký kraj",(IF(AND(I1095&gt;=51202,I1095&lt;=51401),"Liberecký kraj",(IF(AND(I1095&gt;=53002,I1095&lt;=53976),"Pardubický kraj",(IF(AND(I1095&gt;=56002,I1095&lt;=57201),"Pardubický kraj",(IF(AND(I1095&gt;=60200,I1095&lt;=67201),"Jihomoravský kraj",(IF(AND(I1095&gt;=67801,I1095&lt;=68501),"Jihomoravský kraj",(IF(AND(I1095&gt;=69002,I1095&lt;=69801),"Jihomoravský kraj",(IF(AND(I1095&gt;=68601,I1095&lt;=68801),"Zlínský kraj",(IF(AND(I1095&gt;=75501,I1095&lt;=76901),"Zlínský kraj",(IF(AND(I1095&gt;=70030,I1095&lt;=74901),"Moravskoslezský kraj",(IF(AND(I1095&gt;=75000,I1095&lt;=75368),"Olomoucký kraj",(IF(AND(I1095&gt;=77200,I1095&lt;=79862),"Olomoucký kraj",(IF(AND(I1095&gt;=50011,I1095&lt;=50301),"Královéhradecký kraj",(IF(AND(I1095&gt;=54301,I1095&lt;=54303),"Královéhradecký kraj","0")))))))))))))))))))))))))))))))))))))))))))))))</f>
        <v>Praha</v>
      </c>
      <c r="AB1095" t="s">
        <v>998</v>
      </c>
      <c r="AD1095" t="s">
        <v>998</v>
      </c>
      <c r="AE1095" t="s">
        <v>998</v>
      </c>
      <c r="AF1095" t="s">
        <v>998</v>
      </c>
      <c r="AG1095" s="107">
        <v>0</v>
      </c>
      <c r="AH1095" s="107">
        <v>0</v>
      </c>
      <c r="AI1095" s="107">
        <v>0</v>
      </c>
      <c r="AJ1095" t="s">
        <v>1012</v>
      </c>
    </row>
    <row r="1096" spans="1:37" x14ac:dyDescent="0.45">
      <c r="A1096" t="s">
        <v>3173</v>
      </c>
      <c r="B1096" t="s">
        <v>12859</v>
      </c>
      <c r="C1096" t="s">
        <v>1002</v>
      </c>
      <c r="D1096" t="s">
        <v>12862</v>
      </c>
      <c r="E1096" t="s">
        <v>992</v>
      </c>
      <c r="F1096" t="s">
        <v>2966</v>
      </c>
      <c r="G1096">
        <v>14</v>
      </c>
      <c r="H1096" t="s">
        <v>1259</v>
      </c>
      <c r="I1096">
        <v>19000</v>
      </c>
      <c r="K1096" t="s">
        <v>12863</v>
      </c>
      <c r="L1096" s="106">
        <v>28497</v>
      </c>
      <c r="M1096">
        <v>12972139</v>
      </c>
      <c r="N1096" t="s">
        <v>996</v>
      </c>
      <c r="O1096" t="s">
        <v>12</v>
      </c>
      <c r="P1096" t="s">
        <v>997</v>
      </c>
      <c r="R1096" s="109" t="str">
        <f>IF(OR(P1096="SB",Q1096="SB"),"SB",0)</f>
        <v>SB</v>
      </c>
      <c r="T1096" s="110" t="s">
        <v>998</v>
      </c>
      <c r="V1096" s="113" t="str">
        <f>IF(AND(I1096&gt;=10000,I1096&lt;=19900),"Praha",(IF(AND(I1096&gt;=25001,I1096&lt;=29501),"Středočeský kraj",(IF(AND(I1096&gt;=30100,I1096&lt;=34972),"Středočeský kraj",(IF(AND(I1096&gt;=35002,I1096&lt;=36271),"Karlovarský kraj",(IF(AND(I1096&gt;=37001,I1096&lt;=39201),"Jihočeský kraj",(IF(AND(I1096&gt;=39701,I1096&lt;=39901),"Jihočeský kraj",(IF(AND(I1096&gt;=39301,I1096&lt;=39601),"Kraj Vysočina",(IF(AND(I1096&gt;=58001,I1096&lt;=59501),"Kraj Vysočina",(IF(AND(I1096&gt;=67401,I1096&lt;=67602),"Kraj Vysočina",(IF(AND(I1096&gt;=40001,I1096&lt;=44101),"Ústecký kraj",(IF(AND(I1096&gt;=46001,I1096&lt;=47201),"Liberecký kraj",(IF(AND(I1096&gt;=51202,I1096&lt;=51401),"Liberecký kraj",(IF(AND(I1096&gt;=53002,I1096&lt;=53976),"Pardubický kraj",(IF(AND(I1096&gt;=56002,I1096&lt;=57201),"Pardubický kraj",(IF(AND(I1096&gt;=60200,I1096&lt;=67201),"Jihomoravský kraj",(IF(AND(I1096&gt;=67801,I1096&lt;=68501),"Jihomoravský kraj",(IF(AND(I1096&gt;=69002,I1096&lt;=69801),"Jihomoravský kraj",(IF(AND(I1096&gt;=68601,I1096&lt;=68801),"Zlínský kraj",(IF(AND(I1096&gt;=75501,I1096&lt;=76901),"Zlínský kraj",(IF(AND(I1096&gt;=70030,I1096&lt;=74901),"Moravskoslezský kraj",(IF(AND(I1096&gt;=75000,I1096&lt;=75368),"Olomoucký kraj",(IF(AND(I1096&gt;=77200,I1096&lt;=79862),"Olomoucký kraj",(IF(AND(I1096&gt;=50011,I1096&lt;=50301),"Královéhradecký kraj",(IF(AND(I1096&gt;=54301,I1096&lt;=54303),"Královéhradecký kraj","0")))))))))))))))))))))))))))))))))))))))))))))))</f>
        <v>Praha</v>
      </c>
      <c r="AB1096" t="s">
        <v>998</v>
      </c>
      <c r="AD1096" t="s">
        <v>998</v>
      </c>
      <c r="AE1096" t="s">
        <v>998</v>
      </c>
      <c r="AF1096" t="s">
        <v>998</v>
      </c>
      <c r="AG1096" s="107">
        <v>0</v>
      </c>
      <c r="AH1096" s="107">
        <v>0</v>
      </c>
      <c r="AI1096" s="107">
        <v>0</v>
      </c>
      <c r="AJ1096" t="s">
        <v>1012</v>
      </c>
    </row>
    <row r="1097" spans="1:37" x14ac:dyDescent="0.45">
      <c r="A1097" t="s">
        <v>1206</v>
      </c>
      <c r="B1097" t="s">
        <v>12882</v>
      </c>
      <c r="C1097" t="s">
        <v>1002</v>
      </c>
      <c r="D1097" t="s">
        <v>12883</v>
      </c>
      <c r="E1097" t="s">
        <v>992</v>
      </c>
      <c r="F1097" t="s">
        <v>12884</v>
      </c>
      <c r="G1097">
        <v>2</v>
      </c>
      <c r="H1097" t="s">
        <v>1259</v>
      </c>
      <c r="I1097">
        <v>19000</v>
      </c>
      <c r="K1097" t="s">
        <v>12885</v>
      </c>
      <c r="L1097" s="106">
        <v>27651</v>
      </c>
      <c r="M1097">
        <v>12981334</v>
      </c>
      <c r="N1097" t="s">
        <v>996</v>
      </c>
      <c r="O1097" t="s">
        <v>12</v>
      </c>
      <c r="P1097" t="s">
        <v>997</v>
      </c>
      <c r="R1097" s="109" t="str">
        <f>IF(OR(P1097="SB",Q1097="SB"),"SB",0)</f>
        <v>SB</v>
      </c>
      <c r="T1097" s="110" t="s">
        <v>998</v>
      </c>
      <c r="V1097" s="113" t="str">
        <f>IF(AND(I1097&gt;=10000,I1097&lt;=19900),"Praha",(IF(AND(I1097&gt;=25001,I1097&lt;=29501),"Středočeský kraj",(IF(AND(I1097&gt;=30100,I1097&lt;=34972),"Středočeský kraj",(IF(AND(I1097&gt;=35002,I1097&lt;=36271),"Karlovarský kraj",(IF(AND(I1097&gt;=37001,I1097&lt;=39201),"Jihočeský kraj",(IF(AND(I1097&gt;=39701,I1097&lt;=39901),"Jihočeský kraj",(IF(AND(I1097&gt;=39301,I1097&lt;=39601),"Kraj Vysočina",(IF(AND(I1097&gt;=58001,I1097&lt;=59501),"Kraj Vysočina",(IF(AND(I1097&gt;=67401,I1097&lt;=67602),"Kraj Vysočina",(IF(AND(I1097&gt;=40001,I1097&lt;=44101),"Ústecký kraj",(IF(AND(I1097&gt;=46001,I1097&lt;=47201),"Liberecký kraj",(IF(AND(I1097&gt;=51202,I1097&lt;=51401),"Liberecký kraj",(IF(AND(I1097&gt;=53002,I1097&lt;=53976),"Pardubický kraj",(IF(AND(I1097&gt;=56002,I1097&lt;=57201),"Pardubický kraj",(IF(AND(I1097&gt;=60200,I1097&lt;=67201),"Jihomoravský kraj",(IF(AND(I1097&gt;=67801,I1097&lt;=68501),"Jihomoravský kraj",(IF(AND(I1097&gt;=69002,I1097&lt;=69801),"Jihomoravský kraj",(IF(AND(I1097&gt;=68601,I1097&lt;=68801),"Zlínský kraj",(IF(AND(I1097&gt;=75501,I1097&lt;=76901),"Zlínský kraj",(IF(AND(I1097&gt;=70030,I1097&lt;=74901),"Moravskoslezský kraj",(IF(AND(I1097&gt;=75000,I1097&lt;=75368),"Olomoucký kraj",(IF(AND(I1097&gt;=77200,I1097&lt;=79862),"Olomoucký kraj",(IF(AND(I1097&gt;=50011,I1097&lt;=50301),"Královéhradecký kraj",(IF(AND(I1097&gt;=54301,I1097&lt;=54303),"Královéhradecký kraj","0")))))))))))))))))))))))))))))))))))))))))))))))</f>
        <v>Praha</v>
      </c>
      <c r="AB1097" t="s">
        <v>998</v>
      </c>
      <c r="AD1097" t="s">
        <v>998</v>
      </c>
      <c r="AE1097" t="s">
        <v>998</v>
      </c>
      <c r="AF1097" t="s">
        <v>998</v>
      </c>
      <c r="AG1097" s="107">
        <v>0</v>
      </c>
      <c r="AH1097" s="107">
        <v>0</v>
      </c>
      <c r="AI1097" s="107">
        <v>0</v>
      </c>
      <c r="AJ1097" t="s">
        <v>1012</v>
      </c>
    </row>
    <row r="1098" spans="1:37" x14ac:dyDescent="0.45">
      <c r="A1098" t="s">
        <v>1748</v>
      </c>
      <c r="B1098" t="s">
        <v>12898</v>
      </c>
      <c r="C1098" t="s">
        <v>1002</v>
      </c>
      <c r="D1098" t="s">
        <v>12899</v>
      </c>
      <c r="E1098" t="s">
        <v>992</v>
      </c>
      <c r="F1098" t="s">
        <v>12900</v>
      </c>
      <c r="G1098">
        <v>426</v>
      </c>
      <c r="H1098" t="s">
        <v>1259</v>
      </c>
      <c r="I1098">
        <v>19000</v>
      </c>
      <c r="K1098" t="s">
        <v>12901</v>
      </c>
      <c r="L1098" s="106">
        <v>24727</v>
      </c>
      <c r="M1098">
        <v>12978203</v>
      </c>
      <c r="N1098" t="s">
        <v>996</v>
      </c>
      <c r="O1098" t="s">
        <v>12</v>
      </c>
      <c r="P1098" t="s">
        <v>997</v>
      </c>
      <c r="R1098" s="109" t="str">
        <f>IF(OR(P1098="SB",Q1098="SB"),"SB",0)</f>
        <v>SB</v>
      </c>
      <c r="T1098" s="110" t="s">
        <v>998</v>
      </c>
      <c r="V1098" s="113" t="str">
        <f>IF(AND(I1098&gt;=10000,I1098&lt;=19900),"Praha",(IF(AND(I1098&gt;=25001,I1098&lt;=29501),"Středočeský kraj",(IF(AND(I1098&gt;=30100,I1098&lt;=34972),"Středočeský kraj",(IF(AND(I1098&gt;=35002,I1098&lt;=36271),"Karlovarský kraj",(IF(AND(I1098&gt;=37001,I1098&lt;=39201),"Jihočeský kraj",(IF(AND(I1098&gt;=39701,I1098&lt;=39901),"Jihočeský kraj",(IF(AND(I1098&gt;=39301,I1098&lt;=39601),"Kraj Vysočina",(IF(AND(I1098&gt;=58001,I1098&lt;=59501),"Kraj Vysočina",(IF(AND(I1098&gt;=67401,I1098&lt;=67602),"Kraj Vysočina",(IF(AND(I1098&gt;=40001,I1098&lt;=44101),"Ústecký kraj",(IF(AND(I1098&gt;=46001,I1098&lt;=47201),"Liberecký kraj",(IF(AND(I1098&gt;=51202,I1098&lt;=51401),"Liberecký kraj",(IF(AND(I1098&gt;=53002,I1098&lt;=53976),"Pardubický kraj",(IF(AND(I1098&gt;=56002,I1098&lt;=57201),"Pardubický kraj",(IF(AND(I1098&gt;=60200,I1098&lt;=67201),"Jihomoravský kraj",(IF(AND(I1098&gt;=67801,I1098&lt;=68501),"Jihomoravský kraj",(IF(AND(I1098&gt;=69002,I1098&lt;=69801),"Jihomoravský kraj",(IF(AND(I1098&gt;=68601,I1098&lt;=68801),"Zlínský kraj",(IF(AND(I1098&gt;=75501,I1098&lt;=76901),"Zlínský kraj",(IF(AND(I1098&gt;=70030,I1098&lt;=74901),"Moravskoslezský kraj",(IF(AND(I1098&gt;=75000,I1098&lt;=75368),"Olomoucký kraj",(IF(AND(I1098&gt;=77200,I1098&lt;=79862),"Olomoucký kraj",(IF(AND(I1098&gt;=50011,I1098&lt;=50301),"Královéhradecký kraj",(IF(AND(I1098&gt;=54301,I1098&lt;=54303),"Královéhradecký kraj","0")))))))))))))))))))))))))))))))))))))))))))))))</f>
        <v>Praha</v>
      </c>
      <c r="AB1098" t="s">
        <v>998</v>
      </c>
      <c r="AD1098" t="s">
        <v>998</v>
      </c>
      <c r="AE1098" t="s">
        <v>998</v>
      </c>
      <c r="AF1098" t="s">
        <v>998</v>
      </c>
      <c r="AG1098" s="107">
        <v>0</v>
      </c>
      <c r="AH1098" s="107">
        <v>0</v>
      </c>
      <c r="AI1098" s="107">
        <v>0</v>
      </c>
      <c r="AJ1098" t="s">
        <v>1012</v>
      </c>
    </row>
    <row r="1099" spans="1:37" x14ac:dyDescent="0.45">
      <c r="A1099" t="s">
        <v>1156</v>
      </c>
      <c r="B1099" t="s">
        <v>13085</v>
      </c>
      <c r="C1099" t="s">
        <v>990</v>
      </c>
      <c r="D1099" t="s">
        <v>13103</v>
      </c>
      <c r="E1099" t="s">
        <v>992</v>
      </c>
      <c r="F1099" t="s">
        <v>13104</v>
      </c>
      <c r="G1099" t="s">
        <v>13105</v>
      </c>
      <c r="H1099" t="s">
        <v>1259</v>
      </c>
      <c r="I1099">
        <v>19000</v>
      </c>
      <c r="J1099">
        <v>603548253</v>
      </c>
      <c r="K1099" t="s">
        <v>13106</v>
      </c>
      <c r="L1099" s="106">
        <v>26503</v>
      </c>
      <c r="M1099">
        <v>14045102</v>
      </c>
      <c r="N1099" t="s">
        <v>2990</v>
      </c>
      <c r="O1099" t="s">
        <v>1106</v>
      </c>
      <c r="P1099" t="s">
        <v>997</v>
      </c>
      <c r="R1099" s="109" t="str">
        <f>IF(OR(P1099="SB",Q1099="SB"),"SB",0)</f>
        <v>SB</v>
      </c>
      <c r="T1099" s="110" t="s">
        <v>998</v>
      </c>
      <c r="V1099" s="113" t="str">
        <f>IF(AND(I1099&gt;=10000,I1099&lt;=19900),"Praha",(IF(AND(I1099&gt;=25001,I1099&lt;=29501),"Středočeský kraj",(IF(AND(I1099&gt;=30100,I1099&lt;=34972),"Středočeský kraj",(IF(AND(I1099&gt;=35002,I1099&lt;=36271),"Karlovarský kraj",(IF(AND(I1099&gt;=37001,I1099&lt;=39201),"Jihočeský kraj",(IF(AND(I1099&gt;=39701,I1099&lt;=39901),"Jihočeský kraj",(IF(AND(I1099&gt;=39301,I1099&lt;=39601),"Kraj Vysočina",(IF(AND(I1099&gt;=58001,I1099&lt;=59501),"Kraj Vysočina",(IF(AND(I1099&gt;=67401,I1099&lt;=67602),"Kraj Vysočina",(IF(AND(I1099&gt;=40001,I1099&lt;=44101),"Ústecký kraj",(IF(AND(I1099&gt;=46001,I1099&lt;=47201),"Liberecký kraj",(IF(AND(I1099&gt;=51202,I1099&lt;=51401),"Liberecký kraj",(IF(AND(I1099&gt;=53002,I1099&lt;=53976),"Pardubický kraj",(IF(AND(I1099&gt;=56002,I1099&lt;=57201),"Pardubický kraj",(IF(AND(I1099&gt;=60200,I1099&lt;=67201),"Jihomoravský kraj",(IF(AND(I1099&gt;=67801,I1099&lt;=68501),"Jihomoravský kraj",(IF(AND(I1099&gt;=69002,I1099&lt;=69801),"Jihomoravský kraj",(IF(AND(I1099&gt;=68601,I1099&lt;=68801),"Zlínský kraj",(IF(AND(I1099&gt;=75501,I1099&lt;=76901),"Zlínský kraj",(IF(AND(I1099&gt;=70030,I1099&lt;=74901),"Moravskoslezský kraj",(IF(AND(I1099&gt;=75000,I1099&lt;=75368),"Olomoucký kraj",(IF(AND(I1099&gt;=77200,I1099&lt;=79862),"Olomoucký kraj",(IF(AND(I1099&gt;=50011,I1099&lt;=50301),"Královéhradecký kraj",(IF(AND(I1099&gt;=54301,I1099&lt;=54303),"Královéhradecký kraj","0")))))))))))))))))))))))))))))))))))))))))))))))</f>
        <v>Praha</v>
      </c>
      <c r="AB1099" t="s">
        <v>998</v>
      </c>
      <c r="AD1099" t="s">
        <v>998</v>
      </c>
      <c r="AE1099" t="s">
        <v>998</v>
      </c>
      <c r="AF1099" t="s">
        <v>998</v>
      </c>
      <c r="AG1099" s="107">
        <v>0</v>
      </c>
      <c r="AH1099" s="107">
        <v>0</v>
      </c>
      <c r="AI1099" s="107">
        <v>0</v>
      </c>
      <c r="AJ1099" t="s">
        <v>1012</v>
      </c>
    </row>
    <row r="1100" spans="1:37" x14ac:dyDescent="0.45">
      <c r="A1100" t="s">
        <v>1326</v>
      </c>
      <c r="B1100" t="s">
        <v>13312</v>
      </c>
      <c r="C1100" t="s">
        <v>990</v>
      </c>
      <c r="D1100" t="s">
        <v>13313</v>
      </c>
      <c r="E1100" t="s">
        <v>992</v>
      </c>
      <c r="F1100" t="s">
        <v>13314</v>
      </c>
      <c r="G1100">
        <v>449</v>
      </c>
      <c r="H1100" t="s">
        <v>1259</v>
      </c>
      <c r="I1100">
        <v>19000</v>
      </c>
      <c r="K1100" t="s">
        <v>13315</v>
      </c>
      <c r="L1100" s="106">
        <v>26980</v>
      </c>
      <c r="M1100">
        <v>13006491</v>
      </c>
      <c r="N1100" t="s">
        <v>996</v>
      </c>
      <c r="O1100" t="s">
        <v>12</v>
      </c>
      <c r="P1100" t="s">
        <v>997</v>
      </c>
      <c r="R1100" s="109" t="str">
        <f>IF(OR(P1100="SB",Q1100="SB"),"SB",0)</f>
        <v>SB</v>
      </c>
      <c r="T1100" s="110" t="s">
        <v>998</v>
      </c>
      <c r="V1100" s="113" t="str">
        <f>IF(AND(I1100&gt;=10000,I1100&lt;=19900),"Praha",(IF(AND(I1100&gt;=25001,I1100&lt;=29501),"Středočeský kraj",(IF(AND(I1100&gt;=30100,I1100&lt;=34972),"Středočeský kraj",(IF(AND(I1100&gt;=35002,I1100&lt;=36271),"Karlovarský kraj",(IF(AND(I1100&gt;=37001,I1100&lt;=39201),"Jihočeský kraj",(IF(AND(I1100&gt;=39701,I1100&lt;=39901),"Jihočeský kraj",(IF(AND(I1100&gt;=39301,I1100&lt;=39601),"Kraj Vysočina",(IF(AND(I1100&gt;=58001,I1100&lt;=59501),"Kraj Vysočina",(IF(AND(I1100&gt;=67401,I1100&lt;=67602),"Kraj Vysočina",(IF(AND(I1100&gt;=40001,I1100&lt;=44101),"Ústecký kraj",(IF(AND(I1100&gt;=46001,I1100&lt;=47201),"Liberecký kraj",(IF(AND(I1100&gt;=51202,I1100&lt;=51401),"Liberecký kraj",(IF(AND(I1100&gt;=53002,I1100&lt;=53976),"Pardubický kraj",(IF(AND(I1100&gt;=56002,I1100&lt;=57201),"Pardubický kraj",(IF(AND(I1100&gt;=60200,I1100&lt;=67201),"Jihomoravský kraj",(IF(AND(I1100&gt;=67801,I1100&lt;=68501),"Jihomoravský kraj",(IF(AND(I1100&gt;=69002,I1100&lt;=69801),"Jihomoravský kraj",(IF(AND(I1100&gt;=68601,I1100&lt;=68801),"Zlínský kraj",(IF(AND(I1100&gt;=75501,I1100&lt;=76901),"Zlínský kraj",(IF(AND(I1100&gt;=70030,I1100&lt;=74901),"Moravskoslezský kraj",(IF(AND(I1100&gt;=75000,I1100&lt;=75368),"Olomoucký kraj",(IF(AND(I1100&gt;=77200,I1100&lt;=79862),"Olomoucký kraj",(IF(AND(I1100&gt;=50011,I1100&lt;=50301),"Královéhradecký kraj",(IF(AND(I1100&gt;=54301,I1100&lt;=54303),"Královéhradecký kraj","0")))))))))))))))))))))))))))))))))))))))))))))))</f>
        <v>Praha</v>
      </c>
      <c r="AB1100" t="s">
        <v>998</v>
      </c>
      <c r="AD1100" t="s">
        <v>998</v>
      </c>
      <c r="AE1100" t="s">
        <v>998</v>
      </c>
      <c r="AF1100" t="s">
        <v>998</v>
      </c>
      <c r="AG1100" s="107">
        <v>0</v>
      </c>
      <c r="AH1100" s="107">
        <v>0</v>
      </c>
      <c r="AI1100" s="107">
        <v>0</v>
      </c>
      <c r="AJ1100" t="s">
        <v>1012</v>
      </c>
    </row>
    <row r="1101" spans="1:37" x14ac:dyDescent="0.45">
      <c r="A1101" t="s">
        <v>1087</v>
      </c>
      <c r="B1101" t="s">
        <v>13550</v>
      </c>
      <c r="C1101" t="s">
        <v>990</v>
      </c>
      <c r="D1101" t="s">
        <v>13551</v>
      </c>
      <c r="E1101" t="s">
        <v>992</v>
      </c>
      <c r="F1101" t="s">
        <v>5125</v>
      </c>
      <c r="G1101">
        <v>553</v>
      </c>
      <c r="H1101" t="s">
        <v>1259</v>
      </c>
      <c r="I1101">
        <v>19000</v>
      </c>
      <c r="K1101" t="s">
        <v>13552</v>
      </c>
      <c r="L1101" s="106">
        <v>30336</v>
      </c>
      <c r="M1101">
        <v>13004572</v>
      </c>
      <c r="N1101" t="s">
        <v>996</v>
      </c>
      <c r="O1101" t="s">
        <v>12</v>
      </c>
      <c r="P1101" t="s">
        <v>997</v>
      </c>
      <c r="R1101" s="109" t="str">
        <f>IF(OR(P1101="SB",Q1101="SB"),"SB",0)</f>
        <v>SB</v>
      </c>
      <c r="T1101" s="110" t="s">
        <v>998</v>
      </c>
      <c r="V1101" s="113" t="str">
        <f>IF(AND(I1101&gt;=10000,I1101&lt;=19900),"Praha",(IF(AND(I1101&gt;=25001,I1101&lt;=29501),"Středočeský kraj",(IF(AND(I1101&gt;=30100,I1101&lt;=34972),"Středočeský kraj",(IF(AND(I1101&gt;=35002,I1101&lt;=36271),"Karlovarský kraj",(IF(AND(I1101&gt;=37001,I1101&lt;=39201),"Jihočeský kraj",(IF(AND(I1101&gt;=39701,I1101&lt;=39901),"Jihočeský kraj",(IF(AND(I1101&gt;=39301,I1101&lt;=39601),"Kraj Vysočina",(IF(AND(I1101&gt;=58001,I1101&lt;=59501),"Kraj Vysočina",(IF(AND(I1101&gt;=67401,I1101&lt;=67602),"Kraj Vysočina",(IF(AND(I1101&gt;=40001,I1101&lt;=44101),"Ústecký kraj",(IF(AND(I1101&gt;=46001,I1101&lt;=47201),"Liberecký kraj",(IF(AND(I1101&gt;=51202,I1101&lt;=51401),"Liberecký kraj",(IF(AND(I1101&gt;=53002,I1101&lt;=53976),"Pardubický kraj",(IF(AND(I1101&gt;=56002,I1101&lt;=57201),"Pardubický kraj",(IF(AND(I1101&gt;=60200,I1101&lt;=67201),"Jihomoravský kraj",(IF(AND(I1101&gt;=67801,I1101&lt;=68501),"Jihomoravský kraj",(IF(AND(I1101&gt;=69002,I1101&lt;=69801),"Jihomoravský kraj",(IF(AND(I1101&gt;=68601,I1101&lt;=68801),"Zlínský kraj",(IF(AND(I1101&gt;=75501,I1101&lt;=76901),"Zlínský kraj",(IF(AND(I1101&gt;=70030,I1101&lt;=74901),"Moravskoslezský kraj",(IF(AND(I1101&gt;=75000,I1101&lt;=75368),"Olomoucký kraj",(IF(AND(I1101&gt;=77200,I1101&lt;=79862),"Olomoucký kraj",(IF(AND(I1101&gt;=50011,I1101&lt;=50301),"Královéhradecký kraj",(IF(AND(I1101&gt;=54301,I1101&lt;=54303),"Královéhradecký kraj","0")))))))))))))))))))))))))))))))))))))))))))))))</f>
        <v>Praha</v>
      </c>
      <c r="AB1101" t="s">
        <v>998</v>
      </c>
      <c r="AD1101" t="s">
        <v>998</v>
      </c>
      <c r="AE1101" t="s">
        <v>998</v>
      </c>
      <c r="AF1101" t="s">
        <v>998</v>
      </c>
      <c r="AG1101" s="107">
        <v>0</v>
      </c>
      <c r="AH1101" s="107">
        <v>0</v>
      </c>
      <c r="AI1101" s="107">
        <v>0</v>
      </c>
      <c r="AJ1101" t="s">
        <v>1012</v>
      </c>
    </row>
    <row r="1102" spans="1:37" x14ac:dyDescent="0.45">
      <c r="A1102" t="s">
        <v>1206</v>
      </c>
      <c r="B1102" t="s">
        <v>13731</v>
      </c>
      <c r="C1102" t="s">
        <v>1002</v>
      </c>
      <c r="D1102" t="s">
        <v>13732</v>
      </c>
      <c r="E1102" t="s">
        <v>992</v>
      </c>
      <c r="F1102" t="s">
        <v>12884</v>
      </c>
      <c r="G1102">
        <v>904</v>
      </c>
      <c r="H1102" t="s">
        <v>1259</v>
      </c>
      <c r="I1102">
        <v>19000</v>
      </c>
      <c r="K1102" t="s">
        <v>13733</v>
      </c>
      <c r="L1102" s="106">
        <v>25590</v>
      </c>
      <c r="M1102">
        <v>12981233</v>
      </c>
      <c r="N1102" t="s">
        <v>996</v>
      </c>
      <c r="O1102" t="s">
        <v>12</v>
      </c>
      <c r="P1102" t="s">
        <v>997</v>
      </c>
      <c r="R1102" s="109" t="str">
        <f>IF(OR(P1102="SB",Q1102="SB"),"SB",0)</f>
        <v>SB</v>
      </c>
      <c r="T1102" s="110" t="s">
        <v>998</v>
      </c>
      <c r="V1102" s="113" t="str">
        <f>IF(AND(I1102&gt;=10000,I1102&lt;=19900),"Praha",(IF(AND(I1102&gt;=25001,I1102&lt;=29501),"Středočeský kraj",(IF(AND(I1102&gt;=30100,I1102&lt;=34972),"Středočeský kraj",(IF(AND(I1102&gt;=35002,I1102&lt;=36271),"Karlovarský kraj",(IF(AND(I1102&gt;=37001,I1102&lt;=39201),"Jihočeský kraj",(IF(AND(I1102&gt;=39701,I1102&lt;=39901),"Jihočeský kraj",(IF(AND(I1102&gt;=39301,I1102&lt;=39601),"Kraj Vysočina",(IF(AND(I1102&gt;=58001,I1102&lt;=59501),"Kraj Vysočina",(IF(AND(I1102&gt;=67401,I1102&lt;=67602),"Kraj Vysočina",(IF(AND(I1102&gt;=40001,I1102&lt;=44101),"Ústecký kraj",(IF(AND(I1102&gt;=46001,I1102&lt;=47201),"Liberecký kraj",(IF(AND(I1102&gt;=51202,I1102&lt;=51401),"Liberecký kraj",(IF(AND(I1102&gt;=53002,I1102&lt;=53976),"Pardubický kraj",(IF(AND(I1102&gt;=56002,I1102&lt;=57201),"Pardubický kraj",(IF(AND(I1102&gt;=60200,I1102&lt;=67201),"Jihomoravský kraj",(IF(AND(I1102&gt;=67801,I1102&lt;=68501),"Jihomoravský kraj",(IF(AND(I1102&gt;=69002,I1102&lt;=69801),"Jihomoravský kraj",(IF(AND(I1102&gt;=68601,I1102&lt;=68801),"Zlínský kraj",(IF(AND(I1102&gt;=75501,I1102&lt;=76901),"Zlínský kraj",(IF(AND(I1102&gt;=70030,I1102&lt;=74901),"Moravskoslezský kraj",(IF(AND(I1102&gt;=75000,I1102&lt;=75368),"Olomoucký kraj",(IF(AND(I1102&gt;=77200,I1102&lt;=79862),"Olomoucký kraj",(IF(AND(I1102&gt;=50011,I1102&lt;=50301),"Královéhradecký kraj",(IF(AND(I1102&gt;=54301,I1102&lt;=54303),"Královéhradecký kraj","0")))))))))))))))))))))))))))))))))))))))))))))))</f>
        <v>Praha</v>
      </c>
      <c r="AB1102" t="s">
        <v>998</v>
      </c>
      <c r="AD1102" t="s">
        <v>998</v>
      </c>
      <c r="AE1102" t="s">
        <v>998</v>
      </c>
      <c r="AF1102" t="s">
        <v>998</v>
      </c>
      <c r="AG1102" s="107">
        <v>0</v>
      </c>
      <c r="AH1102" s="107">
        <v>0</v>
      </c>
      <c r="AI1102" s="107">
        <v>0</v>
      </c>
      <c r="AJ1102" t="s">
        <v>1012</v>
      </c>
    </row>
    <row r="1103" spans="1:37" x14ac:dyDescent="0.45">
      <c r="A1103" t="s">
        <v>4091</v>
      </c>
      <c r="B1103" t="s">
        <v>14106</v>
      </c>
      <c r="C1103" t="s">
        <v>1002</v>
      </c>
      <c r="D1103" t="s">
        <v>14107</v>
      </c>
      <c r="E1103" t="s">
        <v>992</v>
      </c>
      <c r="F1103" t="s">
        <v>11820</v>
      </c>
      <c r="G1103">
        <v>14</v>
      </c>
      <c r="H1103" t="s">
        <v>1259</v>
      </c>
      <c r="I1103">
        <v>19000</v>
      </c>
      <c r="K1103" t="s">
        <v>14108</v>
      </c>
      <c r="L1103" s="106">
        <v>27983</v>
      </c>
      <c r="M1103">
        <v>13017205</v>
      </c>
      <c r="N1103" t="s">
        <v>996</v>
      </c>
      <c r="O1103" t="s">
        <v>12</v>
      </c>
      <c r="P1103" t="s">
        <v>997</v>
      </c>
      <c r="R1103" s="109" t="str">
        <f>IF(OR(P1103="SB",Q1103="SB"),"SB",0)</f>
        <v>SB</v>
      </c>
      <c r="T1103" s="110" t="s">
        <v>998</v>
      </c>
      <c r="V1103" s="113" t="str">
        <f>IF(AND(I1103&gt;=10000,I1103&lt;=19900),"Praha",(IF(AND(I1103&gt;=25001,I1103&lt;=29501),"Středočeský kraj",(IF(AND(I1103&gt;=30100,I1103&lt;=34972),"Středočeský kraj",(IF(AND(I1103&gt;=35002,I1103&lt;=36271),"Karlovarský kraj",(IF(AND(I1103&gt;=37001,I1103&lt;=39201),"Jihočeský kraj",(IF(AND(I1103&gt;=39701,I1103&lt;=39901),"Jihočeský kraj",(IF(AND(I1103&gt;=39301,I1103&lt;=39601),"Kraj Vysočina",(IF(AND(I1103&gt;=58001,I1103&lt;=59501),"Kraj Vysočina",(IF(AND(I1103&gt;=67401,I1103&lt;=67602),"Kraj Vysočina",(IF(AND(I1103&gt;=40001,I1103&lt;=44101),"Ústecký kraj",(IF(AND(I1103&gt;=46001,I1103&lt;=47201),"Liberecký kraj",(IF(AND(I1103&gt;=51202,I1103&lt;=51401),"Liberecký kraj",(IF(AND(I1103&gt;=53002,I1103&lt;=53976),"Pardubický kraj",(IF(AND(I1103&gt;=56002,I1103&lt;=57201),"Pardubický kraj",(IF(AND(I1103&gt;=60200,I1103&lt;=67201),"Jihomoravský kraj",(IF(AND(I1103&gt;=67801,I1103&lt;=68501),"Jihomoravský kraj",(IF(AND(I1103&gt;=69002,I1103&lt;=69801),"Jihomoravský kraj",(IF(AND(I1103&gt;=68601,I1103&lt;=68801),"Zlínský kraj",(IF(AND(I1103&gt;=75501,I1103&lt;=76901),"Zlínský kraj",(IF(AND(I1103&gt;=70030,I1103&lt;=74901),"Moravskoslezský kraj",(IF(AND(I1103&gt;=75000,I1103&lt;=75368),"Olomoucký kraj",(IF(AND(I1103&gt;=77200,I1103&lt;=79862),"Olomoucký kraj",(IF(AND(I1103&gt;=50011,I1103&lt;=50301),"Královéhradecký kraj",(IF(AND(I1103&gt;=54301,I1103&lt;=54303),"Královéhradecký kraj","0")))))))))))))))))))))))))))))))))))))))))))))))</f>
        <v>Praha</v>
      </c>
      <c r="AB1103" t="s">
        <v>998</v>
      </c>
      <c r="AD1103" t="s">
        <v>998</v>
      </c>
      <c r="AE1103" t="s">
        <v>998</v>
      </c>
      <c r="AF1103" t="s">
        <v>998</v>
      </c>
      <c r="AG1103" s="107">
        <v>0</v>
      </c>
      <c r="AH1103" s="107">
        <v>0</v>
      </c>
      <c r="AI1103" s="107">
        <v>0</v>
      </c>
      <c r="AJ1103" t="s">
        <v>1012</v>
      </c>
    </row>
    <row r="1104" spans="1:37" x14ac:dyDescent="0.45">
      <c r="A1104" t="s">
        <v>1051</v>
      </c>
      <c r="B1104" t="s">
        <v>14202</v>
      </c>
      <c r="C1104" t="s">
        <v>1002</v>
      </c>
      <c r="D1104" t="s">
        <v>14203</v>
      </c>
      <c r="E1104" t="s">
        <v>992</v>
      </c>
      <c r="F1104" t="s">
        <v>4100</v>
      </c>
      <c r="G1104">
        <v>716</v>
      </c>
      <c r="H1104" t="s">
        <v>1259</v>
      </c>
      <c r="I1104">
        <v>19000</v>
      </c>
      <c r="K1104" t="s">
        <v>14204</v>
      </c>
      <c r="L1104" s="106">
        <v>29989</v>
      </c>
      <c r="M1104">
        <v>12915252</v>
      </c>
      <c r="N1104" t="s">
        <v>996</v>
      </c>
      <c r="O1104" t="s">
        <v>12</v>
      </c>
      <c r="P1104" t="s">
        <v>997</v>
      </c>
      <c r="R1104" s="109" t="str">
        <f>IF(OR(P1104="SB",Q1104="SB"),"SB",0)</f>
        <v>SB</v>
      </c>
      <c r="T1104" s="110" t="s">
        <v>998</v>
      </c>
      <c r="V1104" s="113" t="str">
        <f>IF(AND(I1104&gt;=10000,I1104&lt;=19900),"Praha",(IF(AND(I1104&gt;=25001,I1104&lt;=29501),"Středočeský kraj",(IF(AND(I1104&gt;=30100,I1104&lt;=34972),"Středočeský kraj",(IF(AND(I1104&gt;=35002,I1104&lt;=36271),"Karlovarský kraj",(IF(AND(I1104&gt;=37001,I1104&lt;=39201),"Jihočeský kraj",(IF(AND(I1104&gt;=39701,I1104&lt;=39901),"Jihočeský kraj",(IF(AND(I1104&gt;=39301,I1104&lt;=39601),"Kraj Vysočina",(IF(AND(I1104&gt;=58001,I1104&lt;=59501),"Kraj Vysočina",(IF(AND(I1104&gt;=67401,I1104&lt;=67602),"Kraj Vysočina",(IF(AND(I1104&gt;=40001,I1104&lt;=44101),"Ústecký kraj",(IF(AND(I1104&gt;=46001,I1104&lt;=47201),"Liberecký kraj",(IF(AND(I1104&gt;=51202,I1104&lt;=51401),"Liberecký kraj",(IF(AND(I1104&gt;=53002,I1104&lt;=53976),"Pardubický kraj",(IF(AND(I1104&gt;=56002,I1104&lt;=57201),"Pardubický kraj",(IF(AND(I1104&gt;=60200,I1104&lt;=67201),"Jihomoravský kraj",(IF(AND(I1104&gt;=67801,I1104&lt;=68501),"Jihomoravský kraj",(IF(AND(I1104&gt;=69002,I1104&lt;=69801),"Jihomoravský kraj",(IF(AND(I1104&gt;=68601,I1104&lt;=68801),"Zlínský kraj",(IF(AND(I1104&gt;=75501,I1104&lt;=76901),"Zlínský kraj",(IF(AND(I1104&gt;=70030,I1104&lt;=74901),"Moravskoslezský kraj",(IF(AND(I1104&gt;=75000,I1104&lt;=75368),"Olomoucký kraj",(IF(AND(I1104&gt;=77200,I1104&lt;=79862),"Olomoucký kraj",(IF(AND(I1104&gt;=50011,I1104&lt;=50301),"Královéhradecký kraj",(IF(AND(I1104&gt;=54301,I1104&lt;=54303),"Královéhradecký kraj","0")))))))))))))))))))))))))))))))))))))))))))))))</f>
        <v>Praha</v>
      </c>
      <c r="AB1104" t="s">
        <v>998</v>
      </c>
      <c r="AD1104" t="s">
        <v>998</v>
      </c>
      <c r="AE1104" t="s">
        <v>998</v>
      </c>
      <c r="AF1104" t="s">
        <v>998</v>
      </c>
      <c r="AG1104" s="107">
        <v>0</v>
      </c>
      <c r="AH1104" s="107">
        <v>0</v>
      </c>
      <c r="AI1104" s="107">
        <v>0</v>
      </c>
      <c r="AJ1104" t="s">
        <v>1012</v>
      </c>
    </row>
    <row r="1105" spans="1:37" x14ac:dyDescent="0.45">
      <c r="A1105" t="s">
        <v>2472</v>
      </c>
      <c r="B1105" t="s">
        <v>14315</v>
      </c>
      <c r="C1105" t="s">
        <v>1002</v>
      </c>
      <c r="D1105" t="s">
        <v>14316</v>
      </c>
      <c r="E1105" t="s">
        <v>992</v>
      </c>
      <c r="F1105" t="s">
        <v>7074</v>
      </c>
      <c r="G1105">
        <v>344</v>
      </c>
      <c r="H1105" t="s">
        <v>13841</v>
      </c>
      <c r="I1105">
        <v>19000</v>
      </c>
      <c r="J1105">
        <v>734208698</v>
      </c>
      <c r="K1105" t="s">
        <v>10562</v>
      </c>
      <c r="L1105" s="106">
        <v>33183</v>
      </c>
      <c r="M1105">
        <v>11432768</v>
      </c>
      <c r="N1105" t="s">
        <v>1144</v>
      </c>
      <c r="O1105" t="s">
        <v>12</v>
      </c>
      <c r="P1105" t="s">
        <v>997</v>
      </c>
      <c r="R1105" s="109" t="str">
        <f>IF(OR(P1105="SB",Q1105="SB"),"SB",0)</f>
        <v>SB</v>
      </c>
      <c r="T1105" s="110" t="s">
        <v>998</v>
      </c>
      <c r="V1105" s="113" t="str">
        <f>IF(AND(I1105&gt;=10000,I1105&lt;=19900),"Praha",(IF(AND(I1105&gt;=25001,I1105&lt;=29501),"Středočeský kraj",(IF(AND(I1105&gt;=30100,I1105&lt;=34972),"Středočeský kraj",(IF(AND(I1105&gt;=35002,I1105&lt;=36271),"Karlovarský kraj",(IF(AND(I1105&gt;=37001,I1105&lt;=39201),"Jihočeský kraj",(IF(AND(I1105&gt;=39701,I1105&lt;=39901),"Jihočeský kraj",(IF(AND(I1105&gt;=39301,I1105&lt;=39601),"Kraj Vysočina",(IF(AND(I1105&gt;=58001,I1105&lt;=59501),"Kraj Vysočina",(IF(AND(I1105&gt;=67401,I1105&lt;=67602),"Kraj Vysočina",(IF(AND(I1105&gt;=40001,I1105&lt;=44101),"Ústecký kraj",(IF(AND(I1105&gt;=46001,I1105&lt;=47201),"Liberecký kraj",(IF(AND(I1105&gt;=51202,I1105&lt;=51401),"Liberecký kraj",(IF(AND(I1105&gt;=53002,I1105&lt;=53976),"Pardubický kraj",(IF(AND(I1105&gt;=56002,I1105&lt;=57201),"Pardubický kraj",(IF(AND(I1105&gt;=60200,I1105&lt;=67201),"Jihomoravský kraj",(IF(AND(I1105&gt;=67801,I1105&lt;=68501),"Jihomoravský kraj",(IF(AND(I1105&gt;=69002,I1105&lt;=69801),"Jihomoravský kraj",(IF(AND(I1105&gt;=68601,I1105&lt;=68801),"Zlínský kraj",(IF(AND(I1105&gt;=75501,I1105&lt;=76901),"Zlínský kraj",(IF(AND(I1105&gt;=70030,I1105&lt;=74901),"Moravskoslezský kraj",(IF(AND(I1105&gt;=75000,I1105&lt;=75368),"Olomoucký kraj",(IF(AND(I1105&gt;=77200,I1105&lt;=79862),"Olomoucký kraj",(IF(AND(I1105&gt;=50011,I1105&lt;=50301),"Královéhradecký kraj",(IF(AND(I1105&gt;=54301,I1105&lt;=54303),"Královéhradecký kraj","0")))))))))))))))))))))))))))))))))))))))))))))))</f>
        <v>Praha</v>
      </c>
      <c r="AB1105" t="s">
        <v>998</v>
      </c>
      <c r="AD1105" t="s">
        <v>998</v>
      </c>
      <c r="AE1105" t="s">
        <v>998</v>
      </c>
      <c r="AF1105" t="s">
        <v>998</v>
      </c>
      <c r="AG1105" s="107">
        <v>300</v>
      </c>
      <c r="AH1105" s="107">
        <v>0</v>
      </c>
      <c r="AI1105" s="107">
        <v>0</v>
      </c>
      <c r="AJ1105" t="s">
        <v>999</v>
      </c>
      <c r="AK1105" s="106">
        <v>44877</v>
      </c>
    </row>
    <row r="1106" spans="1:37" x14ac:dyDescent="0.45">
      <c r="A1106" t="s">
        <v>2054</v>
      </c>
      <c r="B1106" t="s">
        <v>14511</v>
      </c>
      <c r="C1106" t="s">
        <v>1002</v>
      </c>
      <c r="D1106" t="s">
        <v>14512</v>
      </c>
      <c r="E1106" t="s">
        <v>992</v>
      </c>
      <c r="F1106" t="s">
        <v>5125</v>
      </c>
      <c r="G1106">
        <v>55</v>
      </c>
      <c r="H1106" t="s">
        <v>1259</v>
      </c>
      <c r="I1106">
        <v>19000</v>
      </c>
      <c r="K1106" t="s">
        <v>14513</v>
      </c>
      <c r="L1106" s="106">
        <v>27155</v>
      </c>
      <c r="M1106">
        <v>12978304</v>
      </c>
      <c r="N1106" t="s">
        <v>996</v>
      </c>
      <c r="O1106" t="s">
        <v>12</v>
      </c>
      <c r="P1106" t="s">
        <v>997</v>
      </c>
      <c r="R1106" s="109" t="str">
        <f>IF(OR(P1106="SB",Q1106="SB"),"SB",0)</f>
        <v>SB</v>
      </c>
      <c r="T1106" s="110" t="s">
        <v>998</v>
      </c>
      <c r="V1106" s="113" t="str">
        <f>IF(AND(I1106&gt;=10000,I1106&lt;=19900),"Praha",(IF(AND(I1106&gt;=25001,I1106&lt;=29501),"Středočeský kraj",(IF(AND(I1106&gt;=30100,I1106&lt;=34972),"Středočeský kraj",(IF(AND(I1106&gt;=35002,I1106&lt;=36271),"Karlovarský kraj",(IF(AND(I1106&gt;=37001,I1106&lt;=39201),"Jihočeský kraj",(IF(AND(I1106&gt;=39701,I1106&lt;=39901),"Jihočeský kraj",(IF(AND(I1106&gt;=39301,I1106&lt;=39601),"Kraj Vysočina",(IF(AND(I1106&gt;=58001,I1106&lt;=59501),"Kraj Vysočina",(IF(AND(I1106&gt;=67401,I1106&lt;=67602),"Kraj Vysočina",(IF(AND(I1106&gt;=40001,I1106&lt;=44101),"Ústecký kraj",(IF(AND(I1106&gt;=46001,I1106&lt;=47201),"Liberecký kraj",(IF(AND(I1106&gt;=51202,I1106&lt;=51401),"Liberecký kraj",(IF(AND(I1106&gt;=53002,I1106&lt;=53976),"Pardubický kraj",(IF(AND(I1106&gt;=56002,I1106&lt;=57201),"Pardubický kraj",(IF(AND(I1106&gt;=60200,I1106&lt;=67201),"Jihomoravský kraj",(IF(AND(I1106&gt;=67801,I1106&lt;=68501),"Jihomoravský kraj",(IF(AND(I1106&gt;=69002,I1106&lt;=69801),"Jihomoravský kraj",(IF(AND(I1106&gt;=68601,I1106&lt;=68801),"Zlínský kraj",(IF(AND(I1106&gt;=75501,I1106&lt;=76901),"Zlínský kraj",(IF(AND(I1106&gt;=70030,I1106&lt;=74901),"Moravskoslezský kraj",(IF(AND(I1106&gt;=75000,I1106&lt;=75368),"Olomoucký kraj",(IF(AND(I1106&gt;=77200,I1106&lt;=79862),"Olomoucký kraj",(IF(AND(I1106&gt;=50011,I1106&lt;=50301),"Královéhradecký kraj",(IF(AND(I1106&gt;=54301,I1106&lt;=54303),"Královéhradecký kraj","0")))))))))))))))))))))))))))))))))))))))))))))))</f>
        <v>Praha</v>
      </c>
      <c r="AB1106" t="s">
        <v>998</v>
      </c>
      <c r="AD1106" t="s">
        <v>998</v>
      </c>
      <c r="AE1106" t="s">
        <v>998</v>
      </c>
      <c r="AF1106" t="s">
        <v>998</v>
      </c>
      <c r="AG1106" s="107">
        <v>0</v>
      </c>
      <c r="AH1106" s="107">
        <v>0</v>
      </c>
      <c r="AI1106" s="107">
        <v>0</v>
      </c>
      <c r="AJ1106" t="s">
        <v>1012</v>
      </c>
    </row>
    <row r="1107" spans="1:37" x14ac:dyDescent="0.45">
      <c r="A1107" t="s">
        <v>1395</v>
      </c>
      <c r="B1107" t="s">
        <v>15086</v>
      </c>
      <c r="C1107" t="s">
        <v>990</v>
      </c>
      <c r="D1107" t="s">
        <v>15087</v>
      </c>
      <c r="E1107" t="s">
        <v>992</v>
      </c>
      <c r="F1107" t="s">
        <v>15088</v>
      </c>
      <c r="G1107">
        <v>1005</v>
      </c>
      <c r="H1107" t="s">
        <v>1259</v>
      </c>
      <c r="I1107">
        <v>19000</v>
      </c>
      <c r="K1107" t="s">
        <v>15089</v>
      </c>
      <c r="L1107" s="106">
        <v>39776</v>
      </c>
      <c r="M1107">
        <v>13551614</v>
      </c>
      <c r="N1107" t="s">
        <v>1900</v>
      </c>
      <c r="O1107" t="s">
        <v>1023</v>
      </c>
      <c r="P1107" t="s">
        <v>997</v>
      </c>
      <c r="R1107" s="109" t="str">
        <f>IF(OR(P1107="SB",Q1107="SB"),"SB",0)</f>
        <v>SB</v>
      </c>
      <c r="T1107" s="110" t="s">
        <v>998</v>
      </c>
      <c r="V1107" s="113" t="str">
        <f>IF(AND(I1107&gt;=10000,I1107&lt;=19900),"Praha",(IF(AND(I1107&gt;=25001,I1107&lt;=29501),"Středočeský kraj",(IF(AND(I1107&gt;=30100,I1107&lt;=34972),"Středočeský kraj",(IF(AND(I1107&gt;=35002,I1107&lt;=36271),"Karlovarský kraj",(IF(AND(I1107&gt;=37001,I1107&lt;=39201),"Jihočeský kraj",(IF(AND(I1107&gt;=39701,I1107&lt;=39901),"Jihočeský kraj",(IF(AND(I1107&gt;=39301,I1107&lt;=39601),"Kraj Vysočina",(IF(AND(I1107&gt;=58001,I1107&lt;=59501),"Kraj Vysočina",(IF(AND(I1107&gt;=67401,I1107&lt;=67602),"Kraj Vysočina",(IF(AND(I1107&gt;=40001,I1107&lt;=44101),"Ústecký kraj",(IF(AND(I1107&gt;=46001,I1107&lt;=47201),"Liberecký kraj",(IF(AND(I1107&gt;=51202,I1107&lt;=51401),"Liberecký kraj",(IF(AND(I1107&gt;=53002,I1107&lt;=53976),"Pardubický kraj",(IF(AND(I1107&gt;=56002,I1107&lt;=57201),"Pardubický kraj",(IF(AND(I1107&gt;=60200,I1107&lt;=67201),"Jihomoravský kraj",(IF(AND(I1107&gt;=67801,I1107&lt;=68501),"Jihomoravský kraj",(IF(AND(I1107&gt;=69002,I1107&lt;=69801),"Jihomoravský kraj",(IF(AND(I1107&gt;=68601,I1107&lt;=68801),"Zlínský kraj",(IF(AND(I1107&gt;=75501,I1107&lt;=76901),"Zlínský kraj",(IF(AND(I1107&gt;=70030,I1107&lt;=74901),"Moravskoslezský kraj",(IF(AND(I1107&gt;=75000,I1107&lt;=75368),"Olomoucký kraj",(IF(AND(I1107&gt;=77200,I1107&lt;=79862),"Olomoucký kraj",(IF(AND(I1107&gt;=50011,I1107&lt;=50301),"Královéhradecký kraj",(IF(AND(I1107&gt;=54301,I1107&lt;=54303),"Královéhradecký kraj","0")))))))))))))))))))))))))))))))))))))))))))))))</f>
        <v>Praha</v>
      </c>
      <c r="AB1107" t="s">
        <v>998</v>
      </c>
      <c r="AD1107" t="s">
        <v>998</v>
      </c>
      <c r="AE1107" t="s">
        <v>998</v>
      </c>
      <c r="AF1107" t="s">
        <v>998</v>
      </c>
      <c r="AG1107" s="107">
        <v>300</v>
      </c>
      <c r="AH1107" s="107">
        <v>0</v>
      </c>
      <c r="AI1107" s="107">
        <v>0</v>
      </c>
      <c r="AJ1107" t="s">
        <v>999</v>
      </c>
      <c r="AK1107" s="106">
        <v>44920</v>
      </c>
    </row>
    <row r="1108" spans="1:37" x14ac:dyDescent="0.45">
      <c r="A1108" t="s">
        <v>1270</v>
      </c>
      <c r="B1108" t="s">
        <v>15086</v>
      </c>
      <c r="C1108" t="s">
        <v>990</v>
      </c>
      <c r="D1108" t="s">
        <v>15090</v>
      </c>
      <c r="E1108" t="s">
        <v>992</v>
      </c>
      <c r="F1108" t="s">
        <v>15088</v>
      </c>
      <c r="G1108">
        <v>1005</v>
      </c>
      <c r="H1108" t="s">
        <v>1259</v>
      </c>
      <c r="I1108">
        <v>19000</v>
      </c>
      <c r="K1108" t="s">
        <v>15091</v>
      </c>
      <c r="L1108" s="106">
        <v>38563</v>
      </c>
      <c r="M1108">
        <v>13551715</v>
      </c>
      <c r="N1108" t="s">
        <v>1900</v>
      </c>
      <c r="O1108" t="s">
        <v>1023</v>
      </c>
      <c r="P1108" t="s">
        <v>997</v>
      </c>
      <c r="R1108" s="109" t="str">
        <f>IF(OR(P1108="SB",Q1108="SB"),"SB",0)</f>
        <v>SB</v>
      </c>
      <c r="T1108" s="110" t="s">
        <v>998</v>
      </c>
      <c r="V1108" s="113" t="str">
        <f>IF(AND(I1108&gt;=10000,I1108&lt;=19900),"Praha",(IF(AND(I1108&gt;=25001,I1108&lt;=29501),"Středočeský kraj",(IF(AND(I1108&gt;=30100,I1108&lt;=34972),"Středočeský kraj",(IF(AND(I1108&gt;=35002,I1108&lt;=36271),"Karlovarský kraj",(IF(AND(I1108&gt;=37001,I1108&lt;=39201),"Jihočeský kraj",(IF(AND(I1108&gt;=39701,I1108&lt;=39901),"Jihočeský kraj",(IF(AND(I1108&gt;=39301,I1108&lt;=39601),"Kraj Vysočina",(IF(AND(I1108&gt;=58001,I1108&lt;=59501),"Kraj Vysočina",(IF(AND(I1108&gt;=67401,I1108&lt;=67602),"Kraj Vysočina",(IF(AND(I1108&gt;=40001,I1108&lt;=44101),"Ústecký kraj",(IF(AND(I1108&gt;=46001,I1108&lt;=47201),"Liberecký kraj",(IF(AND(I1108&gt;=51202,I1108&lt;=51401),"Liberecký kraj",(IF(AND(I1108&gt;=53002,I1108&lt;=53976),"Pardubický kraj",(IF(AND(I1108&gt;=56002,I1108&lt;=57201),"Pardubický kraj",(IF(AND(I1108&gt;=60200,I1108&lt;=67201),"Jihomoravský kraj",(IF(AND(I1108&gt;=67801,I1108&lt;=68501),"Jihomoravský kraj",(IF(AND(I1108&gt;=69002,I1108&lt;=69801),"Jihomoravský kraj",(IF(AND(I1108&gt;=68601,I1108&lt;=68801),"Zlínský kraj",(IF(AND(I1108&gt;=75501,I1108&lt;=76901),"Zlínský kraj",(IF(AND(I1108&gt;=70030,I1108&lt;=74901),"Moravskoslezský kraj",(IF(AND(I1108&gt;=75000,I1108&lt;=75368),"Olomoucký kraj",(IF(AND(I1108&gt;=77200,I1108&lt;=79862),"Olomoucký kraj",(IF(AND(I1108&gt;=50011,I1108&lt;=50301),"Královéhradecký kraj",(IF(AND(I1108&gt;=54301,I1108&lt;=54303),"Královéhradecký kraj","0")))))))))))))))))))))))))))))))))))))))))))))))</f>
        <v>Praha</v>
      </c>
      <c r="AB1108" t="s">
        <v>998</v>
      </c>
      <c r="AD1108" t="s">
        <v>998</v>
      </c>
      <c r="AE1108" t="s">
        <v>998</v>
      </c>
      <c r="AF1108" t="s">
        <v>998</v>
      </c>
      <c r="AG1108" s="107">
        <v>300</v>
      </c>
      <c r="AH1108" s="107">
        <v>0</v>
      </c>
      <c r="AI1108" s="107">
        <v>0</v>
      </c>
      <c r="AJ1108" t="s">
        <v>999</v>
      </c>
      <c r="AK1108" s="106">
        <v>44920</v>
      </c>
    </row>
    <row r="1109" spans="1:37" x14ac:dyDescent="0.45">
      <c r="A1109" t="s">
        <v>1208</v>
      </c>
      <c r="B1109" t="s">
        <v>15545</v>
      </c>
      <c r="C1109" t="s">
        <v>1002</v>
      </c>
      <c r="D1109" t="s">
        <v>15546</v>
      </c>
      <c r="E1109" t="s">
        <v>992</v>
      </c>
      <c r="F1109" t="s">
        <v>15547</v>
      </c>
      <c r="G1109">
        <v>11</v>
      </c>
      <c r="H1109" t="s">
        <v>1259</v>
      </c>
      <c r="I1109">
        <v>19000</v>
      </c>
      <c r="K1109" t="s">
        <v>15548</v>
      </c>
      <c r="L1109" s="106">
        <v>31619</v>
      </c>
      <c r="M1109">
        <v>15006715</v>
      </c>
      <c r="N1109" t="s">
        <v>1144</v>
      </c>
      <c r="O1109" t="s">
        <v>12</v>
      </c>
      <c r="P1109" t="s">
        <v>997</v>
      </c>
      <c r="R1109" s="109" t="str">
        <f>IF(OR(P1109="SB",Q1109="SB"),"SB",0)</f>
        <v>SB</v>
      </c>
      <c r="T1109" s="110" t="s">
        <v>998</v>
      </c>
      <c r="V1109" s="113" t="str">
        <f>IF(AND(I1109&gt;=10000,I1109&lt;=19900),"Praha",(IF(AND(I1109&gt;=25001,I1109&lt;=29501),"Středočeský kraj",(IF(AND(I1109&gt;=30100,I1109&lt;=34972),"Středočeský kraj",(IF(AND(I1109&gt;=35002,I1109&lt;=36271),"Karlovarský kraj",(IF(AND(I1109&gt;=37001,I1109&lt;=39201),"Jihočeský kraj",(IF(AND(I1109&gt;=39701,I1109&lt;=39901),"Jihočeský kraj",(IF(AND(I1109&gt;=39301,I1109&lt;=39601),"Kraj Vysočina",(IF(AND(I1109&gt;=58001,I1109&lt;=59501),"Kraj Vysočina",(IF(AND(I1109&gt;=67401,I1109&lt;=67602),"Kraj Vysočina",(IF(AND(I1109&gt;=40001,I1109&lt;=44101),"Ústecký kraj",(IF(AND(I1109&gt;=46001,I1109&lt;=47201),"Liberecký kraj",(IF(AND(I1109&gt;=51202,I1109&lt;=51401),"Liberecký kraj",(IF(AND(I1109&gt;=53002,I1109&lt;=53976),"Pardubický kraj",(IF(AND(I1109&gt;=56002,I1109&lt;=57201),"Pardubický kraj",(IF(AND(I1109&gt;=60200,I1109&lt;=67201),"Jihomoravský kraj",(IF(AND(I1109&gt;=67801,I1109&lt;=68501),"Jihomoravský kraj",(IF(AND(I1109&gt;=69002,I1109&lt;=69801),"Jihomoravský kraj",(IF(AND(I1109&gt;=68601,I1109&lt;=68801),"Zlínský kraj",(IF(AND(I1109&gt;=75501,I1109&lt;=76901),"Zlínský kraj",(IF(AND(I1109&gt;=70030,I1109&lt;=74901),"Moravskoslezský kraj",(IF(AND(I1109&gt;=75000,I1109&lt;=75368),"Olomoucký kraj",(IF(AND(I1109&gt;=77200,I1109&lt;=79862),"Olomoucký kraj",(IF(AND(I1109&gt;=50011,I1109&lt;=50301),"Královéhradecký kraj",(IF(AND(I1109&gt;=54301,I1109&lt;=54303),"Královéhradecký kraj","0")))))))))))))))))))))))))))))))))))))))))))))))</f>
        <v>Praha</v>
      </c>
      <c r="AB1109" t="s">
        <v>998</v>
      </c>
      <c r="AD1109" t="s">
        <v>998</v>
      </c>
      <c r="AE1109" t="s">
        <v>998</v>
      </c>
      <c r="AF1109" t="s">
        <v>998</v>
      </c>
      <c r="AG1109" s="107">
        <v>300</v>
      </c>
      <c r="AH1109" s="107">
        <v>0</v>
      </c>
      <c r="AI1109" s="107">
        <v>0</v>
      </c>
      <c r="AJ1109" t="s">
        <v>999</v>
      </c>
      <c r="AK1109" s="106">
        <v>44923</v>
      </c>
    </row>
    <row r="1110" spans="1:37" x14ac:dyDescent="0.45">
      <c r="A1110" t="s">
        <v>2101</v>
      </c>
      <c r="B1110" t="s">
        <v>16468</v>
      </c>
      <c r="C1110" t="s">
        <v>1002</v>
      </c>
      <c r="D1110" t="s">
        <v>16478</v>
      </c>
      <c r="E1110" t="s">
        <v>992</v>
      </c>
      <c r="F1110" t="s">
        <v>5275</v>
      </c>
      <c r="G1110">
        <v>903</v>
      </c>
      <c r="H1110" t="s">
        <v>1259</v>
      </c>
      <c r="I1110">
        <v>19000</v>
      </c>
      <c r="K1110" t="s">
        <v>16479</v>
      </c>
      <c r="L1110" s="106">
        <v>27890</v>
      </c>
      <c r="M1110">
        <v>13036403</v>
      </c>
      <c r="N1110" t="s">
        <v>996</v>
      </c>
      <c r="O1110" t="s">
        <v>12</v>
      </c>
      <c r="P1110" t="s">
        <v>997</v>
      </c>
      <c r="R1110" s="109" t="str">
        <f>IF(OR(P1110="SB",Q1110="SB"),"SB",0)</f>
        <v>SB</v>
      </c>
      <c r="T1110" s="110" t="s">
        <v>998</v>
      </c>
      <c r="V1110" s="113" t="str">
        <f>IF(AND(I1110&gt;=10000,I1110&lt;=19900),"Praha",(IF(AND(I1110&gt;=25001,I1110&lt;=29501),"Středočeský kraj",(IF(AND(I1110&gt;=30100,I1110&lt;=34972),"Středočeský kraj",(IF(AND(I1110&gt;=35002,I1110&lt;=36271),"Karlovarský kraj",(IF(AND(I1110&gt;=37001,I1110&lt;=39201),"Jihočeský kraj",(IF(AND(I1110&gt;=39701,I1110&lt;=39901),"Jihočeský kraj",(IF(AND(I1110&gt;=39301,I1110&lt;=39601),"Kraj Vysočina",(IF(AND(I1110&gt;=58001,I1110&lt;=59501),"Kraj Vysočina",(IF(AND(I1110&gt;=67401,I1110&lt;=67602),"Kraj Vysočina",(IF(AND(I1110&gt;=40001,I1110&lt;=44101),"Ústecký kraj",(IF(AND(I1110&gt;=46001,I1110&lt;=47201),"Liberecký kraj",(IF(AND(I1110&gt;=51202,I1110&lt;=51401),"Liberecký kraj",(IF(AND(I1110&gt;=53002,I1110&lt;=53976),"Pardubický kraj",(IF(AND(I1110&gt;=56002,I1110&lt;=57201),"Pardubický kraj",(IF(AND(I1110&gt;=60200,I1110&lt;=67201),"Jihomoravský kraj",(IF(AND(I1110&gt;=67801,I1110&lt;=68501),"Jihomoravský kraj",(IF(AND(I1110&gt;=69002,I1110&lt;=69801),"Jihomoravský kraj",(IF(AND(I1110&gt;=68601,I1110&lt;=68801),"Zlínský kraj",(IF(AND(I1110&gt;=75501,I1110&lt;=76901),"Zlínský kraj",(IF(AND(I1110&gt;=70030,I1110&lt;=74901),"Moravskoslezský kraj",(IF(AND(I1110&gt;=75000,I1110&lt;=75368),"Olomoucký kraj",(IF(AND(I1110&gt;=77200,I1110&lt;=79862),"Olomoucký kraj",(IF(AND(I1110&gt;=50011,I1110&lt;=50301),"Královéhradecký kraj",(IF(AND(I1110&gt;=54301,I1110&lt;=54303),"Královéhradecký kraj","0")))))))))))))))))))))))))))))))))))))))))))))))</f>
        <v>Praha</v>
      </c>
      <c r="AB1110" t="s">
        <v>998</v>
      </c>
      <c r="AD1110" t="s">
        <v>998</v>
      </c>
      <c r="AE1110" t="s">
        <v>998</v>
      </c>
      <c r="AF1110" t="s">
        <v>998</v>
      </c>
      <c r="AG1110" s="107">
        <v>0</v>
      </c>
      <c r="AH1110" s="107">
        <v>0</v>
      </c>
      <c r="AI1110" s="107">
        <v>0</v>
      </c>
      <c r="AJ1110" t="s">
        <v>1012</v>
      </c>
    </row>
    <row r="1111" spans="1:37" x14ac:dyDescent="0.45">
      <c r="A1111" t="s">
        <v>2812</v>
      </c>
      <c r="B1111" t="s">
        <v>16601</v>
      </c>
      <c r="C1111" t="s">
        <v>1002</v>
      </c>
      <c r="D1111" t="s">
        <v>16602</v>
      </c>
      <c r="E1111" t="s">
        <v>992</v>
      </c>
      <c r="F1111" t="s">
        <v>2391</v>
      </c>
      <c r="G1111">
        <v>20</v>
      </c>
      <c r="H1111" t="s">
        <v>1259</v>
      </c>
      <c r="I1111">
        <v>19000</v>
      </c>
      <c r="K1111" t="s">
        <v>16603</v>
      </c>
      <c r="L1111" s="106">
        <v>25566</v>
      </c>
      <c r="M1111">
        <v>12970422</v>
      </c>
      <c r="N1111" t="s">
        <v>996</v>
      </c>
      <c r="O1111" t="s">
        <v>12</v>
      </c>
      <c r="P1111" t="s">
        <v>997</v>
      </c>
      <c r="R1111" s="109" t="str">
        <f>IF(OR(P1111="SB",Q1111="SB"),"SB",0)</f>
        <v>SB</v>
      </c>
      <c r="T1111" s="110" t="s">
        <v>998</v>
      </c>
      <c r="V1111" s="113" t="str">
        <f>IF(AND(I1111&gt;=10000,I1111&lt;=19900),"Praha",(IF(AND(I1111&gt;=25001,I1111&lt;=29501),"Středočeský kraj",(IF(AND(I1111&gt;=30100,I1111&lt;=34972),"Středočeský kraj",(IF(AND(I1111&gt;=35002,I1111&lt;=36271),"Karlovarský kraj",(IF(AND(I1111&gt;=37001,I1111&lt;=39201),"Jihočeský kraj",(IF(AND(I1111&gt;=39701,I1111&lt;=39901),"Jihočeský kraj",(IF(AND(I1111&gt;=39301,I1111&lt;=39601),"Kraj Vysočina",(IF(AND(I1111&gt;=58001,I1111&lt;=59501),"Kraj Vysočina",(IF(AND(I1111&gt;=67401,I1111&lt;=67602),"Kraj Vysočina",(IF(AND(I1111&gt;=40001,I1111&lt;=44101),"Ústecký kraj",(IF(AND(I1111&gt;=46001,I1111&lt;=47201),"Liberecký kraj",(IF(AND(I1111&gt;=51202,I1111&lt;=51401),"Liberecký kraj",(IF(AND(I1111&gt;=53002,I1111&lt;=53976),"Pardubický kraj",(IF(AND(I1111&gt;=56002,I1111&lt;=57201),"Pardubický kraj",(IF(AND(I1111&gt;=60200,I1111&lt;=67201),"Jihomoravský kraj",(IF(AND(I1111&gt;=67801,I1111&lt;=68501),"Jihomoravský kraj",(IF(AND(I1111&gt;=69002,I1111&lt;=69801),"Jihomoravský kraj",(IF(AND(I1111&gt;=68601,I1111&lt;=68801),"Zlínský kraj",(IF(AND(I1111&gt;=75501,I1111&lt;=76901),"Zlínský kraj",(IF(AND(I1111&gt;=70030,I1111&lt;=74901),"Moravskoslezský kraj",(IF(AND(I1111&gt;=75000,I1111&lt;=75368),"Olomoucký kraj",(IF(AND(I1111&gt;=77200,I1111&lt;=79862),"Olomoucký kraj",(IF(AND(I1111&gt;=50011,I1111&lt;=50301),"Královéhradecký kraj",(IF(AND(I1111&gt;=54301,I1111&lt;=54303),"Královéhradecký kraj","0")))))))))))))))))))))))))))))))))))))))))))))))</f>
        <v>Praha</v>
      </c>
      <c r="AB1111" t="s">
        <v>998</v>
      </c>
      <c r="AD1111" t="s">
        <v>998</v>
      </c>
      <c r="AE1111" t="s">
        <v>998</v>
      </c>
      <c r="AF1111" t="s">
        <v>998</v>
      </c>
      <c r="AG1111" s="107">
        <v>0</v>
      </c>
      <c r="AH1111" s="107">
        <v>0</v>
      </c>
      <c r="AI1111" s="107">
        <v>0</v>
      </c>
      <c r="AJ1111" t="s">
        <v>1012</v>
      </c>
    </row>
    <row r="1112" spans="1:37" x14ac:dyDescent="0.45">
      <c r="A1112" t="s">
        <v>1161</v>
      </c>
      <c r="B1112" t="s">
        <v>16913</v>
      </c>
      <c r="C1112" t="s">
        <v>990</v>
      </c>
      <c r="D1112" t="s">
        <v>16917</v>
      </c>
      <c r="E1112" t="s">
        <v>992</v>
      </c>
      <c r="F1112" t="s">
        <v>16918</v>
      </c>
      <c r="G1112">
        <v>35</v>
      </c>
      <c r="H1112" t="s">
        <v>1259</v>
      </c>
      <c r="I1112">
        <v>19000</v>
      </c>
      <c r="J1112">
        <v>777861883</v>
      </c>
      <c r="K1112" t="s">
        <v>16919</v>
      </c>
      <c r="L1112" s="106">
        <v>23049</v>
      </c>
      <c r="M1112">
        <v>13725911</v>
      </c>
      <c r="N1112" t="s">
        <v>1589</v>
      </c>
      <c r="O1112" t="s">
        <v>1050</v>
      </c>
      <c r="P1112" t="s">
        <v>997</v>
      </c>
      <c r="R1112" s="109" t="str">
        <f>IF(OR(P1112="SB",Q1112="SB"),"SB",0)</f>
        <v>SB</v>
      </c>
      <c r="T1112" s="110" t="s">
        <v>998</v>
      </c>
      <c r="V1112" s="113" t="str">
        <f>IF(AND(I1112&gt;=10000,I1112&lt;=19900),"Praha",(IF(AND(I1112&gt;=25001,I1112&lt;=29501),"Středočeský kraj",(IF(AND(I1112&gt;=30100,I1112&lt;=34972),"Středočeský kraj",(IF(AND(I1112&gt;=35002,I1112&lt;=36271),"Karlovarský kraj",(IF(AND(I1112&gt;=37001,I1112&lt;=39201),"Jihočeský kraj",(IF(AND(I1112&gt;=39701,I1112&lt;=39901),"Jihočeský kraj",(IF(AND(I1112&gt;=39301,I1112&lt;=39601),"Kraj Vysočina",(IF(AND(I1112&gt;=58001,I1112&lt;=59501),"Kraj Vysočina",(IF(AND(I1112&gt;=67401,I1112&lt;=67602),"Kraj Vysočina",(IF(AND(I1112&gt;=40001,I1112&lt;=44101),"Ústecký kraj",(IF(AND(I1112&gt;=46001,I1112&lt;=47201),"Liberecký kraj",(IF(AND(I1112&gt;=51202,I1112&lt;=51401),"Liberecký kraj",(IF(AND(I1112&gt;=53002,I1112&lt;=53976),"Pardubický kraj",(IF(AND(I1112&gt;=56002,I1112&lt;=57201),"Pardubický kraj",(IF(AND(I1112&gt;=60200,I1112&lt;=67201),"Jihomoravský kraj",(IF(AND(I1112&gt;=67801,I1112&lt;=68501),"Jihomoravský kraj",(IF(AND(I1112&gt;=69002,I1112&lt;=69801),"Jihomoravský kraj",(IF(AND(I1112&gt;=68601,I1112&lt;=68801),"Zlínský kraj",(IF(AND(I1112&gt;=75501,I1112&lt;=76901),"Zlínský kraj",(IF(AND(I1112&gt;=70030,I1112&lt;=74901),"Moravskoslezský kraj",(IF(AND(I1112&gt;=75000,I1112&lt;=75368),"Olomoucký kraj",(IF(AND(I1112&gt;=77200,I1112&lt;=79862),"Olomoucký kraj",(IF(AND(I1112&gt;=50011,I1112&lt;=50301),"Královéhradecký kraj",(IF(AND(I1112&gt;=54301,I1112&lt;=54303),"Královéhradecký kraj","0")))))))))))))))))))))))))))))))))))))))))))))))</f>
        <v>Praha</v>
      </c>
      <c r="AB1112" t="s">
        <v>998</v>
      </c>
      <c r="AD1112" t="s">
        <v>998</v>
      </c>
      <c r="AE1112" t="s">
        <v>998</v>
      </c>
      <c r="AF1112" t="s">
        <v>998</v>
      </c>
      <c r="AG1112" s="107">
        <v>0</v>
      </c>
      <c r="AH1112" s="107">
        <v>0</v>
      </c>
      <c r="AI1112" s="107">
        <v>0</v>
      </c>
      <c r="AJ1112" t="s">
        <v>1012</v>
      </c>
    </row>
    <row r="1113" spans="1:37" x14ac:dyDescent="0.45">
      <c r="A1113" t="s">
        <v>6936</v>
      </c>
      <c r="B1113" t="s">
        <v>16920</v>
      </c>
      <c r="C1113" t="s">
        <v>1002</v>
      </c>
      <c r="D1113" t="s">
        <v>16921</v>
      </c>
      <c r="E1113" t="s">
        <v>992</v>
      </c>
      <c r="F1113" t="s">
        <v>16918</v>
      </c>
      <c r="G1113">
        <v>407</v>
      </c>
      <c r="H1113" t="s">
        <v>1259</v>
      </c>
      <c r="I1113">
        <v>19000</v>
      </c>
      <c r="J1113">
        <v>739383267</v>
      </c>
      <c r="K1113" t="s">
        <v>16915</v>
      </c>
      <c r="L1113" s="106">
        <v>25359</v>
      </c>
      <c r="M1113">
        <v>13726012</v>
      </c>
      <c r="N1113" t="s">
        <v>1589</v>
      </c>
      <c r="O1113" t="s">
        <v>1050</v>
      </c>
      <c r="P1113" t="s">
        <v>997</v>
      </c>
      <c r="R1113" s="109" t="str">
        <f>IF(OR(P1113="SB",Q1113="SB"),"SB",0)</f>
        <v>SB</v>
      </c>
      <c r="T1113" s="110" t="s">
        <v>998</v>
      </c>
      <c r="V1113" s="113" t="str">
        <f>IF(AND(I1113&gt;=10000,I1113&lt;=19900),"Praha",(IF(AND(I1113&gt;=25001,I1113&lt;=29501),"Středočeský kraj",(IF(AND(I1113&gt;=30100,I1113&lt;=34972),"Středočeský kraj",(IF(AND(I1113&gt;=35002,I1113&lt;=36271),"Karlovarský kraj",(IF(AND(I1113&gt;=37001,I1113&lt;=39201),"Jihočeský kraj",(IF(AND(I1113&gt;=39701,I1113&lt;=39901),"Jihočeský kraj",(IF(AND(I1113&gt;=39301,I1113&lt;=39601),"Kraj Vysočina",(IF(AND(I1113&gt;=58001,I1113&lt;=59501),"Kraj Vysočina",(IF(AND(I1113&gt;=67401,I1113&lt;=67602),"Kraj Vysočina",(IF(AND(I1113&gt;=40001,I1113&lt;=44101),"Ústecký kraj",(IF(AND(I1113&gt;=46001,I1113&lt;=47201),"Liberecký kraj",(IF(AND(I1113&gt;=51202,I1113&lt;=51401),"Liberecký kraj",(IF(AND(I1113&gt;=53002,I1113&lt;=53976),"Pardubický kraj",(IF(AND(I1113&gt;=56002,I1113&lt;=57201),"Pardubický kraj",(IF(AND(I1113&gt;=60200,I1113&lt;=67201),"Jihomoravský kraj",(IF(AND(I1113&gt;=67801,I1113&lt;=68501),"Jihomoravský kraj",(IF(AND(I1113&gt;=69002,I1113&lt;=69801),"Jihomoravský kraj",(IF(AND(I1113&gt;=68601,I1113&lt;=68801),"Zlínský kraj",(IF(AND(I1113&gt;=75501,I1113&lt;=76901),"Zlínský kraj",(IF(AND(I1113&gt;=70030,I1113&lt;=74901),"Moravskoslezský kraj",(IF(AND(I1113&gt;=75000,I1113&lt;=75368),"Olomoucký kraj",(IF(AND(I1113&gt;=77200,I1113&lt;=79862),"Olomoucký kraj",(IF(AND(I1113&gt;=50011,I1113&lt;=50301),"Královéhradecký kraj",(IF(AND(I1113&gt;=54301,I1113&lt;=54303),"Královéhradecký kraj","0")))))))))))))))))))))))))))))))))))))))))))))))</f>
        <v>Praha</v>
      </c>
      <c r="AB1113" t="s">
        <v>998</v>
      </c>
      <c r="AD1113" t="s">
        <v>998</v>
      </c>
      <c r="AE1113" t="s">
        <v>998</v>
      </c>
      <c r="AF1113" t="s">
        <v>998</v>
      </c>
      <c r="AG1113" s="107">
        <v>0</v>
      </c>
      <c r="AH1113" s="107">
        <v>0</v>
      </c>
      <c r="AI1113" s="107">
        <v>0</v>
      </c>
      <c r="AJ1113" t="s">
        <v>1012</v>
      </c>
    </row>
    <row r="1114" spans="1:37" x14ac:dyDescent="0.45">
      <c r="A1114" t="s">
        <v>1408</v>
      </c>
      <c r="B1114" t="s">
        <v>17253</v>
      </c>
      <c r="C1114" t="s">
        <v>1002</v>
      </c>
      <c r="D1114" t="s">
        <v>17255</v>
      </c>
      <c r="E1114" t="s">
        <v>992</v>
      </c>
      <c r="F1114" t="s">
        <v>17256</v>
      </c>
      <c r="G1114">
        <v>630</v>
      </c>
      <c r="H1114" t="s">
        <v>1259</v>
      </c>
      <c r="I1114">
        <v>19000</v>
      </c>
      <c r="K1114" t="s">
        <v>17257</v>
      </c>
      <c r="L1114" s="106">
        <v>24012</v>
      </c>
      <c r="M1114">
        <v>10423665</v>
      </c>
      <c r="N1114" t="s">
        <v>996</v>
      </c>
      <c r="O1114" t="s">
        <v>12</v>
      </c>
      <c r="P1114" t="s">
        <v>997</v>
      </c>
      <c r="R1114" s="109" t="str">
        <f>IF(OR(P1114="SB",Q1114="SB"),"SB",0)</f>
        <v>SB</v>
      </c>
      <c r="T1114" s="110" t="s">
        <v>998</v>
      </c>
      <c r="V1114" s="113" t="str">
        <f>IF(AND(I1114&gt;=10000,I1114&lt;=19900),"Praha",(IF(AND(I1114&gt;=25001,I1114&lt;=29501),"Středočeský kraj",(IF(AND(I1114&gt;=30100,I1114&lt;=34972),"Středočeský kraj",(IF(AND(I1114&gt;=35002,I1114&lt;=36271),"Karlovarský kraj",(IF(AND(I1114&gt;=37001,I1114&lt;=39201),"Jihočeský kraj",(IF(AND(I1114&gt;=39701,I1114&lt;=39901),"Jihočeský kraj",(IF(AND(I1114&gt;=39301,I1114&lt;=39601),"Kraj Vysočina",(IF(AND(I1114&gt;=58001,I1114&lt;=59501),"Kraj Vysočina",(IF(AND(I1114&gt;=67401,I1114&lt;=67602),"Kraj Vysočina",(IF(AND(I1114&gt;=40001,I1114&lt;=44101),"Ústecký kraj",(IF(AND(I1114&gt;=46001,I1114&lt;=47201),"Liberecký kraj",(IF(AND(I1114&gt;=51202,I1114&lt;=51401),"Liberecký kraj",(IF(AND(I1114&gt;=53002,I1114&lt;=53976),"Pardubický kraj",(IF(AND(I1114&gt;=56002,I1114&lt;=57201),"Pardubický kraj",(IF(AND(I1114&gt;=60200,I1114&lt;=67201),"Jihomoravský kraj",(IF(AND(I1114&gt;=67801,I1114&lt;=68501),"Jihomoravský kraj",(IF(AND(I1114&gt;=69002,I1114&lt;=69801),"Jihomoravský kraj",(IF(AND(I1114&gt;=68601,I1114&lt;=68801),"Zlínský kraj",(IF(AND(I1114&gt;=75501,I1114&lt;=76901),"Zlínský kraj",(IF(AND(I1114&gt;=70030,I1114&lt;=74901),"Moravskoslezský kraj",(IF(AND(I1114&gt;=75000,I1114&lt;=75368),"Olomoucký kraj",(IF(AND(I1114&gt;=77200,I1114&lt;=79862),"Olomoucký kraj",(IF(AND(I1114&gt;=50011,I1114&lt;=50301),"Královéhradecký kraj",(IF(AND(I1114&gt;=54301,I1114&lt;=54303),"Královéhradecký kraj","0")))))))))))))))))))))))))))))))))))))))))))))))</f>
        <v>Praha</v>
      </c>
      <c r="AB1114" t="s">
        <v>998</v>
      </c>
      <c r="AD1114" t="s">
        <v>998</v>
      </c>
      <c r="AE1114" t="s">
        <v>998</v>
      </c>
      <c r="AF1114" t="s">
        <v>998</v>
      </c>
      <c r="AG1114" s="107">
        <v>0</v>
      </c>
      <c r="AH1114" s="107">
        <v>0</v>
      </c>
      <c r="AI1114" s="107">
        <v>0</v>
      </c>
      <c r="AJ1114" t="s">
        <v>1012</v>
      </c>
    </row>
    <row r="1115" spans="1:37" x14ac:dyDescent="0.45">
      <c r="A1115" t="s">
        <v>4676</v>
      </c>
      <c r="B1115" t="s">
        <v>3619</v>
      </c>
      <c r="C1115" t="s">
        <v>1002</v>
      </c>
      <c r="D1115" t="s">
        <v>17566</v>
      </c>
      <c r="E1115" t="s">
        <v>992</v>
      </c>
      <c r="F1115" t="s">
        <v>17567</v>
      </c>
      <c r="G1115">
        <v>16</v>
      </c>
      <c r="H1115" t="s">
        <v>12</v>
      </c>
      <c r="I1115">
        <v>19000</v>
      </c>
      <c r="K1115" t="s">
        <v>17568</v>
      </c>
      <c r="L1115" s="106">
        <v>28386</v>
      </c>
      <c r="M1115">
        <v>13406821</v>
      </c>
      <c r="N1115" t="s">
        <v>996</v>
      </c>
      <c r="O1115" t="s">
        <v>12</v>
      </c>
      <c r="P1115" t="s">
        <v>997</v>
      </c>
      <c r="R1115" s="109" t="str">
        <f>IF(OR(P1115="SB",Q1115="SB"),"SB",0)</f>
        <v>SB</v>
      </c>
      <c r="T1115" s="110" t="s">
        <v>998</v>
      </c>
      <c r="V1115" s="113" t="str">
        <f>IF(AND(I1115&gt;=10000,I1115&lt;=19900),"Praha",(IF(AND(I1115&gt;=25001,I1115&lt;=29501),"Středočeský kraj",(IF(AND(I1115&gt;=30100,I1115&lt;=34972),"Středočeský kraj",(IF(AND(I1115&gt;=35002,I1115&lt;=36271),"Karlovarský kraj",(IF(AND(I1115&gt;=37001,I1115&lt;=39201),"Jihočeský kraj",(IF(AND(I1115&gt;=39701,I1115&lt;=39901),"Jihočeský kraj",(IF(AND(I1115&gt;=39301,I1115&lt;=39601),"Kraj Vysočina",(IF(AND(I1115&gt;=58001,I1115&lt;=59501),"Kraj Vysočina",(IF(AND(I1115&gt;=67401,I1115&lt;=67602),"Kraj Vysočina",(IF(AND(I1115&gt;=40001,I1115&lt;=44101),"Ústecký kraj",(IF(AND(I1115&gt;=46001,I1115&lt;=47201),"Liberecký kraj",(IF(AND(I1115&gt;=51202,I1115&lt;=51401),"Liberecký kraj",(IF(AND(I1115&gt;=53002,I1115&lt;=53976),"Pardubický kraj",(IF(AND(I1115&gt;=56002,I1115&lt;=57201),"Pardubický kraj",(IF(AND(I1115&gt;=60200,I1115&lt;=67201),"Jihomoravský kraj",(IF(AND(I1115&gt;=67801,I1115&lt;=68501),"Jihomoravský kraj",(IF(AND(I1115&gt;=69002,I1115&lt;=69801),"Jihomoravský kraj",(IF(AND(I1115&gt;=68601,I1115&lt;=68801),"Zlínský kraj",(IF(AND(I1115&gt;=75501,I1115&lt;=76901),"Zlínský kraj",(IF(AND(I1115&gt;=70030,I1115&lt;=74901),"Moravskoslezský kraj",(IF(AND(I1115&gt;=75000,I1115&lt;=75368),"Olomoucký kraj",(IF(AND(I1115&gt;=77200,I1115&lt;=79862),"Olomoucký kraj",(IF(AND(I1115&gt;=50011,I1115&lt;=50301),"Královéhradecký kraj",(IF(AND(I1115&gt;=54301,I1115&lt;=54303),"Královéhradecký kraj","0")))))))))))))))))))))))))))))))))))))))))))))))</f>
        <v>Praha</v>
      </c>
      <c r="AB1115" t="s">
        <v>998</v>
      </c>
      <c r="AD1115" t="s">
        <v>998</v>
      </c>
      <c r="AE1115" t="s">
        <v>998</v>
      </c>
      <c r="AF1115" t="s">
        <v>998</v>
      </c>
      <c r="AG1115" s="107">
        <v>0</v>
      </c>
      <c r="AH1115" s="107">
        <v>0</v>
      </c>
      <c r="AI1115" s="107">
        <v>0</v>
      </c>
      <c r="AJ1115" t="s">
        <v>1012</v>
      </c>
    </row>
    <row r="1116" spans="1:37" x14ac:dyDescent="0.45">
      <c r="A1116" t="s">
        <v>1407</v>
      </c>
      <c r="B1116" t="s">
        <v>17614</v>
      </c>
      <c r="C1116" t="s">
        <v>1002</v>
      </c>
      <c r="D1116" t="s">
        <v>17615</v>
      </c>
      <c r="E1116" t="s">
        <v>992</v>
      </c>
      <c r="F1116" t="s">
        <v>17616</v>
      </c>
      <c r="G1116">
        <v>20</v>
      </c>
      <c r="H1116" t="s">
        <v>12</v>
      </c>
      <c r="I1116">
        <v>19000</v>
      </c>
      <c r="K1116" t="s">
        <v>17617</v>
      </c>
      <c r="L1116" s="106">
        <v>33656</v>
      </c>
      <c r="M1116">
        <v>13406922</v>
      </c>
      <c r="N1116" t="s">
        <v>996</v>
      </c>
      <c r="O1116" t="s">
        <v>12</v>
      </c>
      <c r="P1116" t="s">
        <v>997</v>
      </c>
      <c r="R1116" s="109" t="str">
        <f>IF(OR(P1116="SB",Q1116="SB"),"SB",0)</f>
        <v>SB</v>
      </c>
      <c r="T1116" s="110" t="s">
        <v>998</v>
      </c>
      <c r="V1116" s="113" t="str">
        <f>IF(AND(I1116&gt;=10000,I1116&lt;=19900),"Praha",(IF(AND(I1116&gt;=25001,I1116&lt;=29501),"Středočeský kraj",(IF(AND(I1116&gt;=30100,I1116&lt;=34972),"Středočeský kraj",(IF(AND(I1116&gt;=35002,I1116&lt;=36271),"Karlovarský kraj",(IF(AND(I1116&gt;=37001,I1116&lt;=39201),"Jihočeský kraj",(IF(AND(I1116&gt;=39701,I1116&lt;=39901),"Jihočeský kraj",(IF(AND(I1116&gt;=39301,I1116&lt;=39601),"Kraj Vysočina",(IF(AND(I1116&gt;=58001,I1116&lt;=59501),"Kraj Vysočina",(IF(AND(I1116&gt;=67401,I1116&lt;=67602),"Kraj Vysočina",(IF(AND(I1116&gt;=40001,I1116&lt;=44101),"Ústecký kraj",(IF(AND(I1116&gt;=46001,I1116&lt;=47201),"Liberecký kraj",(IF(AND(I1116&gt;=51202,I1116&lt;=51401),"Liberecký kraj",(IF(AND(I1116&gt;=53002,I1116&lt;=53976),"Pardubický kraj",(IF(AND(I1116&gt;=56002,I1116&lt;=57201),"Pardubický kraj",(IF(AND(I1116&gt;=60200,I1116&lt;=67201),"Jihomoravský kraj",(IF(AND(I1116&gt;=67801,I1116&lt;=68501),"Jihomoravský kraj",(IF(AND(I1116&gt;=69002,I1116&lt;=69801),"Jihomoravský kraj",(IF(AND(I1116&gt;=68601,I1116&lt;=68801),"Zlínský kraj",(IF(AND(I1116&gt;=75501,I1116&lt;=76901),"Zlínský kraj",(IF(AND(I1116&gt;=70030,I1116&lt;=74901),"Moravskoslezský kraj",(IF(AND(I1116&gt;=75000,I1116&lt;=75368),"Olomoucký kraj",(IF(AND(I1116&gt;=77200,I1116&lt;=79862),"Olomoucký kraj",(IF(AND(I1116&gt;=50011,I1116&lt;=50301),"Královéhradecký kraj",(IF(AND(I1116&gt;=54301,I1116&lt;=54303),"Královéhradecký kraj","0")))))))))))))))))))))))))))))))))))))))))))))))</f>
        <v>Praha</v>
      </c>
      <c r="AB1116" t="s">
        <v>998</v>
      </c>
      <c r="AD1116" t="s">
        <v>998</v>
      </c>
      <c r="AE1116" t="s">
        <v>998</v>
      </c>
      <c r="AF1116" t="s">
        <v>998</v>
      </c>
      <c r="AG1116" s="107">
        <v>0</v>
      </c>
      <c r="AH1116" s="107">
        <v>0</v>
      </c>
      <c r="AI1116" s="107">
        <v>0</v>
      </c>
      <c r="AJ1116" t="s">
        <v>1012</v>
      </c>
    </row>
    <row r="1117" spans="1:37" x14ac:dyDescent="0.45">
      <c r="A1117" t="s">
        <v>1061</v>
      </c>
      <c r="B1117" t="s">
        <v>18380</v>
      </c>
      <c r="C1117" t="s">
        <v>990</v>
      </c>
      <c r="D1117" t="s">
        <v>18381</v>
      </c>
      <c r="E1117" t="s">
        <v>992</v>
      </c>
      <c r="F1117" t="s">
        <v>6142</v>
      </c>
      <c r="G1117">
        <v>13</v>
      </c>
      <c r="H1117" t="s">
        <v>12</v>
      </c>
      <c r="I1117">
        <v>19000</v>
      </c>
      <c r="K1117" t="s">
        <v>18382</v>
      </c>
      <c r="L1117" s="106">
        <v>42699</v>
      </c>
      <c r="M1117">
        <v>15829902</v>
      </c>
      <c r="N1117" t="s">
        <v>1589</v>
      </c>
      <c r="O1117" t="s">
        <v>1050</v>
      </c>
      <c r="P1117" t="s">
        <v>997</v>
      </c>
      <c r="R1117" s="109" t="str">
        <f>IF(OR(P1117="SB",Q1117="SB"),"SB",0)</f>
        <v>SB</v>
      </c>
      <c r="T1117" s="110" t="s">
        <v>998</v>
      </c>
      <c r="V1117" s="113" t="str">
        <f>IF(AND(I1117&gt;=10000,I1117&lt;=19900),"Praha",(IF(AND(I1117&gt;=25001,I1117&lt;=29501),"Středočeský kraj",(IF(AND(I1117&gt;=30100,I1117&lt;=34972),"Středočeský kraj",(IF(AND(I1117&gt;=35002,I1117&lt;=36271),"Karlovarský kraj",(IF(AND(I1117&gt;=37001,I1117&lt;=39201),"Jihočeský kraj",(IF(AND(I1117&gt;=39701,I1117&lt;=39901),"Jihočeský kraj",(IF(AND(I1117&gt;=39301,I1117&lt;=39601),"Kraj Vysočina",(IF(AND(I1117&gt;=58001,I1117&lt;=59501),"Kraj Vysočina",(IF(AND(I1117&gt;=67401,I1117&lt;=67602),"Kraj Vysočina",(IF(AND(I1117&gt;=40001,I1117&lt;=44101),"Ústecký kraj",(IF(AND(I1117&gt;=46001,I1117&lt;=47201),"Liberecký kraj",(IF(AND(I1117&gt;=51202,I1117&lt;=51401),"Liberecký kraj",(IF(AND(I1117&gt;=53002,I1117&lt;=53976),"Pardubický kraj",(IF(AND(I1117&gt;=56002,I1117&lt;=57201),"Pardubický kraj",(IF(AND(I1117&gt;=60200,I1117&lt;=67201),"Jihomoravský kraj",(IF(AND(I1117&gt;=67801,I1117&lt;=68501),"Jihomoravský kraj",(IF(AND(I1117&gt;=69002,I1117&lt;=69801),"Jihomoravský kraj",(IF(AND(I1117&gt;=68601,I1117&lt;=68801),"Zlínský kraj",(IF(AND(I1117&gt;=75501,I1117&lt;=76901),"Zlínský kraj",(IF(AND(I1117&gt;=70030,I1117&lt;=74901),"Moravskoslezský kraj",(IF(AND(I1117&gt;=75000,I1117&lt;=75368),"Olomoucký kraj",(IF(AND(I1117&gt;=77200,I1117&lt;=79862),"Olomoucký kraj",(IF(AND(I1117&gt;=50011,I1117&lt;=50301),"Královéhradecký kraj",(IF(AND(I1117&gt;=54301,I1117&lt;=54303),"Královéhradecký kraj","0")))))))))))))))))))))))))))))))))))))))))))))))</f>
        <v>Praha</v>
      </c>
      <c r="AB1117" t="s">
        <v>998</v>
      </c>
      <c r="AD1117" t="s">
        <v>998</v>
      </c>
      <c r="AE1117" t="s">
        <v>998</v>
      </c>
      <c r="AF1117" t="s">
        <v>998</v>
      </c>
      <c r="AG1117" s="107">
        <v>0</v>
      </c>
      <c r="AH1117" s="107">
        <v>0</v>
      </c>
      <c r="AI1117" s="107">
        <v>0</v>
      </c>
      <c r="AJ1117" t="s">
        <v>1012</v>
      </c>
    </row>
    <row r="1118" spans="1:37" x14ac:dyDescent="0.45">
      <c r="A1118" t="s">
        <v>1087</v>
      </c>
      <c r="B1118" t="s">
        <v>18380</v>
      </c>
      <c r="C1118" t="s">
        <v>990</v>
      </c>
      <c r="D1118" t="s">
        <v>18389</v>
      </c>
      <c r="E1118" t="s">
        <v>992</v>
      </c>
      <c r="F1118" t="s">
        <v>6142</v>
      </c>
      <c r="G1118">
        <v>13</v>
      </c>
      <c r="H1118" t="s">
        <v>12</v>
      </c>
      <c r="I1118">
        <v>19000</v>
      </c>
      <c r="K1118" t="s">
        <v>18382</v>
      </c>
      <c r="L1118" s="106">
        <v>41857</v>
      </c>
      <c r="M1118">
        <v>15830104</v>
      </c>
      <c r="N1118" t="s">
        <v>1589</v>
      </c>
      <c r="O1118" t="s">
        <v>1050</v>
      </c>
      <c r="P1118" t="s">
        <v>997</v>
      </c>
      <c r="R1118" s="109" t="str">
        <f>IF(OR(P1118="SB",Q1118="SB"),"SB",0)</f>
        <v>SB</v>
      </c>
      <c r="T1118" s="110" t="s">
        <v>998</v>
      </c>
      <c r="V1118" s="113" t="str">
        <f>IF(AND(I1118&gt;=10000,I1118&lt;=19900),"Praha",(IF(AND(I1118&gt;=25001,I1118&lt;=29501),"Středočeský kraj",(IF(AND(I1118&gt;=30100,I1118&lt;=34972),"Středočeský kraj",(IF(AND(I1118&gt;=35002,I1118&lt;=36271),"Karlovarský kraj",(IF(AND(I1118&gt;=37001,I1118&lt;=39201),"Jihočeský kraj",(IF(AND(I1118&gt;=39701,I1118&lt;=39901),"Jihočeský kraj",(IF(AND(I1118&gt;=39301,I1118&lt;=39601),"Kraj Vysočina",(IF(AND(I1118&gt;=58001,I1118&lt;=59501),"Kraj Vysočina",(IF(AND(I1118&gt;=67401,I1118&lt;=67602),"Kraj Vysočina",(IF(AND(I1118&gt;=40001,I1118&lt;=44101),"Ústecký kraj",(IF(AND(I1118&gt;=46001,I1118&lt;=47201),"Liberecký kraj",(IF(AND(I1118&gt;=51202,I1118&lt;=51401),"Liberecký kraj",(IF(AND(I1118&gt;=53002,I1118&lt;=53976),"Pardubický kraj",(IF(AND(I1118&gt;=56002,I1118&lt;=57201),"Pardubický kraj",(IF(AND(I1118&gt;=60200,I1118&lt;=67201),"Jihomoravský kraj",(IF(AND(I1118&gt;=67801,I1118&lt;=68501),"Jihomoravský kraj",(IF(AND(I1118&gt;=69002,I1118&lt;=69801),"Jihomoravský kraj",(IF(AND(I1118&gt;=68601,I1118&lt;=68801),"Zlínský kraj",(IF(AND(I1118&gt;=75501,I1118&lt;=76901),"Zlínský kraj",(IF(AND(I1118&gt;=70030,I1118&lt;=74901),"Moravskoslezský kraj",(IF(AND(I1118&gt;=75000,I1118&lt;=75368),"Olomoucký kraj",(IF(AND(I1118&gt;=77200,I1118&lt;=79862),"Olomoucký kraj",(IF(AND(I1118&gt;=50011,I1118&lt;=50301),"Královéhradecký kraj",(IF(AND(I1118&gt;=54301,I1118&lt;=54303),"Královéhradecký kraj","0")))))))))))))))))))))))))))))))))))))))))))))))</f>
        <v>Praha</v>
      </c>
      <c r="AB1118" t="s">
        <v>998</v>
      </c>
      <c r="AD1118" t="s">
        <v>998</v>
      </c>
      <c r="AE1118" t="s">
        <v>998</v>
      </c>
      <c r="AF1118" t="s">
        <v>998</v>
      </c>
      <c r="AG1118" s="107">
        <v>0</v>
      </c>
      <c r="AH1118" s="107">
        <v>0</v>
      </c>
      <c r="AI1118" s="107">
        <v>0</v>
      </c>
      <c r="AJ1118" t="s">
        <v>1012</v>
      </c>
    </row>
    <row r="1119" spans="1:37" x14ac:dyDescent="0.45">
      <c r="A1119" t="s">
        <v>17794</v>
      </c>
      <c r="B1119" t="s">
        <v>18380</v>
      </c>
      <c r="C1119" t="s">
        <v>990</v>
      </c>
      <c r="D1119" t="s">
        <v>18394</v>
      </c>
      <c r="E1119" t="s">
        <v>992</v>
      </c>
      <c r="F1119" t="s">
        <v>6142</v>
      </c>
      <c r="G1119">
        <v>13</v>
      </c>
      <c r="H1119" t="s">
        <v>12</v>
      </c>
      <c r="I1119">
        <v>19000</v>
      </c>
      <c r="K1119" t="s">
        <v>18382</v>
      </c>
      <c r="L1119" s="106">
        <v>40644</v>
      </c>
      <c r="M1119">
        <v>15830003</v>
      </c>
      <c r="N1119" t="s">
        <v>1589</v>
      </c>
      <c r="O1119" t="s">
        <v>1050</v>
      </c>
      <c r="P1119" t="s">
        <v>997</v>
      </c>
      <c r="R1119" s="109" t="str">
        <f>IF(OR(P1119="SB",Q1119="SB"),"SB",0)</f>
        <v>SB</v>
      </c>
      <c r="T1119" s="110" t="s">
        <v>998</v>
      </c>
      <c r="V1119" s="113" t="str">
        <f>IF(AND(I1119&gt;=10000,I1119&lt;=19900),"Praha",(IF(AND(I1119&gt;=25001,I1119&lt;=29501),"Středočeský kraj",(IF(AND(I1119&gt;=30100,I1119&lt;=34972),"Středočeský kraj",(IF(AND(I1119&gt;=35002,I1119&lt;=36271),"Karlovarský kraj",(IF(AND(I1119&gt;=37001,I1119&lt;=39201),"Jihočeský kraj",(IF(AND(I1119&gt;=39701,I1119&lt;=39901),"Jihočeský kraj",(IF(AND(I1119&gt;=39301,I1119&lt;=39601),"Kraj Vysočina",(IF(AND(I1119&gt;=58001,I1119&lt;=59501),"Kraj Vysočina",(IF(AND(I1119&gt;=67401,I1119&lt;=67602),"Kraj Vysočina",(IF(AND(I1119&gt;=40001,I1119&lt;=44101),"Ústecký kraj",(IF(AND(I1119&gt;=46001,I1119&lt;=47201),"Liberecký kraj",(IF(AND(I1119&gt;=51202,I1119&lt;=51401),"Liberecký kraj",(IF(AND(I1119&gt;=53002,I1119&lt;=53976),"Pardubický kraj",(IF(AND(I1119&gt;=56002,I1119&lt;=57201),"Pardubický kraj",(IF(AND(I1119&gt;=60200,I1119&lt;=67201),"Jihomoravský kraj",(IF(AND(I1119&gt;=67801,I1119&lt;=68501),"Jihomoravský kraj",(IF(AND(I1119&gt;=69002,I1119&lt;=69801),"Jihomoravský kraj",(IF(AND(I1119&gt;=68601,I1119&lt;=68801),"Zlínský kraj",(IF(AND(I1119&gt;=75501,I1119&lt;=76901),"Zlínský kraj",(IF(AND(I1119&gt;=70030,I1119&lt;=74901),"Moravskoslezský kraj",(IF(AND(I1119&gt;=75000,I1119&lt;=75368),"Olomoucký kraj",(IF(AND(I1119&gt;=77200,I1119&lt;=79862),"Olomoucký kraj",(IF(AND(I1119&gt;=50011,I1119&lt;=50301),"Královéhradecký kraj",(IF(AND(I1119&gt;=54301,I1119&lt;=54303),"Královéhradecký kraj","0")))))))))))))))))))))))))))))))))))))))))))))))</f>
        <v>Praha</v>
      </c>
      <c r="AB1119" t="s">
        <v>998</v>
      </c>
      <c r="AD1119" t="s">
        <v>998</v>
      </c>
      <c r="AE1119" t="s">
        <v>998</v>
      </c>
      <c r="AF1119" t="s">
        <v>998</v>
      </c>
      <c r="AG1119" s="107">
        <v>0</v>
      </c>
      <c r="AH1119" s="107">
        <v>0</v>
      </c>
      <c r="AI1119" s="107">
        <v>0</v>
      </c>
      <c r="AJ1119" t="s">
        <v>1012</v>
      </c>
    </row>
    <row r="1120" spans="1:37" x14ac:dyDescent="0.45">
      <c r="A1120" t="s">
        <v>4625</v>
      </c>
      <c r="B1120" t="s">
        <v>18430</v>
      </c>
      <c r="C1120" t="s">
        <v>990</v>
      </c>
      <c r="D1120" t="s">
        <v>18431</v>
      </c>
      <c r="E1120" t="s">
        <v>992</v>
      </c>
      <c r="F1120" t="s">
        <v>18432</v>
      </c>
      <c r="G1120">
        <v>838</v>
      </c>
      <c r="H1120" t="s">
        <v>1259</v>
      </c>
      <c r="I1120">
        <v>19000</v>
      </c>
      <c r="J1120">
        <v>739262590</v>
      </c>
      <c r="K1120" t="s">
        <v>18433</v>
      </c>
      <c r="L1120" s="106">
        <v>29536</v>
      </c>
      <c r="M1120">
        <v>11504308</v>
      </c>
      <c r="N1120" t="s">
        <v>996</v>
      </c>
      <c r="O1120" t="s">
        <v>12</v>
      </c>
      <c r="P1120" t="s">
        <v>997</v>
      </c>
      <c r="R1120" s="109" t="str">
        <f>IF(OR(P1120="SB",Q1120="SB"),"SB",0)</f>
        <v>SB</v>
      </c>
      <c r="T1120" s="110" t="s">
        <v>998</v>
      </c>
      <c r="V1120" s="113" t="str">
        <f>IF(AND(I1120&gt;=10000,I1120&lt;=19900),"Praha",(IF(AND(I1120&gt;=25001,I1120&lt;=29501),"Středočeský kraj",(IF(AND(I1120&gt;=30100,I1120&lt;=34972),"Středočeský kraj",(IF(AND(I1120&gt;=35002,I1120&lt;=36271),"Karlovarský kraj",(IF(AND(I1120&gt;=37001,I1120&lt;=39201),"Jihočeský kraj",(IF(AND(I1120&gt;=39701,I1120&lt;=39901),"Jihočeský kraj",(IF(AND(I1120&gt;=39301,I1120&lt;=39601),"Kraj Vysočina",(IF(AND(I1120&gt;=58001,I1120&lt;=59501),"Kraj Vysočina",(IF(AND(I1120&gt;=67401,I1120&lt;=67602),"Kraj Vysočina",(IF(AND(I1120&gt;=40001,I1120&lt;=44101),"Ústecký kraj",(IF(AND(I1120&gt;=46001,I1120&lt;=47201),"Liberecký kraj",(IF(AND(I1120&gt;=51202,I1120&lt;=51401),"Liberecký kraj",(IF(AND(I1120&gt;=53002,I1120&lt;=53976),"Pardubický kraj",(IF(AND(I1120&gt;=56002,I1120&lt;=57201),"Pardubický kraj",(IF(AND(I1120&gt;=60200,I1120&lt;=67201),"Jihomoravský kraj",(IF(AND(I1120&gt;=67801,I1120&lt;=68501),"Jihomoravský kraj",(IF(AND(I1120&gt;=69002,I1120&lt;=69801),"Jihomoravský kraj",(IF(AND(I1120&gt;=68601,I1120&lt;=68801),"Zlínský kraj",(IF(AND(I1120&gt;=75501,I1120&lt;=76901),"Zlínský kraj",(IF(AND(I1120&gt;=70030,I1120&lt;=74901),"Moravskoslezský kraj",(IF(AND(I1120&gt;=75000,I1120&lt;=75368),"Olomoucký kraj",(IF(AND(I1120&gt;=77200,I1120&lt;=79862),"Olomoucký kraj",(IF(AND(I1120&gt;=50011,I1120&lt;=50301),"Královéhradecký kraj",(IF(AND(I1120&gt;=54301,I1120&lt;=54303),"Královéhradecký kraj","0")))))))))))))))))))))))))))))))))))))))))))))))</f>
        <v>Praha</v>
      </c>
      <c r="AB1120" t="s">
        <v>998</v>
      </c>
      <c r="AD1120" t="s">
        <v>1530</v>
      </c>
      <c r="AE1120" t="s">
        <v>1515</v>
      </c>
      <c r="AF1120" t="s">
        <v>998</v>
      </c>
      <c r="AG1120" s="107">
        <v>300</v>
      </c>
      <c r="AH1120" s="107">
        <v>0</v>
      </c>
      <c r="AI1120" s="107">
        <v>0</v>
      </c>
      <c r="AJ1120" t="s">
        <v>999</v>
      </c>
      <c r="AK1120" s="106">
        <v>44888</v>
      </c>
    </row>
    <row r="1121" spans="1:37" x14ac:dyDescent="0.45">
      <c r="A1121" t="s">
        <v>1169</v>
      </c>
      <c r="B1121" t="s">
        <v>18740</v>
      </c>
      <c r="C1121" t="s">
        <v>990</v>
      </c>
      <c r="D1121" t="s">
        <v>18744</v>
      </c>
      <c r="E1121" t="s">
        <v>992</v>
      </c>
      <c r="F1121" t="s">
        <v>12884</v>
      </c>
      <c r="G1121">
        <v>930</v>
      </c>
      <c r="H1121" t="s">
        <v>18745</v>
      </c>
      <c r="I1121">
        <v>19000</v>
      </c>
      <c r="J1121">
        <v>725759128</v>
      </c>
      <c r="K1121" t="s">
        <v>18746</v>
      </c>
      <c r="L1121" s="106">
        <v>30647</v>
      </c>
      <c r="M1121">
        <v>11513806</v>
      </c>
      <c r="N1121" t="s">
        <v>1698</v>
      </c>
      <c r="O1121" t="s">
        <v>12</v>
      </c>
      <c r="P1121" t="s">
        <v>997</v>
      </c>
      <c r="R1121" s="109" t="str">
        <f>IF(OR(P1121="SB",Q1121="SB"),"SB",0)</f>
        <v>SB</v>
      </c>
      <c r="T1121" s="110" t="s">
        <v>998</v>
      </c>
      <c r="V1121" s="113" t="str">
        <f>IF(AND(I1121&gt;=10000,I1121&lt;=19900),"Praha",(IF(AND(I1121&gt;=25001,I1121&lt;=29501),"Středočeský kraj",(IF(AND(I1121&gt;=30100,I1121&lt;=34972),"Středočeský kraj",(IF(AND(I1121&gt;=35002,I1121&lt;=36271),"Karlovarský kraj",(IF(AND(I1121&gt;=37001,I1121&lt;=39201),"Jihočeský kraj",(IF(AND(I1121&gt;=39701,I1121&lt;=39901),"Jihočeský kraj",(IF(AND(I1121&gt;=39301,I1121&lt;=39601),"Kraj Vysočina",(IF(AND(I1121&gt;=58001,I1121&lt;=59501),"Kraj Vysočina",(IF(AND(I1121&gt;=67401,I1121&lt;=67602),"Kraj Vysočina",(IF(AND(I1121&gt;=40001,I1121&lt;=44101),"Ústecký kraj",(IF(AND(I1121&gt;=46001,I1121&lt;=47201),"Liberecký kraj",(IF(AND(I1121&gt;=51202,I1121&lt;=51401),"Liberecký kraj",(IF(AND(I1121&gt;=53002,I1121&lt;=53976),"Pardubický kraj",(IF(AND(I1121&gt;=56002,I1121&lt;=57201),"Pardubický kraj",(IF(AND(I1121&gt;=60200,I1121&lt;=67201),"Jihomoravský kraj",(IF(AND(I1121&gt;=67801,I1121&lt;=68501),"Jihomoravský kraj",(IF(AND(I1121&gt;=69002,I1121&lt;=69801),"Jihomoravský kraj",(IF(AND(I1121&gt;=68601,I1121&lt;=68801),"Zlínský kraj",(IF(AND(I1121&gt;=75501,I1121&lt;=76901),"Zlínský kraj",(IF(AND(I1121&gt;=70030,I1121&lt;=74901),"Moravskoslezský kraj",(IF(AND(I1121&gt;=75000,I1121&lt;=75368),"Olomoucký kraj",(IF(AND(I1121&gt;=77200,I1121&lt;=79862),"Olomoucký kraj",(IF(AND(I1121&gt;=50011,I1121&lt;=50301),"Královéhradecký kraj",(IF(AND(I1121&gt;=54301,I1121&lt;=54303),"Královéhradecký kraj","0")))))))))))))))))))))))))))))))))))))))))))))))</f>
        <v>Praha</v>
      </c>
      <c r="AB1121" t="s">
        <v>998</v>
      </c>
      <c r="AD1121" t="s">
        <v>998</v>
      </c>
      <c r="AE1121" t="s">
        <v>998</v>
      </c>
      <c r="AF1121" t="s">
        <v>998</v>
      </c>
      <c r="AG1121" s="107">
        <v>0</v>
      </c>
      <c r="AH1121" s="107">
        <v>0</v>
      </c>
      <c r="AI1121" s="107">
        <v>0</v>
      </c>
      <c r="AJ1121" t="s">
        <v>1012</v>
      </c>
    </row>
    <row r="1122" spans="1:37" x14ac:dyDescent="0.45">
      <c r="A1122" t="s">
        <v>4054</v>
      </c>
      <c r="B1122" t="s">
        <v>4047</v>
      </c>
      <c r="C1122" t="s">
        <v>990</v>
      </c>
      <c r="D1122" t="s">
        <v>4055</v>
      </c>
      <c r="E1122" t="s">
        <v>992</v>
      </c>
      <c r="F1122" t="s">
        <v>4056</v>
      </c>
      <c r="G1122">
        <v>9</v>
      </c>
      <c r="H1122" t="s">
        <v>12</v>
      </c>
      <c r="I1122">
        <v>19000</v>
      </c>
      <c r="K1122" t="s">
        <v>4057</v>
      </c>
      <c r="L1122" s="106">
        <v>40178</v>
      </c>
      <c r="M1122">
        <v>13629517</v>
      </c>
      <c r="N1122" t="s">
        <v>1757</v>
      </c>
      <c r="O1122" t="s">
        <v>1010</v>
      </c>
      <c r="P1122" t="s">
        <v>997</v>
      </c>
      <c r="Q1122" t="s">
        <v>1016</v>
      </c>
      <c r="R1122" s="109" t="str">
        <f>IF(OR(P1122="SB",Q1122="SB"),"SB",0)</f>
        <v>SB</v>
      </c>
      <c r="V1122" s="113" t="str">
        <f>IF(AND(I1122&gt;=10000,I1122&lt;=19900),"Praha",(IF(AND(I1122&gt;=25001,I1122&lt;=29501),"Středočeský kraj",(IF(AND(I1122&gt;=30100,I1122&lt;=34972),"Středočeský kraj",(IF(AND(I1122&gt;=35002,I1122&lt;=36271),"Karlovarský kraj",(IF(AND(I1122&gt;=37001,I1122&lt;=39201),"Jihočeský kraj",(IF(AND(I1122&gt;=39701,I1122&lt;=39901),"Jihočeský kraj",(IF(AND(I1122&gt;=39301,I1122&lt;=39601),"Kraj Vysočina",(IF(AND(I1122&gt;=58001,I1122&lt;=59501),"Kraj Vysočina",(IF(AND(I1122&gt;=67401,I1122&lt;=67602),"Kraj Vysočina",(IF(AND(I1122&gt;=40001,I1122&lt;=44101),"Ústecký kraj",(IF(AND(I1122&gt;=46001,I1122&lt;=47201),"Liberecký kraj",(IF(AND(I1122&gt;=51202,I1122&lt;=51401),"Liberecký kraj",(IF(AND(I1122&gt;=53002,I1122&lt;=53976),"Pardubický kraj",(IF(AND(I1122&gt;=56002,I1122&lt;=57201),"Pardubický kraj",(IF(AND(I1122&gt;=60200,I1122&lt;=67201),"Jihomoravský kraj",(IF(AND(I1122&gt;=67801,I1122&lt;=68501),"Jihomoravský kraj",(IF(AND(I1122&gt;=69002,I1122&lt;=69801),"Jihomoravský kraj",(IF(AND(I1122&gt;=68601,I1122&lt;=68801),"Zlínský kraj",(IF(AND(I1122&gt;=75501,I1122&lt;=76901),"Zlínský kraj",(IF(AND(I1122&gt;=70030,I1122&lt;=74901),"Moravskoslezský kraj",(IF(AND(I1122&gt;=75000,I1122&lt;=75368),"Olomoucký kraj",(IF(AND(I1122&gt;=77200,I1122&lt;=79862),"Olomoucký kraj",(IF(AND(I1122&gt;=50011,I1122&lt;=50301),"Královéhradecký kraj",(IF(AND(I1122&gt;=54301,I1122&lt;=54303),"Královéhradecký kraj","0")))))))))))))))))))))))))))))))))))))))))))))))</f>
        <v>Praha</v>
      </c>
      <c r="AD1122" t="s">
        <v>998</v>
      </c>
      <c r="AE1122" t="s">
        <v>998</v>
      </c>
      <c r="AF1122" t="s">
        <v>998</v>
      </c>
      <c r="AG1122" s="107">
        <v>0</v>
      </c>
      <c r="AH1122" s="107">
        <v>0</v>
      </c>
      <c r="AI1122" s="107">
        <v>0</v>
      </c>
      <c r="AJ1122" t="s">
        <v>1012</v>
      </c>
    </row>
    <row r="1123" spans="1:37" x14ac:dyDescent="0.45">
      <c r="A1123" t="s">
        <v>1225</v>
      </c>
      <c r="B1123" t="s">
        <v>6506</v>
      </c>
      <c r="C1123" t="s">
        <v>1002</v>
      </c>
      <c r="D1123" t="s">
        <v>6507</v>
      </c>
      <c r="E1123" t="s">
        <v>992</v>
      </c>
      <c r="F1123" t="s">
        <v>6508</v>
      </c>
      <c r="G1123">
        <v>3</v>
      </c>
      <c r="H1123" t="s">
        <v>12</v>
      </c>
      <c r="I1123">
        <v>19000</v>
      </c>
      <c r="K1123" t="s">
        <v>6509</v>
      </c>
      <c r="L1123" s="106">
        <v>37856</v>
      </c>
      <c r="M1123">
        <v>13407124</v>
      </c>
      <c r="N1123" t="s">
        <v>996</v>
      </c>
      <c r="O1123" t="s">
        <v>12</v>
      </c>
      <c r="P1123" t="s">
        <v>997</v>
      </c>
      <c r="R1123" s="109" t="str">
        <f>IF(OR(P1123="SB",Q1123="SB"),"SB",0)</f>
        <v>SB</v>
      </c>
      <c r="V1123" s="113" t="str">
        <f>IF(AND(I1123&gt;=10000,I1123&lt;=19900),"Praha",(IF(AND(I1123&gt;=25001,I1123&lt;=29501),"Středočeský kraj",(IF(AND(I1123&gt;=30100,I1123&lt;=34972),"Středočeský kraj",(IF(AND(I1123&gt;=35002,I1123&lt;=36271),"Karlovarský kraj",(IF(AND(I1123&gt;=37001,I1123&lt;=39201),"Jihočeský kraj",(IF(AND(I1123&gt;=39701,I1123&lt;=39901),"Jihočeský kraj",(IF(AND(I1123&gt;=39301,I1123&lt;=39601),"Kraj Vysočina",(IF(AND(I1123&gt;=58001,I1123&lt;=59501),"Kraj Vysočina",(IF(AND(I1123&gt;=67401,I1123&lt;=67602),"Kraj Vysočina",(IF(AND(I1123&gt;=40001,I1123&lt;=44101),"Ústecký kraj",(IF(AND(I1123&gt;=46001,I1123&lt;=47201),"Liberecký kraj",(IF(AND(I1123&gt;=51202,I1123&lt;=51401),"Liberecký kraj",(IF(AND(I1123&gt;=53002,I1123&lt;=53976),"Pardubický kraj",(IF(AND(I1123&gt;=56002,I1123&lt;=57201),"Pardubický kraj",(IF(AND(I1123&gt;=60200,I1123&lt;=67201),"Jihomoravský kraj",(IF(AND(I1123&gt;=67801,I1123&lt;=68501),"Jihomoravský kraj",(IF(AND(I1123&gt;=69002,I1123&lt;=69801),"Jihomoravský kraj",(IF(AND(I1123&gt;=68601,I1123&lt;=68801),"Zlínský kraj",(IF(AND(I1123&gt;=75501,I1123&lt;=76901),"Zlínský kraj",(IF(AND(I1123&gt;=70030,I1123&lt;=74901),"Moravskoslezský kraj",(IF(AND(I1123&gt;=75000,I1123&lt;=75368),"Olomoucký kraj",(IF(AND(I1123&gt;=77200,I1123&lt;=79862),"Olomoucký kraj",(IF(AND(I1123&gt;=50011,I1123&lt;=50301),"Královéhradecký kraj",(IF(AND(I1123&gt;=54301,I1123&lt;=54303),"Královéhradecký kraj","0")))))))))))))))))))))))))))))))))))))))))))))))</f>
        <v>Praha</v>
      </c>
      <c r="AD1123" t="s">
        <v>998</v>
      </c>
      <c r="AE1123" t="s">
        <v>998</v>
      </c>
      <c r="AF1123" t="s">
        <v>998</v>
      </c>
      <c r="AG1123" s="107">
        <v>300</v>
      </c>
      <c r="AH1123" s="107">
        <v>0</v>
      </c>
      <c r="AI1123" s="107">
        <v>0</v>
      </c>
      <c r="AJ1123" t="s">
        <v>999</v>
      </c>
      <c r="AK1123" s="106">
        <v>44924</v>
      </c>
    </row>
    <row r="1124" spans="1:37" x14ac:dyDescent="0.45">
      <c r="A1124" t="s">
        <v>8339</v>
      </c>
      <c r="B1124" t="s">
        <v>8340</v>
      </c>
      <c r="C1124" t="s">
        <v>990</v>
      </c>
      <c r="D1124" t="s">
        <v>8341</v>
      </c>
      <c r="E1124" t="s">
        <v>992</v>
      </c>
      <c r="F1124" t="s">
        <v>7074</v>
      </c>
      <c r="G1124">
        <v>47</v>
      </c>
      <c r="H1124" t="s">
        <v>1259</v>
      </c>
      <c r="I1124">
        <v>19000</v>
      </c>
      <c r="J1124" s="108">
        <v>724013634</v>
      </c>
      <c r="K1124" t="s">
        <v>8342</v>
      </c>
      <c r="L1124" s="106">
        <v>39577</v>
      </c>
      <c r="M1124">
        <v>15697435</v>
      </c>
      <c r="N1124" t="s">
        <v>4084</v>
      </c>
      <c r="O1124" t="s">
        <v>12</v>
      </c>
      <c r="P1124" t="s">
        <v>997</v>
      </c>
      <c r="R1124" s="109" t="str">
        <f>IF(OR(P1124="SB",Q1124="SB"),"SB",0)</f>
        <v>SB</v>
      </c>
      <c r="V1124" s="113" t="str">
        <f>IF(AND(I1124&gt;=10000,I1124&lt;=19900),"Praha",(IF(AND(I1124&gt;=25001,I1124&lt;=29501),"Středočeský kraj",(IF(AND(I1124&gt;=30100,I1124&lt;=34972),"Středočeský kraj",(IF(AND(I1124&gt;=35002,I1124&lt;=36271),"Karlovarský kraj",(IF(AND(I1124&gt;=37001,I1124&lt;=39201),"Jihočeský kraj",(IF(AND(I1124&gt;=39701,I1124&lt;=39901),"Jihočeský kraj",(IF(AND(I1124&gt;=39301,I1124&lt;=39601),"Kraj Vysočina",(IF(AND(I1124&gt;=58001,I1124&lt;=59501),"Kraj Vysočina",(IF(AND(I1124&gt;=67401,I1124&lt;=67602),"Kraj Vysočina",(IF(AND(I1124&gt;=40001,I1124&lt;=44101),"Ústecký kraj",(IF(AND(I1124&gt;=46001,I1124&lt;=47201),"Liberecký kraj",(IF(AND(I1124&gt;=51202,I1124&lt;=51401),"Liberecký kraj",(IF(AND(I1124&gt;=53002,I1124&lt;=53976),"Pardubický kraj",(IF(AND(I1124&gt;=56002,I1124&lt;=57201),"Pardubický kraj",(IF(AND(I1124&gt;=60200,I1124&lt;=67201),"Jihomoravský kraj",(IF(AND(I1124&gt;=67801,I1124&lt;=68501),"Jihomoravský kraj",(IF(AND(I1124&gt;=69002,I1124&lt;=69801),"Jihomoravský kraj",(IF(AND(I1124&gt;=68601,I1124&lt;=68801),"Zlínský kraj",(IF(AND(I1124&gt;=75501,I1124&lt;=76901),"Zlínský kraj",(IF(AND(I1124&gt;=70030,I1124&lt;=74901),"Moravskoslezský kraj",(IF(AND(I1124&gt;=75000,I1124&lt;=75368),"Olomoucký kraj",(IF(AND(I1124&gt;=77200,I1124&lt;=79862),"Olomoucký kraj",(IF(AND(I1124&gt;=50011,I1124&lt;=50301),"Královéhradecký kraj",(IF(AND(I1124&gt;=54301,I1124&lt;=54303),"Královéhradecký kraj","0")))))))))))))))))))))))))))))))))))))))))))))))</f>
        <v>Praha</v>
      </c>
      <c r="AD1124" t="s">
        <v>998</v>
      </c>
      <c r="AE1124" t="s">
        <v>998</v>
      </c>
      <c r="AF1124" t="s">
        <v>998</v>
      </c>
      <c r="AG1124" s="107">
        <v>300</v>
      </c>
      <c r="AH1124" s="107">
        <v>0</v>
      </c>
      <c r="AI1124" s="107">
        <v>0</v>
      </c>
      <c r="AJ1124" t="s">
        <v>999</v>
      </c>
      <c r="AK1124" s="106">
        <v>44918</v>
      </c>
    </row>
    <row r="1125" spans="1:37" x14ac:dyDescent="0.45">
      <c r="A1125" t="s">
        <v>1007</v>
      </c>
      <c r="B1125" t="s">
        <v>5321</v>
      </c>
      <c r="C1125" t="s">
        <v>990</v>
      </c>
      <c r="D1125" t="s">
        <v>5322</v>
      </c>
      <c r="E1125" t="s">
        <v>992</v>
      </c>
      <c r="F1125" t="s">
        <v>5323</v>
      </c>
      <c r="G1125">
        <v>845</v>
      </c>
      <c r="H1125" t="s">
        <v>1259</v>
      </c>
      <c r="I1125">
        <v>19001</v>
      </c>
      <c r="K1125" t="s">
        <v>5324</v>
      </c>
      <c r="L1125" s="106">
        <v>33029</v>
      </c>
      <c r="M1125">
        <v>10736893</v>
      </c>
      <c r="N1125" t="s">
        <v>996</v>
      </c>
      <c r="O1125" t="s">
        <v>12</v>
      </c>
      <c r="P1125" t="s">
        <v>997</v>
      </c>
      <c r="R1125" s="109" t="str">
        <f>IF(OR(P1125="SB",Q1125="SB"),"SB",0)</f>
        <v>SB</v>
      </c>
      <c r="T1125" s="110">
        <v>11069</v>
      </c>
      <c r="U1125" t="s">
        <v>19633</v>
      </c>
      <c r="V1125" s="113" t="str">
        <f>IF(AND(I1125&gt;=10000,I1125&lt;=19900),"Praha",(IF(AND(I1125&gt;=25001,I1125&lt;=29501),"Středočeský kraj",(IF(AND(I1125&gt;=30100,I1125&lt;=34972),"Středočeský kraj",(IF(AND(I1125&gt;=35002,I1125&lt;=36271),"Karlovarský kraj",(IF(AND(I1125&gt;=37001,I1125&lt;=39201),"Jihočeský kraj",(IF(AND(I1125&gt;=39701,I1125&lt;=39901),"Jihočeský kraj",(IF(AND(I1125&gt;=39301,I1125&lt;=39601),"Kraj Vysočina",(IF(AND(I1125&gt;=58001,I1125&lt;=59501),"Kraj Vysočina",(IF(AND(I1125&gt;=67401,I1125&lt;=67602),"Kraj Vysočina",(IF(AND(I1125&gt;=40001,I1125&lt;=44101),"Ústecký kraj",(IF(AND(I1125&gt;=46001,I1125&lt;=47201),"Liberecký kraj",(IF(AND(I1125&gt;=51202,I1125&lt;=51401),"Liberecký kraj",(IF(AND(I1125&gt;=53002,I1125&lt;=53976),"Pardubický kraj",(IF(AND(I1125&gt;=56002,I1125&lt;=57201),"Pardubický kraj",(IF(AND(I1125&gt;=60200,I1125&lt;=67201),"Jihomoravský kraj",(IF(AND(I1125&gt;=67801,I1125&lt;=68501),"Jihomoravský kraj",(IF(AND(I1125&gt;=69002,I1125&lt;=69801),"Jihomoravský kraj",(IF(AND(I1125&gt;=68601,I1125&lt;=68801),"Zlínský kraj",(IF(AND(I1125&gt;=75501,I1125&lt;=76901),"Zlínský kraj",(IF(AND(I1125&gt;=70030,I1125&lt;=74901),"Moravskoslezský kraj",(IF(AND(I1125&gt;=75000,I1125&lt;=75368),"Olomoucký kraj",(IF(AND(I1125&gt;=77200,I1125&lt;=79862),"Olomoucký kraj",(IF(AND(I1125&gt;=50011,I1125&lt;=50301),"Královéhradecký kraj",(IF(AND(I1125&gt;=54301,I1125&lt;=54303),"Královéhradecký kraj","0")))))))))))))))))))))))))))))))))))))))))))))))</f>
        <v>Praha</v>
      </c>
      <c r="AD1125" t="s">
        <v>998</v>
      </c>
      <c r="AE1125" t="s">
        <v>998</v>
      </c>
      <c r="AF1125" t="s">
        <v>998</v>
      </c>
      <c r="AG1125" s="107">
        <v>0</v>
      </c>
      <c r="AH1125" s="107">
        <v>0</v>
      </c>
      <c r="AI1125" s="107">
        <v>0</v>
      </c>
      <c r="AJ1125" t="s">
        <v>1012</v>
      </c>
    </row>
    <row r="1126" spans="1:37" x14ac:dyDescent="0.45">
      <c r="A1126" t="s">
        <v>988</v>
      </c>
      <c r="B1126" t="s">
        <v>7792</v>
      </c>
      <c r="C1126" t="s">
        <v>990</v>
      </c>
      <c r="D1126" t="s">
        <v>7793</v>
      </c>
      <c r="E1126" t="s">
        <v>992</v>
      </c>
      <c r="F1126" t="s">
        <v>7794</v>
      </c>
      <c r="G1126">
        <v>827</v>
      </c>
      <c r="H1126" t="s">
        <v>1259</v>
      </c>
      <c r="I1126">
        <v>19001</v>
      </c>
      <c r="K1126" t="s">
        <v>7795</v>
      </c>
      <c r="L1126" s="106">
        <v>29874</v>
      </c>
      <c r="M1126">
        <v>10865017</v>
      </c>
      <c r="N1126" t="s">
        <v>996</v>
      </c>
      <c r="O1126" t="s">
        <v>12</v>
      </c>
      <c r="P1126" t="s">
        <v>997</v>
      </c>
      <c r="R1126" s="109" t="str">
        <f>IF(OR(P1126="SB",Q1126="SB"),"SB",0)</f>
        <v>SB</v>
      </c>
      <c r="T1126" s="110">
        <v>11616</v>
      </c>
      <c r="U1126" t="s">
        <v>19633</v>
      </c>
      <c r="V1126" s="113" t="str">
        <f>IF(AND(I1126&gt;=10000,I1126&lt;=19900),"Praha",(IF(AND(I1126&gt;=25001,I1126&lt;=29501),"Středočeský kraj",(IF(AND(I1126&gt;=30100,I1126&lt;=34972),"Středočeský kraj",(IF(AND(I1126&gt;=35002,I1126&lt;=36271),"Karlovarský kraj",(IF(AND(I1126&gt;=37001,I1126&lt;=39201),"Jihočeský kraj",(IF(AND(I1126&gt;=39701,I1126&lt;=39901),"Jihočeský kraj",(IF(AND(I1126&gt;=39301,I1126&lt;=39601),"Kraj Vysočina",(IF(AND(I1126&gt;=58001,I1126&lt;=59501),"Kraj Vysočina",(IF(AND(I1126&gt;=67401,I1126&lt;=67602),"Kraj Vysočina",(IF(AND(I1126&gt;=40001,I1126&lt;=44101),"Ústecký kraj",(IF(AND(I1126&gt;=46001,I1126&lt;=47201),"Liberecký kraj",(IF(AND(I1126&gt;=51202,I1126&lt;=51401),"Liberecký kraj",(IF(AND(I1126&gt;=53002,I1126&lt;=53976),"Pardubický kraj",(IF(AND(I1126&gt;=56002,I1126&lt;=57201),"Pardubický kraj",(IF(AND(I1126&gt;=60200,I1126&lt;=67201),"Jihomoravský kraj",(IF(AND(I1126&gt;=67801,I1126&lt;=68501),"Jihomoravský kraj",(IF(AND(I1126&gt;=69002,I1126&lt;=69801),"Jihomoravský kraj",(IF(AND(I1126&gt;=68601,I1126&lt;=68801),"Zlínský kraj",(IF(AND(I1126&gt;=75501,I1126&lt;=76901),"Zlínský kraj",(IF(AND(I1126&gt;=70030,I1126&lt;=74901),"Moravskoslezský kraj",(IF(AND(I1126&gt;=75000,I1126&lt;=75368),"Olomoucký kraj",(IF(AND(I1126&gt;=77200,I1126&lt;=79862),"Olomoucký kraj",(IF(AND(I1126&gt;=50011,I1126&lt;=50301),"Královéhradecký kraj",(IF(AND(I1126&gt;=54301,I1126&lt;=54303),"Královéhradecký kraj","0")))))))))))))))))))))))))))))))))))))))))))))))</f>
        <v>Praha</v>
      </c>
      <c r="AD1126" t="s">
        <v>998</v>
      </c>
      <c r="AE1126" t="s">
        <v>998</v>
      </c>
      <c r="AF1126" t="s">
        <v>998</v>
      </c>
      <c r="AG1126" s="107">
        <v>0</v>
      </c>
      <c r="AH1126" s="107">
        <v>0</v>
      </c>
      <c r="AI1126" s="107">
        <v>0</v>
      </c>
      <c r="AJ1126" t="s">
        <v>1012</v>
      </c>
    </row>
    <row r="1127" spans="1:37" x14ac:dyDescent="0.45">
      <c r="A1127" t="s">
        <v>1124</v>
      </c>
      <c r="B1127" t="s">
        <v>4226</v>
      </c>
      <c r="C1127" t="s">
        <v>990</v>
      </c>
      <c r="D1127" t="s">
        <v>4230</v>
      </c>
      <c r="E1127" t="s">
        <v>992</v>
      </c>
      <c r="F1127" t="s">
        <v>4231</v>
      </c>
      <c r="G1127">
        <v>244</v>
      </c>
      <c r="H1127" t="s">
        <v>1259</v>
      </c>
      <c r="I1127">
        <v>19002</v>
      </c>
      <c r="K1127" t="s">
        <v>4232</v>
      </c>
      <c r="L1127" s="106">
        <v>26861</v>
      </c>
      <c r="M1127">
        <v>12970321</v>
      </c>
      <c r="N1127" t="s">
        <v>996</v>
      </c>
      <c r="O1127" t="s">
        <v>12</v>
      </c>
      <c r="P1127" t="s">
        <v>997</v>
      </c>
      <c r="R1127" s="109" t="str">
        <f>IF(OR(P1127="SB",Q1127="SB"),"SB",0)</f>
        <v>SB</v>
      </c>
      <c r="T1127" s="110" t="s">
        <v>998</v>
      </c>
      <c r="V1127" s="113" t="str">
        <f>IF(AND(I1127&gt;=10000,I1127&lt;=19900),"Praha",(IF(AND(I1127&gt;=25001,I1127&lt;=29501),"Středočeský kraj",(IF(AND(I1127&gt;=30100,I1127&lt;=34972),"Středočeský kraj",(IF(AND(I1127&gt;=35002,I1127&lt;=36271),"Karlovarský kraj",(IF(AND(I1127&gt;=37001,I1127&lt;=39201),"Jihočeský kraj",(IF(AND(I1127&gt;=39701,I1127&lt;=39901),"Jihočeský kraj",(IF(AND(I1127&gt;=39301,I1127&lt;=39601),"Kraj Vysočina",(IF(AND(I1127&gt;=58001,I1127&lt;=59501),"Kraj Vysočina",(IF(AND(I1127&gt;=67401,I1127&lt;=67602),"Kraj Vysočina",(IF(AND(I1127&gt;=40001,I1127&lt;=44101),"Ústecký kraj",(IF(AND(I1127&gt;=46001,I1127&lt;=47201),"Liberecký kraj",(IF(AND(I1127&gt;=51202,I1127&lt;=51401),"Liberecký kraj",(IF(AND(I1127&gt;=53002,I1127&lt;=53976),"Pardubický kraj",(IF(AND(I1127&gt;=56002,I1127&lt;=57201),"Pardubický kraj",(IF(AND(I1127&gt;=60200,I1127&lt;=67201),"Jihomoravský kraj",(IF(AND(I1127&gt;=67801,I1127&lt;=68501),"Jihomoravský kraj",(IF(AND(I1127&gt;=69002,I1127&lt;=69801),"Jihomoravský kraj",(IF(AND(I1127&gt;=68601,I1127&lt;=68801),"Zlínský kraj",(IF(AND(I1127&gt;=75501,I1127&lt;=76901),"Zlínský kraj",(IF(AND(I1127&gt;=70030,I1127&lt;=74901),"Moravskoslezský kraj",(IF(AND(I1127&gt;=75000,I1127&lt;=75368),"Olomoucký kraj",(IF(AND(I1127&gt;=77200,I1127&lt;=79862),"Olomoucký kraj",(IF(AND(I1127&gt;=50011,I1127&lt;=50301),"Královéhradecký kraj",(IF(AND(I1127&gt;=54301,I1127&lt;=54303),"Královéhradecký kraj","0")))))))))))))))))))))))))))))))))))))))))))))))</f>
        <v>Praha</v>
      </c>
      <c r="AB1127" t="s">
        <v>998</v>
      </c>
      <c r="AD1127" t="s">
        <v>998</v>
      </c>
      <c r="AE1127" t="s">
        <v>998</v>
      </c>
      <c r="AF1127" t="s">
        <v>998</v>
      </c>
      <c r="AG1127" s="107">
        <v>0</v>
      </c>
      <c r="AH1127" s="107">
        <v>0</v>
      </c>
      <c r="AI1127" s="107">
        <v>0</v>
      </c>
      <c r="AJ1127" t="s">
        <v>1012</v>
      </c>
    </row>
    <row r="1128" spans="1:37" x14ac:dyDescent="0.45">
      <c r="A1128" t="s">
        <v>1013</v>
      </c>
      <c r="B1128" t="s">
        <v>16895</v>
      </c>
      <c r="C1128" t="s">
        <v>1002</v>
      </c>
      <c r="D1128" t="s">
        <v>16896</v>
      </c>
      <c r="E1128" t="s">
        <v>992</v>
      </c>
      <c r="F1128" t="s">
        <v>16897</v>
      </c>
      <c r="G1128">
        <v>12</v>
      </c>
      <c r="H1128" t="s">
        <v>11377</v>
      </c>
      <c r="I1128">
        <v>19010</v>
      </c>
      <c r="J1128">
        <v>420607581801</v>
      </c>
      <c r="K1128" t="s">
        <v>16898</v>
      </c>
      <c r="L1128" s="106">
        <v>36494</v>
      </c>
      <c r="M1128">
        <v>10598063</v>
      </c>
      <c r="N1128" t="s">
        <v>996</v>
      </c>
      <c r="O1128" t="s">
        <v>12</v>
      </c>
      <c r="P1128" t="s">
        <v>997</v>
      </c>
      <c r="R1128" s="109" t="str">
        <f>IF(OR(P1128="SB",Q1128="SB"),"SB",0)</f>
        <v>SB</v>
      </c>
      <c r="T1128" s="110">
        <v>50662</v>
      </c>
      <c r="U1128" t="s">
        <v>19633</v>
      </c>
      <c r="V1128" s="113" t="str">
        <f>IF(AND(I1128&gt;=10000,I1128&lt;=19900),"Praha",(IF(AND(I1128&gt;=25001,I1128&lt;=29501),"Středočeský kraj",(IF(AND(I1128&gt;=30100,I1128&lt;=34972),"Středočeský kraj",(IF(AND(I1128&gt;=35002,I1128&lt;=36271),"Karlovarský kraj",(IF(AND(I1128&gt;=37001,I1128&lt;=39201),"Jihočeský kraj",(IF(AND(I1128&gt;=39701,I1128&lt;=39901),"Jihočeský kraj",(IF(AND(I1128&gt;=39301,I1128&lt;=39601),"Kraj Vysočina",(IF(AND(I1128&gt;=58001,I1128&lt;=59501),"Kraj Vysočina",(IF(AND(I1128&gt;=67401,I1128&lt;=67602),"Kraj Vysočina",(IF(AND(I1128&gt;=40001,I1128&lt;=44101),"Ústecký kraj",(IF(AND(I1128&gt;=46001,I1128&lt;=47201),"Liberecký kraj",(IF(AND(I1128&gt;=51202,I1128&lt;=51401),"Liberecký kraj",(IF(AND(I1128&gt;=53002,I1128&lt;=53976),"Pardubický kraj",(IF(AND(I1128&gt;=56002,I1128&lt;=57201),"Pardubický kraj",(IF(AND(I1128&gt;=60200,I1128&lt;=67201),"Jihomoravský kraj",(IF(AND(I1128&gt;=67801,I1128&lt;=68501),"Jihomoravský kraj",(IF(AND(I1128&gt;=69002,I1128&lt;=69801),"Jihomoravský kraj",(IF(AND(I1128&gt;=68601,I1128&lt;=68801),"Zlínský kraj",(IF(AND(I1128&gt;=75501,I1128&lt;=76901),"Zlínský kraj",(IF(AND(I1128&gt;=70030,I1128&lt;=74901),"Moravskoslezský kraj",(IF(AND(I1128&gt;=75000,I1128&lt;=75368),"Olomoucký kraj",(IF(AND(I1128&gt;=77200,I1128&lt;=79862),"Olomoucký kraj",(IF(AND(I1128&gt;=50011,I1128&lt;=50301),"Královéhradecký kraj",(IF(AND(I1128&gt;=54301,I1128&lt;=54303),"Královéhradecký kraj","0")))))))))))))))))))))))))))))))))))))))))))))))</f>
        <v>Praha</v>
      </c>
      <c r="AD1128" t="s">
        <v>998</v>
      </c>
      <c r="AE1128" t="s">
        <v>998</v>
      </c>
      <c r="AF1128" t="s">
        <v>998</v>
      </c>
      <c r="AG1128" s="107">
        <v>300</v>
      </c>
      <c r="AH1128" s="107">
        <v>0</v>
      </c>
      <c r="AI1128" s="107">
        <v>0</v>
      </c>
      <c r="AJ1128" t="s">
        <v>999</v>
      </c>
      <c r="AK1128" s="106">
        <v>44924</v>
      </c>
    </row>
    <row r="1129" spans="1:37" x14ac:dyDescent="0.45">
      <c r="A1129" t="s">
        <v>1225</v>
      </c>
      <c r="B1129" t="s">
        <v>17576</v>
      </c>
      <c r="C1129" t="s">
        <v>1002</v>
      </c>
      <c r="D1129" t="s">
        <v>17577</v>
      </c>
      <c r="E1129" t="s">
        <v>992</v>
      </c>
      <c r="F1129" t="s">
        <v>17578</v>
      </c>
      <c r="G1129">
        <v>22</v>
      </c>
      <c r="H1129" t="s">
        <v>1062</v>
      </c>
      <c r="I1129">
        <v>19012</v>
      </c>
      <c r="J1129">
        <v>776480778</v>
      </c>
      <c r="K1129" t="s">
        <v>17579</v>
      </c>
      <c r="L1129" s="106">
        <v>32844</v>
      </c>
      <c r="M1129">
        <v>13056409</v>
      </c>
      <c r="N1129" t="s">
        <v>996</v>
      </c>
      <c r="O1129" t="s">
        <v>12</v>
      </c>
      <c r="P1129" t="s">
        <v>997</v>
      </c>
      <c r="R1129" s="109" t="str">
        <f>IF(OR(P1129="SB",Q1129="SB"),"SB",0)</f>
        <v>SB</v>
      </c>
      <c r="T1129" s="110" t="s">
        <v>998</v>
      </c>
      <c r="V1129" s="113" t="str">
        <f>IF(AND(I1129&gt;=10000,I1129&lt;=19900),"Praha",(IF(AND(I1129&gt;=25001,I1129&lt;=29501),"Středočeský kraj",(IF(AND(I1129&gt;=30100,I1129&lt;=34972),"Středočeský kraj",(IF(AND(I1129&gt;=35002,I1129&lt;=36271),"Karlovarský kraj",(IF(AND(I1129&gt;=37001,I1129&lt;=39201),"Jihočeský kraj",(IF(AND(I1129&gt;=39701,I1129&lt;=39901),"Jihočeský kraj",(IF(AND(I1129&gt;=39301,I1129&lt;=39601),"Kraj Vysočina",(IF(AND(I1129&gt;=58001,I1129&lt;=59501),"Kraj Vysočina",(IF(AND(I1129&gt;=67401,I1129&lt;=67602),"Kraj Vysočina",(IF(AND(I1129&gt;=40001,I1129&lt;=44101),"Ústecký kraj",(IF(AND(I1129&gt;=46001,I1129&lt;=47201),"Liberecký kraj",(IF(AND(I1129&gt;=51202,I1129&lt;=51401),"Liberecký kraj",(IF(AND(I1129&gt;=53002,I1129&lt;=53976),"Pardubický kraj",(IF(AND(I1129&gt;=56002,I1129&lt;=57201),"Pardubický kraj",(IF(AND(I1129&gt;=60200,I1129&lt;=67201),"Jihomoravský kraj",(IF(AND(I1129&gt;=67801,I1129&lt;=68501),"Jihomoravský kraj",(IF(AND(I1129&gt;=69002,I1129&lt;=69801),"Jihomoravský kraj",(IF(AND(I1129&gt;=68601,I1129&lt;=68801),"Zlínský kraj",(IF(AND(I1129&gt;=75501,I1129&lt;=76901),"Zlínský kraj",(IF(AND(I1129&gt;=70030,I1129&lt;=74901),"Moravskoslezský kraj",(IF(AND(I1129&gt;=75000,I1129&lt;=75368),"Olomoucký kraj",(IF(AND(I1129&gt;=77200,I1129&lt;=79862),"Olomoucký kraj",(IF(AND(I1129&gt;=50011,I1129&lt;=50301),"Královéhradecký kraj",(IF(AND(I1129&gt;=54301,I1129&lt;=54303),"Královéhradecký kraj","0")))))))))))))))))))))))))))))))))))))))))))))))</f>
        <v>Praha</v>
      </c>
      <c r="AB1129" t="s">
        <v>998</v>
      </c>
      <c r="AD1129" t="s">
        <v>998</v>
      </c>
      <c r="AE1129" t="s">
        <v>998</v>
      </c>
      <c r="AF1129" t="s">
        <v>998</v>
      </c>
      <c r="AG1129" s="107">
        <v>0</v>
      </c>
      <c r="AH1129" s="107">
        <v>0</v>
      </c>
      <c r="AI1129" s="107">
        <v>0</v>
      </c>
      <c r="AJ1129" t="s">
        <v>1012</v>
      </c>
    </row>
    <row r="1130" spans="1:37" x14ac:dyDescent="0.45">
      <c r="A1130" t="s">
        <v>1986</v>
      </c>
      <c r="B1130" t="s">
        <v>9615</v>
      </c>
      <c r="C1130" t="s">
        <v>1002</v>
      </c>
      <c r="D1130" t="s">
        <v>9616</v>
      </c>
      <c r="E1130" t="s">
        <v>992</v>
      </c>
      <c r="F1130" t="s">
        <v>9617</v>
      </c>
      <c r="G1130">
        <v>320</v>
      </c>
      <c r="H1130" t="s">
        <v>5891</v>
      </c>
      <c r="I1130">
        <v>19014</v>
      </c>
      <c r="K1130" t="s">
        <v>9618</v>
      </c>
      <c r="L1130" s="106">
        <v>38701</v>
      </c>
      <c r="M1130">
        <v>14862629</v>
      </c>
      <c r="N1130" t="s">
        <v>2063</v>
      </c>
      <c r="O1130" t="s">
        <v>1173</v>
      </c>
      <c r="P1130" t="s">
        <v>997</v>
      </c>
      <c r="R1130" s="109" t="str">
        <f>IF(OR(P1130="SB",Q1130="SB"),"SB",0)</f>
        <v>SB</v>
      </c>
      <c r="T1130" s="110">
        <v>2019109</v>
      </c>
      <c r="U1130" t="s">
        <v>19633</v>
      </c>
      <c r="V1130" s="113" t="str">
        <f>IF(AND(I1130&gt;=10000,I1130&lt;=19900),"Praha",(IF(AND(I1130&gt;=25001,I1130&lt;=29501),"Středočeský kraj",(IF(AND(I1130&gt;=30100,I1130&lt;=34972),"Středočeský kraj",(IF(AND(I1130&gt;=35002,I1130&lt;=36271),"Karlovarský kraj",(IF(AND(I1130&gt;=37001,I1130&lt;=39201),"Jihočeský kraj",(IF(AND(I1130&gt;=39701,I1130&lt;=39901),"Jihočeský kraj",(IF(AND(I1130&gt;=39301,I1130&lt;=39601),"Kraj Vysočina",(IF(AND(I1130&gt;=58001,I1130&lt;=59501),"Kraj Vysočina",(IF(AND(I1130&gt;=67401,I1130&lt;=67602),"Kraj Vysočina",(IF(AND(I1130&gt;=40001,I1130&lt;=44101),"Ústecký kraj",(IF(AND(I1130&gt;=46001,I1130&lt;=47201),"Liberecký kraj",(IF(AND(I1130&gt;=51202,I1130&lt;=51401),"Liberecký kraj",(IF(AND(I1130&gt;=53002,I1130&lt;=53976),"Pardubický kraj",(IF(AND(I1130&gt;=56002,I1130&lt;=57201),"Pardubický kraj",(IF(AND(I1130&gt;=60200,I1130&lt;=67201),"Jihomoravský kraj",(IF(AND(I1130&gt;=67801,I1130&lt;=68501),"Jihomoravský kraj",(IF(AND(I1130&gt;=69002,I1130&lt;=69801),"Jihomoravský kraj",(IF(AND(I1130&gt;=68601,I1130&lt;=68801),"Zlínský kraj",(IF(AND(I1130&gt;=75501,I1130&lt;=76901),"Zlínský kraj",(IF(AND(I1130&gt;=70030,I1130&lt;=74901),"Moravskoslezský kraj",(IF(AND(I1130&gt;=75000,I1130&lt;=75368),"Olomoucký kraj",(IF(AND(I1130&gt;=77200,I1130&lt;=79862),"Olomoucký kraj",(IF(AND(I1130&gt;=50011,I1130&lt;=50301),"Královéhradecký kraj",(IF(AND(I1130&gt;=54301,I1130&lt;=54303),"Královéhradecký kraj","0")))))))))))))))))))))))))))))))))))))))))))))))</f>
        <v>Praha</v>
      </c>
      <c r="AD1130" t="s">
        <v>998</v>
      </c>
      <c r="AE1130" t="s">
        <v>998</v>
      </c>
      <c r="AF1130" t="s">
        <v>998</v>
      </c>
      <c r="AG1130" s="107">
        <v>300</v>
      </c>
      <c r="AH1130" s="107">
        <v>0</v>
      </c>
      <c r="AI1130" s="107">
        <v>0</v>
      </c>
      <c r="AJ1130" t="s">
        <v>999</v>
      </c>
      <c r="AK1130" s="106">
        <v>44910</v>
      </c>
    </row>
    <row r="1131" spans="1:37" x14ac:dyDescent="0.45">
      <c r="A1131" t="s">
        <v>1216</v>
      </c>
      <c r="B1131" t="s">
        <v>13989</v>
      </c>
      <c r="C1131" t="s">
        <v>1002</v>
      </c>
      <c r="D1131" t="s">
        <v>13990</v>
      </c>
      <c r="E1131" t="s">
        <v>992</v>
      </c>
      <c r="F1131" t="s">
        <v>13991</v>
      </c>
      <c r="G1131">
        <v>835</v>
      </c>
      <c r="H1131" t="s">
        <v>12</v>
      </c>
      <c r="I1131">
        <v>19014</v>
      </c>
      <c r="J1131">
        <v>602227522</v>
      </c>
      <c r="K1131" t="s">
        <v>13992</v>
      </c>
      <c r="L1131" s="106">
        <v>39148</v>
      </c>
      <c r="M1131">
        <v>14873945</v>
      </c>
      <c r="N1131" t="s">
        <v>2063</v>
      </c>
      <c r="O1131" t="s">
        <v>1173</v>
      </c>
      <c r="P1131" t="s">
        <v>997</v>
      </c>
      <c r="R1131" s="109" t="str">
        <f>IF(OR(P1131="SB",Q1131="SB"),"SB",0)</f>
        <v>SB</v>
      </c>
      <c r="T1131" s="110">
        <v>2019135</v>
      </c>
      <c r="U1131" t="s">
        <v>19633</v>
      </c>
      <c r="V1131" s="113" t="str">
        <f>IF(AND(I1131&gt;=10000,I1131&lt;=19900),"Praha",(IF(AND(I1131&gt;=25001,I1131&lt;=29501),"Středočeský kraj",(IF(AND(I1131&gt;=30100,I1131&lt;=34972),"Středočeský kraj",(IF(AND(I1131&gt;=35002,I1131&lt;=36271),"Karlovarský kraj",(IF(AND(I1131&gt;=37001,I1131&lt;=39201),"Jihočeský kraj",(IF(AND(I1131&gt;=39701,I1131&lt;=39901),"Jihočeský kraj",(IF(AND(I1131&gt;=39301,I1131&lt;=39601),"Kraj Vysočina",(IF(AND(I1131&gt;=58001,I1131&lt;=59501),"Kraj Vysočina",(IF(AND(I1131&gt;=67401,I1131&lt;=67602),"Kraj Vysočina",(IF(AND(I1131&gt;=40001,I1131&lt;=44101),"Ústecký kraj",(IF(AND(I1131&gt;=46001,I1131&lt;=47201),"Liberecký kraj",(IF(AND(I1131&gt;=51202,I1131&lt;=51401),"Liberecký kraj",(IF(AND(I1131&gt;=53002,I1131&lt;=53976),"Pardubický kraj",(IF(AND(I1131&gt;=56002,I1131&lt;=57201),"Pardubický kraj",(IF(AND(I1131&gt;=60200,I1131&lt;=67201),"Jihomoravský kraj",(IF(AND(I1131&gt;=67801,I1131&lt;=68501),"Jihomoravský kraj",(IF(AND(I1131&gt;=69002,I1131&lt;=69801),"Jihomoravský kraj",(IF(AND(I1131&gt;=68601,I1131&lt;=68801),"Zlínský kraj",(IF(AND(I1131&gt;=75501,I1131&lt;=76901),"Zlínský kraj",(IF(AND(I1131&gt;=70030,I1131&lt;=74901),"Moravskoslezský kraj",(IF(AND(I1131&gt;=75000,I1131&lt;=75368),"Olomoucký kraj",(IF(AND(I1131&gt;=77200,I1131&lt;=79862),"Olomoucký kraj",(IF(AND(I1131&gt;=50011,I1131&lt;=50301),"Královéhradecký kraj",(IF(AND(I1131&gt;=54301,I1131&lt;=54303),"Královéhradecký kraj","0")))))))))))))))))))))))))))))))))))))))))))))))</f>
        <v>Praha</v>
      </c>
      <c r="AD1131" t="s">
        <v>998</v>
      </c>
      <c r="AE1131" t="s">
        <v>998</v>
      </c>
      <c r="AF1131" t="s">
        <v>998</v>
      </c>
      <c r="AG1131" s="107">
        <v>300</v>
      </c>
      <c r="AH1131" s="107">
        <v>0</v>
      </c>
      <c r="AI1131" s="107">
        <v>0</v>
      </c>
      <c r="AJ1131" t="s">
        <v>999</v>
      </c>
      <c r="AK1131" s="106">
        <v>44910</v>
      </c>
    </row>
    <row r="1132" spans="1:37" x14ac:dyDescent="0.45">
      <c r="A1132" t="s">
        <v>12472</v>
      </c>
      <c r="B1132" t="s">
        <v>14408</v>
      </c>
      <c r="C1132" t="s">
        <v>1002</v>
      </c>
      <c r="D1132" t="s">
        <v>14409</v>
      </c>
      <c r="E1132" t="s">
        <v>992</v>
      </c>
      <c r="F1132" t="s">
        <v>14410</v>
      </c>
      <c r="G1132">
        <v>170</v>
      </c>
      <c r="H1132" t="s">
        <v>12</v>
      </c>
      <c r="I1132">
        <v>19014</v>
      </c>
      <c r="K1132" t="s">
        <v>14411</v>
      </c>
      <c r="L1132" s="106">
        <v>38617</v>
      </c>
      <c r="M1132">
        <v>15706832</v>
      </c>
      <c r="N1132" t="s">
        <v>2063</v>
      </c>
      <c r="O1132" t="s">
        <v>1173</v>
      </c>
      <c r="P1132" t="s">
        <v>997</v>
      </c>
      <c r="R1132" s="109" t="str">
        <f>IF(OR(P1132="SB",Q1132="SB"),"SB",0)</f>
        <v>SB</v>
      </c>
      <c r="T1132" s="110">
        <v>2021107</v>
      </c>
      <c r="U1132" t="s">
        <v>19633</v>
      </c>
      <c r="V1132" s="113" t="str">
        <f>IF(AND(I1132&gt;=10000,I1132&lt;=19900),"Praha",(IF(AND(I1132&gt;=25001,I1132&lt;=29501),"Středočeský kraj",(IF(AND(I1132&gt;=30100,I1132&lt;=34972),"Středočeský kraj",(IF(AND(I1132&gt;=35002,I1132&lt;=36271),"Karlovarský kraj",(IF(AND(I1132&gt;=37001,I1132&lt;=39201),"Jihočeský kraj",(IF(AND(I1132&gt;=39701,I1132&lt;=39901),"Jihočeský kraj",(IF(AND(I1132&gt;=39301,I1132&lt;=39601),"Kraj Vysočina",(IF(AND(I1132&gt;=58001,I1132&lt;=59501),"Kraj Vysočina",(IF(AND(I1132&gt;=67401,I1132&lt;=67602),"Kraj Vysočina",(IF(AND(I1132&gt;=40001,I1132&lt;=44101),"Ústecký kraj",(IF(AND(I1132&gt;=46001,I1132&lt;=47201),"Liberecký kraj",(IF(AND(I1132&gt;=51202,I1132&lt;=51401),"Liberecký kraj",(IF(AND(I1132&gt;=53002,I1132&lt;=53976),"Pardubický kraj",(IF(AND(I1132&gt;=56002,I1132&lt;=57201),"Pardubický kraj",(IF(AND(I1132&gt;=60200,I1132&lt;=67201),"Jihomoravský kraj",(IF(AND(I1132&gt;=67801,I1132&lt;=68501),"Jihomoravský kraj",(IF(AND(I1132&gt;=69002,I1132&lt;=69801),"Jihomoravský kraj",(IF(AND(I1132&gt;=68601,I1132&lt;=68801),"Zlínský kraj",(IF(AND(I1132&gt;=75501,I1132&lt;=76901),"Zlínský kraj",(IF(AND(I1132&gt;=70030,I1132&lt;=74901),"Moravskoslezský kraj",(IF(AND(I1132&gt;=75000,I1132&lt;=75368),"Olomoucký kraj",(IF(AND(I1132&gt;=77200,I1132&lt;=79862),"Olomoucký kraj",(IF(AND(I1132&gt;=50011,I1132&lt;=50301),"Královéhradecký kraj",(IF(AND(I1132&gt;=54301,I1132&lt;=54303),"Královéhradecký kraj","0")))))))))))))))))))))))))))))))))))))))))))))))</f>
        <v>Praha</v>
      </c>
      <c r="AB1132" t="s">
        <v>14412</v>
      </c>
      <c r="AD1132" t="s">
        <v>998</v>
      </c>
      <c r="AE1132" t="s">
        <v>998</v>
      </c>
      <c r="AF1132" t="s">
        <v>998</v>
      </c>
      <c r="AG1132" s="107">
        <v>300</v>
      </c>
      <c r="AH1132" s="107">
        <v>0</v>
      </c>
      <c r="AI1132" s="107">
        <v>0</v>
      </c>
      <c r="AJ1132" t="s">
        <v>999</v>
      </c>
      <c r="AK1132" s="106">
        <v>44910</v>
      </c>
    </row>
    <row r="1133" spans="1:37" x14ac:dyDescent="0.45">
      <c r="A1133" t="s">
        <v>1657</v>
      </c>
      <c r="B1133" t="s">
        <v>15169</v>
      </c>
      <c r="C1133" t="s">
        <v>1002</v>
      </c>
      <c r="D1133" t="s">
        <v>15170</v>
      </c>
      <c r="E1133" t="s">
        <v>992</v>
      </c>
      <c r="F1133" t="s">
        <v>15171</v>
      </c>
      <c r="G1133">
        <v>659</v>
      </c>
      <c r="H1133" t="s">
        <v>14338</v>
      </c>
      <c r="I1133">
        <v>19014</v>
      </c>
      <c r="K1133" t="s">
        <v>15172</v>
      </c>
      <c r="L1133" s="106">
        <v>38260</v>
      </c>
      <c r="M1133">
        <v>15749369</v>
      </c>
      <c r="N1133" t="s">
        <v>2063</v>
      </c>
      <c r="O1133" t="s">
        <v>1173</v>
      </c>
      <c r="P1133" t="s">
        <v>997</v>
      </c>
      <c r="R1133" s="109" t="str">
        <f>IF(OR(P1133="SB",Q1133="SB"),"SB",0)</f>
        <v>SB</v>
      </c>
      <c r="T1133" s="110">
        <v>2021113</v>
      </c>
      <c r="U1133" t="s">
        <v>19633</v>
      </c>
      <c r="V1133" s="113" t="str">
        <f>IF(AND(I1133&gt;=10000,I1133&lt;=19900),"Praha",(IF(AND(I1133&gt;=25001,I1133&lt;=29501),"Středočeský kraj",(IF(AND(I1133&gt;=30100,I1133&lt;=34972),"Středočeský kraj",(IF(AND(I1133&gt;=35002,I1133&lt;=36271),"Karlovarský kraj",(IF(AND(I1133&gt;=37001,I1133&lt;=39201),"Jihočeský kraj",(IF(AND(I1133&gt;=39701,I1133&lt;=39901),"Jihočeský kraj",(IF(AND(I1133&gt;=39301,I1133&lt;=39601),"Kraj Vysočina",(IF(AND(I1133&gt;=58001,I1133&lt;=59501),"Kraj Vysočina",(IF(AND(I1133&gt;=67401,I1133&lt;=67602),"Kraj Vysočina",(IF(AND(I1133&gt;=40001,I1133&lt;=44101),"Ústecký kraj",(IF(AND(I1133&gt;=46001,I1133&lt;=47201),"Liberecký kraj",(IF(AND(I1133&gt;=51202,I1133&lt;=51401),"Liberecký kraj",(IF(AND(I1133&gt;=53002,I1133&lt;=53976),"Pardubický kraj",(IF(AND(I1133&gt;=56002,I1133&lt;=57201),"Pardubický kraj",(IF(AND(I1133&gt;=60200,I1133&lt;=67201),"Jihomoravský kraj",(IF(AND(I1133&gt;=67801,I1133&lt;=68501),"Jihomoravský kraj",(IF(AND(I1133&gt;=69002,I1133&lt;=69801),"Jihomoravský kraj",(IF(AND(I1133&gt;=68601,I1133&lt;=68801),"Zlínský kraj",(IF(AND(I1133&gt;=75501,I1133&lt;=76901),"Zlínský kraj",(IF(AND(I1133&gt;=70030,I1133&lt;=74901),"Moravskoslezský kraj",(IF(AND(I1133&gt;=75000,I1133&lt;=75368),"Olomoucký kraj",(IF(AND(I1133&gt;=77200,I1133&lt;=79862),"Olomoucký kraj",(IF(AND(I1133&gt;=50011,I1133&lt;=50301),"Královéhradecký kraj",(IF(AND(I1133&gt;=54301,I1133&lt;=54303),"Královéhradecký kraj","0")))))))))))))))))))))))))))))))))))))))))))))))</f>
        <v>Praha</v>
      </c>
      <c r="AD1133" t="s">
        <v>998</v>
      </c>
      <c r="AE1133" t="s">
        <v>998</v>
      </c>
      <c r="AF1133" t="s">
        <v>998</v>
      </c>
      <c r="AG1133" s="107">
        <v>0</v>
      </c>
      <c r="AH1133" s="107">
        <v>0</v>
      </c>
      <c r="AI1133" s="107">
        <v>0</v>
      </c>
      <c r="AJ1133" t="s">
        <v>1012</v>
      </c>
    </row>
    <row r="1134" spans="1:37" x14ac:dyDescent="0.45">
      <c r="A1134" t="s">
        <v>1037</v>
      </c>
      <c r="B1134" t="s">
        <v>13216</v>
      </c>
      <c r="C1134" t="s">
        <v>990</v>
      </c>
      <c r="D1134" t="s">
        <v>13221</v>
      </c>
      <c r="E1134" t="s">
        <v>992</v>
      </c>
      <c r="F1134" t="s">
        <v>13199</v>
      </c>
      <c r="G1134">
        <v>608</v>
      </c>
      <c r="H1134" t="s">
        <v>12</v>
      </c>
      <c r="I1134">
        <v>19014</v>
      </c>
      <c r="J1134" s="108">
        <v>776681191</v>
      </c>
      <c r="K1134" t="s">
        <v>13222</v>
      </c>
      <c r="L1134" s="106">
        <v>30277</v>
      </c>
      <c r="M1134">
        <v>13813716</v>
      </c>
      <c r="N1134" t="s">
        <v>1359</v>
      </c>
      <c r="O1134" t="s">
        <v>12</v>
      </c>
      <c r="P1134" t="s">
        <v>997</v>
      </c>
      <c r="R1134" s="109" t="str">
        <f>IF(OR(P1134="SB",Q1134="SB"),"SB",0)</f>
        <v>SB</v>
      </c>
      <c r="T1134" s="110" t="s">
        <v>998</v>
      </c>
      <c r="V1134" s="113" t="str">
        <f>IF(AND(I1134&gt;=10000,I1134&lt;=19900),"Praha",(IF(AND(I1134&gt;=25001,I1134&lt;=29501),"Středočeský kraj",(IF(AND(I1134&gt;=30100,I1134&lt;=34972),"Středočeský kraj",(IF(AND(I1134&gt;=35002,I1134&lt;=36271),"Karlovarský kraj",(IF(AND(I1134&gt;=37001,I1134&lt;=39201),"Jihočeský kraj",(IF(AND(I1134&gt;=39701,I1134&lt;=39901),"Jihočeský kraj",(IF(AND(I1134&gt;=39301,I1134&lt;=39601),"Kraj Vysočina",(IF(AND(I1134&gt;=58001,I1134&lt;=59501),"Kraj Vysočina",(IF(AND(I1134&gt;=67401,I1134&lt;=67602),"Kraj Vysočina",(IF(AND(I1134&gt;=40001,I1134&lt;=44101),"Ústecký kraj",(IF(AND(I1134&gt;=46001,I1134&lt;=47201),"Liberecký kraj",(IF(AND(I1134&gt;=51202,I1134&lt;=51401),"Liberecký kraj",(IF(AND(I1134&gt;=53002,I1134&lt;=53976),"Pardubický kraj",(IF(AND(I1134&gt;=56002,I1134&lt;=57201),"Pardubický kraj",(IF(AND(I1134&gt;=60200,I1134&lt;=67201),"Jihomoravský kraj",(IF(AND(I1134&gt;=67801,I1134&lt;=68501),"Jihomoravský kraj",(IF(AND(I1134&gt;=69002,I1134&lt;=69801),"Jihomoravský kraj",(IF(AND(I1134&gt;=68601,I1134&lt;=68801),"Zlínský kraj",(IF(AND(I1134&gt;=75501,I1134&lt;=76901),"Zlínský kraj",(IF(AND(I1134&gt;=70030,I1134&lt;=74901),"Moravskoslezský kraj",(IF(AND(I1134&gt;=75000,I1134&lt;=75368),"Olomoucký kraj",(IF(AND(I1134&gt;=77200,I1134&lt;=79862),"Olomoucký kraj",(IF(AND(I1134&gt;=50011,I1134&lt;=50301),"Královéhradecký kraj",(IF(AND(I1134&gt;=54301,I1134&lt;=54303),"Královéhradecký kraj","0")))))))))))))))))))))))))))))))))))))))))))))))</f>
        <v>Praha</v>
      </c>
      <c r="AB1134" t="s">
        <v>998</v>
      </c>
      <c r="AD1134" t="s">
        <v>998</v>
      </c>
      <c r="AE1134" t="s">
        <v>998</v>
      </c>
      <c r="AF1134" t="s">
        <v>998</v>
      </c>
      <c r="AG1134" s="107">
        <v>0</v>
      </c>
      <c r="AH1134" s="107">
        <v>0</v>
      </c>
      <c r="AI1134" s="107">
        <v>0</v>
      </c>
      <c r="AJ1134" t="s">
        <v>1012</v>
      </c>
    </row>
    <row r="1135" spans="1:37" x14ac:dyDescent="0.45">
      <c r="A1135" t="s">
        <v>988</v>
      </c>
      <c r="B1135" t="s">
        <v>17521</v>
      </c>
      <c r="C1135" t="s">
        <v>990</v>
      </c>
      <c r="D1135" t="s">
        <v>17522</v>
      </c>
      <c r="E1135" t="s">
        <v>992</v>
      </c>
      <c r="F1135" t="s">
        <v>17523</v>
      </c>
      <c r="G1135">
        <v>308</v>
      </c>
      <c r="H1135" t="s">
        <v>12</v>
      </c>
      <c r="I1135">
        <v>19014</v>
      </c>
      <c r="K1135" t="s">
        <v>17524</v>
      </c>
      <c r="L1135" s="106">
        <v>32499</v>
      </c>
      <c r="M1135">
        <v>13408639</v>
      </c>
      <c r="N1135" t="s">
        <v>996</v>
      </c>
      <c r="O1135" t="s">
        <v>12</v>
      </c>
      <c r="P1135" t="s">
        <v>997</v>
      </c>
      <c r="R1135" s="109" t="str">
        <f>IF(OR(P1135="SB",Q1135="SB"),"SB",0)</f>
        <v>SB</v>
      </c>
      <c r="T1135" s="110" t="s">
        <v>998</v>
      </c>
      <c r="V1135" s="113" t="str">
        <f>IF(AND(I1135&gt;=10000,I1135&lt;=19900),"Praha",(IF(AND(I1135&gt;=25001,I1135&lt;=29501),"Středočeský kraj",(IF(AND(I1135&gt;=30100,I1135&lt;=34972),"Středočeský kraj",(IF(AND(I1135&gt;=35002,I1135&lt;=36271),"Karlovarský kraj",(IF(AND(I1135&gt;=37001,I1135&lt;=39201),"Jihočeský kraj",(IF(AND(I1135&gt;=39701,I1135&lt;=39901),"Jihočeský kraj",(IF(AND(I1135&gt;=39301,I1135&lt;=39601),"Kraj Vysočina",(IF(AND(I1135&gt;=58001,I1135&lt;=59501),"Kraj Vysočina",(IF(AND(I1135&gt;=67401,I1135&lt;=67602),"Kraj Vysočina",(IF(AND(I1135&gt;=40001,I1135&lt;=44101),"Ústecký kraj",(IF(AND(I1135&gt;=46001,I1135&lt;=47201),"Liberecký kraj",(IF(AND(I1135&gt;=51202,I1135&lt;=51401),"Liberecký kraj",(IF(AND(I1135&gt;=53002,I1135&lt;=53976),"Pardubický kraj",(IF(AND(I1135&gt;=56002,I1135&lt;=57201),"Pardubický kraj",(IF(AND(I1135&gt;=60200,I1135&lt;=67201),"Jihomoravský kraj",(IF(AND(I1135&gt;=67801,I1135&lt;=68501),"Jihomoravský kraj",(IF(AND(I1135&gt;=69002,I1135&lt;=69801),"Jihomoravský kraj",(IF(AND(I1135&gt;=68601,I1135&lt;=68801),"Zlínský kraj",(IF(AND(I1135&gt;=75501,I1135&lt;=76901),"Zlínský kraj",(IF(AND(I1135&gt;=70030,I1135&lt;=74901),"Moravskoslezský kraj",(IF(AND(I1135&gt;=75000,I1135&lt;=75368),"Olomoucký kraj",(IF(AND(I1135&gt;=77200,I1135&lt;=79862),"Olomoucký kraj",(IF(AND(I1135&gt;=50011,I1135&lt;=50301),"Královéhradecký kraj",(IF(AND(I1135&gt;=54301,I1135&lt;=54303),"Královéhradecký kraj","0")))))))))))))))))))))))))))))))))))))))))))))))</f>
        <v>Praha</v>
      </c>
      <c r="AB1135" t="s">
        <v>998</v>
      </c>
      <c r="AD1135" t="s">
        <v>998</v>
      </c>
      <c r="AE1135" t="s">
        <v>998</v>
      </c>
      <c r="AF1135" t="s">
        <v>998</v>
      </c>
      <c r="AG1135" s="107">
        <v>0</v>
      </c>
      <c r="AH1135" s="107">
        <v>0</v>
      </c>
      <c r="AI1135" s="107">
        <v>0</v>
      </c>
      <c r="AJ1135" t="s">
        <v>1012</v>
      </c>
    </row>
    <row r="1136" spans="1:37" x14ac:dyDescent="0.45">
      <c r="A1136" t="s">
        <v>1084</v>
      </c>
      <c r="B1136" t="s">
        <v>17958</v>
      </c>
      <c r="C1136" t="s">
        <v>990</v>
      </c>
      <c r="D1136" t="s">
        <v>17966</v>
      </c>
      <c r="E1136" t="s">
        <v>992</v>
      </c>
      <c r="F1136" t="s">
        <v>17967</v>
      </c>
      <c r="G1136">
        <v>49</v>
      </c>
      <c r="H1136" t="s">
        <v>1259</v>
      </c>
      <c r="I1136">
        <v>19014</v>
      </c>
      <c r="K1136" t="s">
        <v>17968</v>
      </c>
      <c r="L1136" s="106">
        <v>33522</v>
      </c>
      <c r="M1136">
        <v>14866669</v>
      </c>
      <c r="N1136" t="s">
        <v>1359</v>
      </c>
      <c r="O1136" t="s">
        <v>12</v>
      </c>
      <c r="P1136" t="s">
        <v>997</v>
      </c>
      <c r="R1136" s="109" t="str">
        <f>IF(OR(P1136="SB",Q1136="SB"),"SB",0)</f>
        <v>SB</v>
      </c>
      <c r="T1136" s="110" t="s">
        <v>998</v>
      </c>
      <c r="V1136" s="113" t="str">
        <f>IF(AND(I1136&gt;=10000,I1136&lt;=19900),"Praha",(IF(AND(I1136&gt;=25001,I1136&lt;=29501),"Středočeský kraj",(IF(AND(I1136&gt;=30100,I1136&lt;=34972),"Středočeský kraj",(IF(AND(I1136&gt;=35002,I1136&lt;=36271),"Karlovarský kraj",(IF(AND(I1136&gt;=37001,I1136&lt;=39201),"Jihočeský kraj",(IF(AND(I1136&gt;=39701,I1136&lt;=39901),"Jihočeský kraj",(IF(AND(I1136&gt;=39301,I1136&lt;=39601),"Kraj Vysočina",(IF(AND(I1136&gt;=58001,I1136&lt;=59501),"Kraj Vysočina",(IF(AND(I1136&gt;=67401,I1136&lt;=67602),"Kraj Vysočina",(IF(AND(I1136&gt;=40001,I1136&lt;=44101),"Ústecký kraj",(IF(AND(I1136&gt;=46001,I1136&lt;=47201),"Liberecký kraj",(IF(AND(I1136&gt;=51202,I1136&lt;=51401),"Liberecký kraj",(IF(AND(I1136&gt;=53002,I1136&lt;=53976),"Pardubický kraj",(IF(AND(I1136&gt;=56002,I1136&lt;=57201),"Pardubický kraj",(IF(AND(I1136&gt;=60200,I1136&lt;=67201),"Jihomoravský kraj",(IF(AND(I1136&gt;=67801,I1136&lt;=68501),"Jihomoravský kraj",(IF(AND(I1136&gt;=69002,I1136&lt;=69801),"Jihomoravský kraj",(IF(AND(I1136&gt;=68601,I1136&lt;=68801),"Zlínský kraj",(IF(AND(I1136&gt;=75501,I1136&lt;=76901),"Zlínský kraj",(IF(AND(I1136&gt;=70030,I1136&lt;=74901),"Moravskoslezský kraj",(IF(AND(I1136&gt;=75000,I1136&lt;=75368),"Olomoucký kraj",(IF(AND(I1136&gt;=77200,I1136&lt;=79862),"Olomoucký kraj",(IF(AND(I1136&gt;=50011,I1136&lt;=50301),"Královéhradecký kraj",(IF(AND(I1136&gt;=54301,I1136&lt;=54303),"Královéhradecký kraj","0")))))))))))))))))))))))))))))))))))))))))))))))</f>
        <v>Praha</v>
      </c>
      <c r="AB1136" t="s">
        <v>998</v>
      </c>
      <c r="AD1136" t="s">
        <v>1024</v>
      </c>
      <c r="AE1136" t="s">
        <v>1515</v>
      </c>
      <c r="AF1136" t="s">
        <v>998</v>
      </c>
      <c r="AG1136" s="107">
        <v>0</v>
      </c>
      <c r="AH1136" s="107">
        <v>0</v>
      </c>
      <c r="AI1136" s="107">
        <v>0</v>
      </c>
      <c r="AJ1136" t="s">
        <v>1012</v>
      </c>
    </row>
    <row r="1137" spans="1:36" x14ac:dyDescent="0.45">
      <c r="A1137" t="s">
        <v>1169</v>
      </c>
      <c r="B1137" t="s">
        <v>2663</v>
      </c>
      <c r="C1137" t="s">
        <v>990</v>
      </c>
      <c r="D1137" t="s">
        <v>2664</v>
      </c>
      <c r="E1137" t="s">
        <v>992</v>
      </c>
      <c r="F1137" t="s">
        <v>2665</v>
      </c>
      <c r="G1137">
        <v>514</v>
      </c>
      <c r="H1137" t="s">
        <v>1259</v>
      </c>
      <c r="I1137">
        <v>19016</v>
      </c>
      <c r="K1137" t="s">
        <v>2666</v>
      </c>
      <c r="L1137" s="106">
        <v>29619</v>
      </c>
      <c r="M1137">
        <v>10864108</v>
      </c>
      <c r="N1137" t="s">
        <v>996</v>
      </c>
      <c r="O1137" t="s">
        <v>12</v>
      </c>
      <c r="P1137" t="s">
        <v>997</v>
      </c>
      <c r="R1137" s="109" t="str">
        <f>IF(OR(P1137="SB",Q1137="SB"),"SB",0)</f>
        <v>SB</v>
      </c>
      <c r="T1137" s="110">
        <v>11489</v>
      </c>
      <c r="U1137" t="s">
        <v>19633</v>
      </c>
      <c r="V1137" s="113" t="str">
        <f>IF(AND(I1137&gt;=10000,I1137&lt;=19900),"Praha",(IF(AND(I1137&gt;=25001,I1137&lt;=29501),"Středočeský kraj",(IF(AND(I1137&gt;=30100,I1137&lt;=34972),"Středočeský kraj",(IF(AND(I1137&gt;=35002,I1137&lt;=36271),"Karlovarský kraj",(IF(AND(I1137&gt;=37001,I1137&lt;=39201),"Jihočeský kraj",(IF(AND(I1137&gt;=39701,I1137&lt;=39901),"Jihočeský kraj",(IF(AND(I1137&gt;=39301,I1137&lt;=39601),"Kraj Vysočina",(IF(AND(I1137&gt;=58001,I1137&lt;=59501),"Kraj Vysočina",(IF(AND(I1137&gt;=67401,I1137&lt;=67602),"Kraj Vysočina",(IF(AND(I1137&gt;=40001,I1137&lt;=44101),"Ústecký kraj",(IF(AND(I1137&gt;=46001,I1137&lt;=47201),"Liberecký kraj",(IF(AND(I1137&gt;=51202,I1137&lt;=51401),"Liberecký kraj",(IF(AND(I1137&gt;=53002,I1137&lt;=53976),"Pardubický kraj",(IF(AND(I1137&gt;=56002,I1137&lt;=57201),"Pardubický kraj",(IF(AND(I1137&gt;=60200,I1137&lt;=67201),"Jihomoravský kraj",(IF(AND(I1137&gt;=67801,I1137&lt;=68501),"Jihomoravský kraj",(IF(AND(I1137&gt;=69002,I1137&lt;=69801),"Jihomoravský kraj",(IF(AND(I1137&gt;=68601,I1137&lt;=68801),"Zlínský kraj",(IF(AND(I1137&gt;=75501,I1137&lt;=76901),"Zlínský kraj",(IF(AND(I1137&gt;=70030,I1137&lt;=74901),"Moravskoslezský kraj",(IF(AND(I1137&gt;=75000,I1137&lt;=75368),"Olomoucký kraj",(IF(AND(I1137&gt;=77200,I1137&lt;=79862),"Olomoucký kraj",(IF(AND(I1137&gt;=50011,I1137&lt;=50301),"Královéhradecký kraj",(IF(AND(I1137&gt;=54301,I1137&lt;=54303),"Královéhradecký kraj","0")))))))))))))))))))))))))))))))))))))))))))))))</f>
        <v>Praha</v>
      </c>
      <c r="AD1137" t="s">
        <v>998</v>
      </c>
      <c r="AE1137" t="s">
        <v>998</v>
      </c>
      <c r="AF1137" t="s">
        <v>998</v>
      </c>
      <c r="AG1137" s="107">
        <v>0</v>
      </c>
      <c r="AH1137" s="107">
        <v>0</v>
      </c>
      <c r="AI1137" s="107">
        <v>0</v>
      </c>
      <c r="AJ1137" t="s">
        <v>1012</v>
      </c>
    </row>
    <row r="1138" spans="1:36" x14ac:dyDescent="0.45">
      <c r="A1138" t="s">
        <v>1149</v>
      </c>
      <c r="B1138" t="s">
        <v>12160</v>
      </c>
      <c r="C1138" t="s">
        <v>990</v>
      </c>
      <c r="D1138" t="s">
        <v>12161</v>
      </c>
      <c r="E1138" t="s">
        <v>992</v>
      </c>
      <c r="F1138" t="s">
        <v>12162</v>
      </c>
      <c r="G1138">
        <v>1609</v>
      </c>
      <c r="H1138" t="s">
        <v>1259</v>
      </c>
      <c r="I1138">
        <v>19016</v>
      </c>
      <c r="K1138" t="s">
        <v>12163</v>
      </c>
      <c r="L1138" s="106">
        <v>29380</v>
      </c>
      <c r="M1138">
        <v>10863296</v>
      </c>
      <c r="N1138" t="s">
        <v>996</v>
      </c>
      <c r="O1138" t="s">
        <v>12</v>
      </c>
      <c r="P1138" t="s">
        <v>997</v>
      </c>
      <c r="R1138" s="109" t="str">
        <f>IF(OR(P1138="SB",Q1138="SB"),"SB",0)</f>
        <v>SB</v>
      </c>
      <c r="T1138" s="110">
        <v>11740</v>
      </c>
      <c r="U1138" t="s">
        <v>19633</v>
      </c>
      <c r="V1138" s="113" t="str">
        <f>IF(AND(I1138&gt;=10000,I1138&lt;=19900),"Praha",(IF(AND(I1138&gt;=25001,I1138&lt;=29501),"Středočeský kraj",(IF(AND(I1138&gt;=30100,I1138&lt;=34972),"Středočeský kraj",(IF(AND(I1138&gt;=35002,I1138&lt;=36271),"Karlovarský kraj",(IF(AND(I1138&gt;=37001,I1138&lt;=39201),"Jihočeský kraj",(IF(AND(I1138&gt;=39701,I1138&lt;=39901),"Jihočeský kraj",(IF(AND(I1138&gt;=39301,I1138&lt;=39601),"Kraj Vysočina",(IF(AND(I1138&gt;=58001,I1138&lt;=59501),"Kraj Vysočina",(IF(AND(I1138&gt;=67401,I1138&lt;=67602),"Kraj Vysočina",(IF(AND(I1138&gt;=40001,I1138&lt;=44101),"Ústecký kraj",(IF(AND(I1138&gt;=46001,I1138&lt;=47201),"Liberecký kraj",(IF(AND(I1138&gt;=51202,I1138&lt;=51401),"Liberecký kraj",(IF(AND(I1138&gt;=53002,I1138&lt;=53976),"Pardubický kraj",(IF(AND(I1138&gt;=56002,I1138&lt;=57201),"Pardubický kraj",(IF(AND(I1138&gt;=60200,I1138&lt;=67201),"Jihomoravský kraj",(IF(AND(I1138&gt;=67801,I1138&lt;=68501),"Jihomoravský kraj",(IF(AND(I1138&gt;=69002,I1138&lt;=69801),"Jihomoravský kraj",(IF(AND(I1138&gt;=68601,I1138&lt;=68801),"Zlínský kraj",(IF(AND(I1138&gt;=75501,I1138&lt;=76901),"Zlínský kraj",(IF(AND(I1138&gt;=70030,I1138&lt;=74901),"Moravskoslezský kraj",(IF(AND(I1138&gt;=75000,I1138&lt;=75368),"Olomoucký kraj",(IF(AND(I1138&gt;=77200,I1138&lt;=79862),"Olomoucký kraj",(IF(AND(I1138&gt;=50011,I1138&lt;=50301),"Královéhradecký kraj",(IF(AND(I1138&gt;=54301,I1138&lt;=54303),"Královéhradecký kraj","0")))))))))))))))))))))))))))))))))))))))))))))))</f>
        <v>Praha</v>
      </c>
      <c r="AD1138" t="s">
        <v>998</v>
      </c>
      <c r="AE1138" t="s">
        <v>998</v>
      </c>
      <c r="AF1138" t="s">
        <v>998</v>
      </c>
      <c r="AG1138" s="107">
        <v>0</v>
      </c>
      <c r="AH1138" s="107">
        <v>0</v>
      </c>
      <c r="AI1138" s="107">
        <v>0</v>
      </c>
      <c r="AJ1138" t="s">
        <v>1012</v>
      </c>
    </row>
    <row r="1139" spans="1:36" x14ac:dyDescent="0.45">
      <c r="A1139" t="s">
        <v>1413</v>
      </c>
      <c r="B1139" t="s">
        <v>15682</v>
      </c>
      <c r="C1139" t="s">
        <v>1002</v>
      </c>
      <c r="D1139" t="s">
        <v>15683</v>
      </c>
      <c r="E1139" t="s">
        <v>992</v>
      </c>
      <c r="F1139" t="s">
        <v>15684</v>
      </c>
      <c r="G1139">
        <v>2147</v>
      </c>
      <c r="H1139" t="s">
        <v>2722</v>
      </c>
      <c r="I1139">
        <v>19016</v>
      </c>
      <c r="K1139" t="s">
        <v>15685</v>
      </c>
      <c r="L1139" s="106">
        <v>32114</v>
      </c>
      <c r="M1139">
        <v>11491170</v>
      </c>
      <c r="N1139" t="s">
        <v>996</v>
      </c>
      <c r="O1139" t="s">
        <v>12</v>
      </c>
      <c r="P1139" t="s">
        <v>997</v>
      </c>
      <c r="R1139" s="109" t="str">
        <f>IF(OR(P1139="SB",Q1139="SB"),"SB",0)</f>
        <v>SB</v>
      </c>
      <c r="T1139" s="110">
        <v>52917</v>
      </c>
      <c r="U1139" t="s">
        <v>19633</v>
      </c>
      <c r="V1139" s="113" t="str">
        <f>IF(AND(I1139&gt;=10000,I1139&lt;=19900),"Praha",(IF(AND(I1139&gt;=25001,I1139&lt;=29501),"Středočeský kraj",(IF(AND(I1139&gt;=30100,I1139&lt;=34972),"Středočeský kraj",(IF(AND(I1139&gt;=35002,I1139&lt;=36271),"Karlovarský kraj",(IF(AND(I1139&gt;=37001,I1139&lt;=39201),"Jihočeský kraj",(IF(AND(I1139&gt;=39701,I1139&lt;=39901),"Jihočeský kraj",(IF(AND(I1139&gt;=39301,I1139&lt;=39601),"Kraj Vysočina",(IF(AND(I1139&gt;=58001,I1139&lt;=59501),"Kraj Vysočina",(IF(AND(I1139&gt;=67401,I1139&lt;=67602),"Kraj Vysočina",(IF(AND(I1139&gt;=40001,I1139&lt;=44101),"Ústecký kraj",(IF(AND(I1139&gt;=46001,I1139&lt;=47201),"Liberecký kraj",(IF(AND(I1139&gt;=51202,I1139&lt;=51401),"Liberecký kraj",(IF(AND(I1139&gt;=53002,I1139&lt;=53976),"Pardubický kraj",(IF(AND(I1139&gt;=56002,I1139&lt;=57201),"Pardubický kraj",(IF(AND(I1139&gt;=60200,I1139&lt;=67201),"Jihomoravský kraj",(IF(AND(I1139&gt;=67801,I1139&lt;=68501),"Jihomoravský kraj",(IF(AND(I1139&gt;=69002,I1139&lt;=69801),"Jihomoravský kraj",(IF(AND(I1139&gt;=68601,I1139&lt;=68801),"Zlínský kraj",(IF(AND(I1139&gt;=75501,I1139&lt;=76901),"Zlínský kraj",(IF(AND(I1139&gt;=70030,I1139&lt;=74901),"Moravskoslezský kraj",(IF(AND(I1139&gt;=75000,I1139&lt;=75368),"Olomoucký kraj",(IF(AND(I1139&gt;=77200,I1139&lt;=79862),"Olomoucký kraj",(IF(AND(I1139&gt;=50011,I1139&lt;=50301),"Královéhradecký kraj",(IF(AND(I1139&gt;=54301,I1139&lt;=54303),"Královéhradecký kraj","0")))))))))))))))))))))))))))))))))))))))))))))))</f>
        <v>Praha</v>
      </c>
      <c r="AD1139" t="s">
        <v>998</v>
      </c>
      <c r="AE1139" t="s">
        <v>998</v>
      </c>
      <c r="AF1139" t="s">
        <v>998</v>
      </c>
      <c r="AG1139" s="107">
        <v>0</v>
      </c>
      <c r="AH1139" s="107">
        <v>0</v>
      </c>
      <c r="AI1139" s="107">
        <v>0</v>
      </c>
      <c r="AJ1139" t="s">
        <v>1012</v>
      </c>
    </row>
    <row r="1140" spans="1:36" x14ac:dyDescent="0.45">
      <c r="A1140" t="s">
        <v>1411</v>
      </c>
      <c r="B1140" t="s">
        <v>18136</v>
      </c>
      <c r="C1140" t="s">
        <v>990</v>
      </c>
      <c r="D1140" t="s">
        <v>18137</v>
      </c>
      <c r="E1140" t="s">
        <v>992</v>
      </c>
      <c r="F1140" t="s">
        <v>5265</v>
      </c>
      <c r="G1140">
        <v>1778</v>
      </c>
      <c r="H1140" t="s">
        <v>12</v>
      </c>
      <c r="I1140">
        <v>19016</v>
      </c>
      <c r="K1140" t="s">
        <v>18138</v>
      </c>
      <c r="L1140" s="106">
        <v>39417</v>
      </c>
      <c r="M1140">
        <v>14889810</v>
      </c>
      <c r="N1140" t="s">
        <v>2063</v>
      </c>
      <c r="O1140" t="s">
        <v>1173</v>
      </c>
      <c r="P1140" t="s">
        <v>997</v>
      </c>
      <c r="R1140" s="109" t="str">
        <f>IF(OR(P1140="SB",Q1140="SB"),"SB",0)</f>
        <v>SB</v>
      </c>
      <c r="T1140" s="110">
        <v>2019141</v>
      </c>
      <c r="U1140" t="s">
        <v>19633</v>
      </c>
      <c r="V1140" s="113" t="str">
        <f>IF(AND(I1140&gt;=10000,I1140&lt;=19900),"Praha",(IF(AND(I1140&gt;=25001,I1140&lt;=29501),"Středočeský kraj",(IF(AND(I1140&gt;=30100,I1140&lt;=34972),"Středočeský kraj",(IF(AND(I1140&gt;=35002,I1140&lt;=36271),"Karlovarský kraj",(IF(AND(I1140&gt;=37001,I1140&lt;=39201),"Jihočeský kraj",(IF(AND(I1140&gt;=39701,I1140&lt;=39901),"Jihočeský kraj",(IF(AND(I1140&gt;=39301,I1140&lt;=39601),"Kraj Vysočina",(IF(AND(I1140&gt;=58001,I1140&lt;=59501),"Kraj Vysočina",(IF(AND(I1140&gt;=67401,I1140&lt;=67602),"Kraj Vysočina",(IF(AND(I1140&gt;=40001,I1140&lt;=44101),"Ústecký kraj",(IF(AND(I1140&gt;=46001,I1140&lt;=47201),"Liberecký kraj",(IF(AND(I1140&gt;=51202,I1140&lt;=51401),"Liberecký kraj",(IF(AND(I1140&gt;=53002,I1140&lt;=53976),"Pardubický kraj",(IF(AND(I1140&gt;=56002,I1140&lt;=57201),"Pardubický kraj",(IF(AND(I1140&gt;=60200,I1140&lt;=67201),"Jihomoravský kraj",(IF(AND(I1140&gt;=67801,I1140&lt;=68501),"Jihomoravský kraj",(IF(AND(I1140&gt;=69002,I1140&lt;=69801),"Jihomoravský kraj",(IF(AND(I1140&gt;=68601,I1140&lt;=68801),"Zlínský kraj",(IF(AND(I1140&gt;=75501,I1140&lt;=76901),"Zlínský kraj",(IF(AND(I1140&gt;=70030,I1140&lt;=74901),"Moravskoslezský kraj",(IF(AND(I1140&gt;=75000,I1140&lt;=75368),"Olomoucký kraj",(IF(AND(I1140&gt;=77200,I1140&lt;=79862),"Olomoucký kraj",(IF(AND(I1140&gt;=50011,I1140&lt;=50301),"Královéhradecký kraj",(IF(AND(I1140&gt;=54301,I1140&lt;=54303),"Královéhradecký kraj","0")))))))))))))))))))))))))))))))))))))))))))))))</f>
        <v>Praha</v>
      </c>
      <c r="AD1140" t="s">
        <v>998</v>
      </c>
      <c r="AE1140" t="s">
        <v>998</v>
      </c>
      <c r="AF1140" t="s">
        <v>998</v>
      </c>
      <c r="AG1140" s="107">
        <v>0</v>
      </c>
      <c r="AH1140" s="107">
        <v>0</v>
      </c>
      <c r="AI1140" s="107">
        <v>0</v>
      </c>
      <c r="AJ1140" t="s">
        <v>1012</v>
      </c>
    </row>
    <row r="1141" spans="1:36" x14ac:dyDescent="0.45">
      <c r="A1141" t="s">
        <v>1169</v>
      </c>
      <c r="B1141" t="s">
        <v>2710</v>
      </c>
      <c r="C1141" t="s">
        <v>990</v>
      </c>
      <c r="D1141" t="s">
        <v>2720</v>
      </c>
      <c r="E1141" t="s">
        <v>992</v>
      </c>
      <c r="F1141" t="s">
        <v>2721</v>
      </c>
      <c r="G1141">
        <v>34</v>
      </c>
      <c r="H1141" t="s">
        <v>2722</v>
      </c>
      <c r="I1141">
        <v>19016</v>
      </c>
      <c r="K1141" t="s">
        <v>2723</v>
      </c>
      <c r="L1141" s="106">
        <v>24990</v>
      </c>
      <c r="M1141">
        <v>13008616</v>
      </c>
      <c r="N1141" t="s">
        <v>996</v>
      </c>
      <c r="O1141" t="s">
        <v>12</v>
      </c>
      <c r="P1141" t="s">
        <v>997</v>
      </c>
      <c r="R1141" s="109" t="str">
        <f>IF(OR(P1141="SB",Q1141="SB"),"SB",0)</f>
        <v>SB</v>
      </c>
      <c r="T1141" s="110" t="s">
        <v>998</v>
      </c>
      <c r="V1141" s="113" t="str">
        <f>IF(AND(I1141&gt;=10000,I1141&lt;=19900),"Praha",(IF(AND(I1141&gt;=25001,I1141&lt;=29501),"Středočeský kraj",(IF(AND(I1141&gt;=30100,I1141&lt;=34972),"Středočeský kraj",(IF(AND(I1141&gt;=35002,I1141&lt;=36271),"Karlovarský kraj",(IF(AND(I1141&gt;=37001,I1141&lt;=39201),"Jihočeský kraj",(IF(AND(I1141&gt;=39701,I1141&lt;=39901),"Jihočeský kraj",(IF(AND(I1141&gt;=39301,I1141&lt;=39601),"Kraj Vysočina",(IF(AND(I1141&gt;=58001,I1141&lt;=59501),"Kraj Vysočina",(IF(AND(I1141&gt;=67401,I1141&lt;=67602),"Kraj Vysočina",(IF(AND(I1141&gt;=40001,I1141&lt;=44101),"Ústecký kraj",(IF(AND(I1141&gt;=46001,I1141&lt;=47201),"Liberecký kraj",(IF(AND(I1141&gt;=51202,I1141&lt;=51401),"Liberecký kraj",(IF(AND(I1141&gt;=53002,I1141&lt;=53976),"Pardubický kraj",(IF(AND(I1141&gt;=56002,I1141&lt;=57201),"Pardubický kraj",(IF(AND(I1141&gt;=60200,I1141&lt;=67201),"Jihomoravský kraj",(IF(AND(I1141&gt;=67801,I1141&lt;=68501),"Jihomoravský kraj",(IF(AND(I1141&gt;=69002,I1141&lt;=69801),"Jihomoravský kraj",(IF(AND(I1141&gt;=68601,I1141&lt;=68801),"Zlínský kraj",(IF(AND(I1141&gt;=75501,I1141&lt;=76901),"Zlínský kraj",(IF(AND(I1141&gt;=70030,I1141&lt;=74901),"Moravskoslezský kraj",(IF(AND(I1141&gt;=75000,I1141&lt;=75368),"Olomoucký kraj",(IF(AND(I1141&gt;=77200,I1141&lt;=79862),"Olomoucký kraj",(IF(AND(I1141&gt;=50011,I1141&lt;=50301),"Královéhradecký kraj",(IF(AND(I1141&gt;=54301,I1141&lt;=54303),"Královéhradecký kraj","0")))))))))))))))))))))))))))))))))))))))))))))))</f>
        <v>Praha</v>
      </c>
      <c r="AB1141" t="s">
        <v>998</v>
      </c>
      <c r="AD1141" t="s">
        <v>998</v>
      </c>
      <c r="AE1141" t="s">
        <v>998</v>
      </c>
      <c r="AF1141" t="s">
        <v>998</v>
      </c>
      <c r="AG1141" s="107">
        <v>0</v>
      </c>
      <c r="AH1141" s="107">
        <v>0</v>
      </c>
      <c r="AI1141" s="107">
        <v>0</v>
      </c>
      <c r="AJ1141" t="s">
        <v>1012</v>
      </c>
    </row>
    <row r="1142" spans="1:36" x14ac:dyDescent="0.45">
      <c r="A1142" t="s">
        <v>1177</v>
      </c>
      <c r="B1142" t="s">
        <v>13442</v>
      </c>
      <c r="C1142" t="s">
        <v>990</v>
      </c>
      <c r="D1142" t="s">
        <v>13447</v>
      </c>
      <c r="E1142" t="s">
        <v>992</v>
      </c>
      <c r="F1142" t="s">
        <v>6593</v>
      </c>
      <c r="G1142">
        <v>2099</v>
      </c>
      <c r="H1142" t="s">
        <v>13448</v>
      </c>
      <c r="I1142">
        <v>19016</v>
      </c>
      <c r="K1142" t="s">
        <v>13449</v>
      </c>
      <c r="L1142" s="106">
        <v>41817</v>
      </c>
      <c r="M1142">
        <v>15411788</v>
      </c>
      <c r="N1142" t="s">
        <v>1757</v>
      </c>
      <c r="O1142" t="s">
        <v>1010</v>
      </c>
      <c r="P1142" t="s">
        <v>997</v>
      </c>
      <c r="Q1142" t="s">
        <v>1016</v>
      </c>
      <c r="R1142" s="109" t="str">
        <f>IF(OR(P1142="SB",Q1142="SB"),"SB",0)</f>
        <v>SB</v>
      </c>
      <c r="V1142" s="113" t="str">
        <f>IF(AND(I1142&gt;=10000,I1142&lt;=19900),"Praha",(IF(AND(I1142&gt;=25001,I1142&lt;=29501),"Středočeský kraj",(IF(AND(I1142&gt;=30100,I1142&lt;=34972),"Středočeský kraj",(IF(AND(I1142&gt;=35002,I1142&lt;=36271),"Karlovarský kraj",(IF(AND(I1142&gt;=37001,I1142&lt;=39201),"Jihočeský kraj",(IF(AND(I1142&gt;=39701,I1142&lt;=39901),"Jihočeský kraj",(IF(AND(I1142&gt;=39301,I1142&lt;=39601),"Kraj Vysočina",(IF(AND(I1142&gt;=58001,I1142&lt;=59501),"Kraj Vysočina",(IF(AND(I1142&gt;=67401,I1142&lt;=67602),"Kraj Vysočina",(IF(AND(I1142&gt;=40001,I1142&lt;=44101),"Ústecký kraj",(IF(AND(I1142&gt;=46001,I1142&lt;=47201),"Liberecký kraj",(IF(AND(I1142&gt;=51202,I1142&lt;=51401),"Liberecký kraj",(IF(AND(I1142&gt;=53002,I1142&lt;=53976),"Pardubický kraj",(IF(AND(I1142&gt;=56002,I1142&lt;=57201),"Pardubický kraj",(IF(AND(I1142&gt;=60200,I1142&lt;=67201),"Jihomoravský kraj",(IF(AND(I1142&gt;=67801,I1142&lt;=68501),"Jihomoravský kraj",(IF(AND(I1142&gt;=69002,I1142&lt;=69801),"Jihomoravský kraj",(IF(AND(I1142&gt;=68601,I1142&lt;=68801),"Zlínský kraj",(IF(AND(I1142&gt;=75501,I1142&lt;=76901),"Zlínský kraj",(IF(AND(I1142&gt;=70030,I1142&lt;=74901),"Moravskoslezský kraj",(IF(AND(I1142&gt;=75000,I1142&lt;=75368),"Olomoucký kraj",(IF(AND(I1142&gt;=77200,I1142&lt;=79862),"Olomoucký kraj",(IF(AND(I1142&gt;=50011,I1142&lt;=50301),"Královéhradecký kraj",(IF(AND(I1142&gt;=54301,I1142&lt;=54303),"Královéhradecký kraj","0")))))))))))))))))))))))))))))))))))))))))))))))</f>
        <v>Praha</v>
      </c>
      <c r="AD1142" t="s">
        <v>998</v>
      </c>
      <c r="AE1142" t="s">
        <v>998</v>
      </c>
      <c r="AF1142" t="s">
        <v>998</v>
      </c>
      <c r="AG1142" s="107">
        <v>0</v>
      </c>
      <c r="AH1142" s="107">
        <v>0</v>
      </c>
      <c r="AI1142" s="107">
        <v>0</v>
      </c>
      <c r="AJ1142" t="s">
        <v>1012</v>
      </c>
    </row>
    <row r="1143" spans="1:36" x14ac:dyDescent="0.45">
      <c r="A1143" t="s">
        <v>1408</v>
      </c>
      <c r="B1143" t="s">
        <v>12197</v>
      </c>
      <c r="C1143" t="s">
        <v>1002</v>
      </c>
      <c r="D1143" t="s">
        <v>12198</v>
      </c>
      <c r="E1143" t="s">
        <v>992</v>
      </c>
      <c r="F1143" t="s">
        <v>12199</v>
      </c>
      <c r="G1143">
        <v>801</v>
      </c>
      <c r="H1143" t="s">
        <v>12200</v>
      </c>
      <c r="I1143">
        <v>19017</v>
      </c>
      <c r="K1143" t="s">
        <v>12201</v>
      </c>
      <c r="L1143" s="106">
        <v>23980</v>
      </c>
      <c r="M1143">
        <v>13022457</v>
      </c>
      <c r="N1143" t="s">
        <v>996</v>
      </c>
      <c r="O1143" t="s">
        <v>12</v>
      </c>
      <c r="P1143" t="s">
        <v>997</v>
      </c>
      <c r="R1143" s="109" t="str">
        <f>IF(OR(P1143="SB",Q1143="SB"),"SB",0)</f>
        <v>SB</v>
      </c>
      <c r="T1143" s="110" t="s">
        <v>998</v>
      </c>
      <c r="V1143" s="113" t="str">
        <f>IF(AND(I1143&gt;=10000,I1143&lt;=19900),"Praha",(IF(AND(I1143&gt;=25001,I1143&lt;=29501),"Středočeský kraj",(IF(AND(I1143&gt;=30100,I1143&lt;=34972),"Středočeský kraj",(IF(AND(I1143&gt;=35002,I1143&lt;=36271),"Karlovarský kraj",(IF(AND(I1143&gt;=37001,I1143&lt;=39201),"Jihočeský kraj",(IF(AND(I1143&gt;=39701,I1143&lt;=39901),"Jihočeský kraj",(IF(AND(I1143&gt;=39301,I1143&lt;=39601),"Kraj Vysočina",(IF(AND(I1143&gt;=58001,I1143&lt;=59501),"Kraj Vysočina",(IF(AND(I1143&gt;=67401,I1143&lt;=67602),"Kraj Vysočina",(IF(AND(I1143&gt;=40001,I1143&lt;=44101),"Ústecký kraj",(IF(AND(I1143&gt;=46001,I1143&lt;=47201),"Liberecký kraj",(IF(AND(I1143&gt;=51202,I1143&lt;=51401),"Liberecký kraj",(IF(AND(I1143&gt;=53002,I1143&lt;=53976),"Pardubický kraj",(IF(AND(I1143&gt;=56002,I1143&lt;=57201),"Pardubický kraj",(IF(AND(I1143&gt;=60200,I1143&lt;=67201),"Jihomoravský kraj",(IF(AND(I1143&gt;=67801,I1143&lt;=68501),"Jihomoravský kraj",(IF(AND(I1143&gt;=69002,I1143&lt;=69801),"Jihomoravský kraj",(IF(AND(I1143&gt;=68601,I1143&lt;=68801),"Zlínský kraj",(IF(AND(I1143&gt;=75501,I1143&lt;=76901),"Zlínský kraj",(IF(AND(I1143&gt;=70030,I1143&lt;=74901),"Moravskoslezský kraj",(IF(AND(I1143&gt;=75000,I1143&lt;=75368),"Olomoucký kraj",(IF(AND(I1143&gt;=77200,I1143&lt;=79862),"Olomoucký kraj",(IF(AND(I1143&gt;=50011,I1143&lt;=50301),"Královéhradecký kraj",(IF(AND(I1143&gt;=54301,I1143&lt;=54303),"Královéhradecký kraj","0")))))))))))))))))))))))))))))))))))))))))))))))</f>
        <v>Praha</v>
      </c>
      <c r="AB1143" t="s">
        <v>998</v>
      </c>
      <c r="AD1143" t="s">
        <v>998</v>
      </c>
      <c r="AE1143" t="s">
        <v>998</v>
      </c>
      <c r="AF1143" t="s">
        <v>998</v>
      </c>
      <c r="AG1143" s="107">
        <v>0</v>
      </c>
      <c r="AH1143" s="107">
        <v>0</v>
      </c>
      <c r="AI1143" s="107">
        <v>0</v>
      </c>
      <c r="AJ1143" t="s">
        <v>1012</v>
      </c>
    </row>
    <row r="1144" spans="1:36" x14ac:dyDescent="0.45">
      <c r="A1144" t="s">
        <v>1845</v>
      </c>
      <c r="B1144" t="s">
        <v>14130</v>
      </c>
      <c r="C1144" t="s">
        <v>990</v>
      </c>
      <c r="D1144" t="s">
        <v>14131</v>
      </c>
      <c r="E1144" t="s">
        <v>992</v>
      </c>
      <c r="F1144" t="s">
        <v>12690</v>
      </c>
      <c r="G1144">
        <v>27</v>
      </c>
      <c r="H1144" t="s">
        <v>1259</v>
      </c>
      <c r="I1144">
        <v>19017</v>
      </c>
      <c r="K1144" t="s">
        <v>14132</v>
      </c>
      <c r="L1144" s="106">
        <v>32660</v>
      </c>
      <c r="M1144">
        <v>13059136</v>
      </c>
      <c r="N1144" t="s">
        <v>996</v>
      </c>
      <c r="O1144" t="s">
        <v>12</v>
      </c>
      <c r="P1144" t="s">
        <v>997</v>
      </c>
      <c r="R1144" s="109" t="str">
        <f>IF(OR(P1144="SB",Q1144="SB"),"SB",0)</f>
        <v>SB</v>
      </c>
      <c r="T1144" s="110" t="s">
        <v>998</v>
      </c>
      <c r="V1144" s="113" t="str">
        <f>IF(AND(I1144&gt;=10000,I1144&lt;=19900),"Praha",(IF(AND(I1144&gt;=25001,I1144&lt;=29501),"Středočeský kraj",(IF(AND(I1144&gt;=30100,I1144&lt;=34972),"Středočeský kraj",(IF(AND(I1144&gt;=35002,I1144&lt;=36271),"Karlovarský kraj",(IF(AND(I1144&gt;=37001,I1144&lt;=39201),"Jihočeský kraj",(IF(AND(I1144&gt;=39701,I1144&lt;=39901),"Jihočeský kraj",(IF(AND(I1144&gt;=39301,I1144&lt;=39601),"Kraj Vysočina",(IF(AND(I1144&gt;=58001,I1144&lt;=59501),"Kraj Vysočina",(IF(AND(I1144&gt;=67401,I1144&lt;=67602),"Kraj Vysočina",(IF(AND(I1144&gt;=40001,I1144&lt;=44101),"Ústecký kraj",(IF(AND(I1144&gt;=46001,I1144&lt;=47201),"Liberecký kraj",(IF(AND(I1144&gt;=51202,I1144&lt;=51401),"Liberecký kraj",(IF(AND(I1144&gt;=53002,I1144&lt;=53976),"Pardubický kraj",(IF(AND(I1144&gt;=56002,I1144&lt;=57201),"Pardubický kraj",(IF(AND(I1144&gt;=60200,I1144&lt;=67201),"Jihomoravský kraj",(IF(AND(I1144&gt;=67801,I1144&lt;=68501),"Jihomoravský kraj",(IF(AND(I1144&gt;=69002,I1144&lt;=69801),"Jihomoravský kraj",(IF(AND(I1144&gt;=68601,I1144&lt;=68801),"Zlínský kraj",(IF(AND(I1144&gt;=75501,I1144&lt;=76901),"Zlínský kraj",(IF(AND(I1144&gt;=70030,I1144&lt;=74901),"Moravskoslezský kraj",(IF(AND(I1144&gt;=75000,I1144&lt;=75368),"Olomoucký kraj",(IF(AND(I1144&gt;=77200,I1144&lt;=79862),"Olomoucký kraj",(IF(AND(I1144&gt;=50011,I1144&lt;=50301),"Královéhradecký kraj",(IF(AND(I1144&gt;=54301,I1144&lt;=54303),"Královéhradecký kraj","0")))))))))))))))))))))))))))))))))))))))))))))))</f>
        <v>Praha</v>
      </c>
      <c r="AB1144" t="s">
        <v>998</v>
      </c>
      <c r="AD1144" t="s">
        <v>998</v>
      </c>
      <c r="AE1144" t="s">
        <v>998</v>
      </c>
      <c r="AF1144" t="s">
        <v>998</v>
      </c>
      <c r="AG1144" s="107">
        <v>0</v>
      </c>
      <c r="AH1144" s="107">
        <v>0</v>
      </c>
      <c r="AI1144" s="107">
        <v>0</v>
      </c>
      <c r="AJ1144" t="s">
        <v>1012</v>
      </c>
    </row>
    <row r="1145" spans="1:36" x14ac:dyDescent="0.45">
      <c r="A1145" t="s">
        <v>1793</v>
      </c>
      <c r="B1145" t="s">
        <v>11174</v>
      </c>
      <c r="C1145" t="s">
        <v>990</v>
      </c>
      <c r="D1145" t="s">
        <v>11175</v>
      </c>
      <c r="E1145" t="s">
        <v>992</v>
      </c>
      <c r="F1145" t="s">
        <v>8233</v>
      </c>
      <c r="G1145">
        <v>10</v>
      </c>
      <c r="H1145" t="s">
        <v>12</v>
      </c>
      <c r="I1145">
        <v>19017</v>
      </c>
      <c r="K1145" t="s">
        <v>11176</v>
      </c>
      <c r="L1145" s="106">
        <v>35101</v>
      </c>
      <c r="M1145">
        <v>12923841</v>
      </c>
      <c r="N1145" t="s">
        <v>996</v>
      </c>
      <c r="O1145" t="s">
        <v>12</v>
      </c>
      <c r="P1145" t="s">
        <v>997</v>
      </c>
      <c r="R1145" s="109" t="str">
        <f>IF(OR(P1145="SB",Q1145="SB"),"SB",0)</f>
        <v>SB</v>
      </c>
      <c r="V1145" s="113" t="str">
        <f>IF(AND(I1145&gt;=10000,I1145&lt;=19900),"Praha",(IF(AND(I1145&gt;=25001,I1145&lt;=29501),"Středočeský kraj",(IF(AND(I1145&gt;=30100,I1145&lt;=34972),"Středočeský kraj",(IF(AND(I1145&gt;=35002,I1145&lt;=36271),"Karlovarský kraj",(IF(AND(I1145&gt;=37001,I1145&lt;=39201),"Jihočeský kraj",(IF(AND(I1145&gt;=39701,I1145&lt;=39901),"Jihočeský kraj",(IF(AND(I1145&gt;=39301,I1145&lt;=39601),"Kraj Vysočina",(IF(AND(I1145&gt;=58001,I1145&lt;=59501),"Kraj Vysočina",(IF(AND(I1145&gt;=67401,I1145&lt;=67602),"Kraj Vysočina",(IF(AND(I1145&gt;=40001,I1145&lt;=44101),"Ústecký kraj",(IF(AND(I1145&gt;=46001,I1145&lt;=47201),"Liberecký kraj",(IF(AND(I1145&gt;=51202,I1145&lt;=51401),"Liberecký kraj",(IF(AND(I1145&gt;=53002,I1145&lt;=53976),"Pardubický kraj",(IF(AND(I1145&gt;=56002,I1145&lt;=57201),"Pardubický kraj",(IF(AND(I1145&gt;=60200,I1145&lt;=67201),"Jihomoravský kraj",(IF(AND(I1145&gt;=67801,I1145&lt;=68501),"Jihomoravský kraj",(IF(AND(I1145&gt;=69002,I1145&lt;=69801),"Jihomoravský kraj",(IF(AND(I1145&gt;=68601,I1145&lt;=68801),"Zlínský kraj",(IF(AND(I1145&gt;=75501,I1145&lt;=76901),"Zlínský kraj",(IF(AND(I1145&gt;=70030,I1145&lt;=74901),"Moravskoslezský kraj",(IF(AND(I1145&gt;=75000,I1145&lt;=75368),"Olomoucký kraj",(IF(AND(I1145&gt;=77200,I1145&lt;=79862),"Olomoucký kraj",(IF(AND(I1145&gt;=50011,I1145&lt;=50301),"Královéhradecký kraj",(IF(AND(I1145&gt;=54301,I1145&lt;=54303),"Královéhradecký kraj","0")))))))))))))))))))))))))))))))))))))))))))))))</f>
        <v>Praha</v>
      </c>
      <c r="AD1145" t="s">
        <v>998</v>
      </c>
      <c r="AE1145" t="s">
        <v>998</v>
      </c>
      <c r="AF1145" t="s">
        <v>998</v>
      </c>
      <c r="AG1145" s="107">
        <v>0</v>
      </c>
      <c r="AH1145" s="107">
        <v>0</v>
      </c>
      <c r="AI1145" s="107">
        <v>0</v>
      </c>
      <c r="AJ1145" t="s">
        <v>1012</v>
      </c>
    </row>
    <row r="1146" spans="1:36" x14ac:dyDescent="0.45">
      <c r="A1146" t="s">
        <v>2589</v>
      </c>
      <c r="B1146" t="s">
        <v>9978</v>
      </c>
      <c r="C1146" t="s">
        <v>1002</v>
      </c>
      <c r="D1146" t="s">
        <v>9979</v>
      </c>
      <c r="E1146" t="s">
        <v>992</v>
      </c>
      <c r="F1146" t="s">
        <v>8971</v>
      </c>
      <c r="G1146">
        <v>1025</v>
      </c>
      <c r="H1146" t="s">
        <v>1259</v>
      </c>
      <c r="I1146">
        <v>19200</v>
      </c>
      <c r="K1146" t="s">
        <v>9980</v>
      </c>
      <c r="L1146" s="106">
        <v>26477</v>
      </c>
      <c r="M1146">
        <v>13022053</v>
      </c>
      <c r="N1146" t="s">
        <v>996</v>
      </c>
      <c r="O1146" t="s">
        <v>12</v>
      </c>
      <c r="P1146" t="s">
        <v>997</v>
      </c>
      <c r="R1146" s="109" t="str">
        <f>IF(OR(P1146="SB",Q1146="SB"),"SB",0)</f>
        <v>SB</v>
      </c>
      <c r="T1146" s="110" t="s">
        <v>998</v>
      </c>
      <c r="V1146" s="113" t="str">
        <f>IF(AND(I1146&gt;=10000,I1146&lt;=19900),"Praha",(IF(AND(I1146&gt;=25001,I1146&lt;=29501),"Středočeský kraj",(IF(AND(I1146&gt;=30100,I1146&lt;=34972),"Středočeský kraj",(IF(AND(I1146&gt;=35002,I1146&lt;=36271),"Karlovarský kraj",(IF(AND(I1146&gt;=37001,I1146&lt;=39201),"Jihočeský kraj",(IF(AND(I1146&gt;=39701,I1146&lt;=39901),"Jihočeský kraj",(IF(AND(I1146&gt;=39301,I1146&lt;=39601),"Kraj Vysočina",(IF(AND(I1146&gt;=58001,I1146&lt;=59501),"Kraj Vysočina",(IF(AND(I1146&gt;=67401,I1146&lt;=67602),"Kraj Vysočina",(IF(AND(I1146&gt;=40001,I1146&lt;=44101),"Ústecký kraj",(IF(AND(I1146&gt;=46001,I1146&lt;=47201),"Liberecký kraj",(IF(AND(I1146&gt;=51202,I1146&lt;=51401),"Liberecký kraj",(IF(AND(I1146&gt;=53002,I1146&lt;=53976),"Pardubický kraj",(IF(AND(I1146&gt;=56002,I1146&lt;=57201),"Pardubický kraj",(IF(AND(I1146&gt;=60200,I1146&lt;=67201),"Jihomoravský kraj",(IF(AND(I1146&gt;=67801,I1146&lt;=68501),"Jihomoravský kraj",(IF(AND(I1146&gt;=69002,I1146&lt;=69801),"Jihomoravský kraj",(IF(AND(I1146&gt;=68601,I1146&lt;=68801),"Zlínský kraj",(IF(AND(I1146&gt;=75501,I1146&lt;=76901),"Zlínský kraj",(IF(AND(I1146&gt;=70030,I1146&lt;=74901),"Moravskoslezský kraj",(IF(AND(I1146&gt;=75000,I1146&lt;=75368),"Olomoucký kraj",(IF(AND(I1146&gt;=77200,I1146&lt;=79862),"Olomoucký kraj",(IF(AND(I1146&gt;=50011,I1146&lt;=50301),"Královéhradecký kraj",(IF(AND(I1146&gt;=54301,I1146&lt;=54303),"Královéhradecký kraj","0")))))))))))))))))))))))))))))))))))))))))))))))</f>
        <v>Praha</v>
      </c>
      <c r="AB1146" t="s">
        <v>998</v>
      </c>
      <c r="AD1146" t="s">
        <v>998</v>
      </c>
      <c r="AE1146" t="s">
        <v>998</v>
      </c>
      <c r="AF1146" t="s">
        <v>998</v>
      </c>
      <c r="AG1146" s="107">
        <v>0</v>
      </c>
      <c r="AH1146" s="107">
        <v>0</v>
      </c>
      <c r="AI1146" s="107">
        <v>0</v>
      </c>
      <c r="AJ1146" t="s">
        <v>1012</v>
      </c>
    </row>
    <row r="1147" spans="1:36" x14ac:dyDescent="0.45">
      <c r="A1147" t="s">
        <v>1026</v>
      </c>
      <c r="B1147" t="s">
        <v>10466</v>
      </c>
      <c r="C1147" t="s">
        <v>990</v>
      </c>
      <c r="D1147" t="s">
        <v>10467</v>
      </c>
      <c r="E1147" t="s">
        <v>992</v>
      </c>
      <c r="F1147" t="s">
        <v>9326</v>
      </c>
      <c r="G1147">
        <v>679</v>
      </c>
      <c r="H1147" t="s">
        <v>1259</v>
      </c>
      <c r="I1147">
        <v>19200</v>
      </c>
      <c r="K1147" t="s">
        <v>10468</v>
      </c>
      <c r="L1147" s="106">
        <v>33620</v>
      </c>
      <c r="M1147">
        <v>13057217</v>
      </c>
      <c r="N1147" t="s">
        <v>996</v>
      </c>
      <c r="O1147" t="s">
        <v>12</v>
      </c>
      <c r="P1147" t="s">
        <v>997</v>
      </c>
      <c r="R1147" s="109" t="str">
        <f>IF(OR(P1147="SB",Q1147="SB"),"SB",0)</f>
        <v>SB</v>
      </c>
      <c r="T1147" s="110" t="s">
        <v>998</v>
      </c>
      <c r="V1147" s="113" t="str">
        <f>IF(AND(I1147&gt;=10000,I1147&lt;=19900),"Praha",(IF(AND(I1147&gt;=25001,I1147&lt;=29501),"Středočeský kraj",(IF(AND(I1147&gt;=30100,I1147&lt;=34972),"Středočeský kraj",(IF(AND(I1147&gt;=35002,I1147&lt;=36271),"Karlovarský kraj",(IF(AND(I1147&gt;=37001,I1147&lt;=39201),"Jihočeský kraj",(IF(AND(I1147&gt;=39701,I1147&lt;=39901),"Jihočeský kraj",(IF(AND(I1147&gt;=39301,I1147&lt;=39601),"Kraj Vysočina",(IF(AND(I1147&gt;=58001,I1147&lt;=59501),"Kraj Vysočina",(IF(AND(I1147&gt;=67401,I1147&lt;=67602),"Kraj Vysočina",(IF(AND(I1147&gt;=40001,I1147&lt;=44101),"Ústecký kraj",(IF(AND(I1147&gt;=46001,I1147&lt;=47201),"Liberecký kraj",(IF(AND(I1147&gt;=51202,I1147&lt;=51401),"Liberecký kraj",(IF(AND(I1147&gt;=53002,I1147&lt;=53976),"Pardubický kraj",(IF(AND(I1147&gt;=56002,I1147&lt;=57201),"Pardubický kraj",(IF(AND(I1147&gt;=60200,I1147&lt;=67201),"Jihomoravský kraj",(IF(AND(I1147&gt;=67801,I1147&lt;=68501),"Jihomoravský kraj",(IF(AND(I1147&gt;=69002,I1147&lt;=69801),"Jihomoravský kraj",(IF(AND(I1147&gt;=68601,I1147&lt;=68801),"Zlínský kraj",(IF(AND(I1147&gt;=75501,I1147&lt;=76901),"Zlínský kraj",(IF(AND(I1147&gt;=70030,I1147&lt;=74901),"Moravskoslezský kraj",(IF(AND(I1147&gt;=75000,I1147&lt;=75368),"Olomoucký kraj",(IF(AND(I1147&gt;=77200,I1147&lt;=79862),"Olomoucký kraj",(IF(AND(I1147&gt;=50011,I1147&lt;=50301),"Královéhradecký kraj",(IF(AND(I1147&gt;=54301,I1147&lt;=54303),"Královéhradecký kraj","0")))))))))))))))))))))))))))))))))))))))))))))))</f>
        <v>Praha</v>
      </c>
      <c r="AB1147" t="s">
        <v>998</v>
      </c>
      <c r="AD1147" t="s">
        <v>998</v>
      </c>
      <c r="AE1147" t="s">
        <v>998</v>
      </c>
      <c r="AF1147" t="s">
        <v>998</v>
      </c>
      <c r="AG1147" s="107">
        <v>0</v>
      </c>
      <c r="AH1147" s="107">
        <v>0</v>
      </c>
      <c r="AI1147" s="107">
        <v>0</v>
      </c>
      <c r="AJ1147" t="s">
        <v>1012</v>
      </c>
    </row>
    <row r="1148" spans="1:36" x14ac:dyDescent="0.45">
      <c r="A1148" t="s">
        <v>1687</v>
      </c>
      <c r="B1148" t="s">
        <v>12427</v>
      </c>
      <c r="C1148" t="s">
        <v>1002</v>
      </c>
      <c r="D1148" t="s">
        <v>12428</v>
      </c>
      <c r="E1148" t="s">
        <v>992</v>
      </c>
      <c r="F1148" t="s">
        <v>12429</v>
      </c>
      <c r="G1148">
        <v>515</v>
      </c>
      <c r="H1148" t="s">
        <v>1259</v>
      </c>
      <c r="I1148">
        <v>19200</v>
      </c>
      <c r="K1148" t="s">
        <v>12430</v>
      </c>
      <c r="L1148" s="106">
        <v>28704</v>
      </c>
      <c r="M1148">
        <v>13058833</v>
      </c>
      <c r="N1148" t="s">
        <v>996</v>
      </c>
      <c r="O1148" t="s">
        <v>12</v>
      </c>
      <c r="P1148" t="s">
        <v>997</v>
      </c>
      <c r="R1148" s="109" t="str">
        <f>IF(OR(P1148="SB",Q1148="SB"),"SB",0)</f>
        <v>SB</v>
      </c>
      <c r="T1148" s="110" t="s">
        <v>998</v>
      </c>
      <c r="V1148" s="113" t="str">
        <f>IF(AND(I1148&gt;=10000,I1148&lt;=19900),"Praha",(IF(AND(I1148&gt;=25001,I1148&lt;=29501),"Středočeský kraj",(IF(AND(I1148&gt;=30100,I1148&lt;=34972),"Středočeský kraj",(IF(AND(I1148&gt;=35002,I1148&lt;=36271),"Karlovarský kraj",(IF(AND(I1148&gt;=37001,I1148&lt;=39201),"Jihočeský kraj",(IF(AND(I1148&gt;=39701,I1148&lt;=39901),"Jihočeský kraj",(IF(AND(I1148&gt;=39301,I1148&lt;=39601),"Kraj Vysočina",(IF(AND(I1148&gt;=58001,I1148&lt;=59501),"Kraj Vysočina",(IF(AND(I1148&gt;=67401,I1148&lt;=67602),"Kraj Vysočina",(IF(AND(I1148&gt;=40001,I1148&lt;=44101),"Ústecký kraj",(IF(AND(I1148&gt;=46001,I1148&lt;=47201),"Liberecký kraj",(IF(AND(I1148&gt;=51202,I1148&lt;=51401),"Liberecký kraj",(IF(AND(I1148&gt;=53002,I1148&lt;=53976),"Pardubický kraj",(IF(AND(I1148&gt;=56002,I1148&lt;=57201),"Pardubický kraj",(IF(AND(I1148&gt;=60200,I1148&lt;=67201),"Jihomoravský kraj",(IF(AND(I1148&gt;=67801,I1148&lt;=68501),"Jihomoravský kraj",(IF(AND(I1148&gt;=69002,I1148&lt;=69801),"Jihomoravský kraj",(IF(AND(I1148&gt;=68601,I1148&lt;=68801),"Zlínský kraj",(IF(AND(I1148&gt;=75501,I1148&lt;=76901),"Zlínský kraj",(IF(AND(I1148&gt;=70030,I1148&lt;=74901),"Moravskoslezský kraj",(IF(AND(I1148&gt;=75000,I1148&lt;=75368),"Olomoucký kraj",(IF(AND(I1148&gt;=77200,I1148&lt;=79862),"Olomoucký kraj",(IF(AND(I1148&gt;=50011,I1148&lt;=50301),"Královéhradecký kraj",(IF(AND(I1148&gt;=54301,I1148&lt;=54303),"Královéhradecký kraj","0")))))))))))))))))))))))))))))))))))))))))))))))</f>
        <v>Praha</v>
      </c>
      <c r="AB1148" t="s">
        <v>998</v>
      </c>
      <c r="AD1148" t="s">
        <v>998</v>
      </c>
      <c r="AE1148" t="s">
        <v>998</v>
      </c>
      <c r="AF1148" t="s">
        <v>998</v>
      </c>
      <c r="AG1148" s="107">
        <v>0</v>
      </c>
      <c r="AH1148" s="107">
        <v>0</v>
      </c>
      <c r="AI1148" s="107">
        <v>0</v>
      </c>
      <c r="AJ1148" t="s">
        <v>1012</v>
      </c>
    </row>
    <row r="1149" spans="1:36" x14ac:dyDescent="0.45">
      <c r="A1149" t="s">
        <v>13711</v>
      </c>
      <c r="B1149" t="s">
        <v>13712</v>
      </c>
      <c r="C1149" t="s">
        <v>1002</v>
      </c>
      <c r="D1149" t="s">
        <v>13713</v>
      </c>
      <c r="E1149" t="s">
        <v>992</v>
      </c>
      <c r="F1149" t="s">
        <v>1854</v>
      </c>
      <c r="G1149">
        <v>549</v>
      </c>
      <c r="H1149" t="s">
        <v>1259</v>
      </c>
      <c r="I1149">
        <v>19200</v>
      </c>
      <c r="K1149" t="s">
        <v>13714</v>
      </c>
      <c r="L1149" s="106">
        <v>29675</v>
      </c>
      <c r="M1149">
        <v>13025083</v>
      </c>
      <c r="N1149" t="s">
        <v>996</v>
      </c>
      <c r="O1149" t="s">
        <v>12</v>
      </c>
      <c r="P1149" t="s">
        <v>997</v>
      </c>
      <c r="R1149" s="109" t="str">
        <f>IF(OR(P1149="SB",Q1149="SB"),"SB",0)</f>
        <v>SB</v>
      </c>
      <c r="T1149" s="110" t="s">
        <v>998</v>
      </c>
      <c r="V1149" s="113" t="str">
        <f>IF(AND(I1149&gt;=10000,I1149&lt;=19900),"Praha",(IF(AND(I1149&gt;=25001,I1149&lt;=29501),"Středočeský kraj",(IF(AND(I1149&gt;=30100,I1149&lt;=34972),"Středočeský kraj",(IF(AND(I1149&gt;=35002,I1149&lt;=36271),"Karlovarský kraj",(IF(AND(I1149&gt;=37001,I1149&lt;=39201),"Jihočeský kraj",(IF(AND(I1149&gt;=39701,I1149&lt;=39901),"Jihočeský kraj",(IF(AND(I1149&gt;=39301,I1149&lt;=39601),"Kraj Vysočina",(IF(AND(I1149&gt;=58001,I1149&lt;=59501),"Kraj Vysočina",(IF(AND(I1149&gt;=67401,I1149&lt;=67602),"Kraj Vysočina",(IF(AND(I1149&gt;=40001,I1149&lt;=44101),"Ústecký kraj",(IF(AND(I1149&gt;=46001,I1149&lt;=47201),"Liberecký kraj",(IF(AND(I1149&gt;=51202,I1149&lt;=51401),"Liberecký kraj",(IF(AND(I1149&gt;=53002,I1149&lt;=53976),"Pardubický kraj",(IF(AND(I1149&gt;=56002,I1149&lt;=57201),"Pardubický kraj",(IF(AND(I1149&gt;=60200,I1149&lt;=67201),"Jihomoravský kraj",(IF(AND(I1149&gt;=67801,I1149&lt;=68501),"Jihomoravský kraj",(IF(AND(I1149&gt;=69002,I1149&lt;=69801),"Jihomoravský kraj",(IF(AND(I1149&gt;=68601,I1149&lt;=68801),"Zlínský kraj",(IF(AND(I1149&gt;=75501,I1149&lt;=76901),"Zlínský kraj",(IF(AND(I1149&gt;=70030,I1149&lt;=74901),"Moravskoslezský kraj",(IF(AND(I1149&gt;=75000,I1149&lt;=75368),"Olomoucký kraj",(IF(AND(I1149&gt;=77200,I1149&lt;=79862),"Olomoucký kraj",(IF(AND(I1149&gt;=50011,I1149&lt;=50301),"Královéhradecký kraj",(IF(AND(I1149&gt;=54301,I1149&lt;=54303),"Královéhradecký kraj","0")))))))))))))))))))))))))))))))))))))))))))))))</f>
        <v>Praha</v>
      </c>
      <c r="AB1149" t="s">
        <v>998</v>
      </c>
      <c r="AD1149" t="s">
        <v>998</v>
      </c>
      <c r="AE1149" t="s">
        <v>998</v>
      </c>
      <c r="AF1149" t="s">
        <v>998</v>
      </c>
      <c r="AG1149" s="107">
        <v>0</v>
      </c>
      <c r="AH1149" s="107">
        <v>0</v>
      </c>
      <c r="AI1149" s="107">
        <v>0</v>
      </c>
      <c r="AJ1149" t="s">
        <v>1012</v>
      </c>
    </row>
    <row r="1150" spans="1:36" x14ac:dyDescent="0.45">
      <c r="A1150" t="s">
        <v>1111</v>
      </c>
      <c r="B1150" t="s">
        <v>19381</v>
      </c>
      <c r="C1150" t="s">
        <v>1002</v>
      </c>
      <c r="D1150" t="s">
        <v>19382</v>
      </c>
      <c r="E1150" t="s">
        <v>992</v>
      </c>
      <c r="F1150" t="s">
        <v>19383</v>
      </c>
      <c r="G1150">
        <v>864</v>
      </c>
      <c r="H1150" t="s">
        <v>1259</v>
      </c>
      <c r="I1150">
        <v>19200</v>
      </c>
      <c r="K1150" t="s">
        <v>19384</v>
      </c>
      <c r="L1150" s="106">
        <v>27933</v>
      </c>
      <c r="M1150">
        <v>13056813</v>
      </c>
      <c r="N1150" t="s">
        <v>996</v>
      </c>
      <c r="O1150" t="s">
        <v>12</v>
      </c>
      <c r="P1150" t="s">
        <v>997</v>
      </c>
      <c r="R1150" s="109" t="str">
        <f>IF(OR(P1150="SB",Q1150="SB"),"SB",0)</f>
        <v>SB</v>
      </c>
      <c r="T1150" s="110" t="s">
        <v>998</v>
      </c>
      <c r="V1150" s="113" t="str">
        <f>IF(AND(I1150&gt;=10000,I1150&lt;=19900),"Praha",(IF(AND(I1150&gt;=25001,I1150&lt;=29501),"Středočeský kraj",(IF(AND(I1150&gt;=30100,I1150&lt;=34972),"Středočeský kraj",(IF(AND(I1150&gt;=35002,I1150&lt;=36271),"Karlovarský kraj",(IF(AND(I1150&gt;=37001,I1150&lt;=39201),"Jihočeský kraj",(IF(AND(I1150&gt;=39701,I1150&lt;=39901),"Jihočeský kraj",(IF(AND(I1150&gt;=39301,I1150&lt;=39601),"Kraj Vysočina",(IF(AND(I1150&gt;=58001,I1150&lt;=59501),"Kraj Vysočina",(IF(AND(I1150&gt;=67401,I1150&lt;=67602),"Kraj Vysočina",(IF(AND(I1150&gt;=40001,I1150&lt;=44101),"Ústecký kraj",(IF(AND(I1150&gt;=46001,I1150&lt;=47201),"Liberecký kraj",(IF(AND(I1150&gt;=51202,I1150&lt;=51401),"Liberecký kraj",(IF(AND(I1150&gt;=53002,I1150&lt;=53976),"Pardubický kraj",(IF(AND(I1150&gt;=56002,I1150&lt;=57201),"Pardubický kraj",(IF(AND(I1150&gt;=60200,I1150&lt;=67201),"Jihomoravský kraj",(IF(AND(I1150&gt;=67801,I1150&lt;=68501),"Jihomoravský kraj",(IF(AND(I1150&gt;=69002,I1150&lt;=69801),"Jihomoravský kraj",(IF(AND(I1150&gt;=68601,I1150&lt;=68801),"Zlínský kraj",(IF(AND(I1150&gt;=75501,I1150&lt;=76901),"Zlínský kraj",(IF(AND(I1150&gt;=70030,I1150&lt;=74901),"Moravskoslezský kraj",(IF(AND(I1150&gt;=75000,I1150&lt;=75368),"Olomoucký kraj",(IF(AND(I1150&gt;=77200,I1150&lt;=79862),"Olomoucký kraj",(IF(AND(I1150&gt;=50011,I1150&lt;=50301),"Královéhradecký kraj",(IF(AND(I1150&gt;=54301,I1150&lt;=54303),"Královéhradecký kraj","0")))))))))))))))))))))))))))))))))))))))))))))))</f>
        <v>Praha</v>
      </c>
      <c r="AB1150" t="s">
        <v>998</v>
      </c>
      <c r="AD1150" t="s">
        <v>998</v>
      </c>
      <c r="AE1150" t="s">
        <v>998</v>
      </c>
      <c r="AF1150" t="s">
        <v>998</v>
      </c>
      <c r="AG1150" s="107">
        <v>0</v>
      </c>
      <c r="AH1150" s="107">
        <v>0</v>
      </c>
      <c r="AI1150" s="107">
        <v>0</v>
      </c>
      <c r="AJ1150" t="s">
        <v>1012</v>
      </c>
    </row>
    <row r="1151" spans="1:36" x14ac:dyDescent="0.45">
      <c r="A1151" t="s">
        <v>1128</v>
      </c>
      <c r="B1151" t="s">
        <v>9322</v>
      </c>
      <c r="C1151" t="s">
        <v>990</v>
      </c>
      <c r="D1151" t="s">
        <v>9325</v>
      </c>
      <c r="E1151" t="s">
        <v>992</v>
      </c>
      <c r="F1151" t="s">
        <v>9326</v>
      </c>
      <c r="G1151">
        <v>652</v>
      </c>
      <c r="H1151" t="s">
        <v>1259</v>
      </c>
      <c r="I1151">
        <v>19201</v>
      </c>
      <c r="K1151" t="s">
        <v>9327</v>
      </c>
      <c r="L1151" s="106">
        <v>34165</v>
      </c>
      <c r="M1151">
        <v>12969109</v>
      </c>
      <c r="N1151" t="s">
        <v>996</v>
      </c>
      <c r="O1151" t="s">
        <v>12</v>
      </c>
      <c r="P1151" t="s">
        <v>997</v>
      </c>
      <c r="R1151" s="109" t="str">
        <f>IF(OR(P1151="SB",Q1151="SB"),"SB",0)</f>
        <v>SB</v>
      </c>
      <c r="T1151" s="110" t="s">
        <v>998</v>
      </c>
      <c r="V1151" s="113" t="str">
        <f>IF(AND(I1151&gt;=10000,I1151&lt;=19900),"Praha",(IF(AND(I1151&gt;=25001,I1151&lt;=29501),"Středočeský kraj",(IF(AND(I1151&gt;=30100,I1151&lt;=34972),"Středočeský kraj",(IF(AND(I1151&gt;=35002,I1151&lt;=36271),"Karlovarský kraj",(IF(AND(I1151&gt;=37001,I1151&lt;=39201),"Jihočeský kraj",(IF(AND(I1151&gt;=39701,I1151&lt;=39901),"Jihočeský kraj",(IF(AND(I1151&gt;=39301,I1151&lt;=39601),"Kraj Vysočina",(IF(AND(I1151&gt;=58001,I1151&lt;=59501),"Kraj Vysočina",(IF(AND(I1151&gt;=67401,I1151&lt;=67602),"Kraj Vysočina",(IF(AND(I1151&gt;=40001,I1151&lt;=44101),"Ústecký kraj",(IF(AND(I1151&gt;=46001,I1151&lt;=47201),"Liberecký kraj",(IF(AND(I1151&gt;=51202,I1151&lt;=51401),"Liberecký kraj",(IF(AND(I1151&gt;=53002,I1151&lt;=53976),"Pardubický kraj",(IF(AND(I1151&gt;=56002,I1151&lt;=57201),"Pardubický kraj",(IF(AND(I1151&gt;=60200,I1151&lt;=67201),"Jihomoravský kraj",(IF(AND(I1151&gt;=67801,I1151&lt;=68501),"Jihomoravský kraj",(IF(AND(I1151&gt;=69002,I1151&lt;=69801),"Jihomoravský kraj",(IF(AND(I1151&gt;=68601,I1151&lt;=68801),"Zlínský kraj",(IF(AND(I1151&gt;=75501,I1151&lt;=76901),"Zlínský kraj",(IF(AND(I1151&gt;=70030,I1151&lt;=74901),"Moravskoslezský kraj",(IF(AND(I1151&gt;=75000,I1151&lt;=75368),"Olomoucký kraj",(IF(AND(I1151&gt;=77200,I1151&lt;=79862),"Olomoucký kraj",(IF(AND(I1151&gt;=50011,I1151&lt;=50301),"Královéhradecký kraj",(IF(AND(I1151&gt;=54301,I1151&lt;=54303),"Královéhradecký kraj","0")))))))))))))))))))))))))))))))))))))))))))))))</f>
        <v>Praha</v>
      </c>
      <c r="AB1151" t="s">
        <v>998</v>
      </c>
      <c r="AD1151" t="s">
        <v>998</v>
      </c>
      <c r="AE1151" t="s">
        <v>998</v>
      </c>
      <c r="AF1151" t="s">
        <v>998</v>
      </c>
      <c r="AG1151" s="107">
        <v>0</v>
      </c>
      <c r="AH1151" s="107">
        <v>0</v>
      </c>
      <c r="AI1151" s="107">
        <v>0</v>
      </c>
      <c r="AJ1151" t="s">
        <v>1012</v>
      </c>
    </row>
    <row r="1152" spans="1:36" x14ac:dyDescent="0.45">
      <c r="A1152" t="s">
        <v>1058</v>
      </c>
      <c r="B1152" t="s">
        <v>7883</v>
      </c>
      <c r="C1152" t="s">
        <v>1002</v>
      </c>
      <c r="D1152" t="s">
        <v>7884</v>
      </c>
      <c r="E1152" t="s">
        <v>992</v>
      </c>
      <c r="F1152" t="s">
        <v>7885</v>
      </c>
      <c r="G1152">
        <v>1841</v>
      </c>
      <c r="H1152" t="s">
        <v>7886</v>
      </c>
      <c r="I1152">
        <v>19300</v>
      </c>
      <c r="K1152" t="s">
        <v>7887</v>
      </c>
      <c r="L1152" s="106">
        <v>27696</v>
      </c>
      <c r="M1152">
        <v>12930511</v>
      </c>
      <c r="N1152" t="s">
        <v>996</v>
      </c>
      <c r="O1152" t="s">
        <v>12</v>
      </c>
      <c r="P1152" t="s">
        <v>997</v>
      </c>
      <c r="R1152" s="109" t="str">
        <f>IF(OR(P1152="SB",Q1152="SB"),"SB",0)</f>
        <v>SB</v>
      </c>
      <c r="T1152" s="110" t="s">
        <v>998</v>
      </c>
      <c r="V1152" s="113" t="str">
        <f>IF(AND(I1152&gt;=10000,I1152&lt;=19900),"Praha",(IF(AND(I1152&gt;=25001,I1152&lt;=29501),"Středočeský kraj",(IF(AND(I1152&gt;=30100,I1152&lt;=34972),"Středočeský kraj",(IF(AND(I1152&gt;=35002,I1152&lt;=36271),"Karlovarský kraj",(IF(AND(I1152&gt;=37001,I1152&lt;=39201),"Jihočeský kraj",(IF(AND(I1152&gt;=39701,I1152&lt;=39901),"Jihočeský kraj",(IF(AND(I1152&gt;=39301,I1152&lt;=39601),"Kraj Vysočina",(IF(AND(I1152&gt;=58001,I1152&lt;=59501),"Kraj Vysočina",(IF(AND(I1152&gt;=67401,I1152&lt;=67602),"Kraj Vysočina",(IF(AND(I1152&gt;=40001,I1152&lt;=44101),"Ústecký kraj",(IF(AND(I1152&gt;=46001,I1152&lt;=47201),"Liberecký kraj",(IF(AND(I1152&gt;=51202,I1152&lt;=51401),"Liberecký kraj",(IF(AND(I1152&gt;=53002,I1152&lt;=53976),"Pardubický kraj",(IF(AND(I1152&gt;=56002,I1152&lt;=57201),"Pardubický kraj",(IF(AND(I1152&gt;=60200,I1152&lt;=67201),"Jihomoravský kraj",(IF(AND(I1152&gt;=67801,I1152&lt;=68501),"Jihomoravský kraj",(IF(AND(I1152&gt;=69002,I1152&lt;=69801),"Jihomoravský kraj",(IF(AND(I1152&gt;=68601,I1152&lt;=68801),"Zlínský kraj",(IF(AND(I1152&gt;=75501,I1152&lt;=76901),"Zlínský kraj",(IF(AND(I1152&gt;=70030,I1152&lt;=74901),"Moravskoslezský kraj",(IF(AND(I1152&gt;=75000,I1152&lt;=75368),"Olomoucký kraj",(IF(AND(I1152&gt;=77200,I1152&lt;=79862),"Olomoucký kraj",(IF(AND(I1152&gt;=50011,I1152&lt;=50301),"Královéhradecký kraj",(IF(AND(I1152&gt;=54301,I1152&lt;=54303),"Královéhradecký kraj","0")))))))))))))))))))))))))))))))))))))))))))))))</f>
        <v>Praha</v>
      </c>
      <c r="AB1152" t="s">
        <v>998</v>
      </c>
      <c r="AD1152" t="s">
        <v>998</v>
      </c>
      <c r="AE1152" t="s">
        <v>998</v>
      </c>
      <c r="AF1152" t="s">
        <v>998</v>
      </c>
      <c r="AG1152" s="107">
        <v>0</v>
      </c>
      <c r="AH1152" s="107">
        <v>0</v>
      </c>
      <c r="AI1152" s="107">
        <v>0</v>
      </c>
      <c r="AJ1152" t="s">
        <v>1012</v>
      </c>
    </row>
    <row r="1153" spans="1:37" x14ac:dyDescent="0.45">
      <c r="A1153" t="s">
        <v>1128</v>
      </c>
      <c r="B1153" t="s">
        <v>12502</v>
      </c>
      <c r="C1153" t="s">
        <v>990</v>
      </c>
      <c r="D1153" t="s">
        <v>12508</v>
      </c>
      <c r="E1153" t="s">
        <v>992</v>
      </c>
      <c r="F1153" t="s">
        <v>12490</v>
      </c>
      <c r="G1153">
        <v>13</v>
      </c>
      <c r="H1153" t="s">
        <v>12509</v>
      </c>
      <c r="I1153">
        <v>19300</v>
      </c>
      <c r="K1153" t="s">
        <v>12491</v>
      </c>
      <c r="L1153" s="106">
        <v>40648</v>
      </c>
      <c r="M1153">
        <v>14640943</v>
      </c>
      <c r="N1153" t="s">
        <v>996</v>
      </c>
      <c r="O1153" t="s">
        <v>12</v>
      </c>
      <c r="P1153" t="s">
        <v>997</v>
      </c>
      <c r="R1153" s="109" t="str">
        <f>IF(OR(P1153="SB",Q1153="SB"),"SB",0)</f>
        <v>SB</v>
      </c>
      <c r="T1153" s="110" t="s">
        <v>998</v>
      </c>
      <c r="V1153" s="113" t="str">
        <f>IF(AND(I1153&gt;=10000,I1153&lt;=19900),"Praha",(IF(AND(I1153&gt;=25001,I1153&lt;=29501),"Středočeský kraj",(IF(AND(I1153&gt;=30100,I1153&lt;=34972),"Středočeský kraj",(IF(AND(I1153&gt;=35002,I1153&lt;=36271),"Karlovarský kraj",(IF(AND(I1153&gt;=37001,I1153&lt;=39201),"Jihočeský kraj",(IF(AND(I1153&gt;=39701,I1153&lt;=39901),"Jihočeský kraj",(IF(AND(I1153&gt;=39301,I1153&lt;=39601),"Kraj Vysočina",(IF(AND(I1153&gt;=58001,I1153&lt;=59501),"Kraj Vysočina",(IF(AND(I1153&gt;=67401,I1153&lt;=67602),"Kraj Vysočina",(IF(AND(I1153&gt;=40001,I1153&lt;=44101),"Ústecký kraj",(IF(AND(I1153&gt;=46001,I1153&lt;=47201),"Liberecký kraj",(IF(AND(I1153&gt;=51202,I1153&lt;=51401),"Liberecký kraj",(IF(AND(I1153&gt;=53002,I1153&lt;=53976),"Pardubický kraj",(IF(AND(I1153&gt;=56002,I1153&lt;=57201),"Pardubický kraj",(IF(AND(I1153&gt;=60200,I1153&lt;=67201),"Jihomoravský kraj",(IF(AND(I1153&gt;=67801,I1153&lt;=68501),"Jihomoravský kraj",(IF(AND(I1153&gt;=69002,I1153&lt;=69801),"Jihomoravský kraj",(IF(AND(I1153&gt;=68601,I1153&lt;=68801),"Zlínský kraj",(IF(AND(I1153&gt;=75501,I1153&lt;=76901),"Zlínský kraj",(IF(AND(I1153&gt;=70030,I1153&lt;=74901),"Moravskoslezský kraj",(IF(AND(I1153&gt;=75000,I1153&lt;=75368),"Olomoucký kraj",(IF(AND(I1153&gt;=77200,I1153&lt;=79862),"Olomoucký kraj",(IF(AND(I1153&gt;=50011,I1153&lt;=50301),"Královéhradecký kraj",(IF(AND(I1153&gt;=54301,I1153&lt;=54303),"Královéhradecký kraj","0")))))))))))))))))))))))))))))))))))))))))))))))</f>
        <v>Praha</v>
      </c>
      <c r="AB1153" t="s">
        <v>998</v>
      </c>
      <c r="AD1153" t="s">
        <v>998</v>
      </c>
      <c r="AE1153" t="s">
        <v>998</v>
      </c>
      <c r="AF1153" t="s">
        <v>998</v>
      </c>
      <c r="AG1153" s="107">
        <v>300</v>
      </c>
      <c r="AH1153" s="107">
        <v>0</v>
      </c>
      <c r="AI1153" s="107">
        <v>0</v>
      </c>
      <c r="AJ1153" t="s">
        <v>999</v>
      </c>
      <c r="AK1153" s="106">
        <v>44923</v>
      </c>
    </row>
    <row r="1154" spans="1:37" x14ac:dyDescent="0.45">
      <c r="A1154" t="s">
        <v>1007</v>
      </c>
      <c r="B1154" t="s">
        <v>17297</v>
      </c>
      <c r="C1154" t="s">
        <v>1002</v>
      </c>
      <c r="D1154" t="s">
        <v>17298</v>
      </c>
      <c r="E1154" t="s">
        <v>992</v>
      </c>
      <c r="F1154" t="s">
        <v>17299</v>
      </c>
      <c r="G1154">
        <v>401</v>
      </c>
      <c r="H1154" t="s">
        <v>12</v>
      </c>
      <c r="I1154">
        <v>19300</v>
      </c>
      <c r="K1154" t="s">
        <v>17300</v>
      </c>
      <c r="L1154" s="106">
        <v>33659</v>
      </c>
      <c r="M1154">
        <v>10829651</v>
      </c>
      <c r="N1154" t="s">
        <v>1900</v>
      </c>
      <c r="O1154" t="s">
        <v>1023</v>
      </c>
      <c r="P1154" t="s">
        <v>997</v>
      </c>
      <c r="R1154" s="109" t="str">
        <f>IF(OR(P1154="SB",Q1154="SB"),"SB",0)</f>
        <v>SB</v>
      </c>
      <c r="T1154" s="110" t="s">
        <v>998</v>
      </c>
      <c r="V1154" s="113" t="str">
        <f>IF(AND(I1154&gt;=10000,I1154&lt;=19900),"Praha",(IF(AND(I1154&gt;=25001,I1154&lt;=29501),"Středočeský kraj",(IF(AND(I1154&gt;=30100,I1154&lt;=34972),"Středočeský kraj",(IF(AND(I1154&gt;=35002,I1154&lt;=36271),"Karlovarský kraj",(IF(AND(I1154&gt;=37001,I1154&lt;=39201),"Jihočeský kraj",(IF(AND(I1154&gt;=39701,I1154&lt;=39901),"Jihočeský kraj",(IF(AND(I1154&gt;=39301,I1154&lt;=39601),"Kraj Vysočina",(IF(AND(I1154&gt;=58001,I1154&lt;=59501),"Kraj Vysočina",(IF(AND(I1154&gt;=67401,I1154&lt;=67602),"Kraj Vysočina",(IF(AND(I1154&gt;=40001,I1154&lt;=44101),"Ústecký kraj",(IF(AND(I1154&gt;=46001,I1154&lt;=47201),"Liberecký kraj",(IF(AND(I1154&gt;=51202,I1154&lt;=51401),"Liberecký kraj",(IF(AND(I1154&gt;=53002,I1154&lt;=53976),"Pardubický kraj",(IF(AND(I1154&gt;=56002,I1154&lt;=57201),"Pardubický kraj",(IF(AND(I1154&gt;=60200,I1154&lt;=67201),"Jihomoravský kraj",(IF(AND(I1154&gt;=67801,I1154&lt;=68501),"Jihomoravský kraj",(IF(AND(I1154&gt;=69002,I1154&lt;=69801),"Jihomoravský kraj",(IF(AND(I1154&gt;=68601,I1154&lt;=68801),"Zlínský kraj",(IF(AND(I1154&gt;=75501,I1154&lt;=76901),"Zlínský kraj",(IF(AND(I1154&gt;=70030,I1154&lt;=74901),"Moravskoslezský kraj",(IF(AND(I1154&gt;=75000,I1154&lt;=75368),"Olomoucký kraj",(IF(AND(I1154&gt;=77200,I1154&lt;=79862),"Olomoucký kraj",(IF(AND(I1154&gt;=50011,I1154&lt;=50301),"Královéhradecký kraj",(IF(AND(I1154&gt;=54301,I1154&lt;=54303),"Královéhradecký kraj","0")))))))))))))))))))))))))))))))))))))))))))))))</f>
        <v>Praha</v>
      </c>
      <c r="AB1154" t="s">
        <v>998</v>
      </c>
      <c r="AD1154" t="s">
        <v>998</v>
      </c>
      <c r="AE1154" t="s">
        <v>998</v>
      </c>
      <c r="AF1154" t="s">
        <v>998</v>
      </c>
      <c r="AG1154" s="107">
        <v>0</v>
      </c>
      <c r="AH1154" s="107">
        <v>0</v>
      </c>
      <c r="AI1154" s="107">
        <v>0</v>
      </c>
      <c r="AJ1154" t="s">
        <v>1012</v>
      </c>
    </row>
    <row r="1155" spans="1:37" x14ac:dyDescent="0.45">
      <c r="A1155" t="s">
        <v>1111</v>
      </c>
      <c r="B1155" t="s">
        <v>16596</v>
      </c>
      <c r="C1155" t="s">
        <v>1002</v>
      </c>
      <c r="D1155" t="s">
        <v>16599</v>
      </c>
      <c r="E1155" t="s">
        <v>992</v>
      </c>
      <c r="F1155" t="s">
        <v>2391</v>
      </c>
      <c r="G1155">
        <v>2344</v>
      </c>
      <c r="H1155" t="s">
        <v>1259</v>
      </c>
      <c r="I1155">
        <v>19300</v>
      </c>
      <c r="J1155">
        <v>608384374</v>
      </c>
      <c r="K1155" t="s">
        <v>16600</v>
      </c>
      <c r="L1155" s="106">
        <v>35931</v>
      </c>
      <c r="M1155">
        <v>13539284</v>
      </c>
      <c r="N1155" t="s">
        <v>2373</v>
      </c>
      <c r="O1155" t="s">
        <v>1023</v>
      </c>
      <c r="P1155" t="s">
        <v>997</v>
      </c>
      <c r="R1155" s="109" t="str">
        <f>IF(OR(P1155="SB",Q1155="SB"),"SB",0)</f>
        <v>SB</v>
      </c>
      <c r="V1155" s="113" t="str">
        <f>IF(AND(I1155&gt;=10000,I1155&lt;=19900),"Praha",(IF(AND(I1155&gt;=25001,I1155&lt;=29501),"Středočeský kraj",(IF(AND(I1155&gt;=30100,I1155&lt;=34972),"Středočeský kraj",(IF(AND(I1155&gt;=35002,I1155&lt;=36271),"Karlovarský kraj",(IF(AND(I1155&gt;=37001,I1155&lt;=39201),"Jihočeský kraj",(IF(AND(I1155&gt;=39701,I1155&lt;=39901),"Jihočeský kraj",(IF(AND(I1155&gt;=39301,I1155&lt;=39601),"Kraj Vysočina",(IF(AND(I1155&gt;=58001,I1155&lt;=59501),"Kraj Vysočina",(IF(AND(I1155&gt;=67401,I1155&lt;=67602),"Kraj Vysočina",(IF(AND(I1155&gt;=40001,I1155&lt;=44101),"Ústecký kraj",(IF(AND(I1155&gt;=46001,I1155&lt;=47201),"Liberecký kraj",(IF(AND(I1155&gt;=51202,I1155&lt;=51401),"Liberecký kraj",(IF(AND(I1155&gt;=53002,I1155&lt;=53976),"Pardubický kraj",(IF(AND(I1155&gt;=56002,I1155&lt;=57201),"Pardubický kraj",(IF(AND(I1155&gt;=60200,I1155&lt;=67201),"Jihomoravský kraj",(IF(AND(I1155&gt;=67801,I1155&lt;=68501),"Jihomoravský kraj",(IF(AND(I1155&gt;=69002,I1155&lt;=69801),"Jihomoravský kraj",(IF(AND(I1155&gt;=68601,I1155&lt;=68801),"Zlínský kraj",(IF(AND(I1155&gt;=75501,I1155&lt;=76901),"Zlínský kraj",(IF(AND(I1155&gt;=70030,I1155&lt;=74901),"Moravskoslezský kraj",(IF(AND(I1155&gt;=75000,I1155&lt;=75368),"Olomoucký kraj",(IF(AND(I1155&gt;=77200,I1155&lt;=79862),"Olomoucký kraj",(IF(AND(I1155&gt;=50011,I1155&lt;=50301),"Královéhradecký kraj",(IF(AND(I1155&gt;=54301,I1155&lt;=54303),"Královéhradecký kraj","0")))))))))))))))))))))))))))))))))))))))))))))))</f>
        <v>Praha</v>
      </c>
      <c r="AD1155" t="s">
        <v>998</v>
      </c>
      <c r="AE1155" t="s">
        <v>998</v>
      </c>
      <c r="AF1155" t="s">
        <v>998</v>
      </c>
      <c r="AG1155" s="107">
        <v>300</v>
      </c>
      <c r="AH1155" s="107">
        <v>0</v>
      </c>
      <c r="AI1155" s="107">
        <v>0</v>
      </c>
      <c r="AJ1155" t="s">
        <v>999</v>
      </c>
      <c r="AK1155" s="106">
        <v>44917</v>
      </c>
    </row>
    <row r="1156" spans="1:37" x14ac:dyDescent="0.45">
      <c r="A1156" t="s">
        <v>1013</v>
      </c>
      <c r="B1156" t="s">
        <v>12124</v>
      </c>
      <c r="C1156" t="s">
        <v>1002</v>
      </c>
      <c r="D1156" t="s">
        <v>12125</v>
      </c>
      <c r="E1156" t="s">
        <v>992</v>
      </c>
      <c r="F1156" t="s">
        <v>12126</v>
      </c>
      <c r="G1156">
        <v>104</v>
      </c>
      <c r="H1156" t="s">
        <v>12127</v>
      </c>
      <c r="I1156">
        <v>19600</v>
      </c>
      <c r="K1156" t="s">
        <v>12128</v>
      </c>
      <c r="L1156" s="106">
        <v>33378</v>
      </c>
      <c r="M1156">
        <v>10894925</v>
      </c>
      <c r="N1156" t="s">
        <v>996</v>
      </c>
      <c r="O1156" t="s">
        <v>12</v>
      </c>
      <c r="P1156" t="s">
        <v>997</v>
      </c>
      <c r="R1156" s="109" t="str">
        <f>IF(OR(P1156="SB",Q1156="SB"),"SB",0)</f>
        <v>SB</v>
      </c>
      <c r="T1156" s="110">
        <v>51737</v>
      </c>
      <c r="U1156" t="s">
        <v>19633</v>
      </c>
      <c r="V1156" s="113" t="str">
        <f>IF(AND(I1156&gt;=10000,I1156&lt;=19900),"Praha",(IF(AND(I1156&gt;=25001,I1156&lt;=29501),"Středočeský kraj",(IF(AND(I1156&gt;=30100,I1156&lt;=34972),"Středočeský kraj",(IF(AND(I1156&gt;=35002,I1156&lt;=36271),"Karlovarský kraj",(IF(AND(I1156&gt;=37001,I1156&lt;=39201),"Jihočeský kraj",(IF(AND(I1156&gt;=39701,I1156&lt;=39901),"Jihočeský kraj",(IF(AND(I1156&gt;=39301,I1156&lt;=39601),"Kraj Vysočina",(IF(AND(I1156&gt;=58001,I1156&lt;=59501),"Kraj Vysočina",(IF(AND(I1156&gt;=67401,I1156&lt;=67602),"Kraj Vysočina",(IF(AND(I1156&gt;=40001,I1156&lt;=44101),"Ústecký kraj",(IF(AND(I1156&gt;=46001,I1156&lt;=47201),"Liberecký kraj",(IF(AND(I1156&gt;=51202,I1156&lt;=51401),"Liberecký kraj",(IF(AND(I1156&gt;=53002,I1156&lt;=53976),"Pardubický kraj",(IF(AND(I1156&gt;=56002,I1156&lt;=57201),"Pardubický kraj",(IF(AND(I1156&gt;=60200,I1156&lt;=67201),"Jihomoravský kraj",(IF(AND(I1156&gt;=67801,I1156&lt;=68501),"Jihomoravský kraj",(IF(AND(I1156&gt;=69002,I1156&lt;=69801),"Jihomoravský kraj",(IF(AND(I1156&gt;=68601,I1156&lt;=68801),"Zlínský kraj",(IF(AND(I1156&gt;=75501,I1156&lt;=76901),"Zlínský kraj",(IF(AND(I1156&gt;=70030,I1156&lt;=74901),"Moravskoslezský kraj",(IF(AND(I1156&gt;=75000,I1156&lt;=75368),"Olomoucký kraj",(IF(AND(I1156&gt;=77200,I1156&lt;=79862),"Olomoucký kraj",(IF(AND(I1156&gt;=50011,I1156&lt;=50301),"Královéhradecký kraj",(IF(AND(I1156&gt;=54301,I1156&lt;=54303),"Královéhradecký kraj","0")))))))))))))))))))))))))))))))))))))))))))))))</f>
        <v>Praha</v>
      </c>
      <c r="AD1156" t="s">
        <v>998</v>
      </c>
      <c r="AE1156" t="s">
        <v>998</v>
      </c>
      <c r="AF1156" t="s">
        <v>998</v>
      </c>
      <c r="AG1156" s="107">
        <v>0</v>
      </c>
      <c r="AH1156" s="107">
        <v>0</v>
      </c>
      <c r="AI1156" s="107">
        <v>0</v>
      </c>
      <c r="AJ1156" t="s">
        <v>1012</v>
      </c>
    </row>
    <row r="1157" spans="1:37" x14ac:dyDescent="0.45">
      <c r="A1157" t="s">
        <v>1128</v>
      </c>
      <c r="B1157" t="s">
        <v>17383</v>
      </c>
      <c r="C1157" t="s">
        <v>990</v>
      </c>
      <c r="D1157" t="s">
        <v>17384</v>
      </c>
      <c r="E1157" t="s">
        <v>992</v>
      </c>
      <c r="F1157" t="s">
        <v>17385</v>
      </c>
      <c r="G1157">
        <v>16</v>
      </c>
      <c r="H1157" t="s">
        <v>1259</v>
      </c>
      <c r="I1157">
        <v>19600</v>
      </c>
      <c r="K1157" t="s">
        <v>17386</v>
      </c>
      <c r="L1157" s="106">
        <v>33570</v>
      </c>
      <c r="M1157">
        <v>13038827</v>
      </c>
      <c r="N1157" t="s">
        <v>996</v>
      </c>
      <c r="O1157" t="s">
        <v>12</v>
      </c>
      <c r="P1157" t="s">
        <v>997</v>
      </c>
      <c r="R1157" s="109" t="str">
        <f>IF(OR(P1157="SB",Q1157="SB"),"SB",0)</f>
        <v>SB</v>
      </c>
      <c r="T1157" s="110" t="s">
        <v>998</v>
      </c>
      <c r="V1157" s="113" t="str">
        <f>IF(AND(I1157&gt;=10000,I1157&lt;=19900),"Praha",(IF(AND(I1157&gt;=25001,I1157&lt;=29501),"Středočeský kraj",(IF(AND(I1157&gt;=30100,I1157&lt;=34972),"Středočeský kraj",(IF(AND(I1157&gt;=35002,I1157&lt;=36271),"Karlovarský kraj",(IF(AND(I1157&gt;=37001,I1157&lt;=39201),"Jihočeský kraj",(IF(AND(I1157&gt;=39701,I1157&lt;=39901),"Jihočeský kraj",(IF(AND(I1157&gt;=39301,I1157&lt;=39601),"Kraj Vysočina",(IF(AND(I1157&gt;=58001,I1157&lt;=59501),"Kraj Vysočina",(IF(AND(I1157&gt;=67401,I1157&lt;=67602),"Kraj Vysočina",(IF(AND(I1157&gt;=40001,I1157&lt;=44101),"Ústecký kraj",(IF(AND(I1157&gt;=46001,I1157&lt;=47201),"Liberecký kraj",(IF(AND(I1157&gt;=51202,I1157&lt;=51401),"Liberecký kraj",(IF(AND(I1157&gt;=53002,I1157&lt;=53976),"Pardubický kraj",(IF(AND(I1157&gt;=56002,I1157&lt;=57201),"Pardubický kraj",(IF(AND(I1157&gt;=60200,I1157&lt;=67201),"Jihomoravský kraj",(IF(AND(I1157&gt;=67801,I1157&lt;=68501),"Jihomoravský kraj",(IF(AND(I1157&gt;=69002,I1157&lt;=69801),"Jihomoravský kraj",(IF(AND(I1157&gt;=68601,I1157&lt;=68801),"Zlínský kraj",(IF(AND(I1157&gt;=75501,I1157&lt;=76901),"Zlínský kraj",(IF(AND(I1157&gt;=70030,I1157&lt;=74901),"Moravskoslezský kraj",(IF(AND(I1157&gt;=75000,I1157&lt;=75368),"Olomoucký kraj",(IF(AND(I1157&gt;=77200,I1157&lt;=79862),"Olomoucký kraj",(IF(AND(I1157&gt;=50011,I1157&lt;=50301),"Královéhradecký kraj",(IF(AND(I1157&gt;=54301,I1157&lt;=54303),"Královéhradecký kraj","0")))))))))))))))))))))))))))))))))))))))))))))))</f>
        <v>Praha</v>
      </c>
      <c r="AB1157" t="s">
        <v>998</v>
      </c>
      <c r="AD1157" t="s">
        <v>998</v>
      </c>
      <c r="AE1157" t="s">
        <v>998</v>
      </c>
      <c r="AF1157" t="s">
        <v>998</v>
      </c>
      <c r="AG1157" s="107">
        <v>0</v>
      </c>
      <c r="AH1157" s="107">
        <v>0</v>
      </c>
      <c r="AI1157" s="107">
        <v>0</v>
      </c>
      <c r="AJ1157" t="s">
        <v>1012</v>
      </c>
    </row>
    <row r="1158" spans="1:37" x14ac:dyDescent="0.45">
      <c r="A1158" t="s">
        <v>1749</v>
      </c>
      <c r="B1158" t="s">
        <v>18842</v>
      </c>
      <c r="C1158" t="s">
        <v>1002</v>
      </c>
      <c r="D1158" t="s">
        <v>18843</v>
      </c>
      <c r="E1158" t="s">
        <v>992</v>
      </c>
      <c r="F1158" t="s">
        <v>10860</v>
      </c>
      <c r="G1158">
        <v>923</v>
      </c>
      <c r="H1158" t="s">
        <v>18844</v>
      </c>
      <c r="I1158">
        <v>19600</v>
      </c>
      <c r="K1158" t="s">
        <v>18845</v>
      </c>
      <c r="L1158" s="106">
        <v>27134</v>
      </c>
      <c r="M1158">
        <v>13014676</v>
      </c>
      <c r="N1158" t="s">
        <v>996</v>
      </c>
      <c r="O1158" t="s">
        <v>12</v>
      </c>
      <c r="P1158" t="s">
        <v>997</v>
      </c>
      <c r="R1158" s="109" t="str">
        <f>IF(OR(P1158="SB",Q1158="SB"),"SB",0)</f>
        <v>SB</v>
      </c>
      <c r="T1158" s="110" t="s">
        <v>998</v>
      </c>
      <c r="V1158" s="113" t="str">
        <f>IF(AND(I1158&gt;=10000,I1158&lt;=19900),"Praha",(IF(AND(I1158&gt;=25001,I1158&lt;=29501),"Středočeský kraj",(IF(AND(I1158&gt;=30100,I1158&lt;=34972),"Středočeský kraj",(IF(AND(I1158&gt;=35002,I1158&lt;=36271),"Karlovarský kraj",(IF(AND(I1158&gt;=37001,I1158&lt;=39201),"Jihočeský kraj",(IF(AND(I1158&gt;=39701,I1158&lt;=39901),"Jihočeský kraj",(IF(AND(I1158&gt;=39301,I1158&lt;=39601),"Kraj Vysočina",(IF(AND(I1158&gt;=58001,I1158&lt;=59501),"Kraj Vysočina",(IF(AND(I1158&gt;=67401,I1158&lt;=67602),"Kraj Vysočina",(IF(AND(I1158&gt;=40001,I1158&lt;=44101),"Ústecký kraj",(IF(AND(I1158&gt;=46001,I1158&lt;=47201),"Liberecký kraj",(IF(AND(I1158&gt;=51202,I1158&lt;=51401),"Liberecký kraj",(IF(AND(I1158&gt;=53002,I1158&lt;=53976),"Pardubický kraj",(IF(AND(I1158&gt;=56002,I1158&lt;=57201),"Pardubický kraj",(IF(AND(I1158&gt;=60200,I1158&lt;=67201),"Jihomoravský kraj",(IF(AND(I1158&gt;=67801,I1158&lt;=68501),"Jihomoravský kraj",(IF(AND(I1158&gt;=69002,I1158&lt;=69801),"Jihomoravský kraj",(IF(AND(I1158&gt;=68601,I1158&lt;=68801),"Zlínský kraj",(IF(AND(I1158&gt;=75501,I1158&lt;=76901),"Zlínský kraj",(IF(AND(I1158&gt;=70030,I1158&lt;=74901),"Moravskoslezský kraj",(IF(AND(I1158&gt;=75000,I1158&lt;=75368),"Olomoucký kraj",(IF(AND(I1158&gt;=77200,I1158&lt;=79862),"Olomoucký kraj",(IF(AND(I1158&gt;=50011,I1158&lt;=50301),"Královéhradecký kraj",(IF(AND(I1158&gt;=54301,I1158&lt;=54303),"Královéhradecký kraj","0")))))))))))))))))))))))))))))))))))))))))))))))</f>
        <v>Praha</v>
      </c>
      <c r="AB1158" t="s">
        <v>998</v>
      </c>
      <c r="AD1158" t="s">
        <v>998</v>
      </c>
      <c r="AE1158" t="s">
        <v>998</v>
      </c>
      <c r="AF1158" t="s">
        <v>998</v>
      </c>
      <c r="AG1158" s="107">
        <v>0</v>
      </c>
      <c r="AH1158" s="107">
        <v>0</v>
      </c>
      <c r="AI1158" s="107">
        <v>0</v>
      </c>
      <c r="AJ1158" t="s">
        <v>1012</v>
      </c>
    </row>
    <row r="1159" spans="1:37" x14ac:dyDescent="0.45">
      <c r="A1159" t="s">
        <v>1224</v>
      </c>
      <c r="B1159" t="s">
        <v>16152</v>
      </c>
      <c r="C1159" t="s">
        <v>1002</v>
      </c>
      <c r="D1159" t="s">
        <v>16155</v>
      </c>
      <c r="E1159" t="s">
        <v>992</v>
      </c>
      <c r="F1159" t="s">
        <v>16156</v>
      </c>
      <c r="G1159">
        <v>13</v>
      </c>
      <c r="H1159" t="s">
        <v>1259</v>
      </c>
      <c r="I1159">
        <v>19700</v>
      </c>
      <c r="J1159">
        <v>777281632</v>
      </c>
      <c r="K1159" t="s">
        <v>16157</v>
      </c>
      <c r="L1159" s="106">
        <v>31098</v>
      </c>
      <c r="M1159">
        <v>10591902</v>
      </c>
      <c r="N1159" t="s">
        <v>996</v>
      </c>
      <c r="O1159" t="s">
        <v>12</v>
      </c>
      <c r="P1159" t="s">
        <v>997</v>
      </c>
      <c r="R1159" s="109" t="str">
        <f>IF(OR(P1159="SB",Q1159="SB"),"SB",0)</f>
        <v>SB</v>
      </c>
      <c r="T1159" s="110">
        <v>50614</v>
      </c>
      <c r="U1159" t="s">
        <v>19633</v>
      </c>
      <c r="V1159" s="113" t="str">
        <f>IF(AND(I1159&gt;=10000,I1159&lt;=19900),"Praha",(IF(AND(I1159&gt;=25001,I1159&lt;=29501),"Středočeský kraj",(IF(AND(I1159&gt;=30100,I1159&lt;=34972),"Středočeský kraj",(IF(AND(I1159&gt;=35002,I1159&lt;=36271),"Karlovarský kraj",(IF(AND(I1159&gt;=37001,I1159&lt;=39201),"Jihočeský kraj",(IF(AND(I1159&gt;=39701,I1159&lt;=39901),"Jihočeský kraj",(IF(AND(I1159&gt;=39301,I1159&lt;=39601),"Kraj Vysočina",(IF(AND(I1159&gt;=58001,I1159&lt;=59501),"Kraj Vysočina",(IF(AND(I1159&gt;=67401,I1159&lt;=67602),"Kraj Vysočina",(IF(AND(I1159&gt;=40001,I1159&lt;=44101),"Ústecký kraj",(IF(AND(I1159&gt;=46001,I1159&lt;=47201),"Liberecký kraj",(IF(AND(I1159&gt;=51202,I1159&lt;=51401),"Liberecký kraj",(IF(AND(I1159&gt;=53002,I1159&lt;=53976),"Pardubický kraj",(IF(AND(I1159&gt;=56002,I1159&lt;=57201),"Pardubický kraj",(IF(AND(I1159&gt;=60200,I1159&lt;=67201),"Jihomoravský kraj",(IF(AND(I1159&gt;=67801,I1159&lt;=68501),"Jihomoravský kraj",(IF(AND(I1159&gt;=69002,I1159&lt;=69801),"Jihomoravský kraj",(IF(AND(I1159&gt;=68601,I1159&lt;=68801),"Zlínský kraj",(IF(AND(I1159&gt;=75501,I1159&lt;=76901),"Zlínský kraj",(IF(AND(I1159&gt;=70030,I1159&lt;=74901),"Moravskoslezský kraj",(IF(AND(I1159&gt;=75000,I1159&lt;=75368),"Olomoucký kraj",(IF(AND(I1159&gt;=77200,I1159&lt;=79862),"Olomoucký kraj",(IF(AND(I1159&gt;=50011,I1159&lt;=50301),"Královéhradecký kraj",(IF(AND(I1159&gt;=54301,I1159&lt;=54303),"Královéhradecký kraj","0")))))))))))))))))))))))))))))))))))))))))))))))</f>
        <v>Praha</v>
      </c>
      <c r="AD1159" t="s">
        <v>998</v>
      </c>
      <c r="AE1159" t="s">
        <v>998</v>
      </c>
      <c r="AF1159" t="s">
        <v>998</v>
      </c>
      <c r="AG1159" s="107">
        <v>0</v>
      </c>
      <c r="AH1159" s="107">
        <v>0</v>
      </c>
      <c r="AI1159" s="107">
        <v>0</v>
      </c>
      <c r="AJ1159" t="s">
        <v>1012</v>
      </c>
    </row>
    <row r="1160" spans="1:37" x14ac:dyDescent="0.45">
      <c r="A1160" t="s">
        <v>1007</v>
      </c>
      <c r="B1160" t="s">
        <v>16697</v>
      </c>
      <c r="C1160" t="s">
        <v>990</v>
      </c>
      <c r="D1160" t="s">
        <v>16698</v>
      </c>
      <c r="E1160" t="s">
        <v>992</v>
      </c>
      <c r="F1160" t="s">
        <v>2997</v>
      </c>
      <c r="G1160">
        <v>12</v>
      </c>
      <c r="H1160" t="s">
        <v>1259</v>
      </c>
      <c r="I1160">
        <v>19700</v>
      </c>
      <c r="J1160">
        <v>420777351761</v>
      </c>
      <c r="K1160" t="s">
        <v>8271</v>
      </c>
      <c r="L1160" s="106">
        <v>38085</v>
      </c>
      <c r="M1160">
        <v>15412293</v>
      </c>
      <c r="N1160" t="s">
        <v>8212</v>
      </c>
      <c r="O1160" t="s">
        <v>1106</v>
      </c>
      <c r="P1160" t="s">
        <v>997</v>
      </c>
      <c r="R1160" s="109" t="str">
        <f>IF(OR(P1160="SB",Q1160="SB"),"SB",0)</f>
        <v>SB</v>
      </c>
      <c r="T1160" s="110" t="s">
        <v>998</v>
      </c>
      <c r="V1160" s="113" t="str">
        <f>IF(AND(I1160&gt;=10000,I1160&lt;=19900),"Praha",(IF(AND(I1160&gt;=25001,I1160&lt;=29501),"Středočeský kraj",(IF(AND(I1160&gt;=30100,I1160&lt;=34972),"Středočeský kraj",(IF(AND(I1160&gt;=35002,I1160&lt;=36271),"Karlovarský kraj",(IF(AND(I1160&gt;=37001,I1160&lt;=39201),"Jihočeský kraj",(IF(AND(I1160&gt;=39701,I1160&lt;=39901),"Jihočeský kraj",(IF(AND(I1160&gt;=39301,I1160&lt;=39601),"Kraj Vysočina",(IF(AND(I1160&gt;=58001,I1160&lt;=59501),"Kraj Vysočina",(IF(AND(I1160&gt;=67401,I1160&lt;=67602),"Kraj Vysočina",(IF(AND(I1160&gt;=40001,I1160&lt;=44101),"Ústecký kraj",(IF(AND(I1160&gt;=46001,I1160&lt;=47201),"Liberecký kraj",(IF(AND(I1160&gt;=51202,I1160&lt;=51401),"Liberecký kraj",(IF(AND(I1160&gt;=53002,I1160&lt;=53976),"Pardubický kraj",(IF(AND(I1160&gt;=56002,I1160&lt;=57201),"Pardubický kraj",(IF(AND(I1160&gt;=60200,I1160&lt;=67201),"Jihomoravský kraj",(IF(AND(I1160&gt;=67801,I1160&lt;=68501),"Jihomoravský kraj",(IF(AND(I1160&gt;=69002,I1160&lt;=69801),"Jihomoravský kraj",(IF(AND(I1160&gt;=68601,I1160&lt;=68801),"Zlínský kraj",(IF(AND(I1160&gt;=75501,I1160&lt;=76901),"Zlínský kraj",(IF(AND(I1160&gt;=70030,I1160&lt;=74901),"Moravskoslezský kraj",(IF(AND(I1160&gt;=75000,I1160&lt;=75368),"Olomoucký kraj",(IF(AND(I1160&gt;=77200,I1160&lt;=79862),"Olomoucký kraj",(IF(AND(I1160&gt;=50011,I1160&lt;=50301),"Královéhradecký kraj",(IF(AND(I1160&gt;=54301,I1160&lt;=54303),"Královéhradecký kraj","0")))))))))))))))))))))))))))))))))))))))))))))))</f>
        <v>Praha</v>
      </c>
      <c r="AB1160" t="s">
        <v>998</v>
      </c>
      <c r="AD1160" t="s">
        <v>998</v>
      </c>
      <c r="AE1160" t="s">
        <v>998</v>
      </c>
      <c r="AF1160" t="s">
        <v>998</v>
      </c>
      <c r="AG1160" s="107">
        <v>0</v>
      </c>
      <c r="AH1160" s="107">
        <v>0</v>
      </c>
      <c r="AI1160" s="107">
        <v>0</v>
      </c>
      <c r="AJ1160" t="s">
        <v>1012</v>
      </c>
    </row>
    <row r="1161" spans="1:37" x14ac:dyDescent="0.45">
      <c r="A1161" t="s">
        <v>7977</v>
      </c>
      <c r="B1161" t="s">
        <v>7978</v>
      </c>
      <c r="C1161" t="s">
        <v>990</v>
      </c>
      <c r="D1161" t="s">
        <v>7979</v>
      </c>
      <c r="E1161" t="s">
        <v>992</v>
      </c>
      <c r="F1161" t="s">
        <v>5398</v>
      </c>
      <c r="G1161">
        <v>920</v>
      </c>
      <c r="H1161" t="s">
        <v>1259</v>
      </c>
      <c r="I1161">
        <v>19800</v>
      </c>
      <c r="K1161" t="s">
        <v>7980</v>
      </c>
      <c r="L1161" s="106">
        <v>29244</v>
      </c>
      <c r="M1161">
        <v>10862791</v>
      </c>
      <c r="N1161" t="s">
        <v>996</v>
      </c>
      <c r="O1161" t="s">
        <v>12</v>
      </c>
      <c r="P1161" t="s">
        <v>997</v>
      </c>
      <c r="R1161" s="109" t="str">
        <f>IF(OR(P1161="SB",Q1161="SB"),"SB",0)</f>
        <v>SB</v>
      </c>
      <c r="T1161" s="110">
        <v>11623</v>
      </c>
      <c r="U1161" t="s">
        <v>19633</v>
      </c>
      <c r="V1161" s="113" t="str">
        <f>IF(AND(I1161&gt;=10000,I1161&lt;=19900),"Praha",(IF(AND(I1161&gt;=25001,I1161&lt;=29501),"Středočeský kraj",(IF(AND(I1161&gt;=30100,I1161&lt;=34972),"Středočeský kraj",(IF(AND(I1161&gt;=35002,I1161&lt;=36271),"Karlovarský kraj",(IF(AND(I1161&gt;=37001,I1161&lt;=39201),"Jihočeský kraj",(IF(AND(I1161&gt;=39701,I1161&lt;=39901),"Jihočeský kraj",(IF(AND(I1161&gt;=39301,I1161&lt;=39601),"Kraj Vysočina",(IF(AND(I1161&gt;=58001,I1161&lt;=59501),"Kraj Vysočina",(IF(AND(I1161&gt;=67401,I1161&lt;=67602),"Kraj Vysočina",(IF(AND(I1161&gt;=40001,I1161&lt;=44101),"Ústecký kraj",(IF(AND(I1161&gt;=46001,I1161&lt;=47201),"Liberecký kraj",(IF(AND(I1161&gt;=51202,I1161&lt;=51401),"Liberecký kraj",(IF(AND(I1161&gt;=53002,I1161&lt;=53976),"Pardubický kraj",(IF(AND(I1161&gt;=56002,I1161&lt;=57201),"Pardubický kraj",(IF(AND(I1161&gt;=60200,I1161&lt;=67201),"Jihomoravský kraj",(IF(AND(I1161&gt;=67801,I1161&lt;=68501),"Jihomoravský kraj",(IF(AND(I1161&gt;=69002,I1161&lt;=69801),"Jihomoravský kraj",(IF(AND(I1161&gt;=68601,I1161&lt;=68801),"Zlínský kraj",(IF(AND(I1161&gt;=75501,I1161&lt;=76901),"Zlínský kraj",(IF(AND(I1161&gt;=70030,I1161&lt;=74901),"Moravskoslezský kraj",(IF(AND(I1161&gt;=75000,I1161&lt;=75368),"Olomoucký kraj",(IF(AND(I1161&gt;=77200,I1161&lt;=79862),"Olomoucký kraj",(IF(AND(I1161&gt;=50011,I1161&lt;=50301),"Královéhradecký kraj",(IF(AND(I1161&gt;=54301,I1161&lt;=54303),"Královéhradecký kraj","0")))))))))))))))))))))))))))))))))))))))))))))))</f>
        <v>Praha</v>
      </c>
      <c r="AD1161" t="s">
        <v>998</v>
      </c>
      <c r="AE1161" t="s">
        <v>998</v>
      </c>
      <c r="AF1161" t="s">
        <v>998</v>
      </c>
      <c r="AG1161" s="107">
        <v>0</v>
      </c>
      <c r="AH1161" s="107">
        <v>0</v>
      </c>
      <c r="AI1161" s="107">
        <v>0</v>
      </c>
      <c r="AJ1161" t="s">
        <v>1012</v>
      </c>
    </row>
    <row r="1162" spans="1:37" x14ac:dyDescent="0.45">
      <c r="A1162" t="s">
        <v>1408</v>
      </c>
      <c r="B1162" t="s">
        <v>19077</v>
      </c>
      <c r="C1162" t="s">
        <v>1002</v>
      </c>
      <c r="D1162" t="s">
        <v>19078</v>
      </c>
      <c r="E1162" t="s">
        <v>992</v>
      </c>
      <c r="F1162" t="s">
        <v>19079</v>
      </c>
      <c r="G1162">
        <v>23</v>
      </c>
      <c r="H1162" t="s">
        <v>19080</v>
      </c>
      <c r="I1162">
        <v>19800</v>
      </c>
      <c r="K1162" t="s">
        <v>19081</v>
      </c>
      <c r="L1162" s="106">
        <v>30718</v>
      </c>
      <c r="M1162">
        <v>10871885</v>
      </c>
      <c r="N1162" t="s">
        <v>996</v>
      </c>
      <c r="O1162" t="s">
        <v>12</v>
      </c>
      <c r="P1162" t="s">
        <v>997</v>
      </c>
      <c r="R1162" s="109" t="str">
        <f>IF(OR(P1162="SB",Q1162="SB"),"SB",0)</f>
        <v>SB</v>
      </c>
      <c r="T1162" s="110">
        <v>51954</v>
      </c>
      <c r="U1162" t="s">
        <v>19633</v>
      </c>
      <c r="V1162" s="113" t="str">
        <f>IF(AND(I1162&gt;=10000,I1162&lt;=19900),"Praha",(IF(AND(I1162&gt;=25001,I1162&lt;=29501),"Středočeský kraj",(IF(AND(I1162&gt;=30100,I1162&lt;=34972),"Středočeský kraj",(IF(AND(I1162&gt;=35002,I1162&lt;=36271),"Karlovarský kraj",(IF(AND(I1162&gt;=37001,I1162&lt;=39201),"Jihočeský kraj",(IF(AND(I1162&gt;=39701,I1162&lt;=39901),"Jihočeský kraj",(IF(AND(I1162&gt;=39301,I1162&lt;=39601),"Kraj Vysočina",(IF(AND(I1162&gt;=58001,I1162&lt;=59501),"Kraj Vysočina",(IF(AND(I1162&gt;=67401,I1162&lt;=67602),"Kraj Vysočina",(IF(AND(I1162&gt;=40001,I1162&lt;=44101),"Ústecký kraj",(IF(AND(I1162&gt;=46001,I1162&lt;=47201),"Liberecký kraj",(IF(AND(I1162&gt;=51202,I1162&lt;=51401),"Liberecký kraj",(IF(AND(I1162&gt;=53002,I1162&lt;=53976),"Pardubický kraj",(IF(AND(I1162&gt;=56002,I1162&lt;=57201),"Pardubický kraj",(IF(AND(I1162&gt;=60200,I1162&lt;=67201),"Jihomoravský kraj",(IF(AND(I1162&gt;=67801,I1162&lt;=68501),"Jihomoravský kraj",(IF(AND(I1162&gt;=69002,I1162&lt;=69801),"Jihomoravský kraj",(IF(AND(I1162&gt;=68601,I1162&lt;=68801),"Zlínský kraj",(IF(AND(I1162&gt;=75501,I1162&lt;=76901),"Zlínský kraj",(IF(AND(I1162&gt;=70030,I1162&lt;=74901),"Moravskoslezský kraj",(IF(AND(I1162&gt;=75000,I1162&lt;=75368),"Olomoucký kraj",(IF(AND(I1162&gt;=77200,I1162&lt;=79862),"Olomoucký kraj",(IF(AND(I1162&gt;=50011,I1162&lt;=50301),"Královéhradecký kraj",(IF(AND(I1162&gt;=54301,I1162&lt;=54303),"Královéhradecký kraj","0")))))))))))))))))))))))))))))))))))))))))))))))</f>
        <v>Praha</v>
      </c>
      <c r="AD1162" t="s">
        <v>998</v>
      </c>
      <c r="AE1162" t="s">
        <v>998</v>
      </c>
      <c r="AF1162" t="s">
        <v>998</v>
      </c>
      <c r="AG1162" s="107">
        <v>0</v>
      </c>
      <c r="AH1162" s="107">
        <v>0</v>
      </c>
      <c r="AI1162" s="107">
        <v>0</v>
      </c>
      <c r="AJ1162" t="s">
        <v>1012</v>
      </c>
    </row>
    <row r="1163" spans="1:37" x14ac:dyDescent="0.45">
      <c r="A1163" t="s">
        <v>1408</v>
      </c>
      <c r="B1163" t="s">
        <v>19144</v>
      </c>
      <c r="C1163" t="s">
        <v>1002</v>
      </c>
      <c r="D1163" t="s">
        <v>19145</v>
      </c>
      <c r="E1163" t="s">
        <v>992</v>
      </c>
      <c r="F1163" t="s">
        <v>5398</v>
      </c>
      <c r="G1163">
        <v>920</v>
      </c>
      <c r="H1163" t="s">
        <v>1259</v>
      </c>
      <c r="I1163">
        <v>19800</v>
      </c>
      <c r="K1163" t="s">
        <v>19146</v>
      </c>
      <c r="L1163" s="106">
        <v>30705</v>
      </c>
      <c r="M1163">
        <v>10871683</v>
      </c>
      <c r="N1163" t="s">
        <v>996</v>
      </c>
      <c r="O1163" t="s">
        <v>12</v>
      </c>
      <c r="P1163" t="s">
        <v>997</v>
      </c>
      <c r="R1163" s="109" t="str">
        <f>IF(OR(P1163="SB",Q1163="SB"),"SB",0)</f>
        <v>SB</v>
      </c>
      <c r="T1163" s="110">
        <v>51959</v>
      </c>
      <c r="U1163" t="s">
        <v>19633</v>
      </c>
      <c r="V1163" s="113" t="str">
        <f>IF(AND(I1163&gt;=10000,I1163&lt;=19900),"Praha",(IF(AND(I1163&gt;=25001,I1163&lt;=29501),"Středočeský kraj",(IF(AND(I1163&gt;=30100,I1163&lt;=34972),"Středočeský kraj",(IF(AND(I1163&gt;=35002,I1163&lt;=36271),"Karlovarský kraj",(IF(AND(I1163&gt;=37001,I1163&lt;=39201),"Jihočeský kraj",(IF(AND(I1163&gt;=39701,I1163&lt;=39901),"Jihočeský kraj",(IF(AND(I1163&gt;=39301,I1163&lt;=39601),"Kraj Vysočina",(IF(AND(I1163&gt;=58001,I1163&lt;=59501),"Kraj Vysočina",(IF(AND(I1163&gt;=67401,I1163&lt;=67602),"Kraj Vysočina",(IF(AND(I1163&gt;=40001,I1163&lt;=44101),"Ústecký kraj",(IF(AND(I1163&gt;=46001,I1163&lt;=47201),"Liberecký kraj",(IF(AND(I1163&gt;=51202,I1163&lt;=51401),"Liberecký kraj",(IF(AND(I1163&gt;=53002,I1163&lt;=53976),"Pardubický kraj",(IF(AND(I1163&gt;=56002,I1163&lt;=57201),"Pardubický kraj",(IF(AND(I1163&gt;=60200,I1163&lt;=67201),"Jihomoravský kraj",(IF(AND(I1163&gt;=67801,I1163&lt;=68501),"Jihomoravský kraj",(IF(AND(I1163&gt;=69002,I1163&lt;=69801),"Jihomoravský kraj",(IF(AND(I1163&gt;=68601,I1163&lt;=68801),"Zlínský kraj",(IF(AND(I1163&gt;=75501,I1163&lt;=76901),"Zlínský kraj",(IF(AND(I1163&gt;=70030,I1163&lt;=74901),"Moravskoslezský kraj",(IF(AND(I1163&gt;=75000,I1163&lt;=75368),"Olomoucký kraj",(IF(AND(I1163&gt;=77200,I1163&lt;=79862),"Olomoucký kraj",(IF(AND(I1163&gt;=50011,I1163&lt;=50301),"Královéhradecký kraj",(IF(AND(I1163&gt;=54301,I1163&lt;=54303),"Královéhradecký kraj","0")))))))))))))))))))))))))))))))))))))))))))))))</f>
        <v>Praha</v>
      </c>
      <c r="AD1163" t="s">
        <v>998</v>
      </c>
      <c r="AE1163" t="s">
        <v>998</v>
      </c>
      <c r="AF1163" t="s">
        <v>998</v>
      </c>
      <c r="AG1163" s="107">
        <v>0</v>
      </c>
      <c r="AH1163" s="107">
        <v>0</v>
      </c>
      <c r="AI1163" s="107">
        <v>0</v>
      </c>
      <c r="AJ1163" t="s">
        <v>1012</v>
      </c>
    </row>
    <row r="1164" spans="1:37" x14ac:dyDescent="0.45">
      <c r="A1164" t="s">
        <v>1007</v>
      </c>
      <c r="B1164" t="s">
        <v>4047</v>
      </c>
      <c r="C1164" t="s">
        <v>990</v>
      </c>
      <c r="D1164" t="s">
        <v>4061</v>
      </c>
      <c r="E1164" t="s">
        <v>992</v>
      </c>
      <c r="F1164" t="s">
        <v>4056</v>
      </c>
      <c r="G1164">
        <v>717</v>
      </c>
      <c r="H1164" t="s">
        <v>1259</v>
      </c>
      <c r="I1164">
        <v>19800</v>
      </c>
      <c r="J1164">
        <v>776776142</v>
      </c>
      <c r="K1164" t="s">
        <v>4057</v>
      </c>
      <c r="L1164" s="106">
        <v>27105</v>
      </c>
      <c r="M1164">
        <v>14150586</v>
      </c>
      <c r="N1164" t="s">
        <v>1359</v>
      </c>
      <c r="O1164" t="s">
        <v>12</v>
      </c>
      <c r="P1164" t="s">
        <v>997</v>
      </c>
      <c r="R1164" s="109" t="str">
        <f>IF(OR(P1164="SB",Q1164="SB"),"SB",0)</f>
        <v>SB</v>
      </c>
      <c r="T1164" s="110">
        <v>171084</v>
      </c>
      <c r="U1164" t="s">
        <v>19633</v>
      </c>
      <c r="V1164" s="113" t="str">
        <f>IF(AND(I1164&gt;=10000,I1164&lt;=19900),"Praha",(IF(AND(I1164&gt;=25001,I1164&lt;=29501),"Středočeský kraj",(IF(AND(I1164&gt;=30100,I1164&lt;=34972),"Středočeský kraj",(IF(AND(I1164&gt;=35002,I1164&lt;=36271),"Karlovarský kraj",(IF(AND(I1164&gt;=37001,I1164&lt;=39201),"Jihočeský kraj",(IF(AND(I1164&gt;=39701,I1164&lt;=39901),"Jihočeský kraj",(IF(AND(I1164&gt;=39301,I1164&lt;=39601),"Kraj Vysočina",(IF(AND(I1164&gt;=58001,I1164&lt;=59501),"Kraj Vysočina",(IF(AND(I1164&gt;=67401,I1164&lt;=67602),"Kraj Vysočina",(IF(AND(I1164&gt;=40001,I1164&lt;=44101),"Ústecký kraj",(IF(AND(I1164&gt;=46001,I1164&lt;=47201),"Liberecký kraj",(IF(AND(I1164&gt;=51202,I1164&lt;=51401),"Liberecký kraj",(IF(AND(I1164&gt;=53002,I1164&lt;=53976),"Pardubický kraj",(IF(AND(I1164&gt;=56002,I1164&lt;=57201),"Pardubický kraj",(IF(AND(I1164&gt;=60200,I1164&lt;=67201),"Jihomoravský kraj",(IF(AND(I1164&gt;=67801,I1164&lt;=68501),"Jihomoravský kraj",(IF(AND(I1164&gt;=69002,I1164&lt;=69801),"Jihomoravský kraj",(IF(AND(I1164&gt;=68601,I1164&lt;=68801),"Zlínský kraj",(IF(AND(I1164&gt;=75501,I1164&lt;=76901),"Zlínský kraj",(IF(AND(I1164&gt;=70030,I1164&lt;=74901),"Moravskoslezský kraj",(IF(AND(I1164&gt;=75000,I1164&lt;=75368),"Olomoucký kraj",(IF(AND(I1164&gt;=77200,I1164&lt;=79862),"Olomoucký kraj",(IF(AND(I1164&gt;=50011,I1164&lt;=50301),"Královéhradecký kraj",(IF(AND(I1164&gt;=54301,I1164&lt;=54303),"Královéhradecký kraj","0")))))))))))))))))))))))))))))))))))))))))))))))</f>
        <v>Praha</v>
      </c>
      <c r="AB1164" t="s">
        <v>4062</v>
      </c>
      <c r="AD1164" t="s">
        <v>998</v>
      </c>
      <c r="AE1164" t="s">
        <v>998</v>
      </c>
      <c r="AF1164" t="s">
        <v>998</v>
      </c>
      <c r="AG1164" s="107">
        <v>0</v>
      </c>
      <c r="AH1164" s="107">
        <v>0</v>
      </c>
      <c r="AI1164" s="107">
        <v>0</v>
      </c>
      <c r="AJ1164" t="s">
        <v>1012</v>
      </c>
    </row>
    <row r="1165" spans="1:37" x14ac:dyDescent="0.45">
      <c r="A1165" t="s">
        <v>1955</v>
      </c>
      <c r="B1165" t="s">
        <v>4085</v>
      </c>
      <c r="C1165" t="s">
        <v>1002</v>
      </c>
      <c r="D1165" t="s">
        <v>4095</v>
      </c>
      <c r="E1165" t="s">
        <v>992</v>
      </c>
      <c r="F1165" t="s">
        <v>4056</v>
      </c>
      <c r="G1165">
        <v>702</v>
      </c>
      <c r="H1165" t="s">
        <v>1259</v>
      </c>
      <c r="I1165">
        <v>19800</v>
      </c>
      <c r="K1165" t="s">
        <v>4096</v>
      </c>
      <c r="L1165" s="106">
        <v>39250</v>
      </c>
      <c r="M1165">
        <v>11737108</v>
      </c>
      <c r="N1165" t="s">
        <v>2743</v>
      </c>
      <c r="O1165" t="s">
        <v>12</v>
      </c>
      <c r="P1165" t="s">
        <v>997</v>
      </c>
      <c r="R1165" s="109" t="str">
        <f>IF(OR(P1165="SB",Q1165="SB"),"SB",0)</f>
        <v>SB</v>
      </c>
      <c r="T1165" s="110">
        <v>2018000001</v>
      </c>
      <c r="U1165" t="s">
        <v>19633</v>
      </c>
      <c r="V1165" s="113" t="str">
        <f>IF(AND(I1165&gt;=10000,I1165&lt;=19900),"Praha",(IF(AND(I1165&gt;=25001,I1165&lt;=29501),"Středočeský kraj",(IF(AND(I1165&gt;=30100,I1165&lt;=34972),"Středočeský kraj",(IF(AND(I1165&gt;=35002,I1165&lt;=36271),"Karlovarský kraj",(IF(AND(I1165&gt;=37001,I1165&lt;=39201),"Jihočeský kraj",(IF(AND(I1165&gt;=39701,I1165&lt;=39901),"Jihočeský kraj",(IF(AND(I1165&gt;=39301,I1165&lt;=39601),"Kraj Vysočina",(IF(AND(I1165&gt;=58001,I1165&lt;=59501),"Kraj Vysočina",(IF(AND(I1165&gt;=67401,I1165&lt;=67602),"Kraj Vysočina",(IF(AND(I1165&gt;=40001,I1165&lt;=44101),"Ústecký kraj",(IF(AND(I1165&gt;=46001,I1165&lt;=47201),"Liberecký kraj",(IF(AND(I1165&gt;=51202,I1165&lt;=51401),"Liberecký kraj",(IF(AND(I1165&gt;=53002,I1165&lt;=53976),"Pardubický kraj",(IF(AND(I1165&gt;=56002,I1165&lt;=57201),"Pardubický kraj",(IF(AND(I1165&gt;=60200,I1165&lt;=67201),"Jihomoravský kraj",(IF(AND(I1165&gt;=67801,I1165&lt;=68501),"Jihomoravský kraj",(IF(AND(I1165&gt;=69002,I1165&lt;=69801),"Jihomoravský kraj",(IF(AND(I1165&gt;=68601,I1165&lt;=68801),"Zlínský kraj",(IF(AND(I1165&gt;=75501,I1165&lt;=76901),"Zlínský kraj",(IF(AND(I1165&gt;=70030,I1165&lt;=74901),"Moravskoslezský kraj",(IF(AND(I1165&gt;=75000,I1165&lt;=75368),"Olomoucký kraj",(IF(AND(I1165&gt;=77200,I1165&lt;=79862),"Olomoucký kraj",(IF(AND(I1165&gt;=50011,I1165&lt;=50301),"Královéhradecký kraj",(IF(AND(I1165&gt;=54301,I1165&lt;=54303),"Královéhradecký kraj","0")))))))))))))))))))))))))))))))))))))))))))))))</f>
        <v>Praha</v>
      </c>
      <c r="AD1165" t="s">
        <v>998</v>
      </c>
      <c r="AE1165" t="s">
        <v>998</v>
      </c>
      <c r="AF1165" t="s">
        <v>998</v>
      </c>
      <c r="AG1165" s="107">
        <v>300</v>
      </c>
      <c r="AH1165" s="107">
        <v>0</v>
      </c>
      <c r="AI1165" s="107">
        <v>0</v>
      </c>
      <c r="AJ1165" t="s">
        <v>999</v>
      </c>
      <c r="AK1165" s="106">
        <v>44924</v>
      </c>
    </row>
    <row r="1166" spans="1:37" x14ac:dyDescent="0.45">
      <c r="A1166" t="s">
        <v>1211</v>
      </c>
      <c r="B1166" t="s">
        <v>5368</v>
      </c>
      <c r="C1166" t="s">
        <v>1002</v>
      </c>
      <c r="D1166" t="s">
        <v>5369</v>
      </c>
      <c r="E1166" t="s">
        <v>992</v>
      </c>
      <c r="F1166" t="s">
        <v>4721</v>
      </c>
      <c r="G1166">
        <v>949</v>
      </c>
      <c r="H1166" t="s">
        <v>1259</v>
      </c>
      <c r="I1166">
        <v>19800</v>
      </c>
      <c r="J1166" s="108">
        <v>737744879</v>
      </c>
      <c r="K1166" t="s">
        <v>5370</v>
      </c>
      <c r="L1166" s="106">
        <v>40014</v>
      </c>
      <c r="M1166">
        <v>16148079</v>
      </c>
      <c r="N1166" t="s">
        <v>4084</v>
      </c>
      <c r="O1166" t="s">
        <v>12</v>
      </c>
      <c r="P1166" t="s">
        <v>997</v>
      </c>
      <c r="R1166" s="109" t="str">
        <f>IF(OR(P1166="SB",Q1166="SB"),"SB",0)</f>
        <v>SB</v>
      </c>
      <c r="T1166" s="110" t="s">
        <v>998</v>
      </c>
      <c r="V1166" s="113" t="str">
        <f>IF(AND(I1166&gt;=10000,I1166&lt;=19900),"Praha",(IF(AND(I1166&gt;=25001,I1166&lt;=29501),"Středočeský kraj",(IF(AND(I1166&gt;=30100,I1166&lt;=34972),"Středočeský kraj",(IF(AND(I1166&gt;=35002,I1166&lt;=36271),"Karlovarský kraj",(IF(AND(I1166&gt;=37001,I1166&lt;=39201),"Jihočeský kraj",(IF(AND(I1166&gt;=39701,I1166&lt;=39901),"Jihočeský kraj",(IF(AND(I1166&gt;=39301,I1166&lt;=39601),"Kraj Vysočina",(IF(AND(I1166&gt;=58001,I1166&lt;=59501),"Kraj Vysočina",(IF(AND(I1166&gt;=67401,I1166&lt;=67602),"Kraj Vysočina",(IF(AND(I1166&gt;=40001,I1166&lt;=44101),"Ústecký kraj",(IF(AND(I1166&gt;=46001,I1166&lt;=47201),"Liberecký kraj",(IF(AND(I1166&gt;=51202,I1166&lt;=51401),"Liberecký kraj",(IF(AND(I1166&gt;=53002,I1166&lt;=53976),"Pardubický kraj",(IF(AND(I1166&gt;=56002,I1166&lt;=57201),"Pardubický kraj",(IF(AND(I1166&gt;=60200,I1166&lt;=67201),"Jihomoravský kraj",(IF(AND(I1166&gt;=67801,I1166&lt;=68501),"Jihomoravský kraj",(IF(AND(I1166&gt;=69002,I1166&lt;=69801),"Jihomoravský kraj",(IF(AND(I1166&gt;=68601,I1166&lt;=68801),"Zlínský kraj",(IF(AND(I1166&gt;=75501,I1166&lt;=76901),"Zlínský kraj",(IF(AND(I1166&gt;=70030,I1166&lt;=74901),"Moravskoslezský kraj",(IF(AND(I1166&gt;=75000,I1166&lt;=75368),"Olomoucký kraj",(IF(AND(I1166&gt;=77200,I1166&lt;=79862),"Olomoucký kraj",(IF(AND(I1166&gt;=50011,I1166&lt;=50301),"Královéhradecký kraj",(IF(AND(I1166&gt;=54301,I1166&lt;=54303),"Královéhradecký kraj","0")))))))))))))))))))))))))))))))))))))))))))))))</f>
        <v>Praha</v>
      </c>
      <c r="AB1166" t="s">
        <v>998</v>
      </c>
      <c r="AD1166" t="s">
        <v>998</v>
      </c>
      <c r="AE1166" t="s">
        <v>998</v>
      </c>
      <c r="AF1166" t="s">
        <v>998</v>
      </c>
      <c r="AG1166" s="107">
        <v>300</v>
      </c>
      <c r="AH1166" s="107">
        <v>0</v>
      </c>
      <c r="AI1166" s="107">
        <v>0</v>
      </c>
      <c r="AJ1166" t="s">
        <v>999</v>
      </c>
      <c r="AK1166" s="106">
        <v>44918</v>
      </c>
    </row>
    <row r="1167" spans="1:37" x14ac:dyDescent="0.45">
      <c r="A1167" t="s">
        <v>11831</v>
      </c>
      <c r="B1167" t="s">
        <v>11830</v>
      </c>
      <c r="C1167" t="s">
        <v>1002</v>
      </c>
      <c r="D1167" t="s">
        <v>11832</v>
      </c>
      <c r="E1167" t="s">
        <v>992</v>
      </c>
      <c r="F1167" t="s">
        <v>11833</v>
      </c>
      <c r="G1167">
        <v>26</v>
      </c>
      <c r="H1167" t="s">
        <v>1259</v>
      </c>
      <c r="I1167">
        <v>19800</v>
      </c>
      <c r="K1167" t="s">
        <v>11834</v>
      </c>
      <c r="L1167" s="106">
        <v>26550</v>
      </c>
      <c r="M1167">
        <v>12989923</v>
      </c>
      <c r="N1167" t="s">
        <v>996</v>
      </c>
      <c r="O1167" t="s">
        <v>12</v>
      </c>
      <c r="P1167" t="s">
        <v>997</v>
      </c>
      <c r="R1167" s="109" t="str">
        <f>IF(OR(P1167="SB",Q1167="SB"),"SB",0)</f>
        <v>SB</v>
      </c>
      <c r="T1167" s="110" t="s">
        <v>998</v>
      </c>
      <c r="V1167" s="113" t="str">
        <f>IF(AND(I1167&gt;=10000,I1167&lt;=19900),"Praha",(IF(AND(I1167&gt;=25001,I1167&lt;=29501),"Středočeský kraj",(IF(AND(I1167&gt;=30100,I1167&lt;=34972),"Středočeský kraj",(IF(AND(I1167&gt;=35002,I1167&lt;=36271),"Karlovarský kraj",(IF(AND(I1167&gt;=37001,I1167&lt;=39201),"Jihočeský kraj",(IF(AND(I1167&gt;=39701,I1167&lt;=39901),"Jihočeský kraj",(IF(AND(I1167&gt;=39301,I1167&lt;=39601),"Kraj Vysočina",(IF(AND(I1167&gt;=58001,I1167&lt;=59501),"Kraj Vysočina",(IF(AND(I1167&gt;=67401,I1167&lt;=67602),"Kraj Vysočina",(IF(AND(I1167&gt;=40001,I1167&lt;=44101),"Ústecký kraj",(IF(AND(I1167&gt;=46001,I1167&lt;=47201),"Liberecký kraj",(IF(AND(I1167&gt;=51202,I1167&lt;=51401),"Liberecký kraj",(IF(AND(I1167&gt;=53002,I1167&lt;=53976),"Pardubický kraj",(IF(AND(I1167&gt;=56002,I1167&lt;=57201),"Pardubický kraj",(IF(AND(I1167&gt;=60200,I1167&lt;=67201),"Jihomoravský kraj",(IF(AND(I1167&gt;=67801,I1167&lt;=68501),"Jihomoravský kraj",(IF(AND(I1167&gt;=69002,I1167&lt;=69801),"Jihomoravský kraj",(IF(AND(I1167&gt;=68601,I1167&lt;=68801),"Zlínský kraj",(IF(AND(I1167&gt;=75501,I1167&lt;=76901),"Zlínský kraj",(IF(AND(I1167&gt;=70030,I1167&lt;=74901),"Moravskoslezský kraj",(IF(AND(I1167&gt;=75000,I1167&lt;=75368),"Olomoucký kraj",(IF(AND(I1167&gt;=77200,I1167&lt;=79862),"Olomoucký kraj",(IF(AND(I1167&gt;=50011,I1167&lt;=50301),"Královéhradecký kraj",(IF(AND(I1167&gt;=54301,I1167&lt;=54303),"Královéhradecký kraj","0")))))))))))))))))))))))))))))))))))))))))))))))</f>
        <v>Praha</v>
      </c>
      <c r="AB1167" t="s">
        <v>998</v>
      </c>
      <c r="AD1167" t="s">
        <v>998</v>
      </c>
      <c r="AE1167" t="s">
        <v>998</v>
      </c>
      <c r="AF1167" t="s">
        <v>998</v>
      </c>
      <c r="AG1167" s="107">
        <v>0</v>
      </c>
      <c r="AH1167" s="107">
        <v>0</v>
      </c>
      <c r="AI1167" s="107">
        <v>0</v>
      </c>
      <c r="AJ1167" t="s">
        <v>1012</v>
      </c>
    </row>
    <row r="1168" spans="1:37" x14ac:dyDescent="0.45">
      <c r="A1168" t="s">
        <v>1626</v>
      </c>
      <c r="B1168" t="s">
        <v>13281</v>
      </c>
      <c r="C1168" t="s">
        <v>1002</v>
      </c>
      <c r="D1168" t="s">
        <v>13282</v>
      </c>
      <c r="E1168" t="s">
        <v>992</v>
      </c>
      <c r="F1168" t="s">
        <v>13283</v>
      </c>
      <c r="G1168">
        <v>1</v>
      </c>
      <c r="H1168" t="s">
        <v>1259</v>
      </c>
      <c r="I1168">
        <v>19800</v>
      </c>
      <c r="K1168" t="s">
        <v>13284</v>
      </c>
      <c r="L1168" s="106">
        <v>24582</v>
      </c>
      <c r="M1168">
        <v>13004067</v>
      </c>
      <c r="N1168" t="s">
        <v>996</v>
      </c>
      <c r="O1168" t="s">
        <v>12</v>
      </c>
      <c r="P1168" t="s">
        <v>997</v>
      </c>
      <c r="R1168" s="109" t="str">
        <f>IF(OR(P1168="SB",Q1168="SB"),"SB",0)</f>
        <v>SB</v>
      </c>
      <c r="T1168" s="110" t="s">
        <v>998</v>
      </c>
      <c r="V1168" s="113" t="str">
        <f>IF(AND(I1168&gt;=10000,I1168&lt;=19900),"Praha",(IF(AND(I1168&gt;=25001,I1168&lt;=29501),"Středočeský kraj",(IF(AND(I1168&gt;=30100,I1168&lt;=34972),"Středočeský kraj",(IF(AND(I1168&gt;=35002,I1168&lt;=36271),"Karlovarský kraj",(IF(AND(I1168&gt;=37001,I1168&lt;=39201),"Jihočeský kraj",(IF(AND(I1168&gt;=39701,I1168&lt;=39901),"Jihočeský kraj",(IF(AND(I1168&gt;=39301,I1168&lt;=39601),"Kraj Vysočina",(IF(AND(I1168&gt;=58001,I1168&lt;=59501),"Kraj Vysočina",(IF(AND(I1168&gt;=67401,I1168&lt;=67602),"Kraj Vysočina",(IF(AND(I1168&gt;=40001,I1168&lt;=44101),"Ústecký kraj",(IF(AND(I1168&gt;=46001,I1168&lt;=47201),"Liberecký kraj",(IF(AND(I1168&gt;=51202,I1168&lt;=51401),"Liberecký kraj",(IF(AND(I1168&gt;=53002,I1168&lt;=53976),"Pardubický kraj",(IF(AND(I1168&gt;=56002,I1168&lt;=57201),"Pardubický kraj",(IF(AND(I1168&gt;=60200,I1168&lt;=67201),"Jihomoravský kraj",(IF(AND(I1168&gt;=67801,I1168&lt;=68501),"Jihomoravský kraj",(IF(AND(I1168&gt;=69002,I1168&lt;=69801),"Jihomoravský kraj",(IF(AND(I1168&gt;=68601,I1168&lt;=68801),"Zlínský kraj",(IF(AND(I1168&gt;=75501,I1168&lt;=76901),"Zlínský kraj",(IF(AND(I1168&gt;=70030,I1168&lt;=74901),"Moravskoslezský kraj",(IF(AND(I1168&gt;=75000,I1168&lt;=75368),"Olomoucký kraj",(IF(AND(I1168&gt;=77200,I1168&lt;=79862),"Olomoucký kraj",(IF(AND(I1168&gt;=50011,I1168&lt;=50301),"Královéhradecký kraj",(IF(AND(I1168&gt;=54301,I1168&lt;=54303),"Královéhradecký kraj","0")))))))))))))))))))))))))))))))))))))))))))))))</f>
        <v>Praha</v>
      </c>
      <c r="AB1168" t="s">
        <v>998</v>
      </c>
      <c r="AD1168" t="s">
        <v>998</v>
      </c>
      <c r="AE1168" t="s">
        <v>998</v>
      </c>
      <c r="AF1168" t="s">
        <v>998</v>
      </c>
      <c r="AG1168" s="107">
        <v>0</v>
      </c>
      <c r="AH1168" s="107">
        <v>0</v>
      </c>
      <c r="AI1168" s="107">
        <v>0</v>
      </c>
      <c r="AJ1168" t="s">
        <v>1012</v>
      </c>
    </row>
    <row r="1169" spans="1:37" x14ac:dyDescent="0.45">
      <c r="A1169" t="s">
        <v>1395</v>
      </c>
      <c r="B1169" t="s">
        <v>5083</v>
      </c>
      <c r="C1169" t="s">
        <v>990</v>
      </c>
      <c r="D1169" t="s">
        <v>5090</v>
      </c>
      <c r="E1169" t="s">
        <v>992</v>
      </c>
      <c r="F1169" t="s">
        <v>4007</v>
      </c>
      <c r="G1169">
        <v>2</v>
      </c>
      <c r="H1169" t="s">
        <v>5091</v>
      </c>
      <c r="I1169">
        <v>19800</v>
      </c>
      <c r="J1169" s="108">
        <v>604880880</v>
      </c>
      <c r="K1169" t="s">
        <v>5092</v>
      </c>
      <c r="L1169" s="106">
        <v>41366</v>
      </c>
      <c r="M1169">
        <v>15753918</v>
      </c>
      <c r="N1169" t="s">
        <v>4084</v>
      </c>
      <c r="O1169" t="s">
        <v>12</v>
      </c>
      <c r="P1169" t="s">
        <v>997</v>
      </c>
      <c r="R1169" s="109" t="str">
        <f>IF(OR(P1169="SB",Q1169="SB"),"SB",0)</f>
        <v>SB</v>
      </c>
      <c r="V1169" s="113" t="str">
        <f>IF(AND(I1169&gt;=10000,I1169&lt;=19900),"Praha",(IF(AND(I1169&gt;=25001,I1169&lt;=29501),"Středočeský kraj",(IF(AND(I1169&gt;=30100,I1169&lt;=34972),"Středočeský kraj",(IF(AND(I1169&gt;=35002,I1169&lt;=36271),"Karlovarský kraj",(IF(AND(I1169&gt;=37001,I1169&lt;=39201),"Jihočeský kraj",(IF(AND(I1169&gt;=39701,I1169&lt;=39901),"Jihočeský kraj",(IF(AND(I1169&gt;=39301,I1169&lt;=39601),"Kraj Vysočina",(IF(AND(I1169&gt;=58001,I1169&lt;=59501),"Kraj Vysočina",(IF(AND(I1169&gt;=67401,I1169&lt;=67602),"Kraj Vysočina",(IF(AND(I1169&gt;=40001,I1169&lt;=44101),"Ústecký kraj",(IF(AND(I1169&gt;=46001,I1169&lt;=47201),"Liberecký kraj",(IF(AND(I1169&gt;=51202,I1169&lt;=51401),"Liberecký kraj",(IF(AND(I1169&gt;=53002,I1169&lt;=53976),"Pardubický kraj",(IF(AND(I1169&gt;=56002,I1169&lt;=57201),"Pardubický kraj",(IF(AND(I1169&gt;=60200,I1169&lt;=67201),"Jihomoravský kraj",(IF(AND(I1169&gt;=67801,I1169&lt;=68501),"Jihomoravský kraj",(IF(AND(I1169&gt;=69002,I1169&lt;=69801),"Jihomoravský kraj",(IF(AND(I1169&gt;=68601,I1169&lt;=68801),"Zlínský kraj",(IF(AND(I1169&gt;=75501,I1169&lt;=76901),"Zlínský kraj",(IF(AND(I1169&gt;=70030,I1169&lt;=74901),"Moravskoslezský kraj",(IF(AND(I1169&gt;=75000,I1169&lt;=75368),"Olomoucký kraj",(IF(AND(I1169&gt;=77200,I1169&lt;=79862),"Olomoucký kraj",(IF(AND(I1169&gt;=50011,I1169&lt;=50301),"Královéhradecký kraj",(IF(AND(I1169&gt;=54301,I1169&lt;=54303),"Královéhradecký kraj","0")))))))))))))))))))))))))))))))))))))))))))))))</f>
        <v>Praha</v>
      </c>
      <c r="AD1169" t="s">
        <v>998</v>
      </c>
      <c r="AE1169" t="s">
        <v>998</v>
      </c>
      <c r="AF1169" t="s">
        <v>998</v>
      </c>
      <c r="AG1169" s="107">
        <v>300</v>
      </c>
      <c r="AH1169" s="107">
        <v>0</v>
      </c>
      <c r="AI1169" s="107">
        <v>0</v>
      </c>
      <c r="AJ1169" t="s">
        <v>999</v>
      </c>
      <c r="AK1169" s="106">
        <v>44918</v>
      </c>
    </row>
    <row r="1170" spans="1:37" x14ac:dyDescent="0.45">
      <c r="A1170" t="s">
        <v>1128</v>
      </c>
      <c r="B1170" t="s">
        <v>5083</v>
      </c>
      <c r="C1170" t="s">
        <v>990</v>
      </c>
      <c r="D1170" t="s">
        <v>5113</v>
      </c>
      <c r="E1170" t="s">
        <v>992</v>
      </c>
      <c r="F1170" t="s">
        <v>4007</v>
      </c>
      <c r="G1170">
        <v>2</v>
      </c>
      <c r="H1170" t="s">
        <v>5091</v>
      </c>
      <c r="I1170">
        <v>19800</v>
      </c>
      <c r="J1170" s="108">
        <v>604880880</v>
      </c>
      <c r="K1170" t="s">
        <v>5092</v>
      </c>
      <c r="L1170" s="106">
        <v>40378</v>
      </c>
      <c r="M1170">
        <v>15754019</v>
      </c>
      <c r="N1170" t="s">
        <v>4084</v>
      </c>
      <c r="O1170" t="s">
        <v>12</v>
      </c>
      <c r="P1170" t="s">
        <v>997</v>
      </c>
      <c r="R1170" s="109" t="str">
        <f>IF(OR(P1170="SB",Q1170="SB"),"SB",0)</f>
        <v>SB</v>
      </c>
      <c r="V1170" s="113" t="str">
        <f>IF(AND(I1170&gt;=10000,I1170&lt;=19900),"Praha",(IF(AND(I1170&gt;=25001,I1170&lt;=29501),"Středočeský kraj",(IF(AND(I1170&gt;=30100,I1170&lt;=34972),"Středočeský kraj",(IF(AND(I1170&gt;=35002,I1170&lt;=36271),"Karlovarský kraj",(IF(AND(I1170&gt;=37001,I1170&lt;=39201),"Jihočeský kraj",(IF(AND(I1170&gt;=39701,I1170&lt;=39901),"Jihočeský kraj",(IF(AND(I1170&gt;=39301,I1170&lt;=39601),"Kraj Vysočina",(IF(AND(I1170&gt;=58001,I1170&lt;=59501),"Kraj Vysočina",(IF(AND(I1170&gt;=67401,I1170&lt;=67602),"Kraj Vysočina",(IF(AND(I1170&gt;=40001,I1170&lt;=44101),"Ústecký kraj",(IF(AND(I1170&gt;=46001,I1170&lt;=47201),"Liberecký kraj",(IF(AND(I1170&gt;=51202,I1170&lt;=51401),"Liberecký kraj",(IF(AND(I1170&gt;=53002,I1170&lt;=53976),"Pardubický kraj",(IF(AND(I1170&gt;=56002,I1170&lt;=57201),"Pardubický kraj",(IF(AND(I1170&gt;=60200,I1170&lt;=67201),"Jihomoravský kraj",(IF(AND(I1170&gt;=67801,I1170&lt;=68501),"Jihomoravský kraj",(IF(AND(I1170&gt;=69002,I1170&lt;=69801),"Jihomoravský kraj",(IF(AND(I1170&gt;=68601,I1170&lt;=68801),"Zlínský kraj",(IF(AND(I1170&gt;=75501,I1170&lt;=76901),"Zlínský kraj",(IF(AND(I1170&gt;=70030,I1170&lt;=74901),"Moravskoslezský kraj",(IF(AND(I1170&gt;=75000,I1170&lt;=75368),"Olomoucký kraj",(IF(AND(I1170&gt;=77200,I1170&lt;=79862),"Olomoucký kraj",(IF(AND(I1170&gt;=50011,I1170&lt;=50301),"Královéhradecký kraj",(IF(AND(I1170&gt;=54301,I1170&lt;=54303),"Královéhradecký kraj","0")))))))))))))))))))))))))))))))))))))))))))))))</f>
        <v>Praha</v>
      </c>
      <c r="AD1170" t="s">
        <v>998</v>
      </c>
      <c r="AE1170" t="s">
        <v>998</v>
      </c>
      <c r="AF1170" t="s">
        <v>998</v>
      </c>
      <c r="AG1170" s="107">
        <v>300</v>
      </c>
      <c r="AH1170" s="107">
        <v>0</v>
      </c>
      <c r="AI1170" s="107">
        <v>0</v>
      </c>
      <c r="AJ1170" t="s">
        <v>999</v>
      </c>
      <c r="AK1170" s="106">
        <v>44918</v>
      </c>
    </row>
    <row r="1171" spans="1:37" x14ac:dyDescent="0.45">
      <c r="A1171" t="s">
        <v>1448</v>
      </c>
      <c r="B1171" t="s">
        <v>14704</v>
      </c>
      <c r="C1171" t="s">
        <v>990</v>
      </c>
      <c r="D1171" t="s">
        <v>14711</v>
      </c>
      <c r="E1171" t="s">
        <v>992</v>
      </c>
      <c r="F1171" t="s">
        <v>14712</v>
      </c>
      <c r="G1171">
        <v>1201</v>
      </c>
      <c r="H1171" t="s">
        <v>3056</v>
      </c>
      <c r="I1171">
        <v>19801</v>
      </c>
      <c r="J1171">
        <v>608307159</v>
      </c>
      <c r="K1171" t="s">
        <v>14710</v>
      </c>
      <c r="L1171" s="106">
        <v>27867</v>
      </c>
      <c r="M1171">
        <v>10614029</v>
      </c>
      <c r="N1171" t="s">
        <v>996</v>
      </c>
      <c r="O1171" t="s">
        <v>12</v>
      </c>
      <c r="P1171" t="s">
        <v>997</v>
      </c>
      <c r="R1171" s="109" t="str">
        <f>IF(OR(P1171="SB",Q1171="SB"),"SB",0)</f>
        <v>SB</v>
      </c>
      <c r="T1171" s="110">
        <v>10790</v>
      </c>
      <c r="U1171" t="s">
        <v>19633</v>
      </c>
      <c r="V1171" s="113" t="str">
        <f>IF(AND(I1171&gt;=10000,I1171&lt;=19900),"Praha",(IF(AND(I1171&gt;=25001,I1171&lt;=29501),"Středočeský kraj",(IF(AND(I1171&gt;=30100,I1171&lt;=34972),"Středočeský kraj",(IF(AND(I1171&gt;=35002,I1171&lt;=36271),"Karlovarský kraj",(IF(AND(I1171&gt;=37001,I1171&lt;=39201),"Jihočeský kraj",(IF(AND(I1171&gt;=39701,I1171&lt;=39901),"Jihočeský kraj",(IF(AND(I1171&gt;=39301,I1171&lt;=39601),"Kraj Vysočina",(IF(AND(I1171&gt;=58001,I1171&lt;=59501),"Kraj Vysočina",(IF(AND(I1171&gt;=67401,I1171&lt;=67602),"Kraj Vysočina",(IF(AND(I1171&gt;=40001,I1171&lt;=44101),"Ústecký kraj",(IF(AND(I1171&gt;=46001,I1171&lt;=47201),"Liberecký kraj",(IF(AND(I1171&gt;=51202,I1171&lt;=51401),"Liberecký kraj",(IF(AND(I1171&gt;=53002,I1171&lt;=53976),"Pardubický kraj",(IF(AND(I1171&gt;=56002,I1171&lt;=57201),"Pardubický kraj",(IF(AND(I1171&gt;=60200,I1171&lt;=67201),"Jihomoravský kraj",(IF(AND(I1171&gt;=67801,I1171&lt;=68501),"Jihomoravský kraj",(IF(AND(I1171&gt;=69002,I1171&lt;=69801),"Jihomoravský kraj",(IF(AND(I1171&gt;=68601,I1171&lt;=68801),"Zlínský kraj",(IF(AND(I1171&gt;=75501,I1171&lt;=76901),"Zlínský kraj",(IF(AND(I1171&gt;=70030,I1171&lt;=74901),"Moravskoslezský kraj",(IF(AND(I1171&gt;=75000,I1171&lt;=75368),"Olomoucký kraj",(IF(AND(I1171&gt;=77200,I1171&lt;=79862),"Olomoucký kraj",(IF(AND(I1171&gt;=50011,I1171&lt;=50301),"Královéhradecký kraj",(IF(AND(I1171&gt;=54301,I1171&lt;=54303),"Královéhradecký kraj","0")))))))))))))))))))))))))))))))))))))))))))))))</f>
        <v>Praha</v>
      </c>
      <c r="AD1171" t="s">
        <v>998</v>
      </c>
      <c r="AE1171" t="s">
        <v>998</v>
      </c>
      <c r="AF1171" t="s">
        <v>998</v>
      </c>
      <c r="AG1171" s="107">
        <v>0</v>
      </c>
      <c r="AH1171" s="107">
        <v>0</v>
      </c>
      <c r="AI1171" s="107">
        <v>0</v>
      </c>
      <c r="AJ1171" t="s">
        <v>1012</v>
      </c>
    </row>
    <row r="1172" spans="1:37" x14ac:dyDescent="0.45">
      <c r="A1172" t="s">
        <v>1079</v>
      </c>
      <c r="B1172" t="s">
        <v>13085</v>
      </c>
      <c r="C1172" t="s">
        <v>990</v>
      </c>
      <c r="D1172" t="s">
        <v>13114</v>
      </c>
      <c r="E1172" t="s">
        <v>992</v>
      </c>
      <c r="F1172" t="s">
        <v>3809</v>
      </c>
      <c r="G1172">
        <v>453</v>
      </c>
      <c r="H1172" t="s">
        <v>3810</v>
      </c>
      <c r="I1172">
        <v>19801</v>
      </c>
      <c r="K1172" t="s">
        <v>13115</v>
      </c>
      <c r="L1172" s="106">
        <v>31044</v>
      </c>
      <c r="M1172">
        <v>10745179</v>
      </c>
      <c r="N1172" t="s">
        <v>996</v>
      </c>
      <c r="O1172" t="s">
        <v>12</v>
      </c>
      <c r="P1172" t="s">
        <v>997</v>
      </c>
      <c r="R1172" s="109" t="str">
        <f>IF(OR(P1172="SB",Q1172="SB"),"SB",0)</f>
        <v>SB</v>
      </c>
      <c r="T1172" s="110">
        <v>11151</v>
      </c>
      <c r="U1172" t="s">
        <v>19633</v>
      </c>
      <c r="V1172" s="113" t="str">
        <f>IF(AND(I1172&gt;=10000,I1172&lt;=19900),"Praha",(IF(AND(I1172&gt;=25001,I1172&lt;=29501),"Středočeský kraj",(IF(AND(I1172&gt;=30100,I1172&lt;=34972),"Středočeský kraj",(IF(AND(I1172&gt;=35002,I1172&lt;=36271),"Karlovarský kraj",(IF(AND(I1172&gt;=37001,I1172&lt;=39201),"Jihočeský kraj",(IF(AND(I1172&gt;=39701,I1172&lt;=39901),"Jihočeský kraj",(IF(AND(I1172&gt;=39301,I1172&lt;=39601),"Kraj Vysočina",(IF(AND(I1172&gt;=58001,I1172&lt;=59501),"Kraj Vysočina",(IF(AND(I1172&gt;=67401,I1172&lt;=67602),"Kraj Vysočina",(IF(AND(I1172&gt;=40001,I1172&lt;=44101),"Ústecký kraj",(IF(AND(I1172&gt;=46001,I1172&lt;=47201),"Liberecký kraj",(IF(AND(I1172&gt;=51202,I1172&lt;=51401),"Liberecký kraj",(IF(AND(I1172&gt;=53002,I1172&lt;=53976),"Pardubický kraj",(IF(AND(I1172&gt;=56002,I1172&lt;=57201),"Pardubický kraj",(IF(AND(I1172&gt;=60200,I1172&lt;=67201),"Jihomoravský kraj",(IF(AND(I1172&gt;=67801,I1172&lt;=68501),"Jihomoravský kraj",(IF(AND(I1172&gt;=69002,I1172&lt;=69801),"Jihomoravský kraj",(IF(AND(I1172&gt;=68601,I1172&lt;=68801),"Zlínský kraj",(IF(AND(I1172&gt;=75501,I1172&lt;=76901),"Zlínský kraj",(IF(AND(I1172&gt;=70030,I1172&lt;=74901),"Moravskoslezský kraj",(IF(AND(I1172&gt;=75000,I1172&lt;=75368),"Olomoucký kraj",(IF(AND(I1172&gt;=77200,I1172&lt;=79862),"Olomoucký kraj",(IF(AND(I1172&gt;=50011,I1172&lt;=50301),"Královéhradecký kraj",(IF(AND(I1172&gt;=54301,I1172&lt;=54303),"Královéhradecký kraj","0")))))))))))))))))))))))))))))))))))))))))))))))</f>
        <v>Praha</v>
      </c>
      <c r="AD1172" t="s">
        <v>998</v>
      </c>
      <c r="AE1172" t="s">
        <v>998</v>
      </c>
      <c r="AF1172" t="s">
        <v>998</v>
      </c>
      <c r="AG1172" s="107">
        <v>0</v>
      </c>
      <c r="AH1172" s="107">
        <v>0</v>
      </c>
      <c r="AI1172" s="107">
        <v>0</v>
      </c>
      <c r="AJ1172" t="s">
        <v>1012</v>
      </c>
    </row>
    <row r="1173" spans="1:37" x14ac:dyDescent="0.45">
      <c r="A1173" t="s">
        <v>1408</v>
      </c>
      <c r="B1173" t="s">
        <v>11249</v>
      </c>
      <c r="C1173" t="s">
        <v>1002</v>
      </c>
      <c r="D1173" t="s">
        <v>11250</v>
      </c>
      <c r="E1173" t="s">
        <v>992</v>
      </c>
      <c r="F1173" t="s">
        <v>11251</v>
      </c>
      <c r="G1173">
        <v>755</v>
      </c>
      <c r="H1173" t="s">
        <v>1259</v>
      </c>
      <c r="I1173">
        <v>19900</v>
      </c>
      <c r="K1173" t="s">
        <v>11252</v>
      </c>
      <c r="L1173" s="106">
        <v>33751</v>
      </c>
      <c r="M1173">
        <v>14588908</v>
      </c>
      <c r="N1173" t="s">
        <v>1144</v>
      </c>
      <c r="O1173" t="s">
        <v>12</v>
      </c>
      <c r="P1173" t="s">
        <v>997</v>
      </c>
      <c r="R1173" s="109" t="str">
        <f>IF(OR(P1173="SB",Q1173="SB"),"SB",0)</f>
        <v>SB</v>
      </c>
      <c r="T1173" s="110" t="s">
        <v>998</v>
      </c>
      <c r="V1173" s="113" t="str">
        <f>IF(AND(I1173&gt;=10000,I1173&lt;=19900),"Praha",(IF(AND(I1173&gt;=25001,I1173&lt;=29501),"Středočeský kraj",(IF(AND(I1173&gt;=30100,I1173&lt;=34972),"Středočeský kraj",(IF(AND(I1173&gt;=35002,I1173&lt;=36271),"Karlovarský kraj",(IF(AND(I1173&gt;=37001,I1173&lt;=39201),"Jihočeský kraj",(IF(AND(I1173&gt;=39701,I1173&lt;=39901),"Jihočeský kraj",(IF(AND(I1173&gt;=39301,I1173&lt;=39601),"Kraj Vysočina",(IF(AND(I1173&gt;=58001,I1173&lt;=59501),"Kraj Vysočina",(IF(AND(I1173&gt;=67401,I1173&lt;=67602),"Kraj Vysočina",(IF(AND(I1173&gt;=40001,I1173&lt;=44101),"Ústecký kraj",(IF(AND(I1173&gt;=46001,I1173&lt;=47201),"Liberecký kraj",(IF(AND(I1173&gt;=51202,I1173&lt;=51401),"Liberecký kraj",(IF(AND(I1173&gt;=53002,I1173&lt;=53976),"Pardubický kraj",(IF(AND(I1173&gt;=56002,I1173&lt;=57201),"Pardubický kraj",(IF(AND(I1173&gt;=60200,I1173&lt;=67201),"Jihomoravský kraj",(IF(AND(I1173&gt;=67801,I1173&lt;=68501),"Jihomoravský kraj",(IF(AND(I1173&gt;=69002,I1173&lt;=69801),"Jihomoravský kraj",(IF(AND(I1173&gt;=68601,I1173&lt;=68801),"Zlínský kraj",(IF(AND(I1173&gt;=75501,I1173&lt;=76901),"Zlínský kraj",(IF(AND(I1173&gt;=70030,I1173&lt;=74901),"Moravskoslezský kraj",(IF(AND(I1173&gt;=75000,I1173&lt;=75368),"Olomoucký kraj",(IF(AND(I1173&gt;=77200,I1173&lt;=79862),"Olomoucký kraj",(IF(AND(I1173&gt;=50011,I1173&lt;=50301),"Královéhradecký kraj",(IF(AND(I1173&gt;=54301,I1173&lt;=54303),"Královéhradecký kraj","0")))))))))))))))))))))))))))))))))))))))))))))))</f>
        <v>Praha</v>
      </c>
      <c r="AB1173" t="s">
        <v>998</v>
      </c>
      <c r="AD1173" t="s">
        <v>998</v>
      </c>
      <c r="AE1173" t="s">
        <v>998</v>
      </c>
      <c r="AF1173" t="s">
        <v>998</v>
      </c>
      <c r="AG1173" s="107">
        <v>300</v>
      </c>
      <c r="AH1173" s="107">
        <v>0</v>
      </c>
      <c r="AI1173" s="107">
        <v>0</v>
      </c>
      <c r="AJ1173" t="s">
        <v>999</v>
      </c>
      <c r="AK1173" s="106">
        <v>44923</v>
      </c>
    </row>
    <row r="1174" spans="1:37" x14ac:dyDescent="0.45">
      <c r="A1174" t="s">
        <v>1169</v>
      </c>
      <c r="B1174" t="s">
        <v>11339</v>
      </c>
      <c r="C1174" t="s">
        <v>990</v>
      </c>
      <c r="D1174" t="s">
        <v>11340</v>
      </c>
      <c r="E1174" t="s">
        <v>992</v>
      </c>
      <c r="F1174" t="s">
        <v>11341</v>
      </c>
      <c r="G1174">
        <v>1974</v>
      </c>
      <c r="H1174" t="s">
        <v>4038</v>
      </c>
      <c r="I1174">
        <v>25001</v>
      </c>
      <c r="K1174" t="s">
        <v>11342</v>
      </c>
      <c r="L1174" s="106">
        <v>27103</v>
      </c>
      <c r="M1174">
        <v>13009525</v>
      </c>
      <c r="N1174" t="s">
        <v>996</v>
      </c>
      <c r="O1174" t="s">
        <v>12</v>
      </c>
      <c r="P1174" t="s">
        <v>997</v>
      </c>
      <c r="R1174" s="109" t="str">
        <f>IF(OR(P1174="SB",Q1174="SB"),"SB",0)</f>
        <v>SB</v>
      </c>
      <c r="T1174" s="110" t="s">
        <v>998</v>
      </c>
      <c r="V1174" s="113" t="str">
        <f>IF(AND(I1174&gt;=10000,I1174&lt;=19900),"Praha",(IF(AND(I1174&gt;=25001,I1174&lt;=29501),"Středočeský kraj",(IF(AND(I1174&gt;=30100,I1174&lt;=34972),"Středočeský kraj",(IF(AND(I1174&gt;=35002,I1174&lt;=36271),"Karlovarský kraj",(IF(AND(I1174&gt;=37001,I1174&lt;=39201),"Jihočeský kraj",(IF(AND(I1174&gt;=39701,I1174&lt;=39901),"Jihočeský kraj",(IF(AND(I1174&gt;=39301,I1174&lt;=39601),"Kraj Vysočina",(IF(AND(I1174&gt;=58001,I1174&lt;=59501),"Kraj Vysočina",(IF(AND(I1174&gt;=67401,I1174&lt;=67602),"Kraj Vysočina",(IF(AND(I1174&gt;=40001,I1174&lt;=44101),"Ústecký kraj",(IF(AND(I1174&gt;=46001,I1174&lt;=47201),"Liberecký kraj",(IF(AND(I1174&gt;=51202,I1174&lt;=51401),"Liberecký kraj",(IF(AND(I1174&gt;=53002,I1174&lt;=53976),"Pardubický kraj",(IF(AND(I1174&gt;=56002,I1174&lt;=57201),"Pardubický kraj",(IF(AND(I1174&gt;=60200,I1174&lt;=67201),"Jihomoravský kraj",(IF(AND(I1174&gt;=67801,I1174&lt;=68501),"Jihomoravský kraj",(IF(AND(I1174&gt;=69002,I1174&lt;=69801),"Jihomoravský kraj",(IF(AND(I1174&gt;=68601,I1174&lt;=68801),"Zlínský kraj",(IF(AND(I1174&gt;=75501,I1174&lt;=76901),"Zlínský kraj",(IF(AND(I1174&gt;=70030,I1174&lt;=74901),"Moravskoslezský kraj",(IF(AND(I1174&gt;=75000,I1174&lt;=75368),"Olomoucký kraj",(IF(AND(I1174&gt;=77200,I1174&lt;=79862),"Olomoucký kraj",(IF(AND(I1174&gt;=50011,I1174&lt;=50301),"Královéhradecký kraj",(IF(AND(I1174&gt;=54301,I1174&lt;=54303),"Královéhradecký kraj","0")))))))))))))))))))))))))))))))))))))))))))))))</f>
        <v>Středočeský kraj</v>
      </c>
      <c r="AB1174" t="s">
        <v>998</v>
      </c>
      <c r="AD1174" t="s">
        <v>998</v>
      </c>
      <c r="AE1174" t="s">
        <v>998</v>
      </c>
      <c r="AF1174" t="s">
        <v>998</v>
      </c>
      <c r="AG1174" s="107">
        <v>0</v>
      </c>
      <c r="AH1174" s="107">
        <v>0</v>
      </c>
      <c r="AI1174" s="107">
        <v>0</v>
      </c>
      <c r="AJ1174" t="s">
        <v>1012</v>
      </c>
    </row>
    <row r="1175" spans="1:37" x14ac:dyDescent="0.45">
      <c r="A1175" t="s">
        <v>3398</v>
      </c>
      <c r="B1175" t="s">
        <v>12228</v>
      </c>
      <c r="C1175" t="s">
        <v>1002</v>
      </c>
      <c r="D1175" t="s">
        <v>14488</v>
      </c>
      <c r="E1175" t="s">
        <v>992</v>
      </c>
      <c r="F1175" t="s">
        <v>6092</v>
      </c>
      <c r="G1175">
        <v>2206</v>
      </c>
      <c r="H1175" t="s">
        <v>4038</v>
      </c>
      <c r="I1175">
        <v>25001</v>
      </c>
      <c r="J1175">
        <v>606171391</v>
      </c>
      <c r="K1175" t="s">
        <v>14489</v>
      </c>
      <c r="L1175" s="106">
        <v>38806</v>
      </c>
      <c r="M1175">
        <v>14708338</v>
      </c>
      <c r="N1175" t="s">
        <v>996</v>
      </c>
      <c r="O1175" t="s">
        <v>12</v>
      </c>
      <c r="P1175" t="s">
        <v>997</v>
      </c>
      <c r="R1175" s="109" t="str">
        <f>IF(OR(P1175="SB",Q1175="SB"),"SB",0)</f>
        <v>SB</v>
      </c>
      <c r="T1175" s="110" t="s">
        <v>998</v>
      </c>
      <c r="V1175" s="113" t="str">
        <f>IF(AND(I1175&gt;=10000,I1175&lt;=19900),"Praha",(IF(AND(I1175&gt;=25001,I1175&lt;=29501),"Středočeský kraj",(IF(AND(I1175&gt;=30100,I1175&lt;=34972),"Středočeský kraj",(IF(AND(I1175&gt;=35002,I1175&lt;=36271),"Karlovarský kraj",(IF(AND(I1175&gt;=37001,I1175&lt;=39201),"Jihočeský kraj",(IF(AND(I1175&gt;=39701,I1175&lt;=39901),"Jihočeský kraj",(IF(AND(I1175&gt;=39301,I1175&lt;=39601),"Kraj Vysočina",(IF(AND(I1175&gt;=58001,I1175&lt;=59501),"Kraj Vysočina",(IF(AND(I1175&gt;=67401,I1175&lt;=67602),"Kraj Vysočina",(IF(AND(I1175&gt;=40001,I1175&lt;=44101),"Ústecký kraj",(IF(AND(I1175&gt;=46001,I1175&lt;=47201),"Liberecký kraj",(IF(AND(I1175&gt;=51202,I1175&lt;=51401),"Liberecký kraj",(IF(AND(I1175&gt;=53002,I1175&lt;=53976),"Pardubický kraj",(IF(AND(I1175&gt;=56002,I1175&lt;=57201),"Pardubický kraj",(IF(AND(I1175&gt;=60200,I1175&lt;=67201),"Jihomoravský kraj",(IF(AND(I1175&gt;=67801,I1175&lt;=68501),"Jihomoravský kraj",(IF(AND(I1175&gt;=69002,I1175&lt;=69801),"Jihomoravský kraj",(IF(AND(I1175&gt;=68601,I1175&lt;=68801),"Zlínský kraj",(IF(AND(I1175&gt;=75501,I1175&lt;=76901),"Zlínský kraj",(IF(AND(I1175&gt;=70030,I1175&lt;=74901),"Moravskoslezský kraj",(IF(AND(I1175&gt;=75000,I1175&lt;=75368),"Olomoucký kraj",(IF(AND(I1175&gt;=77200,I1175&lt;=79862),"Olomoucký kraj",(IF(AND(I1175&gt;=50011,I1175&lt;=50301),"Královéhradecký kraj",(IF(AND(I1175&gt;=54301,I1175&lt;=54303),"Královéhradecký kraj","0")))))))))))))))))))))))))))))))))))))))))))))))</f>
        <v>Středočeský kraj</v>
      </c>
      <c r="AB1175" t="s">
        <v>998</v>
      </c>
      <c r="AD1175" t="s">
        <v>998</v>
      </c>
      <c r="AE1175" t="s">
        <v>998</v>
      </c>
      <c r="AF1175" t="s">
        <v>998</v>
      </c>
      <c r="AG1175" s="107">
        <v>300</v>
      </c>
      <c r="AH1175" s="107">
        <v>0</v>
      </c>
      <c r="AI1175" s="107">
        <v>0</v>
      </c>
      <c r="AJ1175" t="s">
        <v>999</v>
      </c>
      <c r="AK1175" s="106">
        <v>44923</v>
      </c>
    </row>
    <row r="1176" spans="1:37" x14ac:dyDescent="0.45">
      <c r="A1176" t="s">
        <v>1164</v>
      </c>
      <c r="B1176" t="s">
        <v>16616</v>
      </c>
      <c r="C1176" t="s">
        <v>990</v>
      </c>
      <c r="D1176" t="s">
        <v>16617</v>
      </c>
      <c r="E1176" t="s">
        <v>992</v>
      </c>
      <c r="F1176" t="s">
        <v>6159</v>
      </c>
      <c r="G1176">
        <v>1971</v>
      </c>
      <c r="H1176" t="s">
        <v>16618</v>
      </c>
      <c r="I1176">
        <v>25001</v>
      </c>
      <c r="J1176" s="108">
        <v>602392068</v>
      </c>
      <c r="K1176" t="s">
        <v>16619</v>
      </c>
      <c r="L1176" s="106">
        <v>39036</v>
      </c>
      <c r="M1176">
        <v>16134642</v>
      </c>
      <c r="N1176" t="s">
        <v>2605</v>
      </c>
      <c r="O1176" t="s">
        <v>1050</v>
      </c>
      <c r="P1176" t="s">
        <v>997</v>
      </c>
      <c r="R1176" s="109" t="str">
        <f>IF(OR(P1176="SB",Q1176="SB"),"SB",0)</f>
        <v>SB</v>
      </c>
      <c r="T1176" s="110" t="s">
        <v>998</v>
      </c>
      <c r="V1176" s="113" t="str">
        <f>IF(AND(I1176&gt;=10000,I1176&lt;=19900),"Praha",(IF(AND(I1176&gt;=25001,I1176&lt;=29501),"Středočeský kraj",(IF(AND(I1176&gt;=30100,I1176&lt;=34972),"Středočeský kraj",(IF(AND(I1176&gt;=35002,I1176&lt;=36271),"Karlovarský kraj",(IF(AND(I1176&gt;=37001,I1176&lt;=39201),"Jihočeský kraj",(IF(AND(I1176&gt;=39701,I1176&lt;=39901),"Jihočeský kraj",(IF(AND(I1176&gt;=39301,I1176&lt;=39601),"Kraj Vysočina",(IF(AND(I1176&gt;=58001,I1176&lt;=59501),"Kraj Vysočina",(IF(AND(I1176&gt;=67401,I1176&lt;=67602),"Kraj Vysočina",(IF(AND(I1176&gt;=40001,I1176&lt;=44101),"Ústecký kraj",(IF(AND(I1176&gt;=46001,I1176&lt;=47201),"Liberecký kraj",(IF(AND(I1176&gt;=51202,I1176&lt;=51401),"Liberecký kraj",(IF(AND(I1176&gt;=53002,I1176&lt;=53976),"Pardubický kraj",(IF(AND(I1176&gt;=56002,I1176&lt;=57201),"Pardubický kraj",(IF(AND(I1176&gt;=60200,I1176&lt;=67201),"Jihomoravský kraj",(IF(AND(I1176&gt;=67801,I1176&lt;=68501),"Jihomoravský kraj",(IF(AND(I1176&gt;=69002,I1176&lt;=69801),"Jihomoravský kraj",(IF(AND(I1176&gt;=68601,I1176&lt;=68801),"Zlínský kraj",(IF(AND(I1176&gt;=75501,I1176&lt;=76901),"Zlínský kraj",(IF(AND(I1176&gt;=70030,I1176&lt;=74901),"Moravskoslezský kraj",(IF(AND(I1176&gt;=75000,I1176&lt;=75368),"Olomoucký kraj",(IF(AND(I1176&gt;=77200,I1176&lt;=79862),"Olomoucký kraj",(IF(AND(I1176&gt;=50011,I1176&lt;=50301),"Královéhradecký kraj",(IF(AND(I1176&gt;=54301,I1176&lt;=54303),"Královéhradecký kraj","0")))))))))))))))))))))))))))))))))))))))))))))))</f>
        <v>Středočeský kraj</v>
      </c>
      <c r="AB1176" t="s">
        <v>998</v>
      </c>
      <c r="AD1176" t="s">
        <v>998</v>
      </c>
      <c r="AE1176" t="s">
        <v>998</v>
      </c>
      <c r="AF1176" t="s">
        <v>998</v>
      </c>
      <c r="AG1176" s="107">
        <v>300</v>
      </c>
      <c r="AH1176" s="107">
        <v>0</v>
      </c>
      <c r="AI1176" s="107">
        <v>0</v>
      </c>
      <c r="AJ1176" t="s">
        <v>999</v>
      </c>
      <c r="AK1176" s="106">
        <v>44914</v>
      </c>
    </row>
    <row r="1177" spans="1:37" x14ac:dyDescent="0.45">
      <c r="A1177" t="s">
        <v>3658</v>
      </c>
      <c r="B1177" t="s">
        <v>4047</v>
      </c>
      <c r="C1177" t="s">
        <v>990</v>
      </c>
      <c r="D1177" t="s">
        <v>4081</v>
      </c>
      <c r="E1177" t="s">
        <v>992</v>
      </c>
      <c r="F1177" t="s">
        <v>4082</v>
      </c>
      <c r="G1177">
        <v>1570</v>
      </c>
      <c r="H1177" t="s">
        <v>4038</v>
      </c>
      <c r="I1177">
        <v>25001</v>
      </c>
      <c r="J1177" s="108">
        <v>603224185</v>
      </c>
      <c r="K1177" t="s">
        <v>4083</v>
      </c>
      <c r="L1177" s="106">
        <v>39874</v>
      </c>
      <c r="M1177">
        <v>15766446</v>
      </c>
      <c r="N1177" t="s">
        <v>4084</v>
      </c>
      <c r="O1177" t="s">
        <v>12</v>
      </c>
      <c r="P1177" t="s">
        <v>997</v>
      </c>
      <c r="R1177" s="109" t="str">
        <f>IF(OR(P1177="SB",Q1177="SB"),"SB",0)</f>
        <v>SB</v>
      </c>
      <c r="V1177" s="113" t="str">
        <f>IF(AND(I1177&gt;=10000,I1177&lt;=19900),"Praha",(IF(AND(I1177&gt;=25001,I1177&lt;=29501),"Středočeský kraj",(IF(AND(I1177&gt;=30100,I1177&lt;=34972),"Středočeský kraj",(IF(AND(I1177&gt;=35002,I1177&lt;=36271),"Karlovarský kraj",(IF(AND(I1177&gt;=37001,I1177&lt;=39201),"Jihočeský kraj",(IF(AND(I1177&gt;=39701,I1177&lt;=39901),"Jihočeský kraj",(IF(AND(I1177&gt;=39301,I1177&lt;=39601),"Kraj Vysočina",(IF(AND(I1177&gt;=58001,I1177&lt;=59501),"Kraj Vysočina",(IF(AND(I1177&gt;=67401,I1177&lt;=67602),"Kraj Vysočina",(IF(AND(I1177&gt;=40001,I1177&lt;=44101),"Ústecký kraj",(IF(AND(I1177&gt;=46001,I1177&lt;=47201),"Liberecký kraj",(IF(AND(I1177&gt;=51202,I1177&lt;=51401),"Liberecký kraj",(IF(AND(I1177&gt;=53002,I1177&lt;=53976),"Pardubický kraj",(IF(AND(I1177&gt;=56002,I1177&lt;=57201),"Pardubický kraj",(IF(AND(I1177&gt;=60200,I1177&lt;=67201),"Jihomoravský kraj",(IF(AND(I1177&gt;=67801,I1177&lt;=68501),"Jihomoravský kraj",(IF(AND(I1177&gt;=69002,I1177&lt;=69801),"Jihomoravský kraj",(IF(AND(I1177&gt;=68601,I1177&lt;=68801),"Zlínský kraj",(IF(AND(I1177&gt;=75501,I1177&lt;=76901),"Zlínský kraj",(IF(AND(I1177&gt;=70030,I1177&lt;=74901),"Moravskoslezský kraj",(IF(AND(I1177&gt;=75000,I1177&lt;=75368),"Olomoucký kraj",(IF(AND(I1177&gt;=77200,I1177&lt;=79862),"Olomoucký kraj",(IF(AND(I1177&gt;=50011,I1177&lt;=50301),"Královéhradecký kraj",(IF(AND(I1177&gt;=54301,I1177&lt;=54303),"Královéhradecký kraj","0")))))))))))))))))))))))))))))))))))))))))))))))</f>
        <v>Středočeský kraj</v>
      </c>
      <c r="AD1177" t="s">
        <v>998</v>
      </c>
      <c r="AE1177" t="s">
        <v>998</v>
      </c>
      <c r="AF1177" t="s">
        <v>998</v>
      </c>
      <c r="AG1177" s="107">
        <v>300</v>
      </c>
      <c r="AH1177" s="107">
        <v>0</v>
      </c>
      <c r="AI1177" s="107">
        <v>0</v>
      </c>
      <c r="AJ1177" t="s">
        <v>999</v>
      </c>
      <c r="AK1177" s="106">
        <v>44918</v>
      </c>
    </row>
    <row r="1178" spans="1:37" x14ac:dyDescent="0.45">
      <c r="A1178" t="s">
        <v>2139</v>
      </c>
      <c r="B1178" t="s">
        <v>6470</v>
      </c>
      <c r="C1178" t="s">
        <v>1002</v>
      </c>
      <c r="D1178" t="s">
        <v>6471</v>
      </c>
      <c r="E1178" t="s">
        <v>992</v>
      </c>
      <c r="F1178" t="s">
        <v>2537</v>
      </c>
      <c r="G1178">
        <v>1636</v>
      </c>
      <c r="H1178" t="s">
        <v>6472</v>
      </c>
      <c r="I1178">
        <v>25001</v>
      </c>
      <c r="K1178" t="s">
        <v>6473</v>
      </c>
      <c r="L1178" s="106">
        <v>42095</v>
      </c>
      <c r="M1178">
        <v>14907287</v>
      </c>
      <c r="N1178" t="s">
        <v>1757</v>
      </c>
      <c r="O1178" t="s">
        <v>1010</v>
      </c>
      <c r="P1178" t="s">
        <v>997</v>
      </c>
      <c r="Q1178" t="s">
        <v>1016</v>
      </c>
      <c r="R1178" s="109" t="str">
        <f>IF(OR(P1178="SB",Q1178="SB"),"SB",0)</f>
        <v>SB</v>
      </c>
      <c r="V1178" s="113" t="str">
        <f>IF(AND(I1178&gt;=10000,I1178&lt;=19900),"Praha",(IF(AND(I1178&gt;=25001,I1178&lt;=29501),"Středočeský kraj",(IF(AND(I1178&gt;=30100,I1178&lt;=34972),"Středočeský kraj",(IF(AND(I1178&gt;=35002,I1178&lt;=36271),"Karlovarský kraj",(IF(AND(I1178&gt;=37001,I1178&lt;=39201),"Jihočeský kraj",(IF(AND(I1178&gt;=39701,I1178&lt;=39901),"Jihočeský kraj",(IF(AND(I1178&gt;=39301,I1178&lt;=39601),"Kraj Vysočina",(IF(AND(I1178&gt;=58001,I1178&lt;=59501),"Kraj Vysočina",(IF(AND(I1178&gt;=67401,I1178&lt;=67602),"Kraj Vysočina",(IF(AND(I1178&gt;=40001,I1178&lt;=44101),"Ústecký kraj",(IF(AND(I1178&gt;=46001,I1178&lt;=47201),"Liberecký kraj",(IF(AND(I1178&gt;=51202,I1178&lt;=51401),"Liberecký kraj",(IF(AND(I1178&gt;=53002,I1178&lt;=53976),"Pardubický kraj",(IF(AND(I1178&gt;=56002,I1178&lt;=57201),"Pardubický kraj",(IF(AND(I1178&gt;=60200,I1178&lt;=67201),"Jihomoravský kraj",(IF(AND(I1178&gt;=67801,I1178&lt;=68501),"Jihomoravský kraj",(IF(AND(I1178&gt;=69002,I1178&lt;=69801),"Jihomoravský kraj",(IF(AND(I1178&gt;=68601,I1178&lt;=68801),"Zlínský kraj",(IF(AND(I1178&gt;=75501,I1178&lt;=76901),"Zlínský kraj",(IF(AND(I1178&gt;=70030,I1178&lt;=74901),"Moravskoslezský kraj",(IF(AND(I1178&gt;=75000,I1178&lt;=75368),"Olomoucký kraj",(IF(AND(I1178&gt;=77200,I1178&lt;=79862),"Olomoucký kraj",(IF(AND(I1178&gt;=50011,I1178&lt;=50301),"Královéhradecký kraj",(IF(AND(I1178&gt;=54301,I1178&lt;=54303),"Královéhradecký kraj","0")))))))))))))))))))))))))))))))))))))))))))))))</f>
        <v>Středočeský kraj</v>
      </c>
      <c r="AD1178" t="s">
        <v>998</v>
      </c>
      <c r="AE1178" t="s">
        <v>998</v>
      </c>
      <c r="AF1178" t="s">
        <v>998</v>
      </c>
      <c r="AG1178" s="107">
        <v>0</v>
      </c>
      <c r="AH1178" s="107">
        <v>0</v>
      </c>
      <c r="AI1178" s="107">
        <v>0</v>
      </c>
      <c r="AJ1178" t="s">
        <v>1012</v>
      </c>
    </row>
    <row r="1179" spans="1:37" x14ac:dyDescent="0.45">
      <c r="A1179" t="s">
        <v>1285</v>
      </c>
      <c r="B1179" t="s">
        <v>14395</v>
      </c>
      <c r="C1179" t="s">
        <v>990</v>
      </c>
      <c r="D1179" t="s">
        <v>14396</v>
      </c>
      <c r="E1179" t="s">
        <v>992</v>
      </c>
      <c r="F1179" t="s">
        <v>14397</v>
      </c>
      <c r="G1179">
        <v>1103</v>
      </c>
      <c r="H1179" t="s">
        <v>6472</v>
      </c>
      <c r="I1179">
        <v>25002</v>
      </c>
      <c r="J1179">
        <v>724335002</v>
      </c>
      <c r="K1179" t="s">
        <v>14398</v>
      </c>
      <c r="L1179" s="106">
        <v>28035</v>
      </c>
      <c r="M1179">
        <v>14050960</v>
      </c>
      <c r="N1179" t="s">
        <v>2990</v>
      </c>
      <c r="O1179" t="s">
        <v>1106</v>
      </c>
      <c r="P1179" t="s">
        <v>997</v>
      </c>
      <c r="R1179" s="109" t="str">
        <f>IF(OR(P1179="SB",Q1179="SB"),"SB",0)</f>
        <v>SB</v>
      </c>
      <c r="T1179" s="110">
        <v>171002</v>
      </c>
      <c r="U1179" t="s">
        <v>19633</v>
      </c>
      <c r="V1179" s="113" t="str">
        <f>IF(AND(I1179&gt;=10000,I1179&lt;=19900),"Praha",(IF(AND(I1179&gt;=25001,I1179&lt;=29501),"Středočeský kraj",(IF(AND(I1179&gt;=30100,I1179&lt;=34972),"Středočeský kraj",(IF(AND(I1179&gt;=35002,I1179&lt;=36271),"Karlovarský kraj",(IF(AND(I1179&gt;=37001,I1179&lt;=39201),"Jihočeský kraj",(IF(AND(I1179&gt;=39701,I1179&lt;=39901),"Jihočeský kraj",(IF(AND(I1179&gt;=39301,I1179&lt;=39601),"Kraj Vysočina",(IF(AND(I1179&gt;=58001,I1179&lt;=59501),"Kraj Vysočina",(IF(AND(I1179&gt;=67401,I1179&lt;=67602),"Kraj Vysočina",(IF(AND(I1179&gt;=40001,I1179&lt;=44101),"Ústecký kraj",(IF(AND(I1179&gt;=46001,I1179&lt;=47201),"Liberecký kraj",(IF(AND(I1179&gt;=51202,I1179&lt;=51401),"Liberecký kraj",(IF(AND(I1179&gt;=53002,I1179&lt;=53976),"Pardubický kraj",(IF(AND(I1179&gt;=56002,I1179&lt;=57201),"Pardubický kraj",(IF(AND(I1179&gt;=60200,I1179&lt;=67201),"Jihomoravský kraj",(IF(AND(I1179&gt;=67801,I1179&lt;=68501),"Jihomoravský kraj",(IF(AND(I1179&gt;=69002,I1179&lt;=69801),"Jihomoravský kraj",(IF(AND(I1179&gt;=68601,I1179&lt;=68801),"Zlínský kraj",(IF(AND(I1179&gt;=75501,I1179&lt;=76901),"Zlínský kraj",(IF(AND(I1179&gt;=70030,I1179&lt;=74901),"Moravskoslezský kraj",(IF(AND(I1179&gt;=75000,I1179&lt;=75368),"Olomoucký kraj",(IF(AND(I1179&gt;=77200,I1179&lt;=79862),"Olomoucký kraj",(IF(AND(I1179&gt;=50011,I1179&lt;=50301),"Královéhradecký kraj",(IF(AND(I1179&gt;=54301,I1179&lt;=54303),"Královéhradecký kraj","0")))))))))))))))))))))))))))))))))))))))))))))))</f>
        <v>Středočeský kraj</v>
      </c>
      <c r="AB1179" t="s">
        <v>14399</v>
      </c>
      <c r="AD1179" t="s">
        <v>998</v>
      </c>
      <c r="AE1179" t="s">
        <v>998</v>
      </c>
      <c r="AF1179" t="s">
        <v>998</v>
      </c>
      <c r="AG1179" s="107">
        <v>300</v>
      </c>
      <c r="AH1179" s="107">
        <v>0</v>
      </c>
      <c r="AI1179" s="107">
        <v>0</v>
      </c>
      <c r="AJ1179" t="s">
        <v>999</v>
      </c>
      <c r="AK1179" s="106">
        <v>44901</v>
      </c>
    </row>
    <row r="1180" spans="1:37" x14ac:dyDescent="0.45">
      <c r="A1180" t="s">
        <v>1285</v>
      </c>
      <c r="B1180" t="s">
        <v>14395</v>
      </c>
      <c r="C1180" t="s">
        <v>990</v>
      </c>
      <c r="D1180" t="s">
        <v>14400</v>
      </c>
      <c r="E1180" t="s">
        <v>992</v>
      </c>
      <c r="F1180" t="s">
        <v>14397</v>
      </c>
      <c r="G1180">
        <v>1103</v>
      </c>
      <c r="H1180" t="s">
        <v>6472</v>
      </c>
      <c r="I1180">
        <v>25002</v>
      </c>
      <c r="J1180">
        <v>724335002</v>
      </c>
      <c r="K1180" t="s">
        <v>14398</v>
      </c>
      <c r="L1180" s="106">
        <v>39937</v>
      </c>
      <c r="M1180">
        <v>14086730</v>
      </c>
      <c r="N1180" t="s">
        <v>2990</v>
      </c>
      <c r="O1180" t="s">
        <v>1106</v>
      </c>
      <c r="P1180" t="s">
        <v>997</v>
      </c>
      <c r="R1180" s="109" t="str">
        <f>IF(OR(P1180="SB",Q1180="SB"),"SB",0)</f>
        <v>SB</v>
      </c>
      <c r="T1180" s="110">
        <v>171027</v>
      </c>
      <c r="U1180" t="s">
        <v>19633</v>
      </c>
      <c r="V1180" s="113" t="str">
        <f>IF(AND(I1180&gt;=10000,I1180&lt;=19900),"Praha",(IF(AND(I1180&gt;=25001,I1180&lt;=29501),"Středočeský kraj",(IF(AND(I1180&gt;=30100,I1180&lt;=34972),"Středočeský kraj",(IF(AND(I1180&gt;=35002,I1180&lt;=36271),"Karlovarský kraj",(IF(AND(I1180&gt;=37001,I1180&lt;=39201),"Jihočeský kraj",(IF(AND(I1180&gt;=39701,I1180&lt;=39901),"Jihočeský kraj",(IF(AND(I1180&gt;=39301,I1180&lt;=39601),"Kraj Vysočina",(IF(AND(I1180&gt;=58001,I1180&lt;=59501),"Kraj Vysočina",(IF(AND(I1180&gt;=67401,I1180&lt;=67602),"Kraj Vysočina",(IF(AND(I1180&gt;=40001,I1180&lt;=44101),"Ústecký kraj",(IF(AND(I1180&gt;=46001,I1180&lt;=47201),"Liberecký kraj",(IF(AND(I1180&gt;=51202,I1180&lt;=51401),"Liberecký kraj",(IF(AND(I1180&gt;=53002,I1180&lt;=53976),"Pardubický kraj",(IF(AND(I1180&gt;=56002,I1180&lt;=57201),"Pardubický kraj",(IF(AND(I1180&gt;=60200,I1180&lt;=67201),"Jihomoravský kraj",(IF(AND(I1180&gt;=67801,I1180&lt;=68501),"Jihomoravský kraj",(IF(AND(I1180&gt;=69002,I1180&lt;=69801),"Jihomoravský kraj",(IF(AND(I1180&gt;=68601,I1180&lt;=68801),"Zlínský kraj",(IF(AND(I1180&gt;=75501,I1180&lt;=76901),"Zlínský kraj",(IF(AND(I1180&gt;=70030,I1180&lt;=74901),"Moravskoslezský kraj",(IF(AND(I1180&gt;=75000,I1180&lt;=75368),"Olomoucký kraj",(IF(AND(I1180&gt;=77200,I1180&lt;=79862),"Olomoucký kraj",(IF(AND(I1180&gt;=50011,I1180&lt;=50301),"Královéhradecký kraj",(IF(AND(I1180&gt;=54301,I1180&lt;=54303),"Královéhradecký kraj","0")))))))))))))))))))))))))))))))))))))))))))))))</f>
        <v>Středočeský kraj</v>
      </c>
      <c r="AD1180" t="s">
        <v>998</v>
      </c>
      <c r="AE1180" t="s">
        <v>998</v>
      </c>
      <c r="AF1180" t="s">
        <v>998</v>
      </c>
      <c r="AG1180" s="107">
        <v>300</v>
      </c>
      <c r="AH1180" s="107">
        <v>0</v>
      </c>
      <c r="AI1180" s="107">
        <v>0</v>
      </c>
      <c r="AJ1180" t="s">
        <v>999</v>
      </c>
      <c r="AK1180" s="106">
        <v>44901</v>
      </c>
    </row>
    <row r="1181" spans="1:37" x14ac:dyDescent="0.45">
      <c r="A1181" t="s">
        <v>1481</v>
      </c>
      <c r="B1181" t="s">
        <v>14401</v>
      </c>
      <c r="C1181" t="s">
        <v>1002</v>
      </c>
      <c r="D1181" t="s">
        <v>14402</v>
      </c>
      <c r="E1181" t="s">
        <v>992</v>
      </c>
      <c r="F1181" t="s">
        <v>14397</v>
      </c>
      <c r="G1181">
        <v>1103</v>
      </c>
      <c r="H1181" t="s">
        <v>6472</v>
      </c>
      <c r="I1181">
        <v>25002</v>
      </c>
      <c r="J1181">
        <v>724335002</v>
      </c>
      <c r="K1181" t="s">
        <v>14398</v>
      </c>
      <c r="L1181" s="106">
        <v>38326</v>
      </c>
      <c r="M1181">
        <v>14086831</v>
      </c>
      <c r="N1181" t="s">
        <v>2990</v>
      </c>
      <c r="O1181" t="s">
        <v>1106</v>
      </c>
      <c r="P1181" t="s">
        <v>997</v>
      </c>
      <c r="R1181" s="109" t="str">
        <f>IF(OR(P1181="SB",Q1181="SB"),"SB",0)</f>
        <v>SB</v>
      </c>
      <c r="T1181" s="110">
        <v>2018464</v>
      </c>
      <c r="U1181" t="s">
        <v>19633</v>
      </c>
      <c r="V1181" s="113" t="str">
        <f>IF(AND(I1181&gt;=10000,I1181&lt;=19900),"Praha",(IF(AND(I1181&gt;=25001,I1181&lt;=29501),"Středočeský kraj",(IF(AND(I1181&gt;=30100,I1181&lt;=34972),"Středočeský kraj",(IF(AND(I1181&gt;=35002,I1181&lt;=36271),"Karlovarský kraj",(IF(AND(I1181&gt;=37001,I1181&lt;=39201),"Jihočeský kraj",(IF(AND(I1181&gt;=39701,I1181&lt;=39901),"Jihočeský kraj",(IF(AND(I1181&gt;=39301,I1181&lt;=39601),"Kraj Vysočina",(IF(AND(I1181&gt;=58001,I1181&lt;=59501),"Kraj Vysočina",(IF(AND(I1181&gt;=67401,I1181&lt;=67602),"Kraj Vysočina",(IF(AND(I1181&gt;=40001,I1181&lt;=44101),"Ústecký kraj",(IF(AND(I1181&gt;=46001,I1181&lt;=47201),"Liberecký kraj",(IF(AND(I1181&gt;=51202,I1181&lt;=51401),"Liberecký kraj",(IF(AND(I1181&gt;=53002,I1181&lt;=53976),"Pardubický kraj",(IF(AND(I1181&gt;=56002,I1181&lt;=57201),"Pardubický kraj",(IF(AND(I1181&gt;=60200,I1181&lt;=67201),"Jihomoravský kraj",(IF(AND(I1181&gt;=67801,I1181&lt;=68501),"Jihomoravský kraj",(IF(AND(I1181&gt;=69002,I1181&lt;=69801),"Jihomoravský kraj",(IF(AND(I1181&gt;=68601,I1181&lt;=68801),"Zlínský kraj",(IF(AND(I1181&gt;=75501,I1181&lt;=76901),"Zlínský kraj",(IF(AND(I1181&gt;=70030,I1181&lt;=74901),"Moravskoslezský kraj",(IF(AND(I1181&gt;=75000,I1181&lt;=75368),"Olomoucký kraj",(IF(AND(I1181&gt;=77200,I1181&lt;=79862),"Olomoucký kraj",(IF(AND(I1181&gt;=50011,I1181&lt;=50301),"Královéhradecký kraj",(IF(AND(I1181&gt;=54301,I1181&lt;=54303),"Královéhradecký kraj","0")))))))))))))))))))))))))))))))))))))))))))))))</f>
        <v>Středočeský kraj</v>
      </c>
      <c r="AB1181" t="s">
        <v>14403</v>
      </c>
      <c r="AD1181" t="s">
        <v>998</v>
      </c>
      <c r="AE1181" t="s">
        <v>998</v>
      </c>
      <c r="AF1181" t="s">
        <v>998</v>
      </c>
      <c r="AG1181" s="107">
        <v>300</v>
      </c>
      <c r="AH1181" s="107">
        <v>0</v>
      </c>
      <c r="AI1181" s="107">
        <v>0</v>
      </c>
      <c r="AJ1181" t="s">
        <v>999</v>
      </c>
      <c r="AK1181" s="106">
        <v>44901</v>
      </c>
    </row>
    <row r="1182" spans="1:37" x14ac:dyDescent="0.45">
      <c r="A1182" t="s">
        <v>1268</v>
      </c>
      <c r="B1182" t="s">
        <v>19281</v>
      </c>
      <c r="C1182" t="s">
        <v>990</v>
      </c>
      <c r="D1182" t="s">
        <v>19282</v>
      </c>
      <c r="E1182" t="s">
        <v>992</v>
      </c>
      <c r="F1182" t="s">
        <v>4745</v>
      </c>
      <c r="G1182">
        <v>12</v>
      </c>
      <c r="H1182" t="s">
        <v>10574</v>
      </c>
      <c r="I1182">
        <v>25063</v>
      </c>
      <c r="K1182" t="s">
        <v>19283</v>
      </c>
      <c r="L1182" s="106">
        <v>34591</v>
      </c>
      <c r="M1182">
        <v>13023265</v>
      </c>
      <c r="N1182" t="s">
        <v>996</v>
      </c>
      <c r="O1182" t="s">
        <v>12</v>
      </c>
      <c r="P1182" t="s">
        <v>997</v>
      </c>
      <c r="R1182" s="109" t="str">
        <f>IF(OR(P1182="SB",Q1182="SB"),"SB",0)</f>
        <v>SB</v>
      </c>
      <c r="T1182" s="110" t="s">
        <v>998</v>
      </c>
      <c r="V1182" s="113" t="str">
        <f>IF(AND(I1182&gt;=10000,I1182&lt;=19900),"Praha",(IF(AND(I1182&gt;=25001,I1182&lt;=29501),"Středočeský kraj",(IF(AND(I1182&gt;=30100,I1182&lt;=34972),"Středočeský kraj",(IF(AND(I1182&gt;=35002,I1182&lt;=36271),"Karlovarský kraj",(IF(AND(I1182&gt;=37001,I1182&lt;=39201),"Jihočeský kraj",(IF(AND(I1182&gt;=39701,I1182&lt;=39901),"Jihočeský kraj",(IF(AND(I1182&gt;=39301,I1182&lt;=39601),"Kraj Vysočina",(IF(AND(I1182&gt;=58001,I1182&lt;=59501),"Kraj Vysočina",(IF(AND(I1182&gt;=67401,I1182&lt;=67602),"Kraj Vysočina",(IF(AND(I1182&gt;=40001,I1182&lt;=44101),"Ústecký kraj",(IF(AND(I1182&gt;=46001,I1182&lt;=47201),"Liberecký kraj",(IF(AND(I1182&gt;=51202,I1182&lt;=51401),"Liberecký kraj",(IF(AND(I1182&gt;=53002,I1182&lt;=53976),"Pardubický kraj",(IF(AND(I1182&gt;=56002,I1182&lt;=57201),"Pardubický kraj",(IF(AND(I1182&gt;=60200,I1182&lt;=67201),"Jihomoravský kraj",(IF(AND(I1182&gt;=67801,I1182&lt;=68501),"Jihomoravský kraj",(IF(AND(I1182&gt;=69002,I1182&lt;=69801),"Jihomoravský kraj",(IF(AND(I1182&gt;=68601,I1182&lt;=68801),"Zlínský kraj",(IF(AND(I1182&gt;=75501,I1182&lt;=76901),"Zlínský kraj",(IF(AND(I1182&gt;=70030,I1182&lt;=74901),"Moravskoslezský kraj",(IF(AND(I1182&gt;=75000,I1182&lt;=75368),"Olomoucký kraj",(IF(AND(I1182&gt;=77200,I1182&lt;=79862),"Olomoucký kraj",(IF(AND(I1182&gt;=50011,I1182&lt;=50301),"Královéhradecký kraj",(IF(AND(I1182&gt;=54301,I1182&lt;=54303),"Královéhradecký kraj","0")))))))))))))))))))))))))))))))))))))))))))))))</f>
        <v>Středočeský kraj</v>
      </c>
      <c r="AB1182" t="s">
        <v>998</v>
      </c>
      <c r="AD1182" t="s">
        <v>998</v>
      </c>
      <c r="AE1182" t="s">
        <v>998</v>
      </c>
      <c r="AF1182" t="s">
        <v>998</v>
      </c>
      <c r="AG1182" s="107">
        <v>0</v>
      </c>
      <c r="AH1182" s="107">
        <v>0</v>
      </c>
      <c r="AI1182" s="107">
        <v>0</v>
      </c>
      <c r="AJ1182" t="s">
        <v>1012</v>
      </c>
    </row>
    <row r="1183" spans="1:37" x14ac:dyDescent="0.45">
      <c r="A1183" t="s">
        <v>1225</v>
      </c>
      <c r="B1183" t="s">
        <v>8808</v>
      </c>
      <c r="C1183" t="s">
        <v>1002</v>
      </c>
      <c r="D1183" t="s">
        <v>8809</v>
      </c>
      <c r="E1183" t="s">
        <v>992</v>
      </c>
      <c r="F1183" t="s">
        <v>8810</v>
      </c>
      <c r="G1183">
        <v>569</v>
      </c>
      <c r="H1183" t="s">
        <v>8811</v>
      </c>
      <c r="I1183">
        <v>25064</v>
      </c>
      <c r="J1183">
        <v>737975606</v>
      </c>
      <c r="K1183" t="s">
        <v>8812</v>
      </c>
      <c r="L1183" s="106">
        <v>38703</v>
      </c>
      <c r="M1183">
        <v>14414611</v>
      </c>
      <c r="N1183" t="s">
        <v>2990</v>
      </c>
      <c r="O1183" t="s">
        <v>1106</v>
      </c>
      <c r="P1183" t="s">
        <v>997</v>
      </c>
      <c r="R1183" s="109" t="str">
        <f>IF(OR(P1183="SB",Q1183="SB"),"SB",0)</f>
        <v>SB</v>
      </c>
      <c r="T1183" s="110" t="s">
        <v>998</v>
      </c>
      <c r="V1183" s="113" t="str">
        <f>IF(AND(I1183&gt;=10000,I1183&lt;=19900),"Praha",(IF(AND(I1183&gt;=25001,I1183&lt;=29501),"Středočeský kraj",(IF(AND(I1183&gt;=30100,I1183&lt;=34972),"Středočeský kraj",(IF(AND(I1183&gt;=35002,I1183&lt;=36271),"Karlovarský kraj",(IF(AND(I1183&gt;=37001,I1183&lt;=39201),"Jihočeský kraj",(IF(AND(I1183&gt;=39701,I1183&lt;=39901),"Jihočeský kraj",(IF(AND(I1183&gt;=39301,I1183&lt;=39601),"Kraj Vysočina",(IF(AND(I1183&gt;=58001,I1183&lt;=59501),"Kraj Vysočina",(IF(AND(I1183&gt;=67401,I1183&lt;=67602),"Kraj Vysočina",(IF(AND(I1183&gt;=40001,I1183&lt;=44101),"Ústecký kraj",(IF(AND(I1183&gt;=46001,I1183&lt;=47201),"Liberecký kraj",(IF(AND(I1183&gt;=51202,I1183&lt;=51401),"Liberecký kraj",(IF(AND(I1183&gt;=53002,I1183&lt;=53976),"Pardubický kraj",(IF(AND(I1183&gt;=56002,I1183&lt;=57201),"Pardubický kraj",(IF(AND(I1183&gt;=60200,I1183&lt;=67201),"Jihomoravský kraj",(IF(AND(I1183&gt;=67801,I1183&lt;=68501),"Jihomoravský kraj",(IF(AND(I1183&gt;=69002,I1183&lt;=69801),"Jihomoravský kraj",(IF(AND(I1183&gt;=68601,I1183&lt;=68801),"Zlínský kraj",(IF(AND(I1183&gt;=75501,I1183&lt;=76901),"Zlínský kraj",(IF(AND(I1183&gt;=70030,I1183&lt;=74901),"Moravskoslezský kraj",(IF(AND(I1183&gt;=75000,I1183&lt;=75368),"Olomoucký kraj",(IF(AND(I1183&gt;=77200,I1183&lt;=79862),"Olomoucký kraj",(IF(AND(I1183&gt;=50011,I1183&lt;=50301),"Královéhradecký kraj",(IF(AND(I1183&gt;=54301,I1183&lt;=54303),"Královéhradecký kraj","0")))))))))))))))))))))))))))))))))))))))))))))))</f>
        <v>Středočeský kraj</v>
      </c>
      <c r="AB1183" t="s">
        <v>998</v>
      </c>
      <c r="AD1183" t="s">
        <v>998</v>
      </c>
      <c r="AE1183" t="s">
        <v>998</v>
      </c>
      <c r="AF1183" t="s">
        <v>998</v>
      </c>
      <c r="AG1183" s="107">
        <v>300</v>
      </c>
      <c r="AH1183" s="107">
        <v>0</v>
      </c>
      <c r="AI1183" s="107">
        <v>0</v>
      </c>
      <c r="AJ1183" t="s">
        <v>999</v>
      </c>
      <c r="AK1183" s="106">
        <v>44901</v>
      </c>
    </row>
    <row r="1184" spans="1:37" x14ac:dyDescent="0.45">
      <c r="A1184" t="s">
        <v>1007</v>
      </c>
      <c r="B1184" t="s">
        <v>11415</v>
      </c>
      <c r="C1184" t="s">
        <v>990</v>
      </c>
      <c r="D1184" t="s">
        <v>11416</v>
      </c>
      <c r="E1184" t="s">
        <v>992</v>
      </c>
      <c r="F1184" t="s">
        <v>1040</v>
      </c>
      <c r="G1184">
        <v>28</v>
      </c>
      <c r="H1184" t="s">
        <v>11417</v>
      </c>
      <c r="I1184">
        <v>25064</v>
      </c>
      <c r="K1184" t="s">
        <v>10562</v>
      </c>
      <c r="L1184" s="106">
        <v>34936</v>
      </c>
      <c r="M1184">
        <v>15006614</v>
      </c>
      <c r="N1184" t="s">
        <v>1144</v>
      </c>
      <c r="O1184" t="s">
        <v>12</v>
      </c>
      <c r="P1184" t="s">
        <v>997</v>
      </c>
      <c r="R1184" s="109" t="str">
        <f>IF(OR(P1184="SB",Q1184="SB"),"SB",0)</f>
        <v>SB</v>
      </c>
      <c r="T1184" s="110" t="s">
        <v>998</v>
      </c>
      <c r="V1184" s="113" t="str">
        <f>IF(AND(I1184&gt;=10000,I1184&lt;=19900),"Praha",(IF(AND(I1184&gt;=25001,I1184&lt;=29501),"Středočeský kraj",(IF(AND(I1184&gt;=30100,I1184&lt;=34972),"Středočeský kraj",(IF(AND(I1184&gt;=35002,I1184&lt;=36271),"Karlovarský kraj",(IF(AND(I1184&gt;=37001,I1184&lt;=39201),"Jihočeský kraj",(IF(AND(I1184&gt;=39701,I1184&lt;=39901),"Jihočeský kraj",(IF(AND(I1184&gt;=39301,I1184&lt;=39601),"Kraj Vysočina",(IF(AND(I1184&gt;=58001,I1184&lt;=59501),"Kraj Vysočina",(IF(AND(I1184&gt;=67401,I1184&lt;=67602),"Kraj Vysočina",(IF(AND(I1184&gt;=40001,I1184&lt;=44101),"Ústecký kraj",(IF(AND(I1184&gt;=46001,I1184&lt;=47201),"Liberecký kraj",(IF(AND(I1184&gt;=51202,I1184&lt;=51401),"Liberecký kraj",(IF(AND(I1184&gt;=53002,I1184&lt;=53976),"Pardubický kraj",(IF(AND(I1184&gt;=56002,I1184&lt;=57201),"Pardubický kraj",(IF(AND(I1184&gt;=60200,I1184&lt;=67201),"Jihomoravský kraj",(IF(AND(I1184&gt;=67801,I1184&lt;=68501),"Jihomoravský kraj",(IF(AND(I1184&gt;=69002,I1184&lt;=69801),"Jihomoravský kraj",(IF(AND(I1184&gt;=68601,I1184&lt;=68801),"Zlínský kraj",(IF(AND(I1184&gt;=75501,I1184&lt;=76901),"Zlínský kraj",(IF(AND(I1184&gt;=70030,I1184&lt;=74901),"Moravskoslezský kraj",(IF(AND(I1184&gt;=75000,I1184&lt;=75368),"Olomoucký kraj",(IF(AND(I1184&gt;=77200,I1184&lt;=79862),"Olomoucký kraj",(IF(AND(I1184&gt;=50011,I1184&lt;=50301),"Královéhradecký kraj",(IF(AND(I1184&gt;=54301,I1184&lt;=54303),"Královéhradecký kraj","0")))))))))))))))))))))))))))))))))))))))))))))))</f>
        <v>Středočeský kraj</v>
      </c>
      <c r="AB1184" t="s">
        <v>998</v>
      </c>
      <c r="AD1184" t="s">
        <v>998</v>
      </c>
      <c r="AE1184" t="s">
        <v>998</v>
      </c>
      <c r="AF1184" t="s">
        <v>998</v>
      </c>
      <c r="AG1184" s="107">
        <v>300</v>
      </c>
      <c r="AH1184" s="107">
        <v>0</v>
      </c>
      <c r="AI1184" s="107">
        <v>0</v>
      </c>
      <c r="AJ1184" t="s">
        <v>999</v>
      </c>
      <c r="AK1184" s="106">
        <v>44923</v>
      </c>
    </row>
    <row r="1185" spans="1:37" x14ac:dyDescent="0.45">
      <c r="A1185" t="s">
        <v>1268</v>
      </c>
      <c r="B1185" t="s">
        <v>11729</v>
      </c>
      <c r="C1185" t="s">
        <v>990</v>
      </c>
      <c r="D1185" t="s">
        <v>11730</v>
      </c>
      <c r="E1185" t="s">
        <v>992</v>
      </c>
      <c r="F1185" t="s">
        <v>1040</v>
      </c>
      <c r="G1185" t="s">
        <v>11731</v>
      </c>
      <c r="H1185" t="s">
        <v>2080</v>
      </c>
      <c r="I1185">
        <v>25064</v>
      </c>
      <c r="K1185" t="s">
        <v>11732</v>
      </c>
      <c r="L1185" s="106">
        <v>38214</v>
      </c>
      <c r="M1185">
        <v>15565675</v>
      </c>
      <c r="N1185" t="s">
        <v>1144</v>
      </c>
      <c r="O1185" t="s">
        <v>12</v>
      </c>
      <c r="P1185" t="s">
        <v>997</v>
      </c>
      <c r="Q1185" t="s">
        <v>1011</v>
      </c>
      <c r="R1185" s="109" t="str">
        <f>IF(OR(P1185="SB",Q1185="SB"),"SB",0)</f>
        <v>SB</v>
      </c>
      <c r="T1185" s="110" t="s">
        <v>998</v>
      </c>
      <c r="V1185" s="113" t="str">
        <f>IF(AND(I1185&gt;=10000,I1185&lt;=19900),"Praha",(IF(AND(I1185&gt;=25001,I1185&lt;=29501),"Středočeský kraj",(IF(AND(I1185&gt;=30100,I1185&lt;=34972),"Středočeský kraj",(IF(AND(I1185&gt;=35002,I1185&lt;=36271),"Karlovarský kraj",(IF(AND(I1185&gt;=37001,I1185&lt;=39201),"Jihočeský kraj",(IF(AND(I1185&gt;=39701,I1185&lt;=39901),"Jihočeský kraj",(IF(AND(I1185&gt;=39301,I1185&lt;=39601),"Kraj Vysočina",(IF(AND(I1185&gt;=58001,I1185&lt;=59501),"Kraj Vysočina",(IF(AND(I1185&gt;=67401,I1185&lt;=67602),"Kraj Vysočina",(IF(AND(I1185&gt;=40001,I1185&lt;=44101),"Ústecký kraj",(IF(AND(I1185&gt;=46001,I1185&lt;=47201),"Liberecký kraj",(IF(AND(I1185&gt;=51202,I1185&lt;=51401),"Liberecký kraj",(IF(AND(I1185&gt;=53002,I1185&lt;=53976),"Pardubický kraj",(IF(AND(I1185&gt;=56002,I1185&lt;=57201),"Pardubický kraj",(IF(AND(I1185&gt;=60200,I1185&lt;=67201),"Jihomoravský kraj",(IF(AND(I1185&gt;=67801,I1185&lt;=68501),"Jihomoravský kraj",(IF(AND(I1185&gt;=69002,I1185&lt;=69801),"Jihomoravský kraj",(IF(AND(I1185&gt;=68601,I1185&lt;=68801),"Zlínský kraj",(IF(AND(I1185&gt;=75501,I1185&lt;=76901),"Zlínský kraj",(IF(AND(I1185&gt;=70030,I1185&lt;=74901),"Moravskoslezský kraj",(IF(AND(I1185&gt;=75000,I1185&lt;=75368),"Olomoucký kraj",(IF(AND(I1185&gt;=77200,I1185&lt;=79862),"Olomoucký kraj",(IF(AND(I1185&gt;=50011,I1185&lt;=50301),"Královéhradecký kraj",(IF(AND(I1185&gt;=54301,I1185&lt;=54303),"Královéhradecký kraj","0")))))))))))))))))))))))))))))))))))))))))))))))</f>
        <v>Středočeský kraj</v>
      </c>
      <c r="AB1185" t="s">
        <v>998</v>
      </c>
      <c r="AD1185" t="s">
        <v>998</v>
      </c>
      <c r="AE1185" t="s">
        <v>998</v>
      </c>
      <c r="AF1185" t="s">
        <v>998</v>
      </c>
      <c r="AG1185" s="107">
        <v>300</v>
      </c>
      <c r="AH1185" s="107">
        <v>0</v>
      </c>
      <c r="AI1185" s="107">
        <v>0</v>
      </c>
      <c r="AJ1185" t="s">
        <v>999</v>
      </c>
      <c r="AK1185" s="106">
        <v>44877</v>
      </c>
    </row>
    <row r="1186" spans="1:37" x14ac:dyDescent="0.45">
      <c r="A1186" t="s">
        <v>1076</v>
      </c>
      <c r="B1186" t="s">
        <v>15742</v>
      </c>
      <c r="C1186" t="s">
        <v>990</v>
      </c>
      <c r="D1186" t="s">
        <v>15743</v>
      </c>
      <c r="E1186" t="s">
        <v>992</v>
      </c>
      <c r="F1186" t="s">
        <v>2080</v>
      </c>
      <c r="G1186">
        <v>28</v>
      </c>
      <c r="H1186" t="s">
        <v>2080</v>
      </c>
      <c r="I1186">
        <v>25064</v>
      </c>
      <c r="K1186" t="s">
        <v>11732</v>
      </c>
      <c r="L1186" s="106">
        <v>34499</v>
      </c>
      <c r="M1186">
        <v>14860407</v>
      </c>
      <c r="N1186" t="s">
        <v>1144</v>
      </c>
      <c r="O1186" t="s">
        <v>12</v>
      </c>
      <c r="P1186" t="s">
        <v>997</v>
      </c>
      <c r="R1186" s="109" t="str">
        <f>IF(OR(P1186="SB",Q1186="SB"),"SB",0)</f>
        <v>SB</v>
      </c>
      <c r="T1186" s="110" t="s">
        <v>998</v>
      </c>
      <c r="V1186" s="113" t="str">
        <f>IF(AND(I1186&gt;=10000,I1186&lt;=19900),"Praha",(IF(AND(I1186&gt;=25001,I1186&lt;=29501),"Středočeský kraj",(IF(AND(I1186&gt;=30100,I1186&lt;=34972),"Středočeský kraj",(IF(AND(I1186&gt;=35002,I1186&lt;=36271),"Karlovarský kraj",(IF(AND(I1186&gt;=37001,I1186&lt;=39201),"Jihočeský kraj",(IF(AND(I1186&gt;=39701,I1186&lt;=39901),"Jihočeský kraj",(IF(AND(I1186&gt;=39301,I1186&lt;=39601),"Kraj Vysočina",(IF(AND(I1186&gt;=58001,I1186&lt;=59501),"Kraj Vysočina",(IF(AND(I1186&gt;=67401,I1186&lt;=67602),"Kraj Vysočina",(IF(AND(I1186&gt;=40001,I1186&lt;=44101),"Ústecký kraj",(IF(AND(I1186&gt;=46001,I1186&lt;=47201),"Liberecký kraj",(IF(AND(I1186&gt;=51202,I1186&lt;=51401),"Liberecký kraj",(IF(AND(I1186&gt;=53002,I1186&lt;=53976),"Pardubický kraj",(IF(AND(I1186&gt;=56002,I1186&lt;=57201),"Pardubický kraj",(IF(AND(I1186&gt;=60200,I1186&lt;=67201),"Jihomoravský kraj",(IF(AND(I1186&gt;=67801,I1186&lt;=68501),"Jihomoravský kraj",(IF(AND(I1186&gt;=69002,I1186&lt;=69801),"Jihomoravský kraj",(IF(AND(I1186&gt;=68601,I1186&lt;=68801),"Zlínský kraj",(IF(AND(I1186&gt;=75501,I1186&lt;=76901),"Zlínský kraj",(IF(AND(I1186&gt;=70030,I1186&lt;=74901),"Moravskoslezský kraj",(IF(AND(I1186&gt;=75000,I1186&lt;=75368),"Olomoucký kraj",(IF(AND(I1186&gt;=77200,I1186&lt;=79862),"Olomoucký kraj",(IF(AND(I1186&gt;=50011,I1186&lt;=50301),"Královéhradecký kraj",(IF(AND(I1186&gt;=54301,I1186&lt;=54303),"Královéhradecký kraj","0")))))))))))))))))))))))))))))))))))))))))))))))</f>
        <v>Středočeský kraj</v>
      </c>
      <c r="AB1186" t="s">
        <v>998</v>
      </c>
      <c r="AD1186" t="s">
        <v>998</v>
      </c>
      <c r="AE1186" t="s">
        <v>998</v>
      </c>
      <c r="AF1186" t="s">
        <v>998</v>
      </c>
      <c r="AG1186" s="107">
        <v>300</v>
      </c>
      <c r="AH1186" s="107">
        <v>0</v>
      </c>
      <c r="AI1186" s="107">
        <v>0</v>
      </c>
      <c r="AJ1186" t="s">
        <v>999</v>
      </c>
      <c r="AK1186" s="106">
        <v>44877</v>
      </c>
    </row>
    <row r="1187" spans="1:37" x14ac:dyDescent="0.45">
      <c r="A1187" t="s">
        <v>1713</v>
      </c>
      <c r="B1187" t="s">
        <v>8157</v>
      </c>
      <c r="C1187" t="s">
        <v>1002</v>
      </c>
      <c r="D1187" t="s">
        <v>8158</v>
      </c>
      <c r="E1187" t="s">
        <v>992</v>
      </c>
      <c r="F1187" t="s">
        <v>1097</v>
      </c>
      <c r="G1187">
        <v>645</v>
      </c>
      <c r="H1187" t="s">
        <v>8159</v>
      </c>
      <c r="I1187">
        <v>25065</v>
      </c>
      <c r="K1187" t="s">
        <v>8160</v>
      </c>
      <c r="L1187" s="106">
        <v>27003</v>
      </c>
      <c r="M1187">
        <v>12971836</v>
      </c>
      <c r="N1187" t="s">
        <v>996</v>
      </c>
      <c r="O1187" t="s">
        <v>12</v>
      </c>
      <c r="P1187" t="s">
        <v>997</v>
      </c>
      <c r="R1187" s="109" t="str">
        <f>IF(OR(P1187="SB",Q1187="SB"),"SB",0)</f>
        <v>SB</v>
      </c>
      <c r="T1187" s="110" t="s">
        <v>998</v>
      </c>
      <c r="V1187" s="113" t="str">
        <f>IF(AND(I1187&gt;=10000,I1187&lt;=19900),"Praha",(IF(AND(I1187&gt;=25001,I1187&lt;=29501),"Středočeský kraj",(IF(AND(I1187&gt;=30100,I1187&lt;=34972),"Středočeský kraj",(IF(AND(I1187&gt;=35002,I1187&lt;=36271),"Karlovarský kraj",(IF(AND(I1187&gt;=37001,I1187&lt;=39201),"Jihočeský kraj",(IF(AND(I1187&gt;=39701,I1187&lt;=39901),"Jihočeský kraj",(IF(AND(I1187&gt;=39301,I1187&lt;=39601),"Kraj Vysočina",(IF(AND(I1187&gt;=58001,I1187&lt;=59501),"Kraj Vysočina",(IF(AND(I1187&gt;=67401,I1187&lt;=67602),"Kraj Vysočina",(IF(AND(I1187&gt;=40001,I1187&lt;=44101),"Ústecký kraj",(IF(AND(I1187&gt;=46001,I1187&lt;=47201),"Liberecký kraj",(IF(AND(I1187&gt;=51202,I1187&lt;=51401),"Liberecký kraj",(IF(AND(I1187&gt;=53002,I1187&lt;=53976),"Pardubický kraj",(IF(AND(I1187&gt;=56002,I1187&lt;=57201),"Pardubický kraj",(IF(AND(I1187&gt;=60200,I1187&lt;=67201),"Jihomoravský kraj",(IF(AND(I1187&gt;=67801,I1187&lt;=68501),"Jihomoravský kraj",(IF(AND(I1187&gt;=69002,I1187&lt;=69801),"Jihomoravský kraj",(IF(AND(I1187&gt;=68601,I1187&lt;=68801),"Zlínský kraj",(IF(AND(I1187&gt;=75501,I1187&lt;=76901),"Zlínský kraj",(IF(AND(I1187&gt;=70030,I1187&lt;=74901),"Moravskoslezský kraj",(IF(AND(I1187&gt;=75000,I1187&lt;=75368),"Olomoucký kraj",(IF(AND(I1187&gt;=77200,I1187&lt;=79862),"Olomoucký kraj",(IF(AND(I1187&gt;=50011,I1187&lt;=50301),"Královéhradecký kraj",(IF(AND(I1187&gt;=54301,I1187&lt;=54303),"Královéhradecký kraj","0")))))))))))))))))))))))))))))))))))))))))))))))</f>
        <v>Středočeský kraj</v>
      </c>
      <c r="AB1187" t="s">
        <v>998</v>
      </c>
      <c r="AD1187" t="s">
        <v>998</v>
      </c>
      <c r="AE1187" t="s">
        <v>998</v>
      </c>
      <c r="AF1187" t="s">
        <v>998</v>
      </c>
      <c r="AG1187" s="107">
        <v>0</v>
      </c>
      <c r="AH1187" s="107">
        <v>0</v>
      </c>
      <c r="AI1187" s="107">
        <v>0</v>
      </c>
      <c r="AJ1187" t="s">
        <v>1012</v>
      </c>
    </row>
    <row r="1188" spans="1:37" x14ac:dyDescent="0.45">
      <c r="A1188" t="s">
        <v>1164</v>
      </c>
      <c r="B1188" t="s">
        <v>19568</v>
      </c>
      <c r="C1188" t="s">
        <v>990</v>
      </c>
      <c r="D1188" t="s">
        <v>19569</v>
      </c>
      <c r="E1188" t="s">
        <v>992</v>
      </c>
      <c r="F1188" t="s">
        <v>4745</v>
      </c>
      <c r="G1188">
        <v>769</v>
      </c>
      <c r="H1188" t="s">
        <v>19570</v>
      </c>
      <c r="I1188">
        <v>25065</v>
      </c>
      <c r="K1188" t="s">
        <v>19571</v>
      </c>
      <c r="L1188" s="106">
        <v>27585</v>
      </c>
      <c r="M1188">
        <v>13007303</v>
      </c>
      <c r="N1188" t="s">
        <v>996</v>
      </c>
      <c r="O1188" t="s">
        <v>12</v>
      </c>
      <c r="P1188" t="s">
        <v>997</v>
      </c>
      <c r="R1188" s="109" t="str">
        <f>IF(OR(P1188="SB",Q1188="SB"),"SB",0)</f>
        <v>SB</v>
      </c>
      <c r="T1188" s="110" t="s">
        <v>998</v>
      </c>
      <c r="V1188" s="113" t="str">
        <f>IF(AND(I1188&gt;=10000,I1188&lt;=19900),"Praha",(IF(AND(I1188&gt;=25001,I1188&lt;=29501),"Středočeský kraj",(IF(AND(I1188&gt;=30100,I1188&lt;=34972),"Středočeský kraj",(IF(AND(I1188&gt;=35002,I1188&lt;=36271),"Karlovarský kraj",(IF(AND(I1188&gt;=37001,I1188&lt;=39201),"Jihočeský kraj",(IF(AND(I1188&gt;=39701,I1188&lt;=39901),"Jihočeský kraj",(IF(AND(I1188&gt;=39301,I1188&lt;=39601),"Kraj Vysočina",(IF(AND(I1188&gt;=58001,I1188&lt;=59501),"Kraj Vysočina",(IF(AND(I1188&gt;=67401,I1188&lt;=67602),"Kraj Vysočina",(IF(AND(I1188&gt;=40001,I1188&lt;=44101),"Ústecký kraj",(IF(AND(I1188&gt;=46001,I1188&lt;=47201),"Liberecký kraj",(IF(AND(I1188&gt;=51202,I1188&lt;=51401),"Liberecký kraj",(IF(AND(I1188&gt;=53002,I1188&lt;=53976),"Pardubický kraj",(IF(AND(I1188&gt;=56002,I1188&lt;=57201),"Pardubický kraj",(IF(AND(I1188&gt;=60200,I1188&lt;=67201),"Jihomoravský kraj",(IF(AND(I1188&gt;=67801,I1188&lt;=68501),"Jihomoravský kraj",(IF(AND(I1188&gt;=69002,I1188&lt;=69801),"Jihomoravský kraj",(IF(AND(I1188&gt;=68601,I1188&lt;=68801),"Zlínský kraj",(IF(AND(I1188&gt;=75501,I1188&lt;=76901),"Zlínský kraj",(IF(AND(I1188&gt;=70030,I1188&lt;=74901),"Moravskoslezský kraj",(IF(AND(I1188&gt;=75000,I1188&lt;=75368),"Olomoucký kraj",(IF(AND(I1188&gt;=77200,I1188&lt;=79862),"Olomoucký kraj",(IF(AND(I1188&gt;=50011,I1188&lt;=50301),"Královéhradecký kraj",(IF(AND(I1188&gt;=54301,I1188&lt;=54303),"Královéhradecký kraj","0")))))))))))))))))))))))))))))))))))))))))))))))</f>
        <v>Středočeský kraj</v>
      </c>
      <c r="AB1188" t="s">
        <v>998</v>
      </c>
      <c r="AD1188" t="s">
        <v>998</v>
      </c>
      <c r="AE1188" t="s">
        <v>998</v>
      </c>
      <c r="AF1188" t="s">
        <v>998</v>
      </c>
      <c r="AG1188" s="107">
        <v>0</v>
      </c>
      <c r="AH1188" s="107">
        <v>0</v>
      </c>
      <c r="AI1188" s="107">
        <v>0</v>
      </c>
      <c r="AJ1188" t="s">
        <v>1012</v>
      </c>
    </row>
    <row r="1189" spans="1:37" x14ac:dyDescent="0.45">
      <c r="A1189" t="s">
        <v>1026</v>
      </c>
      <c r="B1189" t="s">
        <v>13801</v>
      </c>
      <c r="C1189" t="s">
        <v>990</v>
      </c>
      <c r="D1189" t="s">
        <v>13802</v>
      </c>
      <c r="E1189" t="s">
        <v>992</v>
      </c>
      <c r="F1189" t="s">
        <v>13803</v>
      </c>
      <c r="G1189">
        <v>148</v>
      </c>
      <c r="H1189" t="s">
        <v>9010</v>
      </c>
      <c r="I1189">
        <v>25066</v>
      </c>
      <c r="K1189" t="s">
        <v>13804</v>
      </c>
      <c r="L1189" s="106">
        <v>32665</v>
      </c>
      <c r="M1189">
        <v>11179255</v>
      </c>
      <c r="N1189" t="s">
        <v>1698</v>
      </c>
      <c r="O1189" t="s">
        <v>12</v>
      </c>
      <c r="P1189" t="s">
        <v>997</v>
      </c>
      <c r="R1189" s="109" t="str">
        <f>IF(OR(P1189="SB",Q1189="SB"),"SB",0)</f>
        <v>SB</v>
      </c>
      <c r="T1189" s="110">
        <v>12580</v>
      </c>
      <c r="U1189" t="s">
        <v>19634</v>
      </c>
      <c r="V1189" s="113" t="str">
        <f>IF(AND(I1189&gt;=10000,I1189&lt;=19900),"Praha",(IF(AND(I1189&gt;=25001,I1189&lt;=29501),"Středočeský kraj",(IF(AND(I1189&gt;=30100,I1189&lt;=34972),"Středočeský kraj",(IF(AND(I1189&gt;=35002,I1189&lt;=36271),"Karlovarský kraj",(IF(AND(I1189&gt;=37001,I1189&lt;=39201),"Jihočeský kraj",(IF(AND(I1189&gt;=39701,I1189&lt;=39901),"Jihočeský kraj",(IF(AND(I1189&gt;=39301,I1189&lt;=39601),"Kraj Vysočina",(IF(AND(I1189&gt;=58001,I1189&lt;=59501),"Kraj Vysočina",(IF(AND(I1189&gt;=67401,I1189&lt;=67602),"Kraj Vysočina",(IF(AND(I1189&gt;=40001,I1189&lt;=44101),"Ústecký kraj",(IF(AND(I1189&gt;=46001,I1189&lt;=47201),"Liberecký kraj",(IF(AND(I1189&gt;=51202,I1189&lt;=51401),"Liberecký kraj",(IF(AND(I1189&gt;=53002,I1189&lt;=53976),"Pardubický kraj",(IF(AND(I1189&gt;=56002,I1189&lt;=57201),"Pardubický kraj",(IF(AND(I1189&gt;=60200,I1189&lt;=67201),"Jihomoravský kraj",(IF(AND(I1189&gt;=67801,I1189&lt;=68501),"Jihomoravský kraj",(IF(AND(I1189&gt;=69002,I1189&lt;=69801),"Jihomoravský kraj",(IF(AND(I1189&gt;=68601,I1189&lt;=68801),"Zlínský kraj",(IF(AND(I1189&gt;=75501,I1189&lt;=76901),"Zlínský kraj",(IF(AND(I1189&gt;=70030,I1189&lt;=74901),"Moravskoslezský kraj",(IF(AND(I1189&gt;=75000,I1189&lt;=75368),"Olomoucký kraj",(IF(AND(I1189&gt;=77200,I1189&lt;=79862),"Olomoucký kraj",(IF(AND(I1189&gt;=50011,I1189&lt;=50301),"Královéhradecký kraj",(IF(AND(I1189&gt;=54301,I1189&lt;=54303),"Královéhradecký kraj","0")))))))))))))))))))))))))))))))))))))))))))))))</f>
        <v>Středočeský kraj</v>
      </c>
      <c r="W1189" s="111">
        <v>12580</v>
      </c>
      <c r="X1189" s="111" t="s">
        <v>19633</v>
      </c>
      <c r="AB1189" t="s">
        <v>13805</v>
      </c>
      <c r="AD1189" t="s">
        <v>1024</v>
      </c>
      <c r="AE1189" t="s">
        <v>1515</v>
      </c>
      <c r="AF1189" t="s">
        <v>998</v>
      </c>
      <c r="AG1189" s="107">
        <v>300</v>
      </c>
      <c r="AH1189" s="107">
        <v>0</v>
      </c>
      <c r="AI1189" s="107">
        <v>0</v>
      </c>
      <c r="AJ1189" t="s">
        <v>999</v>
      </c>
      <c r="AK1189" s="106">
        <v>44921</v>
      </c>
    </row>
    <row r="1190" spans="1:37" x14ac:dyDescent="0.45">
      <c r="A1190" t="s">
        <v>1408</v>
      </c>
      <c r="B1190" t="s">
        <v>9007</v>
      </c>
      <c r="C1190" t="s">
        <v>1002</v>
      </c>
      <c r="D1190" t="s">
        <v>9008</v>
      </c>
      <c r="E1190" t="s">
        <v>992</v>
      </c>
      <c r="F1190" t="s">
        <v>9009</v>
      </c>
      <c r="G1190">
        <v>184</v>
      </c>
      <c r="H1190" t="s">
        <v>9010</v>
      </c>
      <c r="I1190">
        <v>25066</v>
      </c>
      <c r="K1190" t="s">
        <v>9011</v>
      </c>
      <c r="L1190" s="106">
        <v>28715</v>
      </c>
      <c r="M1190">
        <v>12934551</v>
      </c>
      <c r="N1190" t="s">
        <v>996</v>
      </c>
      <c r="O1190" t="s">
        <v>12</v>
      </c>
      <c r="P1190" t="s">
        <v>997</v>
      </c>
      <c r="R1190" s="109" t="str">
        <f>IF(OR(P1190="SB",Q1190="SB"),"SB",0)</f>
        <v>SB</v>
      </c>
      <c r="T1190" s="110" t="s">
        <v>998</v>
      </c>
      <c r="V1190" s="113" t="str">
        <f>IF(AND(I1190&gt;=10000,I1190&lt;=19900),"Praha",(IF(AND(I1190&gt;=25001,I1190&lt;=29501),"Středočeský kraj",(IF(AND(I1190&gt;=30100,I1190&lt;=34972),"Středočeský kraj",(IF(AND(I1190&gt;=35002,I1190&lt;=36271),"Karlovarský kraj",(IF(AND(I1190&gt;=37001,I1190&lt;=39201),"Jihočeský kraj",(IF(AND(I1190&gt;=39701,I1190&lt;=39901),"Jihočeský kraj",(IF(AND(I1190&gt;=39301,I1190&lt;=39601),"Kraj Vysočina",(IF(AND(I1190&gt;=58001,I1190&lt;=59501),"Kraj Vysočina",(IF(AND(I1190&gt;=67401,I1190&lt;=67602),"Kraj Vysočina",(IF(AND(I1190&gt;=40001,I1190&lt;=44101),"Ústecký kraj",(IF(AND(I1190&gt;=46001,I1190&lt;=47201),"Liberecký kraj",(IF(AND(I1190&gt;=51202,I1190&lt;=51401),"Liberecký kraj",(IF(AND(I1190&gt;=53002,I1190&lt;=53976),"Pardubický kraj",(IF(AND(I1190&gt;=56002,I1190&lt;=57201),"Pardubický kraj",(IF(AND(I1190&gt;=60200,I1190&lt;=67201),"Jihomoravský kraj",(IF(AND(I1190&gt;=67801,I1190&lt;=68501),"Jihomoravský kraj",(IF(AND(I1190&gt;=69002,I1190&lt;=69801),"Jihomoravský kraj",(IF(AND(I1190&gt;=68601,I1190&lt;=68801),"Zlínský kraj",(IF(AND(I1190&gt;=75501,I1190&lt;=76901),"Zlínský kraj",(IF(AND(I1190&gt;=70030,I1190&lt;=74901),"Moravskoslezský kraj",(IF(AND(I1190&gt;=75000,I1190&lt;=75368),"Olomoucký kraj",(IF(AND(I1190&gt;=77200,I1190&lt;=79862),"Olomoucký kraj",(IF(AND(I1190&gt;=50011,I1190&lt;=50301),"Královéhradecký kraj",(IF(AND(I1190&gt;=54301,I1190&lt;=54303),"Královéhradecký kraj","0")))))))))))))))))))))))))))))))))))))))))))))))</f>
        <v>Středočeský kraj</v>
      </c>
      <c r="AB1190" t="s">
        <v>998</v>
      </c>
      <c r="AD1190" t="s">
        <v>998</v>
      </c>
      <c r="AE1190" t="s">
        <v>998</v>
      </c>
      <c r="AF1190" t="s">
        <v>998</v>
      </c>
      <c r="AG1190" s="107">
        <v>0</v>
      </c>
      <c r="AH1190" s="107">
        <v>0</v>
      </c>
      <c r="AI1190" s="107">
        <v>0</v>
      </c>
      <c r="AJ1190" t="s">
        <v>1012</v>
      </c>
    </row>
    <row r="1191" spans="1:37" x14ac:dyDescent="0.45">
      <c r="A1191" t="s">
        <v>1481</v>
      </c>
      <c r="B1191" t="s">
        <v>8268</v>
      </c>
      <c r="C1191" t="s">
        <v>1002</v>
      </c>
      <c r="D1191" t="s">
        <v>8269</v>
      </c>
      <c r="E1191" t="s">
        <v>992</v>
      </c>
      <c r="F1191" t="s">
        <v>8260</v>
      </c>
      <c r="G1191">
        <v>659</v>
      </c>
      <c r="H1191" t="s">
        <v>8261</v>
      </c>
      <c r="I1191">
        <v>25067</v>
      </c>
      <c r="K1191" t="s">
        <v>8262</v>
      </c>
      <c r="L1191" s="106">
        <v>39168</v>
      </c>
      <c r="M1191">
        <v>14499786</v>
      </c>
      <c r="N1191" t="s">
        <v>2990</v>
      </c>
      <c r="O1191" t="s">
        <v>1106</v>
      </c>
      <c r="P1191" t="s">
        <v>997</v>
      </c>
      <c r="R1191" s="109" t="str">
        <f>IF(OR(P1191="SB",Q1191="SB"),"SB",0)</f>
        <v>SB</v>
      </c>
      <c r="T1191" s="110">
        <v>2018461</v>
      </c>
      <c r="U1191" t="s">
        <v>19633</v>
      </c>
      <c r="V1191" s="113" t="str">
        <f>IF(AND(I1191&gt;=10000,I1191&lt;=19900),"Praha",(IF(AND(I1191&gt;=25001,I1191&lt;=29501),"Středočeský kraj",(IF(AND(I1191&gt;=30100,I1191&lt;=34972),"Středočeský kraj",(IF(AND(I1191&gt;=35002,I1191&lt;=36271),"Karlovarský kraj",(IF(AND(I1191&gt;=37001,I1191&lt;=39201),"Jihočeský kraj",(IF(AND(I1191&gt;=39701,I1191&lt;=39901),"Jihočeský kraj",(IF(AND(I1191&gt;=39301,I1191&lt;=39601),"Kraj Vysočina",(IF(AND(I1191&gt;=58001,I1191&lt;=59501),"Kraj Vysočina",(IF(AND(I1191&gt;=67401,I1191&lt;=67602),"Kraj Vysočina",(IF(AND(I1191&gt;=40001,I1191&lt;=44101),"Ústecký kraj",(IF(AND(I1191&gt;=46001,I1191&lt;=47201),"Liberecký kraj",(IF(AND(I1191&gt;=51202,I1191&lt;=51401),"Liberecký kraj",(IF(AND(I1191&gt;=53002,I1191&lt;=53976),"Pardubický kraj",(IF(AND(I1191&gt;=56002,I1191&lt;=57201),"Pardubický kraj",(IF(AND(I1191&gt;=60200,I1191&lt;=67201),"Jihomoravský kraj",(IF(AND(I1191&gt;=67801,I1191&lt;=68501),"Jihomoravský kraj",(IF(AND(I1191&gt;=69002,I1191&lt;=69801),"Jihomoravský kraj",(IF(AND(I1191&gt;=68601,I1191&lt;=68801),"Zlínský kraj",(IF(AND(I1191&gt;=75501,I1191&lt;=76901),"Zlínský kraj",(IF(AND(I1191&gt;=70030,I1191&lt;=74901),"Moravskoslezský kraj",(IF(AND(I1191&gt;=75000,I1191&lt;=75368),"Olomoucký kraj",(IF(AND(I1191&gt;=77200,I1191&lt;=79862),"Olomoucký kraj",(IF(AND(I1191&gt;=50011,I1191&lt;=50301),"Královéhradecký kraj",(IF(AND(I1191&gt;=54301,I1191&lt;=54303),"Královéhradecký kraj","0")))))))))))))))))))))))))))))))))))))))))))))))</f>
        <v>Středočeský kraj</v>
      </c>
      <c r="AD1191" t="s">
        <v>998</v>
      </c>
      <c r="AE1191" t="s">
        <v>998</v>
      </c>
      <c r="AF1191" t="s">
        <v>998</v>
      </c>
      <c r="AG1191" s="107">
        <v>300</v>
      </c>
      <c r="AH1191" s="107">
        <v>0</v>
      </c>
      <c r="AI1191" s="107">
        <v>0</v>
      </c>
      <c r="AJ1191" t="s">
        <v>999</v>
      </c>
      <c r="AK1191" s="106">
        <v>44901</v>
      </c>
    </row>
    <row r="1192" spans="1:37" x14ac:dyDescent="0.45">
      <c r="A1192" t="s">
        <v>1112</v>
      </c>
      <c r="B1192" t="s">
        <v>8258</v>
      </c>
      <c r="C1192" t="s">
        <v>990</v>
      </c>
      <c r="D1192" t="s">
        <v>8259</v>
      </c>
      <c r="E1192" t="s">
        <v>992</v>
      </c>
      <c r="F1192" t="s">
        <v>8260</v>
      </c>
      <c r="G1192">
        <v>659</v>
      </c>
      <c r="H1192" t="s">
        <v>8261</v>
      </c>
      <c r="I1192">
        <v>25067</v>
      </c>
      <c r="J1192">
        <v>777351761</v>
      </c>
      <c r="K1192" t="s">
        <v>8262</v>
      </c>
      <c r="L1192" s="106">
        <v>38222</v>
      </c>
      <c r="M1192">
        <v>14500291</v>
      </c>
      <c r="N1192" t="s">
        <v>8212</v>
      </c>
      <c r="O1192" t="s">
        <v>1106</v>
      </c>
      <c r="P1192" t="s">
        <v>997</v>
      </c>
      <c r="R1192" s="109" t="str">
        <f>IF(OR(P1192="SB",Q1192="SB"),"SB",0)</f>
        <v>SB</v>
      </c>
      <c r="T1192" s="110">
        <v>2018463</v>
      </c>
      <c r="U1192" t="s">
        <v>19633</v>
      </c>
      <c r="V1192" s="113" t="str">
        <f>IF(AND(I1192&gt;=10000,I1192&lt;=19900),"Praha",(IF(AND(I1192&gt;=25001,I1192&lt;=29501),"Středočeský kraj",(IF(AND(I1192&gt;=30100,I1192&lt;=34972),"Středočeský kraj",(IF(AND(I1192&gt;=35002,I1192&lt;=36271),"Karlovarský kraj",(IF(AND(I1192&gt;=37001,I1192&lt;=39201),"Jihočeský kraj",(IF(AND(I1192&gt;=39701,I1192&lt;=39901),"Jihočeský kraj",(IF(AND(I1192&gt;=39301,I1192&lt;=39601),"Kraj Vysočina",(IF(AND(I1192&gt;=58001,I1192&lt;=59501),"Kraj Vysočina",(IF(AND(I1192&gt;=67401,I1192&lt;=67602),"Kraj Vysočina",(IF(AND(I1192&gt;=40001,I1192&lt;=44101),"Ústecký kraj",(IF(AND(I1192&gt;=46001,I1192&lt;=47201),"Liberecký kraj",(IF(AND(I1192&gt;=51202,I1192&lt;=51401),"Liberecký kraj",(IF(AND(I1192&gt;=53002,I1192&lt;=53976),"Pardubický kraj",(IF(AND(I1192&gt;=56002,I1192&lt;=57201),"Pardubický kraj",(IF(AND(I1192&gt;=60200,I1192&lt;=67201),"Jihomoravský kraj",(IF(AND(I1192&gt;=67801,I1192&lt;=68501),"Jihomoravský kraj",(IF(AND(I1192&gt;=69002,I1192&lt;=69801),"Jihomoravský kraj",(IF(AND(I1192&gt;=68601,I1192&lt;=68801),"Zlínský kraj",(IF(AND(I1192&gt;=75501,I1192&lt;=76901),"Zlínský kraj",(IF(AND(I1192&gt;=70030,I1192&lt;=74901),"Moravskoslezský kraj",(IF(AND(I1192&gt;=75000,I1192&lt;=75368),"Olomoucký kraj",(IF(AND(I1192&gt;=77200,I1192&lt;=79862),"Olomoucký kraj",(IF(AND(I1192&gt;=50011,I1192&lt;=50301),"Královéhradecký kraj",(IF(AND(I1192&gt;=54301,I1192&lt;=54303),"Královéhradecký kraj","0")))))))))))))))))))))))))))))))))))))))))))))))</f>
        <v>Středočeský kraj</v>
      </c>
      <c r="AB1192" t="s">
        <v>8263</v>
      </c>
      <c r="AD1192" t="s">
        <v>998</v>
      </c>
      <c r="AE1192" t="s">
        <v>998</v>
      </c>
      <c r="AF1192" t="s">
        <v>998</v>
      </c>
      <c r="AG1192" s="107">
        <v>0</v>
      </c>
      <c r="AH1192" s="107">
        <v>0</v>
      </c>
      <c r="AI1192" s="107">
        <v>0</v>
      </c>
      <c r="AJ1192" t="s">
        <v>1012</v>
      </c>
    </row>
    <row r="1193" spans="1:37" x14ac:dyDescent="0.45">
      <c r="A1193" t="s">
        <v>1076</v>
      </c>
      <c r="B1193" t="s">
        <v>8258</v>
      </c>
      <c r="C1193" t="s">
        <v>990</v>
      </c>
      <c r="D1193" t="s">
        <v>8264</v>
      </c>
      <c r="E1193" t="s">
        <v>992</v>
      </c>
      <c r="F1193" t="s">
        <v>8260</v>
      </c>
      <c r="G1193">
        <v>659</v>
      </c>
      <c r="H1193" t="s">
        <v>8261</v>
      </c>
      <c r="I1193">
        <v>25067</v>
      </c>
      <c r="K1193" t="s">
        <v>8262</v>
      </c>
      <c r="L1193" s="106">
        <v>40189</v>
      </c>
      <c r="M1193">
        <v>14499685</v>
      </c>
      <c r="N1193" t="s">
        <v>8212</v>
      </c>
      <c r="O1193" t="s">
        <v>1106</v>
      </c>
      <c r="P1193" t="s">
        <v>997</v>
      </c>
      <c r="Q1193" t="s">
        <v>997</v>
      </c>
      <c r="R1193" s="109" t="str">
        <f>IF(OR(P1193="SB",Q1193="SB"),"SB",0)</f>
        <v>SB</v>
      </c>
      <c r="T1193" s="110">
        <v>2018462</v>
      </c>
      <c r="U1193" t="s">
        <v>19634</v>
      </c>
      <c r="V1193" s="113" t="str">
        <f>IF(AND(I1193&gt;=10000,I1193&lt;=19900),"Praha",(IF(AND(I1193&gt;=25001,I1193&lt;=29501),"Středočeský kraj",(IF(AND(I1193&gt;=30100,I1193&lt;=34972),"Středočeský kraj",(IF(AND(I1193&gt;=35002,I1193&lt;=36271),"Karlovarský kraj",(IF(AND(I1193&gt;=37001,I1193&lt;=39201),"Jihočeský kraj",(IF(AND(I1193&gt;=39701,I1193&lt;=39901),"Jihočeský kraj",(IF(AND(I1193&gt;=39301,I1193&lt;=39601),"Kraj Vysočina",(IF(AND(I1193&gt;=58001,I1193&lt;=59501),"Kraj Vysočina",(IF(AND(I1193&gt;=67401,I1193&lt;=67602),"Kraj Vysočina",(IF(AND(I1193&gt;=40001,I1193&lt;=44101),"Ústecký kraj",(IF(AND(I1193&gt;=46001,I1193&lt;=47201),"Liberecký kraj",(IF(AND(I1193&gt;=51202,I1193&lt;=51401),"Liberecký kraj",(IF(AND(I1193&gt;=53002,I1193&lt;=53976),"Pardubický kraj",(IF(AND(I1193&gt;=56002,I1193&lt;=57201),"Pardubický kraj",(IF(AND(I1193&gt;=60200,I1193&lt;=67201),"Jihomoravský kraj",(IF(AND(I1193&gt;=67801,I1193&lt;=68501),"Jihomoravský kraj",(IF(AND(I1193&gt;=69002,I1193&lt;=69801),"Jihomoravský kraj",(IF(AND(I1193&gt;=68601,I1193&lt;=68801),"Zlínský kraj",(IF(AND(I1193&gt;=75501,I1193&lt;=76901),"Zlínský kraj",(IF(AND(I1193&gt;=70030,I1193&lt;=74901),"Moravskoslezský kraj",(IF(AND(I1193&gt;=75000,I1193&lt;=75368),"Olomoucký kraj",(IF(AND(I1193&gt;=77200,I1193&lt;=79862),"Olomoucký kraj",(IF(AND(I1193&gt;=50011,I1193&lt;=50301),"Královéhradecký kraj",(IF(AND(I1193&gt;=54301,I1193&lt;=54303),"Královéhradecký kraj","0")))))))))))))))))))))))))))))))))))))))))))))))</f>
        <v>Středočeský kraj</v>
      </c>
      <c r="W1193" s="111">
        <v>2018462</v>
      </c>
      <c r="X1193" s="111" t="s">
        <v>19633</v>
      </c>
      <c r="AD1193" t="s">
        <v>998</v>
      </c>
      <c r="AE1193" t="s">
        <v>998</v>
      </c>
      <c r="AF1193" t="s">
        <v>998</v>
      </c>
      <c r="AG1193" s="107">
        <v>300</v>
      </c>
      <c r="AH1193" s="107">
        <v>0</v>
      </c>
      <c r="AI1193" s="107">
        <v>0</v>
      </c>
      <c r="AJ1193" t="s">
        <v>999</v>
      </c>
      <c r="AK1193" s="106">
        <v>44976</v>
      </c>
    </row>
    <row r="1194" spans="1:37" x14ac:dyDescent="0.45">
      <c r="A1194" t="s">
        <v>5548</v>
      </c>
      <c r="B1194" t="s">
        <v>5549</v>
      </c>
      <c r="C1194" t="s">
        <v>1002</v>
      </c>
      <c r="D1194" t="s">
        <v>5550</v>
      </c>
      <c r="E1194" t="s">
        <v>992</v>
      </c>
      <c r="F1194" t="s">
        <v>5551</v>
      </c>
      <c r="G1194">
        <v>34</v>
      </c>
      <c r="H1194" t="s">
        <v>5552</v>
      </c>
      <c r="I1194">
        <v>25067</v>
      </c>
      <c r="K1194" t="s">
        <v>5553</v>
      </c>
      <c r="L1194" s="106">
        <v>29420</v>
      </c>
      <c r="M1194">
        <v>13027410</v>
      </c>
      <c r="N1194" t="s">
        <v>996</v>
      </c>
      <c r="O1194" t="s">
        <v>12</v>
      </c>
      <c r="P1194" t="s">
        <v>997</v>
      </c>
      <c r="R1194" s="109" t="str">
        <f>IF(OR(P1194="SB",Q1194="SB"),"SB",0)</f>
        <v>SB</v>
      </c>
      <c r="T1194" s="110" t="s">
        <v>998</v>
      </c>
      <c r="V1194" s="113" t="str">
        <f>IF(AND(I1194&gt;=10000,I1194&lt;=19900),"Praha",(IF(AND(I1194&gt;=25001,I1194&lt;=29501),"Středočeský kraj",(IF(AND(I1194&gt;=30100,I1194&lt;=34972),"Středočeský kraj",(IF(AND(I1194&gt;=35002,I1194&lt;=36271),"Karlovarský kraj",(IF(AND(I1194&gt;=37001,I1194&lt;=39201),"Jihočeský kraj",(IF(AND(I1194&gt;=39701,I1194&lt;=39901),"Jihočeský kraj",(IF(AND(I1194&gt;=39301,I1194&lt;=39601),"Kraj Vysočina",(IF(AND(I1194&gt;=58001,I1194&lt;=59501),"Kraj Vysočina",(IF(AND(I1194&gt;=67401,I1194&lt;=67602),"Kraj Vysočina",(IF(AND(I1194&gt;=40001,I1194&lt;=44101),"Ústecký kraj",(IF(AND(I1194&gt;=46001,I1194&lt;=47201),"Liberecký kraj",(IF(AND(I1194&gt;=51202,I1194&lt;=51401),"Liberecký kraj",(IF(AND(I1194&gt;=53002,I1194&lt;=53976),"Pardubický kraj",(IF(AND(I1194&gt;=56002,I1194&lt;=57201),"Pardubický kraj",(IF(AND(I1194&gt;=60200,I1194&lt;=67201),"Jihomoravský kraj",(IF(AND(I1194&gt;=67801,I1194&lt;=68501),"Jihomoravský kraj",(IF(AND(I1194&gt;=69002,I1194&lt;=69801),"Jihomoravský kraj",(IF(AND(I1194&gt;=68601,I1194&lt;=68801),"Zlínský kraj",(IF(AND(I1194&gt;=75501,I1194&lt;=76901),"Zlínský kraj",(IF(AND(I1194&gt;=70030,I1194&lt;=74901),"Moravskoslezský kraj",(IF(AND(I1194&gt;=75000,I1194&lt;=75368),"Olomoucký kraj",(IF(AND(I1194&gt;=77200,I1194&lt;=79862),"Olomoucký kraj",(IF(AND(I1194&gt;=50011,I1194&lt;=50301),"Královéhradecký kraj",(IF(AND(I1194&gt;=54301,I1194&lt;=54303),"Královéhradecký kraj","0")))))))))))))))))))))))))))))))))))))))))))))))</f>
        <v>Středočeský kraj</v>
      </c>
      <c r="AB1194" t="s">
        <v>998</v>
      </c>
      <c r="AD1194" t="s">
        <v>998</v>
      </c>
      <c r="AE1194" t="s">
        <v>998</v>
      </c>
      <c r="AF1194" t="s">
        <v>998</v>
      </c>
      <c r="AG1194" s="107">
        <v>0</v>
      </c>
      <c r="AH1194" s="107">
        <v>0</v>
      </c>
      <c r="AI1194" s="107">
        <v>0</v>
      </c>
      <c r="AJ1194" t="s">
        <v>1012</v>
      </c>
    </row>
    <row r="1195" spans="1:37" x14ac:dyDescent="0.45">
      <c r="A1195" t="s">
        <v>1169</v>
      </c>
      <c r="B1195" t="s">
        <v>8258</v>
      </c>
      <c r="C1195" t="s">
        <v>990</v>
      </c>
      <c r="D1195" t="s">
        <v>8265</v>
      </c>
      <c r="E1195" t="s">
        <v>992</v>
      </c>
      <c r="F1195" t="s">
        <v>8266</v>
      </c>
      <c r="G1195">
        <v>659</v>
      </c>
      <c r="H1195" t="s">
        <v>8261</v>
      </c>
      <c r="I1195">
        <v>25067</v>
      </c>
      <c r="J1195">
        <v>602368397</v>
      </c>
      <c r="K1195" t="s">
        <v>8267</v>
      </c>
      <c r="L1195" s="106">
        <v>25256</v>
      </c>
      <c r="M1195">
        <v>15770385</v>
      </c>
      <c r="N1195" t="s">
        <v>8212</v>
      </c>
      <c r="O1195" t="s">
        <v>1106</v>
      </c>
      <c r="P1195" t="s">
        <v>997</v>
      </c>
      <c r="R1195" s="109" t="str">
        <f>IF(OR(P1195="SB",Q1195="SB"),"SB",0)</f>
        <v>SB</v>
      </c>
      <c r="T1195" s="110" t="s">
        <v>998</v>
      </c>
      <c r="V1195" s="113" t="str">
        <f>IF(AND(I1195&gt;=10000,I1195&lt;=19900),"Praha",(IF(AND(I1195&gt;=25001,I1195&lt;=29501),"Středočeský kraj",(IF(AND(I1195&gt;=30100,I1195&lt;=34972),"Středočeský kraj",(IF(AND(I1195&gt;=35002,I1195&lt;=36271),"Karlovarský kraj",(IF(AND(I1195&gt;=37001,I1195&lt;=39201),"Jihočeský kraj",(IF(AND(I1195&gt;=39701,I1195&lt;=39901),"Jihočeský kraj",(IF(AND(I1195&gt;=39301,I1195&lt;=39601),"Kraj Vysočina",(IF(AND(I1195&gt;=58001,I1195&lt;=59501),"Kraj Vysočina",(IF(AND(I1195&gt;=67401,I1195&lt;=67602),"Kraj Vysočina",(IF(AND(I1195&gt;=40001,I1195&lt;=44101),"Ústecký kraj",(IF(AND(I1195&gt;=46001,I1195&lt;=47201),"Liberecký kraj",(IF(AND(I1195&gt;=51202,I1195&lt;=51401),"Liberecký kraj",(IF(AND(I1195&gt;=53002,I1195&lt;=53976),"Pardubický kraj",(IF(AND(I1195&gt;=56002,I1195&lt;=57201),"Pardubický kraj",(IF(AND(I1195&gt;=60200,I1195&lt;=67201),"Jihomoravský kraj",(IF(AND(I1195&gt;=67801,I1195&lt;=68501),"Jihomoravský kraj",(IF(AND(I1195&gt;=69002,I1195&lt;=69801),"Jihomoravský kraj",(IF(AND(I1195&gt;=68601,I1195&lt;=68801),"Zlínský kraj",(IF(AND(I1195&gt;=75501,I1195&lt;=76901),"Zlínský kraj",(IF(AND(I1195&gt;=70030,I1195&lt;=74901),"Moravskoslezský kraj",(IF(AND(I1195&gt;=75000,I1195&lt;=75368),"Olomoucký kraj",(IF(AND(I1195&gt;=77200,I1195&lt;=79862),"Olomoucký kraj",(IF(AND(I1195&gt;=50011,I1195&lt;=50301),"Královéhradecký kraj",(IF(AND(I1195&gt;=54301,I1195&lt;=54303),"Královéhradecký kraj","0")))))))))))))))))))))))))))))))))))))))))))))))</f>
        <v>Středočeský kraj</v>
      </c>
      <c r="AB1195" t="s">
        <v>998</v>
      </c>
      <c r="AD1195" t="s">
        <v>1364</v>
      </c>
      <c r="AE1195" t="s">
        <v>998</v>
      </c>
      <c r="AF1195" t="s">
        <v>1515</v>
      </c>
      <c r="AG1195" s="107">
        <v>0</v>
      </c>
      <c r="AH1195" s="107">
        <v>0</v>
      </c>
      <c r="AI1195" s="107">
        <v>0</v>
      </c>
      <c r="AJ1195" t="s">
        <v>1012</v>
      </c>
    </row>
    <row r="1196" spans="1:37" x14ac:dyDescent="0.45">
      <c r="A1196" t="s">
        <v>1349</v>
      </c>
      <c r="B1196" t="s">
        <v>8268</v>
      </c>
      <c r="C1196" t="s">
        <v>1002</v>
      </c>
      <c r="D1196" t="s">
        <v>8270</v>
      </c>
      <c r="E1196" t="s">
        <v>992</v>
      </c>
      <c r="F1196" t="s">
        <v>8260</v>
      </c>
      <c r="G1196">
        <v>659</v>
      </c>
      <c r="H1196" t="s">
        <v>8261</v>
      </c>
      <c r="I1196">
        <v>25067</v>
      </c>
      <c r="K1196" t="s">
        <v>8271</v>
      </c>
      <c r="L1196" s="106">
        <v>27078</v>
      </c>
      <c r="M1196">
        <v>14504941</v>
      </c>
      <c r="N1196" t="s">
        <v>8212</v>
      </c>
      <c r="O1196" t="s">
        <v>1106</v>
      </c>
      <c r="P1196" t="s">
        <v>997</v>
      </c>
      <c r="Q1196" t="s">
        <v>1011</v>
      </c>
      <c r="R1196" s="109" t="str">
        <f>IF(OR(P1196="SB",Q1196="SB"),"SB",0)</f>
        <v>SB</v>
      </c>
      <c r="T1196" s="110" t="s">
        <v>998</v>
      </c>
      <c r="V1196" s="113" t="str">
        <f>IF(AND(I1196&gt;=10000,I1196&lt;=19900),"Praha",(IF(AND(I1196&gt;=25001,I1196&lt;=29501),"Středočeský kraj",(IF(AND(I1196&gt;=30100,I1196&lt;=34972),"Středočeský kraj",(IF(AND(I1196&gt;=35002,I1196&lt;=36271),"Karlovarský kraj",(IF(AND(I1196&gt;=37001,I1196&lt;=39201),"Jihočeský kraj",(IF(AND(I1196&gt;=39701,I1196&lt;=39901),"Jihočeský kraj",(IF(AND(I1196&gt;=39301,I1196&lt;=39601),"Kraj Vysočina",(IF(AND(I1196&gt;=58001,I1196&lt;=59501),"Kraj Vysočina",(IF(AND(I1196&gt;=67401,I1196&lt;=67602),"Kraj Vysočina",(IF(AND(I1196&gt;=40001,I1196&lt;=44101),"Ústecký kraj",(IF(AND(I1196&gt;=46001,I1196&lt;=47201),"Liberecký kraj",(IF(AND(I1196&gt;=51202,I1196&lt;=51401),"Liberecký kraj",(IF(AND(I1196&gt;=53002,I1196&lt;=53976),"Pardubický kraj",(IF(AND(I1196&gt;=56002,I1196&lt;=57201),"Pardubický kraj",(IF(AND(I1196&gt;=60200,I1196&lt;=67201),"Jihomoravský kraj",(IF(AND(I1196&gt;=67801,I1196&lt;=68501),"Jihomoravský kraj",(IF(AND(I1196&gt;=69002,I1196&lt;=69801),"Jihomoravský kraj",(IF(AND(I1196&gt;=68601,I1196&lt;=68801),"Zlínský kraj",(IF(AND(I1196&gt;=75501,I1196&lt;=76901),"Zlínský kraj",(IF(AND(I1196&gt;=70030,I1196&lt;=74901),"Moravskoslezský kraj",(IF(AND(I1196&gt;=75000,I1196&lt;=75368),"Olomoucký kraj",(IF(AND(I1196&gt;=77200,I1196&lt;=79862),"Olomoucký kraj",(IF(AND(I1196&gt;=50011,I1196&lt;=50301),"Královéhradecký kraj",(IF(AND(I1196&gt;=54301,I1196&lt;=54303),"Královéhradecký kraj","0")))))))))))))))))))))))))))))))))))))))))))))))</f>
        <v>Středočeský kraj</v>
      </c>
      <c r="AB1196" t="s">
        <v>998</v>
      </c>
      <c r="AD1196" t="s">
        <v>1024</v>
      </c>
      <c r="AE1196" t="s">
        <v>1272</v>
      </c>
      <c r="AF1196" t="s">
        <v>998</v>
      </c>
      <c r="AG1196" s="107">
        <v>300</v>
      </c>
      <c r="AH1196" s="107">
        <v>0</v>
      </c>
      <c r="AI1196" s="107">
        <v>0</v>
      </c>
      <c r="AJ1196" t="s">
        <v>999</v>
      </c>
      <c r="AK1196" s="106">
        <v>44976</v>
      </c>
    </row>
    <row r="1197" spans="1:37" x14ac:dyDescent="0.45">
      <c r="A1197" t="s">
        <v>1161</v>
      </c>
      <c r="B1197" t="s">
        <v>4135</v>
      </c>
      <c r="C1197" t="s">
        <v>990</v>
      </c>
      <c r="D1197" t="s">
        <v>4140</v>
      </c>
      <c r="E1197" t="s">
        <v>992</v>
      </c>
      <c r="F1197" t="s">
        <v>4141</v>
      </c>
      <c r="G1197">
        <v>2</v>
      </c>
      <c r="H1197" t="s">
        <v>1946</v>
      </c>
      <c r="I1197">
        <v>25068</v>
      </c>
      <c r="K1197" t="s">
        <v>4142</v>
      </c>
      <c r="L1197" s="106">
        <v>30220</v>
      </c>
      <c r="M1197">
        <v>13389441</v>
      </c>
      <c r="N1197" t="s">
        <v>996</v>
      </c>
      <c r="O1197" t="s">
        <v>12</v>
      </c>
      <c r="P1197" t="s">
        <v>997</v>
      </c>
      <c r="R1197" s="109" t="str">
        <f>IF(OR(P1197="SB",Q1197="SB"),"SB",0)</f>
        <v>SB</v>
      </c>
      <c r="T1197" s="110" t="s">
        <v>998</v>
      </c>
      <c r="V1197" s="113" t="str">
        <f>IF(AND(I1197&gt;=10000,I1197&lt;=19900),"Praha",(IF(AND(I1197&gt;=25001,I1197&lt;=29501),"Středočeský kraj",(IF(AND(I1197&gt;=30100,I1197&lt;=34972),"Středočeský kraj",(IF(AND(I1197&gt;=35002,I1197&lt;=36271),"Karlovarský kraj",(IF(AND(I1197&gt;=37001,I1197&lt;=39201),"Jihočeský kraj",(IF(AND(I1197&gt;=39701,I1197&lt;=39901),"Jihočeský kraj",(IF(AND(I1197&gt;=39301,I1197&lt;=39601),"Kraj Vysočina",(IF(AND(I1197&gt;=58001,I1197&lt;=59501),"Kraj Vysočina",(IF(AND(I1197&gt;=67401,I1197&lt;=67602),"Kraj Vysočina",(IF(AND(I1197&gt;=40001,I1197&lt;=44101),"Ústecký kraj",(IF(AND(I1197&gt;=46001,I1197&lt;=47201),"Liberecký kraj",(IF(AND(I1197&gt;=51202,I1197&lt;=51401),"Liberecký kraj",(IF(AND(I1197&gt;=53002,I1197&lt;=53976),"Pardubický kraj",(IF(AND(I1197&gt;=56002,I1197&lt;=57201),"Pardubický kraj",(IF(AND(I1197&gt;=60200,I1197&lt;=67201),"Jihomoravský kraj",(IF(AND(I1197&gt;=67801,I1197&lt;=68501),"Jihomoravský kraj",(IF(AND(I1197&gt;=69002,I1197&lt;=69801),"Jihomoravský kraj",(IF(AND(I1197&gt;=68601,I1197&lt;=68801),"Zlínský kraj",(IF(AND(I1197&gt;=75501,I1197&lt;=76901),"Zlínský kraj",(IF(AND(I1197&gt;=70030,I1197&lt;=74901),"Moravskoslezský kraj",(IF(AND(I1197&gt;=75000,I1197&lt;=75368),"Olomoucký kraj",(IF(AND(I1197&gt;=77200,I1197&lt;=79862),"Olomoucký kraj",(IF(AND(I1197&gt;=50011,I1197&lt;=50301),"Královéhradecký kraj",(IF(AND(I1197&gt;=54301,I1197&lt;=54303),"Královéhradecký kraj","0")))))))))))))))))))))))))))))))))))))))))))))))</f>
        <v>Středočeský kraj</v>
      </c>
      <c r="AB1197" t="s">
        <v>998</v>
      </c>
      <c r="AD1197" t="s">
        <v>998</v>
      </c>
      <c r="AE1197" t="s">
        <v>998</v>
      </c>
      <c r="AF1197" t="s">
        <v>998</v>
      </c>
      <c r="AG1197" s="107">
        <v>0</v>
      </c>
      <c r="AH1197" s="107">
        <v>0</v>
      </c>
      <c r="AI1197" s="107">
        <v>0</v>
      </c>
      <c r="AJ1197" t="s">
        <v>1012</v>
      </c>
    </row>
    <row r="1198" spans="1:37" x14ac:dyDescent="0.45">
      <c r="A1198" t="s">
        <v>1206</v>
      </c>
      <c r="B1198" t="s">
        <v>4147</v>
      </c>
      <c r="C1198" t="s">
        <v>1002</v>
      </c>
      <c r="D1198" t="s">
        <v>4148</v>
      </c>
      <c r="E1198" t="s">
        <v>992</v>
      </c>
      <c r="F1198" t="s">
        <v>4141</v>
      </c>
      <c r="G1198">
        <v>2</v>
      </c>
      <c r="H1198" t="s">
        <v>1946</v>
      </c>
      <c r="I1198">
        <v>25068</v>
      </c>
      <c r="K1198" t="s">
        <v>4149</v>
      </c>
      <c r="L1198" s="106">
        <v>30811</v>
      </c>
      <c r="M1198">
        <v>13389239</v>
      </c>
      <c r="N1198" t="s">
        <v>996</v>
      </c>
      <c r="O1198" t="s">
        <v>12</v>
      </c>
      <c r="P1198" t="s">
        <v>997</v>
      </c>
      <c r="R1198" s="109" t="str">
        <f>IF(OR(P1198="SB",Q1198="SB"),"SB",0)</f>
        <v>SB</v>
      </c>
      <c r="T1198" s="110" t="s">
        <v>998</v>
      </c>
      <c r="V1198" s="113" t="str">
        <f>IF(AND(I1198&gt;=10000,I1198&lt;=19900),"Praha",(IF(AND(I1198&gt;=25001,I1198&lt;=29501),"Středočeský kraj",(IF(AND(I1198&gt;=30100,I1198&lt;=34972),"Středočeský kraj",(IF(AND(I1198&gt;=35002,I1198&lt;=36271),"Karlovarský kraj",(IF(AND(I1198&gt;=37001,I1198&lt;=39201),"Jihočeský kraj",(IF(AND(I1198&gt;=39701,I1198&lt;=39901),"Jihočeský kraj",(IF(AND(I1198&gt;=39301,I1198&lt;=39601),"Kraj Vysočina",(IF(AND(I1198&gt;=58001,I1198&lt;=59501),"Kraj Vysočina",(IF(AND(I1198&gt;=67401,I1198&lt;=67602),"Kraj Vysočina",(IF(AND(I1198&gt;=40001,I1198&lt;=44101),"Ústecký kraj",(IF(AND(I1198&gt;=46001,I1198&lt;=47201),"Liberecký kraj",(IF(AND(I1198&gt;=51202,I1198&lt;=51401),"Liberecký kraj",(IF(AND(I1198&gt;=53002,I1198&lt;=53976),"Pardubický kraj",(IF(AND(I1198&gt;=56002,I1198&lt;=57201),"Pardubický kraj",(IF(AND(I1198&gt;=60200,I1198&lt;=67201),"Jihomoravský kraj",(IF(AND(I1198&gt;=67801,I1198&lt;=68501),"Jihomoravský kraj",(IF(AND(I1198&gt;=69002,I1198&lt;=69801),"Jihomoravský kraj",(IF(AND(I1198&gt;=68601,I1198&lt;=68801),"Zlínský kraj",(IF(AND(I1198&gt;=75501,I1198&lt;=76901),"Zlínský kraj",(IF(AND(I1198&gt;=70030,I1198&lt;=74901),"Moravskoslezský kraj",(IF(AND(I1198&gt;=75000,I1198&lt;=75368),"Olomoucký kraj",(IF(AND(I1198&gt;=77200,I1198&lt;=79862),"Olomoucký kraj",(IF(AND(I1198&gt;=50011,I1198&lt;=50301),"Královéhradecký kraj",(IF(AND(I1198&gt;=54301,I1198&lt;=54303),"Královéhradecký kraj","0")))))))))))))))))))))))))))))))))))))))))))))))</f>
        <v>Středočeský kraj</v>
      </c>
      <c r="AB1198" t="s">
        <v>998</v>
      </c>
      <c r="AD1198" t="s">
        <v>998</v>
      </c>
      <c r="AE1198" t="s">
        <v>998</v>
      </c>
      <c r="AF1198" t="s">
        <v>998</v>
      </c>
      <c r="AG1198" s="107">
        <v>0</v>
      </c>
      <c r="AH1198" s="107">
        <v>0</v>
      </c>
      <c r="AI1198" s="107">
        <v>0</v>
      </c>
      <c r="AJ1198" t="s">
        <v>1012</v>
      </c>
    </row>
    <row r="1199" spans="1:37" x14ac:dyDescent="0.45">
      <c r="A1199" t="s">
        <v>1169</v>
      </c>
      <c r="B1199" t="s">
        <v>11546</v>
      </c>
      <c r="C1199" t="s">
        <v>990</v>
      </c>
      <c r="D1199" t="s">
        <v>11547</v>
      </c>
      <c r="E1199" t="s">
        <v>992</v>
      </c>
      <c r="F1199" t="s">
        <v>4141</v>
      </c>
      <c r="G1199">
        <v>32</v>
      </c>
      <c r="H1199" t="s">
        <v>11548</v>
      </c>
      <c r="I1199">
        <v>25069</v>
      </c>
      <c r="J1199">
        <v>725766370</v>
      </c>
      <c r="K1199" t="s">
        <v>11549</v>
      </c>
      <c r="L1199" s="106">
        <v>32772</v>
      </c>
      <c r="M1199">
        <v>15302462</v>
      </c>
      <c r="N1199" t="s">
        <v>1242</v>
      </c>
      <c r="O1199" t="s">
        <v>1106</v>
      </c>
      <c r="P1199" t="s">
        <v>997</v>
      </c>
      <c r="R1199" s="109" t="str">
        <f>IF(OR(P1199="SB",Q1199="SB"),"SB",0)</f>
        <v>SB</v>
      </c>
      <c r="T1199" s="110">
        <v>2020103</v>
      </c>
      <c r="U1199" t="s">
        <v>19633</v>
      </c>
      <c r="V1199" s="113" t="str">
        <f>IF(AND(I1199&gt;=10000,I1199&lt;=19900),"Praha",(IF(AND(I1199&gt;=25001,I1199&lt;=29501),"Středočeský kraj",(IF(AND(I1199&gt;=30100,I1199&lt;=34972),"Středočeský kraj",(IF(AND(I1199&gt;=35002,I1199&lt;=36271),"Karlovarský kraj",(IF(AND(I1199&gt;=37001,I1199&lt;=39201),"Jihočeský kraj",(IF(AND(I1199&gt;=39701,I1199&lt;=39901),"Jihočeský kraj",(IF(AND(I1199&gt;=39301,I1199&lt;=39601),"Kraj Vysočina",(IF(AND(I1199&gt;=58001,I1199&lt;=59501),"Kraj Vysočina",(IF(AND(I1199&gt;=67401,I1199&lt;=67602),"Kraj Vysočina",(IF(AND(I1199&gt;=40001,I1199&lt;=44101),"Ústecký kraj",(IF(AND(I1199&gt;=46001,I1199&lt;=47201),"Liberecký kraj",(IF(AND(I1199&gt;=51202,I1199&lt;=51401),"Liberecký kraj",(IF(AND(I1199&gt;=53002,I1199&lt;=53976),"Pardubický kraj",(IF(AND(I1199&gt;=56002,I1199&lt;=57201),"Pardubický kraj",(IF(AND(I1199&gt;=60200,I1199&lt;=67201),"Jihomoravský kraj",(IF(AND(I1199&gt;=67801,I1199&lt;=68501),"Jihomoravský kraj",(IF(AND(I1199&gt;=69002,I1199&lt;=69801),"Jihomoravský kraj",(IF(AND(I1199&gt;=68601,I1199&lt;=68801),"Zlínský kraj",(IF(AND(I1199&gt;=75501,I1199&lt;=76901),"Zlínský kraj",(IF(AND(I1199&gt;=70030,I1199&lt;=74901),"Moravskoslezský kraj",(IF(AND(I1199&gt;=75000,I1199&lt;=75368),"Olomoucký kraj",(IF(AND(I1199&gt;=77200,I1199&lt;=79862),"Olomoucký kraj",(IF(AND(I1199&gt;=50011,I1199&lt;=50301),"Královéhradecký kraj",(IF(AND(I1199&gt;=54301,I1199&lt;=54303),"Královéhradecký kraj","0")))))))))))))))))))))))))))))))))))))))))))))))</f>
        <v>Středočeský kraj</v>
      </c>
      <c r="AB1199" t="s">
        <v>11550</v>
      </c>
      <c r="AD1199" t="s">
        <v>998</v>
      </c>
      <c r="AE1199" t="s">
        <v>998</v>
      </c>
      <c r="AF1199" t="s">
        <v>998</v>
      </c>
      <c r="AG1199" s="107">
        <v>0</v>
      </c>
      <c r="AH1199" s="107">
        <v>0</v>
      </c>
      <c r="AI1199" s="107">
        <v>0</v>
      </c>
      <c r="AJ1199" t="s">
        <v>1012</v>
      </c>
    </row>
    <row r="1200" spans="1:37" x14ac:dyDescent="0.45">
      <c r="A1200" t="s">
        <v>1412</v>
      </c>
      <c r="B1200" t="s">
        <v>17045</v>
      </c>
      <c r="C1200" t="s">
        <v>1002</v>
      </c>
      <c r="D1200" t="s">
        <v>17048</v>
      </c>
      <c r="E1200" t="s">
        <v>992</v>
      </c>
      <c r="F1200" t="s">
        <v>1265</v>
      </c>
      <c r="G1200">
        <v>119</v>
      </c>
      <c r="H1200" t="s">
        <v>17049</v>
      </c>
      <c r="I1200">
        <v>25069</v>
      </c>
      <c r="K1200" t="s">
        <v>17050</v>
      </c>
      <c r="L1200" s="106">
        <v>25712</v>
      </c>
      <c r="M1200">
        <v>12978809</v>
      </c>
      <c r="N1200" t="s">
        <v>996</v>
      </c>
      <c r="O1200" t="s">
        <v>12</v>
      </c>
      <c r="P1200" t="s">
        <v>997</v>
      </c>
      <c r="R1200" s="109" t="str">
        <f>IF(OR(P1200="SB",Q1200="SB"),"SB",0)</f>
        <v>SB</v>
      </c>
      <c r="T1200" s="110" t="s">
        <v>998</v>
      </c>
      <c r="V1200" s="113" t="str">
        <f>IF(AND(I1200&gt;=10000,I1200&lt;=19900),"Praha",(IF(AND(I1200&gt;=25001,I1200&lt;=29501),"Středočeský kraj",(IF(AND(I1200&gt;=30100,I1200&lt;=34972),"Středočeský kraj",(IF(AND(I1200&gt;=35002,I1200&lt;=36271),"Karlovarský kraj",(IF(AND(I1200&gt;=37001,I1200&lt;=39201),"Jihočeský kraj",(IF(AND(I1200&gt;=39701,I1200&lt;=39901),"Jihočeský kraj",(IF(AND(I1200&gt;=39301,I1200&lt;=39601),"Kraj Vysočina",(IF(AND(I1200&gt;=58001,I1200&lt;=59501),"Kraj Vysočina",(IF(AND(I1200&gt;=67401,I1200&lt;=67602),"Kraj Vysočina",(IF(AND(I1200&gt;=40001,I1200&lt;=44101),"Ústecký kraj",(IF(AND(I1200&gt;=46001,I1200&lt;=47201),"Liberecký kraj",(IF(AND(I1200&gt;=51202,I1200&lt;=51401),"Liberecký kraj",(IF(AND(I1200&gt;=53002,I1200&lt;=53976),"Pardubický kraj",(IF(AND(I1200&gt;=56002,I1200&lt;=57201),"Pardubický kraj",(IF(AND(I1200&gt;=60200,I1200&lt;=67201),"Jihomoravský kraj",(IF(AND(I1200&gt;=67801,I1200&lt;=68501),"Jihomoravský kraj",(IF(AND(I1200&gt;=69002,I1200&lt;=69801),"Jihomoravský kraj",(IF(AND(I1200&gt;=68601,I1200&lt;=68801),"Zlínský kraj",(IF(AND(I1200&gt;=75501,I1200&lt;=76901),"Zlínský kraj",(IF(AND(I1200&gt;=70030,I1200&lt;=74901),"Moravskoslezský kraj",(IF(AND(I1200&gt;=75000,I1200&lt;=75368),"Olomoucký kraj",(IF(AND(I1200&gt;=77200,I1200&lt;=79862),"Olomoucký kraj",(IF(AND(I1200&gt;=50011,I1200&lt;=50301),"Královéhradecký kraj",(IF(AND(I1200&gt;=54301,I1200&lt;=54303),"Královéhradecký kraj","0")))))))))))))))))))))))))))))))))))))))))))))))</f>
        <v>Středočeský kraj</v>
      </c>
      <c r="AB1200" t="s">
        <v>998</v>
      </c>
      <c r="AD1200" t="s">
        <v>998</v>
      </c>
      <c r="AE1200" t="s">
        <v>998</v>
      </c>
      <c r="AF1200" t="s">
        <v>998</v>
      </c>
      <c r="AG1200" s="107">
        <v>0</v>
      </c>
      <c r="AH1200" s="107">
        <v>0</v>
      </c>
      <c r="AI1200" s="107">
        <v>0</v>
      </c>
      <c r="AJ1200" t="s">
        <v>1012</v>
      </c>
    </row>
    <row r="1201" spans="1:37" x14ac:dyDescent="0.45">
      <c r="A1201" t="s">
        <v>1666</v>
      </c>
      <c r="B1201" t="s">
        <v>17509</v>
      </c>
      <c r="C1201" t="s">
        <v>990</v>
      </c>
      <c r="D1201" t="s">
        <v>17510</v>
      </c>
      <c r="E1201" t="s">
        <v>992</v>
      </c>
      <c r="F1201" t="s">
        <v>14394</v>
      </c>
      <c r="G1201">
        <v>130</v>
      </c>
      <c r="H1201" t="s">
        <v>11548</v>
      </c>
      <c r="I1201">
        <v>25069</v>
      </c>
      <c r="K1201" t="s">
        <v>17511</v>
      </c>
      <c r="L1201" s="106">
        <v>28501</v>
      </c>
      <c r="M1201">
        <v>13056914</v>
      </c>
      <c r="N1201" t="s">
        <v>996</v>
      </c>
      <c r="O1201" t="s">
        <v>12</v>
      </c>
      <c r="P1201" t="s">
        <v>997</v>
      </c>
      <c r="R1201" s="109" t="str">
        <f>IF(OR(P1201="SB",Q1201="SB"),"SB",0)</f>
        <v>SB</v>
      </c>
      <c r="T1201" s="110" t="s">
        <v>998</v>
      </c>
      <c r="V1201" s="113" t="str">
        <f>IF(AND(I1201&gt;=10000,I1201&lt;=19900),"Praha",(IF(AND(I1201&gt;=25001,I1201&lt;=29501),"Středočeský kraj",(IF(AND(I1201&gt;=30100,I1201&lt;=34972),"Středočeský kraj",(IF(AND(I1201&gt;=35002,I1201&lt;=36271),"Karlovarský kraj",(IF(AND(I1201&gt;=37001,I1201&lt;=39201),"Jihočeský kraj",(IF(AND(I1201&gt;=39701,I1201&lt;=39901),"Jihočeský kraj",(IF(AND(I1201&gt;=39301,I1201&lt;=39601),"Kraj Vysočina",(IF(AND(I1201&gt;=58001,I1201&lt;=59501),"Kraj Vysočina",(IF(AND(I1201&gt;=67401,I1201&lt;=67602),"Kraj Vysočina",(IF(AND(I1201&gt;=40001,I1201&lt;=44101),"Ústecký kraj",(IF(AND(I1201&gt;=46001,I1201&lt;=47201),"Liberecký kraj",(IF(AND(I1201&gt;=51202,I1201&lt;=51401),"Liberecký kraj",(IF(AND(I1201&gt;=53002,I1201&lt;=53976),"Pardubický kraj",(IF(AND(I1201&gt;=56002,I1201&lt;=57201),"Pardubický kraj",(IF(AND(I1201&gt;=60200,I1201&lt;=67201),"Jihomoravský kraj",(IF(AND(I1201&gt;=67801,I1201&lt;=68501),"Jihomoravský kraj",(IF(AND(I1201&gt;=69002,I1201&lt;=69801),"Jihomoravský kraj",(IF(AND(I1201&gt;=68601,I1201&lt;=68801),"Zlínský kraj",(IF(AND(I1201&gt;=75501,I1201&lt;=76901),"Zlínský kraj",(IF(AND(I1201&gt;=70030,I1201&lt;=74901),"Moravskoslezský kraj",(IF(AND(I1201&gt;=75000,I1201&lt;=75368),"Olomoucký kraj",(IF(AND(I1201&gt;=77200,I1201&lt;=79862),"Olomoucký kraj",(IF(AND(I1201&gt;=50011,I1201&lt;=50301),"Královéhradecký kraj",(IF(AND(I1201&gt;=54301,I1201&lt;=54303),"Královéhradecký kraj","0")))))))))))))))))))))))))))))))))))))))))))))))</f>
        <v>Středočeský kraj</v>
      </c>
      <c r="AB1201" t="s">
        <v>998</v>
      </c>
      <c r="AD1201" t="s">
        <v>998</v>
      </c>
      <c r="AE1201" t="s">
        <v>998</v>
      </c>
      <c r="AF1201" t="s">
        <v>998</v>
      </c>
      <c r="AG1201" s="107">
        <v>0</v>
      </c>
      <c r="AH1201" s="107">
        <v>0</v>
      </c>
      <c r="AI1201" s="107">
        <v>0</v>
      </c>
      <c r="AJ1201" t="s">
        <v>1012</v>
      </c>
    </row>
    <row r="1202" spans="1:37" x14ac:dyDescent="0.45">
      <c r="A1202" t="s">
        <v>1076</v>
      </c>
      <c r="B1202" t="s">
        <v>10867</v>
      </c>
      <c r="C1202" t="s">
        <v>990</v>
      </c>
      <c r="D1202" t="s">
        <v>10868</v>
      </c>
      <c r="E1202" t="s">
        <v>992</v>
      </c>
      <c r="F1202" t="s">
        <v>5453</v>
      </c>
      <c r="G1202">
        <v>143</v>
      </c>
      <c r="H1202" t="s">
        <v>10869</v>
      </c>
      <c r="I1202">
        <v>25072</v>
      </c>
      <c r="K1202" t="s">
        <v>10870</v>
      </c>
      <c r="L1202" s="106">
        <v>37731</v>
      </c>
      <c r="M1202">
        <v>14090770</v>
      </c>
      <c r="N1202" t="s">
        <v>2063</v>
      </c>
      <c r="O1202" t="s">
        <v>1173</v>
      </c>
      <c r="P1202" t="s">
        <v>997</v>
      </c>
      <c r="R1202" s="109" t="str">
        <f>IF(OR(P1202="SB",Q1202="SB"),"SB",0)</f>
        <v>SB</v>
      </c>
      <c r="T1202" s="110">
        <v>171022</v>
      </c>
      <c r="U1202" t="s">
        <v>19633</v>
      </c>
      <c r="V1202" s="113" t="str">
        <f>IF(AND(I1202&gt;=10000,I1202&lt;=19900),"Praha",(IF(AND(I1202&gt;=25001,I1202&lt;=29501),"Středočeský kraj",(IF(AND(I1202&gt;=30100,I1202&lt;=34972),"Středočeský kraj",(IF(AND(I1202&gt;=35002,I1202&lt;=36271),"Karlovarský kraj",(IF(AND(I1202&gt;=37001,I1202&lt;=39201),"Jihočeský kraj",(IF(AND(I1202&gt;=39701,I1202&lt;=39901),"Jihočeský kraj",(IF(AND(I1202&gt;=39301,I1202&lt;=39601),"Kraj Vysočina",(IF(AND(I1202&gt;=58001,I1202&lt;=59501),"Kraj Vysočina",(IF(AND(I1202&gt;=67401,I1202&lt;=67602),"Kraj Vysočina",(IF(AND(I1202&gt;=40001,I1202&lt;=44101),"Ústecký kraj",(IF(AND(I1202&gt;=46001,I1202&lt;=47201),"Liberecký kraj",(IF(AND(I1202&gt;=51202,I1202&lt;=51401),"Liberecký kraj",(IF(AND(I1202&gt;=53002,I1202&lt;=53976),"Pardubický kraj",(IF(AND(I1202&gt;=56002,I1202&lt;=57201),"Pardubický kraj",(IF(AND(I1202&gt;=60200,I1202&lt;=67201),"Jihomoravský kraj",(IF(AND(I1202&gt;=67801,I1202&lt;=68501),"Jihomoravský kraj",(IF(AND(I1202&gt;=69002,I1202&lt;=69801),"Jihomoravský kraj",(IF(AND(I1202&gt;=68601,I1202&lt;=68801),"Zlínský kraj",(IF(AND(I1202&gt;=75501,I1202&lt;=76901),"Zlínský kraj",(IF(AND(I1202&gt;=70030,I1202&lt;=74901),"Moravskoslezský kraj",(IF(AND(I1202&gt;=75000,I1202&lt;=75368),"Olomoucký kraj",(IF(AND(I1202&gt;=77200,I1202&lt;=79862),"Olomoucký kraj",(IF(AND(I1202&gt;=50011,I1202&lt;=50301),"Královéhradecký kraj",(IF(AND(I1202&gt;=54301,I1202&lt;=54303),"Královéhradecký kraj","0")))))))))))))))))))))))))))))))))))))))))))))))</f>
        <v>Středočeský kraj</v>
      </c>
      <c r="AB1202" t="s">
        <v>10871</v>
      </c>
      <c r="AD1202" t="s">
        <v>998</v>
      </c>
      <c r="AE1202" t="s">
        <v>998</v>
      </c>
      <c r="AF1202" t="s">
        <v>998</v>
      </c>
      <c r="AG1202" s="107">
        <v>0</v>
      </c>
      <c r="AH1202" s="107">
        <v>0</v>
      </c>
      <c r="AI1202" s="107">
        <v>0</v>
      </c>
      <c r="AJ1202" t="s">
        <v>1012</v>
      </c>
    </row>
    <row r="1203" spans="1:37" x14ac:dyDescent="0.45">
      <c r="A1203" t="s">
        <v>1087</v>
      </c>
      <c r="B1203" t="s">
        <v>3098</v>
      </c>
      <c r="C1203" t="s">
        <v>990</v>
      </c>
      <c r="D1203" t="s">
        <v>3099</v>
      </c>
      <c r="E1203" t="s">
        <v>992</v>
      </c>
      <c r="F1203" t="s">
        <v>3100</v>
      </c>
      <c r="G1203">
        <v>172</v>
      </c>
      <c r="H1203" t="s">
        <v>2131</v>
      </c>
      <c r="I1203">
        <v>25082</v>
      </c>
      <c r="K1203" t="s">
        <v>3101</v>
      </c>
      <c r="L1203" s="106">
        <v>32019</v>
      </c>
      <c r="M1203">
        <v>10730025</v>
      </c>
      <c r="N1203" t="s">
        <v>996</v>
      </c>
      <c r="O1203" t="s">
        <v>12</v>
      </c>
      <c r="P1203" t="s">
        <v>997</v>
      </c>
      <c r="R1203" s="109" t="str">
        <f>IF(OR(P1203="SB",Q1203="SB"),"SB",0)</f>
        <v>SB</v>
      </c>
      <c r="T1203" s="110">
        <v>11005</v>
      </c>
      <c r="U1203" t="s">
        <v>19633</v>
      </c>
      <c r="V1203" s="113" t="str">
        <f>IF(AND(I1203&gt;=10000,I1203&lt;=19900),"Praha",(IF(AND(I1203&gt;=25001,I1203&lt;=29501),"Středočeský kraj",(IF(AND(I1203&gt;=30100,I1203&lt;=34972),"Středočeský kraj",(IF(AND(I1203&gt;=35002,I1203&lt;=36271),"Karlovarský kraj",(IF(AND(I1203&gt;=37001,I1203&lt;=39201),"Jihočeský kraj",(IF(AND(I1203&gt;=39701,I1203&lt;=39901),"Jihočeský kraj",(IF(AND(I1203&gt;=39301,I1203&lt;=39601),"Kraj Vysočina",(IF(AND(I1203&gt;=58001,I1203&lt;=59501),"Kraj Vysočina",(IF(AND(I1203&gt;=67401,I1203&lt;=67602),"Kraj Vysočina",(IF(AND(I1203&gt;=40001,I1203&lt;=44101),"Ústecký kraj",(IF(AND(I1203&gt;=46001,I1203&lt;=47201),"Liberecký kraj",(IF(AND(I1203&gt;=51202,I1203&lt;=51401),"Liberecký kraj",(IF(AND(I1203&gt;=53002,I1203&lt;=53976),"Pardubický kraj",(IF(AND(I1203&gt;=56002,I1203&lt;=57201),"Pardubický kraj",(IF(AND(I1203&gt;=60200,I1203&lt;=67201),"Jihomoravský kraj",(IF(AND(I1203&gt;=67801,I1203&lt;=68501),"Jihomoravský kraj",(IF(AND(I1203&gt;=69002,I1203&lt;=69801),"Jihomoravský kraj",(IF(AND(I1203&gt;=68601,I1203&lt;=68801),"Zlínský kraj",(IF(AND(I1203&gt;=75501,I1203&lt;=76901),"Zlínský kraj",(IF(AND(I1203&gt;=70030,I1203&lt;=74901),"Moravskoslezský kraj",(IF(AND(I1203&gt;=75000,I1203&lt;=75368),"Olomoucký kraj",(IF(AND(I1203&gt;=77200,I1203&lt;=79862),"Olomoucký kraj",(IF(AND(I1203&gt;=50011,I1203&lt;=50301),"Královéhradecký kraj",(IF(AND(I1203&gt;=54301,I1203&lt;=54303),"Královéhradecký kraj","0")))))))))))))))))))))))))))))))))))))))))))))))</f>
        <v>Středočeský kraj</v>
      </c>
      <c r="AD1203" t="s">
        <v>998</v>
      </c>
      <c r="AE1203" t="s">
        <v>998</v>
      </c>
      <c r="AF1203" t="s">
        <v>998</v>
      </c>
      <c r="AG1203" s="107">
        <v>0</v>
      </c>
      <c r="AH1203" s="107">
        <v>0</v>
      </c>
      <c r="AI1203" s="107">
        <v>0</v>
      </c>
      <c r="AJ1203" t="s">
        <v>1012</v>
      </c>
    </row>
    <row r="1204" spans="1:37" x14ac:dyDescent="0.45">
      <c r="A1204" t="s">
        <v>2127</v>
      </c>
      <c r="B1204" t="s">
        <v>2128</v>
      </c>
      <c r="C1204" t="s">
        <v>1002</v>
      </c>
      <c r="D1204" t="s">
        <v>2129</v>
      </c>
      <c r="E1204" t="s">
        <v>992</v>
      </c>
      <c r="F1204" t="s">
        <v>2130</v>
      </c>
      <c r="G1204">
        <v>969</v>
      </c>
      <c r="H1204" t="s">
        <v>2131</v>
      </c>
      <c r="I1204">
        <v>25082</v>
      </c>
      <c r="J1204" s="108">
        <v>420602265825</v>
      </c>
      <c r="K1204" t="s">
        <v>2132</v>
      </c>
      <c r="L1204" s="106">
        <v>38982</v>
      </c>
      <c r="M1204">
        <v>15402795</v>
      </c>
      <c r="N1204" t="s">
        <v>1029</v>
      </c>
      <c r="O1204" t="s">
        <v>1010</v>
      </c>
      <c r="P1204" t="s">
        <v>997</v>
      </c>
      <c r="R1204" s="109" t="str">
        <f>IF(OR(P1204="SB",Q1204="SB"),"SB",0)</f>
        <v>SB</v>
      </c>
      <c r="T1204" s="110">
        <v>2020114</v>
      </c>
      <c r="U1204" t="s">
        <v>19633</v>
      </c>
      <c r="V1204" s="113" t="str">
        <f>IF(AND(I1204&gt;=10000,I1204&lt;=19900),"Praha",(IF(AND(I1204&gt;=25001,I1204&lt;=29501),"Středočeský kraj",(IF(AND(I1204&gt;=30100,I1204&lt;=34972),"Středočeský kraj",(IF(AND(I1204&gt;=35002,I1204&lt;=36271),"Karlovarský kraj",(IF(AND(I1204&gt;=37001,I1204&lt;=39201),"Jihočeský kraj",(IF(AND(I1204&gt;=39701,I1204&lt;=39901),"Jihočeský kraj",(IF(AND(I1204&gt;=39301,I1204&lt;=39601),"Kraj Vysočina",(IF(AND(I1204&gt;=58001,I1204&lt;=59501),"Kraj Vysočina",(IF(AND(I1204&gt;=67401,I1204&lt;=67602),"Kraj Vysočina",(IF(AND(I1204&gt;=40001,I1204&lt;=44101),"Ústecký kraj",(IF(AND(I1204&gt;=46001,I1204&lt;=47201),"Liberecký kraj",(IF(AND(I1204&gt;=51202,I1204&lt;=51401),"Liberecký kraj",(IF(AND(I1204&gt;=53002,I1204&lt;=53976),"Pardubický kraj",(IF(AND(I1204&gt;=56002,I1204&lt;=57201),"Pardubický kraj",(IF(AND(I1204&gt;=60200,I1204&lt;=67201),"Jihomoravský kraj",(IF(AND(I1204&gt;=67801,I1204&lt;=68501),"Jihomoravský kraj",(IF(AND(I1204&gt;=69002,I1204&lt;=69801),"Jihomoravský kraj",(IF(AND(I1204&gt;=68601,I1204&lt;=68801),"Zlínský kraj",(IF(AND(I1204&gt;=75501,I1204&lt;=76901),"Zlínský kraj",(IF(AND(I1204&gt;=70030,I1204&lt;=74901),"Moravskoslezský kraj",(IF(AND(I1204&gt;=75000,I1204&lt;=75368),"Olomoucký kraj",(IF(AND(I1204&gt;=77200,I1204&lt;=79862),"Olomoucký kraj",(IF(AND(I1204&gt;=50011,I1204&lt;=50301),"Královéhradecký kraj",(IF(AND(I1204&gt;=54301,I1204&lt;=54303),"Královéhradecký kraj","0")))))))))))))))))))))))))))))))))))))))))))))))</f>
        <v>Středočeský kraj</v>
      </c>
      <c r="AD1204" t="s">
        <v>998</v>
      </c>
      <c r="AE1204" t="s">
        <v>998</v>
      </c>
      <c r="AF1204" t="s">
        <v>998</v>
      </c>
      <c r="AG1204" s="107">
        <v>300</v>
      </c>
      <c r="AH1204" s="107">
        <v>0</v>
      </c>
      <c r="AI1204" s="107">
        <v>0</v>
      </c>
      <c r="AJ1204" t="s">
        <v>999</v>
      </c>
      <c r="AK1204" s="106">
        <v>44914</v>
      </c>
    </row>
    <row r="1205" spans="1:37" x14ac:dyDescent="0.45">
      <c r="A1205" t="s">
        <v>2133</v>
      </c>
      <c r="B1205" t="s">
        <v>2128</v>
      </c>
      <c r="C1205" t="s">
        <v>1002</v>
      </c>
      <c r="D1205" t="s">
        <v>2134</v>
      </c>
      <c r="E1205" t="s">
        <v>992</v>
      </c>
      <c r="F1205" t="s">
        <v>2130</v>
      </c>
      <c r="G1205">
        <v>969</v>
      </c>
      <c r="H1205" t="s">
        <v>2131</v>
      </c>
      <c r="I1205">
        <v>25082</v>
      </c>
      <c r="J1205" s="108">
        <v>420602265825</v>
      </c>
      <c r="K1205" t="s">
        <v>2132</v>
      </c>
      <c r="L1205" s="106">
        <v>40408</v>
      </c>
      <c r="M1205">
        <v>15402896</v>
      </c>
      <c r="N1205" t="s">
        <v>1029</v>
      </c>
      <c r="O1205" t="s">
        <v>1010</v>
      </c>
      <c r="P1205" t="s">
        <v>997</v>
      </c>
      <c r="R1205" s="109" t="str">
        <f>IF(OR(P1205="SB",Q1205="SB"),"SB",0)</f>
        <v>SB</v>
      </c>
      <c r="T1205" s="110">
        <v>2020115</v>
      </c>
      <c r="U1205" t="s">
        <v>19633</v>
      </c>
      <c r="V1205" s="113" t="str">
        <f>IF(AND(I1205&gt;=10000,I1205&lt;=19900),"Praha",(IF(AND(I1205&gt;=25001,I1205&lt;=29501),"Středočeský kraj",(IF(AND(I1205&gt;=30100,I1205&lt;=34972),"Středočeský kraj",(IF(AND(I1205&gt;=35002,I1205&lt;=36271),"Karlovarský kraj",(IF(AND(I1205&gt;=37001,I1205&lt;=39201),"Jihočeský kraj",(IF(AND(I1205&gt;=39701,I1205&lt;=39901),"Jihočeský kraj",(IF(AND(I1205&gt;=39301,I1205&lt;=39601),"Kraj Vysočina",(IF(AND(I1205&gt;=58001,I1205&lt;=59501),"Kraj Vysočina",(IF(AND(I1205&gt;=67401,I1205&lt;=67602),"Kraj Vysočina",(IF(AND(I1205&gt;=40001,I1205&lt;=44101),"Ústecký kraj",(IF(AND(I1205&gt;=46001,I1205&lt;=47201),"Liberecký kraj",(IF(AND(I1205&gt;=51202,I1205&lt;=51401),"Liberecký kraj",(IF(AND(I1205&gt;=53002,I1205&lt;=53976),"Pardubický kraj",(IF(AND(I1205&gt;=56002,I1205&lt;=57201),"Pardubický kraj",(IF(AND(I1205&gt;=60200,I1205&lt;=67201),"Jihomoravský kraj",(IF(AND(I1205&gt;=67801,I1205&lt;=68501),"Jihomoravský kraj",(IF(AND(I1205&gt;=69002,I1205&lt;=69801),"Jihomoravský kraj",(IF(AND(I1205&gt;=68601,I1205&lt;=68801),"Zlínský kraj",(IF(AND(I1205&gt;=75501,I1205&lt;=76901),"Zlínský kraj",(IF(AND(I1205&gt;=70030,I1205&lt;=74901),"Moravskoslezský kraj",(IF(AND(I1205&gt;=75000,I1205&lt;=75368),"Olomoucký kraj",(IF(AND(I1205&gt;=77200,I1205&lt;=79862),"Olomoucký kraj",(IF(AND(I1205&gt;=50011,I1205&lt;=50301),"Královéhradecký kraj",(IF(AND(I1205&gt;=54301,I1205&lt;=54303),"Královéhradecký kraj","0")))))))))))))))))))))))))))))))))))))))))))))))</f>
        <v>Středočeský kraj</v>
      </c>
      <c r="AD1205" t="s">
        <v>998</v>
      </c>
      <c r="AE1205" t="s">
        <v>998</v>
      </c>
      <c r="AF1205" t="s">
        <v>998</v>
      </c>
      <c r="AG1205" s="107">
        <v>300</v>
      </c>
      <c r="AH1205" s="107">
        <v>0</v>
      </c>
      <c r="AI1205" s="107">
        <v>0</v>
      </c>
      <c r="AJ1205" t="s">
        <v>999</v>
      </c>
      <c r="AK1205" s="106">
        <v>44914</v>
      </c>
    </row>
    <row r="1206" spans="1:37" x14ac:dyDescent="0.45">
      <c r="A1206" t="s">
        <v>1408</v>
      </c>
      <c r="B1206" t="s">
        <v>6413</v>
      </c>
      <c r="C1206" t="s">
        <v>1002</v>
      </c>
      <c r="D1206" t="s">
        <v>6414</v>
      </c>
      <c r="E1206" t="s">
        <v>992</v>
      </c>
      <c r="F1206" t="s">
        <v>2135</v>
      </c>
      <c r="G1206">
        <v>898</v>
      </c>
      <c r="H1206" t="s">
        <v>2131</v>
      </c>
      <c r="I1206">
        <v>25082</v>
      </c>
      <c r="K1206" t="s">
        <v>6415</v>
      </c>
      <c r="L1206" s="106">
        <v>26591</v>
      </c>
      <c r="M1206">
        <v>12920407</v>
      </c>
      <c r="N1206" t="s">
        <v>996</v>
      </c>
      <c r="O1206" t="s">
        <v>12</v>
      </c>
      <c r="P1206" t="s">
        <v>997</v>
      </c>
      <c r="R1206" s="109" t="str">
        <f>IF(OR(P1206="SB",Q1206="SB"),"SB",0)</f>
        <v>SB</v>
      </c>
      <c r="T1206" s="110" t="s">
        <v>998</v>
      </c>
      <c r="V1206" s="113" t="str">
        <f>IF(AND(I1206&gt;=10000,I1206&lt;=19900),"Praha",(IF(AND(I1206&gt;=25001,I1206&lt;=29501),"Středočeský kraj",(IF(AND(I1206&gt;=30100,I1206&lt;=34972),"Středočeský kraj",(IF(AND(I1206&gt;=35002,I1206&lt;=36271),"Karlovarský kraj",(IF(AND(I1206&gt;=37001,I1206&lt;=39201),"Jihočeský kraj",(IF(AND(I1206&gt;=39701,I1206&lt;=39901),"Jihočeský kraj",(IF(AND(I1206&gt;=39301,I1206&lt;=39601),"Kraj Vysočina",(IF(AND(I1206&gt;=58001,I1206&lt;=59501),"Kraj Vysočina",(IF(AND(I1206&gt;=67401,I1206&lt;=67602),"Kraj Vysočina",(IF(AND(I1206&gt;=40001,I1206&lt;=44101),"Ústecký kraj",(IF(AND(I1206&gt;=46001,I1206&lt;=47201),"Liberecký kraj",(IF(AND(I1206&gt;=51202,I1206&lt;=51401),"Liberecký kraj",(IF(AND(I1206&gt;=53002,I1206&lt;=53976),"Pardubický kraj",(IF(AND(I1206&gt;=56002,I1206&lt;=57201),"Pardubický kraj",(IF(AND(I1206&gt;=60200,I1206&lt;=67201),"Jihomoravský kraj",(IF(AND(I1206&gt;=67801,I1206&lt;=68501),"Jihomoravský kraj",(IF(AND(I1206&gt;=69002,I1206&lt;=69801),"Jihomoravský kraj",(IF(AND(I1206&gt;=68601,I1206&lt;=68801),"Zlínský kraj",(IF(AND(I1206&gt;=75501,I1206&lt;=76901),"Zlínský kraj",(IF(AND(I1206&gt;=70030,I1206&lt;=74901),"Moravskoslezský kraj",(IF(AND(I1206&gt;=75000,I1206&lt;=75368),"Olomoucký kraj",(IF(AND(I1206&gt;=77200,I1206&lt;=79862),"Olomoucký kraj",(IF(AND(I1206&gt;=50011,I1206&lt;=50301),"Královéhradecký kraj",(IF(AND(I1206&gt;=54301,I1206&lt;=54303),"Královéhradecký kraj","0")))))))))))))))))))))))))))))))))))))))))))))))</f>
        <v>Středočeský kraj</v>
      </c>
      <c r="AB1206" t="s">
        <v>998</v>
      </c>
      <c r="AD1206" t="s">
        <v>998</v>
      </c>
      <c r="AE1206" t="s">
        <v>998</v>
      </c>
      <c r="AF1206" t="s">
        <v>998</v>
      </c>
      <c r="AG1206" s="107">
        <v>0</v>
      </c>
      <c r="AH1206" s="107">
        <v>0</v>
      </c>
      <c r="AI1206" s="107">
        <v>0</v>
      </c>
      <c r="AJ1206" t="s">
        <v>1012</v>
      </c>
    </row>
    <row r="1207" spans="1:37" x14ac:dyDescent="0.45">
      <c r="A1207" t="s">
        <v>2519</v>
      </c>
      <c r="B1207" t="s">
        <v>9491</v>
      </c>
      <c r="C1207" t="s">
        <v>1002</v>
      </c>
      <c r="D1207" t="s">
        <v>9493</v>
      </c>
      <c r="E1207" t="s">
        <v>992</v>
      </c>
      <c r="F1207" t="s">
        <v>4472</v>
      </c>
      <c r="G1207">
        <v>1040</v>
      </c>
      <c r="H1207" t="s">
        <v>2131</v>
      </c>
      <c r="I1207">
        <v>25082</v>
      </c>
      <c r="K1207" t="s">
        <v>9494</v>
      </c>
      <c r="L1207" s="106">
        <v>26969</v>
      </c>
      <c r="M1207">
        <v>13007707</v>
      </c>
      <c r="N1207" t="s">
        <v>996</v>
      </c>
      <c r="O1207" t="s">
        <v>12</v>
      </c>
      <c r="P1207" t="s">
        <v>997</v>
      </c>
      <c r="R1207" s="109" t="str">
        <f>IF(OR(P1207="SB",Q1207="SB"),"SB",0)</f>
        <v>SB</v>
      </c>
      <c r="T1207" s="110" t="s">
        <v>998</v>
      </c>
      <c r="V1207" s="113" t="str">
        <f>IF(AND(I1207&gt;=10000,I1207&lt;=19900),"Praha",(IF(AND(I1207&gt;=25001,I1207&lt;=29501),"Středočeský kraj",(IF(AND(I1207&gt;=30100,I1207&lt;=34972),"Středočeský kraj",(IF(AND(I1207&gt;=35002,I1207&lt;=36271),"Karlovarský kraj",(IF(AND(I1207&gt;=37001,I1207&lt;=39201),"Jihočeský kraj",(IF(AND(I1207&gt;=39701,I1207&lt;=39901),"Jihočeský kraj",(IF(AND(I1207&gt;=39301,I1207&lt;=39601),"Kraj Vysočina",(IF(AND(I1207&gt;=58001,I1207&lt;=59501),"Kraj Vysočina",(IF(AND(I1207&gt;=67401,I1207&lt;=67602),"Kraj Vysočina",(IF(AND(I1207&gt;=40001,I1207&lt;=44101),"Ústecký kraj",(IF(AND(I1207&gt;=46001,I1207&lt;=47201),"Liberecký kraj",(IF(AND(I1207&gt;=51202,I1207&lt;=51401),"Liberecký kraj",(IF(AND(I1207&gt;=53002,I1207&lt;=53976),"Pardubický kraj",(IF(AND(I1207&gt;=56002,I1207&lt;=57201),"Pardubický kraj",(IF(AND(I1207&gt;=60200,I1207&lt;=67201),"Jihomoravský kraj",(IF(AND(I1207&gt;=67801,I1207&lt;=68501),"Jihomoravský kraj",(IF(AND(I1207&gt;=69002,I1207&lt;=69801),"Jihomoravský kraj",(IF(AND(I1207&gt;=68601,I1207&lt;=68801),"Zlínský kraj",(IF(AND(I1207&gt;=75501,I1207&lt;=76901),"Zlínský kraj",(IF(AND(I1207&gt;=70030,I1207&lt;=74901),"Moravskoslezský kraj",(IF(AND(I1207&gt;=75000,I1207&lt;=75368),"Olomoucký kraj",(IF(AND(I1207&gt;=77200,I1207&lt;=79862),"Olomoucký kraj",(IF(AND(I1207&gt;=50011,I1207&lt;=50301),"Královéhradecký kraj",(IF(AND(I1207&gt;=54301,I1207&lt;=54303),"Královéhradecký kraj","0")))))))))))))))))))))))))))))))))))))))))))))))</f>
        <v>Středočeský kraj</v>
      </c>
      <c r="AB1207" t="s">
        <v>998</v>
      </c>
      <c r="AD1207" t="s">
        <v>998</v>
      </c>
      <c r="AE1207" t="s">
        <v>998</v>
      </c>
      <c r="AF1207" t="s">
        <v>998</v>
      </c>
      <c r="AG1207" s="107">
        <v>0</v>
      </c>
      <c r="AH1207" s="107">
        <v>0</v>
      </c>
      <c r="AI1207" s="107">
        <v>0</v>
      </c>
      <c r="AJ1207" t="s">
        <v>1012</v>
      </c>
    </row>
    <row r="1208" spans="1:37" x14ac:dyDescent="0.45">
      <c r="A1208" t="s">
        <v>1528</v>
      </c>
      <c r="B1208" t="s">
        <v>15145</v>
      </c>
      <c r="C1208" t="s">
        <v>990</v>
      </c>
      <c r="D1208" t="s">
        <v>15146</v>
      </c>
      <c r="E1208" t="s">
        <v>992</v>
      </c>
      <c r="F1208" t="s">
        <v>15147</v>
      </c>
      <c r="G1208">
        <v>1763</v>
      </c>
      <c r="H1208" t="s">
        <v>2131</v>
      </c>
      <c r="I1208">
        <v>25082</v>
      </c>
      <c r="K1208" t="s">
        <v>15148</v>
      </c>
      <c r="L1208" s="106">
        <v>27397</v>
      </c>
      <c r="M1208">
        <v>12972543</v>
      </c>
      <c r="N1208" t="s">
        <v>996</v>
      </c>
      <c r="O1208" t="s">
        <v>12</v>
      </c>
      <c r="P1208" t="s">
        <v>997</v>
      </c>
      <c r="R1208" s="109" t="str">
        <f>IF(OR(P1208="SB",Q1208="SB"),"SB",0)</f>
        <v>SB</v>
      </c>
      <c r="T1208" s="110" t="s">
        <v>998</v>
      </c>
      <c r="V1208" s="113" t="str">
        <f>IF(AND(I1208&gt;=10000,I1208&lt;=19900),"Praha",(IF(AND(I1208&gt;=25001,I1208&lt;=29501),"Středočeský kraj",(IF(AND(I1208&gt;=30100,I1208&lt;=34972),"Středočeský kraj",(IF(AND(I1208&gt;=35002,I1208&lt;=36271),"Karlovarský kraj",(IF(AND(I1208&gt;=37001,I1208&lt;=39201),"Jihočeský kraj",(IF(AND(I1208&gt;=39701,I1208&lt;=39901),"Jihočeský kraj",(IF(AND(I1208&gt;=39301,I1208&lt;=39601),"Kraj Vysočina",(IF(AND(I1208&gt;=58001,I1208&lt;=59501),"Kraj Vysočina",(IF(AND(I1208&gt;=67401,I1208&lt;=67602),"Kraj Vysočina",(IF(AND(I1208&gt;=40001,I1208&lt;=44101),"Ústecký kraj",(IF(AND(I1208&gt;=46001,I1208&lt;=47201),"Liberecký kraj",(IF(AND(I1208&gt;=51202,I1208&lt;=51401),"Liberecký kraj",(IF(AND(I1208&gt;=53002,I1208&lt;=53976),"Pardubický kraj",(IF(AND(I1208&gt;=56002,I1208&lt;=57201),"Pardubický kraj",(IF(AND(I1208&gt;=60200,I1208&lt;=67201),"Jihomoravský kraj",(IF(AND(I1208&gt;=67801,I1208&lt;=68501),"Jihomoravský kraj",(IF(AND(I1208&gt;=69002,I1208&lt;=69801),"Jihomoravský kraj",(IF(AND(I1208&gt;=68601,I1208&lt;=68801),"Zlínský kraj",(IF(AND(I1208&gt;=75501,I1208&lt;=76901),"Zlínský kraj",(IF(AND(I1208&gt;=70030,I1208&lt;=74901),"Moravskoslezský kraj",(IF(AND(I1208&gt;=75000,I1208&lt;=75368),"Olomoucký kraj",(IF(AND(I1208&gt;=77200,I1208&lt;=79862),"Olomoucký kraj",(IF(AND(I1208&gt;=50011,I1208&lt;=50301),"Královéhradecký kraj",(IF(AND(I1208&gt;=54301,I1208&lt;=54303),"Královéhradecký kraj","0")))))))))))))))))))))))))))))))))))))))))))))))</f>
        <v>Středočeský kraj</v>
      </c>
      <c r="AB1208" t="s">
        <v>998</v>
      </c>
      <c r="AD1208" t="s">
        <v>998</v>
      </c>
      <c r="AE1208" t="s">
        <v>998</v>
      </c>
      <c r="AF1208" t="s">
        <v>998</v>
      </c>
      <c r="AG1208" s="107">
        <v>0</v>
      </c>
      <c r="AH1208" s="107">
        <v>0</v>
      </c>
      <c r="AI1208" s="107">
        <v>0</v>
      </c>
      <c r="AJ1208" t="s">
        <v>1012</v>
      </c>
    </row>
    <row r="1209" spans="1:37" x14ac:dyDescent="0.45">
      <c r="A1209" t="s">
        <v>1007</v>
      </c>
      <c r="B1209" t="s">
        <v>4636</v>
      </c>
      <c r="C1209" t="s">
        <v>990</v>
      </c>
      <c r="D1209" t="s">
        <v>4642</v>
      </c>
      <c r="E1209" t="s">
        <v>992</v>
      </c>
      <c r="F1209" t="s">
        <v>4643</v>
      </c>
      <c r="G1209">
        <v>52</v>
      </c>
      <c r="H1209" t="s">
        <v>4644</v>
      </c>
      <c r="I1209">
        <v>25084</v>
      </c>
      <c r="K1209" t="s">
        <v>4645</v>
      </c>
      <c r="L1209" s="106">
        <v>32654</v>
      </c>
      <c r="M1209">
        <v>10884114</v>
      </c>
      <c r="N1209" t="s">
        <v>1359</v>
      </c>
      <c r="O1209" t="s">
        <v>12</v>
      </c>
      <c r="P1209" t="s">
        <v>997</v>
      </c>
      <c r="R1209" s="109" t="str">
        <f>IF(OR(P1209="SB",Q1209="SB"),"SB",0)</f>
        <v>SB</v>
      </c>
      <c r="T1209" s="110">
        <v>11534</v>
      </c>
      <c r="U1209" t="s">
        <v>19633</v>
      </c>
      <c r="V1209" s="113" t="str">
        <f>IF(AND(I1209&gt;=10000,I1209&lt;=19900),"Praha",(IF(AND(I1209&gt;=25001,I1209&lt;=29501),"Středočeský kraj",(IF(AND(I1209&gt;=30100,I1209&lt;=34972),"Středočeský kraj",(IF(AND(I1209&gt;=35002,I1209&lt;=36271),"Karlovarský kraj",(IF(AND(I1209&gt;=37001,I1209&lt;=39201),"Jihočeský kraj",(IF(AND(I1209&gt;=39701,I1209&lt;=39901),"Jihočeský kraj",(IF(AND(I1209&gt;=39301,I1209&lt;=39601),"Kraj Vysočina",(IF(AND(I1209&gt;=58001,I1209&lt;=59501),"Kraj Vysočina",(IF(AND(I1209&gt;=67401,I1209&lt;=67602),"Kraj Vysočina",(IF(AND(I1209&gt;=40001,I1209&lt;=44101),"Ústecký kraj",(IF(AND(I1209&gt;=46001,I1209&lt;=47201),"Liberecký kraj",(IF(AND(I1209&gt;=51202,I1209&lt;=51401),"Liberecký kraj",(IF(AND(I1209&gt;=53002,I1209&lt;=53976),"Pardubický kraj",(IF(AND(I1209&gt;=56002,I1209&lt;=57201),"Pardubický kraj",(IF(AND(I1209&gt;=60200,I1209&lt;=67201),"Jihomoravský kraj",(IF(AND(I1209&gt;=67801,I1209&lt;=68501),"Jihomoravský kraj",(IF(AND(I1209&gt;=69002,I1209&lt;=69801),"Jihomoravský kraj",(IF(AND(I1209&gt;=68601,I1209&lt;=68801),"Zlínský kraj",(IF(AND(I1209&gt;=75501,I1209&lt;=76901),"Zlínský kraj",(IF(AND(I1209&gt;=70030,I1209&lt;=74901),"Moravskoslezský kraj",(IF(AND(I1209&gt;=75000,I1209&lt;=75368),"Olomoucký kraj",(IF(AND(I1209&gt;=77200,I1209&lt;=79862),"Olomoucký kraj",(IF(AND(I1209&gt;=50011,I1209&lt;=50301),"Královéhradecký kraj",(IF(AND(I1209&gt;=54301,I1209&lt;=54303),"Královéhradecký kraj","0")))))))))))))))))))))))))))))))))))))))))))))))</f>
        <v>Středočeský kraj</v>
      </c>
      <c r="AB1209" t="s">
        <v>4646</v>
      </c>
      <c r="AD1209" t="s">
        <v>998</v>
      </c>
      <c r="AE1209" t="s">
        <v>998</v>
      </c>
      <c r="AF1209" t="s">
        <v>998</v>
      </c>
      <c r="AG1209" s="107">
        <v>0</v>
      </c>
      <c r="AH1209" s="107">
        <v>0</v>
      </c>
      <c r="AI1209" s="107">
        <v>0</v>
      </c>
      <c r="AJ1209" t="s">
        <v>1012</v>
      </c>
    </row>
    <row r="1210" spans="1:37" x14ac:dyDescent="0.45">
      <c r="A1210" t="s">
        <v>1258</v>
      </c>
      <c r="B1210" t="s">
        <v>17724</v>
      </c>
      <c r="C1210" t="s">
        <v>990</v>
      </c>
      <c r="D1210" t="s">
        <v>17725</v>
      </c>
      <c r="E1210" t="s">
        <v>992</v>
      </c>
      <c r="F1210" t="s">
        <v>17726</v>
      </c>
      <c r="G1210">
        <v>633</v>
      </c>
      <c r="H1210" t="s">
        <v>5552</v>
      </c>
      <c r="I1210">
        <v>25084</v>
      </c>
      <c r="K1210" t="s">
        <v>17727</v>
      </c>
      <c r="L1210" s="106">
        <v>28398</v>
      </c>
      <c r="M1210">
        <v>13026501</v>
      </c>
      <c r="N1210" t="s">
        <v>996</v>
      </c>
      <c r="O1210" t="s">
        <v>12</v>
      </c>
      <c r="P1210" t="s">
        <v>997</v>
      </c>
      <c r="R1210" s="109" t="str">
        <f>IF(OR(P1210="SB",Q1210="SB"),"SB",0)</f>
        <v>SB</v>
      </c>
      <c r="T1210" s="110" t="s">
        <v>998</v>
      </c>
      <c r="V1210" s="113" t="str">
        <f>IF(AND(I1210&gt;=10000,I1210&lt;=19900),"Praha",(IF(AND(I1210&gt;=25001,I1210&lt;=29501),"Středočeský kraj",(IF(AND(I1210&gt;=30100,I1210&lt;=34972),"Středočeský kraj",(IF(AND(I1210&gt;=35002,I1210&lt;=36271),"Karlovarský kraj",(IF(AND(I1210&gt;=37001,I1210&lt;=39201),"Jihočeský kraj",(IF(AND(I1210&gt;=39701,I1210&lt;=39901),"Jihočeský kraj",(IF(AND(I1210&gt;=39301,I1210&lt;=39601),"Kraj Vysočina",(IF(AND(I1210&gt;=58001,I1210&lt;=59501),"Kraj Vysočina",(IF(AND(I1210&gt;=67401,I1210&lt;=67602),"Kraj Vysočina",(IF(AND(I1210&gt;=40001,I1210&lt;=44101),"Ústecký kraj",(IF(AND(I1210&gt;=46001,I1210&lt;=47201),"Liberecký kraj",(IF(AND(I1210&gt;=51202,I1210&lt;=51401),"Liberecký kraj",(IF(AND(I1210&gt;=53002,I1210&lt;=53976),"Pardubický kraj",(IF(AND(I1210&gt;=56002,I1210&lt;=57201),"Pardubický kraj",(IF(AND(I1210&gt;=60200,I1210&lt;=67201),"Jihomoravský kraj",(IF(AND(I1210&gt;=67801,I1210&lt;=68501),"Jihomoravský kraj",(IF(AND(I1210&gt;=69002,I1210&lt;=69801),"Jihomoravský kraj",(IF(AND(I1210&gt;=68601,I1210&lt;=68801),"Zlínský kraj",(IF(AND(I1210&gt;=75501,I1210&lt;=76901),"Zlínský kraj",(IF(AND(I1210&gt;=70030,I1210&lt;=74901),"Moravskoslezský kraj",(IF(AND(I1210&gt;=75000,I1210&lt;=75368),"Olomoucký kraj",(IF(AND(I1210&gt;=77200,I1210&lt;=79862),"Olomoucký kraj",(IF(AND(I1210&gt;=50011,I1210&lt;=50301),"Královéhradecký kraj",(IF(AND(I1210&gt;=54301,I1210&lt;=54303),"Královéhradecký kraj","0")))))))))))))))))))))))))))))))))))))))))))))))</f>
        <v>Středočeský kraj</v>
      </c>
      <c r="AB1210" t="s">
        <v>998</v>
      </c>
      <c r="AD1210" t="s">
        <v>998</v>
      </c>
      <c r="AE1210" t="s">
        <v>998</v>
      </c>
      <c r="AF1210" t="s">
        <v>998</v>
      </c>
      <c r="AG1210" s="107">
        <v>0</v>
      </c>
      <c r="AH1210" s="107">
        <v>0</v>
      </c>
      <c r="AI1210" s="107">
        <v>0</v>
      </c>
      <c r="AJ1210" t="s">
        <v>1012</v>
      </c>
    </row>
    <row r="1211" spans="1:37" x14ac:dyDescent="0.45">
      <c r="A1211" t="s">
        <v>1128</v>
      </c>
      <c r="B1211" t="s">
        <v>19304</v>
      </c>
      <c r="C1211" t="s">
        <v>990</v>
      </c>
      <c r="D1211" t="s">
        <v>19311</v>
      </c>
      <c r="E1211" t="s">
        <v>992</v>
      </c>
      <c r="F1211" t="s">
        <v>5965</v>
      </c>
      <c r="G1211">
        <v>287</v>
      </c>
      <c r="H1211" t="s">
        <v>18948</v>
      </c>
      <c r="I1211">
        <v>25084</v>
      </c>
      <c r="K1211" t="s">
        <v>19312</v>
      </c>
      <c r="L1211" s="106">
        <v>29110</v>
      </c>
      <c r="M1211">
        <v>13057924</v>
      </c>
      <c r="N1211" t="s">
        <v>996</v>
      </c>
      <c r="O1211" t="s">
        <v>12</v>
      </c>
      <c r="P1211" t="s">
        <v>997</v>
      </c>
      <c r="R1211" s="109" t="str">
        <f>IF(OR(P1211="SB",Q1211="SB"),"SB",0)</f>
        <v>SB</v>
      </c>
      <c r="T1211" s="110" t="s">
        <v>998</v>
      </c>
      <c r="V1211" s="113" t="str">
        <f>IF(AND(I1211&gt;=10000,I1211&lt;=19900),"Praha",(IF(AND(I1211&gt;=25001,I1211&lt;=29501),"Středočeský kraj",(IF(AND(I1211&gt;=30100,I1211&lt;=34972),"Středočeský kraj",(IF(AND(I1211&gt;=35002,I1211&lt;=36271),"Karlovarský kraj",(IF(AND(I1211&gt;=37001,I1211&lt;=39201),"Jihočeský kraj",(IF(AND(I1211&gt;=39701,I1211&lt;=39901),"Jihočeský kraj",(IF(AND(I1211&gt;=39301,I1211&lt;=39601),"Kraj Vysočina",(IF(AND(I1211&gt;=58001,I1211&lt;=59501),"Kraj Vysočina",(IF(AND(I1211&gt;=67401,I1211&lt;=67602),"Kraj Vysočina",(IF(AND(I1211&gt;=40001,I1211&lt;=44101),"Ústecký kraj",(IF(AND(I1211&gt;=46001,I1211&lt;=47201),"Liberecký kraj",(IF(AND(I1211&gt;=51202,I1211&lt;=51401),"Liberecký kraj",(IF(AND(I1211&gt;=53002,I1211&lt;=53976),"Pardubický kraj",(IF(AND(I1211&gt;=56002,I1211&lt;=57201),"Pardubický kraj",(IF(AND(I1211&gt;=60200,I1211&lt;=67201),"Jihomoravský kraj",(IF(AND(I1211&gt;=67801,I1211&lt;=68501),"Jihomoravský kraj",(IF(AND(I1211&gt;=69002,I1211&lt;=69801),"Jihomoravský kraj",(IF(AND(I1211&gt;=68601,I1211&lt;=68801),"Zlínský kraj",(IF(AND(I1211&gt;=75501,I1211&lt;=76901),"Zlínský kraj",(IF(AND(I1211&gt;=70030,I1211&lt;=74901),"Moravskoslezský kraj",(IF(AND(I1211&gt;=75000,I1211&lt;=75368),"Olomoucký kraj",(IF(AND(I1211&gt;=77200,I1211&lt;=79862),"Olomoucký kraj",(IF(AND(I1211&gt;=50011,I1211&lt;=50301),"Královéhradecký kraj",(IF(AND(I1211&gt;=54301,I1211&lt;=54303),"Královéhradecký kraj","0")))))))))))))))))))))))))))))))))))))))))))))))</f>
        <v>Středočeský kraj</v>
      </c>
      <c r="AB1211" t="s">
        <v>998</v>
      </c>
      <c r="AD1211" t="s">
        <v>998</v>
      </c>
      <c r="AE1211" t="s">
        <v>998</v>
      </c>
      <c r="AF1211" t="s">
        <v>998</v>
      </c>
      <c r="AG1211" s="107">
        <v>0</v>
      </c>
      <c r="AH1211" s="107">
        <v>0</v>
      </c>
      <c r="AI1211" s="107">
        <v>0</v>
      </c>
      <c r="AJ1211" t="s">
        <v>1012</v>
      </c>
    </row>
    <row r="1212" spans="1:37" x14ac:dyDescent="0.45">
      <c r="A1212" t="s">
        <v>1007</v>
      </c>
      <c r="B1212" t="s">
        <v>3606</v>
      </c>
      <c r="C1212" t="s">
        <v>990</v>
      </c>
      <c r="D1212" t="s">
        <v>3607</v>
      </c>
      <c r="E1212" t="s">
        <v>992</v>
      </c>
      <c r="F1212" t="s">
        <v>3608</v>
      </c>
      <c r="G1212">
        <v>125</v>
      </c>
      <c r="H1212" t="s">
        <v>3609</v>
      </c>
      <c r="I1212">
        <v>25087</v>
      </c>
      <c r="K1212" t="s">
        <v>3610</v>
      </c>
      <c r="L1212" s="106">
        <v>29247</v>
      </c>
      <c r="M1212">
        <v>10913113</v>
      </c>
      <c r="N1212" t="s">
        <v>1900</v>
      </c>
      <c r="O1212" t="s">
        <v>1023</v>
      </c>
      <c r="P1212" t="s">
        <v>997</v>
      </c>
      <c r="R1212" s="109" t="str">
        <f>IF(OR(P1212="SB",Q1212="SB"),"SB",0)</f>
        <v>SB</v>
      </c>
      <c r="T1212" s="110" t="s">
        <v>998</v>
      </c>
      <c r="V1212" s="113" t="str">
        <f>IF(AND(I1212&gt;=10000,I1212&lt;=19900),"Praha",(IF(AND(I1212&gt;=25001,I1212&lt;=29501),"Středočeský kraj",(IF(AND(I1212&gt;=30100,I1212&lt;=34972),"Středočeský kraj",(IF(AND(I1212&gt;=35002,I1212&lt;=36271),"Karlovarský kraj",(IF(AND(I1212&gt;=37001,I1212&lt;=39201),"Jihočeský kraj",(IF(AND(I1212&gt;=39701,I1212&lt;=39901),"Jihočeský kraj",(IF(AND(I1212&gt;=39301,I1212&lt;=39601),"Kraj Vysočina",(IF(AND(I1212&gt;=58001,I1212&lt;=59501),"Kraj Vysočina",(IF(AND(I1212&gt;=67401,I1212&lt;=67602),"Kraj Vysočina",(IF(AND(I1212&gt;=40001,I1212&lt;=44101),"Ústecký kraj",(IF(AND(I1212&gt;=46001,I1212&lt;=47201),"Liberecký kraj",(IF(AND(I1212&gt;=51202,I1212&lt;=51401),"Liberecký kraj",(IF(AND(I1212&gt;=53002,I1212&lt;=53976),"Pardubický kraj",(IF(AND(I1212&gt;=56002,I1212&lt;=57201),"Pardubický kraj",(IF(AND(I1212&gt;=60200,I1212&lt;=67201),"Jihomoravský kraj",(IF(AND(I1212&gt;=67801,I1212&lt;=68501),"Jihomoravský kraj",(IF(AND(I1212&gt;=69002,I1212&lt;=69801),"Jihomoravský kraj",(IF(AND(I1212&gt;=68601,I1212&lt;=68801),"Zlínský kraj",(IF(AND(I1212&gt;=75501,I1212&lt;=76901),"Zlínský kraj",(IF(AND(I1212&gt;=70030,I1212&lt;=74901),"Moravskoslezský kraj",(IF(AND(I1212&gt;=75000,I1212&lt;=75368),"Olomoucký kraj",(IF(AND(I1212&gt;=77200,I1212&lt;=79862),"Olomoucký kraj",(IF(AND(I1212&gt;=50011,I1212&lt;=50301),"Královéhradecký kraj",(IF(AND(I1212&gt;=54301,I1212&lt;=54303),"Královéhradecký kraj","0")))))))))))))))))))))))))))))))))))))))))))))))</f>
        <v>Středočeský kraj</v>
      </c>
      <c r="AB1212" t="s">
        <v>998</v>
      </c>
      <c r="AD1212" t="s">
        <v>998</v>
      </c>
      <c r="AE1212" t="s">
        <v>998</v>
      </c>
      <c r="AF1212" t="s">
        <v>998</v>
      </c>
      <c r="AG1212" s="107">
        <v>300</v>
      </c>
      <c r="AH1212" s="107">
        <v>0</v>
      </c>
      <c r="AI1212" s="107">
        <v>0</v>
      </c>
      <c r="AJ1212" t="s">
        <v>999</v>
      </c>
      <c r="AK1212" s="106">
        <v>44920</v>
      </c>
    </row>
    <row r="1213" spans="1:37" x14ac:dyDescent="0.45">
      <c r="A1213" t="s">
        <v>2812</v>
      </c>
      <c r="B1213" t="s">
        <v>3615</v>
      </c>
      <c r="C1213" t="s">
        <v>1002</v>
      </c>
      <c r="D1213" t="s">
        <v>3616</v>
      </c>
      <c r="E1213" t="s">
        <v>992</v>
      </c>
      <c r="F1213" t="s">
        <v>3608</v>
      </c>
      <c r="G1213">
        <v>123</v>
      </c>
      <c r="H1213" t="s">
        <v>3609</v>
      </c>
      <c r="I1213">
        <v>25087</v>
      </c>
      <c r="K1213" t="s">
        <v>3617</v>
      </c>
      <c r="L1213" s="106">
        <v>23976</v>
      </c>
      <c r="M1213">
        <v>10464485</v>
      </c>
      <c r="N1213" t="s">
        <v>1900</v>
      </c>
      <c r="O1213" t="s">
        <v>1023</v>
      </c>
      <c r="P1213" t="s">
        <v>997</v>
      </c>
      <c r="R1213" s="109" t="str">
        <f>IF(OR(P1213="SB",Q1213="SB"),"SB",0)</f>
        <v>SB</v>
      </c>
      <c r="T1213" s="110" t="s">
        <v>998</v>
      </c>
      <c r="V1213" s="113" t="str">
        <f>IF(AND(I1213&gt;=10000,I1213&lt;=19900),"Praha",(IF(AND(I1213&gt;=25001,I1213&lt;=29501),"Středočeský kraj",(IF(AND(I1213&gt;=30100,I1213&lt;=34972),"Středočeský kraj",(IF(AND(I1213&gt;=35002,I1213&lt;=36271),"Karlovarský kraj",(IF(AND(I1213&gt;=37001,I1213&lt;=39201),"Jihočeský kraj",(IF(AND(I1213&gt;=39701,I1213&lt;=39901),"Jihočeský kraj",(IF(AND(I1213&gt;=39301,I1213&lt;=39601),"Kraj Vysočina",(IF(AND(I1213&gt;=58001,I1213&lt;=59501),"Kraj Vysočina",(IF(AND(I1213&gt;=67401,I1213&lt;=67602),"Kraj Vysočina",(IF(AND(I1213&gt;=40001,I1213&lt;=44101),"Ústecký kraj",(IF(AND(I1213&gt;=46001,I1213&lt;=47201),"Liberecký kraj",(IF(AND(I1213&gt;=51202,I1213&lt;=51401),"Liberecký kraj",(IF(AND(I1213&gt;=53002,I1213&lt;=53976),"Pardubický kraj",(IF(AND(I1213&gt;=56002,I1213&lt;=57201),"Pardubický kraj",(IF(AND(I1213&gt;=60200,I1213&lt;=67201),"Jihomoravský kraj",(IF(AND(I1213&gt;=67801,I1213&lt;=68501),"Jihomoravský kraj",(IF(AND(I1213&gt;=69002,I1213&lt;=69801),"Jihomoravský kraj",(IF(AND(I1213&gt;=68601,I1213&lt;=68801),"Zlínský kraj",(IF(AND(I1213&gt;=75501,I1213&lt;=76901),"Zlínský kraj",(IF(AND(I1213&gt;=70030,I1213&lt;=74901),"Moravskoslezský kraj",(IF(AND(I1213&gt;=75000,I1213&lt;=75368),"Olomoucký kraj",(IF(AND(I1213&gt;=77200,I1213&lt;=79862),"Olomoucký kraj",(IF(AND(I1213&gt;=50011,I1213&lt;=50301),"Královéhradecký kraj",(IF(AND(I1213&gt;=54301,I1213&lt;=54303),"Královéhradecký kraj","0")))))))))))))))))))))))))))))))))))))))))))))))</f>
        <v>Středočeský kraj</v>
      </c>
      <c r="AB1213" t="s">
        <v>998</v>
      </c>
      <c r="AD1213" t="s">
        <v>998</v>
      </c>
      <c r="AE1213" t="s">
        <v>998</v>
      </c>
      <c r="AF1213" t="s">
        <v>998</v>
      </c>
      <c r="AG1213" s="107">
        <v>300</v>
      </c>
      <c r="AH1213" s="107">
        <v>0</v>
      </c>
      <c r="AI1213" s="107">
        <v>0</v>
      </c>
      <c r="AJ1213" t="s">
        <v>999</v>
      </c>
      <c r="AK1213" s="106">
        <v>44920</v>
      </c>
    </row>
    <row r="1214" spans="1:37" x14ac:dyDescent="0.45">
      <c r="A1214" t="s">
        <v>1780</v>
      </c>
      <c r="B1214" t="s">
        <v>6812</v>
      </c>
      <c r="C1214" t="s">
        <v>1002</v>
      </c>
      <c r="D1214" t="s">
        <v>6813</v>
      </c>
      <c r="E1214" t="s">
        <v>992</v>
      </c>
      <c r="F1214" t="s">
        <v>2300</v>
      </c>
      <c r="G1214">
        <v>1668</v>
      </c>
      <c r="H1214" t="s">
        <v>1560</v>
      </c>
      <c r="I1214">
        <v>25088</v>
      </c>
      <c r="K1214" t="s">
        <v>6814</v>
      </c>
      <c r="L1214" s="106">
        <v>26723</v>
      </c>
      <c r="M1214">
        <v>12977391</v>
      </c>
      <c r="N1214" t="s">
        <v>996</v>
      </c>
      <c r="O1214" t="s">
        <v>12</v>
      </c>
      <c r="P1214" t="s">
        <v>997</v>
      </c>
      <c r="R1214" s="109" t="str">
        <f>IF(OR(P1214="SB",Q1214="SB"),"SB",0)</f>
        <v>SB</v>
      </c>
      <c r="T1214" s="110" t="s">
        <v>998</v>
      </c>
      <c r="V1214" s="113" t="str">
        <f>IF(AND(I1214&gt;=10000,I1214&lt;=19900),"Praha",(IF(AND(I1214&gt;=25001,I1214&lt;=29501),"Středočeský kraj",(IF(AND(I1214&gt;=30100,I1214&lt;=34972),"Středočeský kraj",(IF(AND(I1214&gt;=35002,I1214&lt;=36271),"Karlovarský kraj",(IF(AND(I1214&gt;=37001,I1214&lt;=39201),"Jihočeský kraj",(IF(AND(I1214&gt;=39701,I1214&lt;=39901),"Jihočeský kraj",(IF(AND(I1214&gt;=39301,I1214&lt;=39601),"Kraj Vysočina",(IF(AND(I1214&gt;=58001,I1214&lt;=59501),"Kraj Vysočina",(IF(AND(I1214&gt;=67401,I1214&lt;=67602),"Kraj Vysočina",(IF(AND(I1214&gt;=40001,I1214&lt;=44101),"Ústecký kraj",(IF(AND(I1214&gt;=46001,I1214&lt;=47201),"Liberecký kraj",(IF(AND(I1214&gt;=51202,I1214&lt;=51401),"Liberecký kraj",(IF(AND(I1214&gt;=53002,I1214&lt;=53976),"Pardubický kraj",(IF(AND(I1214&gt;=56002,I1214&lt;=57201),"Pardubický kraj",(IF(AND(I1214&gt;=60200,I1214&lt;=67201),"Jihomoravský kraj",(IF(AND(I1214&gt;=67801,I1214&lt;=68501),"Jihomoravský kraj",(IF(AND(I1214&gt;=69002,I1214&lt;=69801),"Jihomoravský kraj",(IF(AND(I1214&gt;=68601,I1214&lt;=68801),"Zlínský kraj",(IF(AND(I1214&gt;=75501,I1214&lt;=76901),"Zlínský kraj",(IF(AND(I1214&gt;=70030,I1214&lt;=74901),"Moravskoslezský kraj",(IF(AND(I1214&gt;=75000,I1214&lt;=75368),"Olomoucký kraj",(IF(AND(I1214&gt;=77200,I1214&lt;=79862),"Olomoucký kraj",(IF(AND(I1214&gt;=50011,I1214&lt;=50301),"Královéhradecký kraj",(IF(AND(I1214&gt;=54301,I1214&lt;=54303),"Královéhradecký kraj","0")))))))))))))))))))))))))))))))))))))))))))))))</f>
        <v>Středočeský kraj</v>
      </c>
      <c r="AB1214" t="s">
        <v>998</v>
      </c>
      <c r="AD1214" t="s">
        <v>998</v>
      </c>
      <c r="AE1214" t="s">
        <v>998</v>
      </c>
      <c r="AF1214" t="s">
        <v>998</v>
      </c>
      <c r="AG1214" s="107">
        <v>0</v>
      </c>
      <c r="AH1214" s="107">
        <v>0</v>
      </c>
      <c r="AI1214" s="107">
        <v>0</v>
      </c>
      <c r="AJ1214" t="s">
        <v>1012</v>
      </c>
    </row>
    <row r="1215" spans="1:37" x14ac:dyDescent="0.45">
      <c r="A1215" t="s">
        <v>1026</v>
      </c>
      <c r="B1215" t="s">
        <v>15405</v>
      </c>
      <c r="C1215" t="s">
        <v>990</v>
      </c>
      <c r="D1215" t="s">
        <v>15410</v>
      </c>
      <c r="E1215" t="s">
        <v>992</v>
      </c>
      <c r="F1215" t="s">
        <v>15411</v>
      </c>
      <c r="G1215">
        <v>1</v>
      </c>
      <c r="H1215" t="s">
        <v>1560</v>
      </c>
      <c r="I1215">
        <v>25088</v>
      </c>
      <c r="K1215" t="s">
        <v>15412</v>
      </c>
      <c r="L1215" s="106">
        <v>25929</v>
      </c>
      <c r="M1215">
        <v>13017912</v>
      </c>
      <c r="N1215" t="s">
        <v>996</v>
      </c>
      <c r="O1215" t="s">
        <v>12</v>
      </c>
      <c r="P1215" t="s">
        <v>997</v>
      </c>
      <c r="R1215" s="109" t="str">
        <f>IF(OR(P1215="SB",Q1215="SB"),"SB",0)</f>
        <v>SB</v>
      </c>
      <c r="T1215" s="110" t="s">
        <v>998</v>
      </c>
      <c r="V1215" s="113" t="str">
        <f>IF(AND(I1215&gt;=10000,I1215&lt;=19900),"Praha",(IF(AND(I1215&gt;=25001,I1215&lt;=29501),"Středočeský kraj",(IF(AND(I1215&gt;=30100,I1215&lt;=34972),"Středočeský kraj",(IF(AND(I1215&gt;=35002,I1215&lt;=36271),"Karlovarský kraj",(IF(AND(I1215&gt;=37001,I1215&lt;=39201),"Jihočeský kraj",(IF(AND(I1215&gt;=39701,I1215&lt;=39901),"Jihočeský kraj",(IF(AND(I1215&gt;=39301,I1215&lt;=39601),"Kraj Vysočina",(IF(AND(I1215&gt;=58001,I1215&lt;=59501),"Kraj Vysočina",(IF(AND(I1215&gt;=67401,I1215&lt;=67602),"Kraj Vysočina",(IF(AND(I1215&gt;=40001,I1215&lt;=44101),"Ústecký kraj",(IF(AND(I1215&gt;=46001,I1215&lt;=47201),"Liberecký kraj",(IF(AND(I1215&gt;=51202,I1215&lt;=51401),"Liberecký kraj",(IF(AND(I1215&gt;=53002,I1215&lt;=53976),"Pardubický kraj",(IF(AND(I1215&gt;=56002,I1215&lt;=57201),"Pardubický kraj",(IF(AND(I1215&gt;=60200,I1215&lt;=67201),"Jihomoravský kraj",(IF(AND(I1215&gt;=67801,I1215&lt;=68501),"Jihomoravský kraj",(IF(AND(I1215&gt;=69002,I1215&lt;=69801),"Jihomoravský kraj",(IF(AND(I1215&gt;=68601,I1215&lt;=68801),"Zlínský kraj",(IF(AND(I1215&gt;=75501,I1215&lt;=76901),"Zlínský kraj",(IF(AND(I1215&gt;=70030,I1215&lt;=74901),"Moravskoslezský kraj",(IF(AND(I1215&gt;=75000,I1215&lt;=75368),"Olomoucký kraj",(IF(AND(I1215&gt;=77200,I1215&lt;=79862),"Olomoucký kraj",(IF(AND(I1215&gt;=50011,I1215&lt;=50301),"Královéhradecký kraj",(IF(AND(I1215&gt;=54301,I1215&lt;=54303),"Královéhradecký kraj","0")))))))))))))))))))))))))))))))))))))))))))))))</f>
        <v>Středočeský kraj</v>
      </c>
      <c r="AB1215" t="s">
        <v>998</v>
      </c>
      <c r="AD1215" t="s">
        <v>998</v>
      </c>
      <c r="AE1215" t="s">
        <v>998</v>
      </c>
      <c r="AF1215" t="s">
        <v>998</v>
      </c>
      <c r="AG1215" s="107">
        <v>0</v>
      </c>
      <c r="AH1215" s="107">
        <v>0</v>
      </c>
      <c r="AI1215" s="107">
        <v>0</v>
      </c>
      <c r="AJ1215" t="s">
        <v>1012</v>
      </c>
    </row>
    <row r="1216" spans="1:37" x14ac:dyDescent="0.45">
      <c r="A1216" t="s">
        <v>1128</v>
      </c>
      <c r="B1216" t="s">
        <v>16256</v>
      </c>
      <c r="C1216" t="s">
        <v>990</v>
      </c>
      <c r="D1216" t="s">
        <v>16259</v>
      </c>
      <c r="E1216" t="s">
        <v>992</v>
      </c>
      <c r="F1216" t="s">
        <v>6262</v>
      </c>
      <c r="G1216">
        <v>1170</v>
      </c>
      <c r="H1216" t="s">
        <v>1560</v>
      </c>
      <c r="I1216">
        <v>25088</v>
      </c>
      <c r="K1216" t="s">
        <v>16260</v>
      </c>
      <c r="L1216" s="106">
        <v>26678</v>
      </c>
      <c r="M1216">
        <v>13058429</v>
      </c>
      <c r="N1216" t="s">
        <v>996</v>
      </c>
      <c r="O1216" t="s">
        <v>12</v>
      </c>
      <c r="P1216" t="s">
        <v>997</v>
      </c>
      <c r="R1216" s="109" t="str">
        <f>IF(OR(P1216="SB",Q1216="SB"),"SB",0)</f>
        <v>SB</v>
      </c>
      <c r="T1216" s="110" t="s">
        <v>998</v>
      </c>
      <c r="V1216" s="113" t="str">
        <f>IF(AND(I1216&gt;=10000,I1216&lt;=19900),"Praha",(IF(AND(I1216&gt;=25001,I1216&lt;=29501),"Středočeský kraj",(IF(AND(I1216&gt;=30100,I1216&lt;=34972),"Středočeský kraj",(IF(AND(I1216&gt;=35002,I1216&lt;=36271),"Karlovarský kraj",(IF(AND(I1216&gt;=37001,I1216&lt;=39201),"Jihočeský kraj",(IF(AND(I1216&gt;=39701,I1216&lt;=39901),"Jihočeský kraj",(IF(AND(I1216&gt;=39301,I1216&lt;=39601),"Kraj Vysočina",(IF(AND(I1216&gt;=58001,I1216&lt;=59501),"Kraj Vysočina",(IF(AND(I1216&gt;=67401,I1216&lt;=67602),"Kraj Vysočina",(IF(AND(I1216&gt;=40001,I1216&lt;=44101),"Ústecký kraj",(IF(AND(I1216&gt;=46001,I1216&lt;=47201),"Liberecký kraj",(IF(AND(I1216&gt;=51202,I1216&lt;=51401),"Liberecký kraj",(IF(AND(I1216&gt;=53002,I1216&lt;=53976),"Pardubický kraj",(IF(AND(I1216&gt;=56002,I1216&lt;=57201),"Pardubický kraj",(IF(AND(I1216&gt;=60200,I1216&lt;=67201),"Jihomoravský kraj",(IF(AND(I1216&gt;=67801,I1216&lt;=68501),"Jihomoravský kraj",(IF(AND(I1216&gt;=69002,I1216&lt;=69801),"Jihomoravský kraj",(IF(AND(I1216&gt;=68601,I1216&lt;=68801),"Zlínský kraj",(IF(AND(I1216&gt;=75501,I1216&lt;=76901),"Zlínský kraj",(IF(AND(I1216&gt;=70030,I1216&lt;=74901),"Moravskoslezský kraj",(IF(AND(I1216&gt;=75000,I1216&lt;=75368),"Olomoucký kraj",(IF(AND(I1216&gt;=77200,I1216&lt;=79862),"Olomoucký kraj",(IF(AND(I1216&gt;=50011,I1216&lt;=50301),"Královéhradecký kraj",(IF(AND(I1216&gt;=54301,I1216&lt;=54303),"Královéhradecký kraj","0")))))))))))))))))))))))))))))))))))))))))))))))</f>
        <v>Středočeský kraj</v>
      </c>
      <c r="AB1216" t="s">
        <v>998</v>
      </c>
      <c r="AD1216" t="s">
        <v>998</v>
      </c>
      <c r="AE1216" t="s">
        <v>998</v>
      </c>
      <c r="AF1216" t="s">
        <v>998</v>
      </c>
      <c r="AG1216" s="107">
        <v>0</v>
      </c>
      <c r="AH1216" s="107">
        <v>0</v>
      </c>
      <c r="AI1216" s="107">
        <v>0</v>
      </c>
      <c r="AJ1216" t="s">
        <v>1012</v>
      </c>
    </row>
    <row r="1217" spans="1:37" x14ac:dyDescent="0.45">
      <c r="A1217" t="s">
        <v>1407</v>
      </c>
      <c r="B1217" t="s">
        <v>17891</v>
      </c>
      <c r="C1217" t="s">
        <v>1002</v>
      </c>
      <c r="D1217" t="s">
        <v>17892</v>
      </c>
      <c r="E1217" t="s">
        <v>992</v>
      </c>
      <c r="F1217" t="s">
        <v>17893</v>
      </c>
      <c r="G1217">
        <v>1548</v>
      </c>
      <c r="H1217" t="s">
        <v>1560</v>
      </c>
      <c r="I1217">
        <v>25088</v>
      </c>
      <c r="K1217" t="s">
        <v>17894</v>
      </c>
      <c r="L1217" s="106">
        <v>29703</v>
      </c>
      <c r="M1217">
        <v>13020538</v>
      </c>
      <c r="N1217" t="s">
        <v>996</v>
      </c>
      <c r="O1217" t="s">
        <v>12</v>
      </c>
      <c r="P1217" t="s">
        <v>997</v>
      </c>
      <c r="R1217" s="109" t="str">
        <f>IF(OR(P1217="SB",Q1217="SB"),"SB",0)</f>
        <v>SB</v>
      </c>
      <c r="T1217" s="110" t="s">
        <v>998</v>
      </c>
      <c r="V1217" s="113" t="str">
        <f>IF(AND(I1217&gt;=10000,I1217&lt;=19900),"Praha",(IF(AND(I1217&gt;=25001,I1217&lt;=29501),"Středočeský kraj",(IF(AND(I1217&gt;=30100,I1217&lt;=34972),"Středočeský kraj",(IF(AND(I1217&gt;=35002,I1217&lt;=36271),"Karlovarský kraj",(IF(AND(I1217&gt;=37001,I1217&lt;=39201),"Jihočeský kraj",(IF(AND(I1217&gt;=39701,I1217&lt;=39901),"Jihočeský kraj",(IF(AND(I1217&gt;=39301,I1217&lt;=39601),"Kraj Vysočina",(IF(AND(I1217&gt;=58001,I1217&lt;=59501),"Kraj Vysočina",(IF(AND(I1217&gt;=67401,I1217&lt;=67602),"Kraj Vysočina",(IF(AND(I1217&gt;=40001,I1217&lt;=44101),"Ústecký kraj",(IF(AND(I1217&gt;=46001,I1217&lt;=47201),"Liberecký kraj",(IF(AND(I1217&gt;=51202,I1217&lt;=51401),"Liberecký kraj",(IF(AND(I1217&gt;=53002,I1217&lt;=53976),"Pardubický kraj",(IF(AND(I1217&gt;=56002,I1217&lt;=57201),"Pardubický kraj",(IF(AND(I1217&gt;=60200,I1217&lt;=67201),"Jihomoravský kraj",(IF(AND(I1217&gt;=67801,I1217&lt;=68501),"Jihomoravský kraj",(IF(AND(I1217&gt;=69002,I1217&lt;=69801),"Jihomoravský kraj",(IF(AND(I1217&gt;=68601,I1217&lt;=68801),"Zlínský kraj",(IF(AND(I1217&gt;=75501,I1217&lt;=76901),"Zlínský kraj",(IF(AND(I1217&gt;=70030,I1217&lt;=74901),"Moravskoslezský kraj",(IF(AND(I1217&gt;=75000,I1217&lt;=75368),"Olomoucký kraj",(IF(AND(I1217&gt;=77200,I1217&lt;=79862),"Olomoucký kraj",(IF(AND(I1217&gt;=50011,I1217&lt;=50301),"Královéhradecký kraj",(IF(AND(I1217&gt;=54301,I1217&lt;=54303),"Královéhradecký kraj","0")))))))))))))))))))))))))))))))))))))))))))))))</f>
        <v>Středočeský kraj</v>
      </c>
      <c r="AB1217" t="s">
        <v>998</v>
      </c>
      <c r="AD1217" t="s">
        <v>998</v>
      </c>
      <c r="AE1217" t="s">
        <v>998</v>
      </c>
      <c r="AF1217" t="s">
        <v>998</v>
      </c>
      <c r="AG1217" s="107">
        <v>0</v>
      </c>
      <c r="AH1217" s="107">
        <v>0</v>
      </c>
      <c r="AI1217" s="107">
        <v>0</v>
      </c>
      <c r="AJ1217" t="s">
        <v>1012</v>
      </c>
    </row>
    <row r="1218" spans="1:37" x14ac:dyDescent="0.45">
      <c r="A1218" t="s">
        <v>1187</v>
      </c>
      <c r="B1218" t="s">
        <v>12723</v>
      </c>
      <c r="C1218" t="s">
        <v>1002</v>
      </c>
      <c r="D1218" t="s">
        <v>12724</v>
      </c>
      <c r="E1218" t="s">
        <v>992</v>
      </c>
      <c r="F1218" t="s">
        <v>1750</v>
      </c>
      <c r="G1218">
        <v>39</v>
      </c>
      <c r="H1218" t="s">
        <v>12725</v>
      </c>
      <c r="I1218">
        <v>25089</v>
      </c>
      <c r="K1218" t="s">
        <v>3874</v>
      </c>
      <c r="L1218" s="106">
        <v>32614</v>
      </c>
      <c r="M1218">
        <v>10984649</v>
      </c>
      <c r="N1218" t="s">
        <v>1068</v>
      </c>
      <c r="O1218" t="s">
        <v>1050</v>
      </c>
      <c r="P1218" t="s">
        <v>997</v>
      </c>
      <c r="R1218" s="109" t="str">
        <f>IF(OR(P1218="SB",Q1218="SB"),"SB",0)</f>
        <v>SB</v>
      </c>
      <c r="T1218" s="110" t="s">
        <v>998</v>
      </c>
      <c r="V1218" s="113" t="str">
        <f>IF(AND(I1218&gt;=10000,I1218&lt;=19900),"Praha",(IF(AND(I1218&gt;=25001,I1218&lt;=29501),"Středočeský kraj",(IF(AND(I1218&gt;=30100,I1218&lt;=34972),"Středočeský kraj",(IF(AND(I1218&gt;=35002,I1218&lt;=36271),"Karlovarský kraj",(IF(AND(I1218&gt;=37001,I1218&lt;=39201),"Jihočeský kraj",(IF(AND(I1218&gt;=39701,I1218&lt;=39901),"Jihočeský kraj",(IF(AND(I1218&gt;=39301,I1218&lt;=39601),"Kraj Vysočina",(IF(AND(I1218&gt;=58001,I1218&lt;=59501),"Kraj Vysočina",(IF(AND(I1218&gt;=67401,I1218&lt;=67602),"Kraj Vysočina",(IF(AND(I1218&gt;=40001,I1218&lt;=44101),"Ústecký kraj",(IF(AND(I1218&gt;=46001,I1218&lt;=47201),"Liberecký kraj",(IF(AND(I1218&gt;=51202,I1218&lt;=51401),"Liberecký kraj",(IF(AND(I1218&gt;=53002,I1218&lt;=53976),"Pardubický kraj",(IF(AND(I1218&gt;=56002,I1218&lt;=57201),"Pardubický kraj",(IF(AND(I1218&gt;=60200,I1218&lt;=67201),"Jihomoravský kraj",(IF(AND(I1218&gt;=67801,I1218&lt;=68501),"Jihomoravský kraj",(IF(AND(I1218&gt;=69002,I1218&lt;=69801),"Jihomoravský kraj",(IF(AND(I1218&gt;=68601,I1218&lt;=68801),"Zlínský kraj",(IF(AND(I1218&gt;=75501,I1218&lt;=76901),"Zlínský kraj",(IF(AND(I1218&gt;=70030,I1218&lt;=74901),"Moravskoslezský kraj",(IF(AND(I1218&gt;=75000,I1218&lt;=75368),"Olomoucký kraj",(IF(AND(I1218&gt;=77200,I1218&lt;=79862),"Olomoucký kraj",(IF(AND(I1218&gt;=50011,I1218&lt;=50301),"Královéhradecký kraj",(IF(AND(I1218&gt;=54301,I1218&lt;=54303),"Královéhradecký kraj","0")))))))))))))))))))))))))))))))))))))))))))))))</f>
        <v>Středočeský kraj</v>
      </c>
      <c r="AB1218" t="s">
        <v>998</v>
      </c>
      <c r="AD1218" t="s">
        <v>998</v>
      </c>
      <c r="AE1218" t="s">
        <v>998</v>
      </c>
      <c r="AF1218" t="s">
        <v>998</v>
      </c>
      <c r="AG1218" s="107">
        <v>0</v>
      </c>
      <c r="AH1218" s="107">
        <v>0</v>
      </c>
      <c r="AI1218" s="107">
        <v>0</v>
      </c>
      <c r="AJ1218" t="s">
        <v>1012</v>
      </c>
    </row>
    <row r="1219" spans="1:37" x14ac:dyDescent="0.45">
      <c r="A1219" t="s">
        <v>2374</v>
      </c>
      <c r="B1219" t="s">
        <v>2375</v>
      </c>
      <c r="C1219" t="s">
        <v>990</v>
      </c>
      <c r="D1219" t="s">
        <v>2376</v>
      </c>
      <c r="E1219" t="s">
        <v>992</v>
      </c>
      <c r="F1219" t="s">
        <v>2377</v>
      </c>
      <c r="G1219">
        <v>612</v>
      </c>
      <c r="H1219" t="s">
        <v>2378</v>
      </c>
      <c r="I1219">
        <v>25090</v>
      </c>
      <c r="K1219" t="s">
        <v>2379</v>
      </c>
      <c r="L1219" s="106">
        <v>39297</v>
      </c>
      <c r="M1219">
        <v>13330130</v>
      </c>
      <c r="N1219" t="s">
        <v>1029</v>
      </c>
      <c r="O1219" t="s">
        <v>1010</v>
      </c>
      <c r="P1219" t="s">
        <v>997</v>
      </c>
      <c r="R1219" s="109" t="str">
        <f>IF(OR(P1219="SB",Q1219="SB"),"SB",0)</f>
        <v>SB</v>
      </c>
      <c r="T1219" s="110">
        <v>2018308</v>
      </c>
      <c r="U1219" t="s">
        <v>19633</v>
      </c>
      <c r="V1219" s="113" t="str">
        <f>IF(AND(I1219&gt;=10000,I1219&lt;=19900),"Praha",(IF(AND(I1219&gt;=25001,I1219&lt;=29501),"Středočeský kraj",(IF(AND(I1219&gt;=30100,I1219&lt;=34972),"Středočeský kraj",(IF(AND(I1219&gt;=35002,I1219&lt;=36271),"Karlovarský kraj",(IF(AND(I1219&gt;=37001,I1219&lt;=39201),"Jihočeský kraj",(IF(AND(I1219&gt;=39701,I1219&lt;=39901),"Jihočeský kraj",(IF(AND(I1219&gt;=39301,I1219&lt;=39601),"Kraj Vysočina",(IF(AND(I1219&gt;=58001,I1219&lt;=59501),"Kraj Vysočina",(IF(AND(I1219&gt;=67401,I1219&lt;=67602),"Kraj Vysočina",(IF(AND(I1219&gt;=40001,I1219&lt;=44101),"Ústecký kraj",(IF(AND(I1219&gt;=46001,I1219&lt;=47201),"Liberecký kraj",(IF(AND(I1219&gt;=51202,I1219&lt;=51401),"Liberecký kraj",(IF(AND(I1219&gt;=53002,I1219&lt;=53976),"Pardubický kraj",(IF(AND(I1219&gt;=56002,I1219&lt;=57201),"Pardubický kraj",(IF(AND(I1219&gt;=60200,I1219&lt;=67201),"Jihomoravský kraj",(IF(AND(I1219&gt;=67801,I1219&lt;=68501),"Jihomoravský kraj",(IF(AND(I1219&gt;=69002,I1219&lt;=69801),"Jihomoravský kraj",(IF(AND(I1219&gt;=68601,I1219&lt;=68801),"Zlínský kraj",(IF(AND(I1219&gt;=75501,I1219&lt;=76901),"Zlínský kraj",(IF(AND(I1219&gt;=70030,I1219&lt;=74901),"Moravskoslezský kraj",(IF(AND(I1219&gt;=75000,I1219&lt;=75368),"Olomoucký kraj",(IF(AND(I1219&gt;=77200,I1219&lt;=79862),"Olomoucký kraj",(IF(AND(I1219&gt;=50011,I1219&lt;=50301),"Královéhradecký kraj",(IF(AND(I1219&gt;=54301,I1219&lt;=54303),"Královéhradecký kraj","0")))))))))))))))))))))))))))))))))))))))))))))))</f>
        <v>Středočeský kraj</v>
      </c>
      <c r="AB1219" t="s">
        <v>2380</v>
      </c>
      <c r="AD1219" t="s">
        <v>998</v>
      </c>
      <c r="AE1219" t="s">
        <v>998</v>
      </c>
      <c r="AF1219" t="s">
        <v>998</v>
      </c>
      <c r="AG1219" s="107">
        <v>300</v>
      </c>
      <c r="AH1219" s="107">
        <v>0</v>
      </c>
      <c r="AI1219" s="107">
        <v>0</v>
      </c>
      <c r="AJ1219" t="s">
        <v>999</v>
      </c>
      <c r="AK1219" s="106">
        <v>44914</v>
      </c>
    </row>
    <row r="1220" spans="1:37" x14ac:dyDescent="0.45">
      <c r="A1220" t="s">
        <v>1133</v>
      </c>
      <c r="B1220" t="s">
        <v>2910</v>
      </c>
      <c r="C1220" t="s">
        <v>1002</v>
      </c>
      <c r="D1220" t="s">
        <v>2911</v>
      </c>
      <c r="E1220" t="s">
        <v>992</v>
      </c>
      <c r="F1220" t="s">
        <v>1027</v>
      </c>
      <c r="G1220">
        <v>461</v>
      </c>
      <c r="H1220" t="s">
        <v>2378</v>
      </c>
      <c r="I1220">
        <v>25090</v>
      </c>
      <c r="K1220" t="s">
        <v>2912</v>
      </c>
      <c r="L1220" s="106">
        <v>32415</v>
      </c>
      <c r="M1220">
        <v>12969614</v>
      </c>
      <c r="N1220" t="s">
        <v>996</v>
      </c>
      <c r="O1220" t="s">
        <v>12</v>
      </c>
      <c r="P1220" t="s">
        <v>997</v>
      </c>
      <c r="R1220" s="109" t="str">
        <f>IF(OR(P1220="SB",Q1220="SB"),"SB",0)</f>
        <v>SB</v>
      </c>
      <c r="T1220" s="110" t="s">
        <v>998</v>
      </c>
      <c r="V1220" s="113" t="str">
        <f>IF(AND(I1220&gt;=10000,I1220&lt;=19900),"Praha",(IF(AND(I1220&gt;=25001,I1220&lt;=29501),"Středočeský kraj",(IF(AND(I1220&gt;=30100,I1220&lt;=34972),"Středočeský kraj",(IF(AND(I1220&gt;=35002,I1220&lt;=36271),"Karlovarský kraj",(IF(AND(I1220&gt;=37001,I1220&lt;=39201),"Jihočeský kraj",(IF(AND(I1220&gt;=39701,I1220&lt;=39901),"Jihočeský kraj",(IF(AND(I1220&gt;=39301,I1220&lt;=39601),"Kraj Vysočina",(IF(AND(I1220&gt;=58001,I1220&lt;=59501),"Kraj Vysočina",(IF(AND(I1220&gt;=67401,I1220&lt;=67602),"Kraj Vysočina",(IF(AND(I1220&gt;=40001,I1220&lt;=44101),"Ústecký kraj",(IF(AND(I1220&gt;=46001,I1220&lt;=47201),"Liberecký kraj",(IF(AND(I1220&gt;=51202,I1220&lt;=51401),"Liberecký kraj",(IF(AND(I1220&gt;=53002,I1220&lt;=53976),"Pardubický kraj",(IF(AND(I1220&gt;=56002,I1220&lt;=57201),"Pardubický kraj",(IF(AND(I1220&gt;=60200,I1220&lt;=67201),"Jihomoravský kraj",(IF(AND(I1220&gt;=67801,I1220&lt;=68501),"Jihomoravský kraj",(IF(AND(I1220&gt;=69002,I1220&lt;=69801),"Jihomoravský kraj",(IF(AND(I1220&gt;=68601,I1220&lt;=68801),"Zlínský kraj",(IF(AND(I1220&gt;=75501,I1220&lt;=76901),"Zlínský kraj",(IF(AND(I1220&gt;=70030,I1220&lt;=74901),"Moravskoslezský kraj",(IF(AND(I1220&gt;=75000,I1220&lt;=75368),"Olomoucký kraj",(IF(AND(I1220&gt;=77200,I1220&lt;=79862),"Olomoucký kraj",(IF(AND(I1220&gt;=50011,I1220&lt;=50301),"Královéhradecký kraj",(IF(AND(I1220&gt;=54301,I1220&lt;=54303),"Královéhradecký kraj","0")))))))))))))))))))))))))))))))))))))))))))))))</f>
        <v>Středočeský kraj</v>
      </c>
      <c r="AB1220" t="s">
        <v>998</v>
      </c>
      <c r="AD1220" t="s">
        <v>998</v>
      </c>
      <c r="AE1220" t="s">
        <v>998</v>
      </c>
      <c r="AF1220" t="s">
        <v>998</v>
      </c>
      <c r="AG1220" s="107">
        <v>0</v>
      </c>
      <c r="AH1220" s="107">
        <v>0</v>
      </c>
      <c r="AI1220" s="107">
        <v>0</v>
      </c>
      <c r="AJ1220" t="s">
        <v>1012</v>
      </c>
    </row>
    <row r="1221" spans="1:37" x14ac:dyDescent="0.45">
      <c r="A1221" t="s">
        <v>1270</v>
      </c>
      <c r="B1221" t="s">
        <v>11894</v>
      </c>
      <c r="C1221" t="s">
        <v>990</v>
      </c>
      <c r="D1221" t="s">
        <v>11895</v>
      </c>
      <c r="E1221" t="s">
        <v>992</v>
      </c>
      <c r="F1221" t="s">
        <v>1702</v>
      </c>
      <c r="G1221">
        <v>498</v>
      </c>
      <c r="H1221" t="s">
        <v>2717</v>
      </c>
      <c r="I1221">
        <v>25091</v>
      </c>
      <c r="K1221" t="s">
        <v>11896</v>
      </c>
      <c r="L1221" s="106">
        <v>39438</v>
      </c>
      <c r="M1221">
        <v>14050455</v>
      </c>
      <c r="N1221" t="s">
        <v>2063</v>
      </c>
      <c r="O1221" t="s">
        <v>1173</v>
      </c>
      <c r="P1221" t="s">
        <v>997</v>
      </c>
      <c r="R1221" s="109" t="str">
        <f>IF(OR(P1221="SB",Q1221="SB"),"SB",0)</f>
        <v>SB</v>
      </c>
      <c r="T1221" s="110">
        <v>171016</v>
      </c>
      <c r="U1221" t="s">
        <v>19633</v>
      </c>
      <c r="V1221" s="113" t="str">
        <f>IF(AND(I1221&gt;=10000,I1221&lt;=19900),"Praha",(IF(AND(I1221&gt;=25001,I1221&lt;=29501),"Středočeský kraj",(IF(AND(I1221&gt;=30100,I1221&lt;=34972),"Středočeský kraj",(IF(AND(I1221&gt;=35002,I1221&lt;=36271),"Karlovarský kraj",(IF(AND(I1221&gt;=37001,I1221&lt;=39201),"Jihočeský kraj",(IF(AND(I1221&gt;=39701,I1221&lt;=39901),"Jihočeský kraj",(IF(AND(I1221&gt;=39301,I1221&lt;=39601),"Kraj Vysočina",(IF(AND(I1221&gt;=58001,I1221&lt;=59501),"Kraj Vysočina",(IF(AND(I1221&gt;=67401,I1221&lt;=67602),"Kraj Vysočina",(IF(AND(I1221&gt;=40001,I1221&lt;=44101),"Ústecký kraj",(IF(AND(I1221&gt;=46001,I1221&lt;=47201),"Liberecký kraj",(IF(AND(I1221&gt;=51202,I1221&lt;=51401),"Liberecký kraj",(IF(AND(I1221&gt;=53002,I1221&lt;=53976),"Pardubický kraj",(IF(AND(I1221&gt;=56002,I1221&lt;=57201),"Pardubický kraj",(IF(AND(I1221&gt;=60200,I1221&lt;=67201),"Jihomoravský kraj",(IF(AND(I1221&gt;=67801,I1221&lt;=68501),"Jihomoravský kraj",(IF(AND(I1221&gt;=69002,I1221&lt;=69801),"Jihomoravský kraj",(IF(AND(I1221&gt;=68601,I1221&lt;=68801),"Zlínský kraj",(IF(AND(I1221&gt;=75501,I1221&lt;=76901),"Zlínský kraj",(IF(AND(I1221&gt;=70030,I1221&lt;=74901),"Moravskoslezský kraj",(IF(AND(I1221&gt;=75000,I1221&lt;=75368),"Olomoucký kraj",(IF(AND(I1221&gt;=77200,I1221&lt;=79862),"Olomoucký kraj",(IF(AND(I1221&gt;=50011,I1221&lt;=50301),"Královéhradecký kraj",(IF(AND(I1221&gt;=54301,I1221&lt;=54303),"Královéhradecký kraj","0")))))))))))))))))))))))))))))))))))))))))))))))</f>
        <v>Středočeský kraj</v>
      </c>
      <c r="AB1221" t="s">
        <v>11897</v>
      </c>
      <c r="AD1221" t="s">
        <v>998</v>
      </c>
      <c r="AE1221" t="s">
        <v>998</v>
      </c>
      <c r="AF1221" t="s">
        <v>998</v>
      </c>
      <c r="AG1221" s="107">
        <v>300</v>
      </c>
      <c r="AH1221" s="107">
        <v>0</v>
      </c>
      <c r="AI1221" s="107">
        <v>0</v>
      </c>
      <c r="AJ1221" t="s">
        <v>999</v>
      </c>
      <c r="AK1221" s="106">
        <v>44910</v>
      </c>
    </row>
    <row r="1222" spans="1:37" x14ac:dyDescent="0.45">
      <c r="A1222" t="s">
        <v>1149</v>
      </c>
      <c r="B1222" t="s">
        <v>2710</v>
      </c>
      <c r="C1222" t="s">
        <v>990</v>
      </c>
      <c r="D1222" t="s">
        <v>2715</v>
      </c>
      <c r="E1222" t="s">
        <v>992</v>
      </c>
      <c r="F1222" t="s">
        <v>2716</v>
      </c>
      <c r="G1222">
        <v>770</v>
      </c>
      <c r="H1222" t="s">
        <v>2717</v>
      </c>
      <c r="I1222">
        <v>25091</v>
      </c>
      <c r="K1222" t="s">
        <v>2718</v>
      </c>
      <c r="L1222" s="106">
        <v>26534</v>
      </c>
      <c r="M1222">
        <v>14653875</v>
      </c>
      <c r="N1222" t="s">
        <v>996</v>
      </c>
      <c r="O1222" t="s">
        <v>12</v>
      </c>
      <c r="P1222" t="s">
        <v>997</v>
      </c>
      <c r="R1222" s="109" t="str">
        <f>IF(OR(P1222="SB",Q1222="SB"),"SB",0)</f>
        <v>SB</v>
      </c>
      <c r="T1222" s="110" t="s">
        <v>998</v>
      </c>
      <c r="V1222" s="113" t="str">
        <f>IF(AND(I1222&gt;=10000,I1222&lt;=19900),"Praha",(IF(AND(I1222&gt;=25001,I1222&lt;=29501),"Středočeský kraj",(IF(AND(I1222&gt;=30100,I1222&lt;=34972),"Středočeský kraj",(IF(AND(I1222&gt;=35002,I1222&lt;=36271),"Karlovarský kraj",(IF(AND(I1222&gt;=37001,I1222&lt;=39201),"Jihočeský kraj",(IF(AND(I1222&gt;=39701,I1222&lt;=39901),"Jihočeský kraj",(IF(AND(I1222&gt;=39301,I1222&lt;=39601),"Kraj Vysočina",(IF(AND(I1222&gt;=58001,I1222&lt;=59501),"Kraj Vysočina",(IF(AND(I1222&gt;=67401,I1222&lt;=67602),"Kraj Vysočina",(IF(AND(I1222&gt;=40001,I1222&lt;=44101),"Ústecký kraj",(IF(AND(I1222&gt;=46001,I1222&lt;=47201),"Liberecký kraj",(IF(AND(I1222&gt;=51202,I1222&lt;=51401),"Liberecký kraj",(IF(AND(I1222&gt;=53002,I1222&lt;=53976),"Pardubický kraj",(IF(AND(I1222&gt;=56002,I1222&lt;=57201),"Pardubický kraj",(IF(AND(I1222&gt;=60200,I1222&lt;=67201),"Jihomoravský kraj",(IF(AND(I1222&gt;=67801,I1222&lt;=68501),"Jihomoravský kraj",(IF(AND(I1222&gt;=69002,I1222&lt;=69801),"Jihomoravský kraj",(IF(AND(I1222&gt;=68601,I1222&lt;=68801),"Zlínský kraj",(IF(AND(I1222&gt;=75501,I1222&lt;=76901),"Zlínský kraj",(IF(AND(I1222&gt;=70030,I1222&lt;=74901),"Moravskoslezský kraj",(IF(AND(I1222&gt;=75000,I1222&lt;=75368),"Olomoucký kraj",(IF(AND(I1222&gt;=77200,I1222&lt;=79862),"Olomoucký kraj",(IF(AND(I1222&gt;=50011,I1222&lt;=50301),"Královéhradecký kraj",(IF(AND(I1222&gt;=54301,I1222&lt;=54303),"Královéhradecký kraj","0")))))))))))))))))))))))))))))))))))))))))))))))</f>
        <v>Středočeský kraj</v>
      </c>
      <c r="AB1222" t="s">
        <v>998</v>
      </c>
      <c r="AD1222" t="s">
        <v>998</v>
      </c>
      <c r="AE1222" t="s">
        <v>998</v>
      </c>
      <c r="AF1222" t="s">
        <v>998</v>
      </c>
      <c r="AG1222" s="107">
        <v>0</v>
      </c>
      <c r="AH1222" s="107">
        <v>0</v>
      </c>
      <c r="AI1222" s="107">
        <v>0</v>
      </c>
      <c r="AJ1222" t="s">
        <v>1012</v>
      </c>
    </row>
    <row r="1223" spans="1:37" x14ac:dyDescent="0.45">
      <c r="A1223" t="s">
        <v>13045</v>
      </c>
      <c r="B1223" t="s">
        <v>13046</v>
      </c>
      <c r="C1223" t="s">
        <v>1002</v>
      </c>
      <c r="D1223" t="s">
        <v>13047</v>
      </c>
      <c r="E1223" t="s">
        <v>992</v>
      </c>
      <c r="F1223" t="s">
        <v>5785</v>
      </c>
      <c r="G1223">
        <v>628</v>
      </c>
      <c r="H1223" t="s">
        <v>2717</v>
      </c>
      <c r="I1223">
        <v>25091</v>
      </c>
      <c r="K1223" t="s">
        <v>13048</v>
      </c>
      <c r="L1223" s="106">
        <v>26800</v>
      </c>
      <c r="M1223">
        <v>13014777</v>
      </c>
      <c r="N1223" t="s">
        <v>996</v>
      </c>
      <c r="O1223" t="s">
        <v>12</v>
      </c>
      <c r="P1223" t="s">
        <v>997</v>
      </c>
      <c r="R1223" s="109" t="str">
        <f>IF(OR(P1223="SB",Q1223="SB"),"SB",0)</f>
        <v>SB</v>
      </c>
      <c r="T1223" s="110" t="s">
        <v>998</v>
      </c>
      <c r="V1223" s="113" t="str">
        <f>IF(AND(I1223&gt;=10000,I1223&lt;=19900),"Praha",(IF(AND(I1223&gt;=25001,I1223&lt;=29501),"Středočeský kraj",(IF(AND(I1223&gt;=30100,I1223&lt;=34972),"Středočeský kraj",(IF(AND(I1223&gt;=35002,I1223&lt;=36271),"Karlovarský kraj",(IF(AND(I1223&gt;=37001,I1223&lt;=39201),"Jihočeský kraj",(IF(AND(I1223&gt;=39701,I1223&lt;=39901),"Jihočeský kraj",(IF(AND(I1223&gt;=39301,I1223&lt;=39601),"Kraj Vysočina",(IF(AND(I1223&gt;=58001,I1223&lt;=59501),"Kraj Vysočina",(IF(AND(I1223&gt;=67401,I1223&lt;=67602),"Kraj Vysočina",(IF(AND(I1223&gt;=40001,I1223&lt;=44101),"Ústecký kraj",(IF(AND(I1223&gt;=46001,I1223&lt;=47201),"Liberecký kraj",(IF(AND(I1223&gt;=51202,I1223&lt;=51401),"Liberecký kraj",(IF(AND(I1223&gt;=53002,I1223&lt;=53976),"Pardubický kraj",(IF(AND(I1223&gt;=56002,I1223&lt;=57201),"Pardubický kraj",(IF(AND(I1223&gt;=60200,I1223&lt;=67201),"Jihomoravský kraj",(IF(AND(I1223&gt;=67801,I1223&lt;=68501),"Jihomoravský kraj",(IF(AND(I1223&gt;=69002,I1223&lt;=69801),"Jihomoravský kraj",(IF(AND(I1223&gt;=68601,I1223&lt;=68801),"Zlínský kraj",(IF(AND(I1223&gt;=75501,I1223&lt;=76901),"Zlínský kraj",(IF(AND(I1223&gt;=70030,I1223&lt;=74901),"Moravskoslezský kraj",(IF(AND(I1223&gt;=75000,I1223&lt;=75368),"Olomoucký kraj",(IF(AND(I1223&gt;=77200,I1223&lt;=79862),"Olomoucký kraj",(IF(AND(I1223&gt;=50011,I1223&lt;=50301),"Královéhradecký kraj",(IF(AND(I1223&gt;=54301,I1223&lt;=54303),"Královéhradecký kraj","0")))))))))))))))))))))))))))))))))))))))))))))))</f>
        <v>Středočeský kraj</v>
      </c>
      <c r="AB1223" t="s">
        <v>998</v>
      </c>
      <c r="AD1223" t="s">
        <v>998</v>
      </c>
      <c r="AE1223" t="s">
        <v>998</v>
      </c>
      <c r="AF1223" t="s">
        <v>998</v>
      </c>
      <c r="AG1223" s="107">
        <v>0</v>
      </c>
      <c r="AH1223" s="107">
        <v>0</v>
      </c>
      <c r="AI1223" s="107">
        <v>0</v>
      </c>
      <c r="AJ1223" t="s">
        <v>1012</v>
      </c>
    </row>
    <row r="1224" spans="1:37" x14ac:dyDescent="0.45">
      <c r="A1224" t="s">
        <v>1089</v>
      </c>
      <c r="B1224" t="s">
        <v>1037</v>
      </c>
      <c r="C1224" t="s">
        <v>990</v>
      </c>
      <c r="D1224" t="s">
        <v>4415</v>
      </c>
      <c r="E1224" t="s">
        <v>992</v>
      </c>
      <c r="F1224" t="s">
        <v>4406</v>
      </c>
      <c r="G1224">
        <v>1424</v>
      </c>
      <c r="H1224" t="s">
        <v>4407</v>
      </c>
      <c r="I1224">
        <v>25092</v>
      </c>
      <c r="J1224">
        <v>724552725</v>
      </c>
      <c r="K1224" t="s">
        <v>4408</v>
      </c>
      <c r="L1224" s="106">
        <v>39967</v>
      </c>
      <c r="M1224">
        <v>14903045</v>
      </c>
      <c r="N1224" t="s">
        <v>1242</v>
      </c>
      <c r="O1224" t="s">
        <v>1106</v>
      </c>
      <c r="P1224" t="s">
        <v>997</v>
      </c>
      <c r="R1224" s="109" t="str">
        <f>IF(OR(P1224="SB",Q1224="SB"),"SB",0)</f>
        <v>SB</v>
      </c>
      <c r="T1224" s="110">
        <v>2019148</v>
      </c>
      <c r="U1224" t="s">
        <v>19633</v>
      </c>
      <c r="V1224" s="113" t="str">
        <f>IF(AND(I1224&gt;=10000,I1224&lt;=19900),"Praha",(IF(AND(I1224&gt;=25001,I1224&lt;=29501),"Středočeský kraj",(IF(AND(I1224&gt;=30100,I1224&lt;=34972),"Středočeský kraj",(IF(AND(I1224&gt;=35002,I1224&lt;=36271),"Karlovarský kraj",(IF(AND(I1224&gt;=37001,I1224&lt;=39201),"Jihočeský kraj",(IF(AND(I1224&gt;=39701,I1224&lt;=39901),"Jihočeský kraj",(IF(AND(I1224&gt;=39301,I1224&lt;=39601),"Kraj Vysočina",(IF(AND(I1224&gt;=58001,I1224&lt;=59501),"Kraj Vysočina",(IF(AND(I1224&gt;=67401,I1224&lt;=67602),"Kraj Vysočina",(IF(AND(I1224&gt;=40001,I1224&lt;=44101),"Ústecký kraj",(IF(AND(I1224&gt;=46001,I1224&lt;=47201),"Liberecký kraj",(IF(AND(I1224&gt;=51202,I1224&lt;=51401),"Liberecký kraj",(IF(AND(I1224&gt;=53002,I1224&lt;=53976),"Pardubický kraj",(IF(AND(I1224&gt;=56002,I1224&lt;=57201),"Pardubický kraj",(IF(AND(I1224&gt;=60200,I1224&lt;=67201),"Jihomoravský kraj",(IF(AND(I1224&gt;=67801,I1224&lt;=68501),"Jihomoravský kraj",(IF(AND(I1224&gt;=69002,I1224&lt;=69801),"Jihomoravský kraj",(IF(AND(I1224&gt;=68601,I1224&lt;=68801),"Zlínský kraj",(IF(AND(I1224&gt;=75501,I1224&lt;=76901),"Zlínský kraj",(IF(AND(I1224&gt;=70030,I1224&lt;=74901),"Moravskoslezský kraj",(IF(AND(I1224&gt;=75000,I1224&lt;=75368),"Olomoucký kraj",(IF(AND(I1224&gt;=77200,I1224&lt;=79862),"Olomoucký kraj",(IF(AND(I1224&gt;=50011,I1224&lt;=50301),"Královéhradecký kraj",(IF(AND(I1224&gt;=54301,I1224&lt;=54303),"Královéhradecký kraj","0")))))))))))))))))))))))))))))))))))))))))))))))</f>
        <v>Středočeský kraj</v>
      </c>
      <c r="AD1224" t="s">
        <v>998</v>
      </c>
      <c r="AE1224" t="s">
        <v>998</v>
      </c>
      <c r="AF1224" t="s">
        <v>998</v>
      </c>
      <c r="AG1224" s="107">
        <v>0</v>
      </c>
      <c r="AH1224" s="107">
        <v>0</v>
      </c>
      <c r="AI1224" s="107">
        <v>0</v>
      </c>
      <c r="AJ1224" t="s">
        <v>1012</v>
      </c>
    </row>
    <row r="1225" spans="1:37" x14ac:dyDescent="0.45">
      <c r="A1225" t="s">
        <v>1211</v>
      </c>
      <c r="B1225" t="s">
        <v>4417</v>
      </c>
      <c r="C1225" t="s">
        <v>1002</v>
      </c>
      <c r="D1225" t="s">
        <v>4422</v>
      </c>
      <c r="E1225" t="s">
        <v>992</v>
      </c>
      <c r="F1225" t="s">
        <v>4406</v>
      </c>
      <c r="G1225">
        <v>1424</v>
      </c>
      <c r="H1225" t="s">
        <v>4407</v>
      </c>
      <c r="I1225">
        <v>25092</v>
      </c>
      <c r="K1225" t="s">
        <v>4408</v>
      </c>
      <c r="L1225" s="106">
        <v>40610</v>
      </c>
      <c r="M1225">
        <v>15378850</v>
      </c>
      <c r="N1225" t="s">
        <v>1242</v>
      </c>
      <c r="O1225" t="s">
        <v>1106</v>
      </c>
      <c r="P1225" t="s">
        <v>997</v>
      </c>
      <c r="R1225" s="109" t="str">
        <f>IF(OR(P1225="SB",Q1225="SB"),"SB",0)</f>
        <v>SB</v>
      </c>
      <c r="T1225" s="110">
        <v>2020132</v>
      </c>
      <c r="U1225" t="s">
        <v>19633</v>
      </c>
      <c r="V1225" s="113" t="str">
        <f>IF(AND(I1225&gt;=10000,I1225&lt;=19900),"Praha",(IF(AND(I1225&gt;=25001,I1225&lt;=29501),"Středočeský kraj",(IF(AND(I1225&gt;=30100,I1225&lt;=34972),"Středočeský kraj",(IF(AND(I1225&gt;=35002,I1225&lt;=36271),"Karlovarský kraj",(IF(AND(I1225&gt;=37001,I1225&lt;=39201),"Jihočeský kraj",(IF(AND(I1225&gt;=39701,I1225&lt;=39901),"Jihočeský kraj",(IF(AND(I1225&gt;=39301,I1225&lt;=39601),"Kraj Vysočina",(IF(AND(I1225&gt;=58001,I1225&lt;=59501),"Kraj Vysočina",(IF(AND(I1225&gt;=67401,I1225&lt;=67602),"Kraj Vysočina",(IF(AND(I1225&gt;=40001,I1225&lt;=44101),"Ústecký kraj",(IF(AND(I1225&gt;=46001,I1225&lt;=47201),"Liberecký kraj",(IF(AND(I1225&gt;=51202,I1225&lt;=51401),"Liberecký kraj",(IF(AND(I1225&gt;=53002,I1225&lt;=53976),"Pardubický kraj",(IF(AND(I1225&gt;=56002,I1225&lt;=57201),"Pardubický kraj",(IF(AND(I1225&gt;=60200,I1225&lt;=67201),"Jihomoravský kraj",(IF(AND(I1225&gt;=67801,I1225&lt;=68501),"Jihomoravský kraj",(IF(AND(I1225&gt;=69002,I1225&lt;=69801),"Jihomoravský kraj",(IF(AND(I1225&gt;=68601,I1225&lt;=68801),"Zlínský kraj",(IF(AND(I1225&gt;=75501,I1225&lt;=76901),"Zlínský kraj",(IF(AND(I1225&gt;=70030,I1225&lt;=74901),"Moravskoslezský kraj",(IF(AND(I1225&gt;=75000,I1225&lt;=75368),"Olomoucký kraj",(IF(AND(I1225&gt;=77200,I1225&lt;=79862),"Olomoucký kraj",(IF(AND(I1225&gt;=50011,I1225&lt;=50301),"Královéhradecký kraj",(IF(AND(I1225&gt;=54301,I1225&lt;=54303),"Královéhradecký kraj","0")))))))))))))))))))))))))))))))))))))))))))))))</f>
        <v>Středočeský kraj</v>
      </c>
      <c r="AD1225" t="s">
        <v>998</v>
      </c>
      <c r="AE1225" t="s">
        <v>998</v>
      </c>
      <c r="AF1225" t="s">
        <v>998</v>
      </c>
      <c r="AG1225" s="107">
        <v>0</v>
      </c>
      <c r="AH1225" s="107">
        <v>0</v>
      </c>
      <c r="AI1225" s="107">
        <v>0</v>
      </c>
      <c r="AJ1225" t="s">
        <v>1012</v>
      </c>
    </row>
    <row r="1226" spans="1:37" x14ac:dyDescent="0.45">
      <c r="A1226" t="s">
        <v>1007</v>
      </c>
      <c r="B1226" t="s">
        <v>1037</v>
      </c>
      <c r="C1226" t="s">
        <v>1002</v>
      </c>
      <c r="D1226" t="s">
        <v>4405</v>
      </c>
      <c r="E1226" t="s">
        <v>992</v>
      </c>
      <c r="F1226" t="s">
        <v>4406</v>
      </c>
      <c r="G1226">
        <v>1624</v>
      </c>
      <c r="H1226" t="s">
        <v>4407</v>
      </c>
      <c r="I1226">
        <v>25092</v>
      </c>
      <c r="K1226" t="s">
        <v>4408</v>
      </c>
      <c r="L1226" s="106">
        <v>29063</v>
      </c>
      <c r="M1226">
        <v>15113718</v>
      </c>
      <c r="N1226" t="s">
        <v>3687</v>
      </c>
      <c r="O1226" t="s">
        <v>12</v>
      </c>
      <c r="P1226" t="s">
        <v>997</v>
      </c>
      <c r="R1226" s="109" t="str">
        <f>IF(OR(P1226="SB",Q1226="SB"),"SB",0)</f>
        <v>SB</v>
      </c>
      <c r="T1226" s="110" t="s">
        <v>998</v>
      </c>
      <c r="V1226" s="113" t="str">
        <f>IF(AND(I1226&gt;=10000,I1226&lt;=19900),"Praha",(IF(AND(I1226&gt;=25001,I1226&lt;=29501),"Středočeský kraj",(IF(AND(I1226&gt;=30100,I1226&lt;=34972),"Středočeský kraj",(IF(AND(I1226&gt;=35002,I1226&lt;=36271),"Karlovarský kraj",(IF(AND(I1226&gt;=37001,I1226&lt;=39201),"Jihočeský kraj",(IF(AND(I1226&gt;=39701,I1226&lt;=39901),"Jihočeský kraj",(IF(AND(I1226&gt;=39301,I1226&lt;=39601),"Kraj Vysočina",(IF(AND(I1226&gt;=58001,I1226&lt;=59501),"Kraj Vysočina",(IF(AND(I1226&gt;=67401,I1226&lt;=67602),"Kraj Vysočina",(IF(AND(I1226&gt;=40001,I1226&lt;=44101),"Ústecký kraj",(IF(AND(I1226&gt;=46001,I1226&lt;=47201),"Liberecký kraj",(IF(AND(I1226&gt;=51202,I1226&lt;=51401),"Liberecký kraj",(IF(AND(I1226&gt;=53002,I1226&lt;=53976),"Pardubický kraj",(IF(AND(I1226&gt;=56002,I1226&lt;=57201),"Pardubický kraj",(IF(AND(I1226&gt;=60200,I1226&lt;=67201),"Jihomoravský kraj",(IF(AND(I1226&gt;=67801,I1226&lt;=68501),"Jihomoravský kraj",(IF(AND(I1226&gt;=69002,I1226&lt;=69801),"Jihomoravský kraj",(IF(AND(I1226&gt;=68601,I1226&lt;=68801),"Zlínský kraj",(IF(AND(I1226&gt;=75501,I1226&lt;=76901),"Zlínský kraj",(IF(AND(I1226&gt;=70030,I1226&lt;=74901),"Moravskoslezský kraj",(IF(AND(I1226&gt;=75000,I1226&lt;=75368),"Olomoucký kraj",(IF(AND(I1226&gt;=77200,I1226&lt;=79862),"Olomoucký kraj",(IF(AND(I1226&gt;=50011,I1226&lt;=50301),"Královéhradecký kraj",(IF(AND(I1226&gt;=54301,I1226&lt;=54303),"Královéhradecký kraj","0")))))))))))))))))))))))))))))))))))))))))))))))</f>
        <v>Středočeský kraj</v>
      </c>
      <c r="AB1226" t="s">
        <v>998</v>
      </c>
      <c r="AD1226" t="s">
        <v>1024</v>
      </c>
      <c r="AE1226" t="s">
        <v>1515</v>
      </c>
      <c r="AF1226" t="s">
        <v>998</v>
      </c>
      <c r="AG1226" s="107">
        <v>0</v>
      </c>
      <c r="AH1226" s="107">
        <v>0</v>
      </c>
      <c r="AI1226" s="107">
        <v>0</v>
      </c>
      <c r="AJ1226" t="s">
        <v>1012</v>
      </c>
    </row>
    <row r="1227" spans="1:37" x14ac:dyDescent="0.45">
      <c r="A1227" t="s">
        <v>1087</v>
      </c>
      <c r="B1227" t="s">
        <v>11019</v>
      </c>
      <c r="C1227" t="s">
        <v>990</v>
      </c>
      <c r="D1227" t="s">
        <v>11020</v>
      </c>
      <c r="E1227" t="s">
        <v>992</v>
      </c>
      <c r="F1227" t="s">
        <v>2303</v>
      </c>
      <c r="G1227">
        <v>57</v>
      </c>
      <c r="H1227" t="s">
        <v>11021</v>
      </c>
      <c r="I1227">
        <v>25101</v>
      </c>
      <c r="J1227">
        <v>420775580101</v>
      </c>
      <c r="K1227" t="s">
        <v>11022</v>
      </c>
      <c r="L1227" s="106">
        <v>32387</v>
      </c>
      <c r="M1227">
        <v>10595639</v>
      </c>
      <c r="N1227" t="s">
        <v>996</v>
      </c>
      <c r="O1227" t="s">
        <v>12</v>
      </c>
      <c r="P1227" t="s">
        <v>997</v>
      </c>
      <c r="R1227" s="109" t="str">
        <f>IF(OR(P1227="SB",Q1227="SB"),"SB",0)</f>
        <v>SB</v>
      </c>
      <c r="T1227" s="110">
        <v>10642</v>
      </c>
      <c r="U1227" t="s">
        <v>19633</v>
      </c>
      <c r="V1227" s="113" t="str">
        <f>IF(AND(I1227&gt;=10000,I1227&lt;=19900),"Praha",(IF(AND(I1227&gt;=25001,I1227&lt;=29501),"Středočeský kraj",(IF(AND(I1227&gt;=30100,I1227&lt;=34972),"Středočeský kraj",(IF(AND(I1227&gt;=35002,I1227&lt;=36271),"Karlovarský kraj",(IF(AND(I1227&gt;=37001,I1227&lt;=39201),"Jihočeský kraj",(IF(AND(I1227&gt;=39701,I1227&lt;=39901),"Jihočeský kraj",(IF(AND(I1227&gt;=39301,I1227&lt;=39601),"Kraj Vysočina",(IF(AND(I1227&gt;=58001,I1227&lt;=59501),"Kraj Vysočina",(IF(AND(I1227&gt;=67401,I1227&lt;=67602),"Kraj Vysočina",(IF(AND(I1227&gt;=40001,I1227&lt;=44101),"Ústecký kraj",(IF(AND(I1227&gt;=46001,I1227&lt;=47201),"Liberecký kraj",(IF(AND(I1227&gt;=51202,I1227&lt;=51401),"Liberecký kraj",(IF(AND(I1227&gt;=53002,I1227&lt;=53976),"Pardubický kraj",(IF(AND(I1227&gt;=56002,I1227&lt;=57201),"Pardubický kraj",(IF(AND(I1227&gt;=60200,I1227&lt;=67201),"Jihomoravský kraj",(IF(AND(I1227&gt;=67801,I1227&lt;=68501),"Jihomoravský kraj",(IF(AND(I1227&gt;=69002,I1227&lt;=69801),"Jihomoravský kraj",(IF(AND(I1227&gt;=68601,I1227&lt;=68801),"Zlínský kraj",(IF(AND(I1227&gt;=75501,I1227&lt;=76901),"Zlínský kraj",(IF(AND(I1227&gt;=70030,I1227&lt;=74901),"Moravskoslezský kraj",(IF(AND(I1227&gt;=75000,I1227&lt;=75368),"Olomoucký kraj",(IF(AND(I1227&gt;=77200,I1227&lt;=79862),"Olomoucký kraj",(IF(AND(I1227&gt;=50011,I1227&lt;=50301),"Královéhradecký kraj",(IF(AND(I1227&gt;=54301,I1227&lt;=54303),"Královéhradecký kraj","0")))))))))))))))))))))))))))))))))))))))))))))))</f>
        <v>Středočeský kraj</v>
      </c>
      <c r="AD1227" t="s">
        <v>998</v>
      </c>
      <c r="AE1227" t="s">
        <v>998</v>
      </c>
      <c r="AF1227" t="s">
        <v>998</v>
      </c>
      <c r="AG1227" s="107">
        <v>0</v>
      </c>
      <c r="AH1227" s="107">
        <v>0</v>
      </c>
      <c r="AI1227" s="107">
        <v>0</v>
      </c>
      <c r="AJ1227" t="s">
        <v>1012</v>
      </c>
    </row>
    <row r="1228" spans="1:37" x14ac:dyDescent="0.45">
      <c r="A1228" t="s">
        <v>1156</v>
      </c>
      <c r="B1228" t="s">
        <v>7821</v>
      </c>
      <c r="C1228" t="s">
        <v>990</v>
      </c>
      <c r="D1228" t="s">
        <v>7822</v>
      </c>
      <c r="E1228" t="s">
        <v>992</v>
      </c>
      <c r="F1228" t="s">
        <v>7823</v>
      </c>
      <c r="G1228">
        <v>2026</v>
      </c>
      <c r="H1228" t="s">
        <v>2706</v>
      </c>
      <c r="I1228">
        <v>25101</v>
      </c>
      <c r="K1228" t="s">
        <v>7824</v>
      </c>
      <c r="L1228" s="106">
        <v>33193</v>
      </c>
      <c r="M1228">
        <v>10890174</v>
      </c>
      <c r="N1228" t="s">
        <v>996</v>
      </c>
      <c r="O1228" t="s">
        <v>12</v>
      </c>
      <c r="P1228" t="s">
        <v>997</v>
      </c>
      <c r="R1228" s="109" t="str">
        <f>IF(OR(P1228="SB",Q1228="SB"),"SB",0)</f>
        <v>SB</v>
      </c>
      <c r="T1228" s="110">
        <v>11618</v>
      </c>
      <c r="U1228" t="s">
        <v>19633</v>
      </c>
      <c r="V1228" s="113" t="str">
        <f>IF(AND(I1228&gt;=10000,I1228&lt;=19900),"Praha",(IF(AND(I1228&gt;=25001,I1228&lt;=29501),"Středočeský kraj",(IF(AND(I1228&gt;=30100,I1228&lt;=34972),"Středočeský kraj",(IF(AND(I1228&gt;=35002,I1228&lt;=36271),"Karlovarský kraj",(IF(AND(I1228&gt;=37001,I1228&lt;=39201),"Jihočeský kraj",(IF(AND(I1228&gt;=39701,I1228&lt;=39901),"Jihočeský kraj",(IF(AND(I1228&gt;=39301,I1228&lt;=39601),"Kraj Vysočina",(IF(AND(I1228&gt;=58001,I1228&lt;=59501),"Kraj Vysočina",(IF(AND(I1228&gt;=67401,I1228&lt;=67602),"Kraj Vysočina",(IF(AND(I1228&gt;=40001,I1228&lt;=44101),"Ústecký kraj",(IF(AND(I1228&gt;=46001,I1228&lt;=47201),"Liberecký kraj",(IF(AND(I1228&gt;=51202,I1228&lt;=51401),"Liberecký kraj",(IF(AND(I1228&gt;=53002,I1228&lt;=53976),"Pardubický kraj",(IF(AND(I1228&gt;=56002,I1228&lt;=57201),"Pardubický kraj",(IF(AND(I1228&gt;=60200,I1228&lt;=67201),"Jihomoravský kraj",(IF(AND(I1228&gt;=67801,I1228&lt;=68501),"Jihomoravský kraj",(IF(AND(I1228&gt;=69002,I1228&lt;=69801),"Jihomoravský kraj",(IF(AND(I1228&gt;=68601,I1228&lt;=68801),"Zlínský kraj",(IF(AND(I1228&gt;=75501,I1228&lt;=76901),"Zlínský kraj",(IF(AND(I1228&gt;=70030,I1228&lt;=74901),"Moravskoslezský kraj",(IF(AND(I1228&gt;=75000,I1228&lt;=75368),"Olomoucký kraj",(IF(AND(I1228&gt;=77200,I1228&lt;=79862),"Olomoucký kraj",(IF(AND(I1228&gt;=50011,I1228&lt;=50301),"Královéhradecký kraj",(IF(AND(I1228&gt;=54301,I1228&lt;=54303),"Královéhradecký kraj","0")))))))))))))))))))))))))))))))))))))))))))))))</f>
        <v>Středočeský kraj</v>
      </c>
      <c r="AD1228" t="s">
        <v>998</v>
      </c>
      <c r="AE1228" t="s">
        <v>998</v>
      </c>
      <c r="AF1228" t="s">
        <v>998</v>
      </c>
      <c r="AG1228" s="107">
        <v>0</v>
      </c>
      <c r="AH1228" s="107">
        <v>0</v>
      </c>
      <c r="AI1228" s="107">
        <v>0</v>
      </c>
      <c r="AJ1228" t="s">
        <v>1012</v>
      </c>
    </row>
    <row r="1229" spans="1:37" x14ac:dyDescent="0.45">
      <c r="A1229" t="s">
        <v>1169</v>
      </c>
      <c r="B1229" t="s">
        <v>6544</v>
      </c>
      <c r="C1229" t="s">
        <v>990</v>
      </c>
      <c r="D1229" t="s">
        <v>6549</v>
      </c>
      <c r="E1229" t="s">
        <v>992</v>
      </c>
      <c r="F1229" t="s">
        <v>6550</v>
      </c>
      <c r="G1229">
        <v>246</v>
      </c>
      <c r="H1229" t="s">
        <v>3396</v>
      </c>
      <c r="I1229">
        <v>25101</v>
      </c>
      <c r="J1229">
        <v>602322388</v>
      </c>
      <c r="K1229" t="s">
        <v>6551</v>
      </c>
      <c r="L1229" s="106">
        <v>25501</v>
      </c>
      <c r="M1229">
        <v>14113305</v>
      </c>
      <c r="N1229" t="s">
        <v>2990</v>
      </c>
      <c r="O1229" t="s">
        <v>1106</v>
      </c>
      <c r="P1229" t="s">
        <v>997</v>
      </c>
      <c r="R1229" s="109" t="str">
        <f>IF(OR(P1229="SB",Q1229="SB"),"SB",0)</f>
        <v>SB</v>
      </c>
      <c r="T1229" s="110">
        <v>171001</v>
      </c>
      <c r="U1229" t="s">
        <v>19633</v>
      </c>
      <c r="V1229" s="113" t="str">
        <f>IF(AND(I1229&gt;=10000,I1229&lt;=19900),"Praha",(IF(AND(I1229&gt;=25001,I1229&lt;=29501),"Středočeský kraj",(IF(AND(I1229&gt;=30100,I1229&lt;=34972),"Středočeský kraj",(IF(AND(I1229&gt;=35002,I1229&lt;=36271),"Karlovarský kraj",(IF(AND(I1229&gt;=37001,I1229&lt;=39201),"Jihočeský kraj",(IF(AND(I1229&gt;=39701,I1229&lt;=39901),"Jihočeský kraj",(IF(AND(I1229&gt;=39301,I1229&lt;=39601),"Kraj Vysočina",(IF(AND(I1229&gt;=58001,I1229&lt;=59501),"Kraj Vysočina",(IF(AND(I1229&gt;=67401,I1229&lt;=67602),"Kraj Vysočina",(IF(AND(I1229&gt;=40001,I1229&lt;=44101),"Ústecký kraj",(IF(AND(I1229&gt;=46001,I1229&lt;=47201),"Liberecký kraj",(IF(AND(I1229&gt;=51202,I1229&lt;=51401),"Liberecký kraj",(IF(AND(I1229&gt;=53002,I1229&lt;=53976),"Pardubický kraj",(IF(AND(I1229&gt;=56002,I1229&lt;=57201),"Pardubický kraj",(IF(AND(I1229&gt;=60200,I1229&lt;=67201),"Jihomoravský kraj",(IF(AND(I1229&gt;=67801,I1229&lt;=68501),"Jihomoravský kraj",(IF(AND(I1229&gt;=69002,I1229&lt;=69801),"Jihomoravský kraj",(IF(AND(I1229&gt;=68601,I1229&lt;=68801),"Zlínský kraj",(IF(AND(I1229&gt;=75501,I1229&lt;=76901),"Zlínský kraj",(IF(AND(I1229&gt;=70030,I1229&lt;=74901),"Moravskoslezský kraj",(IF(AND(I1229&gt;=75000,I1229&lt;=75368),"Olomoucký kraj",(IF(AND(I1229&gt;=77200,I1229&lt;=79862),"Olomoucký kraj",(IF(AND(I1229&gt;=50011,I1229&lt;=50301),"Královéhradecký kraj",(IF(AND(I1229&gt;=54301,I1229&lt;=54303),"Královéhradecký kraj","0")))))))))))))))))))))))))))))))))))))))))))))))</f>
        <v>Středočeský kraj</v>
      </c>
      <c r="AB1229" t="s">
        <v>6552</v>
      </c>
      <c r="AD1229" t="s">
        <v>998</v>
      </c>
      <c r="AE1229" t="s">
        <v>998</v>
      </c>
      <c r="AF1229" t="s">
        <v>998</v>
      </c>
      <c r="AG1229" s="107">
        <v>0</v>
      </c>
      <c r="AH1229" s="107">
        <v>0</v>
      </c>
      <c r="AI1229" s="107">
        <v>0</v>
      </c>
      <c r="AJ1229" t="s">
        <v>1012</v>
      </c>
    </row>
    <row r="1230" spans="1:37" x14ac:dyDescent="0.45">
      <c r="A1230" t="s">
        <v>1084</v>
      </c>
      <c r="B1230" t="s">
        <v>17846</v>
      </c>
      <c r="C1230" t="s">
        <v>990</v>
      </c>
      <c r="D1230" t="s">
        <v>17849</v>
      </c>
      <c r="E1230" t="s">
        <v>992</v>
      </c>
      <c r="F1230" t="s">
        <v>17850</v>
      </c>
      <c r="G1230">
        <v>1888</v>
      </c>
      <c r="H1230" t="s">
        <v>3396</v>
      </c>
      <c r="I1230">
        <v>25101</v>
      </c>
      <c r="J1230">
        <v>606261212</v>
      </c>
      <c r="K1230" t="s">
        <v>17851</v>
      </c>
      <c r="L1230" s="106">
        <v>38706</v>
      </c>
      <c r="M1230">
        <v>13656189</v>
      </c>
      <c r="N1230" t="s">
        <v>1589</v>
      </c>
      <c r="O1230" t="s">
        <v>1050</v>
      </c>
      <c r="P1230" t="s">
        <v>997</v>
      </c>
      <c r="R1230" s="109" t="str">
        <f>IF(OR(P1230="SB",Q1230="SB"),"SB",0)</f>
        <v>SB</v>
      </c>
      <c r="T1230" s="110">
        <v>171033</v>
      </c>
      <c r="U1230" t="s">
        <v>19633</v>
      </c>
      <c r="V1230" s="113" t="str">
        <f>IF(AND(I1230&gt;=10000,I1230&lt;=19900),"Praha",(IF(AND(I1230&gt;=25001,I1230&lt;=29501),"Středočeský kraj",(IF(AND(I1230&gt;=30100,I1230&lt;=34972),"Středočeský kraj",(IF(AND(I1230&gt;=35002,I1230&lt;=36271),"Karlovarský kraj",(IF(AND(I1230&gt;=37001,I1230&lt;=39201),"Jihočeský kraj",(IF(AND(I1230&gt;=39701,I1230&lt;=39901),"Jihočeský kraj",(IF(AND(I1230&gt;=39301,I1230&lt;=39601),"Kraj Vysočina",(IF(AND(I1230&gt;=58001,I1230&lt;=59501),"Kraj Vysočina",(IF(AND(I1230&gt;=67401,I1230&lt;=67602),"Kraj Vysočina",(IF(AND(I1230&gt;=40001,I1230&lt;=44101),"Ústecký kraj",(IF(AND(I1230&gt;=46001,I1230&lt;=47201),"Liberecký kraj",(IF(AND(I1230&gt;=51202,I1230&lt;=51401),"Liberecký kraj",(IF(AND(I1230&gt;=53002,I1230&lt;=53976),"Pardubický kraj",(IF(AND(I1230&gt;=56002,I1230&lt;=57201),"Pardubický kraj",(IF(AND(I1230&gt;=60200,I1230&lt;=67201),"Jihomoravský kraj",(IF(AND(I1230&gt;=67801,I1230&lt;=68501),"Jihomoravský kraj",(IF(AND(I1230&gt;=69002,I1230&lt;=69801),"Jihomoravský kraj",(IF(AND(I1230&gt;=68601,I1230&lt;=68801),"Zlínský kraj",(IF(AND(I1230&gt;=75501,I1230&lt;=76901),"Zlínský kraj",(IF(AND(I1230&gt;=70030,I1230&lt;=74901),"Moravskoslezský kraj",(IF(AND(I1230&gt;=75000,I1230&lt;=75368),"Olomoucký kraj",(IF(AND(I1230&gt;=77200,I1230&lt;=79862),"Olomoucký kraj",(IF(AND(I1230&gt;=50011,I1230&lt;=50301),"Královéhradecký kraj",(IF(AND(I1230&gt;=54301,I1230&lt;=54303),"Královéhradecký kraj","0")))))))))))))))))))))))))))))))))))))))))))))))</f>
        <v>Středočeský kraj</v>
      </c>
      <c r="AD1230" t="s">
        <v>998</v>
      </c>
      <c r="AE1230" t="s">
        <v>998</v>
      </c>
      <c r="AF1230" t="s">
        <v>998</v>
      </c>
      <c r="AG1230" s="107">
        <v>0</v>
      </c>
      <c r="AH1230" s="107">
        <v>0</v>
      </c>
      <c r="AI1230" s="107">
        <v>0</v>
      </c>
      <c r="AJ1230" t="s">
        <v>1012</v>
      </c>
    </row>
    <row r="1231" spans="1:37" x14ac:dyDescent="0.45">
      <c r="A1231" t="s">
        <v>8484</v>
      </c>
      <c r="B1231" t="s">
        <v>17852</v>
      </c>
      <c r="C1231" t="s">
        <v>1002</v>
      </c>
      <c r="D1231" t="s">
        <v>17855</v>
      </c>
      <c r="E1231" t="s">
        <v>992</v>
      </c>
      <c r="F1231" t="s">
        <v>17850</v>
      </c>
      <c r="G1231">
        <v>1888</v>
      </c>
      <c r="H1231" t="s">
        <v>3396</v>
      </c>
      <c r="I1231">
        <v>25101</v>
      </c>
      <c r="J1231">
        <v>606261212</v>
      </c>
      <c r="K1231" t="s">
        <v>17851</v>
      </c>
      <c r="L1231" s="106">
        <v>38706</v>
      </c>
      <c r="M1231">
        <v>13656088</v>
      </c>
      <c r="N1231" t="s">
        <v>1589</v>
      </c>
      <c r="O1231" t="s">
        <v>1050</v>
      </c>
      <c r="P1231" t="s">
        <v>997</v>
      </c>
      <c r="R1231" s="109" t="str">
        <f>IF(OR(P1231="SB",Q1231="SB"),"SB",0)</f>
        <v>SB</v>
      </c>
      <c r="T1231" s="110">
        <v>171034</v>
      </c>
      <c r="U1231" t="s">
        <v>19633</v>
      </c>
      <c r="V1231" s="113" t="str">
        <f>IF(AND(I1231&gt;=10000,I1231&lt;=19900),"Praha",(IF(AND(I1231&gt;=25001,I1231&lt;=29501),"Středočeský kraj",(IF(AND(I1231&gt;=30100,I1231&lt;=34972),"Středočeský kraj",(IF(AND(I1231&gt;=35002,I1231&lt;=36271),"Karlovarský kraj",(IF(AND(I1231&gt;=37001,I1231&lt;=39201),"Jihočeský kraj",(IF(AND(I1231&gt;=39701,I1231&lt;=39901),"Jihočeský kraj",(IF(AND(I1231&gt;=39301,I1231&lt;=39601),"Kraj Vysočina",(IF(AND(I1231&gt;=58001,I1231&lt;=59501),"Kraj Vysočina",(IF(AND(I1231&gt;=67401,I1231&lt;=67602),"Kraj Vysočina",(IF(AND(I1231&gt;=40001,I1231&lt;=44101),"Ústecký kraj",(IF(AND(I1231&gt;=46001,I1231&lt;=47201),"Liberecký kraj",(IF(AND(I1231&gt;=51202,I1231&lt;=51401),"Liberecký kraj",(IF(AND(I1231&gt;=53002,I1231&lt;=53976),"Pardubický kraj",(IF(AND(I1231&gt;=56002,I1231&lt;=57201),"Pardubický kraj",(IF(AND(I1231&gt;=60200,I1231&lt;=67201),"Jihomoravský kraj",(IF(AND(I1231&gt;=67801,I1231&lt;=68501),"Jihomoravský kraj",(IF(AND(I1231&gt;=69002,I1231&lt;=69801),"Jihomoravský kraj",(IF(AND(I1231&gt;=68601,I1231&lt;=68801),"Zlínský kraj",(IF(AND(I1231&gt;=75501,I1231&lt;=76901),"Zlínský kraj",(IF(AND(I1231&gt;=70030,I1231&lt;=74901),"Moravskoslezský kraj",(IF(AND(I1231&gt;=75000,I1231&lt;=75368),"Olomoucký kraj",(IF(AND(I1231&gt;=77200,I1231&lt;=79862),"Olomoucký kraj",(IF(AND(I1231&gt;=50011,I1231&lt;=50301),"Královéhradecký kraj",(IF(AND(I1231&gt;=54301,I1231&lt;=54303),"Královéhradecký kraj","0")))))))))))))))))))))))))))))))))))))))))))))))</f>
        <v>Středočeský kraj</v>
      </c>
      <c r="AB1231" t="s">
        <v>17856</v>
      </c>
      <c r="AD1231" t="s">
        <v>998</v>
      </c>
      <c r="AE1231" t="s">
        <v>998</v>
      </c>
      <c r="AF1231" t="s">
        <v>998</v>
      </c>
      <c r="AG1231" s="107">
        <v>300</v>
      </c>
      <c r="AH1231" s="107">
        <v>0</v>
      </c>
      <c r="AI1231" s="107">
        <v>0</v>
      </c>
      <c r="AJ1231" t="s">
        <v>999</v>
      </c>
      <c r="AK1231" s="106">
        <v>44911</v>
      </c>
    </row>
    <row r="1232" spans="1:37" x14ac:dyDescent="0.45">
      <c r="A1232" t="s">
        <v>1007</v>
      </c>
      <c r="B1232" t="s">
        <v>11882</v>
      </c>
      <c r="C1232" t="s">
        <v>990</v>
      </c>
      <c r="D1232" t="s">
        <v>11884</v>
      </c>
      <c r="E1232" t="s">
        <v>992</v>
      </c>
      <c r="F1232" t="s">
        <v>6545</v>
      </c>
      <c r="G1232">
        <v>333</v>
      </c>
      <c r="H1232" t="s">
        <v>3396</v>
      </c>
      <c r="I1232">
        <v>25101</v>
      </c>
      <c r="J1232">
        <v>777245770</v>
      </c>
      <c r="K1232" t="s">
        <v>11885</v>
      </c>
      <c r="L1232" s="106">
        <v>37350</v>
      </c>
      <c r="M1232">
        <v>14399756</v>
      </c>
      <c r="N1232" t="s">
        <v>1029</v>
      </c>
      <c r="O1232" t="s">
        <v>1010</v>
      </c>
      <c r="P1232" t="s">
        <v>997</v>
      </c>
      <c r="R1232" s="109" t="str">
        <f>IF(OR(P1232="SB",Q1232="SB"),"SB",0)</f>
        <v>SB</v>
      </c>
      <c r="T1232" s="110">
        <v>2018316</v>
      </c>
      <c r="U1232" t="s">
        <v>19633</v>
      </c>
      <c r="V1232" s="113" t="str">
        <f>IF(AND(I1232&gt;=10000,I1232&lt;=19900),"Praha",(IF(AND(I1232&gt;=25001,I1232&lt;=29501),"Středočeský kraj",(IF(AND(I1232&gt;=30100,I1232&lt;=34972),"Středočeský kraj",(IF(AND(I1232&gt;=35002,I1232&lt;=36271),"Karlovarský kraj",(IF(AND(I1232&gt;=37001,I1232&lt;=39201),"Jihočeský kraj",(IF(AND(I1232&gt;=39701,I1232&lt;=39901),"Jihočeský kraj",(IF(AND(I1232&gt;=39301,I1232&lt;=39601),"Kraj Vysočina",(IF(AND(I1232&gt;=58001,I1232&lt;=59501),"Kraj Vysočina",(IF(AND(I1232&gt;=67401,I1232&lt;=67602),"Kraj Vysočina",(IF(AND(I1232&gt;=40001,I1232&lt;=44101),"Ústecký kraj",(IF(AND(I1232&gt;=46001,I1232&lt;=47201),"Liberecký kraj",(IF(AND(I1232&gt;=51202,I1232&lt;=51401),"Liberecký kraj",(IF(AND(I1232&gt;=53002,I1232&lt;=53976),"Pardubický kraj",(IF(AND(I1232&gt;=56002,I1232&lt;=57201),"Pardubický kraj",(IF(AND(I1232&gt;=60200,I1232&lt;=67201),"Jihomoravský kraj",(IF(AND(I1232&gt;=67801,I1232&lt;=68501),"Jihomoravský kraj",(IF(AND(I1232&gt;=69002,I1232&lt;=69801),"Jihomoravský kraj",(IF(AND(I1232&gt;=68601,I1232&lt;=68801),"Zlínský kraj",(IF(AND(I1232&gt;=75501,I1232&lt;=76901),"Zlínský kraj",(IF(AND(I1232&gt;=70030,I1232&lt;=74901),"Moravskoslezský kraj",(IF(AND(I1232&gt;=75000,I1232&lt;=75368),"Olomoucký kraj",(IF(AND(I1232&gt;=77200,I1232&lt;=79862),"Olomoucký kraj",(IF(AND(I1232&gt;=50011,I1232&lt;=50301),"Královéhradecký kraj",(IF(AND(I1232&gt;=54301,I1232&lt;=54303),"Královéhradecký kraj","0")))))))))))))))))))))))))))))))))))))))))))))))</f>
        <v>Středočeský kraj</v>
      </c>
      <c r="AB1232" t="s">
        <v>11886</v>
      </c>
      <c r="AD1232" t="s">
        <v>998</v>
      </c>
      <c r="AE1232" t="s">
        <v>998</v>
      </c>
      <c r="AF1232" t="s">
        <v>998</v>
      </c>
      <c r="AG1232" s="107">
        <v>0</v>
      </c>
      <c r="AH1232" s="107">
        <v>0</v>
      </c>
      <c r="AI1232" s="107">
        <v>0</v>
      </c>
      <c r="AJ1232" t="s">
        <v>1012</v>
      </c>
    </row>
    <row r="1233" spans="1:37" x14ac:dyDescent="0.45">
      <c r="A1233" t="s">
        <v>1112</v>
      </c>
      <c r="B1233" t="s">
        <v>10778</v>
      </c>
      <c r="C1233" t="s">
        <v>990</v>
      </c>
      <c r="D1233" t="s">
        <v>10779</v>
      </c>
      <c r="E1233" t="s">
        <v>992</v>
      </c>
      <c r="F1233" t="s">
        <v>10780</v>
      </c>
      <c r="G1233">
        <v>2529</v>
      </c>
      <c r="H1233" t="s">
        <v>3396</v>
      </c>
      <c r="I1233">
        <v>25101</v>
      </c>
      <c r="J1233" s="108">
        <v>775657710</v>
      </c>
      <c r="K1233" t="s">
        <v>10781</v>
      </c>
      <c r="L1233" s="106">
        <v>40388</v>
      </c>
      <c r="M1233">
        <v>16219114</v>
      </c>
      <c r="N1233" t="s">
        <v>1757</v>
      </c>
      <c r="O1233" t="s">
        <v>1010</v>
      </c>
      <c r="P1233" t="s">
        <v>997</v>
      </c>
      <c r="R1233" s="109" t="str">
        <f>IF(OR(P1233="SB",Q1233="SB"),"SB",0)</f>
        <v>SB</v>
      </c>
      <c r="T1233" s="110">
        <v>2023021</v>
      </c>
      <c r="U1233" t="s">
        <v>19633</v>
      </c>
      <c r="V1233" s="113" t="str">
        <f>IF(AND(I1233&gt;=10000,I1233&lt;=19900),"Praha",(IF(AND(I1233&gt;=25001,I1233&lt;=29501),"Středočeský kraj",(IF(AND(I1233&gt;=30100,I1233&lt;=34972),"Středočeský kraj",(IF(AND(I1233&gt;=35002,I1233&lt;=36271),"Karlovarský kraj",(IF(AND(I1233&gt;=37001,I1233&lt;=39201),"Jihočeský kraj",(IF(AND(I1233&gt;=39701,I1233&lt;=39901),"Jihočeský kraj",(IF(AND(I1233&gt;=39301,I1233&lt;=39601),"Kraj Vysočina",(IF(AND(I1233&gt;=58001,I1233&lt;=59501),"Kraj Vysočina",(IF(AND(I1233&gt;=67401,I1233&lt;=67602),"Kraj Vysočina",(IF(AND(I1233&gt;=40001,I1233&lt;=44101),"Ústecký kraj",(IF(AND(I1233&gt;=46001,I1233&lt;=47201),"Liberecký kraj",(IF(AND(I1233&gt;=51202,I1233&lt;=51401),"Liberecký kraj",(IF(AND(I1233&gt;=53002,I1233&lt;=53976),"Pardubický kraj",(IF(AND(I1233&gt;=56002,I1233&lt;=57201),"Pardubický kraj",(IF(AND(I1233&gt;=60200,I1233&lt;=67201),"Jihomoravský kraj",(IF(AND(I1233&gt;=67801,I1233&lt;=68501),"Jihomoravský kraj",(IF(AND(I1233&gt;=69002,I1233&lt;=69801),"Jihomoravský kraj",(IF(AND(I1233&gt;=68601,I1233&lt;=68801),"Zlínský kraj",(IF(AND(I1233&gt;=75501,I1233&lt;=76901),"Zlínský kraj",(IF(AND(I1233&gt;=70030,I1233&lt;=74901),"Moravskoslezský kraj",(IF(AND(I1233&gt;=75000,I1233&lt;=75368),"Olomoucký kraj",(IF(AND(I1233&gt;=77200,I1233&lt;=79862),"Olomoucký kraj",(IF(AND(I1233&gt;=50011,I1233&lt;=50301),"Královéhradecký kraj",(IF(AND(I1233&gt;=54301,I1233&lt;=54303),"Královéhradecký kraj","0")))))))))))))))))))))))))))))))))))))))))))))))</f>
        <v>Středočeský kraj</v>
      </c>
      <c r="AD1233" t="s">
        <v>998</v>
      </c>
      <c r="AE1233" t="s">
        <v>998</v>
      </c>
      <c r="AF1233" t="s">
        <v>998</v>
      </c>
      <c r="AG1233" s="107">
        <v>300</v>
      </c>
      <c r="AH1233" s="107">
        <v>0</v>
      </c>
      <c r="AI1233" s="107">
        <v>0</v>
      </c>
      <c r="AJ1233" t="s">
        <v>999</v>
      </c>
      <c r="AK1233" s="106">
        <v>44925</v>
      </c>
    </row>
    <row r="1234" spans="1:37" x14ac:dyDescent="0.45">
      <c r="A1234" t="s">
        <v>4910</v>
      </c>
      <c r="B1234" t="s">
        <v>4911</v>
      </c>
      <c r="C1234" t="s">
        <v>990</v>
      </c>
      <c r="D1234" t="s">
        <v>4912</v>
      </c>
      <c r="E1234" t="s">
        <v>992</v>
      </c>
      <c r="F1234" t="s">
        <v>4913</v>
      </c>
      <c r="G1234">
        <v>1175</v>
      </c>
      <c r="H1234" t="s">
        <v>3396</v>
      </c>
      <c r="I1234">
        <v>25101</v>
      </c>
      <c r="J1234" s="108">
        <v>737009054</v>
      </c>
      <c r="K1234" t="s">
        <v>4914</v>
      </c>
      <c r="L1234" s="106">
        <v>39069</v>
      </c>
      <c r="M1234">
        <v>16162530</v>
      </c>
      <c r="N1234" t="s">
        <v>4084</v>
      </c>
      <c r="O1234" t="s">
        <v>12</v>
      </c>
      <c r="P1234" t="s">
        <v>997</v>
      </c>
      <c r="R1234" s="109" t="str">
        <f>IF(OR(P1234="SB",Q1234="SB"),"SB",0)</f>
        <v>SB</v>
      </c>
      <c r="T1234" s="110" t="s">
        <v>998</v>
      </c>
      <c r="V1234" s="113" t="str">
        <f>IF(AND(I1234&gt;=10000,I1234&lt;=19900),"Praha",(IF(AND(I1234&gt;=25001,I1234&lt;=29501),"Středočeský kraj",(IF(AND(I1234&gt;=30100,I1234&lt;=34972),"Středočeský kraj",(IF(AND(I1234&gt;=35002,I1234&lt;=36271),"Karlovarský kraj",(IF(AND(I1234&gt;=37001,I1234&lt;=39201),"Jihočeský kraj",(IF(AND(I1234&gt;=39701,I1234&lt;=39901),"Jihočeský kraj",(IF(AND(I1234&gt;=39301,I1234&lt;=39601),"Kraj Vysočina",(IF(AND(I1234&gt;=58001,I1234&lt;=59501),"Kraj Vysočina",(IF(AND(I1234&gt;=67401,I1234&lt;=67602),"Kraj Vysočina",(IF(AND(I1234&gt;=40001,I1234&lt;=44101),"Ústecký kraj",(IF(AND(I1234&gt;=46001,I1234&lt;=47201),"Liberecký kraj",(IF(AND(I1234&gt;=51202,I1234&lt;=51401),"Liberecký kraj",(IF(AND(I1234&gt;=53002,I1234&lt;=53976),"Pardubický kraj",(IF(AND(I1234&gt;=56002,I1234&lt;=57201),"Pardubický kraj",(IF(AND(I1234&gt;=60200,I1234&lt;=67201),"Jihomoravský kraj",(IF(AND(I1234&gt;=67801,I1234&lt;=68501),"Jihomoravský kraj",(IF(AND(I1234&gt;=69002,I1234&lt;=69801),"Jihomoravský kraj",(IF(AND(I1234&gt;=68601,I1234&lt;=68801),"Zlínský kraj",(IF(AND(I1234&gt;=75501,I1234&lt;=76901),"Zlínský kraj",(IF(AND(I1234&gt;=70030,I1234&lt;=74901),"Moravskoslezský kraj",(IF(AND(I1234&gt;=75000,I1234&lt;=75368),"Olomoucký kraj",(IF(AND(I1234&gt;=77200,I1234&lt;=79862),"Olomoucký kraj",(IF(AND(I1234&gt;=50011,I1234&lt;=50301),"Královéhradecký kraj",(IF(AND(I1234&gt;=54301,I1234&lt;=54303),"Královéhradecký kraj","0")))))))))))))))))))))))))))))))))))))))))))))))</f>
        <v>Středočeský kraj</v>
      </c>
      <c r="AB1234" t="s">
        <v>998</v>
      </c>
      <c r="AD1234" t="s">
        <v>998</v>
      </c>
      <c r="AE1234" t="s">
        <v>998</v>
      </c>
      <c r="AF1234" t="s">
        <v>998</v>
      </c>
      <c r="AG1234" s="107">
        <v>300</v>
      </c>
      <c r="AH1234" s="107">
        <v>0</v>
      </c>
      <c r="AI1234" s="107">
        <v>0</v>
      </c>
      <c r="AJ1234" t="s">
        <v>999</v>
      </c>
      <c r="AK1234" s="106">
        <v>44918</v>
      </c>
    </row>
    <row r="1235" spans="1:37" x14ac:dyDescent="0.45">
      <c r="A1235" t="s">
        <v>1197</v>
      </c>
      <c r="B1235" t="s">
        <v>4915</v>
      </c>
      <c r="C1235" t="s">
        <v>1002</v>
      </c>
      <c r="D1235" t="s">
        <v>4916</v>
      </c>
      <c r="E1235" t="s">
        <v>992</v>
      </c>
      <c r="F1235" t="s">
        <v>4913</v>
      </c>
      <c r="G1235">
        <v>1175</v>
      </c>
      <c r="H1235" t="s">
        <v>3396</v>
      </c>
      <c r="I1235">
        <v>25101</v>
      </c>
      <c r="J1235" s="108">
        <v>723355283</v>
      </c>
      <c r="K1235" t="s">
        <v>4917</v>
      </c>
      <c r="L1235" s="106">
        <v>40160</v>
      </c>
      <c r="M1235">
        <v>16162631</v>
      </c>
      <c r="N1235" t="s">
        <v>4084</v>
      </c>
      <c r="O1235" t="s">
        <v>12</v>
      </c>
      <c r="P1235" t="s">
        <v>997</v>
      </c>
      <c r="R1235" s="109" t="str">
        <f>IF(OR(P1235="SB",Q1235="SB"),"SB",0)</f>
        <v>SB</v>
      </c>
      <c r="T1235" s="110" t="s">
        <v>998</v>
      </c>
      <c r="V1235" s="113" t="str">
        <f>IF(AND(I1235&gt;=10000,I1235&lt;=19900),"Praha",(IF(AND(I1235&gt;=25001,I1235&lt;=29501),"Středočeský kraj",(IF(AND(I1235&gt;=30100,I1235&lt;=34972),"Středočeský kraj",(IF(AND(I1235&gt;=35002,I1235&lt;=36271),"Karlovarský kraj",(IF(AND(I1235&gt;=37001,I1235&lt;=39201),"Jihočeský kraj",(IF(AND(I1235&gt;=39701,I1235&lt;=39901),"Jihočeský kraj",(IF(AND(I1235&gt;=39301,I1235&lt;=39601),"Kraj Vysočina",(IF(AND(I1235&gt;=58001,I1235&lt;=59501),"Kraj Vysočina",(IF(AND(I1235&gt;=67401,I1235&lt;=67602),"Kraj Vysočina",(IF(AND(I1235&gt;=40001,I1235&lt;=44101),"Ústecký kraj",(IF(AND(I1235&gt;=46001,I1235&lt;=47201),"Liberecký kraj",(IF(AND(I1235&gt;=51202,I1235&lt;=51401),"Liberecký kraj",(IF(AND(I1235&gt;=53002,I1235&lt;=53976),"Pardubický kraj",(IF(AND(I1235&gt;=56002,I1235&lt;=57201),"Pardubický kraj",(IF(AND(I1235&gt;=60200,I1235&lt;=67201),"Jihomoravský kraj",(IF(AND(I1235&gt;=67801,I1235&lt;=68501),"Jihomoravský kraj",(IF(AND(I1235&gt;=69002,I1235&lt;=69801),"Jihomoravský kraj",(IF(AND(I1235&gt;=68601,I1235&lt;=68801),"Zlínský kraj",(IF(AND(I1235&gt;=75501,I1235&lt;=76901),"Zlínský kraj",(IF(AND(I1235&gt;=70030,I1235&lt;=74901),"Moravskoslezský kraj",(IF(AND(I1235&gt;=75000,I1235&lt;=75368),"Olomoucký kraj",(IF(AND(I1235&gt;=77200,I1235&lt;=79862),"Olomoucký kraj",(IF(AND(I1235&gt;=50011,I1235&lt;=50301),"Královéhradecký kraj",(IF(AND(I1235&gt;=54301,I1235&lt;=54303),"Královéhradecký kraj","0")))))))))))))))))))))))))))))))))))))))))))))))</f>
        <v>Středočeský kraj</v>
      </c>
      <c r="AB1235" t="s">
        <v>998</v>
      </c>
      <c r="AD1235" t="s">
        <v>998</v>
      </c>
      <c r="AE1235" t="s">
        <v>998</v>
      </c>
      <c r="AF1235" t="s">
        <v>998</v>
      </c>
      <c r="AG1235" s="107">
        <v>300</v>
      </c>
      <c r="AH1235" s="107">
        <v>0</v>
      </c>
      <c r="AI1235" s="107">
        <v>0</v>
      </c>
      <c r="AJ1235" t="s">
        <v>999</v>
      </c>
      <c r="AK1235" s="106">
        <v>44918</v>
      </c>
    </row>
    <row r="1236" spans="1:37" x14ac:dyDescent="0.45">
      <c r="A1236" t="s">
        <v>1618</v>
      </c>
      <c r="B1236" t="s">
        <v>6416</v>
      </c>
      <c r="C1236" t="s">
        <v>1002</v>
      </c>
      <c r="D1236" t="s">
        <v>6417</v>
      </c>
      <c r="E1236" t="s">
        <v>992</v>
      </c>
      <c r="F1236" t="s">
        <v>6418</v>
      </c>
      <c r="G1236">
        <v>43</v>
      </c>
      <c r="H1236" t="s">
        <v>5552</v>
      </c>
      <c r="I1236">
        <v>25101</v>
      </c>
      <c r="K1236" t="s">
        <v>6419</v>
      </c>
      <c r="L1236" s="106">
        <v>22281</v>
      </c>
      <c r="M1236">
        <v>13022558</v>
      </c>
      <c r="N1236" t="s">
        <v>996</v>
      </c>
      <c r="O1236" t="s">
        <v>12</v>
      </c>
      <c r="P1236" t="s">
        <v>997</v>
      </c>
      <c r="R1236" s="109" t="str">
        <f>IF(OR(P1236="SB",Q1236="SB"),"SB",0)</f>
        <v>SB</v>
      </c>
      <c r="T1236" s="110" t="s">
        <v>998</v>
      </c>
      <c r="V1236" s="113" t="str">
        <f>IF(AND(I1236&gt;=10000,I1236&lt;=19900),"Praha",(IF(AND(I1236&gt;=25001,I1236&lt;=29501),"Středočeský kraj",(IF(AND(I1236&gt;=30100,I1236&lt;=34972),"Středočeský kraj",(IF(AND(I1236&gt;=35002,I1236&lt;=36271),"Karlovarský kraj",(IF(AND(I1236&gt;=37001,I1236&lt;=39201),"Jihočeský kraj",(IF(AND(I1236&gt;=39701,I1236&lt;=39901),"Jihočeský kraj",(IF(AND(I1236&gt;=39301,I1236&lt;=39601),"Kraj Vysočina",(IF(AND(I1236&gt;=58001,I1236&lt;=59501),"Kraj Vysočina",(IF(AND(I1236&gt;=67401,I1236&lt;=67602),"Kraj Vysočina",(IF(AND(I1236&gt;=40001,I1236&lt;=44101),"Ústecký kraj",(IF(AND(I1236&gt;=46001,I1236&lt;=47201),"Liberecký kraj",(IF(AND(I1236&gt;=51202,I1236&lt;=51401),"Liberecký kraj",(IF(AND(I1236&gt;=53002,I1236&lt;=53976),"Pardubický kraj",(IF(AND(I1236&gt;=56002,I1236&lt;=57201),"Pardubický kraj",(IF(AND(I1236&gt;=60200,I1236&lt;=67201),"Jihomoravský kraj",(IF(AND(I1236&gt;=67801,I1236&lt;=68501),"Jihomoravský kraj",(IF(AND(I1236&gt;=69002,I1236&lt;=69801),"Jihomoravský kraj",(IF(AND(I1236&gt;=68601,I1236&lt;=68801),"Zlínský kraj",(IF(AND(I1236&gt;=75501,I1236&lt;=76901),"Zlínský kraj",(IF(AND(I1236&gt;=70030,I1236&lt;=74901),"Moravskoslezský kraj",(IF(AND(I1236&gt;=75000,I1236&lt;=75368),"Olomoucký kraj",(IF(AND(I1236&gt;=77200,I1236&lt;=79862),"Olomoucký kraj",(IF(AND(I1236&gt;=50011,I1236&lt;=50301),"Královéhradecký kraj",(IF(AND(I1236&gt;=54301,I1236&lt;=54303),"Královéhradecký kraj","0")))))))))))))))))))))))))))))))))))))))))))))))</f>
        <v>Středočeský kraj</v>
      </c>
      <c r="AB1236" t="s">
        <v>998</v>
      </c>
      <c r="AD1236" t="s">
        <v>998</v>
      </c>
      <c r="AE1236" t="s">
        <v>998</v>
      </c>
      <c r="AF1236" t="s">
        <v>998</v>
      </c>
      <c r="AG1236" s="107">
        <v>0</v>
      </c>
      <c r="AH1236" s="107">
        <v>0</v>
      </c>
      <c r="AI1236" s="107">
        <v>0</v>
      </c>
      <c r="AJ1236" t="s">
        <v>1012</v>
      </c>
    </row>
    <row r="1237" spans="1:37" x14ac:dyDescent="0.45">
      <c r="A1237" t="s">
        <v>1013</v>
      </c>
      <c r="B1237" t="s">
        <v>7307</v>
      </c>
      <c r="C1237" t="s">
        <v>1002</v>
      </c>
      <c r="D1237" t="s">
        <v>7308</v>
      </c>
      <c r="E1237" t="s">
        <v>992</v>
      </c>
      <c r="F1237" t="s">
        <v>2628</v>
      </c>
      <c r="G1237">
        <v>16</v>
      </c>
      <c r="H1237" t="s">
        <v>3396</v>
      </c>
      <c r="I1237">
        <v>25101</v>
      </c>
      <c r="K1237" t="s">
        <v>7309</v>
      </c>
      <c r="L1237" s="106">
        <v>32489</v>
      </c>
      <c r="M1237">
        <v>13409750</v>
      </c>
      <c r="N1237" t="s">
        <v>996</v>
      </c>
      <c r="O1237" t="s">
        <v>12</v>
      </c>
      <c r="P1237" t="s">
        <v>997</v>
      </c>
      <c r="R1237" s="109" t="str">
        <f>IF(OR(P1237="SB",Q1237="SB"),"SB",0)</f>
        <v>SB</v>
      </c>
      <c r="T1237" s="110" t="s">
        <v>998</v>
      </c>
      <c r="V1237" s="113" t="str">
        <f>IF(AND(I1237&gt;=10000,I1237&lt;=19900),"Praha",(IF(AND(I1237&gt;=25001,I1237&lt;=29501),"Středočeský kraj",(IF(AND(I1237&gt;=30100,I1237&lt;=34972),"Středočeský kraj",(IF(AND(I1237&gt;=35002,I1237&lt;=36271),"Karlovarský kraj",(IF(AND(I1237&gt;=37001,I1237&lt;=39201),"Jihočeský kraj",(IF(AND(I1237&gt;=39701,I1237&lt;=39901),"Jihočeský kraj",(IF(AND(I1237&gt;=39301,I1237&lt;=39601),"Kraj Vysočina",(IF(AND(I1237&gt;=58001,I1237&lt;=59501),"Kraj Vysočina",(IF(AND(I1237&gt;=67401,I1237&lt;=67602),"Kraj Vysočina",(IF(AND(I1237&gt;=40001,I1237&lt;=44101),"Ústecký kraj",(IF(AND(I1237&gt;=46001,I1237&lt;=47201),"Liberecký kraj",(IF(AND(I1237&gt;=51202,I1237&lt;=51401),"Liberecký kraj",(IF(AND(I1237&gt;=53002,I1237&lt;=53976),"Pardubický kraj",(IF(AND(I1237&gt;=56002,I1237&lt;=57201),"Pardubický kraj",(IF(AND(I1237&gt;=60200,I1237&lt;=67201),"Jihomoravský kraj",(IF(AND(I1237&gt;=67801,I1237&lt;=68501),"Jihomoravský kraj",(IF(AND(I1237&gt;=69002,I1237&lt;=69801),"Jihomoravský kraj",(IF(AND(I1237&gt;=68601,I1237&lt;=68801),"Zlínský kraj",(IF(AND(I1237&gt;=75501,I1237&lt;=76901),"Zlínský kraj",(IF(AND(I1237&gt;=70030,I1237&lt;=74901),"Moravskoslezský kraj",(IF(AND(I1237&gt;=75000,I1237&lt;=75368),"Olomoucký kraj",(IF(AND(I1237&gt;=77200,I1237&lt;=79862),"Olomoucký kraj",(IF(AND(I1237&gt;=50011,I1237&lt;=50301),"Královéhradecký kraj",(IF(AND(I1237&gt;=54301,I1237&lt;=54303),"Královéhradecký kraj","0")))))))))))))))))))))))))))))))))))))))))))))))</f>
        <v>Středočeský kraj</v>
      </c>
      <c r="AB1237" t="s">
        <v>998</v>
      </c>
      <c r="AD1237" t="s">
        <v>998</v>
      </c>
      <c r="AE1237" t="s">
        <v>998</v>
      </c>
      <c r="AF1237" t="s">
        <v>998</v>
      </c>
      <c r="AG1237" s="107">
        <v>0</v>
      </c>
      <c r="AH1237" s="107">
        <v>0</v>
      </c>
      <c r="AI1237" s="107">
        <v>0</v>
      </c>
      <c r="AJ1237" t="s">
        <v>1012</v>
      </c>
    </row>
    <row r="1238" spans="1:37" x14ac:dyDescent="0.45">
      <c r="A1238" t="s">
        <v>3227</v>
      </c>
      <c r="B1238" t="s">
        <v>11226</v>
      </c>
      <c r="C1238" t="s">
        <v>990</v>
      </c>
      <c r="D1238" t="s">
        <v>11227</v>
      </c>
      <c r="E1238" t="s">
        <v>992</v>
      </c>
      <c r="F1238" t="s">
        <v>11026</v>
      </c>
      <c r="G1238">
        <v>2352</v>
      </c>
      <c r="H1238" t="s">
        <v>3396</v>
      </c>
      <c r="I1238">
        <v>25101</v>
      </c>
      <c r="J1238" s="108">
        <v>777754767</v>
      </c>
      <c r="K1238" t="s">
        <v>11228</v>
      </c>
      <c r="L1238" s="106">
        <v>39732</v>
      </c>
      <c r="M1238">
        <v>16110895</v>
      </c>
      <c r="N1238" t="s">
        <v>2063</v>
      </c>
      <c r="O1238" t="s">
        <v>1173</v>
      </c>
      <c r="P1238" t="s">
        <v>997</v>
      </c>
      <c r="R1238" s="109" t="str">
        <f>IF(OR(P1238="SB",Q1238="SB"),"SB",0)</f>
        <v>SB</v>
      </c>
      <c r="T1238" s="110" t="s">
        <v>998</v>
      </c>
      <c r="V1238" s="113" t="str">
        <f>IF(AND(I1238&gt;=10000,I1238&lt;=19900),"Praha",(IF(AND(I1238&gt;=25001,I1238&lt;=29501),"Středočeský kraj",(IF(AND(I1238&gt;=30100,I1238&lt;=34972),"Středočeský kraj",(IF(AND(I1238&gt;=35002,I1238&lt;=36271),"Karlovarský kraj",(IF(AND(I1238&gt;=37001,I1238&lt;=39201),"Jihočeský kraj",(IF(AND(I1238&gt;=39701,I1238&lt;=39901),"Jihočeský kraj",(IF(AND(I1238&gt;=39301,I1238&lt;=39601),"Kraj Vysočina",(IF(AND(I1238&gt;=58001,I1238&lt;=59501),"Kraj Vysočina",(IF(AND(I1238&gt;=67401,I1238&lt;=67602),"Kraj Vysočina",(IF(AND(I1238&gt;=40001,I1238&lt;=44101),"Ústecký kraj",(IF(AND(I1238&gt;=46001,I1238&lt;=47201),"Liberecký kraj",(IF(AND(I1238&gt;=51202,I1238&lt;=51401),"Liberecký kraj",(IF(AND(I1238&gt;=53002,I1238&lt;=53976),"Pardubický kraj",(IF(AND(I1238&gt;=56002,I1238&lt;=57201),"Pardubický kraj",(IF(AND(I1238&gt;=60200,I1238&lt;=67201),"Jihomoravský kraj",(IF(AND(I1238&gt;=67801,I1238&lt;=68501),"Jihomoravský kraj",(IF(AND(I1238&gt;=69002,I1238&lt;=69801),"Jihomoravský kraj",(IF(AND(I1238&gt;=68601,I1238&lt;=68801),"Zlínský kraj",(IF(AND(I1238&gt;=75501,I1238&lt;=76901),"Zlínský kraj",(IF(AND(I1238&gt;=70030,I1238&lt;=74901),"Moravskoslezský kraj",(IF(AND(I1238&gt;=75000,I1238&lt;=75368),"Olomoucký kraj",(IF(AND(I1238&gt;=77200,I1238&lt;=79862),"Olomoucký kraj",(IF(AND(I1238&gt;=50011,I1238&lt;=50301),"Královéhradecký kraj",(IF(AND(I1238&gt;=54301,I1238&lt;=54303),"Královéhradecký kraj","0")))))))))))))))))))))))))))))))))))))))))))))))</f>
        <v>Středočeský kraj</v>
      </c>
      <c r="AB1238" t="s">
        <v>998</v>
      </c>
      <c r="AD1238" t="s">
        <v>998</v>
      </c>
      <c r="AE1238" t="s">
        <v>998</v>
      </c>
      <c r="AF1238" t="s">
        <v>998</v>
      </c>
      <c r="AG1238" s="107">
        <v>0</v>
      </c>
      <c r="AH1238" s="107">
        <v>0</v>
      </c>
      <c r="AI1238" s="107">
        <v>0</v>
      </c>
      <c r="AJ1238" t="s">
        <v>1012</v>
      </c>
    </row>
    <row r="1239" spans="1:37" x14ac:dyDescent="0.45">
      <c r="A1239" t="s">
        <v>1084</v>
      </c>
      <c r="B1239" t="s">
        <v>11882</v>
      </c>
      <c r="C1239" t="s">
        <v>990</v>
      </c>
      <c r="D1239" t="s">
        <v>11890</v>
      </c>
      <c r="E1239" t="s">
        <v>992</v>
      </c>
      <c r="F1239" t="s">
        <v>6545</v>
      </c>
      <c r="G1239">
        <v>333</v>
      </c>
      <c r="H1239" t="s">
        <v>3396</v>
      </c>
      <c r="I1239">
        <v>25101</v>
      </c>
      <c r="J1239">
        <v>777245770</v>
      </c>
      <c r="K1239" t="s">
        <v>11891</v>
      </c>
      <c r="L1239" s="106">
        <v>39937</v>
      </c>
      <c r="M1239">
        <v>13648513</v>
      </c>
      <c r="N1239" t="s">
        <v>2357</v>
      </c>
      <c r="O1239" t="s">
        <v>1010</v>
      </c>
      <c r="P1239" t="s">
        <v>997</v>
      </c>
      <c r="Q1239" t="s">
        <v>11892</v>
      </c>
      <c r="R1239" s="109" t="str">
        <f>IF(OR(P1239="SB",Q1239="SB"),"SB",0)</f>
        <v>SB</v>
      </c>
      <c r="T1239" s="110" t="s">
        <v>998</v>
      </c>
      <c r="V1239" s="113" t="str">
        <f>IF(AND(I1239&gt;=10000,I1239&lt;=19900),"Praha",(IF(AND(I1239&gt;=25001,I1239&lt;=29501),"Středočeský kraj",(IF(AND(I1239&gt;=30100,I1239&lt;=34972),"Středočeský kraj",(IF(AND(I1239&gt;=35002,I1239&lt;=36271),"Karlovarský kraj",(IF(AND(I1239&gt;=37001,I1239&lt;=39201),"Jihočeský kraj",(IF(AND(I1239&gt;=39701,I1239&lt;=39901),"Jihočeský kraj",(IF(AND(I1239&gt;=39301,I1239&lt;=39601),"Kraj Vysočina",(IF(AND(I1239&gt;=58001,I1239&lt;=59501),"Kraj Vysočina",(IF(AND(I1239&gt;=67401,I1239&lt;=67602),"Kraj Vysočina",(IF(AND(I1239&gt;=40001,I1239&lt;=44101),"Ústecký kraj",(IF(AND(I1239&gt;=46001,I1239&lt;=47201),"Liberecký kraj",(IF(AND(I1239&gt;=51202,I1239&lt;=51401),"Liberecký kraj",(IF(AND(I1239&gt;=53002,I1239&lt;=53976),"Pardubický kraj",(IF(AND(I1239&gt;=56002,I1239&lt;=57201),"Pardubický kraj",(IF(AND(I1239&gt;=60200,I1239&lt;=67201),"Jihomoravský kraj",(IF(AND(I1239&gt;=67801,I1239&lt;=68501),"Jihomoravský kraj",(IF(AND(I1239&gt;=69002,I1239&lt;=69801),"Jihomoravský kraj",(IF(AND(I1239&gt;=68601,I1239&lt;=68801),"Zlínský kraj",(IF(AND(I1239&gt;=75501,I1239&lt;=76901),"Zlínský kraj",(IF(AND(I1239&gt;=70030,I1239&lt;=74901),"Moravskoslezský kraj",(IF(AND(I1239&gt;=75000,I1239&lt;=75368),"Olomoucký kraj",(IF(AND(I1239&gt;=77200,I1239&lt;=79862),"Olomoucký kraj",(IF(AND(I1239&gt;=50011,I1239&lt;=50301),"Královéhradecký kraj",(IF(AND(I1239&gt;=54301,I1239&lt;=54303),"Královéhradecký kraj","0")))))))))))))))))))))))))))))))))))))))))))))))</f>
        <v>Středočeský kraj</v>
      </c>
      <c r="AB1239" t="s">
        <v>998</v>
      </c>
      <c r="AD1239" t="s">
        <v>998</v>
      </c>
      <c r="AE1239" t="s">
        <v>998</v>
      </c>
      <c r="AF1239" t="s">
        <v>998</v>
      </c>
      <c r="AG1239" s="107">
        <v>300</v>
      </c>
      <c r="AH1239" s="107">
        <v>0</v>
      </c>
      <c r="AI1239" s="107">
        <v>0</v>
      </c>
      <c r="AJ1239" t="s">
        <v>999</v>
      </c>
      <c r="AK1239" s="106">
        <v>44887</v>
      </c>
    </row>
    <row r="1240" spans="1:37" x14ac:dyDescent="0.45">
      <c r="A1240" t="s">
        <v>1403</v>
      </c>
      <c r="B1240" t="s">
        <v>15067</v>
      </c>
      <c r="C1240" t="s">
        <v>990</v>
      </c>
      <c r="D1240" t="s">
        <v>15068</v>
      </c>
      <c r="E1240" t="s">
        <v>992</v>
      </c>
      <c r="F1240" t="s">
        <v>1966</v>
      </c>
      <c r="G1240">
        <v>801</v>
      </c>
      <c r="H1240" t="s">
        <v>3396</v>
      </c>
      <c r="I1240">
        <v>25101</v>
      </c>
      <c r="J1240">
        <v>420739600950</v>
      </c>
      <c r="K1240" t="s">
        <v>15069</v>
      </c>
      <c r="L1240" s="106">
        <v>39038</v>
      </c>
      <c r="M1240">
        <v>16217191</v>
      </c>
      <c r="N1240" t="s">
        <v>4084</v>
      </c>
      <c r="O1240" t="s">
        <v>12</v>
      </c>
      <c r="P1240" t="s">
        <v>997</v>
      </c>
      <c r="R1240" s="109" t="str">
        <f>IF(OR(P1240="SB",Q1240="SB"),"SB",0)</f>
        <v>SB</v>
      </c>
      <c r="T1240" s="110" t="s">
        <v>998</v>
      </c>
      <c r="V1240" s="113" t="str">
        <f>IF(AND(I1240&gt;=10000,I1240&lt;=19900),"Praha",(IF(AND(I1240&gt;=25001,I1240&lt;=29501),"Středočeský kraj",(IF(AND(I1240&gt;=30100,I1240&lt;=34972),"Středočeský kraj",(IF(AND(I1240&gt;=35002,I1240&lt;=36271),"Karlovarský kraj",(IF(AND(I1240&gt;=37001,I1240&lt;=39201),"Jihočeský kraj",(IF(AND(I1240&gt;=39701,I1240&lt;=39901),"Jihočeský kraj",(IF(AND(I1240&gt;=39301,I1240&lt;=39601),"Kraj Vysočina",(IF(AND(I1240&gt;=58001,I1240&lt;=59501),"Kraj Vysočina",(IF(AND(I1240&gt;=67401,I1240&lt;=67602),"Kraj Vysočina",(IF(AND(I1240&gt;=40001,I1240&lt;=44101),"Ústecký kraj",(IF(AND(I1240&gt;=46001,I1240&lt;=47201),"Liberecký kraj",(IF(AND(I1240&gt;=51202,I1240&lt;=51401),"Liberecký kraj",(IF(AND(I1240&gt;=53002,I1240&lt;=53976),"Pardubický kraj",(IF(AND(I1240&gt;=56002,I1240&lt;=57201),"Pardubický kraj",(IF(AND(I1240&gt;=60200,I1240&lt;=67201),"Jihomoravský kraj",(IF(AND(I1240&gt;=67801,I1240&lt;=68501),"Jihomoravský kraj",(IF(AND(I1240&gt;=69002,I1240&lt;=69801),"Jihomoravský kraj",(IF(AND(I1240&gt;=68601,I1240&lt;=68801),"Zlínský kraj",(IF(AND(I1240&gt;=75501,I1240&lt;=76901),"Zlínský kraj",(IF(AND(I1240&gt;=70030,I1240&lt;=74901),"Moravskoslezský kraj",(IF(AND(I1240&gt;=75000,I1240&lt;=75368),"Olomoucký kraj",(IF(AND(I1240&gt;=77200,I1240&lt;=79862),"Olomoucký kraj",(IF(AND(I1240&gt;=50011,I1240&lt;=50301),"Královéhradecký kraj",(IF(AND(I1240&gt;=54301,I1240&lt;=54303),"Královéhradecký kraj","0")))))))))))))))))))))))))))))))))))))))))))))))</f>
        <v>Středočeský kraj</v>
      </c>
      <c r="AB1240" t="s">
        <v>998</v>
      </c>
      <c r="AD1240" t="s">
        <v>998</v>
      </c>
      <c r="AE1240" t="s">
        <v>998</v>
      </c>
      <c r="AF1240" t="s">
        <v>998</v>
      </c>
      <c r="AG1240" s="107">
        <v>0</v>
      </c>
      <c r="AH1240" s="107">
        <v>0</v>
      </c>
      <c r="AI1240" s="107">
        <v>0</v>
      </c>
      <c r="AJ1240" t="s">
        <v>1012</v>
      </c>
    </row>
    <row r="1241" spans="1:37" x14ac:dyDescent="0.45">
      <c r="A1241" t="s">
        <v>13795</v>
      </c>
      <c r="B1241" t="s">
        <v>15499</v>
      </c>
      <c r="C1241" t="s">
        <v>990</v>
      </c>
      <c r="D1241" t="s">
        <v>15500</v>
      </c>
      <c r="E1241" t="s">
        <v>992</v>
      </c>
      <c r="F1241" t="s">
        <v>1521</v>
      </c>
      <c r="G1241">
        <v>386</v>
      </c>
      <c r="H1241" t="s">
        <v>14533</v>
      </c>
      <c r="I1241">
        <v>25101</v>
      </c>
      <c r="K1241" t="s">
        <v>15501</v>
      </c>
      <c r="L1241" s="106">
        <v>34940</v>
      </c>
      <c r="M1241">
        <v>13018114</v>
      </c>
      <c r="N1241" t="s">
        <v>996</v>
      </c>
      <c r="O1241" t="s">
        <v>12</v>
      </c>
      <c r="P1241" t="s">
        <v>997</v>
      </c>
      <c r="R1241" s="109" t="str">
        <f>IF(OR(P1241="SB",Q1241="SB"),"SB",0)</f>
        <v>SB</v>
      </c>
      <c r="T1241" s="110" t="s">
        <v>998</v>
      </c>
      <c r="V1241" s="113" t="str">
        <f>IF(AND(I1241&gt;=10000,I1241&lt;=19900),"Praha",(IF(AND(I1241&gt;=25001,I1241&lt;=29501),"Středočeský kraj",(IF(AND(I1241&gt;=30100,I1241&lt;=34972),"Středočeský kraj",(IF(AND(I1241&gt;=35002,I1241&lt;=36271),"Karlovarský kraj",(IF(AND(I1241&gt;=37001,I1241&lt;=39201),"Jihočeský kraj",(IF(AND(I1241&gt;=39701,I1241&lt;=39901),"Jihočeský kraj",(IF(AND(I1241&gt;=39301,I1241&lt;=39601),"Kraj Vysočina",(IF(AND(I1241&gt;=58001,I1241&lt;=59501),"Kraj Vysočina",(IF(AND(I1241&gt;=67401,I1241&lt;=67602),"Kraj Vysočina",(IF(AND(I1241&gt;=40001,I1241&lt;=44101),"Ústecký kraj",(IF(AND(I1241&gt;=46001,I1241&lt;=47201),"Liberecký kraj",(IF(AND(I1241&gt;=51202,I1241&lt;=51401),"Liberecký kraj",(IF(AND(I1241&gt;=53002,I1241&lt;=53976),"Pardubický kraj",(IF(AND(I1241&gt;=56002,I1241&lt;=57201),"Pardubický kraj",(IF(AND(I1241&gt;=60200,I1241&lt;=67201),"Jihomoravský kraj",(IF(AND(I1241&gt;=67801,I1241&lt;=68501),"Jihomoravský kraj",(IF(AND(I1241&gt;=69002,I1241&lt;=69801),"Jihomoravský kraj",(IF(AND(I1241&gt;=68601,I1241&lt;=68801),"Zlínský kraj",(IF(AND(I1241&gt;=75501,I1241&lt;=76901),"Zlínský kraj",(IF(AND(I1241&gt;=70030,I1241&lt;=74901),"Moravskoslezský kraj",(IF(AND(I1241&gt;=75000,I1241&lt;=75368),"Olomoucký kraj",(IF(AND(I1241&gt;=77200,I1241&lt;=79862),"Olomoucký kraj",(IF(AND(I1241&gt;=50011,I1241&lt;=50301),"Královéhradecký kraj",(IF(AND(I1241&gt;=54301,I1241&lt;=54303),"Královéhradecký kraj","0")))))))))))))))))))))))))))))))))))))))))))))))</f>
        <v>Středočeský kraj</v>
      </c>
      <c r="AB1241" t="s">
        <v>998</v>
      </c>
      <c r="AD1241" t="s">
        <v>998</v>
      </c>
      <c r="AE1241" t="s">
        <v>998</v>
      </c>
      <c r="AF1241" t="s">
        <v>998</v>
      </c>
      <c r="AG1241" s="107">
        <v>0</v>
      </c>
      <c r="AH1241" s="107">
        <v>0</v>
      </c>
      <c r="AI1241" s="107">
        <v>0</v>
      </c>
      <c r="AJ1241" t="s">
        <v>1012</v>
      </c>
    </row>
    <row r="1242" spans="1:37" x14ac:dyDescent="0.45">
      <c r="A1242" t="s">
        <v>1469</v>
      </c>
      <c r="B1242" t="s">
        <v>17852</v>
      </c>
      <c r="C1242" t="s">
        <v>1002</v>
      </c>
      <c r="D1242" t="s">
        <v>17854</v>
      </c>
      <c r="E1242" t="s">
        <v>992</v>
      </c>
      <c r="F1242" t="s">
        <v>2596</v>
      </c>
      <c r="G1242">
        <v>35</v>
      </c>
      <c r="H1242" t="s">
        <v>3396</v>
      </c>
      <c r="I1242">
        <v>25101</v>
      </c>
      <c r="J1242">
        <v>606261212</v>
      </c>
      <c r="K1242" t="s">
        <v>17851</v>
      </c>
      <c r="L1242" s="106">
        <v>27113</v>
      </c>
      <c r="M1242">
        <v>13725305</v>
      </c>
      <c r="N1242" t="s">
        <v>1589</v>
      </c>
      <c r="O1242" t="s">
        <v>1050</v>
      </c>
      <c r="P1242" t="s">
        <v>997</v>
      </c>
      <c r="R1242" s="109" t="str">
        <f>IF(OR(P1242="SB",Q1242="SB"),"SB",0)</f>
        <v>SB</v>
      </c>
      <c r="T1242" s="110" t="s">
        <v>998</v>
      </c>
      <c r="V1242" s="113" t="str">
        <f>IF(AND(I1242&gt;=10000,I1242&lt;=19900),"Praha",(IF(AND(I1242&gt;=25001,I1242&lt;=29501),"Středočeský kraj",(IF(AND(I1242&gt;=30100,I1242&lt;=34972),"Středočeský kraj",(IF(AND(I1242&gt;=35002,I1242&lt;=36271),"Karlovarský kraj",(IF(AND(I1242&gt;=37001,I1242&lt;=39201),"Jihočeský kraj",(IF(AND(I1242&gt;=39701,I1242&lt;=39901),"Jihočeský kraj",(IF(AND(I1242&gt;=39301,I1242&lt;=39601),"Kraj Vysočina",(IF(AND(I1242&gt;=58001,I1242&lt;=59501),"Kraj Vysočina",(IF(AND(I1242&gt;=67401,I1242&lt;=67602),"Kraj Vysočina",(IF(AND(I1242&gt;=40001,I1242&lt;=44101),"Ústecký kraj",(IF(AND(I1242&gt;=46001,I1242&lt;=47201),"Liberecký kraj",(IF(AND(I1242&gt;=51202,I1242&lt;=51401),"Liberecký kraj",(IF(AND(I1242&gt;=53002,I1242&lt;=53976),"Pardubický kraj",(IF(AND(I1242&gt;=56002,I1242&lt;=57201),"Pardubický kraj",(IF(AND(I1242&gt;=60200,I1242&lt;=67201),"Jihomoravský kraj",(IF(AND(I1242&gt;=67801,I1242&lt;=68501),"Jihomoravský kraj",(IF(AND(I1242&gt;=69002,I1242&lt;=69801),"Jihomoravský kraj",(IF(AND(I1242&gt;=68601,I1242&lt;=68801),"Zlínský kraj",(IF(AND(I1242&gt;=75501,I1242&lt;=76901),"Zlínský kraj",(IF(AND(I1242&gt;=70030,I1242&lt;=74901),"Moravskoslezský kraj",(IF(AND(I1242&gt;=75000,I1242&lt;=75368),"Olomoucký kraj",(IF(AND(I1242&gt;=77200,I1242&lt;=79862),"Olomoucký kraj",(IF(AND(I1242&gt;=50011,I1242&lt;=50301),"Královéhradecký kraj",(IF(AND(I1242&gt;=54301,I1242&lt;=54303),"Královéhradecký kraj","0")))))))))))))))))))))))))))))))))))))))))))))))</f>
        <v>Středočeský kraj</v>
      </c>
      <c r="AB1242" t="s">
        <v>998</v>
      </c>
      <c r="AD1242" t="s">
        <v>998</v>
      </c>
      <c r="AE1242" t="s">
        <v>998</v>
      </c>
      <c r="AF1242" t="s">
        <v>998</v>
      </c>
      <c r="AG1242" s="107">
        <v>0</v>
      </c>
      <c r="AH1242" s="107">
        <v>0</v>
      </c>
      <c r="AI1242" s="107">
        <v>0</v>
      </c>
      <c r="AJ1242" t="s">
        <v>1012</v>
      </c>
    </row>
    <row r="1243" spans="1:37" x14ac:dyDescent="0.45">
      <c r="A1243" t="s">
        <v>3393</v>
      </c>
      <c r="B1243" t="s">
        <v>3394</v>
      </c>
      <c r="C1243" t="s">
        <v>1002</v>
      </c>
      <c r="D1243" t="s">
        <v>3395</v>
      </c>
      <c r="E1243" t="s">
        <v>992</v>
      </c>
      <c r="F1243" t="s">
        <v>1404</v>
      </c>
      <c r="G1243">
        <v>2308</v>
      </c>
      <c r="H1243" t="s">
        <v>3396</v>
      </c>
      <c r="I1243">
        <v>25101</v>
      </c>
      <c r="K1243" t="s">
        <v>3397</v>
      </c>
      <c r="L1243" s="106">
        <v>39937</v>
      </c>
      <c r="M1243">
        <v>14614267</v>
      </c>
      <c r="N1243" t="s">
        <v>996</v>
      </c>
      <c r="O1243" t="s">
        <v>12</v>
      </c>
      <c r="P1243" t="s">
        <v>997</v>
      </c>
      <c r="R1243" s="109" t="str">
        <f>IF(OR(P1243="SB",Q1243="SB"),"SB",0)</f>
        <v>SB</v>
      </c>
      <c r="V1243" s="113" t="str">
        <f>IF(AND(I1243&gt;=10000,I1243&lt;=19900),"Praha",(IF(AND(I1243&gt;=25001,I1243&lt;=29501),"Středočeský kraj",(IF(AND(I1243&gt;=30100,I1243&lt;=34972),"Středočeský kraj",(IF(AND(I1243&gt;=35002,I1243&lt;=36271),"Karlovarský kraj",(IF(AND(I1243&gt;=37001,I1243&lt;=39201),"Jihočeský kraj",(IF(AND(I1243&gt;=39701,I1243&lt;=39901),"Jihočeský kraj",(IF(AND(I1243&gt;=39301,I1243&lt;=39601),"Kraj Vysočina",(IF(AND(I1243&gt;=58001,I1243&lt;=59501),"Kraj Vysočina",(IF(AND(I1243&gt;=67401,I1243&lt;=67602),"Kraj Vysočina",(IF(AND(I1243&gt;=40001,I1243&lt;=44101),"Ústecký kraj",(IF(AND(I1243&gt;=46001,I1243&lt;=47201),"Liberecký kraj",(IF(AND(I1243&gt;=51202,I1243&lt;=51401),"Liberecký kraj",(IF(AND(I1243&gt;=53002,I1243&lt;=53976),"Pardubický kraj",(IF(AND(I1243&gt;=56002,I1243&lt;=57201),"Pardubický kraj",(IF(AND(I1243&gt;=60200,I1243&lt;=67201),"Jihomoravský kraj",(IF(AND(I1243&gt;=67801,I1243&lt;=68501),"Jihomoravský kraj",(IF(AND(I1243&gt;=69002,I1243&lt;=69801),"Jihomoravský kraj",(IF(AND(I1243&gt;=68601,I1243&lt;=68801),"Zlínský kraj",(IF(AND(I1243&gt;=75501,I1243&lt;=76901),"Zlínský kraj",(IF(AND(I1243&gt;=70030,I1243&lt;=74901),"Moravskoslezský kraj",(IF(AND(I1243&gt;=75000,I1243&lt;=75368),"Olomoucký kraj",(IF(AND(I1243&gt;=77200,I1243&lt;=79862),"Olomoucký kraj",(IF(AND(I1243&gt;=50011,I1243&lt;=50301),"Královéhradecký kraj",(IF(AND(I1243&gt;=54301,I1243&lt;=54303),"Královéhradecký kraj","0")))))))))))))))))))))))))))))))))))))))))))))))</f>
        <v>Středočeský kraj</v>
      </c>
      <c r="AD1243" t="s">
        <v>998</v>
      </c>
      <c r="AE1243" t="s">
        <v>998</v>
      </c>
      <c r="AF1243" t="s">
        <v>998</v>
      </c>
      <c r="AG1243" s="107">
        <v>300</v>
      </c>
      <c r="AH1243" s="107">
        <v>0</v>
      </c>
      <c r="AI1243" s="107">
        <v>0</v>
      </c>
      <c r="AJ1243" t="s">
        <v>999</v>
      </c>
      <c r="AK1243" s="106">
        <v>44923</v>
      </c>
    </row>
    <row r="1244" spans="1:37" x14ac:dyDescent="0.45">
      <c r="A1244" t="s">
        <v>1087</v>
      </c>
      <c r="B1244" t="s">
        <v>11275</v>
      </c>
      <c r="C1244" t="s">
        <v>990</v>
      </c>
      <c r="D1244" t="s">
        <v>11276</v>
      </c>
      <c r="E1244" t="s">
        <v>992</v>
      </c>
      <c r="F1244" t="s">
        <v>11277</v>
      </c>
      <c r="G1244">
        <v>119</v>
      </c>
      <c r="H1244" t="s">
        <v>11278</v>
      </c>
      <c r="I1244">
        <v>25162</v>
      </c>
      <c r="K1244" t="s">
        <v>11279</v>
      </c>
      <c r="L1244" s="106">
        <v>31966</v>
      </c>
      <c r="M1244">
        <v>14463717</v>
      </c>
      <c r="N1244" t="s">
        <v>2743</v>
      </c>
      <c r="O1244" t="s">
        <v>12</v>
      </c>
      <c r="P1244" t="s">
        <v>997</v>
      </c>
      <c r="R1244" s="109" t="str">
        <f>IF(OR(P1244="SB",Q1244="SB"),"SB",0)</f>
        <v>SB</v>
      </c>
      <c r="T1244" s="110" t="s">
        <v>998</v>
      </c>
      <c r="V1244" s="113" t="str">
        <f>IF(AND(I1244&gt;=10000,I1244&lt;=19900),"Praha",(IF(AND(I1244&gt;=25001,I1244&lt;=29501),"Středočeský kraj",(IF(AND(I1244&gt;=30100,I1244&lt;=34972),"Středočeský kraj",(IF(AND(I1244&gt;=35002,I1244&lt;=36271),"Karlovarský kraj",(IF(AND(I1244&gt;=37001,I1244&lt;=39201),"Jihočeský kraj",(IF(AND(I1244&gt;=39701,I1244&lt;=39901),"Jihočeský kraj",(IF(AND(I1244&gt;=39301,I1244&lt;=39601),"Kraj Vysočina",(IF(AND(I1244&gt;=58001,I1244&lt;=59501),"Kraj Vysočina",(IF(AND(I1244&gt;=67401,I1244&lt;=67602),"Kraj Vysočina",(IF(AND(I1244&gt;=40001,I1244&lt;=44101),"Ústecký kraj",(IF(AND(I1244&gt;=46001,I1244&lt;=47201),"Liberecký kraj",(IF(AND(I1244&gt;=51202,I1244&lt;=51401),"Liberecký kraj",(IF(AND(I1244&gt;=53002,I1244&lt;=53976),"Pardubický kraj",(IF(AND(I1244&gt;=56002,I1244&lt;=57201),"Pardubický kraj",(IF(AND(I1244&gt;=60200,I1244&lt;=67201),"Jihomoravský kraj",(IF(AND(I1244&gt;=67801,I1244&lt;=68501),"Jihomoravský kraj",(IF(AND(I1244&gt;=69002,I1244&lt;=69801),"Jihomoravský kraj",(IF(AND(I1244&gt;=68601,I1244&lt;=68801),"Zlínský kraj",(IF(AND(I1244&gt;=75501,I1244&lt;=76901),"Zlínský kraj",(IF(AND(I1244&gt;=70030,I1244&lt;=74901),"Moravskoslezský kraj",(IF(AND(I1244&gt;=75000,I1244&lt;=75368),"Olomoucký kraj",(IF(AND(I1244&gt;=77200,I1244&lt;=79862),"Olomoucký kraj",(IF(AND(I1244&gt;=50011,I1244&lt;=50301),"Královéhradecký kraj",(IF(AND(I1244&gt;=54301,I1244&lt;=54303),"Královéhradecký kraj","0")))))))))))))))))))))))))))))))))))))))))))))))</f>
        <v>Středočeský kraj</v>
      </c>
      <c r="AB1244" t="s">
        <v>998</v>
      </c>
      <c r="AD1244" t="s">
        <v>998</v>
      </c>
      <c r="AE1244" t="s">
        <v>1515</v>
      </c>
      <c r="AF1244" t="s">
        <v>998</v>
      </c>
      <c r="AG1244" s="107">
        <v>0</v>
      </c>
      <c r="AH1244" s="107">
        <v>0</v>
      </c>
      <c r="AI1244" s="107">
        <v>0</v>
      </c>
      <c r="AJ1244" t="s">
        <v>1012</v>
      </c>
    </row>
    <row r="1245" spans="1:37" x14ac:dyDescent="0.45">
      <c r="A1245" t="s">
        <v>3776</v>
      </c>
      <c r="B1245" t="s">
        <v>11280</v>
      </c>
      <c r="C1245" t="s">
        <v>1002</v>
      </c>
      <c r="D1245" t="s">
        <v>11281</v>
      </c>
      <c r="E1245" t="s">
        <v>992</v>
      </c>
      <c r="F1245" t="s">
        <v>11277</v>
      </c>
      <c r="G1245">
        <v>119</v>
      </c>
      <c r="H1245" t="s">
        <v>11278</v>
      </c>
      <c r="I1245">
        <v>25162</v>
      </c>
      <c r="K1245" t="s">
        <v>11282</v>
      </c>
      <c r="L1245" s="106">
        <v>33646</v>
      </c>
      <c r="M1245">
        <v>14463818</v>
      </c>
      <c r="N1245" t="s">
        <v>2743</v>
      </c>
      <c r="O1245" t="s">
        <v>12</v>
      </c>
      <c r="P1245" t="s">
        <v>997</v>
      </c>
      <c r="R1245" s="109" t="str">
        <f>IF(OR(P1245="SB",Q1245="SB"),"SB",0)</f>
        <v>SB</v>
      </c>
      <c r="T1245" s="110" t="s">
        <v>998</v>
      </c>
      <c r="V1245" s="113" t="str">
        <f>IF(AND(I1245&gt;=10000,I1245&lt;=19900),"Praha",(IF(AND(I1245&gt;=25001,I1245&lt;=29501),"Středočeský kraj",(IF(AND(I1245&gt;=30100,I1245&lt;=34972),"Středočeský kraj",(IF(AND(I1245&gt;=35002,I1245&lt;=36271),"Karlovarský kraj",(IF(AND(I1245&gt;=37001,I1245&lt;=39201),"Jihočeský kraj",(IF(AND(I1245&gt;=39701,I1245&lt;=39901),"Jihočeský kraj",(IF(AND(I1245&gt;=39301,I1245&lt;=39601),"Kraj Vysočina",(IF(AND(I1245&gt;=58001,I1245&lt;=59501),"Kraj Vysočina",(IF(AND(I1245&gt;=67401,I1245&lt;=67602),"Kraj Vysočina",(IF(AND(I1245&gt;=40001,I1245&lt;=44101),"Ústecký kraj",(IF(AND(I1245&gt;=46001,I1245&lt;=47201),"Liberecký kraj",(IF(AND(I1245&gt;=51202,I1245&lt;=51401),"Liberecký kraj",(IF(AND(I1245&gt;=53002,I1245&lt;=53976),"Pardubický kraj",(IF(AND(I1245&gt;=56002,I1245&lt;=57201),"Pardubický kraj",(IF(AND(I1245&gt;=60200,I1245&lt;=67201),"Jihomoravský kraj",(IF(AND(I1245&gt;=67801,I1245&lt;=68501),"Jihomoravský kraj",(IF(AND(I1245&gt;=69002,I1245&lt;=69801),"Jihomoravský kraj",(IF(AND(I1245&gt;=68601,I1245&lt;=68801),"Zlínský kraj",(IF(AND(I1245&gt;=75501,I1245&lt;=76901),"Zlínský kraj",(IF(AND(I1245&gt;=70030,I1245&lt;=74901),"Moravskoslezský kraj",(IF(AND(I1245&gt;=75000,I1245&lt;=75368),"Olomoucký kraj",(IF(AND(I1245&gt;=77200,I1245&lt;=79862),"Olomoucký kraj",(IF(AND(I1245&gt;=50011,I1245&lt;=50301),"Královéhradecký kraj",(IF(AND(I1245&gt;=54301,I1245&lt;=54303),"Královéhradecký kraj","0")))))))))))))))))))))))))))))))))))))))))))))))</f>
        <v>Středočeský kraj</v>
      </c>
      <c r="AB1245" t="s">
        <v>998</v>
      </c>
      <c r="AD1245" t="s">
        <v>998</v>
      </c>
      <c r="AE1245" t="s">
        <v>998</v>
      </c>
      <c r="AF1245" t="s">
        <v>998</v>
      </c>
      <c r="AG1245" s="107">
        <v>0</v>
      </c>
      <c r="AH1245" s="107">
        <v>0</v>
      </c>
      <c r="AI1245" s="107">
        <v>0</v>
      </c>
      <c r="AJ1245" t="s">
        <v>1012</v>
      </c>
    </row>
    <row r="1246" spans="1:37" x14ac:dyDescent="0.45">
      <c r="A1246" t="s">
        <v>1044</v>
      </c>
      <c r="B1246" t="s">
        <v>2358</v>
      </c>
      <c r="C1246" t="s">
        <v>990</v>
      </c>
      <c r="D1246" t="s">
        <v>2359</v>
      </c>
      <c r="E1246" t="s">
        <v>992</v>
      </c>
      <c r="F1246" t="s">
        <v>2360</v>
      </c>
      <c r="G1246">
        <v>138</v>
      </c>
      <c r="H1246" t="s">
        <v>2361</v>
      </c>
      <c r="I1246">
        <v>25163</v>
      </c>
      <c r="K1246" t="s">
        <v>2362</v>
      </c>
      <c r="L1246" s="106">
        <v>31571</v>
      </c>
      <c r="M1246">
        <v>10875626</v>
      </c>
      <c r="N1246" t="s">
        <v>996</v>
      </c>
      <c r="O1246" t="s">
        <v>12</v>
      </c>
      <c r="P1246" t="s">
        <v>997</v>
      </c>
      <c r="R1246" s="109" t="str">
        <f>IF(OR(P1246="SB",Q1246="SB"),"SB",0)</f>
        <v>SB</v>
      </c>
      <c r="T1246" s="110">
        <v>11485</v>
      </c>
      <c r="U1246" t="s">
        <v>19633</v>
      </c>
      <c r="V1246" s="113" t="str">
        <f>IF(AND(I1246&gt;=10000,I1246&lt;=19900),"Praha",(IF(AND(I1246&gt;=25001,I1246&lt;=29501),"Středočeský kraj",(IF(AND(I1246&gt;=30100,I1246&lt;=34972),"Středočeský kraj",(IF(AND(I1246&gt;=35002,I1246&lt;=36271),"Karlovarský kraj",(IF(AND(I1246&gt;=37001,I1246&lt;=39201),"Jihočeský kraj",(IF(AND(I1246&gt;=39701,I1246&lt;=39901),"Jihočeský kraj",(IF(AND(I1246&gt;=39301,I1246&lt;=39601),"Kraj Vysočina",(IF(AND(I1246&gt;=58001,I1246&lt;=59501),"Kraj Vysočina",(IF(AND(I1246&gt;=67401,I1246&lt;=67602),"Kraj Vysočina",(IF(AND(I1246&gt;=40001,I1246&lt;=44101),"Ústecký kraj",(IF(AND(I1246&gt;=46001,I1246&lt;=47201),"Liberecký kraj",(IF(AND(I1246&gt;=51202,I1246&lt;=51401),"Liberecký kraj",(IF(AND(I1246&gt;=53002,I1246&lt;=53976),"Pardubický kraj",(IF(AND(I1246&gt;=56002,I1246&lt;=57201),"Pardubický kraj",(IF(AND(I1246&gt;=60200,I1246&lt;=67201),"Jihomoravský kraj",(IF(AND(I1246&gt;=67801,I1246&lt;=68501),"Jihomoravský kraj",(IF(AND(I1246&gt;=69002,I1246&lt;=69801),"Jihomoravský kraj",(IF(AND(I1246&gt;=68601,I1246&lt;=68801),"Zlínský kraj",(IF(AND(I1246&gt;=75501,I1246&lt;=76901),"Zlínský kraj",(IF(AND(I1246&gt;=70030,I1246&lt;=74901),"Moravskoslezský kraj",(IF(AND(I1246&gt;=75000,I1246&lt;=75368),"Olomoucký kraj",(IF(AND(I1246&gt;=77200,I1246&lt;=79862),"Olomoucký kraj",(IF(AND(I1246&gt;=50011,I1246&lt;=50301),"Královéhradecký kraj",(IF(AND(I1246&gt;=54301,I1246&lt;=54303),"Královéhradecký kraj","0")))))))))))))))))))))))))))))))))))))))))))))))</f>
        <v>Středočeský kraj</v>
      </c>
      <c r="AD1246" t="s">
        <v>998</v>
      </c>
      <c r="AE1246" t="s">
        <v>998</v>
      </c>
      <c r="AF1246" t="s">
        <v>998</v>
      </c>
      <c r="AG1246" s="107">
        <v>0</v>
      </c>
      <c r="AH1246" s="107">
        <v>0</v>
      </c>
      <c r="AI1246" s="107">
        <v>0</v>
      </c>
      <c r="AJ1246" t="s">
        <v>1012</v>
      </c>
    </row>
    <row r="1247" spans="1:37" x14ac:dyDescent="0.45">
      <c r="A1247" t="s">
        <v>1007</v>
      </c>
      <c r="B1247" t="s">
        <v>11404</v>
      </c>
      <c r="C1247" t="s">
        <v>990</v>
      </c>
      <c r="D1247" t="s">
        <v>11405</v>
      </c>
      <c r="E1247" t="s">
        <v>992</v>
      </c>
      <c r="F1247" t="s">
        <v>5453</v>
      </c>
      <c r="G1247">
        <v>390</v>
      </c>
      <c r="H1247" t="s">
        <v>11406</v>
      </c>
      <c r="I1247">
        <v>25163</v>
      </c>
      <c r="K1247" t="s">
        <v>11407</v>
      </c>
      <c r="L1247" s="106">
        <v>34736</v>
      </c>
      <c r="M1247">
        <v>11477026</v>
      </c>
      <c r="N1247" t="s">
        <v>996</v>
      </c>
      <c r="O1247" t="s">
        <v>12</v>
      </c>
      <c r="P1247" t="s">
        <v>997</v>
      </c>
      <c r="R1247" s="109" t="str">
        <f>IF(OR(P1247="SB",Q1247="SB"),"SB",0)</f>
        <v>SB</v>
      </c>
      <c r="T1247" s="110">
        <v>12803</v>
      </c>
      <c r="U1247" t="s">
        <v>19633</v>
      </c>
      <c r="V1247" s="113" t="str">
        <f>IF(AND(I1247&gt;=10000,I1247&lt;=19900),"Praha",(IF(AND(I1247&gt;=25001,I1247&lt;=29501),"Středočeský kraj",(IF(AND(I1247&gt;=30100,I1247&lt;=34972),"Středočeský kraj",(IF(AND(I1247&gt;=35002,I1247&lt;=36271),"Karlovarský kraj",(IF(AND(I1247&gt;=37001,I1247&lt;=39201),"Jihočeský kraj",(IF(AND(I1247&gt;=39701,I1247&lt;=39901),"Jihočeský kraj",(IF(AND(I1247&gt;=39301,I1247&lt;=39601),"Kraj Vysočina",(IF(AND(I1247&gt;=58001,I1247&lt;=59501),"Kraj Vysočina",(IF(AND(I1247&gt;=67401,I1247&lt;=67602),"Kraj Vysočina",(IF(AND(I1247&gt;=40001,I1247&lt;=44101),"Ústecký kraj",(IF(AND(I1247&gt;=46001,I1247&lt;=47201),"Liberecký kraj",(IF(AND(I1247&gt;=51202,I1247&lt;=51401),"Liberecký kraj",(IF(AND(I1247&gt;=53002,I1247&lt;=53976),"Pardubický kraj",(IF(AND(I1247&gt;=56002,I1247&lt;=57201),"Pardubický kraj",(IF(AND(I1247&gt;=60200,I1247&lt;=67201),"Jihomoravský kraj",(IF(AND(I1247&gt;=67801,I1247&lt;=68501),"Jihomoravský kraj",(IF(AND(I1247&gt;=69002,I1247&lt;=69801),"Jihomoravský kraj",(IF(AND(I1247&gt;=68601,I1247&lt;=68801),"Zlínský kraj",(IF(AND(I1247&gt;=75501,I1247&lt;=76901),"Zlínský kraj",(IF(AND(I1247&gt;=70030,I1247&lt;=74901),"Moravskoslezský kraj",(IF(AND(I1247&gt;=75000,I1247&lt;=75368),"Olomoucký kraj",(IF(AND(I1247&gt;=77200,I1247&lt;=79862),"Olomoucký kraj",(IF(AND(I1247&gt;=50011,I1247&lt;=50301),"Královéhradecký kraj",(IF(AND(I1247&gt;=54301,I1247&lt;=54303),"Královéhradecký kraj","0")))))))))))))))))))))))))))))))))))))))))))))))</f>
        <v>Středočeský kraj</v>
      </c>
      <c r="AD1247" t="s">
        <v>998</v>
      </c>
      <c r="AE1247" t="s">
        <v>998</v>
      </c>
      <c r="AF1247" t="s">
        <v>998</v>
      </c>
      <c r="AG1247" s="107">
        <v>300</v>
      </c>
      <c r="AH1247" s="107">
        <v>0</v>
      </c>
      <c r="AI1247" s="107">
        <v>0</v>
      </c>
      <c r="AJ1247" t="s">
        <v>999</v>
      </c>
      <c r="AK1247" s="106">
        <v>44924</v>
      </c>
    </row>
    <row r="1248" spans="1:37" x14ac:dyDescent="0.45">
      <c r="A1248" t="s">
        <v>1224</v>
      </c>
      <c r="B1248" t="s">
        <v>10684</v>
      </c>
      <c r="C1248" t="s">
        <v>1002</v>
      </c>
      <c r="D1248" t="s">
        <v>10687</v>
      </c>
      <c r="E1248" t="s">
        <v>992</v>
      </c>
      <c r="F1248" t="s">
        <v>10688</v>
      </c>
      <c r="G1248">
        <v>125</v>
      </c>
      <c r="H1248" t="s">
        <v>1402</v>
      </c>
      <c r="I1248">
        <v>25164</v>
      </c>
      <c r="K1248" t="s">
        <v>10689</v>
      </c>
      <c r="L1248" s="106">
        <v>31937</v>
      </c>
      <c r="M1248">
        <v>10879363</v>
      </c>
      <c r="N1248" t="s">
        <v>996</v>
      </c>
      <c r="O1248" t="s">
        <v>12</v>
      </c>
      <c r="P1248" t="s">
        <v>997</v>
      </c>
      <c r="R1248" s="109" t="str">
        <f>IF(OR(P1248="SB",Q1248="SB"),"SB",0)</f>
        <v>SB</v>
      </c>
      <c r="T1248" s="110">
        <v>51691</v>
      </c>
      <c r="U1248" t="s">
        <v>19633</v>
      </c>
      <c r="V1248" s="113" t="str">
        <f>IF(AND(I1248&gt;=10000,I1248&lt;=19900),"Praha",(IF(AND(I1248&gt;=25001,I1248&lt;=29501),"Středočeský kraj",(IF(AND(I1248&gt;=30100,I1248&lt;=34972),"Středočeský kraj",(IF(AND(I1248&gt;=35002,I1248&lt;=36271),"Karlovarský kraj",(IF(AND(I1248&gt;=37001,I1248&lt;=39201),"Jihočeský kraj",(IF(AND(I1248&gt;=39701,I1248&lt;=39901),"Jihočeský kraj",(IF(AND(I1248&gt;=39301,I1248&lt;=39601),"Kraj Vysočina",(IF(AND(I1248&gt;=58001,I1248&lt;=59501),"Kraj Vysočina",(IF(AND(I1248&gt;=67401,I1248&lt;=67602),"Kraj Vysočina",(IF(AND(I1248&gt;=40001,I1248&lt;=44101),"Ústecký kraj",(IF(AND(I1248&gt;=46001,I1248&lt;=47201),"Liberecký kraj",(IF(AND(I1248&gt;=51202,I1248&lt;=51401),"Liberecký kraj",(IF(AND(I1248&gt;=53002,I1248&lt;=53976),"Pardubický kraj",(IF(AND(I1248&gt;=56002,I1248&lt;=57201),"Pardubický kraj",(IF(AND(I1248&gt;=60200,I1248&lt;=67201),"Jihomoravský kraj",(IF(AND(I1248&gt;=67801,I1248&lt;=68501),"Jihomoravský kraj",(IF(AND(I1248&gt;=69002,I1248&lt;=69801),"Jihomoravský kraj",(IF(AND(I1248&gt;=68601,I1248&lt;=68801),"Zlínský kraj",(IF(AND(I1248&gt;=75501,I1248&lt;=76901),"Zlínský kraj",(IF(AND(I1248&gt;=70030,I1248&lt;=74901),"Moravskoslezský kraj",(IF(AND(I1248&gt;=75000,I1248&lt;=75368),"Olomoucký kraj",(IF(AND(I1248&gt;=77200,I1248&lt;=79862),"Olomoucký kraj",(IF(AND(I1248&gt;=50011,I1248&lt;=50301),"Královéhradecký kraj",(IF(AND(I1248&gt;=54301,I1248&lt;=54303),"Královéhradecký kraj","0")))))))))))))))))))))))))))))))))))))))))))))))</f>
        <v>Středočeský kraj</v>
      </c>
      <c r="AD1248" t="s">
        <v>998</v>
      </c>
      <c r="AE1248" t="s">
        <v>998</v>
      </c>
      <c r="AF1248" t="s">
        <v>998</v>
      </c>
      <c r="AG1248" s="107">
        <v>0</v>
      </c>
      <c r="AH1248" s="107">
        <v>0</v>
      </c>
      <c r="AI1248" s="107">
        <v>0</v>
      </c>
      <c r="AJ1248" t="s">
        <v>1012</v>
      </c>
    </row>
    <row r="1249" spans="1:37" x14ac:dyDescent="0.45">
      <c r="A1249" t="s">
        <v>1107</v>
      </c>
      <c r="B1249" t="s">
        <v>13136</v>
      </c>
      <c r="C1249" t="s">
        <v>1002</v>
      </c>
      <c r="D1249" t="s">
        <v>13151</v>
      </c>
      <c r="E1249" t="s">
        <v>992</v>
      </c>
      <c r="F1249" t="s">
        <v>1751</v>
      </c>
      <c r="G1249">
        <v>23</v>
      </c>
      <c r="H1249" t="s">
        <v>1402</v>
      </c>
      <c r="I1249">
        <v>25164</v>
      </c>
      <c r="J1249">
        <v>420777788622</v>
      </c>
      <c r="K1249" t="s">
        <v>13152</v>
      </c>
      <c r="L1249" s="106">
        <v>38739</v>
      </c>
      <c r="M1249">
        <v>13507255</v>
      </c>
      <c r="N1249" t="s">
        <v>1589</v>
      </c>
      <c r="O1249" t="s">
        <v>1050</v>
      </c>
      <c r="P1249" t="s">
        <v>997</v>
      </c>
      <c r="R1249" s="109" t="str">
        <f>IF(OR(P1249="SB",Q1249="SB"),"SB",0)</f>
        <v>SB</v>
      </c>
      <c r="T1249" s="110">
        <v>171031</v>
      </c>
      <c r="U1249" t="s">
        <v>19633</v>
      </c>
      <c r="V1249" s="113" t="str">
        <f>IF(AND(I1249&gt;=10000,I1249&lt;=19900),"Praha",(IF(AND(I1249&gt;=25001,I1249&lt;=29501),"Středočeský kraj",(IF(AND(I1249&gt;=30100,I1249&lt;=34972),"Středočeský kraj",(IF(AND(I1249&gt;=35002,I1249&lt;=36271),"Karlovarský kraj",(IF(AND(I1249&gt;=37001,I1249&lt;=39201),"Jihočeský kraj",(IF(AND(I1249&gt;=39701,I1249&lt;=39901),"Jihočeský kraj",(IF(AND(I1249&gt;=39301,I1249&lt;=39601),"Kraj Vysočina",(IF(AND(I1249&gt;=58001,I1249&lt;=59501),"Kraj Vysočina",(IF(AND(I1249&gt;=67401,I1249&lt;=67602),"Kraj Vysočina",(IF(AND(I1249&gt;=40001,I1249&lt;=44101),"Ústecký kraj",(IF(AND(I1249&gt;=46001,I1249&lt;=47201),"Liberecký kraj",(IF(AND(I1249&gt;=51202,I1249&lt;=51401),"Liberecký kraj",(IF(AND(I1249&gt;=53002,I1249&lt;=53976),"Pardubický kraj",(IF(AND(I1249&gt;=56002,I1249&lt;=57201),"Pardubický kraj",(IF(AND(I1249&gt;=60200,I1249&lt;=67201),"Jihomoravský kraj",(IF(AND(I1249&gt;=67801,I1249&lt;=68501),"Jihomoravský kraj",(IF(AND(I1249&gt;=69002,I1249&lt;=69801),"Jihomoravský kraj",(IF(AND(I1249&gt;=68601,I1249&lt;=68801),"Zlínský kraj",(IF(AND(I1249&gt;=75501,I1249&lt;=76901),"Zlínský kraj",(IF(AND(I1249&gt;=70030,I1249&lt;=74901),"Moravskoslezský kraj",(IF(AND(I1249&gt;=75000,I1249&lt;=75368),"Olomoucký kraj",(IF(AND(I1249&gt;=77200,I1249&lt;=79862),"Olomoucký kraj",(IF(AND(I1249&gt;=50011,I1249&lt;=50301),"Královéhradecký kraj",(IF(AND(I1249&gt;=54301,I1249&lt;=54303),"Královéhradecký kraj","0")))))))))))))))))))))))))))))))))))))))))))))))</f>
        <v>Středočeský kraj</v>
      </c>
      <c r="AB1249" t="s">
        <v>13153</v>
      </c>
      <c r="AD1249" t="s">
        <v>998</v>
      </c>
      <c r="AE1249" t="s">
        <v>998</v>
      </c>
      <c r="AF1249" t="s">
        <v>998</v>
      </c>
      <c r="AG1249" s="107">
        <v>300</v>
      </c>
      <c r="AH1249" s="107">
        <v>0</v>
      </c>
      <c r="AI1249" s="107">
        <v>0</v>
      </c>
      <c r="AJ1249" t="s">
        <v>999</v>
      </c>
      <c r="AK1249" s="106">
        <v>44911</v>
      </c>
    </row>
    <row r="1250" spans="1:37" x14ac:dyDescent="0.45">
      <c r="A1250" t="s">
        <v>3371</v>
      </c>
      <c r="B1250" t="s">
        <v>15778</v>
      </c>
      <c r="C1250" t="s">
        <v>990</v>
      </c>
      <c r="D1250" t="s">
        <v>15779</v>
      </c>
      <c r="E1250" t="s">
        <v>992</v>
      </c>
      <c r="F1250" t="s">
        <v>15780</v>
      </c>
      <c r="G1250">
        <v>25164</v>
      </c>
      <c r="H1250" t="s">
        <v>1402</v>
      </c>
      <c r="I1250">
        <v>25164</v>
      </c>
      <c r="J1250">
        <v>420776376252</v>
      </c>
      <c r="K1250" t="s">
        <v>15781</v>
      </c>
      <c r="L1250" s="106">
        <v>32835</v>
      </c>
      <c r="M1250">
        <v>15391681</v>
      </c>
      <c r="N1250" t="s">
        <v>1029</v>
      </c>
      <c r="O1250" t="s">
        <v>1010</v>
      </c>
      <c r="P1250" t="s">
        <v>997</v>
      </c>
      <c r="R1250" s="109" t="str">
        <f>IF(OR(P1250="SB",Q1250="SB"),"SB",0)</f>
        <v>SB</v>
      </c>
      <c r="T1250" s="110" t="s">
        <v>998</v>
      </c>
      <c r="V1250" s="113" t="str">
        <f>IF(AND(I1250&gt;=10000,I1250&lt;=19900),"Praha",(IF(AND(I1250&gt;=25001,I1250&lt;=29501),"Středočeský kraj",(IF(AND(I1250&gt;=30100,I1250&lt;=34972),"Středočeský kraj",(IF(AND(I1250&gt;=35002,I1250&lt;=36271),"Karlovarský kraj",(IF(AND(I1250&gt;=37001,I1250&lt;=39201),"Jihočeský kraj",(IF(AND(I1250&gt;=39701,I1250&lt;=39901),"Jihočeský kraj",(IF(AND(I1250&gt;=39301,I1250&lt;=39601),"Kraj Vysočina",(IF(AND(I1250&gt;=58001,I1250&lt;=59501),"Kraj Vysočina",(IF(AND(I1250&gt;=67401,I1250&lt;=67602),"Kraj Vysočina",(IF(AND(I1250&gt;=40001,I1250&lt;=44101),"Ústecký kraj",(IF(AND(I1250&gt;=46001,I1250&lt;=47201),"Liberecký kraj",(IF(AND(I1250&gt;=51202,I1250&lt;=51401),"Liberecký kraj",(IF(AND(I1250&gt;=53002,I1250&lt;=53976),"Pardubický kraj",(IF(AND(I1250&gt;=56002,I1250&lt;=57201),"Pardubický kraj",(IF(AND(I1250&gt;=60200,I1250&lt;=67201),"Jihomoravský kraj",(IF(AND(I1250&gt;=67801,I1250&lt;=68501),"Jihomoravský kraj",(IF(AND(I1250&gt;=69002,I1250&lt;=69801),"Jihomoravský kraj",(IF(AND(I1250&gt;=68601,I1250&lt;=68801),"Zlínský kraj",(IF(AND(I1250&gt;=75501,I1250&lt;=76901),"Zlínský kraj",(IF(AND(I1250&gt;=70030,I1250&lt;=74901),"Moravskoslezský kraj",(IF(AND(I1250&gt;=75000,I1250&lt;=75368),"Olomoucký kraj",(IF(AND(I1250&gt;=77200,I1250&lt;=79862),"Olomoucký kraj",(IF(AND(I1250&gt;=50011,I1250&lt;=50301),"Královéhradecký kraj",(IF(AND(I1250&gt;=54301,I1250&lt;=54303),"Královéhradecký kraj","0")))))))))))))))))))))))))))))))))))))))))))))))</f>
        <v>Středočeský kraj</v>
      </c>
      <c r="AB1250" t="s">
        <v>998</v>
      </c>
      <c r="AD1250" t="s">
        <v>1024</v>
      </c>
      <c r="AE1250" t="s">
        <v>1515</v>
      </c>
      <c r="AF1250" t="s">
        <v>998</v>
      </c>
      <c r="AG1250" s="107">
        <v>0</v>
      </c>
      <c r="AH1250" s="107">
        <v>0</v>
      </c>
      <c r="AI1250" s="107">
        <v>0</v>
      </c>
      <c r="AJ1250" t="s">
        <v>1012</v>
      </c>
    </row>
    <row r="1251" spans="1:37" x14ac:dyDescent="0.45">
      <c r="A1251" t="s">
        <v>1026</v>
      </c>
      <c r="B1251" t="s">
        <v>4485</v>
      </c>
      <c r="C1251" t="s">
        <v>990</v>
      </c>
      <c r="D1251" t="s">
        <v>4486</v>
      </c>
      <c r="E1251" t="s">
        <v>992</v>
      </c>
      <c r="F1251" t="s">
        <v>4487</v>
      </c>
      <c r="G1251">
        <v>392</v>
      </c>
      <c r="H1251" t="s">
        <v>4488</v>
      </c>
      <c r="I1251">
        <v>25165</v>
      </c>
      <c r="K1251" t="s">
        <v>4489</v>
      </c>
      <c r="L1251" s="106">
        <v>26934</v>
      </c>
      <c r="M1251">
        <v>13055904</v>
      </c>
      <c r="N1251" t="s">
        <v>996</v>
      </c>
      <c r="O1251" t="s">
        <v>12</v>
      </c>
      <c r="P1251" t="s">
        <v>997</v>
      </c>
      <c r="R1251" s="109" t="str">
        <f>IF(OR(P1251="SB",Q1251="SB"),"SB",0)</f>
        <v>SB</v>
      </c>
      <c r="T1251" s="110" t="s">
        <v>998</v>
      </c>
      <c r="V1251" s="113" t="str">
        <f>IF(AND(I1251&gt;=10000,I1251&lt;=19900),"Praha",(IF(AND(I1251&gt;=25001,I1251&lt;=29501),"Středočeský kraj",(IF(AND(I1251&gt;=30100,I1251&lt;=34972),"Středočeský kraj",(IF(AND(I1251&gt;=35002,I1251&lt;=36271),"Karlovarský kraj",(IF(AND(I1251&gt;=37001,I1251&lt;=39201),"Jihočeský kraj",(IF(AND(I1251&gt;=39701,I1251&lt;=39901),"Jihočeský kraj",(IF(AND(I1251&gt;=39301,I1251&lt;=39601),"Kraj Vysočina",(IF(AND(I1251&gt;=58001,I1251&lt;=59501),"Kraj Vysočina",(IF(AND(I1251&gt;=67401,I1251&lt;=67602),"Kraj Vysočina",(IF(AND(I1251&gt;=40001,I1251&lt;=44101),"Ústecký kraj",(IF(AND(I1251&gt;=46001,I1251&lt;=47201),"Liberecký kraj",(IF(AND(I1251&gt;=51202,I1251&lt;=51401),"Liberecký kraj",(IF(AND(I1251&gt;=53002,I1251&lt;=53976),"Pardubický kraj",(IF(AND(I1251&gt;=56002,I1251&lt;=57201),"Pardubický kraj",(IF(AND(I1251&gt;=60200,I1251&lt;=67201),"Jihomoravský kraj",(IF(AND(I1251&gt;=67801,I1251&lt;=68501),"Jihomoravský kraj",(IF(AND(I1251&gt;=69002,I1251&lt;=69801),"Jihomoravský kraj",(IF(AND(I1251&gt;=68601,I1251&lt;=68801),"Zlínský kraj",(IF(AND(I1251&gt;=75501,I1251&lt;=76901),"Zlínský kraj",(IF(AND(I1251&gt;=70030,I1251&lt;=74901),"Moravskoslezský kraj",(IF(AND(I1251&gt;=75000,I1251&lt;=75368),"Olomoucký kraj",(IF(AND(I1251&gt;=77200,I1251&lt;=79862),"Olomoucký kraj",(IF(AND(I1251&gt;=50011,I1251&lt;=50301),"Královéhradecký kraj",(IF(AND(I1251&gt;=54301,I1251&lt;=54303),"Královéhradecký kraj","0")))))))))))))))))))))))))))))))))))))))))))))))</f>
        <v>Středočeský kraj</v>
      </c>
      <c r="AB1251" t="s">
        <v>998</v>
      </c>
      <c r="AD1251" t="s">
        <v>998</v>
      </c>
      <c r="AE1251" t="s">
        <v>998</v>
      </c>
      <c r="AF1251" t="s">
        <v>998</v>
      </c>
      <c r="AG1251" s="107">
        <v>0</v>
      </c>
      <c r="AH1251" s="107">
        <v>0</v>
      </c>
      <c r="AI1251" s="107">
        <v>0</v>
      </c>
      <c r="AJ1251" t="s">
        <v>1012</v>
      </c>
    </row>
    <row r="1252" spans="1:37" x14ac:dyDescent="0.45">
      <c r="A1252" t="s">
        <v>1657</v>
      </c>
      <c r="B1252" t="s">
        <v>11859</v>
      </c>
      <c r="C1252" t="s">
        <v>1002</v>
      </c>
      <c r="D1252" t="s">
        <v>11862</v>
      </c>
      <c r="E1252" t="s">
        <v>992</v>
      </c>
      <c r="F1252" t="s">
        <v>11863</v>
      </c>
      <c r="G1252">
        <v>57</v>
      </c>
      <c r="H1252" t="s">
        <v>4488</v>
      </c>
      <c r="I1252">
        <v>25165</v>
      </c>
      <c r="K1252" t="s">
        <v>11864</v>
      </c>
      <c r="L1252" s="106">
        <v>39700</v>
      </c>
      <c r="M1252">
        <v>14603658</v>
      </c>
      <c r="N1252" t="s">
        <v>1431</v>
      </c>
      <c r="O1252" t="s">
        <v>1282</v>
      </c>
      <c r="P1252" t="s">
        <v>997</v>
      </c>
      <c r="R1252" s="109" t="str">
        <f>IF(OR(P1252="SB",Q1252="SB"),"SB",0)</f>
        <v>SB</v>
      </c>
      <c r="T1252" s="110" t="s">
        <v>998</v>
      </c>
      <c r="V1252" s="113" t="str">
        <f>IF(AND(I1252&gt;=10000,I1252&lt;=19900),"Praha",(IF(AND(I1252&gt;=25001,I1252&lt;=29501),"Středočeský kraj",(IF(AND(I1252&gt;=30100,I1252&lt;=34972),"Středočeský kraj",(IF(AND(I1252&gt;=35002,I1252&lt;=36271),"Karlovarský kraj",(IF(AND(I1252&gt;=37001,I1252&lt;=39201),"Jihočeský kraj",(IF(AND(I1252&gt;=39701,I1252&lt;=39901),"Jihočeský kraj",(IF(AND(I1252&gt;=39301,I1252&lt;=39601),"Kraj Vysočina",(IF(AND(I1252&gt;=58001,I1252&lt;=59501),"Kraj Vysočina",(IF(AND(I1252&gt;=67401,I1252&lt;=67602),"Kraj Vysočina",(IF(AND(I1252&gt;=40001,I1252&lt;=44101),"Ústecký kraj",(IF(AND(I1252&gt;=46001,I1252&lt;=47201),"Liberecký kraj",(IF(AND(I1252&gt;=51202,I1252&lt;=51401),"Liberecký kraj",(IF(AND(I1252&gt;=53002,I1252&lt;=53976),"Pardubický kraj",(IF(AND(I1252&gt;=56002,I1252&lt;=57201),"Pardubický kraj",(IF(AND(I1252&gt;=60200,I1252&lt;=67201),"Jihomoravský kraj",(IF(AND(I1252&gt;=67801,I1252&lt;=68501),"Jihomoravský kraj",(IF(AND(I1252&gt;=69002,I1252&lt;=69801),"Jihomoravský kraj",(IF(AND(I1252&gt;=68601,I1252&lt;=68801),"Zlínský kraj",(IF(AND(I1252&gt;=75501,I1252&lt;=76901),"Zlínský kraj",(IF(AND(I1252&gt;=70030,I1252&lt;=74901),"Moravskoslezský kraj",(IF(AND(I1252&gt;=75000,I1252&lt;=75368),"Olomoucký kraj",(IF(AND(I1252&gt;=77200,I1252&lt;=79862),"Olomoucký kraj",(IF(AND(I1252&gt;=50011,I1252&lt;=50301),"Královéhradecký kraj",(IF(AND(I1252&gt;=54301,I1252&lt;=54303),"Královéhradecký kraj","0")))))))))))))))))))))))))))))))))))))))))))))))</f>
        <v>Středočeský kraj</v>
      </c>
      <c r="AB1252" t="s">
        <v>998</v>
      </c>
      <c r="AD1252" t="s">
        <v>998</v>
      </c>
      <c r="AE1252" t="s">
        <v>998</v>
      </c>
      <c r="AF1252" t="s">
        <v>998</v>
      </c>
      <c r="AG1252" s="107">
        <v>300</v>
      </c>
      <c r="AH1252" s="107">
        <v>0</v>
      </c>
      <c r="AI1252" s="107">
        <v>0</v>
      </c>
      <c r="AJ1252" t="s">
        <v>999</v>
      </c>
      <c r="AK1252" s="106">
        <v>44920</v>
      </c>
    </row>
    <row r="1253" spans="1:37" x14ac:dyDescent="0.45">
      <c r="A1253" t="s">
        <v>1468</v>
      </c>
      <c r="B1253" t="s">
        <v>8118</v>
      </c>
      <c r="C1253" t="s">
        <v>1002</v>
      </c>
      <c r="D1253" t="s">
        <v>8122</v>
      </c>
      <c r="E1253" t="s">
        <v>992</v>
      </c>
      <c r="F1253" t="s">
        <v>1715</v>
      </c>
      <c r="G1253">
        <v>323</v>
      </c>
      <c r="H1253" t="s">
        <v>4488</v>
      </c>
      <c r="I1253">
        <v>25165</v>
      </c>
      <c r="J1253">
        <v>777075693</v>
      </c>
      <c r="K1253" t="s">
        <v>8123</v>
      </c>
      <c r="L1253" s="106">
        <v>35183</v>
      </c>
      <c r="M1253">
        <v>11722657</v>
      </c>
      <c r="N1253" t="s">
        <v>3962</v>
      </c>
      <c r="O1253" t="s">
        <v>1050</v>
      </c>
      <c r="P1253" t="s">
        <v>997</v>
      </c>
      <c r="R1253" s="109" t="str">
        <f>IF(OR(P1253="SB",Q1253="SB"),"SB",0)</f>
        <v>SB</v>
      </c>
      <c r="V1253" s="113" t="str">
        <f>IF(AND(I1253&gt;=10000,I1253&lt;=19900),"Praha",(IF(AND(I1253&gt;=25001,I1253&lt;=29501),"Středočeský kraj",(IF(AND(I1253&gt;=30100,I1253&lt;=34972),"Středočeský kraj",(IF(AND(I1253&gt;=35002,I1253&lt;=36271),"Karlovarský kraj",(IF(AND(I1253&gt;=37001,I1253&lt;=39201),"Jihočeský kraj",(IF(AND(I1253&gt;=39701,I1253&lt;=39901),"Jihočeský kraj",(IF(AND(I1253&gt;=39301,I1253&lt;=39601),"Kraj Vysočina",(IF(AND(I1253&gt;=58001,I1253&lt;=59501),"Kraj Vysočina",(IF(AND(I1253&gt;=67401,I1253&lt;=67602),"Kraj Vysočina",(IF(AND(I1253&gt;=40001,I1253&lt;=44101),"Ústecký kraj",(IF(AND(I1253&gt;=46001,I1253&lt;=47201),"Liberecký kraj",(IF(AND(I1253&gt;=51202,I1253&lt;=51401),"Liberecký kraj",(IF(AND(I1253&gt;=53002,I1253&lt;=53976),"Pardubický kraj",(IF(AND(I1253&gt;=56002,I1253&lt;=57201),"Pardubický kraj",(IF(AND(I1253&gt;=60200,I1253&lt;=67201),"Jihomoravský kraj",(IF(AND(I1253&gt;=67801,I1253&lt;=68501),"Jihomoravský kraj",(IF(AND(I1253&gt;=69002,I1253&lt;=69801),"Jihomoravský kraj",(IF(AND(I1253&gt;=68601,I1253&lt;=68801),"Zlínský kraj",(IF(AND(I1253&gt;=75501,I1253&lt;=76901),"Zlínský kraj",(IF(AND(I1253&gt;=70030,I1253&lt;=74901),"Moravskoslezský kraj",(IF(AND(I1253&gt;=75000,I1253&lt;=75368),"Olomoucký kraj",(IF(AND(I1253&gt;=77200,I1253&lt;=79862),"Olomoucký kraj",(IF(AND(I1253&gt;=50011,I1253&lt;=50301),"Královéhradecký kraj",(IF(AND(I1253&gt;=54301,I1253&lt;=54303),"Královéhradecký kraj","0")))))))))))))))))))))))))))))))))))))))))))))))</f>
        <v>Středočeský kraj</v>
      </c>
      <c r="AD1253" t="s">
        <v>998</v>
      </c>
      <c r="AE1253" t="s">
        <v>998</v>
      </c>
      <c r="AF1253" t="s">
        <v>998</v>
      </c>
      <c r="AG1253" s="107">
        <v>0</v>
      </c>
      <c r="AH1253" s="107">
        <v>0</v>
      </c>
      <c r="AI1253" s="107">
        <v>0</v>
      </c>
      <c r="AJ1253" t="s">
        <v>1012</v>
      </c>
    </row>
    <row r="1254" spans="1:37" x14ac:dyDescent="0.45">
      <c r="A1254" t="s">
        <v>2054</v>
      </c>
      <c r="B1254" t="s">
        <v>5780</v>
      </c>
      <c r="C1254" t="s">
        <v>1002</v>
      </c>
      <c r="D1254" t="s">
        <v>18357</v>
      </c>
      <c r="E1254" t="s">
        <v>992</v>
      </c>
      <c r="F1254" t="s">
        <v>5772</v>
      </c>
      <c r="G1254">
        <v>352</v>
      </c>
      <c r="H1254" t="s">
        <v>1361</v>
      </c>
      <c r="I1254">
        <v>25166</v>
      </c>
      <c r="K1254" t="s">
        <v>18358</v>
      </c>
      <c r="L1254" s="106">
        <v>27748</v>
      </c>
      <c r="M1254">
        <v>10280185</v>
      </c>
      <c r="N1254" t="s">
        <v>1362</v>
      </c>
      <c r="O1254" t="s">
        <v>1106</v>
      </c>
      <c r="P1254" t="s">
        <v>997</v>
      </c>
      <c r="R1254" s="109" t="str">
        <f>IF(OR(P1254="SB",Q1254="SB"),"SB",0)</f>
        <v>SB</v>
      </c>
      <c r="T1254" s="110">
        <v>17008</v>
      </c>
      <c r="U1254" t="s">
        <v>19634</v>
      </c>
      <c r="V1254" s="113" t="str">
        <f>IF(AND(I1254&gt;=10000,I1254&lt;=19900),"Praha",(IF(AND(I1254&gt;=25001,I1254&lt;=29501),"Středočeský kraj",(IF(AND(I1254&gt;=30100,I1254&lt;=34972),"Středočeský kraj",(IF(AND(I1254&gt;=35002,I1254&lt;=36271),"Karlovarský kraj",(IF(AND(I1254&gt;=37001,I1254&lt;=39201),"Jihočeský kraj",(IF(AND(I1254&gt;=39701,I1254&lt;=39901),"Jihočeský kraj",(IF(AND(I1254&gt;=39301,I1254&lt;=39601),"Kraj Vysočina",(IF(AND(I1254&gt;=58001,I1254&lt;=59501),"Kraj Vysočina",(IF(AND(I1254&gt;=67401,I1254&lt;=67602),"Kraj Vysočina",(IF(AND(I1254&gt;=40001,I1254&lt;=44101),"Ústecký kraj",(IF(AND(I1254&gt;=46001,I1254&lt;=47201),"Liberecký kraj",(IF(AND(I1254&gt;=51202,I1254&lt;=51401),"Liberecký kraj",(IF(AND(I1254&gt;=53002,I1254&lt;=53976),"Pardubický kraj",(IF(AND(I1254&gt;=56002,I1254&lt;=57201),"Pardubický kraj",(IF(AND(I1254&gt;=60200,I1254&lt;=67201),"Jihomoravský kraj",(IF(AND(I1254&gt;=67801,I1254&lt;=68501),"Jihomoravský kraj",(IF(AND(I1254&gt;=69002,I1254&lt;=69801),"Jihomoravský kraj",(IF(AND(I1254&gt;=68601,I1254&lt;=68801),"Zlínský kraj",(IF(AND(I1254&gt;=75501,I1254&lt;=76901),"Zlínský kraj",(IF(AND(I1254&gt;=70030,I1254&lt;=74901),"Moravskoslezský kraj",(IF(AND(I1254&gt;=75000,I1254&lt;=75368),"Olomoucký kraj",(IF(AND(I1254&gt;=77200,I1254&lt;=79862),"Olomoucký kraj",(IF(AND(I1254&gt;=50011,I1254&lt;=50301),"Královéhradecký kraj",(IF(AND(I1254&gt;=54301,I1254&lt;=54303),"Královéhradecký kraj","0")))))))))))))))))))))))))))))))))))))))))))))))</f>
        <v>Středočeský kraj</v>
      </c>
      <c r="W1254" s="111">
        <v>17008</v>
      </c>
      <c r="X1254" s="111" t="s">
        <v>19633</v>
      </c>
      <c r="AB1254" t="s">
        <v>18359</v>
      </c>
      <c r="AD1254" t="s">
        <v>1024</v>
      </c>
      <c r="AE1254" t="s">
        <v>1515</v>
      </c>
      <c r="AF1254" t="s">
        <v>998</v>
      </c>
      <c r="AG1254" s="107">
        <v>300</v>
      </c>
      <c r="AH1254" s="107">
        <v>0</v>
      </c>
      <c r="AI1254" s="107">
        <v>0</v>
      </c>
      <c r="AJ1254" t="s">
        <v>999</v>
      </c>
      <c r="AK1254" s="106">
        <v>44907</v>
      </c>
    </row>
    <row r="1255" spans="1:37" x14ac:dyDescent="0.45">
      <c r="A1255" t="s">
        <v>1133</v>
      </c>
      <c r="B1255" t="s">
        <v>13306</v>
      </c>
      <c r="C1255" t="s">
        <v>990</v>
      </c>
      <c r="D1255" t="s">
        <v>13307</v>
      </c>
      <c r="E1255" t="s">
        <v>992</v>
      </c>
      <c r="F1255" t="s">
        <v>5014</v>
      </c>
      <c r="G1255">
        <v>8</v>
      </c>
      <c r="H1255" t="s">
        <v>7191</v>
      </c>
      <c r="I1255">
        <v>25166</v>
      </c>
      <c r="K1255" t="s">
        <v>13308</v>
      </c>
      <c r="L1255" s="106">
        <v>32139</v>
      </c>
      <c r="M1255">
        <v>13401868</v>
      </c>
      <c r="N1255" t="s">
        <v>996</v>
      </c>
      <c r="O1255" t="s">
        <v>12</v>
      </c>
      <c r="P1255" t="s">
        <v>997</v>
      </c>
      <c r="R1255" s="109" t="str">
        <f>IF(OR(P1255="SB",Q1255="SB"),"SB",0)</f>
        <v>SB</v>
      </c>
      <c r="T1255" s="110" t="s">
        <v>998</v>
      </c>
      <c r="V1255" s="113" t="str">
        <f>IF(AND(I1255&gt;=10000,I1255&lt;=19900),"Praha",(IF(AND(I1255&gt;=25001,I1255&lt;=29501),"Středočeský kraj",(IF(AND(I1255&gt;=30100,I1255&lt;=34972),"Středočeský kraj",(IF(AND(I1255&gt;=35002,I1255&lt;=36271),"Karlovarský kraj",(IF(AND(I1255&gt;=37001,I1255&lt;=39201),"Jihočeský kraj",(IF(AND(I1255&gt;=39701,I1255&lt;=39901),"Jihočeský kraj",(IF(AND(I1255&gt;=39301,I1255&lt;=39601),"Kraj Vysočina",(IF(AND(I1255&gt;=58001,I1255&lt;=59501),"Kraj Vysočina",(IF(AND(I1255&gt;=67401,I1255&lt;=67602),"Kraj Vysočina",(IF(AND(I1255&gt;=40001,I1255&lt;=44101),"Ústecký kraj",(IF(AND(I1255&gt;=46001,I1255&lt;=47201),"Liberecký kraj",(IF(AND(I1255&gt;=51202,I1255&lt;=51401),"Liberecký kraj",(IF(AND(I1255&gt;=53002,I1255&lt;=53976),"Pardubický kraj",(IF(AND(I1255&gt;=56002,I1255&lt;=57201),"Pardubický kraj",(IF(AND(I1255&gt;=60200,I1255&lt;=67201),"Jihomoravský kraj",(IF(AND(I1255&gt;=67801,I1255&lt;=68501),"Jihomoravský kraj",(IF(AND(I1255&gt;=69002,I1255&lt;=69801),"Jihomoravský kraj",(IF(AND(I1255&gt;=68601,I1255&lt;=68801),"Zlínský kraj",(IF(AND(I1255&gt;=75501,I1255&lt;=76901),"Zlínský kraj",(IF(AND(I1255&gt;=70030,I1255&lt;=74901),"Moravskoslezský kraj",(IF(AND(I1255&gt;=75000,I1255&lt;=75368),"Olomoucký kraj",(IF(AND(I1255&gt;=77200,I1255&lt;=79862),"Olomoucký kraj",(IF(AND(I1255&gt;=50011,I1255&lt;=50301),"Královéhradecký kraj",(IF(AND(I1255&gt;=54301,I1255&lt;=54303),"Královéhradecký kraj","0")))))))))))))))))))))))))))))))))))))))))))))))</f>
        <v>Středočeský kraj</v>
      </c>
      <c r="AB1255" t="s">
        <v>998</v>
      </c>
      <c r="AD1255" t="s">
        <v>998</v>
      </c>
      <c r="AE1255" t="s">
        <v>998</v>
      </c>
      <c r="AF1255" t="s">
        <v>998</v>
      </c>
      <c r="AG1255" s="107">
        <v>0</v>
      </c>
      <c r="AH1255" s="107">
        <v>0</v>
      </c>
      <c r="AI1255" s="107">
        <v>0</v>
      </c>
      <c r="AJ1255" t="s">
        <v>1012</v>
      </c>
    </row>
    <row r="1256" spans="1:37" x14ac:dyDescent="0.45">
      <c r="A1256" t="s">
        <v>1035</v>
      </c>
      <c r="B1256" t="s">
        <v>5780</v>
      </c>
      <c r="C1256" t="s">
        <v>1002</v>
      </c>
      <c r="D1256" t="s">
        <v>18364</v>
      </c>
      <c r="E1256" t="s">
        <v>992</v>
      </c>
      <c r="F1256" t="s">
        <v>5772</v>
      </c>
      <c r="G1256">
        <v>352</v>
      </c>
      <c r="H1256" t="s">
        <v>1361</v>
      </c>
      <c r="I1256">
        <v>25166</v>
      </c>
      <c r="J1256">
        <v>737279760</v>
      </c>
      <c r="K1256" t="s">
        <v>18358</v>
      </c>
      <c r="L1256" s="106">
        <v>40340</v>
      </c>
      <c r="M1256">
        <v>14215759</v>
      </c>
      <c r="N1256" t="s">
        <v>2990</v>
      </c>
      <c r="O1256" t="s">
        <v>1106</v>
      </c>
      <c r="P1256" t="s">
        <v>997</v>
      </c>
      <c r="Q1256" t="s">
        <v>1031</v>
      </c>
      <c r="R1256" s="109" t="str">
        <f>IF(OR(P1256="SB",Q1256="SB"),"SB",0)</f>
        <v>SB</v>
      </c>
      <c r="T1256" s="110" t="s">
        <v>998</v>
      </c>
      <c r="V1256" s="113" t="str">
        <f>IF(AND(I1256&gt;=10000,I1256&lt;=19900),"Praha",(IF(AND(I1256&gt;=25001,I1256&lt;=29501),"Středočeský kraj",(IF(AND(I1256&gt;=30100,I1256&lt;=34972),"Středočeský kraj",(IF(AND(I1256&gt;=35002,I1256&lt;=36271),"Karlovarský kraj",(IF(AND(I1256&gt;=37001,I1256&lt;=39201),"Jihočeský kraj",(IF(AND(I1256&gt;=39701,I1256&lt;=39901),"Jihočeský kraj",(IF(AND(I1256&gt;=39301,I1256&lt;=39601),"Kraj Vysočina",(IF(AND(I1256&gt;=58001,I1256&lt;=59501),"Kraj Vysočina",(IF(AND(I1256&gt;=67401,I1256&lt;=67602),"Kraj Vysočina",(IF(AND(I1256&gt;=40001,I1256&lt;=44101),"Ústecký kraj",(IF(AND(I1256&gt;=46001,I1256&lt;=47201),"Liberecký kraj",(IF(AND(I1256&gt;=51202,I1256&lt;=51401),"Liberecký kraj",(IF(AND(I1256&gt;=53002,I1256&lt;=53976),"Pardubický kraj",(IF(AND(I1256&gt;=56002,I1256&lt;=57201),"Pardubický kraj",(IF(AND(I1256&gt;=60200,I1256&lt;=67201),"Jihomoravský kraj",(IF(AND(I1256&gt;=67801,I1256&lt;=68501),"Jihomoravský kraj",(IF(AND(I1256&gt;=69002,I1256&lt;=69801),"Jihomoravský kraj",(IF(AND(I1256&gt;=68601,I1256&lt;=68801),"Zlínský kraj",(IF(AND(I1256&gt;=75501,I1256&lt;=76901),"Zlínský kraj",(IF(AND(I1256&gt;=70030,I1256&lt;=74901),"Moravskoslezský kraj",(IF(AND(I1256&gt;=75000,I1256&lt;=75368),"Olomoucký kraj",(IF(AND(I1256&gt;=77200,I1256&lt;=79862),"Olomoucký kraj",(IF(AND(I1256&gt;=50011,I1256&lt;=50301),"Královéhradecký kraj",(IF(AND(I1256&gt;=54301,I1256&lt;=54303),"Královéhradecký kraj","0")))))))))))))))))))))))))))))))))))))))))))))))</f>
        <v>Středočeský kraj</v>
      </c>
      <c r="AB1256" t="s">
        <v>998</v>
      </c>
      <c r="AD1256" t="s">
        <v>998</v>
      </c>
      <c r="AE1256" t="s">
        <v>998</v>
      </c>
      <c r="AF1256" t="s">
        <v>998</v>
      </c>
      <c r="AG1256" s="107">
        <v>300</v>
      </c>
      <c r="AH1256" s="107">
        <v>0</v>
      </c>
      <c r="AI1256" s="107">
        <v>0</v>
      </c>
      <c r="AJ1256" t="s">
        <v>999</v>
      </c>
      <c r="AK1256" s="106">
        <v>44901</v>
      </c>
    </row>
    <row r="1257" spans="1:37" x14ac:dyDescent="0.45">
      <c r="A1257" t="s">
        <v>1174</v>
      </c>
      <c r="B1257" t="s">
        <v>18380</v>
      </c>
      <c r="C1257" t="s">
        <v>990</v>
      </c>
      <c r="D1257" t="s">
        <v>18400</v>
      </c>
      <c r="E1257" t="s">
        <v>992</v>
      </c>
      <c r="F1257" t="s">
        <v>5772</v>
      </c>
      <c r="G1257">
        <v>352</v>
      </c>
      <c r="H1257" t="s">
        <v>1361</v>
      </c>
      <c r="I1257">
        <v>25166</v>
      </c>
      <c r="J1257">
        <v>737279760</v>
      </c>
      <c r="K1257" t="s">
        <v>18358</v>
      </c>
      <c r="L1257" s="106">
        <v>41301</v>
      </c>
      <c r="M1257">
        <v>14215860</v>
      </c>
      <c r="N1257" t="s">
        <v>2990</v>
      </c>
      <c r="O1257" t="s">
        <v>1106</v>
      </c>
      <c r="P1257" t="s">
        <v>997</v>
      </c>
      <c r="Q1257" t="s">
        <v>1031</v>
      </c>
      <c r="R1257" s="109" t="str">
        <f>IF(OR(P1257="SB",Q1257="SB"),"SB",0)</f>
        <v>SB</v>
      </c>
      <c r="T1257" s="110" t="s">
        <v>998</v>
      </c>
      <c r="V1257" s="113" t="str">
        <f>IF(AND(I1257&gt;=10000,I1257&lt;=19900),"Praha",(IF(AND(I1257&gt;=25001,I1257&lt;=29501),"Středočeský kraj",(IF(AND(I1257&gt;=30100,I1257&lt;=34972),"Středočeský kraj",(IF(AND(I1257&gt;=35002,I1257&lt;=36271),"Karlovarský kraj",(IF(AND(I1257&gt;=37001,I1257&lt;=39201),"Jihočeský kraj",(IF(AND(I1257&gt;=39701,I1257&lt;=39901),"Jihočeský kraj",(IF(AND(I1257&gt;=39301,I1257&lt;=39601),"Kraj Vysočina",(IF(AND(I1257&gt;=58001,I1257&lt;=59501),"Kraj Vysočina",(IF(AND(I1257&gt;=67401,I1257&lt;=67602),"Kraj Vysočina",(IF(AND(I1257&gt;=40001,I1257&lt;=44101),"Ústecký kraj",(IF(AND(I1257&gt;=46001,I1257&lt;=47201),"Liberecký kraj",(IF(AND(I1257&gt;=51202,I1257&lt;=51401),"Liberecký kraj",(IF(AND(I1257&gt;=53002,I1257&lt;=53976),"Pardubický kraj",(IF(AND(I1257&gt;=56002,I1257&lt;=57201),"Pardubický kraj",(IF(AND(I1257&gt;=60200,I1257&lt;=67201),"Jihomoravský kraj",(IF(AND(I1257&gt;=67801,I1257&lt;=68501),"Jihomoravský kraj",(IF(AND(I1257&gt;=69002,I1257&lt;=69801),"Jihomoravský kraj",(IF(AND(I1257&gt;=68601,I1257&lt;=68801),"Zlínský kraj",(IF(AND(I1257&gt;=75501,I1257&lt;=76901),"Zlínský kraj",(IF(AND(I1257&gt;=70030,I1257&lt;=74901),"Moravskoslezský kraj",(IF(AND(I1257&gt;=75000,I1257&lt;=75368),"Olomoucký kraj",(IF(AND(I1257&gt;=77200,I1257&lt;=79862),"Olomoucký kraj",(IF(AND(I1257&gt;=50011,I1257&lt;=50301),"Královéhradecký kraj",(IF(AND(I1257&gt;=54301,I1257&lt;=54303),"Královéhradecký kraj","0")))))))))))))))))))))))))))))))))))))))))))))))</f>
        <v>Středočeský kraj</v>
      </c>
      <c r="AB1257" t="s">
        <v>998</v>
      </c>
      <c r="AD1257" t="s">
        <v>998</v>
      </c>
      <c r="AE1257" t="s">
        <v>998</v>
      </c>
      <c r="AF1257" t="s">
        <v>998</v>
      </c>
      <c r="AG1257" s="107">
        <v>0</v>
      </c>
      <c r="AH1257" s="107">
        <v>0</v>
      </c>
      <c r="AI1257" s="107">
        <v>0</v>
      </c>
      <c r="AJ1257" t="s">
        <v>1012</v>
      </c>
    </row>
    <row r="1258" spans="1:37" x14ac:dyDescent="0.45">
      <c r="A1258" t="s">
        <v>1411</v>
      </c>
      <c r="B1258" t="s">
        <v>13669</v>
      </c>
      <c r="C1258" t="s">
        <v>990</v>
      </c>
      <c r="D1258" t="s">
        <v>13670</v>
      </c>
      <c r="E1258" t="s">
        <v>992</v>
      </c>
      <c r="F1258" t="s">
        <v>1004</v>
      </c>
      <c r="G1258">
        <v>253</v>
      </c>
      <c r="H1258" t="s">
        <v>2895</v>
      </c>
      <c r="I1258">
        <v>25167</v>
      </c>
      <c r="K1258" t="s">
        <v>13671</v>
      </c>
      <c r="L1258" s="106">
        <v>31817</v>
      </c>
      <c r="M1258">
        <v>10877444</v>
      </c>
      <c r="N1258" t="s">
        <v>996</v>
      </c>
      <c r="O1258" t="s">
        <v>12</v>
      </c>
      <c r="P1258" t="s">
        <v>997</v>
      </c>
      <c r="R1258" s="109" t="str">
        <f>IF(OR(P1258="SB",Q1258="SB"),"SB",0)</f>
        <v>SB</v>
      </c>
      <c r="T1258" s="110">
        <v>11776</v>
      </c>
      <c r="U1258" t="s">
        <v>19633</v>
      </c>
      <c r="V1258" s="113" t="str">
        <f>IF(AND(I1258&gt;=10000,I1258&lt;=19900),"Praha",(IF(AND(I1258&gt;=25001,I1258&lt;=29501),"Středočeský kraj",(IF(AND(I1258&gt;=30100,I1258&lt;=34972),"Středočeský kraj",(IF(AND(I1258&gt;=35002,I1258&lt;=36271),"Karlovarský kraj",(IF(AND(I1258&gt;=37001,I1258&lt;=39201),"Jihočeský kraj",(IF(AND(I1258&gt;=39701,I1258&lt;=39901),"Jihočeský kraj",(IF(AND(I1258&gt;=39301,I1258&lt;=39601),"Kraj Vysočina",(IF(AND(I1258&gt;=58001,I1258&lt;=59501),"Kraj Vysočina",(IF(AND(I1258&gt;=67401,I1258&lt;=67602),"Kraj Vysočina",(IF(AND(I1258&gt;=40001,I1258&lt;=44101),"Ústecký kraj",(IF(AND(I1258&gt;=46001,I1258&lt;=47201),"Liberecký kraj",(IF(AND(I1258&gt;=51202,I1258&lt;=51401),"Liberecký kraj",(IF(AND(I1258&gt;=53002,I1258&lt;=53976),"Pardubický kraj",(IF(AND(I1258&gt;=56002,I1258&lt;=57201),"Pardubický kraj",(IF(AND(I1258&gt;=60200,I1258&lt;=67201),"Jihomoravský kraj",(IF(AND(I1258&gt;=67801,I1258&lt;=68501),"Jihomoravský kraj",(IF(AND(I1258&gt;=69002,I1258&lt;=69801),"Jihomoravský kraj",(IF(AND(I1258&gt;=68601,I1258&lt;=68801),"Zlínský kraj",(IF(AND(I1258&gt;=75501,I1258&lt;=76901),"Zlínský kraj",(IF(AND(I1258&gt;=70030,I1258&lt;=74901),"Moravskoslezský kraj",(IF(AND(I1258&gt;=75000,I1258&lt;=75368),"Olomoucký kraj",(IF(AND(I1258&gt;=77200,I1258&lt;=79862),"Olomoucký kraj",(IF(AND(I1258&gt;=50011,I1258&lt;=50301),"Královéhradecký kraj",(IF(AND(I1258&gt;=54301,I1258&lt;=54303),"Královéhradecký kraj","0")))))))))))))))))))))))))))))))))))))))))))))))</f>
        <v>Středočeský kraj</v>
      </c>
      <c r="AD1258" t="s">
        <v>998</v>
      </c>
      <c r="AE1258" t="s">
        <v>998</v>
      </c>
      <c r="AF1258" t="s">
        <v>998</v>
      </c>
      <c r="AG1258" s="107">
        <v>0</v>
      </c>
      <c r="AH1258" s="107">
        <v>0</v>
      </c>
      <c r="AI1258" s="107">
        <v>0</v>
      </c>
      <c r="AJ1258" t="s">
        <v>1012</v>
      </c>
    </row>
    <row r="1259" spans="1:37" x14ac:dyDescent="0.45">
      <c r="A1259" t="s">
        <v>1189</v>
      </c>
      <c r="B1259" t="s">
        <v>2888</v>
      </c>
      <c r="C1259" t="s">
        <v>1002</v>
      </c>
      <c r="D1259" t="s">
        <v>2893</v>
      </c>
      <c r="E1259" t="s">
        <v>992</v>
      </c>
      <c r="F1259" t="s">
        <v>2894</v>
      </c>
      <c r="G1259">
        <v>455</v>
      </c>
      <c r="H1259" t="s">
        <v>2895</v>
      </c>
      <c r="I1259">
        <v>25167</v>
      </c>
      <c r="K1259" t="s">
        <v>2896</v>
      </c>
      <c r="L1259" s="106">
        <v>40069</v>
      </c>
      <c r="M1259">
        <v>14599618</v>
      </c>
      <c r="N1259" t="s">
        <v>1431</v>
      </c>
      <c r="O1259" t="s">
        <v>1282</v>
      </c>
      <c r="P1259" t="s">
        <v>997</v>
      </c>
      <c r="R1259" s="109" t="str">
        <f>IF(OR(P1259="SB",Q1259="SB"),"SB",0)</f>
        <v>SB</v>
      </c>
      <c r="T1259" s="110" t="s">
        <v>998</v>
      </c>
      <c r="V1259" s="113" t="str">
        <f>IF(AND(I1259&gt;=10000,I1259&lt;=19900),"Praha",(IF(AND(I1259&gt;=25001,I1259&lt;=29501),"Středočeský kraj",(IF(AND(I1259&gt;=30100,I1259&lt;=34972),"Středočeský kraj",(IF(AND(I1259&gt;=35002,I1259&lt;=36271),"Karlovarský kraj",(IF(AND(I1259&gt;=37001,I1259&lt;=39201),"Jihočeský kraj",(IF(AND(I1259&gt;=39701,I1259&lt;=39901),"Jihočeský kraj",(IF(AND(I1259&gt;=39301,I1259&lt;=39601),"Kraj Vysočina",(IF(AND(I1259&gt;=58001,I1259&lt;=59501),"Kraj Vysočina",(IF(AND(I1259&gt;=67401,I1259&lt;=67602),"Kraj Vysočina",(IF(AND(I1259&gt;=40001,I1259&lt;=44101),"Ústecký kraj",(IF(AND(I1259&gt;=46001,I1259&lt;=47201),"Liberecký kraj",(IF(AND(I1259&gt;=51202,I1259&lt;=51401),"Liberecký kraj",(IF(AND(I1259&gt;=53002,I1259&lt;=53976),"Pardubický kraj",(IF(AND(I1259&gt;=56002,I1259&lt;=57201),"Pardubický kraj",(IF(AND(I1259&gt;=60200,I1259&lt;=67201),"Jihomoravský kraj",(IF(AND(I1259&gt;=67801,I1259&lt;=68501),"Jihomoravský kraj",(IF(AND(I1259&gt;=69002,I1259&lt;=69801),"Jihomoravský kraj",(IF(AND(I1259&gt;=68601,I1259&lt;=68801),"Zlínský kraj",(IF(AND(I1259&gt;=75501,I1259&lt;=76901),"Zlínský kraj",(IF(AND(I1259&gt;=70030,I1259&lt;=74901),"Moravskoslezský kraj",(IF(AND(I1259&gt;=75000,I1259&lt;=75368),"Olomoucký kraj",(IF(AND(I1259&gt;=77200,I1259&lt;=79862),"Olomoucký kraj",(IF(AND(I1259&gt;=50011,I1259&lt;=50301),"Královéhradecký kraj",(IF(AND(I1259&gt;=54301,I1259&lt;=54303),"Královéhradecký kraj","0")))))))))))))))))))))))))))))))))))))))))))))))</f>
        <v>Středočeský kraj</v>
      </c>
      <c r="AB1259" t="s">
        <v>998</v>
      </c>
      <c r="AD1259" t="s">
        <v>998</v>
      </c>
      <c r="AE1259" t="s">
        <v>998</v>
      </c>
      <c r="AF1259" t="s">
        <v>998</v>
      </c>
      <c r="AG1259" s="107">
        <v>300</v>
      </c>
      <c r="AH1259" s="107">
        <v>0</v>
      </c>
      <c r="AI1259" s="107">
        <v>0</v>
      </c>
      <c r="AJ1259" t="s">
        <v>999</v>
      </c>
      <c r="AK1259" s="106">
        <v>44920</v>
      </c>
    </row>
    <row r="1260" spans="1:37" x14ac:dyDescent="0.45">
      <c r="A1260" t="s">
        <v>1124</v>
      </c>
      <c r="B1260" t="s">
        <v>17232</v>
      </c>
      <c r="C1260" t="s">
        <v>990</v>
      </c>
      <c r="D1260" t="s">
        <v>17242</v>
      </c>
      <c r="E1260" t="s">
        <v>992</v>
      </c>
      <c r="F1260" t="s">
        <v>1769</v>
      </c>
      <c r="G1260">
        <v>16</v>
      </c>
      <c r="H1260" t="s">
        <v>17243</v>
      </c>
      <c r="I1260">
        <v>25168</v>
      </c>
      <c r="K1260" t="s">
        <v>17241</v>
      </c>
      <c r="L1260" s="106">
        <v>29185</v>
      </c>
      <c r="M1260">
        <v>10423766</v>
      </c>
      <c r="N1260" t="s">
        <v>996</v>
      </c>
      <c r="O1260" t="s">
        <v>12</v>
      </c>
      <c r="P1260" t="s">
        <v>997</v>
      </c>
      <c r="R1260" s="109" t="str">
        <f>IF(OR(P1260="SB",Q1260="SB"),"SB",0)</f>
        <v>SB</v>
      </c>
      <c r="T1260" s="110">
        <v>10285</v>
      </c>
      <c r="U1260" t="s">
        <v>19633</v>
      </c>
      <c r="V1260" s="113" t="str">
        <f>IF(AND(I1260&gt;=10000,I1260&lt;=19900),"Praha",(IF(AND(I1260&gt;=25001,I1260&lt;=29501),"Středočeský kraj",(IF(AND(I1260&gt;=30100,I1260&lt;=34972),"Středočeský kraj",(IF(AND(I1260&gt;=35002,I1260&lt;=36271),"Karlovarský kraj",(IF(AND(I1260&gt;=37001,I1260&lt;=39201),"Jihočeský kraj",(IF(AND(I1260&gt;=39701,I1260&lt;=39901),"Jihočeský kraj",(IF(AND(I1260&gt;=39301,I1260&lt;=39601),"Kraj Vysočina",(IF(AND(I1260&gt;=58001,I1260&lt;=59501),"Kraj Vysočina",(IF(AND(I1260&gt;=67401,I1260&lt;=67602),"Kraj Vysočina",(IF(AND(I1260&gt;=40001,I1260&lt;=44101),"Ústecký kraj",(IF(AND(I1260&gt;=46001,I1260&lt;=47201),"Liberecký kraj",(IF(AND(I1260&gt;=51202,I1260&lt;=51401),"Liberecký kraj",(IF(AND(I1260&gt;=53002,I1260&lt;=53976),"Pardubický kraj",(IF(AND(I1260&gt;=56002,I1260&lt;=57201),"Pardubický kraj",(IF(AND(I1260&gt;=60200,I1260&lt;=67201),"Jihomoravský kraj",(IF(AND(I1260&gt;=67801,I1260&lt;=68501),"Jihomoravský kraj",(IF(AND(I1260&gt;=69002,I1260&lt;=69801),"Jihomoravský kraj",(IF(AND(I1260&gt;=68601,I1260&lt;=68801),"Zlínský kraj",(IF(AND(I1260&gt;=75501,I1260&lt;=76901),"Zlínský kraj",(IF(AND(I1260&gt;=70030,I1260&lt;=74901),"Moravskoslezský kraj",(IF(AND(I1260&gt;=75000,I1260&lt;=75368),"Olomoucký kraj",(IF(AND(I1260&gt;=77200,I1260&lt;=79862),"Olomoucký kraj",(IF(AND(I1260&gt;=50011,I1260&lt;=50301),"Královéhradecký kraj",(IF(AND(I1260&gt;=54301,I1260&lt;=54303),"Královéhradecký kraj","0")))))))))))))))))))))))))))))))))))))))))))))))</f>
        <v>Středočeský kraj</v>
      </c>
      <c r="AD1260" t="s">
        <v>998</v>
      </c>
      <c r="AE1260" t="s">
        <v>998</v>
      </c>
      <c r="AF1260" t="s">
        <v>998</v>
      </c>
      <c r="AG1260" s="107">
        <v>0</v>
      </c>
      <c r="AH1260" s="107">
        <v>0</v>
      </c>
      <c r="AI1260" s="107">
        <v>0</v>
      </c>
      <c r="AJ1260" t="s">
        <v>1012</v>
      </c>
    </row>
    <row r="1261" spans="1:37" x14ac:dyDescent="0.45">
      <c r="A1261" t="s">
        <v>2668</v>
      </c>
      <c r="B1261" t="s">
        <v>11494</v>
      </c>
      <c r="C1261" t="s">
        <v>990</v>
      </c>
      <c r="D1261" t="s">
        <v>11495</v>
      </c>
      <c r="E1261" t="s">
        <v>992</v>
      </c>
      <c r="F1261" t="s">
        <v>5470</v>
      </c>
      <c r="G1261">
        <v>237</v>
      </c>
      <c r="H1261" t="s">
        <v>11496</v>
      </c>
      <c r="I1261">
        <v>25168</v>
      </c>
      <c r="J1261">
        <v>420602314525</v>
      </c>
      <c r="K1261" t="s">
        <v>11497</v>
      </c>
      <c r="L1261" s="106">
        <v>27946</v>
      </c>
      <c r="M1261">
        <v>10589373</v>
      </c>
      <c r="N1261" t="s">
        <v>996</v>
      </c>
      <c r="O1261" t="s">
        <v>12</v>
      </c>
      <c r="P1261" t="s">
        <v>997</v>
      </c>
      <c r="R1261" s="109" t="str">
        <f>IF(OR(P1261="SB",Q1261="SB"),"SB",0)</f>
        <v>SB</v>
      </c>
      <c r="T1261" s="110">
        <v>10594</v>
      </c>
      <c r="U1261" t="s">
        <v>19633</v>
      </c>
      <c r="V1261" s="113" t="str">
        <f>IF(AND(I1261&gt;=10000,I1261&lt;=19900),"Praha",(IF(AND(I1261&gt;=25001,I1261&lt;=29501),"Středočeský kraj",(IF(AND(I1261&gt;=30100,I1261&lt;=34972),"Středočeský kraj",(IF(AND(I1261&gt;=35002,I1261&lt;=36271),"Karlovarský kraj",(IF(AND(I1261&gt;=37001,I1261&lt;=39201),"Jihočeský kraj",(IF(AND(I1261&gt;=39701,I1261&lt;=39901),"Jihočeský kraj",(IF(AND(I1261&gt;=39301,I1261&lt;=39601),"Kraj Vysočina",(IF(AND(I1261&gt;=58001,I1261&lt;=59501),"Kraj Vysočina",(IF(AND(I1261&gt;=67401,I1261&lt;=67602),"Kraj Vysočina",(IF(AND(I1261&gt;=40001,I1261&lt;=44101),"Ústecký kraj",(IF(AND(I1261&gt;=46001,I1261&lt;=47201),"Liberecký kraj",(IF(AND(I1261&gt;=51202,I1261&lt;=51401),"Liberecký kraj",(IF(AND(I1261&gt;=53002,I1261&lt;=53976),"Pardubický kraj",(IF(AND(I1261&gt;=56002,I1261&lt;=57201),"Pardubický kraj",(IF(AND(I1261&gt;=60200,I1261&lt;=67201),"Jihomoravský kraj",(IF(AND(I1261&gt;=67801,I1261&lt;=68501),"Jihomoravský kraj",(IF(AND(I1261&gt;=69002,I1261&lt;=69801),"Jihomoravský kraj",(IF(AND(I1261&gt;=68601,I1261&lt;=68801),"Zlínský kraj",(IF(AND(I1261&gt;=75501,I1261&lt;=76901),"Zlínský kraj",(IF(AND(I1261&gt;=70030,I1261&lt;=74901),"Moravskoslezský kraj",(IF(AND(I1261&gt;=75000,I1261&lt;=75368),"Olomoucký kraj",(IF(AND(I1261&gt;=77200,I1261&lt;=79862),"Olomoucký kraj",(IF(AND(I1261&gt;=50011,I1261&lt;=50301),"Královéhradecký kraj",(IF(AND(I1261&gt;=54301,I1261&lt;=54303),"Královéhradecký kraj","0")))))))))))))))))))))))))))))))))))))))))))))))</f>
        <v>Středočeský kraj</v>
      </c>
      <c r="AD1261" t="s">
        <v>998</v>
      </c>
      <c r="AE1261" t="s">
        <v>998</v>
      </c>
      <c r="AF1261" t="s">
        <v>998</v>
      </c>
      <c r="AG1261" s="107">
        <v>0</v>
      </c>
      <c r="AH1261" s="107">
        <v>0</v>
      </c>
      <c r="AI1261" s="107">
        <v>0</v>
      </c>
      <c r="AJ1261" t="s">
        <v>1012</v>
      </c>
    </row>
    <row r="1262" spans="1:37" x14ac:dyDescent="0.45">
      <c r="A1262" t="s">
        <v>1124</v>
      </c>
      <c r="B1262" t="s">
        <v>4731</v>
      </c>
      <c r="C1262" t="s">
        <v>990</v>
      </c>
      <c r="D1262" t="s">
        <v>4733</v>
      </c>
      <c r="E1262" t="s">
        <v>992</v>
      </c>
      <c r="F1262" t="s">
        <v>1718</v>
      </c>
      <c r="G1262">
        <v>29</v>
      </c>
      <c r="H1262" t="s">
        <v>1769</v>
      </c>
      <c r="I1262">
        <v>25168</v>
      </c>
      <c r="K1262" t="s">
        <v>4734</v>
      </c>
      <c r="L1262" s="106">
        <v>32171</v>
      </c>
      <c r="M1262">
        <v>10880171</v>
      </c>
      <c r="N1262" t="s">
        <v>996</v>
      </c>
      <c r="O1262" t="s">
        <v>12</v>
      </c>
      <c r="P1262" t="s">
        <v>997</v>
      </c>
      <c r="R1262" s="109" t="str">
        <f>IF(OR(P1262="SB",Q1262="SB"),"SB",0)</f>
        <v>SB</v>
      </c>
      <c r="T1262" s="110">
        <v>11539</v>
      </c>
      <c r="U1262" t="s">
        <v>19633</v>
      </c>
      <c r="V1262" s="113" t="str">
        <f>IF(AND(I1262&gt;=10000,I1262&lt;=19900),"Praha",(IF(AND(I1262&gt;=25001,I1262&lt;=29501),"Středočeský kraj",(IF(AND(I1262&gt;=30100,I1262&lt;=34972),"Středočeský kraj",(IF(AND(I1262&gt;=35002,I1262&lt;=36271),"Karlovarský kraj",(IF(AND(I1262&gt;=37001,I1262&lt;=39201),"Jihočeský kraj",(IF(AND(I1262&gt;=39701,I1262&lt;=39901),"Jihočeský kraj",(IF(AND(I1262&gt;=39301,I1262&lt;=39601),"Kraj Vysočina",(IF(AND(I1262&gt;=58001,I1262&lt;=59501),"Kraj Vysočina",(IF(AND(I1262&gt;=67401,I1262&lt;=67602),"Kraj Vysočina",(IF(AND(I1262&gt;=40001,I1262&lt;=44101),"Ústecký kraj",(IF(AND(I1262&gt;=46001,I1262&lt;=47201),"Liberecký kraj",(IF(AND(I1262&gt;=51202,I1262&lt;=51401),"Liberecký kraj",(IF(AND(I1262&gt;=53002,I1262&lt;=53976),"Pardubický kraj",(IF(AND(I1262&gt;=56002,I1262&lt;=57201),"Pardubický kraj",(IF(AND(I1262&gt;=60200,I1262&lt;=67201),"Jihomoravský kraj",(IF(AND(I1262&gt;=67801,I1262&lt;=68501),"Jihomoravský kraj",(IF(AND(I1262&gt;=69002,I1262&lt;=69801),"Jihomoravský kraj",(IF(AND(I1262&gt;=68601,I1262&lt;=68801),"Zlínský kraj",(IF(AND(I1262&gt;=75501,I1262&lt;=76901),"Zlínský kraj",(IF(AND(I1262&gt;=70030,I1262&lt;=74901),"Moravskoslezský kraj",(IF(AND(I1262&gt;=75000,I1262&lt;=75368),"Olomoucký kraj",(IF(AND(I1262&gt;=77200,I1262&lt;=79862),"Olomoucký kraj",(IF(AND(I1262&gt;=50011,I1262&lt;=50301),"Královéhradecký kraj",(IF(AND(I1262&gt;=54301,I1262&lt;=54303),"Královéhradecký kraj","0")))))))))))))))))))))))))))))))))))))))))))))))</f>
        <v>Středočeský kraj</v>
      </c>
      <c r="AD1262" t="s">
        <v>998</v>
      </c>
      <c r="AE1262" t="s">
        <v>998</v>
      </c>
      <c r="AF1262" t="s">
        <v>998</v>
      </c>
      <c r="AG1262" s="107">
        <v>0</v>
      </c>
      <c r="AH1262" s="107">
        <v>0</v>
      </c>
      <c r="AI1262" s="107">
        <v>0</v>
      </c>
      <c r="AJ1262" t="s">
        <v>1012</v>
      </c>
    </row>
    <row r="1263" spans="1:37" x14ac:dyDescent="0.45">
      <c r="A1263" t="s">
        <v>1007</v>
      </c>
      <c r="B1263" t="s">
        <v>5239</v>
      </c>
      <c r="C1263" t="s">
        <v>990</v>
      </c>
      <c r="D1263" t="s">
        <v>5240</v>
      </c>
      <c r="E1263" t="s">
        <v>992</v>
      </c>
      <c r="F1263" t="s">
        <v>5241</v>
      </c>
      <c r="G1263">
        <v>139</v>
      </c>
      <c r="H1263" t="s">
        <v>5241</v>
      </c>
      <c r="I1263">
        <v>25168</v>
      </c>
      <c r="K1263" t="s">
        <v>5242</v>
      </c>
      <c r="L1263" s="106">
        <v>32490</v>
      </c>
      <c r="M1263">
        <v>10882595</v>
      </c>
      <c r="N1263" t="s">
        <v>996</v>
      </c>
      <c r="O1263" t="s">
        <v>12</v>
      </c>
      <c r="P1263" t="s">
        <v>997</v>
      </c>
      <c r="R1263" s="109" t="str">
        <f>IF(OR(P1263="SB",Q1263="SB"),"SB",0)</f>
        <v>SB</v>
      </c>
      <c r="T1263" s="110">
        <v>11552</v>
      </c>
      <c r="U1263" t="s">
        <v>19633</v>
      </c>
      <c r="V1263" s="113" t="str">
        <f>IF(AND(I1263&gt;=10000,I1263&lt;=19900),"Praha",(IF(AND(I1263&gt;=25001,I1263&lt;=29501),"Středočeský kraj",(IF(AND(I1263&gt;=30100,I1263&lt;=34972),"Středočeský kraj",(IF(AND(I1263&gt;=35002,I1263&lt;=36271),"Karlovarský kraj",(IF(AND(I1263&gt;=37001,I1263&lt;=39201),"Jihočeský kraj",(IF(AND(I1263&gt;=39701,I1263&lt;=39901),"Jihočeský kraj",(IF(AND(I1263&gt;=39301,I1263&lt;=39601),"Kraj Vysočina",(IF(AND(I1263&gt;=58001,I1263&lt;=59501),"Kraj Vysočina",(IF(AND(I1263&gt;=67401,I1263&lt;=67602),"Kraj Vysočina",(IF(AND(I1263&gt;=40001,I1263&lt;=44101),"Ústecký kraj",(IF(AND(I1263&gt;=46001,I1263&lt;=47201),"Liberecký kraj",(IF(AND(I1263&gt;=51202,I1263&lt;=51401),"Liberecký kraj",(IF(AND(I1263&gt;=53002,I1263&lt;=53976),"Pardubický kraj",(IF(AND(I1263&gt;=56002,I1263&lt;=57201),"Pardubický kraj",(IF(AND(I1263&gt;=60200,I1263&lt;=67201),"Jihomoravský kraj",(IF(AND(I1263&gt;=67801,I1263&lt;=68501),"Jihomoravský kraj",(IF(AND(I1263&gt;=69002,I1263&lt;=69801),"Jihomoravský kraj",(IF(AND(I1263&gt;=68601,I1263&lt;=68801),"Zlínský kraj",(IF(AND(I1263&gt;=75501,I1263&lt;=76901),"Zlínský kraj",(IF(AND(I1263&gt;=70030,I1263&lt;=74901),"Moravskoslezský kraj",(IF(AND(I1263&gt;=75000,I1263&lt;=75368),"Olomoucký kraj",(IF(AND(I1263&gt;=77200,I1263&lt;=79862),"Olomoucký kraj",(IF(AND(I1263&gt;=50011,I1263&lt;=50301),"Královéhradecký kraj",(IF(AND(I1263&gt;=54301,I1263&lt;=54303),"Královéhradecký kraj","0")))))))))))))))))))))))))))))))))))))))))))))))</f>
        <v>Středočeský kraj</v>
      </c>
      <c r="AD1263" t="s">
        <v>998</v>
      </c>
      <c r="AE1263" t="s">
        <v>998</v>
      </c>
      <c r="AF1263" t="s">
        <v>998</v>
      </c>
      <c r="AG1263" s="107">
        <v>0</v>
      </c>
      <c r="AH1263" s="107">
        <v>0</v>
      </c>
      <c r="AI1263" s="107">
        <v>0</v>
      </c>
      <c r="AJ1263" t="s">
        <v>1012</v>
      </c>
    </row>
    <row r="1264" spans="1:37" x14ac:dyDescent="0.45">
      <c r="A1264" t="s">
        <v>1982</v>
      </c>
      <c r="B1264" t="s">
        <v>3928</v>
      </c>
      <c r="C1264" t="s">
        <v>990</v>
      </c>
      <c r="D1264" t="s">
        <v>3929</v>
      </c>
      <c r="E1264" t="s">
        <v>992</v>
      </c>
      <c r="F1264" t="s">
        <v>3407</v>
      </c>
      <c r="G1264">
        <v>923</v>
      </c>
      <c r="H1264" t="s">
        <v>1769</v>
      </c>
      <c r="I1264">
        <v>25168</v>
      </c>
      <c r="K1264" t="s">
        <v>3930</v>
      </c>
      <c r="L1264" s="106">
        <v>34976</v>
      </c>
      <c r="M1264">
        <v>11469952</v>
      </c>
      <c r="N1264" t="s">
        <v>996</v>
      </c>
      <c r="O1264" t="s">
        <v>12</v>
      </c>
      <c r="P1264" t="s">
        <v>997</v>
      </c>
      <c r="R1264" s="109" t="str">
        <f>IF(OR(P1264="SB",Q1264="SB"),"SB",0)</f>
        <v>SB</v>
      </c>
      <c r="T1264" s="110">
        <v>12724</v>
      </c>
      <c r="U1264" t="s">
        <v>19633</v>
      </c>
      <c r="V1264" s="113" t="str">
        <f>IF(AND(I1264&gt;=10000,I1264&lt;=19900),"Praha",(IF(AND(I1264&gt;=25001,I1264&lt;=29501),"Středočeský kraj",(IF(AND(I1264&gt;=30100,I1264&lt;=34972),"Středočeský kraj",(IF(AND(I1264&gt;=35002,I1264&lt;=36271),"Karlovarský kraj",(IF(AND(I1264&gt;=37001,I1264&lt;=39201),"Jihočeský kraj",(IF(AND(I1264&gt;=39701,I1264&lt;=39901),"Jihočeský kraj",(IF(AND(I1264&gt;=39301,I1264&lt;=39601),"Kraj Vysočina",(IF(AND(I1264&gt;=58001,I1264&lt;=59501),"Kraj Vysočina",(IF(AND(I1264&gt;=67401,I1264&lt;=67602),"Kraj Vysočina",(IF(AND(I1264&gt;=40001,I1264&lt;=44101),"Ústecký kraj",(IF(AND(I1264&gt;=46001,I1264&lt;=47201),"Liberecký kraj",(IF(AND(I1264&gt;=51202,I1264&lt;=51401),"Liberecký kraj",(IF(AND(I1264&gt;=53002,I1264&lt;=53976),"Pardubický kraj",(IF(AND(I1264&gt;=56002,I1264&lt;=57201),"Pardubický kraj",(IF(AND(I1264&gt;=60200,I1264&lt;=67201),"Jihomoravský kraj",(IF(AND(I1264&gt;=67801,I1264&lt;=68501),"Jihomoravský kraj",(IF(AND(I1264&gt;=69002,I1264&lt;=69801),"Jihomoravský kraj",(IF(AND(I1264&gt;=68601,I1264&lt;=68801),"Zlínský kraj",(IF(AND(I1264&gt;=75501,I1264&lt;=76901),"Zlínský kraj",(IF(AND(I1264&gt;=70030,I1264&lt;=74901),"Moravskoslezský kraj",(IF(AND(I1264&gt;=75000,I1264&lt;=75368),"Olomoucký kraj",(IF(AND(I1264&gt;=77200,I1264&lt;=79862),"Olomoucký kraj",(IF(AND(I1264&gt;=50011,I1264&lt;=50301),"Královéhradecký kraj",(IF(AND(I1264&gt;=54301,I1264&lt;=54303),"Královéhradecký kraj","0")))))))))))))))))))))))))))))))))))))))))))))))</f>
        <v>Středočeský kraj</v>
      </c>
      <c r="AD1264" t="s">
        <v>998</v>
      </c>
      <c r="AE1264" t="s">
        <v>998</v>
      </c>
      <c r="AF1264" t="s">
        <v>998</v>
      </c>
      <c r="AG1264" s="107">
        <v>300</v>
      </c>
      <c r="AH1264" s="107">
        <v>0</v>
      </c>
      <c r="AI1264" s="107">
        <v>0</v>
      </c>
      <c r="AJ1264" t="s">
        <v>999</v>
      </c>
      <c r="AK1264" s="106">
        <v>44924</v>
      </c>
    </row>
    <row r="1265" spans="1:37" x14ac:dyDescent="0.45">
      <c r="A1265" t="s">
        <v>1149</v>
      </c>
      <c r="B1265" t="s">
        <v>9656</v>
      </c>
      <c r="C1265" t="s">
        <v>990</v>
      </c>
      <c r="D1265" t="s">
        <v>9662</v>
      </c>
      <c r="E1265" t="s">
        <v>992</v>
      </c>
      <c r="F1265" t="s">
        <v>9663</v>
      </c>
      <c r="G1265">
        <v>1080</v>
      </c>
      <c r="H1265" t="s">
        <v>1769</v>
      </c>
      <c r="I1265">
        <v>25168</v>
      </c>
      <c r="K1265" t="s">
        <v>9664</v>
      </c>
      <c r="L1265" s="106">
        <v>27119</v>
      </c>
      <c r="M1265">
        <v>12983354</v>
      </c>
      <c r="N1265" t="s">
        <v>996</v>
      </c>
      <c r="O1265" t="s">
        <v>12</v>
      </c>
      <c r="P1265" t="s">
        <v>997</v>
      </c>
      <c r="R1265" s="109" t="str">
        <f>IF(OR(P1265="SB",Q1265="SB"),"SB",0)</f>
        <v>SB</v>
      </c>
      <c r="T1265" s="110" t="s">
        <v>998</v>
      </c>
      <c r="V1265" s="113" t="str">
        <f>IF(AND(I1265&gt;=10000,I1265&lt;=19900),"Praha",(IF(AND(I1265&gt;=25001,I1265&lt;=29501),"Středočeský kraj",(IF(AND(I1265&gt;=30100,I1265&lt;=34972),"Středočeský kraj",(IF(AND(I1265&gt;=35002,I1265&lt;=36271),"Karlovarský kraj",(IF(AND(I1265&gt;=37001,I1265&lt;=39201),"Jihočeský kraj",(IF(AND(I1265&gt;=39701,I1265&lt;=39901),"Jihočeský kraj",(IF(AND(I1265&gt;=39301,I1265&lt;=39601),"Kraj Vysočina",(IF(AND(I1265&gt;=58001,I1265&lt;=59501),"Kraj Vysočina",(IF(AND(I1265&gt;=67401,I1265&lt;=67602),"Kraj Vysočina",(IF(AND(I1265&gt;=40001,I1265&lt;=44101),"Ústecký kraj",(IF(AND(I1265&gt;=46001,I1265&lt;=47201),"Liberecký kraj",(IF(AND(I1265&gt;=51202,I1265&lt;=51401),"Liberecký kraj",(IF(AND(I1265&gt;=53002,I1265&lt;=53976),"Pardubický kraj",(IF(AND(I1265&gt;=56002,I1265&lt;=57201),"Pardubický kraj",(IF(AND(I1265&gt;=60200,I1265&lt;=67201),"Jihomoravský kraj",(IF(AND(I1265&gt;=67801,I1265&lt;=68501),"Jihomoravský kraj",(IF(AND(I1265&gt;=69002,I1265&lt;=69801),"Jihomoravský kraj",(IF(AND(I1265&gt;=68601,I1265&lt;=68801),"Zlínský kraj",(IF(AND(I1265&gt;=75501,I1265&lt;=76901),"Zlínský kraj",(IF(AND(I1265&gt;=70030,I1265&lt;=74901),"Moravskoslezský kraj",(IF(AND(I1265&gt;=75000,I1265&lt;=75368),"Olomoucký kraj",(IF(AND(I1265&gt;=77200,I1265&lt;=79862),"Olomoucký kraj",(IF(AND(I1265&gt;=50011,I1265&lt;=50301),"Královéhradecký kraj",(IF(AND(I1265&gt;=54301,I1265&lt;=54303),"Královéhradecký kraj","0")))))))))))))))))))))))))))))))))))))))))))))))</f>
        <v>Středočeský kraj</v>
      </c>
      <c r="AB1265" t="s">
        <v>998</v>
      </c>
      <c r="AD1265" t="s">
        <v>998</v>
      </c>
      <c r="AE1265" t="s">
        <v>998</v>
      </c>
      <c r="AF1265" t="s">
        <v>998</v>
      </c>
      <c r="AG1265" s="107">
        <v>0</v>
      </c>
      <c r="AH1265" s="107">
        <v>0</v>
      </c>
      <c r="AI1265" s="107">
        <v>0</v>
      </c>
      <c r="AJ1265" t="s">
        <v>1012</v>
      </c>
    </row>
    <row r="1266" spans="1:37" x14ac:dyDescent="0.45">
      <c r="A1266" t="s">
        <v>988</v>
      </c>
      <c r="B1266" t="s">
        <v>6865</v>
      </c>
      <c r="C1266" t="s">
        <v>990</v>
      </c>
      <c r="D1266" t="s">
        <v>6866</v>
      </c>
      <c r="E1266" t="s">
        <v>992</v>
      </c>
      <c r="F1266" t="s">
        <v>6867</v>
      </c>
      <c r="G1266">
        <v>282</v>
      </c>
      <c r="H1266" t="s">
        <v>6868</v>
      </c>
      <c r="I1266">
        <v>25168</v>
      </c>
      <c r="J1266">
        <v>603419917</v>
      </c>
      <c r="K1266" t="s">
        <v>6869</v>
      </c>
      <c r="L1266" s="106">
        <v>38740</v>
      </c>
      <c r="M1266">
        <v>15404718</v>
      </c>
      <c r="N1266" t="s">
        <v>1029</v>
      </c>
      <c r="O1266" t="s">
        <v>1010</v>
      </c>
      <c r="P1266" t="s">
        <v>997</v>
      </c>
      <c r="R1266" s="109" t="str">
        <f>IF(OR(P1266="SB",Q1266="SB"),"SB",0)</f>
        <v>SB</v>
      </c>
      <c r="V1266" s="113" t="str">
        <f>IF(AND(I1266&gt;=10000,I1266&lt;=19900),"Praha",(IF(AND(I1266&gt;=25001,I1266&lt;=29501),"Středočeský kraj",(IF(AND(I1266&gt;=30100,I1266&lt;=34972),"Středočeský kraj",(IF(AND(I1266&gt;=35002,I1266&lt;=36271),"Karlovarský kraj",(IF(AND(I1266&gt;=37001,I1266&lt;=39201),"Jihočeský kraj",(IF(AND(I1266&gt;=39701,I1266&lt;=39901),"Jihočeský kraj",(IF(AND(I1266&gt;=39301,I1266&lt;=39601),"Kraj Vysočina",(IF(AND(I1266&gt;=58001,I1266&lt;=59501),"Kraj Vysočina",(IF(AND(I1266&gt;=67401,I1266&lt;=67602),"Kraj Vysočina",(IF(AND(I1266&gt;=40001,I1266&lt;=44101),"Ústecký kraj",(IF(AND(I1266&gt;=46001,I1266&lt;=47201),"Liberecký kraj",(IF(AND(I1266&gt;=51202,I1266&lt;=51401),"Liberecký kraj",(IF(AND(I1266&gt;=53002,I1266&lt;=53976),"Pardubický kraj",(IF(AND(I1266&gt;=56002,I1266&lt;=57201),"Pardubický kraj",(IF(AND(I1266&gt;=60200,I1266&lt;=67201),"Jihomoravský kraj",(IF(AND(I1266&gt;=67801,I1266&lt;=68501),"Jihomoravský kraj",(IF(AND(I1266&gt;=69002,I1266&lt;=69801),"Jihomoravský kraj",(IF(AND(I1266&gt;=68601,I1266&lt;=68801),"Zlínský kraj",(IF(AND(I1266&gt;=75501,I1266&lt;=76901),"Zlínský kraj",(IF(AND(I1266&gt;=70030,I1266&lt;=74901),"Moravskoslezský kraj",(IF(AND(I1266&gt;=75000,I1266&lt;=75368),"Olomoucký kraj",(IF(AND(I1266&gt;=77200,I1266&lt;=79862),"Olomoucký kraj",(IF(AND(I1266&gt;=50011,I1266&lt;=50301),"Královéhradecký kraj",(IF(AND(I1266&gt;=54301,I1266&lt;=54303),"Královéhradecký kraj","0")))))))))))))))))))))))))))))))))))))))))))))))</f>
        <v>Středočeský kraj</v>
      </c>
      <c r="AD1266" t="s">
        <v>998</v>
      </c>
      <c r="AE1266" t="s">
        <v>998</v>
      </c>
      <c r="AF1266" t="s">
        <v>998</v>
      </c>
      <c r="AG1266" s="107">
        <v>0</v>
      </c>
      <c r="AH1266" s="107">
        <v>0</v>
      </c>
      <c r="AI1266" s="107">
        <v>0</v>
      </c>
      <c r="AJ1266" t="s">
        <v>1012</v>
      </c>
    </row>
    <row r="1267" spans="1:37" x14ac:dyDescent="0.45">
      <c r="A1267" t="s">
        <v>1270</v>
      </c>
      <c r="B1267" t="s">
        <v>17886</v>
      </c>
      <c r="C1267" t="s">
        <v>990</v>
      </c>
      <c r="D1267" t="s">
        <v>17887</v>
      </c>
      <c r="E1267" t="s">
        <v>992</v>
      </c>
      <c r="F1267" t="s">
        <v>17888</v>
      </c>
      <c r="G1267">
        <v>485</v>
      </c>
      <c r="H1267" t="s">
        <v>4154</v>
      </c>
      <c r="I1267">
        <v>25169</v>
      </c>
      <c r="J1267">
        <v>702037443</v>
      </c>
      <c r="K1267" t="s">
        <v>17889</v>
      </c>
      <c r="L1267" s="106">
        <v>38312</v>
      </c>
      <c r="M1267">
        <v>13634062</v>
      </c>
      <c r="N1267" t="s">
        <v>2063</v>
      </c>
      <c r="O1267" t="s">
        <v>1173</v>
      </c>
      <c r="P1267" t="s">
        <v>997</v>
      </c>
      <c r="R1267" s="109" t="str">
        <f>IF(OR(P1267="SB",Q1267="SB"),"SB",0)</f>
        <v>SB</v>
      </c>
      <c r="T1267" s="110">
        <v>16091</v>
      </c>
      <c r="U1267" t="s">
        <v>19633</v>
      </c>
      <c r="V1267" s="113" t="str">
        <f>IF(AND(I1267&gt;=10000,I1267&lt;=19900),"Praha",(IF(AND(I1267&gt;=25001,I1267&lt;=29501),"Středočeský kraj",(IF(AND(I1267&gt;=30100,I1267&lt;=34972),"Středočeský kraj",(IF(AND(I1267&gt;=35002,I1267&lt;=36271),"Karlovarský kraj",(IF(AND(I1267&gt;=37001,I1267&lt;=39201),"Jihočeský kraj",(IF(AND(I1267&gt;=39701,I1267&lt;=39901),"Jihočeský kraj",(IF(AND(I1267&gt;=39301,I1267&lt;=39601),"Kraj Vysočina",(IF(AND(I1267&gt;=58001,I1267&lt;=59501),"Kraj Vysočina",(IF(AND(I1267&gt;=67401,I1267&lt;=67602),"Kraj Vysočina",(IF(AND(I1267&gt;=40001,I1267&lt;=44101),"Ústecký kraj",(IF(AND(I1267&gt;=46001,I1267&lt;=47201),"Liberecký kraj",(IF(AND(I1267&gt;=51202,I1267&lt;=51401),"Liberecký kraj",(IF(AND(I1267&gt;=53002,I1267&lt;=53976),"Pardubický kraj",(IF(AND(I1267&gt;=56002,I1267&lt;=57201),"Pardubický kraj",(IF(AND(I1267&gt;=60200,I1267&lt;=67201),"Jihomoravský kraj",(IF(AND(I1267&gt;=67801,I1267&lt;=68501),"Jihomoravský kraj",(IF(AND(I1267&gt;=69002,I1267&lt;=69801),"Jihomoravský kraj",(IF(AND(I1267&gt;=68601,I1267&lt;=68801),"Zlínský kraj",(IF(AND(I1267&gt;=75501,I1267&lt;=76901),"Zlínský kraj",(IF(AND(I1267&gt;=70030,I1267&lt;=74901),"Moravskoslezský kraj",(IF(AND(I1267&gt;=75000,I1267&lt;=75368),"Olomoucký kraj",(IF(AND(I1267&gt;=77200,I1267&lt;=79862),"Olomoucký kraj",(IF(AND(I1267&gt;=50011,I1267&lt;=50301),"Královéhradecký kraj",(IF(AND(I1267&gt;=54301,I1267&lt;=54303),"Královéhradecký kraj","0")))))))))))))))))))))))))))))))))))))))))))))))</f>
        <v>Středočeský kraj</v>
      </c>
      <c r="AB1267" t="s">
        <v>17890</v>
      </c>
      <c r="AD1267" t="s">
        <v>998</v>
      </c>
      <c r="AE1267" t="s">
        <v>998</v>
      </c>
      <c r="AF1267" t="s">
        <v>998</v>
      </c>
      <c r="AG1267" s="107">
        <v>300</v>
      </c>
      <c r="AH1267" s="107">
        <v>0</v>
      </c>
      <c r="AI1267" s="107">
        <v>0</v>
      </c>
      <c r="AJ1267" t="s">
        <v>999</v>
      </c>
      <c r="AK1267" s="106">
        <v>44910</v>
      </c>
    </row>
    <row r="1268" spans="1:37" x14ac:dyDescent="0.45">
      <c r="A1268" t="s">
        <v>1268</v>
      </c>
      <c r="B1268" t="s">
        <v>4151</v>
      </c>
      <c r="C1268" t="s">
        <v>990</v>
      </c>
      <c r="D1268" t="s">
        <v>4152</v>
      </c>
      <c r="E1268" t="s">
        <v>992</v>
      </c>
      <c r="F1268" t="s">
        <v>4153</v>
      </c>
      <c r="G1268">
        <v>483</v>
      </c>
      <c r="H1268" t="s">
        <v>4154</v>
      </c>
      <c r="I1268">
        <v>25169</v>
      </c>
      <c r="K1268" t="s">
        <v>4155</v>
      </c>
      <c r="L1268" s="106">
        <v>38660</v>
      </c>
      <c r="M1268">
        <v>13635880</v>
      </c>
      <c r="N1268" t="s">
        <v>2063</v>
      </c>
      <c r="O1268" t="s">
        <v>1173</v>
      </c>
      <c r="P1268" t="s">
        <v>997</v>
      </c>
      <c r="R1268" s="109" t="str">
        <f>IF(OR(P1268="SB",Q1268="SB"),"SB",0)</f>
        <v>SB</v>
      </c>
      <c r="T1268" s="110">
        <v>171020</v>
      </c>
      <c r="U1268" t="s">
        <v>19633</v>
      </c>
      <c r="V1268" s="113" t="str">
        <f>IF(AND(I1268&gt;=10000,I1268&lt;=19900),"Praha",(IF(AND(I1268&gt;=25001,I1268&lt;=29501),"Středočeský kraj",(IF(AND(I1268&gt;=30100,I1268&lt;=34972),"Středočeský kraj",(IF(AND(I1268&gt;=35002,I1268&lt;=36271),"Karlovarský kraj",(IF(AND(I1268&gt;=37001,I1268&lt;=39201),"Jihočeský kraj",(IF(AND(I1268&gt;=39701,I1268&lt;=39901),"Jihočeský kraj",(IF(AND(I1268&gt;=39301,I1268&lt;=39601),"Kraj Vysočina",(IF(AND(I1268&gt;=58001,I1268&lt;=59501),"Kraj Vysočina",(IF(AND(I1268&gt;=67401,I1268&lt;=67602),"Kraj Vysočina",(IF(AND(I1268&gt;=40001,I1268&lt;=44101),"Ústecký kraj",(IF(AND(I1268&gt;=46001,I1268&lt;=47201),"Liberecký kraj",(IF(AND(I1268&gt;=51202,I1268&lt;=51401),"Liberecký kraj",(IF(AND(I1268&gt;=53002,I1268&lt;=53976),"Pardubický kraj",(IF(AND(I1268&gt;=56002,I1268&lt;=57201),"Pardubický kraj",(IF(AND(I1268&gt;=60200,I1268&lt;=67201),"Jihomoravský kraj",(IF(AND(I1268&gt;=67801,I1268&lt;=68501),"Jihomoravský kraj",(IF(AND(I1268&gt;=69002,I1268&lt;=69801),"Jihomoravský kraj",(IF(AND(I1268&gt;=68601,I1268&lt;=68801),"Zlínský kraj",(IF(AND(I1268&gt;=75501,I1268&lt;=76901),"Zlínský kraj",(IF(AND(I1268&gt;=70030,I1268&lt;=74901),"Moravskoslezský kraj",(IF(AND(I1268&gt;=75000,I1268&lt;=75368),"Olomoucký kraj",(IF(AND(I1268&gt;=77200,I1268&lt;=79862),"Olomoucký kraj",(IF(AND(I1268&gt;=50011,I1268&lt;=50301),"Královéhradecký kraj",(IF(AND(I1268&gt;=54301,I1268&lt;=54303),"Královéhradecký kraj","0")))))))))))))))))))))))))))))))))))))))))))))))</f>
        <v>Středočeský kraj</v>
      </c>
      <c r="AD1268" t="s">
        <v>998</v>
      </c>
      <c r="AE1268" t="s">
        <v>998</v>
      </c>
      <c r="AF1268" t="s">
        <v>998</v>
      </c>
      <c r="AG1268" s="107">
        <v>0</v>
      </c>
      <c r="AH1268" s="107">
        <v>0</v>
      </c>
      <c r="AI1268" s="107">
        <v>0</v>
      </c>
      <c r="AJ1268" t="s">
        <v>1012</v>
      </c>
    </row>
    <row r="1269" spans="1:37" x14ac:dyDescent="0.45">
      <c r="A1269" t="s">
        <v>1915</v>
      </c>
      <c r="B1269" t="s">
        <v>16516</v>
      </c>
      <c r="C1269" t="s">
        <v>1002</v>
      </c>
      <c r="D1269" t="s">
        <v>16517</v>
      </c>
      <c r="E1269" t="s">
        <v>992</v>
      </c>
      <c r="F1269" t="s">
        <v>1365</v>
      </c>
      <c r="G1269">
        <v>272</v>
      </c>
      <c r="H1269" t="s">
        <v>4154</v>
      </c>
      <c r="I1269">
        <v>25169</v>
      </c>
      <c r="J1269">
        <v>777434453</v>
      </c>
      <c r="K1269" t="s">
        <v>16518</v>
      </c>
      <c r="L1269" s="106">
        <v>36991</v>
      </c>
      <c r="M1269">
        <v>14492615</v>
      </c>
      <c r="N1269" t="s">
        <v>2063</v>
      </c>
      <c r="O1269" t="s">
        <v>1173</v>
      </c>
      <c r="P1269" t="s">
        <v>997</v>
      </c>
      <c r="R1269" s="109" t="str">
        <f>IF(OR(P1269="SB",Q1269="SB"),"SB",0)</f>
        <v>SB</v>
      </c>
      <c r="T1269" s="110">
        <v>2018486</v>
      </c>
      <c r="U1269" t="s">
        <v>19633</v>
      </c>
      <c r="V1269" s="113" t="str">
        <f>IF(AND(I1269&gt;=10000,I1269&lt;=19900),"Praha",(IF(AND(I1269&gt;=25001,I1269&lt;=29501),"Středočeský kraj",(IF(AND(I1269&gt;=30100,I1269&lt;=34972),"Středočeský kraj",(IF(AND(I1269&gt;=35002,I1269&lt;=36271),"Karlovarský kraj",(IF(AND(I1269&gt;=37001,I1269&lt;=39201),"Jihočeský kraj",(IF(AND(I1269&gt;=39701,I1269&lt;=39901),"Jihočeský kraj",(IF(AND(I1269&gt;=39301,I1269&lt;=39601),"Kraj Vysočina",(IF(AND(I1269&gt;=58001,I1269&lt;=59501),"Kraj Vysočina",(IF(AND(I1269&gt;=67401,I1269&lt;=67602),"Kraj Vysočina",(IF(AND(I1269&gt;=40001,I1269&lt;=44101),"Ústecký kraj",(IF(AND(I1269&gt;=46001,I1269&lt;=47201),"Liberecký kraj",(IF(AND(I1269&gt;=51202,I1269&lt;=51401),"Liberecký kraj",(IF(AND(I1269&gt;=53002,I1269&lt;=53976),"Pardubický kraj",(IF(AND(I1269&gt;=56002,I1269&lt;=57201),"Pardubický kraj",(IF(AND(I1269&gt;=60200,I1269&lt;=67201),"Jihomoravský kraj",(IF(AND(I1269&gt;=67801,I1269&lt;=68501),"Jihomoravský kraj",(IF(AND(I1269&gt;=69002,I1269&lt;=69801),"Jihomoravský kraj",(IF(AND(I1269&gt;=68601,I1269&lt;=68801),"Zlínský kraj",(IF(AND(I1269&gt;=75501,I1269&lt;=76901),"Zlínský kraj",(IF(AND(I1269&gt;=70030,I1269&lt;=74901),"Moravskoslezský kraj",(IF(AND(I1269&gt;=75000,I1269&lt;=75368),"Olomoucký kraj",(IF(AND(I1269&gt;=77200,I1269&lt;=79862),"Olomoucký kraj",(IF(AND(I1269&gt;=50011,I1269&lt;=50301),"Královéhradecký kraj",(IF(AND(I1269&gt;=54301,I1269&lt;=54303),"Královéhradecký kraj","0")))))))))))))))))))))))))))))))))))))))))))))))</f>
        <v>Středočeský kraj</v>
      </c>
      <c r="AB1269" t="s">
        <v>16519</v>
      </c>
      <c r="AD1269" t="s">
        <v>998</v>
      </c>
      <c r="AE1269" t="s">
        <v>998</v>
      </c>
      <c r="AF1269" t="s">
        <v>998</v>
      </c>
      <c r="AG1269" s="107">
        <v>0</v>
      </c>
      <c r="AH1269" s="107">
        <v>0</v>
      </c>
      <c r="AI1269" s="107">
        <v>0</v>
      </c>
      <c r="AJ1269" t="s">
        <v>1012</v>
      </c>
    </row>
    <row r="1270" spans="1:37" x14ac:dyDescent="0.45">
      <c r="A1270" t="s">
        <v>1842</v>
      </c>
      <c r="B1270" t="s">
        <v>16512</v>
      </c>
      <c r="C1270" t="s">
        <v>990</v>
      </c>
      <c r="D1270" t="s">
        <v>16513</v>
      </c>
      <c r="E1270" t="s">
        <v>992</v>
      </c>
      <c r="F1270" t="s">
        <v>1365</v>
      </c>
      <c r="G1270">
        <v>272</v>
      </c>
      <c r="H1270" t="s">
        <v>4154</v>
      </c>
      <c r="I1270">
        <v>25169</v>
      </c>
      <c r="J1270">
        <v>608340520</v>
      </c>
      <c r="K1270" t="s">
        <v>16514</v>
      </c>
      <c r="L1270" s="106">
        <v>36991</v>
      </c>
      <c r="M1270">
        <v>14492514</v>
      </c>
      <c r="N1270" t="s">
        <v>2063</v>
      </c>
      <c r="O1270" t="s">
        <v>1173</v>
      </c>
      <c r="P1270" t="s">
        <v>997</v>
      </c>
      <c r="R1270" s="109" t="str">
        <f>IF(OR(P1270="SB",Q1270="SB"),"SB",0)</f>
        <v>SB</v>
      </c>
      <c r="T1270" s="110">
        <v>2018487</v>
      </c>
      <c r="U1270" t="s">
        <v>19633</v>
      </c>
      <c r="V1270" s="113" t="str">
        <f>IF(AND(I1270&gt;=10000,I1270&lt;=19900),"Praha",(IF(AND(I1270&gt;=25001,I1270&lt;=29501),"Středočeský kraj",(IF(AND(I1270&gt;=30100,I1270&lt;=34972),"Středočeský kraj",(IF(AND(I1270&gt;=35002,I1270&lt;=36271),"Karlovarský kraj",(IF(AND(I1270&gt;=37001,I1270&lt;=39201),"Jihočeský kraj",(IF(AND(I1270&gt;=39701,I1270&lt;=39901),"Jihočeský kraj",(IF(AND(I1270&gt;=39301,I1270&lt;=39601),"Kraj Vysočina",(IF(AND(I1270&gt;=58001,I1270&lt;=59501),"Kraj Vysočina",(IF(AND(I1270&gt;=67401,I1270&lt;=67602),"Kraj Vysočina",(IF(AND(I1270&gt;=40001,I1270&lt;=44101),"Ústecký kraj",(IF(AND(I1270&gt;=46001,I1270&lt;=47201),"Liberecký kraj",(IF(AND(I1270&gt;=51202,I1270&lt;=51401),"Liberecký kraj",(IF(AND(I1270&gt;=53002,I1270&lt;=53976),"Pardubický kraj",(IF(AND(I1270&gt;=56002,I1270&lt;=57201),"Pardubický kraj",(IF(AND(I1270&gt;=60200,I1270&lt;=67201),"Jihomoravský kraj",(IF(AND(I1270&gt;=67801,I1270&lt;=68501),"Jihomoravský kraj",(IF(AND(I1270&gt;=69002,I1270&lt;=69801),"Jihomoravský kraj",(IF(AND(I1270&gt;=68601,I1270&lt;=68801),"Zlínský kraj",(IF(AND(I1270&gt;=75501,I1270&lt;=76901),"Zlínský kraj",(IF(AND(I1270&gt;=70030,I1270&lt;=74901),"Moravskoslezský kraj",(IF(AND(I1270&gt;=75000,I1270&lt;=75368),"Olomoucký kraj",(IF(AND(I1270&gt;=77200,I1270&lt;=79862),"Olomoucký kraj",(IF(AND(I1270&gt;=50011,I1270&lt;=50301),"Královéhradecký kraj",(IF(AND(I1270&gt;=54301,I1270&lt;=54303),"Královéhradecký kraj","0")))))))))))))))))))))))))))))))))))))))))))))))</f>
        <v>Středočeský kraj</v>
      </c>
      <c r="AB1270" t="s">
        <v>16515</v>
      </c>
      <c r="AD1270" t="s">
        <v>998</v>
      </c>
      <c r="AE1270" t="s">
        <v>998</v>
      </c>
      <c r="AF1270" t="s">
        <v>998</v>
      </c>
      <c r="AG1270" s="107">
        <v>0</v>
      </c>
      <c r="AH1270" s="107">
        <v>0</v>
      </c>
      <c r="AI1270" s="107">
        <v>0</v>
      </c>
      <c r="AJ1270" t="s">
        <v>1012</v>
      </c>
    </row>
    <row r="1271" spans="1:37" x14ac:dyDescent="0.45">
      <c r="A1271" t="s">
        <v>1220</v>
      </c>
      <c r="B1271" t="s">
        <v>5554</v>
      </c>
      <c r="C1271" t="s">
        <v>1002</v>
      </c>
      <c r="D1271" t="s">
        <v>5555</v>
      </c>
      <c r="E1271" t="s">
        <v>992</v>
      </c>
      <c r="F1271" t="s">
        <v>5556</v>
      </c>
      <c r="G1271">
        <v>157</v>
      </c>
      <c r="H1271" t="s">
        <v>5556</v>
      </c>
      <c r="I1271">
        <v>25169</v>
      </c>
      <c r="K1271" t="s">
        <v>5557</v>
      </c>
      <c r="L1271" s="106">
        <v>27536</v>
      </c>
      <c r="M1271">
        <v>12973149</v>
      </c>
      <c r="N1271" t="s">
        <v>996</v>
      </c>
      <c r="O1271" t="s">
        <v>12</v>
      </c>
      <c r="P1271" t="s">
        <v>997</v>
      </c>
      <c r="R1271" s="109" t="str">
        <f>IF(OR(P1271="SB",Q1271="SB"),"SB",0)</f>
        <v>SB</v>
      </c>
      <c r="T1271" s="110" t="s">
        <v>998</v>
      </c>
      <c r="V1271" s="113" t="str">
        <f>IF(AND(I1271&gt;=10000,I1271&lt;=19900),"Praha",(IF(AND(I1271&gt;=25001,I1271&lt;=29501),"Středočeský kraj",(IF(AND(I1271&gt;=30100,I1271&lt;=34972),"Středočeský kraj",(IF(AND(I1271&gt;=35002,I1271&lt;=36271),"Karlovarský kraj",(IF(AND(I1271&gt;=37001,I1271&lt;=39201),"Jihočeský kraj",(IF(AND(I1271&gt;=39701,I1271&lt;=39901),"Jihočeský kraj",(IF(AND(I1271&gt;=39301,I1271&lt;=39601),"Kraj Vysočina",(IF(AND(I1271&gt;=58001,I1271&lt;=59501),"Kraj Vysočina",(IF(AND(I1271&gt;=67401,I1271&lt;=67602),"Kraj Vysočina",(IF(AND(I1271&gt;=40001,I1271&lt;=44101),"Ústecký kraj",(IF(AND(I1271&gt;=46001,I1271&lt;=47201),"Liberecký kraj",(IF(AND(I1271&gt;=51202,I1271&lt;=51401),"Liberecký kraj",(IF(AND(I1271&gt;=53002,I1271&lt;=53976),"Pardubický kraj",(IF(AND(I1271&gt;=56002,I1271&lt;=57201),"Pardubický kraj",(IF(AND(I1271&gt;=60200,I1271&lt;=67201),"Jihomoravský kraj",(IF(AND(I1271&gt;=67801,I1271&lt;=68501),"Jihomoravský kraj",(IF(AND(I1271&gt;=69002,I1271&lt;=69801),"Jihomoravský kraj",(IF(AND(I1271&gt;=68601,I1271&lt;=68801),"Zlínský kraj",(IF(AND(I1271&gt;=75501,I1271&lt;=76901),"Zlínský kraj",(IF(AND(I1271&gt;=70030,I1271&lt;=74901),"Moravskoslezský kraj",(IF(AND(I1271&gt;=75000,I1271&lt;=75368),"Olomoucký kraj",(IF(AND(I1271&gt;=77200,I1271&lt;=79862),"Olomoucký kraj",(IF(AND(I1271&gt;=50011,I1271&lt;=50301),"Královéhradecký kraj",(IF(AND(I1271&gt;=54301,I1271&lt;=54303),"Královéhradecký kraj","0")))))))))))))))))))))))))))))))))))))))))))))))</f>
        <v>Středočeský kraj</v>
      </c>
      <c r="AB1271" t="s">
        <v>998</v>
      </c>
      <c r="AD1271" t="s">
        <v>998</v>
      </c>
      <c r="AE1271" t="s">
        <v>998</v>
      </c>
      <c r="AF1271" t="s">
        <v>998</v>
      </c>
      <c r="AG1271" s="107">
        <v>0</v>
      </c>
      <c r="AH1271" s="107">
        <v>0</v>
      </c>
      <c r="AI1271" s="107">
        <v>0</v>
      </c>
      <c r="AJ1271" t="s">
        <v>1012</v>
      </c>
    </row>
    <row r="1272" spans="1:37" x14ac:dyDescent="0.45">
      <c r="A1272" t="s">
        <v>1102</v>
      </c>
      <c r="B1272" t="s">
        <v>7062</v>
      </c>
      <c r="C1272" t="s">
        <v>990</v>
      </c>
      <c r="D1272" t="s">
        <v>7063</v>
      </c>
      <c r="E1272" t="s">
        <v>992</v>
      </c>
      <c r="F1272" t="s">
        <v>1097</v>
      </c>
      <c r="G1272">
        <v>85</v>
      </c>
      <c r="H1272" t="s">
        <v>7064</v>
      </c>
      <c r="I1272">
        <v>25201</v>
      </c>
      <c r="J1272">
        <v>420777338968</v>
      </c>
      <c r="K1272" t="s">
        <v>7065</v>
      </c>
      <c r="L1272" s="106">
        <v>31766</v>
      </c>
      <c r="M1272">
        <v>10597962</v>
      </c>
      <c r="N1272" t="s">
        <v>996</v>
      </c>
      <c r="O1272" t="s">
        <v>12</v>
      </c>
      <c r="P1272" t="s">
        <v>997</v>
      </c>
      <c r="R1272" s="109" t="str">
        <f>IF(OR(P1272="SB",Q1272="SB"),"SB",0)</f>
        <v>SB</v>
      </c>
      <c r="T1272" s="110">
        <v>10661</v>
      </c>
      <c r="U1272" t="s">
        <v>19633</v>
      </c>
      <c r="V1272" s="113" t="str">
        <f>IF(AND(I1272&gt;=10000,I1272&lt;=19900),"Praha",(IF(AND(I1272&gt;=25001,I1272&lt;=29501),"Středočeský kraj",(IF(AND(I1272&gt;=30100,I1272&lt;=34972),"Středočeský kraj",(IF(AND(I1272&gt;=35002,I1272&lt;=36271),"Karlovarský kraj",(IF(AND(I1272&gt;=37001,I1272&lt;=39201),"Jihočeský kraj",(IF(AND(I1272&gt;=39701,I1272&lt;=39901),"Jihočeský kraj",(IF(AND(I1272&gt;=39301,I1272&lt;=39601),"Kraj Vysočina",(IF(AND(I1272&gt;=58001,I1272&lt;=59501),"Kraj Vysočina",(IF(AND(I1272&gt;=67401,I1272&lt;=67602),"Kraj Vysočina",(IF(AND(I1272&gt;=40001,I1272&lt;=44101),"Ústecký kraj",(IF(AND(I1272&gt;=46001,I1272&lt;=47201),"Liberecký kraj",(IF(AND(I1272&gt;=51202,I1272&lt;=51401),"Liberecký kraj",(IF(AND(I1272&gt;=53002,I1272&lt;=53976),"Pardubický kraj",(IF(AND(I1272&gt;=56002,I1272&lt;=57201),"Pardubický kraj",(IF(AND(I1272&gt;=60200,I1272&lt;=67201),"Jihomoravský kraj",(IF(AND(I1272&gt;=67801,I1272&lt;=68501),"Jihomoravský kraj",(IF(AND(I1272&gt;=69002,I1272&lt;=69801),"Jihomoravský kraj",(IF(AND(I1272&gt;=68601,I1272&lt;=68801),"Zlínský kraj",(IF(AND(I1272&gt;=75501,I1272&lt;=76901),"Zlínský kraj",(IF(AND(I1272&gt;=70030,I1272&lt;=74901),"Moravskoslezský kraj",(IF(AND(I1272&gt;=75000,I1272&lt;=75368),"Olomoucký kraj",(IF(AND(I1272&gt;=77200,I1272&lt;=79862),"Olomoucký kraj",(IF(AND(I1272&gt;=50011,I1272&lt;=50301),"Královéhradecký kraj",(IF(AND(I1272&gt;=54301,I1272&lt;=54303),"Královéhradecký kraj","0")))))))))))))))))))))))))))))))))))))))))))))))</f>
        <v>Středočeský kraj</v>
      </c>
      <c r="AD1272" t="s">
        <v>998</v>
      </c>
      <c r="AE1272" t="s">
        <v>998</v>
      </c>
      <c r="AF1272" t="s">
        <v>998</v>
      </c>
      <c r="AG1272" s="107">
        <v>0</v>
      </c>
      <c r="AH1272" s="107">
        <v>0</v>
      </c>
      <c r="AI1272" s="107">
        <v>0</v>
      </c>
      <c r="AJ1272" t="s">
        <v>1012</v>
      </c>
    </row>
    <row r="1273" spans="1:37" x14ac:dyDescent="0.45">
      <c r="A1273" t="s">
        <v>1604</v>
      </c>
      <c r="B1273" t="s">
        <v>13655</v>
      </c>
      <c r="C1273" t="s">
        <v>990</v>
      </c>
      <c r="D1273" t="s">
        <v>13656</v>
      </c>
      <c r="E1273" t="s">
        <v>992</v>
      </c>
      <c r="F1273" t="s">
        <v>7953</v>
      </c>
      <c r="G1273">
        <v>904</v>
      </c>
      <c r="H1273" t="s">
        <v>12</v>
      </c>
      <c r="I1273">
        <v>25204</v>
      </c>
      <c r="K1273" t="s">
        <v>13657</v>
      </c>
      <c r="L1273" s="106">
        <v>25926</v>
      </c>
      <c r="M1273">
        <v>13024073</v>
      </c>
      <c r="N1273" t="s">
        <v>996</v>
      </c>
      <c r="O1273" t="s">
        <v>12</v>
      </c>
      <c r="P1273" t="s">
        <v>997</v>
      </c>
      <c r="R1273" s="109" t="str">
        <f>IF(OR(P1273="SB",Q1273="SB"),"SB",0)</f>
        <v>SB</v>
      </c>
      <c r="T1273" s="110" t="s">
        <v>998</v>
      </c>
      <c r="V1273" s="113" t="str">
        <f>IF(AND(I1273&gt;=10000,I1273&lt;=19900),"Praha",(IF(AND(I1273&gt;=25001,I1273&lt;=29501),"Středočeský kraj",(IF(AND(I1273&gt;=30100,I1273&lt;=34972),"Středočeský kraj",(IF(AND(I1273&gt;=35002,I1273&lt;=36271),"Karlovarský kraj",(IF(AND(I1273&gt;=37001,I1273&lt;=39201),"Jihočeský kraj",(IF(AND(I1273&gt;=39701,I1273&lt;=39901),"Jihočeský kraj",(IF(AND(I1273&gt;=39301,I1273&lt;=39601),"Kraj Vysočina",(IF(AND(I1273&gt;=58001,I1273&lt;=59501),"Kraj Vysočina",(IF(AND(I1273&gt;=67401,I1273&lt;=67602),"Kraj Vysočina",(IF(AND(I1273&gt;=40001,I1273&lt;=44101),"Ústecký kraj",(IF(AND(I1273&gt;=46001,I1273&lt;=47201),"Liberecký kraj",(IF(AND(I1273&gt;=51202,I1273&lt;=51401),"Liberecký kraj",(IF(AND(I1273&gt;=53002,I1273&lt;=53976),"Pardubický kraj",(IF(AND(I1273&gt;=56002,I1273&lt;=57201),"Pardubický kraj",(IF(AND(I1273&gt;=60200,I1273&lt;=67201),"Jihomoravský kraj",(IF(AND(I1273&gt;=67801,I1273&lt;=68501),"Jihomoravský kraj",(IF(AND(I1273&gt;=69002,I1273&lt;=69801),"Jihomoravský kraj",(IF(AND(I1273&gt;=68601,I1273&lt;=68801),"Zlínský kraj",(IF(AND(I1273&gt;=75501,I1273&lt;=76901),"Zlínský kraj",(IF(AND(I1273&gt;=70030,I1273&lt;=74901),"Moravskoslezský kraj",(IF(AND(I1273&gt;=75000,I1273&lt;=75368),"Olomoucký kraj",(IF(AND(I1273&gt;=77200,I1273&lt;=79862),"Olomoucký kraj",(IF(AND(I1273&gt;=50011,I1273&lt;=50301),"Královéhradecký kraj",(IF(AND(I1273&gt;=54301,I1273&lt;=54303),"Královéhradecký kraj","0")))))))))))))))))))))))))))))))))))))))))))))))</f>
        <v>Středočeský kraj</v>
      </c>
      <c r="AB1273" t="s">
        <v>998</v>
      </c>
      <c r="AD1273" t="s">
        <v>998</v>
      </c>
      <c r="AE1273" t="s">
        <v>998</v>
      </c>
      <c r="AF1273" t="s">
        <v>998</v>
      </c>
      <c r="AG1273" s="107">
        <v>0</v>
      </c>
      <c r="AH1273" s="107">
        <v>0</v>
      </c>
      <c r="AI1273" s="107">
        <v>0</v>
      </c>
      <c r="AJ1273" t="s">
        <v>1012</v>
      </c>
    </row>
    <row r="1274" spans="1:37" x14ac:dyDescent="0.45">
      <c r="A1274" t="s">
        <v>1326</v>
      </c>
      <c r="B1274" t="s">
        <v>3544</v>
      </c>
      <c r="C1274" t="s">
        <v>990</v>
      </c>
      <c r="D1274" t="s">
        <v>3554</v>
      </c>
      <c r="E1274" t="s">
        <v>992</v>
      </c>
      <c r="F1274" t="s">
        <v>3555</v>
      </c>
      <c r="G1274">
        <v>413</v>
      </c>
      <c r="H1274" t="s">
        <v>1108</v>
      </c>
      <c r="I1274">
        <v>25205</v>
      </c>
      <c r="K1274" t="s">
        <v>3556</v>
      </c>
      <c r="L1274" s="106">
        <v>31005</v>
      </c>
      <c r="M1274">
        <v>12968705</v>
      </c>
      <c r="N1274" t="s">
        <v>996</v>
      </c>
      <c r="O1274" t="s">
        <v>12</v>
      </c>
      <c r="P1274" t="s">
        <v>997</v>
      </c>
      <c r="R1274" s="109" t="str">
        <f>IF(OR(P1274="SB",Q1274="SB"),"SB",0)</f>
        <v>SB</v>
      </c>
      <c r="T1274" s="110" t="s">
        <v>998</v>
      </c>
      <c r="V1274" s="113" t="str">
        <f>IF(AND(I1274&gt;=10000,I1274&lt;=19900),"Praha",(IF(AND(I1274&gt;=25001,I1274&lt;=29501),"Středočeský kraj",(IF(AND(I1274&gt;=30100,I1274&lt;=34972),"Středočeský kraj",(IF(AND(I1274&gt;=35002,I1274&lt;=36271),"Karlovarský kraj",(IF(AND(I1274&gt;=37001,I1274&lt;=39201),"Jihočeský kraj",(IF(AND(I1274&gt;=39701,I1274&lt;=39901),"Jihočeský kraj",(IF(AND(I1274&gt;=39301,I1274&lt;=39601),"Kraj Vysočina",(IF(AND(I1274&gt;=58001,I1274&lt;=59501),"Kraj Vysočina",(IF(AND(I1274&gt;=67401,I1274&lt;=67602),"Kraj Vysočina",(IF(AND(I1274&gt;=40001,I1274&lt;=44101),"Ústecký kraj",(IF(AND(I1274&gt;=46001,I1274&lt;=47201),"Liberecký kraj",(IF(AND(I1274&gt;=51202,I1274&lt;=51401),"Liberecký kraj",(IF(AND(I1274&gt;=53002,I1274&lt;=53976),"Pardubický kraj",(IF(AND(I1274&gt;=56002,I1274&lt;=57201),"Pardubický kraj",(IF(AND(I1274&gt;=60200,I1274&lt;=67201),"Jihomoravský kraj",(IF(AND(I1274&gt;=67801,I1274&lt;=68501),"Jihomoravský kraj",(IF(AND(I1274&gt;=69002,I1274&lt;=69801),"Jihomoravský kraj",(IF(AND(I1274&gt;=68601,I1274&lt;=68801),"Zlínský kraj",(IF(AND(I1274&gt;=75501,I1274&lt;=76901),"Zlínský kraj",(IF(AND(I1274&gt;=70030,I1274&lt;=74901),"Moravskoslezský kraj",(IF(AND(I1274&gt;=75000,I1274&lt;=75368),"Olomoucký kraj",(IF(AND(I1274&gt;=77200,I1274&lt;=79862),"Olomoucký kraj",(IF(AND(I1274&gt;=50011,I1274&lt;=50301),"Královéhradecký kraj",(IF(AND(I1274&gt;=54301,I1274&lt;=54303),"Královéhradecký kraj","0")))))))))))))))))))))))))))))))))))))))))))))))</f>
        <v>Středočeský kraj</v>
      </c>
      <c r="AB1274" t="s">
        <v>998</v>
      </c>
      <c r="AD1274" t="s">
        <v>998</v>
      </c>
      <c r="AE1274" t="s">
        <v>998</v>
      </c>
      <c r="AF1274" t="s">
        <v>998</v>
      </c>
      <c r="AG1274" s="107">
        <v>0</v>
      </c>
      <c r="AH1274" s="107">
        <v>0</v>
      </c>
      <c r="AI1274" s="107">
        <v>0</v>
      </c>
      <c r="AJ1274" t="s">
        <v>1012</v>
      </c>
    </row>
    <row r="1275" spans="1:37" x14ac:dyDescent="0.45">
      <c r="A1275" t="s">
        <v>1177</v>
      </c>
      <c r="B1275" t="s">
        <v>16832</v>
      </c>
      <c r="C1275" t="s">
        <v>990</v>
      </c>
      <c r="D1275" t="s">
        <v>16833</v>
      </c>
      <c r="E1275" t="s">
        <v>992</v>
      </c>
      <c r="F1275" t="s">
        <v>1077</v>
      </c>
      <c r="G1275">
        <v>25</v>
      </c>
      <c r="H1275" t="s">
        <v>12774</v>
      </c>
      <c r="I1275">
        <v>25206</v>
      </c>
      <c r="K1275" t="s">
        <v>16834</v>
      </c>
      <c r="L1275" s="106">
        <v>38458</v>
      </c>
      <c r="M1275">
        <v>14902843</v>
      </c>
      <c r="N1275" t="s">
        <v>2063</v>
      </c>
      <c r="O1275" t="s">
        <v>1173</v>
      </c>
      <c r="P1275" t="s">
        <v>997</v>
      </c>
      <c r="R1275" s="109" t="str">
        <f>IF(OR(P1275="SB",Q1275="SB"),"SB",0)</f>
        <v>SB</v>
      </c>
      <c r="T1275" s="110">
        <v>2019147</v>
      </c>
      <c r="U1275" t="s">
        <v>19633</v>
      </c>
      <c r="V1275" s="113" t="str">
        <f>IF(AND(I1275&gt;=10000,I1275&lt;=19900),"Praha",(IF(AND(I1275&gt;=25001,I1275&lt;=29501),"Středočeský kraj",(IF(AND(I1275&gt;=30100,I1275&lt;=34972),"Středočeský kraj",(IF(AND(I1275&gt;=35002,I1275&lt;=36271),"Karlovarský kraj",(IF(AND(I1275&gt;=37001,I1275&lt;=39201),"Jihočeský kraj",(IF(AND(I1275&gt;=39701,I1275&lt;=39901),"Jihočeský kraj",(IF(AND(I1275&gt;=39301,I1275&lt;=39601),"Kraj Vysočina",(IF(AND(I1275&gt;=58001,I1275&lt;=59501),"Kraj Vysočina",(IF(AND(I1275&gt;=67401,I1275&lt;=67602),"Kraj Vysočina",(IF(AND(I1275&gt;=40001,I1275&lt;=44101),"Ústecký kraj",(IF(AND(I1275&gt;=46001,I1275&lt;=47201),"Liberecký kraj",(IF(AND(I1275&gt;=51202,I1275&lt;=51401),"Liberecký kraj",(IF(AND(I1275&gt;=53002,I1275&lt;=53976),"Pardubický kraj",(IF(AND(I1275&gt;=56002,I1275&lt;=57201),"Pardubický kraj",(IF(AND(I1275&gt;=60200,I1275&lt;=67201),"Jihomoravský kraj",(IF(AND(I1275&gt;=67801,I1275&lt;=68501),"Jihomoravský kraj",(IF(AND(I1275&gt;=69002,I1275&lt;=69801),"Jihomoravský kraj",(IF(AND(I1275&gt;=68601,I1275&lt;=68801),"Zlínský kraj",(IF(AND(I1275&gt;=75501,I1275&lt;=76901),"Zlínský kraj",(IF(AND(I1275&gt;=70030,I1275&lt;=74901),"Moravskoslezský kraj",(IF(AND(I1275&gt;=75000,I1275&lt;=75368),"Olomoucký kraj",(IF(AND(I1275&gt;=77200,I1275&lt;=79862),"Olomoucký kraj",(IF(AND(I1275&gt;=50011,I1275&lt;=50301),"Královéhradecký kraj",(IF(AND(I1275&gt;=54301,I1275&lt;=54303),"Královéhradecký kraj","0")))))))))))))))))))))))))))))))))))))))))))))))</f>
        <v>Středočeský kraj</v>
      </c>
      <c r="AD1275" t="s">
        <v>998</v>
      </c>
      <c r="AE1275" t="s">
        <v>998</v>
      </c>
      <c r="AF1275" t="s">
        <v>998</v>
      </c>
      <c r="AG1275" s="107">
        <v>300</v>
      </c>
      <c r="AH1275" s="107">
        <v>0</v>
      </c>
      <c r="AI1275" s="107">
        <v>0</v>
      </c>
      <c r="AJ1275" t="s">
        <v>999</v>
      </c>
      <c r="AK1275" s="106">
        <v>44950</v>
      </c>
    </row>
    <row r="1276" spans="1:37" x14ac:dyDescent="0.45">
      <c r="A1276" t="s">
        <v>1687</v>
      </c>
      <c r="B1276" t="s">
        <v>16620</v>
      </c>
      <c r="C1276" t="s">
        <v>1002</v>
      </c>
      <c r="D1276" t="s">
        <v>16624</v>
      </c>
      <c r="E1276" t="s">
        <v>992</v>
      </c>
      <c r="F1276" t="s">
        <v>16622</v>
      </c>
      <c r="G1276">
        <v>123</v>
      </c>
      <c r="H1276" t="s">
        <v>12774</v>
      </c>
      <c r="I1276">
        <v>25206</v>
      </c>
      <c r="K1276" t="s">
        <v>16623</v>
      </c>
      <c r="L1276" s="106">
        <v>38969</v>
      </c>
      <c r="M1276">
        <v>14443509</v>
      </c>
      <c r="N1276" t="s">
        <v>1579</v>
      </c>
      <c r="O1276" t="s">
        <v>1106</v>
      </c>
      <c r="P1276" t="s">
        <v>997</v>
      </c>
      <c r="R1276" s="109" t="str">
        <f>IF(OR(P1276="SB",Q1276="SB"),"SB",0)</f>
        <v>SB</v>
      </c>
      <c r="T1276" s="110">
        <v>2020148</v>
      </c>
      <c r="U1276" t="s">
        <v>19633</v>
      </c>
      <c r="V1276" s="113" t="str">
        <f>IF(AND(I1276&gt;=10000,I1276&lt;=19900),"Praha",(IF(AND(I1276&gt;=25001,I1276&lt;=29501),"Středočeský kraj",(IF(AND(I1276&gt;=30100,I1276&lt;=34972),"Středočeský kraj",(IF(AND(I1276&gt;=35002,I1276&lt;=36271),"Karlovarský kraj",(IF(AND(I1276&gt;=37001,I1276&lt;=39201),"Jihočeský kraj",(IF(AND(I1276&gt;=39701,I1276&lt;=39901),"Jihočeský kraj",(IF(AND(I1276&gt;=39301,I1276&lt;=39601),"Kraj Vysočina",(IF(AND(I1276&gt;=58001,I1276&lt;=59501),"Kraj Vysočina",(IF(AND(I1276&gt;=67401,I1276&lt;=67602),"Kraj Vysočina",(IF(AND(I1276&gt;=40001,I1276&lt;=44101),"Ústecký kraj",(IF(AND(I1276&gt;=46001,I1276&lt;=47201),"Liberecký kraj",(IF(AND(I1276&gt;=51202,I1276&lt;=51401),"Liberecký kraj",(IF(AND(I1276&gt;=53002,I1276&lt;=53976),"Pardubický kraj",(IF(AND(I1276&gt;=56002,I1276&lt;=57201),"Pardubický kraj",(IF(AND(I1276&gt;=60200,I1276&lt;=67201),"Jihomoravský kraj",(IF(AND(I1276&gt;=67801,I1276&lt;=68501),"Jihomoravský kraj",(IF(AND(I1276&gt;=69002,I1276&lt;=69801),"Jihomoravský kraj",(IF(AND(I1276&gt;=68601,I1276&lt;=68801),"Zlínský kraj",(IF(AND(I1276&gt;=75501,I1276&lt;=76901),"Zlínský kraj",(IF(AND(I1276&gt;=70030,I1276&lt;=74901),"Moravskoslezský kraj",(IF(AND(I1276&gt;=75000,I1276&lt;=75368),"Olomoucký kraj",(IF(AND(I1276&gt;=77200,I1276&lt;=79862),"Olomoucký kraj",(IF(AND(I1276&gt;=50011,I1276&lt;=50301),"Královéhradecký kraj",(IF(AND(I1276&gt;=54301,I1276&lt;=54303),"Královéhradecký kraj","0")))))))))))))))))))))))))))))))))))))))))))))))</f>
        <v>Středočeský kraj</v>
      </c>
      <c r="AD1276" t="s">
        <v>998</v>
      </c>
      <c r="AE1276" t="s">
        <v>998</v>
      </c>
      <c r="AF1276" t="s">
        <v>998</v>
      </c>
      <c r="AG1276" s="107">
        <v>0</v>
      </c>
      <c r="AH1276" s="107">
        <v>0</v>
      </c>
      <c r="AI1276" s="107">
        <v>0</v>
      </c>
      <c r="AJ1276" t="s">
        <v>1012</v>
      </c>
    </row>
    <row r="1277" spans="1:37" x14ac:dyDescent="0.45">
      <c r="A1277" t="s">
        <v>1615</v>
      </c>
      <c r="B1277" t="s">
        <v>12771</v>
      </c>
      <c r="C1277" t="s">
        <v>990</v>
      </c>
      <c r="D1277" t="s">
        <v>12772</v>
      </c>
      <c r="E1277" t="s">
        <v>992</v>
      </c>
      <c r="F1277" t="s">
        <v>12773</v>
      </c>
      <c r="G1277">
        <v>96</v>
      </c>
      <c r="H1277" t="s">
        <v>12774</v>
      </c>
      <c r="I1277">
        <v>25206</v>
      </c>
      <c r="K1277" t="s">
        <v>12775</v>
      </c>
      <c r="L1277" s="106">
        <v>27091</v>
      </c>
      <c r="M1277">
        <v>13003158</v>
      </c>
      <c r="N1277" t="s">
        <v>996</v>
      </c>
      <c r="O1277" t="s">
        <v>12</v>
      </c>
      <c r="P1277" t="s">
        <v>997</v>
      </c>
      <c r="R1277" s="109" t="str">
        <f>IF(OR(P1277="SB",Q1277="SB"),"SB",0)</f>
        <v>SB</v>
      </c>
      <c r="T1277" s="110" t="s">
        <v>998</v>
      </c>
      <c r="V1277" s="113" t="str">
        <f>IF(AND(I1277&gt;=10000,I1277&lt;=19900),"Praha",(IF(AND(I1277&gt;=25001,I1277&lt;=29501),"Středočeský kraj",(IF(AND(I1277&gt;=30100,I1277&lt;=34972),"Středočeský kraj",(IF(AND(I1277&gt;=35002,I1277&lt;=36271),"Karlovarský kraj",(IF(AND(I1277&gt;=37001,I1277&lt;=39201),"Jihočeský kraj",(IF(AND(I1277&gt;=39701,I1277&lt;=39901),"Jihočeský kraj",(IF(AND(I1277&gt;=39301,I1277&lt;=39601),"Kraj Vysočina",(IF(AND(I1277&gt;=58001,I1277&lt;=59501),"Kraj Vysočina",(IF(AND(I1277&gt;=67401,I1277&lt;=67602),"Kraj Vysočina",(IF(AND(I1277&gt;=40001,I1277&lt;=44101),"Ústecký kraj",(IF(AND(I1277&gt;=46001,I1277&lt;=47201),"Liberecký kraj",(IF(AND(I1277&gt;=51202,I1277&lt;=51401),"Liberecký kraj",(IF(AND(I1277&gt;=53002,I1277&lt;=53976),"Pardubický kraj",(IF(AND(I1277&gt;=56002,I1277&lt;=57201),"Pardubický kraj",(IF(AND(I1277&gt;=60200,I1277&lt;=67201),"Jihomoravský kraj",(IF(AND(I1277&gt;=67801,I1277&lt;=68501),"Jihomoravský kraj",(IF(AND(I1277&gt;=69002,I1277&lt;=69801),"Jihomoravský kraj",(IF(AND(I1277&gt;=68601,I1277&lt;=68801),"Zlínský kraj",(IF(AND(I1277&gt;=75501,I1277&lt;=76901),"Zlínský kraj",(IF(AND(I1277&gt;=70030,I1277&lt;=74901),"Moravskoslezský kraj",(IF(AND(I1277&gt;=75000,I1277&lt;=75368),"Olomoucký kraj",(IF(AND(I1277&gt;=77200,I1277&lt;=79862),"Olomoucký kraj",(IF(AND(I1277&gt;=50011,I1277&lt;=50301),"Královéhradecký kraj",(IF(AND(I1277&gt;=54301,I1277&lt;=54303),"Královéhradecký kraj","0")))))))))))))))))))))))))))))))))))))))))))))))</f>
        <v>Středočeský kraj</v>
      </c>
      <c r="AB1277" t="s">
        <v>998</v>
      </c>
      <c r="AD1277" t="s">
        <v>998</v>
      </c>
      <c r="AE1277" t="s">
        <v>998</v>
      </c>
      <c r="AF1277" t="s">
        <v>998</v>
      </c>
      <c r="AG1277" s="107">
        <v>0</v>
      </c>
      <c r="AH1277" s="107">
        <v>0</v>
      </c>
      <c r="AI1277" s="107">
        <v>0</v>
      </c>
      <c r="AJ1277" t="s">
        <v>1012</v>
      </c>
    </row>
    <row r="1278" spans="1:37" x14ac:dyDescent="0.45">
      <c r="A1278" t="s">
        <v>1256</v>
      </c>
      <c r="B1278" t="s">
        <v>16620</v>
      </c>
      <c r="C1278" t="s">
        <v>1002</v>
      </c>
      <c r="D1278" t="s">
        <v>16621</v>
      </c>
      <c r="E1278" t="s">
        <v>992</v>
      </c>
      <c r="F1278" t="s">
        <v>16622</v>
      </c>
      <c r="G1278">
        <v>123</v>
      </c>
      <c r="H1278" t="s">
        <v>12774</v>
      </c>
      <c r="I1278">
        <v>25206</v>
      </c>
      <c r="K1278" t="s">
        <v>16623</v>
      </c>
      <c r="L1278" s="106">
        <v>25782</v>
      </c>
      <c r="M1278">
        <v>14443610</v>
      </c>
      <c r="N1278" t="s">
        <v>1579</v>
      </c>
      <c r="O1278" t="s">
        <v>1106</v>
      </c>
      <c r="P1278" t="s">
        <v>997</v>
      </c>
      <c r="R1278" s="109" t="str">
        <f>IF(OR(P1278="SB",Q1278="SB"),"SB",0)</f>
        <v>SB</v>
      </c>
      <c r="T1278" s="110" t="s">
        <v>998</v>
      </c>
      <c r="V1278" s="113" t="str">
        <f>IF(AND(I1278&gt;=10000,I1278&lt;=19900),"Praha",(IF(AND(I1278&gt;=25001,I1278&lt;=29501),"Středočeský kraj",(IF(AND(I1278&gt;=30100,I1278&lt;=34972),"Středočeský kraj",(IF(AND(I1278&gt;=35002,I1278&lt;=36271),"Karlovarský kraj",(IF(AND(I1278&gt;=37001,I1278&lt;=39201),"Jihočeský kraj",(IF(AND(I1278&gt;=39701,I1278&lt;=39901),"Jihočeský kraj",(IF(AND(I1278&gt;=39301,I1278&lt;=39601),"Kraj Vysočina",(IF(AND(I1278&gt;=58001,I1278&lt;=59501),"Kraj Vysočina",(IF(AND(I1278&gt;=67401,I1278&lt;=67602),"Kraj Vysočina",(IF(AND(I1278&gt;=40001,I1278&lt;=44101),"Ústecký kraj",(IF(AND(I1278&gt;=46001,I1278&lt;=47201),"Liberecký kraj",(IF(AND(I1278&gt;=51202,I1278&lt;=51401),"Liberecký kraj",(IF(AND(I1278&gt;=53002,I1278&lt;=53976),"Pardubický kraj",(IF(AND(I1278&gt;=56002,I1278&lt;=57201),"Pardubický kraj",(IF(AND(I1278&gt;=60200,I1278&lt;=67201),"Jihomoravský kraj",(IF(AND(I1278&gt;=67801,I1278&lt;=68501),"Jihomoravský kraj",(IF(AND(I1278&gt;=69002,I1278&lt;=69801),"Jihomoravský kraj",(IF(AND(I1278&gt;=68601,I1278&lt;=68801),"Zlínský kraj",(IF(AND(I1278&gt;=75501,I1278&lt;=76901),"Zlínský kraj",(IF(AND(I1278&gt;=70030,I1278&lt;=74901),"Moravskoslezský kraj",(IF(AND(I1278&gt;=75000,I1278&lt;=75368),"Olomoucký kraj",(IF(AND(I1278&gt;=77200,I1278&lt;=79862),"Olomoucký kraj",(IF(AND(I1278&gt;=50011,I1278&lt;=50301),"Královéhradecký kraj",(IF(AND(I1278&gt;=54301,I1278&lt;=54303),"Královéhradecký kraj","0")))))))))))))))))))))))))))))))))))))))))))))))</f>
        <v>Středočeský kraj</v>
      </c>
      <c r="AB1278" t="s">
        <v>998</v>
      </c>
      <c r="AD1278" t="s">
        <v>998</v>
      </c>
      <c r="AE1278" t="s">
        <v>998</v>
      </c>
      <c r="AF1278" t="s">
        <v>998</v>
      </c>
      <c r="AG1278" s="107">
        <v>0</v>
      </c>
      <c r="AH1278" s="107">
        <v>0</v>
      </c>
      <c r="AI1278" s="107">
        <v>0</v>
      </c>
      <c r="AJ1278" t="s">
        <v>1012</v>
      </c>
    </row>
    <row r="1279" spans="1:37" x14ac:dyDescent="0.45">
      <c r="A1279" t="s">
        <v>10300</v>
      </c>
      <c r="B1279" t="s">
        <v>10294</v>
      </c>
      <c r="C1279" t="s">
        <v>990</v>
      </c>
      <c r="D1279" t="s">
        <v>10301</v>
      </c>
      <c r="E1279" t="s">
        <v>992</v>
      </c>
      <c r="F1279" t="s">
        <v>10302</v>
      </c>
      <c r="G1279">
        <v>53</v>
      </c>
      <c r="H1279" t="s">
        <v>12</v>
      </c>
      <c r="I1279">
        <v>25210</v>
      </c>
      <c r="K1279" t="s">
        <v>10303</v>
      </c>
      <c r="L1279" s="106">
        <v>37145</v>
      </c>
      <c r="M1279">
        <v>14046516</v>
      </c>
      <c r="N1279" t="s">
        <v>1359</v>
      </c>
      <c r="O1279" t="s">
        <v>12</v>
      </c>
      <c r="P1279" t="s">
        <v>997</v>
      </c>
      <c r="R1279" s="109" t="str">
        <f>IF(OR(P1279="SB",Q1279="SB"),"SB",0)</f>
        <v>SB</v>
      </c>
      <c r="T1279" s="110">
        <v>18003</v>
      </c>
      <c r="U1279" t="s">
        <v>19633</v>
      </c>
      <c r="V1279" s="113" t="str">
        <f>IF(AND(I1279&gt;=10000,I1279&lt;=19900),"Praha",(IF(AND(I1279&gt;=25001,I1279&lt;=29501),"Středočeský kraj",(IF(AND(I1279&gt;=30100,I1279&lt;=34972),"Středočeský kraj",(IF(AND(I1279&gt;=35002,I1279&lt;=36271),"Karlovarský kraj",(IF(AND(I1279&gt;=37001,I1279&lt;=39201),"Jihočeský kraj",(IF(AND(I1279&gt;=39701,I1279&lt;=39901),"Jihočeský kraj",(IF(AND(I1279&gt;=39301,I1279&lt;=39601),"Kraj Vysočina",(IF(AND(I1279&gt;=58001,I1279&lt;=59501),"Kraj Vysočina",(IF(AND(I1279&gt;=67401,I1279&lt;=67602),"Kraj Vysočina",(IF(AND(I1279&gt;=40001,I1279&lt;=44101),"Ústecký kraj",(IF(AND(I1279&gt;=46001,I1279&lt;=47201),"Liberecký kraj",(IF(AND(I1279&gt;=51202,I1279&lt;=51401),"Liberecký kraj",(IF(AND(I1279&gt;=53002,I1279&lt;=53976),"Pardubický kraj",(IF(AND(I1279&gt;=56002,I1279&lt;=57201),"Pardubický kraj",(IF(AND(I1279&gt;=60200,I1279&lt;=67201),"Jihomoravský kraj",(IF(AND(I1279&gt;=67801,I1279&lt;=68501),"Jihomoravský kraj",(IF(AND(I1279&gt;=69002,I1279&lt;=69801),"Jihomoravský kraj",(IF(AND(I1279&gt;=68601,I1279&lt;=68801),"Zlínský kraj",(IF(AND(I1279&gt;=75501,I1279&lt;=76901),"Zlínský kraj",(IF(AND(I1279&gt;=70030,I1279&lt;=74901),"Moravskoslezský kraj",(IF(AND(I1279&gt;=75000,I1279&lt;=75368),"Olomoucký kraj",(IF(AND(I1279&gt;=77200,I1279&lt;=79862),"Olomoucký kraj",(IF(AND(I1279&gt;=50011,I1279&lt;=50301),"Královéhradecký kraj",(IF(AND(I1279&gt;=54301,I1279&lt;=54303),"Královéhradecký kraj","0")))))))))))))))))))))))))))))))))))))))))))))))</f>
        <v>Středočeský kraj</v>
      </c>
      <c r="AB1279" t="s">
        <v>10304</v>
      </c>
      <c r="AD1279" t="s">
        <v>998</v>
      </c>
      <c r="AE1279" t="s">
        <v>998</v>
      </c>
      <c r="AF1279" t="s">
        <v>998</v>
      </c>
      <c r="AG1279" s="107">
        <v>0</v>
      </c>
      <c r="AH1279" s="107">
        <v>0</v>
      </c>
      <c r="AI1279" s="107">
        <v>0</v>
      </c>
      <c r="AJ1279" t="s">
        <v>1012</v>
      </c>
    </row>
    <row r="1280" spans="1:37" x14ac:dyDescent="0.45">
      <c r="A1280" t="s">
        <v>10293</v>
      </c>
      <c r="B1280" t="s">
        <v>10294</v>
      </c>
      <c r="C1280" t="s">
        <v>990</v>
      </c>
      <c r="D1280" t="s">
        <v>10295</v>
      </c>
      <c r="E1280" t="s">
        <v>992</v>
      </c>
      <c r="F1280" t="s">
        <v>10296</v>
      </c>
      <c r="G1280">
        <v>53</v>
      </c>
      <c r="H1280" t="s">
        <v>10297</v>
      </c>
      <c r="I1280">
        <v>25210</v>
      </c>
      <c r="J1280">
        <v>606086186</v>
      </c>
      <c r="K1280" t="s">
        <v>10298</v>
      </c>
      <c r="L1280" s="106">
        <v>38060</v>
      </c>
      <c r="M1280">
        <v>14480588</v>
      </c>
      <c r="N1280" t="s">
        <v>2990</v>
      </c>
      <c r="O1280" t="s">
        <v>1106</v>
      </c>
      <c r="P1280" t="s">
        <v>997</v>
      </c>
      <c r="R1280" s="109" t="str">
        <f>IF(OR(P1280="SB",Q1280="SB"),"SB",0)</f>
        <v>SB</v>
      </c>
      <c r="T1280" s="110">
        <v>2018459</v>
      </c>
      <c r="U1280" t="s">
        <v>19633</v>
      </c>
      <c r="V1280" s="113" t="str">
        <f>IF(AND(I1280&gt;=10000,I1280&lt;=19900),"Praha",(IF(AND(I1280&gt;=25001,I1280&lt;=29501),"Středočeský kraj",(IF(AND(I1280&gt;=30100,I1280&lt;=34972),"Středočeský kraj",(IF(AND(I1280&gt;=35002,I1280&lt;=36271),"Karlovarský kraj",(IF(AND(I1280&gt;=37001,I1280&lt;=39201),"Jihočeský kraj",(IF(AND(I1280&gt;=39701,I1280&lt;=39901),"Jihočeský kraj",(IF(AND(I1280&gt;=39301,I1280&lt;=39601),"Kraj Vysočina",(IF(AND(I1280&gt;=58001,I1280&lt;=59501),"Kraj Vysočina",(IF(AND(I1280&gt;=67401,I1280&lt;=67602),"Kraj Vysočina",(IF(AND(I1280&gt;=40001,I1280&lt;=44101),"Ústecký kraj",(IF(AND(I1280&gt;=46001,I1280&lt;=47201),"Liberecký kraj",(IF(AND(I1280&gt;=51202,I1280&lt;=51401),"Liberecký kraj",(IF(AND(I1280&gt;=53002,I1280&lt;=53976),"Pardubický kraj",(IF(AND(I1280&gt;=56002,I1280&lt;=57201),"Pardubický kraj",(IF(AND(I1280&gt;=60200,I1280&lt;=67201),"Jihomoravský kraj",(IF(AND(I1280&gt;=67801,I1280&lt;=68501),"Jihomoravský kraj",(IF(AND(I1280&gt;=69002,I1280&lt;=69801),"Jihomoravský kraj",(IF(AND(I1280&gt;=68601,I1280&lt;=68801),"Zlínský kraj",(IF(AND(I1280&gt;=75501,I1280&lt;=76901),"Zlínský kraj",(IF(AND(I1280&gt;=70030,I1280&lt;=74901),"Moravskoslezský kraj",(IF(AND(I1280&gt;=75000,I1280&lt;=75368),"Olomoucký kraj",(IF(AND(I1280&gt;=77200,I1280&lt;=79862),"Olomoucký kraj",(IF(AND(I1280&gt;=50011,I1280&lt;=50301),"Královéhradecký kraj",(IF(AND(I1280&gt;=54301,I1280&lt;=54303),"Královéhradecký kraj","0")))))))))))))))))))))))))))))))))))))))))))))))</f>
        <v>Středočeský kraj</v>
      </c>
      <c r="AB1280" t="s">
        <v>10299</v>
      </c>
      <c r="AD1280" t="s">
        <v>998</v>
      </c>
      <c r="AE1280" t="s">
        <v>998</v>
      </c>
      <c r="AF1280" t="s">
        <v>998</v>
      </c>
      <c r="AG1280" s="107">
        <v>300</v>
      </c>
      <c r="AH1280" s="107">
        <v>0</v>
      </c>
      <c r="AI1280" s="107">
        <v>0</v>
      </c>
      <c r="AJ1280" t="s">
        <v>999</v>
      </c>
      <c r="AK1280" s="106">
        <v>44901</v>
      </c>
    </row>
    <row r="1281" spans="1:37" x14ac:dyDescent="0.45">
      <c r="A1281" t="s">
        <v>7555</v>
      </c>
      <c r="B1281" t="s">
        <v>7556</v>
      </c>
      <c r="C1281" t="s">
        <v>990</v>
      </c>
      <c r="D1281" t="s">
        <v>7557</v>
      </c>
      <c r="E1281" t="s">
        <v>992</v>
      </c>
      <c r="F1281" t="s">
        <v>1027</v>
      </c>
      <c r="G1281">
        <v>1079</v>
      </c>
      <c r="H1281" t="s">
        <v>1819</v>
      </c>
      <c r="I1281">
        <v>25210</v>
      </c>
      <c r="J1281">
        <v>725049664</v>
      </c>
      <c r="K1281" t="s">
        <v>7558</v>
      </c>
      <c r="L1281" s="106">
        <v>33456</v>
      </c>
      <c r="M1281">
        <v>14474831</v>
      </c>
      <c r="N1281" t="s">
        <v>2373</v>
      </c>
      <c r="O1281" t="s">
        <v>1023</v>
      </c>
      <c r="P1281" t="s">
        <v>997</v>
      </c>
      <c r="R1281" s="109" t="str">
        <f>IF(OR(P1281="SB",Q1281="SB"),"SB",0)</f>
        <v>SB</v>
      </c>
      <c r="T1281" s="110" t="s">
        <v>998</v>
      </c>
      <c r="V1281" s="113" t="str">
        <f>IF(AND(I1281&gt;=10000,I1281&lt;=19900),"Praha",(IF(AND(I1281&gt;=25001,I1281&lt;=29501),"Středočeský kraj",(IF(AND(I1281&gt;=30100,I1281&lt;=34972),"Středočeský kraj",(IF(AND(I1281&gt;=35002,I1281&lt;=36271),"Karlovarský kraj",(IF(AND(I1281&gt;=37001,I1281&lt;=39201),"Jihočeský kraj",(IF(AND(I1281&gt;=39701,I1281&lt;=39901),"Jihočeský kraj",(IF(AND(I1281&gt;=39301,I1281&lt;=39601),"Kraj Vysočina",(IF(AND(I1281&gt;=58001,I1281&lt;=59501),"Kraj Vysočina",(IF(AND(I1281&gt;=67401,I1281&lt;=67602),"Kraj Vysočina",(IF(AND(I1281&gt;=40001,I1281&lt;=44101),"Ústecký kraj",(IF(AND(I1281&gt;=46001,I1281&lt;=47201),"Liberecký kraj",(IF(AND(I1281&gt;=51202,I1281&lt;=51401),"Liberecký kraj",(IF(AND(I1281&gt;=53002,I1281&lt;=53976),"Pardubický kraj",(IF(AND(I1281&gt;=56002,I1281&lt;=57201),"Pardubický kraj",(IF(AND(I1281&gt;=60200,I1281&lt;=67201),"Jihomoravský kraj",(IF(AND(I1281&gt;=67801,I1281&lt;=68501),"Jihomoravský kraj",(IF(AND(I1281&gt;=69002,I1281&lt;=69801),"Jihomoravský kraj",(IF(AND(I1281&gt;=68601,I1281&lt;=68801),"Zlínský kraj",(IF(AND(I1281&gt;=75501,I1281&lt;=76901),"Zlínský kraj",(IF(AND(I1281&gt;=70030,I1281&lt;=74901),"Moravskoslezský kraj",(IF(AND(I1281&gt;=75000,I1281&lt;=75368),"Olomoucký kraj",(IF(AND(I1281&gt;=77200,I1281&lt;=79862),"Olomoucký kraj",(IF(AND(I1281&gt;=50011,I1281&lt;=50301),"Královéhradecký kraj",(IF(AND(I1281&gt;=54301,I1281&lt;=54303),"Královéhradecký kraj","0")))))))))))))))))))))))))))))))))))))))))))))))</f>
        <v>Středočeský kraj</v>
      </c>
      <c r="AB1281" t="s">
        <v>998</v>
      </c>
      <c r="AD1281" t="s">
        <v>998</v>
      </c>
      <c r="AE1281" t="s">
        <v>998</v>
      </c>
      <c r="AF1281" t="s">
        <v>998</v>
      </c>
      <c r="AG1281" s="107">
        <v>300</v>
      </c>
      <c r="AH1281" s="107">
        <v>0</v>
      </c>
      <c r="AI1281" s="107">
        <v>0</v>
      </c>
      <c r="AJ1281" t="s">
        <v>999</v>
      </c>
      <c r="AK1281" s="106">
        <v>44917</v>
      </c>
    </row>
    <row r="1282" spans="1:37" x14ac:dyDescent="0.45">
      <c r="A1282" t="s">
        <v>1129</v>
      </c>
      <c r="B1282" t="s">
        <v>11962</v>
      </c>
      <c r="C1282" t="s">
        <v>990</v>
      </c>
      <c r="D1282" t="s">
        <v>11964</v>
      </c>
      <c r="E1282" t="s">
        <v>992</v>
      </c>
      <c r="F1282" t="s">
        <v>11965</v>
      </c>
      <c r="G1282">
        <v>1271</v>
      </c>
      <c r="H1282" t="s">
        <v>1819</v>
      </c>
      <c r="I1282">
        <v>25210</v>
      </c>
      <c r="K1282" t="s">
        <v>11966</v>
      </c>
      <c r="L1282" s="106">
        <v>24539</v>
      </c>
      <c r="M1282">
        <v>13012555</v>
      </c>
      <c r="N1282" t="s">
        <v>996</v>
      </c>
      <c r="O1282" t="s">
        <v>12</v>
      </c>
      <c r="P1282" t="s">
        <v>997</v>
      </c>
      <c r="R1282" s="109" t="str">
        <f>IF(OR(P1282="SB",Q1282="SB"),"SB",0)</f>
        <v>SB</v>
      </c>
      <c r="T1282" s="110" t="s">
        <v>998</v>
      </c>
      <c r="V1282" s="113" t="str">
        <f>IF(AND(I1282&gt;=10000,I1282&lt;=19900),"Praha",(IF(AND(I1282&gt;=25001,I1282&lt;=29501),"Středočeský kraj",(IF(AND(I1282&gt;=30100,I1282&lt;=34972),"Středočeský kraj",(IF(AND(I1282&gt;=35002,I1282&lt;=36271),"Karlovarský kraj",(IF(AND(I1282&gt;=37001,I1282&lt;=39201),"Jihočeský kraj",(IF(AND(I1282&gt;=39701,I1282&lt;=39901),"Jihočeský kraj",(IF(AND(I1282&gt;=39301,I1282&lt;=39601),"Kraj Vysočina",(IF(AND(I1282&gt;=58001,I1282&lt;=59501),"Kraj Vysočina",(IF(AND(I1282&gt;=67401,I1282&lt;=67602),"Kraj Vysočina",(IF(AND(I1282&gt;=40001,I1282&lt;=44101),"Ústecký kraj",(IF(AND(I1282&gt;=46001,I1282&lt;=47201),"Liberecký kraj",(IF(AND(I1282&gt;=51202,I1282&lt;=51401),"Liberecký kraj",(IF(AND(I1282&gt;=53002,I1282&lt;=53976),"Pardubický kraj",(IF(AND(I1282&gt;=56002,I1282&lt;=57201),"Pardubický kraj",(IF(AND(I1282&gt;=60200,I1282&lt;=67201),"Jihomoravský kraj",(IF(AND(I1282&gt;=67801,I1282&lt;=68501),"Jihomoravský kraj",(IF(AND(I1282&gt;=69002,I1282&lt;=69801),"Jihomoravský kraj",(IF(AND(I1282&gt;=68601,I1282&lt;=68801),"Zlínský kraj",(IF(AND(I1282&gt;=75501,I1282&lt;=76901),"Zlínský kraj",(IF(AND(I1282&gt;=70030,I1282&lt;=74901),"Moravskoslezský kraj",(IF(AND(I1282&gt;=75000,I1282&lt;=75368),"Olomoucký kraj",(IF(AND(I1282&gt;=77200,I1282&lt;=79862),"Olomoucký kraj",(IF(AND(I1282&gt;=50011,I1282&lt;=50301),"Královéhradecký kraj",(IF(AND(I1282&gt;=54301,I1282&lt;=54303),"Královéhradecký kraj","0")))))))))))))))))))))))))))))))))))))))))))))))</f>
        <v>Středočeský kraj</v>
      </c>
      <c r="AB1282" t="s">
        <v>998</v>
      </c>
      <c r="AD1282" t="s">
        <v>998</v>
      </c>
      <c r="AE1282" t="s">
        <v>998</v>
      </c>
      <c r="AF1282" t="s">
        <v>998</v>
      </c>
      <c r="AG1282" s="107">
        <v>0</v>
      </c>
      <c r="AH1282" s="107">
        <v>0</v>
      </c>
      <c r="AI1282" s="107">
        <v>0</v>
      </c>
      <c r="AJ1282" t="s">
        <v>1012</v>
      </c>
    </row>
    <row r="1283" spans="1:37" x14ac:dyDescent="0.45">
      <c r="A1283" t="s">
        <v>2089</v>
      </c>
      <c r="B1283" t="s">
        <v>2090</v>
      </c>
      <c r="C1283" t="s">
        <v>990</v>
      </c>
      <c r="D1283" t="s">
        <v>2091</v>
      </c>
      <c r="E1283" t="s">
        <v>992</v>
      </c>
      <c r="F1283" t="s">
        <v>2092</v>
      </c>
      <c r="G1283">
        <v>1561</v>
      </c>
      <c r="H1283" t="s">
        <v>1819</v>
      </c>
      <c r="I1283">
        <v>25210</v>
      </c>
      <c r="J1283">
        <v>605552784</v>
      </c>
      <c r="K1283" t="s">
        <v>2093</v>
      </c>
      <c r="L1283" s="106">
        <v>39769</v>
      </c>
      <c r="M1283">
        <v>14675905</v>
      </c>
      <c r="N1283" t="s">
        <v>1144</v>
      </c>
      <c r="O1283" t="s">
        <v>12</v>
      </c>
      <c r="P1283" t="s">
        <v>997</v>
      </c>
      <c r="R1283" s="109" t="str">
        <f>IF(OR(P1283="SB",Q1283="SB"),"SB",0)</f>
        <v>SB</v>
      </c>
      <c r="V1283" s="113" t="str">
        <f>IF(AND(I1283&gt;=10000,I1283&lt;=19900),"Praha",(IF(AND(I1283&gt;=25001,I1283&lt;=29501),"Středočeský kraj",(IF(AND(I1283&gt;=30100,I1283&lt;=34972),"Středočeský kraj",(IF(AND(I1283&gt;=35002,I1283&lt;=36271),"Karlovarský kraj",(IF(AND(I1283&gt;=37001,I1283&lt;=39201),"Jihočeský kraj",(IF(AND(I1283&gt;=39701,I1283&lt;=39901),"Jihočeský kraj",(IF(AND(I1283&gt;=39301,I1283&lt;=39601),"Kraj Vysočina",(IF(AND(I1283&gt;=58001,I1283&lt;=59501),"Kraj Vysočina",(IF(AND(I1283&gt;=67401,I1283&lt;=67602),"Kraj Vysočina",(IF(AND(I1283&gt;=40001,I1283&lt;=44101),"Ústecký kraj",(IF(AND(I1283&gt;=46001,I1283&lt;=47201),"Liberecký kraj",(IF(AND(I1283&gt;=51202,I1283&lt;=51401),"Liberecký kraj",(IF(AND(I1283&gt;=53002,I1283&lt;=53976),"Pardubický kraj",(IF(AND(I1283&gt;=56002,I1283&lt;=57201),"Pardubický kraj",(IF(AND(I1283&gt;=60200,I1283&lt;=67201),"Jihomoravský kraj",(IF(AND(I1283&gt;=67801,I1283&lt;=68501),"Jihomoravský kraj",(IF(AND(I1283&gt;=69002,I1283&lt;=69801),"Jihomoravský kraj",(IF(AND(I1283&gt;=68601,I1283&lt;=68801),"Zlínský kraj",(IF(AND(I1283&gt;=75501,I1283&lt;=76901),"Zlínský kraj",(IF(AND(I1283&gt;=70030,I1283&lt;=74901),"Moravskoslezský kraj",(IF(AND(I1283&gt;=75000,I1283&lt;=75368),"Olomoucký kraj",(IF(AND(I1283&gt;=77200,I1283&lt;=79862),"Olomoucký kraj",(IF(AND(I1283&gt;=50011,I1283&lt;=50301),"Královéhradecký kraj",(IF(AND(I1283&gt;=54301,I1283&lt;=54303),"Královéhradecký kraj","0")))))))))))))))))))))))))))))))))))))))))))))))</f>
        <v>Středočeský kraj</v>
      </c>
      <c r="AD1283" t="s">
        <v>998</v>
      </c>
      <c r="AE1283" t="s">
        <v>998</v>
      </c>
      <c r="AF1283" t="s">
        <v>998</v>
      </c>
      <c r="AG1283" s="107">
        <v>300</v>
      </c>
      <c r="AH1283" s="107">
        <v>0</v>
      </c>
      <c r="AI1283" s="107">
        <v>0</v>
      </c>
      <c r="AJ1283" t="s">
        <v>999</v>
      </c>
      <c r="AK1283" s="106">
        <v>44877</v>
      </c>
    </row>
    <row r="1284" spans="1:37" x14ac:dyDescent="0.45">
      <c r="A1284" t="s">
        <v>1837</v>
      </c>
      <c r="B1284" t="s">
        <v>17287</v>
      </c>
      <c r="C1284" t="s">
        <v>990</v>
      </c>
      <c r="D1284" t="s">
        <v>17288</v>
      </c>
      <c r="E1284" t="s">
        <v>992</v>
      </c>
      <c r="F1284" t="s">
        <v>12434</v>
      </c>
      <c r="G1284">
        <v>73</v>
      </c>
      <c r="H1284" t="s">
        <v>4539</v>
      </c>
      <c r="I1284">
        <v>25217</v>
      </c>
      <c r="J1284">
        <v>731213999</v>
      </c>
      <c r="K1284" t="s">
        <v>17289</v>
      </c>
      <c r="L1284" s="106">
        <v>27941</v>
      </c>
      <c r="M1284">
        <v>10596447</v>
      </c>
      <c r="N1284" t="s">
        <v>996</v>
      </c>
      <c r="O1284" t="s">
        <v>12</v>
      </c>
      <c r="P1284" t="s">
        <v>997</v>
      </c>
      <c r="R1284" s="109" t="str">
        <f>IF(OR(P1284="SB",Q1284="SB"),"SB",0)</f>
        <v>SB</v>
      </c>
      <c r="T1284" s="110">
        <v>10647</v>
      </c>
      <c r="U1284" t="s">
        <v>19633</v>
      </c>
      <c r="V1284" s="113" t="str">
        <f>IF(AND(I1284&gt;=10000,I1284&lt;=19900),"Praha",(IF(AND(I1284&gt;=25001,I1284&lt;=29501),"Středočeský kraj",(IF(AND(I1284&gt;=30100,I1284&lt;=34972),"Středočeský kraj",(IF(AND(I1284&gt;=35002,I1284&lt;=36271),"Karlovarský kraj",(IF(AND(I1284&gt;=37001,I1284&lt;=39201),"Jihočeský kraj",(IF(AND(I1284&gt;=39701,I1284&lt;=39901),"Jihočeský kraj",(IF(AND(I1284&gt;=39301,I1284&lt;=39601),"Kraj Vysočina",(IF(AND(I1284&gt;=58001,I1284&lt;=59501),"Kraj Vysočina",(IF(AND(I1284&gt;=67401,I1284&lt;=67602),"Kraj Vysočina",(IF(AND(I1284&gt;=40001,I1284&lt;=44101),"Ústecký kraj",(IF(AND(I1284&gt;=46001,I1284&lt;=47201),"Liberecký kraj",(IF(AND(I1284&gt;=51202,I1284&lt;=51401),"Liberecký kraj",(IF(AND(I1284&gt;=53002,I1284&lt;=53976),"Pardubický kraj",(IF(AND(I1284&gt;=56002,I1284&lt;=57201),"Pardubický kraj",(IF(AND(I1284&gt;=60200,I1284&lt;=67201),"Jihomoravský kraj",(IF(AND(I1284&gt;=67801,I1284&lt;=68501),"Jihomoravský kraj",(IF(AND(I1284&gt;=69002,I1284&lt;=69801),"Jihomoravský kraj",(IF(AND(I1284&gt;=68601,I1284&lt;=68801),"Zlínský kraj",(IF(AND(I1284&gt;=75501,I1284&lt;=76901),"Zlínský kraj",(IF(AND(I1284&gt;=70030,I1284&lt;=74901),"Moravskoslezský kraj",(IF(AND(I1284&gt;=75000,I1284&lt;=75368),"Olomoucký kraj",(IF(AND(I1284&gt;=77200,I1284&lt;=79862),"Olomoucký kraj",(IF(AND(I1284&gt;=50011,I1284&lt;=50301),"Královéhradecký kraj",(IF(AND(I1284&gt;=54301,I1284&lt;=54303),"Královéhradecký kraj","0")))))))))))))))))))))))))))))))))))))))))))))))</f>
        <v>Středočeský kraj</v>
      </c>
      <c r="AD1284" t="s">
        <v>998</v>
      </c>
      <c r="AE1284" t="s">
        <v>998</v>
      </c>
      <c r="AF1284" t="s">
        <v>998</v>
      </c>
      <c r="AG1284" s="107">
        <v>0</v>
      </c>
      <c r="AH1284" s="107">
        <v>0</v>
      </c>
      <c r="AI1284" s="107">
        <v>0</v>
      </c>
      <c r="AJ1284" t="s">
        <v>1012</v>
      </c>
    </row>
    <row r="1285" spans="1:37" x14ac:dyDescent="0.45">
      <c r="A1285" t="s">
        <v>1104</v>
      </c>
      <c r="B1285" t="s">
        <v>2167</v>
      </c>
      <c r="C1285" t="s">
        <v>1002</v>
      </c>
      <c r="D1285" t="s">
        <v>2168</v>
      </c>
      <c r="E1285" t="s">
        <v>992</v>
      </c>
      <c r="F1285" t="s">
        <v>2169</v>
      </c>
      <c r="G1285">
        <v>76</v>
      </c>
      <c r="H1285" t="s">
        <v>12</v>
      </c>
      <c r="I1285">
        <v>25217</v>
      </c>
      <c r="K1285" t="s">
        <v>2170</v>
      </c>
      <c r="L1285" s="106">
        <v>38288</v>
      </c>
      <c r="M1285">
        <v>15660453</v>
      </c>
      <c r="N1285" t="s">
        <v>2063</v>
      </c>
      <c r="O1285" t="s">
        <v>1173</v>
      </c>
      <c r="P1285" t="s">
        <v>997</v>
      </c>
      <c r="R1285" s="109" t="str">
        <f>IF(OR(P1285="SB",Q1285="SB"),"SB",0)</f>
        <v>SB</v>
      </c>
      <c r="V1285" s="113" t="str">
        <f>IF(AND(I1285&gt;=10000,I1285&lt;=19900),"Praha",(IF(AND(I1285&gt;=25001,I1285&lt;=29501),"Středočeský kraj",(IF(AND(I1285&gt;=30100,I1285&lt;=34972),"Středočeský kraj",(IF(AND(I1285&gt;=35002,I1285&lt;=36271),"Karlovarský kraj",(IF(AND(I1285&gt;=37001,I1285&lt;=39201),"Jihočeský kraj",(IF(AND(I1285&gt;=39701,I1285&lt;=39901),"Jihočeský kraj",(IF(AND(I1285&gt;=39301,I1285&lt;=39601),"Kraj Vysočina",(IF(AND(I1285&gt;=58001,I1285&lt;=59501),"Kraj Vysočina",(IF(AND(I1285&gt;=67401,I1285&lt;=67602),"Kraj Vysočina",(IF(AND(I1285&gt;=40001,I1285&lt;=44101),"Ústecký kraj",(IF(AND(I1285&gt;=46001,I1285&lt;=47201),"Liberecký kraj",(IF(AND(I1285&gt;=51202,I1285&lt;=51401),"Liberecký kraj",(IF(AND(I1285&gt;=53002,I1285&lt;=53976),"Pardubický kraj",(IF(AND(I1285&gt;=56002,I1285&lt;=57201),"Pardubický kraj",(IF(AND(I1285&gt;=60200,I1285&lt;=67201),"Jihomoravský kraj",(IF(AND(I1285&gt;=67801,I1285&lt;=68501),"Jihomoravský kraj",(IF(AND(I1285&gt;=69002,I1285&lt;=69801),"Jihomoravský kraj",(IF(AND(I1285&gt;=68601,I1285&lt;=68801),"Zlínský kraj",(IF(AND(I1285&gt;=75501,I1285&lt;=76901),"Zlínský kraj",(IF(AND(I1285&gt;=70030,I1285&lt;=74901),"Moravskoslezský kraj",(IF(AND(I1285&gt;=75000,I1285&lt;=75368),"Olomoucký kraj",(IF(AND(I1285&gt;=77200,I1285&lt;=79862),"Olomoucký kraj",(IF(AND(I1285&gt;=50011,I1285&lt;=50301),"Královéhradecký kraj",(IF(AND(I1285&gt;=54301,I1285&lt;=54303),"Královéhradecký kraj","0")))))))))))))))))))))))))))))))))))))))))))))))</f>
        <v>Středočeský kraj</v>
      </c>
      <c r="AD1285" t="s">
        <v>998</v>
      </c>
      <c r="AE1285" t="s">
        <v>998</v>
      </c>
      <c r="AF1285" t="s">
        <v>998</v>
      </c>
      <c r="AG1285" s="107">
        <v>300</v>
      </c>
      <c r="AH1285" s="107">
        <v>0</v>
      </c>
      <c r="AI1285" s="107">
        <v>0</v>
      </c>
      <c r="AJ1285" t="s">
        <v>999</v>
      </c>
      <c r="AK1285" s="106">
        <v>44931</v>
      </c>
    </row>
    <row r="1286" spans="1:37" x14ac:dyDescent="0.45">
      <c r="A1286" t="s">
        <v>1496</v>
      </c>
      <c r="B1286" t="s">
        <v>5593</v>
      </c>
      <c r="C1286" t="s">
        <v>990</v>
      </c>
      <c r="D1286" t="s">
        <v>5594</v>
      </c>
      <c r="E1286" t="s">
        <v>992</v>
      </c>
      <c r="F1286" t="s">
        <v>5595</v>
      </c>
      <c r="G1286">
        <v>382</v>
      </c>
      <c r="H1286" t="s">
        <v>5596</v>
      </c>
      <c r="I1286">
        <v>25218</v>
      </c>
      <c r="J1286">
        <v>774444407</v>
      </c>
      <c r="K1286" t="s">
        <v>5597</v>
      </c>
      <c r="L1286" s="106">
        <v>39330</v>
      </c>
      <c r="M1286">
        <v>14412688</v>
      </c>
      <c r="N1286" t="s">
        <v>1242</v>
      </c>
      <c r="O1286" t="s">
        <v>1106</v>
      </c>
      <c r="P1286" t="s">
        <v>997</v>
      </c>
      <c r="R1286" s="109" t="str">
        <f>IF(OR(P1286="SB",Q1286="SB"),"SB",0)</f>
        <v>SB</v>
      </c>
      <c r="T1286" s="110">
        <v>2018306</v>
      </c>
      <c r="U1286" t="s">
        <v>19633</v>
      </c>
      <c r="V1286" s="113" t="str">
        <f>IF(AND(I1286&gt;=10000,I1286&lt;=19900),"Praha",(IF(AND(I1286&gt;=25001,I1286&lt;=29501),"Středočeský kraj",(IF(AND(I1286&gt;=30100,I1286&lt;=34972),"Středočeský kraj",(IF(AND(I1286&gt;=35002,I1286&lt;=36271),"Karlovarský kraj",(IF(AND(I1286&gt;=37001,I1286&lt;=39201),"Jihočeský kraj",(IF(AND(I1286&gt;=39701,I1286&lt;=39901),"Jihočeský kraj",(IF(AND(I1286&gt;=39301,I1286&lt;=39601),"Kraj Vysočina",(IF(AND(I1286&gt;=58001,I1286&lt;=59501),"Kraj Vysočina",(IF(AND(I1286&gt;=67401,I1286&lt;=67602),"Kraj Vysočina",(IF(AND(I1286&gt;=40001,I1286&lt;=44101),"Ústecký kraj",(IF(AND(I1286&gt;=46001,I1286&lt;=47201),"Liberecký kraj",(IF(AND(I1286&gt;=51202,I1286&lt;=51401),"Liberecký kraj",(IF(AND(I1286&gt;=53002,I1286&lt;=53976),"Pardubický kraj",(IF(AND(I1286&gt;=56002,I1286&lt;=57201),"Pardubický kraj",(IF(AND(I1286&gt;=60200,I1286&lt;=67201),"Jihomoravský kraj",(IF(AND(I1286&gt;=67801,I1286&lt;=68501),"Jihomoravský kraj",(IF(AND(I1286&gt;=69002,I1286&lt;=69801),"Jihomoravský kraj",(IF(AND(I1286&gt;=68601,I1286&lt;=68801),"Zlínský kraj",(IF(AND(I1286&gt;=75501,I1286&lt;=76901),"Zlínský kraj",(IF(AND(I1286&gt;=70030,I1286&lt;=74901),"Moravskoslezský kraj",(IF(AND(I1286&gt;=75000,I1286&lt;=75368),"Olomoucký kraj",(IF(AND(I1286&gt;=77200,I1286&lt;=79862),"Olomoucký kraj",(IF(AND(I1286&gt;=50011,I1286&lt;=50301),"Královéhradecký kraj",(IF(AND(I1286&gt;=54301,I1286&lt;=54303),"Královéhradecký kraj","0")))))))))))))))))))))))))))))))))))))))))))))))</f>
        <v>Středočeský kraj</v>
      </c>
      <c r="AD1286" t="s">
        <v>998</v>
      </c>
      <c r="AE1286" t="s">
        <v>998</v>
      </c>
      <c r="AF1286" t="s">
        <v>998</v>
      </c>
      <c r="AG1286" s="107">
        <v>0</v>
      </c>
      <c r="AH1286" s="107">
        <v>0</v>
      </c>
      <c r="AI1286" s="107">
        <v>0</v>
      </c>
      <c r="AJ1286" t="s">
        <v>1012</v>
      </c>
    </row>
    <row r="1287" spans="1:37" x14ac:dyDescent="0.45">
      <c r="A1287" t="s">
        <v>1174</v>
      </c>
      <c r="B1287" t="s">
        <v>3835</v>
      </c>
      <c r="C1287" t="s">
        <v>990</v>
      </c>
      <c r="D1287" t="s">
        <v>3836</v>
      </c>
      <c r="E1287" t="s">
        <v>992</v>
      </c>
      <c r="F1287" t="s">
        <v>3837</v>
      </c>
      <c r="G1287">
        <v>238</v>
      </c>
      <c r="H1287" t="s">
        <v>3837</v>
      </c>
      <c r="I1287">
        <v>25218</v>
      </c>
      <c r="K1287" t="s">
        <v>3838</v>
      </c>
      <c r="L1287" s="106">
        <v>23818</v>
      </c>
      <c r="M1287">
        <v>13419551</v>
      </c>
      <c r="N1287" t="s">
        <v>996</v>
      </c>
      <c r="O1287" t="s">
        <v>12</v>
      </c>
      <c r="P1287" t="s">
        <v>997</v>
      </c>
      <c r="R1287" s="109" t="str">
        <f>IF(OR(P1287="SB",Q1287="SB"),"SB",0)</f>
        <v>SB</v>
      </c>
      <c r="T1287" s="110" t="s">
        <v>998</v>
      </c>
      <c r="V1287" s="113" t="str">
        <f>IF(AND(I1287&gt;=10000,I1287&lt;=19900),"Praha",(IF(AND(I1287&gt;=25001,I1287&lt;=29501),"Středočeský kraj",(IF(AND(I1287&gt;=30100,I1287&lt;=34972),"Středočeský kraj",(IF(AND(I1287&gt;=35002,I1287&lt;=36271),"Karlovarský kraj",(IF(AND(I1287&gt;=37001,I1287&lt;=39201),"Jihočeský kraj",(IF(AND(I1287&gt;=39701,I1287&lt;=39901),"Jihočeský kraj",(IF(AND(I1287&gt;=39301,I1287&lt;=39601),"Kraj Vysočina",(IF(AND(I1287&gt;=58001,I1287&lt;=59501),"Kraj Vysočina",(IF(AND(I1287&gt;=67401,I1287&lt;=67602),"Kraj Vysočina",(IF(AND(I1287&gt;=40001,I1287&lt;=44101),"Ústecký kraj",(IF(AND(I1287&gt;=46001,I1287&lt;=47201),"Liberecký kraj",(IF(AND(I1287&gt;=51202,I1287&lt;=51401),"Liberecký kraj",(IF(AND(I1287&gt;=53002,I1287&lt;=53976),"Pardubický kraj",(IF(AND(I1287&gt;=56002,I1287&lt;=57201),"Pardubický kraj",(IF(AND(I1287&gt;=60200,I1287&lt;=67201),"Jihomoravský kraj",(IF(AND(I1287&gt;=67801,I1287&lt;=68501),"Jihomoravský kraj",(IF(AND(I1287&gt;=69002,I1287&lt;=69801),"Jihomoravský kraj",(IF(AND(I1287&gt;=68601,I1287&lt;=68801),"Zlínský kraj",(IF(AND(I1287&gt;=75501,I1287&lt;=76901),"Zlínský kraj",(IF(AND(I1287&gt;=70030,I1287&lt;=74901),"Moravskoslezský kraj",(IF(AND(I1287&gt;=75000,I1287&lt;=75368),"Olomoucký kraj",(IF(AND(I1287&gt;=77200,I1287&lt;=79862),"Olomoucký kraj",(IF(AND(I1287&gt;=50011,I1287&lt;=50301),"Královéhradecký kraj",(IF(AND(I1287&gt;=54301,I1287&lt;=54303),"Královéhradecký kraj","0")))))))))))))))))))))))))))))))))))))))))))))))</f>
        <v>Středočeský kraj</v>
      </c>
      <c r="AB1287" t="s">
        <v>998</v>
      </c>
      <c r="AD1287" t="s">
        <v>998</v>
      </c>
      <c r="AE1287" t="s">
        <v>998</v>
      </c>
      <c r="AF1287" t="s">
        <v>998</v>
      </c>
      <c r="AG1287" s="107">
        <v>0</v>
      </c>
      <c r="AH1287" s="107">
        <v>0</v>
      </c>
      <c r="AI1287" s="107">
        <v>0</v>
      </c>
      <c r="AJ1287" t="s">
        <v>1012</v>
      </c>
    </row>
    <row r="1288" spans="1:37" x14ac:dyDescent="0.45">
      <c r="A1288" t="s">
        <v>3658</v>
      </c>
      <c r="B1288" t="s">
        <v>8277</v>
      </c>
      <c r="C1288" t="s">
        <v>990</v>
      </c>
      <c r="D1288" t="s">
        <v>8308</v>
      </c>
      <c r="E1288" t="s">
        <v>992</v>
      </c>
      <c r="F1288" t="s">
        <v>2239</v>
      </c>
      <c r="G1288">
        <v>13</v>
      </c>
      <c r="H1288" t="s">
        <v>3307</v>
      </c>
      <c r="I1288">
        <v>25219</v>
      </c>
      <c r="K1288" t="s">
        <v>8296</v>
      </c>
      <c r="L1288" s="106">
        <v>26822</v>
      </c>
      <c r="M1288">
        <v>11179356</v>
      </c>
      <c r="N1288" t="s">
        <v>1698</v>
      </c>
      <c r="O1288" t="s">
        <v>12</v>
      </c>
      <c r="P1288" t="s">
        <v>997</v>
      </c>
      <c r="R1288" s="109" t="str">
        <f>IF(OR(P1288="SB",Q1288="SB"),"SB",0)</f>
        <v>SB</v>
      </c>
      <c r="T1288" s="110">
        <v>12581</v>
      </c>
      <c r="U1288" t="s">
        <v>19633</v>
      </c>
      <c r="V1288" s="113" t="str">
        <f>IF(AND(I1288&gt;=10000,I1288&lt;=19900),"Praha",(IF(AND(I1288&gt;=25001,I1288&lt;=29501),"Středočeský kraj",(IF(AND(I1288&gt;=30100,I1288&lt;=34972),"Středočeský kraj",(IF(AND(I1288&gt;=35002,I1288&lt;=36271),"Karlovarský kraj",(IF(AND(I1288&gt;=37001,I1288&lt;=39201),"Jihočeský kraj",(IF(AND(I1288&gt;=39701,I1288&lt;=39901),"Jihočeský kraj",(IF(AND(I1288&gt;=39301,I1288&lt;=39601),"Kraj Vysočina",(IF(AND(I1288&gt;=58001,I1288&lt;=59501),"Kraj Vysočina",(IF(AND(I1288&gt;=67401,I1288&lt;=67602),"Kraj Vysočina",(IF(AND(I1288&gt;=40001,I1288&lt;=44101),"Ústecký kraj",(IF(AND(I1288&gt;=46001,I1288&lt;=47201),"Liberecký kraj",(IF(AND(I1288&gt;=51202,I1288&lt;=51401),"Liberecký kraj",(IF(AND(I1288&gt;=53002,I1288&lt;=53976),"Pardubický kraj",(IF(AND(I1288&gt;=56002,I1288&lt;=57201),"Pardubický kraj",(IF(AND(I1288&gt;=60200,I1288&lt;=67201),"Jihomoravský kraj",(IF(AND(I1288&gt;=67801,I1288&lt;=68501),"Jihomoravský kraj",(IF(AND(I1288&gt;=69002,I1288&lt;=69801),"Jihomoravský kraj",(IF(AND(I1288&gt;=68601,I1288&lt;=68801),"Zlínský kraj",(IF(AND(I1288&gt;=75501,I1288&lt;=76901),"Zlínský kraj",(IF(AND(I1288&gt;=70030,I1288&lt;=74901),"Moravskoslezský kraj",(IF(AND(I1288&gt;=75000,I1288&lt;=75368),"Olomoucký kraj",(IF(AND(I1288&gt;=77200,I1288&lt;=79862),"Olomoucký kraj",(IF(AND(I1288&gt;=50011,I1288&lt;=50301),"Královéhradecký kraj",(IF(AND(I1288&gt;=54301,I1288&lt;=54303),"Královéhradecký kraj","0")))))))))))))))))))))))))))))))))))))))))))))))</f>
        <v>Středočeský kraj</v>
      </c>
      <c r="AD1288" t="s">
        <v>998</v>
      </c>
      <c r="AE1288" t="s">
        <v>998</v>
      </c>
      <c r="AF1288" t="s">
        <v>998</v>
      </c>
      <c r="AG1288" s="107">
        <v>0</v>
      </c>
      <c r="AH1288" s="107">
        <v>0</v>
      </c>
      <c r="AI1288" s="107">
        <v>0</v>
      </c>
      <c r="AJ1288" t="s">
        <v>1012</v>
      </c>
    </row>
    <row r="1289" spans="1:37" x14ac:dyDescent="0.45">
      <c r="A1289" t="s">
        <v>3658</v>
      </c>
      <c r="B1289" t="s">
        <v>8277</v>
      </c>
      <c r="C1289" t="s">
        <v>990</v>
      </c>
      <c r="D1289" t="s">
        <v>8309</v>
      </c>
      <c r="E1289" t="s">
        <v>992</v>
      </c>
      <c r="F1289" t="s">
        <v>2239</v>
      </c>
      <c r="G1289">
        <v>1347</v>
      </c>
      <c r="H1289" t="s">
        <v>3306</v>
      </c>
      <c r="I1289">
        <v>25219</v>
      </c>
      <c r="J1289">
        <v>603433658</v>
      </c>
      <c r="K1289" t="s">
        <v>8307</v>
      </c>
      <c r="L1289" s="106">
        <v>36104</v>
      </c>
      <c r="M1289">
        <v>13199784</v>
      </c>
      <c r="N1289" t="s">
        <v>1698</v>
      </c>
      <c r="O1289" t="s">
        <v>12</v>
      </c>
      <c r="P1289" t="s">
        <v>997</v>
      </c>
      <c r="R1289" s="109" t="str">
        <f>IF(OR(P1289="SB",Q1289="SB"),"SB",0)</f>
        <v>SB</v>
      </c>
      <c r="T1289" s="110" t="s">
        <v>998</v>
      </c>
      <c r="V1289" s="113" t="str">
        <f>IF(AND(I1289&gt;=10000,I1289&lt;=19900),"Praha",(IF(AND(I1289&gt;=25001,I1289&lt;=29501),"Středočeský kraj",(IF(AND(I1289&gt;=30100,I1289&lt;=34972),"Středočeský kraj",(IF(AND(I1289&gt;=35002,I1289&lt;=36271),"Karlovarský kraj",(IF(AND(I1289&gt;=37001,I1289&lt;=39201),"Jihočeský kraj",(IF(AND(I1289&gt;=39701,I1289&lt;=39901),"Jihočeský kraj",(IF(AND(I1289&gt;=39301,I1289&lt;=39601),"Kraj Vysočina",(IF(AND(I1289&gt;=58001,I1289&lt;=59501),"Kraj Vysočina",(IF(AND(I1289&gt;=67401,I1289&lt;=67602),"Kraj Vysočina",(IF(AND(I1289&gt;=40001,I1289&lt;=44101),"Ústecký kraj",(IF(AND(I1289&gt;=46001,I1289&lt;=47201),"Liberecký kraj",(IF(AND(I1289&gt;=51202,I1289&lt;=51401),"Liberecký kraj",(IF(AND(I1289&gt;=53002,I1289&lt;=53976),"Pardubický kraj",(IF(AND(I1289&gt;=56002,I1289&lt;=57201),"Pardubický kraj",(IF(AND(I1289&gt;=60200,I1289&lt;=67201),"Jihomoravský kraj",(IF(AND(I1289&gt;=67801,I1289&lt;=68501),"Jihomoravský kraj",(IF(AND(I1289&gt;=69002,I1289&lt;=69801),"Jihomoravský kraj",(IF(AND(I1289&gt;=68601,I1289&lt;=68801),"Zlínský kraj",(IF(AND(I1289&gt;=75501,I1289&lt;=76901),"Zlínský kraj",(IF(AND(I1289&gt;=70030,I1289&lt;=74901),"Moravskoslezský kraj",(IF(AND(I1289&gt;=75000,I1289&lt;=75368),"Olomoucký kraj",(IF(AND(I1289&gt;=77200,I1289&lt;=79862),"Olomoucký kraj",(IF(AND(I1289&gt;=50011,I1289&lt;=50301),"Královéhradecký kraj",(IF(AND(I1289&gt;=54301,I1289&lt;=54303),"Královéhradecký kraj","0")))))))))))))))))))))))))))))))))))))))))))))))</f>
        <v>Středočeský kraj</v>
      </c>
      <c r="AB1289" t="s">
        <v>998</v>
      </c>
      <c r="AD1289" t="s">
        <v>998</v>
      </c>
      <c r="AE1289" t="s">
        <v>998</v>
      </c>
      <c r="AF1289" t="s">
        <v>998</v>
      </c>
      <c r="AG1289" s="107">
        <v>0</v>
      </c>
      <c r="AH1289" s="107">
        <v>0</v>
      </c>
      <c r="AI1289" s="107">
        <v>0</v>
      </c>
      <c r="AJ1289" t="s">
        <v>1012</v>
      </c>
    </row>
    <row r="1290" spans="1:37" x14ac:dyDescent="0.45">
      <c r="A1290" t="s">
        <v>1102</v>
      </c>
      <c r="B1290" t="s">
        <v>4295</v>
      </c>
      <c r="C1290" t="s">
        <v>1002</v>
      </c>
      <c r="D1290" t="s">
        <v>8311</v>
      </c>
      <c r="E1290" t="s">
        <v>992</v>
      </c>
      <c r="F1290" t="s">
        <v>2239</v>
      </c>
      <c r="G1290">
        <v>1347</v>
      </c>
      <c r="H1290" t="s">
        <v>3306</v>
      </c>
      <c r="I1290">
        <v>25219</v>
      </c>
      <c r="J1290">
        <v>603433658</v>
      </c>
      <c r="K1290" t="s">
        <v>8307</v>
      </c>
      <c r="L1290" s="106">
        <v>35471</v>
      </c>
      <c r="M1290">
        <v>13199885</v>
      </c>
      <c r="N1290" t="s">
        <v>1698</v>
      </c>
      <c r="O1290" t="s">
        <v>12</v>
      </c>
      <c r="P1290" t="s">
        <v>997</v>
      </c>
      <c r="R1290" s="109" t="str">
        <f>IF(OR(P1290="SB",Q1290="SB"),"SB",0)</f>
        <v>SB</v>
      </c>
      <c r="T1290" s="110" t="s">
        <v>998</v>
      </c>
      <c r="V1290" s="113" t="str">
        <f>IF(AND(I1290&gt;=10000,I1290&lt;=19900),"Praha",(IF(AND(I1290&gt;=25001,I1290&lt;=29501),"Středočeský kraj",(IF(AND(I1290&gt;=30100,I1290&lt;=34972),"Středočeský kraj",(IF(AND(I1290&gt;=35002,I1290&lt;=36271),"Karlovarský kraj",(IF(AND(I1290&gt;=37001,I1290&lt;=39201),"Jihočeský kraj",(IF(AND(I1290&gt;=39701,I1290&lt;=39901),"Jihočeský kraj",(IF(AND(I1290&gt;=39301,I1290&lt;=39601),"Kraj Vysočina",(IF(AND(I1290&gt;=58001,I1290&lt;=59501),"Kraj Vysočina",(IF(AND(I1290&gt;=67401,I1290&lt;=67602),"Kraj Vysočina",(IF(AND(I1290&gt;=40001,I1290&lt;=44101),"Ústecký kraj",(IF(AND(I1290&gt;=46001,I1290&lt;=47201),"Liberecký kraj",(IF(AND(I1290&gt;=51202,I1290&lt;=51401),"Liberecký kraj",(IF(AND(I1290&gt;=53002,I1290&lt;=53976),"Pardubický kraj",(IF(AND(I1290&gt;=56002,I1290&lt;=57201),"Pardubický kraj",(IF(AND(I1290&gt;=60200,I1290&lt;=67201),"Jihomoravský kraj",(IF(AND(I1290&gt;=67801,I1290&lt;=68501),"Jihomoravský kraj",(IF(AND(I1290&gt;=69002,I1290&lt;=69801),"Jihomoravský kraj",(IF(AND(I1290&gt;=68601,I1290&lt;=68801),"Zlínský kraj",(IF(AND(I1290&gt;=75501,I1290&lt;=76901),"Zlínský kraj",(IF(AND(I1290&gt;=70030,I1290&lt;=74901),"Moravskoslezský kraj",(IF(AND(I1290&gt;=75000,I1290&lt;=75368),"Olomoucký kraj",(IF(AND(I1290&gt;=77200,I1290&lt;=79862),"Olomoucký kraj",(IF(AND(I1290&gt;=50011,I1290&lt;=50301),"Královéhradecký kraj",(IF(AND(I1290&gt;=54301,I1290&lt;=54303),"Královéhradecký kraj","0")))))))))))))))))))))))))))))))))))))))))))))))</f>
        <v>Středočeský kraj</v>
      </c>
      <c r="AB1290" t="s">
        <v>998</v>
      </c>
      <c r="AD1290" t="s">
        <v>998</v>
      </c>
      <c r="AE1290" t="s">
        <v>998</v>
      </c>
      <c r="AF1290" t="s">
        <v>998</v>
      </c>
      <c r="AG1290" s="107">
        <v>0</v>
      </c>
      <c r="AH1290" s="107">
        <v>0</v>
      </c>
      <c r="AI1290" s="107">
        <v>0</v>
      </c>
      <c r="AJ1290" t="s">
        <v>1012</v>
      </c>
    </row>
    <row r="1291" spans="1:37" x14ac:dyDescent="0.45">
      <c r="A1291" t="s">
        <v>1087</v>
      </c>
      <c r="B1291" t="s">
        <v>13013</v>
      </c>
      <c r="C1291" t="s">
        <v>990</v>
      </c>
      <c r="D1291" t="s">
        <v>13016</v>
      </c>
      <c r="E1291" t="s">
        <v>992</v>
      </c>
      <c r="F1291" t="s">
        <v>13017</v>
      </c>
      <c r="G1291">
        <v>799</v>
      </c>
      <c r="H1291" t="s">
        <v>3307</v>
      </c>
      <c r="I1291">
        <v>25219</v>
      </c>
      <c r="K1291" t="s">
        <v>13018</v>
      </c>
      <c r="L1291" s="106">
        <v>29848</v>
      </c>
      <c r="M1291">
        <v>11431253</v>
      </c>
      <c r="N1291" t="s">
        <v>2743</v>
      </c>
      <c r="O1291" t="s">
        <v>12</v>
      </c>
      <c r="P1291" t="s">
        <v>997</v>
      </c>
      <c r="R1291" s="109" t="str">
        <f>IF(OR(P1291="SB",Q1291="SB"),"SB",0)</f>
        <v>SB</v>
      </c>
      <c r="T1291" s="110" t="s">
        <v>998</v>
      </c>
      <c r="V1291" s="113" t="str">
        <f>IF(AND(I1291&gt;=10000,I1291&lt;=19900),"Praha",(IF(AND(I1291&gt;=25001,I1291&lt;=29501),"Středočeský kraj",(IF(AND(I1291&gt;=30100,I1291&lt;=34972),"Středočeský kraj",(IF(AND(I1291&gt;=35002,I1291&lt;=36271),"Karlovarský kraj",(IF(AND(I1291&gt;=37001,I1291&lt;=39201),"Jihočeský kraj",(IF(AND(I1291&gt;=39701,I1291&lt;=39901),"Jihočeský kraj",(IF(AND(I1291&gt;=39301,I1291&lt;=39601),"Kraj Vysočina",(IF(AND(I1291&gt;=58001,I1291&lt;=59501),"Kraj Vysočina",(IF(AND(I1291&gt;=67401,I1291&lt;=67602),"Kraj Vysočina",(IF(AND(I1291&gt;=40001,I1291&lt;=44101),"Ústecký kraj",(IF(AND(I1291&gt;=46001,I1291&lt;=47201),"Liberecký kraj",(IF(AND(I1291&gt;=51202,I1291&lt;=51401),"Liberecký kraj",(IF(AND(I1291&gt;=53002,I1291&lt;=53976),"Pardubický kraj",(IF(AND(I1291&gt;=56002,I1291&lt;=57201),"Pardubický kraj",(IF(AND(I1291&gt;=60200,I1291&lt;=67201),"Jihomoravský kraj",(IF(AND(I1291&gt;=67801,I1291&lt;=68501),"Jihomoravský kraj",(IF(AND(I1291&gt;=69002,I1291&lt;=69801),"Jihomoravský kraj",(IF(AND(I1291&gt;=68601,I1291&lt;=68801),"Zlínský kraj",(IF(AND(I1291&gt;=75501,I1291&lt;=76901),"Zlínský kraj",(IF(AND(I1291&gt;=70030,I1291&lt;=74901),"Moravskoslezský kraj",(IF(AND(I1291&gt;=75000,I1291&lt;=75368),"Olomoucký kraj",(IF(AND(I1291&gt;=77200,I1291&lt;=79862),"Olomoucký kraj",(IF(AND(I1291&gt;=50011,I1291&lt;=50301),"Královéhradecký kraj",(IF(AND(I1291&gt;=54301,I1291&lt;=54303),"Královéhradecký kraj","0")))))))))))))))))))))))))))))))))))))))))))))))</f>
        <v>Středočeský kraj</v>
      </c>
      <c r="AB1291" t="s">
        <v>998</v>
      </c>
      <c r="AD1291" t="s">
        <v>998</v>
      </c>
      <c r="AE1291" t="s">
        <v>1515</v>
      </c>
      <c r="AF1291" t="s">
        <v>998</v>
      </c>
      <c r="AG1291" s="107">
        <v>300</v>
      </c>
      <c r="AH1291" s="107">
        <v>0</v>
      </c>
      <c r="AI1291" s="107">
        <v>0</v>
      </c>
      <c r="AJ1291" t="s">
        <v>999</v>
      </c>
      <c r="AK1291" s="106">
        <v>44924</v>
      </c>
    </row>
    <row r="1292" spans="1:37" x14ac:dyDescent="0.45">
      <c r="A1292" t="s">
        <v>1061</v>
      </c>
      <c r="B1292" t="s">
        <v>8355</v>
      </c>
      <c r="C1292" t="s">
        <v>990</v>
      </c>
      <c r="D1292" t="s">
        <v>8356</v>
      </c>
      <c r="E1292" t="s">
        <v>992</v>
      </c>
      <c r="F1292" t="s">
        <v>1561</v>
      </c>
      <c r="G1292">
        <v>300</v>
      </c>
      <c r="H1292" t="s">
        <v>6839</v>
      </c>
      <c r="I1292">
        <v>25225</v>
      </c>
      <c r="K1292" t="s">
        <v>8357</v>
      </c>
      <c r="L1292" s="106">
        <v>31129</v>
      </c>
      <c r="M1292">
        <v>14846764</v>
      </c>
      <c r="N1292" t="s">
        <v>2637</v>
      </c>
      <c r="O1292" t="s">
        <v>1050</v>
      </c>
      <c r="P1292" t="s">
        <v>997</v>
      </c>
      <c r="R1292" s="109" t="str">
        <f>IF(OR(P1292="SB",Q1292="SB"),"SB",0)</f>
        <v>SB</v>
      </c>
      <c r="T1292" s="110" t="s">
        <v>998</v>
      </c>
      <c r="V1292" s="113" t="str">
        <f>IF(AND(I1292&gt;=10000,I1292&lt;=19900),"Praha",(IF(AND(I1292&gt;=25001,I1292&lt;=29501),"Středočeský kraj",(IF(AND(I1292&gt;=30100,I1292&lt;=34972),"Středočeský kraj",(IF(AND(I1292&gt;=35002,I1292&lt;=36271),"Karlovarský kraj",(IF(AND(I1292&gt;=37001,I1292&lt;=39201),"Jihočeský kraj",(IF(AND(I1292&gt;=39701,I1292&lt;=39901),"Jihočeský kraj",(IF(AND(I1292&gt;=39301,I1292&lt;=39601),"Kraj Vysočina",(IF(AND(I1292&gt;=58001,I1292&lt;=59501),"Kraj Vysočina",(IF(AND(I1292&gt;=67401,I1292&lt;=67602),"Kraj Vysočina",(IF(AND(I1292&gt;=40001,I1292&lt;=44101),"Ústecký kraj",(IF(AND(I1292&gt;=46001,I1292&lt;=47201),"Liberecký kraj",(IF(AND(I1292&gt;=51202,I1292&lt;=51401),"Liberecký kraj",(IF(AND(I1292&gt;=53002,I1292&lt;=53976),"Pardubický kraj",(IF(AND(I1292&gt;=56002,I1292&lt;=57201),"Pardubický kraj",(IF(AND(I1292&gt;=60200,I1292&lt;=67201),"Jihomoravský kraj",(IF(AND(I1292&gt;=67801,I1292&lt;=68501),"Jihomoravský kraj",(IF(AND(I1292&gt;=69002,I1292&lt;=69801),"Jihomoravský kraj",(IF(AND(I1292&gt;=68601,I1292&lt;=68801),"Zlínský kraj",(IF(AND(I1292&gt;=75501,I1292&lt;=76901),"Zlínský kraj",(IF(AND(I1292&gt;=70030,I1292&lt;=74901),"Moravskoslezský kraj",(IF(AND(I1292&gt;=75000,I1292&lt;=75368),"Olomoucký kraj",(IF(AND(I1292&gt;=77200,I1292&lt;=79862),"Olomoucký kraj",(IF(AND(I1292&gt;=50011,I1292&lt;=50301),"Královéhradecký kraj",(IF(AND(I1292&gt;=54301,I1292&lt;=54303),"Královéhradecký kraj","0")))))))))))))))))))))))))))))))))))))))))))))))</f>
        <v>Středočeský kraj</v>
      </c>
      <c r="AB1292" t="s">
        <v>998</v>
      </c>
      <c r="AD1292" t="s">
        <v>998</v>
      </c>
      <c r="AE1292" t="s">
        <v>998</v>
      </c>
      <c r="AF1292" t="s">
        <v>998</v>
      </c>
      <c r="AG1292" s="107">
        <v>300</v>
      </c>
      <c r="AH1292" s="107">
        <v>0</v>
      </c>
      <c r="AI1292" s="107">
        <v>0</v>
      </c>
      <c r="AJ1292" t="s">
        <v>999</v>
      </c>
      <c r="AK1292" s="106">
        <v>44920</v>
      </c>
    </row>
    <row r="1293" spans="1:37" x14ac:dyDescent="0.45">
      <c r="A1293" t="s">
        <v>1948</v>
      </c>
      <c r="B1293" t="s">
        <v>8675</v>
      </c>
      <c r="C1293" t="s">
        <v>1002</v>
      </c>
      <c r="D1293" t="s">
        <v>8676</v>
      </c>
      <c r="E1293" t="s">
        <v>992</v>
      </c>
      <c r="F1293" t="s">
        <v>1561</v>
      </c>
      <c r="G1293">
        <v>300</v>
      </c>
      <c r="H1293" t="s">
        <v>6839</v>
      </c>
      <c r="I1293">
        <v>25225</v>
      </c>
      <c r="K1293" t="s">
        <v>8677</v>
      </c>
      <c r="L1293" s="106">
        <v>32186</v>
      </c>
      <c r="M1293">
        <v>14845754</v>
      </c>
      <c r="N1293" t="s">
        <v>2637</v>
      </c>
      <c r="O1293" t="s">
        <v>1050</v>
      </c>
      <c r="P1293" t="s">
        <v>997</v>
      </c>
      <c r="R1293" s="109" t="str">
        <f>IF(OR(P1293="SB",Q1293="SB"),"SB",0)</f>
        <v>SB</v>
      </c>
      <c r="T1293" s="110" t="s">
        <v>998</v>
      </c>
      <c r="V1293" s="113" t="str">
        <f>IF(AND(I1293&gt;=10000,I1293&lt;=19900),"Praha",(IF(AND(I1293&gt;=25001,I1293&lt;=29501),"Středočeský kraj",(IF(AND(I1293&gt;=30100,I1293&lt;=34972),"Středočeský kraj",(IF(AND(I1293&gt;=35002,I1293&lt;=36271),"Karlovarský kraj",(IF(AND(I1293&gt;=37001,I1293&lt;=39201),"Jihočeský kraj",(IF(AND(I1293&gt;=39701,I1293&lt;=39901),"Jihočeský kraj",(IF(AND(I1293&gt;=39301,I1293&lt;=39601),"Kraj Vysočina",(IF(AND(I1293&gt;=58001,I1293&lt;=59501),"Kraj Vysočina",(IF(AND(I1293&gt;=67401,I1293&lt;=67602),"Kraj Vysočina",(IF(AND(I1293&gt;=40001,I1293&lt;=44101),"Ústecký kraj",(IF(AND(I1293&gt;=46001,I1293&lt;=47201),"Liberecký kraj",(IF(AND(I1293&gt;=51202,I1293&lt;=51401),"Liberecký kraj",(IF(AND(I1293&gt;=53002,I1293&lt;=53976),"Pardubický kraj",(IF(AND(I1293&gt;=56002,I1293&lt;=57201),"Pardubický kraj",(IF(AND(I1293&gt;=60200,I1293&lt;=67201),"Jihomoravský kraj",(IF(AND(I1293&gt;=67801,I1293&lt;=68501),"Jihomoravský kraj",(IF(AND(I1293&gt;=69002,I1293&lt;=69801),"Jihomoravský kraj",(IF(AND(I1293&gt;=68601,I1293&lt;=68801),"Zlínský kraj",(IF(AND(I1293&gt;=75501,I1293&lt;=76901),"Zlínský kraj",(IF(AND(I1293&gt;=70030,I1293&lt;=74901),"Moravskoslezský kraj",(IF(AND(I1293&gt;=75000,I1293&lt;=75368),"Olomoucký kraj",(IF(AND(I1293&gt;=77200,I1293&lt;=79862),"Olomoucký kraj",(IF(AND(I1293&gt;=50011,I1293&lt;=50301),"Královéhradecký kraj",(IF(AND(I1293&gt;=54301,I1293&lt;=54303),"Královéhradecký kraj","0")))))))))))))))))))))))))))))))))))))))))))))))</f>
        <v>Středočeský kraj</v>
      </c>
      <c r="AB1293" t="s">
        <v>998</v>
      </c>
      <c r="AD1293" t="s">
        <v>998</v>
      </c>
      <c r="AE1293" t="s">
        <v>998</v>
      </c>
      <c r="AF1293" t="s">
        <v>998</v>
      </c>
      <c r="AG1293" s="107">
        <v>300</v>
      </c>
      <c r="AH1293" s="107">
        <v>0</v>
      </c>
      <c r="AI1293" s="107">
        <v>0</v>
      </c>
      <c r="AJ1293" t="s">
        <v>999</v>
      </c>
      <c r="AK1293" s="106">
        <v>44920</v>
      </c>
    </row>
    <row r="1294" spans="1:37" x14ac:dyDescent="0.45">
      <c r="A1294" t="s">
        <v>1169</v>
      </c>
      <c r="B1294" t="s">
        <v>3606</v>
      </c>
      <c r="C1294" t="s">
        <v>990</v>
      </c>
      <c r="D1294" t="s">
        <v>3611</v>
      </c>
      <c r="E1294" t="s">
        <v>992</v>
      </c>
      <c r="F1294" t="s">
        <v>3612</v>
      </c>
      <c r="G1294">
        <v>97</v>
      </c>
      <c r="H1294" t="s">
        <v>3613</v>
      </c>
      <c r="I1294">
        <v>25226</v>
      </c>
      <c r="K1294" t="s">
        <v>3614</v>
      </c>
      <c r="L1294" s="106">
        <v>28180</v>
      </c>
      <c r="M1294">
        <v>13009727</v>
      </c>
      <c r="N1294" t="s">
        <v>996</v>
      </c>
      <c r="O1294" t="s">
        <v>12</v>
      </c>
      <c r="P1294" t="s">
        <v>997</v>
      </c>
      <c r="R1294" s="109" t="str">
        <f>IF(OR(P1294="SB",Q1294="SB"),"SB",0)</f>
        <v>SB</v>
      </c>
      <c r="T1294" s="110" t="s">
        <v>998</v>
      </c>
      <c r="V1294" s="113" t="str">
        <f>IF(AND(I1294&gt;=10000,I1294&lt;=19900),"Praha",(IF(AND(I1294&gt;=25001,I1294&lt;=29501),"Středočeský kraj",(IF(AND(I1294&gt;=30100,I1294&lt;=34972),"Středočeský kraj",(IF(AND(I1294&gt;=35002,I1294&lt;=36271),"Karlovarský kraj",(IF(AND(I1294&gt;=37001,I1294&lt;=39201),"Jihočeský kraj",(IF(AND(I1294&gt;=39701,I1294&lt;=39901),"Jihočeský kraj",(IF(AND(I1294&gt;=39301,I1294&lt;=39601),"Kraj Vysočina",(IF(AND(I1294&gt;=58001,I1294&lt;=59501),"Kraj Vysočina",(IF(AND(I1294&gt;=67401,I1294&lt;=67602),"Kraj Vysočina",(IF(AND(I1294&gt;=40001,I1294&lt;=44101),"Ústecký kraj",(IF(AND(I1294&gt;=46001,I1294&lt;=47201),"Liberecký kraj",(IF(AND(I1294&gt;=51202,I1294&lt;=51401),"Liberecký kraj",(IF(AND(I1294&gt;=53002,I1294&lt;=53976),"Pardubický kraj",(IF(AND(I1294&gt;=56002,I1294&lt;=57201),"Pardubický kraj",(IF(AND(I1294&gt;=60200,I1294&lt;=67201),"Jihomoravský kraj",(IF(AND(I1294&gt;=67801,I1294&lt;=68501),"Jihomoravský kraj",(IF(AND(I1294&gt;=69002,I1294&lt;=69801),"Jihomoravský kraj",(IF(AND(I1294&gt;=68601,I1294&lt;=68801),"Zlínský kraj",(IF(AND(I1294&gt;=75501,I1294&lt;=76901),"Zlínský kraj",(IF(AND(I1294&gt;=70030,I1294&lt;=74901),"Moravskoslezský kraj",(IF(AND(I1294&gt;=75000,I1294&lt;=75368),"Olomoucký kraj",(IF(AND(I1294&gt;=77200,I1294&lt;=79862),"Olomoucký kraj",(IF(AND(I1294&gt;=50011,I1294&lt;=50301),"Královéhradecký kraj",(IF(AND(I1294&gt;=54301,I1294&lt;=54303),"Královéhradecký kraj","0")))))))))))))))))))))))))))))))))))))))))))))))</f>
        <v>Středočeský kraj</v>
      </c>
      <c r="AB1294" t="s">
        <v>998</v>
      </c>
      <c r="AD1294" t="s">
        <v>998</v>
      </c>
      <c r="AE1294" t="s">
        <v>998</v>
      </c>
      <c r="AF1294" t="s">
        <v>998</v>
      </c>
      <c r="AG1294" s="107">
        <v>0</v>
      </c>
      <c r="AH1294" s="107">
        <v>0</v>
      </c>
      <c r="AI1294" s="107">
        <v>0</v>
      </c>
      <c r="AJ1294" t="s">
        <v>1012</v>
      </c>
    </row>
    <row r="1295" spans="1:37" x14ac:dyDescent="0.45">
      <c r="A1295" t="s">
        <v>1169</v>
      </c>
      <c r="B1295" t="s">
        <v>5723</v>
      </c>
      <c r="C1295" t="s">
        <v>990</v>
      </c>
      <c r="D1295" t="s">
        <v>5727</v>
      </c>
      <c r="E1295" t="s">
        <v>992</v>
      </c>
      <c r="F1295" t="s">
        <v>4115</v>
      </c>
      <c r="G1295">
        <v>761</v>
      </c>
      <c r="H1295" t="s">
        <v>1503</v>
      </c>
      <c r="I1295">
        <v>25228</v>
      </c>
      <c r="K1295" t="s">
        <v>5728</v>
      </c>
      <c r="L1295" s="106">
        <v>25338</v>
      </c>
      <c r="M1295">
        <v>10858044</v>
      </c>
      <c r="N1295" t="s">
        <v>996</v>
      </c>
      <c r="O1295" t="s">
        <v>12</v>
      </c>
      <c r="P1295" t="s">
        <v>997</v>
      </c>
      <c r="R1295" s="109" t="str">
        <f>IF(OR(P1295="SB",Q1295="SB"),"SB",0)</f>
        <v>SB</v>
      </c>
      <c r="T1295" s="110">
        <v>11562</v>
      </c>
      <c r="U1295" t="s">
        <v>19633</v>
      </c>
      <c r="V1295" s="113" t="str">
        <f>IF(AND(I1295&gt;=10000,I1295&lt;=19900),"Praha",(IF(AND(I1295&gt;=25001,I1295&lt;=29501),"Středočeský kraj",(IF(AND(I1295&gt;=30100,I1295&lt;=34972),"Středočeský kraj",(IF(AND(I1295&gt;=35002,I1295&lt;=36271),"Karlovarský kraj",(IF(AND(I1295&gt;=37001,I1295&lt;=39201),"Jihočeský kraj",(IF(AND(I1295&gt;=39701,I1295&lt;=39901),"Jihočeský kraj",(IF(AND(I1295&gt;=39301,I1295&lt;=39601),"Kraj Vysočina",(IF(AND(I1295&gt;=58001,I1295&lt;=59501),"Kraj Vysočina",(IF(AND(I1295&gt;=67401,I1295&lt;=67602),"Kraj Vysočina",(IF(AND(I1295&gt;=40001,I1295&lt;=44101),"Ústecký kraj",(IF(AND(I1295&gt;=46001,I1295&lt;=47201),"Liberecký kraj",(IF(AND(I1295&gt;=51202,I1295&lt;=51401),"Liberecký kraj",(IF(AND(I1295&gt;=53002,I1295&lt;=53976),"Pardubický kraj",(IF(AND(I1295&gt;=56002,I1295&lt;=57201),"Pardubický kraj",(IF(AND(I1295&gt;=60200,I1295&lt;=67201),"Jihomoravský kraj",(IF(AND(I1295&gt;=67801,I1295&lt;=68501),"Jihomoravský kraj",(IF(AND(I1295&gt;=69002,I1295&lt;=69801),"Jihomoravský kraj",(IF(AND(I1295&gt;=68601,I1295&lt;=68801),"Zlínský kraj",(IF(AND(I1295&gt;=75501,I1295&lt;=76901),"Zlínský kraj",(IF(AND(I1295&gt;=70030,I1295&lt;=74901),"Moravskoslezský kraj",(IF(AND(I1295&gt;=75000,I1295&lt;=75368),"Olomoucký kraj",(IF(AND(I1295&gt;=77200,I1295&lt;=79862),"Olomoucký kraj",(IF(AND(I1295&gt;=50011,I1295&lt;=50301),"Královéhradecký kraj",(IF(AND(I1295&gt;=54301,I1295&lt;=54303),"Královéhradecký kraj","0")))))))))))))))))))))))))))))))))))))))))))))))</f>
        <v>Středočeský kraj</v>
      </c>
      <c r="AD1295" t="s">
        <v>998</v>
      </c>
      <c r="AE1295" t="s">
        <v>998</v>
      </c>
      <c r="AF1295" t="s">
        <v>998</v>
      </c>
      <c r="AG1295" s="107">
        <v>0</v>
      </c>
      <c r="AH1295" s="107">
        <v>0</v>
      </c>
      <c r="AI1295" s="107">
        <v>0</v>
      </c>
      <c r="AJ1295" t="s">
        <v>1012</v>
      </c>
    </row>
    <row r="1296" spans="1:37" x14ac:dyDescent="0.45">
      <c r="A1296" t="s">
        <v>3922</v>
      </c>
      <c r="B1296" t="s">
        <v>3918</v>
      </c>
      <c r="C1296" t="s">
        <v>990</v>
      </c>
      <c r="D1296" t="s">
        <v>3923</v>
      </c>
      <c r="E1296" t="s">
        <v>992</v>
      </c>
      <c r="F1296" t="s">
        <v>1817</v>
      </c>
      <c r="G1296">
        <v>1917</v>
      </c>
      <c r="H1296" t="s">
        <v>1503</v>
      </c>
      <c r="I1296">
        <v>25228</v>
      </c>
      <c r="K1296" t="s">
        <v>3924</v>
      </c>
      <c r="L1296" s="106">
        <v>36460</v>
      </c>
      <c r="M1296">
        <v>13587178</v>
      </c>
      <c r="N1296" t="s">
        <v>1431</v>
      </c>
      <c r="O1296" t="s">
        <v>1282</v>
      </c>
      <c r="P1296" t="s">
        <v>997</v>
      </c>
      <c r="R1296" s="109" t="str">
        <f>IF(OR(P1296="SB",Q1296="SB"),"SB",0)</f>
        <v>SB</v>
      </c>
      <c r="T1296" s="110">
        <v>16172</v>
      </c>
      <c r="U1296" t="s">
        <v>19633</v>
      </c>
      <c r="V1296" s="113" t="str">
        <f>IF(AND(I1296&gt;=10000,I1296&lt;=19900),"Praha",(IF(AND(I1296&gt;=25001,I1296&lt;=29501),"Středočeský kraj",(IF(AND(I1296&gt;=30100,I1296&lt;=34972),"Středočeský kraj",(IF(AND(I1296&gt;=35002,I1296&lt;=36271),"Karlovarský kraj",(IF(AND(I1296&gt;=37001,I1296&lt;=39201),"Jihočeský kraj",(IF(AND(I1296&gt;=39701,I1296&lt;=39901),"Jihočeský kraj",(IF(AND(I1296&gt;=39301,I1296&lt;=39601),"Kraj Vysočina",(IF(AND(I1296&gt;=58001,I1296&lt;=59501),"Kraj Vysočina",(IF(AND(I1296&gt;=67401,I1296&lt;=67602),"Kraj Vysočina",(IF(AND(I1296&gt;=40001,I1296&lt;=44101),"Ústecký kraj",(IF(AND(I1296&gt;=46001,I1296&lt;=47201),"Liberecký kraj",(IF(AND(I1296&gt;=51202,I1296&lt;=51401),"Liberecký kraj",(IF(AND(I1296&gt;=53002,I1296&lt;=53976),"Pardubický kraj",(IF(AND(I1296&gt;=56002,I1296&lt;=57201),"Pardubický kraj",(IF(AND(I1296&gt;=60200,I1296&lt;=67201),"Jihomoravský kraj",(IF(AND(I1296&gt;=67801,I1296&lt;=68501),"Jihomoravský kraj",(IF(AND(I1296&gt;=69002,I1296&lt;=69801),"Jihomoravský kraj",(IF(AND(I1296&gt;=68601,I1296&lt;=68801),"Zlínský kraj",(IF(AND(I1296&gt;=75501,I1296&lt;=76901),"Zlínský kraj",(IF(AND(I1296&gt;=70030,I1296&lt;=74901),"Moravskoslezský kraj",(IF(AND(I1296&gt;=75000,I1296&lt;=75368),"Olomoucký kraj",(IF(AND(I1296&gt;=77200,I1296&lt;=79862),"Olomoucký kraj",(IF(AND(I1296&gt;=50011,I1296&lt;=50301),"Královéhradecký kraj",(IF(AND(I1296&gt;=54301,I1296&lt;=54303),"Královéhradecký kraj","0")))))))))))))))))))))))))))))))))))))))))))))))</f>
        <v>Středočeský kraj</v>
      </c>
      <c r="AB1296" t="s">
        <v>3925</v>
      </c>
      <c r="AD1296" t="s">
        <v>998</v>
      </c>
      <c r="AE1296" t="s">
        <v>998</v>
      </c>
      <c r="AF1296" t="s">
        <v>998</v>
      </c>
      <c r="AG1296" s="107">
        <v>300</v>
      </c>
      <c r="AH1296" s="107">
        <v>0</v>
      </c>
      <c r="AI1296" s="107">
        <v>0</v>
      </c>
      <c r="AJ1296" t="s">
        <v>999</v>
      </c>
      <c r="AK1296" s="106">
        <v>44920</v>
      </c>
    </row>
    <row r="1297" spans="1:37" x14ac:dyDescent="0.45">
      <c r="A1297" t="s">
        <v>1782</v>
      </c>
      <c r="B1297" t="s">
        <v>4970</v>
      </c>
      <c r="C1297" t="s">
        <v>1002</v>
      </c>
      <c r="D1297" t="s">
        <v>4974</v>
      </c>
      <c r="E1297" t="s">
        <v>992</v>
      </c>
      <c r="F1297" t="s">
        <v>2072</v>
      </c>
      <c r="G1297">
        <v>579</v>
      </c>
      <c r="H1297" t="s">
        <v>1503</v>
      </c>
      <c r="I1297">
        <v>25228</v>
      </c>
      <c r="K1297" t="s">
        <v>4975</v>
      </c>
      <c r="L1297" s="106">
        <v>30653</v>
      </c>
      <c r="M1297">
        <v>11470558</v>
      </c>
      <c r="N1297" t="s">
        <v>996</v>
      </c>
      <c r="O1297" t="s">
        <v>12</v>
      </c>
      <c r="P1297" t="s">
        <v>997</v>
      </c>
      <c r="R1297" s="109" t="str">
        <f>IF(OR(P1297="SB",Q1297="SB"),"SB",0)</f>
        <v>SB</v>
      </c>
      <c r="T1297" s="110">
        <v>52730</v>
      </c>
      <c r="U1297" t="s">
        <v>19633</v>
      </c>
      <c r="V1297" s="113" t="str">
        <f>IF(AND(I1297&gt;=10000,I1297&lt;=19900),"Praha",(IF(AND(I1297&gt;=25001,I1297&lt;=29501),"Středočeský kraj",(IF(AND(I1297&gt;=30100,I1297&lt;=34972),"Středočeský kraj",(IF(AND(I1297&gt;=35002,I1297&lt;=36271),"Karlovarský kraj",(IF(AND(I1297&gt;=37001,I1297&lt;=39201),"Jihočeský kraj",(IF(AND(I1297&gt;=39701,I1297&lt;=39901),"Jihočeský kraj",(IF(AND(I1297&gt;=39301,I1297&lt;=39601),"Kraj Vysočina",(IF(AND(I1297&gt;=58001,I1297&lt;=59501),"Kraj Vysočina",(IF(AND(I1297&gt;=67401,I1297&lt;=67602),"Kraj Vysočina",(IF(AND(I1297&gt;=40001,I1297&lt;=44101),"Ústecký kraj",(IF(AND(I1297&gt;=46001,I1297&lt;=47201),"Liberecký kraj",(IF(AND(I1297&gt;=51202,I1297&lt;=51401),"Liberecký kraj",(IF(AND(I1297&gt;=53002,I1297&lt;=53976),"Pardubický kraj",(IF(AND(I1297&gt;=56002,I1297&lt;=57201),"Pardubický kraj",(IF(AND(I1297&gt;=60200,I1297&lt;=67201),"Jihomoravský kraj",(IF(AND(I1297&gt;=67801,I1297&lt;=68501),"Jihomoravský kraj",(IF(AND(I1297&gt;=69002,I1297&lt;=69801),"Jihomoravský kraj",(IF(AND(I1297&gt;=68601,I1297&lt;=68801),"Zlínský kraj",(IF(AND(I1297&gt;=75501,I1297&lt;=76901),"Zlínský kraj",(IF(AND(I1297&gt;=70030,I1297&lt;=74901),"Moravskoslezský kraj",(IF(AND(I1297&gt;=75000,I1297&lt;=75368),"Olomoucký kraj",(IF(AND(I1297&gt;=77200,I1297&lt;=79862),"Olomoucký kraj",(IF(AND(I1297&gt;=50011,I1297&lt;=50301),"Královéhradecký kraj",(IF(AND(I1297&gt;=54301,I1297&lt;=54303),"Královéhradecký kraj","0")))))))))))))))))))))))))))))))))))))))))))))))</f>
        <v>Středočeský kraj</v>
      </c>
      <c r="AD1297" t="s">
        <v>998</v>
      </c>
      <c r="AE1297" t="s">
        <v>998</v>
      </c>
      <c r="AF1297" t="s">
        <v>998</v>
      </c>
      <c r="AG1297" s="107">
        <v>0</v>
      </c>
      <c r="AH1297" s="107">
        <v>0</v>
      </c>
      <c r="AI1297" s="107">
        <v>0</v>
      </c>
      <c r="AJ1297" t="s">
        <v>1012</v>
      </c>
    </row>
    <row r="1298" spans="1:37" x14ac:dyDescent="0.45">
      <c r="A1298" t="s">
        <v>1468</v>
      </c>
      <c r="B1298" t="s">
        <v>17000</v>
      </c>
      <c r="C1298" t="s">
        <v>1002</v>
      </c>
      <c r="D1298" t="s">
        <v>17006</v>
      </c>
      <c r="E1298" t="s">
        <v>992</v>
      </c>
      <c r="F1298" t="s">
        <v>17007</v>
      </c>
      <c r="G1298">
        <v>2209</v>
      </c>
      <c r="H1298" t="s">
        <v>1503</v>
      </c>
      <c r="I1298">
        <v>25228</v>
      </c>
      <c r="J1298">
        <v>737975606</v>
      </c>
      <c r="K1298" t="s">
        <v>16993</v>
      </c>
      <c r="L1298" s="106">
        <v>37625</v>
      </c>
      <c r="M1298">
        <v>11705075</v>
      </c>
      <c r="N1298" t="s">
        <v>2990</v>
      </c>
      <c r="O1298" t="s">
        <v>1106</v>
      </c>
      <c r="P1298" t="s">
        <v>997</v>
      </c>
      <c r="Q1298" t="s">
        <v>1011</v>
      </c>
      <c r="R1298" s="109" t="str">
        <f>IF(OR(P1298="SB",Q1298="SB"),"SB",0)</f>
        <v>SB</v>
      </c>
      <c r="T1298" s="110">
        <v>161026</v>
      </c>
      <c r="U1298" t="s">
        <v>19633</v>
      </c>
      <c r="V1298" s="113" t="str">
        <f>IF(AND(I1298&gt;=10000,I1298&lt;=19900),"Praha",(IF(AND(I1298&gt;=25001,I1298&lt;=29501),"Středočeský kraj",(IF(AND(I1298&gt;=30100,I1298&lt;=34972),"Středočeský kraj",(IF(AND(I1298&gt;=35002,I1298&lt;=36271),"Karlovarský kraj",(IF(AND(I1298&gt;=37001,I1298&lt;=39201),"Jihočeský kraj",(IF(AND(I1298&gt;=39701,I1298&lt;=39901),"Jihočeský kraj",(IF(AND(I1298&gt;=39301,I1298&lt;=39601),"Kraj Vysočina",(IF(AND(I1298&gt;=58001,I1298&lt;=59501),"Kraj Vysočina",(IF(AND(I1298&gt;=67401,I1298&lt;=67602),"Kraj Vysočina",(IF(AND(I1298&gt;=40001,I1298&lt;=44101),"Ústecký kraj",(IF(AND(I1298&gt;=46001,I1298&lt;=47201),"Liberecký kraj",(IF(AND(I1298&gt;=51202,I1298&lt;=51401),"Liberecký kraj",(IF(AND(I1298&gt;=53002,I1298&lt;=53976),"Pardubický kraj",(IF(AND(I1298&gt;=56002,I1298&lt;=57201),"Pardubický kraj",(IF(AND(I1298&gt;=60200,I1298&lt;=67201),"Jihomoravský kraj",(IF(AND(I1298&gt;=67801,I1298&lt;=68501),"Jihomoravský kraj",(IF(AND(I1298&gt;=69002,I1298&lt;=69801),"Jihomoravský kraj",(IF(AND(I1298&gt;=68601,I1298&lt;=68801),"Zlínský kraj",(IF(AND(I1298&gt;=75501,I1298&lt;=76901),"Zlínský kraj",(IF(AND(I1298&gt;=70030,I1298&lt;=74901),"Moravskoslezský kraj",(IF(AND(I1298&gt;=75000,I1298&lt;=75368),"Olomoucký kraj",(IF(AND(I1298&gt;=77200,I1298&lt;=79862),"Olomoucký kraj",(IF(AND(I1298&gt;=50011,I1298&lt;=50301),"Královéhradecký kraj",(IF(AND(I1298&gt;=54301,I1298&lt;=54303),"Královéhradecký kraj","0")))))))))))))))))))))))))))))))))))))))))))))))</f>
        <v>Středočeský kraj</v>
      </c>
      <c r="AB1298" t="s">
        <v>17008</v>
      </c>
      <c r="AD1298" t="s">
        <v>998</v>
      </c>
      <c r="AE1298" t="s">
        <v>998</v>
      </c>
      <c r="AF1298" t="s">
        <v>998</v>
      </c>
      <c r="AG1298" s="107">
        <v>300</v>
      </c>
      <c r="AH1298" s="107">
        <v>0</v>
      </c>
      <c r="AI1298" s="107">
        <v>0</v>
      </c>
      <c r="AJ1298" t="s">
        <v>999</v>
      </c>
      <c r="AK1298" s="106">
        <v>44901</v>
      </c>
    </row>
    <row r="1299" spans="1:37" x14ac:dyDescent="0.45">
      <c r="A1299" t="s">
        <v>1149</v>
      </c>
      <c r="B1299" t="s">
        <v>16992</v>
      </c>
      <c r="C1299" t="s">
        <v>990</v>
      </c>
      <c r="D1299" t="s">
        <v>16994</v>
      </c>
      <c r="E1299" t="s">
        <v>992</v>
      </c>
      <c r="F1299" t="s">
        <v>4401</v>
      </c>
      <c r="G1299">
        <v>441</v>
      </c>
      <c r="H1299" t="s">
        <v>16995</v>
      </c>
      <c r="I1299">
        <v>25228</v>
      </c>
      <c r="J1299">
        <v>777942226</v>
      </c>
      <c r="K1299" t="s">
        <v>16996</v>
      </c>
      <c r="L1299" s="106">
        <v>26863</v>
      </c>
      <c r="M1299">
        <v>13387926</v>
      </c>
      <c r="N1299" t="s">
        <v>2990</v>
      </c>
      <c r="O1299" t="s">
        <v>1106</v>
      </c>
      <c r="P1299" t="s">
        <v>997</v>
      </c>
      <c r="R1299" s="109" t="str">
        <f>IF(OR(P1299="SB",Q1299="SB"),"SB",0)</f>
        <v>SB</v>
      </c>
      <c r="T1299" s="110">
        <v>161028</v>
      </c>
      <c r="U1299" t="s">
        <v>19633</v>
      </c>
      <c r="V1299" s="113" t="str">
        <f>IF(AND(I1299&gt;=10000,I1299&lt;=19900),"Praha",(IF(AND(I1299&gt;=25001,I1299&lt;=29501),"Středočeský kraj",(IF(AND(I1299&gt;=30100,I1299&lt;=34972),"Středočeský kraj",(IF(AND(I1299&gt;=35002,I1299&lt;=36271),"Karlovarský kraj",(IF(AND(I1299&gt;=37001,I1299&lt;=39201),"Jihočeský kraj",(IF(AND(I1299&gt;=39701,I1299&lt;=39901),"Jihočeský kraj",(IF(AND(I1299&gt;=39301,I1299&lt;=39601),"Kraj Vysočina",(IF(AND(I1299&gt;=58001,I1299&lt;=59501),"Kraj Vysočina",(IF(AND(I1299&gt;=67401,I1299&lt;=67602),"Kraj Vysočina",(IF(AND(I1299&gt;=40001,I1299&lt;=44101),"Ústecký kraj",(IF(AND(I1299&gt;=46001,I1299&lt;=47201),"Liberecký kraj",(IF(AND(I1299&gt;=51202,I1299&lt;=51401),"Liberecký kraj",(IF(AND(I1299&gt;=53002,I1299&lt;=53976),"Pardubický kraj",(IF(AND(I1299&gt;=56002,I1299&lt;=57201),"Pardubický kraj",(IF(AND(I1299&gt;=60200,I1299&lt;=67201),"Jihomoravský kraj",(IF(AND(I1299&gt;=67801,I1299&lt;=68501),"Jihomoravský kraj",(IF(AND(I1299&gt;=69002,I1299&lt;=69801),"Jihomoravský kraj",(IF(AND(I1299&gt;=68601,I1299&lt;=68801),"Zlínský kraj",(IF(AND(I1299&gt;=75501,I1299&lt;=76901),"Zlínský kraj",(IF(AND(I1299&gt;=70030,I1299&lt;=74901),"Moravskoslezský kraj",(IF(AND(I1299&gt;=75000,I1299&lt;=75368),"Olomoucký kraj",(IF(AND(I1299&gt;=77200,I1299&lt;=79862),"Olomoucký kraj",(IF(AND(I1299&gt;=50011,I1299&lt;=50301),"Královéhradecký kraj",(IF(AND(I1299&gt;=54301,I1299&lt;=54303),"Královéhradecký kraj","0")))))))))))))))))))))))))))))))))))))))))))))))</f>
        <v>Středočeský kraj</v>
      </c>
      <c r="AB1299" t="s">
        <v>16997</v>
      </c>
      <c r="AD1299" t="s">
        <v>998</v>
      </c>
      <c r="AE1299" t="s">
        <v>998</v>
      </c>
      <c r="AF1299" t="s">
        <v>998</v>
      </c>
      <c r="AG1299" s="107">
        <v>300</v>
      </c>
      <c r="AH1299" s="107">
        <v>0</v>
      </c>
      <c r="AI1299" s="107">
        <v>0</v>
      </c>
      <c r="AJ1299" t="s">
        <v>999</v>
      </c>
      <c r="AK1299" s="106">
        <v>44901</v>
      </c>
    </row>
    <row r="1300" spans="1:37" x14ac:dyDescent="0.45">
      <c r="A1300" t="s">
        <v>1156</v>
      </c>
      <c r="B1300" t="s">
        <v>16992</v>
      </c>
      <c r="C1300" t="s">
        <v>990</v>
      </c>
      <c r="D1300" t="s">
        <v>16998</v>
      </c>
      <c r="E1300" t="s">
        <v>992</v>
      </c>
      <c r="F1300" t="s">
        <v>7202</v>
      </c>
      <c r="G1300">
        <v>2209</v>
      </c>
      <c r="H1300" t="s">
        <v>1503</v>
      </c>
      <c r="I1300">
        <v>25228</v>
      </c>
      <c r="J1300">
        <v>737975606</v>
      </c>
      <c r="K1300" t="s">
        <v>16993</v>
      </c>
      <c r="L1300" s="106">
        <v>26028</v>
      </c>
      <c r="M1300">
        <v>13385195</v>
      </c>
      <c r="N1300" t="s">
        <v>2990</v>
      </c>
      <c r="O1300" t="s">
        <v>1106</v>
      </c>
      <c r="P1300" t="s">
        <v>997</v>
      </c>
      <c r="R1300" s="109" t="str">
        <f>IF(OR(P1300="SB",Q1300="SB"),"SB",0)</f>
        <v>SB</v>
      </c>
      <c r="T1300" s="110">
        <v>161027</v>
      </c>
      <c r="U1300" t="s">
        <v>19634</v>
      </c>
      <c r="V1300" s="113" t="str">
        <f>IF(AND(I1300&gt;=10000,I1300&lt;=19900),"Praha",(IF(AND(I1300&gt;=25001,I1300&lt;=29501),"Středočeský kraj",(IF(AND(I1300&gt;=30100,I1300&lt;=34972),"Středočeský kraj",(IF(AND(I1300&gt;=35002,I1300&lt;=36271),"Karlovarský kraj",(IF(AND(I1300&gt;=37001,I1300&lt;=39201),"Jihočeský kraj",(IF(AND(I1300&gt;=39701,I1300&lt;=39901),"Jihočeský kraj",(IF(AND(I1300&gt;=39301,I1300&lt;=39601),"Kraj Vysočina",(IF(AND(I1300&gt;=58001,I1300&lt;=59501),"Kraj Vysočina",(IF(AND(I1300&gt;=67401,I1300&lt;=67602),"Kraj Vysočina",(IF(AND(I1300&gt;=40001,I1300&lt;=44101),"Ústecký kraj",(IF(AND(I1300&gt;=46001,I1300&lt;=47201),"Liberecký kraj",(IF(AND(I1300&gt;=51202,I1300&lt;=51401),"Liberecký kraj",(IF(AND(I1300&gt;=53002,I1300&lt;=53976),"Pardubický kraj",(IF(AND(I1300&gt;=56002,I1300&lt;=57201),"Pardubický kraj",(IF(AND(I1300&gt;=60200,I1300&lt;=67201),"Jihomoravský kraj",(IF(AND(I1300&gt;=67801,I1300&lt;=68501),"Jihomoravský kraj",(IF(AND(I1300&gt;=69002,I1300&lt;=69801),"Jihomoravský kraj",(IF(AND(I1300&gt;=68601,I1300&lt;=68801),"Zlínský kraj",(IF(AND(I1300&gt;=75501,I1300&lt;=76901),"Zlínský kraj",(IF(AND(I1300&gt;=70030,I1300&lt;=74901),"Moravskoslezský kraj",(IF(AND(I1300&gt;=75000,I1300&lt;=75368),"Olomoucký kraj",(IF(AND(I1300&gt;=77200,I1300&lt;=79862),"Olomoucký kraj",(IF(AND(I1300&gt;=50011,I1300&lt;=50301),"Královéhradecký kraj",(IF(AND(I1300&gt;=54301,I1300&lt;=54303),"Královéhradecký kraj","0")))))))))))))))))))))))))))))))))))))))))))))))</f>
        <v>Středočeský kraj</v>
      </c>
      <c r="W1300" s="111">
        <v>161027</v>
      </c>
      <c r="X1300" s="111" t="s">
        <v>19633</v>
      </c>
      <c r="AB1300" t="s">
        <v>16999</v>
      </c>
      <c r="AD1300" t="s">
        <v>1159</v>
      </c>
      <c r="AE1300" t="s">
        <v>1515</v>
      </c>
      <c r="AF1300" t="s">
        <v>998</v>
      </c>
      <c r="AG1300" s="107">
        <v>300</v>
      </c>
      <c r="AH1300" s="107">
        <v>0</v>
      </c>
      <c r="AI1300" s="107">
        <v>0</v>
      </c>
      <c r="AJ1300" t="s">
        <v>999</v>
      </c>
      <c r="AK1300" s="106">
        <v>44901</v>
      </c>
    </row>
    <row r="1301" spans="1:37" x14ac:dyDescent="0.45">
      <c r="A1301" t="s">
        <v>1462</v>
      </c>
      <c r="B1301" t="s">
        <v>5909</v>
      </c>
      <c r="C1301" t="s">
        <v>990</v>
      </c>
      <c r="D1301" t="s">
        <v>5910</v>
      </c>
      <c r="E1301" t="s">
        <v>992</v>
      </c>
      <c r="F1301" t="s">
        <v>3109</v>
      </c>
      <c r="G1301">
        <v>14</v>
      </c>
      <c r="H1301" t="s">
        <v>1503</v>
      </c>
      <c r="I1301">
        <v>25228</v>
      </c>
      <c r="K1301" t="s">
        <v>5911</v>
      </c>
      <c r="L1301" s="106">
        <v>27263</v>
      </c>
      <c r="M1301">
        <v>13397929</v>
      </c>
      <c r="N1301" t="s">
        <v>996</v>
      </c>
      <c r="O1301" t="s">
        <v>12</v>
      </c>
      <c r="P1301" t="s">
        <v>997</v>
      </c>
      <c r="R1301" s="109" t="str">
        <f>IF(OR(P1301="SB",Q1301="SB"),"SB",0)</f>
        <v>SB</v>
      </c>
      <c r="T1301" s="110" t="s">
        <v>998</v>
      </c>
      <c r="V1301" s="113" t="str">
        <f>IF(AND(I1301&gt;=10000,I1301&lt;=19900),"Praha",(IF(AND(I1301&gt;=25001,I1301&lt;=29501),"Středočeský kraj",(IF(AND(I1301&gt;=30100,I1301&lt;=34972),"Středočeský kraj",(IF(AND(I1301&gt;=35002,I1301&lt;=36271),"Karlovarský kraj",(IF(AND(I1301&gt;=37001,I1301&lt;=39201),"Jihočeský kraj",(IF(AND(I1301&gt;=39701,I1301&lt;=39901),"Jihočeský kraj",(IF(AND(I1301&gt;=39301,I1301&lt;=39601),"Kraj Vysočina",(IF(AND(I1301&gt;=58001,I1301&lt;=59501),"Kraj Vysočina",(IF(AND(I1301&gt;=67401,I1301&lt;=67602),"Kraj Vysočina",(IF(AND(I1301&gt;=40001,I1301&lt;=44101),"Ústecký kraj",(IF(AND(I1301&gt;=46001,I1301&lt;=47201),"Liberecký kraj",(IF(AND(I1301&gt;=51202,I1301&lt;=51401),"Liberecký kraj",(IF(AND(I1301&gt;=53002,I1301&lt;=53976),"Pardubický kraj",(IF(AND(I1301&gt;=56002,I1301&lt;=57201),"Pardubický kraj",(IF(AND(I1301&gt;=60200,I1301&lt;=67201),"Jihomoravský kraj",(IF(AND(I1301&gt;=67801,I1301&lt;=68501),"Jihomoravský kraj",(IF(AND(I1301&gt;=69002,I1301&lt;=69801),"Jihomoravský kraj",(IF(AND(I1301&gt;=68601,I1301&lt;=68801),"Zlínský kraj",(IF(AND(I1301&gt;=75501,I1301&lt;=76901),"Zlínský kraj",(IF(AND(I1301&gt;=70030,I1301&lt;=74901),"Moravskoslezský kraj",(IF(AND(I1301&gt;=75000,I1301&lt;=75368),"Olomoucký kraj",(IF(AND(I1301&gt;=77200,I1301&lt;=79862),"Olomoucký kraj",(IF(AND(I1301&gt;=50011,I1301&lt;=50301),"Královéhradecký kraj",(IF(AND(I1301&gt;=54301,I1301&lt;=54303),"Královéhradecký kraj","0")))))))))))))))))))))))))))))))))))))))))))))))</f>
        <v>Středočeský kraj</v>
      </c>
      <c r="AB1301" t="s">
        <v>998</v>
      </c>
      <c r="AD1301" t="s">
        <v>998</v>
      </c>
      <c r="AE1301" t="s">
        <v>998</v>
      </c>
      <c r="AF1301" t="s">
        <v>998</v>
      </c>
      <c r="AG1301" s="107">
        <v>0</v>
      </c>
      <c r="AH1301" s="107">
        <v>0</v>
      </c>
      <c r="AI1301" s="107">
        <v>0</v>
      </c>
      <c r="AJ1301" t="s">
        <v>1012</v>
      </c>
    </row>
    <row r="1302" spans="1:37" x14ac:dyDescent="0.45">
      <c r="A1302" t="s">
        <v>2331</v>
      </c>
      <c r="B1302" t="s">
        <v>12137</v>
      </c>
      <c r="C1302" t="s">
        <v>1002</v>
      </c>
      <c r="D1302" t="s">
        <v>12138</v>
      </c>
      <c r="E1302" t="s">
        <v>992</v>
      </c>
      <c r="F1302" t="s">
        <v>12139</v>
      </c>
      <c r="G1302">
        <v>35</v>
      </c>
      <c r="H1302" t="s">
        <v>1503</v>
      </c>
      <c r="I1302">
        <v>25228</v>
      </c>
      <c r="K1302" t="s">
        <v>12140</v>
      </c>
      <c r="L1302" s="106">
        <v>27418</v>
      </c>
      <c r="M1302">
        <v>12983758</v>
      </c>
      <c r="N1302" t="s">
        <v>996</v>
      </c>
      <c r="O1302" t="s">
        <v>12</v>
      </c>
      <c r="P1302" t="s">
        <v>997</v>
      </c>
      <c r="R1302" s="109" t="str">
        <f>IF(OR(P1302="SB",Q1302="SB"),"SB",0)</f>
        <v>SB</v>
      </c>
      <c r="T1302" s="110" t="s">
        <v>998</v>
      </c>
      <c r="V1302" s="113" t="str">
        <f>IF(AND(I1302&gt;=10000,I1302&lt;=19900),"Praha",(IF(AND(I1302&gt;=25001,I1302&lt;=29501),"Středočeský kraj",(IF(AND(I1302&gt;=30100,I1302&lt;=34972),"Středočeský kraj",(IF(AND(I1302&gt;=35002,I1302&lt;=36271),"Karlovarský kraj",(IF(AND(I1302&gt;=37001,I1302&lt;=39201),"Jihočeský kraj",(IF(AND(I1302&gt;=39701,I1302&lt;=39901),"Jihočeský kraj",(IF(AND(I1302&gt;=39301,I1302&lt;=39601),"Kraj Vysočina",(IF(AND(I1302&gt;=58001,I1302&lt;=59501),"Kraj Vysočina",(IF(AND(I1302&gt;=67401,I1302&lt;=67602),"Kraj Vysočina",(IF(AND(I1302&gt;=40001,I1302&lt;=44101),"Ústecký kraj",(IF(AND(I1302&gt;=46001,I1302&lt;=47201),"Liberecký kraj",(IF(AND(I1302&gt;=51202,I1302&lt;=51401),"Liberecký kraj",(IF(AND(I1302&gt;=53002,I1302&lt;=53976),"Pardubický kraj",(IF(AND(I1302&gt;=56002,I1302&lt;=57201),"Pardubický kraj",(IF(AND(I1302&gt;=60200,I1302&lt;=67201),"Jihomoravský kraj",(IF(AND(I1302&gt;=67801,I1302&lt;=68501),"Jihomoravský kraj",(IF(AND(I1302&gt;=69002,I1302&lt;=69801),"Jihomoravský kraj",(IF(AND(I1302&gt;=68601,I1302&lt;=68801),"Zlínský kraj",(IF(AND(I1302&gt;=75501,I1302&lt;=76901),"Zlínský kraj",(IF(AND(I1302&gt;=70030,I1302&lt;=74901),"Moravskoslezský kraj",(IF(AND(I1302&gt;=75000,I1302&lt;=75368),"Olomoucký kraj",(IF(AND(I1302&gt;=77200,I1302&lt;=79862),"Olomoucký kraj",(IF(AND(I1302&gt;=50011,I1302&lt;=50301),"Královéhradecký kraj",(IF(AND(I1302&gt;=54301,I1302&lt;=54303),"Královéhradecký kraj","0")))))))))))))))))))))))))))))))))))))))))))))))</f>
        <v>Středočeský kraj</v>
      </c>
      <c r="AB1302" t="s">
        <v>998</v>
      </c>
      <c r="AD1302" t="s">
        <v>998</v>
      </c>
      <c r="AE1302" t="s">
        <v>998</v>
      </c>
      <c r="AF1302" t="s">
        <v>998</v>
      </c>
      <c r="AG1302" s="107">
        <v>0</v>
      </c>
      <c r="AH1302" s="107">
        <v>0</v>
      </c>
      <c r="AI1302" s="107">
        <v>0</v>
      </c>
      <c r="AJ1302" t="s">
        <v>1012</v>
      </c>
    </row>
    <row r="1303" spans="1:37" x14ac:dyDescent="0.45">
      <c r="A1303" t="s">
        <v>1462</v>
      </c>
      <c r="B1303" t="s">
        <v>12969</v>
      </c>
      <c r="C1303" t="s">
        <v>990</v>
      </c>
      <c r="D1303" t="s">
        <v>12970</v>
      </c>
      <c r="E1303" t="s">
        <v>992</v>
      </c>
      <c r="F1303" t="s">
        <v>5737</v>
      </c>
      <c r="G1303">
        <v>2070</v>
      </c>
      <c r="H1303" t="s">
        <v>1503</v>
      </c>
      <c r="I1303">
        <v>25228</v>
      </c>
      <c r="K1303" t="s">
        <v>12971</v>
      </c>
      <c r="L1303" s="106">
        <v>27209</v>
      </c>
      <c r="M1303">
        <v>13016090</v>
      </c>
      <c r="N1303" t="s">
        <v>996</v>
      </c>
      <c r="O1303" t="s">
        <v>12</v>
      </c>
      <c r="P1303" t="s">
        <v>997</v>
      </c>
      <c r="R1303" s="109" t="str">
        <f>IF(OR(P1303="SB",Q1303="SB"),"SB",0)</f>
        <v>SB</v>
      </c>
      <c r="T1303" s="110" t="s">
        <v>998</v>
      </c>
      <c r="V1303" s="113" t="str">
        <f>IF(AND(I1303&gt;=10000,I1303&lt;=19900),"Praha",(IF(AND(I1303&gt;=25001,I1303&lt;=29501),"Středočeský kraj",(IF(AND(I1303&gt;=30100,I1303&lt;=34972),"Středočeský kraj",(IF(AND(I1303&gt;=35002,I1303&lt;=36271),"Karlovarský kraj",(IF(AND(I1303&gt;=37001,I1303&lt;=39201),"Jihočeský kraj",(IF(AND(I1303&gt;=39701,I1303&lt;=39901),"Jihočeský kraj",(IF(AND(I1303&gt;=39301,I1303&lt;=39601),"Kraj Vysočina",(IF(AND(I1303&gt;=58001,I1303&lt;=59501),"Kraj Vysočina",(IF(AND(I1303&gt;=67401,I1303&lt;=67602),"Kraj Vysočina",(IF(AND(I1303&gt;=40001,I1303&lt;=44101),"Ústecký kraj",(IF(AND(I1303&gt;=46001,I1303&lt;=47201),"Liberecký kraj",(IF(AND(I1303&gt;=51202,I1303&lt;=51401),"Liberecký kraj",(IF(AND(I1303&gt;=53002,I1303&lt;=53976),"Pardubický kraj",(IF(AND(I1303&gt;=56002,I1303&lt;=57201),"Pardubický kraj",(IF(AND(I1303&gt;=60200,I1303&lt;=67201),"Jihomoravský kraj",(IF(AND(I1303&gt;=67801,I1303&lt;=68501),"Jihomoravský kraj",(IF(AND(I1303&gt;=69002,I1303&lt;=69801),"Jihomoravský kraj",(IF(AND(I1303&gt;=68601,I1303&lt;=68801),"Zlínský kraj",(IF(AND(I1303&gt;=75501,I1303&lt;=76901),"Zlínský kraj",(IF(AND(I1303&gt;=70030,I1303&lt;=74901),"Moravskoslezský kraj",(IF(AND(I1303&gt;=75000,I1303&lt;=75368),"Olomoucký kraj",(IF(AND(I1303&gt;=77200,I1303&lt;=79862),"Olomoucký kraj",(IF(AND(I1303&gt;=50011,I1303&lt;=50301),"Královéhradecký kraj",(IF(AND(I1303&gt;=54301,I1303&lt;=54303),"Královéhradecký kraj","0")))))))))))))))))))))))))))))))))))))))))))))))</f>
        <v>Středočeský kraj</v>
      </c>
      <c r="AB1303" t="s">
        <v>998</v>
      </c>
      <c r="AD1303" t="s">
        <v>998</v>
      </c>
      <c r="AE1303" t="s">
        <v>998</v>
      </c>
      <c r="AF1303" t="s">
        <v>998</v>
      </c>
      <c r="AG1303" s="107">
        <v>0</v>
      </c>
      <c r="AH1303" s="107">
        <v>0</v>
      </c>
      <c r="AI1303" s="107">
        <v>0</v>
      </c>
      <c r="AJ1303" t="s">
        <v>1012</v>
      </c>
    </row>
    <row r="1304" spans="1:37" x14ac:dyDescent="0.45">
      <c r="A1304" t="s">
        <v>1189</v>
      </c>
      <c r="B1304" t="s">
        <v>17000</v>
      </c>
      <c r="C1304" t="s">
        <v>1002</v>
      </c>
      <c r="D1304" t="s">
        <v>17004</v>
      </c>
      <c r="E1304" t="s">
        <v>992</v>
      </c>
      <c r="F1304" t="s">
        <v>7202</v>
      </c>
      <c r="G1304">
        <v>2209</v>
      </c>
      <c r="H1304" t="s">
        <v>1503</v>
      </c>
      <c r="I1304">
        <v>25228</v>
      </c>
      <c r="J1304">
        <v>737975606</v>
      </c>
      <c r="K1304" t="s">
        <v>17005</v>
      </c>
      <c r="L1304" s="106">
        <v>26283</v>
      </c>
      <c r="M1304">
        <v>14086528</v>
      </c>
      <c r="N1304" t="s">
        <v>2990</v>
      </c>
      <c r="O1304" t="s">
        <v>1106</v>
      </c>
      <c r="P1304" t="s">
        <v>997</v>
      </c>
      <c r="R1304" s="109" t="str">
        <f>IF(OR(P1304="SB",Q1304="SB"),"SB",0)</f>
        <v>SB</v>
      </c>
      <c r="T1304" s="110" t="s">
        <v>998</v>
      </c>
      <c r="V1304" s="113" t="str">
        <f>IF(AND(I1304&gt;=10000,I1304&lt;=19900),"Praha",(IF(AND(I1304&gt;=25001,I1304&lt;=29501),"Středočeský kraj",(IF(AND(I1304&gt;=30100,I1304&lt;=34972),"Středočeský kraj",(IF(AND(I1304&gt;=35002,I1304&lt;=36271),"Karlovarský kraj",(IF(AND(I1304&gt;=37001,I1304&lt;=39201),"Jihočeský kraj",(IF(AND(I1304&gt;=39701,I1304&lt;=39901),"Jihočeský kraj",(IF(AND(I1304&gt;=39301,I1304&lt;=39601),"Kraj Vysočina",(IF(AND(I1304&gt;=58001,I1304&lt;=59501),"Kraj Vysočina",(IF(AND(I1304&gt;=67401,I1304&lt;=67602),"Kraj Vysočina",(IF(AND(I1304&gt;=40001,I1304&lt;=44101),"Ústecký kraj",(IF(AND(I1304&gt;=46001,I1304&lt;=47201),"Liberecký kraj",(IF(AND(I1304&gt;=51202,I1304&lt;=51401),"Liberecký kraj",(IF(AND(I1304&gt;=53002,I1304&lt;=53976),"Pardubický kraj",(IF(AND(I1304&gt;=56002,I1304&lt;=57201),"Pardubický kraj",(IF(AND(I1304&gt;=60200,I1304&lt;=67201),"Jihomoravský kraj",(IF(AND(I1304&gt;=67801,I1304&lt;=68501),"Jihomoravský kraj",(IF(AND(I1304&gt;=69002,I1304&lt;=69801),"Jihomoravský kraj",(IF(AND(I1304&gt;=68601,I1304&lt;=68801),"Zlínský kraj",(IF(AND(I1304&gt;=75501,I1304&lt;=76901),"Zlínský kraj",(IF(AND(I1304&gt;=70030,I1304&lt;=74901),"Moravskoslezský kraj",(IF(AND(I1304&gt;=75000,I1304&lt;=75368),"Olomoucký kraj",(IF(AND(I1304&gt;=77200,I1304&lt;=79862),"Olomoucký kraj",(IF(AND(I1304&gt;=50011,I1304&lt;=50301),"Královéhradecký kraj",(IF(AND(I1304&gt;=54301,I1304&lt;=54303),"Královéhradecký kraj","0")))))))))))))))))))))))))))))))))))))))))))))))</f>
        <v>Středočeský kraj</v>
      </c>
      <c r="AB1304" t="s">
        <v>998</v>
      </c>
      <c r="AD1304" t="s">
        <v>998</v>
      </c>
      <c r="AE1304" t="s">
        <v>998</v>
      </c>
      <c r="AF1304" t="s">
        <v>998</v>
      </c>
      <c r="AG1304" s="107">
        <v>0</v>
      </c>
      <c r="AH1304" s="107">
        <v>0</v>
      </c>
      <c r="AI1304" s="107">
        <v>0</v>
      </c>
      <c r="AJ1304" t="s">
        <v>1012</v>
      </c>
    </row>
    <row r="1305" spans="1:37" x14ac:dyDescent="0.45">
      <c r="A1305" t="s">
        <v>1980</v>
      </c>
      <c r="B1305" t="s">
        <v>7192</v>
      </c>
      <c r="C1305" t="s">
        <v>990</v>
      </c>
      <c r="D1305" t="s">
        <v>7201</v>
      </c>
      <c r="E1305" t="s">
        <v>992</v>
      </c>
      <c r="F1305" t="s">
        <v>7202</v>
      </c>
      <c r="G1305">
        <v>2111</v>
      </c>
      <c r="H1305" t="s">
        <v>1503</v>
      </c>
      <c r="I1305">
        <v>25228</v>
      </c>
      <c r="K1305" t="s">
        <v>7203</v>
      </c>
      <c r="L1305" s="106">
        <v>37776</v>
      </c>
      <c r="M1305">
        <v>11731347</v>
      </c>
      <c r="N1305" t="s">
        <v>2743</v>
      </c>
      <c r="O1305" t="s">
        <v>12</v>
      </c>
      <c r="P1305" t="s">
        <v>997</v>
      </c>
      <c r="R1305" s="109" t="str">
        <f>IF(OR(P1305="SB",Q1305="SB"),"SB",0)</f>
        <v>SB</v>
      </c>
      <c r="V1305" s="113" t="str">
        <f>IF(AND(I1305&gt;=10000,I1305&lt;=19900),"Praha",(IF(AND(I1305&gt;=25001,I1305&lt;=29501),"Středočeský kraj",(IF(AND(I1305&gt;=30100,I1305&lt;=34972),"Středočeský kraj",(IF(AND(I1305&gt;=35002,I1305&lt;=36271),"Karlovarský kraj",(IF(AND(I1305&gt;=37001,I1305&lt;=39201),"Jihočeský kraj",(IF(AND(I1305&gt;=39701,I1305&lt;=39901),"Jihočeský kraj",(IF(AND(I1305&gt;=39301,I1305&lt;=39601),"Kraj Vysočina",(IF(AND(I1305&gt;=58001,I1305&lt;=59501),"Kraj Vysočina",(IF(AND(I1305&gt;=67401,I1305&lt;=67602),"Kraj Vysočina",(IF(AND(I1305&gt;=40001,I1305&lt;=44101),"Ústecký kraj",(IF(AND(I1305&gt;=46001,I1305&lt;=47201),"Liberecký kraj",(IF(AND(I1305&gt;=51202,I1305&lt;=51401),"Liberecký kraj",(IF(AND(I1305&gt;=53002,I1305&lt;=53976),"Pardubický kraj",(IF(AND(I1305&gt;=56002,I1305&lt;=57201),"Pardubický kraj",(IF(AND(I1305&gt;=60200,I1305&lt;=67201),"Jihomoravský kraj",(IF(AND(I1305&gt;=67801,I1305&lt;=68501),"Jihomoravský kraj",(IF(AND(I1305&gt;=69002,I1305&lt;=69801),"Jihomoravský kraj",(IF(AND(I1305&gt;=68601,I1305&lt;=68801),"Zlínský kraj",(IF(AND(I1305&gt;=75501,I1305&lt;=76901),"Zlínský kraj",(IF(AND(I1305&gt;=70030,I1305&lt;=74901),"Moravskoslezský kraj",(IF(AND(I1305&gt;=75000,I1305&lt;=75368),"Olomoucký kraj",(IF(AND(I1305&gt;=77200,I1305&lt;=79862),"Olomoucký kraj",(IF(AND(I1305&gt;=50011,I1305&lt;=50301),"Královéhradecký kraj",(IF(AND(I1305&gt;=54301,I1305&lt;=54303),"Královéhradecký kraj","0")))))))))))))))))))))))))))))))))))))))))))))))</f>
        <v>Středočeský kraj</v>
      </c>
      <c r="AD1305" t="s">
        <v>998</v>
      </c>
      <c r="AE1305" t="s">
        <v>998</v>
      </c>
      <c r="AF1305" t="s">
        <v>998</v>
      </c>
      <c r="AG1305" s="107">
        <v>0</v>
      </c>
      <c r="AH1305" s="107">
        <v>0</v>
      </c>
      <c r="AI1305" s="107">
        <v>0</v>
      </c>
      <c r="AJ1305" t="s">
        <v>1012</v>
      </c>
    </row>
    <row r="1306" spans="1:37" x14ac:dyDescent="0.45">
      <c r="A1306" t="s">
        <v>1149</v>
      </c>
      <c r="B1306" t="s">
        <v>7192</v>
      </c>
      <c r="C1306" t="s">
        <v>990</v>
      </c>
      <c r="D1306" t="s">
        <v>7209</v>
      </c>
      <c r="E1306" t="s">
        <v>992</v>
      </c>
      <c r="F1306" t="s">
        <v>7202</v>
      </c>
      <c r="G1306">
        <v>2111</v>
      </c>
      <c r="H1306" t="s">
        <v>1503</v>
      </c>
      <c r="I1306">
        <v>25228</v>
      </c>
      <c r="K1306" t="s">
        <v>7210</v>
      </c>
      <c r="L1306" s="106">
        <v>36657</v>
      </c>
      <c r="M1306">
        <v>11731246</v>
      </c>
      <c r="N1306" t="s">
        <v>2743</v>
      </c>
      <c r="O1306" t="s">
        <v>12</v>
      </c>
      <c r="P1306" t="s">
        <v>997</v>
      </c>
      <c r="R1306" s="109" t="str">
        <f>IF(OR(P1306="SB",Q1306="SB"),"SB",0)</f>
        <v>SB</v>
      </c>
      <c r="V1306" s="113" t="str">
        <f>IF(AND(I1306&gt;=10000,I1306&lt;=19900),"Praha",(IF(AND(I1306&gt;=25001,I1306&lt;=29501),"Středočeský kraj",(IF(AND(I1306&gt;=30100,I1306&lt;=34972),"Středočeský kraj",(IF(AND(I1306&gt;=35002,I1306&lt;=36271),"Karlovarský kraj",(IF(AND(I1306&gt;=37001,I1306&lt;=39201),"Jihočeský kraj",(IF(AND(I1306&gt;=39701,I1306&lt;=39901),"Jihočeský kraj",(IF(AND(I1306&gt;=39301,I1306&lt;=39601),"Kraj Vysočina",(IF(AND(I1306&gt;=58001,I1306&lt;=59501),"Kraj Vysočina",(IF(AND(I1306&gt;=67401,I1306&lt;=67602),"Kraj Vysočina",(IF(AND(I1306&gt;=40001,I1306&lt;=44101),"Ústecký kraj",(IF(AND(I1306&gt;=46001,I1306&lt;=47201),"Liberecký kraj",(IF(AND(I1306&gt;=51202,I1306&lt;=51401),"Liberecký kraj",(IF(AND(I1306&gt;=53002,I1306&lt;=53976),"Pardubický kraj",(IF(AND(I1306&gt;=56002,I1306&lt;=57201),"Pardubický kraj",(IF(AND(I1306&gt;=60200,I1306&lt;=67201),"Jihomoravský kraj",(IF(AND(I1306&gt;=67801,I1306&lt;=68501),"Jihomoravský kraj",(IF(AND(I1306&gt;=69002,I1306&lt;=69801),"Jihomoravský kraj",(IF(AND(I1306&gt;=68601,I1306&lt;=68801),"Zlínský kraj",(IF(AND(I1306&gt;=75501,I1306&lt;=76901),"Zlínský kraj",(IF(AND(I1306&gt;=70030,I1306&lt;=74901),"Moravskoslezský kraj",(IF(AND(I1306&gt;=75000,I1306&lt;=75368),"Olomoucký kraj",(IF(AND(I1306&gt;=77200,I1306&lt;=79862),"Olomoucký kraj",(IF(AND(I1306&gt;=50011,I1306&lt;=50301),"Královéhradecký kraj",(IF(AND(I1306&gt;=54301,I1306&lt;=54303),"Královéhradecký kraj","0")))))))))))))))))))))))))))))))))))))))))))))))</f>
        <v>Středočeský kraj</v>
      </c>
      <c r="AD1306" t="s">
        <v>998</v>
      </c>
      <c r="AE1306" t="s">
        <v>998</v>
      </c>
      <c r="AF1306" t="s">
        <v>998</v>
      </c>
      <c r="AG1306" s="107">
        <v>0</v>
      </c>
      <c r="AH1306" s="107">
        <v>0</v>
      </c>
      <c r="AI1306" s="107">
        <v>0</v>
      </c>
      <c r="AJ1306" t="s">
        <v>1012</v>
      </c>
    </row>
    <row r="1307" spans="1:37" x14ac:dyDescent="0.45">
      <c r="A1307" t="s">
        <v>1130</v>
      </c>
      <c r="B1307" t="s">
        <v>14748</v>
      </c>
      <c r="C1307" t="s">
        <v>990</v>
      </c>
      <c r="D1307" t="s">
        <v>14749</v>
      </c>
      <c r="E1307" t="s">
        <v>992</v>
      </c>
      <c r="F1307" t="s">
        <v>3823</v>
      </c>
      <c r="G1307">
        <v>1782</v>
      </c>
      <c r="H1307" t="s">
        <v>1503</v>
      </c>
      <c r="I1307">
        <v>25228</v>
      </c>
      <c r="J1307" s="108">
        <v>736630950</v>
      </c>
      <c r="K1307" t="s">
        <v>14750</v>
      </c>
      <c r="L1307" s="106">
        <v>37972</v>
      </c>
      <c r="M1307">
        <v>15704206</v>
      </c>
      <c r="N1307" t="s">
        <v>4084</v>
      </c>
      <c r="O1307" t="s">
        <v>12</v>
      </c>
      <c r="P1307" t="s">
        <v>997</v>
      </c>
      <c r="R1307" s="109" t="str">
        <f>IF(OR(P1307="SB",Q1307="SB"),"SB",0)</f>
        <v>SB</v>
      </c>
      <c r="V1307" s="113" t="str">
        <f>IF(AND(I1307&gt;=10000,I1307&lt;=19900),"Praha",(IF(AND(I1307&gt;=25001,I1307&lt;=29501),"Středočeský kraj",(IF(AND(I1307&gt;=30100,I1307&lt;=34972),"Středočeský kraj",(IF(AND(I1307&gt;=35002,I1307&lt;=36271),"Karlovarský kraj",(IF(AND(I1307&gt;=37001,I1307&lt;=39201),"Jihočeský kraj",(IF(AND(I1307&gt;=39701,I1307&lt;=39901),"Jihočeský kraj",(IF(AND(I1307&gt;=39301,I1307&lt;=39601),"Kraj Vysočina",(IF(AND(I1307&gt;=58001,I1307&lt;=59501),"Kraj Vysočina",(IF(AND(I1307&gt;=67401,I1307&lt;=67602),"Kraj Vysočina",(IF(AND(I1307&gt;=40001,I1307&lt;=44101),"Ústecký kraj",(IF(AND(I1307&gt;=46001,I1307&lt;=47201),"Liberecký kraj",(IF(AND(I1307&gt;=51202,I1307&lt;=51401),"Liberecký kraj",(IF(AND(I1307&gt;=53002,I1307&lt;=53976),"Pardubický kraj",(IF(AND(I1307&gt;=56002,I1307&lt;=57201),"Pardubický kraj",(IF(AND(I1307&gt;=60200,I1307&lt;=67201),"Jihomoravský kraj",(IF(AND(I1307&gt;=67801,I1307&lt;=68501),"Jihomoravský kraj",(IF(AND(I1307&gt;=69002,I1307&lt;=69801),"Jihomoravský kraj",(IF(AND(I1307&gt;=68601,I1307&lt;=68801),"Zlínský kraj",(IF(AND(I1307&gt;=75501,I1307&lt;=76901),"Zlínský kraj",(IF(AND(I1307&gt;=70030,I1307&lt;=74901),"Moravskoslezský kraj",(IF(AND(I1307&gt;=75000,I1307&lt;=75368),"Olomoucký kraj",(IF(AND(I1307&gt;=77200,I1307&lt;=79862),"Olomoucký kraj",(IF(AND(I1307&gt;=50011,I1307&lt;=50301),"Královéhradecký kraj",(IF(AND(I1307&gt;=54301,I1307&lt;=54303),"Královéhradecký kraj","0")))))))))))))))))))))))))))))))))))))))))))))))</f>
        <v>Středočeský kraj</v>
      </c>
      <c r="AD1307" t="s">
        <v>998</v>
      </c>
      <c r="AE1307" t="s">
        <v>998</v>
      </c>
      <c r="AF1307" t="s">
        <v>998</v>
      </c>
      <c r="AG1307" s="107">
        <v>300</v>
      </c>
      <c r="AH1307" s="107">
        <v>0</v>
      </c>
      <c r="AI1307" s="107">
        <v>0</v>
      </c>
      <c r="AJ1307" t="s">
        <v>999</v>
      </c>
      <c r="AK1307" s="106">
        <v>45015</v>
      </c>
    </row>
    <row r="1308" spans="1:37" x14ac:dyDescent="0.45">
      <c r="A1308" t="s">
        <v>2163</v>
      </c>
      <c r="B1308" t="s">
        <v>5454</v>
      </c>
      <c r="C1308" t="s">
        <v>1002</v>
      </c>
      <c r="D1308" t="s">
        <v>5461</v>
      </c>
      <c r="E1308" t="s">
        <v>992</v>
      </c>
      <c r="F1308" t="s">
        <v>2169</v>
      </c>
      <c r="G1308">
        <v>517</v>
      </c>
      <c r="H1308" t="s">
        <v>5455</v>
      </c>
      <c r="I1308">
        <v>25229</v>
      </c>
      <c r="K1308" t="s">
        <v>5456</v>
      </c>
      <c r="L1308" s="106">
        <v>40856</v>
      </c>
      <c r="M1308">
        <v>14824738</v>
      </c>
      <c r="N1308" t="s">
        <v>1269</v>
      </c>
      <c r="O1308" t="s">
        <v>1010</v>
      </c>
      <c r="P1308" t="s">
        <v>997</v>
      </c>
      <c r="Q1308" t="s">
        <v>997</v>
      </c>
      <c r="R1308" s="109" t="str">
        <f>IF(OR(P1308="SB",Q1308="SB"),"SB",0)</f>
        <v>SB</v>
      </c>
      <c r="T1308" s="110">
        <v>14824738</v>
      </c>
      <c r="U1308" t="s">
        <v>19634</v>
      </c>
      <c r="V1308" s="113" t="str">
        <f>IF(AND(I1308&gt;=10000,I1308&lt;=19900),"Praha",(IF(AND(I1308&gt;=25001,I1308&lt;=29501),"Středočeský kraj",(IF(AND(I1308&gt;=30100,I1308&lt;=34972),"Středočeský kraj",(IF(AND(I1308&gt;=35002,I1308&lt;=36271),"Karlovarský kraj",(IF(AND(I1308&gt;=37001,I1308&lt;=39201),"Jihočeský kraj",(IF(AND(I1308&gt;=39701,I1308&lt;=39901),"Jihočeský kraj",(IF(AND(I1308&gt;=39301,I1308&lt;=39601),"Kraj Vysočina",(IF(AND(I1308&gt;=58001,I1308&lt;=59501),"Kraj Vysočina",(IF(AND(I1308&gt;=67401,I1308&lt;=67602),"Kraj Vysočina",(IF(AND(I1308&gt;=40001,I1308&lt;=44101),"Ústecký kraj",(IF(AND(I1308&gt;=46001,I1308&lt;=47201),"Liberecký kraj",(IF(AND(I1308&gt;=51202,I1308&lt;=51401),"Liberecký kraj",(IF(AND(I1308&gt;=53002,I1308&lt;=53976),"Pardubický kraj",(IF(AND(I1308&gt;=56002,I1308&lt;=57201),"Pardubický kraj",(IF(AND(I1308&gt;=60200,I1308&lt;=67201),"Jihomoravský kraj",(IF(AND(I1308&gt;=67801,I1308&lt;=68501),"Jihomoravský kraj",(IF(AND(I1308&gt;=69002,I1308&lt;=69801),"Jihomoravský kraj",(IF(AND(I1308&gt;=68601,I1308&lt;=68801),"Zlínský kraj",(IF(AND(I1308&gt;=75501,I1308&lt;=76901),"Zlínský kraj",(IF(AND(I1308&gt;=70030,I1308&lt;=74901),"Moravskoslezský kraj",(IF(AND(I1308&gt;=75000,I1308&lt;=75368),"Olomoucký kraj",(IF(AND(I1308&gt;=77200,I1308&lt;=79862),"Olomoucký kraj",(IF(AND(I1308&gt;=50011,I1308&lt;=50301),"Královéhradecký kraj",(IF(AND(I1308&gt;=54301,I1308&lt;=54303),"Královéhradecký kraj","0")))))))))))))))))))))))))))))))))))))))))))))))</f>
        <v>Středočeský kraj</v>
      </c>
      <c r="W1308" s="111">
        <v>14824738</v>
      </c>
      <c r="X1308" s="111" t="s">
        <v>19633</v>
      </c>
      <c r="AD1308" t="s">
        <v>998</v>
      </c>
      <c r="AE1308" t="s">
        <v>998</v>
      </c>
      <c r="AF1308" t="s">
        <v>998</v>
      </c>
      <c r="AG1308" s="107">
        <v>300</v>
      </c>
      <c r="AH1308" s="107">
        <v>0</v>
      </c>
      <c r="AI1308" s="107">
        <v>0</v>
      </c>
      <c r="AJ1308" t="s">
        <v>999</v>
      </c>
      <c r="AK1308" s="106">
        <v>44922</v>
      </c>
    </row>
    <row r="1309" spans="1:37" x14ac:dyDescent="0.45">
      <c r="A1309" t="s">
        <v>1133</v>
      </c>
      <c r="B1309" t="s">
        <v>16115</v>
      </c>
      <c r="C1309" t="s">
        <v>990</v>
      </c>
      <c r="D1309" t="s">
        <v>16123</v>
      </c>
      <c r="E1309" t="s">
        <v>992</v>
      </c>
      <c r="F1309" t="s">
        <v>1265</v>
      </c>
      <c r="G1309">
        <v>21</v>
      </c>
      <c r="H1309" t="s">
        <v>2447</v>
      </c>
      <c r="I1309">
        <v>25230</v>
      </c>
      <c r="J1309">
        <v>724910393</v>
      </c>
      <c r="K1309" t="s">
        <v>16124</v>
      </c>
      <c r="L1309" s="106">
        <v>31900</v>
      </c>
      <c r="M1309">
        <v>14859595</v>
      </c>
      <c r="N1309" t="s">
        <v>996</v>
      </c>
      <c r="O1309" t="s">
        <v>12</v>
      </c>
      <c r="P1309" t="s">
        <v>997</v>
      </c>
      <c r="R1309" s="109" t="str">
        <f>IF(OR(P1309="SB",Q1309="SB"),"SB",0)</f>
        <v>SB</v>
      </c>
      <c r="T1309" s="110" t="s">
        <v>998</v>
      </c>
      <c r="V1309" s="113" t="str">
        <f>IF(AND(I1309&gt;=10000,I1309&lt;=19900),"Praha",(IF(AND(I1309&gt;=25001,I1309&lt;=29501),"Středočeský kraj",(IF(AND(I1309&gt;=30100,I1309&lt;=34972),"Středočeský kraj",(IF(AND(I1309&gt;=35002,I1309&lt;=36271),"Karlovarský kraj",(IF(AND(I1309&gt;=37001,I1309&lt;=39201),"Jihočeský kraj",(IF(AND(I1309&gt;=39701,I1309&lt;=39901),"Jihočeský kraj",(IF(AND(I1309&gt;=39301,I1309&lt;=39601),"Kraj Vysočina",(IF(AND(I1309&gt;=58001,I1309&lt;=59501),"Kraj Vysočina",(IF(AND(I1309&gt;=67401,I1309&lt;=67602),"Kraj Vysočina",(IF(AND(I1309&gt;=40001,I1309&lt;=44101),"Ústecký kraj",(IF(AND(I1309&gt;=46001,I1309&lt;=47201),"Liberecký kraj",(IF(AND(I1309&gt;=51202,I1309&lt;=51401),"Liberecký kraj",(IF(AND(I1309&gt;=53002,I1309&lt;=53976),"Pardubický kraj",(IF(AND(I1309&gt;=56002,I1309&lt;=57201),"Pardubický kraj",(IF(AND(I1309&gt;=60200,I1309&lt;=67201),"Jihomoravský kraj",(IF(AND(I1309&gt;=67801,I1309&lt;=68501),"Jihomoravský kraj",(IF(AND(I1309&gt;=69002,I1309&lt;=69801),"Jihomoravský kraj",(IF(AND(I1309&gt;=68601,I1309&lt;=68801),"Zlínský kraj",(IF(AND(I1309&gt;=75501,I1309&lt;=76901),"Zlínský kraj",(IF(AND(I1309&gt;=70030,I1309&lt;=74901),"Moravskoslezský kraj",(IF(AND(I1309&gt;=75000,I1309&lt;=75368),"Olomoucký kraj",(IF(AND(I1309&gt;=77200,I1309&lt;=79862),"Olomoucký kraj",(IF(AND(I1309&gt;=50011,I1309&lt;=50301),"Královéhradecký kraj",(IF(AND(I1309&gt;=54301,I1309&lt;=54303),"Královéhradecký kraj","0")))))))))))))))))))))))))))))))))))))))))))))))</f>
        <v>Středočeský kraj</v>
      </c>
      <c r="AB1309" t="s">
        <v>998</v>
      </c>
      <c r="AD1309" t="s">
        <v>998</v>
      </c>
      <c r="AE1309" t="s">
        <v>998</v>
      </c>
      <c r="AF1309" t="s">
        <v>998</v>
      </c>
      <c r="AG1309" s="107">
        <v>0</v>
      </c>
      <c r="AH1309" s="107">
        <v>0</v>
      </c>
      <c r="AI1309" s="107">
        <v>0</v>
      </c>
      <c r="AJ1309" t="s">
        <v>1012</v>
      </c>
    </row>
    <row r="1310" spans="1:37" x14ac:dyDescent="0.45">
      <c r="A1310" t="s">
        <v>1208</v>
      </c>
      <c r="B1310" t="s">
        <v>5454</v>
      </c>
      <c r="C1310" t="s">
        <v>1002</v>
      </c>
      <c r="D1310" t="s">
        <v>5457</v>
      </c>
      <c r="E1310" t="s">
        <v>992</v>
      </c>
      <c r="F1310" t="s">
        <v>5458</v>
      </c>
      <c r="G1310">
        <v>8</v>
      </c>
      <c r="H1310" t="s">
        <v>5459</v>
      </c>
      <c r="I1310">
        <v>25231</v>
      </c>
      <c r="K1310" t="s">
        <v>5460</v>
      </c>
      <c r="L1310" s="106">
        <v>32304</v>
      </c>
      <c r="M1310">
        <v>13411770</v>
      </c>
      <c r="N1310" t="s">
        <v>996</v>
      </c>
      <c r="O1310" t="s">
        <v>12</v>
      </c>
      <c r="P1310" t="s">
        <v>997</v>
      </c>
      <c r="R1310" s="109" t="str">
        <f>IF(OR(P1310="SB",Q1310="SB"),"SB",0)</f>
        <v>SB</v>
      </c>
      <c r="T1310" s="110" t="s">
        <v>998</v>
      </c>
      <c r="V1310" s="113" t="str">
        <f>IF(AND(I1310&gt;=10000,I1310&lt;=19900),"Praha",(IF(AND(I1310&gt;=25001,I1310&lt;=29501),"Středočeský kraj",(IF(AND(I1310&gt;=30100,I1310&lt;=34972),"Středočeský kraj",(IF(AND(I1310&gt;=35002,I1310&lt;=36271),"Karlovarský kraj",(IF(AND(I1310&gt;=37001,I1310&lt;=39201),"Jihočeský kraj",(IF(AND(I1310&gt;=39701,I1310&lt;=39901),"Jihočeský kraj",(IF(AND(I1310&gt;=39301,I1310&lt;=39601),"Kraj Vysočina",(IF(AND(I1310&gt;=58001,I1310&lt;=59501),"Kraj Vysočina",(IF(AND(I1310&gt;=67401,I1310&lt;=67602),"Kraj Vysočina",(IF(AND(I1310&gt;=40001,I1310&lt;=44101),"Ústecký kraj",(IF(AND(I1310&gt;=46001,I1310&lt;=47201),"Liberecký kraj",(IF(AND(I1310&gt;=51202,I1310&lt;=51401),"Liberecký kraj",(IF(AND(I1310&gt;=53002,I1310&lt;=53976),"Pardubický kraj",(IF(AND(I1310&gt;=56002,I1310&lt;=57201),"Pardubický kraj",(IF(AND(I1310&gt;=60200,I1310&lt;=67201),"Jihomoravský kraj",(IF(AND(I1310&gt;=67801,I1310&lt;=68501),"Jihomoravský kraj",(IF(AND(I1310&gt;=69002,I1310&lt;=69801),"Jihomoravský kraj",(IF(AND(I1310&gt;=68601,I1310&lt;=68801),"Zlínský kraj",(IF(AND(I1310&gt;=75501,I1310&lt;=76901),"Zlínský kraj",(IF(AND(I1310&gt;=70030,I1310&lt;=74901),"Moravskoslezský kraj",(IF(AND(I1310&gt;=75000,I1310&lt;=75368),"Olomoucký kraj",(IF(AND(I1310&gt;=77200,I1310&lt;=79862),"Olomoucký kraj",(IF(AND(I1310&gt;=50011,I1310&lt;=50301),"Královéhradecký kraj",(IF(AND(I1310&gt;=54301,I1310&lt;=54303),"Královéhradecký kraj","0")))))))))))))))))))))))))))))))))))))))))))))))</f>
        <v>Středočeský kraj</v>
      </c>
      <c r="AB1310" t="s">
        <v>998</v>
      </c>
      <c r="AD1310" t="s">
        <v>998</v>
      </c>
      <c r="AE1310" t="s">
        <v>998</v>
      </c>
      <c r="AF1310" t="s">
        <v>998</v>
      </c>
      <c r="AG1310" s="107">
        <v>0</v>
      </c>
      <c r="AH1310" s="107">
        <v>0</v>
      </c>
      <c r="AI1310" s="107">
        <v>0</v>
      </c>
      <c r="AJ1310" t="s">
        <v>1012</v>
      </c>
    </row>
    <row r="1311" spans="1:37" x14ac:dyDescent="0.45">
      <c r="A1311" t="s">
        <v>1058</v>
      </c>
      <c r="B1311" t="s">
        <v>7988</v>
      </c>
      <c r="C1311" t="s">
        <v>1002</v>
      </c>
      <c r="D1311" t="s">
        <v>7989</v>
      </c>
      <c r="E1311" t="s">
        <v>992</v>
      </c>
      <c r="F1311" t="s">
        <v>4300</v>
      </c>
      <c r="G1311">
        <v>23</v>
      </c>
      <c r="H1311" t="s">
        <v>5459</v>
      </c>
      <c r="I1311">
        <v>25231</v>
      </c>
      <c r="K1311" t="s">
        <v>7990</v>
      </c>
      <c r="L1311" s="106">
        <v>28870</v>
      </c>
      <c r="M1311">
        <v>13421470</v>
      </c>
      <c r="N1311" t="s">
        <v>996</v>
      </c>
      <c r="O1311" t="s">
        <v>12</v>
      </c>
      <c r="P1311" t="s">
        <v>997</v>
      </c>
      <c r="R1311" s="109" t="str">
        <f>IF(OR(P1311="SB",Q1311="SB"),"SB",0)</f>
        <v>SB</v>
      </c>
      <c r="T1311" s="110" t="s">
        <v>998</v>
      </c>
      <c r="V1311" s="113" t="str">
        <f>IF(AND(I1311&gt;=10000,I1311&lt;=19900),"Praha",(IF(AND(I1311&gt;=25001,I1311&lt;=29501),"Středočeský kraj",(IF(AND(I1311&gt;=30100,I1311&lt;=34972),"Středočeský kraj",(IF(AND(I1311&gt;=35002,I1311&lt;=36271),"Karlovarský kraj",(IF(AND(I1311&gt;=37001,I1311&lt;=39201),"Jihočeský kraj",(IF(AND(I1311&gt;=39701,I1311&lt;=39901),"Jihočeský kraj",(IF(AND(I1311&gt;=39301,I1311&lt;=39601),"Kraj Vysočina",(IF(AND(I1311&gt;=58001,I1311&lt;=59501),"Kraj Vysočina",(IF(AND(I1311&gt;=67401,I1311&lt;=67602),"Kraj Vysočina",(IF(AND(I1311&gt;=40001,I1311&lt;=44101),"Ústecký kraj",(IF(AND(I1311&gt;=46001,I1311&lt;=47201),"Liberecký kraj",(IF(AND(I1311&gt;=51202,I1311&lt;=51401),"Liberecký kraj",(IF(AND(I1311&gt;=53002,I1311&lt;=53976),"Pardubický kraj",(IF(AND(I1311&gt;=56002,I1311&lt;=57201),"Pardubický kraj",(IF(AND(I1311&gt;=60200,I1311&lt;=67201),"Jihomoravský kraj",(IF(AND(I1311&gt;=67801,I1311&lt;=68501),"Jihomoravský kraj",(IF(AND(I1311&gt;=69002,I1311&lt;=69801),"Jihomoravský kraj",(IF(AND(I1311&gt;=68601,I1311&lt;=68801),"Zlínský kraj",(IF(AND(I1311&gt;=75501,I1311&lt;=76901),"Zlínský kraj",(IF(AND(I1311&gt;=70030,I1311&lt;=74901),"Moravskoslezský kraj",(IF(AND(I1311&gt;=75000,I1311&lt;=75368),"Olomoucký kraj",(IF(AND(I1311&gt;=77200,I1311&lt;=79862),"Olomoucký kraj",(IF(AND(I1311&gt;=50011,I1311&lt;=50301),"Královéhradecký kraj",(IF(AND(I1311&gt;=54301,I1311&lt;=54303),"Královéhradecký kraj","0")))))))))))))))))))))))))))))))))))))))))))))))</f>
        <v>Středočeský kraj</v>
      </c>
      <c r="AB1311" t="s">
        <v>998</v>
      </c>
      <c r="AD1311" t="s">
        <v>998</v>
      </c>
      <c r="AE1311" t="s">
        <v>998</v>
      </c>
      <c r="AF1311" t="s">
        <v>998</v>
      </c>
      <c r="AG1311" s="107">
        <v>0</v>
      </c>
      <c r="AH1311" s="107">
        <v>0</v>
      </c>
      <c r="AI1311" s="107">
        <v>0</v>
      </c>
      <c r="AJ1311" t="s">
        <v>1012</v>
      </c>
    </row>
    <row r="1312" spans="1:37" x14ac:dyDescent="0.45">
      <c r="A1312" t="s">
        <v>1076</v>
      </c>
      <c r="B1312" t="s">
        <v>19321</v>
      </c>
      <c r="C1312" t="s">
        <v>990</v>
      </c>
      <c r="D1312" t="s">
        <v>19328</v>
      </c>
      <c r="E1312" t="s">
        <v>992</v>
      </c>
      <c r="F1312" t="s">
        <v>19329</v>
      </c>
      <c r="G1312">
        <v>4</v>
      </c>
      <c r="H1312" t="s">
        <v>5459</v>
      </c>
      <c r="I1312">
        <v>25231</v>
      </c>
      <c r="K1312" t="s">
        <v>19330</v>
      </c>
      <c r="L1312" s="106">
        <v>31082</v>
      </c>
      <c r="M1312">
        <v>13411871</v>
      </c>
      <c r="N1312" t="s">
        <v>996</v>
      </c>
      <c r="O1312" t="s">
        <v>12</v>
      </c>
      <c r="P1312" t="s">
        <v>997</v>
      </c>
      <c r="R1312" s="109" t="str">
        <f>IF(OR(P1312="SB",Q1312="SB"),"SB",0)</f>
        <v>SB</v>
      </c>
      <c r="T1312" s="110" t="s">
        <v>998</v>
      </c>
      <c r="V1312" s="113" t="str">
        <f>IF(AND(I1312&gt;=10000,I1312&lt;=19900),"Praha",(IF(AND(I1312&gt;=25001,I1312&lt;=29501),"Středočeský kraj",(IF(AND(I1312&gt;=30100,I1312&lt;=34972),"Středočeský kraj",(IF(AND(I1312&gt;=35002,I1312&lt;=36271),"Karlovarský kraj",(IF(AND(I1312&gt;=37001,I1312&lt;=39201),"Jihočeský kraj",(IF(AND(I1312&gt;=39701,I1312&lt;=39901),"Jihočeský kraj",(IF(AND(I1312&gt;=39301,I1312&lt;=39601),"Kraj Vysočina",(IF(AND(I1312&gt;=58001,I1312&lt;=59501),"Kraj Vysočina",(IF(AND(I1312&gt;=67401,I1312&lt;=67602),"Kraj Vysočina",(IF(AND(I1312&gt;=40001,I1312&lt;=44101),"Ústecký kraj",(IF(AND(I1312&gt;=46001,I1312&lt;=47201),"Liberecký kraj",(IF(AND(I1312&gt;=51202,I1312&lt;=51401),"Liberecký kraj",(IF(AND(I1312&gt;=53002,I1312&lt;=53976),"Pardubický kraj",(IF(AND(I1312&gt;=56002,I1312&lt;=57201),"Pardubický kraj",(IF(AND(I1312&gt;=60200,I1312&lt;=67201),"Jihomoravský kraj",(IF(AND(I1312&gt;=67801,I1312&lt;=68501),"Jihomoravský kraj",(IF(AND(I1312&gt;=69002,I1312&lt;=69801),"Jihomoravský kraj",(IF(AND(I1312&gt;=68601,I1312&lt;=68801),"Zlínský kraj",(IF(AND(I1312&gt;=75501,I1312&lt;=76901),"Zlínský kraj",(IF(AND(I1312&gt;=70030,I1312&lt;=74901),"Moravskoslezský kraj",(IF(AND(I1312&gt;=75000,I1312&lt;=75368),"Olomoucký kraj",(IF(AND(I1312&gt;=77200,I1312&lt;=79862),"Olomoucký kraj",(IF(AND(I1312&gt;=50011,I1312&lt;=50301),"Královéhradecký kraj",(IF(AND(I1312&gt;=54301,I1312&lt;=54303),"Královéhradecký kraj","0")))))))))))))))))))))))))))))))))))))))))))))))</f>
        <v>Středočeský kraj</v>
      </c>
      <c r="AB1312" t="s">
        <v>998</v>
      </c>
      <c r="AD1312" t="s">
        <v>998</v>
      </c>
      <c r="AE1312" t="s">
        <v>998</v>
      </c>
      <c r="AF1312" t="s">
        <v>998</v>
      </c>
      <c r="AG1312" s="107">
        <v>0</v>
      </c>
      <c r="AH1312" s="107">
        <v>0</v>
      </c>
      <c r="AI1312" s="107">
        <v>0</v>
      </c>
      <c r="AJ1312" t="s">
        <v>1012</v>
      </c>
    </row>
    <row r="1313" spans="1:37" x14ac:dyDescent="0.45">
      <c r="A1313" t="s">
        <v>2109</v>
      </c>
      <c r="B1313" t="s">
        <v>3319</v>
      </c>
      <c r="C1313" t="s">
        <v>990</v>
      </c>
      <c r="D1313" t="s">
        <v>3320</v>
      </c>
      <c r="E1313" t="s">
        <v>992</v>
      </c>
      <c r="F1313" t="s">
        <v>3321</v>
      </c>
      <c r="G1313">
        <v>2489</v>
      </c>
      <c r="H1313" t="s">
        <v>3322</v>
      </c>
      <c r="I1313">
        <v>25232</v>
      </c>
      <c r="K1313" t="s">
        <v>3323</v>
      </c>
      <c r="L1313" s="106">
        <v>20719</v>
      </c>
      <c r="M1313">
        <v>13022154</v>
      </c>
      <c r="N1313" t="s">
        <v>996</v>
      </c>
      <c r="O1313" t="s">
        <v>12</v>
      </c>
      <c r="P1313" t="s">
        <v>997</v>
      </c>
      <c r="R1313" s="109" t="str">
        <f>IF(OR(P1313="SB",Q1313="SB"),"SB",0)</f>
        <v>SB</v>
      </c>
      <c r="T1313" s="110" t="s">
        <v>998</v>
      </c>
      <c r="V1313" s="113" t="str">
        <f>IF(AND(I1313&gt;=10000,I1313&lt;=19900),"Praha",(IF(AND(I1313&gt;=25001,I1313&lt;=29501),"Středočeský kraj",(IF(AND(I1313&gt;=30100,I1313&lt;=34972),"Středočeský kraj",(IF(AND(I1313&gt;=35002,I1313&lt;=36271),"Karlovarský kraj",(IF(AND(I1313&gt;=37001,I1313&lt;=39201),"Jihočeský kraj",(IF(AND(I1313&gt;=39701,I1313&lt;=39901),"Jihočeský kraj",(IF(AND(I1313&gt;=39301,I1313&lt;=39601),"Kraj Vysočina",(IF(AND(I1313&gt;=58001,I1313&lt;=59501),"Kraj Vysočina",(IF(AND(I1313&gt;=67401,I1313&lt;=67602),"Kraj Vysočina",(IF(AND(I1313&gt;=40001,I1313&lt;=44101),"Ústecký kraj",(IF(AND(I1313&gt;=46001,I1313&lt;=47201),"Liberecký kraj",(IF(AND(I1313&gt;=51202,I1313&lt;=51401),"Liberecký kraj",(IF(AND(I1313&gt;=53002,I1313&lt;=53976),"Pardubický kraj",(IF(AND(I1313&gt;=56002,I1313&lt;=57201),"Pardubický kraj",(IF(AND(I1313&gt;=60200,I1313&lt;=67201),"Jihomoravský kraj",(IF(AND(I1313&gt;=67801,I1313&lt;=68501),"Jihomoravský kraj",(IF(AND(I1313&gt;=69002,I1313&lt;=69801),"Jihomoravský kraj",(IF(AND(I1313&gt;=68601,I1313&lt;=68801),"Zlínský kraj",(IF(AND(I1313&gt;=75501,I1313&lt;=76901),"Zlínský kraj",(IF(AND(I1313&gt;=70030,I1313&lt;=74901),"Moravskoslezský kraj",(IF(AND(I1313&gt;=75000,I1313&lt;=75368),"Olomoucký kraj",(IF(AND(I1313&gt;=77200,I1313&lt;=79862),"Olomoucký kraj",(IF(AND(I1313&gt;=50011,I1313&lt;=50301),"Královéhradecký kraj",(IF(AND(I1313&gt;=54301,I1313&lt;=54303),"Královéhradecký kraj","0")))))))))))))))))))))))))))))))))))))))))))))))</f>
        <v>Středočeský kraj</v>
      </c>
      <c r="AB1313" t="s">
        <v>998</v>
      </c>
      <c r="AD1313" t="s">
        <v>998</v>
      </c>
      <c r="AE1313" t="s">
        <v>998</v>
      </c>
      <c r="AF1313" t="s">
        <v>998</v>
      </c>
      <c r="AG1313" s="107">
        <v>0</v>
      </c>
      <c r="AH1313" s="107">
        <v>0</v>
      </c>
      <c r="AI1313" s="107">
        <v>0</v>
      </c>
      <c r="AJ1313" t="s">
        <v>1012</v>
      </c>
    </row>
    <row r="1314" spans="1:37" x14ac:dyDescent="0.45">
      <c r="A1314" t="s">
        <v>988</v>
      </c>
      <c r="B1314" t="s">
        <v>13085</v>
      </c>
      <c r="C1314" t="s">
        <v>990</v>
      </c>
      <c r="D1314" t="s">
        <v>13096</v>
      </c>
      <c r="E1314" t="s">
        <v>992</v>
      </c>
      <c r="F1314" t="s">
        <v>3809</v>
      </c>
      <c r="G1314">
        <v>453</v>
      </c>
      <c r="H1314" t="s">
        <v>3810</v>
      </c>
      <c r="I1314">
        <v>25241</v>
      </c>
      <c r="J1314">
        <v>602967976</v>
      </c>
      <c r="K1314" t="s">
        <v>13097</v>
      </c>
      <c r="L1314" s="106">
        <v>30315</v>
      </c>
      <c r="M1314">
        <v>10603723</v>
      </c>
      <c r="N1314" t="s">
        <v>996</v>
      </c>
      <c r="O1314" t="s">
        <v>12</v>
      </c>
      <c r="P1314" t="s">
        <v>997</v>
      </c>
      <c r="R1314" s="109" t="str">
        <f>IF(OR(P1314="SB",Q1314="SB"),"SB",0)</f>
        <v>SB</v>
      </c>
      <c r="T1314" s="110">
        <v>10704</v>
      </c>
      <c r="U1314" t="s">
        <v>19633</v>
      </c>
      <c r="V1314" s="113" t="str">
        <f>IF(AND(I1314&gt;=10000,I1314&lt;=19900),"Praha",(IF(AND(I1314&gt;=25001,I1314&lt;=29501),"Středočeský kraj",(IF(AND(I1314&gt;=30100,I1314&lt;=34972),"Středočeský kraj",(IF(AND(I1314&gt;=35002,I1314&lt;=36271),"Karlovarský kraj",(IF(AND(I1314&gt;=37001,I1314&lt;=39201),"Jihočeský kraj",(IF(AND(I1314&gt;=39701,I1314&lt;=39901),"Jihočeský kraj",(IF(AND(I1314&gt;=39301,I1314&lt;=39601),"Kraj Vysočina",(IF(AND(I1314&gt;=58001,I1314&lt;=59501),"Kraj Vysočina",(IF(AND(I1314&gt;=67401,I1314&lt;=67602),"Kraj Vysočina",(IF(AND(I1314&gt;=40001,I1314&lt;=44101),"Ústecký kraj",(IF(AND(I1314&gt;=46001,I1314&lt;=47201),"Liberecký kraj",(IF(AND(I1314&gt;=51202,I1314&lt;=51401),"Liberecký kraj",(IF(AND(I1314&gt;=53002,I1314&lt;=53976),"Pardubický kraj",(IF(AND(I1314&gt;=56002,I1314&lt;=57201),"Pardubický kraj",(IF(AND(I1314&gt;=60200,I1314&lt;=67201),"Jihomoravský kraj",(IF(AND(I1314&gt;=67801,I1314&lt;=68501),"Jihomoravský kraj",(IF(AND(I1314&gt;=69002,I1314&lt;=69801),"Jihomoravský kraj",(IF(AND(I1314&gt;=68601,I1314&lt;=68801),"Zlínský kraj",(IF(AND(I1314&gt;=75501,I1314&lt;=76901),"Zlínský kraj",(IF(AND(I1314&gt;=70030,I1314&lt;=74901),"Moravskoslezský kraj",(IF(AND(I1314&gt;=75000,I1314&lt;=75368),"Olomoucký kraj",(IF(AND(I1314&gt;=77200,I1314&lt;=79862),"Olomoucký kraj",(IF(AND(I1314&gt;=50011,I1314&lt;=50301),"Královéhradecký kraj",(IF(AND(I1314&gt;=54301,I1314&lt;=54303),"Královéhradecký kraj","0")))))))))))))))))))))))))))))))))))))))))))))))</f>
        <v>Středočeský kraj</v>
      </c>
      <c r="AD1314" t="s">
        <v>998</v>
      </c>
      <c r="AE1314" t="s">
        <v>998</v>
      </c>
      <c r="AF1314" t="s">
        <v>998</v>
      </c>
      <c r="AG1314" s="107">
        <v>0</v>
      </c>
      <c r="AH1314" s="107">
        <v>0</v>
      </c>
      <c r="AI1314" s="107">
        <v>0</v>
      </c>
      <c r="AJ1314" t="s">
        <v>1012</v>
      </c>
    </row>
    <row r="1315" spans="1:37" x14ac:dyDescent="0.45">
      <c r="A1315" t="s">
        <v>2617</v>
      </c>
      <c r="B1315" t="s">
        <v>10993</v>
      </c>
      <c r="C1315" t="s">
        <v>990</v>
      </c>
      <c r="D1315" t="s">
        <v>10994</v>
      </c>
      <c r="E1315" t="s">
        <v>992</v>
      </c>
      <c r="F1315" t="s">
        <v>10995</v>
      </c>
      <c r="G1315">
        <v>88</v>
      </c>
      <c r="H1315" t="s">
        <v>6183</v>
      </c>
      <c r="I1315">
        <v>25241</v>
      </c>
      <c r="J1315">
        <v>724088359</v>
      </c>
      <c r="K1315" t="s">
        <v>10996</v>
      </c>
      <c r="L1315" s="106">
        <v>33129</v>
      </c>
      <c r="M1315">
        <v>10609884</v>
      </c>
      <c r="N1315" t="s">
        <v>996</v>
      </c>
      <c r="O1315" t="s">
        <v>12</v>
      </c>
      <c r="P1315" t="s">
        <v>997</v>
      </c>
      <c r="R1315" s="109" t="str">
        <f>IF(OR(P1315="SB",Q1315="SB"),"SB",0)</f>
        <v>SB</v>
      </c>
      <c r="T1315" s="110">
        <v>10760</v>
      </c>
      <c r="U1315" t="s">
        <v>19633</v>
      </c>
      <c r="V1315" s="113" t="str">
        <f>IF(AND(I1315&gt;=10000,I1315&lt;=19900),"Praha",(IF(AND(I1315&gt;=25001,I1315&lt;=29501),"Středočeský kraj",(IF(AND(I1315&gt;=30100,I1315&lt;=34972),"Středočeský kraj",(IF(AND(I1315&gt;=35002,I1315&lt;=36271),"Karlovarský kraj",(IF(AND(I1315&gt;=37001,I1315&lt;=39201),"Jihočeský kraj",(IF(AND(I1315&gt;=39701,I1315&lt;=39901),"Jihočeský kraj",(IF(AND(I1315&gt;=39301,I1315&lt;=39601),"Kraj Vysočina",(IF(AND(I1315&gt;=58001,I1315&lt;=59501),"Kraj Vysočina",(IF(AND(I1315&gt;=67401,I1315&lt;=67602),"Kraj Vysočina",(IF(AND(I1315&gt;=40001,I1315&lt;=44101),"Ústecký kraj",(IF(AND(I1315&gt;=46001,I1315&lt;=47201),"Liberecký kraj",(IF(AND(I1315&gt;=51202,I1315&lt;=51401),"Liberecký kraj",(IF(AND(I1315&gt;=53002,I1315&lt;=53976),"Pardubický kraj",(IF(AND(I1315&gt;=56002,I1315&lt;=57201),"Pardubický kraj",(IF(AND(I1315&gt;=60200,I1315&lt;=67201),"Jihomoravský kraj",(IF(AND(I1315&gt;=67801,I1315&lt;=68501),"Jihomoravský kraj",(IF(AND(I1315&gt;=69002,I1315&lt;=69801),"Jihomoravský kraj",(IF(AND(I1315&gt;=68601,I1315&lt;=68801),"Zlínský kraj",(IF(AND(I1315&gt;=75501,I1315&lt;=76901),"Zlínský kraj",(IF(AND(I1315&gt;=70030,I1315&lt;=74901),"Moravskoslezský kraj",(IF(AND(I1315&gt;=75000,I1315&lt;=75368),"Olomoucký kraj",(IF(AND(I1315&gt;=77200,I1315&lt;=79862),"Olomoucký kraj",(IF(AND(I1315&gt;=50011,I1315&lt;=50301),"Královéhradecký kraj",(IF(AND(I1315&gt;=54301,I1315&lt;=54303),"Královéhradecký kraj","0")))))))))))))))))))))))))))))))))))))))))))))))</f>
        <v>Středočeský kraj</v>
      </c>
      <c r="AD1315" t="s">
        <v>998</v>
      </c>
      <c r="AE1315" t="s">
        <v>998</v>
      </c>
      <c r="AF1315" t="s">
        <v>998</v>
      </c>
      <c r="AG1315" s="107">
        <v>0</v>
      </c>
      <c r="AH1315" s="107">
        <v>0</v>
      </c>
      <c r="AI1315" s="107">
        <v>0</v>
      </c>
      <c r="AJ1315" t="s">
        <v>1012</v>
      </c>
    </row>
    <row r="1316" spans="1:37" x14ac:dyDescent="0.45">
      <c r="A1316" t="s">
        <v>1448</v>
      </c>
      <c r="B1316" t="s">
        <v>13644</v>
      </c>
      <c r="C1316" t="s">
        <v>990</v>
      </c>
      <c r="D1316" t="s">
        <v>13645</v>
      </c>
      <c r="E1316" t="s">
        <v>992</v>
      </c>
      <c r="F1316" t="s">
        <v>6672</v>
      </c>
      <c r="G1316">
        <v>120</v>
      </c>
      <c r="H1316" t="s">
        <v>6672</v>
      </c>
      <c r="I1316">
        <v>25241</v>
      </c>
      <c r="K1316" t="s">
        <v>13646</v>
      </c>
      <c r="L1316" s="106">
        <v>32603</v>
      </c>
      <c r="M1316">
        <v>10883811</v>
      </c>
      <c r="N1316" t="s">
        <v>996</v>
      </c>
      <c r="O1316" t="s">
        <v>12</v>
      </c>
      <c r="P1316" t="s">
        <v>997</v>
      </c>
      <c r="R1316" s="109" t="str">
        <f>IF(OR(P1316="SB",Q1316="SB"),"SB",0)</f>
        <v>SB</v>
      </c>
      <c r="T1316" s="110">
        <v>11775</v>
      </c>
      <c r="U1316" t="s">
        <v>19633</v>
      </c>
      <c r="V1316" s="113" t="str">
        <f>IF(AND(I1316&gt;=10000,I1316&lt;=19900),"Praha",(IF(AND(I1316&gt;=25001,I1316&lt;=29501),"Středočeský kraj",(IF(AND(I1316&gt;=30100,I1316&lt;=34972),"Středočeský kraj",(IF(AND(I1316&gt;=35002,I1316&lt;=36271),"Karlovarský kraj",(IF(AND(I1316&gt;=37001,I1316&lt;=39201),"Jihočeský kraj",(IF(AND(I1316&gt;=39701,I1316&lt;=39901),"Jihočeský kraj",(IF(AND(I1316&gt;=39301,I1316&lt;=39601),"Kraj Vysočina",(IF(AND(I1316&gt;=58001,I1316&lt;=59501),"Kraj Vysočina",(IF(AND(I1316&gt;=67401,I1316&lt;=67602),"Kraj Vysočina",(IF(AND(I1316&gt;=40001,I1316&lt;=44101),"Ústecký kraj",(IF(AND(I1316&gt;=46001,I1316&lt;=47201),"Liberecký kraj",(IF(AND(I1316&gt;=51202,I1316&lt;=51401),"Liberecký kraj",(IF(AND(I1316&gt;=53002,I1316&lt;=53976),"Pardubický kraj",(IF(AND(I1316&gt;=56002,I1316&lt;=57201),"Pardubický kraj",(IF(AND(I1316&gt;=60200,I1316&lt;=67201),"Jihomoravský kraj",(IF(AND(I1316&gt;=67801,I1316&lt;=68501),"Jihomoravský kraj",(IF(AND(I1316&gt;=69002,I1316&lt;=69801),"Jihomoravský kraj",(IF(AND(I1316&gt;=68601,I1316&lt;=68801),"Zlínský kraj",(IF(AND(I1316&gt;=75501,I1316&lt;=76901),"Zlínský kraj",(IF(AND(I1316&gt;=70030,I1316&lt;=74901),"Moravskoslezský kraj",(IF(AND(I1316&gt;=75000,I1316&lt;=75368),"Olomoucký kraj",(IF(AND(I1316&gt;=77200,I1316&lt;=79862),"Olomoucký kraj",(IF(AND(I1316&gt;=50011,I1316&lt;=50301),"Královéhradecký kraj",(IF(AND(I1316&gt;=54301,I1316&lt;=54303),"Královéhradecký kraj","0")))))))))))))))))))))))))))))))))))))))))))))))</f>
        <v>Středočeský kraj</v>
      </c>
      <c r="AD1316" t="s">
        <v>998</v>
      </c>
      <c r="AE1316" t="s">
        <v>998</v>
      </c>
      <c r="AF1316" t="s">
        <v>998</v>
      </c>
      <c r="AG1316" s="107">
        <v>0</v>
      </c>
      <c r="AH1316" s="107">
        <v>0</v>
      </c>
      <c r="AI1316" s="107">
        <v>0</v>
      </c>
      <c r="AJ1316" t="s">
        <v>1012</v>
      </c>
    </row>
    <row r="1317" spans="1:37" x14ac:dyDescent="0.45">
      <c r="A1317" t="s">
        <v>1037</v>
      </c>
      <c r="B1317" t="s">
        <v>17281</v>
      </c>
      <c r="C1317" t="s">
        <v>990</v>
      </c>
      <c r="D1317" t="s">
        <v>17282</v>
      </c>
      <c r="E1317" t="s">
        <v>992</v>
      </c>
      <c r="F1317" t="s">
        <v>1881</v>
      </c>
      <c r="G1317">
        <v>491</v>
      </c>
      <c r="H1317" t="s">
        <v>3786</v>
      </c>
      <c r="I1317">
        <v>25241</v>
      </c>
      <c r="K1317" t="s">
        <v>17283</v>
      </c>
      <c r="L1317" s="106">
        <v>40156</v>
      </c>
      <c r="M1317">
        <v>13498767</v>
      </c>
      <c r="N1317" t="s">
        <v>2063</v>
      </c>
      <c r="O1317" t="s">
        <v>1173</v>
      </c>
      <c r="P1317" t="s">
        <v>997</v>
      </c>
      <c r="R1317" s="109" t="str">
        <f>IF(OR(P1317="SB",Q1317="SB"),"SB",0)</f>
        <v>SB</v>
      </c>
      <c r="T1317" s="110">
        <v>2022013</v>
      </c>
      <c r="U1317" t="s">
        <v>19633</v>
      </c>
      <c r="V1317" s="113" t="str">
        <f>IF(AND(I1317&gt;=10000,I1317&lt;=19900),"Praha",(IF(AND(I1317&gt;=25001,I1317&lt;=29501),"Středočeský kraj",(IF(AND(I1317&gt;=30100,I1317&lt;=34972),"Středočeský kraj",(IF(AND(I1317&gt;=35002,I1317&lt;=36271),"Karlovarský kraj",(IF(AND(I1317&gt;=37001,I1317&lt;=39201),"Jihočeský kraj",(IF(AND(I1317&gt;=39701,I1317&lt;=39901),"Jihočeský kraj",(IF(AND(I1317&gt;=39301,I1317&lt;=39601),"Kraj Vysočina",(IF(AND(I1317&gt;=58001,I1317&lt;=59501),"Kraj Vysočina",(IF(AND(I1317&gt;=67401,I1317&lt;=67602),"Kraj Vysočina",(IF(AND(I1317&gt;=40001,I1317&lt;=44101),"Ústecký kraj",(IF(AND(I1317&gt;=46001,I1317&lt;=47201),"Liberecký kraj",(IF(AND(I1317&gt;=51202,I1317&lt;=51401),"Liberecký kraj",(IF(AND(I1317&gt;=53002,I1317&lt;=53976),"Pardubický kraj",(IF(AND(I1317&gt;=56002,I1317&lt;=57201),"Pardubický kraj",(IF(AND(I1317&gt;=60200,I1317&lt;=67201),"Jihomoravský kraj",(IF(AND(I1317&gt;=67801,I1317&lt;=68501),"Jihomoravský kraj",(IF(AND(I1317&gt;=69002,I1317&lt;=69801),"Jihomoravský kraj",(IF(AND(I1317&gt;=68601,I1317&lt;=68801),"Zlínský kraj",(IF(AND(I1317&gt;=75501,I1317&lt;=76901),"Zlínský kraj",(IF(AND(I1317&gt;=70030,I1317&lt;=74901),"Moravskoslezský kraj",(IF(AND(I1317&gt;=75000,I1317&lt;=75368),"Olomoucký kraj",(IF(AND(I1317&gt;=77200,I1317&lt;=79862),"Olomoucký kraj",(IF(AND(I1317&gt;=50011,I1317&lt;=50301),"Královéhradecký kraj",(IF(AND(I1317&gt;=54301,I1317&lt;=54303),"Královéhradecký kraj","0")))))))))))))))))))))))))))))))))))))))))))))))</f>
        <v>Středočeský kraj</v>
      </c>
      <c r="AD1317" t="s">
        <v>998</v>
      </c>
      <c r="AE1317" t="s">
        <v>998</v>
      </c>
      <c r="AF1317" t="s">
        <v>998</v>
      </c>
      <c r="AG1317" s="107">
        <v>300</v>
      </c>
      <c r="AH1317" s="107">
        <v>0</v>
      </c>
      <c r="AI1317" s="107">
        <v>0</v>
      </c>
      <c r="AJ1317" t="s">
        <v>999</v>
      </c>
      <c r="AK1317" s="106">
        <v>44910</v>
      </c>
    </row>
    <row r="1318" spans="1:37" x14ac:dyDescent="0.45">
      <c r="A1318" t="s">
        <v>1687</v>
      </c>
      <c r="B1318" t="s">
        <v>17284</v>
      </c>
      <c r="C1318" t="s">
        <v>1002</v>
      </c>
      <c r="D1318" t="s">
        <v>17285</v>
      </c>
      <c r="E1318" t="s">
        <v>992</v>
      </c>
      <c r="F1318" t="s">
        <v>1881</v>
      </c>
      <c r="G1318">
        <v>491</v>
      </c>
      <c r="H1318" t="s">
        <v>3786</v>
      </c>
      <c r="I1318">
        <v>25241</v>
      </c>
      <c r="K1318" t="s">
        <v>17286</v>
      </c>
      <c r="L1318" s="106">
        <v>27919</v>
      </c>
      <c r="M1318">
        <v>11718920</v>
      </c>
      <c r="N1318" t="s">
        <v>1431</v>
      </c>
      <c r="O1318" t="s">
        <v>1282</v>
      </c>
      <c r="P1318" t="s">
        <v>997</v>
      </c>
      <c r="R1318" s="109" t="str">
        <f>IF(OR(P1318="SB",Q1318="SB"),"SB",0)</f>
        <v>SB</v>
      </c>
      <c r="T1318" s="110" t="s">
        <v>998</v>
      </c>
      <c r="V1318" s="113" t="str">
        <f>IF(AND(I1318&gt;=10000,I1318&lt;=19900),"Praha",(IF(AND(I1318&gt;=25001,I1318&lt;=29501),"Středočeský kraj",(IF(AND(I1318&gt;=30100,I1318&lt;=34972),"Středočeský kraj",(IF(AND(I1318&gt;=35002,I1318&lt;=36271),"Karlovarský kraj",(IF(AND(I1318&gt;=37001,I1318&lt;=39201),"Jihočeský kraj",(IF(AND(I1318&gt;=39701,I1318&lt;=39901),"Jihočeský kraj",(IF(AND(I1318&gt;=39301,I1318&lt;=39601),"Kraj Vysočina",(IF(AND(I1318&gt;=58001,I1318&lt;=59501),"Kraj Vysočina",(IF(AND(I1318&gt;=67401,I1318&lt;=67602),"Kraj Vysočina",(IF(AND(I1318&gt;=40001,I1318&lt;=44101),"Ústecký kraj",(IF(AND(I1318&gt;=46001,I1318&lt;=47201),"Liberecký kraj",(IF(AND(I1318&gt;=51202,I1318&lt;=51401),"Liberecký kraj",(IF(AND(I1318&gt;=53002,I1318&lt;=53976),"Pardubický kraj",(IF(AND(I1318&gt;=56002,I1318&lt;=57201),"Pardubický kraj",(IF(AND(I1318&gt;=60200,I1318&lt;=67201),"Jihomoravský kraj",(IF(AND(I1318&gt;=67801,I1318&lt;=68501),"Jihomoravský kraj",(IF(AND(I1318&gt;=69002,I1318&lt;=69801),"Jihomoravský kraj",(IF(AND(I1318&gt;=68601,I1318&lt;=68801),"Zlínský kraj",(IF(AND(I1318&gt;=75501,I1318&lt;=76901),"Zlínský kraj",(IF(AND(I1318&gt;=70030,I1318&lt;=74901),"Moravskoslezský kraj",(IF(AND(I1318&gt;=75000,I1318&lt;=75368),"Olomoucký kraj",(IF(AND(I1318&gt;=77200,I1318&lt;=79862),"Olomoucký kraj",(IF(AND(I1318&gt;=50011,I1318&lt;=50301),"Královéhradecký kraj",(IF(AND(I1318&gt;=54301,I1318&lt;=54303),"Královéhradecký kraj","0")))))))))))))))))))))))))))))))))))))))))))))))</f>
        <v>Středočeský kraj</v>
      </c>
      <c r="AB1318" t="s">
        <v>998</v>
      </c>
      <c r="AD1318" t="s">
        <v>1024</v>
      </c>
      <c r="AE1318" t="s">
        <v>1515</v>
      </c>
      <c r="AF1318" t="s">
        <v>998</v>
      </c>
      <c r="AG1318" s="107">
        <v>300</v>
      </c>
      <c r="AH1318" s="107">
        <v>0</v>
      </c>
      <c r="AI1318" s="107">
        <v>0</v>
      </c>
      <c r="AJ1318" t="s">
        <v>999</v>
      </c>
      <c r="AK1318" s="106">
        <v>44920</v>
      </c>
    </row>
    <row r="1319" spans="1:37" x14ac:dyDescent="0.45">
      <c r="A1319" t="s">
        <v>988</v>
      </c>
      <c r="B1319" t="s">
        <v>17355</v>
      </c>
      <c r="C1319" t="s">
        <v>990</v>
      </c>
      <c r="D1319" t="s">
        <v>17356</v>
      </c>
      <c r="E1319" t="s">
        <v>992</v>
      </c>
      <c r="F1319" t="s">
        <v>17357</v>
      </c>
      <c r="G1319">
        <v>818</v>
      </c>
      <c r="H1319" t="s">
        <v>12</v>
      </c>
      <c r="I1319">
        <v>25241</v>
      </c>
      <c r="K1319" t="s">
        <v>17358</v>
      </c>
      <c r="L1319" s="106">
        <v>40861</v>
      </c>
      <c r="M1319">
        <v>14729758</v>
      </c>
      <c r="N1319" t="s">
        <v>996</v>
      </c>
      <c r="O1319" t="s">
        <v>12</v>
      </c>
      <c r="P1319" t="s">
        <v>997</v>
      </c>
      <c r="R1319" s="109" t="str">
        <f>IF(OR(P1319="SB",Q1319="SB"),"SB",0)</f>
        <v>SB</v>
      </c>
      <c r="T1319" s="110" t="s">
        <v>998</v>
      </c>
      <c r="V1319" s="113" t="str">
        <f>IF(AND(I1319&gt;=10000,I1319&lt;=19900),"Praha",(IF(AND(I1319&gt;=25001,I1319&lt;=29501),"Středočeský kraj",(IF(AND(I1319&gt;=30100,I1319&lt;=34972),"Středočeský kraj",(IF(AND(I1319&gt;=35002,I1319&lt;=36271),"Karlovarský kraj",(IF(AND(I1319&gt;=37001,I1319&lt;=39201),"Jihočeský kraj",(IF(AND(I1319&gt;=39701,I1319&lt;=39901),"Jihočeský kraj",(IF(AND(I1319&gt;=39301,I1319&lt;=39601),"Kraj Vysočina",(IF(AND(I1319&gt;=58001,I1319&lt;=59501),"Kraj Vysočina",(IF(AND(I1319&gt;=67401,I1319&lt;=67602),"Kraj Vysočina",(IF(AND(I1319&gt;=40001,I1319&lt;=44101),"Ústecký kraj",(IF(AND(I1319&gt;=46001,I1319&lt;=47201),"Liberecký kraj",(IF(AND(I1319&gt;=51202,I1319&lt;=51401),"Liberecký kraj",(IF(AND(I1319&gt;=53002,I1319&lt;=53976),"Pardubický kraj",(IF(AND(I1319&gt;=56002,I1319&lt;=57201),"Pardubický kraj",(IF(AND(I1319&gt;=60200,I1319&lt;=67201),"Jihomoravský kraj",(IF(AND(I1319&gt;=67801,I1319&lt;=68501),"Jihomoravský kraj",(IF(AND(I1319&gt;=69002,I1319&lt;=69801),"Jihomoravský kraj",(IF(AND(I1319&gt;=68601,I1319&lt;=68801),"Zlínský kraj",(IF(AND(I1319&gt;=75501,I1319&lt;=76901),"Zlínský kraj",(IF(AND(I1319&gt;=70030,I1319&lt;=74901),"Moravskoslezský kraj",(IF(AND(I1319&gt;=75000,I1319&lt;=75368),"Olomoucký kraj",(IF(AND(I1319&gt;=77200,I1319&lt;=79862),"Olomoucký kraj",(IF(AND(I1319&gt;=50011,I1319&lt;=50301),"Královéhradecký kraj",(IF(AND(I1319&gt;=54301,I1319&lt;=54303),"Královéhradecký kraj","0")))))))))))))))))))))))))))))))))))))))))))))))</f>
        <v>Středočeský kraj</v>
      </c>
      <c r="AB1319" t="s">
        <v>998</v>
      </c>
      <c r="AD1319" t="s">
        <v>998</v>
      </c>
      <c r="AE1319" t="s">
        <v>998</v>
      </c>
      <c r="AF1319" t="s">
        <v>998</v>
      </c>
      <c r="AG1319" s="107">
        <v>300</v>
      </c>
      <c r="AH1319" s="107">
        <v>0</v>
      </c>
      <c r="AI1319" s="107">
        <v>0</v>
      </c>
      <c r="AJ1319" t="s">
        <v>999</v>
      </c>
      <c r="AK1319" s="106">
        <v>44923</v>
      </c>
    </row>
    <row r="1320" spans="1:37" x14ac:dyDescent="0.45">
      <c r="A1320" t="s">
        <v>1084</v>
      </c>
      <c r="B1320" t="s">
        <v>17355</v>
      </c>
      <c r="C1320" t="s">
        <v>990</v>
      </c>
      <c r="D1320" t="s">
        <v>17359</v>
      </c>
      <c r="E1320" t="s">
        <v>992</v>
      </c>
      <c r="F1320" t="s">
        <v>17357</v>
      </c>
      <c r="G1320">
        <v>818</v>
      </c>
      <c r="H1320" t="s">
        <v>12</v>
      </c>
      <c r="I1320">
        <v>25241</v>
      </c>
      <c r="K1320" t="s">
        <v>17358</v>
      </c>
      <c r="L1320" s="106">
        <v>39764</v>
      </c>
      <c r="M1320">
        <v>14729657</v>
      </c>
      <c r="N1320" t="s">
        <v>996</v>
      </c>
      <c r="O1320" t="s">
        <v>12</v>
      </c>
      <c r="P1320" t="s">
        <v>997</v>
      </c>
      <c r="R1320" s="109" t="str">
        <f>IF(OR(P1320="SB",Q1320="SB"),"SB",0)</f>
        <v>SB</v>
      </c>
      <c r="T1320" s="110" t="s">
        <v>998</v>
      </c>
      <c r="V1320" s="113" t="str">
        <f>IF(AND(I1320&gt;=10000,I1320&lt;=19900),"Praha",(IF(AND(I1320&gt;=25001,I1320&lt;=29501),"Středočeský kraj",(IF(AND(I1320&gt;=30100,I1320&lt;=34972),"Středočeský kraj",(IF(AND(I1320&gt;=35002,I1320&lt;=36271),"Karlovarský kraj",(IF(AND(I1320&gt;=37001,I1320&lt;=39201),"Jihočeský kraj",(IF(AND(I1320&gt;=39701,I1320&lt;=39901),"Jihočeský kraj",(IF(AND(I1320&gt;=39301,I1320&lt;=39601),"Kraj Vysočina",(IF(AND(I1320&gt;=58001,I1320&lt;=59501),"Kraj Vysočina",(IF(AND(I1320&gt;=67401,I1320&lt;=67602),"Kraj Vysočina",(IF(AND(I1320&gt;=40001,I1320&lt;=44101),"Ústecký kraj",(IF(AND(I1320&gt;=46001,I1320&lt;=47201),"Liberecký kraj",(IF(AND(I1320&gt;=51202,I1320&lt;=51401),"Liberecký kraj",(IF(AND(I1320&gt;=53002,I1320&lt;=53976),"Pardubický kraj",(IF(AND(I1320&gt;=56002,I1320&lt;=57201),"Pardubický kraj",(IF(AND(I1320&gt;=60200,I1320&lt;=67201),"Jihomoravský kraj",(IF(AND(I1320&gt;=67801,I1320&lt;=68501),"Jihomoravský kraj",(IF(AND(I1320&gt;=69002,I1320&lt;=69801),"Jihomoravský kraj",(IF(AND(I1320&gt;=68601,I1320&lt;=68801),"Zlínský kraj",(IF(AND(I1320&gt;=75501,I1320&lt;=76901),"Zlínský kraj",(IF(AND(I1320&gt;=70030,I1320&lt;=74901),"Moravskoslezský kraj",(IF(AND(I1320&gt;=75000,I1320&lt;=75368),"Olomoucký kraj",(IF(AND(I1320&gt;=77200,I1320&lt;=79862),"Olomoucký kraj",(IF(AND(I1320&gt;=50011,I1320&lt;=50301),"Královéhradecký kraj",(IF(AND(I1320&gt;=54301,I1320&lt;=54303),"Královéhradecký kraj","0")))))))))))))))))))))))))))))))))))))))))))))))</f>
        <v>Středočeský kraj</v>
      </c>
      <c r="AB1320" t="s">
        <v>998</v>
      </c>
      <c r="AD1320" t="s">
        <v>998</v>
      </c>
      <c r="AE1320" t="s">
        <v>998</v>
      </c>
      <c r="AF1320" t="s">
        <v>998</v>
      </c>
      <c r="AG1320" s="107">
        <v>300</v>
      </c>
      <c r="AH1320" s="107">
        <v>0</v>
      </c>
      <c r="AI1320" s="107">
        <v>0</v>
      </c>
      <c r="AJ1320" t="s">
        <v>999</v>
      </c>
      <c r="AK1320" s="106">
        <v>44923</v>
      </c>
    </row>
    <row r="1321" spans="1:37" x14ac:dyDescent="0.45">
      <c r="A1321" t="s">
        <v>1197</v>
      </c>
      <c r="B1321" t="s">
        <v>18004</v>
      </c>
      <c r="C1321" t="s">
        <v>1002</v>
      </c>
      <c r="D1321" t="s">
        <v>18005</v>
      </c>
      <c r="E1321" t="s">
        <v>992</v>
      </c>
      <c r="F1321" t="s">
        <v>18006</v>
      </c>
      <c r="G1321">
        <v>663</v>
      </c>
      <c r="H1321" t="s">
        <v>3786</v>
      </c>
      <c r="I1321">
        <v>25241</v>
      </c>
      <c r="K1321" t="s">
        <v>18007</v>
      </c>
      <c r="L1321" s="106">
        <v>38402</v>
      </c>
      <c r="M1321">
        <v>14599113</v>
      </c>
      <c r="N1321" t="s">
        <v>1155</v>
      </c>
      <c r="O1321" t="s">
        <v>1023</v>
      </c>
      <c r="P1321" t="s">
        <v>997</v>
      </c>
      <c r="R1321" s="109" t="str">
        <f>IF(OR(P1321="SB",Q1321="SB"),"SB",0)</f>
        <v>SB</v>
      </c>
      <c r="T1321" s="110" t="s">
        <v>998</v>
      </c>
      <c r="V1321" s="113" t="str">
        <f>IF(AND(I1321&gt;=10000,I1321&lt;=19900),"Praha",(IF(AND(I1321&gt;=25001,I1321&lt;=29501),"Středočeský kraj",(IF(AND(I1321&gt;=30100,I1321&lt;=34972),"Středočeský kraj",(IF(AND(I1321&gt;=35002,I1321&lt;=36271),"Karlovarský kraj",(IF(AND(I1321&gt;=37001,I1321&lt;=39201),"Jihočeský kraj",(IF(AND(I1321&gt;=39701,I1321&lt;=39901),"Jihočeský kraj",(IF(AND(I1321&gt;=39301,I1321&lt;=39601),"Kraj Vysočina",(IF(AND(I1321&gt;=58001,I1321&lt;=59501),"Kraj Vysočina",(IF(AND(I1321&gt;=67401,I1321&lt;=67602),"Kraj Vysočina",(IF(AND(I1321&gt;=40001,I1321&lt;=44101),"Ústecký kraj",(IF(AND(I1321&gt;=46001,I1321&lt;=47201),"Liberecký kraj",(IF(AND(I1321&gt;=51202,I1321&lt;=51401),"Liberecký kraj",(IF(AND(I1321&gt;=53002,I1321&lt;=53976),"Pardubický kraj",(IF(AND(I1321&gt;=56002,I1321&lt;=57201),"Pardubický kraj",(IF(AND(I1321&gt;=60200,I1321&lt;=67201),"Jihomoravský kraj",(IF(AND(I1321&gt;=67801,I1321&lt;=68501),"Jihomoravský kraj",(IF(AND(I1321&gt;=69002,I1321&lt;=69801),"Jihomoravský kraj",(IF(AND(I1321&gt;=68601,I1321&lt;=68801),"Zlínský kraj",(IF(AND(I1321&gt;=75501,I1321&lt;=76901),"Zlínský kraj",(IF(AND(I1321&gt;=70030,I1321&lt;=74901),"Moravskoslezský kraj",(IF(AND(I1321&gt;=75000,I1321&lt;=75368),"Olomoucký kraj",(IF(AND(I1321&gt;=77200,I1321&lt;=79862),"Olomoucký kraj",(IF(AND(I1321&gt;=50011,I1321&lt;=50301),"Královéhradecký kraj",(IF(AND(I1321&gt;=54301,I1321&lt;=54303),"Královéhradecký kraj","0")))))))))))))))))))))))))))))))))))))))))))))))</f>
        <v>Středočeský kraj</v>
      </c>
      <c r="AB1321" t="s">
        <v>998</v>
      </c>
      <c r="AD1321" t="s">
        <v>998</v>
      </c>
      <c r="AE1321" t="s">
        <v>998</v>
      </c>
      <c r="AF1321" t="s">
        <v>998</v>
      </c>
      <c r="AG1321" s="107">
        <v>300</v>
      </c>
      <c r="AH1321" s="107">
        <v>0</v>
      </c>
      <c r="AI1321" s="107">
        <v>0</v>
      </c>
      <c r="AJ1321" t="s">
        <v>999</v>
      </c>
      <c r="AK1321" s="106">
        <v>44924</v>
      </c>
    </row>
    <row r="1322" spans="1:37" x14ac:dyDescent="0.45">
      <c r="A1322" t="s">
        <v>1407</v>
      </c>
      <c r="B1322" t="s">
        <v>18004</v>
      </c>
      <c r="C1322" t="s">
        <v>1002</v>
      </c>
      <c r="D1322" t="s">
        <v>18011</v>
      </c>
      <c r="E1322" t="s">
        <v>992</v>
      </c>
      <c r="F1322" t="s">
        <v>18006</v>
      </c>
      <c r="G1322">
        <v>663</v>
      </c>
      <c r="H1322" t="s">
        <v>3786</v>
      </c>
      <c r="I1322">
        <v>25241</v>
      </c>
      <c r="K1322" t="s">
        <v>18007</v>
      </c>
      <c r="L1322" s="106">
        <v>40141</v>
      </c>
      <c r="M1322">
        <v>14599214</v>
      </c>
      <c r="N1322" t="s">
        <v>1155</v>
      </c>
      <c r="O1322" t="s">
        <v>1023</v>
      </c>
      <c r="P1322" t="s">
        <v>997</v>
      </c>
      <c r="R1322" s="109" t="str">
        <f>IF(OR(P1322="SB",Q1322="SB"),"SB",0)</f>
        <v>SB</v>
      </c>
      <c r="T1322" s="110" t="s">
        <v>998</v>
      </c>
      <c r="V1322" s="113" t="str">
        <f>IF(AND(I1322&gt;=10000,I1322&lt;=19900),"Praha",(IF(AND(I1322&gt;=25001,I1322&lt;=29501),"Středočeský kraj",(IF(AND(I1322&gt;=30100,I1322&lt;=34972),"Středočeský kraj",(IF(AND(I1322&gt;=35002,I1322&lt;=36271),"Karlovarský kraj",(IF(AND(I1322&gt;=37001,I1322&lt;=39201),"Jihočeský kraj",(IF(AND(I1322&gt;=39701,I1322&lt;=39901),"Jihočeský kraj",(IF(AND(I1322&gt;=39301,I1322&lt;=39601),"Kraj Vysočina",(IF(AND(I1322&gt;=58001,I1322&lt;=59501),"Kraj Vysočina",(IF(AND(I1322&gt;=67401,I1322&lt;=67602),"Kraj Vysočina",(IF(AND(I1322&gt;=40001,I1322&lt;=44101),"Ústecký kraj",(IF(AND(I1322&gt;=46001,I1322&lt;=47201),"Liberecký kraj",(IF(AND(I1322&gt;=51202,I1322&lt;=51401),"Liberecký kraj",(IF(AND(I1322&gt;=53002,I1322&lt;=53976),"Pardubický kraj",(IF(AND(I1322&gt;=56002,I1322&lt;=57201),"Pardubický kraj",(IF(AND(I1322&gt;=60200,I1322&lt;=67201),"Jihomoravský kraj",(IF(AND(I1322&gt;=67801,I1322&lt;=68501),"Jihomoravský kraj",(IF(AND(I1322&gt;=69002,I1322&lt;=69801),"Jihomoravský kraj",(IF(AND(I1322&gt;=68601,I1322&lt;=68801),"Zlínský kraj",(IF(AND(I1322&gt;=75501,I1322&lt;=76901),"Zlínský kraj",(IF(AND(I1322&gt;=70030,I1322&lt;=74901),"Moravskoslezský kraj",(IF(AND(I1322&gt;=75000,I1322&lt;=75368),"Olomoucký kraj",(IF(AND(I1322&gt;=77200,I1322&lt;=79862),"Olomoucký kraj",(IF(AND(I1322&gt;=50011,I1322&lt;=50301),"Královéhradecký kraj",(IF(AND(I1322&gt;=54301,I1322&lt;=54303),"Královéhradecký kraj","0")))))))))))))))))))))))))))))))))))))))))))))))</f>
        <v>Středočeský kraj</v>
      </c>
      <c r="AB1322" t="s">
        <v>998</v>
      </c>
      <c r="AD1322" t="s">
        <v>998</v>
      </c>
      <c r="AE1322" t="s">
        <v>998</v>
      </c>
      <c r="AF1322" t="s">
        <v>998</v>
      </c>
      <c r="AG1322" s="107">
        <v>300</v>
      </c>
      <c r="AH1322" s="107">
        <v>0</v>
      </c>
      <c r="AI1322" s="107">
        <v>0</v>
      </c>
      <c r="AJ1322" t="s">
        <v>999</v>
      </c>
      <c r="AK1322" s="106">
        <v>44924</v>
      </c>
    </row>
    <row r="1323" spans="1:37" x14ac:dyDescent="0.45">
      <c r="A1323" t="s">
        <v>1407</v>
      </c>
      <c r="B1323" t="s">
        <v>7368</v>
      </c>
      <c r="C1323" t="s">
        <v>1002</v>
      </c>
      <c r="D1323" t="s">
        <v>7369</v>
      </c>
      <c r="E1323" t="s">
        <v>992</v>
      </c>
      <c r="F1323" t="s">
        <v>4752</v>
      </c>
      <c r="G1323">
        <v>395</v>
      </c>
      <c r="H1323" t="s">
        <v>5366</v>
      </c>
      <c r="I1323">
        <v>25242</v>
      </c>
      <c r="J1323">
        <v>777638203</v>
      </c>
      <c r="K1323" t="s">
        <v>7370</v>
      </c>
      <c r="L1323" s="106">
        <v>35419</v>
      </c>
      <c r="M1323">
        <v>14157256</v>
      </c>
      <c r="N1323" t="s">
        <v>2990</v>
      </c>
      <c r="O1323" t="s">
        <v>1106</v>
      </c>
      <c r="P1323" t="s">
        <v>997</v>
      </c>
      <c r="R1323" s="109" t="str">
        <f>IF(OR(P1323="SB",Q1323="SB"),"SB",0)</f>
        <v>SB</v>
      </c>
      <c r="T1323" s="110">
        <v>18001</v>
      </c>
      <c r="U1323" t="s">
        <v>19633</v>
      </c>
      <c r="V1323" s="113" t="str">
        <f>IF(AND(I1323&gt;=10000,I1323&lt;=19900),"Praha",(IF(AND(I1323&gt;=25001,I1323&lt;=29501),"Středočeský kraj",(IF(AND(I1323&gt;=30100,I1323&lt;=34972),"Středočeský kraj",(IF(AND(I1323&gt;=35002,I1323&lt;=36271),"Karlovarský kraj",(IF(AND(I1323&gt;=37001,I1323&lt;=39201),"Jihočeský kraj",(IF(AND(I1323&gt;=39701,I1323&lt;=39901),"Jihočeský kraj",(IF(AND(I1323&gt;=39301,I1323&lt;=39601),"Kraj Vysočina",(IF(AND(I1323&gt;=58001,I1323&lt;=59501),"Kraj Vysočina",(IF(AND(I1323&gt;=67401,I1323&lt;=67602),"Kraj Vysočina",(IF(AND(I1323&gt;=40001,I1323&lt;=44101),"Ústecký kraj",(IF(AND(I1323&gt;=46001,I1323&lt;=47201),"Liberecký kraj",(IF(AND(I1323&gt;=51202,I1323&lt;=51401),"Liberecký kraj",(IF(AND(I1323&gt;=53002,I1323&lt;=53976),"Pardubický kraj",(IF(AND(I1323&gt;=56002,I1323&lt;=57201),"Pardubický kraj",(IF(AND(I1323&gt;=60200,I1323&lt;=67201),"Jihomoravský kraj",(IF(AND(I1323&gt;=67801,I1323&lt;=68501),"Jihomoravský kraj",(IF(AND(I1323&gt;=69002,I1323&lt;=69801),"Jihomoravský kraj",(IF(AND(I1323&gt;=68601,I1323&lt;=68801),"Zlínský kraj",(IF(AND(I1323&gt;=75501,I1323&lt;=76901),"Zlínský kraj",(IF(AND(I1323&gt;=70030,I1323&lt;=74901),"Moravskoslezský kraj",(IF(AND(I1323&gt;=75000,I1323&lt;=75368),"Olomoucký kraj",(IF(AND(I1323&gt;=77200,I1323&lt;=79862),"Olomoucký kraj",(IF(AND(I1323&gt;=50011,I1323&lt;=50301),"Královéhradecký kraj",(IF(AND(I1323&gt;=54301,I1323&lt;=54303),"Královéhradecký kraj","0")))))))))))))))))))))))))))))))))))))))))))))))</f>
        <v>Středočeský kraj</v>
      </c>
      <c r="AB1323" t="s">
        <v>7371</v>
      </c>
      <c r="AD1323" t="s">
        <v>998</v>
      </c>
      <c r="AE1323" t="s">
        <v>998</v>
      </c>
      <c r="AF1323" t="s">
        <v>998</v>
      </c>
      <c r="AG1323" s="107">
        <v>300</v>
      </c>
      <c r="AH1323" s="107">
        <v>0</v>
      </c>
      <c r="AI1323" s="107">
        <v>0</v>
      </c>
      <c r="AJ1323" t="s">
        <v>999</v>
      </c>
      <c r="AK1323" s="106">
        <v>44901</v>
      </c>
    </row>
    <row r="1324" spans="1:37" x14ac:dyDescent="0.45">
      <c r="A1324" t="s">
        <v>1111</v>
      </c>
      <c r="B1324" t="s">
        <v>5857</v>
      </c>
      <c r="C1324" t="s">
        <v>1002</v>
      </c>
      <c r="D1324" t="s">
        <v>5858</v>
      </c>
      <c r="E1324" t="s">
        <v>992</v>
      </c>
      <c r="F1324" t="s">
        <v>5859</v>
      </c>
      <c r="G1324">
        <v>845</v>
      </c>
      <c r="H1324" t="s">
        <v>5860</v>
      </c>
      <c r="I1324">
        <v>25242</v>
      </c>
      <c r="K1324" t="s">
        <v>5861</v>
      </c>
      <c r="L1324" s="106">
        <v>37477</v>
      </c>
      <c r="M1324">
        <v>14117850</v>
      </c>
      <c r="N1324" t="s">
        <v>2063</v>
      </c>
      <c r="O1324" t="s">
        <v>1173</v>
      </c>
      <c r="P1324" t="s">
        <v>997</v>
      </c>
      <c r="R1324" s="109" t="str">
        <f>IF(OR(P1324="SB",Q1324="SB"),"SB",0)</f>
        <v>SB</v>
      </c>
      <c r="T1324" s="110">
        <v>171024</v>
      </c>
      <c r="U1324" t="s">
        <v>19633</v>
      </c>
      <c r="V1324" s="113" t="str">
        <f>IF(AND(I1324&gt;=10000,I1324&lt;=19900),"Praha",(IF(AND(I1324&gt;=25001,I1324&lt;=29501),"Středočeský kraj",(IF(AND(I1324&gt;=30100,I1324&lt;=34972),"Středočeský kraj",(IF(AND(I1324&gt;=35002,I1324&lt;=36271),"Karlovarský kraj",(IF(AND(I1324&gt;=37001,I1324&lt;=39201),"Jihočeský kraj",(IF(AND(I1324&gt;=39701,I1324&lt;=39901),"Jihočeský kraj",(IF(AND(I1324&gt;=39301,I1324&lt;=39601),"Kraj Vysočina",(IF(AND(I1324&gt;=58001,I1324&lt;=59501),"Kraj Vysočina",(IF(AND(I1324&gt;=67401,I1324&lt;=67602),"Kraj Vysočina",(IF(AND(I1324&gt;=40001,I1324&lt;=44101),"Ústecký kraj",(IF(AND(I1324&gt;=46001,I1324&lt;=47201),"Liberecký kraj",(IF(AND(I1324&gt;=51202,I1324&lt;=51401),"Liberecký kraj",(IF(AND(I1324&gt;=53002,I1324&lt;=53976),"Pardubický kraj",(IF(AND(I1324&gt;=56002,I1324&lt;=57201),"Pardubický kraj",(IF(AND(I1324&gt;=60200,I1324&lt;=67201),"Jihomoravský kraj",(IF(AND(I1324&gt;=67801,I1324&lt;=68501),"Jihomoravský kraj",(IF(AND(I1324&gt;=69002,I1324&lt;=69801),"Jihomoravský kraj",(IF(AND(I1324&gt;=68601,I1324&lt;=68801),"Zlínský kraj",(IF(AND(I1324&gt;=75501,I1324&lt;=76901),"Zlínský kraj",(IF(AND(I1324&gt;=70030,I1324&lt;=74901),"Moravskoslezský kraj",(IF(AND(I1324&gt;=75000,I1324&lt;=75368),"Olomoucký kraj",(IF(AND(I1324&gt;=77200,I1324&lt;=79862),"Olomoucký kraj",(IF(AND(I1324&gt;=50011,I1324&lt;=50301),"Královéhradecký kraj",(IF(AND(I1324&gt;=54301,I1324&lt;=54303),"Královéhradecký kraj","0")))))))))))))))))))))))))))))))))))))))))))))))</f>
        <v>Středočeský kraj</v>
      </c>
      <c r="AD1324" t="s">
        <v>998</v>
      </c>
      <c r="AE1324" t="s">
        <v>998</v>
      </c>
      <c r="AF1324" t="s">
        <v>998</v>
      </c>
      <c r="AG1324" s="107">
        <v>0</v>
      </c>
      <c r="AH1324" s="107">
        <v>0</v>
      </c>
      <c r="AI1324" s="107">
        <v>0</v>
      </c>
      <c r="AJ1324" t="s">
        <v>1012</v>
      </c>
    </row>
    <row r="1325" spans="1:37" x14ac:dyDescent="0.45">
      <c r="A1325" t="s">
        <v>1211</v>
      </c>
      <c r="B1325" t="s">
        <v>19482</v>
      </c>
      <c r="C1325" t="s">
        <v>1002</v>
      </c>
      <c r="D1325" t="s">
        <v>19485</v>
      </c>
      <c r="E1325" t="s">
        <v>992</v>
      </c>
      <c r="F1325" t="s">
        <v>4206</v>
      </c>
      <c r="G1325">
        <v>107</v>
      </c>
      <c r="H1325" t="s">
        <v>5860</v>
      </c>
      <c r="I1325">
        <v>25242</v>
      </c>
      <c r="K1325" t="s">
        <v>19484</v>
      </c>
      <c r="L1325" s="106">
        <v>39658</v>
      </c>
      <c r="M1325">
        <v>15236986</v>
      </c>
      <c r="N1325" t="s">
        <v>2373</v>
      </c>
      <c r="O1325" t="s">
        <v>1023</v>
      </c>
      <c r="P1325" t="s">
        <v>997</v>
      </c>
      <c r="R1325" s="109" t="str">
        <f>IF(OR(P1325="SB",Q1325="SB"),"SB",0)</f>
        <v>SB</v>
      </c>
      <c r="T1325" s="110">
        <v>2020119</v>
      </c>
      <c r="U1325" t="s">
        <v>19633</v>
      </c>
      <c r="V1325" s="113" t="str">
        <f>IF(AND(I1325&gt;=10000,I1325&lt;=19900),"Praha",(IF(AND(I1325&gt;=25001,I1325&lt;=29501),"Středočeský kraj",(IF(AND(I1325&gt;=30100,I1325&lt;=34972),"Středočeský kraj",(IF(AND(I1325&gt;=35002,I1325&lt;=36271),"Karlovarský kraj",(IF(AND(I1325&gt;=37001,I1325&lt;=39201),"Jihočeský kraj",(IF(AND(I1325&gt;=39701,I1325&lt;=39901),"Jihočeský kraj",(IF(AND(I1325&gt;=39301,I1325&lt;=39601),"Kraj Vysočina",(IF(AND(I1325&gt;=58001,I1325&lt;=59501),"Kraj Vysočina",(IF(AND(I1325&gt;=67401,I1325&lt;=67602),"Kraj Vysočina",(IF(AND(I1325&gt;=40001,I1325&lt;=44101),"Ústecký kraj",(IF(AND(I1325&gt;=46001,I1325&lt;=47201),"Liberecký kraj",(IF(AND(I1325&gt;=51202,I1325&lt;=51401),"Liberecký kraj",(IF(AND(I1325&gt;=53002,I1325&lt;=53976),"Pardubický kraj",(IF(AND(I1325&gt;=56002,I1325&lt;=57201),"Pardubický kraj",(IF(AND(I1325&gt;=60200,I1325&lt;=67201),"Jihomoravský kraj",(IF(AND(I1325&gt;=67801,I1325&lt;=68501),"Jihomoravský kraj",(IF(AND(I1325&gt;=69002,I1325&lt;=69801),"Jihomoravský kraj",(IF(AND(I1325&gt;=68601,I1325&lt;=68801),"Zlínský kraj",(IF(AND(I1325&gt;=75501,I1325&lt;=76901),"Zlínský kraj",(IF(AND(I1325&gt;=70030,I1325&lt;=74901),"Moravskoslezský kraj",(IF(AND(I1325&gt;=75000,I1325&lt;=75368),"Olomoucký kraj",(IF(AND(I1325&gt;=77200,I1325&lt;=79862),"Olomoucký kraj",(IF(AND(I1325&gt;=50011,I1325&lt;=50301),"Královéhradecký kraj",(IF(AND(I1325&gt;=54301,I1325&lt;=54303),"Královéhradecký kraj","0")))))))))))))))))))))))))))))))))))))))))))))))</f>
        <v>Středočeský kraj</v>
      </c>
      <c r="AB1325" t="s">
        <v>19486</v>
      </c>
      <c r="AD1325" t="s">
        <v>998</v>
      </c>
      <c r="AE1325" t="s">
        <v>998</v>
      </c>
      <c r="AF1325" t="s">
        <v>998</v>
      </c>
      <c r="AG1325" s="107">
        <v>300</v>
      </c>
      <c r="AH1325" s="107">
        <v>0</v>
      </c>
      <c r="AI1325" s="107">
        <v>0</v>
      </c>
      <c r="AJ1325" t="s">
        <v>999</v>
      </c>
      <c r="AK1325" s="106">
        <v>44813</v>
      </c>
    </row>
    <row r="1326" spans="1:37" x14ac:dyDescent="0.45">
      <c r="A1326" t="s">
        <v>1216</v>
      </c>
      <c r="B1326" t="s">
        <v>19482</v>
      </c>
      <c r="C1326" t="s">
        <v>1002</v>
      </c>
      <c r="D1326" t="s">
        <v>19487</v>
      </c>
      <c r="E1326" t="s">
        <v>992</v>
      </c>
      <c r="F1326" t="s">
        <v>4206</v>
      </c>
      <c r="G1326">
        <v>107</v>
      </c>
      <c r="H1326" t="s">
        <v>5860</v>
      </c>
      <c r="I1326">
        <v>25242</v>
      </c>
      <c r="K1326" t="s">
        <v>19484</v>
      </c>
      <c r="L1326" s="106">
        <v>39658</v>
      </c>
      <c r="M1326">
        <v>15237087</v>
      </c>
      <c r="N1326" t="s">
        <v>2373</v>
      </c>
      <c r="O1326" t="s">
        <v>1023</v>
      </c>
      <c r="P1326" t="s">
        <v>997</v>
      </c>
      <c r="R1326" s="109" t="str">
        <f>IF(OR(P1326="SB",Q1326="SB"),"SB",0)</f>
        <v>SB</v>
      </c>
      <c r="T1326" s="110">
        <v>2020120</v>
      </c>
      <c r="U1326" t="s">
        <v>19633</v>
      </c>
      <c r="V1326" s="113" t="str">
        <f>IF(AND(I1326&gt;=10000,I1326&lt;=19900),"Praha",(IF(AND(I1326&gt;=25001,I1326&lt;=29501),"Středočeský kraj",(IF(AND(I1326&gt;=30100,I1326&lt;=34972),"Středočeský kraj",(IF(AND(I1326&gt;=35002,I1326&lt;=36271),"Karlovarský kraj",(IF(AND(I1326&gt;=37001,I1326&lt;=39201),"Jihočeský kraj",(IF(AND(I1326&gt;=39701,I1326&lt;=39901),"Jihočeský kraj",(IF(AND(I1326&gt;=39301,I1326&lt;=39601),"Kraj Vysočina",(IF(AND(I1326&gt;=58001,I1326&lt;=59501),"Kraj Vysočina",(IF(AND(I1326&gt;=67401,I1326&lt;=67602),"Kraj Vysočina",(IF(AND(I1326&gt;=40001,I1326&lt;=44101),"Ústecký kraj",(IF(AND(I1326&gt;=46001,I1326&lt;=47201),"Liberecký kraj",(IF(AND(I1326&gt;=51202,I1326&lt;=51401),"Liberecký kraj",(IF(AND(I1326&gt;=53002,I1326&lt;=53976),"Pardubický kraj",(IF(AND(I1326&gt;=56002,I1326&lt;=57201),"Pardubický kraj",(IF(AND(I1326&gt;=60200,I1326&lt;=67201),"Jihomoravský kraj",(IF(AND(I1326&gt;=67801,I1326&lt;=68501),"Jihomoravský kraj",(IF(AND(I1326&gt;=69002,I1326&lt;=69801),"Jihomoravský kraj",(IF(AND(I1326&gt;=68601,I1326&lt;=68801),"Zlínský kraj",(IF(AND(I1326&gt;=75501,I1326&lt;=76901),"Zlínský kraj",(IF(AND(I1326&gt;=70030,I1326&lt;=74901),"Moravskoslezský kraj",(IF(AND(I1326&gt;=75000,I1326&lt;=75368),"Olomoucký kraj",(IF(AND(I1326&gt;=77200,I1326&lt;=79862),"Olomoucký kraj",(IF(AND(I1326&gt;=50011,I1326&lt;=50301),"Královéhradecký kraj",(IF(AND(I1326&gt;=54301,I1326&lt;=54303),"Královéhradecký kraj","0")))))))))))))))))))))))))))))))))))))))))))))))</f>
        <v>Středočeský kraj</v>
      </c>
      <c r="AB1326" t="s">
        <v>19488</v>
      </c>
      <c r="AD1326" t="s">
        <v>998</v>
      </c>
      <c r="AE1326" t="s">
        <v>998</v>
      </c>
      <c r="AF1326" t="s">
        <v>998</v>
      </c>
      <c r="AG1326" s="107">
        <v>300</v>
      </c>
      <c r="AH1326" s="107">
        <v>0</v>
      </c>
      <c r="AI1326" s="107">
        <v>0</v>
      </c>
      <c r="AJ1326" t="s">
        <v>999</v>
      </c>
      <c r="AK1326" s="106">
        <v>44813</v>
      </c>
    </row>
    <row r="1327" spans="1:37" x14ac:dyDescent="0.45">
      <c r="A1327" t="s">
        <v>1156</v>
      </c>
      <c r="B1327" t="s">
        <v>15106</v>
      </c>
      <c r="C1327" t="s">
        <v>990</v>
      </c>
      <c r="D1327" t="s">
        <v>15109</v>
      </c>
      <c r="E1327" t="s">
        <v>992</v>
      </c>
      <c r="F1327" t="s">
        <v>15110</v>
      </c>
      <c r="G1327">
        <v>522</v>
      </c>
      <c r="H1327" t="s">
        <v>5366</v>
      </c>
      <c r="I1327">
        <v>25242</v>
      </c>
      <c r="K1327" t="s">
        <v>15111</v>
      </c>
      <c r="L1327" s="106">
        <v>24170</v>
      </c>
      <c r="M1327">
        <v>12984364</v>
      </c>
      <c r="N1327" t="s">
        <v>996</v>
      </c>
      <c r="O1327" t="s">
        <v>12</v>
      </c>
      <c r="P1327" t="s">
        <v>997</v>
      </c>
      <c r="R1327" s="109" t="str">
        <f>IF(OR(P1327="SB",Q1327="SB"),"SB",0)</f>
        <v>SB</v>
      </c>
      <c r="T1327" s="110" t="s">
        <v>998</v>
      </c>
      <c r="V1327" s="113" t="str">
        <f>IF(AND(I1327&gt;=10000,I1327&lt;=19900),"Praha",(IF(AND(I1327&gt;=25001,I1327&lt;=29501),"Středočeský kraj",(IF(AND(I1327&gt;=30100,I1327&lt;=34972),"Středočeský kraj",(IF(AND(I1327&gt;=35002,I1327&lt;=36271),"Karlovarský kraj",(IF(AND(I1327&gt;=37001,I1327&lt;=39201),"Jihočeský kraj",(IF(AND(I1327&gt;=39701,I1327&lt;=39901),"Jihočeský kraj",(IF(AND(I1327&gt;=39301,I1327&lt;=39601),"Kraj Vysočina",(IF(AND(I1327&gt;=58001,I1327&lt;=59501),"Kraj Vysočina",(IF(AND(I1327&gt;=67401,I1327&lt;=67602),"Kraj Vysočina",(IF(AND(I1327&gt;=40001,I1327&lt;=44101),"Ústecký kraj",(IF(AND(I1327&gt;=46001,I1327&lt;=47201),"Liberecký kraj",(IF(AND(I1327&gt;=51202,I1327&lt;=51401),"Liberecký kraj",(IF(AND(I1327&gt;=53002,I1327&lt;=53976),"Pardubický kraj",(IF(AND(I1327&gt;=56002,I1327&lt;=57201),"Pardubický kraj",(IF(AND(I1327&gt;=60200,I1327&lt;=67201),"Jihomoravský kraj",(IF(AND(I1327&gt;=67801,I1327&lt;=68501),"Jihomoravský kraj",(IF(AND(I1327&gt;=69002,I1327&lt;=69801),"Jihomoravský kraj",(IF(AND(I1327&gt;=68601,I1327&lt;=68801),"Zlínský kraj",(IF(AND(I1327&gt;=75501,I1327&lt;=76901),"Zlínský kraj",(IF(AND(I1327&gt;=70030,I1327&lt;=74901),"Moravskoslezský kraj",(IF(AND(I1327&gt;=75000,I1327&lt;=75368),"Olomoucký kraj",(IF(AND(I1327&gt;=77200,I1327&lt;=79862),"Olomoucký kraj",(IF(AND(I1327&gt;=50011,I1327&lt;=50301),"Královéhradecký kraj",(IF(AND(I1327&gt;=54301,I1327&lt;=54303),"Královéhradecký kraj","0")))))))))))))))))))))))))))))))))))))))))))))))</f>
        <v>Středočeský kraj</v>
      </c>
      <c r="AB1327" t="s">
        <v>998</v>
      </c>
      <c r="AD1327" t="s">
        <v>998</v>
      </c>
      <c r="AE1327" t="s">
        <v>998</v>
      </c>
      <c r="AF1327" t="s">
        <v>1515</v>
      </c>
      <c r="AG1327" s="107">
        <v>0</v>
      </c>
      <c r="AH1327" s="107">
        <v>0</v>
      </c>
      <c r="AI1327" s="107">
        <v>0</v>
      </c>
      <c r="AJ1327" t="s">
        <v>1012</v>
      </c>
    </row>
    <row r="1328" spans="1:37" x14ac:dyDescent="0.45">
      <c r="A1328" t="s">
        <v>1037</v>
      </c>
      <c r="B1328" t="s">
        <v>18438</v>
      </c>
      <c r="C1328" t="s">
        <v>990</v>
      </c>
      <c r="D1328" t="s">
        <v>18439</v>
      </c>
      <c r="E1328" t="s">
        <v>992</v>
      </c>
      <c r="F1328" t="s">
        <v>18440</v>
      </c>
      <c r="G1328">
        <v>893</v>
      </c>
      <c r="H1328" t="s">
        <v>5366</v>
      </c>
      <c r="I1328">
        <v>25242</v>
      </c>
      <c r="K1328" t="s">
        <v>18441</v>
      </c>
      <c r="L1328" s="106">
        <v>25818</v>
      </c>
      <c r="M1328">
        <v>12927174</v>
      </c>
      <c r="N1328" t="s">
        <v>996</v>
      </c>
      <c r="O1328" t="s">
        <v>12</v>
      </c>
      <c r="P1328" t="s">
        <v>997</v>
      </c>
      <c r="R1328" s="109" t="str">
        <f>IF(OR(P1328="SB",Q1328="SB"),"SB",0)</f>
        <v>SB</v>
      </c>
      <c r="T1328" s="110" t="s">
        <v>998</v>
      </c>
      <c r="V1328" s="113" t="str">
        <f>IF(AND(I1328&gt;=10000,I1328&lt;=19900),"Praha",(IF(AND(I1328&gt;=25001,I1328&lt;=29501),"Středočeský kraj",(IF(AND(I1328&gt;=30100,I1328&lt;=34972),"Středočeský kraj",(IF(AND(I1328&gt;=35002,I1328&lt;=36271),"Karlovarský kraj",(IF(AND(I1328&gt;=37001,I1328&lt;=39201),"Jihočeský kraj",(IF(AND(I1328&gt;=39701,I1328&lt;=39901),"Jihočeský kraj",(IF(AND(I1328&gt;=39301,I1328&lt;=39601),"Kraj Vysočina",(IF(AND(I1328&gt;=58001,I1328&lt;=59501),"Kraj Vysočina",(IF(AND(I1328&gt;=67401,I1328&lt;=67602),"Kraj Vysočina",(IF(AND(I1328&gt;=40001,I1328&lt;=44101),"Ústecký kraj",(IF(AND(I1328&gt;=46001,I1328&lt;=47201),"Liberecký kraj",(IF(AND(I1328&gt;=51202,I1328&lt;=51401),"Liberecký kraj",(IF(AND(I1328&gt;=53002,I1328&lt;=53976),"Pardubický kraj",(IF(AND(I1328&gt;=56002,I1328&lt;=57201),"Pardubický kraj",(IF(AND(I1328&gt;=60200,I1328&lt;=67201),"Jihomoravský kraj",(IF(AND(I1328&gt;=67801,I1328&lt;=68501),"Jihomoravský kraj",(IF(AND(I1328&gt;=69002,I1328&lt;=69801),"Jihomoravský kraj",(IF(AND(I1328&gt;=68601,I1328&lt;=68801),"Zlínský kraj",(IF(AND(I1328&gt;=75501,I1328&lt;=76901),"Zlínský kraj",(IF(AND(I1328&gt;=70030,I1328&lt;=74901),"Moravskoslezský kraj",(IF(AND(I1328&gt;=75000,I1328&lt;=75368),"Olomoucký kraj",(IF(AND(I1328&gt;=77200,I1328&lt;=79862),"Olomoucký kraj",(IF(AND(I1328&gt;=50011,I1328&lt;=50301),"Královéhradecký kraj",(IF(AND(I1328&gt;=54301,I1328&lt;=54303),"Královéhradecký kraj","0")))))))))))))))))))))))))))))))))))))))))))))))</f>
        <v>Středočeský kraj</v>
      </c>
      <c r="AB1328" t="s">
        <v>998</v>
      </c>
      <c r="AD1328" t="s">
        <v>998</v>
      </c>
      <c r="AE1328" t="s">
        <v>998</v>
      </c>
      <c r="AF1328" t="s">
        <v>1515</v>
      </c>
      <c r="AG1328" s="107">
        <v>0</v>
      </c>
      <c r="AH1328" s="107">
        <v>0</v>
      </c>
      <c r="AI1328" s="107">
        <v>0</v>
      </c>
      <c r="AJ1328" t="s">
        <v>1012</v>
      </c>
    </row>
    <row r="1329" spans="1:37" x14ac:dyDescent="0.45">
      <c r="A1329" t="s">
        <v>1007</v>
      </c>
      <c r="B1329" t="s">
        <v>19480</v>
      </c>
      <c r="C1329" t="s">
        <v>990</v>
      </c>
      <c r="D1329" t="s">
        <v>19481</v>
      </c>
      <c r="E1329" t="s">
        <v>992</v>
      </c>
      <c r="F1329" t="s">
        <v>4206</v>
      </c>
      <c r="G1329">
        <v>107</v>
      </c>
      <c r="H1329" t="s">
        <v>5860</v>
      </c>
      <c r="I1329">
        <v>25242</v>
      </c>
      <c r="K1329" t="s">
        <v>17116</v>
      </c>
      <c r="L1329" s="106">
        <v>28028</v>
      </c>
      <c r="M1329">
        <v>15237289</v>
      </c>
      <c r="N1329" t="s">
        <v>2373</v>
      </c>
      <c r="O1329" t="s">
        <v>1023</v>
      </c>
      <c r="P1329" t="s">
        <v>997</v>
      </c>
      <c r="R1329" s="109" t="str">
        <f>IF(OR(P1329="SB",Q1329="SB"),"SB",0)</f>
        <v>SB</v>
      </c>
      <c r="T1329" s="110" t="s">
        <v>998</v>
      </c>
      <c r="V1329" s="113" t="str">
        <f>IF(AND(I1329&gt;=10000,I1329&lt;=19900),"Praha",(IF(AND(I1329&gt;=25001,I1329&lt;=29501),"Středočeský kraj",(IF(AND(I1329&gt;=30100,I1329&lt;=34972),"Středočeský kraj",(IF(AND(I1329&gt;=35002,I1329&lt;=36271),"Karlovarský kraj",(IF(AND(I1329&gt;=37001,I1329&lt;=39201),"Jihočeský kraj",(IF(AND(I1329&gt;=39701,I1329&lt;=39901),"Jihočeský kraj",(IF(AND(I1329&gt;=39301,I1329&lt;=39601),"Kraj Vysočina",(IF(AND(I1329&gt;=58001,I1329&lt;=59501),"Kraj Vysočina",(IF(AND(I1329&gt;=67401,I1329&lt;=67602),"Kraj Vysočina",(IF(AND(I1329&gt;=40001,I1329&lt;=44101),"Ústecký kraj",(IF(AND(I1329&gt;=46001,I1329&lt;=47201),"Liberecký kraj",(IF(AND(I1329&gt;=51202,I1329&lt;=51401),"Liberecký kraj",(IF(AND(I1329&gt;=53002,I1329&lt;=53976),"Pardubický kraj",(IF(AND(I1329&gt;=56002,I1329&lt;=57201),"Pardubický kraj",(IF(AND(I1329&gt;=60200,I1329&lt;=67201),"Jihomoravský kraj",(IF(AND(I1329&gt;=67801,I1329&lt;=68501),"Jihomoravský kraj",(IF(AND(I1329&gt;=69002,I1329&lt;=69801),"Jihomoravský kraj",(IF(AND(I1329&gt;=68601,I1329&lt;=68801),"Zlínský kraj",(IF(AND(I1329&gt;=75501,I1329&lt;=76901),"Zlínský kraj",(IF(AND(I1329&gt;=70030,I1329&lt;=74901),"Moravskoslezský kraj",(IF(AND(I1329&gt;=75000,I1329&lt;=75368),"Olomoucký kraj",(IF(AND(I1329&gt;=77200,I1329&lt;=79862),"Olomoucký kraj",(IF(AND(I1329&gt;=50011,I1329&lt;=50301),"Královéhradecký kraj",(IF(AND(I1329&gt;=54301,I1329&lt;=54303),"Královéhradecký kraj","0")))))))))))))))))))))))))))))))))))))))))))))))</f>
        <v>Středočeský kraj</v>
      </c>
      <c r="AB1329" t="s">
        <v>998</v>
      </c>
      <c r="AD1329" t="s">
        <v>998</v>
      </c>
      <c r="AE1329" t="s">
        <v>998</v>
      </c>
      <c r="AF1329" t="s">
        <v>998</v>
      </c>
      <c r="AG1329" s="107">
        <v>300</v>
      </c>
      <c r="AH1329" s="107">
        <v>0</v>
      </c>
      <c r="AI1329" s="107">
        <v>0</v>
      </c>
      <c r="AJ1329" t="s">
        <v>999</v>
      </c>
      <c r="AK1329" s="106">
        <v>44813</v>
      </c>
    </row>
    <row r="1330" spans="1:37" x14ac:dyDescent="0.45">
      <c r="A1330" t="s">
        <v>1687</v>
      </c>
      <c r="B1330" t="s">
        <v>19482</v>
      </c>
      <c r="C1330" t="s">
        <v>1002</v>
      </c>
      <c r="D1330" t="s">
        <v>19483</v>
      </c>
      <c r="E1330" t="s">
        <v>992</v>
      </c>
      <c r="F1330" t="s">
        <v>4206</v>
      </c>
      <c r="G1330">
        <v>107</v>
      </c>
      <c r="H1330" t="s">
        <v>5860</v>
      </c>
      <c r="I1330">
        <v>25242</v>
      </c>
      <c r="K1330" t="s">
        <v>19484</v>
      </c>
      <c r="L1330" s="106">
        <v>28476</v>
      </c>
      <c r="M1330">
        <v>15237188</v>
      </c>
      <c r="N1330" t="s">
        <v>2373</v>
      </c>
      <c r="O1330" t="s">
        <v>1023</v>
      </c>
      <c r="P1330" t="s">
        <v>997</v>
      </c>
      <c r="R1330" s="109" t="str">
        <f>IF(OR(P1330="SB",Q1330="SB"),"SB",0)</f>
        <v>SB</v>
      </c>
      <c r="T1330" s="110" t="s">
        <v>998</v>
      </c>
      <c r="V1330" s="113" t="str">
        <f>IF(AND(I1330&gt;=10000,I1330&lt;=19900),"Praha",(IF(AND(I1330&gt;=25001,I1330&lt;=29501),"Středočeský kraj",(IF(AND(I1330&gt;=30100,I1330&lt;=34972),"Středočeský kraj",(IF(AND(I1330&gt;=35002,I1330&lt;=36271),"Karlovarský kraj",(IF(AND(I1330&gt;=37001,I1330&lt;=39201),"Jihočeský kraj",(IF(AND(I1330&gt;=39701,I1330&lt;=39901),"Jihočeský kraj",(IF(AND(I1330&gt;=39301,I1330&lt;=39601),"Kraj Vysočina",(IF(AND(I1330&gt;=58001,I1330&lt;=59501),"Kraj Vysočina",(IF(AND(I1330&gt;=67401,I1330&lt;=67602),"Kraj Vysočina",(IF(AND(I1330&gt;=40001,I1330&lt;=44101),"Ústecký kraj",(IF(AND(I1330&gt;=46001,I1330&lt;=47201),"Liberecký kraj",(IF(AND(I1330&gt;=51202,I1330&lt;=51401),"Liberecký kraj",(IF(AND(I1330&gt;=53002,I1330&lt;=53976),"Pardubický kraj",(IF(AND(I1330&gt;=56002,I1330&lt;=57201),"Pardubický kraj",(IF(AND(I1330&gt;=60200,I1330&lt;=67201),"Jihomoravský kraj",(IF(AND(I1330&gt;=67801,I1330&lt;=68501),"Jihomoravský kraj",(IF(AND(I1330&gt;=69002,I1330&lt;=69801),"Jihomoravský kraj",(IF(AND(I1330&gt;=68601,I1330&lt;=68801),"Zlínský kraj",(IF(AND(I1330&gt;=75501,I1330&lt;=76901),"Zlínský kraj",(IF(AND(I1330&gt;=70030,I1330&lt;=74901),"Moravskoslezský kraj",(IF(AND(I1330&gt;=75000,I1330&lt;=75368),"Olomoucký kraj",(IF(AND(I1330&gt;=77200,I1330&lt;=79862),"Olomoucký kraj",(IF(AND(I1330&gt;=50011,I1330&lt;=50301),"Královéhradecký kraj",(IF(AND(I1330&gt;=54301,I1330&lt;=54303),"Královéhradecký kraj","0")))))))))))))))))))))))))))))))))))))))))))))))</f>
        <v>Středočeský kraj</v>
      </c>
      <c r="AB1330" t="s">
        <v>998</v>
      </c>
      <c r="AD1330" t="s">
        <v>998</v>
      </c>
      <c r="AE1330" t="s">
        <v>998</v>
      </c>
      <c r="AF1330" t="s">
        <v>998</v>
      </c>
      <c r="AG1330" s="107">
        <v>300</v>
      </c>
      <c r="AH1330" s="107">
        <v>0</v>
      </c>
      <c r="AI1330" s="107">
        <v>0</v>
      </c>
      <c r="AJ1330" t="s">
        <v>999</v>
      </c>
      <c r="AK1330" s="106">
        <v>44813</v>
      </c>
    </row>
    <row r="1331" spans="1:37" x14ac:dyDescent="0.45">
      <c r="A1331" t="s">
        <v>2399</v>
      </c>
      <c r="B1331" t="s">
        <v>17482</v>
      </c>
      <c r="C1331" t="s">
        <v>990</v>
      </c>
      <c r="D1331" t="s">
        <v>17483</v>
      </c>
      <c r="E1331" t="s">
        <v>992</v>
      </c>
      <c r="F1331" t="s">
        <v>6897</v>
      </c>
      <c r="G1331">
        <v>763</v>
      </c>
      <c r="H1331" t="s">
        <v>3810</v>
      </c>
      <c r="I1331">
        <v>25243</v>
      </c>
      <c r="K1331" t="s">
        <v>17484</v>
      </c>
      <c r="L1331" s="106">
        <v>30435</v>
      </c>
      <c r="M1331">
        <v>10867946</v>
      </c>
      <c r="N1331" t="s">
        <v>996</v>
      </c>
      <c r="O1331" t="s">
        <v>12</v>
      </c>
      <c r="P1331" t="s">
        <v>997</v>
      </c>
      <c r="R1331" s="109" t="str">
        <f>IF(OR(P1331="SB",Q1331="SB"),"SB",0)</f>
        <v>SB</v>
      </c>
      <c r="T1331" s="110">
        <v>51897</v>
      </c>
      <c r="U1331" t="s">
        <v>19633</v>
      </c>
      <c r="V1331" s="113" t="str">
        <f>IF(AND(I1331&gt;=10000,I1331&lt;=19900),"Praha",(IF(AND(I1331&gt;=25001,I1331&lt;=29501),"Středočeský kraj",(IF(AND(I1331&gt;=30100,I1331&lt;=34972),"Středočeský kraj",(IF(AND(I1331&gt;=35002,I1331&lt;=36271),"Karlovarský kraj",(IF(AND(I1331&gt;=37001,I1331&lt;=39201),"Jihočeský kraj",(IF(AND(I1331&gt;=39701,I1331&lt;=39901),"Jihočeský kraj",(IF(AND(I1331&gt;=39301,I1331&lt;=39601),"Kraj Vysočina",(IF(AND(I1331&gt;=58001,I1331&lt;=59501),"Kraj Vysočina",(IF(AND(I1331&gt;=67401,I1331&lt;=67602),"Kraj Vysočina",(IF(AND(I1331&gt;=40001,I1331&lt;=44101),"Ústecký kraj",(IF(AND(I1331&gt;=46001,I1331&lt;=47201),"Liberecký kraj",(IF(AND(I1331&gt;=51202,I1331&lt;=51401),"Liberecký kraj",(IF(AND(I1331&gt;=53002,I1331&lt;=53976),"Pardubický kraj",(IF(AND(I1331&gt;=56002,I1331&lt;=57201),"Pardubický kraj",(IF(AND(I1331&gt;=60200,I1331&lt;=67201),"Jihomoravský kraj",(IF(AND(I1331&gt;=67801,I1331&lt;=68501),"Jihomoravský kraj",(IF(AND(I1331&gt;=69002,I1331&lt;=69801),"Jihomoravský kraj",(IF(AND(I1331&gt;=68601,I1331&lt;=68801),"Zlínský kraj",(IF(AND(I1331&gt;=75501,I1331&lt;=76901),"Zlínský kraj",(IF(AND(I1331&gt;=70030,I1331&lt;=74901),"Moravskoslezský kraj",(IF(AND(I1331&gt;=75000,I1331&lt;=75368),"Olomoucký kraj",(IF(AND(I1331&gt;=77200,I1331&lt;=79862),"Olomoucký kraj",(IF(AND(I1331&gt;=50011,I1331&lt;=50301),"Královéhradecký kraj",(IF(AND(I1331&gt;=54301,I1331&lt;=54303),"Královéhradecký kraj","0")))))))))))))))))))))))))))))))))))))))))))))))</f>
        <v>Středočeský kraj</v>
      </c>
      <c r="AD1331" t="s">
        <v>998</v>
      </c>
      <c r="AE1331" t="s">
        <v>998</v>
      </c>
      <c r="AF1331" t="s">
        <v>998</v>
      </c>
      <c r="AG1331" s="107">
        <v>0</v>
      </c>
      <c r="AH1331" s="107">
        <v>0</v>
      </c>
      <c r="AI1331" s="107">
        <v>0</v>
      </c>
      <c r="AJ1331" t="s">
        <v>1012</v>
      </c>
    </row>
    <row r="1332" spans="1:37" x14ac:dyDescent="0.45">
      <c r="A1332" t="s">
        <v>1235</v>
      </c>
      <c r="B1332" t="s">
        <v>3807</v>
      </c>
      <c r="C1332" t="s">
        <v>1002</v>
      </c>
      <c r="D1332" t="s">
        <v>3808</v>
      </c>
      <c r="E1332" t="s">
        <v>992</v>
      </c>
      <c r="F1332" t="s">
        <v>3809</v>
      </c>
      <c r="G1332">
        <v>365</v>
      </c>
      <c r="H1332" t="s">
        <v>3810</v>
      </c>
      <c r="I1332">
        <v>25243</v>
      </c>
      <c r="J1332" s="108">
        <v>420732572811</v>
      </c>
      <c r="K1332" t="s">
        <v>3811</v>
      </c>
      <c r="L1332" s="106">
        <v>40770</v>
      </c>
      <c r="M1332">
        <v>16230430</v>
      </c>
      <c r="N1332" t="s">
        <v>1144</v>
      </c>
      <c r="O1332" t="s">
        <v>12</v>
      </c>
      <c r="P1332" t="s">
        <v>997</v>
      </c>
      <c r="R1332" s="109" t="str">
        <f>IF(OR(P1332="SB",Q1332="SB"),"SB",0)</f>
        <v>SB</v>
      </c>
      <c r="T1332" s="110" t="s">
        <v>998</v>
      </c>
      <c r="V1332" s="113" t="str">
        <f>IF(AND(I1332&gt;=10000,I1332&lt;=19900),"Praha",(IF(AND(I1332&gt;=25001,I1332&lt;=29501),"Středočeský kraj",(IF(AND(I1332&gt;=30100,I1332&lt;=34972),"Středočeský kraj",(IF(AND(I1332&gt;=35002,I1332&lt;=36271),"Karlovarský kraj",(IF(AND(I1332&gt;=37001,I1332&lt;=39201),"Jihočeský kraj",(IF(AND(I1332&gt;=39701,I1332&lt;=39901),"Jihočeský kraj",(IF(AND(I1332&gt;=39301,I1332&lt;=39601),"Kraj Vysočina",(IF(AND(I1332&gt;=58001,I1332&lt;=59501),"Kraj Vysočina",(IF(AND(I1332&gt;=67401,I1332&lt;=67602),"Kraj Vysočina",(IF(AND(I1332&gt;=40001,I1332&lt;=44101),"Ústecký kraj",(IF(AND(I1332&gt;=46001,I1332&lt;=47201),"Liberecký kraj",(IF(AND(I1332&gt;=51202,I1332&lt;=51401),"Liberecký kraj",(IF(AND(I1332&gt;=53002,I1332&lt;=53976),"Pardubický kraj",(IF(AND(I1332&gt;=56002,I1332&lt;=57201),"Pardubický kraj",(IF(AND(I1332&gt;=60200,I1332&lt;=67201),"Jihomoravský kraj",(IF(AND(I1332&gt;=67801,I1332&lt;=68501),"Jihomoravský kraj",(IF(AND(I1332&gt;=69002,I1332&lt;=69801),"Jihomoravský kraj",(IF(AND(I1332&gt;=68601,I1332&lt;=68801),"Zlínský kraj",(IF(AND(I1332&gt;=75501,I1332&lt;=76901),"Zlínský kraj",(IF(AND(I1332&gt;=70030,I1332&lt;=74901),"Moravskoslezský kraj",(IF(AND(I1332&gt;=75000,I1332&lt;=75368),"Olomoucký kraj",(IF(AND(I1332&gt;=77200,I1332&lt;=79862),"Olomoucký kraj",(IF(AND(I1332&gt;=50011,I1332&lt;=50301),"Královéhradecký kraj",(IF(AND(I1332&gt;=54301,I1332&lt;=54303),"Královéhradecký kraj","0")))))))))))))))))))))))))))))))))))))))))))))))</f>
        <v>Středočeský kraj</v>
      </c>
      <c r="AB1332" t="s">
        <v>998</v>
      </c>
      <c r="AD1332" t="s">
        <v>998</v>
      </c>
      <c r="AE1332" t="s">
        <v>998</v>
      </c>
      <c r="AF1332" t="s">
        <v>998</v>
      </c>
      <c r="AG1332" s="107">
        <v>0</v>
      </c>
      <c r="AH1332" s="107">
        <v>0</v>
      </c>
      <c r="AI1332" s="107">
        <v>0</v>
      </c>
      <c r="AJ1332" t="s">
        <v>1012</v>
      </c>
    </row>
    <row r="1333" spans="1:37" x14ac:dyDescent="0.45">
      <c r="A1333" t="s">
        <v>2684</v>
      </c>
      <c r="B1333" t="s">
        <v>3807</v>
      </c>
      <c r="C1333" t="s">
        <v>990</v>
      </c>
      <c r="D1333" t="s">
        <v>3812</v>
      </c>
      <c r="E1333" t="s">
        <v>992</v>
      </c>
      <c r="F1333" t="s">
        <v>3809</v>
      </c>
      <c r="G1333">
        <v>365</v>
      </c>
      <c r="H1333" t="s">
        <v>3810</v>
      </c>
      <c r="I1333">
        <v>25243</v>
      </c>
      <c r="J1333" s="108">
        <v>420732572811</v>
      </c>
      <c r="K1333" t="s">
        <v>3811</v>
      </c>
      <c r="L1333" s="106">
        <v>41167</v>
      </c>
      <c r="M1333">
        <v>16230834</v>
      </c>
      <c r="N1333" t="s">
        <v>1144</v>
      </c>
      <c r="O1333" t="s">
        <v>12</v>
      </c>
      <c r="P1333" t="s">
        <v>997</v>
      </c>
      <c r="R1333" s="109" t="str">
        <f>IF(OR(P1333="SB",Q1333="SB"),"SB",0)</f>
        <v>SB</v>
      </c>
      <c r="T1333" s="110" t="s">
        <v>998</v>
      </c>
      <c r="V1333" s="113" t="str">
        <f>IF(AND(I1333&gt;=10000,I1333&lt;=19900),"Praha",(IF(AND(I1333&gt;=25001,I1333&lt;=29501),"Středočeský kraj",(IF(AND(I1333&gt;=30100,I1333&lt;=34972),"Středočeský kraj",(IF(AND(I1333&gt;=35002,I1333&lt;=36271),"Karlovarský kraj",(IF(AND(I1333&gt;=37001,I1333&lt;=39201),"Jihočeský kraj",(IF(AND(I1333&gt;=39701,I1333&lt;=39901),"Jihočeský kraj",(IF(AND(I1333&gt;=39301,I1333&lt;=39601),"Kraj Vysočina",(IF(AND(I1333&gt;=58001,I1333&lt;=59501),"Kraj Vysočina",(IF(AND(I1333&gt;=67401,I1333&lt;=67602),"Kraj Vysočina",(IF(AND(I1333&gt;=40001,I1333&lt;=44101),"Ústecký kraj",(IF(AND(I1333&gt;=46001,I1333&lt;=47201),"Liberecký kraj",(IF(AND(I1333&gt;=51202,I1333&lt;=51401),"Liberecký kraj",(IF(AND(I1333&gt;=53002,I1333&lt;=53976),"Pardubický kraj",(IF(AND(I1333&gt;=56002,I1333&lt;=57201),"Pardubický kraj",(IF(AND(I1333&gt;=60200,I1333&lt;=67201),"Jihomoravský kraj",(IF(AND(I1333&gt;=67801,I1333&lt;=68501),"Jihomoravský kraj",(IF(AND(I1333&gt;=69002,I1333&lt;=69801),"Jihomoravský kraj",(IF(AND(I1333&gt;=68601,I1333&lt;=68801),"Zlínský kraj",(IF(AND(I1333&gt;=75501,I1333&lt;=76901),"Zlínský kraj",(IF(AND(I1333&gt;=70030,I1333&lt;=74901),"Moravskoslezský kraj",(IF(AND(I1333&gt;=75000,I1333&lt;=75368),"Olomoucký kraj",(IF(AND(I1333&gt;=77200,I1333&lt;=79862),"Olomoucký kraj",(IF(AND(I1333&gt;=50011,I1333&lt;=50301),"Královéhradecký kraj",(IF(AND(I1333&gt;=54301,I1333&lt;=54303),"Královéhradecký kraj","0")))))))))))))))))))))))))))))))))))))))))))))))</f>
        <v>Středočeský kraj</v>
      </c>
      <c r="AB1333" t="s">
        <v>998</v>
      </c>
      <c r="AD1333" t="s">
        <v>998</v>
      </c>
      <c r="AE1333" t="s">
        <v>998</v>
      </c>
      <c r="AF1333" t="s">
        <v>998</v>
      </c>
      <c r="AG1333" s="107">
        <v>0</v>
      </c>
      <c r="AH1333" s="107">
        <v>0</v>
      </c>
      <c r="AI1333" s="107">
        <v>0</v>
      </c>
      <c r="AJ1333" t="s">
        <v>1012</v>
      </c>
    </row>
    <row r="1334" spans="1:37" x14ac:dyDescent="0.45">
      <c r="A1334" t="s">
        <v>1395</v>
      </c>
      <c r="B1334" t="s">
        <v>6232</v>
      </c>
      <c r="C1334" t="s">
        <v>990</v>
      </c>
      <c r="D1334" t="s">
        <v>6233</v>
      </c>
      <c r="E1334" t="s">
        <v>992</v>
      </c>
      <c r="F1334" t="s">
        <v>6234</v>
      </c>
      <c r="G1334">
        <v>232</v>
      </c>
      <c r="H1334" t="s">
        <v>3810</v>
      </c>
      <c r="I1334">
        <v>25243</v>
      </c>
      <c r="K1334" t="s">
        <v>6235</v>
      </c>
      <c r="L1334" s="106">
        <v>24679</v>
      </c>
      <c r="M1334">
        <v>12973755</v>
      </c>
      <c r="N1334" t="s">
        <v>996</v>
      </c>
      <c r="O1334" t="s">
        <v>12</v>
      </c>
      <c r="P1334" t="s">
        <v>997</v>
      </c>
      <c r="R1334" s="109" t="str">
        <f>IF(OR(P1334="SB",Q1334="SB"),"SB",0)</f>
        <v>SB</v>
      </c>
      <c r="T1334" s="110" t="s">
        <v>998</v>
      </c>
      <c r="V1334" s="113" t="str">
        <f>IF(AND(I1334&gt;=10000,I1334&lt;=19900),"Praha",(IF(AND(I1334&gt;=25001,I1334&lt;=29501),"Středočeský kraj",(IF(AND(I1334&gt;=30100,I1334&lt;=34972),"Středočeský kraj",(IF(AND(I1334&gt;=35002,I1334&lt;=36271),"Karlovarský kraj",(IF(AND(I1334&gt;=37001,I1334&lt;=39201),"Jihočeský kraj",(IF(AND(I1334&gt;=39701,I1334&lt;=39901),"Jihočeský kraj",(IF(AND(I1334&gt;=39301,I1334&lt;=39601),"Kraj Vysočina",(IF(AND(I1334&gt;=58001,I1334&lt;=59501),"Kraj Vysočina",(IF(AND(I1334&gt;=67401,I1334&lt;=67602),"Kraj Vysočina",(IF(AND(I1334&gt;=40001,I1334&lt;=44101),"Ústecký kraj",(IF(AND(I1334&gt;=46001,I1334&lt;=47201),"Liberecký kraj",(IF(AND(I1334&gt;=51202,I1334&lt;=51401),"Liberecký kraj",(IF(AND(I1334&gt;=53002,I1334&lt;=53976),"Pardubický kraj",(IF(AND(I1334&gt;=56002,I1334&lt;=57201),"Pardubický kraj",(IF(AND(I1334&gt;=60200,I1334&lt;=67201),"Jihomoravský kraj",(IF(AND(I1334&gt;=67801,I1334&lt;=68501),"Jihomoravský kraj",(IF(AND(I1334&gt;=69002,I1334&lt;=69801),"Jihomoravský kraj",(IF(AND(I1334&gt;=68601,I1334&lt;=68801),"Zlínský kraj",(IF(AND(I1334&gt;=75501,I1334&lt;=76901),"Zlínský kraj",(IF(AND(I1334&gt;=70030,I1334&lt;=74901),"Moravskoslezský kraj",(IF(AND(I1334&gt;=75000,I1334&lt;=75368),"Olomoucký kraj",(IF(AND(I1334&gt;=77200,I1334&lt;=79862),"Olomoucký kraj",(IF(AND(I1334&gt;=50011,I1334&lt;=50301),"Královéhradecký kraj",(IF(AND(I1334&gt;=54301,I1334&lt;=54303),"Královéhradecký kraj","0")))))))))))))))))))))))))))))))))))))))))))))))</f>
        <v>Středočeský kraj</v>
      </c>
      <c r="AB1334" t="s">
        <v>998</v>
      </c>
      <c r="AD1334" t="s">
        <v>998</v>
      </c>
      <c r="AE1334" t="s">
        <v>998</v>
      </c>
      <c r="AF1334" t="s">
        <v>998</v>
      </c>
      <c r="AG1334" s="107">
        <v>0</v>
      </c>
      <c r="AH1334" s="107">
        <v>0</v>
      </c>
      <c r="AI1334" s="107">
        <v>0</v>
      </c>
      <c r="AJ1334" t="s">
        <v>1012</v>
      </c>
    </row>
    <row r="1335" spans="1:37" x14ac:dyDescent="0.45">
      <c r="A1335" t="s">
        <v>1026</v>
      </c>
      <c r="B1335" t="s">
        <v>6560</v>
      </c>
      <c r="C1335" t="s">
        <v>990</v>
      </c>
      <c r="D1335" t="s">
        <v>6567</v>
      </c>
      <c r="E1335" t="s">
        <v>992</v>
      </c>
      <c r="F1335" t="s">
        <v>6568</v>
      </c>
      <c r="G1335">
        <v>4450</v>
      </c>
      <c r="H1335" t="s">
        <v>3396</v>
      </c>
      <c r="I1335">
        <v>25243</v>
      </c>
      <c r="K1335" t="s">
        <v>6566</v>
      </c>
      <c r="L1335" s="106">
        <v>29009</v>
      </c>
      <c r="M1335">
        <v>13055500</v>
      </c>
      <c r="N1335" t="s">
        <v>996</v>
      </c>
      <c r="O1335" t="s">
        <v>12</v>
      </c>
      <c r="P1335" t="s">
        <v>997</v>
      </c>
      <c r="R1335" s="109" t="str">
        <f>IF(OR(P1335="SB",Q1335="SB"),"SB",0)</f>
        <v>SB</v>
      </c>
      <c r="T1335" s="110" t="s">
        <v>998</v>
      </c>
      <c r="V1335" s="113" t="str">
        <f>IF(AND(I1335&gt;=10000,I1335&lt;=19900),"Praha",(IF(AND(I1335&gt;=25001,I1335&lt;=29501),"Středočeský kraj",(IF(AND(I1335&gt;=30100,I1335&lt;=34972),"Středočeský kraj",(IF(AND(I1335&gt;=35002,I1335&lt;=36271),"Karlovarský kraj",(IF(AND(I1335&gt;=37001,I1335&lt;=39201),"Jihočeský kraj",(IF(AND(I1335&gt;=39701,I1335&lt;=39901),"Jihočeský kraj",(IF(AND(I1335&gt;=39301,I1335&lt;=39601),"Kraj Vysočina",(IF(AND(I1335&gt;=58001,I1335&lt;=59501),"Kraj Vysočina",(IF(AND(I1335&gt;=67401,I1335&lt;=67602),"Kraj Vysočina",(IF(AND(I1335&gt;=40001,I1335&lt;=44101),"Ústecký kraj",(IF(AND(I1335&gt;=46001,I1335&lt;=47201),"Liberecký kraj",(IF(AND(I1335&gt;=51202,I1335&lt;=51401),"Liberecký kraj",(IF(AND(I1335&gt;=53002,I1335&lt;=53976),"Pardubický kraj",(IF(AND(I1335&gt;=56002,I1335&lt;=57201),"Pardubický kraj",(IF(AND(I1335&gt;=60200,I1335&lt;=67201),"Jihomoravský kraj",(IF(AND(I1335&gt;=67801,I1335&lt;=68501),"Jihomoravský kraj",(IF(AND(I1335&gt;=69002,I1335&lt;=69801),"Jihomoravský kraj",(IF(AND(I1335&gt;=68601,I1335&lt;=68801),"Zlínský kraj",(IF(AND(I1335&gt;=75501,I1335&lt;=76901),"Zlínský kraj",(IF(AND(I1335&gt;=70030,I1335&lt;=74901),"Moravskoslezský kraj",(IF(AND(I1335&gt;=75000,I1335&lt;=75368),"Olomoucký kraj",(IF(AND(I1335&gt;=77200,I1335&lt;=79862),"Olomoucký kraj",(IF(AND(I1335&gt;=50011,I1335&lt;=50301),"Královéhradecký kraj",(IF(AND(I1335&gt;=54301,I1335&lt;=54303),"Královéhradecký kraj","0")))))))))))))))))))))))))))))))))))))))))))))))</f>
        <v>Středočeský kraj</v>
      </c>
      <c r="AB1335" t="s">
        <v>998</v>
      </c>
      <c r="AD1335" t="s">
        <v>998</v>
      </c>
      <c r="AE1335" t="s">
        <v>998</v>
      </c>
      <c r="AF1335" t="s">
        <v>998</v>
      </c>
      <c r="AG1335" s="107">
        <v>0</v>
      </c>
      <c r="AH1335" s="107">
        <v>0</v>
      </c>
      <c r="AI1335" s="107">
        <v>0</v>
      </c>
      <c r="AJ1335" t="s">
        <v>1012</v>
      </c>
    </row>
    <row r="1336" spans="1:37" x14ac:dyDescent="0.45">
      <c r="A1336" t="s">
        <v>12219</v>
      </c>
      <c r="B1336" t="s">
        <v>12220</v>
      </c>
      <c r="C1336" t="s">
        <v>1002</v>
      </c>
      <c r="D1336" t="s">
        <v>12221</v>
      </c>
      <c r="E1336" t="s">
        <v>992</v>
      </c>
      <c r="F1336" t="s">
        <v>12222</v>
      </c>
      <c r="G1336">
        <v>736</v>
      </c>
      <c r="H1336" t="s">
        <v>3810</v>
      </c>
      <c r="I1336">
        <v>25243</v>
      </c>
      <c r="J1336">
        <v>602251105</v>
      </c>
      <c r="K1336" t="s">
        <v>12223</v>
      </c>
      <c r="L1336" s="106">
        <v>37220</v>
      </c>
      <c r="M1336">
        <v>13537264</v>
      </c>
      <c r="N1336" t="s">
        <v>1359</v>
      </c>
      <c r="O1336" t="s">
        <v>12</v>
      </c>
      <c r="P1336" t="s">
        <v>997</v>
      </c>
      <c r="R1336" s="109" t="str">
        <f>IF(OR(P1336="SB",Q1336="SB"),"SB",0)</f>
        <v>SB</v>
      </c>
      <c r="V1336" s="113" t="str">
        <f>IF(AND(I1336&gt;=10000,I1336&lt;=19900),"Praha",(IF(AND(I1336&gt;=25001,I1336&lt;=29501),"Středočeský kraj",(IF(AND(I1336&gt;=30100,I1336&lt;=34972),"Středočeský kraj",(IF(AND(I1336&gt;=35002,I1336&lt;=36271),"Karlovarský kraj",(IF(AND(I1336&gt;=37001,I1336&lt;=39201),"Jihočeský kraj",(IF(AND(I1336&gt;=39701,I1336&lt;=39901),"Jihočeský kraj",(IF(AND(I1336&gt;=39301,I1336&lt;=39601),"Kraj Vysočina",(IF(AND(I1336&gt;=58001,I1336&lt;=59501),"Kraj Vysočina",(IF(AND(I1336&gt;=67401,I1336&lt;=67602),"Kraj Vysočina",(IF(AND(I1336&gt;=40001,I1336&lt;=44101),"Ústecký kraj",(IF(AND(I1336&gt;=46001,I1336&lt;=47201),"Liberecký kraj",(IF(AND(I1336&gt;=51202,I1336&lt;=51401),"Liberecký kraj",(IF(AND(I1336&gt;=53002,I1336&lt;=53976),"Pardubický kraj",(IF(AND(I1336&gt;=56002,I1336&lt;=57201),"Pardubický kraj",(IF(AND(I1336&gt;=60200,I1336&lt;=67201),"Jihomoravský kraj",(IF(AND(I1336&gt;=67801,I1336&lt;=68501),"Jihomoravský kraj",(IF(AND(I1336&gt;=69002,I1336&lt;=69801),"Jihomoravský kraj",(IF(AND(I1336&gt;=68601,I1336&lt;=68801),"Zlínský kraj",(IF(AND(I1336&gt;=75501,I1336&lt;=76901),"Zlínský kraj",(IF(AND(I1336&gt;=70030,I1336&lt;=74901),"Moravskoslezský kraj",(IF(AND(I1336&gt;=75000,I1336&lt;=75368),"Olomoucký kraj",(IF(AND(I1336&gt;=77200,I1336&lt;=79862),"Olomoucký kraj",(IF(AND(I1336&gt;=50011,I1336&lt;=50301),"Královéhradecký kraj",(IF(AND(I1336&gt;=54301,I1336&lt;=54303),"Královéhradecký kraj","0")))))))))))))))))))))))))))))))))))))))))))))))</f>
        <v>Středočeský kraj</v>
      </c>
      <c r="AD1336" t="s">
        <v>998</v>
      </c>
      <c r="AE1336" t="s">
        <v>998</v>
      </c>
      <c r="AF1336" t="s">
        <v>998</v>
      </c>
      <c r="AG1336" s="107">
        <v>0</v>
      </c>
      <c r="AH1336" s="107">
        <v>0</v>
      </c>
      <c r="AI1336" s="107">
        <v>0</v>
      </c>
      <c r="AJ1336" t="s">
        <v>1012</v>
      </c>
    </row>
    <row r="1337" spans="1:37" x14ac:dyDescent="0.45">
      <c r="A1337" t="s">
        <v>6451</v>
      </c>
      <c r="B1337" t="s">
        <v>6452</v>
      </c>
      <c r="C1337" t="s">
        <v>990</v>
      </c>
      <c r="D1337" t="s">
        <v>6453</v>
      </c>
      <c r="E1337" t="s">
        <v>992</v>
      </c>
      <c r="F1337" t="s">
        <v>6454</v>
      </c>
      <c r="G1337">
        <v>210</v>
      </c>
      <c r="H1337" t="s">
        <v>6455</v>
      </c>
      <c r="I1337">
        <v>25244</v>
      </c>
      <c r="K1337" t="s">
        <v>6456</v>
      </c>
      <c r="L1337" s="106">
        <v>34494</v>
      </c>
      <c r="M1337">
        <v>10898561</v>
      </c>
      <c r="N1337" t="s">
        <v>996</v>
      </c>
      <c r="O1337" t="s">
        <v>12</v>
      </c>
      <c r="P1337" t="s">
        <v>997</v>
      </c>
      <c r="R1337" s="109" t="str">
        <f>IF(OR(P1337="SB",Q1337="SB"),"SB",0)</f>
        <v>SB</v>
      </c>
      <c r="T1337" s="110">
        <v>11586</v>
      </c>
      <c r="U1337" t="s">
        <v>19633</v>
      </c>
      <c r="V1337" s="113" t="str">
        <f>IF(AND(I1337&gt;=10000,I1337&lt;=19900),"Praha",(IF(AND(I1337&gt;=25001,I1337&lt;=29501),"Středočeský kraj",(IF(AND(I1337&gt;=30100,I1337&lt;=34972),"Středočeský kraj",(IF(AND(I1337&gt;=35002,I1337&lt;=36271),"Karlovarský kraj",(IF(AND(I1337&gt;=37001,I1337&lt;=39201),"Jihočeský kraj",(IF(AND(I1337&gt;=39701,I1337&lt;=39901),"Jihočeský kraj",(IF(AND(I1337&gt;=39301,I1337&lt;=39601),"Kraj Vysočina",(IF(AND(I1337&gt;=58001,I1337&lt;=59501),"Kraj Vysočina",(IF(AND(I1337&gt;=67401,I1337&lt;=67602),"Kraj Vysočina",(IF(AND(I1337&gt;=40001,I1337&lt;=44101),"Ústecký kraj",(IF(AND(I1337&gt;=46001,I1337&lt;=47201),"Liberecký kraj",(IF(AND(I1337&gt;=51202,I1337&lt;=51401),"Liberecký kraj",(IF(AND(I1337&gt;=53002,I1337&lt;=53976),"Pardubický kraj",(IF(AND(I1337&gt;=56002,I1337&lt;=57201),"Pardubický kraj",(IF(AND(I1337&gt;=60200,I1337&lt;=67201),"Jihomoravský kraj",(IF(AND(I1337&gt;=67801,I1337&lt;=68501),"Jihomoravský kraj",(IF(AND(I1337&gt;=69002,I1337&lt;=69801),"Jihomoravský kraj",(IF(AND(I1337&gt;=68601,I1337&lt;=68801),"Zlínský kraj",(IF(AND(I1337&gt;=75501,I1337&lt;=76901),"Zlínský kraj",(IF(AND(I1337&gt;=70030,I1337&lt;=74901),"Moravskoslezský kraj",(IF(AND(I1337&gt;=75000,I1337&lt;=75368),"Olomoucký kraj",(IF(AND(I1337&gt;=77200,I1337&lt;=79862),"Olomoucký kraj",(IF(AND(I1337&gt;=50011,I1337&lt;=50301),"Královéhradecký kraj",(IF(AND(I1337&gt;=54301,I1337&lt;=54303),"Královéhradecký kraj","0")))))))))))))))))))))))))))))))))))))))))))))))</f>
        <v>Středočeský kraj</v>
      </c>
      <c r="AD1337" t="s">
        <v>998</v>
      </c>
      <c r="AE1337" t="s">
        <v>998</v>
      </c>
      <c r="AF1337" t="s">
        <v>998</v>
      </c>
      <c r="AG1337" s="107">
        <v>0</v>
      </c>
      <c r="AH1337" s="107">
        <v>0</v>
      </c>
      <c r="AI1337" s="107">
        <v>0</v>
      </c>
      <c r="AJ1337" t="s">
        <v>1012</v>
      </c>
    </row>
    <row r="1338" spans="1:37" x14ac:dyDescent="0.45">
      <c r="A1338" t="s">
        <v>1411</v>
      </c>
      <c r="B1338" t="s">
        <v>9390</v>
      </c>
      <c r="C1338" t="s">
        <v>990</v>
      </c>
      <c r="D1338" t="s">
        <v>9394</v>
      </c>
      <c r="E1338" t="s">
        <v>992</v>
      </c>
      <c r="F1338" t="s">
        <v>9395</v>
      </c>
      <c r="G1338">
        <v>44</v>
      </c>
      <c r="H1338" t="s">
        <v>7744</v>
      </c>
      <c r="I1338">
        <v>25244</v>
      </c>
      <c r="K1338" t="s">
        <v>9396</v>
      </c>
      <c r="L1338" s="106">
        <v>38066</v>
      </c>
      <c r="M1338">
        <v>14719957</v>
      </c>
      <c r="N1338" t="s">
        <v>996</v>
      </c>
      <c r="O1338" t="s">
        <v>12</v>
      </c>
      <c r="P1338" t="s">
        <v>997</v>
      </c>
      <c r="R1338" s="109" t="str">
        <f>IF(OR(P1338="SB",Q1338="SB"),"SB",0)</f>
        <v>SB</v>
      </c>
      <c r="T1338" s="110" t="s">
        <v>998</v>
      </c>
      <c r="V1338" s="113" t="str">
        <f>IF(AND(I1338&gt;=10000,I1338&lt;=19900),"Praha",(IF(AND(I1338&gt;=25001,I1338&lt;=29501),"Středočeský kraj",(IF(AND(I1338&gt;=30100,I1338&lt;=34972),"Středočeský kraj",(IF(AND(I1338&gt;=35002,I1338&lt;=36271),"Karlovarský kraj",(IF(AND(I1338&gt;=37001,I1338&lt;=39201),"Jihočeský kraj",(IF(AND(I1338&gt;=39701,I1338&lt;=39901),"Jihočeský kraj",(IF(AND(I1338&gt;=39301,I1338&lt;=39601),"Kraj Vysočina",(IF(AND(I1338&gt;=58001,I1338&lt;=59501),"Kraj Vysočina",(IF(AND(I1338&gt;=67401,I1338&lt;=67602),"Kraj Vysočina",(IF(AND(I1338&gt;=40001,I1338&lt;=44101),"Ústecký kraj",(IF(AND(I1338&gt;=46001,I1338&lt;=47201),"Liberecký kraj",(IF(AND(I1338&gt;=51202,I1338&lt;=51401),"Liberecký kraj",(IF(AND(I1338&gt;=53002,I1338&lt;=53976),"Pardubický kraj",(IF(AND(I1338&gt;=56002,I1338&lt;=57201),"Pardubický kraj",(IF(AND(I1338&gt;=60200,I1338&lt;=67201),"Jihomoravský kraj",(IF(AND(I1338&gt;=67801,I1338&lt;=68501),"Jihomoravský kraj",(IF(AND(I1338&gt;=69002,I1338&lt;=69801),"Jihomoravský kraj",(IF(AND(I1338&gt;=68601,I1338&lt;=68801),"Zlínský kraj",(IF(AND(I1338&gt;=75501,I1338&lt;=76901),"Zlínský kraj",(IF(AND(I1338&gt;=70030,I1338&lt;=74901),"Moravskoslezský kraj",(IF(AND(I1338&gt;=75000,I1338&lt;=75368),"Olomoucký kraj",(IF(AND(I1338&gt;=77200,I1338&lt;=79862),"Olomoucký kraj",(IF(AND(I1338&gt;=50011,I1338&lt;=50301),"Královéhradecký kraj",(IF(AND(I1338&gt;=54301,I1338&lt;=54303),"Královéhradecký kraj","0")))))))))))))))))))))))))))))))))))))))))))))))</f>
        <v>Středočeský kraj</v>
      </c>
      <c r="AB1338" t="s">
        <v>998</v>
      </c>
      <c r="AD1338" t="s">
        <v>998</v>
      </c>
      <c r="AE1338" t="s">
        <v>998</v>
      </c>
      <c r="AF1338" t="s">
        <v>998</v>
      </c>
      <c r="AG1338" s="107">
        <v>300</v>
      </c>
      <c r="AH1338" s="107">
        <v>0</v>
      </c>
      <c r="AI1338" s="107">
        <v>0</v>
      </c>
      <c r="AJ1338" t="s">
        <v>999</v>
      </c>
      <c r="AK1338" s="106">
        <v>44924</v>
      </c>
    </row>
    <row r="1339" spans="1:37" x14ac:dyDescent="0.45">
      <c r="A1339" t="s">
        <v>1161</v>
      </c>
      <c r="B1339" t="s">
        <v>6758</v>
      </c>
      <c r="C1339" t="s">
        <v>990</v>
      </c>
      <c r="D1339" t="s">
        <v>8421</v>
      </c>
      <c r="E1339" t="s">
        <v>992</v>
      </c>
      <c r="F1339" t="s">
        <v>3167</v>
      </c>
      <c r="G1339">
        <v>413</v>
      </c>
      <c r="H1339" t="s">
        <v>8422</v>
      </c>
      <c r="I1339">
        <v>25245</v>
      </c>
      <c r="K1339" t="s">
        <v>8423</v>
      </c>
      <c r="L1339" s="106">
        <v>25276</v>
      </c>
      <c r="M1339">
        <v>12984162</v>
      </c>
      <c r="N1339" t="s">
        <v>996</v>
      </c>
      <c r="O1339" t="s">
        <v>12</v>
      </c>
      <c r="P1339" t="s">
        <v>997</v>
      </c>
      <c r="R1339" s="109" t="str">
        <f>IF(OR(P1339="SB",Q1339="SB"),"SB",0)</f>
        <v>SB</v>
      </c>
      <c r="T1339" s="110" t="s">
        <v>998</v>
      </c>
      <c r="V1339" s="113" t="str">
        <f>IF(AND(I1339&gt;=10000,I1339&lt;=19900),"Praha",(IF(AND(I1339&gt;=25001,I1339&lt;=29501),"Středočeský kraj",(IF(AND(I1339&gt;=30100,I1339&lt;=34972),"Středočeský kraj",(IF(AND(I1339&gt;=35002,I1339&lt;=36271),"Karlovarský kraj",(IF(AND(I1339&gt;=37001,I1339&lt;=39201),"Jihočeský kraj",(IF(AND(I1339&gt;=39701,I1339&lt;=39901),"Jihočeský kraj",(IF(AND(I1339&gt;=39301,I1339&lt;=39601),"Kraj Vysočina",(IF(AND(I1339&gt;=58001,I1339&lt;=59501),"Kraj Vysočina",(IF(AND(I1339&gt;=67401,I1339&lt;=67602),"Kraj Vysočina",(IF(AND(I1339&gt;=40001,I1339&lt;=44101),"Ústecký kraj",(IF(AND(I1339&gt;=46001,I1339&lt;=47201),"Liberecký kraj",(IF(AND(I1339&gt;=51202,I1339&lt;=51401),"Liberecký kraj",(IF(AND(I1339&gt;=53002,I1339&lt;=53976),"Pardubický kraj",(IF(AND(I1339&gt;=56002,I1339&lt;=57201),"Pardubický kraj",(IF(AND(I1339&gt;=60200,I1339&lt;=67201),"Jihomoravský kraj",(IF(AND(I1339&gt;=67801,I1339&lt;=68501),"Jihomoravský kraj",(IF(AND(I1339&gt;=69002,I1339&lt;=69801),"Jihomoravský kraj",(IF(AND(I1339&gt;=68601,I1339&lt;=68801),"Zlínský kraj",(IF(AND(I1339&gt;=75501,I1339&lt;=76901),"Zlínský kraj",(IF(AND(I1339&gt;=70030,I1339&lt;=74901),"Moravskoslezský kraj",(IF(AND(I1339&gt;=75000,I1339&lt;=75368),"Olomoucký kraj",(IF(AND(I1339&gt;=77200,I1339&lt;=79862),"Olomoucký kraj",(IF(AND(I1339&gt;=50011,I1339&lt;=50301),"Královéhradecký kraj",(IF(AND(I1339&gt;=54301,I1339&lt;=54303),"Královéhradecký kraj","0")))))))))))))))))))))))))))))))))))))))))))))))</f>
        <v>Středočeský kraj</v>
      </c>
      <c r="AB1339" t="s">
        <v>998</v>
      </c>
      <c r="AD1339" t="s">
        <v>998</v>
      </c>
      <c r="AE1339" t="s">
        <v>998</v>
      </c>
      <c r="AF1339" t="s">
        <v>998</v>
      </c>
      <c r="AG1339" s="107">
        <v>0</v>
      </c>
      <c r="AH1339" s="107">
        <v>0</v>
      </c>
      <c r="AI1339" s="107">
        <v>0</v>
      </c>
      <c r="AJ1339" t="s">
        <v>1012</v>
      </c>
    </row>
    <row r="1340" spans="1:37" x14ac:dyDescent="0.45">
      <c r="A1340" t="s">
        <v>2458</v>
      </c>
      <c r="B1340" t="s">
        <v>4362</v>
      </c>
      <c r="C1340" t="s">
        <v>990</v>
      </c>
      <c r="D1340" t="s">
        <v>11347</v>
      </c>
      <c r="E1340" t="s">
        <v>992</v>
      </c>
      <c r="F1340" t="s">
        <v>11348</v>
      </c>
      <c r="G1340">
        <v>331</v>
      </c>
      <c r="H1340" t="s">
        <v>1344</v>
      </c>
      <c r="I1340">
        <v>25245</v>
      </c>
      <c r="K1340" t="s">
        <v>11349</v>
      </c>
      <c r="L1340" s="106">
        <v>27265</v>
      </c>
      <c r="M1340">
        <v>13017104</v>
      </c>
      <c r="N1340" t="s">
        <v>996</v>
      </c>
      <c r="O1340" t="s">
        <v>12</v>
      </c>
      <c r="P1340" t="s">
        <v>997</v>
      </c>
      <c r="R1340" s="109" t="str">
        <f>IF(OR(P1340="SB",Q1340="SB"),"SB",0)</f>
        <v>SB</v>
      </c>
      <c r="T1340" s="110" t="s">
        <v>998</v>
      </c>
      <c r="V1340" s="113" t="str">
        <f>IF(AND(I1340&gt;=10000,I1340&lt;=19900),"Praha",(IF(AND(I1340&gt;=25001,I1340&lt;=29501),"Středočeský kraj",(IF(AND(I1340&gt;=30100,I1340&lt;=34972),"Středočeský kraj",(IF(AND(I1340&gt;=35002,I1340&lt;=36271),"Karlovarský kraj",(IF(AND(I1340&gt;=37001,I1340&lt;=39201),"Jihočeský kraj",(IF(AND(I1340&gt;=39701,I1340&lt;=39901),"Jihočeský kraj",(IF(AND(I1340&gt;=39301,I1340&lt;=39601),"Kraj Vysočina",(IF(AND(I1340&gt;=58001,I1340&lt;=59501),"Kraj Vysočina",(IF(AND(I1340&gt;=67401,I1340&lt;=67602),"Kraj Vysočina",(IF(AND(I1340&gt;=40001,I1340&lt;=44101),"Ústecký kraj",(IF(AND(I1340&gt;=46001,I1340&lt;=47201),"Liberecký kraj",(IF(AND(I1340&gt;=51202,I1340&lt;=51401),"Liberecký kraj",(IF(AND(I1340&gt;=53002,I1340&lt;=53976),"Pardubický kraj",(IF(AND(I1340&gt;=56002,I1340&lt;=57201),"Pardubický kraj",(IF(AND(I1340&gt;=60200,I1340&lt;=67201),"Jihomoravský kraj",(IF(AND(I1340&gt;=67801,I1340&lt;=68501),"Jihomoravský kraj",(IF(AND(I1340&gt;=69002,I1340&lt;=69801),"Jihomoravský kraj",(IF(AND(I1340&gt;=68601,I1340&lt;=68801),"Zlínský kraj",(IF(AND(I1340&gt;=75501,I1340&lt;=76901),"Zlínský kraj",(IF(AND(I1340&gt;=70030,I1340&lt;=74901),"Moravskoslezský kraj",(IF(AND(I1340&gt;=75000,I1340&lt;=75368),"Olomoucký kraj",(IF(AND(I1340&gt;=77200,I1340&lt;=79862),"Olomoucký kraj",(IF(AND(I1340&gt;=50011,I1340&lt;=50301),"Královéhradecký kraj",(IF(AND(I1340&gt;=54301,I1340&lt;=54303),"Královéhradecký kraj","0")))))))))))))))))))))))))))))))))))))))))))))))</f>
        <v>Středočeský kraj</v>
      </c>
      <c r="AB1340" t="s">
        <v>998</v>
      </c>
      <c r="AD1340" t="s">
        <v>998</v>
      </c>
      <c r="AE1340" t="s">
        <v>998</v>
      </c>
      <c r="AF1340" t="s">
        <v>998</v>
      </c>
      <c r="AG1340" s="107">
        <v>0</v>
      </c>
      <c r="AH1340" s="107">
        <v>0</v>
      </c>
      <c r="AI1340" s="107">
        <v>0</v>
      </c>
      <c r="AJ1340" t="s">
        <v>1012</v>
      </c>
    </row>
    <row r="1341" spans="1:37" x14ac:dyDescent="0.45">
      <c r="A1341" t="s">
        <v>1174</v>
      </c>
      <c r="B1341" t="s">
        <v>15986</v>
      </c>
      <c r="C1341" t="s">
        <v>990</v>
      </c>
      <c r="D1341" t="s">
        <v>15994</v>
      </c>
      <c r="E1341" t="s">
        <v>992</v>
      </c>
      <c r="F1341" t="s">
        <v>6261</v>
      </c>
      <c r="G1341">
        <v>9</v>
      </c>
      <c r="H1341" t="s">
        <v>8507</v>
      </c>
      <c r="I1341">
        <v>25245</v>
      </c>
      <c r="K1341" t="s">
        <v>15995</v>
      </c>
      <c r="L1341" s="106">
        <v>27197</v>
      </c>
      <c r="M1341">
        <v>13054890</v>
      </c>
      <c r="N1341" t="s">
        <v>996</v>
      </c>
      <c r="O1341" t="s">
        <v>12</v>
      </c>
      <c r="P1341" t="s">
        <v>997</v>
      </c>
      <c r="R1341" s="109" t="str">
        <f>IF(OR(P1341="SB",Q1341="SB"),"SB",0)</f>
        <v>SB</v>
      </c>
      <c r="T1341" s="110" t="s">
        <v>998</v>
      </c>
      <c r="V1341" s="113" t="str">
        <f>IF(AND(I1341&gt;=10000,I1341&lt;=19900),"Praha",(IF(AND(I1341&gt;=25001,I1341&lt;=29501),"Středočeský kraj",(IF(AND(I1341&gt;=30100,I1341&lt;=34972),"Středočeský kraj",(IF(AND(I1341&gt;=35002,I1341&lt;=36271),"Karlovarský kraj",(IF(AND(I1341&gt;=37001,I1341&lt;=39201),"Jihočeský kraj",(IF(AND(I1341&gt;=39701,I1341&lt;=39901),"Jihočeský kraj",(IF(AND(I1341&gt;=39301,I1341&lt;=39601),"Kraj Vysočina",(IF(AND(I1341&gt;=58001,I1341&lt;=59501),"Kraj Vysočina",(IF(AND(I1341&gt;=67401,I1341&lt;=67602),"Kraj Vysočina",(IF(AND(I1341&gt;=40001,I1341&lt;=44101),"Ústecký kraj",(IF(AND(I1341&gt;=46001,I1341&lt;=47201),"Liberecký kraj",(IF(AND(I1341&gt;=51202,I1341&lt;=51401),"Liberecký kraj",(IF(AND(I1341&gt;=53002,I1341&lt;=53976),"Pardubický kraj",(IF(AND(I1341&gt;=56002,I1341&lt;=57201),"Pardubický kraj",(IF(AND(I1341&gt;=60200,I1341&lt;=67201),"Jihomoravský kraj",(IF(AND(I1341&gt;=67801,I1341&lt;=68501),"Jihomoravský kraj",(IF(AND(I1341&gt;=69002,I1341&lt;=69801),"Jihomoravský kraj",(IF(AND(I1341&gt;=68601,I1341&lt;=68801),"Zlínský kraj",(IF(AND(I1341&gt;=75501,I1341&lt;=76901),"Zlínský kraj",(IF(AND(I1341&gt;=70030,I1341&lt;=74901),"Moravskoslezský kraj",(IF(AND(I1341&gt;=75000,I1341&lt;=75368),"Olomoucký kraj",(IF(AND(I1341&gt;=77200,I1341&lt;=79862),"Olomoucký kraj",(IF(AND(I1341&gt;=50011,I1341&lt;=50301),"Královéhradecký kraj",(IF(AND(I1341&gt;=54301,I1341&lt;=54303),"Královéhradecký kraj","0")))))))))))))))))))))))))))))))))))))))))))))))</f>
        <v>Středočeský kraj</v>
      </c>
      <c r="AB1341" t="s">
        <v>998</v>
      </c>
      <c r="AD1341" t="s">
        <v>998</v>
      </c>
      <c r="AE1341" t="s">
        <v>998</v>
      </c>
      <c r="AF1341" t="s">
        <v>998</v>
      </c>
      <c r="AG1341" s="107">
        <v>0</v>
      </c>
      <c r="AH1341" s="107">
        <v>0</v>
      </c>
      <c r="AI1341" s="107">
        <v>0</v>
      </c>
      <c r="AJ1341" t="s">
        <v>1012</v>
      </c>
    </row>
    <row r="1342" spans="1:37" x14ac:dyDescent="0.45">
      <c r="A1342" t="s">
        <v>2811</v>
      </c>
      <c r="B1342" t="s">
        <v>13173</v>
      </c>
      <c r="C1342" t="s">
        <v>1002</v>
      </c>
      <c r="D1342" t="s">
        <v>13174</v>
      </c>
      <c r="E1342" t="s">
        <v>992</v>
      </c>
      <c r="F1342" t="s">
        <v>13169</v>
      </c>
      <c r="G1342">
        <v>537</v>
      </c>
      <c r="H1342" t="s">
        <v>13175</v>
      </c>
      <c r="I1342">
        <v>25246</v>
      </c>
      <c r="J1342">
        <v>606887270</v>
      </c>
      <c r="K1342" t="s">
        <v>13176</v>
      </c>
      <c r="L1342" s="106">
        <v>40918</v>
      </c>
      <c r="M1342">
        <v>14236371</v>
      </c>
      <c r="N1342" t="s">
        <v>1029</v>
      </c>
      <c r="O1342" t="s">
        <v>1010</v>
      </c>
      <c r="P1342" t="s">
        <v>997</v>
      </c>
      <c r="R1342" s="109" t="str">
        <f>IF(OR(P1342="SB",Q1342="SB"),"SB",0)</f>
        <v>SB</v>
      </c>
      <c r="T1342" s="110">
        <v>2018438</v>
      </c>
      <c r="U1342" t="s">
        <v>19633</v>
      </c>
      <c r="V1342" s="113" t="str">
        <f>IF(AND(I1342&gt;=10000,I1342&lt;=19900),"Praha",(IF(AND(I1342&gt;=25001,I1342&lt;=29501),"Středočeský kraj",(IF(AND(I1342&gt;=30100,I1342&lt;=34972),"Středočeský kraj",(IF(AND(I1342&gt;=35002,I1342&lt;=36271),"Karlovarský kraj",(IF(AND(I1342&gt;=37001,I1342&lt;=39201),"Jihočeský kraj",(IF(AND(I1342&gt;=39701,I1342&lt;=39901),"Jihočeský kraj",(IF(AND(I1342&gt;=39301,I1342&lt;=39601),"Kraj Vysočina",(IF(AND(I1342&gt;=58001,I1342&lt;=59501),"Kraj Vysočina",(IF(AND(I1342&gt;=67401,I1342&lt;=67602),"Kraj Vysočina",(IF(AND(I1342&gt;=40001,I1342&lt;=44101),"Ústecký kraj",(IF(AND(I1342&gt;=46001,I1342&lt;=47201),"Liberecký kraj",(IF(AND(I1342&gt;=51202,I1342&lt;=51401),"Liberecký kraj",(IF(AND(I1342&gt;=53002,I1342&lt;=53976),"Pardubický kraj",(IF(AND(I1342&gt;=56002,I1342&lt;=57201),"Pardubický kraj",(IF(AND(I1342&gt;=60200,I1342&lt;=67201),"Jihomoravský kraj",(IF(AND(I1342&gt;=67801,I1342&lt;=68501),"Jihomoravský kraj",(IF(AND(I1342&gt;=69002,I1342&lt;=69801),"Jihomoravský kraj",(IF(AND(I1342&gt;=68601,I1342&lt;=68801),"Zlínský kraj",(IF(AND(I1342&gt;=75501,I1342&lt;=76901),"Zlínský kraj",(IF(AND(I1342&gt;=70030,I1342&lt;=74901),"Moravskoslezský kraj",(IF(AND(I1342&gt;=75000,I1342&lt;=75368),"Olomoucký kraj",(IF(AND(I1342&gt;=77200,I1342&lt;=79862),"Olomoucký kraj",(IF(AND(I1342&gt;=50011,I1342&lt;=50301),"Královéhradecký kraj",(IF(AND(I1342&gt;=54301,I1342&lt;=54303),"Královéhradecký kraj","0")))))))))))))))))))))))))))))))))))))))))))))))</f>
        <v>Středočeský kraj</v>
      </c>
      <c r="AD1342" t="s">
        <v>998</v>
      </c>
      <c r="AE1342" t="s">
        <v>998</v>
      </c>
      <c r="AF1342" t="s">
        <v>998</v>
      </c>
      <c r="AG1342" s="107">
        <v>300</v>
      </c>
      <c r="AH1342" s="107">
        <v>0</v>
      </c>
      <c r="AI1342" s="107">
        <v>0</v>
      </c>
      <c r="AJ1342" t="s">
        <v>999</v>
      </c>
      <c r="AK1342" s="106">
        <v>44914</v>
      </c>
    </row>
    <row r="1343" spans="1:37" x14ac:dyDescent="0.45">
      <c r="A1343" t="s">
        <v>1026</v>
      </c>
      <c r="B1343" t="s">
        <v>13166</v>
      </c>
      <c r="C1343" t="s">
        <v>990</v>
      </c>
      <c r="D1343" t="s">
        <v>13168</v>
      </c>
      <c r="E1343" t="s">
        <v>992</v>
      </c>
      <c r="F1343" t="s">
        <v>13169</v>
      </c>
      <c r="G1343">
        <v>537</v>
      </c>
      <c r="H1343" t="s">
        <v>13170</v>
      </c>
      <c r="I1343">
        <v>25246</v>
      </c>
      <c r="J1343">
        <v>733317939</v>
      </c>
      <c r="K1343" t="s">
        <v>13171</v>
      </c>
      <c r="L1343" s="106">
        <v>30187</v>
      </c>
      <c r="M1343">
        <v>13804016</v>
      </c>
      <c r="N1343" t="s">
        <v>1359</v>
      </c>
      <c r="O1343" t="s">
        <v>12</v>
      </c>
      <c r="P1343" t="s">
        <v>997</v>
      </c>
      <c r="R1343" s="109" t="str">
        <f>IF(OR(P1343="SB",Q1343="SB"),"SB",0)</f>
        <v>SB</v>
      </c>
      <c r="T1343" s="110">
        <v>2022054</v>
      </c>
      <c r="U1343" t="s">
        <v>19633</v>
      </c>
      <c r="V1343" s="113" t="str">
        <f>IF(AND(I1343&gt;=10000,I1343&lt;=19900),"Praha",(IF(AND(I1343&gt;=25001,I1343&lt;=29501),"Středočeský kraj",(IF(AND(I1343&gt;=30100,I1343&lt;=34972),"Středočeský kraj",(IF(AND(I1343&gt;=35002,I1343&lt;=36271),"Karlovarský kraj",(IF(AND(I1343&gt;=37001,I1343&lt;=39201),"Jihočeský kraj",(IF(AND(I1343&gt;=39701,I1343&lt;=39901),"Jihočeský kraj",(IF(AND(I1343&gt;=39301,I1343&lt;=39601),"Kraj Vysočina",(IF(AND(I1343&gt;=58001,I1343&lt;=59501),"Kraj Vysočina",(IF(AND(I1343&gt;=67401,I1343&lt;=67602),"Kraj Vysočina",(IF(AND(I1343&gt;=40001,I1343&lt;=44101),"Ústecký kraj",(IF(AND(I1343&gt;=46001,I1343&lt;=47201),"Liberecký kraj",(IF(AND(I1343&gt;=51202,I1343&lt;=51401),"Liberecký kraj",(IF(AND(I1343&gt;=53002,I1343&lt;=53976),"Pardubický kraj",(IF(AND(I1343&gt;=56002,I1343&lt;=57201),"Pardubický kraj",(IF(AND(I1343&gt;=60200,I1343&lt;=67201),"Jihomoravský kraj",(IF(AND(I1343&gt;=67801,I1343&lt;=68501),"Jihomoravský kraj",(IF(AND(I1343&gt;=69002,I1343&lt;=69801),"Jihomoravský kraj",(IF(AND(I1343&gt;=68601,I1343&lt;=68801),"Zlínský kraj",(IF(AND(I1343&gt;=75501,I1343&lt;=76901),"Zlínský kraj",(IF(AND(I1343&gt;=70030,I1343&lt;=74901),"Moravskoslezský kraj",(IF(AND(I1343&gt;=75000,I1343&lt;=75368),"Olomoucký kraj",(IF(AND(I1343&gt;=77200,I1343&lt;=79862),"Olomoucký kraj",(IF(AND(I1343&gt;=50011,I1343&lt;=50301),"Královéhradecký kraj",(IF(AND(I1343&gt;=54301,I1343&lt;=54303),"Královéhradecký kraj","0")))))))))))))))))))))))))))))))))))))))))))))))</f>
        <v>Středočeský kraj</v>
      </c>
      <c r="AB1343" t="s">
        <v>13172</v>
      </c>
      <c r="AD1343" t="s">
        <v>998</v>
      </c>
      <c r="AE1343" t="s">
        <v>998</v>
      </c>
      <c r="AF1343" t="s">
        <v>998</v>
      </c>
      <c r="AG1343" s="107">
        <v>300</v>
      </c>
      <c r="AH1343" s="107">
        <v>0</v>
      </c>
      <c r="AI1343" s="107">
        <v>0</v>
      </c>
      <c r="AJ1343" t="s">
        <v>999</v>
      </c>
      <c r="AK1343" s="106">
        <v>44993</v>
      </c>
    </row>
    <row r="1344" spans="1:37" x14ac:dyDescent="0.45">
      <c r="A1344" t="s">
        <v>1395</v>
      </c>
      <c r="B1344" t="s">
        <v>17035</v>
      </c>
      <c r="C1344" t="s">
        <v>990</v>
      </c>
      <c r="D1344" t="s">
        <v>17036</v>
      </c>
      <c r="E1344" t="s">
        <v>992</v>
      </c>
      <c r="F1344" t="s">
        <v>17037</v>
      </c>
      <c r="G1344">
        <v>539</v>
      </c>
      <c r="H1344" t="s">
        <v>12330</v>
      </c>
      <c r="I1344">
        <v>25250</v>
      </c>
      <c r="J1344">
        <v>603820501</v>
      </c>
      <c r="K1344" t="s">
        <v>17038</v>
      </c>
      <c r="L1344" s="106">
        <v>39546</v>
      </c>
      <c r="M1344">
        <v>15515155</v>
      </c>
      <c r="N1344" t="s">
        <v>2373</v>
      </c>
      <c r="O1344" t="s">
        <v>1023</v>
      </c>
      <c r="P1344" t="s">
        <v>997</v>
      </c>
      <c r="R1344" s="109" t="str">
        <f>IF(OR(P1344="SB",Q1344="SB"),"SB",0)</f>
        <v>SB</v>
      </c>
      <c r="V1344" s="113" t="str">
        <f>IF(AND(I1344&gt;=10000,I1344&lt;=19900),"Praha",(IF(AND(I1344&gt;=25001,I1344&lt;=29501),"Středočeský kraj",(IF(AND(I1344&gt;=30100,I1344&lt;=34972),"Středočeský kraj",(IF(AND(I1344&gt;=35002,I1344&lt;=36271),"Karlovarský kraj",(IF(AND(I1344&gt;=37001,I1344&lt;=39201),"Jihočeský kraj",(IF(AND(I1344&gt;=39701,I1344&lt;=39901),"Jihočeský kraj",(IF(AND(I1344&gt;=39301,I1344&lt;=39601),"Kraj Vysočina",(IF(AND(I1344&gt;=58001,I1344&lt;=59501),"Kraj Vysočina",(IF(AND(I1344&gt;=67401,I1344&lt;=67602),"Kraj Vysočina",(IF(AND(I1344&gt;=40001,I1344&lt;=44101),"Ústecký kraj",(IF(AND(I1344&gt;=46001,I1344&lt;=47201),"Liberecký kraj",(IF(AND(I1344&gt;=51202,I1344&lt;=51401),"Liberecký kraj",(IF(AND(I1344&gt;=53002,I1344&lt;=53976),"Pardubický kraj",(IF(AND(I1344&gt;=56002,I1344&lt;=57201),"Pardubický kraj",(IF(AND(I1344&gt;=60200,I1344&lt;=67201),"Jihomoravský kraj",(IF(AND(I1344&gt;=67801,I1344&lt;=68501),"Jihomoravský kraj",(IF(AND(I1344&gt;=69002,I1344&lt;=69801),"Jihomoravský kraj",(IF(AND(I1344&gt;=68601,I1344&lt;=68801),"Zlínský kraj",(IF(AND(I1344&gt;=75501,I1344&lt;=76901),"Zlínský kraj",(IF(AND(I1344&gt;=70030,I1344&lt;=74901),"Moravskoslezský kraj",(IF(AND(I1344&gt;=75000,I1344&lt;=75368),"Olomoucký kraj",(IF(AND(I1344&gt;=77200,I1344&lt;=79862),"Olomoucký kraj",(IF(AND(I1344&gt;=50011,I1344&lt;=50301),"Královéhradecký kraj",(IF(AND(I1344&gt;=54301,I1344&lt;=54303),"Královéhradecký kraj","0")))))))))))))))))))))))))))))))))))))))))))))))</f>
        <v>Středočeský kraj</v>
      </c>
      <c r="AD1344" t="s">
        <v>998</v>
      </c>
      <c r="AE1344" t="s">
        <v>998</v>
      </c>
      <c r="AF1344" t="s">
        <v>998</v>
      </c>
      <c r="AG1344" s="107">
        <v>300</v>
      </c>
      <c r="AH1344" s="107">
        <v>0</v>
      </c>
      <c r="AI1344" s="107">
        <v>0</v>
      </c>
      <c r="AJ1344" t="s">
        <v>999</v>
      </c>
      <c r="AK1344" s="106">
        <v>44917</v>
      </c>
    </row>
    <row r="1345" spans="1:37" x14ac:dyDescent="0.45">
      <c r="A1345" t="s">
        <v>1206</v>
      </c>
      <c r="B1345" t="s">
        <v>18619</v>
      </c>
      <c r="C1345" t="s">
        <v>990</v>
      </c>
      <c r="D1345" t="s">
        <v>18620</v>
      </c>
      <c r="E1345" t="s">
        <v>992</v>
      </c>
      <c r="F1345" t="s">
        <v>18518</v>
      </c>
      <c r="G1345">
        <v>45</v>
      </c>
      <c r="H1345" t="s">
        <v>5552</v>
      </c>
      <c r="I1345">
        <v>25252</v>
      </c>
      <c r="K1345" t="s">
        <v>18621</v>
      </c>
      <c r="L1345" s="106">
        <v>27595</v>
      </c>
      <c r="M1345">
        <v>13026400</v>
      </c>
      <c r="N1345" t="s">
        <v>996</v>
      </c>
      <c r="O1345" t="s">
        <v>12</v>
      </c>
      <c r="P1345" t="s">
        <v>997</v>
      </c>
      <c r="R1345" s="109" t="str">
        <f>IF(OR(P1345="SB",Q1345="SB"),"SB",0)</f>
        <v>SB</v>
      </c>
      <c r="T1345" s="110" t="s">
        <v>998</v>
      </c>
      <c r="V1345" s="113" t="str">
        <f>IF(AND(I1345&gt;=10000,I1345&lt;=19900),"Praha",(IF(AND(I1345&gt;=25001,I1345&lt;=29501),"Středočeský kraj",(IF(AND(I1345&gt;=30100,I1345&lt;=34972),"Středočeský kraj",(IF(AND(I1345&gt;=35002,I1345&lt;=36271),"Karlovarský kraj",(IF(AND(I1345&gt;=37001,I1345&lt;=39201),"Jihočeský kraj",(IF(AND(I1345&gt;=39701,I1345&lt;=39901),"Jihočeský kraj",(IF(AND(I1345&gt;=39301,I1345&lt;=39601),"Kraj Vysočina",(IF(AND(I1345&gt;=58001,I1345&lt;=59501),"Kraj Vysočina",(IF(AND(I1345&gt;=67401,I1345&lt;=67602),"Kraj Vysočina",(IF(AND(I1345&gt;=40001,I1345&lt;=44101),"Ústecký kraj",(IF(AND(I1345&gt;=46001,I1345&lt;=47201),"Liberecký kraj",(IF(AND(I1345&gt;=51202,I1345&lt;=51401),"Liberecký kraj",(IF(AND(I1345&gt;=53002,I1345&lt;=53976),"Pardubický kraj",(IF(AND(I1345&gt;=56002,I1345&lt;=57201),"Pardubický kraj",(IF(AND(I1345&gt;=60200,I1345&lt;=67201),"Jihomoravský kraj",(IF(AND(I1345&gt;=67801,I1345&lt;=68501),"Jihomoravský kraj",(IF(AND(I1345&gt;=69002,I1345&lt;=69801),"Jihomoravský kraj",(IF(AND(I1345&gt;=68601,I1345&lt;=68801),"Zlínský kraj",(IF(AND(I1345&gt;=75501,I1345&lt;=76901),"Zlínský kraj",(IF(AND(I1345&gt;=70030,I1345&lt;=74901),"Moravskoslezský kraj",(IF(AND(I1345&gt;=75000,I1345&lt;=75368),"Olomoucký kraj",(IF(AND(I1345&gt;=77200,I1345&lt;=79862),"Olomoucký kraj",(IF(AND(I1345&gt;=50011,I1345&lt;=50301),"Královéhradecký kraj",(IF(AND(I1345&gt;=54301,I1345&lt;=54303),"Královéhradecký kraj","0")))))))))))))))))))))))))))))))))))))))))))))))</f>
        <v>Středočeský kraj</v>
      </c>
      <c r="AB1345" t="s">
        <v>998</v>
      </c>
      <c r="AD1345" t="s">
        <v>998</v>
      </c>
      <c r="AE1345" t="s">
        <v>998</v>
      </c>
      <c r="AF1345" t="s">
        <v>998</v>
      </c>
      <c r="AG1345" s="107">
        <v>0</v>
      </c>
      <c r="AH1345" s="107">
        <v>0</v>
      </c>
      <c r="AI1345" s="107">
        <v>0</v>
      </c>
      <c r="AJ1345" t="s">
        <v>1012</v>
      </c>
    </row>
    <row r="1346" spans="1:37" x14ac:dyDescent="0.45">
      <c r="A1346" t="s">
        <v>1243</v>
      </c>
      <c r="B1346" t="s">
        <v>1237</v>
      </c>
      <c r="C1346" t="s">
        <v>990</v>
      </c>
      <c r="D1346" t="s">
        <v>1244</v>
      </c>
      <c r="E1346" t="s">
        <v>992</v>
      </c>
      <c r="F1346" t="s">
        <v>1245</v>
      </c>
      <c r="G1346">
        <v>565</v>
      </c>
      <c r="H1346" t="s">
        <v>1240</v>
      </c>
      <c r="I1346">
        <v>25262</v>
      </c>
      <c r="K1346" t="s">
        <v>1246</v>
      </c>
      <c r="L1346" s="106">
        <v>35121</v>
      </c>
      <c r="M1346">
        <v>10445792</v>
      </c>
      <c r="N1346" t="s">
        <v>1242</v>
      </c>
      <c r="O1346" t="s">
        <v>1106</v>
      </c>
      <c r="P1346" t="s">
        <v>997</v>
      </c>
      <c r="R1346" s="109" t="str">
        <f>IF(OR(P1346="SB",Q1346="SB"),"SB",0)</f>
        <v>SB</v>
      </c>
      <c r="T1346" s="110">
        <v>10348</v>
      </c>
      <c r="U1346" t="s">
        <v>19633</v>
      </c>
      <c r="V1346" s="113" t="str">
        <f>IF(AND(I1346&gt;=10000,I1346&lt;=19900),"Praha",(IF(AND(I1346&gt;=25001,I1346&lt;=29501),"Středočeský kraj",(IF(AND(I1346&gt;=30100,I1346&lt;=34972),"Středočeský kraj",(IF(AND(I1346&gt;=35002,I1346&lt;=36271),"Karlovarský kraj",(IF(AND(I1346&gt;=37001,I1346&lt;=39201),"Jihočeský kraj",(IF(AND(I1346&gt;=39701,I1346&lt;=39901),"Jihočeský kraj",(IF(AND(I1346&gt;=39301,I1346&lt;=39601),"Kraj Vysočina",(IF(AND(I1346&gt;=58001,I1346&lt;=59501),"Kraj Vysočina",(IF(AND(I1346&gt;=67401,I1346&lt;=67602),"Kraj Vysočina",(IF(AND(I1346&gt;=40001,I1346&lt;=44101),"Ústecký kraj",(IF(AND(I1346&gt;=46001,I1346&lt;=47201),"Liberecký kraj",(IF(AND(I1346&gt;=51202,I1346&lt;=51401),"Liberecký kraj",(IF(AND(I1346&gt;=53002,I1346&lt;=53976),"Pardubický kraj",(IF(AND(I1346&gt;=56002,I1346&lt;=57201),"Pardubický kraj",(IF(AND(I1346&gt;=60200,I1346&lt;=67201),"Jihomoravský kraj",(IF(AND(I1346&gt;=67801,I1346&lt;=68501),"Jihomoravský kraj",(IF(AND(I1346&gt;=69002,I1346&lt;=69801),"Jihomoravský kraj",(IF(AND(I1346&gt;=68601,I1346&lt;=68801),"Zlínský kraj",(IF(AND(I1346&gt;=75501,I1346&lt;=76901),"Zlínský kraj",(IF(AND(I1346&gt;=70030,I1346&lt;=74901),"Moravskoslezský kraj",(IF(AND(I1346&gt;=75000,I1346&lt;=75368),"Olomoucký kraj",(IF(AND(I1346&gt;=77200,I1346&lt;=79862),"Olomoucký kraj",(IF(AND(I1346&gt;=50011,I1346&lt;=50301),"Královéhradecký kraj",(IF(AND(I1346&gt;=54301,I1346&lt;=54303),"Královéhradecký kraj","0")))))))))))))))))))))))))))))))))))))))))))))))</f>
        <v>Středočeský kraj</v>
      </c>
      <c r="AD1346" t="s">
        <v>998</v>
      </c>
      <c r="AE1346" t="s">
        <v>998</v>
      </c>
      <c r="AF1346" t="s">
        <v>998</v>
      </c>
      <c r="AG1346" s="107">
        <v>0</v>
      </c>
      <c r="AH1346" s="107">
        <v>0</v>
      </c>
      <c r="AI1346" s="107">
        <v>0</v>
      </c>
      <c r="AJ1346" t="s">
        <v>1012</v>
      </c>
    </row>
    <row r="1347" spans="1:37" x14ac:dyDescent="0.45">
      <c r="A1347" t="s">
        <v>1026</v>
      </c>
      <c r="B1347" t="s">
        <v>1623</v>
      </c>
      <c r="C1347" t="s">
        <v>990</v>
      </c>
      <c r="D1347" t="s">
        <v>1624</v>
      </c>
      <c r="E1347" t="s">
        <v>992</v>
      </c>
      <c r="F1347" t="s">
        <v>1525</v>
      </c>
      <c r="G1347">
        <v>914</v>
      </c>
      <c r="H1347" t="s">
        <v>1240</v>
      </c>
      <c r="I1347">
        <v>25262</v>
      </c>
      <c r="K1347" t="s">
        <v>1625</v>
      </c>
      <c r="L1347" s="106">
        <v>38758</v>
      </c>
      <c r="M1347">
        <v>13330029</v>
      </c>
      <c r="N1347" t="s">
        <v>1029</v>
      </c>
      <c r="O1347" t="s">
        <v>1010</v>
      </c>
      <c r="P1347" t="s">
        <v>997</v>
      </c>
      <c r="R1347" s="109" t="str">
        <f>IF(OR(P1347="SB",Q1347="SB"),"SB",0)</f>
        <v>SB</v>
      </c>
      <c r="T1347" s="110">
        <v>2018437</v>
      </c>
      <c r="U1347" t="s">
        <v>19633</v>
      </c>
      <c r="V1347" s="113" t="str">
        <f>IF(AND(I1347&gt;=10000,I1347&lt;=19900),"Praha",(IF(AND(I1347&gt;=25001,I1347&lt;=29501),"Středočeský kraj",(IF(AND(I1347&gt;=30100,I1347&lt;=34972),"Středočeský kraj",(IF(AND(I1347&gt;=35002,I1347&lt;=36271),"Karlovarský kraj",(IF(AND(I1347&gt;=37001,I1347&lt;=39201),"Jihočeský kraj",(IF(AND(I1347&gt;=39701,I1347&lt;=39901),"Jihočeský kraj",(IF(AND(I1347&gt;=39301,I1347&lt;=39601),"Kraj Vysočina",(IF(AND(I1347&gt;=58001,I1347&lt;=59501),"Kraj Vysočina",(IF(AND(I1347&gt;=67401,I1347&lt;=67602),"Kraj Vysočina",(IF(AND(I1347&gt;=40001,I1347&lt;=44101),"Ústecký kraj",(IF(AND(I1347&gt;=46001,I1347&lt;=47201),"Liberecký kraj",(IF(AND(I1347&gt;=51202,I1347&lt;=51401),"Liberecký kraj",(IF(AND(I1347&gt;=53002,I1347&lt;=53976),"Pardubický kraj",(IF(AND(I1347&gt;=56002,I1347&lt;=57201),"Pardubický kraj",(IF(AND(I1347&gt;=60200,I1347&lt;=67201),"Jihomoravský kraj",(IF(AND(I1347&gt;=67801,I1347&lt;=68501),"Jihomoravský kraj",(IF(AND(I1347&gt;=69002,I1347&lt;=69801),"Jihomoravský kraj",(IF(AND(I1347&gt;=68601,I1347&lt;=68801),"Zlínský kraj",(IF(AND(I1347&gt;=75501,I1347&lt;=76901),"Zlínský kraj",(IF(AND(I1347&gt;=70030,I1347&lt;=74901),"Moravskoslezský kraj",(IF(AND(I1347&gt;=75000,I1347&lt;=75368),"Olomoucký kraj",(IF(AND(I1347&gt;=77200,I1347&lt;=79862),"Olomoucký kraj",(IF(AND(I1347&gt;=50011,I1347&lt;=50301),"Královéhradecký kraj",(IF(AND(I1347&gt;=54301,I1347&lt;=54303),"Královéhradecký kraj","0")))))))))))))))))))))))))))))))))))))))))))))))</f>
        <v>Středočeský kraj</v>
      </c>
      <c r="AD1347" t="s">
        <v>998</v>
      </c>
      <c r="AE1347" t="s">
        <v>998</v>
      </c>
      <c r="AF1347" t="s">
        <v>998</v>
      </c>
      <c r="AG1347" s="107">
        <v>0</v>
      </c>
      <c r="AH1347" s="107">
        <v>0</v>
      </c>
      <c r="AI1347" s="107">
        <v>0</v>
      </c>
      <c r="AJ1347" t="s">
        <v>1012</v>
      </c>
    </row>
    <row r="1348" spans="1:37" x14ac:dyDescent="0.45">
      <c r="A1348" t="s">
        <v>2587</v>
      </c>
      <c r="B1348" t="s">
        <v>9224</v>
      </c>
      <c r="C1348" t="s">
        <v>990</v>
      </c>
      <c r="D1348" t="s">
        <v>9225</v>
      </c>
      <c r="E1348" t="s">
        <v>992</v>
      </c>
      <c r="F1348" t="s">
        <v>1245</v>
      </c>
      <c r="G1348">
        <v>567</v>
      </c>
      <c r="H1348" t="s">
        <v>1240</v>
      </c>
      <c r="I1348">
        <v>25262</v>
      </c>
      <c r="K1348" t="s">
        <v>9226</v>
      </c>
      <c r="L1348" s="106">
        <v>37189</v>
      </c>
      <c r="M1348">
        <v>13414602</v>
      </c>
      <c r="N1348" t="s">
        <v>996</v>
      </c>
      <c r="O1348" t="s">
        <v>12</v>
      </c>
      <c r="P1348" t="s">
        <v>997</v>
      </c>
      <c r="R1348" s="109" t="str">
        <f>IF(OR(P1348="SB",Q1348="SB"),"SB",0)</f>
        <v>SB</v>
      </c>
      <c r="T1348" s="110">
        <v>2022991</v>
      </c>
      <c r="U1348" t="s">
        <v>19633</v>
      </c>
      <c r="V1348" s="113" t="str">
        <f>IF(AND(I1348&gt;=10000,I1348&lt;=19900),"Praha",(IF(AND(I1348&gt;=25001,I1348&lt;=29501),"Středočeský kraj",(IF(AND(I1348&gt;=30100,I1348&lt;=34972),"Středočeský kraj",(IF(AND(I1348&gt;=35002,I1348&lt;=36271),"Karlovarský kraj",(IF(AND(I1348&gt;=37001,I1348&lt;=39201),"Jihočeský kraj",(IF(AND(I1348&gt;=39701,I1348&lt;=39901),"Jihočeský kraj",(IF(AND(I1348&gt;=39301,I1348&lt;=39601),"Kraj Vysočina",(IF(AND(I1348&gt;=58001,I1348&lt;=59501),"Kraj Vysočina",(IF(AND(I1348&gt;=67401,I1348&lt;=67602),"Kraj Vysočina",(IF(AND(I1348&gt;=40001,I1348&lt;=44101),"Ústecký kraj",(IF(AND(I1348&gt;=46001,I1348&lt;=47201),"Liberecký kraj",(IF(AND(I1348&gt;=51202,I1348&lt;=51401),"Liberecký kraj",(IF(AND(I1348&gt;=53002,I1348&lt;=53976),"Pardubický kraj",(IF(AND(I1348&gt;=56002,I1348&lt;=57201),"Pardubický kraj",(IF(AND(I1348&gt;=60200,I1348&lt;=67201),"Jihomoravský kraj",(IF(AND(I1348&gt;=67801,I1348&lt;=68501),"Jihomoravský kraj",(IF(AND(I1348&gt;=69002,I1348&lt;=69801),"Jihomoravský kraj",(IF(AND(I1348&gt;=68601,I1348&lt;=68801),"Zlínský kraj",(IF(AND(I1348&gt;=75501,I1348&lt;=76901),"Zlínský kraj",(IF(AND(I1348&gt;=70030,I1348&lt;=74901),"Moravskoslezský kraj",(IF(AND(I1348&gt;=75000,I1348&lt;=75368),"Olomoucký kraj",(IF(AND(I1348&gt;=77200,I1348&lt;=79862),"Olomoucký kraj",(IF(AND(I1348&gt;=50011,I1348&lt;=50301),"Královéhradecký kraj",(IF(AND(I1348&gt;=54301,I1348&lt;=54303),"Královéhradecký kraj","0")))))))))))))))))))))))))))))))))))))))))))))))</f>
        <v>Středočeský kraj</v>
      </c>
      <c r="AB1348" t="s">
        <v>9227</v>
      </c>
      <c r="AD1348" t="s">
        <v>998</v>
      </c>
      <c r="AE1348" t="s">
        <v>998</v>
      </c>
      <c r="AF1348" t="s">
        <v>998</v>
      </c>
      <c r="AG1348" s="107">
        <v>300</v>
      </c>
      <c r="AH1348" s="107">
        <v>0</v>
      </c>
      <c r="AI1348" s="107">
        <v>0</v>
      </c>
      <c r="AJ1348" t="s">
        <v>999</v>
      </c>
      <c r="AK1348" s="106">
        <v>44924</v>
      </c>
    </row>
    <row r="1349" spans="1:37" x14ac:dyDescent="0.45">
      <c r="A1349" t="s">
        <v>1058</v>
      </c>
      <c r="B1349" t="s">
        <v>1237</v>
      </c>
      <c r="C1349" t="s">
        <v>1002</v>
      </c>
      <c r="D1349" t="s">
        <v>1238</v>
      </c>
      <c r="E1349" t="s">
        <v>992</v>
      </c>
      <c r="F1349" t="s">
        <v>1239</v>
      </c>
      <c r="G1349">
        <v>565</v>
      </c>
      <c r="H1349" t="s">
        <v>1240</v>
      </c>
      <c r="I1349">
        <v>25262</v>
      </c>
      <c r="K1349" t="s">
        <v>1241</v>
      </c>
      <c r="L1349" s="106">
        <v>25838</v>
      </c>
      <c r="M1349">
        <v>10445691</v>
      </c>
      <c r="N1349" t="s">
        <v>1242</v>
      </c>
      <c r="O1349" t="s">
        <v>1106</v>
      </c>
      <c r="P1349" t="s">
        <v>997</v>
      </c>
      <c r="R1349" s="109" t="str">
        <f>IF(OR(P1349="SB",Q1349="SB"),"SB",0)</f>
        <v>SB</v>
      </c>
      <c r="T1349" s="110" t="s">
        <v>998</v>
      </c>
      <c r="V1349" s="113" t="str">
        <f>IF(AND(I1349&gt;=10000,I1349&lt;=19900),"Praha",(IF(AND(I1349&gt;=25001,I1349&lt;=29501),"Středočeský kraj",(IF(AND(I1349&gt;=30100,I1349&lt;=34972),"Středočeský kraj",(IF(AND(I1349&gt;=35002,I1349&lt;=36271),"Karlovarský kraj",(IF(AND(I1349&gt;=37001,I1349&lt;=39201),"Jihočeský kraj",(IF(AND(I1349&gt;=39701,I1349&lt;=39901),"Jihočeský kraj",(IF(AND(I1349&gt;=39301,I1349&lt;=39601),"Kraj Vysočina",(IF(AND(I1349&gt;=58001,I1349&lt;=59501),"Kraj Vysočina",(IF(AND(I1349&gt;=67401,I1349&lt;=67602),"Kraj Vysočina",(IF(AND(I1349&gt;=40001,I1349&lt;=44101),"Ústecký kraj",(IF(AND(I1349&gt;=46001,I1349&lt;=47201),"Liberecký kraj",(IF(AND(I1349&gt;=51202,I1349&lt;=51401),"Liberecký kraj",(IF(AND(I1349&gt;=53002,I1349&lt;=53976),"Pardubický kraj",(IF(AND(I1349&gt;=56002,I1349&lt;=57201),"Pardubický kraj",(IF(AND(I1349&gt;=60200,I1349&lt;=67201),"Jihomoravský kraj",(IF(AND(I1349&gt;=67801,I1349&lt;=68501),"Jihomoravský kraj",(IF(AND(I1349&gt;=69002,I1349&lt;=69801),"Jihomoravský kraj",(IF(AND(I1349&gt;=68601,I1349&lt;=68801),"Zlínský kraj",(IF(AND(I1349&gt;=75501,I1349&lt;=76901),"Zlínský kraj",(IF(AND(I1349&gt;=70030,I1349&lt;=74901),"Moravskoslezský kraj",(IF(AND(I1349&gt;=75000,I1349&lt;=75368),"Olomoucký kraj",(IF(AND(I1349&gt;=77200,I1349&lt;=79862),"Olomoucký kraj",(IF(AND(I1349&gt;=50011,I1349&lt;=50301),"Královéhradecký kraj",(IF(AND(I1349&gt;=54301,I1349&lt;=54303),"Královéhradecký kraj","0")))))))))))))))))))))))))))))))))))))))))))))))</f>
        <v>Středočeský kraj</v>
      </c>
      <c r="AB1349" t="s">
        <v>998</v>
      </c>
      <c r="AD1349" t="s">
        <v>998</v>
      </c>
      <c r="AE1349" t="s">
        <v>998</v>
      </c>
      <c r="AF1349" t="s">
        <v>998</v>
      </c>
      <c r="AG1349" s="107">
        <v>0</v>
      </c>
      <c r="AH1349" s="107">
        <v>0</v>
      </c>
      <c r="AI1349" s="107">
        <v>0</v>
      </c>
      <c r="AJ1349" t="s">
        <v>1012</v>
      </c>
    </row>
    <row r="1350" spans="1:37" x14ac:dyDescent="0.45">
      <c r="A1350" t="s">
        <v>3298</v>
      </c>
      <c r="B1350" t="s">
        <v>3299</v>
      </c>
      <c r="C1350" t="s">
        <v>990</v>
      </c>
      <c r="D1350" t="s">
        <v>3300</v>
      </c>
      <c r="E1350" t="s">
        <v>992</v>
      </c>
      <c r="F1350" t="s">
        <v>1239</v>
      </c>
      <c r="G1350">
        <v>582</v>
      </c>
      <c r="H1350" t="s">
        <v>1240</v>
      </c>
      <c r="I1350">
        <v>25262</v>
      </c>
      <c r="J1350">
        <v>602699519</v>
      </c>
      <c r="K1350" t="s">
        <v>3301</v>
      </c>
      <c r="L1350" s="106">
        <v>41047</v>
      </c>
      <c r="M1350">
        <v>15504546</v>
      </c>
      <c r="N1350" t="s">
        <v>2373</v>
      </c>
      <c r="O1350" t="s">
        <v>1023</v>
      </c>
      <c r="P1350" t="s">
        <v>997</v>
      </c>
      <c r="R1350" s="109" t="str">
        <f>IF(OR(P1350="SB",Q1350="SB"),"SB",0)</f>
        <v>SB</v>
      </c>
      <c r="T1350" s="110" t="s">
        <v>998</v>
      </c>
      <c r="V1350" s="113" t="str">
        <f>IF(AND(I1350&gt;=10000,I1350&lt;=19900),"Praha",(IF(AND(I1350&gt;=25001,I1350&lt;=29501),"Středočeský kraj",(IF(AND(I1350&gt;=30100,I1350&lt;=34972),"Středočeský kraj",(IF(AND(I1350&gt;=35002,I1350&lt;=36271),"Karlovarský kraj",(IF(AND(I1350&gt;=37001,I1350&lt;=39201),"Jihočeský kraj",(IF(AND(I1350&gt;=39701,I1350&lt;=39901),"Jihočeský kraj",(IF(AND(I1350&gt;=39301,I1350&lt;=39601),"Kraj Vysočina",(IF(AND(I1350&gt;=58001,I1350&lt;=59501),"Kraj Vysočina",(IF(AND(I1350&gt;=67401,I1350&lt;=67602),"Kraj Vysočina",(IF(AND(I1350&gt;=40001,I1350&lt;=44101),"Ústecký kraj",(IF(AND(I1350&gt;=46001,I1350&lt;=47201),"Liberecký kraj",(IF(AND(I1350&gt;=51202,I1350&lt;=51401),"Liberecký kraj",(IF(AND(I1350&gt;=53002,I1350&lt;=53976),"Pardubický kraj",(IF(AND(I1350&gt;=56002,I1350&lt;=57201),"Pardubický kraj",(IF(AND(I1350&gt;=60200,I1350&lt;=67201),"Jihomoravský kraj",(IF(AND(I1350&gt;=67801,I1350&lt;=68501),"Jihomoravský kraj",(IF(AND(I1350&gt;=69002,I1350&lt;=69801),"Jihomoravský kraj",(IF(AND(I1350&gt;=68601,I1350&lt;=68801),"Zlínský kraj",(IF(AND(I1350&gt;=75501,I1350&lt;=76901),"Zlínský kraj",(IF(AND(I1350&gt;=70030,I1350&lt;=74901),"Moravskoslezský kraj",(IF(AND(I1350&gt;=75000,I1350&lt;=75368),"Olomoucký kraj",(IF(AND(I1350&gt;=77200,I1350&lt;=79862),"Olomoucký kraj",(IF(AND(I1350&gt;=50011,I1350&lt;=50301),"Královéhradecký kraj",(IF(AND(I1350&gt;=54301,I1350&lt;=54303),"Královéhradecký kraj","0")))))))))))))))))))))))))))))))))))))))))))))))</f>
        <v>Středočeský kraj</v>
      </c>
      <c r="AB1350" t="s">
        <v>998</v>
      </c>
      <c r="AD1350" t="s">
        <v>998</v>
      </c>
      <c r="AE1350" t="s">
        <v>998</v>
      </c>
      <c r="AF1350" t="s">
        <v>998</v>
      </c>
      <c r="AG1350" s="107">
        <v>300</v>
      </c>
      <c r="AH1350" s="107">
        <v>0</v>
      </c>
      <c r="AI1350" s="107">
        <v>0</v>
      </c>
      <c r="AJ1350" t="s">
        <v>999</v>
      </c>
      <c r="AK1350" s="106">
        <v>44917</v>
      </c>
    </row>
    <row r="1351" spans="1:37" x14ac:dyDescent="0.45">
      <c r="A1351" t="s">
        <v>1037</v>
      </c>
      <c r="B1351" t="s">
        <v>4548</v>
      </c>
      <c r="C1351" t="s">
        <v>990</v>
      </c>
      <c r="D1351" t="s">
        <v>4549</v>
      </c>
      <c r="E1351" t="s">
        <v>992</v>
      </c>
      <c r="F1351" t="s">
        <v>1245</v>
      </c>
      <c r="G1351">
        <v>565</v>
      </c>
      <c r="H1351" t="s">
        <v>1240</v>
      </c>
      <c r="I1351">
        <v>25262</v>
      </c>
      <c r="J1351">
        <v>602399542</v>
      </c>
      <c r="K1351" t="s">
        <v>4550</v>
      </c>
      <c r="L1351" s="106">
        <v>32532</v>
      </c>
      <c r="M1351">
        <v>11719728</v>
      </c>
      <c r="N1351" t="s">
        <v>1431</v>
      </c>
      <c r="O1351" t="s">
        <v>1282</v>
      </c>
      <c r="P1351" t="s">
        <v>997</v>
      </c>
      <c r="R1351" s="109" t="str">
        <f>IF(OR(P1351="SB",Q1351="SB"),"SB",0)</f>
        <v>SB</v>
      </c>
      <c r="T1351" s="110" t="s">
        <v>998</v>
      </c>
      <c r="V1351" s="113" t="str">
        <f>IF(AND(I1351&gt;=10000,I1351&lt;=19900),"Praha",(IF(AND(I1351&gt;=25001,I1351&lt;=29501),"Středočeský kraj",(IF(AND(I1351&gt;=30100,I1351&lt;=34972),"Středočeský kraj",(IF(AND(I1351&gt;=35002,I1351&lt;=36271),"Karlovarský kraj",(IF(AND(I1351&gt;=37001,I1351&lt;=39201),"Jihočeský kraj",(IF(AND(I1351&gt;=39701,I1351&lt;=39901),"Jihočeský kraj",(IF(AND(I1351&gt;=39301,I1351&lt;=39601),"Kraj Vysočina",(IF(AND(I1351&gt;=58001,I1351&lt;=59501),"Kraj Vysočina",(IF(AND(I1351&gt;=67401,I1351&lt;=67602),"Kraj Vysočina",(IF(AND(I1351&gt;=40001,I1351&lt;=44101),"Ústecký kraj",(IF(AND(I1351&gt;=46001,I1351&lt;=47201),"Liberecký kraj",(IF(AND(I1351&gt;=51202,I1351&lt;=51401),"Liberecký kraj",(IF(AND(I1351&gt;=53002,I1351&lt;=53976),"Pardubický kraj",(IF(AND(I1351&gt;=56002,I1351&lt;=57201),"Pardubický kraj",(IF(AND(I1351&gt;=60200,I1351&lt;=67201),"Jihomoravský kraj",(IF(AND(I1351&gt;=67801,I1351&lt;=68501),"Jihomoravský kraj",(IF(AND(I1351&gt;=69002,I1351&lt;=69801),"Jihomoravský kraj",(IF(AND(I1351&gt;=68601,I1351&lt;=68801),"Zlínský kraj",(IF(AND(I1351&gt;=75501,I1351&lt;=76901),"Zlínský kraj",(IF(AND(I1351&gt;=70030,I1351&lt;=74901),"Moravskoslezský kraj",(IF(AND(I1351&gt;=75000,I1351&lt;=75368),"Olomoucký kraj",(IF(AND(I1351&gt;=77200,I1351&lt;=79862),"Olomoucký kraj",(IF(AND(I1351&gt;=50011,I1351&lt;=50301),"Královéhradecký kraj",(IF(AND(I1351&gt;=54301,I1351&lt;=54303),"Královéhradecký kraj","0")))))))))))))))))))))))))))))))))))))))))))))))</f>
        <v>Středočeský kraj</v>
      </c>
      <c r="AB1351" t="s">
        <v>998</v>
      </c>
      <c r="AD1351" t="s">
        <v>1024</v>
      </c>
      <c r="AE1351" t="s">
        <v>1515</v>
      </c>
      <c r="AF1351" t="s">
        <v>998</v>
      </c>
      <c r="AG1351" s="107">
        <v>300</v>
      </c>
      <c r="AH1351" s="107">
        <v>0</v>
      </c>
      <c r="AI1351" s="107">
        <v>0</v>
      </c>
      <c r="AJ1351" t="s">
        <v>999</v>
      </c>
      <c r="AK1351" s="106">
        <v>44920</v>
      </c>
    </row>
    <row r="1352" spans="1:37" x14ac:dyDescent="0.45">
      <c r="A1352" t="s">
        <v>1169</v>
      </c>
      <c r="B1352" t="s">
        <v>5069</v>
      </c>
      <c r="C1352" t="s">
        <v>990</v>
      </c>
      <c r="D1352" t="s">
        <v>5074</v>
      </c>
      <c r="E1352" t="s">
        <v>992</v>
      </c>
      <c r="F1352" t="s">
        <v>1525</v>
      </c>
      <c r="G1352">
        <v>913</v>
      </c>
      <c r="H1352" t="s">
        <v>1240</v>
      </c>
      <c r="I1352">
        <v>25262</v>
      </c>
      <c r="K1352" t="s">
        <v>5075</v>
      </c>
      <c r="L1352" s="106">
        <v>22610</v>
      </c>
      <c r="M1352">
        <v>14025904</v>
      </c>
      <c r="N1352" t="s">
        <v>1431</v>
      </c>
      <c r="O1352" t="s">
        <v>1282</v>
      </c>
      <c r="P1352" t="s">
        <v>997</v>
      </c>
      <c r="R1352" s="109" t="str">
        <f>IF(OR(P1352="SB",Q1352="SB"),"SB",0)</f>
        <v>SB</v>
      </c>
      <c r="T1352" s="110" t="s">
        <v>998</v>
      </c>
      <c r="V1352" s="113" t="str">
        <f>IF(AND(I1352&gt;=10000,I1352&lt;=19900),"Praha",(IF(AND(I1352&gt;=25001,I1352&lt;=29501),"Středočeský kraj",(IF(AND(I1352&gt;=30100,I1352&lt;=34972),"Středočeský kraj",(IF(AND(I1352&gt;=35002,I1352&lt;=36271),"Karlovarský kraj",(IF(AND(I1352&gt;=37001,I1352&lt;=39201),"Jihočeský kraj",(IF(AND(I1352&gt;=39701,I1352&lt;=39901),"Jihočeský kraj",(IF(AND(I1352&gt;=39301,I1352&lt;=39601),"Kraj Vysočina",(IF(AND(I1352&gt;=58001,I1352&lt;=59501),"Kraj Vysočina",(IF(AND(I1352&gt;=67401,I1352&lt;=67602),"Kraj Vysočina",(IF(AND(I1352&gt;=40001,I1352&lt;=44101),"Ústecký kraj",(IF(AND(I1352&gt;=46001,I1352&lt;=47201),"Liberecký kraj",(IF(AND(I1352&gt;=51202,I1352&lt;=51401),"Liberecký kraj",(IF(AND(I1352&gt;=53002,I1352&lt;=53976),"Pardubický kraj",(IF(AND(I1352&gt;=56002,I1352&lt;=57201),"Pardubický kraj",(IF(AND(I1352&gt;=60200,I1352&lt;=67201),"Jihomoravský kraj",(IF(AND(I1352&gt;=67801,I1352&lt;=68501),"Jihomoravský kraj",(IF(AND(I1352&gt;=69002,I1352&lt;=69801),"Jihomoravský kraj",(IF(AND(I1352&gt;=68601,I1352&lt;=68801),"Zlínský kraj",(IF(AND(I1352&gt;=75501,I1352&lt;=76901),"Zlínský kraj",(IF(AND(I1352&gt;=70030,I1352&lt;=74901),"Moravskoslezský kraj",(IF(AND(I1352&gt;=75000,I1352&lt;=75368),"Olomoucký kraj",(IF(AND(I1352&gt;=77200,I1352&lt;=79862),"Olomoucký kraj",(IF(AND(I1352&gt;=50011,I1352&lt;=50301),"Královéhradecký kraj",(IF(AND(I1352&gt;=54301,I1352&lt;=54303),"Královéhradecký kraj","0")))))))))))))))))))))))))))))))))))))))))))))))</f>
        <v>Středočeský kraj</v>
      </c>
      <c r="AB1352" t="s">
        <v>998</v>
      </c>
      <c r="AD1352" t="s">
        <v>1024</v>
      </c>
      <c r="AE1352" t="s">
        <v>1515</v>
      </c>
      <c r="AF1352" t="s">
        <v>998</v>
      </c>
      <c r="AG1352" s="107">
        <v>300</v>
      </c>
      <c r="AH1352" s="107">
        <v>0</v>
      </c>
      <c r="AI1352" s="107">
        <v>0</v>
      </c>
      <c r="AJ1352" t="s">
        <v>999</v>
      </c>
      <c r="AK1352" s="106">
        <v>44920</v>
      </c>
    </row>
    <row r="1353" spans="1:37" x14ac:dyDescent="0.45">
      <c r="A1353" t="s">
        <v>1264</v>
      </c>
      <c r="B1353" t="s">
        <v>7251</v>
      </c>
      <c r="C1353" t="s">
        <v>1002</v>
      </c>
      <c r="D1353" t="s">
        <v>7252</v>
      </c>
      <c r="E1353" t="s">
        <v>992</v>
      </c>
      <c r="F1353" t="s">
        <v>1240</v>
      </c>
      <c r="G1353">
        <v>201</v>
      </c>
      <c r="H1353" t="s">
        <v>1240</v>
      </c>
      <c r="I1353">
        <v>25262</v>
      </c>
      <c r="K1353" t="s">
        <v>7253</v>
      </c>
      <c r="L1353" s="106">
        <v>27165</v>
      </c>
      <c r="M1353">
        <v>12968907</v>
      </c>
      <c r="N1353" t="s">
        <v>996</v>
      </c>
      <c r="O1353" t="s">
        <v>12</v>
      </c>
      <c r="P1353" t="s">
        <v>997</v>
      </c>
      <c r="R1353" s="109" t="str">
        <f>IF(OR(P1353="SB",Q1353="SB"),"SB",0)</f>
        <v>SB</v>
      </c>
      <c r="T1353" s="110" t="s">
        <v>998</v>
      </c>
      <c r="V1353" s="113" t="str">
        <f>IF(AND(I1353&gt;=10000,I1353&lt;=19900),"Praha",(IF(AND(I1353&gt;=25001,I1353&lt;=29501),"Středočeský kraj",(IF(AND(I1353&gt;=30100,I1353&lt;=34972),"Středočeský kraj",(IF(AND(I1353&gt;=35002,I1353&lt;=36271),"Karlovarský kraj",(IF(AND(I1353&gt;=37001,I1353&lt;=39201),"Jihočeský kraj",(IF(AND(I1353&gt;=39701,I1353&lt;=39901),"Jihočeský kraj",(IF(AND(I1353&gt;=39301,I1353&lt;=39601),"Kraj Vysočina",(IF(AND(I1353&gt;=58001,I1353&lt;=59501),"Kraj Vysočina",(IF(AND(I1353&gt;=67401,I1353&lt;=67602),"Kraj Vysočina",(IF(AND(I1353&gt;=40001,I1353&lt;=44101),"Ústecký kraj",(IF(AND(I1353&gt;=46001,I1353&lt;=47201),"Liberecký kraj",(IF(AND(I1353&gt;=51202,I1353&lt;=51401),"Liberecký kraj",(IF(AND(I1353&gt;=53002,I1353&lt;=53976),"Pardubický kraj",(IF(AND(I1353&gt;=56002,I1353&lt;=57201),"Pardubický kraj",(IF(AND(I1353&gt;=60200,I1353&lt;=67201),"Jihomoravský kraj",(IF(AND(I1353&gt;=67801,I1353&lt;=68501),"Jihomoravský kraj",(IF(AND(I1353&gt;=69002,I1353&lt;=69801),"Jihomoravský kraj",(IF(AND(I1353&gt;=68601,I1353&lt;=68801),"Zlínský kraj",(IF(AND(I1353&gt;=75501,I1353&lt;=76901),"Zlínský kraj",(IF(AND(I1353&gt;=70030,I1353&lt;=74901),"Moravskoslezský kraj",(IF(AND(I1353&gt;=75000,I1353&lt;=75368),"Olomoucký kraj",(IF(AND(I1353&gt;=77200,I1353&lt;=79862),"Olomoucký kraj",(IF(AND(I1353&gt;=50011,I1353&lt;=50301),"Královéhradecký kraj",(IF(AND(I1353&gt;=54301,I1353&lt;=54303),"Královéhradecký kraj","0")))))))))))))))))))))))))))))))))))))))))))))))</f>
        <v>Středočeský kraj</v>
      </c>
      <c r="AB1353" t="s">
        <v>998</v>
      </c>
      <c r="AD1353" t="s">
        <v>998</v>
      </c>
      <c r="AE1353" t="s">
        <v>998</v>
      </c>
      <c r="AF1353" t="s">
        <v>998</v>
      </c>
      <c r="AG1353" s="107">
        <v>0</v>
      </c>
      <c r="AH1353" s="107">
        <v>0</v>
      </c>
      <c r="AI1353" s="107">
        <v>0</v>
      </c>
      <c r="AJ1353" t="s">
        <v>1012</v>
      </c>
    </row>
    <row r="1354" spans="1:37" x14ac:dyDescent="0.45">
      <c r="A1354" t="s">
        <v>1220</v>
      </c>
      <c r="B1354" t="s">
        <v>7750</v>
      </c>
      <c r="C1354" t="s">
        <v>1002</v>
      </c>
      <c r="D1354" t="s">
        <v>7751</v>
      </c>
      <c r="E1354" t="s">
        <v>992</v>
      </c>
      <c r="F1354" t="s">
        <v>2300</v>
      </c>
      <c r="G1354">
        <v>443</v>
      </c>
      <c r="H1354" t="s">
        <v>5509</v>
      </c>
      <c r="I1354">
        <v>25262</v>
      </c>
      <c r="K1354" t="s">
        <v>7752</v>
      </c>
      <c r="L1354" s="106">
        <v>29583</v>
      </c>
      <c r="M1354">
        <v>12927982</v>
      </c>
      <c r="N1354" t="s">
        <v>996</v>
      </c>
      <c r="O1354" t="s">
        <v>12</v>
      </c>
      <c r="P1354" t="s">
        <v>997</v>
      </c>
      <c r="R1354" s="109" t="str">
        <f>IF(OR(P1354="SB",Q1354="SB"),"SB",0)</f>
        <v>SB</v>
      </c>
      <c r="T1354" s="110" t="s">
        <v>998</v>
      </c>
      <c r="V1354" s="113" t="str">
        <f>IF(AND(I1354&gt;=10000,I1354&lt;=19900),"Praha",(IF(AND(I1354&gt;=25001,I1354&lt;=29501),"Středočeský kraj",(IF(AND(I1354&gt;=30100,I1354&lt;=34972),"Středočeský kraj",(IF(AND(I1354&gt;=35002,I1354&lt;=36271),"Karlovarský kraj",(IF(AND(I1354&gt;=37001,I1354&lt;=39201),"Jihočeský kraj",(IF(AND(I1354&gt;=39701,I1354&lt;=39901),"Jihočeský kraj",(IF(AND(I1354&gt;=39301,I1354&lt;=39601),"Kraj Vysočina",(IF(AND(I1354&gt;=58001,I1354&lt;=59501),"Kraj Vysočina",(IF(AND(I1354&gt;=67401,I1354&lt;=67602),"Kraj Vysočina",(IF(AND(I1354&gt;=40001,I1354&lt;=44101),"Ústecký kraj",(IF(AND(I1354&gt;=46001,I1354&lt;=47201),"Liberecký kraj",(IF(AND(I1354&gt;=51202,I1354&lt;=51401),"Liberecký kraj",(IF(AND(I1354&gt;=53002,I1354&lt;=53976),"Pardubický kraj",(IF(AND(I1354&gt;=56002,I1354&lt;=57201),"Pardubický kraj",(IF(AND(I1354&gt;=60200,I1354&lt;=67201),"Jihomoravský kraj",(IF(AND(I1354&gt;=67801,I1354&lt;=68501),"Jihomoravský kraj",(IF(AND(I1354&gt;=69002,I1354&lt;=69801),"Jihomoravský kraj",(IF(AND(I1354&gt;=68601,I1354&lt;=68801),"Zlínský kraj",(IF(AND(I1354&gt;=75501,I1354&lt;=76901),"Zlínský kraj",(IF(AND(I1354&gt;=70030,I1354&lt;=74901),"Moravskoslezský kraj",(IF(AND(I1354&gt;=75000,I1354&lt;=75368),"Olomoucký kraj",(IF(AND(I1354&gt;=77200,I1354&lt;=79862),"Olomoucký kraj",(IF(AND(I1354&gt;=50011,I1354&lt;=50301),"Královéhradecký kraj",(IF(AND(I1354&gt;=54301,I1354&lt;=54303),"Královéhradecký kraj","0")))))))))))))))))))))))))))))))))))))))))))))))</f>
        <v>Středočeský kraj</v>
      </c>
      <c r="AB1354" t="s">
        <v>998</v>
      </c>
      <c r="AD1354" t="s">
        <v>998</v>
      </c>
      <c r="AE1354" t="s">
        <v>998</v>
      </c>
      <c r="AF1354" t="s">
        <v>998</v>
      </c>
      <c r="AG1354" s="107">
        <v>0</v>
      </c>
      <c r="AH1354" s="107">
        <v>0</v>
      </c>
      <c r="AI1354" s="107">
        <v>0</v>
      </c>
      <c r="AJ1354" t="s">
        <v>1012</v>
      </c>
    </row>
    <row r="1355" spans="1:37" x14ac:dyDescent="0.45">
      <c r="A1355" t="s">
        <v>1694</v>
      </c>
      <c r="B1355" t="s">
        <v>13344</v>
      </c>
      <c r="C1355" t="s">
        <v>1002</v>
      </c>
      <c r="D1355" t="s">
        <v>13345</v>
      </c>
      <c r="E1355" t="s">
        <v>992</v>
      </c>
      <c r="F1355" t="s">
        <v>13346</v>
      </c>
      <c r="G1355">
        <v>423</v>
      </c>
      <c r="H1355" t="s">
        <v>1240</v>
      </c>
      <c r="I1355">
        <v>25262</v>
      </c>
      <c r="K1355" t="s">
        <v>13347</v>
      </c>
      <c r="L1355" s="106">
        <v>23918</v>
      </c>
      <c r="M1355">
        <v>13004471</v>
      </c>
      <c r="N1355" t="s">
        <v>996</v>
      </c>
      <c r="O1355" t="s">
        <v>12</v>
      </c>
      <c r="P1355" t="s">
        <v>997</v>
      </c>
      <c r="R1355" s="109" t="str">
        <f>IF(OR(P1355="SB",Q1355="SB"),"SB",0)</f>
        <v>SB</v>
      </c>
      <c r="T1355" s="110" t="s">
        <v>998</v>
      </c>
      <c r="V1355" s="113" t="str">
        <f>IF(AND(I1355&gt;=10000,I1355&lt;=19900),"Praha",(IF(AND(I1355&gt;=25001,I1355&lt;=29501),"Středočeský kraj",(IF(AND(I1355&gt;=30100,I1355&lt;=34972),"Středočeský kraj",(IF(AND(I1355&gt;=35002,I1355&lt;=36271),"Karlovarský kraj",(IF(AND(I1355&gt;=37001,I1355&lt;=39201),"Jihočeský kraj",(IF(AND(I1355&gt;=39701,I1355&lt;=39901),"Jihočeský kraj",(IF(AND(I1355&gt;=39301,I1355&lt;=39601),"Kraj Vysočina",(IF(AND(I1355&gt;=58001,I1355&lt;=59501),"Kraj Vysočina",(IF(AND(I1355&gt;=67401,I1355&lt;=67602),"Kraj Vysočina",(IF(AND(I1355&gt;=40001,I1355&lt;=44101),"Ústecký kraj",(IF(AND(I1355&gt;=46001,I1355&lt;=47201),"Liberecký kraj",(IF(AND(I1355&gt;=51202,I1355&lt;=51401),"Liberecký kraj",(IF(AND(I1355&gt;=53002,I1355&lt;=53976),"Pardubický kraj",(IF(AND(I1355&gt;=56002,I1355&lt;=57201),"Pardubický kraj",(IF(AND(I1355&gt;=60200,I1355&lt;=67201),"Jihomoravský kraj",(IF(AND(I1355&gt;=67801,I1355&lt;=68501),"Jihomoravský kraj",(IF(AND(I1355&gt;=69002,I1355&lt;=69801),"Jihomoravský kraj",(IF(AND(I1355&gt;=68601,I1355&lt;=68801),"Zlínský kraj",(IF(AND(I1355&gt;=75501,I1355&lt;=76901),"Zlínský kraj",(IF(AND(I1355&gt;=70030,I1355&lt;=74901),"Moravskoslezský kraj",(IF(AND(I1355&gt;=75000,I1355&lt;=75368),"Olomoucký kraj",(IF(AND(I1355&gt;=77200,I1355&lt;=79862),"Olomoucký kraj",(IF(AND(I1355&gt;=50011,I1355&lt;=50301),"Královéhradecký kraj",(IF(AND(I1355&gt;=54301,I1355&lt;=54303),"Královéhradecký kraj","0")))))))))))))))))))))))))))))))))))))))))))))))</f>
        <v>Středočeský kraj</v>
      </c>
      <c r="AB1355" t="s">
        <v>998</v>
      </c>
      <c r="AD1355" t="s">
        <v>998</v>
      </c>
      <c r="AE1355" t="s">
        <v>998</v>
      </c>
      <c r="AF1355" t="s">
        <v>998</v>
      </c>
      <c r="AG1355" s="107">
        <v>0</v>
      </c>
      <c r="AH1355" s="107">
        <v>0</v>
      </c>
      <c r="AI1355" s="107">
        <v>0</v>
      </c>
      <c r="AJ1355" t="s">
        <v>1012</v>
      </c>
    </row>
    <row r="1356" spans="1:37" x14ac:dyDescent="0.45">
      <c r="A1356" t="s">
        <v>1156</v>
      </c>
      <c r="B1356" t="s">
        <v>15955</v>
      </c>
      <c r="C1356" t="s">
        <v>990</v>
      </c>
      <c r="D1356" t="s">
        <v>15956</v>
      </c>
      <c r="E1356" t="s">
        <v>992</v>
      </c>
      <c r="F1356" t="s">
        <v>15957</v>
      </c>
      <c r="G1356">
        <v>423</v>
      </c>
      <c r="H1356" t="s">
        <v>3613</v>
      </c>
      <c r="I1356">
        <v>25262</v>
      </c>
      <c r="K1356" t="s">
        <v>15958</v>
      </c>
      <c r="L1356" s="106">
        <v>26905</v>
      </c>
      <c r="M1356">
        <v>12931824</v>
      </c>
      <c r="N1356" t="s">
        <v>996</v>
      </c>
      <c r="O1356" t="s">
        <v>12</v>
      </c>
      <c r="P1356" t="s">
        <v>997</v>
      </c>
      <c r="R1356" s="109" t="str">
        <f>IF(OR(P1356="SB",Q1356="SB"),"SB",0)</f>
        <v>SB</v>
      </c>
      <c r="T1356" s="110" t="s">
        <v>998</v>
      </c>
      <c r="V1356" s="113" t="str">
        <f>IF(AND(I1356&gt;=10000,I1356&lt;=19900),"Praha",(IF(AND(I1356&gt;=25001,I1356&lt;=29501),"Středočeský kraj",(IF(AND(I1356&gt;=30100,I1356&lt;=34972),"Středočeský kraj",(IF(AND(I1356&gt;=35002,I1356&lt;=36271),"Karlovarský kraj",(IF(AND(I1356&gt;=37001,I1356&lt;=39201),"Jihočeský kraj",(IF(AND(I1356&gt;=39701,I1356&lt;=39901),"Jihočeský kraj",(IF(AND(I1356&gt;=39301,I1356&lt;=39601),"Kraj Vysočina",(IF(AND(I1356&gt;=58001,I1356&lt;=59501),"Kraj Vysočina",(IF(AND(I1356&gt;=67401,I1356&lt;=67602),"Kraj Vysočina",(IF(AND(I1356&gt;=40001,I1356&lt;=44101),"Ústecký kraj",(IF(AND(I1356&gt;=46001,I1356&lt;=47201),"Liberecký kraj",(IF(AND(I1356&gt;=51202,I1356&lt;=51401),"Liberecký kraj",(IF(AND(I1356&gt;=53002,I1356&lt;=53976),"Pardubický kraj",(IF(AND(I1356&gt;=56002,I1356&lt;=57201),"Pardubický kraj",(IF(AND(I1356&gt;=60200,I1356&lt;=67201),"Jihomoravský kraj",(IF(AND(I1356&gt;=67801,I1356&lt;=68501),"Jihomoravský kraj",(IF(AND(I1356&gt;=69002,I1356&lt;=69801),"Jihomoravský kraj",(IF(AND(I1356&gt;=68601,I1356&lt;=68801),"Zlínský kraj",(IF(AND(I1356&gt;=75501,I1356&lt;=76901),"Zlínský kraj",(IF(AND(I1356&gt;=70030,I1356&lt;=74901),"Moravskoslezský kraj",(IF(AND(I1356&gt;=75000,I1356&lt;=75368),"Olomoucký kraj",(IF(AND(I1356&gt;=77200,I1356&lt;=79862),"Olomoucký kraj",(IF(AND(I1356&gt;=50011,I1356&lt;=50301),"Královéhradecký kraj",(IF(AND(I1356&gt;=54301,I1356&lt;=54303),"Královéhradecký kraj","0")))))))))))))))))))))))))))))))))))))))))))))))</f>
        <v>Středočeský kraj</v>
      </c>
      <c r="AB1356" t="s">
        <v>998</v>
      </c>
      <c r="AD1356" t="s">
        <v>998</v>
      </c>
      <c r="AE1356" t="s">
        <v>998</v>
      </c>
      <c r="AF1356" t="s">
        <v>998</v>
      </c>
      <c r="AG1356" s="107">
        <v>0</v>
      </c>
      <c r="AH1356" s="107">
        <v>0</v>
      </c>
      <c r="AI1356" s="107">
        <v>0</v>
      </c>
      <c r="AJ1356" t="s">
        <v>1012</v>
      </c>
    </row>
    <row r="1357" spans="1:37" x14ac:dyDescent="0.45">
      <c r="A1357" t="s">
        <v>3302</v>
      </c>
      <c r="B1357" t="s">
        <v>3303</v>
      </c>
      <c r="C1357" t="s">
        <v>1002</v>
      </c>
      <c r="D1357" t="s">
        <v>3304</v>
      </c>
      <c r="E1357" t="s">
        <v>992</v>
      </c>
      <c r="F1357" t="s">
        <v>1239</v>
      </c>
      <c r="G1357">
        <v>582</v>
      </c>
      <c r="H1357" t="s">
        <v>1240</v>
      </c>
      <c r="I1357">
        <v>25262</v>
      </c>
      <c r="J1357">
        <v>602699519</v>
      </c>
      <c r="K1357" t="s">
        <v>3301</v>
      </c>
      <c r="L1357" s="106">
        <v>39917</v>
      </c>
      <c r="M1357">
        <v>15504647</v>
      </c>
      <c r="N1357" t="s">
        <v>2373</v>
      </c>
      <c r="O1357" t="s">
        <v>1023</v>
      </c>
      <c r="P1357" t="s">
        <v>997</v>
      </c>
      <c r="R1357" s="109" t="str">
        <f>IF(OR(P1357="SB",Q1357="SB"),"SB",0)</f>
        <v>SB</v>
      </c>
      <c r="V1357" s="113" t="str">
        <f>IF(AND(I1357&gt;=10000,I1357&lt;=19900),"Praha",(IF(AND(I1357&gt;=25001,I1357&lt;=29501),"Středočeský kraj",(IF(AND(I1357&gt;=30100,I1357&lt;=34972),"Středočeský kraj",(IF(AND(I1357&gt;=35002,I1357&lt;=36271),"Karlovarský kraj",(IF(AND(I1357&gt;=37001,I1357&lt;=39201),"Jihočeský kraj",(IF(AND(I1357&gt;=39701,I1357&lt;=39901),"Jihočeský kraj",(IF(AND(I1357&gt;=39301,I1357&lt;=39601),"Kraj Vysočina",(IF(AND(I1357&gt;=58001,I1357&lt;=59501),"Kraj Vysočina",(IF(AND(I1357&gt;=67401,I1357&lt;=67602),"Kraj Vysočina",(IF(AND(I1357&gt;=40001,I1357&lt;=44101),"Ústecký kraj",(IF(AND(I1357&gt;=46001,I1357&lt;=47201),"Liberecký kraj",(IF(AND(I1357&gt;=51202,I1357&lt;=51401),"Liberecký kraj",(IF(AND(I1357&gt;=53002,I1357&lt;=53976),"Pardubický kraj",(IF(AND(I1357&gt;=56002,I1357&lt;=57201),"Pardubický kraj",(IF(AND(I1357&gt;=60200,I1357&lt;=67201),"Jihomoravský kraj",(IF(AND(I1357&gt;=67801,I1357&lt;=68501),"Jihomoravský kraj",(IF(AND(I1357&gt;=69002,I1357&lt;=69801),"Jihomoravský kraj",(IF(AND(I1357&gt;=68601,I1357&lt;=68801),"Zlínský kraj",(IF(AND(I1357&gt;=75501,I1357&lt;=76901),"Zlínský kraj",(IF(AND(I1357&gt;=70030,I1357&lt;=74901),"Moravskoslezský kraj",(IF(AND(I1357&gt;=75000,I1357&lt;=75368),"Olomoucký kraj",(IF(AND(I1357&gt;=77200,I1357&lt;=79862),"Olomoucký kraj",(IF(AND(I1357&gt;=50011,I1357&lt;=50301),"Královéhradecký kraj",(IF(AND(I1357&gt;=54301,I1357&lt;=54303),"Královéhradecký kraj","0")))))))))))))))))))))))))))))))))))))))))))))))</f>
        <v>Středočeský kraj</v>
      </c>
      <c r="AD1357" t="s">
        <v>998</v>
      </c>
      <c r="AE1357" t="s">
        <v>998</v>
      </c>
      <c r="AF1357" t="s">
        <v>998</v>
      </c>
      <c r="AG1357" s="107">
        <v>300</v>
      </c>
      <c r="AH1357" s="107">
        <v>0</v>
      </c>
      <c r="AI1357" s="107">
        <v>0</v>
      </c>
      <c r="AJ1357" t="s">
        <v>999</v>
      </c>
      <c r="AK1357" s="106">
        <v>44917</v>
      </c>
    </row>
    <row r="1358" spans="1:37" x14ac:dyDescent="0.45">
      <c r="A1358" t="s">
        <v>1161</v>
      </c>
      <c r="B1358" t="s">
        <v>11614</v>
      </c>
      <c r="C1358" t="s">
        <v>990</v>
      </c>
      <c r="D1358" t="s">
        <v>11615</v>
      </c>
      <c r="E1358" t="s">
        <v>992</v>
      </c>
      <c r="F1358" t="s">
        <v>11616</v>
      </c>
      <c r="G1358">
        <v>727</v>
      </c>
      <c r="H1358" t="s">
        <v>1240</v>
      </c>
      <c r="I1358">
        <v>25262</v>
      </c>
      <c r="K1358" t="s">
        <v>11617</v>
      </c>
      <c r="L1358" s="106">
        <v>23185</v>
      </c>
      <c r="M1358">
        <v>12968402</v>
      </c>
      <c r="N1358" t="s">
        <v>996</v>
      </c>
      <c r="O1358" t="s">
        <v>12</v>
      </c>
      <c r="P1358" t="s">
        <v>997</v>
      </c>
      <c r="R1358" s="109" t="str">
        <f>IF(OR(P1358="SB",Q1358="SB"),"SB",0)</f>
        <v>SB</v>
      </c>
      <c r="V1358" s="113" t="str">
        <f>IF(AND(I1358&gt;=10000,I1358&lt;=19900),"Praha",(IF(AND(I1358&gt;=25001,I1358&lt;=29501),"Středočeský kraj",(IF(AND(I1358&gt;=30100,I1358&lt;=34972),"Středočeský kraj",(IF(AND(I1358&gt;=35002,I1358&lt;=36271),"Karlovarský kraj",(IF(AND(I1358&gt;=37001,I1358&lt;=39201),"Jihočeský kraj",(IF(AND(I1358&gt;=39701,I1358&lt;=39901),"Jihočeský kraj",(IF(AND(I1358&gt;=39301,I1358&lt;=39601),"Kraj Vysočina",(IF(AND(I1358&gt;=58001,I1358&lt;=59501),"Kraj Vysočina",(IF(AND(I1358&gt;=67401,I1358&lt;=67602),"Kraj Vysočina",(IF(AND(I1358&gt;=40001,I1358&lt;=44101),"Ústecký kraj",(IF(AND(I1358&gt;=46001,I1358&lt;=47201),"Liberecký kraj",(IF(AND(I1358&gt;=51202,I1358&lt;=51401),"Liberecký kraj",(IF(AND(I1358&gt;=53002,I1358&lt;=53976),"Pardubický kraj",(IF(AND(I1358&gt;=56002,I1358&lt;=57201),"Pardubický kraj",(IF(AND(I1358&gt;=60200,I1358&lt;=67201),"Jihomoravský kraj",(IF(AND(I1358&gt;=67801,I1358&lt;=68501),"Jihomoravský kraj",(IF(AND(I1358&gt;=69002,I1358&lt;=69801),"Jihomoravský kraj",(IF(AND(I1358&gt;=68601,I1358&lt;=68801),"Zlínský kraj",(IF(AND(I1358&gt;=75501,I1358&lt;=76901),"Zlínský kraj",(IF(AND(I1358&gt;=70030,I1358&lt;=74901),"Moravskoslezský kraj",(IF(AND(I1358&gt;=75000,I1358&lt;=75368),"Olomoucký kraj",(IF(AND(I1358&gt;=77200,I1358&lt;=79862),"Olomoucký kraj",(IF(AND(I1358&gt;=50011,I1358&lt;=50301),"Královéhradecký kraj",(IF(AND(I1358&gt;=54301,I1358&lt;=54303),"Královéhradecký kraj","0")))))))))))))))))))))))))))))))))))))))))))))))</f>
        <v>Středočeský kraj</v>
      </c>
      <c r="AD1358" t="s">
        <v>998</v>
      </c>
      <c r="AE1358" t="s">
        <v>998</v>
      </c>
      <c r="AF1358" t="s">
        <v>998</v>
      </c>
      <c r="AG1358" s="107">
        <v>0</v>
      </c>
      <c r="AH1358" s="107">
        <v>0</v>
      </c>
      <c r="AI1358" s="107">
        <v>0</v>
      </c>
      <c r="AJ1358" t="s">
        <v>1012</v>
      </c>
    </row>
    <row r="1359" spans="1:37" x14ac:dyDescent="0.45">
      <c r="A1359" t="s">
        <v>988</v>
      </c>
      <c r="B1359" t="s">
        <v>15530</v>
      </c>
      <c r="C1359" t="s">
        <v>990</v>
      </c>
      <c r="D1359" t="s">
        <v>15531</v>
      </c>
      <c r="E1359" t="s">
        <v>992</v>
      </c>
      <c r="F1359" t="s">
        <v>1245</v>
      </c>
      <c r="G1359">
        <v>565</v>
      </c>
      <c r="H1359" t="s">
        <v>1240</v>
      </c>
      <c r="I1359">
        <v>25262</v>
      </c>
      <c r="J1359">
        <v>608780007</v>
      </c>
      <c r="K1359" t="s">
        <v>15532</v>
      </c>
      <c r="L1359" s="106">
        <v>30979</v>
      </c>
      <c r="M1359">
        <v>11519967</v>
      </c>
      <c r="N1359" t="s">
        <v>996</v>
      </c>
      <c r="O1359" t="s">
        <v>12</v>
      </c>
      <c r="P1359" t="s">
        <v>997</v>
      </c>
      <c r="Q1359" t="s">
        <v>15533</v>
      </c>
      <c r="R1359" s="109" t="str">
        <f>IF(OR(P1359="SB",Q1359="SB"),"SB",0)</f>
        <v>SB</v>
      </c>
      <c r="V1359" s="113" t="str">
        <f>IF(AND(I1359&gt;=10000,I1359&lt;=19900),"Praha",(IF(AND(I1359&gt;=25001,I1359&lt;=29501),"Středočeský kraj",(IF(AND(I1359&gt;=30100,I1359&lt;=34972),"Středočeský kraj",(IF(AND(I1359&gt;=35002,I1359&lt;=36271),"Karlovarský kraj",(IF(AND(I1359&gt;=37001,I1359&lt;=39201),"Jihočeský kraj",(IF(AND(I1359&gt;=39701,I1359&lt;=39901),"Jihočeský kraj",(IF(AND(I1359&gt;=39301,I1359&lt;=39601),"Kraj Vysočina",(IF(AND(I1359&gt;=58001,I1359&lt;=59501),"Kraj Vysočina",(IF(AND(I1359&gt;=67401,I1359&lt;=67602),"Kraj Vysočina",(IF(AND(I1359&gt;=40001,I1359&lt;=44101),"Ústecký kraj",(IF(AND(I1359&gt;=46001,I1359&lt;=47201),"Liberecký kraj",(IF(AND(I1359&gt;=51202,I1359&lt;=51401),"Liberecký kraj",(IF(AND(I1359&gt;=53002,I1359&lt;=53976),"Pardubický kraj",(IF(AND(I1359&gt;=56002,I1359&lt;=57201),"Pardubický kraj",(IF(AND(I1359&gt;=60200,I1359&lt;=67201),"Jihomoravský kraj",(IF(AND(I1359&gt;=67801,I1359&lt;=68501),"Jihomoravský kraj",(IF(AND(I1359&gt;=69002,I1359&lt;=69801),"Jihomoravský kraj",(IF(AND(I1359&gt;=68601,I1359&lt;=68801),"Zlínský kraj",(IF(AND(I1359&gt;=75501,I1359&lt;=76901),"Zlínský kraj",(IF(AND(I1359&gt;=70030,I1359&lt;=74901),"Moravskoslezský kraj",(IF(AND(I1359&gt;=75000,I1359&lt;=75368),"Olomoucký kraj",(IF(AND(I1359&gt;=77200,I1359&lt;=79862),"Olomoucký kraj",(IF(AND(I1359&gt;=50011,I1359&lt;=50301),"Královéhradecký kraj",(IF(AND(I1359&gt;=54301,I1359&lt;=54303),"Královéhradecký kraj","0")))))))))))))))))))))))))))))))))))))))))))))))</f>
        <v>Středočeský kraj</v>
      </c>
      <c r="AB1359" t="s">
        <v>15534</v>
      </c>
      <c r="AD1359" t="s">
        <v>1024</v>
      </c>
      <c r="AE1359" t="s">
        <v>1515</v>
      </c>
      <c r="AF1359" t="s">
        <v>998</v>
      </c>
      <c r="AG1359" s="107">
        <v>0</v>
      </c>
      <c r="AH1359" s="107">
        <v>0</v>
      </c>
      <c r="AI1359" s="107">
        <v>0</v>
      </c>
      <c r="AJ1359" t="s">
        <v>1012</v>
      </c>
    </row>
    <row r="1360" spans="1:37" x14ac:dyDescent="0.45">
      <c r="A1360" t="s">
        <v>1058</v>
      </c>
      <c r="B1360" t="s">
        <v>11113</v>
      </c>
      <c r="C1360" t="s">
        <v>1002</v>
      </c>
      <c r="D1360" t="s">
        <v>11116</v>
      </c>
      <c r="E1360" t="s">
        <v>992</v>
      </c>
      <c r="F1360" t="s">
        <v>11117</v>
      </c>
      <c r="G1360">
        <v>527</v>
      </c>
      <c r="H1360" t="s">
        <v>11118</v>
      </c>
      <c r="I1360">
        <v>25263</v>
      </c>
      <c r="K1360" t="s">
        <v>11119</v>
      </c>
      <c r="L1360" s="106">
        <v>28600</v>
      </c>
      <c r="M1360">
        <v>12933844</v>
      </c>
      <c r="N1360" t="s">
        <v>996</v>
      </c>
      <c r="O1360" t="s">
        <v>12</v>
      </c>
      <c r="P1360" t="s">
        <v>997</v>
      </c>
      <c r="R1360" s="109" t="str">
        <f>IF(OR(P1360="SB",Q1360="SB"),"SB",0)</f>
        <v>SB</v>
      </c>
      <c r="T1360" s="110" t="s">
        <v>998</v>
      </c>
      <c r="V1360" s="113" t="str">
        <f>IF(AND(I1360&gt;=10000,I1360&lt;=19900),"Praha",(IF(AND(I1360&gt;=25001,I1360&lt;=29501),"Středočeský kraj",(IF(AND(I1360&gt;=30100,I1360&lt;=34972),"Středočeský kraj",(IF(AND(I1360&gt;=35002,I1360&lt;=36271),"Karlovarský kraj",(IF(AND(I1360&gt;=37001,I1360&lt;=39201),"Jihočeský kraj",(IF(AND(I1360&gt;=39701,I1360&lt;=39901),"Jihočeský kraj",(IF(AND(I1360&gt;=39301,I1360&lt;=39601),"Kraj Vysočina",(IF(AND(I1360&gt;=58001,I1360&lt;=59501),"Kraj Vysočina",(IF(AND(I1360&gt;=67401,I1360&lt;=67602),"Kraj Vysočina",(IF(AND(I1360&gt;=40001,I1360&lt;=44101),"Ústecký kraj",(IF(AND(I1360&gt;=46001,I1360&lt;=47201),"Liberecký kraj",(IF(AND(I1360&gt;=51202,I1360&lt;=51401),"Liberecký kraj",(IF(AND(I1360&gt;=53002,I1360&lt;=53976),"Pardubický kraj",(IF(AND(I1360&gt;=56002,I1360&lt;=57201),"Pardubický kraj",(IF(AND(I1360&gt;=60200,I1360&lt;=67201),"Jihomoravský kraj",(IF(AND(I1360&gt;=67801,I1360&lt;=68501),"Jihomoravský kraj",(IF(AND(I1360&gt;=69002,I1360&lt;=69801),"Jihomoravský kraj",(IF(AND(I1360&gt;=68601,I1360&lt;=68801),"Zlínský kraj",(IF(AND(I1360&gt;=75501,I1360&lt;=76901),"Zlínský kraj",(IF(AND(I1360&gt;=70030,I1360&lt;=74901),"Moravskoslezský kraj",(IF(AND(I1360&gt;=75000,I1360&lt;=75368),"Olomoucký kraj",(IF(AND(I1360&gt;=77200,I1360&lt;=79862),"Olomoucký kraj",(IF(AND(I1360&gt;=50011,I1360&lt;=50301),"Královéhradecký kraj",(IF(AND(I1360&gt;=54301,I1360&lt;=54303),"Královéhradecký kraj","0")))))))))))))))))))))))))))))))))))))))))))))))</f>
        <v>Středočeský kraj</v>
      </c>
      <c r="AB1360" t="s">
        <v>998</v>
      </c>
      <c r="AD1360" t="s">
        <v>998</v>
      </c>
      <c r="AE1360" t="s">
        <v>998</v>
      </c>
      <c r="AF1360" t="s">
        <v>998</v>
      </c>
      <c r="AG1360" s="107">
        <v>0</v>
      </c>
      <c r="AH1360" s="107">
        <v>0</v>
      </c>
      <c r="AI1360" s="107">
        <v>0</v>
      </c>
      <c r="AJ1360" t="s">
        <v>1012</v>
      </c>
    </row>
    <row r="1361" spans="1:37" x14ac:dyDescent="0.45">
      <c r="A1361" t="s">
        <v>1037</v>
      </c>
      <c r="B1361" t="s">
        <v>14349</v>
      </c>
      <c r="C1361" t="s">
        <v>990</v>
      </c>
      <c r="D1361" t="s">
        <v>14350</v>
      </c>
      <c r="E1361" t="s">
        <v>992</v>
      </c>
      <c r="F1361" t="s">
        <v>2155</v>
      </c>
      <c r="G1361">
        <v>15</v>
      </c>
      <c r="H1361" t="s">
        <v>7242</v>
      </c>
      <c r="I1361">
        <v>25263</v>
      </c>
      <c r="K1361" t="s">
        <v>14351</v>
      </c>
      <c r="L1361" s="106">
        <v>31133</v>
      </c>
      <c r="M1361">
        <v>13409548</v>
      </c>
      <c r="N1361" t="s">
        <v>996</v>
      </c>
      <c r="O1361" t="s">
        <v>12</v>
      </c>
      <c r="P1361" t="s">
        <v>997</v>
      </c>
      <c r="R1361" s="109" t="str">
        <f>IF(OR(P1361="SB",Q1361="SB"),"SB",0)</f>
        <v>SB</v>
      </c>
      <c r="T1361" s="110" t="s">
        <v>998</v>
      </c>
      <c r="V1361" s="113" t="str">
        <f>IF(AND(I1361&gt;=10000,I1361&lt;=19900),"Praha",(IF(AND(I1361&gt;=25001,I1361&lt;=29501),"Středočeský kraj",(IF(AND(I1361&gt;=30100,I1361&lt;=34972),"Středočeský kraj",(IF(AND(I1361&gt;=35002,I1361&lt;=36271),"Karlovarský kraj",(IF(AND(I1361&gt;=37001,I1361&lt;=39201),"Jihočeský kraj",(IF(AND(I1361&gt;=39701,I1361&lt;=39901),"Jihočeský kraj",(IF(AND(I1361&gt;=39301,I1361&lt;=39601),"Kraj Vysočina",(IF(AND(I1361&gt;=58001,I1361&lt;=59501),"Kraj Vysočina",(IF(AND(I1361&gt;=67401,I1361&lt;=67602),"Kraj Vysočina",(IF(AND(I1361&gt;=40001,I1361&lt;=44101),"Ústecký kraj",(IF(AND(I1361&gt;=46001,I1361&lt;=47201),"Liberecký kraj",(IF(AND(I1361&gt;=51202,I1361&lt;=51401),"Liberecký kraj",(IF(AND(I1361&gt;=53002,I1361&lt;=53976),"Pardubický kraj",(IF(AND(I1361&gt;=56002,I1361&lt;=57201),"Pardubický kraj",(IF(AND(I1361&gt;=60200,I1361&lt;=67201),"Jihomoravský kraj",(IF(AND(I1361&gt;=67801,I1361&lt;=68501),"Jihomoravský kraj",(IF(AND(I1361&gt;=69002,I1361&lt;=69801),"Jihomoravský kraj",(IF(AND(I1361&gt;=68601,I1361&lt;=68801),"Zlínský kraj",(IF(AND(I1361&gt;=75501,I1361&lt;=76901),"Zlínský kraj",(IF(AND(I1361&gt;=70030,I1361&lt;=74901),"Moravskoslezský kraj",(IF(AND(I1361&gt;=75000,I1361&lt;=75368),"Olomoucký kraj",(IF(AND(I1361&gt;=77200,I1361&lt;=79862),"Olomoucký kraj",(IF(AND(I1361&gt;=50011,I1361&lt;=50301),"Královéhradecký kraj",(IF(AND(I1361&gt;=54301,I1361&lt;=54303),"Královéhradecký kraj","0")))))))))))))))))))))))))))))))))))))))))))))))</f>
        <v>Středočeský kraj</v>
      </c>
      <c r="AB1361" t="s">
        <v>998</v>
      </c>
      <c r="AD1361" t="s">
        <v>998</v>
      </c>
      <c r="AE1361" t="s">
        <v>998</v>
      </c>
      <c r="AF1361" t="s">
        <v>998</v>
      </c>
      <c r="AG1361" s="107">
        <v>0</v>
      </c>
      <c r="AH1361" s="107">
        <v>0</v>
      </c>
      <c r="AI1361" s="107">
        <v>0</v>
      </c>
      <c r="AJ1361" t="s">
        <v>1012</v>
      </c>
    </row>
    <row r="1362" spans="1:37" x14ac:dyDescent="0.45">
      <c r="A1362" t="s">
        <v>1220</v>
      </c>
      <c r="B1362" t="s">
        <v>14354</v>
      </c>
      <c r="C1362" t="s">
        <v>1002</v>
      </c>
      <c r="D1362" t="s">
        <v>14355</v>
      </c>
      <c r="E1362" t="s">
        <v>992</v>
      </c>
      <c r="F1362" t="s">
        <v>2155</v>
      </c>
      <c r="G1362">
        <v>15</v>
      </c>
      <c r="H1362" t="s">
        <v>7242</v>
      </c>
      <c r="I1362">
        <v>25263</v>
      </c>
      <c r="K1362" t="s">
        <v>14356</v>
      </c>
      <c r="L1362" s="106">
        <v>32273</v>
      </c>
      <c r="M1362">
        <v>13409649</v>
      </c>
      <c r="N1362" t="s">
        <v>996</v>
      </c>
      <c r="O1362" t="s">
        <v>12</v>
      </c>
      <c r="P1362" t="s">
        <v>997</v>
      </c>
      <c r="R1362" s="109" t="str">
        <f>IF(OR(P1362="SB",Q1362="SB"),"SB",0)</f>
        <v>SB</v>
      </c>
      <c r="T1362" s="110" t="s">
        <v>998</v>
      </c>
      <c r="V1362" s="113" t="str">
        <f>IF(AND(I1362&gt;=10000,I1362&lt;=19900),"Praha",(IF(AND(I1362&gt;=25001,I1362&lt;=29501),"Středočeský kraj",(IF(AND(I1362&gt;=30100,I1362&lt;=34972),"Středočeský kraj",(IF(AND(I1362&gt;=35002,I1362&lt;=36271),"Karlovarský kraj",(IF(AND(I1362&gt;=37001,I1362&lt;=39201),"Jihočeský kraj",(IF(AND(I1362&gt;=39701,I1362&lt;=39901),"Jihočeský kraj",(IF(AND(I1362&gt;=39301,I1362&lt;=39601),"Kraj Vysočina",(IF(AND(I1362&gt;=58001,I1362&lt;=59501),"Kraj Vysočina",(IF(AND(I1362&gt;=67401,I1362&lt;=67602),"Kraj Vysočina",(IF(AND(I1362&gt;=40001,I1362&lt;=44101),"Ústecký kraj",(IF(AND(I1362&gt;=46001,I1362&lt;=47201),"Liberecký kraj",(IF(AND(I1362&gt;=51202,I1362&lt;=51401),"Liberecký kraj",(IF(AND(I1362&gt;=53002,I1362&lt;=53976),"Pardubický kraj",(IF(AND(I1362&gt;=56002,I1362&lt;=57201),"Pardubický kraj",(IF(AND(I1362&gt;=60200,I1362&lt;=67201),"Jihomoravský kraj",(IF(AND(I1362&gt;=67801,I1362&lt;=68501),"Jihomoravský kraj",(IF(AND(I1362&gt;=69002,I1362&lt;=69801),"Jihomoravský kraj",(IF(AND(I1362&gt;=68601,I1362&lt;=68801),"Zlínský kraj",(IF(AND(I1362&gt;=75501,I1362&lt;=76901),"Zlínský kraj",(IF(AND(I1362&gt;=70030,I1362&lt;=74901),"Moravskoslezský kraj",(IF(AND(I1362&gt;=75000,I1362&lt;=75368),"Olomoucký kraj",(IF(AND(I1362&gt;=77200,I1362&lt;=79862),"Olomoucký kraj",(IF(AND(I1362&gt;=50011,I1362&lt;=50301),"Královéhradecký kraj",(IF(AND(I1362&gt;=54301,I1362&lt;=54303),"Královéhradecký kraj","0")))))))))))))))))))))))))))))))))))))))))))))))</f>
        <v>Středočeský kraj</v>
      </c>
      <c r="AB1362" t="s">
        <v>998</v>
      </c>
      <c r="AD1362" t="s">
        <v>998</v>
      </c>
      <c r="AE1362" t="s">
        <v>998</v>
      </c>
      <c r="AF1362" t="s">
        <v>998</v>
      </c>
      <c r="AG1362" s="107">
        <v>0</v>
      </c>
      <c r="AH1362" s="107">
        <v>0</v>
      </c>
      <c r="AI1362" s="107">
        <v>0</v>
      </c>
      <c r="AJ1362" t="s">
        <v>1012</v>
      </c>
    </row>
    <row r="1363" spans="1:37" x14ac:dyDescent="0.45">
      <c r="A1363" t="s">
        <v>1395</v>
      </c>
      <c r="B1363" t="s">
        <v>14958</v>
      </c>
      <c r="C1363" t="s">
        <v>990</v>
      </c>
      <c r="D1363" t="s">
        <v>14959</v>
      </c>
      <c r="E1363" t="s">
        <v>992</v>
      </c>
      <c r="F1363" t="s">
        <v>14960</v>
      </c>
      <c r="G1363">
        <v>847</v>
      </c>
      <c r="H1363" t="s">
        <v>4064</v>
      </c>
      <c r="I1363">
        <v>25263</v>
      </c>
      <c r="K1363" t="s">
        <v>14961</v>
      </c>
      <c r="L1363" s="106">
        <v>24394</v>
      </c>
      <c r="M1363">
        <v>13015181</v>
      </c>
      <c r="N1363" t="s">
        <v>996</v>
      </c>
      <c r="O1363" t="s">
        <v>12</v>
      </c>
      <c r="P1363" t="s">
        <v>997</v>
      </c>
      <c r="R1363" s="109" t="str">
        <f>IF(OR(P1363="SB",Q1363="SB"),"SB",0)</f>
        <v>SB</v>
      </c>
      <c r="T1363" s="110" t="s">
        <v>998</v>
      </c>
      <c r="V1363" s="113" t="str">
        <f>IF(AND(I1363&gt;=10000,I1363&lt;=19900),"Praha",(IF(AND(I1363&gt;=25001,I1363&lt;=29501),"Středočeský kraj",(IF(AND(I1363&gt;=30100,I1363&lt;=34972),"Středočeský kraj",(IF(AND(I1363&gt;=35002,I1363&lt;=36271),"Karlovarský kraj",(IF(AND(I1363&gt;=37001,I1363&lt;=39201),"Jihočeský kraj",(IF(AND(I1363&gt;=39701,I1363&lt;=39901),"Jihočeský kraj",(IF(AND(I1363&gt;=39301,I1363&lt;=39601),"Kraj Vysočina",(IF(AND(I1363&gt;=58001,I1363&lt;=59501),"Kraj Vysočina",(IF(AND(I1363&gt;=67401,I1363&lt;=67602),"Kraj Vysočina",(IF(AND(I1363&gt;=40001,I1363&lt;=44101),"Ústecký kraj",(IF(AND(I1363&gt;=46001,I1363&lt;=47201),"Liberecký kraj",(IF(AND(I1363&gt;=51202,I1363&lt;=51401),"Liberecký kraj",(IF(AND(I1363&gt;=53002,I1363&lt;=53976),"Pardubický kraj",(IF(AND(I1363&gt;=56002,I1363&lt;=57201),"Pardubický kraj",(IF(AND(I1363&gt;=60200,I1363&lt;=67201),"Jihomoravský kraj",(IF(AND(I1363&gt;=67801,I1363&lt;=68501),"Jihomoravský kraj",(IF(AND(I1363&gt;=69002,I1363&lt;=69801),"Jihomoravský kraj",(IF(AND(I1363&gt;=68601,I1363&lt;=68801),"Zlínský kraj",(IF(AND(I1363&gt;=75501,I1363&lt;=76901),"Zlínský kraj",(IF(AND(I1363&gt;=70030,I1363&lt;=74901),"Moravskoslezský kraj",(IF(AND(I1363&gt;=75000,I1363&lt;=75368),"Olomoucký kraj",(IF(AND(I1363&gt;=77200,I1363&lt;=79862),"Olomoucký kraj",(IF(AND(I1363&gt;=50011,I1363&lt;=50301),"Královéhradecký kraj",(IF(AND(I1363&gt;=54301,I1363&lt;=54303),"Královéhradecký kraj","0")))))))))))))))))))))))))))))))))))))))))))))))</f>
        <v>Středočeský kraj</v>
      </c>
      <c r="AB1363" t="s">
        <v>998</v>
      </c>
      <c r="AD1363" t="s">
        <v>998</v>
      </c>
      <c r="AE1363" t="s">
        <v>998</v>
      </c>
      <c r="AF1363" t="s">
        <v>998</v>
      </c>
      <c r="AG1363" s="107">
        <v>0</v>
      </c>
      <c r="AH1363" s="107">
        <v>0</v>
      </c>
      <c r="AI1363" s="107">
        <v>0</v>
      </c>
      <c r="AJ1363" t="s">
        <v>1012</v>
      </c>
    </row>
    <row r="1364" spans="1:37" x14ac:dyDescent="0.45">
      <c r="A1364" t="s">
        <v>1189</v>
      </c>
      <c r="B1364" t="s">
        <v>15117</v>
      </c>
      <c r="C1364" t="s">
        <v>1002</v>
      </c>
      <c r="D1364" t="s">
        <v>15119</v>
      </c>
      <c r="E1364" t="s">
        <v>992</v>
      </c>
      <c r="F1364" t="s">
        <v>7023</v>
      </c>
      <c r="G1364">
        <v>334</v>
      </c>
      <c r="H1364" t="s">
        <v>4064</v>
      </c>
      <c r="I1364">
        <v>25263</v>
      </c>
      <c r="K1364" t="s">
        <v>15120</v>
      </c>
      <c r="L1364" s="106">
        <v>26161</v>
      </c>
      <c r="M1364">
        <v>12976785</v>
      </c>
      <c r="N1364" t="s">
        <v>996</v>
      </c>
      <c r="O1364" t="s">
        <v>12</v>
      </c>
      <c r="P1364" t="s">
        <v>997</v>
      </c>
      <c r="R1364" s="109" t="str">
        <f>IF(OR(P1364="SB",Q1364="SB"),"SB",0)</f>
        <v>SB</v>
      </c>
      <c r="T1364" s="110" t="s">
        <v>998</v>
      </c>
      <c r="V1364" s="113" t="str">
        <f>IF(AND(I1364&gt;=10000,I1364&lt;=19900),"Praha",(IF(AND(I1364&gt;=25001,I1364&lt;=29501),"Středočeský kraj",(IF(AND(I1364&gt;=30100,I1364&lt;=34972),"Středočeský kraj",(IF(AND(I1364&gt;=35002,I1364&lt;=36271),"Karlovarský kraj",(IF(AND(I1364&gt;=37001,I1364&lt;=39201),"Jihočeský kraj",(IF(AND(I1364&gt;=39701,I1364&lt;=39901),"Jihočeský kraj",(IF(AND(I1364&gt;=39301,I1364&lt;=39601),"Kraj Vysočina",(IF(AND(I1364&gt;=58001,I1364&lt;=59501),"Kraj Vysočina",(IF(AND(I1364&gt;=67401,I1364&lt;=67602),"Kraj Vysočina",(IF(AND(I1364&gt;=40001,I1364&lt;=44101),"Ústecký kraj",(IF(AND(I1364&gt;=46001,I1364&lt;=47201),"Liberecký kraj",(IF(AND(I1364&gt;=51202,I1364&lt;=51401),"Liberecký kraj",(IF(AND(I1364&gt;=53002,I1364&lt;=53976),"Pardubický kraj",(IF(AND(I1364&gt;=56002,I1364&lt;=57201),"Pardubický kraj",(IF(AND(I1364&gt;=60200,I1364&lt;=67201),"Jihomoravský kraj",(IF(AND(I1364&gt;=67801,I1364&lt;=68501),"Jihomoravský kraj",(IF(AND(I1364&gt;=69002,I1364&lt;=69801),"Jihomoravský kraj",(IF(AND(I1364&gt;=68601,I1364&lt;=68801),"Zlínský kraj",(IF(AND(I1364&gt;=75501,I1364&lt;=76901),"Zlínský kraj",(IF(AND(I1364&gt;=70030,I1364&lt;=74901),"Moravskoslezský kraj",(IF(AND(I1364&gt;=75000,I1364&lt;=75368),"Olomoucký kraj",(IF(AND(I1364&gt;=77200,I1364&lt;=79862),"Olomoucký kraj",(IF(AND(I1364&gt;=50011,I1364&lt;=50301),"Královéhradecký kraj",(IF(AND(I1364&gt;=54301,I1364&lt;=54303),"Královéhradecký kraj","0")))))))))))))))))))))))))))))))))))))))))))))))</f>
        <v>Středočeský kraj</v>
      </c>
      <c r="AB1364" t="s">
        <v>998</v>
      </c>
      <c r="AD1364" t="s">
        <v>998</v>
      </c>
      <c r="AE1364" t="s">
        <v>998</v>
      </c>
      <c r="AF1364" t="s">
        <v>1515</v>
      </c>
      <c r="AG1364" s="107">
        <v>0</v>
      </c>
      <c r="AH1364" s="107">
        <v>0</v>
      </c>
      <c r="AI1364" s="107">
        <v>0</v>
      </c>
      <c r="AJ1364" t="s">
        <v>1012</v>
      </c>
    </row>
    <row r="1365" spans="1:37" x14ac:dyDescent="0.45">
      <c r="A1365" t="s">
        <v>1408</v>
      </c>
      <c r="B1365" t="s">
        <v>15334</v>
      </c>
      <c r="C1365" t="s">
        <v>1002</v>
      </c>
      <c r="D1365" t="s">
        <v>15335</v>
      </c>
      <c r="E1365" t="s">
        <v>992</v>
      </c>
      <c r="F1365" t="s">
        <v>7241</v>
      </c>
      <c r="G1365">
        <v>1714</v>
      </c>
      <c r="H1365" t="s">
        <v>4064</v>
      </c>
      <c r="I1365">
        <v>25263</v>
      </c>
      <c r="K1365" t="s">
        <v>15336</v>
      </c>
      <c r="L1365" s="106">
        <v>30216</v>
      </c>
      <c r="M1365">
        <v>13022356</v>
      </c>
      <c r="N1365" t="s">
        <v>996</v>
      </c>
      <c r="O1365" t="s">
        <v>12</v>
      </c>
      <c r="P1365" t="s">
        <v>997</v>
      </c>
      <c r="R1365" s="109" t="str">
        <f>IF(OR(P1365="SB",Q1365="SB"),"SB",0)</f>
        <v>SB</v>
      </c>
      <c r="T1365" s="110" t="s">
        <v>998</v>
      </c>
      <c r="V1365" s="113" t="str">
        <f>IF(AND(I1365&gt;=10000,I1365&lt;=19900),"Praha",(IF(AND(I1365&gt;=25001,I1365&lt;=29501),"Středočeský kraj",(IF(AND(I1365&gt;=30100,I1365&lt;=34972),"Středočeský kraj",(IF(AND(I1365&gt;=35002,I1365&lt;=36271),"Karlovarský kraj",(IF(AND(I1365&gt;=37001,I1365&lt;=39201),"Jihočeský kraj",(IF(AND(I1365&gt;=39701,I1365&lt;=39901),"Jihočeský kraj",(IF(AND(I1365&gt;=39301,I1365&lt;=39601),"Kraj Vysočina",(IF(AND(I1365&gt;=58001,I1365&lt;=59501),"Kraj Vysočina",(IF(AND(I1365&gt;=67401,I1365&lt;=67602),"Kraj Vysočina",(IF(AND(I1365&gt;=40001,I1365&lt;=44101),"Ústecký kraj",(IF(AND(I1365&gt;=46001,I1365&lt;=47201),"Liberecký kraj",(IF(AND(I1365&gt;=51202,I1365&lt;=51401),"Liberecký kraj",(IF(AND(I1365&gt;=53002,I1365&lt;=53976),"Pardubický kraj",(IF(AND(I1365&gt;=56002,I1365&lt;=57201),"Pardubický kraj",(IF(AND(I1365&gt;=60200,I1365&lt;=67201),"Jihomoravský kraj",(IF(AND(I1365&gt;=67801,I1365&lt;=68501),"Jihomoravský kraj",(IF(AND(I1365&gt;=69002,I1365&lt;=69801),"Jihomoravský kraj",(IF(AND(I1365&gt;=68601,I1365&lt;=68801),"Zlínský kraj",(IF(AND(I1365&gt;=75501,I1365&lt;=76901),"Zlínský kraj",(IF(AND(I1365&gt;=70030,I1365&lt;=74901),"Moravskoslezský kraj",(IF(AND(I1365&gt;=75000,I1365&lt;=75368),"Olomoucký kraj",(IF(AND(I1365&gt;=77200,I1365&lt;=79862),"Olomoucký kraj",(IF(AND(I1365&gt;=50011,I1365&lt;=50301),"Královéhradecký kraj",(IF(AND(I1365&gt;=54301,I1365&lt;=54303),"Královéhradecký kraj","0")))))))))))))))))))))))))))))))))))))))))))))))</f>
        <v>Středočeský kraj</v>
      </c>
      <c r="AB1365" t="s">
        <v>998</v>
      </c>
      <c r="AD1365" t="s">
        <v>998</v>
      </c>
      <c r="AE1365" t="s">
        <v>998</v>
      </c>
      <c r="AF1365" t="s">
        <v>998</v>
      </c>
      <c r="AG1365" s="107">
        <v>0</v>
      </c>
      <c r="AH1365" s="107">
        <v>0</v>
      </c>
      <c r="AI1365" s="107">
        <v>0</v>
      </c>
      <c r="AJ1365" t="s">
        <v>1012</v>
      </c>
    </row>
    <row r="1366" spans="1:37" x14ac:dyDescent="0.45">
      <c r="A1366" t="s">
        <v>1225</v>
      </c>
      <c r="B1366" t="s">
        <v>18632</v>
      </c>
      <c r="C1366" t="s">
        <v>1002</v>
      </c>
      <c r="D1366" t="s">
        <v>18633</v>
      </c>
      <c r="E1366" t="s">
        <v>992</v>
      </c>
      <c r="F1366" t="s">
        <v>18634</v>
      </c>
      <c r="G1366">
        <v>936</v>
      </c>
      <c r="H1366" t="s">
        <v>2838</v>
      </c>
      <c r="I1366">
        <v>25264</v>
      </c>
      <c r="K1366" t="s">
        <v>18635</v>
      </c>
      <c r="L1366" s="106">
        <v>35454</v>
      </c>
      <c r="M1366">
        <v>10891285</v>
      </c>
      <c r="N1366" t="s">
        <v>996</v>
      </c>
      <c r="O1366" t="s">
        <v>12</v>
      </c>
      <c r="P1366" t="s">
        <v>997</v>
      </c>
      <c r="R1366" s="109" t="str">
        <f>IF(OR(P1366="SB",Q1366="SB"),"SB",0)</f>
        <v>SB</v>
      </c>
      <c r="T1366" s="110">
        <v>51933</v>
      </c>
      <c r="U1366" t="s">
        <v>19633</v>
      </c>
      <c r="V1366" s="113" t="str">
        <f>IF(AND(I1366&gt;=10000,I1366&lt;=19900),"Praha",(IF(AND(I1366&gt;=25001,I1366&lt;=29501),"Středočeský kraj",(IF(AND(I1366&gt;=30100,I1366&lt;=34972),"Středočeský kraj",(IF(AND(I1366&gt;=35002,I1366&lt;=36271),"Karlovarský kraj",(IF(AND(I1366&gt;=37001,I1366&lt;=39201),"Jihočeský kraj",(IF(AND(I1366&gt;=39701,I1366&lt;=39901),"Jihočeský kraj",(IF(AND(I1366&gt;=39301,I1366&lt;=39601),"Kraj Vysočina",(IF(AND(I1366&gt;=58001,I1366&lt;=59501),"Kraj Vysočina",(IF(AND(I1366&gt;=67401,I1366&lt;=67602),"Kraj Vysočina",(IF(AND(I1366&gt;=40001,I1366&lt;=44101),"Ústecký kraj",(IF(AND(I1366&gt;=46001,I1366&lt;=47201),"Liberecký kraj",(IF(AND(I1366&gt;=51202,I1366&lt;=51401),"Liberecký kraj",(IF(AND(I1366&gt;=53002,I1366&lt;=53976),"Pardubický kraj",(IF(AND(I1366&gt;=56002,I1366&lt;=57201),"Pardubický kraj",(IF(AND(I1366&gt;=60200,I1366&lt;=67201),"Jihomoravský kraj",(IF(AND(I1366&gt;=67801,I1366&lt;=68501),"Jihomoravský kraj",(IF(AND(I1366&gt;=69002,I1366&lt;=69801),"Jihomoravský kraj",(IF(AND(I1366&gt;=68601,I1366&lt;=68801),"Zlínský kraj",(IF(AND(I1366&gt;=75501,I1366&lt;=76901),"Zlínský kraj",(IF(AND(I1366&gt;=70030,I1366&lt;=74901),"Moravskoslezský kraj",(IF(AND(I1366&gt;=75000,I1366&lt;=75368),"Olomoucký kraj",(IF(AND(I1366&gt;=77200,I1366&lt;=79862),"Olomoucký kraj",(IF(AND(I1366&gt;=50011,I1366&lt;=50301),"Královéhradecký kraj",(IF(AND(I1366&gt;=54301,I1366&lt;=54303),"Královéhradecký kraj","0")))))))))))))))))))))))))))))))))))))))))))))))</f>
        <v>Středočeský kraj</v>
      </c>
      <c r="AD1366" t="s">
        <v>998</v>
      </c>
      <c r="AE1366" t="s">
        <v>998</v>
      </c>
      <c r="AF1366" t="s">
        <v>998</v>
      </c>
      <c r="AG1366" s="107">
        <v>300</v>
      </c>
      <c r="AH1366" s="107">
        <v>0</v>
      </c>
      <c r="AI1366" s="107">
        <v>0</v>
      </c>
      <c r="AJ1366" t="s">
        <v>999</v>
      </c>
      <c r="AK1366" s="106">
        <v>44924</v>
      </c>
    </row>
    <row r="1367" spans="1:37" x14ac:dyDescent="0.45">
      <c r="A1367" t="s">
        <v>1411</v>
      </c>
      <c r="B1367" t="s">
        <v>18059</v>
      </c>
      <c r="C1367" t="s">
        <v>990</v>
      </c>
      <c r="D1367" t="s">
        <v>18064</v>
      </c>
      <c r="E1367" t="s">
        <v>992</v>
      </c>
      <c r="F1367" t="s">
        <v>5243</v>
      </c>
      <c r="G1367">
        <v>584</v>
      </c>
      <c r="H1367" t="s">
        <v>6752</v>
      </c>
      <c r="I1367">
        <v>25264</v>
      </c>
      <c r="K1367" t="s">
        <v>18062</v>
      </c>
      <c r="L1367" s="106">
        <v>39822</v>
      </c>
      <c r="M1367">
        <v>15763719</v>
      </c>
      <c r="N1367" t="s">
        <v>2063</v>
      </c>
      <c r="O1367" t="s">
        <v>1173</v>
      </c>
      <c r="P1367" t="s">
        <v>997</v>
      </c>
      <c r="R1367" s="109" t="str">
        <f>IF(OR(P1367="SB",Q1367="SB"),"SB",0)</f>
        <v>SB</v>
      </c>
      <c r="T1367" s="110">
        <v>2021114</v>
      </c>
      <c r="U1367" t="s">
        <v>19633</v>
      </c>
      <c r="V1367" s="113" t="str">
        <f>IF(AND(I1367&gt;=10000,I1367&lt;=19900),"Praha",(IF(AND(I1367&gt;=25001,I1367&lt;=29501),"Středočeský kraj",(IF(AND(I1367&gt;=30100,I1367&lt;=34972),"Středočeský kraj",(IF(AND(I1367&gt;=35002,I1367&lt;=36271),"Karlovarský kraj",(IF(AND(I1367&gt;=37001,I1367&lt;=39201),"Jihočeský kraj",(IF(AND(I1367&gt;=39701,I1367&lt;=39901),"Jihočeský kraj",(IF(AND(I1367&gt;=39301,I1367&lt;=39601),"Kraj Vysočina",(IF(AND(I1367&gt;=58001,I1367&lt;=59501),"Kraj Vysočina",(IF(AND(I1367&gt;=67401,I1367&lt;=67602),"Kraj Vysočina",(IF(AND(I1367&gt;=40001,I1367&lt;=44101),"Ústecký kraj",(IF(AND(I1367&gt;=46001,I1367&lt;=47201),"Liberecký kraj",(IF(AND(I1367&gt;=51202,I1367&lt;=51401),"Liberecký kraj",(IF(AND(I1367&gt;=53002,I1367&lt;=53976),"Pardubický kraj",(IF(AND(I1367&gt;=56002,I1367&lt;=57201),"Pardubický kraj",(IF(AND(I1367&gt;=60200,I1367&lt;=67201),"Jihomoravský kraj",(IF(AND(I1367&gt;=67801,I1367&lt;=68501),"Jihomoravský kraj",(IF(AND(I1367&gt;=69002,I1367&lt;=69801),"Jihomoravský kraj",(IF(AND(I1367&gt;=68601,I1367&lt;=68801),"Zlínský kraj",(IF(AND(I1367&gt;=75501,I1367&lt;=76901),"Zlínský kraj",(IF(AND(I1367&gt;=70030,I1367&lt;=74901),"Moravskoslezský kraj",(IF(AND(I1367&gt;=75000,I1367&lt;=75368),"Olomoucký kraj",(IF(AND(I1367&gt;=77200,I1367&lt;=79862),"Olomoucký kraj",(IF(AND(I1367&gt;=50011,I1367&lt;=50301),"Královéhradecký kraj",(IF(AND(I1367&gt;=54301,I1367&lt;=54303),"Královéhradecký kraj","0")))))))))))))))))))))))))))))))))))))))))))))))</f>
        <v>Středočeský kraj</v>
      </c>
      <c r="AD1367" t="s">
        <v>998</v>
      </c>
      <c r="AE1367" t="s">
        <v>998</v>
      </c>
      <c r="AF1367" t="s">
        <v>998</v>
      </c>
      <c r="AG1367" s="107">
        <v>300</v>
      </c>
      <c r="AH1367" s="107">
        <v>0</v>
      </c>
      <c r="AI1367" s="107">
        <v>0</v>
      </c>
      <c r="AJ1367" t="s">
        <v>999</v>
      </c>
      <c r="AK1367" s="106">
        <v>44910</v>
      </c>
    </row>
    <row r="1368" spans="1:37" x14ac:dyDescent="0.45">
      <c r="A1368" t="s">
        <v>1139</v>
      </c>
      <c r="B1368" t="s">
        <v>18059</v>
      </c>
      <c r="C1368" t="s">
        <v>990</v>
      </c>
      <c r="D1368" t="s">
        <v>18060</v>
      </c>
      <c r="E1368" t="s">
        <v>992</v>
      </c>
      <c r="F1368" t="s">
        <v>5243</v>
      </c>
      <c r="G1368">
        <v>684</v>
      </c>
      <c r="H1368" t="s">
        <v>18061</v>
      </c>
      <c r="I1368">
        <v>25264</v>
      </c>
      <c r="K1368" t="s">
        <v>18062</v>
      </c>
      <c r="L1368" s="106">
        <v>40613</v>
      </c>
      <c r="M1368">
        <v>15763820</v>
      </c>
      <c r="N1368" t="s">
        <v>2063</v>
      </c>
      <c r="O1368" t="s">
        <v>1173</v>
      </c>
      <c r="P1368" t="s">
        <v>997</v>
      </c>
      <c r="R1368" s="109" t="str">
        <f>IF(OR(P1368="SB",Q1368="SB"),"SB",0)</f>
        <v>SB</v>
      </c>
      <c r="T1368" s="110">
        <v>2021115</v>
      </c>
      <c r="U1368" t="s">
        <v>19633</v>
      </c>
      <c r="V1368" s="113" t="str">
        <f>IF(AND(I1368&gt;=10000,I1368&lt;=19900),"Praha",(IF(AND(I1368&gt;=25001,I1368&lt;=29501),"Středočeský kraj",(IF(AND(I1368&gt;=30100,I1368&lt;=34972),"Středočeský kraj",(IF(AND(I1368&gt;=35002,I1368&lt;=36271),"Karlovarský kraj",(IF(AND(I1368&gt;=37001,I1368&lt;=39201),"Jihočeský kraj",(IF(AND(I1368&gt;=39701,I1368&lt;=39901),"Jihočeský kraj",(IF(AND(I1368&gt;=39301,I1368&lt;=39601),"Kraj Vysočina",(IF(AND(I1368&gt;=58001,I1368&lt;=59501),"Kraj Vysočina",(IF(AND(I1368&gt;=67401,I1368&lt;=67602),"Kraj Vysočina",(IF(AND(I1368&gt;=40001,I1368&lt;=44101),"Ústecký kraj",(IF(AND(I1368&gt;=46001,I1368&lt;=47201),"Liberecký kraj",(IF(AND(I1368&gt;=51202,I1368&lt;=51401),"Liberecký kraj",(IF(AND(I1368&gt;=53002,I1368&lt;=53976),"Pardubický kraj",(IF(AND(I1368&gt;=56002,I1368&lt;=57201),"Pardubický kraj",(IF(AND(I1368&gt;=60200,I1368&lt;=67201),"Jihomoravský kraj",(IF(AND(I1368&gt;=67801,I1368&lt;=68501),"Jihomoravský kraj",(IF(AND(I1368&gt;=69002,I1368&lt;=69801),"Jihomoravský kraj",(IF(AND(I1368&gt;=68601,I1368&lt;=68801),"Zlínský kraj",(IF(AND(I1368&gt;=75501,I1368&lt;=76901),"Zlínský kraj",(IF(AND(I1368&gt;=70030,I1368&lt;=74901),"Moravskoslezský kraj",(IF(AND(I1368&gt;=75000,I1368&lt;=75368),"Olomoucký kraj",(IF(AND(I1368&gt;=77200,I1368&lt;=79862),"Olomoucký kraj",(IF(AND(I1368&gt;=50011,I1368&lt;=50301),"Královéhradecký kraj",(IF(AND(I1368&gt;=54301,I1368&lt;=54303),"Královéhradecký kraj","0")))))))))))))))))))))))))))))))))))))))))))))))</f>
        <v>Středočeský kraj</v>
      </c>
      <c r="AD1368" t="s">
        <v>998</v>
      </c>
      <c r="AE1368" t="s">
        <v>998</v>
      </c>
      <c r="AF1368" t="s">
        <v>998</v>
      </c>
      <c r="AG1368" s="107">
        <v>300</v>
      </c>
      <c r="AH1368" s="107">
        <v>0</v>
      </c>
      <c r="AI1368" s="107">
        <v>0</v>
      </c>
      <c r="AJ1368" t="s">
        <v>999</v>
      </c>
      <c r="AK1368" s="106">
        <v>44910</v>
      </c>
    </row>
    <row r="1369" spans="1:37" x14ac:dyDescent="0.45">
      <c r="A1369" t="s">
        <v>1395</v>
      </c>
      <c r="B1369" t="s">
        <v>6749</v>
      </c>
      <c r="C1369" t="s">
        <v>990</v>
      </c>
      <c r="D1369" t="s">
        <v>6750</v>
      </c>
      <c r="E1369" t="s">
        <v>992</v>
      </c>
      <c r="F1369" t="s">
        <v>6751</v>
      </c>
      <c r="G1369">
        <v>295</v>
      </c>
      <c r="H1369" t="s">
        <v>6752</v>
      </c>
      <c r="I1369">
        <v>25264</v>
      </c>
      <c r="K1369" t="s">
        <v>6753</v>
      </c>
      <c r="L1369" s="106">
        <v>35132</v>
      </c>
      <c r="M1369">
        <v>12973856</v>
      </c>
      <c r="N1369" t="s">
        <v>996</v>
      </c>
      <c r="O1369" t="s">
        <v>12</v>
      </c>
      <c r="P1369" t="s">
        <v>997</v>
      </c>
      <c r="R1369" s="109" t="str">
        <f>IF(OR(P1369="SB",Q1369="SB"),"SB",0)</f>
        <v>SB</v>
      </c>
      <c r="T1369" s="110" t="s">
        <v>998</v>
      </c>
      <c r="V1369" s="113" t="str">
        <f>IF(AND(I1369&gt;=10000,I1369&lt;=19900),"Praha",(IF(AND(I1369&gt;=25001,I1369&lt;=29501),"Středočeský kraj",(IF(AND(I1369&gt;=30100,I1369&lt;=34972),"Středočeský kraj",(IF(AND(I1369&gt;=35002,I1369&lt;=36271),"Karlovarský kraj",(IF(AND(I1369&gt;=37001,I1369&lt;=39201),"Jihočeský kraj",(IF(AND(I1369&gt;=39701,I1369&lt;=39901),"Jihočeský kraj",(IF(AND(I1369&gt;=39301,I1369&lt;=39601),"Kraj Vysočina",(IF(AND(I1369&gt;=58001,I1369&lt;=59501),"Kraj Vysočina",(IF(AND(I1369&gt;=67401,I1369&lt;=67602),"Kraj Vysočina",(IF(AND(I1369&gt;=40001,I1369&lt;=44101),"Ústecký kraj",(IF(AND(I1369&gt;=46001,I1369&lt;=47201),"Liberecký kraj",(IF(AND(I1369&gt;=51202,I1369&lt;=51401),"Liberecký kraj",(IF(AND(I1369&gt;=53002,I1369&lt;=53976),"Pardubický kraj",(IF(AND(I1369&gt;=56002,I1369&lt;=57201),"Pardubický kraj",(IF(AND(I1369&gt;=60200,I1369&lt;=67201),"Jihomoravský kraj",(IF(AND(I1369&gt;=67801,I1369&lt;=68501),"Jihomoravský kraj",(IF(AND(I1369&gt;=69002,I1369&lt;=69801),"Jihomoravský kraj",(IF(AND(I1369&gt;=68601,I1369&lt;=68801),"Zlínský kraj",(IF(AND(I1369&gt;=75501,I1369&lt;=76901),"Zlínský kraj",(IF(AND(I1369&gt;=70030,I1369&lt;=74901),"Moravskoslezský kraj",(IF(AND(I1369&gt;=75000,I1369&lt;=75368),"Olomoucký kraj",(IF(AND(I1369&gt;=77200,I1369&lt;=79862),"Olomoucký kraj",(IF(AND(I1369&gt;=50011,I1369&lt;=50301),"Královéhradecký kraj",(IF(AND(I1369&gt;=54301,I1369&lt;=54303),"Královéhradecký kraj","0")))))))))))))))))))))))))))))))))))))))))))))))</f>
        <v>Středočeský kraj</v>
      </c>
      <c r="AB1369" t="s">
        <v>998</v>
      </c>
      <c r="AD1369" t="s">
        <v>998</v>
      </c>
      <c r="AE1369" t="s">
        <v>998</v>
      </c>
      <c r="AF1369" t="s">
        <v>998</v>
      </c>
      <c r="AG1369" s="107">
        <v>0</v>
      </c>
      <c r="AH1369" s="107">
        <v>0</v>
      </c>
      <c r="AI1369" s="107">
        <v>0</v>
      </c>
      <c r="AJ1369" t="s">
        <v>1012</v>
      </c>
    </row>
    <row r="1370" spans="1:37" x14ac:dyDescent="0.45">
      <c r="A1370" t="s">
        <v>1206</v>
      </c>
      <c r="B1370" t="s">
        <v>10946</v>
      </c>
      <c r="C1370" t="s">
        <v>1002</v>
      </c>
      <c r="D1370" t="s">
        <v>10947</v>
      </c>
      <c r="E1370" t="s">
        <v>992</v>
      </c>
      <c r="F1370" t="s">
        <v>1525</v>
      </c>
      <c r="G1370">
        <v>28</v>
      </c>
      <c r="H1370" t="s">
        <v>5552</v>
      </c>
      <c r="I1370">
        <v>25264</v>
      </c>
      <c r="K1370" t="s">
        <v>10948</v>
      </c>
      <c r="L1370" s="106">
        <v>29530</v>
      </c>
      <c r="M1370">
        <v>12981738</v>
      </c>
      <c r="N1370" t="s">
        <v>996</v>
      </c>
      <c r="O1370" t="s">
        <v>12</v>
      </c>
      <c r="P1370" t="s">
        <v>997</v>
      </c>
      <c r="R1370" s="109" t="str">
        <f>IF(OR(P1370="SB",Q1370="SB"),"SB",0)</f>
        <v>SB</v>
      </c>
      <c r="T1370" s="110" t="s">
        <v>998</v>
      </c>
      <c r="V1370" s="113" t="str">
        <f>IF(AND(I1370&gt;=10000,I1370&lt;=19900),"Praha",(IF(AND(I1370&gt;=25001,I1370&lt;=29501),"Středočeský kraj",(IF(AND(I1370&gt;=30100,I1370&lt;=34972),"Středočeský kraj",(IF(AND(I1370&gt;=35002,I1370&lt;=36271),"Karlovarský kraj",(IF(AND(I1370&gt;=37001,I1370&lt;=39201),"Jihočeský kraj",(IF(AND(I1370&gt;=39701,I1370&lt;=39901),"Jihočeský kraj",(IF(AND(I1370&gt;=39301,I1370&lt;=39601),"Kraj Vysočina",(IF(AND(I1370&gt;=58001,I1370&lt;=59501),"Kraj Vysočina",(IF(AND(I1370&gt;=67401,I1370&lt;=67602),"Kraj Vysočina",(IF(AND(I1370&gt;=40001,I1370&lt;=44101),"Ústecký kraj",(IF(AND(I1370&gt;=46001,I1370&lt;=47201),"Liberecký kraj",(IF(AND(I1370&gt;=51202,I1370&lt;=51401),"Liberecký kraj",(IF(AND(I1370&gt;=53002,I1370&lt;=53976),"Pardubický kraj",(IF(AND(I1370&gt;=56002,I1370&lt;=57201),"Pardubický kraj",(IF(AND(I1370&gt;=60200,I1370&lt;=67201),"Jihomoravský kraj",(IF(AND(I1370&gt;=67801,I1370&lt;=68501),"Jihomoravský kraj",(IF(AND(I1370&gt;=69002,I1370&lt;=69801),"Jihomoravský kraj",(IF(AND(I1370&gt;=68601,I1370&lt;=68801),"Zlínský kraj",(IF(AND(I1370&gt;=75501,I1370&lt;=76901),"Zlínský kraj",(IF(AND(I1370&gt;=70030,I1370&lt;=74901),"Moravskoslezský kraj",(IF(AND(I1370&gt;=75000,I1370&lt;=75368),"Olomoucký kraj",(IF(AND(I1370&gt;=77200,I1370&lt;=79862),"Olomoucký kraj",(IF(AND(I1370&gt;=50011,I1370&lt;=50301),"Královéhradecký kraj",(IF(AND(I1370&gt;=54301,I1370&lt;=54303),"Královéhradecký kraj","0")))))))))))))))))))))))))))))))))))))))))))))))</f>
        <v>Středočeský kraj</v>
      </c>
      <c r="AB1370" t="s">
        <v>998</v>
      </c>
      <c r="AD1370" t="s">
        <v>998</v>
      </c>
      <c r="AE1370" t="s">
        <v>998</v>
      </c>
      <c r="AF1370" t="s">
        <v>998</v>
      </c>
      <c r="AG1370" s="107">
        <v>0</v>
      </c>
      <c r="AH1370" s="107">
        <v>0</v>
      </c>
      <c r="AI1370" s="107">
        <v>0</v>
      </c>
      <c r="AJ1370" t="s">
        <v>1012</v>
      </c>
    </row>
    <row r="1371" spans="1:37" x14ac:dyDescent="0.45">
      <c r="A1371" t="s">
        <v>2101</v>
      </c>
      <c r="B1371" t="s">
        <v>11253</v>
      </c>
      <c r="C1371" t="s">
        <v>1002</v>
      </c>
      <c r="D1371" t="s">
        <v>11254</v>
      </c>
      <c r="E1371" t="s">
        <v>992</v>
      </c>
      <c r="F1371" t="s">
        <v>10891</v>
      </c>
      <c r="G1371">
        <v>920</v>
      </c>
      <c r="H1371" t="s">
        <v>6752</v>
      </c>
      <c r="I1371">
        <v>25264</v>
      </c>
      <c r="K1371" t="s">
        <v>11255</v>
      </c>
      <c r="L1371" s="106">
        <v>26913</v>
      </c>
      <c r="M1371">
        <v>12978607</v>
      </c>
      <c r="N1371" t="s">
        <v>996</v>
      </c>
      <c r="O1371" t="s">
        <v>12</v>
      </c>
      <c r="P1371" t="s">
        <v>997</v>
      </c>
      <c r="R1371" s="109" t="str">
        <f>IF(OR(P1371="SB",Q1371="SB"),"SB",0)</f>
        <v>SB</v>
      </c>
      <c r="T1371" s="110" t="s">
        <v>998</v>
      </c>
      <c r="V1371" s="113" t="str">
        <f>IF(AND(I1371&gt;=10000,I1371&lt;=19900),"Praha",(IF(AND(I1371&gt;=25001,I1371&lt;=29501),"Středočeský kraj",(IF(AND(I1371&gt;=30100,I1371&lt;=34972),"Středočeský kraj",(IF(AND(I1371&gt;=35002,I1371&lt;=36271),"Karlovarský kraj",(IF(AND(I1371&gt;=37001,I1371&lt;=39201),"Jihočeský kraj",(IF(AND(I1371&gt;=39701,I1371&lt;=39901),"Jihočeský kraj",(IF(AND(I1371&gt;=39301,I1371&lt;=39601),"Kraj Vysočina",(IF(AND(I1371&gt;=58001,I1371&lt;=59501),"Kraj Vysočina",(IF(AND(I1371&gt;=67401,I1371&lt;=67602),"Kraj Vysočina",(IF(AND(I1371&gt;=40001,I1371&lt;=44101),"Ústecký kraj",(IF(AND(I1371&gt;=46001,I1371&lt;=47201),"Liberecký kraj",(IF(AND(I1371&gt;=51202,I1371&lt;=51401),"Liberecký kraj",(IF(AND(I1371&gt;=53002,I1371&lt;=53976),"Pardubický kraj",(IF(AND(I1371&gt;=56002,I1371&lt;=57201),"Pardubický kraj",(IF(AND(I1371&gt;=60200,I1371&lt;=67201),"Jihomoravský kraj",(IF(AND(I1371&gt;=67801,I1371&lt;=68501),"Jihomoravský kraj",(IF(AND(I1371&gt;=69002,I1371&lt;=69801),"Jihomoravský kraj",(IF(AND(I1371&gt;=68601,I1371&lt;=68801),"Zlínský kraj",(IF(AND(I1371&gt;=75501,I1371&lt;=76901),"Zlínský kraj",(IF(AND(I1371&gt;=70030,I1371&lt;=74901),"Moravskoslezský kraj",(IF(AND(I1371&gt;=75000,I1371&lt;=75368),"Olomoucký kraj",(IF(AND(I1371&gt;=77200,I1371&lt;=79862),"Olomoucký kraj",(IF(AND(I1371&gt;=50011,I1371&lt;=50301),"Královéhradecký kraj",(IF(AND(I1371&gt;=54301,I1371&lt;=54303),"Královéhradecký kraj","0")))))))))))))))))))))))))))))))))))))))))))))))</f>
        <v>Středočeský kraj</v>
      </c>
      <c r="AB1371" t="s">
        <v>998</v>
      </c>
      <c r="AD1371" t="s">
        <v>998</v>
      </c>
      <c r="AE1371" t="s">
        <v>998</v>
      </c>
      <c r="AF1371" t="s">
        <v>998</v>
      </c>
      <c r="AG1371" s="107">
        <v>0</v>
      </c>
      <c r="AH1371" s="107">
        <v>0</v>
      </c>
      <c r="AI1371" s="107">
        <v>0</v>
      </c>
      <c r="AJ1371" t="s">
        <v>1012</v>
      </c>
    </row>
    <row r="1372" spans="1:37" x14ac:dyDescent="0.45">
      <c r="A1372" t="s">
        <v>1156</v>
      </c>
      <c r="B1372" t="s">
        <v>17602</v>
      </c>
      <c r="C1372" t="s">
        <v>990</v>
      </c>
      <c r="D1372" t="s">
        <v>17603</v>
      </c>
      <c r="E1372" t="s">
        <v>992</v>
      </c>
      <c r="F1372" t="s">
        <v>5014</v>
      </c>
      <c r="G1372">
        <v>10</v>
      </c>
      <c r="H1372" t="s">
        <v>2838</v>
      </c>
      <c r="I1372">
        <v>25264</v>
      </c>
      <c r="K1372" t="s">
        <v>17604</v>
      </c>
      <c r="L1372" s="106">
        <v>30536</v>
      </c>
      <c r="M1372">
        <v>13420965</v>
      </c>
      <c r="N1372" t="s">
        <v>996</v>
      </c>
      <c r="O1372" t="s">
        <v>12</v>
      </c>
      <c r="P1372" t="s">
        <v>997</v>
      </c>
      <c r="R1372" s="109" t="str">
        <f>IF(OR(P1372="SB",Q1372="SB"),"SB",0)</f>
        <v>SB</v>
      </c>
      <c r="T1372" s="110" t="s">
        <v>998</v>
      </c>
      <c r="V1372" s="113" t="str">
        <f>IF(AND(I1372&gt;=10000,I1372&lt;=19900),"Praha",(IF(AND(I1372&gt;=25001,I1372&lt;=29501),"Středočeský kraj",(IF(AND(I1372&gt;=30100,I1372&lt;=34972),"Středočeský kraj",(IF(AND(I1372&gt;=35002,I1372&lt;=36271),"Karlovarský kraj",(IF(AND(I1372&gt;=37001,I1372&lt;=39201),"Jihočeský kraj",(IF(AND(I1372&gt;=39701,I1372&lt;=39901),"Jihočeský kraj",(IF(AND(I1372&gt;=39301,I1372&lt;=39601),"Kraj Vysočina",(IF(AND(I1372&gt;=58001,I1372&lt;=59501),"Kraj Vysočina",(IF(AND(I1372&gt;=67401,I1372&lt;=67602),"Kraj Vysočina",(IF(AND(I1372&gt;=40001,I1372&lt;=44101),"Ústecký kraj",(IF(AND(I1372&gt;=46001,I1372&lt;=47201),"Liberecký kraj",(IF(AND(I1372&gt;=51202,I1372&lt;=51401),"Liberecký kraj",(IF(AND(I1372&gt;=53002,I1372&lt;=53976),"Pardubický kraj",(IF(AND(I1372&gt;=56002,I1372&lt;=57201),"Pardubický kraj",(IF(AND(I1372&gt;=60200,I1372&lt;=67201),"Jihomoravský kraj",(IF(AND(I1372&gt;=67801,I1372&lt;=68501),"Jihomoravský kraj",(IF(AND(I1372&gt;=69002,I1372&lt;=69801),"Jihomoravský kraj",(IF(AND(I1372&gt;=68601,I1372&lt;=68801),"Zlínský kraj",(IF(AND(I1372&gt;=75501,I1372&lt;=76901),"Zlínský kraj",(IF(AND(I1372&gt;=70030,I1372&lt;=74901),"Moravskoslezský kraj",(IF(AND(I1372&gt;=75000,I1372&lt;=75368),"Olomoucký kraj",(IF(AND(I1372&gt;=77200,I1372&lt;=79862),"Olomoucký kraj",(IF(AND(I1372&gt;=50011,I1372&lt;=50301),"Královéhradecký kraj",(IF(AND(I1372&gt;=54301,I1372&lt;=54303),"Královéhradecký kraj","0")))))))))))))))))))))))))))))))))))))))))))))))</f>
        <v>Středočeský kraj</v>
      </c>
      <c r="AB1372" t="s">
        <v>998</v>
      </c>
      <c r="AD1372" t="s">
        <v>998</v>
      </c>
      <c r="AE1372" t="s">
        <v>998</v>
      </c>
      <c r="AF1372" t="s">
        <v>998</v>
      </c>
      <c r="AG1372" s="107">
        <v>0</v>
      </c>
      <c r="AH1372" s="107">
        <v>0</v>
      </c>
      <c r="AI1372" s="107">
        <v>0</v>
      </c>
      <c r="AJ1372" t="s">
        <v>1012</v>
      </c>
    </row>
    <row r="1373" spans="1:37" x14ac:dyDescent="0.45">
      <c r="A1373" t="s">
        <v>1007</v>
      </c>
      <c r="B1373" t="s">
        <v>15862</v>
      </c>
      <c r="C1373" t="s">
        <v>990</v>
      </c>
      <c r="D1373" t="s">
        <v>15863</v>
      </c>
      <c r="E1373" t="s">
        <v>992</v>
      </c>
      <c r="F1373" t="s">
        <v>15864</v>
      </c>
      <c r="G1373">
        <v>151</v>
      </c>
      <c r="H1373" t="s">
        <v>2121</v>
      </c>
      <c r="I1373">
        <v>25265</v>
      </c>
      <c r="K1373" t="s">
        <v>15865</v>
      </c>
      <c r="L1373" s="106">
        <v>30035</v>
      </c>
      <c r="M1373">
        <v>13019023</v>
      </c>
      <c r="N1373" t="s">
        <v>996</v>
      </c>
      <c r="O1373" t="s">
        <v>12</v>
      </c>
      <c r="P1373" t="s">
        <v>997</v>
      </c>
      <c r="R1373" s="109" t="str">
        <f>IF(OR(P1373="SB",Q1373="SB"),"SB",0)</f>
        <v>SB</v>
      </c>
      <c r="T1373" s="110" t="s">
        <v>998</v>
      </c>
      <c r="V1373" s="113" t="str">
        <f>IF(AND(I1373&gt;=10000,I1373&lt;=19900),"Praha",(IF(AND(I1373&gt;=25001,I1373&lt;=29501),"Středočeský kraj",(IF(AND(I1373&gt;=30100,I1373&lt;=34972),"Středočeský kraj",(IF(AND(I1373&gt;=35002,I1373&lt;=36271),"Karlovarský kraj",(IF(AND(I1373&gt;=37001,I1373&lt;=39201),"Jihočeský kraj",(IF(AND(I1373&gt;=39701,I1373&lt;=39901),"Jihočeský kraj",(IF(AND(I1373&gt;=39301,I1373&lt;=39601),"Kraj Vysočina",(IF(AND(I1373&gt;=58001,I1373&lt;=59501),"Kraj Vysočina",(IF(AND(I1373&gt;=67401,I1373&lt;=67602),"Kraj Vysočina",(IF(AND(I1373&gt;=40001,I1373&lt;=44101),"Ústecký kraj",(IF(AND(I1373&gt;=46001,I1373&lt;=47201),"Liberecký kraj",(IF(AND(I1373&gt;=51202,I1373&lt;=51401),"Liberecký kraj",(IF(AND(I1373&gt;=53002,I1373&lt;=53976),"Pardubický kraj",(IF(AND(I1373&gt;=56002,I1373&lt;=57201),"Pardubický kraj",(IF(AND(I1373&gt;=60200,I1373&lt;=67201),"Jihomoravský kraj",(IF(AND(I1373&gt;=67801,I1373&lt;=68501),"Jihomoravský kraj",(IF(AND(I1373&gt;=69002,I1373&lt;=69801),"Jihomoravský kraj",(IF(AND(I1373&gt;=68601,I1373&lt;=68801),"Zlínský kraj",(IF(AND(I1373&gt;=75501,I1373&lt;=76901),"Zlínský kraj",(IF(AND(I1373&gt;=70030,I1373&lt;=74901),"Moravskoslezský kraj",(IF(AND(I1373&gt;=75000,I1373&lt;=75368),"Olomoucký kraj",(IF(AND(I1373&gt;=77200,I1373&lt;=79862),"Olomoucký kraj",(IF(AND(I1373&gt;=50011,I1373&lt;=50301),"Královéhradecký kraj",(IF(AND(I1373&gt;=54301,I1373&lt;=54303),"Královéhradecký kraj","0")))))))))))))))))))))))))))))))))))))))))))))))</f>
        <v>Středočeský kraj</v>
      </c>
      <c r="AB1373" t="s">
        <v>998</v>
      </c>
      <c r="AD1373" t="s">
        <v>998</v>
      </c>
      <c r="AE1373" t="s">
        <v>998</v>
      </c>
      <c r="AF1373" t="s">
        <v>998</v>
      </c>
      <c r="AG1373" s="107">
        <v>0</v>
      </c>
      <c r="AH1373" s="107">
        <v>0</v>
      </c>
      <c r="AI1373" s="107">
        <v>0</v>
      </c>
      <c r="AJ1373" t="s">
        <v>1012</v>
      </c>
    </row>
    <row r="1374" spans="1:37" x14ac:dyDescent="0.45">
      <c r="A1374" t="s">
        <v>1749</v>
      </c>
      <c r="B1374" t="s">
        <v>19204</v>
      </c>
      <c r="C1374" t="s">
        <v>1002</v>
      </c>
      <c r="D1374" t="s">
        <v>19205</v>
      </c>
      <c r="E1374" t="s">
        <v>992</v>
      </c>
      <c r="F1374" t="s">
        <v>19206</v>
      </c>
      <c r="G1374">
        <v>45</v>
      </c>
      <c r="H1374" t="s">
        <v>19206</v>
      </c>
      <c r="I1374">
        <v>25269</v>
      </c>
      <c r="K1374" t="s">
        <v>19207</v>
      </c>
      <c r="L1374" s="106">
        <v>27961</v>
      </c>
      <c r="M1374">
        <v>10410935</v>
      </c>
      <c r="N1374" t="s">
        <v>1431</v>
      </c>
      <c r="O1374" t="s">
        <v>1282</v>
      </c>
      <c r="P1374" t="s">
        <v>997</v>
      </c>
      <c r="R1374" s="109" t="str">
        <f>IF(OR(P1374="SB",Q1374="SB"),"SB",0)</f>
        <v>SB</v>
      </c>
      <c r="T1374" s="110">
        <v>50152</v>
      </c>
      <c r="U1374" t="s">
        <v>19634</v>
      </c>
      <c r="V1374" s="113" t="str">
        <f>IF(AND(I1374&gt;=10000,I1374&lt;=19900),"Praha",(IF(AND(I1374&gt;=25001,I1374&lt;=29501),"Středočeský kraj",(IF(AND(I1374&gt;=30100,I1374&lt;=34972),"Středočeský kraj",(IF(AND(I1374&gt;=35002,I1374&lt;=36271),"Karlovarský kraj",(IF(AND(I1374&gt;=37001,I1374&lt;=39201),"Jihočeský kraj",(IF(AND(I1374&gt;=39701,I1374&lt;=39901),"Jihočeský kraj",(IF(AND(I1374&gt;=39301,I1374&lt;=39601),"Kraj Vysočina",(IF(AND(I1374&gt;=58001,I1374&lt;=59501),"Kraj Vysočina",(IF(AND(I1374&gt;=67401,I1374&lt;=67602),"Kraj Vysočina",(IF(AND(I1374&gt;=40001,I1374&lt;=44101),"Ústecký kraj",(IF(AND(I1374&gt;=46001,I1374&lt;=47201),"Liberecký kraj",(IF(AND(I1374&gt;=51202,I1374&lt;=51401),"Liberecký kraj",(IF(AND(I1374&gt;=53002,I1374&lt;=53976),"Pardubický kraj",(IF(AND(I1374&gt;=56002,I1374&lt;=57201),"Pardubický kraj",(IF(AND(I1374&gt;=60200,I1374&lt;=67201),"Jihomoravský kraj",(IF(AND(I1374&gt;=67801,I1374&lt;=68501),"Jihomoravský kraj",(IF(AND(I1374&gt;=69002,I1374&lt;=69801),"Jihomoravský kraj",(IF(AND(I1374&gt;=68601,I1374&lt;=68801),"Zlínský kraj",(IF(AND(I1374&gt;=75501,I1374&lt;=76901),"Zlínský kraj",(IF(AND(I1374&gt;=70030,I1374&lt;=74901),"Moravskoslezský kraj",(IF(AND(I1374&gt;=75000,I1374&lt;=75368),"Olomoucký kraj",(IF(AND(I1374&gt;=77200,I1374&lt;=79862),"Olomoucký kraj",(IF(AND(I1374&gt;=50011,I1374&lt;=50301),"Královéhradecký kraj",(IF(AND(I1374&gt;=54301,I1374&lt;=54303),"Královéhradecký kraj","0")))))))))))))))))))))))))))))))))))))))))))))))</f>
        <v>Středočeský kraj</v>
      </c>
      <c r="W1374" s="111">
        <v>50152</v>
      </c>
      <c r="X1374" s="111" t="s">
        <v>19633</v>
      </c>
      <c r="AD1374" t="s">
        <v>1024</v>
      </c>
      <c r="AE1374" t="s">
        <v>1515</v>
      </c>
      <c r="AF1374" t="s">
        <v>998</v>
      </c>
      <c r="AG1374" s="107">
        <v>300</v>
      </c>
      <c r="AH1374" s="107">
        <v>0</v>
      </c>
      <c r="AI1374" s="107">
        <v>0</v>
      </c>
      <c r="AJ1374" t="s">
        <v>999</v>
      </c>
      <c r="AK1374" s="106">
        <v>44920</v>
      </c>
    </row>
    <row r="1375" spans="1:37" x14ac:dyDescent="0.45">
      <c r="A1375" t="s">
        <v>1270</v>
      </c>
      <c r="B1375" t="s">
        <v>2748</v>
      </c>
      <c r="C1375" t="s">
        <v>990</v>
      </c>
      <c r="D1375" t="s">
        <v>2752</v>
      </c>
      <c r="E1375" t="s">
        <v>992</v>
      </c>
      <c r="F1375" t="s">
        <v>2701</v>
      </c>
      <c r="G1375">
        <v>304</v>
      </c>
      <c r="H1375" t="s">
        <v>1577</v>
      </c>
      <c r="I1375">
        <v>25281</v>
      </c>
      <c r="K1375" t="s">
        <v>2753</v>
      </c>
      <c r="L1375" s="106">
        <v>38637</v>
      </c>
      <c r="M1375">
        <v>13656900</v>
      </c>
      <c r="N1375" t="s">
        <v>1579</v>
      </c>
      <c r="O1375" t="s">
        <v>1106</v>
      </c>
      <c r="P1375" t="s">
        <v>997</v>
      </c>
      <c r="R1375" s="109" t="str">
        <f>IF(OR(P1375="SB",Q1375="SB"),"SB",0)</f>
        <v>SB</v>
      </c>
      <c r="T1375" s="110">
        <v>16142</v>
      </c>
      <c r="U1375" t="s">
        <v>19633</v>
      </c>
      <c r="V1375" s="113" t="str">
        <f>IF(AND(I1375&gt;=10000,I1375&lt;=19900),"Praha",(IF(AND(I1375&gt;=25001,I1375&lt;=29501),"Středočeský kraj",(IF(AND(I1375&gt;=30100,I1375&lt;=34972),"Středočeský kraj",(IF(AND(I1375&gt;=35002,I1375&lt;=36271),"Karlovarský kraj",(IF(AND(I1375&gt;=37001,I1375&lt;=39201),"Jihočeský kraj",(IF(AND(I1375&gt;=39701,I1375&lt;=39901),"Jihočeský kraj",(IF(AND(I1375&gt;=39301,I1375&lt;=39601),"Kraj Vysočina",(IF(AND(I1375&gt;=58001,I1375&lt;=59501),"Kraj Vysočina",(IF(AND(I1375&gt;=67401,I1375&lt;=67602),"Kraj Vysočina",(IF(AND(I1375&gt;=40001,I1375&lt;=44101),"Ústecký kraj",(IF(AND(I1375&gt;=46001,I1375&lt;=47201),"Liberecký kraj",(IF(AND(I1375&gt;=51202,I1375&lt;=51401),"Liberecký kraj",(IF(AND(I1375&gt;=53002,I1375&lt;=53976),"Pardubický kraj",(IF(AND(I1375&gt;=56002,I1375&lt;=57201),"Pardubický kraj",(IF(AND(I1375&gt;=60200,I1375&lt;=67201),"Jihomoravský kraj",(IF(AND(I1375&gt;=67801,I1375&lt;=68501),"Jihomoravský kraj",(IF(AND(I1375&gt;=69002,I1375&lt;=69801),"Jihomoravský kraj",(IF(AND(I1375&gt;=68601,I1375&lt;=68801),"Zlínský kraj",(IF(AND(I1375&gt;=75501,I1375&lt;=76901),"Zlínský kraj",(IF(AND(I1375&gt;=70030,I1375&lt;=74901),"Moravskoslezský kraj",(IF(AND(I1375&gt;=75000,I1375&lt;=75368),"Olomoucký kraj",(IF(AND(I1375&gt;=77200,I1375&lt;=79862),"Olomoucký kraj",(IF(AND(I1375&gt;=50011,I1375&lt;=50301),"Královéhradecký kraj",(IF(AND(I1375&gt;=54301,I1375&lt;=54303),"Královéhradecký kraj","0")))))))))))))))))))))))))))))))))))))))))))))))</f>
        <v>Středočeský kraj</v>
      </c>
      <c r="AD1375" t="s">
        <v>998</v>
      </c>
      <c r="AE1375" t="s">
        <v>998</v>
      </c>
      <c r="AF1375" t="s">
        <v>998</v>
      </c>
      <c r="AG1375" s="107">
        <v>0</v>
      </c>
      <c r="AH1375" s="107">
        <v>0</v>
      </c>
      <c r="AI1375" s="107">
        <v>0</v>
      </c>
      <c r="AJ1375" t="s">
        <v>1012</v>
      </c>
    </row>
    <row r="1376" spans="1:37" x14ac:dyDescent="0.45">
      <c r="A1376" t="s">
        <v>1187</v>
      </c>
      <c r="B1376" t="s">
        <v>2699</v>
      </c>
      <c r="C1376" t="s">
        <v>1002</v>
      </c>
      <c r="D1376" t="s">
        <v>2700</v>
      </c>
      <c r="E1376" t="s">
        <v>992</v>
      </c>
      <c r="F1376" t="s">
        <v>2701</v>
      </c>
      <c r="G1376">
        <v>304</v>
      </c>
      <c r="H1376" t="s">
        <v>1577</v>
      </c>
      <c r="I1376">
        <v>25281</v>
      </c>
      <c r="K1376" t="s">
        <v>2702</v>
      </c>
      <c r="L1376" s="106">
        <v>38637</v>
      </c>
      <c r="M1376">
        <v>13656896</v>
      </c>
      <c r="N1376" t="s">
        <v>1579</v>
      </c>
      <c r="O1376" t="s">
        <v>1106</v>
      </c>
      <c r="P1376" t="s">
        <v>997</v>
      </c>
      <c r="R1376" s="109" t="str">
        <f>IF(OR(P1376="SB",Q1376="SB"),"SB",0)</f>
        <v>SB</v>
      </c>
      <c r="T1376" s="110">
        <v>16143</v>
      </c>
      <c r="U1376" t="s">
        <v>19633</v>
      </c>
      <c r="V1376" s="113" t="str">
        <f>IF(AND(I1376&gt;=10000,I1376&lt;=19900),"Praha",(IF(AND(I1376&gt;=25001,I1376&lt;=29501),"Středočeský kraj",(IF(AND(I1376&gt;=30100,I1376&lt;=34972),"Středočeský kraj",(IF(AND(I1376&gt;=35002,I1376&lt;=36271),"Karlovarský kraj",(IF(AND(I1376&gt;=37001,I1376&lt;=39201),"Jihočeský kraj",(IF(AND(I1376&gt;=39701,I1376&lt;=39901),"Jihočeský kraj",(IF(AND(I1376&gt;=39301,I1376&lt;=39601),"Kraj Vysočina",(IF(AND(I1376&gt;=58001,I1376&lt;=59501),"Kraj Vysočina",(IF(AND(I1376&gt;=67401,I1376&lt;=67602),"Kraj Vysočina",(IF(AND(I1376&gt;=40001,I1376&lt;=44101),"Ústecký kraj",(IF(AND(I1376&gt;=46001,I1376&lt;=47201),"Liberecký kraj",(IF(AND(I1376&gt;=51202,I1376&lt;=51401),"Liberecký kraj",(IF(AND(I1376&gt;=53002,I1376&lt;=53976),"Pardubický kraj",(IF(AND(I1376&gt;=56002,I1376&lt;=57201),"Pardubický kraj",(IF(AND(I1376&gt;=60200,I1376&lt;=67201),"Jihomoravský kraj",(IF(AND(I1376&gt;=67801,I1376&lt;=68501),"Jihomoravský kraj",(IF(AND(I1376&gt;=69002,I1376&lt;=69801),"Jihomoravský kraj",(IF(AND(I1376&gt;=68601,I1376&lt;=68801),"Zlínský kraj",(IF(AND(I1376&gt;=75501,I1376&lt;=76901),"Zlínský kraj",(IF(AND(I1376&gt;=70030,I1376&lt;=74901),"Moravskoslezský kraj",(IF(AND(I1376&gt;=75000,I1376&lt;=75368),"Olomoucký kraj",(IF(AND(I1376&gt;=77200,I1376&lt;=79862),"Olomoucký kraj",(IF(AND(I1376&gt;=50011,I1376&lt;=50301),"Královéhradecký kraj",(IF(AND(I1376&gt;=54301,I1376&lt;=54303),"Královéhradecký kraj","0")))))))))))))))))))))))))))))))))))))))))))))))</f>
        <v>Středočeský kraj</v>
      </c>
      <c r="AD1376" t="s">
        <v>998</v>
      </c>
      <c r="AE1376" t="s">
        <v>998</v>
      </c>
      <c r="AF1376" t="s">
        <v>998</v>
      </c>
      <c r="AG1376" s="107">
        <v>0</v>
      </c>
      <c r="AH1376" s="107">
        <v>0</v>
      </c>
      <c r="AI1376" s="107">
        <v>0</v>
      </c>
      <c r="AJ1376" t="s">
        <v>1012</v>
      </c>
    </row>
    <row r="1377" spans="1:37" x14ac:dyDescent="0.45">
      <c r="A1377" t="s">
        <v>6777</v>
      </c>
      <c r="B1377" t="s">
        <v>6771</v>
      </c>
      <c r="C1377" t="s">
        <v>1002</v>
      </c>
      <c r="D1377" t="s">
        <v>6778</v>
      </c>
      <c r="E1377" t="s">
        <v>992</v>
      </c>
      <c r="F1377" t="s">
        <v>6773</v>
      </c>
      <c r="G1377">
        <v>295</v>
      </c>
      <c r="H1377" t="s">
        <v>1577</v>
      </c>
      <c r="I1377">
        <v>25281</v>
      </c>
      <c r="J1377">
        <v>774791603</v>
      </c>
      <c r="K1377" t="s">
        <v>2755</v>
      </c>
      <c r="L1377" s="106">
        <v>38393</v>
      </c>
      <c r="M1377">
        <v>14093602</v>
      </c>
      <c r="N1377" t="s">
        <v>1579</v>
      </c>
      <c r="O1377" t="s">
        <v>1106</v>
      </c>
      <c r="P1377" t="s">
        <v>997</v>
      </c>
      <c r="R1377" s="109" t="str">
        <f>IF(OR(P1377="SB",Q1377="SB"),"SB",0)</f>
        <v>SB</v>
      </c>
      <c r="T1377" s="110">
        <v>171008</v>
      </c>
      <c r="U1377" t="s">
        <v>19633</v>
      </c>
      <c r="V1377" s="113" t="str">
        <f>IF(AND(I1377&gt;=10000,I1377&lt;=19900),"Praha",(IF(AND(I1377&gt;=25001,I1377&lt;=29501),"Středočeský kraj",(IF(AND(I1377&gt;=30100,I1377&lt;=34972),"Středočeský kraj",(IF(AND(I1377&gt;=35002,I1377&lt;=36271),"Karlovarský kraj",(IF(AND(I1377&gt;=37001,I1377&lt;=39201),"Jihočeský kraj",(IF(AND(I1377&gt;=39701,I1377&lt;=39901),"Jihočeský kraj",(IF(AND(I1377&gt;=39301,I1377&lt;=39601),"Kraj Vysočina",(IF(AND(I1377&gt;=58001,I1377&lt;=59501),"Kraj Vysočina",(IF(AND(I1377&gt;=67401,I1377&lt;=67602),"Kraj Vysočina",(IF(AND(I1377&gt;=40001,I1377&lt;=44101),"Ústecký kraj",(IF(AND(I1377&gt;=46001,I1377&lt;=47201),"Liberecký kraj",(IF(AND(I1377&gt;=51202,I1377&lt;=51401),"Liberecký kraj",(IF(AND(I1377&gt;=53002,I1377&lt;=53976),"Pardubický kraj",(IF(AND(I1377&gt;=56002,I1377&lt;=57201),"Pardubický kraj",(IF(AND(I1377&gt;=60200,I1377&lt;=67201),"Jihomoravský kraj",(IF(AND(I1377&gt;=67801,I1377&lt;=68501),"Jihomoravský kraj",(IF(AND(I1377&gt;=69002,I1377&lt;=69801),"Jihomoravský kraj",(IF(AND(I1377&gt;=68601,I1377&lt;=68801),"Zlínský kraj",(IF(AND(I1377&gt;=75501,I1377&lt;=76901),"Zlínský kraj",(IF(AND(I1377&gt;=70030,I1377&lt;=74901),"Moravskoslezský kraj",(IF(AND(I1377&gt;=75000,I1377&lt;=75368),"Olomoucký kraj",(IF(AND(I1377&gt;=77200,I1377&lt;=79862),"Olomoucký kraj",(IF(AND(I1377&gt;=50011,I1377&lt;=50301),"Královéhradecký kraj",(IF(AND(I1377&gt;=54301,I1377&lt;=54303),"Královéhradecký kraj","0")))))))))))))))))))))))))))))))))))))))))))))))</f>
        <v>Středočeský kraj</v>
      </c>
      <c r="AD1377" t="s">
        <v>998</v>
      </c>
      <c r="AE1377" t="s">
        <v>998</v>
      </c>
      <c r="AF1377" t="s">
        <v>998</v>
      </c>
      <c r="AG1377" s="107">
        <v>0</v>
      </c>
      <c r="AH1377" s="107">
        <v>0</v>
      </c>
      <c r="AI1377" s="107">
        <v>0</v>
      </c>
      <c r="AJ1377" t="s">
        <v>1012</v>
      </c>
    </row>
    <row r="1378" spans="1:37" x14ac:dyDescent="0.45">
      <c r="A1378" t="s">
        <v>1408</v>
      </c>
      <c r="B1378" t="s">
        <v>6771</v>
      </c>
      <c r="C1378" t="s">
        <v>1002</v>
      </c>
      <c r="D1378" t="s">
        <v>6775</v>
      </c>
      <c r="E1378" t="s">
        <v>992</v>
      </c>
      <c r="F1378" t="s">
        <v>6773</v>
      </c>
      <c r="G1378">
        <v>295</v>
      </c>
      <c r="H1378" t="s">
        <v>1577</v>
      </c>
      <c r="I1378">
        <v>25281</v>
      </c>
      <c r="K1378" t="s">
        <v>6776</v>
      </c>
      <c r="L1378" s="106">
        <v>39023</v>
      </c>
      <c r="M1378">
        <v>14149576</v>
      </c>
      <c r="N1378" t="s">
        <v>1579</v>
      </c>
      <c r="O1378" t="s">
        <v>1106</v>
      </c>
      <c r="P1378" t="s">
        <v>997</v>
      </c>
      <c r="R1378" s="109" t="str">
        <f>IF(OR(P1378="SB",Q1378="SB"),"SB",0)</f>
        <v>SB</v>
      </c>
      <c r="T1378" s="110">
        <v>171082</v>
      </c>
      <c r="U1378" t="s">
        <v>19633</v>
      </c>
      <c r="V1378" s="113" t="str">
        <f>IF(AND(I1378&gt;=10000,I1378&lt;=19900),"Praha",(IF(AND(I1378&gt;=25001,I1378&lt;=29501),"Středočeský kraj",(IF(AND(I1378&gt;=30100,I1378&lt;=34972),"Středočeský kraj",(IF(AND(I1378&gt;=35002,I1378&lt;=36271),"Karlovarský kraj",(IF(AND(I1378&gt;=37001,I1378&lt;=39201),"Jihočeský kraj",(IF(AND(I1378&gt;=39701,I1378&lt;=39901),"Jihočeský kraj",(IF(AND(I1378&gt;=39301,I1378&lt;=39601),"Kraj Vysočina",(IF(AND(I1378&gt;=58001,I1378&lt;=59501),"Kraj Vysočina",(IF(AND(I1378&gt;=67401,I1378&lt;=67602),"Kraj Vysočina",(IF(AND(I1378&gt;=40001,I1378&lt;=44101),"Ústecký kraj",(IF(AND(I1378&gt;=46001,I1378&lt;=47201),"Liberecký kraj",(IF(AND(I1378&gt;=51202,I1378&lt;=51401),"Liberecký kraj",(IF(AND(I1378&gt;=53002,I1378&lt;=53976),"Pardubický kraj",(IF(AND(I1378&gt;=56002,I1378&lt;=57201),"Pardubický kraj",(IF(AND(I1378&gt;=60200,I1378&lt;=67201),"Jihomoravský kraj",(IF(AND(I1378&gt;=67801,I1378&lt;=68501),"Jihomoravský kraj",(IF(AND(I1378&gt;=69002,I1378&lt;=69801),"Jihomoravský kraj",(IF(AND(I1378&gt;=68601,I1378&lt;=68801),"Zlínský kraj",(IF(AND(I1378&gt;=75501,I1378&lt;=76901),"Zlínský kraj",(IF(AND(I1378&gt;=70030,I1378&lt;=74901),"Moravskoslezský kraj",(IF(AND(I1378&gt;=75000,I1378&lt;=75368),"Olomoucký kraj",(IF(AND(I1378&gt;=77200,I1378&lt;=79862),"Olomoucký kraj",(IF(AND(I1378&gt;=50011,I1378&lt;=50301),"Královéhradecký kraj",(IF(AND(I1378&gt;=54301,I1378&lt;=54303),"Královéhradecký kraj","0")))))))))))))))))))))))))))))))))))))))))))))))</f>
        <v>Středočeský kraj</v>
      </c>
      <c r="AD1378" t="s">
        <v>998</v>
      </c>
      <c r="AE1378" t="s">
        <v>998</v>
      </c>
      <c r="AF1378" t="s">
        <v>998</v>
      </c>
      <c r="AG1378" s="107">
        <v>0</v>
      </c>
      <c r="AH1378" s="107">
        <v>0</v>
      </c>
      <c r="AI1378" s="107">
        <v>0</v>
      </c>
      <c r="AJ1378" t="s">
        <v>1012</v>
      </c>
    </row>
    <row r="1379" spans="1:37" x14ac:dyDescent="0.45">
      <c r="A1379" t="s">
        <v>1363</v>
      </c>
      <c r="B1379" t="s">
        <v>1862</v>
      </c>
      <c r="C1379" t="s">
        <v>990</v>
      </c>
      <c r="D1379" t="s">
        <v>2435</v>
      </c>
      <c r="E1379" t="s">
        <v>992</v>
      </c>
      <c r="F1379" t="s">
        <v>1750</v>
      </c>
      <c r="G1379">
        <v>155</v>
      </c>
      <c r="H1379" t="s">
        <v>1577</v>
      </c>
      <c r="I1379">
        <v>25281</v>
      </c>
      <c r="K1379" t="s">
        <v>2434</v>
      </c>
      <c r="L1379" s="106">
        <v>38928</v>
      </c>
      <c r="M1379">
        <v>14443913</v>
      </c>
      <c r="N1379" t="s">
        <v>1579</v>
      </c>
      <c r="O1379" t="s">
        <v>1106</v>
      </c>
      <c r="P1379" t="s">
        <v>997</v>
      </c>
      <c r="R1379" s="109" t="str">
        <f>IF(OR(P1379="SB",Q1379="SB"),"SB",0)</f>
        <v>SB</v>
      </c>
      <c r="T1379" s="110">
        <v>2018008</v>
      </c>
      <c r="U1379" t="s">
        <v>19633</v>
      </c>
      <c r="V1379" s="113" t="str">
        <f>IF(AND(I1379&gt;=10000,I1379&lt;=19900),"Praha",(IF(AND(I1379&gt;=25001,I1379&lt;=29501),"Středočeský kraj",(IF(AND(I1379&gt;=30100,I1379&lt;=34972),"Středočeský kraj",(IF(AND(I1379&gt;=35002,I1379&lt;=36271),"Karlovarský kraj",(IF(AND(I1379&gt;=37001,I1379&lt;=39201),"Jihočeský kraj",(IF(AND(I1379&gt;=39701,I1379&lt;=39901),"Jihočeský kraj",(IF(AND(I1379&gt;=39301,I1379&lt;=39601),"Kraj Vysočina",(IF(AND(I1379&gt;=58001,I1379&lt;=59501),"Kraj Vysočina",(IF(AND(I1379&gt;=67401,I1379&lt;=67602),"Kraj Vysočina",(IF(AND(I1379&gt;=40001,I1379&lt;=44101),"Ústecký kraj",(IF(AND(I1379&gt;=46001,I1379&lt;=47201),"Liberecký kraj",(IF(AND(I1379&gt;=51202,I1379&lt;=51401),"Liberecký kraj",(IF(AND(I1379&gt;=53002,I1379&lt;=53976),"Pardubický kraj",(IF(AND(I1379&gt;=56002,I1379&lt;=57201),"Pardubický kraj",(IF(AND(I1379&gt;=60200,I1379&lt;=67201),"Jihomoravský kraj",(IF(AND(I1379&gt;=67801,I1379&lt;=68501),"Jihomoravský kraj",(IF(AND(I1379&gt;=69002,I1379&lt;=69801),"Jihomoravský kraj",(IF(AND(I1379&gt;=68601,I1379&lt;=68801),"Zlínský kraj",(IF(AND(I1379&gt;=75501,I1379&lt;=76901),"Zlínský kraj",(IF(AND(I1379&gt;=70030,I1379&lt;=74901),"Moravskoslezský kraj",(IF(AND(I1379&gt;=75000,I1379&lt;=75368),"Olomoucký kraj",(IF(AND(I1379&gt;=77200,I1379&lt;=79862),"Olomoucký kraj",(IF(AND(I1379&gt;=50011,I1379&lt;=50301),"Královéhradecký kraj",(IF(AND(I1379&gt;=54301,I1379&lt;=54303),"Královéhradecký kraj","0")))))))))))))))))))))))))))))))))))))))))))))))</f>
        <v>Středočeský kraj</v>
      </c>
      <c r="AD1379" t="s">
        <v>998</v>
      </c>
      <c r="AE1379" t="s">
        <v>998</v>
      </c>
      <c r="AF1379" t="s">
        <v>998</v>
      </c>
      <c r="AG1379" s="107">
        <v>0</v>
      </c>
      <c r="AH1379" s="107">
        <v>0</v>
      </c>
      <c r="AI1379" s="107">
        <v>0</v>
      </c>
      <c r="AJ1379" t="s">
        <v>1012</v>
      </c>
    </row>
    <row r="1380" spans="1:37" x14ac:dyDescent="0.45">
      <c r="A1380" t="s">
        <v>5576</v>
      </c>
      <c r="B1380" t="s">
        <v>5577</v>
      </c>
      <c r="C1380" t="s">
        <v>1002</v>
      </c>
      <c r="D1380" t="s">
        <v>5578</v>
      </c>
      <c r="E1380" t="s">
        <v>992</v>
      </c>
      <c r="F1380" t="s">
        <v>2704</v>
      </c>
      <c r="G1380">
        <v>303</v>
      </c>
      <c r="H1380" t="s">
        <v>1577</v>
      </c>
      <c r="I1380">
        <v>25281</v>
      </c>
      <c r="K1380" t="s">
        <v>5575</v>
      </c>
      <c r="L1380" s="106">
        <v>39372</v>
      </c>
      <c r="M1380">
        <v>14443408</v>
      </c>
      <c r="N1380" t="s">
        <v>2063</v>
      </c>
      <c r="O1380" t="s">
        <v>1173</v>
      </c>
      <c r="P1380" t="s">
        <v>997</v>
      </c>
      <c r="R1380" s="109" t="str">
        <f>IF(OR(P1380="SB",Q1380="SB"),"SB",0)</f>
        <v>SB</v>
      </c>
      <c r="T1380" s="110">
        <v>2019106</v>
      </c>
      <c r="U1380" t="s">
        <v>19633</v>
      </c>
      <c r="V1380" s="113" t="str">
        <f>IF(AND(I1380&gt;=10000,I1380&lt;=19900),"Praha",(IF(AND(I1380&gt;=25001,I1380&lt;=29501),"Středočeský kraj",(IF(AND(I1380&gt;=30100,I1380&lt;=34972),"Středočeský kraj",(IF(AND(I1380&gt;=35002,I1380&lt;=36271),"Karlovarský kraj",(IF(AND(I1380&gt;=37001,I1380&lt;=39201),"Jihočeský kraj",(IF(AND(I1380&gt;=39701,I1380&lt;=39901),"Jihočeský kraj",(IF(AND(I1380&gt;=39301,I1380&lt;=39601),"Kraj Vysočina",(IF(AND(I1380&gt;=58001,I1380&lt;=59501),"Kraj Vysočina",(IF(AND(I1380&gt;=67401,I1380&lt;=67602),"Kraj Vysočina",(IF(AND(I1380&gt;=40001,I1380&lt;=44101),"Ústecký kraj",(IF(AND(I1380&gt;=46001,I1380&lt;=47201),"Liberecký kraj",(IF(AND(I1380&gt;=51202,I1380&lt;=51401),"Liberecký kraj",(IF(AND(I1380&gt;=53002,I1380&lt;=53976),"Pardubický kraj",(IF(AND(I1380&gt;=56002,I1380&lt;=57201),"Pardubický kraj",(IF(AND(I1380&gt;=60200,I1380&lt;=67201),"Jihomoravský kraj",(IF(AND(I1380&gt;=67801,I1380&lt;=68501),"Jihomoravský kraj",(IF(AND(I1380&gt;=69002,I1380&lt;=69801),"Jihomoravský kraj",(IF(AND(I1380&gt;=68601,I1380&lt;=68801),"Zlínský kraj",(IF(AND(I1380&gt;=75501,I1380&lt;=76901),"Zlínský kraj",(IF(AND(I1380&gt;=70030,I1380&lt;=74901),"Moravskoslezský kraj",(IF(AND(I1380&gt;=75000,I1380&lt;=75368),"Olomoucký kraj",(IF(AND(I1380&gt;=77200,I1380&lt;=79862),"Olomoucký kraj",(IF(AND(I1380&gt;=50011,I1380&lt;=50301),"Královéhradecký kraj",(IF(AND(I1380&gt;=54301,I1380&lt;=54303),"Královéhradecký kraj","0")))))))))))))))))))))))))))))))))))))))))))))))</f>
        <v>Středočeský kraj</v>
      </c>
      <c r="AD1380" t="s">
        <v>998</v>
      </c>
      <c r="AE1380" t="s">
        <v>998</v>
      </c>
      <c r="AF1380" t="s">
        <v>998</v>
      </c>
      <c r="AG1380" s="107">
        <v>300</v>
      </c>
      <c r="AH1380" s="107">
        <v>0</v>
      </c>
      <c r="AI1380" s="107">
        <v>0</v>
      </c>
      <c r="AJ1380" t="s">
        <v>999</v>
      </c>
      <c r="AK1380" s="106">
        <v>44910</v>
      </c>
    </row>
    <row r="1381" spans="1:37" x14ac:dyDescent="0.45">
      <c r="A1381" t="s">
        <v>1479</v>
      </c>
      <c r="B1381" t="s">
        <v>1862</v>
      </c>
      <c r="C1381" t="s">
        <v>990</v>
      </c>
      <c r="D1381" t="s">
        <v>2433</v>
      </c>
      <c r="E1381" t="s">
        <v>992</v>
      </c>
      <c r="F1381" t="s">
        <v>1750</v>
      </c>
      <c r="G1381">
        <v>155</v>
      </c>
      <c r="H1381" t="s">
        <v>1577</v>
      </c>
      <c r="I1381">
        <v>25281</v>
      </c>
      <c r="K1381" t="s">
        <v>2434</v>
      </c>
      <c r="L1381" s="106">
        <v>38302</v>
      </c>
      <c r="M1381">
        <v>14443206</v>
      </c>
      <c r="N1381" t="s">
        <v>1579</v>
      </c>
      <c r="O1381" t="s">
        <v>1106</v>
      </c>
      <c r="P1381" t="s">
        <v>997</v>
      </c>
      <c r="R1381" s="109" t="str">
        <f>IF(OR(P1381="SB",Q1381="SB"),"SB",0)</f>
        <v>SB</v>
      </c>
      <c r="T1381" s="110">
        <v>2019107</v>
      </c>
      <c r="U1381" t="s">
        <v>19633</v>
      </c>
      <c r="V1381" s="113" t="str">
        <f>IF(AND(I1381&gt;=10000,I1381&lt;=19900),"Praha",(IF(AND(I1381&gt;=25001,I1381&lt;=29501),"Středočeský kraj",(IF(AND(I1381&gt;=30100,I1381&lt;=34972),"Středočeský kraj",(IF(AND(I1381&gt;=35002,I1381&lt;=36271),"Karlovarský kraj",(IF(AND(I1381&gt;=37001,I1381&lt;=39201),"Jihočeský kraj",(IF(AND(I1381&gt;=39701,I1381&lt;=39901),"Jihočeský kraj",(IF(AND(I1381&gt;=39301,I1381&lt;=39601),"Kraj Vysočina",(IF(AND(I1381&gt;=58001,I1381&lt;=59501),"Kraj Vysočina",(IF(AND(I1381&gt;=67401,I1381&lt;=67602),"Kraj Vysočina",(IF(AND(I1381&gt;=40001,I1381&lt;=44101),"Ústecký kraj",(IF(AND(I1381&gt;=46001,I1381&lt;=47201),"Liberecký kraj",(IF(AND(I1381&gt;=51202,I1381&lt;=51401),"Liberecký kraj",(IF(AND(I1381&gt;=53002,I1381&lt;=53976),"Pardubický kraj",(IF(AND(I1381&gt;=56002,I1381&lt;=57201),"Pardubický kraj",(IF(AND(I1381&gt;=60200,I1381&lt;=67201),"Jihomoravský kraj",(IF(AND(I1381&gt;=67801,I1381&lt;=68501),"Jihomoravský kraj",(IF(AND(I1381&gt;=69002,I1381&lt;=69801),"Jihomoravský kraj",(IF(AND(I1381&gt;=68601,I1381&lt;=68801),"Zlínský kraj",(IF(AND(I1381&gt;=75501,I1381&lt;=76901),"Zlínský kraj",(IF(AND(I1381&gt;=70030,I1381&lt;=74901),"Moravskoslezský kraj",(IF(AND(I1381&gt;=75000,I1381&lt;=75368),"Olomoucký kraj",(IF(AND(I1381&gt;=77200,I1381&lt;=79862),"Olomoucký kraj",(IF(AND(I1381&gt;=50011,I1381&lt;=50301),"Královéhradecký kraj",(IF(AND(I1381&gt;=54301,I1381&lt;=54303),"Královéhradecký kraj","0")))))))))))))))))))))))))))))))))))))))))))))))</f>
        <v>Středočeský kraj</v>
      </c>
      <c r="AD1381" t="s">
        <v>998</v>
      </c>
      <c r="AE1381" t="s">
        <v>998</v>
      </c>
      <c r="AF1381" t="s">
        <v>998</v>
      </c>
      <c r="AG1381" s="107">
        <v>0</v>
      </c>
      <c r="AH1381" s="107">
        <v>0</v>
      </c>
      <c r="AI1381" s="107">
        <v>0</v>
      </c>
      <c r="AJ1381" t="s">
        <v>1012</v>
      </c>
    </row>
    <row r="1382" spans="1:37" x14ac:dyDescent="0.45">
      <c r="A1382" t="s">
        <v>1582</v>
      </c>
      <c r="B1382" t="s">
        <v>1583</v>
      </c>
      <c r="C1382" t="s">
        <v>990</v>
      </c>
      <c r="D1382" t="s">
        <v>1584</v>
      </c>
      <c r="E1382" t="s">
        <v>992</v>
      </c>
      <c r="F1382" t="s">
        <v>1576</v>
      </c>
      <c r="G1382">
        <v>99</v>
      </c>
      <c r="H1382" t="s">
        <v>1577</v>
      </c>
      <c r="I1382">
        <v>25281</v>
      </c>
      <c r="K1382" t="s">
        <v>1578</v>
      </c>
      <c r="L1382" s="106">
        <v>39239</v>
      </c>
      <c r="M1382">
        <v>14442802</v>
      </c>
      <c r="N1382" t="s">
        <v>1579</v>
      </c>
      <c r="O1382" t="s">
        <v>1106</v>
      </c>
      <c r="P1382" t="s">
        <v>997</v>
      </c>
      <c r="R1382" s="109" t="str">
        <f>IF(OR(P1382="SB",Q1382="SB"),"SB",0)</f>
        <v>SB</v>
      </c>
      <c r="T1382" s="110">
        <v>2020108</v>
      </c>
      <c r="U1382" t="s">
        <v>19633</v>
      </c>
      <c r="V1382" s="113" t="str">
        <f>IF(AND(I1382&gt;=10000,I1382&lt;=19900),"Praha",(IF(AND(I1382&gt;=25001,I1382&lt;=29501),"Středočeský kraj",(IF(AND(I1382&gt;=30100,I1382&lt;=34972),"Středočeský kraj",(IF(AND(I1382&gt;=35002,I1382&lt;=36271),"Karlovarský kraj",(IF(AND(I1382&gt;=37001,I1382&lt;=39201),"Jihočeský kraj",(IF(AND(I1382&gt;=39701,I1382&lt;=39901),"Jihočeský kraj",(IF(AND(I1382&gt;=39301,I1382&lt;=39601),"Kraj Vysočina",(IF(AND(I1382&gt;=58001,I1382&lt;=59501),"Kraj Vysočina",(IF(AND(I1382&gt;=67401,I1382&lt;=67602),"Kraj Vysočina",(IF(AND(I1382&gt;=40001,I1382&lt;=44101),"Ústecký kraj",(IF(AND(I1382&gt;=46001,I1382&lt;=47201),"Liberecký kraj",(IF(AND(I1382&gt;=51202,I1382&lt;=51401),"Liberecký kraj",(IF(AND(I1382&gt;=53002,I1382&lt;=53976),"Pardubický kraj",(IF(AND(I1382&gt;=56002,I1382&lt;=57201),"Pardubický kraj",(IF(AND(I1382&gt;=60200,I1382&lt;=67201),"Jihomoravský kraj",(IF(AND(I1382&gt;=67801,I1382&lt;=68501),"Jihomoravský kraj",(IF(AND(I1382&gt;=69002,I1382&lt;=69801),"Jihomoravský kraj",(IF(AND(I1382&gt;=68601,I1382&lt;=68801),"Zlínský kraj",(IF(AND(I1382&gt;=75501,I1382&lt;=76901),"Zlínský kraj",(IF(AND(I1382&gt;=70030,I1382&lt;=74901),"Moravskoslezský kraj",(IF(AND(I1382&gt;=75000,I1382&lt;=75368),"Olomoucký kraj",(IF(AND(I1382&gt;=77200,I1382&lt;=79862),"Olomoucký kraj",(IF(AND(I1382&gt;=50011,I1382&lt;=50301),"Královéhradecký kraj",(IF(AND(I1382&gt;=54301,I1382&lt;=54303),"Královéhradecký kraj","0")))))))))))))))))))))))))))))))))))))))))))))))</f>
        <v>Středočeský kraj</v>
      </c>
      <c r="AD1382" t="s">
        <v>998</v>
      </c>
      <c r="AE1382" t="s">
        <v>998</v>
      </c>
      <c r="AF1382" t="s">
        <v>998</v>
      </c>
      <c r="AG1382" s="107">
        <v>0</v>
      </c>
      <c r="AH1382" s="107">
        <v>0</v>
      </c>
      <c r="AI1382" s="107">
        <v>0</v>
      </c>
      <c r="AJ1382" t="s">
        <v>1012</v>
      </c>
    </row>
    <row r="1383" spans="1:37" x14ac:dyDescent="0.45">
      <c r="A1383" t="s">
        <v>1128</v>
      </c>
      <c r="B1383" t="s">
        <v>2748</v>
      </c>
      <c r="C1383" t="s">
        <v>990</v>
      </c>
      <c r="D1383" t="s">
        <v>2754</v>
      </c>
      <c r="E1383" t="s">
        <v>992</v>
      </c>
      <c r="F1383" t="s">
        <v>2701</v>
      </c>
      <c r="G1383">
        <v>304</v>
      </c>
      <c r="H1383" t="s">
        <v>1577</v>
      </c>
      <c r="I1383">
        <v>25281</v>
      </c>
      <c r="K1383" t="s">
        <v>2755</v>
      </c>
      <c r="L1383" s="106">
        <v>27331</v>
      </c>
      <c r="M1383">
        <v>14093703</v>
      </c>
      <c r="N1383" t="s">
        <v>1579</v>
      </c>
      <c r="O1383" t="s">
        <v>1106</v>
      </c>
      <c r="P1383" t="s">
        <v>997</v>
      </c>
      <c r="R1383" s="109" t="str">
        <f>IF(OR(P1383="SB",Q1383="SB"),"SB",0)</f>
        <v>SB</v>
      </c>
      <c r="T1383" s="110">
        <v>171007</v>
      </c>
      <c r="U1383" t="s">
        <v>19634</v>
      </c>
      <c r="V1383" s="113" t="str">
        <f>IF(AND(I1383&gt;=10000,I1383&lt;=19900),"Praha",(IF(AND(I1383&gt;=25001,I1383&lt;=29501),"Středočeský kraj",(IF(AND(I1383&gt;=30100,I1383&lt;=34972),"Středočeský kraj",(IF(AND(I1383&gt;=35002,I1383&lt;=36271),"Karlovarský kraj",(IF(AND(I1383&gt;=37001,I1383&lt;=39201),"Jihočeský kraj",(IF(AND(I1383&gt;=39701,I1383&lt;=39901),"Jihočeský kraj",(IF(AND(I1383&gt;=39301,I1383&lt;=39601),"Kraj Vysočina",(IF(AND(I1383&gt;=58001,I1383&lt;=59501),"Kraj Vysočina",(IF(AND(I1383&gt;=67401,I1383&lt;=67602),"Kraj Vysočina",(IF(AND(I1383&gt;=40001,I1383&lt;=44101),"Ústecký kraj",(IF(AND(I1383&gt;=46001,I1383&lt;=47201),"Liberecký kraj",(IF(AND(I1383&gt;=51202,I1383&lt;=51401),"Liberecký kraj",(IF(AND(I1383&gt;=53002,I1383&lt;=53976),"Pardubický kraj",(IF(AND(I1383&gt;=56002,I1383&lt;=57201),"Pardubický kraj",(IF(AND(I1383&gt;=60200,I1383&lt;=67201),"Jihomoravský kraj",(IF(AND(I1383&gt;=67801,I1383&lt;=68501),"Jihomoravský kraj",(IF(AND(I1383&gt;=69002,I1383&lt;=69801),"Jihomoravský kraj",(IF(AND(I1383&gt;=68601,I1383&lt;=68801),"Zlínský kraj",(IF(AND(I1383&gt;=75501,I1383&lt;=76901),"Zlínský kraj",(IF(AND(I1383&gt;=70030,I1383&lt;=74901),"Moravskoslezský kraj",(IF(AND(I1383&gt;=75000,I1383&lt;=75368),"Olomoucký kraj",(IF(AND(I1383&gt;=77200,I1383&lt;=79862),"Olomoucký kraj",(IF(AND(I1383&gt;=50011,I1383&lt;=50301),"Královéhradecký kraj",(IF(AND(I1383&gt;=54301,I1383&lt;=54303),"Královéhradecký kraj","0")))))))))))))))))))))))))))))))))))))))))))))))</f>
        <v>Středočeský kraj</v>
      </c>
      <c r="W1383" s="111">
        <v>171007</v>
      </c>
      <c r="X1383" s="111" t="s">
        <v>19633</v>
      </c>
      <c r="AB1383" t="s">
        <v>2756</v>
      </c>
      <c r="AD1383" t="s">
        <v>998</v>
      </c>
      <c r="AE1383" t="s">
        <v>998</v>
      </c>
      <c r="AF1383" t="s">
        <v>1515</v>
      </c>
      <c r="AG1383" s="107">
        <v>0</v>
      </c>
      <c r="AH1383" s="107">
        <v>0</v>
      </c>
      <c r="AI1383" s="107">
        <v>0</v>
      </c>
      <c r="AJ1383" t="s">
        <v>1012</v>
      </c>
    </row>
    <row r="1384" spans="1:37" x14ac:dyDescent="0.45">
      <c r="A1384" t="s">
        <v>1573</v>
      </c>
      <c r="B1384" t="s">
        <v>1574</v>
      </c>
      <c r="C1384" t="s">
        <v>1002</v>
      </c>
      <c r="D1384" t="s">
        <v>1575</v>
      </c>
      <c r="E1384" t="s">
        <v>992</v>
      </c>
      <c r="F1384" t="s">
        <v>1576</v>
      </c>
      <c r="G1384">
        <v>99</v>
      </c>
      <c r="H1384" t="s">
        <v>1577</v>
      </c>
      <c r="I1384">
        <v>25281</v>
      </c>
      <c r="K1384" t="s">
        <v>1578</v>
      </c>
      <c r="L1384" s="106">
        <v>27079</v>
      </c>
      <c r="M1384">
        <v>14442903</v>
      </c>
      <c r="N1384" t="s">
        <v>1579</v>
      </c>
      <c r="O1384" t="s">
        <v>1106</v>
      </c>
      <c r="P1384" t="s">
        <v>997</v>
      </c>
      <c r="R1384" s="109" t="str">
        <f>IF(OR(P1384="SB",Q1384="SB"),"SB",0)</f>
        <v>SB</v>
      </c>
      <c r="T1384" s="110" t="s">
        <v>998</v>
      </c>
      <c r="V1384" s="113" t="str">
        <f>IF(AND(I1384&gt;=10000,I1384&lt;=19900),"Praha",(IF(AND(I1384&gt;=25001,I1384&lt;=29501),"Středočeský kraj",(IF(AND(I1384&gt;=30100,I1384&lt;=34972),"Středočeský kraj",(IF(AND(I1384&gt;=35002,I1384&lt;=36271),"Karlovarský kraj",(IF(AND(I1384&gt;=37001,I1384&lt;=39201),"Jihočeský kraj",(IF(AND(I1384&gt;=39701,I1384&lt;=39901),"Jihočeský kraj",(IF(AND(I1384&gt;=39301,I1384&lt;=39601),"Kraj Vysočina",(IF(AND(I1384&gt;=58001,I1384&lt;=59501),"Kraj Vysočina",(IF(AND(I1384&gt;=67401,I1384&lt;=67602),"Kraj Vysočina",(IF(AND(I1384&gt;=40001,I1384&lt;=44101),"Ústecký kraj",(IF(AND(I1384&gt;=46001,I1384&lt;=47201),"Liberecký kraj",(IF(AND(I1384&gt;=51202,I1384&lt;=51401),"Liberecký kraj",(IF(AND(I1384&gt;=53002,I1384&lt;=53976),"Pardubický kraj",(IF(AND(I1384&gt;=56002,I1384&lt;=57201),"Pardubický kraj",(IF(AND(I1384&gt;=60200,I1384&lt;=67201),"Jihomoravský kraj",(IF(AND(I1384&gt;=67801,I1384&lt;=68501),"Jihomoravský kraj",(IF(AND(I1384&gt;=69002,I1384&lt;=69801),"Jihomoravský kraj",(IF(AND(I1384&gt;=68601,I1384&lt;=68801),"Zlínský kraj",(IF(AND(I1384&gt;=75501,I1384&lt;=76901),"Zlínský kraj",(IF(AND(I1384&gt;=70030,I1384&lt;=74901),"Moravskoslezský kraj",(IF(AND(I1384&gt;=75000,I1384&lt;=75368),"Olomoucký kraj",(IF(AND(I1384&gt;=77200,I1384&lt;=79862),"Olomoucký kraj",(IF(AND(I1384&gt;=50011,I1384&lt;=50301),"Královéhradecký kraj",(IF(AND(I1384&gt;=54301,I1384&lt;=54303),"Královéhradecký kraj","0")))))))))))))))))))))))))))))))))))))))))))))))</f>
        <v>Středočeský kraj</v>
      </c>
      <c r="AB1384" t="s">
        <v>998</v>
      </c>
      <c r="AD1384" t="s">
        <v>998</v>
      </c>
      <c r="AE1384" t="s">
        <v>998</v>
      </c>
      <c r="AF1384" t="s">
        <v>998</v>
      </c>
      <c r="AG1384" s="107">
        <v>0</v>
      </c>
      <c r="AH1384" s="107">
        <v>0</v>
      </c>
      <c r="AI1384" s="107">
        <v>0</v>
      </c>
      <c r="AJ1384" t="s">
        <v>1012</v>
      </c>
    </row>
    <row r="1385" spans="1:37" x14ac:dyDescent="0.45">
      <c r="A1385" t="s">
        <v>1580</v>
      </c>
      <c r="B1385" t="s">
        <v>1574</v>
      </c>
      <c r="C1385" t="s">
        <v>1002</v>
      </c>
      <c r="D1385" t="s">
        <v>1581</v>
      </c>
      <c r="E1385" t="s">
        <v>992</v>
      </c>
      <c r="F1385" t="s">
        <v>1576</v>
      </c>
      <c r="G1385">
        <v>99</v>
      </c>
      <c r="H1385" t="s">
        <v>1577</v>
      </c>
      <c r="I1385">
        <v>25281</v>
      </c>
      <c r="K1385" t="s">
        <v>1578</v>
      </c>
      <c r="L1385" s="106">
        <v>38399</v>
      </c>
      <c r="M1385">
        <v>14442701</v>
      </c>
      <c r="N1385" t="s">
        <v>1579</v>
      </c>
      <c r="O1385" t="s">
        <v>1106</v>
      </c>
      <c r="P1385" t="s">
        <v>997</v>
      </c>
      <c r="R1385" s="109" t="str">
        <f>IF(OR(P1385="SB",Q1385="SB"),"SB",0)</f>
        <v>SB</v>
      </c>
      <c r="T1385" s="110" t="s">
        <v>998</v>
      </c>
      <c r="V1385" s="113" t="str">
        <f>IF(AND(I1385&gt;=10000,I1385&lt;=19900),"Praha",(IF(AND(I1385&gt;=25001,I1385&lt;=29501),"Středočeský kraj",(IF(AND(I1385&gt;=30100,I1385&lt;=34972),"Středočeský kraj",(IF(AND(I1385&gt;=35002,I1385&lt;=36271),"Karlovarský kraj",(IF(AND(I1385&gt;=37001,I1385&lt;=39201),"Jihočeský kraj",(IF(AND(I1385&gt;=39701,I1385&lt;=39901),"Jihočeský kraj",(IF(AND(I1385&gt;=39301,I1385&lt;=39601),"Kraj Vysočina",(IF(AND(I1385&gt;=58001,I1385&lt;=59501),"Kraj Vysočina",(IF(AND(I1385&gt;=67401,I1385&lt;=67602),"Kraj Vysočina",(IF(AND(I1385&gt;=40001,I1385&lt;=44101),"Ústecký kraj",(IF(AND(I1385&gt;=46001,I1385&lt;=47201),"Liberecký kraj",(IF(AND(I1385&gt;=51202,I1385&lt;=51401),"Liberecký kraj",(IF(AND(I1385&gt;=53002,I1385&lt;=53976),"Pardubický kraj",(IF(AND(I1385&gt;=56002,I1385&lt;=57201),"Pardubický kraj",(IF(AND(I1385&gt;=60200,I1385&lt;=67201),"Jihomoravský kraj",(IF(AND(I1385&gt;=67801,I1385&lt;=68501),"Jihomoravský kraj",(IF(AND(I1385&gt;=69002,I1385&lt;=69801),"Jihomoravský kraj",(IF(AND(I1385&gt;=68601,I1385&lt;=68801),"Zlínský kraj",(IF(AND(I1385&gt;=75501,I1385&lt;=76901),"Zlínský kraj",(IF(AND(I1385&gt;=70030,I1385&lt;=74901),"Moravskoslezský kraj",(IF(AND(I1385&gt;=75000,I1385&lt;=75368),"Olomoucký kraj",(IF(AND(I1385&gt;=77200,I1385&lt;=79862),"Olomoucký kraj",(IF(AND(I1385&gt;=50011,I1385&lt;=50301),"Královéhradecký kraj",(IF(AND(I1385&gt;=54301,I1385&lt;=54303),"Královéhradecký kraj","0")))))))))))))))))))))))))))))))))))))))))))))))</f>
        <v>Středočeský kraj</v>
      </c>
      <c r="AB1385" t="s">
        <v>998</v>
      </c>
      <c r="AD1385" t="s">
        <v>998</v>
      </c>
      <c r="AE1385" t="s">
        <v>998</v>
      </c>
      <c r="AF1385" t="s">
        <v>998</v>
      </c>
      <c r="AG1385" s="107">
        <v>0</v>
      </c>
      <c r="AH1385" s="107">
        <v>0</v>
      </c>
      <c r="AI1385" s="107">
        <v>0</v>
      </c>
      <c r="AJ1385" t="s">
        <v>1012</v>
      </c>
    </row>
    <row r="1386" spans="1:37" x14ac:dyDescent="0.45">
      <c r="A1386" t="s">
        <v>1264</v>
      </c>
      <c r="B1386" t="s">
        <v>2438</v>
      </c>
      <c r="C1386" t="s">
        <v>1002</v>
      </c>
      <c r="D1386" t="s">
        <v>2439</v>
      </c>
      <c r="E1386" t="s">
        <v>992</v>
      </c>
      <c r="F1386" t="s">
        <v>1750</v>
      </c>
      <c r="G1386">
        <v>155</v>
      </c>
      <c r="H1386" t="s">
        <v>1577</v>
      </c>
      <c r="I1386">
        <v>25281</v>
      </c>
      <c r="K1386" t="s">
        <v>2434</v>
      </c>
      <c r="L1386" s="106">
        <v>26821</v>
      </c>
      <c r="M1386">
        <v>14442600</v>
      </c>
      <c r="N1386" t="s">
        <v>1579</v>
      </c>
      <c r="O1386" t="s">
        <v>1106</v>
      </c>
      <c r="P1386" t="s">
        <v>997</v>
      </c>
      <c r="R1386" s="109" t="str">
        <f>IF(OR(P1386="SB",Q1386="SB"),"SB",0)</f>
        <v>SB</v>
      </c>
      <c r="T1386" s="110" t="s">
        <v>998</v>
      </c>
      <c r="V1386" s="113" t="str">
        <f>IF(AND(I1386&gt;=10000,I1386&lt;=19900),"Praha",(IF(AND(I1386&gt;=25001,I1386&lt;=29501),"Středočeský kraj",(IF(AND(I1386&gt;=30100,I1386&lt;=34972),"Středočeský kraj",(IF(AND(I1386&gt;=35002,I1386&lt;=36271),"Karlovarský kraj",(IF(AND(I1386&gt;=37001,I1386&lt;=39201),"Jihočeský kraj",(IF(AND(I1386&gt;=39701,I1386&lt;=39901),"Jihočeský kraj",(IF(AND(I1386&gt;=39301,I1386&lt;=39601),"Kraj Vysočina",(IF(AND(I1386&gt;=58001,I1386&lt;=59501),"Kraj Vysočina",(IF(AND(I1386&gt;=67401,I1386&lt;=67602),"Kraj Vysočina",(IF(AND(I1386&gt;=40001,I1386&lt;=44101),"Ústecký kraj",(IF(AND(I1386&gt;=46001,I1386&lt;=47201),"Liberecký kraj",(IF(AND(I1386&gt;=51202,I1386&lt;=51401),"Liberecký kraj",(IF(AND(I1386&gt;=53002,I1386&lt;=53976),"Pardubický kraj",(IF(AND(I1386&gt;=56002,I1386&lt;=57201),"Pardubický kraj",(IF(AND(I1386&gt;=60200,I1386&lt;=67201),"Jihomoravský kraj",(IF(AND(I1386&gt;=67801,I1386&lt;=68501),"Jihomoravský kraj",(IF(AND(I1386&gt;=69002,I1386&lt;=69801),"Jihomoravský kraj",(IF(AND(I1386&gt;=68601,I1386&lt;=68801),"Zlínský kraj",(IF(AND(I1386&gt;=75501,I1386&lt;=76901),"Zlínský kraj",(IF(AND(I1386&gt;=70030,I1386&lt;=74901),"Moravskoslezský kraj",(IF(AND(I1386&gt;=75000,I1386&lt;=75368),"Olomoucký kraj",(IF(AND(I1386&gt;=77200,I1386&lt;=79862),"Olomoucký kraj",(IF(AND(I1386&gt;=50011,I1386&lt;=50301),"Královéhradecký kraj",(IF(AND(I1386&gt;=54301,I1386&lt;=54303),"Královéhradecký kraj","0")))))))))))))))))))))))))))))))))))))))))))))))</f>
        <v>Středočeský kraj</v>
      </c>
      <c r="AB1386" t="s">
        <v>998</v>
      </c>
      <c r="AD1386" t="s">
        <v>998</v>
      </c>
      <c r="AE1386" t="s">
        <v>998</v>
      </c>
      <c r="AF1386" t="s">
        <v>998</v>
      </c>
      <c r="AG1386" s="107">
        <v>0</v>
      </c>
      <c r="AH1386" s="107">
        <v>0</v>
      </c>
      <c r="AI1386" s="107">
        <v>0</v>
      </c>
      <c r="AJ1386" t="s">
        <v>1012</v>
      </c>
    </row>
    <row r="1387" spans="1:37" x14ac:dyDescent="0.45">
      <c r="A1387" t="s">
        <v>1225</v>
      </c>
      <c r="B1387" t="s">
        <v>2699</v>
      </c>
      <c r="C1387" t="s">
        <v>1002</v>
      </c>
      <c r="D1387" t="s">
        <v>2703</v>
      </c>
      <c r="E1387" t="s">
        <v>992</v>
      </c>
      <c r="F1387" t="s">
        <v>2704</v>
      </c>
      <c r="G1387">
        <v>304</v>
      </c>
      <c r="H1387" t="s">
        <v>1577</v>
      </c>
      <c r="I1387">
        <v>25281</v>
      </c>
      <c r="K1387" t="s">
        <v>2705</v>
      </c>
      <c r="L1387" s="106">
        <v>27286</v>
      </c>
      <c r="M1387">
        <v>14444115</v>
      </c>
      <c r="N1387" t="s">
        <v>1579</v>
      </c>
      <c r="O1387" t="s">
        <v>1106</v>
      </c>
      <c r="P1387" t="s">
        <v>997</v>
      </c>
      <c r="R1387" s="109" t="str">
        <f>IF(OR(P1387="SB",Q1387="SB"),"SB",0)</f>
        <v>SB</v>
      </c>
      <c r="T1387" s="110" t="s">
        <v>998</v>
      </c>
      <c r="V1387" s="113" t="str">
        <f>IF(AND(I1387&gt;=10000,I1387&lt;=19900),"Praha",(IF(AND(I1387&gt;=25001,I1387&lt;=29501),"Středočeský kraj",(IF(AND(I1387&gt;=30100,I1387&lt;=34972),"Středočeský kraj",(IF(AND(I1387&gt;=35002,I1387&lt;=36271),"Karlovarský kraj",(IF(AND(I1387&gt;=37001,I1387&lt;=39201),"Jihočeský kraj",(IF(AND(I1387&gt;=39701,I1387&lt;=39901),"Jihočeský kraj",(IF(AND(I1387&gt;=39301,I1387&lt;=39601),"Kraj Vysočina",(IF(AND(I1387&gt;=58001,I1387&lt;=59501),"Kraj Vysočina",(IF(AND(I1387&gt;=67401,I1387&lt;=67602),"Kraj Vysočina",(IF(AND(I1387&gt;=40001,I1387&lt;=44101),"Ústecký kraj",(IF(AND(I1387&gt;=46001,I1387&lt;=47201),"Liberecký kraj",(IF(AND(I1387&gt;=51202,I1387&lt;=51401),"Liberecký kraj",(IF(AND(I1387&gt;=53002,I1387&lt;=53976),"Pardubický kraj",(IF(AND(I1387&gt;=56002,I1387&lt;=57201),"Pardubický kraj",(IF(AND(I1387&gt;=60200,I1387&lt;=67201),"Jihomoravský kraj",(IF(AND(I1387&gt;=67801,I1387&lt;=68501),"Jihomoravský kraj",(IF(AND(I1387&gt;=69002,I1387&lt;=69801),"Jihomoravský kraj",(IF(AND(I1387&gt;=68601,I1387&lt;=68801),"Zlínský kraj",(IF(AND(I1387&gt;=75501,I1387&lt;=76901),"Zlínský kraj",(IF(AND(I1387&gt;=70030,I1387&lt;=74901),"Moravskoslezský kraj",(IF(AND(I1387&gt;=75000,I1387&lt;=75368),"Olomoucký kraj",(IF(AND(I1387&gt;=77200,I1387&lt;=79862),"Olomoucký kraj",(IF(AND(I1387&gt;=50011,I1387&lt;=50301),"Královéhradecký kraj",(IF(AND(I1387&gt;=54301,I1387&lt;=54303),"Královéhradecký kraj","0")))))))))))))))))))))))))))))))))))))))))))))))</f>
        <v>Středočeský kraj</v>
      </c>
      <c r="AB1387" t="s">
        <v>998</v>
      </c>
      <c r="AD1387" t="s">
        <v>998</v>
      </c>
      <c r="AE1387" t="s">
        <v>998</v>
      </c>
      <c r="AF1387" t="s">
        <v>998</v>
      </c>
      <c r="AG1387" s="107">
        <v>0</v>
      </c>
      <c r="AH1387" s="107">
        <v>0</v>
      </c>
      <c r="AI1387" s="107">
        <v>0</v>
      </c>
      <c r="AJ1387" t="s">
        <v>1012</v>
      </c>
    </row>
    <row r="1388" spans="1:37" x14ac:dyDescent="0.45">
      <c r="A1388" t="s">
        <v>1363</v>
      </c>
      <c r="B1388" t="s">
        <v>2748</v>
      </c>
      <c r="C1388" t="s">
        <v>990</v>
      </c>
      <c r="D1388" t="s">
        <v>2763</v>
      </c>
      <c r="E1388" t="s">
        <v>992</v>
      </c>
      <c r="F1388" t="s">
        <v>2704</v>
      </c>
      <c r="G1388">
        <v>304</v>
      </c>
      <c r="H1388" t="s">
        <v>1577</v>
      </c>
      <c r="I1388">
        <v>25281</v>
      </c>
      <c r="K1388" t="s">
        <v>2764</v>
      </c>
      <c r="L1388" s="106">
        <v>41439</v>
      </c>
      <c r="M1388">
        <v>14442596</v>
      </c>
      <c r="N1388" t="s">
        <v>1579</v>
      </c>
      <c r="O1388" t="s">
        <v>1106</v>
      </c>
      <c r="P1388" t="s">
        <v>997</v>
      </c>
      <c r="R1388" s="109" t="str">
        <f>IF(OR(P1388="SB",Q1388="SB"),"SB",0)</f>
        <v>SB</v>
      </c>
      <c r="T1388" s="110" t="s">
        <v>998</v>
      </c>
      <c r="V1388" s="113" t="str">
        <f>IF(AND(I1388&gt;=10000,I1388&lt;=19900),"Praha",(IF(AND(I1388&gt;=25001,I1388&lt;=29501),"Středočeský kraj",(IF(AND(I1388&gt;=30100,I1388&lt;=34972),"Středočeský kraj",(IF(AND(I1388&gt;=35002,I1388&lt;=36271),"Karlovarský kraj",(IF(AND(I1388&gt;=37001,I1388&lt;=39201),"Jihočeský kraj",(IF(AND(I1388&gt;=39701,I1388&lt;=39901),"Jihočeský kraj",(IF(AND(I1388&gt;=39301,I1388&lt;=39601),"Kraj Vysočina",(IF(AND(I1388&gt;=58001,I1388&lt;=59501),"Kraj Vysočina",(IF(AND(I1388&gt;=67401,I1388&lt;=67602),"Kraj Vysočina",(IF(AND(I1388&gt;=40001,I1388&lt;=44101),"Ústecký kraj",(IF(AND(I1388&gt;=46001,I1388&lt;=47201),"Liberecký kraj",(IF(AND(I1388&gt;=51202,I1388&lt;=51401),"Liberecký kraj",(IF(AND(I1388&gt;=53002,I1388&lt;=53976),"Pardubický kraj",(IF(AND(I1388&gt;=56002,I1388&lt;=57201),"Pardubický kraj",(IF(AND(I1388&gt;=60200,I1388&lt;=67201),"Jihomoravský kraj",(IF(AND(I1388&gt;=67801,I1388&lt;=68501),"Jihomoravský kraj",(IF(AND(I1388&gt;=69002,I1388&lt;=69801),"Jihomoravský kraj",(IF(AND(I1388&gt;=68601,I1388&lt;=68801),"Zlínský kraj",(IF(AND(I1388&gt;=75501,I1388&lt;=76901),"Zlínský kraj",(IF(AND(I1388&gt;=70030,I1388&lt;=74901),"Moravskoslezský kraj",(IF(AND(I1388&gt;=75000,I1388&lt;=75368),"Olomoucký kraj",(IF(AND(I1388&gt;=77200,I1388&lt;=79862),"Olomoucký kraj",(IF(AND(I1388&gt;=50011,I1388&lt;=50301),"Královéhradecký kraj",(IF(AND(I1388&gt;=54301,I1388&lt;=54303),"Královéhradecký kraj","0")))))))))))))))))))))))))))))))))))))))))))))))</f>
        <v>Středočeský kraj</v>
      </c>
      <c r="AB1388" t="s">
        <v>998</v>
      </c>
      <c r="AD1388" t="s">
        <v>998</v>
      </c>
      <c r="AE1388" t="s">
        <v>998</v>
      </c>
      <c r="AF1388" t="s">
        <v>998</v>
      </c>
      <c r="AG1388" s="107">
        <v>0</v>
      </c>
      <c r="AH1388" s="107">
        <v>0</v>
      </c>
      <c r="AI1388" s="107">
        <v>0</v>
      </c>
      <c r="AJ1388" t="s">
        <v>1012</v>
      </c>
    </row>
    <row r="1389" spans="1:37" x14ac:dyDescent="0.45">
      <c r="A1389" t="s">
        <v>1416</v>
      </c>
      <c r="B1389" t="s">
        <v>5573</v>
      </c>
      <c r="C1389" t="s">
        <v>990</v>
      </c>
      <c r="D1389" t="s">
        <v>5574</v>
      </c>
      <c r="E1389" t="s">
        <v>992</v>
      </c>
      <c r="F1389" t="s">
        <v>2704</v>
      </c>
      <c r="G1389">
        <v>303</v>
      </c>
      <c r="H1389" t="s">
        <v>1577</v>
      </c>
      <c r="I1389">
        <v>25281</v>
      </c>
      <c r="K1389" t="s">
        <v>5575</v>
      </c>
      <c r="L1389" s="106">
        <v>26322</v>
      </c>
      <c r="M1389">
        <v>14443307</v>
      </c>
      <c r="N1389" t="s">
        <v>1579</v>
      </c>
      <c r="O1389" t="s">
        <v>1106</v>
      </c>
      <c r="P1389" t="s">
        <v>997</v>
      </c>
      <c r="R1389" s="109" t="str">
        <f>IF(OR(P1389="SB",Q1389="SB"),"SB",0)</f>
        <v>SB</v>
      </c>
      <c r="T1389" s="110" t="s">
        <v>998</v>
      </c>
      <c r="V1389" s="113" t="str">
        <f>IF(AND(I1389&gt;=10000,I1389&lt;=19900),"Praha",(IF(AND(I1389&gt;=25001,I1389&lt;=29501),"Středočeský kraj",(IF(AND(I1389&gt;=30100,I1389&lt;=34972),"Středočeský kraj",(IF(AND(I1389&gt;=35002,I1389&lt;=36271),"Karlovarský kraj",(IF(AND(I1389&gt;=37001,I1389&lt;=39201),"Jihočeský kraj",(IF(AND(I1389&gt;=39701,I1389&lt;=39901),"Jihočeský kraj",(IF(AND(I1389&gt;=39301,I1389&lt;=39601),"Kraj Vysočina",(IF(AND(I1389&gt;=58001,I1389&lt;=59501),"Kraj Vysočina",(IF(AND(I1389&gt;=67401,I1389&lt;=67602),"Kraj Vysočina",(IF(AND(I1389&gt;=40001,I1389&lt;=44101),"Ústecký kraj",(IF(AND(I1389&gt;=46001,I1389&lt;=47201),"Liberecký kraj",(IF(AND(I1389&gt;=51202,I1389&lt;=51401),"Liberecký kraj",(IF(AND(I1389&gt;=53002,I1389&lt;=53976),"Pardubický kraj",(IF(AND(I1389&gt;=56002,I1389&lt;=57201),"Pardubický kraj",(IF(AND(I1389&gt;=60200,I1389&lt;=67201),"Jihomoravský kraj",(IF(AND(I1389&gt;=67801,I1389&lt;=68501),"Jihomoravský kraj",(IF(AND(I1389&gt;=69002,I1389&lt;=69801),"Jihomoravský kraj",(IF(AND(I1389&gt;=68601,I1389&lt;=68801),"Zlínský kraj",(IF(AND(I1389&gt;=75501,I1389&lt;=76901),"Zlínský kraj",(IF(AND(I1389&gt;=70030,I1389&lt;=74901),"Moravskoslezský kraj",(IF(AND(I1389&gt;=75000,I1389&lt;=75368),"Olomoucký kraj",(IF(AND(I1389&gt;=77200,I1389&lt;=79862),"Olomoucký kraj",(IF(AND(I1389&gt;=50011,I1389&lt;=50301),"Královéhradecký kraj",(IF(AND(I1389&gt;=54301,I1389&lt;=54303),"Královéhradecký kraj","0")))))))))))))))))))))))))))))))))))))))))))))))</f>
        <v>Středočeský kraj</v>
      </c>
      <c r="AB1389" t="s">
        <v>998</v>
      </c>
      <c r="AD1389" t="s">
        <v>998</v>
      </c>
      <c r="AE1389" t="s">
        <v>998</v>
      </c>
      <c r="AF1389" t="s">
        <v>998</v>
      </c>
      <c r="AG1389" s="107">
        <v>0</v>
      </c>
      <c r="AH1389" s="107">
        <v>0</v>
      </c>
      <c r="AI1389" s="107">
        <v>0</v>
      </c>
      <c r="AJ1389" t="s">
        <v>1012</v>
      </c>
    </row>
    <row r="1390" spans="1:37" x14ac:dyDescent="0.45">
      <c r="A1390" t="s">
        <v>1412</v>
      </c>
      <c r="B1390" t="s">
        <v>6771</v>
      </c>
      <c r="C1390" t="s">
        <v>1002</v>
      </c>
      <c r="D1390" t="s">
        <v>6772</v>
      </c>
      <c r="E1390" t="s">
        <v>992</v>
      </c>
      <c r="F1390" t="s">
        <v>6773</v>
      </c>
      <c r="G1390">
        <v>295</v>
      </c>
      <c r="H1390" t="s">
        <v>1577</v>
      </c>
      <c r="I1390">
        <v>25281</v>
      </c>
      <c r="K1390" t="s">
        <v>6774</v>
      </c>
      <c r="L1390" s="106">
        <v>27691</v>
      </c>
      <c r="M1390">
        <v>14414308</v>
      </c>
      <c r="N1390" t="s">
        <v>1579</v>
      </c>
      <c r="O1390" t="s">
        <v>1106</v>
      </c>
      <c r="P1390" t="s">
        <v>997</v>
      </c>
      <c r="R1390" s="109" t="str">
        <f>IF(OR(P1390="SB",Q1390="SB"),"SB",0)</f>
        <v>SB</v>
      </c>
      <c r="T1390" s="110" t="s">
        <v>998</v>
      </c>
      <c r="V1390" s="113" t="str">
        <f>IF(AND(I1390&gt;=10000,I1390&lt;=19900),"Praha",(IF(AND(I1390&gt;=25001,I1390&lt;=29501),"Středočeský kraj",(IF(AND(I1390&gt;=30100,I1390&lt;=34972),"Středočeský kraj",(IF(AND(I1390&gt;=35002,I1390&lt;=36271),"Karlovarský kraj",(IF(AND(I1390&gt;=37001,I1390&lt;=39201),"Jihočeský kraj",(IF(AND(I1390&gt;=39701,I1390&lt;=39901),"Jihočeský kraj",(IF(AND(I1390&gt;=39301,I1390&lt;=39601),"Kraj Vysočina",(IF(AND(I1390&gt;=58001,I1390&lt;=59501),"Kraj Vysočina",(IF(AND(I1390&gt;=67401,I1390&lt;=67602),"Kraj Vysočina",(IF(AND(I1390&gt;=40001,I1390&lt;=44101),"Ústecký kraj",(IF(AND(I1390&gt;=46001,I1390&lt;=47201),"Liberecký kraj",(IF(AND(I1390&gt;=51202,I1390&lt;=51401),"Liberecký kraj",(IF(AND(I1390&gt;=53002,I1390&lt;=53976),"Pardubický kraj",(IF(AND(I1390&gt;=56002,I1390&lt;=57201),"Pardubický kraj",(IF(AND(I1390&gt;=60200,I1390&lt;=67201),"Jihomoravský kraj",(IF(AND(I1390&gt;=67801,I1390&lt;=68501),"Jihomoravský kraj",(IF(AND(I1390&gt;=69002,I1390&lt;=69801),"Jihomoravský kraj",(IF(AND(I1390&gt;=68601,I1390&lt;=68801),"Zlínský kraj",(IF(AND(I1390&gt;=75501,I1390&lt;=76901),"Zlínský kraj",(IF(AND(I1390&gt;=70030,I1390&lt;=74901),"Moravskoslezský kraj",(IF(AND(I1390&gt;=75000,I1390&lt;=75368),"Olomoucký kraj",(IF(AND(I1390&gt;=77200,I1390&lt;=79862),"Olomoucký kraj",(IF(AND(I1390&gt;=50011,I1390&lt;=50301),"Královéhradecký kraj",(IF(AND(I1390&gt;=54301,I1390&lt;=54303),"Královéhradecký kraj","0")))))))))))))))))))))))))))))))))))))))))))))))</f>
        <v>Středočeský kraj</v>
      </c>
      <c r="AB1390" t="s">
        <v>998</v>
      </c>
      <c r="AD1390" t="s">
        <v>998</v>
      </c>
      <c r="AE1390" t="s">
        <v>998</v>
      </c>
      <c r="AF1390" t="s">
        <v>998</v>
      </c>
      <c r="AG1390" s="107">
        <v>0</v>
      </c>
      <c r="AH1390" s="107">
        <v>0</v>
      </c>
      <c r="AI1390" s="107">
        <v>0</v>
      </c>
      <c r="AJ1390" t="s">
        <v>1012</v>
      </c>
    </row>
    <row r="1391" spans="1:37" x14ac:dyDescent="0.45">
      <c r="A1391" t="s">
        <v>1206</v>
      </c>
      <c r="B1391" t="s">
        <v>13383</v>
      </c>
      <c r="C1391" t="s">
        <v>1002</v>
      </c>
      <c r="D1391" t="s">
        <v>18812</v>
      </c>
      <c r="E1391" t="s">
        <v>992</v>
      </c>
      <c r="F1391" t="s">
        <v>18813</v>
      </c>
      <c r="G1391">
        <v>235</v>
      </c>
      <c r="H1391" t="s">
        <v>1577</v>
      </c>
      <c r="I1391">
        <v>25281</v>
      </c>
      <c r="K1391" t="s">
        <v>18814</v>
      </c>
      <c r="L1391" s="106">
        <v>26526</v>
      </c>
      <c r="M1391">
        <v>14443105</v>
      </c>
      <c r="N1391" t="s">
        <v>1579</v>
      </c>
      <c r="O1391" t="s">
        <v>1106</v>
      </c>
      <c r="P1391" t="s">
        <v>997</v>
      </c>
      <c r="R1391" s="109" t="str">
        <f>IF(OR(P1391="SB",Q1391="SB"),"SB",0)</f>
        <v>SB</v>
      </c>
      <c r="T1391" s="110" t="s">
        <v>998</v>
      </c>
      <c r="V1391" s="113" t="str">
        <f>IF(AND(I1391&gt;=10000,I1391&lt;=19900),"Praha",(IF(AND(I1391&gt;=25001,I1391&lt;=29501),"Středočeský kraj",(IF(AND(I1391&gt;=30100,I1391&lt;=34972),"Středočeský kraj",(IF(AND(I1391&gt;=35002,I1391&lt;=36271),"Karlovarský kraj",(IF(AND(I1391&gt;=37001,I1391&lt;=39201),"Jihočeský kraj",(IF(AND(I1391&gt;=39701,I1391&lt;=39901),"Jihočeský kraj",(IF(AND(I1391&gt;=39301,I1391&lt;=39601),"Kraj Vysočina",(IF(AND(I1391&gt;=58001,I1391&lt;=59501),"Kraj Vysočina",(IF(AND(I1391&gt;=67401,I1391&lt;=67602),"Kraj Vysočina",(IF(AND(I1391&gt;=40001,I1391&lt;=44101),"Ústecký kraj",(IF(AND(I1391&gt;=46001,I1391&lt;=47201),"Liberecký kraj",(IF(AND(I1391&gt;=51202,I1391&lt;=51401),"Liberecký kraj",(IF(AND(I1391&gt;=53002,I1391&lt;=53976),"Pardubický kraj",(IF(AND(I1391&gt;=56002,I1391&lt;=57201),"Pardubický kraj",(IF(AND(I1391&gt;=60200,I1391&lt;=67201),"Jihomoravský kraj",(IF(AND(I1391&gt;=67801,I1391&lt;=68501),"Jihomoravský kraj",(IF(AND(I1391&gt;=69002,I1391&lt;=69801),"Jihomoravský kraj",(IF(AND(I1391&gt;=68601,I1391&lt;=68801),"Zlínský kraj",(IF(AND(I1391&gt;=75501,I1391&lt;=76901),"Zlínský kraj",(IF(AND(I1391&gt;=70030,I1391&lt;=74901),"Moravskoslezský kraj",(IF(AND(I1391&gt;=75000,I1391&lt;=75368),"Olomoucký kraj",(IF(AND(I1391&gt;=77200,I1391&lt;=79862),"Olomoucký kraj",(IF(AND(I1391&gt;=50011,I1391&lt;=50301),"Královéhradecký kraj",(IF(AND(I1391&gt;=54301,I1391&lt;=54303),"Královéhradecký kraj","0")))))))))))))))))))))))))))))))))))))))))))))))</f>
        <v>Středočeský kraj</v>
      </c>
      <c r="AB1391" t="s">
        <v>998</v>
      </c>
      <c r="AD1391" t="s">
        <v>998</v>
      </c>
      <c r="AE1391" t="s">
        <v>998</v>
      </c>
      <c r="AF1391" t="s">
        <v>998</v>
      </c>
      <c r="AG1391" s="107">
        <v>0</v>
      </c>
      <c r="AH1391" s="107">
        <v>0</v>
      </c>
      <c r="AI1391" s="107">
        <v>0</v>
      </c>
      <c r="AJ1391" t="s">
        <v>1012</v>
      </c>
    </row>
    <row r="1392" spans="1:37" x14ac:dyDescent="0.45">
      <c r="A1392" t="s">
        <v>1225</v>
      </c>
      <c r="B1392" t="s">
        <v>13383</v>
      </c>
      <c r="C1392" t="s">
        <v>1002</v>
      </c>
      <c r="D1392" t="s">
        <v>18815</v>
      </c>
      <c r="E1392" t="s">
        <v>992</v>
      </c>
      <c r="F1392" t="s">
        <v>18816</v>
      </c>
      <c r="G1392">
        <v>235</v>
      </c>
      <c r="H1392" t="s">
        <v>1577</v>
      </c>
      <c r="I1392">
        <v>25281</v>
      </c>
      <c r="K1392" t="s">
        <v>18814</v>
      </c>
      <c r="L1392" s="106">
        <v>38532</v>
      </c>
      <c r="M1392">
        <v>14443004</v>
      </c>
      <c r="N1392" t="s">
        <v>1579</v>
      </c>
      <c r="O1392" t="s">
        <v>1106</v>
      </c>
      <c r="P1392" t="s">
        <v>997</v>
      </c>
      <c r="R1392" s="109" t="str">
        <f>IF(OR(P1392="SB",Q1392="SB"),"SB",0)</f>
        <v>SB</v>
      </c>
      <c r="T1392" s="110" t="s">
        <v>998</v>
      </c>
      <c r="V1392" s="113" t="str">
        <f>IF(AND(I1392&gt;=10000,I1392&lt;=19900),"Praha",(IF(AND(I1392&gt;=25001,I1392&lt;=29501),"Středočeský kraj",(IF(AND(I1392&gt;=30100,I1392&lt;=34972),"Středočeský kraj",(IF(AND(I1392&gt;=35002,I1392&lt;=36271),"Karlovarský kraj",(IF(AND(I1392&gt;=37001,I1392&lt;=39201),"Jihočeský kraj",(IF(AND(I1392&gt;=39701,I1392&lt;=39901),"Jihočeský kraj",(IF(AND(I1392&gt;=39301,I1392&lt;=39601),"Kraj Vysočina",(IF(AND(I1392&gt;=58001,I1392&lt;=59501),"Kraj Vysočina",(IF(AND(I1392&gt;=67401,I1392&lt;=67602),"Kraj Vysočina",(IF(AND(I1392&gt;=40001,I1392&lt;=44101),"Ústecký kraj",(IF(AND(I1392&gt;=46001,I1392&lt;=47201),"Liberecký kraj",(IF(AND(I1392&gt;=51202,I1392&lt;=51401),"Liberecký kraj",(IF(AND(I1392&gt;=53002,I1392&lt;=53976),"Pardubický kraj",(IF(AND(I1392&gt;=56002,I1392&lt;=57201),"Pardubický kraj",(IF(AND(I1392&gt;=60200,I1392&lt;=67201),"Jihomoravský kraj",(IF(AND(I1392&gt;=67801,I1392&lt;=68501),"Jihomoravský kraj",(IF(AND(I1392&gt;=69002,I1392&lt;=69801),"Jihomoravský kraj",(IF(AND(I1392&gt;=68601,I1392&lt;=68801),"Zlínský kraj",(IF(AND(I1392&gt;=75501,I1392&lt;=76901),"Zlínský kraj",(IF(AND(I1392&gt;=70030,I1392&lt;=74901),"Moravskoslezský kraj",(IF(AND(I1392&gt;=75000,I1392&lt;=75368),"Olomoucký kraj",(IF(AND(I1392&gt;=77200,I1392&lt;=79862),"Olomoucký kraj",(IF(AND(I1392&gt;=50011,I1392&lt;=50301),"Královéhradecký kraj",(IF(AND(I1392&gt;=54301,I1392&lt;=54303),"Královéhradecký kraj","0")))))))))))))))))))))))))))))))))))))))))))))))</f>
        <v>Středočeský kraj</v>
      </c>
      <c r="AB1392" t="s">
        <v>998</v>
      </c>
      <c r="AD1392" t="s">
        <v>998</v>
      </c>
      <c r="AE1392" t="s">
        <v>998</v>
      </c>
      <c r="AF1392" t="s">
        <v>998</v>
      </c>
      <c r="AG1392" s="107">
        <v>0</v>
      </c>
      <c r="AH1392" s="107">
        <v>0</v>
      </c>
      <c r="AI1392" s="107">
        <v>0</v>
      </c>
      <c r="AJ1392" t="s">
        <v>1012</v>
      </c>
    </row>
    <row r="1393" spans="1:37" x14ac:dyDescent="0.45">
      <c r="A1393" t="s">
        <v>1408</v>
      </c>
      <c r="B1393" t="s">
        <v>13383</v>
      </c>
      <c r="C1393" t="s">
        <v>1002</v>
      </c>
      <c r="D1393" t="s">
        <v>18821</v>
      </c>
      <c r="E1393" t="s">
        <v>992</v>
      </c>
      <c r="F1393" t="s">
        <v>18813</v>
      </c>
      <c r="G1393">
        <v>235</v>
      </c>
      <c r="H1393" t="s">
        <v>1577</v>
      </c>
      <c r="I1393">
        <v>25281</v>
      </c>
      <c r="K1393" t="s">
        <v>18814</v>
      </c>
      <c r="L1393" s="106">
        <v>38532</v>
      </c>
      <c r="M1393">
        <v>14442495</v>
      </c>
      <c r="N1393" t="s">
        <v>1579</v>
      </c>
      <c r="O1393" t="s">
        <v>1106</v>
      </c>
      <c r="P1393" t="s">
        <v>997</v>
      </c>
      <c r="R1393" s="109" t="str">
        <f>IF(OR(P1393="SB",Q1393="SB"),"SB",0)</f>
        <v>SB</v>
      </c>
      <c r="T1393" s="110" t="s">
        <v>998</v>
      </c>
      <c r="V1393" s="113" t="str">
        <f>IF(AND(I1393&gt;=10000,I1393&lt;=19900),"Praha",(IF(AND(I1393&gt;=25001,I1393&lt;=29501),"Středočeský kraj",(IF(AND(I1393&gt;=30100,I1393&lt;=34972),"Středočeský kraj",(IF(AND(I1393&gt;=35002,I1393&lt;=36271),"Karlovarský kraj",(IF(AND(I1393&gt;=37001,I1393&lt;=39201),"Jihočeský kraj",(IF(AND(I1393&gt;=39701,I1393&lt;=39901),"Jihočeský kraj",(IF(AND(I1393&gt;=39301,I1393&lt;=39601),"Kraj Vysočina",(IF(AND(I1393&gt;=58001,I1393&lt;=59501),"Kraj Vysočina",(IF(AND(I1393&gt;=67401,I1393&lt;=67602),"Kraj Vysočina",(IF(AND(I1393&gt;=40001,I1393&lt;=44101),"Ústecký kraj",(IF(AND(I1393&gt;=46001,I1393&lt;=47201),"Liberecký kraj",(IF(AND(I1393&gt;=51202,I1393&lt;=51401),"Liberecký kraj",(IF(AND(I1393&gt;=53002,I1393&lt;=53976),"Pardubický kraj",(IF(AND(I1393&gt;=56002,I1393&lt;=57201),"Pardubický kraj",(IF(AND(I1393&gt;=60200,I1393&lt;=67201),"Jihomoravský kraj",(IF(AND(I1393&gt;=67801,I1393&lt;=68501),"Jihomoravský kraj",(IF(AND(I1393&gt;=69002,I1393&lt;=69801),"Jihomoravský kraj",(IF(AND(I1393&gt;=68601,I1393&lt;=68801),"Zlínský kraj",(IF(AND(I1393&gt;=75501,I1393&lt;=76901),"Zlínský kraj",(IF(AND(I1393&gt;=70030,I1393&lt;=74901),"Moravskoslezský kraj",(IF(AND(I1393&gt;=75000,I1393&lt;=75368),"Olomoucký kraj",(IF(AND(I1393&gt;=77200,I1393&lt;=79862),"Olomoucký kraj",(IF(AND(I1393&gt;=50011,I1393&lt;=50301),"Královéhradecký kraj",(IF(AND(I1393&gt;=54301,I1393&lt;=54303),"Královéhradecký kraj","0")))))))))))))))))))))))))))))))))))))))))))))))</f>
        <v>Středočeský kraj</v>
      </c>
      <c r="AB1393" t="s">
        <v>998</v>
      </c>
      <c r="AD1393" t="s">
        <v>998</v>
      </c>
      <c r="AE1393" t="s">
        <v>998</v>
      </c>
      <c r="AF1393" t="s">
        <v>998</v>
      </c>
      <c r="AG1393" s="107">
        <v>0</v>
      </c>
      <c r="AH1393" s="107">
        <v>0</v>
      </c>
      <c r="AI1393" s="107">
        <v>0</v>
      </c>
      <c r="AJ1393" t="s">
        <v>1012</v>
      </c>
    </row>
    <row r="1394" spans="1:37" x14ac:dyDescent="0.45">
      <c r="A1394" t="s">
        <v>1694</v>
      </c>
      <c r="B1394" t="s">
        <v>18824</v>
      </c>
      <c r="C1394" t="s">
        <v>1002</v>
      </c>
      <c r="D1394" t="s">
        <v>18825</v>
      </c>
      <c r="E1394" t="s">
        <v>992</v>
      </c>
      <c r="F1394" t="s">
        <v>18826</v>
      </c>
      <c r="G1394">
        <v>229</v>
      </c>
      <c r="H1394" t="s">
        <v>9722</v>
      </c>
      <c r="I1394">
        <v>25282</v>
      </c>
      <c r="K1394" t="s">
        <v>18827</v>
      </c>
      <c r="L1394" s="106">
        <v>27642</v>
      </c>
      <c r="M1394">
        <v>14444014</v>
      </c>
      <c r="N1394" t="s">
        <v>1579</v>
      </c>
      <c r="O1394" t="s">
        <v>1106</v>
      </c>
      <c r="P1394" t="s">
        <v>997</v>
      </c>
      <c r="R1394" s="109" t="str">
        <f>IF(OR(P1394="SB",Q1394="SB"),"SB",0)</f>
        <v>SB</v>
      </c>
      <c r="T1394" s="110" t="s">
        <v>998</v>
      </c>
      <c r="V1394" s="113" t="str">
        <f>IF(AND(I1394&gt;=10000,I1394&lt;=19900),"Praha",(IF(AND(I1394&gt;=25001,I1394&lt;=29501),"Středočeský kraj",(IF(AND(I1394&gt;=30100,I1394&lt;=34972),"Středočeský kraj",(IF(AND(I1394&gt;=35002,I1394&lt;=36271),"Karlovarský kraj",(IF(AND(I1394&gt;=37001,I1394&lt;=39201),"Jihočeský kraj",(IF(AND(I1394&gt;=39701,I1394&lt;=39901),"Jihočeský kraj",(IF(AND(I1394&gt;=39301,I1394&lt;=39601),"Kraj Vysočina",(IF(AND(I1394&gt;=58001,I1394&lt;=59501),"Kraj Vysočina",(IF(AND(I1394&gt;=67401,I1394&lt;=67602),"Kraj Vysočina",(IF(AND(I1394&gt;=40001,I1394&lt;=44101),"Ústecký kraj",(IF(AND(I1394&gt;=46001,I1394&lt;=47201),"Liberecký kraj",(IF(AND(I1394&gt;=51202,I1394&lt;=51401),"Liberecký kraj",(IF(AND(I1394&gt;=53002,I1394&lt;=53976),"Pardubický kraj",(IF(AND(I1394&gt;=56002,I1394&lt;=57201),"Pardubický kraj",(IF(AND(I1394&gt;=60200,I1394&lt;=67201),"Jihomoravský kraj",(IF(AND(I1394&gt;=67801,I1394&lt;=68501),"Jihomoravský kraj",(IF(AND(I1394&gt;=69002,I1394&lt;=69801),"Jihomoravský kraj",(IF(AND(I1394&gt;=68601,I1394&lt;=68801),"Zlínský kraj",(IF(AND(I1394&gt;=75501,I1394&lt;=76901),"Zlínský kraj",(IF(AND(I1394&gt;=70030,I1394&lt;=74901),"Moravskoslezský kraj",(IF(AND(I1394&gt;=75000,I1394&lt;=75368),"Olomoucký kraj",(IF(AND(I1394&gt;=77200,I1394&lt;=79862),"Olomoucký kraj",(IF(AND(I1394&gt;=50011,I1394&lt;=50301),"Královéhradecký kraj",(IF(AND(I1394&gt;=54301,I1394&lt;=54303),"Královéhradecký kraj","0")))))))))))))))))))))))))))))))))))))))))))))))</f>
        <v>Středočeský kraj</v>
      </c>
      <c r="AB1394" t="s">
        <v>998</v>
      </c>
      <c r="AD1394" t="s">
        <v>998</v>
      </c>
      <c r="AE1394" t="s">
        <v>998</v>
      </c>
      <c r="AF1394" t="s">
        <v>998</v>
      </c>
      <c r="AG1394" s="107">
        <v>0</v>
      </c>
      <c r="AH1394" s="107">
        <v>0</v>
      </c>
      <c r="AI1394" s="107">
        <v>0</v>
      </c>
      <c r="AJ1394" t="s">
        <v>1012</v>
      </c>
    </row>
    <row r="1395" spans="1:37" x14ac:dyDescent="0.45">
      <c r="A1395" t="s">
        <v>1268</v>
      </c>
      <c r="B1395" t="s">
        <v>18828</v>
      </c>
      <c r="C1395" t="s">
        <v>990</v>
      </c>
      <c r="D1395" t="s">
        <v>18829</v>
      </c>
      <c r="E1395" t="s">
        <v>992</v>
      </c>
      <c r="F1395" t="s">
        <v>18826</v>
      </c>
      <c r="G1395">
        <v>229</v>
      </c>
      <c r="H1395" t="s">
        <v>9722</v>
      </c>
      <c r="I1395">
        <v>25282</v>
      </c>
      <c r="K1395" t="s">
        <v>18827</v>
      </c>
      <c r="L1395" s="106">
        <v>37888</v>
      </c>
      <c r="M1395">
        <v>14443711</v>
      </c>
      <c r="N1395" t="s">
        <v>1579</v>
      </c>
      <c r="O1395" t="s">
        <v>1106</v>
      </c>
      <c r="P1395" t="s">
        <v>997</v>
      </c>
      <c r="R1395" s="109" t="str">
        <f>IF(OR(P1395="SB",Q1395="SB"),"SB",0)</f>
        <v>SB</v>
      </c>
      <c r="T1395" s="110" t="s">
        <v>998</v>
      </c>
      <c r="V1395" s="113" t="str">
        <f>IF(AND(I1395&gt;=10000,I1395&lt;=19900),"Praha",(IF(AND(I1395&gt;=25001,I1395&lt;=29501),"Středočeský kraj",(IF(AND(I1395&gt;=30100,I1395&lt;=34972),"Středočeský kraj",(IF(AND(I1395&gt;=35002,I1395&lt;=36271),"Karlovarský kraj",(IF(AND(I1395&gt;=37001,I1395&lt;=39201),"Jihočeský kraj",(IF(AND(I1395&gt;=39701,I1395&lt;=39901),"Jihočeský kraj",(IF(AND(I1395&gt;=39301,I1395&lt;=39601),"Kraj Vysočina",(IF(AND(I1395&gt;=58001,I1395&lt;=59501),"Kraj Vysočina",(IF(AND(I1395&gt;=67401,I1395&lt;=67602),"Kraj Vysočina",(IF(AND(I1395&gt;=40001,I1395&lt;=44101),"Ústecký kraj",(IF(AND(I1395&gt;=46001,I1395&lt;=47201),"Liberecký kraj",(IF(AND(I1395&gt;=51202,I1395&lt;=51401),"Liberecký kraj",(IF(AND(I1395&gt;=53002,I1395&lt;=53976),"Pardubický kraj",(IF(AND(I1395&gt;=56002,I1395&lt;=57201),"Pardubický kraj",(IF(AND(I1395&gt;=60200,I1395&lt;=67201),"Jihomoravský kraj",(IF(AND(I1395&gt;=67801,I1395&lt;=68501),"Jihomoravský kraj",(IF(AND(I1395&gt;=69002,I1395&lt;=69801),"Jihomoravský kraj",(IF(AND(I1395&gt;=68601,I1395&lt;=68801),"Zlínský kraj",(IF(AND(I1395&gt;=75501,I1395&lt;=76901),"Zlínský kraj",(IF(AND(I1395&gt;=70030,I1395&lt;=74901),"Moravskoslezský kraj",(IF(AND(I1395&gt;=75000,I1395&lt;=75368),"Olomoucký kraj",(IF(AND(I1395&gt;=77200,I1395&lt;=79862),"Olomoucký kraj",(IF(AND(I1395&gt;=50011,I1395&lt;=50301),"Královéhradecký kraj",(IF(AND(I1395&gt;=54301,I1395&lt;=54303),"Královéhradecký kraj","0")))))))))))))))))))))))))))))))))))))))))))))))</f>
        <v>Středočeský kraj</v>
      </c>
      <c r="AB1395" t="s">
        <v>998</v>
      </c>
      <c r="AD1395" t="s">
        <v>998</v>
      </c>
      <c r="AE1395" t="s">
        <v>998</v>
      </c>
      <c r="AF1395" t="s">
        <v>998</v>
      </c>
      <c r="AG1395" s="107">
        <v>0</v>
      </c>
      <c r="AH1395" s="107">
        <v>0</v>
      </c>
      <c r="AI1395" s="107">
        <v>0</v>
      </c>
      <c r="AJ1395" t="s">
        <v>1012</v>
      </c>
    </row>
    <row r="1396" spans="1:37" x14ac:dyDescent="0.45">
      <c r="A1396" t="s">
        <v>1112</v>
      </c>
      <c r="B1396" t="s">
        <v>18828</v>
      </c>
      <c r="C1396" t="s">
        <v>1002</v>
      </c>
      <c r="D1396" t="s">
        <v>18830</v>
      </c>
      <c r="E1396" t="s">
        <v>992</v>
      </c>
      <c r="F1396" t="s">
        <v>18826</v>
      </c>
      <c r="G1396">
        <v>229</v>
      </c>
      <c r="H1396" t="s">
        <v>9722</v>
      </c>
      <c r="I1396">
        <v>25282</v>
      </c>
      <c r="K1396" t="s">
        <v>18827</v>
      </c>
      <c r="L1396" s="106">
        <v>38711</v>
      </c>
      <c r="M1396">
        <v>14443812</v>
      </c>
      <c r="N1396" t="s">
        <v>1579</v>
      </c>
      <c r="O1396" t="s">
        <v>1106</v>
      </c>
      <c r="P1396" t="s">
        <v>997</v>
      </c>
      <c r="R1396" s="109" t="str">
        <f>IF(OR(P1396="SB",Q1396="SB"),"SB",0)</f>
        <v>SB</v>
      </c>
      <c r="T1396" s="110" t="s">
        <v>998</v>
      </c>
      <c r="V1396" s="113" t="str">
        <f>IF(AND(I1396&gt;=10000,I1396&lt;=19900),"Praha",(IF(AND(I1396&gt;=25001,I1396&lt;=29501),"Středočeský kraj",(IF(AND(I1396&gt;=30100,I1396&lt;=34972),"Středočeský kraj",(IF(AND(I1396&gt;=35002,I1396&lt;=36271),"Karlovarský kraj",(IF(AND(I1396&gt;=37001,I1396&lt;=39201),"Jihočeský kraj",(IF(AND(I1396&gt;=39701,I1396&lt;=39901),"Jihočeský kraj",(IF(AND(I1396&gt;=39301,I1396&lt;=39601),"Kraj Vysočina",(IF(AND(I1396&gt;=58001,I1396&lt;=59501),"Kraj Vysočina",(IF(AND(I1396&gt;=67401,I1396&lt;=67602),"Kraj Vysočina",(IF(AND(I1396&gt;=40001,I1396&lt;=44101),"Ústecký kraj",(IF(AND(I1396&gt;=46001,I1396&lt;=47201),"Liberecký kraj",(IF(AND(I1396&gt;=51202,I1396&lt;=51401),"Liberecký kraj",(IF(AND(I1396&gt;=53002,I1396&lt;=53976),"Pardubický kraj",(IF(AND(I1396&gt;=56002,I1396&lt;=57201),"Pardubický kraj",(IF(AND(I1396&gt;=60200,I1396&lt;=67201),"Jihomoravský kraj",(IF(AND(I1396&gt;=67801,I1396&lt;=68501),"Jihomoravský kraj",(IF(AND(I1396&gt;=69002,I1396&lt;=69801),"Jihomoravský kraj",(IF(AND(I1396&gt;=68601,I1396&lt;=68801),"Zlínský kraj",(IF(AND(I1396&gt;=75501,I1396&lt;=76901),"Zlínský kraj",(IF(AND(I1396&gt;=70030,I1396&lt;=74901),"Moravskoslezský kraj",(IF(AND(I1396&gt;=75000,I1396&lt;=75368),"Olomoucký kraj",(IF(AND(I1396&gt;=77200,I1396&lt;=79862),"Olomoucký kraj",(IF(AND(I1396&gt;=50011,I1396&lt;=50301),"Královéhradecký kraj",(IF(AND(I1396&gt;=54301,I1396&lt;=54303),"Královéhradecký kraj","0")))))))))))))))))))))))))))))))))))))))))))))))</f>
        <v>Středočeský kraj</v>
      </c>
      <c r="AB1396" t="s">
        <v>998</v>
      </c>
      <c r="AD1396" t="s">
        <v>998</v>
      </c>
      <c r="AE1396" t="s">
        <v>998</v>
      </c>
      <c r="AF1396" t="s">
        <v>998</v>
      </c>
      <c r="AG1396" s="107">
        <v>0</v>
      </c>
      <c r="AH1396" s="107">
        <v>0</v>
      </c>
      <c r="AI1396" s="107">
        <v>0</v>
      </c>
      <c r="AJ1396" t="s">
        <v>1012</v>
      </c>
    </row>
    <row r="1397" spans="1:37" x14ac:dyDescent="0.45">
      <c r="A1397" t="s">
        <v>1156</v>
      </c>
      <c r="B1397" t="s">
        <v>17363</v>
      </c>
      <c r="C1397" t="s">
        <v>990</v>
      </c>
      <c r="D1397" t="s">
        <v>17371</v>
      </c>
      <c r="E1397" t="s">
        <v>992</v>
      </c>
      <c r="F1397" t="s">
        <v>17372</v>
      </c>
      <c r="G1397">
        <v>423</v>
      </c>
      <c r="H1397" t="s">
        <v>17373</v>
      </c>
      <c r="I1397">
        <v>25286</v>
      </c>
      <c r="K1397" t="s">
        <v>17374</v>
      </c>
      <c r="L1397" s="106">
        <v>26498</v>
      </c>
      <c r="M1397">
        <v>13038726</v>
      </c>
      <c r="N1397" t="s">
        <v>996</v>
      </c>
      <c r="O1397" t="s">
        <v>12</v>
      </c>
      <c r="P1397" t="s">
        <v>997</v>
      </c>
      <c r="R1397" s="109" t="str">
        <f>IF(OR(P1397="SB",Q1397="SB"),"SB",0)</f>
        <v>SB</v>
      </c>
      <c r="T1397" s="110" t="s">
        <v>998</v>
      </c>
      <c r="V1397" s="113" t="str">
        <f>IF(AND(I1397&gt;=10000,I1397&lt;=19900),"Praha",(IF(AND(I1397&gt;=25001,I1397&lt;=29501),"Středočeský kraj",(IF(AND(I1397&gt;=30100,I1397&lt;=34972),"Středočeský kraj",(IF(AND(I1397&gt;=35002,I1397&lt;=36271),"Karlovarský kraj",(IF(AND(I1397&gt;=37001,I1397&lt;=39201),"Jihočeský kraj",(IF(AND(I1397&gt;=39701,I1397&lt;=39901),"Jihočeský kraj",(IF(AND(I1397&gt;=39301,I1397&lt;=39601),"Kraj Vysočina",(IF(AND(I1397&gt;=58001,I1397&lt;=59501),"Kraj Vysočina",(IF(AND(I1397&gt;=67401,I1397&lt;=67602),"Kraj Vysočina",(IF(AND(I1397&gt;=40001,I1397&lt;=44101),"Ústecký kraj",(IF(AND(I1397&gt;=46001,I1397&lt;=47201),"Liberecký kraj",(IF(AND(I1397&gt;=51202,I1397&lt;=51401),"Liberecký kraj",(IF(AND(I1397&gt;=53002,I1397&lt;=53976),"Pardubický kraj",(IF(AND(I1397&gt;=56002,I1397&lt;=57201),"Pardubický kraj",(IF(AND(I1397&gt;=60200,I1397&lt;=67201),"Jihomoravský kraj",(IF(AND(I1397&gt;=67801,I1397&lt;=68501),"Jihomoravský kraj",(IF(AND(I1397&gt;=69002,I1397&lt;=69801),"Jihomoravský kraj",(IF(AND(I1397&gt;=68601,I1397&lt;=68801),"Zlínský kraj",(IF(AND(I1397&gt;=75501,I1397&lt;=76901),"Zlínský kraj",(IF(AND(I1397&gt;=70030,I1397&lt;=74901),"Moravskoslezský kraj",(IF(AND(I1397&gt;=75000,I1397&lt;=75368),"Olomoucký kraj",(IF(AND(I1397&gt;=77200,I1397&lt;=79862),"Olomoucký kraj",(IF(AND(I1397&gt;=50011,I1397&lt;=50301),"Královéhradecký kraj",(IF(AND(I1397&gt;=54301,I1397&lt;=54303),"Královéhradecký kraj","0")))))))))))))))))))))))))))))))))))))))))))))))</f>
        <v>Středočeský kraj</v>
      </c>
      <c r="AB1397" t="s">
        <v>998</v>
      </c>
      <c r="AD1397" t="s">
        <v>998</v>
      </c>
      <c r="AE1397" t="s">
        <v>998</v>
      </c>
      <c r="AF1397" t="s">
        <v>998</v>
      </c>
      <c r="AG1397" s="107">
        <v>0</v>
      </c>
      <c r="AH1397" s="107">
        <v>0</v>
      </c>
      <c r="AI1397" s="107">
        <v>0</v>
      </c>
      <c r="AJ1397" t="s">
        <v>1012</v>
      </c>
    </row>
    <row r="1398" spans="1:37" x14ac:dyDescent="0.45">
      <c r="A1398" t="s">
        <v>1084</v>
      </c>
      <c r="B1398" t="s">
        <v>2594</v>
      </c>
      <c r="C1398" t="s">
        <v>990</v>
      </c>
      <c r="D1398" t="s">
        <v>2595</v>
      </c>
      <c r="E1398" t="s">
        <v>992</v>
      </c>
      <c r="F1398" t="s">
        <v>2596</v>
      </c>
      <c r="G1398">
        <v>1883</v>
      </c>
      <c r="H1398" t="s">
        <v>1985</v>
      </c>
      <c r="I1398">
        <v>25301</v>
      </c>
      <c r="J1398">
        <v>723064966</v>
      </c>
      <c r="K1398" t="s">
        <v>2597</v>
      </c>
      <c r="L1398" s="106">
        <v>33624</v>
      </c>
      <c r="M1398">
        <v>12917575</v>
      </c>
      <c r="N1398" t="s">
        <v>996</v>
      </c>
      <c r="O1398" t="s">
        <v>12</v>
      </c>
      <c r="P1398" t="s">
        <v>997</v>
      </c>
      <c r="R1398" s="109" t="str">
        <f>IF(OR(P1398="SB",Q1398="SB"),"SB",0)</f>
        <v>SB</v>
      </c>
      <c r="T1398" s="110" t="s">
        <v>998</v>
      </c>
      <c r="V1398" s="113" t="str">
        <f>IF(AND(I1398&gt;=10000,I1398&lt;=19900),"Praha",(IF(AND(I1398&gt;=25001,I1398&lt;=29501),"Středočeský kraj",(IF(AND(I1398&gt;=30100,I1398&lt;=34972),"Středočeský kraj",(IF(AND(I1398&gt;=35002,I1398&lt;=36271),"Karlovarský kraj",(IF(AND(I1398&gt;=37001,I1398&lt;=39201),"Jihočeský kraj",(IF(AND(I1398&gt;=39701,I1398&lt;=39901),"Jihočeský kraj",(IF(AND(I1398&gt;=39301,I1398&lt;=39601),"Kraj Vysočina",(IF(AND(I1398&gt;=58001,I1398&lt;=59501),"Kraj Vysočina",(IF(AND(I1398&gt;=67401,I1398&lt;=67602),"Kraj Vysočina",(IF(AND(I1398&gt;=40001,I1398&lt;=44101),"Ústecký kraj",(IF(AND(I1398&gt;=46001,I1398&lt;=47201),"Liberecký kraj",(IF(AND(I1398&gt;=51202,I1398&lt;=51401),"Liberecký kraj",(IF(AND(I1398&gt;=53002,I1398&lt;=53976),"Pardubický kraj",(IF(AND(I1398&gt;=56002,I1398&lt;=57201),"Pardubický kraj",(IF(AND(I1398&gt;=60200,I1398&lt;=67201),"Jihomoravský kraj",(IF(AND(I1398&gt;=67801,I1398&lt;=68501),"Jihomoravský kraj",(IF(AND(I1398&gt;=69002,I1398&lt;=69801),"Jihomoravský kraj",(IF(AND(I1398&gt;=68601,I1398&lt;=68801),"Zlínský kraj",(IF(AND(I1398&gt;=75501,I1398&lt;=76901),"Zlínský kraj",(IF(AND(I1398&gt;=70030,I1398&lt;=74901),"Moravskoslezský kraj",(IF(AND(I1398&gt;=75000,I1398&lt;=75368),"Olomoucký kraj",(IF(AND(I1398&gt;=77200,I1398&lt;=79862),"Olomoucký kraj",(IF(AND(I1398&gt;=50011,I1398&lt;=50301),"Královéhradecký kraj",(IF(AND(I1398&gt;=54301,I1398&lt;=54303),"Královéhradecký kraj","0")))))))))))))))))))))))))))))))))))))))))))))))</f>
        <v>Středočeský kraj</v>
      </c>
      <c r="AB1398" t="s">
        <v>998</v>
      </c>
      <c r="AD1398" t="s">
        <v>998</v>
      </c>
      <c r="AE1398" t="s">
        <v>998</v>
      </c>
      <c r="AF1398" t="s">
        <v>998</v>
      </c>
      <c r="AG1398" s="107">
        <v>0</v>
      </c>
      <c r="AH1398" s="107">
        <v>0</v>
      </c>
      <c r="AI1398" s="107">
        <v>0</v>
      </c>
      <c r="AJ1398" t="s">
        <v>1012</v>
      </c>
    </row>
    <row r="1399" spans="1:37" x14ac:dyDescent="0.45">
      <c r="A1399" t="s">
        <v>1806</v>
      </c>
      <c r="B1399" t="s">
        <v>13004</v>
      </c>
      <c r="C1399" t="s">
        <v>1002</v>
      </c>
      <c r="D1399" t="s">
        <v>13005</v>
      </c>
      <c r="E1399" t="s">
        <v>992</v>
      </c>
      <c r="F1399" t="s">
        <v>3199</v>
      </c>
      <c r="G1399">
        <v>745</v>
      </c>
      <c r="H1399" t="s">
        <v>1985</v>
      </c>
      <c r="I1399">
        <v>25301</v>
      </c>
      <c r="K1399" t="s">
        <v>13006</v>
      </c>
      <c r="L1399" s="106">
        <v>18663</v>
      </c>
      <c r="M1399">
        <v>13021548</v>
      </c>
      <c r="N1399" t="s">
        <v>996</v>
      </c>
      <c r="O1399" t="s">
        <v>12</v>
      </c>
      <c r="P1399" t="s">
        <v>997</v>
      </c>
      <c r="R1399" s="109" t="str">
        <f>IF(OR(P1399="SB",Q1399="SB"),"SB",0)</f>
        <v>SB</v>
      </c>
      <c r="T1399" s="110" t="s">
        <v>998</v>
      </c>
      <c r="V1399" s="113" t="str">
        <f>IF(AND(I1399&gt;=10000,I1399&lt;=19900),"Praha",(IF(AND(I1399&gt;=25001,I1399&lt;=29501),"Středočeský kraj",(IF(AND(I1399&gt;=30100,I1399&lt;=34972),"Středočeský kraj",(IF(AND(I1399&gt;=35002,I1399&lt;=36271),"Karlovarský kraj",(IF(AND(I1399&gt;=37001,I1399&lt;=39201),"Jihočeský kraj",(IF(AND(I1399&gt;=39701,I1399&lt;=39901),"Jihočeský kraj",(IF(AND(I1399&gt;=39301,I1399&lt;=39601),"Kraj Vysočina",(IF(AND(I1399&gt;=58001,I1399&lt;=59501),"Kraj Vysočina",(IF(AND(I1399&gt;=67401,I1399&lt;=67602),"Kraj Vysočina",(IF(AND(I1399&gt;=40001,I1399&lt;=44101),"Ústecký kraj",(IF(AND(I1399&gt;=46001,I1399&lt;=47201),"Liberecký kraj",(IF(AND(I1399&gt;=51202,I1399&lt;=51401),"Liberecký kraj",(IF(AND(I1399&gt;=53002,I1399&lt;=53976),"Pardubický kraj",(IF(AND(I1399&gt;=56002,I1399&lt;=57201),"Pardubický kraj",(IF(AND(I1399&gt;=60200,I1399&lt;=67201),"Jihomoravský kraj",(IF(AND(I1399&gt;=67801,I1399&lt;=68501),"Jihomoravský kraj",(IF(AND(I1399&gt;=69002,I1399&lt;=69801),"Jihomoravský kraj",(IF(AND(I1399&gt;=68601,I1399&lt;=68801),"Zlínský kraj",(IF(AND(I1399&gt;=75501,I1399&lt;=76901),"Zlínský kraj",(IF(AND(I1399&gt;=70030,I1399&lt;=74901),"Moravskoslezský kraj",(IF(AND(I1399&gt;=75000,I1399&lt;=75368),"Olomoucký kraj",(IF(AND(I1399&gt;=77200,I1399&lt;=79862),"Olomoucký kraj",(IF(AND(I1399&gt;=50011,I1399&lt;=50301),"Královéhradecký kraj",(IF(AND(I1399&gt;=54301,I1399&lt;=54303),"Královéhradecký kraj","0")))))))))))))))))))))))))))))))))))))))))))))))</f>
        <v>Středočeský kraj</v>
      </c>
      <c r="AB1399" t="s">
        <v>998</v>
      </c>
      <c r="AD1399" t="s">
        <v>998</v>
      </c>
      <c r="AE1399" t="s">
        <v>998</v>
      </c>
      <c r="AF1399" t="s">
        <v>998</v>
      </c>
      <c r="AG1399" s="107">
        <v>0</v>
      </c>
      <c r="AH1399" s="107">
        <v>0</v>
      </c>
      <c r="AI1399" s="107">
        <v>0</v>
      </c>
      <c r="AJ1399" t="s">
        <v>1012</v>
      </c>
    </row>
    <row r="1400" spans="1:37" x14ac:dyDescent="0.45">
      <c r="A1400" t="s">
        <v>1079</v>
      </c>
      <c r="B1400" t="s">
        <v>13216</v>
      </c>
      <c r="C1400" t="s">
        <v>990</v>
      </c>
      <c r="D1400" t="s">
        <v>13250</v>
      </c>
      <c r="E1400" t="s">
        <v>992</v>
      </c>
      <c r="F1400" t="s">
        <v>2254</v>
      </c>
      <c r="G1400">
        <v>2063</v>
      </c>
      <c r="H1400" t="s">
        <v>1985</v>
      </c>
      <c r="I1400">
        <v>25301</v>
      </c>
      <c r="K1400" t="s">
        <v>13251</v>
      </c>
      <c r="L1400" s="106">
        <v>27532</v>
      </c>
      <c r="M1400">
        <v>10076182</v>
      </c>
      <c r="N1400" t="s">
        <v>2629</v>
      </c>
      <c r="O1400" t="s">
        <v>12</v>
      </c>
      <c r="P1400" t="s">
        <v>997</v>
      </c>
      <c r="Q1400" t="s">
        <v>1011</v>
      </c>
      <c r="R1400" s="109" t="str">
        <f>IF(OR(P1400="SB",Q1400="SB"),"SB",0)</f>
        <v>SB</v>
      </c>
      <c r="T1400" s="110" t="s">
        <v>998</v>
      </c>
      <c r="V1400" s="113" t="str">
        <f>IF(AND(I1400&gt;=10000,I1400&lt;=19900),"Praha",(IF(AND(I1400&gt;=25001,I1400&lt;=29501),"Středočeský kraj",(IF(AND(I1400&gt;=30100,I1400&lt;=34972),"Středočeský kraj",(IF(AND(I1400&gt;=35002,I1400&lt;=36271),"Karlovarský kraj",(IF(AND(I1400&gt;=37001,I1400&lt;=39201),"Jihočeský kraj",(IF(AND(I1400&gt;=39701,I1400&lt;=39901),"Jihočeský kraj",(IF(AND(I1400&gt;=39301,I1400&lt;=39601),"Kraj Vysočina",(IF(AND(I1400&gt;=58001,I1400&lt;=59501),"Kraj Vysočina",(IF(AND(I1400&gt;=67401,I1400&lt;=67602),"Kraj Vysočina",(IF(AND(I1400&gt;=40001,I1400&lt;=44101),"Ústecký kraj",(IF(AND(I1400&gt;=46001,I1400&lt;=47201),"Liberecký kraj",(IF(AND(I1400&gt;=51202,I1400&lt;=51401),"Liberecký kraj",(IF(AND(I1400&gt;=53002,I1400&lt;=53976),"Pardubický kraj",(IF(AND(I1400&gt;=56002,I1400&lt;=57201),"Pardubický kraj",(IF(AND(I1400&gt;=60200,I1400&lt;=67201),"Jihomoravský kraj",(IF(AND(I1400&gt;=67801,I1400&lt;=68501),"Jihomoravský kraj",(IF(AND(I1400&gt;=69002,I1400&lt;=69801),"Jihomoravský kraj",(IF(AND(I1400&gt;=68601,I1400&lt;=68801),"Zlínský kraj",(IF(AND(I1400&gt;=75501,I1400&lt;=76901),"Zlínský kraj",(IF(AND(I1400&gt;=70030,I1400&lt;=74901),"Moravskoslezský kraj",(IF(AND(I1400&gt;=75000,I1400&lt;=75368),"Olomoucký kraj",(IF(AND(I1400&gt;=77200,I1400&lt;=79862),"Olomoucký kraj",(IF(AND(I1400&gt;=50011,I1400&lt;=50301),"Královéhradecký kraj",(IF(AND(I1400&gt;=54301,I1400&lt;=54303),"Královéhradecký kraj","0")))))))))))))))))))))))))))))))))))))))))))))))</f>
        <v>Středočeský kraj</v>
      </c>
      <c r="AB1400" t="s">
        <v>998</v>
      </c>
      <c r="AD1400" t="s">
        <v>1034</v>
      </c>
      <c r="AE1400" t="s">
        <v>998</v>
      </c>
      <c r="AF1400" t="s">
        <v>998</v>
      </c>
      <c r="AG1400" s="107">
        <v>300</v>
      </c>
      <c r="AH1400" s="107">
        <v>0</v>
      </c>
      <c r="AI1400" s="107">
        <v>0</v>
      </c>
      <c r="AJ1400" t="s">
        <v>999</v>
      </c>
      <c r="AK1400" s="106">
        <v>44872</v>
      </c>
    </row>
    <row r="1401" spans="1:37" x14ac:dyDescent="0.45">
      <c r="A1401" t="s">
        <v>1095</v>
      </c>
      <c r="B1401" t="s">
        <v>14443</v>
      </c>
      <c r="C1401" t="s">
        <v>990</v>
      </c>
      <c r="D1401" t="s">
        <v>14444</v>
      </c>
      <c r="E1401" t="s">
        <v>992</v>
      </c>
      <c r="F1401" t="s">
        <v>14445</v>
      </c>
      <c r="G1401">
        <v>326</v>
      </c>
      <c r="H1401" t="s">
        <v>7132</v>
      </c>
      <c r="I1401">
        <v>25301</v>
      </c>
      <c r="K1401" t="s">
        <v>14446</v>
      </c>
      <c r="L1401" s="106">
        <v>27924</v>
      </c>
      <c r="M1401">
        <v>13028824</v>
      </c>
      <c r="N1401" t="s">
        <v>996</v>
      </c>
      <c r="O1401" t="s">
        <v>12</v>
      </c>
      <c r="P1401" t="s">
        <v>997</v>
      </c>
      <c r="R1401" s="109" t="str">
        <f>IF(OR(P1401="SB",Q1401="SB"),"SB",0)</f>
        <v>SB</v>
      </c>
      <c r="T1401" s="110" t="s">
        <v>998</v>
      </c>
      <c r="V1401" s="113" t="str">
        <f>IF(AND(I1401&gt;=10000,I1401&lt;=19900),"Praha",(IF(AND(I1401&gt;=25001,I1401&lt;=29501),"Středočeský kraj",(IF(AND(I1401&gt;=30100,I1401&lt;=34972),"Středočeský kraj",(IF(AND(I1401&gt;=35002,I1401&lt;=36271),"Karlovarský kraj",(IF(AND(I1401&gt;=37001,I1401&lt;=39201),"Jihočeský kraj",(IF(AND(I1401&gt;=39701,I1401&lt;=39901),"Jihočeský kraj",(IF(AND(I1401&gt;=39301,I1401&lt;=39601),"Kraj Vysočina",(IF(AND(I1401&gt;=58001,I1401&lt;=59501),"Kraj Vysočina",(IF(AND(I1401&gt;=67401,I1401&lt;=67602),"Kraj Vysočina",(IF(AND(I1401&gt;=40001,I1401&lt;=44101),"Ústecký kraj",(IF(AND(I1401&gt;=46001,I1401&lt;=47201),"Liberecký kraj",(IF(AND(I1401&gt;=51202,I1401&lt;=51401),"Liberecký kraj",(IF(AND(I1401&gt;=53002,I1401&lt;=53976),"Pardubický kraj",(IF(AND(I1401&gt;=56002,I1401&lt;=57201),"Pardubický kraj",(IF(AND(I1401&gt;=60200,I1401&lt;=67201),"Jihomoravský kraj",(IF(AND(I1401&gt;=67801,I1401&lt;=68501),"Jihomoravský kraj",(IF(AND(I1401&gt;=69002,I1401&lt;=69801),"Jihomoravský kraj",(IF(AND(I1401&gt;=68601,I1401&lt;=68801),"Zlínský kraj",(IF(AND(I1401&gt;=75501,I1401&lt;=76901),"Zlínský kraj",(IF(AND(I1401&gt;=70030,I1401&lt;=74901),"Moravskoslezský kraj",(IF(AND(I1401&gt;=75000,I1401&lt;=75368),"Olomoucký kraj",(IF(AND(I1401&gt;=77200,I1401&lt;=79862),"Olomoucký kraj",(IF(AND(I1401&gt;=50011,I1401&lt;=50301),"Královéhradecký kraj",(IF(AND(I1401&gt;=54301,I1401&lt;=54303),"Královéhradecký kraj","0")))))))))))))))))))))))))))))))))))))))))))))))</f>
        <v>Středočeský kraj</v>
      </c>
      <c r="AB1401" t="s">
        <v>998</v>
      </c>
      <c r="AD1401" t="s">
        <v>998</v>
      </c>
      <c r="AE1401" t="s">
        <v>998</v>
      </c>
      <c r="AF1401" t="s">
        <v>998</v>
      </c>
      <c r="AG1401" s="107">
        <v>0</v>
      </c>
      <c r="AH1401" s="107">
        <v>0</v>
      </c>
      <c r="AI1401" s="107">
        <v>0</v>
      </c>
      <c r="AJ1401" t="s">
        <v>1012</v>
      </c>
    </row>
    <row r="1402" spans="1:37" x14ac:dyDescent="0.45">
      <c r="A1402" t="s">
        <v>1026</v>
      </c>
      <c r="B1402" t="s">
        <v>1917</v>
      </c>
      <c r="C1402" t="s">
        <v>990</v>
      </c>
      <c r="D1402" t="s">
        <v>1929</v>
      </c>
      <c r="E1402" t="s">
        <v>992</v>
      </c>
      <c r="F1402" t="s">
        <v>1930</v>
      </c>
      <c r="G1402">
        <v>466</v>
      </c>
      <c r="H1402" t="s">
        <v>1931</v>
      </c>
      <c r="I1402">
        <v>25401</v>
      </c>
      <c r="K1402" t="s">
        <v>1932</v>
      </c>
      <c r="L1402" s="106">
        <v>33000</v>
      </c>
      <c r="M1402">
        <v>10753263</v>
      </c>
      <c r="N1402" t="s">
        <v>996</v>
      </c>
      <c r="O1402" t="s">
        <v>12</v>
      </c>
      <c r="P1402" t="s">
        <v>997</v>
      </c>
      <c r="R1402" s="109" t="str">
        <f>IF(OR(P1402="SB",Q1402="SB"),"SB",0)</f>
        <v>SB</v>
      </c>
      <c r="T1402" s="110">
        <v>11230</v>
      </c>
      <c r="U1402" t="s">
        <v>19633</v>
      </c>
      <c r="V1402" s="113" t="str">
        <f>IF(AND(I1402&gt;=10000,I1402&lt;=19900),"Praha",(IF(AND(I1402&gt;=25001,I1402&lt;=29501),"Středočeský kraj",(IF(AND(I1402&gt;=30100,I1402&lt;=34972),"Středočeský kraj",(IF(AND(I1402&gt;=35002,I1402&lt;=36271),"Karlovarský kraj",(IF(AND(I1402&gt;=37001,I1402&lt;=39201),"Jihočeský kraj",(IF(AND(I1402&gt;=39701,I1402&lt;=39901),"Jihočeský kraj",(IF(AND(I1402&gt;=39301,I1402&lt;=39601),"Kraj Vysočina",(IF(AND(I1402&gt;=58001,I1402&lt;=59501),"Kraj Vysočina",(IF(AND(I1402&gt;=67401,I1402&lt;=67602),"Kraj Vysočina",(IF(AND(I1402&gt;=40001,I1402&lt;=44101),"Ústecký kraj",(IF(AND(I1402&gt;=46001,I1402&lt;=47201),"Liberecký kraj",(IF(AND(I1402&gt;=51202,I1402&lt;=51401),"Liberecký kraj",(IF(AND(I1402&gt;=53002,I1402&lt;=53976),"Pardubický kraj",(IF(AND(I1402&gt;=56002,I1402&lt;=57201),"Pardubický kraj",(IF(AND(I1402&gt;=60200,I1402&lt;=67201),"Jihomoravský kraj",(IF(AND(I1402&gt;=67801,I1402&lt;=68501),"Jihomoravský kraj",(IF(AND(I1402&gt;=69002,I1402&lt;=69801),"Jihomoravský kraj",(IF(AND(I1402&gt;=68601,I1402&lt;=68801),"Zlínský kraj",(IF(AND(I1402&gt;=75501,I1402&lt;=76901),"Zlínský kraj",(IF(AND(I1402&gt;=70030,I1402&lt;=74901),"Moravskoslezský kraj",(IF(AND(I1402&gt;=75000,I1402&lt;=75368),"Olomoucký kraj",(IF(AND(I1402&gt;=77200,I1402&lt;=79862),"Olomoucký kraj",(IF(AND(I1402&gt;=50011,I1402&lt;=50301),"Královéhradecký kraj",(IF(AND(I1402&gt;=54301,I1402&lt;=54303),"Královéhradecký kraj","0")))))))))))))))))))))))))))))))))))))))))))))))</f>
        <v>Středočeský kraj</v>
      </c>
      <c r="AD1402" t="s">
        <v>998</v>
      </c>
      <c r="AE1402" t="s">
        <v>998</v>
      </c>
      <c r="AF1402" t="s">
        <v>998</v>
      </c>
      <c r="AG1402" s="107">
        <v>0</v>
      </c>
      <c r="AH1402" s="107">
        <v>0</v>
      </c>
      <c r="AI1402" s="107">
        <v>0</v>
      </c>
      <c r="AJ1402" t="s">
        <v>1012</v>
      </c>
    </row>
    <row r="1403" spans="1:37" x14ac:dyDescent="0.45">
      <c r="A1403" t="s">
        <v>1112</v>
      </c>
      <c r="B1403" t="s">
        <v>9488</v>
      </c>
      <c r="C1403" t="s">
        <v>990</v>
      </c>
      <c r="D1403" t="s">
        <v>9489</v>
      </c>
      <c r="E1403" t="s">
        <v>992</v>
      </c>
      <c r="F1403" t="s">
        <v>1214</v>
      </c>
      <c r="G1403">
        <v>173</v>
      </c>
      <c r="H1403" t="s">
        <v>8416</v>
      </c>
      <c r="I1403">
        <v>25401</v>
      </c>
      <c r="K1403" t="s">
        <v>9490</v>
      </c>
      <c r="L1403" s="106">
        <v>33419</v>
      </c>
      <c r="M1403">
        <v>10893107</v>
      </c>
      <c r="N1403" t="s">
        <v>996</v>
      </c>
      <c r="O1403" t="s">
        <v>12</v>
      </c>
      <c r="P1403" t="s">
        <v>997</v>
      </c>
      <c r="R1403" s="109" t="str">
        <f>IF(OR(P1403="SB",Q1403="SB"),"SB",0)</f>
        <v>SB</v>
      </c>
      <c r="T1403" s="110">
        <v>11655</v>
      </c>
      <c r="U1403" t="s">
        <v>19633</v>
      </c>
      <c r="V1403" s="113" t="str">
        <f>IF(AND(I1403&gt;=10000,I1403&lt;=19900),"Praha",(IF(AND(I1403&gt;=25001,I1403&lt;=29501),"Středočeský kraj",(IF(AND(I1403&gt;=30100,I1403&lt;=34972),"Středočeský kraj",(IF(AND(I1403&gt;=35002,I1403&lt;=36271),"Karlovarský kraj",(IF(AND(I1403&gt;=37001,I1403&lt;=39201),"Jihočeský kraj",(IF(AND(I1403&gt;=39701,I1403&lt;=39901),"Jihočeský kraj",(IF(AND(I1403&gt;=39301,I1403&lt;=39601),"Kraj Vysočina",(IF(AND(I1403&gt;=58001,I1403&lt;=59501),"Kraj Vysočina",(IF(AND(I1403&gt;=67401,I1403&lt;=67602),"Kraj Vysočina",(IF(AND(I1403&gt;=40001,I1403&lt;=44101),"Ústecký kraj",(IF(AND(I1403&gt;=46001,I1403&lt;=47201),"Liberecký kraj",(IF(AND(I1403&gt;=51202,I1403&lt;=51401),"Liberecký kraj",(IF(AND(I1403&gt;=53002,I1403&lt;=53976),"Pardubický kraj",(IF(AND(I1403&gt;=56002,I1403&lt;=57201),"Pardubický kraj",(IF(AND(I1403&gt;=60200,I1403&lt;=67201),"Jihomoravský kraj",(IF(AND(I1403&gt;=67801,I1403&lt;=68501),"Jihomoravský kraj",(IF(AND(I1403&gt;=69002,I1403&lt;=69801),"Jihomoravský kraj",(IF(AND(I1403&gt;=68601,I1403&lt;=68801),"Zlínský kraj",(IF(AND(I1403&gt;=75501,I1403&lt;=76901),"Zlínský kraj",(IF(AND(I1403&gt;=70030,I1403&lt;=74901),"Moravskoslezský kraj",(IF(AND(I1403&gt;=75000,I1403&lt;=75368),"Olomoucký kraj",(IF(AND(I1403&gt;=77200,I1403&lt;=79862),"Olomoucký kraj",(IF(AND(I1403&gt;=50011,I1403&lt;=50301),"Královéhradecký kraj",(IF(AND(I1403&gt;=54301,I1403&lt;=54303),"Královéhradecký kraj","0")))))))))))))))))))))))))))))))))))))))))))))))</f>
        <v>Středočeský kraj</v>
      </c>
      <c r="AD1403" t="s">
        <v>998</v>
      </c>
      <c r="AE1403" t="s">
        <v>998</v>
      </c>
      <c r="AF1403" t="s">
        <v>998</v>
      </c>
      <c r="AG1403" s="107">
        <v>0</v>
      </c>
      <c r="AH1403" s="107">
        <v>0</v>
      </c>
      <c r="AI1403" s="107">
        <v>0</v>
      </c>
      <c r="AJ1403" t="s">
        <v>1012</v>
      </c>
    </row>
    <row r="1404" spans="1:37" x14ac:dyDescent="0.45">
      <c r="A1404" t="s">
        <v>1112</v>
      </c>
      <c r="B1404" t="s">
        <v>17628</v>
      </c>
      <c r="C1404" t="s">
        <v>990</v>
      </c>
      <c r="D1404" t="s">
        <v>17629</v>
      </c>
      <c r="E1404" t="s">
        <v>992</v>
      </c>
      <c r="F1404" t="s">
        <v>17630</v>
      </c>
      <c r="G1404">
        <v>28</v>
      </c>
      <c r="H1404" t="s">
        <v>17631</v>
      </c>
      <c r="I1404">
        <v>25401</v>
      </c>
      <c r="J1404">
        <v>731536097</v>
      </c>
      <c r="K1404" t="s">
        <v>17632</v>
      </c>
      <c r="L1404" s="106">
        <v>33766</v>
      </c>
      <c r="M1404">
        <v>13645176</v>
      </c>
      <c r="N1404" t="s">
        <v>1242</v>
      </c>
      <c r="O1404" t="s">
        <v>1106</v>
      </c>
      <c r="P1404" t="s">
        <v>997</v>
      </c>
      <c r="R1404" s="109" t="str">
        <f>IF(OR(P1404="SB",Q1404="SB"),"SB",0)</f>
        <v>SB</v>
      </c>
      <c r="T1404" s="110">
        <v>171029</v>
      </c>
      <c r="U1404" t="s">
        <v>19633</v>
      </c>
      <c r="V1404" s="113" t="str">
        <f>IF(AND(I1404&gt;=10000,I1404&lt;=19900),"Praha",(IF(AND(I1404&gt;=25001,I1404&lt;=29501),"Středočeský kraj",(IF(AND(I1404&gt;=30100,I1404&lt;=34972),"Středočeský kraj",(IF(AND(I1404&gt;=35002,I1404&lt;=36271),"Karlovarský kraj",(IF(AND(I1404&gt;=37001,I1404&lt;=39201),"Jihočeský kraj",(IF(AND(I1404&gt;=39701,I1404&lt;=39901),"Jihočeský kraj",(IF(AND(I1404&gt;=39301,I1404&lt;=39601),"Kraj Vysočina",(IF(AND(I1404&gt;=58001,I1404&lt;=59501),"Kraj Vysočina",(IF(AND(I1404&gt;=67401,I1404&lt;=67602),"Kraj Vysočina",(IF(AND(I1404&gt;=40001,I1404&lt;=44101),"Ústecký kraj",(IF(AND(I1404&gt;=46001,I1404&lt;=47201),"Liberecký kraj",(IF(AND(I1404&gt;=51202,I1404&lt;=51401),"Liberecký kraj",(IF(AND(I1404&gt;=53002,I1404&lt;=53976),"Pardubický kraj",(IF(AND(I1404&gt;=56002,I1404&lt;=57201),"Pardubický kraj",(IF(AND(I1404&gt;=60200,I1404&lt;=67201),"Jihomoravský kraj",(IF(AND(I1404&gt;=67801,I1404&lt;=68501),"Jihomoravský kraj",(IF(AND(I1404&gt;=69002,I1404&lt;=69801),"Jihomoravský kraj",(IF(AND(I1404&gt;=68601,I1404&lt;=68801),"Zlínský kraj",(IF(AND(I1404&gt;=75501,I1404&lt;=76901),"Zlínský kraj",(IF(AND(I1404&gt;=70030,I1404&lt;=74901),"Moravskoslezský kraj",(IF(AND(I1404&gt;=75000,I1404&lt;=75368),"Olomoucký kraj",(IF(AND(I1404&gt;=77200,I1404&lt;=79862),"Olomoucký kraj",(IF(AND(I1404&gt;=50011,I1404&lt;=50301),"Královéhradecký kraj",(IF(AND(I1404&gt;=54301,I1404&lt;=54303),"Královéhradecký kraj","0")))))))))))))))))))))))))))))))))))))))))))))))</f>
        <v>Středočeský kraj</v>
      </c>
      <c r="AB1404" t="s">
        <v>17633</v>
      </c>
      <c r="AD1404" t="s">
        <v>998</v>
      </c>
      <c r="AE1404" t="s">
        <v>998</v>
      </c>
      <c r="AF1404" t="s">
        <v>998</v>
      </c>
      <c r="AG1404" s="107">
        <v>0</v>
      </c>
      <c r="AH1404" s="107">
        <v>0</v>
      </c>
      <c r="AI1404" s="107">
        <v>0</v>
      </c>
      <c r="AJ1404" t="s">
        <v>1012</v>
      </c>
    </row>
    <row r="1405" spans="1:37" x14ac:dyDescent="0.45">
      <c r="A1405" t="s">
        <v>12054</v>
      </c>
      <c r="B1405" t="s">
        <v>12050</v>
      </c>
      <c r="C1405" t="s">
        <v>990</v>
      </c>
      <c r="D1405" t="s">
        <v>12055</v>
      </c>
      <c r="E1405" t="s">
        <v>992</v>
      </c>
      <c r="F1405" t="s">
        <v>1455</v>
      </c>
      <c r="G1405">
        <v>196</v>
      </c>
      <c r="H1405" t="s">
        <v>8080</v>
      </c>
      <c r="I1405">
        <v>25401</v>
      </c>
      <c r="J1405" s="108">
        <v>739036103</v>
      </c>
      <c r="K1405" t="s">
        <v>12053</v>
      </c>
      <c r="L1405" s="106">
        <v>40071</v>
      </c>
      <c r="M1405">
        <v>15704307</v>
      </c>
      <c r="N1405" t="s">
        <v>4084</v>
      </c>
      <c r="O1405" t="s">
        <v>12</v>
      </c>
      <c r="P1405" t="s">
        <v>997</v>
      </c>
      <c r="R1405" s="109" t="str">
        <f>IF(OR(P1405="SB",Q1405="SB"),"SB",0)</f>
        <v>SB</v>
      </c>
      <c r="T1405" s="110">
        <v>2022043</v>
      </c>
      <c r="U1405" t="s">
        <v>19633</v>
      </c>
      <c r="V1405" s="113" t="str">
        <f>IF(AND(I1405&gt;=10000,I1405&lt;=19900),"Praha",(IF(AND(I1405&gt;=25001,I1405&lt;=29501),"Středočeský kraj",(IF(AND(I1405&gt;=30100,I1405&lt;=34972),"Středočeský kraj",(IF(AND(I1405&gt;=35002,I1405&lt;=36271),"Karlovarský kraj",(IF(AND(I1405&gt;=37001,I1405&lt;=39201),"Jihočeský kraj",(IF(AND(I1405&gt;=39701,I1405&lt;=39901),"Jihočeský kraj",(IF(AND(I1405&gt;=39301,I1405&lt;=39601),"Kraj Vysočina",(IF(AND(I1405&gt;=58001,I1405&lt;=59501),"Kraj Vysočina",(IF(AND(I1405&gt;=67401,I1405&lt;=67602),"Kraj Vysočina",(IF(AND(I1405&gt;=40001,I1405&lt;=44101),"Ústecký kraj",(IF(AND(I1405&gt;=46001,I1405&lt;=47201),"Liberecký kraj",(IF(AND(I1405&gt;=51202,I1405&lt;=51401),"Liberecký kraj",(IF(AND(I1405&gt;=53002,I1405&lt;=53976),"Pardubický kraj",(IF(AND(I1405&gt;=56002,I1405&lt;=57201),"Pardubický kraj",(IF(AND(I1405&gt;=60200,I1405&lt;=67201),"Jihomoravský kraj",(IF(AND(I1405&gt;=67801,I1405&lt;=68501),"Jihomoravský kraj",(IF(AND(I1405&gt;=69002,I1405&lt;=69801),"Jihomoravský kraj",(IF(AND(I1405&gt;=68601,I1405&lt;=68801),"Zlínský kraj",(IF(AND(I1405&gt;=75501,I1405&lt;=76901),"Zlínský kraj",(IF(AND(I1405&gt;=70030,I1405&lt;=74901),"Moravskoslezský kraj",(IF(AND(I1405&gt;=75000,I1405&lt;=75368),"Olomoucký kraj",(IF(AND(I1405&gt;=77200,I1405&lt;=79862),"Olomoucký kraj",(IF(AND(I1405&gt;=50011,I1405&lt;=50301),"Královéhradecký kraj",(IF(AND(I1405&gt;=54301,I1405&lt;=54303),"Královéhradecký kraj","0")))))))))))))))))))))))))))))))))))))))))))))))</f>
        <v>Středočeský kraj</v>
      </c>
      <c r="AD1405" t="s">
        <v>998</v>
      </c>
      <c r="AE1405" t="s">
        <v>998</v>
      </c>
      <c r="AF1405" t="s">
        <v>998</v>
      </c>
      <c r="AG1405" s="107">
        <v>300</v>
      </c>
      <c r="AH1405" s="107">
        <v>0</v>
      </c>
      <c r="AI1405" s="107">
        <v>0</v>
      </c>
      <c r="AJ1405" t="s">
        <v>999</v>
      </c>
      <c r="AK1405" s="106">
        <v>44918</v>
      </c>
    </row>
    <row r="1406" spans="1:37" x14ac:dyDescent="0.45">
      <c r="A1406" t="s">
        <v>12051</v>
      </c>
      <c r="B1406" t="s">
        <v>12050</v>
      </c>
      <c r="C1406" t="s">
        <v>990</v>
      </c>
      <c r="D1406" t="s">
        <v>12052</v>
      </c>
      <c r="E1406" t="s">
        <v>992</v>
      </c>
      <c r="F1406" t="s">
        <v>1455</v>
      </c>
      <c r="G1406">
        <v>196</v>
      </c>
      <c r="H1406" t="s">
        <v>1455</v>
      </c>
      <c r="I1406">
        <v>25401</v>
      </c>
      <c r="J1406" s="108">
        <v>739036103</v>
      </c>
      <c r="K1406" t="s">
        <v>12053</v>
      </c>
      <c r="L1406" s="106">
        <v>41002</v>
      </c>
      <c r="M1406">
        <v>15704408</v>
      </c>
      <c r="N1406" t="s">
        <v>4084</v>
      </c>
      <c r="O1406" t="s">
        <v>12</v>
      </c>
      <c r="P1406" t="s">
        <v>997</v>
      </c>
      <c r="R1406" s="109" t="str">
        <f>IF(OR(P1406="SB",Q1406="SB"),"SB",0)</f>
        <v>SB</v>
      </c>
      <c r="T1406" s="110">
        <v>2022044</v>
      </c>
      <c r="U1406" t="s">
        <v>19633</v>
      </c>
      <c r="V1406" s="113" t="str">
        <f>IF(AND(I1406&gt;=10000,I1406&lt;=19900),"Praha",(IF(AND(I1406&gt;=25001,I1406&lt;=29501),"Středočeský kraj",(IF(AND(I1406&gt;=30100,I1406&lt;=34972),"Středočeský kraj",(IF(AND(I1406&gt;=35002,I1406&lt;=36271),"Karlovarský kraj",(IF(AND(I1406&gt;=37001,I1406&lt;=39201),"Jihočeský kraj",(IF(AND(I1406&gt;=39701,I1406&lt;=39901),"Jihočeský kraj",(IF(AND(I1406&gt;=39301,I1406&lt;=39601),"Kraj Vysočina",(IF(AND(I1406&gt;=58001,I1406&lt;=59501),"Kraj Vysočina",(IF(AND(I1406&gt;=67401,I1406&lt;=67602),"Kraj Vysočina",(IF(AND(I1406&gt;=40001,I1406&lt;=44101),"Ústecký kraj",(IF(AND(I1406&gt;=46001,I1406&lt;=47201),"Liberecký kraj",(IF(AND(I1406&gt;=51202,I1406&lt;=51401),"Liberecký kraj",(IF(AND(I1406&gt;=53002,I1406&lt;=53976),"Pardubický kraj",(IF(AND(I1406&gt;=56002,I1406&lt;=57201),"Pardubický kraj",(IF(AND(I1406&gt;=60200,I1406&lt;=67201),"Jihomoravský kraj",(IF(AND(I1406&gt;=67801,I1406&lt;=68501),"Jihomoravský kraj",(IF(AND(I1406&gt;=69002,I1406&lt;=69801),"Jihomoravský kraj",(IF(AND(I1406&gt;=68601,I1406&lt;=68801),"Zlínský kraj",(IF(AND(I1406&gt;=75501,I1406&lt;=76901),"Zlínský kraj",(IF(AND(I1406&gt;=70030,I1406&lt;=74901),"Moravskoslezský kraj",(IF(AND(I1406&gt;=75000,I1406&lt;=75368),"Olomoucký kraj",(IF(AND(I1406&gt;=77200,I1406&lt;=79862),"Olomoucký kraj",(IF(AND(I1406&gt;=50011,I1406&lt;=50301),"Královéhradecký kraj",(IF(AND(I1406&gt;=54301,I1406&lt;=54303),"Královéhradecký kraj","0")))))))))))))))))))))))))))))))))))))))))))))))</f>
        <v>Středočeský kraj</v>
      </c>
      <c r="AD1406" t="s">
        <v>998</v>
      </c>
      <c r="AE1406" t="s">
        <v>998</v>
      </c>
      <c r="AF1406" t="s">
        <v>998</v>
      </c>
      <c r="AG1406" s="107">
        <v>300</v>
      </c>
      <c r="AH1406" s="107">
        <v>0</v>
      </c>
      <c r="AI1406" s="107">
        <v>0</v>
      </c>
      <c r="AJ1406" t="s">
        <v>999</v>
      </c>
      <c r="AK1406" s="106">
        <v>44918</v>
      </c>
    </row>
    <row r="1407" spans="1:37" x14ac:dyDescent="0.45">
      <c r="A1407" t="s">
        <v>3197</v>
      </c>
      <c r="B1407" t="s">
        <v>12056</v>
      </c>
      <c r="C1407" t="s">
        <v>1002</v>
      </c>
      <c r="D1407" t="s">
        <v>12057</v>
      </c>
      <c r="E1407" t="s">
        <v>992</v>
      </c>
      <c r="F1407" t="s">
        <v>1455</v>
      </c>
      <c r="G1407">
        <v>196</v>
      </c>
      <c r="H1407" t="s">
        <v>8416</v>
      </c>
      <c r="I1407">
        <v>25401</v>
      </c>
      <c r="J1407" s="108">
        <v>739036103</v>
      </c>
      <c r="K1407" t="s">
        <v>12053</v>
      </c>
      <c r="L1407" s="106">
        <v>38441</v>
      </c>
      <c r="M1407">
        <v>15762103</v>
      </c>
      <c r="N1407" t="s">
        <v>4084</v>
      </c>
      <c r="O1407" t="s">
        <v>12</v>
      </c>
      <c r="P1407" t="s">
        <v>997</v>
      </c>
      <c r="R1407" s="109" t="str">
        <f>IF(OR(P1407="SB",Q1407="SB"),"SB",0)</f>
        <v>SB</v>
      </c>
      <c r="V1407" s="113" t="str">
        <f>IF(AND(I1407&gt;=10000,I1407&lt;=19900),"Praha",(IF(AND(I1407&gt;=25001,I1407&lt;=29501),"Středočeský kraj",(IF(AND(I1407&gt;=30100,I1407&lt;=34972),"Středočeský kraj",(IF(AND(I1407&gt;=35002,I1407&lt;=36271),"Karlovarský kraj",(IF(AND(I1407&gt;=37001,I1407&lt;=39201),"Jihočeský kraj",(IF(AND(I1407&gt;=39701,I1407&lt;=39901),"Jihočeský kraj",(IF(AND(I1407&gt;=39301,I1407&lt;=39601),"Kraj Vysočina",(IF(AND(I1407&gt;=58001,I1407&lt;=59501),"Kraj Vysočina",(IF(AND(I1407&gt;=67401,I1407&lt;=67602),"Kraj Vysočina",(IF(AND(I1407&gt;=40001,I1407&lt;=44101),"Ústecký kraj",(IF(AND(I1407&gt;=46001,I1407&lt;=47201),"Liberecký kraj",(IF(AND(I1407&gt;=51202,I1407&lt;=51401),"Liberecký kraj",(IF(AND(I1407&gt;=53002,I1407&lt;=53976),"Pardubický kraj",(IF(AND(I1407&gt;=56002,I1407&lt;=57201),"Pardubický kraj",(IF(AND(I1407&gt;=60200,I1407&lt;=67201),"Jihomoravský kraj",(IF(AND(I1407&gt;=67801,I1407&lt;=68501),"Jihomoravský kraj",(IF(AND(I1407&gt;=69002,I1407&lt;=69801),"Jihomoravský kraj",(IF(AND(I1407&gt;=68601,I1407&lt;=68801),"Zlínský kraj",(IF(AND(I1407&gt;=75501,I1407&lt;=76901),"Zlínský kraj",(IF(AND(I1407&gt;=70030,I1407&lt;=74901),"Moravskoslezský kraj",(IF(AND(I1407&gt;=75000,I1407&lt;=75368),"Olomoucký kraj",(IF(AND(I1407&gt;=77200,I1407&lt;=79862),"Olomoucký kraj",(IF(AND(I1407&gt;=50011,I1407&lt;=50301),"Královéhradecký kraj",(IF(AND(I1407&gt;=54301,I1407&lt;=54303),"Královéhradecký kraj","0")))))))))))))))))))))))))))))))))))))))))))))))</f>
        <v>Středočeský kraj</v>
      </c>
      <c r="AD1407" t="s">
        <v>998</v>
      </c>
      <c r="AE1407" t="s">
        <v>998</v>
      </c>
      <c r="AF1407" t="s">
        <v>998</v>
      </c>
      <c r="AG1407" s="107">
        <v>300</v>
      </c>
      <c r="AH1407" s="107">
        <v>0</v>
      </c>
      <c r="AI1407" s="107">
        <v>0</v>
      </c>
      <c r="AJ1407" t="s">
        <v>999</v>
      </c>
      <c r="AK1407" s="106">
        <v>44918</v>
      </c>
    </row>
    <row r="1408" spans="1:37" x14ac:dyDescent="0.45">
      <c r="A1408" t="s">
        <v>1084</v>
      </c>
      <c r="B1408" t="s">
        <v>18059</v>
      </c>
      <c r="C1408" t="s">
        <v>990</v>
      </c>
      <c r="D1408" t="s">
        <v>18063</v>
      </c>
      <c r="E1408" t="s">
        <v>992</v>
      </c>
      <c r="F1408" t="s">
        <v>5243</v>
      </c>
      <c r="G1408">
        <v>684</v>
      </c>
      <c r="H1408" t="s">
        <v>2838</v>
      </c>
      <c r="I1408">
        <v>25464</v>
      </c>
      <c r="K1408" t="s">
        <v>18062</v>
      </c>
      <c r="L1408" s="106">
        <v>42046</v>
      </c>
      <c r="M1408">
        <v>15763921</v>
      </c>
      <c r="N1408" t="s">
        <v>2063</v>
      </c>
      <c r="O1408" t="s">
        <v>1173</v>
      </c>
      <c r="P1408" t="s">
        <v>997</v>
      </c>
      <c r="R1408" s="109" t="str">
        <f>IF(OR(P1408="SB",Q1408="SB"),"SB",0)</f>
        <v>SB</v>
      </c>
      <c r="T1408" s="110">
        <v>2021116</v>
      </c>
      <c r="U1408" t="s">
        <v>19633</v>
      </c>
      <c r="V1408" s="113" t="str">
        <f>IF(AND(I1408&gt;=10000,I1408&lt;=19900),"Praha",(IF(AND(I1408&gt;=25001,I1408&lt;=29501),"Středočeský kraj",(IF(AND(I1408&gt;=30100,I1408&lt;=34972),"Středočeský kraj",(IF(AND(I1408&gt;=35002,I1408&lt;=36271),"Karlovarský kraj",(IF(AND(I1408&gt;=37001,I1408&lt;=39201),"Jihočeský kraj",(IF(AND(I1408&gt;=39701,I1408&lt;=39901),"Jihočeský kraj",(IF(AND(I1408&gt;=39301,I1408&lt;=39601),"Kraj Vysočina",(IF(AND(I1408&gt;=58001,I1408&lt;=59501),"Kraj Vysočina",(IF(AND(I1408&gt;=67401,I1408&lt;=67602),"Kraj Vysočina",(IF(AND(I1408&gt;=40001,I1408&lt;=44101),"Ústecký kraj",(IF(AND(I1408&gt;=46001,I1408&lt;=47201),"Liberecký kraj",(IF(AND(I1408&gt;=51202,I1408&lt;=51401),"Liberecký kraj",(IF(AND(I1408&gt;=53002,I1408&lt;=53976),"Pardubický kraj",(IF(AND(I1408&gt;=56002,I1408&lt;=57201),"Pardubický kraj",(IF(AND(I1408&gt;=60200,I1408&lt;=67201),"Jihomoravský kraj",(IF(AND(I1408&gt;=67801,I1408&lt;=68501),"Jihomoravský kraj",(IF(AND(I1408&gt;=69002,I1408&lt;=69801),"Jihomoravský kraj",(IF(AND(I1408&gt;=68601,I1408&lt;=68801),"Zlínský kraj",(IF(AND(I1408&gt;=75501,I1408&lt;=76901),"Zlínský kraj",(IF(AND(I1408&gt;=70030,I1408&lt;=74901),"Moravskoslezský kraj",(IF(AND(I1408&gt;=75000,I1408&lt;=75368),"Olomoucký kraj",(IF(AND(I1408&gt;=77200,I1408&lt;=79862),"Olomoucký kraj",(IF(AND(I1408&gt;=50011,I1408&lt;=50301),"Královéhradecký kraj",(IF(AND(I1408&gt;=54301,I1408&lt;=54303),"Královéhradecký kraj","0")))))))))))))))))))))))))))))))))))))))))))))))</f>
        <v>Středočeský kraj</v>
      </c>
      <c r="AD1408" t="s">
        <v>998</v>
      </c>
      <c r="AE1408" t="s">
        <v>998</v>
      </c>
      <c r="AF1408" t="s">
        <v>998</v>
      </c>
      <c r="AG1408" s="107">
        <v>300</v>
      </c>
      <c r="AH1408" s="107">
        <v>0</v>
      </c>
      <c r="AI1408" s="107">
        <v>0</v>
      </c>
      <c r="AJ1408" t="s">
        <v>999</v>
      </c>
      <c r="AK1408" s="106">
        <v>44910</v>
      </c>
    </row>
    <row r="1409" spans="1:37" x14ac:dyDescent="0.45">
      <c r="A1409" t="s">
        <v>1256</v>
      </c>
      <c r="B1409" t="s">
        <v>2344</v>
      </c>
      <c r="C1409" t="s">
        <v>990</v>
      </c>
      <c r="D1409" t="s">
        <v>2345</v>
      </c>
      <c r="E1409" t="s">
        <v>992</v>
      </c>
      <c r="F1409" t="s">
        <v>2346</v>
      </c>
      <c r="G1409">
        <v>850</v>
      </c>
      <c r="H1409" t="s">
        <v>2347</v>
      </c>
      <c r="I1409">
        <v>25601</v>
      </c>
      <c r="K1409" t="s">
        <v>2348</v>
      </c>
      <c r="L1409" s="106">
        <v>26569</v>
      </c>
      <c r="M1409">
        <v>12931521</v>
      </c>
      <c r="N1409" t="s">
        <v>996</v>
      </c>
      <c r="O1409" t="s">
        <v>12</v>
      </c>
      <c r="P1409" t="s">
        <v>997</v>
      </c>
      <c r="R1409" s="109" t="str">
        <f>IF(OR(P1409="SB",Q1409="SB"),"SB",0)</f>
        <v>SB</v>
      </c>
      <c r="T1409" s="110" t="s">
        <v>998</v>
      </c>
      <c r="V1409" s="113" t="str">
        <f>IF(AND(I1409&gt;=10000,I1409&lt;=19900),"Praha",(IF(AND(I1409&gt;=25001,I1409&lt;=29501),"Středočeský kraj",(IF(AND(I1409&gt;=30100,I1409&lt;=34972),"Středočeský kraj",(IF(AND(I1409&gt;=35002,I1409&lt;=36271),"Karlovarský kraj",(IF(AND(I1409&gt;=37001,I1409&lt;=39201),"Jihočeský kraj",(IF(AND(I1409&gt;=39701,I1409&lt;=39901),"Jihočeský kraj",(IF(AND(I1409&gt;=39301,I1409&lt;=39601),"Kraj Vysočina",(IF(AND(I1409&gt;=58001,I1409&lt;=59501),"Kraj Vysočina",(IF(AND(I1409&gt;=67401,I1409&lt;=67602),"Kraj Vysočina",(IF(AND(I1409&gt;=40001,I1409&lt;=44101),"Ústecký kraj",(IF(AND(I1409&gt;=46001,I1409&lt;=47201),"Liberecký kraj",(IF(AND(I1409&gt;=51202,I1409&lt;=51401),"Liberecký kraj",(IF(AND(I1409&gt;=53002,I1409&lt;=53976),"Pardubický kraj",(IF(AND(I1409&gt;=56002,I1409&lt;=57201),"Pardubický kraj",(IF(AND(I1409&gt;=60200,I1409&lt;=67201),"Jihomoravský kraj",(IF(AND(I1409&gt;=67801,I1409&lt;=68501),"Jihomoravský kraj",(IF(AND(I1409&gt;=69002,I1409&lt;=69801),"Jihomoravský kraj",(IF(AND(I1409&gt;=68601,I1409&lt;=68801),"Zlínský kraj",(IF(AND(I1409&gt;=75501,I1409&lt;=76901),"Zlínský kraj",(IF(AND(I1409&gt;=70030,I1409&lt;=74901),"Moravskoslezský kraj",(IF(AND(I1409&gt;=75000,I1409&lt;=75368),"Olomoucký kraj",(IF(AND(I1409&gt;=77200,I1409&lt;=79862),"Olomoucký kraj",(IF(AND(I1409&gt;=50011,I1409&lt;=50301),"Královéhradecký kraj",(IF(AND(I1409&gt;=54301,I1409&lt;=54303),"Královéhradecký kraj","0")))))))))))))))))))))))))))))))))))))))))))))))</f>
        <v>Středočeský kraj</v>
      </c>
      <c r="AB1409" t="s">
        <v>998</v>
      </c>
      <c r="AD1409" t="s">
        <v>998</v>
      </c>
      <c r="AE1409" t="s">
        <v>998</v>
      </c>
      <c r="AF1409" t="s">
        <v>998</v>
      </c>
      <c r="AG1409" s="107">
        <v>0</v>
      </c>
      <c r="AH1409" s="107">
        <v>0</v>
      </c>
      <c r="AI1409" s="107">
        <v>0</v>
      </c>
      <c r="AJ1409" t="s">
        <v>1012</v>
      </c>
    </row>
    <row r="1410" spans="1:37" x14ac:dyDescent="0.45">
      <c r="A1410" t="s">
        <v>1209</v>
      </c>
      <c r="B1410" t="s">
        <v>10573</v>
      </c>
      <c r="C1410" t="s">
        <v>1002</v>
      </c>
      <c r="D1410" t="s">
        <v>10575</v>
      </c>
      <c r="E1410" t="s">
        <v>992</v>
      </c>
      <c r="F1410" t="s">
        <v>1601</v>
      </c>
      <c r="G1410">
        <v>987</v>
      </c>
      <c r="H1410" t="s">
        <v>2347</v>
      </c>
      <c r="I1410">
        <v>25601</v>
      </c>
      <c r="K1410" t="s">
        <v>10576</v>
      </c>
      <c r="L1410" s="106">
        <v>16343</v>
      </c>
      <c r="M1410">
        <v>13057419</v>
      </c>
      <c r="N1410" t="s">
        <v>996</v>
      </c>
      <c r="O1410" t="s">
        <v>12</v>
      </c>
      <c r="P1410" t="s">
        <v>997</v>
      </c>
      <c r="R1410" s="109" t="str">
        <f>IF(OR(P1410="SB",Q1410="SB"),"SB",0)</f>
        <v>SB</v>
      </c>
      <c r="T1410" s="110" t="s">
        <v>998</v>
      </c>
      <c r="V1410" s="113" t="str">
        <f>IF(AND(I1410&gt;=10000,I1410&lt;=19900),"Praha",(IF(AND(I1410&gt;=25001,I1410&lt;=29501),"Středočeský kraj",(IF(AND(I1410&gt;=30100,I1410&lt;=34972),"Středočeský kraj",(IF(AND(I1410&gt;=35002,I1410&lt;=36271),"Karlovarský kraj",(IF(AND(I1410&gt;=37001,I1410&lt;=39201),"Jihočeský kraj",(IF(AND(I1410&gt;=39701,I1410&lt;=39901),"Jihočeský kraj",(IF(AND(I1410&gt;=39301,I1410&lt;=39601),"Kraj Vysočina",(IF(AND(I1410&gt;=58001,I1410&lt;=59501),"Kraj Vysočina",(IF(AND(I1410&gt;=67401,I1410&lt;=67602),"Kraj Vysočina",(IF(AND(I1410&gt;=40001,I1410&lt;=44101),"Ústecký kraj",(IF(AND(I1410&gt;=46001,I1410&lt;=47201),"Liberecký kraj",(IF(AND(I1410&gt;=51202,I1410&lt;=51401),"Liberecký kraj",(IF(AND(I1410&gt;=53002,I1410&lt;=53976),"Pardubický kraj",(IF(AND(I1410&gt;=56002,I1410&lt;=57201),"Pardubický kraj",(IF(AND(I1410&gt;=60200,I1410&lt;=67201),"Jihomoravský kraj",(IF(AND(I1410&gt;=67801,I1410&lt;=68501),"Jihomoravský kraj",(IF(AND(I1410&gt;=69002,I1410&lt;=69801),"Jihomoravský kraj",(IF(AND(I1410&gt;=68601,I1410&lt;=68801),"Zlínský kraj",(IF(AND(I1410&gt;=75501,I1410&lt;=76901),"Zlínský kraj",(IF(AND(I1410&gt;=70030,I1410&lt;=74901),"Moravskoslezský kraj",(IF(AND(I1410&gt;=75000,I1410&lt;=75368),"Olomoucký kraj",(IF(AND(I1410&gt;=77200,I1410&lt;=79862),"Olomoucký kraj",(IF(AND(I1410&gt;=50011,I1410&lt;=50301),"Královéhradecký kraj",(IF(AND(I1410&gt;=54301,I1410&lt;=54303),"Královéhradecký kraj","0")))))))))))))))))))))))))))))))))))))))))))))))</f>
        <v>Středočeský kraj</v>
      </c>
      <c r="AB1410" t="s">
        <v>998</v>
      </c>
      <c r="AD1410" t="s">
        <v>998</v>
      </c>
      <c r="AE1410" t="s">
        <v>998</v>
      </c>
      <c r="AF1410" t="s">
        <v>998</v>
      </c>
      <c r="AG1410" s="107">
        <v>0</v>
      </c>
      <c r="AH1410" s="107">
        <v>0</v>
      </c>
      <c r="AI1410" s="107">
        <v>0</v>
      </c>
      <c r="AJ1410" t="s">
        <v>1012</v>
      </c>
    </row>
    <row r="1411" spans="1:37" x14ac:dyDescent="0.45">
      <c r="A1411" t="s">
        <v>1448</v>
      </c>
      <c r="B1411" t="s">
        <v>11696</v>
      </c>
      <c r="C1411" t="s">
        <v>990</v>
      </c>
      <c r="D1411" t="s">
        <v>11697</v>
      </c>
      <c r="E1411" t="s">
        <v>992</v>
      </c>
      <c r="F1411" t="s">
        <v>11698</v>
      </c>
      <c r="G1411">
        <v>1603</v>
      </c>
      <c r="H1411" t="s">
        <v>2347</v>
      </c>
      <c r="I1411">
        <v>25601</v>
      </c>
      <c r="K1411" t="s">
        <v>11699</v>
      </c>
      <c r="L1411" s="106">
        <v>28228</v>
      </c>
      <c r="M1411">
        <v>13001239</v>
      </c>
      <c r="N1411" t="s">
        <v>996</v>
      </c>
      <c r="O1411" t="s">
        <v>12</v>
      </c>
      <c r="P1411" t="s">
        <v>997</v>
      </c>
      <c r="R1411" s="109" t="str">
        <f>IF(OR(P1411="SB",Q1411="SB"),"SB",0)</f>
        <v>SB</v>
      </c>
      <c r="T1411" s="110" t="s">
        <v>998</v>
      </c>
      <c r="V1411" s="113" t="str">
        <f>IF(AND(I1411&gt;=10000,I1411&lt;=19900),"Praha",(IF(AND(I1411&gt;=25001,I1411&lt;=29501),"Středočeský kraj",(IF(AND(I1411&gt;=30100,I1411&lt;=34972),"Středočeský kraj",(IF(AND(I1411&gt;=35002,I1411&lt;=36271),"Karlovarský kraj",(IF(AND(I1411&gt;=37001,I1411&lt;=39201),"Jihočeský kraj",(IF(AND(I1411&gt;=39701,I1411&lt;=39901),"Jihočeský kraj",(IF(AND(I1411&gt;=39301,I1411&lt;=39601),"Kraj Vysočina",(IF(AND(I1411&gt;=58001,I1411&lt;=59501),"Kraj Vysočina",(IF(AND(I1411&gt;=67401,I1411&lt;=67602),"Kraj Vysočina",(IF(AND(I1411&gt;=40001,I1411&lt;=44101),"Ústecký kraj",(IF(AND(I1411&gt;=46001,I1411&lt;=47201),"Liberecký kraj",(IF(AND(I1411&gt;=51202,I1411&lt;=51401),"Liberecký kraj",(IF(AND(I1411&gt;=53002,I1411&lt;=53976),"Pardubický kraj",(IF(AND(I1411&gt;=56002,I1411&lt;=57201),"Pardubický kraj",(IF(AND(I1411&gt;=60200,I1411&lt;=67201),"Jihomoravský kraj",(IF(AND(I1411&gt;=67801,I1411&lt;=68501),"Jihomoravský kraj",(IF(AND(I1411&gt;=69002,I1411&lt;=69801),"Jihomoravský kraj",(IF(AND(I1411&gt;=68601,I1411&lt;=68801),"Zlínský kraj",(IF(AND(I1411&gt;=75501,I1411&lt;=76901),"Zlínský kraj",(IF(AND(I1411&gt;=70030,I1411&lt;=74901),"Moravskoslezský kraj",(IF(AND(I1411&gt;=75000,I1411&lt;=75368),"Olomoucký kraj",(IF(AND(I1411&gt;=77200,I1411&lt;=79862),"Olomoucký kraj",(IF(AND(I1411&gt;=50011,I1411&lt;=50301),"Královéhradecký kraj",(IF(AND(I1411&gt;=54301,I1411&lt;=54303),"Královéhradecký kraj","0")))))))))))))))))))))))))))))))))))))))))))))))</f>
        <v>Středočeský kraj</v>
      </c>
      <c r="AB1411" t="s">
        <v>998</v>
      </c>
      <c r="AD1411" t="s">
        <v>998</v>
      </c>
      <c r="AE1411" t="s">
        <v>998</v>
      </c>
      <c r="AF1411" t="s">
        <v>998</v>
      </c>
      <c r="AG1411" s="107">
        <v>0</v>
      </c>
      <c r="AH1411" s="107">
        <v>0</v>
      </c>
      <c r="AI1411" s="107">
        <v>0</v>
      </c>
      <c r="AJ1411" t="s">
        <v>1012</v>
      </c>
    </row>
    <row r="1412" spans="1:37" x14ac:dyDescent="0.45">
      <c r="A1412" t="s">
        <v>1021</v>
      </c>
      <c r="B1412" t="s">
        <v>12279</v>
      </c>
      <c r="C1412" t="s">
        <v>990</v>
      </c>
      <c r="D1412" t="s">
        <v>12280</v>
      </c>
      <c r="E1412" t="s">
        <v>992</v>
      </c>
      <c r="F1412" t="s">
        <v>12281</v>
      </c>
      <c r="G1412">
        <v>1737</v>
      </c>
      <c r="H1412" t="s">
        <v>12282</v>
      </c>
      <c r="I1412">
        <v>25601</v>
      </c>
      <c r="K1412" t="s">
        <v>12283</v>
      </c>
      <c r="L1412" s="106">
        <v>25128</v>
      </c>
      <c r="M1412">
        <v>10617867</v>
      </c>
      <c r="N1412" t="s">
        <v>2743</v>
      </c>
      <c r="O1412" t="s">
        <v>12</v>
      </c>
      <c r="P1412" t="s">
        <v>997</v>
      </c>
      <c r="R1412" s="109" t="str">
        <f>IF(OR(P1412="SB",Q1412="SB"),"SB",0)</f>
        <v>SB</v>
      </c>
      <c r="T1412" s="110" t="s">
        <v>998</v>
      </c>
      <c r="V1412" s="113" t="str">
        <f>IF(AND(I1412&gt;=10000,I1412&lt;=19900),"Praha",(IF(AND(I1412&gt;=25001,I1412&lt;=29501),"Středočeský kraj",(IF(AND(I1412&gt;=30100,I1412&lt;=34972),"Středočeský kraj",(IF(AND(I1412&gt;=35002,I1412&lt;=36271),"Karlovarský kraj",(IF(AND(I1412&gt;=37001,I1412&lt;=39201),"Jihočeský kraj",(IF(AND(I1412&gt;=39701,I1412&lt;=39901),"Jihočeský kraj",(IF(AND(I1412&gt;=39301,I1412&lt;=39601),"Kraj Vysočina",(IF(AND(I1412&gt;=58001,I1412&lt;=59501),"Kraj Vysočina",(IF(AND(I1412&gt;=67401,I1412&lt;=67602),"Kraj Vysočina",(IF(AND(I1412&gt;=40001,I1412&lt;=44101),"Ústecký kraj",(IF(AND(I1412&gt;=46001,I1412&lt;=47201),"Liberecký kraj",(IF(AND(I1412&gt;=51202,I1412&lt;=51401),"Liberecký kraj",(IF(AND(I1412&gt;=53002,I1412&lt;=53976),"Pardubický kraj",(IF(AND(I1412&gt;=56002,I1412&lt;=57201),"Pardubický kraj",(IF(AND(I1412&gt;=60200,I1412&lt;=67201),"Jihomoravský kraj",(IF(AND(I1412&gt;=67801,I1412&lt;=68501),"Jihomoravský kraj",(IF(AND(I1412&gt;=69002,I1412&lt;=69801),"Jihomoravský kraj",(IF(AND(I1412&gt;=68601,I1412&lt;=68801),"Zlínský kraj",(IF(AND(I1412&gt;=75501,I1412&lt;=76901),"Zlínský kraj",(IF(AND(I1412&gt;=70030,I1412&lt;=74901),"Moravskoslezský kraj",(IF(AND(I1412&gt;=75000,I1412&lt;=75368),"Olomoucký kraj",(IF(AND(I1412&gt;=77200,I1412&lt;=79862),"Olomoucký kraj",(IF(AND(I1412&gt;=50011,I1412&lt;=50301),"Královéhradecký kraj",(IF(AND(I1412&gt;=54301,I1412&lt;=54303),"Královéhradecký kraj","0")))))))))))))))))))))))))))))))))))))))))))))))</f>
        <v>Středočeský kraj</v>
      </c>
      <c r="AB1412" t="s">
        <v>998</v>
      </c>
      <c r="AD1412" t="s">
        <v>998</v>
      </c>
      <c r="AE1412" t="s">
        <v>998</v>
      </c>
      <c r="AF1412" t="s">
        <v>998</v>
      </c>
      <c r="AG1412" s="107">
        <v>300</v>
      </c>
      <c r="AH1412" s="107">
        <v>0</v>
      </c>
      <c r="AI1412" s="107">
        <v>0</v>
      </c>
      <c r="AJ1412" t="s">
        <v>999</v>
      </c>
      <c r="AK1412" s="106">
        <v>44924</v>
      </c>
    </row>
    <row r="1413" spans="1:37" x14ac:dyDescent="0.45">
      <c r="A1413" t="s">
        <v>1225</v>
      </c>
      <c r="B1413" t="s">
        <v>13185</v>
      </c>
      <c r="C1413" t="s">
        <v>1002</v>
      </c>
      <c r="D1413" t="s">
        <v>13193</v>
      </c>
      <c r="E1413" t="s">
        <v>992</v>
      </c>
      <c r="F1413" t="s">
        <v>6116</v>
      </c>
      <c r="G1413">
        <v>132</v>
      </c>
      <c r="H1413" t="s">
        <v>2347</v>
      </c>
      <c r="I1413">
        <v>25601</v>
      </c>
      <c r="K1413" t="s">
        <v>13194</v>
      </c>
      <c r="L1413" s="106">
        <v>28614</v>
      </c>
      <c r="M1413">
        <v>12930612</v>
      </c>
      <c r="N1413" t="s">
        <v>996</v>
      </c>
      <c r="O1413" t="s">
        <v>12</v>
      </c>
      <c r="P1413" t="s">
        <v>997</v>
      </c>
      <c r="R1413" s="109" t="str">
        <f>IF(OR(P1413="SB",Q1413="SB"),"SB",0)</f>
        <v>SB</v>
      </c>
      <c r="T1413" s="110" t="s">
        <v>998</v>
      </c>
      <c r="V1413" s="113" t="str">
        <f>IF(AND(I1413&gt;=10000,I1413&lt;=19900),"Praha",(IF(AND(I1413&gt;=25001,I1413&lt;=29501),"Středočeský kraj",(IF(AND(I1413&gt;=30100,I1413&lt;=34972),"Středočeský kraj",(IF(AND(I1413&gt;=35002,I1413&lt;=36271),"Karlovarský kraj",(IF(AND(I1413&gt;=37001,I1413&lt;=39201),"Jihočeský kraj",(IF(AND(I1413&gt;=39701,I1413&lt;=39901),"Jihočeský kraj",(IF(AND(I1413&gt;=39301,I1413&lt;=39601),"Kraj Vysočina",(IF(AND(I1413&gt;=58001,I1413&lt;=59501),"Kraj Vysočina",(IF(AND(I1413&gt;=67401,I1413&lt;=67602),"Kraj Vysočina",(IF(AND(I1413&gt;=40001,I1413&lt;=44101),"Ústecký kraj",(IF(AND(I1413&gt;=46001,I1413&lt;=47201),"Liberecký kraj",(IF(AND(I1413&gt;=51202,I1413&lt;=51401),"Liberecký kraj",(IF(AND(I1413&gt;=53002,I1413&lt;=53976),"Pardubický kraj",(IF(AND(I1413&gt;=56002,I1413&lt;=57201),"Pardubický kraj",(IF(AND(I1413&gt;=60200,I1413&lt;=67201),"Jihomoravský kraj",(IF(AND(I1413&gt;=67801,I1413&lt;=68501),"Jihomoravský kraj",(IF(AND(I1413&gt;=69002,I1413&lt;=69801),"Jihomoravský kraj",(IF(AND(I1413&gt;=68601,I1413&lt;=68801),"Zlínský kraj",(IF(AND(I1413&gt;=75501,I1413&lt;=76901),"Zlínský kraj",(IF(AND(I1413&gt;=70030,I1413&lt;=74901),"Moravskoslezský kraj",(IF(AND(I1413&gt;=75000,I1413&lt;=75368),"Olomoucký kraj",(IF(AND(I1413&gt;=77200,I1413&lt;=79862),"Olomoucký kraj",(IF(AND(I1413&gt;=50011,I1413&lt;=50301),"Královéhradecký kraj",(IF(AND(I1413&gt;=54301,I1413&lt;=54303),"Královéhradecký kraj","0")))))))))))))))))))))))))))))))))))))))))))))))</f>
        <v>Středočeský kraj</v>
      </c>
      <c r="AB1413" t="s">
        <v>998</v>
      </c>
      <c r="AD1413" t="s">
        <v>998</v>
      </c>
      <c r="AE1413" t="s">
        <v>998</v>
      </c>
      <c r="AF1413" t="s">
        <v>998</v>
      </c>
      <c r="AG1413" s="107">
        <v>0</v>
      </c>
      <c r="AH1413" s="107">
        <v>0</v>
      </c>
      <c r="AI1413" s="107">
        <v>0</v>
      </c>
      <c r="AJ1413" t="s">
        <v>1012</v>
      </c>
    </row>
    <row r="1414" spans="1:37" x14ac:dyDescent="0.45">
      <c r="A1414" t="s">
        <v>1403</v>
      </c>
      <c r="B1414" t="s">
        <v>13939</v>
      </c>
      <c r="C1414" t="s">
        <v>990</v>
      </c>
      <c r="D1414" t="s">
        <v>13940</v>
      </c>
      <c r="E1414" t="s">
        <v>992</v>
      </c>
      <c r="F1414" t="s">
        <v>4253</v>
      </c>
      <c r="G1414">
        <v>2058</v>
      </c>
      <c r="H1414" t="s">
        <v>2347</v>
      </c>
      <c r="I1414">
        <v>25601</v>
      </c>
      <c r="K1414" t="s">
        <v>13941</v>
      </c>
      <c r="L1414" s="106">
        <v>32883</v>
      </c>
      <c r="M1414">
        <v>13020639</v>
      </c>
      <c r="N1414" t="s">
        <v>996</v>
      </c>
      <c r="O1414" t="s">
        <v>12</v>
      </c>
      <c r="P1414" t="s">
        <v>997</v>
      </c>
      <c r="R1414" s="109" t="str">
        <f>IF(OR(P1414="SB",Q1414="SB"),"SB",0)</f>
        <v>SB</v>
      </c>
      <c r="T1414" s="110" t="s">
        <v>998</v>
      </c>
      <c r="V1414" s="113" t="str">
        <f>IF(AND(I1414&gt;=10000,I1414&lt;=19900),"Praha",(IF(AND(I1414&gt;=25001,I1414&lt;=29501),"Středočeský kraj",(IF(AND(I1414&gt;=30100,I1414&lt;=34972),"Středočeský kraj",(IF(AND(I1414&gt;=35002,I1414&lt;=36271),"Karlovarský kraj",(IF(AND(I1414&gt;=37001,I1414&lt;=39201),"Jihočeský kraj",(IF(AND(I1414&gt;=39701,I1414&lt;=39901),"Jihočeský kraj",(IF(AND(I1414&gt;=39301,I1414&lt;=39601),"Kraj Vysočina",(IF(AND(I1414&gt;=58001,I1414&lt;=59501),"Kraj Vysočina",(IF(AND(I1414&gt;=67401,I1414&lt;=67602),"Kraj Vysočina",(IF(AND(I1414&gt;=40001,I1414&lt;=44101),"Ústecký kraj",(IF(AND(I1414&gt;=46001,I1414&lt;=47201),"Liberecký kraj",(IF(AND(I1414&gt;=51202,I1414&lt;=51401),"Liberecký kraj",(IF(AND(I1414&gt;=53002,I1414&lt;=53976),"Pardubický kraj",(IF(AND(I1414&gt;=56002,I1414&lt;=57201),"Pardubický kraj",(IF(AND(I1414&gt;=60200,I1414&lt;=67201),"Jihomoravský kraj",(IF(AND(I1414&gt;=67801,I1414&lt;=68501),"Jihomoravský kraj",(IF(AND(I1414&gt;=69002,I1414&lt;=69801),"Jihomoravský kraj",(IF(AND(I1414&gt;=68601,I1414&lt;=68801),"Zlínský kraj",(IF(AND(I1414&gt;=75501,I1414&lt;=76901),"Zlínský kraj",(IF(AND(I1414&gt;=70030,I1414&lt;=74901),"Moravskoslezský kraj",(IF(AND(I1414&gt;=75000,I1414&lt;=75368),"Olomoucký kraj",(IF(AND(I1414&gt;=77200,I1414&lt;=79862),"Olomoucký kraj",(IF(AND(I1414&gt;=50011,I1414&lt;=50301),"Královéhradecký kraj",(IF(AND(I1414&gt;=54301,I1414&lt;=54303),"Královéhradecký kraj","0")))))))))))))))))))))))))))))))))))))))))))))))</f>
        <v>Středočeský kraj</v>
      </c>
      <c r="AB1414" t="s">
        <v>998</v>
      </c>
      <c r="AD1414" t="s">
        <v>998</v>
      </c>
      <c r="AE1414" t="s">
        <v>998</v>
      </c>
      <c r="AF1414" t="s">
        <v>998</v>
      </c>
      <c r="AG1414" s="107">
        <v>0</v>
      </c>
      <c r="AH1414" s="107">
        <v>0</v>
      </c>
      <c r="AI1414" s="107">
        <v>0</v>
      </c>
      <c r="AJ1414" t="s">
        <v>1012</v>
      </c>
    </row>
    <row r="1415" spans="1:37" x14ac:dyDescent="0.45">
      <c r="A1415" t="s">
        <v>1780</v>
      </c>
      <c r="B1415" t="s">
        <v>16546</v>
      </c>
      <c r="C1415" t="s">
        <v>1002</v>
      </c>
      <c r="D1415" t="s">
        <v>16547</v>
      </c>
      <c r="E1415" t="s">
        <v>992</v>
      </c>
      <c r="F1415" t="s">
        <v>16548</v>
      </c>
      <c r="G1415">
        <v>45</v>
      </c>
      <c r="H1415" t="s">
        <v>2347</v>
      </c>
      <c r="I1415">
        <v>25601</v>
      </c>
      <c r="K1415" t="s">
        <v>16549</v>
      </c>
      <c r="L1415" s="106">
        <v>27719</v>
      </c>
      <c r="M1415">
        <v>13037009</v>
      </c>
      <c r="N1415" t="s">
        <v>996</v>
      </c>
      <c r="O1415" t="s">
        <v>12</v>
      </c>
      <c r="P1415" t="s">
        <v>997</v>
      </c>
      <c r="R1415" s="109" t="str">
        <f>IF(OR(P1415="SB",Q1415="SB"),"SB",0)</f>
        <v>SB</v>
      </c>
      <c r="T1415" s="110" t="s">
        <v>998</v>
      </c>
      <c r="V1415" s="113" t="str">
        <f>IF(AND(I1415&gt;=10000,I1415&lt;=19900),"Praha",(IF(AND(I1415&gt;=25001,I1415&lt;=29501),"Středočeský kraj",(IF(AND(I1415&gt;=30100,I1415&lt;=34972),"Středočeský kraj",(IF(AND(I1415&gt;=35002,I1415&lt;=36271),"Karlovarský kraj",(IF(AND(I1415&gt;=37001,I1415&lt;=39201),"Jihočeský kraj",(IF(AND(I1415&gt;=39701,I1415&lt;=39901),"Jihočeský kraj",(IF(AND(I1415&gt;=39301,I1415&lt;=39601),"Kraj Vysočina",(IF(AND(I1415&gt;=58001,I1415&lt;=59501),"Kraj Vysočina",(IF(AND(I1415&gt;=67401,I1415&lt;=67602),"Kraj Vysočina",(IF(AND(I1415&gt;=40001,I1415&lt;=44101),"Ústecký kraj",(IF(AND(I1415&gt;=46001,I1415&lt;=47201),"Liberecký kraj",(IF(AND(I1415&gt;=51202,I1415&lt;=51401),"Liberecký kraj",(IF(AND(I1415&gt;=53002,I1415&lt;=53976),"Pardubický kraj",(IF(AND(I1415&gt;=56002,I1415&lt;=57201),"Pardubický kraj",(IF(AND(I1415&gt;=60200,I1415&lt;=67201),"Jihomoravský kraj",(IF(AND(I1415&gt;=67801,I1415&lt;=68501),"Jihomoravský kraj",(IF(AND(I1415&gt;=69002,I1415&lt;=69801),"Jihomoravský kraj",(IF(AND(I1415&gt;=68601,I1415&lt;=68801),"Zlínský kraj",(IF(AND(I1415&gt;=75501,I1415&lt;=76901),"Zlínský kraj",(IF(AND(I1415&gt;=70030,I1415&lt;=74901),"Moravskoslezský kraj",(IF(AND(I1415&gt;=75000,I1415&lt;=75368),"Olomoucký kraj",(IF(AND(I1415&gt;=77200,I1415&lt;=79862),"Olomoucký kraj",(IF(AND(I1415&gt;=50011,I1415&lt;=50301),"Královéhradecký kraj",(IF(AND(I1415&gt;=54301,I1415&lt;=54303),"Královéhradecký kraj","0")))))))))))))))))))))))))))))))))))))))))))))))</f>
        <v>Středočeský kraj</v>
      </c>
      <c r="AB1415" t="s">
        <v>998</v>
      </c>
      <c r="AD1415" t="s">
        <v>998</v>
      </c>
      <c r="AE1415" t="s">
        <v>998</v>
      </c>
      <c r="AF1415" t="s">
        <v>998</v>
      </c>
      <c r="AG1415" s="107">
        <v>0</v>
      </c>
      <c r="AH1415" s="107">
        <v>0</v>
      </c>
      <c r="AI1415" s="107">
        <v>0</v>
      </c>
      <c r="AJ1415" t="s">
        <v>1012</v>
      </c>
    </row>
    <row r="1416" spans="1:37" x14ac:dyDescent="0.45">
      <c r="A1416" t="s">
        <v>1007</v>
      </c>
      <c r="B1416" t="s">
        <v>18547</v>
      </c>
      <c r="C1416" t="s">
        <v>990</v>
      </c>
      <c r="D1416" t="s">
        <v>18548</v>
      </c>
      <c r="E1416" t="s">
        <v>992</v>
      </c>
      <c r="F1416" t="s">
        <v>10537</v>
      </c>
      <c r="G1416">
        <v>4</v>
      </c>
      <c r="H1416" t="s">
        <v>2347</v>
      </c>
      <c r="I1416">
        <v>25601</v>
      </c>
      <c r="K1416" t="s">
        <v>18549</v>
      </c>
      <c r="L1416" s="106">
        <v>33245</v>
      </c>
      <c r="M1416">
        <v>13027107</v>
      </c>
      <c r="N1416" t="s">
        <v>996</v>
      </c>
      <c r="O1416" t="s">
        <v>12</v>
      </c>
      <c r="P1416" t="s">
        <v>997</v>
      </c>
      <c r="R1416" s="109" t="str">
        <f>IF(OR(P1416="SB",Q1416="SB"),"SB",0)</f>
        <v>SB</v>
      </c>
      <c r="T1416" s="110" t="s">
        <v>998</v>
      </c>
      <c r="V1416" s="113" t="str">
        <f>IF(AND(I1416&gt;=10000,I1416&lt;=19900),"Praha",(IF(AND(I1416&gt;=25001,I1416&lt;=29501),"Středočeský kraj",(IF(AND(I1416&gt;=30100,I1416&lt;=34972),"Středočeský kraj",(IF(AND(I1416&gt;=35002,I1416&lt;=36271),"Karlovarský kraj",(IF(AND(I1416&gt;=37001,I1416&lt;=39201),"Jihočeský kraj",(IF(AND(I1416&gt;=39701,I1416&lt;=39901),"Jihočeský kraj",(IF(AND(I1416&gt;=39301,I1416&lt;=39601),"Kraj Vysočina",(IF(AND(I1416&gt;=58001,I1416&lt;=59501),"Kraj Vysočina",(IF(AND(I1416&gt;=67401,I1416&lt;=67602),"Kraj Vysočina",(IF(AND(I1416&gt;=40001,I1416&lt;=44101),"Ústecký kraj",(IF(AND(I1416&gt;=46001,I1416&lt;=47201),"Liberecký kraj",(IF(AND(I1416&gt;=51202,I1416&lt;=51401),"Liberecký kraj",(IF(AND(I1416&gt;=53002,I1416&lt;=53976),"Pardubický kraj",(IF(AND(I1416&gt;=56002,I1416&lt;=57201),"Pardubický kraj",(IF(AND(I1416&gt;=60200,I1416&lt;=67201),"Jihomoravský kraj",(IF(AND(I1416&gt;=67801,I1416&lt;=68501),"Jihomoravský kraj",(IF(AND(I1416&gt;=69002,I1416&lt;=69801),"Jihomoravský kraj",(IF(AND(I1416&gt;=68601,I1416&lt;=68801),"Zlínský kraj",(IF(AND(I1416&gt;=75501,I1416&lt;=76901),"Zlínský kraj",(IF(AND(I1416&gt;=70030,I1416&lt;=74901),"Moravskoslezský kraj",(IF(AND(I1416&gt;=75000,I1416&lt;=75368),"Olomoucký kraj",(IF(AND(I1416&gt;=77200,I1416&lt;=79862),"Olomoucký kraj",(IF(AND(I1416&gt;=50011,I1416&lt;=50301),"Královéhradecký kraj",(IF(AND(I1416&gt;=54301,I1416&lt;=54303),"Královéhradecký kraj","0")))))))))))))))))))))))))))))))))))))))))))))))</f>
        <v>Středočeský kraj</v>
      </c>
      <c r="AB1416" t="s">
        <v>998</v>
      </c>
      <c r="AD1416" t="s">
        <v>998</v>
      </c>
      <c r="AE1416" t="s">
        <v>998</v>
      </c>
      <c r="AF1416" t="s">
        <v>998</v>
      </c>
      <c r="AG1416" s="107">
        <v>0</v>
      </c>
      <c r="AH1416" s="107">
        <v>0</v>
      </c>
      <c r="AI1416" s="107">
        <v>0</v>
      </c>
      <c r="AJ1416" t="s">
        <v>1012</v>
      </c>
    </row>
    <row r="1417" spans="1:37" x14ac:dyDescent="0.45">
      <c r="A1417" t="s">
        <v>19110</v>
      </c>
      <c r="B1417" t="s">
        <v>19103</v>
      </c>
      <c r="C1417" t="s">
        <v>990</v>
      </c>
      <c r="D1417" t="s">
        <v>19111</v>
      </c>
      <c r="E1417" t="s">
        <v>992</v>
      </c>
      <c r="F1417" t="s">
        <v>19112</v>
      </c>
      <c r="G1417">
        <v>1635</v>
      </c>
      <c r="H1417" t="s">
        <v>2347</v>
      </c>
      <c r="I1417">
        <v>25601</v>
      </c>
      <c r="K1417" t="s">
        <v>19113</v>
      </c>
      <c r="L1417" s="106">
        <v>27554</v>
      </c>
      <c r="M1417">
        <v>13024679</v>
      </c>
      <c r="N1417" t="s">
        <v>996</v>
      </c>
      <c r="O1417" t="s">
        <v>12</v>
      </c>
      <c r="P1417" t="s">
        <v>997</v>
      </c>
      <c r="R1417" s="109" t="str">
        <f>IF(OR(P1417="SB",Q1417="SB"),"SB",0)</f>
        <v>SB</v>
      </c>
      <c r="T1417" s="110" t="s">
        <v>998</v>
      </c>
      <c r="V1417" s="113" t="str">
        <f>IF(AND(I1417&gt;=10000,I1417&lt;=19900),"Praha",(IF(AND(I1417&gt;=25001,I1417&lt;=29501),"Středočeský kraj",(IF(AND(I1417&gt;=30100,I1417&lt;=34972),"Středočeský kraj",(IF(AND(I1417&gt;=35002,I1417&lt;=36271),"Karlovarský kraj",(IF(AND(I1417&gt;=37001,I1417&lt;=39201),"Jihočeský kraj",(IF(AND(I1417&gt;=39701,I1417&lt;=39901),"Jihočeský kraj",(IF(AND(I1417&gt;=39301,I1417&lt;=39601),"Kraj Vysočina",(IF(AND(I1417&gt;=58001,I1417&lt;=59501),"Kraj Vysočina",(IF(AND(I1417&gt;=67401,I1417&lt;=67602),"Kraj Vysočina",(IF(AND(I1417&gt;=40001,I1417&lt;=44101),"Ústecký kraj",(IF(AND(I1417&gt;=46001,I1417&lt;=47201),"Liberecký kraj",(IF(AND(I1417&gt;=51202,I1417&lt;=51401),"Liberecký kraj",(IF(AND(I1417&gt;=53002,I1417&lt;=53976),"Pardubický kraj",(IF(AND(I1417&gt;=56002,I1417&lt;=57201),"Pardubický kraj",(IF(AND(I1417&gt;=60200,I1417&lt;=67201),"Jihomoravský kraj",(IF(AND(I1417&gt;=67801,I1417&lt;=68501),"Jihomoravský kraj",(IF(AND(I1417&gt;=69002,I1417&lt;=69801),"Jihomoravský kraj",(IF(AND(I1417&gt;=68601,I1417&lt;=68801),"Zlínský kraj",(IF(AND(I1417&gt;=75501,I1417&lt;=76901),"Zlínský kraj",(IF(AND(I1417&gt;=70030,I1417&lt;=74901),"Moravskoslezský kraj",(IF(AND(I1417&gt;=75000,I1417&lt;=75368),"Olomoucký kraj",(IF(AND(I1417&gt;=77200,I1417&lt;=79862),"Olomoucký kraj",(IF(AND(I1417&gt;=50011,I1417&lt;=50301),"Královéhradecký kraj",(IF(AND(I1417&gt;=54301,I1417&lt;=54303),"Královéhradecký kraj","0")))))))))))))))))))))))))))))))))))))))))))))))</f>
        <v>Středočeský kraj</v>
      </c>
      <c r="AB1417" t="s">
        <v>998</v>
      </c>
      <c r="AD1417" t="s">
        <v>998</v>
      </c>
      <c r="AE1417" t="s">
        <v>998</v>
      </c>
      <c r="AF1417" t="s">
        <v>998</v>
      </c>
      <c r="AG1417" s="107">
        <v>0</v>
      </c>
      <c r="AH1417" s="107">
        <v>0</v>
      </c>
      <c r="AI1417" s="107">
        <v>0</v>
      </c>
      <c r="AJ1417" t="s">
        <v>1012</v>
      </c>
    </row>
    <row r="1418" spans="1:37" x14ac:dyDescent="0.45">
      <c r="A1418" t="s">
        <v>1206</v>
      </c>
      <c r="B1418" t="s">
        <v>13675</v>
      </c>
      <c r="C1418" t="s">
        <v>1002</v>
      </c>
      <c r="D1418" t="s">
        <v>13676</v>
      </c>
      <c r="E1418" t="s">
        <v>992</v>
      </c>
      <c r="F1418" t="s">
        <v>13677</v>
      </c>
      <c r="G1418">
        <v>307</v>
      </c>
      <c r="H1418" t="s">
        <v>1946</v>
      </c>
      <c r="I1418">
        <v>25650</v>
      </c>
      <c r="K1418" t="s">
        <v>13678</v>
      </c>
      <c r="L1418" s="106">
        <v>27229</v>
      </c>
      <c r="M1418">
        <v>12931218</v>
      </c>
      <c r="N1418" t="s">
        <v>996</v>
      </c>
      <c r="O1418" t="s">
        <v>12</v>
      </c>
      <c r="P1418" t="s">
        <v>997</v>
      </c>
      <c r="R1418" s="109" t="str">
        <f>IF(OR(P1418="SB",Q1418="SB"),"SB",0)</f>
        <v>SB</v>
      </c>
      <c r="T1418" s="110" t="s">
        <v>998</v>
      </c>
      <c r="V1418" s="113" t="str">
        <f>IF(AND(I1418&gt;=10000,I1418&lt;=19900),"Praha",(IF(AND(I1418&gt;=25001,I1418&lt;=29501),"Středočeský kraj",(IF(AND(I1418&gt;=30100,I1418&lt;=34972),"Středočeský kraj",(IF(AND(I1418&gt;=35002,I1418&lt;=36271),"Karlovarský kraj",(IF(AND(I1418&gt;=37001,I1418&lt;=39201),"Jihočeský kraj",(IF(AND(I1418&gt;=39701,I1418&lt;=39901),"Jihočeský kraj",(IF(AND(I1418&gt;=39301,I1418&lt;=39601),"Kraj Vysočina",(IF(AND(I1418&gt;=58001,I1418&lt;=59501),"Kraj Vysočina",(IF(AND(I1418&gt;=67401,I1418&lt;=67602),"Kraj Vysočina",(IF(AND(I1418&gt;=40001,I1418&lt;=44101),"Ústecký kraj",(IF(AND(I1418&gt;=46001,I1418&lt;=47201),"Liberecký kraj",(IF(AND(I1418&gt;=51202,I1418&lt;=51401),"Liberecký kraj",(IF(AND(I1418&gt;=53002,I1418&lt;=53976),"Pardubický kraj",(IF(AND(I1418&gt;=56002,I1418&lt;=57201),"Pardubický kraj",(IF(AND(I1418&gt;=60200,I1418&lt;=67201),"Jihomoravský kraj",(IF(AND(I1418&gt;=67801,I1418&lt;=68501),"Jihomoravský kraj",(IF(AND(I1418&gt;=69002,I1418&lt;=69801),"Jihomoravský kraj",(IF(AND(I1418&gt;=68601,I1418&lt;=68801),"Zlínský kraj",(IF(AND(I1418&gt;=75501,I1418&lt;=76901),"Zlínský kraj",(IF(AND(I1418&gt;=70030,I1418&lt;=74901),"Moravskoslezský kraj",(IF(AND(I1418&gt;=75000,I1418&lt;=75368),"Olomoucký kraj",(IF(AND(I1418&gt;=77200,I1418&lt;=79862),"Olomoucký kraj",(IF(AND(I1418&gt;=50011,I1418&lt;=50301),"Královéhradecký kraj",(IF(AND(I1418&gt;=54301,I1418&lt;=54303),"Královéhradecký kraj","0")))))))))))))))))))))))))))))))))))))))))))))))</f>
        <v>Středočeský kraj</v>
      </c>
      <c r="AB1418" t="s">
        <v>998</v>
      </c>
      <c r="AD1418" t="s">
        <v>998</v>
      </c>
      <c r="AE1418" t="s">
        <v>998</v>
      </c>
      <c r="AF1418" t="s">
        <v>998</v>
      </c>
      <c r="AG1418" s="107">
        <v>0</v>
      </c>
      <c r="AH1418" s="107">
        <v>0</v>
      </c>
      <c r="AI1418" s="107">
        <v>0</v>
      </c>
      <c r="AJ1418" t="s">
        <v>1012</v>
      </c>
    </row>
    <row r="1419" spans="1:37" x14ac:dyDescent="0.45">
      <c r="A1419" t="s">
        <v>1177</v>
      </c>
      <c r="B1419" t="s">
        <v>2375</v>
      </c>
      <c r="C1419" t="s">
        <v>990</v>
      </c>
      <c r="D1419" t="s">
        <v>2381</v>
      </c>
      <c r="E1419" t="s">
        <v>992</v>
      </c>
      <c r="F1419" t="s">
        <v>2377</v>
      </c>
      <c r="G1419">
        <v>612</v>
      </c>
      <c r="H1419" t="s">
        <v>2378</v>
      </c>
      <c r="I1419">
        <v>25690</v>
      </c>
      <c r="K1419" t="s">
        <v>2382</v>
      </c>
      <c r="L1419" s="106">
        <v>40449</v>
      </c>
      <c r="M1419">
        <v>14520604</v>
      </c>
      <c r="N1419" t="s">
        <v>1029</v>
      </c>
      <c r="O1419" t="s">
        <v>1010</v>
      </c>
      <c r="P1419" t="s">
        <v>997</v>
      </c>
      <c r="Q1419" t="s">
        <v>2383</v>
      </c>
      <c r="R1419" s="109" t="str">
        <f>IF(OR(P1419="SB",Q1419="SB"),"SB",0)</f>
        <v>SB</v>
      </c>
      <c r="T1419" s="110">
        <v>2022046</v>
      </c>
      <c r="U1419" t="s">
        <v>19633</v>
      </c>
      <c r="V1419" s="113" t="str">
        <f>IF(AND(I1419&gt;=10000,I1419&lt;=19900),"Praha",(IF(AND(I1419&gt;=25001,I1419&lt;=29501),"Středočeský kraj",(IF(AND(I1419&gt;=30100,I1419&lt;=34972),"Středočeský kraj",(IF(AND(I1419&gt;=35002,I1419&lt;=36271),"Karlovarský kraj",(IF(AND(I1419&gt;=37001,I1419&lt;=39201),"Jihočeský kraj",(IF(AND(I1419&gt;=39701,I1419&lt;=39901),"Jihočeský kraj",(IF(AND(I1419&gt;=39301,I1419&lt;=39601),"Kraj Vysočina",(IF(AND(I1419&gt;=58001,I1419&lt;=59501),"Kraj Vysočina",(IF(AND(I1419&gt;=67401,I1419&lt;=67602),"Kraj Vysočina",(IF(AND(I1419&gt;=40001,I1419&lt;=44101),"Ústecký kraj",(IF(AND(I1419&gt;=46001,I1419&lt;=47201),"Liberecký kraj",(IF(AND(I1419&gt;=51202,I1419&lt;=51401),"Liberecký kraj",(IF(AND(I1419&gt;=53002,I1419&lt;=53976),"Pardubický kraj",(IF(AND(I1419&gt;=56002,I1419&lt;=57201),"Pardubický kraj",(IF(AND(I1419&gt;=60200,I1419&lt;=67201),"Jihomoravský kraj",(IF(AND(I1419&gt;=67801,I1419&lt;=68501),"Jihomoravský kraj",(IF(AND(I1419&gt;=69002,I1419&lt;=69801),"Jihomoravský kraj",(IF(AND(I1419&gt;=68601,I1419&lt;=68801),"Zlínský kraj",(IF(AND(I1419&gt;=75501,I1419&lt;=76901),"Zlínský kraj",(IF(AND(I1419&gt;=70030,I1419&lt;=74901),"Moravskoslezský kraj",(IF(AND(I1419&gt;=75000,I1419&lt;=75368),"Olomoucký kraj",(IF(AND(I1419&gt;=77200,I1419&lt;=79862),"Olomoucký kraj",(IF(AND(I1419&gt;=50011,I1419&lt;=50301),"Královéhradecký kraj",(IF(AND(I1419&gt;=54301,I1419&lt;=54303),"Královéhradecký kraj","0")))))))))))))))))))))))))))))))))))))))))))))))</f>
        <v>Středočeský kraj</v>
      </c>
      <c r="AD1419" t="s">
        <v>998</v>
      </c>
      <c r="AE1419" t="s">
        <v>998</v>
      </c>
      <c r="AF1419" t="s">
        <v>998</v>
      </c>
      <c r="AG1419" s="107">
        <v>300</v>
      </c>
      <c r="AH1419" s="107">
        <v>0</v>
      </c>
      <c r="AI1419" s="107">
        <v>0</v>
      </c>
      <c r="AJ1419" t="s">
        <v>999</v>
      </c>
      <c r="AK1419" s="106">
        <v>44914</v>
      </c>
    </row>
    <row r="1420" spans="1:37" x14ac:dyDescent="0.45">
      <c r="A1420" t="s">
        <v>1156</v>
      </c>
      <c r="B1420" t="s">
        <v>2819</v>
      </c>
      <c r="C1420" t="s">
        <v>990</v>
      </c>
      <c r="D1420" t="s">
        <v>2822</v>
      </c>
      <c r="E1420" t="s">
        <v>992</v>
      </c>
      <c r="F1420" t="s">
        <v>1365</v>
      </c>
      <c r="G1420">
        <v>447</v>
      </c>
      <c r="H1420" t="s">
        <v>2823</v>
      </c>
      <c r="I1420">
        <v>25722</v>
      </c>
      <c r="J1420">
        <v>606071333</v>
      </c>
      <c r="K1420" t="s">
        <v>2824</v>
      </c>
      <c r="L1420" s="106">
        <v>29966</v>
      </c>
      <c r="M1420">
        <v>14883342</v>
      </c>
      <c r="N1420" t="s">
        <v>1242</v>
      </c>
      <c r="O1420" t="s">
        <v>1106</v>
      </c>
      <c r="P1420" t="s">
        <v>997</v>
      </c>
      <c r="R1420" s="109" t="str">
        <f>IF(OR(P1420="SB",Q1420="SB"),"SB",0)</f>
        <v>SB</v>
      </c>
      <c r="T1420" s="110" t="s">
        <v>998</v>
      </c>
      <c r="V1420" s="113" t="str">
        <f>IF(AND(I1420&gt;=10000,I1420&lt;=19900),"Praha",(IF(AND(I1420&gt;=25001,I1420&lt;=29501),"Středočeský kraj",(IF(AND(I1420&gt;=30100,I1420&lt;=34972),"Středočeský kraj",(IF(AND(I1420&gt;=35002,I1420&lt;=36271),"Karlovarský kraj",(IF(AND(I1420&gt;=37001,I1420&lt;=39201),"Jihočeský kraj",(IF(AND(I1420&gt;=39701,I1420&lt;=39901),"Jihočeský kraj",(IF(AND(I1420&gt;=39301,I1420&lt;=39601),"Kraj Vysočina",(IF(AND(I1420&gt;=58001,I1420&lt;=59501),"Kraj Vysočina",(IF(AND(I1420&gt;=67401,I1420&lt;=67602),"Kraj Vysočina",(IF(AND(I1420&gt;=40001,I1420&lt;=44101),"Ústecký kraj",(IF(AND(I1420&gt;=46001,I1420&lt;=47201),"Liberecký kraj",(IF(AND(I1420&gt;=51202,I1420&lt;=51401),"Liberecký kraj",(IF(AND(I1420&gt;=53002,I1420&lt;=53976),"Pardubický kraj",(IF(AND(I1420&gt;=56002,I1420&lt;=57201),"Pardubický kraj",(IF(AND(I1420&gt;=60200,I1420&lt;=67201),"Jihomoravský kraj",(IF(AND(I1420&gt;=67801,I1420&lt;=68501),"Jihomoravský kraj",(IF(AND(I1420&gt;=69002,I1420&lt;=69801),"Jihomoravský kraj",(IF(AND(I1420&gt;=68601,I1420&lt;=68801),"Zlínský kraj",(IF(AND(I1420&gt;=75501,I1420&lt;=76901),"Zlínský kraj",(IF(AND(I1420&gt;=70030,I1420&lt;=74901),"Moravskoslezský kraj",(IF(AND(I1420&gt;=75000,I1420&lt;=75368),"Olomoucký kraj",(IF(AND(I1420&gt;=77200,I1420&lt;=79862),"Olomoucký kraj",(IF(AND(I1420&gt;=50011,I1420&lt;=50301),"Královéhradecký kraj",(IF(AND(I1420&gt;=54301,I1420&lt;=54303),"Královéhradecký kraj","0")))))))))))))))))))))))))))))))))))))))))))))))</f>
        <v>Středočeský kraj</v>
      </c>
      <c r="AB1420" t="s">
        <v>998</v>
      </c>
      <c r="AD1420" t="s">
        <v>998</v>
      </c>
      <c r="AE1420" t="s">
        <v>998</v>
      </c>
      <c r="AF1420" t="s">
        <v>998</v>
      </c>
      <c r="AG1420" s="107">
        <v>0</v>
      </c>
      <c r="AH1420" s="107">
        <v>0</v>
      </c>
      <c r="AI1420" s="107">
        <v>0</v>
      </c>
      <c r="AJ1420" t="s">
        <v>1012</v>
      </c>
    </row>
    <row r="1421" spans="1:37" x14ac:dyDescent="0.45">
      <c r="A1421" t="s">
        <v>1084</v>
      </c>
      <c r="B1421" t="s">
        <v>4848</v>
      </c>
      <c r="C1421" t="s">
        <v>990</v>
      </c>
      <c r="D1421" t="s">
        <v>4849</v>
      </c>
      <c r="E1421" t="s">
        <v>992</v>
      </c>
      <c r="F1421" t="s">
        <v>4850</v>
      </c>
      <c r="G1421">
        <v>498</v>
      </c>
      <c r="H1421" t="s">
        <v>2823</v>
      </c>
      <c r="I1421">
        <v>25722</v>
      </c>
      <c r="K1421" t="s">
        <v>4851</v>
      </c>
      <c r="L1421" s="106">
        <v>32843</v>
      </c>
      <c r="M1421">
        <v>12919292</v>
      </c>
      <c r="N1421" t="s">
        <v>996</v>
      </c>
      <c r="O1421" t="s">
        <v>12</v>
      </c>
      <c r="P1421" t="s">
        <v>997</v>
      </c>
      <c r="R1421" s="109" t="str">
        <f>IF(OR(P1421="SB",Q1421="SB"),"SB",0)</f>
        <v>SB</v>
      </c>
      <c r="T1421" s="110" t="s">
        <v>998</v>
      </c>
      <c r="V1421" s="113" t="str">
        <f>IF(AND(I1421&gt;=10000,I1421&lt;=19900),"Praha",(IF(AND(I1421&gt;=25001,I1421&lt;=29501),"Středočeský kraj",(IF(AND(I1421&gt;=30100,I1421&lt;=34972),"Středočeský kraj",(IF(AND(I1421&gt;=35002,I1421&lt;=36271),"Karlovarský kraj",(IF(AND(I1421&gt;=37001,I1421&lt;=39201),"Jihočeský kraj",(IF(AND(I1421&gt;=39701,I1421&lt;=39901),"Jihočeský kraj",(IF(AND(I1421&gt;=39301,I1421&lt;=39601),"Kraj Vysočina",(IF(AND(I1421&gt;=58001,I1421&lt;=59501),"Kraj Vysočina",(IF(AND(I1421&gt;=67401,I1421&lt;=67602),"Kraj Vysočina",(IF(AND(I1421&gt;=40001,I1421&lt;=44101),"Ústecký kraj",(IF(AND(I1421&gt;=46001,I1421&lt;=47201),"Liberecký kraj",(IF(AND(I1421&gt;=51202,I1421&lt;=51401),"Liberecký kraj",(IF(AND(I1421&gt;=53002,I1421&lt;=53976),"Pardubický kraj",(IF(AND(I1421&gt;=56002,I1421&lt;=57201),"Pardubický kraj",(IF(AND(I1421&gt;=60200,I1421&lt;=67201),"Jihomoravský kraj",(IF(AND(I1421&gt;=67801,I1421&lt;=68501),"Jihomoravský kraj",(IF(AND(I1421&gt;=69002,I1421&lt;=69801),"Jihomoravský kraj",(IF(AND(I1421&gt;=68601,I1421&lt;=68801),"Zlínský kraj",(IF(AND(I1421&gt;=75501,I1421&lt;=76901),"Zlínský kraj",(IF(AND(I1421&gt;=70030,I1421&lt;=74901),"Moravskoslezský kraj",(IF(AND(I1421&gt;=75000,I1421&lt;=75368),"Olomoucký kraj",(IF(AND(I1421&gt;=77200,I1421&lt;=79862),"Olomoucký kraj",(IF(AND(I1421&gt;=50011,I1421&lt;=50301),"Královéhradecký kraj",(IF(AND(I1421&gt;=54301,I1421&lt;=54303),"Královéhradecký kraj","0")))))))))))))))))))))))))))))))))))))))))))))))</f>
        <v>Středočeský kraj</v>
      </c>
      <c r="AB1421" t="s">
        <v>998</v>
      </c>
      <c r="AD1421" t="s">
        <v>998</v>
      </c>
      <c r="AE1421" t="s">
        <v>998</v>
      </c>
      <c r="AF1421" t="s">
        <v>998</v>
      </c>
      <c r="AG1421" s="107">
        <v>0</v>
      </c>
      <c r="AH1421" s="107">
        <v>0</v>
      </c>
      <c r="AI1421" s="107">
        <v>0</v>
      </c>
      <c r="AJ1421" t="s">
        <v>1012</v>
      </c>
    </row>
    <row r="1422" spans="1:37" x14ac:dyDescent="0.45">
      <c r="A1422" t="s">
        <v>1528</v>
      </c>
      <c r="B1422" t="s">
        <v>7335</v>
      </c>
      <c r="C1422" t="s">
        <v>990</v>
      </c>
      <c r="D1422" t="s">
        <v>7336</v>
      </c>
      <c r="E1422" t="s">
        <v>992</v>
      </c>
      <c r="F1422" t="s">
        <v>7337</v>
      </c>
      <c r="G1422">
        <v>591</v>
      </c>
      <c r="H1422" t="s">
        <v>2823</v>
      </c>
      <c r="I1422">
        <v>25722</v>
      </c>
      <c r="K1422" t="s">
        <v>7338</v>
      </c>
      <c r="L1422" s="106">
        <v>26422</v>
      </c>
      <c r="M1422">
        <v>12972442</v>
      </c>
      <c r="N1422" t="s">
        <v>996</v>
      </c>
      <c r="O1422" t="s">
        <v>12</v>
      </c>
      <c r="P1422" t="s">
        <v>997</v>
      </c>
      <c r="R1422" s="109" t="str">
        <f>IF(OR(P1422="SB",Q1422="SB"),"SB",0)</f>
        <v>SB</v>
      </c>
      <c r="T1422" s="110" t="s">
        <v>998</v>
      </c>
      <c r="V1422" s="113" t="str">
        <f>IF(AND(I1422&gt;=10000,I1422&lt;=19900),"Praha",(IF(AND(I1422&gt;=25001,I1422&lt;=29501),"Středočeský kraj",(IF(AND(I1422&gt;=30100,I1422&lt;=34972),"Středočeský kraj",(IF(AND(I1422&gt;=35002,I1422&lt;=36271),"Karlovarský kraj",(IF(AND(I1422&gt;=37001,I1422&lt;=39201),"Jihočeský kraj",(IF(AND(I1422&gt;=39701,I1422&lt;=39901),"Jihočeský kraj",(IF(AND(I1422&gt;=39301,I1422&lt;=39601),"Kraj Vysočina",(IF(AND(I1422&gt;=58001,I1422&lt;=59501),"Kraj Vysočina",(IF(AND(I1422&gt;=67401,I1422&lt;=67602),"Kraj Vysočina",(IF(AND(I1422&gt;=40001,I1422&lt;=44101),"Ústecký kraj",(IF(AND(I1422&gt;=46001,I1422&lt;=47201),"Liberecký kraj",(IF(AND(I1422&gt;=51202,I1422&lt;=51401),"Liberecký kraj",(IF(AND(I1422&gt;=53002,I1422&lt;=53976),"Pardubický kraj",(IF(AND(I1422&gt;=56002,I1422&lt;=57201),"Pardubický kraj",(IF(AND(I1422&gt;=60200,I1422&lt;=67201),"Jihomoravský kraj",(IF(AND(I1422&gt;=67801,I1422&lt;=68501),"Jihomoravský kraj",(IF(AND(I1422&gt;=69002,I1422&lt;=69801),"Jihomoravský kraj",(IF(AND(I1422&gt;=68601,I1422&lt;=68801),"Zlínský kraj",(IF(AND(I1422&gt;=75501,I1422&lt;=76901),"Zlínský kraj",(IF(AND(I1422&gt;=70030,I1422&lt;=74901),"Moravskoslezský kraj",(IF(AND(I1422&gt;=75000,I1422&lt;=75368),"Olomoucký kraj",(IF(AND(I1422&gt;=77200,I1422&lt;=79862),"Olomoucký kraj",(IF(AND(I1422&gt;=50011,I1422&lt;=50301),"Královéhradecký kraj",(IF(AND(I1422&gt;=54301,I1422&lt;=54303),"Královéhradecký kraj","0")))))))))))))))))))))))))))))))))))))))))))))))</f>
        <v>Středočeský kraj</v>
      </c>
      <c r="AB1422" t="s">
        <v>998</v>
      </c>
      <c r="AD1422" t="s">
        <v>998</v>
      </c>
      <c r="AE1422" t="s">
        <v>998</v>
      </c>
      <c r="AF1422" t="s">
        <v>998</v>
      </c>
      <c r="AG1422" s="107">
        <v>0</v>
      </c>
      <c r="AH1422" s="107">
        <v>0</v>
      </c>
      <c r="AI1422" s="107">
        <v>0</v>
      </c>
      <c r="AJ1422" t="s">
        <v>1012</v>
      </c>
    </row>
    <row r="1423" spans="1:37" x14ac:dyDescent="0.45">
      <c r="A1423" t="s">
        <v>1169</v>
      </c>
      <c r="B1423" t="s">
        <v>15432</v>
      </c>
      <c r="C1423" t="s">
        <v>990</v>
      </c>
      <c r="D1423" t="s">
        <v>15433</v>
      </c>
      <c r="E1423" t="s">
        <v>992</v>
      </c>
      <c r="F1423" t="s">
        <v>2682</v>
      </c>
      <c r="G1423">
        <v>71</v>
      </c>
      <c r="H1423" t="s">
        <v>2823</v>
      </c>
      <c r="I1423">
        <v>25722</v>
      </c>
      <c r="K1423" t="s">
        <v>15434</v>
      </c>
      <c r="L1423" s="106">
        <v>27607</v>
      </c>
      <c r="M1423">
        <v>14627203</v>
      </c>
      <c r="N1423" t="s">
        <v>996</v>
      </c>
      <c r="O1423" t="s">
        <v>12</v>
      </c>
      <c r="P1423" t="s">
        <v>997</v>
      </c>
      <c r="R1423" s="109" t="str">
        <f>IF(OR(P1423="SB",Q1423="SB"),"SB",0)</f>
        <v>SB</v>
      </c>
      <c r="T1423" s="110" t="s">
        <v>998</v>
      </c>
      <c r="V1423" s="113" t="str">
        <f>IF(AND(I1423&gt;=10000,I1423&lt;=19900),"Praha",(IF(AND(I1423&gt;=25001,I1423&lt;=29501),"Středočeský kraj",(IF(AND(I1423&gt;=30100,I1423&lt;=34972),"Středočeský kraj",(IF(AND(I1423&gt;=35002,I1423&lt;=36271),"Karlovarský kraj",(IF(AND(I1423&gt;=37001,I1423&lt;=39201),"Jihočeský kraj",(IF(AND(I1423&gt;=39701,I1423&lt;=39901),"Jihočeský kraj",(IF(AND(I1423&gt;=39301,I1423&lt;=39601),"Kraj Vysočina",(IF(AND(I1423&gt;=58001,I1423&lt;=59501),"Kraj Vysočina",(IF(AND(I1423&gt;=67401,I1423&lt;=67602),"Kraj Vysočina",(IF(AND(I1423&gt;=40001,I1423&lt;=44101),"Ústecký kraj",(IF(AND(I1423&gt;=46001,I1423&lt;=47201),"Liberecký kraj",(IF(AND(I1423&gt;=51202,I1423&lt;=51401),"Liberecký kraj",(IF(AND(I1423&gt;=53002,I1423&lt;=53976),"Pardubický kraj",(IF(AND(I1423&gt;=56002,I1423&lt;=57201),"Pardubický kraj",(IF(AND(I1423&gt;=60200,I1423&lt;=67201),"Jihomoravský kraj",(IF(AND(I1423&gt;=67801,I1423&lt;=68501),"Jihomoravský kraj",(IF(AND(I1423&gt;=69002,I1423&lt;=69801),"Jihomoravský kraj",(IF(AND(I1423&gt;=68601,I1423&lt;=68801),"Zlínský kraj",(IF(AND(I1423&gt;=75501,I1423&lt;=76901),"Zlínský kraj",(IF(AND(I1423&gt;=70030,I1423&lt;=74901),"Moravskoslezský kraj",(IF(AND(I1423&gt;=75000,I1423&lt;=75368),"Olomoucký kraj",(IF(AND(I1423&gt;=77200,I1423&lt;=79862),"Olomoucký kraj",(IF(AND(I1423&gt;=50011,I1423&lt;=50301),"Královéhradecký kraj",(IF(AND(I1423&gt;=54301,I1423&lt;=54303),"Královéhradecký kraj","0")))))))))))))))))))))))))))))))))))))))))))))))</f>
        <v>Středočeský kraj</v>
      </c>
      <c r="AB1423" t="s">
        <v>998</v>
      </c>
      <c r="AD1423" t="s">
        <v>998</v>
      </c>
      <c r="AE1423" t="s">
        <v>998</v>
      </c>
      <c r="AF1423" t="s">
        <v>998</v>
      </c>
      <c r="AG1423" s="107">
        <v>0</v>
      </c>
      <c r="AH1423" s="107">
        <v>0</v>
      </c>
      <c r="AI1423" s="107">
        <v>0</v>
      </c>
      <c r="AJ1423" t="s">
        <v>1012</v>
      </c>
    </row>
    <row r="1424" spans="1:37" x14ac:dyDescent="0.45">
      <c r="A1424" t="s">
        <v>988</v>
      </c>
      <c r="B1424" t="s">
        <v>15973</v>
      </c>
      <c r="C1424" t="s">
        <v>990</v>
      </c>
      <c r="D1424" t="s">
        <v>15976</v>
      </c>
      <c r="E1424" t="s">
        <v>992</v>
      </c>
      <c r="F1424" t="s">
        <v>11289</v>
      </c>
      <c r="G1424">
        <v>243</v>
      </c>
      <c r="H1424" t="s">
        <v>7708</v>
      </c>
      <c r="I1424">
        <v>25722</v>
      </c>
      <c r="J1424">
        <v>775085818</v>
      </c>
      <c r="K1424" t="s">
        <v>15977</v>
      </c>
      <c r="L1424" s="106">
        <v>38930</v>
      </c>
      <c r="M1424">
        <v>15640649</v>
      </c>
      <c r="N1424" t="s">
        <v>1029</v>
      </c>
      <c r="O1424" t="s">
        <v>1010</v>
      </c>
      <c r="P1424" t="s">
        <v>997</v>
      </c>
      <c r="R1424" s="109" t="str">
        <f>IF(OR(P1424="SB",Q1424="SB"),"SB",0)</f>
        <v>SB</v>
      </c>
      <c r="V1424" s="113" t="str">
        <f>IF(AND(I1424&gt;=10000,I1424&lt;=19900),"Praha",(IF(AND(I1424&gt;=25001,I1424&lt;=29501),"Středočeský kraj",(IF(AND(I1424&gt;=30100,I1424&lt;=34972),"Středočeský kraj",(IF(AND(I1424&gt;=35002,I1424&lt;=36271),"Karlovarský kraj",(IF(AND(I1424&gt;=37001,I1424&lt;=39201),"Jihočeský kraj",(IF(AND(I1424&gt;=39701,I1424&lt;=39901),"Jihočeský kraj",(IF(AND(I1424&gt;=39301,I1424&lt;=39601),"Kraj Vysočina",(IF(AND(I1424&gt;=58001,I1424&lt;=59501),"Kraj Vysočina",(IF(AND(I1424&gt;=67401,I1424&lt;=67602),"Kraj Vysočina",(IF(AND(I1424&gt;=40001,I1424&lt;=44101),"Ústecký kraj",(IF(AND(I1424&gt;=46001,I1424&lt;=47201),"Liberecký kraj",(IF(AND(I1424&gt;=51202,I1424&lt;=51401),"Liberecký kraj",(IF(AND(I1424&gt;=53002,I1424&lt;=53976),"Pardubický kraj",(IF(AND(I1424&gt;=56002,I1424&lt;=57201),"Pardubický kraj",(IF(AND(I1424&gt;=60200,I1424&lt;=67201),"Jihomoravský kraj",(IF(AND(I1424&gt;=67801,I1424&lt;=68501),"Jihomoravský kraj",(IF(AND(I1424&gt;=69002,I1424&lt;=69801),"Jihomoravský kraj",(IF(AND(I1424&gt;=68601,I1424&lt;=68801),"Zlínský kraj",(IF(AND(I1424&gt;=75501,I1424&lt;=76901),"Zlínský kraj",(IF(AND(I1424&gt;=70030,I1424&lt;=74901),"Moravskoslezský kraj",(IF(AND(I1424&gt;=75000,I1424&lt;=75368),"Olomoucký kraj",(IF(AND(I1424&gt;=77200,I1424&lt;=79862),"Olomoucký kraj",(IF(AND(I1424&gt;=50011,I1424&lt;=50301),"Královéhradecký kraj",(IF(AND(I1424&gt;=54301,I1424&lt;=54303),"Královéhradecký kraj","0")))))))))))))))))))))))))))))))))))))))))))))))</f>
        <v>Středočeský kraj</v>
      </c>
      <c r="AD1424" t="s">
        <v>998</v>
      </c>
      <c r="AE1424" t="s">
        <v>998</v>
      </c>
      <c r="AF1424" t="s">
        <v>998</v>
      </c>
      <c r="AG1424" s="107">
        <v>0</v>
      </c>
      <c r="AH1424" s="107">
        <v>0</v>
      </c>
      <c r="AI1424" s="107">
        <v>0</v>
      </c>
      <c r="AJ1424" t="s">
        <v>1012</v>
      </c>
    </row>
    <row r="1425" spans="1:37" x14ac:dyDescent="0.45">
      <c r="A1425" t="s">
        <v>1139</v>
      </c>
      <c r="B1425" t="s">
        <v>7102</v>
      </c>
      <c r="C1425" t="s">
        <v>990</v>
      </c>
      <c r="D1425">
        <v>1401080219</v>
      </c>
      <c r="E1425" t="s">
        <v>992</v>
      </c>
      <c r="F1425" t="s">
        <v>7103</v>
      </c>
      <c r="G1425">
        <v>88</v>
      </c>
      <c r="H1425" t="s">
        <v>7104</v>
      </c>
      <c r="I1425">
        <v>25726</v>
      </c>
      <c r="J1425">
        <v>732755918</v>
      </c>
      <c r="K1425" t="s">
        <v>7105</v>
      </c>
      <c r="L1425" s="106">
        <v>41852</v>
      </c>
      <c r="M1425">
        <v>13659526</v>
      </c>
      <c r="N1425" t="s">
        <v>1029</v>
      </c>
      <c r="O1425" t="s">
        <v>1010</v>
      </c>
      <c r="P1425" t="s">
        <v>997</v>
      </c>
      <c r="R1425" s="109" t="str">
        <f>IF(OR(P1425="SB",Q1425="SB"),"SB",0)</f>
        <v>SB</v>
      </c>
      <c r="T1425" s="110">
        <v>2022018</v>
      </c>
      <c r="U1425" t="s">
        <v>19633</v>
      </c>
      <c r="V1425" s="113" t="str">
        <f>IF(AND(I1425&gt;=10000,I1425&lt;=19900),"Praha",(IF(AND(I1425&gt;=25001,I1425&lt;=29501),"Středočeský kraj",(IF(AND(I1425&gt;=30100,I1425&lt;=34972),"Středočeský kraj",(IF(AND(I1425&gt;=35002,I1425&lt;=36271),"Karlovarský kraj",(IF(AND(I1425&gt;=37001,I1425&lt;=39201),"Jihočeský kraj",(IF(AND(I1425&gt;=39701,I1425&lt;=39901),"Jihočeský kraj",(IF(AND(I1425&gt;=39301,I1425&lt;=39601),"Kraj Vysočina",(IF(AND(I1425&gt;=58001,I1425&lt;=59501),"Kraj Vysočina",(IF(AND(I1425&gt;=67401,I1425&lt;=67602),"Kraj Vysočina",(IF(AND(I1425&gt;=40001,I1425&lt;=44101),"Ústecký kraj",(IF(AND(I1425&gt;=46001,I1425&lt;=47201),"Liberecký kraj",(IF(AND(I1425&gt;=51202,I1425&lt;=51401),"Liberecký kraj",(IF(AND(I1425&gt;=53002,I1425&lt;=53976),"Pardubický kraj",(IF(AND(I1425&gt;=56002,I1425&lt;=57201),"Pardubický kraj",(IF(AND(I1425&gt;=60200,I1425&lt;=67201),"Jihomoravský kraj",(IF(AND(I1425&gt;=67801,I1425&lt;=68501),"Jihomoravský kraj",(IF(AND(I1425&gt;=69002,I1425&lt;=69801),"Jihomoravský kraj",(IF(AND(I1425&gt;=68601,I1425&lt;=68801),"Zlínský kraj",(IF(AND(I1425&gt;=75501,I1425&lt;=76901),"Zlínský kraj",(IF(AND(I1425&gt;=70030,I1425&lt;=74901),"Moravskoslezský kraj",(IF(AND(I1425&gt;=75000,I1425&lt;=75368),"Olomoucký kraj",(IF(AND(I1425&gt;=77200,I1425&lt;=79862),"Olomoucký kraj",(IF(AND(I1425&gt;=50011,I1425&lt;=50301),"Královéhradecký kraj",(IF(AND(I1425&gt;=54301,I1425&lt;=54303),"Královéhradecký kraj","0")))))))))))))))))))))))))))))))))))))))))))))))</f>
        <v>Středočeský kraj</v>
      </c>
      <c r="AD1425" t="s">
        <v>998</v>
      </c>
      <c r="AE1425" t="s">
        <v>998</v>
      </c>
      <c r="AF1425" t="s">
        <v>998</v>
      </c>
      <c r="AG1425" s="107">
        <v>300</v>
      </c>
      <c r="AH1425" s="107">
        <v>0</v>
      </c>
      <c r="AI1425" s="107">
        <v>0</v>
      </c>
      <c r="AJ1425" t="s">
        <v>999</v>
      </c>
      <c r="AK1425" s="106">
        <v>44914</v>
      </c>
    </row>
    <row r="1426" spans="1:37" x14ac:dyDescent="0.45">
      <c r="A1426" t="s">
        <v>2068</v>
      </c>
      <c r="B1426" t="s">
        <v>7111</v>
      </c>
      <c r="C1426" t="s">
        <v>1002</v>
      </c>
      <c r="D1426" t="s">
        <v>7114</v>
      </c>
      <c r="E1426" t="s">
        <v>992</v>
      </c>
      <c r="F1426" t="s">
        <v>7104</v>
      </c>
      <c r="G1426">
        <v>88</v>
      </c>
      <c r="H1426" t="s">
        <v>7104</v>
      </c>
      <c r="I1426">
        <v>25726</v>
      </c>
      <c r="J1426" s="108">
        <v>732755918</v>
      </c>
      <c r="K1426" t="s">
        <v>7105</v>
      </c>
      <c r="L1426" s="106">
        <v>42341</v>
      </c>
      <c r="M1426">
        <v>13812908</v>
      </c>
      <c r="N1426" t="s">
        <v>1242</v>
      </c>
      <c r="O1426" t="s">
        <v>1106</v>
      </c>
      <c r="P1426" t="s">
        <v>997</v>
      </c>
      <c r="R1426" s="109" t="str">
        <f>IF(OR(P1426="SB",Q1426="SB"),"SB",0)</f>
        <v>SB</v>
      </c>
      <c r="T1426" s="110">
        <v>2023010</v>
      </c>
      <c r="U1426" t="s">
        <v>19633</v>
      </c>
      <c r="V1426" s="113" t="str">
        <f>IF(AND(I1426&gt;=10000,I1426&lt;=19900),"Praha",(IF(AND(I1426&gt;=25001,I1426&lt;=29501),"Středočeský kraj",(IF(AND(I1426&gt;=30100,I1426&lt;=34972),"Středočeský kraj",(IF(AND(I1426&gt;=35002,I1426&lt;=36271),"Karlovarský kraj",(IF(AND(I1426&gt;=37001,I1426&lt;=39201),"Jihočeský kraj",(IF(AND(I1426&gt;=39701,I1426&lt;=39901),"Jihočeský kraj",(IF(AND(I1426&gt;=39301,I1426&lt;=39601),"Kraj Vysočina",(IF(AND(I1426&gt;=58001,I1426&lt;=59501),"Kraj Vysočina",(IF(AND(I1426&gt;=67401,I1426&lt;=67602),"Kraj Vysočina",(IF(AND(I1426&gt;=40001,I1426&lt;=44101),"Ústecký kraj",(IF(AND(I1426&gt;=46001,I1426&lt;=47201),"Liberecký kraj",(IF(AND(I1426&gt;=51202,I1426&lt;=51401),"Liberecký kraj",(IF(AND(I1426&gt;=53002,I1426&lt;=53976),"Pardubický kraj",(IF(AND(I1426&gt;=56002,I1426&lt;=57201),"Pardubický kraj",(IF(AND(I1426&gt;=60200,I1426&lt;=67201),"Jihomoravský kraj",(IF(AND(I1426&gt;=67801,I1426&lt;=68501),"Jihomoravský kraj",(IF(AND(I1426&gt;=69002,I1426&lt;=69801),"Jihomoravský kraj",(IF(AND(I1426&gt;=68601,I1426&lt;=68801),"Zlínský kraj",(IF(AND(I1426&gt;=75501,I1426&lt;=76901),"Zlínský kraj",(IF(AND(I1426&gt;=70030,I1426&lt;=74901),"Moravskoslezský kraj",(IF(AND(I1426&gt;=75000,I1426&lt;=75368),"Olomoucký kraj",(IF(AND(I1426&gt;=77200,I1426&lt;=79862),"Olomoucký kraj",(IF(AND(I1426&gt;=50011,I1426&lt;=50301),"Královéhradecký kraj",(IF(AND(I1426&gt;=54301,I1426&lt;=54303),"Královéhradecký kraj","0")))))))))))))))))))))))))))))))))))))))))))))))</f>
        <v>Středočeský kraj</v>
      </c>
      <c r="AD1426" t="s">
        <v>998</v>
      </c>
      <c r="AE1426" t="s">
        <v>998</v>
      </c>
      <c r="AF1426" t="s">
        <v>998</v>
      </c>
      <c r="AG1426" s="107">
        <v>0</v>
      </c>
      <c r="AH1426" s="107">
        <v>0</v>
      </c>
      <c r="AI1426" s="107">
        <v>0</v>
      </c>
      <c r="AJ1426" t="s">
        <v>1012</v>
      </c>
    </row>
    <row r="1427" spans="1:37" x14ac:dyDescent="0.45">
      <c r="A1427" t="s">
        <v>1149</v>
      </c>
      <c r="B1427" t="s">
        <v>4626</v>
      </c>
      <c r="C1427" t="s">
        <v>990</v>
      </c>
      <c r="D1427" t="s">
        <v>4632</v>
      </c>
      <c r="E1427" t="s">
        <v>992</v>
      </c>
      <c r="F1427" t="s">
        <v>4633</v>
      </c>
      <c r="G1427">
        <v>140</v>
      </c>
      <c r="H1427" t="s">
        <v>994</v>
      </c>
      <c r="I1427">
        <v>25751</v>
      </c>
      <c r="K1427" t="s">
        <v>4634</v>
      </c>
      <c r="L1427" s="106">
        <v>29414</v>
      </c>
      <c r="M1427">
        <v>12983556</v>
      </c>
      <c r="N1427" t="s">
        <v>996</v>
      </c>
      <c r="O1427" t="s">
        <v>12</v>
      </c>
      <c r="P1427" t="s">
        <v>997</v>
      </c>
      <c r="R1427" s="109" t="str">
        <f>IF(OR(P1427="SB",Q1427="SB"),"SB",0)</f>
        <v>SB</v>
      </c>
      <c r="T1427" s="110" t="s">
        <v>998</v>
      </c>
      <c r="V1427" s="113" t="str">
        <f>IF(AND(I1427&gt;=10000,I1427&lt;=19900),"Praha",(IF(AND(I1427&gt;=25001,I1427&lt;=29501),"Středočeský kraj",(IF(AND(I1427&gt;=30100,I1427&lt;=34972),"Středočeský kraj",(IF(AND(I1427&gt;=35002,I1427&lt;=36271),"Karlovarský kraj",(IF(AND(I1427&gt;=37001,I1427&lt;=39201),"Jihočeský kraj",(IF(AND(I1427&gt;=39701,I1427&lt;=39901),"Jihočeský kraj",(IF(AND(I1427&gt;=39301,I1427&lt;=39601),"Kraj Vysočina",(IF(AND(I1427&gt;=58001,I1427&lt;=59501),"Kraj Vysočina",(IF(AND(I1427&gt;=67401,I1427&lt;=67602),"Kraj Vysočina",(IF(AND(I1427&gt;=40001,I1427&lt;=44101),"Ústecký kraj",(IF(AND(I1427&gt;=46001,I1427&lt;=47201),"Liberecký kraj",(IF(AND(I1427&gt;=51202,I1427&lt;=51401),"Liberecký kraj",(IF(AND(I1427&gt;=53002,I1427&lt;=53976),"Pardubický kraj",(IF(AND(I1427&gt;=56002,I1427&lt;=57201),"Pardubický kraj",(IF(AND(I1427&gt;=60200,I1427&lt;=67201),"Jihomoravský kraj",(IF(AND(I1427&gt;=67801,I1427&lt;=68501),"Jihomoravský kraj",(IF(AND(I1427&gt;=69002,I1427&lt;=69801),"Jihomoravský kraj",(IF(AND(I1427&gt;=68601,I1427&lt;=68801),"Zlínský kraj",(IF(AND(I1427&gt;=75501,I1427&lt;=76901),"Zlínský kraj",(IF(AND(I1427&gt;=70030,I1427&lt;=74901),"Moravskoslezský kraj",(IF(AND(I1427&gt;=75000,I1427&lt;=75368),"Olomoucký kraj",(IF(AND(I1427&gt;=77200,I1427&lt;=79862),"Olomoucký kraj",(IF(AND(I1427&gt;=50011,I1427&lt;=50301),"Královéhradecký kraj",(IF(AND(I1427&gt;=54301,I1427&lt;=54303),"Královéhradecký kraj","0")))))))))))))))))))))))))))))))))))))))))))))))</f>
        <v>Středočeský kraj</v>
      </c>
      <c r="AB1427" t="s">
        <v>998</v>
      </c>
      <c r="AD1427" t="s">
        <v>998</v>
      </c>
      <c r="AE1427" t="s">
        <v>998</v>
      </c>
      <c r="AF1427" t="s">
        <v>998</v>
      </c>
      <c r="AG1427" s="107">
        <v>0</v>
      </c>
      <c r="AH1427" s="107">
        <v>0</v>
      </c>
      <c r="AI1427" s="107">
        <v>0</v>
      </c>
      <c r="AJ1427" t="s">
        <v>1012</v>
      </c>
    </row>
    <row r="1428" spans="1:37" x14ac:dyDescent="0.45">
      <c r="A1428" t="s">
        <v>1112</v>
      </c>
      <c r="B1428" t="s">
        <v>7310</v>
      </c>
      <c r="C1428" t="s">
        <v>990</v>
      </c>
      <c r="D1428" t="s">
        <v>7311</v>
      </c>
      <c r="E1428" t="s">
        <v>992</v>
      </c>
      <c r="F1428" t="s">
        <v>2889</v>
      </c>
      <c r="G1428">
        <v>146</v>
      </c>
      <c r="H1428" t="s">
        <v>2889</v>
      </c>
      <c r="I1428">
        <v>25755</v>
      </c>
      <c r="K1428" t="s">
        <v>7312</v>
      </c>
      <c r="L1428" s="106">
        <v>42915</v>
      </c>
      <c r="M1428">
        <v>16244574</v>
      </c>
      <c r="N1428" t="s">
        <v>1144</v>
      </c>
      <c r="O1428" t="s">
        <v>12</v>
      </c>
      <c r="P1428" t="s">
        <v>997</v>
      </c>
      <c r="R1428" s="109" t="str">
        <f>IF(OR(P1428="SB",Q1428="SB"),"SB",0)</f>
        <v>SB</v>
      </c>
      <c r="T1428" s="110" t="s">
        <v>998</v>
      </c>
      <c r="V1428" s="113" t="str">
        <f>IF(AND(I1428&gt;=10000,I1428&lt;=19900),"Praha",(IF(AND(I1428&gt;=25001,I1428&lt;=29501),"Středočeský kraj",(IF(AND(I1428&gt;=30100,I1428&lt;=34972),"Středočeský kraj",(IF(AND(I1428&gt;=35002,I1428&lt;=36271),"Karlovarský kraj",(IF(AND(I1428&gt;=37001,I1428&lt;=39201),"Jihočeský kraj",(IF(AND(I1428&gt;=39701,I1428&lt;=39901),"Jihočeský kraj",(IF(AND(I1428&gt;=39301,I1428&lt;=39601),"Kraj Vysočina",(IF(AND(I1428&gt;=58001,I1428&lt;=59501),"Kraj Vysočina",(IF(AND(I1428&gt;=67401,I1428&lt;=67602),"Kraj Vysočina",(IF(AND(I1428&gt;=40001,I1428&lt;=44101),"Ústecký kraj",(IF(AND(I1428&gt;=46001,I1428&lt;=47201),"Liberecký kraj",(IF(AND(I1428&gt;=51202,I1428&lt;=51401),"Liberecký kraj",(IF(AND(I1428&gt;=53002,I1428&lt;=53976),"Pardubický kraj",(IF(AND(I1428&gt;=56002,I1428&lt;=57201),"Pardubický kraj",(IF(AND(I1428&gt;=60200,I1428&lt;=67201),"Jihomoravský kraj",(IF(AND(I1428&gt;=67801,I1428&lt;=68501),"Jihomoravský kraj",(IF(AND(I1428&gt;=69002,I1428&lt;=69801),"Jihomoravský kraj",(IF(AND(I1428&gt;=68601,I1428&lt;=68801),"Zlínský kraj",(IF(AND(I1428&gt;=75501,I1428&lt;=76901),"Zlínský kraj",(IF(AND(I1428&gt;=70030,I1428&lt;=74901),"Moravskoslezský kraj",(IF(AND(I1428&gt;=75000,I1428&lt;=75368),"Olomoucký kraj",(IF(AND(I1428&gt;=77200,I1428&lt;=79862),"Olomoucký kraj",(IF(AND(I1428&gt;=50011,I1428&lt;=50301),"Královéhradecký kraj",(IF(AND(I1428&gt;=54301,I1428&lt;=54303),"Královéhradecký kraj","0")))))))))))))))))))))))))))))))))))))))))))))))</f>
        <v>Středočeský kraj</v>
      </c>
      <c r="AB1428" t="s">
        <v>998</v>
      </c>
      <c r="AD1428" t="s">
        <v>998</v>
      </c>
      <c r="AE1428" t="s">
        <v>998</v>
      </c>
      <c r="AF1428" t="s">
        <v>998</v>
      </c>
      <c r="AG1428" s="107">
        <v>0</v>
      </c>
      <c r="AH1428" s="107">
        <v>0</v>
      </c>
      <c r="AI1428" s="107">
        <v>0</v>
      </c>
      <c r="AJ1428" t="s">
        <v>1012</v>
      </c>
    </row>
    <row r="1429" spans="1:37" x14ac:dyDescent="0.45">
      <c r="A1429" t="s">
        <v>1811</v>
      </c>
      <c r="B1429" t="s">
        <v>7313</v>
      </c>
      <c r="C1429" t="s">
        <v>1002</v>
      </c>
      <c r="D1429" t="s">
        <v>7314</v>
      </c>
      <c r="E1429" t="s">
        <v>992</v>
      </c>
      <c r="F1429" t="s">
        <v>2889</v>
      </c>
      <c r="G1429">
        <v>146</v>
      </c>
      <c r="H1429" t="s">
        <v>2889</v>
      </c>
      <c r="I1429">
        <v>25755</v>
      </c>
      <c r="K1429" t="s">
        <v>7312</v>
      </c>
      <c r="L1429" s="106">
        <v>41089</v>
      </c>
      <c r="M1429">
        <v>16244473</v>
      </c>
      <c r="N1429" t="s">
        <v>1144</v>
      </c>
      <c r="O1429" t="s">
        <v>12</v>
      </c>
      <c r="P1429" t="s">
        <v>997</v>
      </c>
      <c r="R1429" s="109" t="str">
        <f>IF(OR(P1429="SB",Q1429="SB"),"SB",0)</f>
        <v>SB</v>
      </c>
      <c r="T1429" s="110" t="s">
        <v>998</v>
      </c>
      <c r="V1429" s="113" t="str">
        <f>IF(AND(I1429&gt;=10000,I1429&lt;=19900),"Praha",(IF(AND(I1429&gt;=25001,I1429&lt;=29501),"Středočeský kraj",(IF(AND(I1429&gt;=30100,I1429&lt;=34972),"Středočeský kraj",(IF(AND(I1429&gt;=35002,I1429&lt;=36271),"Karlovarský kraj",(IF(AND(I1429&gt;=37001,I1429&lt;=39201),"Jihočeský kraj",(IF(AND(I1429&gt;=39701,I1429&lt;=39901),"Jihočeský kraj",(IF(AND(I1429&gt;=39301,I1429&lt;=39601),"Kraj Vysočina",(IF(AND(I1429&gt;=58001,I1429&lt;=59501),"Kraj Vysočina",(IF(AND(I1429&gt;=67401,I1429&lt;=67602),"Kraj Vysočina",(IF(AND(I1429&gt;=40001,I1429&lt;=44101),"Ústecký kraj",(IF(AND(I1429&gt;=46001,I1429&lt;=47201),"Liberecký kraj",(IF(AND(I1429&gt;=51202,I1429&lt;=51401),"Liberecký kraj",(IF(AND(I1429&gt;=53002,I1429&lt;=53976),"Pardubický kraj",(IF(AND(I1429&gt;=56002,I1429&lt;=57201),"Pardubický kraj",(IF(AND(I1429&gt;=60200,I1429&lt;=67201),"Jihomoravský kraj",(IF(AND(I1429&gt;=67801,I1429&lt;=68501),"Jihomoravský kraj",(IF(AND(I1429&gt;=69002,I1429&lt;=69801),"Jihomoravský kraj",(IF(AND(I1429&gt;=68601,I1429&lt;=68801),"Zlínský kraj",(IF(AND(I1429&gt;=75501,I1429&lt;=76901),"Zlínský kraj",(IF(AND(I1429&gt;=70030,I1429&lt;=74901),"Moravskoslezský kraj",(IF(AND(I1429&gt;=75000,I1429&lt;=75368),"Olomoucký kraj",(IF(AND(I1429&gt;=77200,I1429&lt;=79862),"Olomoucký kraj",(IF(AND(I1429&gt;=50011,I1429&lt;=50301),"Královéhradecký kraj",(IF(AND(I1429&gt;=54301,I1429&lt;=54303),"Královéhradecký kraj","0")))))))))))))))))))))))))))))))))))))))))))))))</f>
        <v>Středočeský kraj</v>
      </c>
      <c r="AB1429" t="s">
        <v>998</v>
      </c>
      <c r="AD1429" t="s">
        <v>998</v>
      </c>
      <c r="AE1429" t="s">
        <v>998</v>
      </c>
      <c r="AF1429" t="s">
        <v>998</v>
      </c>
      <c r="AG1429" s="107">
        <v>0</v>
      </c>
      <c r="AH1429" s="107">
        <v>0</v>
      </c>
      <c r="AI1429" s="107">
        <v>0</v>
      </c>
      <c r="AJ1429" t="s">
        <v>1012</v>
      </c>
    </row>
    <row r="1430" spans="1:37" x14ac:dyDescent="0.45">
      <c r="A1430" t="s">
        <v>1079</v>
      </c>
      <c r="B1430" t="s">
        <v>8165</v>
      </c>
      <c r="C1430" t="s">
        <v>990</v>
      </c>
      <c r="D1430" t="s">
        <v>8166</v>
      </c>
      <c r="E1430" t="s">
        <v>992</v>
      </c>
      <c r="F1430" t="s">
        <v>8167</v>
      </c>
      <c r="G1430">
        <v>9</v>
      </c>
      <c r="H1430" t="s">
        <v>8168</v>
      </c>
      <c r="I1430">
        <v>25786</v>
      </c>
      <c r="J1430">
        <v>775670118</v>
      </c>
      <c r="K1430" t="s">
        <v>8169</v>
      </c>
      <c r="L1430" s="106">
        <v>30025</v>
      </c>
      <c r="M1430">
        <v>15327926</v>
      </c>
      <c r="N1430" t="s">
        <v>1242</v>
      </c>
      <c r="O1430" t="s">
        <v>1106</v>
      </c>
      <c r="P1430" t="s">
        <v>997</v>
      </c>
      <c r="R1430" s="109" t="str">
        <f>IF(OR(P1430="SB",Q1430="SB"),"SB",0)</f>
        <v>SB</v>
      </c>
      <c r="T1430" s="110">
        <v>2020105</v>
      </c>
      <c r="U1430" t="s">
        <v>19633</v>
      </c>
      <c r="V1430" s="113" t="str">
        <f>IF(AND(I1430&gt;=10000,I1430&lt;=19900),"Praha",(IF(AND(I1430&gt;=25001,I1430&lt;=29501),"Středočeský kraj",(IF(AND(I1430&gt;=30100,I1430&lt;=34972),"Středočeský kraj",(IF(AND(I1430&gt;=35002,I1430&lt;=36271),"Karlovarský kraj",(IF(AND(I1430&gt;=37001,I1430&lt;=39201),"Jihočeský kraj",(IF(AND(I1430&gt;=39701,I1430&lt;=39901),"Jihočeský kraj",(IF(AND(I1430&gt;=39301,I1430&lt;=39601),"Kraj Vysočina",(IF(AND(I1430&gt;=58001,I1430&lt;=59501),"Kraj Vysočina",(IF(AND(I1430&gt;=67401,I1430&lt;=67602),"Kraj Vysočina",(IF(AND(I1430&gt;=40001,I1430&lt;=44101),"Ústecký kraj",(IF(AND(I1430&gt;=46001,I1430&lt;=47201),"Liberecký kraj",(IF(AND(I1430&gt;=51202,I1430&lt;=51401),"Liberecký kraj",(IF(AND(I1430&gt;=53002,I1430&lt;=53976),"Pardubický kraj",(IF(AND(I1430&gt;=56002,I1430&lt;=57201),"Pardubický kraj",(IF(AND(I1430&gt;=60200,I1430&lt;=67201),"Jihomoravský kraj",(IF(AND(I1430&gt;=67801,I1430&lt;=68501),"Jihomoravský kraj",(IF(AND(I1430&gt;=69002,I1430&lt;=69801),"Jihomoravský kraj",(IF(AND(I1430&gt;=68601,I1430&lt;=68801),"Zlínský kraj",(IF(AND(I1430&gt;=75501,I1430&lt;=76901),"Zlínský kraj",(IF(AND(I1430&gt;=70030,I1430&lt;=74901),"Moravskoslezský kraj",(IF(AND(I1430&gt;=75000,I1430&lt;=75368),"Olomoucký kraj",(IF(AND(I1430&gt;=77200,I1430&lt;=79862),"Olomoucký kraj",(IF(AND(I1430&gt;=50011,I1430&lt;=50301),"Královéhradecký kraj",(IF(AND(I1430&gt;=54301,I1430&lt;=54303),"Královéhradecký kraj","0")))))))))))))))))))))))))))))))))))))))))))))))</f>
        <v>Středočeský kraj</v>
      </c>
      <c r="AD1430" t="s">
        <v>998</v>
      </c>
      <c r="AE1430" t="s">
        <v>998</v>
      </c>
      <c r="AF1430" t="s">
        <v>998</v>
      </c>
      <c r="AG1430" s="107">
        <v>0</v>
      </c>
      <c r="AH1430" s="107">
        <v>0</v>
      </c>
      <c r="AI1430" s="107">
        <v>0</v>
      </c>
      <c r="AJ1430" t="s">
        <v>1012</v>
      </c>
    </row>
    <row r="1431" spans="1:37" x14ac:dyDescent="0.45">
      <c r="A1431" t="s">
        <v>1184</v>
      </c>
      <c r="B1431" t="s">
        <v>7051</v>
      </c>
      <c r="C1431" t="s">
        <v>990</v>
      </c>
      <c r="D1431" t="s">
        <v>7052</v>
      </c>
      <c r="E1431" t="s">
        <v>992</v>
      </c>
      <c r="F1431" t="s">
        <v>1168</v>
      </c>
      <c r="G1431">
        <v>1529</v>
      </c>
      <c r="H1431" t="s">
        <v>5547</v>
      </c>
      <c r="I1431">
        <v>25801</v>
      </c>
      <c r="K1431" t="s">
        <v>7053</v>
      </c>
      <c r="L1431" s="106">
        <v>28954</v>
      </c>
      <c r="M1431">
        <v>12931925</v>
      </c>
      <c r="N1431" t="s">
        <v>996</v>
      </c>
      <c r="O1431" t="s">
        <v>12</v>
      </c>
      <c r="P1431" t="s">
        <v>997</v>
      </c>
      <c r="R1431" s="109" t="str">
        <f>IF(OR(P1431="SB",Q1431="SB"),"SB",0)</f>
        <v>SB</v>
      </c>
      <c r="T1431" s="110" t="s">
        <v>998</v>
      </c>
      <c r="V1431" s="113" t="str">
        <f>IF(AND(I1431&gt;=10000,I1431&lt;=19900),"Praha",(IF(AND(I1431&gt;=25001,I1431&lt;=29501),"Středočeský kraj",(IF(AND(I1431&gt;=30100,I1431&lt;=34972),"Středočeský kraj",(IF(AND(I1431&gt;=35002,I1431&lt;=36271),"Karlovarský kraj",(IF(AND(I1431&gt;=37001,I1431&lt;=39201),"Jihočeský kraj",(IF(AND(I1431&gt;=39701,I1431&lt;=39901),"Jihočeský kraj",(IF(AND(I1431&gt;=39301,I1431&lt;=39601),"Kraj Vysočina",(IF(AND(I1431&gt;=58001,I1431&lt;=59501),"Kraj Vysočina",(IF(AND(I1431&gt;=67401,I1431&lt;=67602),"Kraj Vysočina",(IF(AND(I1431&gt;=40001,I1431&lt;=44101),"Ústecký kraj",(IF(AND(I1431&gt;=46001,I1431&lt;=47201),"Liberecký kraj",(IF(AND(I1431&gt;=51202,I1431&lt;=51401),"Liberecký kraj",(IF(AND(I1431&gt;=53002,I1431&lt;=53976),"Pardubický kraj",(IF(AND(I1431&gt;=56002,I1431&lt;=57201),"Pardubický kraj",(IF(AND(I1431&gt;=60200,I1431&lt;=67201),"Jihomoravský kraj",(IF(AND(I1431&gt;=67801,I1431&lt;=68501),"Jihomoravský kraj",(IF(AND(I1431&gt;=69002,I1431&lt;=69801),"Jihomoravský kraj",(IF(AND(I1431&gt;=68601,I1431&lt;=68801),"Zlínský kraj",(IF(AND(I1431&gt;=75501,I1431&lt;=76901),"Zlínský kraj",(IF(AND(I1431&gt;=70030,I1431&lt;=74901),"Moravskoslezský kraj",(IF(AND(I1431&gt;=75000,I1431&lt;=75368),"Olomoucký kraj",(IF(AND(I1431&gt;=77200,I1431&lt;=79862),"Olomoucký kraj",(IF(AND(I1431&gt;=50011,I1431&lt;=50301),"Královéhradecký kraj",(IF(AND(I1431&gt;=54301,I1431&lt;=54303),"Královéhradecký kraj","0")))))))))))))))))))))))))))))))))))))))))))))))</f>
        <v>Středočeský kraj</v>
      </c>
      <c r="AB1431" t="s">
        <v>998</v>
      </c>
      <c r="AD1431" t="s">
        <v>998</v>
      </c>
      <c r="AE1431" t="s">
        <v>998</v>
      </c>
      <c r="AF1431" t="s">
        <v>998</v>
      </c>
      <c r="AG1431" s="107">
        <v>0</v>
      </c>
      <c r="AH1431" s="107">
        <v>0</v>
      </c>
      <c r="AI1431" s="107">
        <v>0</v>
      </c>
      <c r="AJ1431" t="s">
        <v>1012</v>
      </c>
    </row>
    <row r="1432" spans="1:37" x14ac:dyDescent="0.45">
      <c r="A1432" t="s">
        <v>1007</v>
      </c>
      <c r="B1432" t="s">
        <v>14675</v>
      </c>
      <c r="C1432" t="s">
        <v>990</v>
      </c>
      <c r="D1432" t="s">
        <v>14676</v>
      </c>
      <c r="E1432" t="s">
        <v>992</v>
      </c>
      <c r="F1432" t="s">
        <v>2626</v>
      </c>
      <c r="G1432">
        <v>546</v>
      </c>
      <c r="H1432" t="s">
        <v>2187</v>
      </c>
      <c r="I1432">
        <v>25901</v>
      </c>
      <c r="K1432" t="s">
        <v>14677</v>
      </c>
      <c r="L1432" s="106">
        <v>31179</v>
      </c>
      <c r="M1432">
        <v>10873101</v>
      </c>
      <c r="N1432" t="s">
        <v>996</v>
      </c>
      <c r="O1432" t="s">
        <v>12</v>
      </c>
      <c r="P1432" t="s">
        <v>997</v>
      </c>
      <c r="R1432" s="109" t="str">
        <f>IF(OR(P1432="SB",Q1432="SB"),"SB",0)</f>
        <v>SB</v>
      </c>
      <c r="T1432" s="110">
        <v>11806</v>
      </c>
      <c r="U1432" t="s">
        <v>19633</v>
      </c>
      <c r="V1432" s="113" t="str">
        <f>IF(AND(I1432&gt;=10000,I1432&lt;=19900),"Praha",(IF(AND(I1432&gt;=25001,I1432&lt;=29501),"Středočeský kraj",(IF(AND(I1432&gt;=30100,I1432&lt;=34972),"Středočeský kraj",(IF(AND(I1432&gt;=35002,I1432&lt;=36271),"Karlovarský kraj",(IF(AND(I1432&gt;=37001,I1432&lt;=39201),"Jihočeský kraj",(IF(AND(I1432&gt;=39701,I1432&lt;=39901),"Jihočeský kraj",(IF(AND(I1432&gt;=39301,I1432&lt;=39601),"Kraj Vysočina",(IF(AND(I1432&gt;=58001,I1432&lt;=59501),"Kraj Vysočina",(IF(AND(I1432&gt;=67401,I1432&lt;=67602),"Kraj Vysočina",(IF(AND(I1432&gt;=40001,I1432&lt;=44101),"Ústecký kraj",(IF(AND(I1432&gt;=46001,I1432&lt;=47201),"Liberecký kraj",(IF(AND(I1432&gt;=51202,I1432&lt;=51401),"Liberecký kraj",(IF(AND(I1432&gt;=53002,I1432&lt;=53976),"Pardubický kraj",(IF(AND(I1432&gt;=56002,I1432&lt;=57201),"Pardubický kraj",(IF(AND(I1432&gt;=60200,I1432&lt;=67201),"Jihomoravský kraj",(IF(AND(I1432&gt;=67801,I1432&lt;=68501),"Jihomoravský kraj",(IF(AND(I1432&gt;=69002,I1432&lt;=69801),"Jihomoravský kraj",(IF(AND(I1432&gt;=68601,I1432&lt;=68801),"Zlínský kraj",(IF(AND(I1432&gt;=75501,I1432&lt;=76901),"Zlínský kraj",(IF(AND(I1432&gt;=70030,I1432&lt;=74901),"Moravskoslezský kraj",(IF(AND(I1432&gt;=75000,I1432&lt;=75368),"Olomoucký kraj",(IF(AND(I1432&gt;=77200,I1432&lt;=79862),"Olomoucký kraj",(IF(AND(I1432&gt;=50011,I1432&lt;=50301),"Královéhradecký kraj",(IF(AND(I1432&gt;=54301,I1432&lt;=54303),"Královéhradecký kraj","0")))))))))))))))))))))))))))))))))))))))))))))))</f>
        <v>Středočeský kraj</v>
      </c>
      <c r="AD1432" t="s">
        <v>998</v>
      </c>
      <c r="AE1432" t="s">
        <v>998</v>
      </c>
      <c r="AF1432" t="s">
        <v>998</v>
      </c>
      <c r="AG1432" s="107">
        <v>0</v>
      </c>
      <c r="AH1432" s="107">
        <v>0</v>
      </c>
      <c r="AI1432" s="107">
        <v>0</v>
      </c>
      <c r="AJ1432" t="s">
        <v>1012</v>
      </c>
    </row>
    <row r="1433" spans="1:37" x14ac:dyDescent="0.45">
      <c r="A1433" t="s">
        <v>1842</v>
      </c>
      <c r="B1433" t="s">
        <v>2183</v>
      </c>
      <c r="C1433" t="s">
        <v>990</v>
      </c>
      <c r="D1433" t="s">
        <v>2185</v>
      </c>
      <c r="E1433" t="s">
        <v>992</v>
      </c>
      <c r="F1433" t="s">
        <v>2186</v>
      </c>
      <c r="G1433">
        <v>455</v>
      </c>
      <c r="H1433" t="s">
        <v>2187</v>
      </c>
      <c r="I1433">
        <v>25901</v>
      </c>
      <c r="J1433">
        <v>725750400</v>
      </c>
      <c r="K1433" t="s">
        <v>2188</v>
      </c>
      <c r="L1433" s="106">
        <v>35164</v>
      </c>
      <c r="M1433">
        <v>13671953</v>
      </c>
      <c r="N1433" t="s">
        <v>1242</v>
      </c>
      <c r="O1433" t="s">
        <v>1106</v>
      </c>
      <c r="P1433" t="s">
        <v>997</v>
      </c>
      <c r="R1433" s="109" t="str">
        <f>IF(OR(P1433="SB",Q1433="SB"),"SB",0)</f>
        <v>SB</v>
      </c>
      <c r="T1433" s="110">
        <v>2022061</v>
      </c>
      <c r="U1433" t="s">
        <v>19633</v>
      </c>
      <c r="V1433" s="113" t="str">
        <f>IF(AND(I1433&gt;=10000,I1433&lt;=19900),"Praha",(IF(AND(I1433&gt;=25001,I1433&lt;=29501),"Středočeský kraj",(IF(AND(I1433&gt;=30100,I1433&lt;=34972),"Středočeský kraj",(IF(AND(I1433&gt;=35002,I1433&lt;=36271),"Karlovarský kraj",(IF(AND(I1433&gt;=37001,I1433&lt;=39201),"Jihočeský kraj",(IF(AND(I1433&gt;=39701,I1433&lt;=39901),"Jihočeský kraj",(IF(AND(I1433&gt;=39301,I1433&lt;=39601),"Kraj Vysočina",(IF(AND(I1433&gt;=58001,I1433&lt;=59501),"Kraj Vysočina",(IF(AND(I1433&gt;=67401,I1433&lt;=67602),"Kraj Vysočina",(IF(AND(I1433&gt;=40001,I1433&lt;=44101),"Ústecký kraj",(IF(AND(I1433&gt;=46001,I1433&lt;=47201),"Liberecký kraj",(IF(AND(I1433&gt;=51202,I1433&lt;=51401),"Liberecký kraj",(IF(AND(I1433&gt;=53002,I1433&lt;=53976),"Pardubický kraj",(IF(AND(I1433&gt;=56002,I1433&lt;=57201),"Pardubický kraj",(IF(AND(I1433&gt;=60200,I1433&lt;=67201),"Jihomoravský kraj",(IF(AND(I1433&gt;=67801,I1433&lt;=68501),"Jihomoravský kraj",(IF(AND(I1433&gt;=69002,I1433&lt;=69801),"Jihomoravský kraj",(IF(AND(I1433&gt;=68601,I1433&lt;=68801),"Zlínský kraj",(IF(AND(I1433&gt;=75501,I1433&lt;=76901),"Zlínský kraj",(IF(AND(I1433&gt;=70030,I1433&lt;=74901),"Moravskoslezský kraj",(IF(AND(I1433&gt;=75000,I1433&lt;=75368),"Olomoucký kraj",(IF(AND(I1433&gt;=77200,I1433&lt;=79862),"Olomoucký kraj",(IF(AND(I1433&gt;=50011,I1433&lt;=50301),"Královéhradecký kraj",(IF(AND(I1433&gt;=54301,I1433&lt;=54303),"Královéhradecký kraj","0")))))))))))))))))))))))))))))))))))))))))))))))</f>
        <v>Středočeský kraj</v>
      </c>
      <c r="AB1433" t="s">
        <v>2189</v>
      </c>
      <c r="AD1433" t="s">
        <v>998</v>
      </c>
      <c r="AE1433" t="s">
        <v>998</v>
      </c>
      <c r="AF1433" t="s">
        <v>998</v>
      </c>
      <c r="AG1433" s="107">
        <v>300</v>
      </c>
      <c r="AH1433" s="107">
        <v>0</v>
      </c>
      <c r="AI1433" s="107">
        <v>0</v>
      </c>
      <c r="AJ1433" t="s">
        <v>999</v>
      </c>
      <c r="AK1433" s="106">
        <v>44978</v>
      </c>
    </row>
    <row r="1434" spans="1:37" x14ac:dyDescent="0.45">
      <c r="A1434" t="s">
        <v>2428</v>
      </c>
      <c r="B1434" t="s">
        <v>5780</v>
      </c>
      <c r="C1434" t="s">
        <v>1002</v>
      </c>
      <c r="D1434" t="s">
        <v>18367</v>
      </c>
      <c r="E1434" t="s">
        <v>992</v>
      </c>
      <c r="F1434" t="s">
        <v>18368</v>
      </c>
      <c r="G1434">
        <v>617</v>
      </c>
      <c r="H1434" t="s">
        <v>6006</v>
      </c>
      <c r="I1434">
        <v>26101</v>
      </c>
      <c r="K1434" t="s">
        <v>18369</v>
      </c>
      <c r="L1434" s="106">
        <v>33211</v>
      </c>
      <c r="M1434">
        <v>10891891</v>
      </c>
      <c r="N1434" t="s">
        <v>996</v>
      </c>
      <c r="O1434" t="s">
        <v>12</v>
      </c>
      <c r="P1434" t="s">
        <v>997</v>
      </c>
      <c r="R1434" s="109" t="str">
        <f>IF(OR(P1434="SB",Q1434="SB"),"SB",0)</f>
        <v>SB</v>
      </c>
      <c r="T1434" s="110">
        <v>51926</v>
      </c>
      <c r="U1434" t="s">
        <v>19633</v>
      </c>
      <c r="V1434" s="113" t="str">
        <f>IF(AND(I1434&gt;=10000,I1434&lt;=19900),"Praha",(IF(AND(I1434&gt;=25001,I1434&lt;=29501),"Středočeský kraj",(IF(AND(I1434&gt;=30100,I1434&lt;=34972),"Středočeský kraj",(IF(AND(I1434&gt;=35002,I1434&lt;=36271),"Karlovarský kraj",(IF(AND(I1434&gt;=37001,I1434&lt;=39201),"Jihočeský kraj",(IF(AND(I1434&gt;=39701,I1434&lt;=39901),"Jihočeský kraj",(IF(AND(I1434&gt;=39301,I1434&lt;=39601),"Kraj Vysočina",(IF(AND(I1434&gt;=58001,I1434&lt;=59501),"Kraj Vysočina",(IF(AND(I1434&gt;=67401,I1434&lt;=67602),"Kraj Vysočina",(IF(AND(I1434&gt;=40001,I1434&lt;=44101),"Ústecký kraj",(IF(AND(I1434&gt;=46001,I1434&lt;=47201),"Liberecký kraj",(IF(AND(I1434&gt;=51202,I1434&lt;=51401),"Liberecký kraj",(IF(AND(I1434&gt;=53002,I1434&lt;=53976),"Pardubický kraj",(IF(AND(I1434&gt;=56002,I1434&lt;=57201),"Pardubický kraj",(IF(AND(I1434&gt;=60200,I1434&lt;=67201),"Jihomoravský kraj",(IF(AND(I1434&gt;=67801,I1434&lt;=68501),"Jihomoravský kraj",(IF(AND(I1434&gt;=69002,I1434&lt;=69801),"Jihomoravský kraj",(IF(AND(I1434&gt;=68601,I1434&lt;=68801),"Zlínský kraj",(IF(AND(I1434&gt;=75501,I1434&lt;=76901),"Zlínský kraj",(IF(AND(I1434&gt;=70030,I1434&lt;=74901),"Moravskoslezský kraj",(IF(AND(I1434&gt;=75000,I1434&lt;=75368),"Olomoucký kraj",(IF(AND(I1434&gt;=77200,I1434&lt;=79862),"Olomoucký kraj",(IF(AND(I1434&gt;=50011,I1434&lt;=50301),"Královéhradecký kraj",(IF(AND(I1434&gt;=54301,I1434&lt;=54303),"Královéhradecký kraj","0")))))))))))))))))))))))))))))))))))))))))))))))</f>
        <v>Středočeský kraj</v>
      </c>
      <c r="AD1434" t="s">
        <v>998</v>
      </c>
      <c r="AE1434" t="s">
        <v>998</v>
      </c>
      <c r="AF1434" t="s">
        <v>998</v>
      </c>
      <c r="AG1434" s="107">
        <v>0</v>
      </c>
      <c r="AH1434" s="107">
        <v>0</v>
      </c>
      <c r="AI1434" s="107">
        <v>0</v>
      </c>
      <c r="AJ1434" t="s">
        <v>1012</v>
      </c>
    </row>
    <row r="1435" spans="1:37" x14ac:dyDescent="0.45">
      <c r="A1435" t="s">
        <v>1007</v>
      </c>
      <c r="B1435" t="s">
        <v>4126</v>
      </c>
      <c r="C1435" t="s">
        <v>990</v>
      </c>
      <c r="D1435" t="s">
        <v>4127</v>
      </c>
      <c r="E1435" t="s">
        <v>992</v>
      </c>
      <c r="F1435" t="s">
        <v>4128</v>
      </c>
      <c r="G1435">
        <v>91</v>
      </c>
      <c r="H1435" t="s">
        <v>1719</v>
      </c>
      <c r="I1435">
        <v>26101</v>
      </c>
      <c r="J1435">
        <v>420777602553</v>
      </c>
      <c r="K1435" t="s">
        <v>4129</v>
      </c>
      <c r="L1435" s="106">
        <v>32952</v>
      </c>
      <c r="M1435">
        <v>13651442</v>
      </c>
      <c r="N1435" t="s">
        <v>1242</v>
      </c>
      <c r="O1435" t="s">
        <v>1106</v>
      </c>
      <c r="P1435" t="s">
        <v>997</v>
      </c>
      <c r="Q1435" t="s">
        <v>2100</v>
      </c>
      <c r="R1435" s="109" t="str">
        <f>IF(OR(P1435="SB",Q1435="SB"),"SB",0)</f>
        <v>SB</v>
      </c>
      <c r="T1435" s="110">
        <v>161001</v>
      </c>
      <c r="U1435" t="s">
        <v>19634</v>
      </c>
      <c r="V1435" s="113" t="str">
        <f>IF(AND(I1435&gt;=10000,I1435&lt;=19900),"Praha",(IF(AND(I1435&gt;=25001,I1435&lt;=29501),"Středočeský kraj",(IF(AND(I1435&gt;=30100,I1435&lt;=34972),"Středočeský kraj",(IF(AND(I1435&gt;=35002,I1435&lt;=36271),"Karlovarský kraj",(IF(AND(I1435&gt;=37001,I1435&lt;=39201),"Jihočeský kraj",(IF(AND(I1435&gt;=39701,I1435&lt;=39901),"Jihočeský kraj",(IF(AND(I1435&gt;=39301,I1435&lt;=39601),"Kraj Vysočina",(IF(AND(I1435&gt;=58001,I1435&lt;=59501),"Kraj Vysočina",(IF(AND(I1435&gt;=67401,I1435&lt;=67602),"Kraj Vysočina",(IF(AND(I1435&gt;=40001,I1435&lt;=44101),"Ústecký kraj",(IF(AND(I1435&gt;=46001,I1435&lt;=47201),"Liberecký kraj",(IF(AND(I1435&gt;=51202,I1435&lt;=51401),"Liberecký kraj",(IF(AND(I1435&gt;=53002,I1435&lt;=53976),"Pardubický kraj",(IF(AND(I1435&gt;=56002,I1435&lt;=57201),"Pardubický kraj",(IF(AND(I1435&gt;=60200,I1435&lt;=67201),"Jihomoravský kraj",(IF(AND(I1435&gt;=67801,I1435&lt;=68501),"Jihomoravský kraj",(IF(AND(I1435&gt;=69002,I1435&lt;=69801),"Jihomoravský kraj",(IF(AND(I1435&gt;=68601,I1435&lt;=68801),"Zlínský kraj",(IF(AND(I1435&gt;=75501,I1435&lt;=76901),"Zlínský kraj",(IF(AND(I1435&gt;=70030,I1435&lt;=74901),"Moravskoslezský kraj",(IF(AND(I1435&gt;=75000,I1435&lt;=75368),"Olomoucký kraj",(IF(AND(I1435&gt;=77200,I1435&lt;=79862),"Olomoucký kraj",(IF(AND(I1435&gt;=50011,I1435&lt;=50301),"Královéhradecký kraj",(IF(AND(I1435&gt;=54301,I1435&lt;=54303),"Královéhradecký kraj","0")))))))))))))))))))))))))))))))))))))))))))))))</f>
        <v>Středočeský kraj</v>
      </c>
      <c r="W1435" s="112">
        <v>1</v>
      </c>
      <c r="X1435" s="112" t="s">
        <v>19635</v>
      </c>
      <c r="AB1435" t="s">
        <v>4130</v>
      </c>
      <c r="AD1435" t="s">
        <v>1024</v>
      </c>
      <c r="AE1435" t="s">
        <v>998</v>
      </c>
      <c r="AF1435" t="s">
        <v>998</v>
      </c>
      <c r="AG1435" s="107">
        <v>0</v>
      </c>
      <c r="AH1435" s="107">
        <v>0</v>
      </c>
      <c r="AI1435" s="107">
        <v>0</v>
      </c>
      <c r="AJ1435" t="s">
        <v>1012</v>
      </c>
    </row>
    <row r="1436" spans="1:37" x14ac:dyDescent="0.45">
      <c r="A1436" t="s">
        <v>1060</v>
      </c>
      <c r="B1436" t="s">
        <v>1716</v>
      </c>
      <c r="C1436" t="s">
        <v>990</v>
      </c>
      <c r="D1436" t="s">
        <v>1717</v>
      </c>
      <c r="E1436" t="s">
        <v>992</v>
      </c>
      <c r="F1436" t="s">
        <v>1718</v>
      </c>
      <c r="G1436">
        <v>437</v>
      </c>
      <c r="H1436" t="s">
        <v>1719</v>
      </c>
      <c r="I1436">
        <v>26101</v>
      </c>
      <c r="K1436" t="s">
        <v>1720</v>
      </c>
      <c r="L1436" s="106">
        <v>25884</v>
      </c>
      <c r="M1436">
        <v>12914343</v>
      </c>
      <c r="N1436" t="s">
        <v>996</v>
      </c>
      <c r="O1436" t="s">
        <v>12</v>
      </c>
      <c r="P1436" t="s">
        <v>997</v>
      </c>
      <c r="R1436" s="109" t="str">
        <f>IF(OR(P1436="SB",Q1436="SB"),"SB",0)</f>
        <v>SB</v>
      </c>
      <c r="T1436" s="110" t="s">
        <v>998</v>
      </c>
      <c r="V1436" s="113" t="str">
        <f>IF(AND(I1436&gt;=10000,I1436&lt;=19900),"Praha",(IF(AND(I1436&gt;=25001,I1436&lt;=29501),"Středočeský kraj",(IF(AND(I1436&gt;=30100,I1436&lt;=34972),"Středočeský kraj",(IF(AND(I1436&gt;=35002,I1436&lt;=36271),"Karlovarský kraj",(IF(AND(I1436&gt;=37001,I1436&lt;=39201),"Jihočeský kraj",(IF(AND(I1436&gt;=39701,I1436&lt;=39901),"Jihočeský kraj",(IF(AND(I1436&gt;=39301,I1436&lt;=39601),"Kraj Vysočina",(IF(AND(I1436&gt;=58001,I1436&lt;=59501),"Kraj Vysočina",(IF(AND(I1436&gt;=67401,I1436&lt;=67602),"Kraj Vysočina",(IF(AND(I1436&gt;=40001,I1436&lt;=44101),"Ústecký kraj",(IF(AND(I1436&gt;=46001,I1436&lt;=47201),"Liberecký kraj",(IF(AND(I1436&gt;=51202,I1436&lt;=51401),"Liberecký kraj",(IF(AND(I1436&gt;=53002,I1436&lt;=53976),"Pardubický kraj",(IF(AND(I1436&gt;=56002,I1436&lt;=57201),"Pardubický kraj",(IF(AND(I1436&gt;=60200,I1436&lt;=67201),"Jihomoravský kraj",(IF(AND(I1436&gt;=67801,I1436&lt;=68501),"Jihomoravský kraj",(IF(AND(I1436&gt;=69002,I1436&lt;=69801),"Jihomoravský kraj",(IF(AND(I1436&gt;=68601,I1436&lt;=68801),"Zlínský kraj",(IF(AND(I1436&gt;=75501,I1436&lt;=76901),"Zlínský kraj",(IF(AND(I1436&gt;=70030,I1436&lt;=74901),"Moravskoslezský kraj",(IF(AND(I1436&gt;=75000,I1436&lt;=75368),"Olomoucký kraj",(IF(AND(I1436&gt;=77200,I1436&lt;=79862),"Olomoucký kraj",(IF(AND(I1436&gt;=50011,I1436&lt;=50301),"Královéhradecký kraj",(IF(AND(I1436&gt;=54301,I1436&lt;=54303),"Královéhradecký kraj","0")))))))))))))))))))))))))))))))))))))))))))))))</f>
        <v>Středočeský kraj</v>
      </c>
      <c r="AB1436" t="s">
        <v>998</v>
      </c>
      <c r="AD1436" t="s">
        <v>998</v>
      </c>
      <c r="AE1436" t="s">
        <v>998</v>
      </c>
      <c r="AF1436" t="s">
        <v>998</v>
      </c>
      <c r="AG1436" s="107">
        <v>0</v>
      </c>
      <c r="AH1436" s="107">
        <v>0</v>
      </c>
      <c r="AI1436" s="107">
        <v>0</v>
      </c>
      <c r="AJ1436" t="s">
        <v>1012</v>
      </c>
    </row>
    <row r="1437" spans="1:37" x14ac:dyDescent="0.45">
      <c r="A1437" t="s">
        <v>1124</v>
      </c>
      <c r="B1437" t="s">
        <v>2269</v>
      </c>
      <c r="C1437" t="s">
        <v>990</v>
      </c>
      <c r="D1437" t="s">
        <v>2271</v>
      </c>
      <c r="E1437" t="s">
        <v>992</v>
      </c>
      <c r="F1437" t="s">
        <v>1912</v>
      </c>
      <c r="G1437">
        <v>412</v>
      </c>
      <c r="H1437" t="s">
        <v>1719</v>
      </c>
      <c r="I1437">
        <v>26101</v>
      </c>
      <c r="K1437" t="s">
        <v>2272</v>
      </c>
      <c r="L1437" s="106">
        <v>25516</v>
      </c>
      <c r="M1437">
        <v>12916868</v>
      </c>
      <c r="N1437" t="s">
        <v>996</v>
      </c>
      <c r="O1437" t="s">
        <v>12</v>
      </c>
      <c r="P1437" t="s">
        <v>997</v>
      </c>
      <c r="R1437" s="109" t="str">
        <f>IF(OR(P1437="SB",Q1437="SB"),"SB",0)</f>
        <v>SB</v>
      </c>
      <c r="T1437" s="110" t="s">
        <v>998</v>
      </c>
      <c r="V1437" s="113" t="str">
        <f>IF(AND(I1437&gt;=10000,I1437&lt;=19900),"Praha",(IF(AND(I1437&gt;=25001,I1437&lt;=29501),"Středočeský kraj",(IF(AND(I1437&gt;=30100,I1437&lt;=34972),"Středočeský kraj",(IF(AND(I1437&gt;=35002,I1437&lt;=36271),"Karlovarský kraj",(IF(AND(I1437&gt;=37001,I1437&lt;=39201),"Jihočeský kraj",(IF(AND(I1437&gt;=39701,I1437&lt;=39901),"Jihočeský kraj",(IF(AND(I1437&gt;=39301,I1437&lt;=39601),"Kraj Vysočina",(IF(AND(I1437&gt;=58001,I1437&lt;=59501),"Kraj Vysočina",(IF(AND(I1437&gt;=67401,I1437&lt;=67602),"Kraj Vysočina",(IF(AND(I1437&gt;=40001,I1437&lt;=44101),"Ústecký kraj",(IF(AND(I1437&gt;=46001,I1437&lt;=47201),"Liberecký kraj",(IF(AND(I1437&gt;=51202,I1437&lt;=51401),"Liberecký kraj",(IF(AND(I1437&gt;=53002,I1437&lt;=53976),"Pardubický kraj",(IF(AND(I1437&gt;=56002,I1437&lt;=57201),"Pardubický kraj",(IF(AND(I1437&gt;=60200,I1437&lt;=67201),"Jihomoravský kraj",(IF(AND(I1437&gt;=67801,I1437&lt;=68501),"Jihomoravský kraj",(IF(AND(I1437&gt;=69002,I1437&lt;=69801),"Jihomoravský kraj",(IF(AND(I1437&gt;=68601,I1437&lt;=68801),"Zlínský kraj",(IF(AND(I1437&gt;=75501,I1437&lt;=76901),"Zlínský kraj",(IF(AND(I1437&gt;=70030,I1437&lt;=74901),"Moravskoslezský kraj",(IF(AND(I1437&gt;=75000,I1437&lt;=75368),"Olomoucký kraj",(IF(AND(I1437&gt;=77200,I1437&lt;=79862),"Olomoucký kraj",(IF(AND(I1437&gt;=50011,I1437&lt;=50301),"Královéhradecký kraj",(IF(AND(I1437&gt;=54301,I1437&lt;=54303),"Královéhradecký kraj","0")))))))))))))))))))))))))))))))))))))))))))))))</f>
        <v>Středočeský kraj</v>
      </c>
      <c r="AB1437" t="s">
        <v>998</v>
      </c>
      <c r="AD1437" t="s">
        <v>998</v>
      </c>
      <c r="AE1437" t="s">
        <v>998</v>
      </c>
      <c r="AF1437" t="s">
        <v>998</v>
      </c>
      <c r="AG1437" s="107">
        <v>0</v>
      </c>
      <c r="AH1437" s="107">
        <v>0</v>
      </c>
      <c r="AI1437" s="107">
        <v>0</v>
      </c>
      <c r="AJ1437" t="s">
        <v>1012</v>
      </c>
    </row>
    <row r="1438" spans="1:37" x14ac:dyDescent="0.45">
      <c r="A1438" t="s">
        <v>1076</v>
      </c>
      <c r="B1438" t="s">
        <v>6712</v>
      </c>
      <c r="C1438" t="s">
        <v>990</v>
      </c>
      <c r="D1438" t="s">
        <v>6713</v>
      </c>
      <c r="E1438" t="s">
        <v>992</v>
      </c>
      <c r="F1438" t="s">
        <v>1912</v>
      </c>
      <c r="G1438">
        <v>350</v>
      </c>
      <c r="H1438" t="s">
        <v>1912</v>
      </c>
      <c r="I1438">
        <v>26101</v>
      </c>
      <c r="K1438" t="s">
        <v>6714</v>
      </c>
      <c r="L1438" s="106">
        <v>30896</v>
      </c>
      <c r="M1438">
        <v>13390350</v>
      </c>
      <c r="N1438" t="s">
        <v>996</v>
      </c>
      <c r="O1438" t="s">
        <v>12</v>
      </c>
      <c r="P1438" t="s">
        <v>997</v>
      </c>
      <c r="R1438" s="109" t="str">
        <f>IF(OR(P1438="SB",Q1438="SB"),"SB",0)</f>
        <v>SB</v>
      </c>
      <c r="T1438" s="110" t="s">
        <v>998</v>
      </c>
      <c r="V1438" s="113" t="str">
        <f>IF(AND(I1438&gt;=10000,I1438&lt;=19900),"Praha",(IF(AND(I1438&gt;=25001,I1438&lt;=29501),"Středočeský kraj",(IF(AND(I1438&gt;=30100,I1438&lt;=34972),"Středočeský kraj",(IF(AND(I1438&gt;=35002,I1438&lt;=36271),"Karlovarský kraj",(IF(AND(I1438&gt;=37001,I1438&lt;=39201),"Jihočeský kraj",(IF(AND(I1438&gt;=39701,I1438&lt;=39901),"Jihočeský kraj",(IF(AND(I1438&gt;=39301,I1438&lt;=39601),"Kraj Vysočina",(IF(AND(I1438&gt;=58001,I1438&lt;=59501),"Kraj Vysočina",(IF(AND(I1438&gt;=67401,I1438&lt;=67602),"Kraj Vysočina",(IF(AND(I1438&gt;=40001,I1438&lt;=44101),"Ústecký kraj",(IF(AND(I1438&gt;=46001,I1438&lt;=47201),"Liberecký kraj",(IF(AND(I1438&gt;=51202,I1438&lt;=51401),"Liberecký kraj",(IF(AND(I1438&gt;=53002,I1438&lt;=53976),"Pardubický kraj",(IF(AND(I1438&gt;=56002,I1438&lt;=57201),"Pardubický kraj",(IF(AND(I1438&gt;=60200,I1438&lt;=67201),"Jihomoravský kraj",(IF(AND(I1438&gt;=67801,I1438&lt;=68501),"Jihomoravský kraj",(IF(AND(I1438&gt;=69002,I1438&lt;=69801),"Jihomoravský kraj",(IF(AND(I1438&gt;=68601,I1438&lt;=68801),"Zlínský kraj",(IF(AND(I1438&gt;=75501,I1438&lt;=76901),"Zlínský kraj",(IF(AND(I1438&gt;=70030,I1438&lt;=74901),"Moravskoslezský kraj",(IF(AND(I1438&gt;=75000,I1438&lt;=75368),"Olomoucký kraj",(IF(AND(I1438&gt;=77200,I1438&lt;=79862),"Olomoucký kraj",(IF(AND(I1438&gt;=50011,I1438&lt;=50301),"Královéhradecký kraj",(IF(AND(I1438&gt;=54301,I1438&lt;=54303),"Královéhradecký kraj","0")))))))))))))))))))))))))))))))))))))))))))))))</f>
        <v>Středočeský kraj</v>
      </c>
      <c r="AB1438" t="s">
        <v>998</v>
      </c>
      <c r="AD1438" t="s">
        <v>998</v>
      </c>
      <c r="AE1438" t="s">
        <v>998</v>
      </c>
      <c r="AF1438" t="s">
        <v>998</v>
      </c>
      <c r="AG1438" s="107">
        <v>0</v>
      </c>
      <c r="AH1438" s="107">
        <v>0</v>
      </c>
      <c r="AI1438" s="107">
        <v>0</v>
      </c>
      <c r="AJ1438" t="s">
        <v>1012</v>
      </c>
    </row>
    <row r="1439" spans="1:37" x14ac:dyDescent="0.45">
      <c r="A1439" t="s">
        <v>1124</v>
      </c>
      <c r="B1439" t="s">
        <v>10695</v>
      </c>
      <c r="C1439" t="s">
        <v>990</v>
      </c>
      <c r="D1439" t="s">
        <v>10696</v>
      </c>
      <c r="E1439" t="s">
        <v>992</v>
      </c>
      <c r="F1439" t="s">
        <v>10697</v>
      </c>
      <c r="G1439">
        <v>510</v>
      </c>
      <c r="H1439" t="s">
        <v>1719</v>
      </c>
      <c r="I1439">
        <v>26101</v>
      </c>
      <c r="K1439" t="s">
        <v>10698</v>
      </c>
      <c r="L1439" s="106">
        <v>24151</v>
      </c>
      <c r="M1439">
        <v>12923639</v>
      </c>
      <c r="N1439" t="s">
        <v>996</v>
      </c>
      <c r="O1439" t="s">
        <v>12</v>
      </c>
      <c r="P1439" t="s">
        <v>997</v>
      </c>
      <c r="R1439" s="109" t="str">
        <f>IF(OR(P1439="SB",Q1439="SB"),"SB",0)</f>
        <v>SB</v>
      </c>
      <c r="T1439" s="110" t="s">
        <v>998</v>
      </c>
      <c r="V1439" s="113" t="str">
        <f>IF(AND(I1439&gt;=10000,I1439&lt;=19900),"Praha",(IF(AND(I1439&gt;=25001,I1439&lt;=29501),"Středočeský kraj",(IF(AND(I1439&gt;=30100,I1439&lt;=34972),"Středočeský kraj",(IF(AND(I1439&gt;=35002,I1439&lt;=36271),"Karlovarský kraj",(IF(AND(I1439&gt;=37001,I1439&lt;=39201),"Jihočeský kraj",(IF(AND(I1439&gt;=39701,I1439&lt;=39901),"Jihočeský kraj",(IF(AND(I1439&gt;=39301,I1439&lt;=39601),"Kraj Vysočina",(IF(AND(I1439&gt;=58001,I1439&lt;=59501),"Kraj Vysočina",(IF(AND(I1439&gt;=67401,I1439&lt;=67602),"Kraj Vysočina",(IF(AND(I1439&gt;=40001,I1439&lt;=44101),"Ústecký kraj",(IF(AND(I1439&gt;=46001,I1439&lt;=47201),"Liberecký kraj",(IF(AND(I1439&gt;=51202,I1439&lt;=51401),"Liberecký kraj",(IF(AND(I1439&gt;=53002,I1439&lt;=53976),"Pardubický kraj",(IF(AND(I1439&gt;=56002,I1439&lt;=57201),"Pardubický kraj",(IF(AND(I1439&gt;=60200,I1439&lt;=67201),"Jihomoravský kraj",(IF(AND(I1439&gt;=67801,I1439&lt;=68501),"Jihomoravský kraj",(IF(AND(I1439&gt;=69002,I1439&lt;=69801),"Jihomoravský kraj",(IF(AND(I1439&gt;=68601,I1439&lt;=68801),"Zlínský kraj",(IF(AND(I1439&gt;=75501,I1439&lt;=76901),"Zlínský kraj",(IF(AND(I1439&gt;=70030,I1439&lt;=74901),"Moravskoslezský kraj",(IF(AND(I1439&gt;=75000,I1439&lt;=75368),"Olomoucký kraj",(IF(AND(I1439&gt;=77200,I1439&lt;=79862),"Olomoucký kraj",(IF(AND(I1439&gt;=50011,I1439&lt;=50301),"Královéhradecký kraj",(IF(AND(I1439&gt;=54301,I1439&lt;=54303),"Královéhradecký kraj","0")))))))))))))))))))))))))))))))))))))))))))))))</f>
        <v>Středočeský kraj</v>
      </c>
      <c r="AB1439" t="s">
        <v>998</v>
      </c>
      <c r="AD1439" t="s">
        <v>998</v>
      </c>
      <c r="AE1439" t="s">
        <v>998</v>
      </c>
      <c r="AF1439" t="s">
        <v>998</v>
      </c>
      <c r="AG1439" s="107">
        <v>0</v>
      </c>
      <c r="AH1439" s="107">
        <v>0</v>
      </c>
      <c r="AI1439" s="107">
        <v>0</v>
      </c>
      <c r="AJ1439" t="s">
        <v>1012</v>
      </c>
    </row>
    <row r="1440" spans="1:37" x14ac:dyDescent="0.45">
      <c r="A1440" t="s">
        <v>1124</v>
      </c>
      <c r="B1440" t="s">
        <v>18949</v>
      </c>
      <c r="C1440" t="s">
        <v>990</v>
      </c>
      <c r="D1440" t="s">
        <v>18950</v>
      </c>
      <c r="E1440" t="s">
        <v>992</v>
      </c>
      <c r="F1440" t="s">
        <v>2683</v>
      </c>
      <c r="G1440">
        <v>6</v>
      </c>
      <c r="H1440" t="s">
        <v>1719</v>
      </c>
      <c r="I1440">
        <v>26101</v>
      </c>
      <c r="K1440" t="s">
        <v>18951</v>
      </c>
      <c r="L1440" s="106">
        <v>31258</v>
      </c>
      <c r="M1440">
        <v>13408841</v>
      </c>
      <c r="N1440" t="s">
        <v>996</v>
      </c>
      <c r="O1440" t="s">
        <v>12</v>
      </c>
      <c r="P1440" t="s">
        <v>997</v>
      </c>
      <c r="R1440" s="109" t="str">
        <f>IF(OR(P1440="SB",Q1440="SB"),"SB",0)</f>
        <v>SB</v>
      </c>
      <c r="T1440" s="110" t="s">
        <v>998</v>
      </c>
      <c r="V1440" s="113" t="str">
        <f>IF(AND(I1440&gt;=10000,I1440&lt;=19900),"Praha",(IF(AND(I1440&gt;=25001,I1440&lt;=29501),"Středočeský kraj",(IF(AND(I1440&gt;=30100,I1440&lt;=34972),"Středočeský kraj",(IF(AND(I1440&gt;=35002,I1440&lt;=36271),"Karlovarský kraj",(IF(AND(I1440&gt;=37001,I1440&lt;=39201),"Jihočeský kraj",(IF(AND(I1440&gt;=39701,I1440&lt;=39901),"Jihočeský kraj",(IF(AND(I1440&gt;=39301,I1440&lt;=39601),"Kraj Vysočina",(IF(AND(I1440&gt;=58001,I1440&lt;=59501),"Kraj Vysočina",(IF(AND(I1440&gt;=67401,I1440&lt;=67602),"Kraj Vysočina",(IF(AND(I1440&gt;=40001,I1440&lt;=44101),"Ústecký kraj",(IF(AND(I1440&gt;=46001,I1440&lt;=47201),"Liberecký kraj",(IF(AND(I1440&gt;=51202,I1440&lt;=51401),"Liberecký kraj",(IF(AND(I1440&gt;=53002,I1440&lt;=53976),"Pardubický kraj",(IF(AND(I1440&gt;=56002,I1440&lt;=57201),"Pardubický kraj",(IF(AND(I1440&gt;=60200,I1440&lt;=67201),"Jihomoravský kraj",(IF(AND(I1440&gt;=67801,I1440&lt;=68501),"Jihomoravský kraj",(IF(AND(I1440&gt;=69002,I1440&lt;=69801),"Jihomoravský kraj",(IF(AND(I1440&gt;=68601,I1440&lt;=68801),"Zlínský kraj",(IF(AND(I1440&gt;=75501,I1440&lt;=76901),"Zlínský kraj",(IF(AND(I1440&gt;=70030,I1440&lt;=74901),"Moravskoslezský kraj",(IF(AND(I1440&gt;=75000,I1440&lt;=75368),"Olomoucký kraj",(IF(AND(I1440&gt;=77200,I1440&lt;=79862),"Olomoucký kraj",(IF(AND(I1440&gt;=50011,I1440&lt;=50301),"Královéhradecký kraj",(IF(AND(I1440&gt;=54301,I1440&lt;=54303),"Královéhradecký kraj","0")))))))))))))))))))))))))))))))))))))))))))))))</f>
        <v>Středočeský kraj</v>
      </c>
      <c r="AB1440" t="s">
        <v>998</v>
      </c>
      <c r="AD1440" t="s">
        <v>998</v>
      </c>
      <c r="AE1440" t="s">
        <v>998</v>
      </c>
      <c r="AF1440" t="s">
        <v>998</v>
      </c>
      <c r="AG1440" s="107">
        <v>0</v>
      </c>
      <c r="AH1440" s="107">
        <v>0</v>
      </c>
      <c r="AI1440" s="107">
        <v>0</v>
      </c>
      <c r="AJ1440" t="s">
        <v>1012</v>
      </c>
    </row>
    <row r="1441" spans="1:37" x14ac:dyDescent="0.45">
      <c r="A1441" t="s">
        <v>988</v>
      </c>
      <c r="B1441" t="s">
        <v>1331</v>
      </c>
      <c r="C1441" t="s">
        <v>990</v>
      </c>
      <c r="D1441" t="s">
        <v>1332</v>
      </c>
      <c r="E1441" t="s">
        <v>992</v>
      </c>
      <c r="F1441" t="s">
        <v>1333</v>
      </c>
      <c r="G1441">
        <v>84</v>
      </c>
      <c r="H1441" t="s">
        <v>1334</v>
      </c>
      <c r="I1441">
        <v>26203</v>
      </c>
      <c r="J1441">
        <v>728543455</v>
      </c>
      <c r="K1441" t="s">
        <v>1335</v>
      </c>
      <c r="L1441" s="106">
        <v>33278</v>
      </c>
      <c r="M1441">
        <v>10593013</v>
      </c>
      <c r="N1441" t="s">
        <v>996</v>
      </c>
      <c r="O1441" t="s">
        <v>12</v>
      </c>
      <c r="P1441" t="s">
        <v>997</v>
      </c>
      <c r="R1441" s="109" t="str">
        <f>IF(OR(P1441="SB",Q1441="SB"),"SB",0)</f>
        <v>SB</v>
      </c>
      <c r="T1441" s="110">
        <v>10622</v>
      </c>
      <c r="U1441" t="s">
        <v>19633</v>
      </c>
      <c r="V1441" s="113" t="str">
        <f>IF(AND(I1441&gt;=10000,I1441&lt;=19900),"Praha",(IF(AND(I1441&gt;=25001,I1441&lt;=29501),"Středočeský kraj",(IF(AND(I1441&gt;=30100,I1441&lt;=34972),"Středočeský kraj",(IF(AND(I1441&gt;=35002,I1441&lt;=36271),"Karlovarský kraj",(IF(AND(I1441&gt;=37001,I1441&lt;=39201),"Jihočeský kraj",(IF(AND(I1441&gt;=39701,I1441&lt;=39901),"Jihočeský kraj",(IF(AND(I1441&gt;=39301,I1441&lt;=39601),"Kraj Vysočina",(IF(AND(I1441&gt;=58001,I1441&lt;=59501),"Kraj Vysočina",(IF(AND(I1441&gt;=67401,I1441&lt;=67602),"Kraj Vysočina",(IF(AND(I1441&gt;=40001,I1441&lt;=44101),"Ústecký kraj",(IF(AND(I1441&gt;=46001,I1441&lt;=47201),"Liberecký kraj",(IF(AND(I1441&gt;=51202,I1441&lt;=51401),"Liberecký kraj",(IF(AND(I1441&gt;=53002,I1441&lt;=53976),"Pardubický kraj",(IF(AND(I1441&gt;=56002,I1441&lt;=57201),"Pardubický kraj",(IF(AND(I1441&gt;=60200,I1441&lt;=67201),"Jihomoravský kraj",(IF(AND(I1441&gt;=67801,I1441&lt;=68501),"Jihomoravský kraj",(IF(AND(I1441&gt;=69002,I1441&lt;=69801),"Jihomoravský kraj",(IF(AND(I1441&gt;=68601,I1441&lt;=68801),"Zlínský kraj",(IF(AND(I1441&gt;=75501,I1441&lt;=76901),"Zlínský kraj",(IF(AND(I1441&gt;=70030,I1441&lt;=74901),"Moravskoslezský kraj",(IF(AND(I1441&gt;=75000,I1441&lt;=75368),"Olomoucký kraj",(IF(AND(I1441&gt;=77200,I1441&lt;=79862),"Olomoucký kraj",(IF(AND(I1441&gt;=50011,I1441&lt;=50301),"Královéhradecký kraj",(IF(AND(I1441&gt;=54301,I1441&lt;=54303),"Královéhradecký kraj","0")))))))))))))))))))))))))))))))))))))))))))))))</f>
        <v>Středočeský kraj</v>
      </c>
      <c r="AD1441" t="s">
        <v>998</v>
      </c>
      <c r="AE1441" t="s">
        <v>998</v>
      </c>
      <c r="AF1441" t="s">
        <v>998</v>
      </c>
      <c r="AG1441" s="107">
        <v>0</v>
      </c>
      <c r="AH1441" s="107">
        <v>0</v>
      </c>
      <c r="AI1441" s="107">
        <v>0</v>
      </c>
      <c r="AJ1441" t="s">
        <v>1012</v>
      </c>
    </row>
    <row r="1442" spans="1:37" x14ac:dyDescent="0.45">
      <c r="A1442" t="s">
        <v>1507</v>
      </c>
      <c r="B1442" t="s">
        <v>5132</v>
      </c>
      <c r="C1442" t="s">
        <v>1002</v>
      </c>
      <c r="D1442" t="s">
        <v>7745</v>
      </c>
      <c r="E1442" t="s">
        <v>992</v>
      </c>
      <c r="F1442" t="s">
        <v>7746</v>
      </c>
      <c r="G1442">
        <v>48</v>
      </c>
      <c r="H1442" t="s">
        <v>1334</v>
      </c>
      <c r="I1442">
        <v>26203</v>
      </c>
      <c r="J1442">
        <v>602660535</v>
      </c>
      <c r="K1442" t="s">
        <v>7747</v>
      </c>
      <c r="L1442" s="106">
        <v>41950</v>
      </c>
      <c r="M1442">
        <v>16001872</v>
      </c>
      <c r="N1442" t="s">
        <v>1029</v>
      </c>
      <c r="O1442" t="s">
        <v>1010</v>
      </c>
      <c r="P1442" t="s">
        <v>997</v>
      </c>
      <c r="R1442" s="109" t="str">
        <f>IF(OR(P1442="SB",Q1442="SB"),"SB",0)</f>
        <v>SB</v>
      </c>
      <c r="T1442" s="110">
        <v>2022055</v>
      </c>
      <c r="U1442" t="s">
        <v>19633</v>
      </c>
      <c r="V1442" s="113" t="str">
        <f>IF(AND(I1442&gt;=10000,I1442&lt;=19900),"Praha",(IF(AND(I1442&gt;=25001,I1442&lt;=29501),"Středočeský kraj",(IF(AND(I1442&gt;=30100,I1442&lt;=34972),"Středočeský kraj",(IF(AND(I1442&gt;=35002,I1442&lt;=36271),"Karlovarský kraj",(IF(AND(I1442&gt;=37001,I1442&lt;=39201),"Jihočeský kraj",(IF(AND(I1442&gt;=39701,I1442&lt;=39901),"Jihočeský kraj",(IF(AND(I1442&gt;=39301,I1442&lt;=39601),"Kraj Vysočina",(IF(AND(I1442&gt;=58001,I1442&lt;=59501),"Kraj Vysočina",(IF(AND(I1442&gt;=67401,I1442&lt;=67602),"Kraj Vysočina",(IF(AND(I1442&gt;=40001,I1442&lt;=44101),"Ústecký kraj",(IF(AND(I1442&gt;=46001,I1442&lt;=47201),"Liberecký kraj",(IF(AND(I1442&gt;=51202,I1442&lt;=51401),"Liberecký kraj",(IF(AND(I1442&gt;=53002,I1442&lt;=53976),"Pardubický kraj",(IF(AND(I1442&gt;=56002,I1442&lt;=57201),"Pardubický kraj",(IF(AND(I1442&gt;=60200,I1442&lt;=67201),"Jihomoravský kraj",(IF(AND(I1442&gt;=67801,I1442&lt;=68501),"Jihomoravský kraj",(IF(AND(I1442&gt;=69002,I1442&lt;=69801),"Jihomoravský kraj",(IF(AND(I1442&gt;=68601,I1442&lt;=68801),"Zlínský kraj",(IF(AND(I1442&gt;=75501,I1442&lt;=76901),"Zlínský kraj",(IF(AND(I1442&gt;=70030,I1442&lt;=74901),"Moravskoslezský kraj",(IF(AND(I1442&gt;=75000,I1442&lt;=75368),"Olomoucký kraj",(IF(AND(I1442&gt;=77200,I1442&lt;=79862),"Olomoucký kraj",(IF(AND(I1442&gt;=50011,I1442&lt;=50301),"Královéhradecký kraj",(IF(AND(I1442&gt;=54301,I1442&lt;=54303),"Královéhradecký kraj","0")))))))))))))))))))))))))))))))))))))))))))))))</f>
        <v>Středočeský kraj</v>
      </c>
      <c r="AD1442" t="s">
        <v>998</v>
      </c>
      <c r="AE1442" t="s">
        <v>998</v>
      </c>
      <c r="AF1442" t="s">
        <v>998</v>
      </c>
      <c r="AG1442" s="107">
        <v>300</v>
      </c>
      <c r="AH1442" s="107">
        <v>0</v>
      </c>
      <c r="AI1442" s="107">
        <v>0</v>
      </c>
      <c r="AJ1442" t="s">
        <v>999</v>
      </c>
      <c r="AK1442" s="106">
        <v>44914</v>
      </c>
    </row>
    <row r="1443" spans="1:37" x14ac:dyDescent="0.45">
      <c r="A1443" t="s">
        <v>1169</v>
      </c>
      <c r="B1443" t="s">
        <v>8690</v>
      </c>
      <c r="C1443" t="s">
        <v>990</v>
      </c>
      <c r="D1443" t="s">
        <v>8691</v>
      </c>
      <c r="E1443" t="s">
        <v>992</v>
      </c>
      <c r="F1443" t="s">
        <v>8692</v>
      </c>
      <c r="G1443">
        <v>164</v>
      </c>
      <c r="H1443" t="s">
        <v>8692</v>
      </c>
      <c r="I1443">
        <v>26213</v>
      </c>
      <c r="J1443">
        <v>602891130</v>
      </c>
      <c r="K1443" t="s">
        <v>8693</v>
      </c>
      <c r="L1443" s="106">
        <v>31261</v>
      </c>
      <c r="M1443">
        <v>10608369</v>
      </c>
      <c r="N1443" t="s">
        <v>996</v>
      </c>
      <c r="O1443" t="s">
        <v>12</v>
      </c>
      <c r="P1443" t="s">
        <v>997</v>
      </c>
      <c r="R1443" s="109" t="str">
        <f>IF(OR(P1443="SB",Q1443="SB"),"SB",0)</f>
        <v>SB</v>
      </c>
      <c r="T1443" s="110">
        <v>10746</v>
      </c>
      <c r="U1443" t="s">
        <v>19633</v>
      </c>
      <c r="V1443" s="113" t="str">
        <f>IF(AND(I1443&gt;=10000,I1443&lt;=19900),"Praha",(IF(AND(I1443&gt;=25001,I1443&lt;=29501),"Středočeský kraj",(IF(AND(I1443&gt;=30100,I1443&lt;=34972),"Středočeský kraj",(IF(AND(I1443&gt;=35002,I1443&lt;=36271),"Karlovarský kraj",(IF(AND(I1443&gt;=37001,I1443&lt;=39201),"Jihočeský kraj",(IF(AND(I1443&gt;=39701,I1443&lt;=39901),"Jihočeský kraj",(IF(AND(I1443&gt;=39301,I1443&lt;=39601),"Kraj Vysočina",(IF(AND(I1443&gt;=58001,I1443&lt;=59501),"Kraj Vysočina",(IF(AND(I1443&gt;=67401,I1443&lt;=67602),"Kraj Vysočina",(IF(AND(I1443&gt;=40001,I1443&lt;=44101),"Ústecký kraj",(IF(AND(I1443&gt;=46001,I1443&lt;=47201),"Liberecký kraj",(IF(AND(I1443&gt;=51202,I1443&lt;=51401),"Liberecký kraj",(IF(AND(I1443&gt;=53002,I1443&lt;=53976),"Pardubický kraj",(IF(AND(I1443&gt;=56002,I1443&lt;=57201),"Pardubický kraj",(IF(AND(I1443&gt;=60200,I1443&lt;=67201),"Jihomoravský kraj",(IF(AND(I1443&gt;=67801,I1443&lt;=68501),"Jihomoravský kraj",(IF(AND(I1443&gt;=69002,I1443&lt;=69801),"Jihomoravský kraj",(IF(AND(I1443&gt;=68601,I1443&lt;=68801),"Zlínský kraj",(IF(AND(I1443&gt;=75501,I1443&lt;=76901),"Zlínský kraj",(IF(AND(I1443&gt;=70030,I1443&lt;=74901),"Moravskoslezský kraj",(IF(AND(I1443&gt;=75000,I1443&lt;=75368),"Olomoucký kraj",(IF(AND(I1443&gt;=77200,I1443&lt;=79862),"Olomoucký kraj",(IF(AND(I1443&gt;=50011,I1443&lt;=50301),"Královéhradecký kraj",(IF(AND(I1443&gt;=54301,I1443&lt;=54303),"Královéhradecký kraj","0")))))))))))))))))))))))))))))))))))))))))))))))</f>
        <v>Středočeský kraj</v>
      </c>
      <c r="AD1443" t="s">
        <v>998</v>
      </c>
      <c r="AE1443" t="s">
        <v>998</v>
      </c>
      <c r="AF1443" t="s">
        <v>998</v>
      </c>
      <c r="AG1443" s="107">
        <v>0</v>
      </c>
      <c r="AH1443" s="107">
        <v>0</v>
      </c>
      <c r="AI1443" s="107">
        <v>0</v>
      </c>
      <c r="AJ1443" t="s">
        <v>1012</v>
      </c>
    </row>
    <row r="1444" spans="1:37" x14ac:dyDescent="0.45">
      <c r="A1444" t="s">
        <v>1124</v>
      </c>
      <c r="B1444" t="s">
        <v>9427</v>
      </c>
      <c r="C1444" t="s">
        <v>990</v>
      </c>
      <c r="D1444" t="s">
        <v>9428</v>
      </c>
      <c r="E1444" t="s">
        <v>992</v>
      </c>
      <c r="F1444" t="s">
        <v>9429</v>
      </c>
      <c r="G1444">
        <v>48</v>
      </c>
      <c r="H1444" t="s">
        <v>9430</v>
      </c>
      <c r="I1444">
        <v>26223</v>
      </c>
      <c r="K1444" t="s">
        <v>9431</v>
      </c>
      <c r="L1444" s="106">
        <v>25223</v>
      </c>
      <c r="M1444">
        <v>12990327</v>
      </c>
      <c r="N1444" t="s">
        <v>996</v>
      </c>
      <c r="O1444" t="s">
        <v>12</v>
      </c>
      <c r="P1444" t="s">
        <v>997</v>
      </c>
      <c r="R1444" s="109" t="str">
        <f>IF(OR(P1444="SB",Q1444="SB"),"SB",0)</f>
        <v>SB</v>
      </c>
      <c r="T1444" s="110" t="s">
        <v>998</v>
      </c>
      <c r="V1444" s="113" t="str">
        <f>IF(AND(I1444&gt;=10000,I1444&lt;=19900),"Praha",(IF(AND(I1444&gt;=25001,I1444&lt;=29501),"Středočeský kraj",(IF(AND(I1444&gt;=30100,I1444&lt;=34972),"Středočeský kraj",(IF(AND(I1444&gt;=35002,I1444&lt;=36271),"Karlovarský kraj",(IF(AND(I1444&gt;=37001,I1444&lt;=39201),"Jihočeský kraj",(IF(AND(I1444&gt;=39701,I1444&lt;=39901),"Jihočeský kraj",(IF(AND(I1444&gt;=39301,I1444&lt;=39601),"Kraj Vysočina",(IF(AND(I1444&gt;=58001,I1444&lt;=59501),"Kraj Vysočina",(IF(AND(I1444&gt;=67401,I1444&lt;=67602),"Kraj Vysočina",(IF(AND(I1444&gt;=40001,I1444&lt;=44101),"Ústecký kraj",(IF(AND(I1444&gt;=46001,I1444&lt;=47201),"Liberecký kraj",(IF(AND(I1444&gt;=51202,I1444&lt;=51401),"Liberecký kraj",(IF(AND(I1444&gt;=53002,I1444&lt;=53976),"Pardubický kraj",(IF(AND(I1444&gt;=56002,I1444&lt;=57201),"Pardubický kraj",(IF(AND(I1444&gt;=60200,I1444&lt;=67201),"Jihomoravský kraj",(IF(AND(I1444&gt;=67801,I1444&lt;=68501),"Jihomoravský kraj",(IF(AND(I1444&gt;=69002,I1444&lt;=69801),"Jihomoravský kraj",(IF(AND(I1444&gt;=68601,I1444&lt;=68801),"Zlínský kraj",(IF(AND(I1444&gt;=75501,I1444&lt;=76901),"Zlínský kraj",(IF(AND(I1444&gt;=70030,I1444&lt;=74901),"Moravskoslezský kraj",(IF(AND(I1444&gt;=75000,I1444&lt;=75368),"Olomoucký kraj",(IF(AND(I1444&gt;=77200,I1444&lt;=79862),"Olomoucký kraj",(IF(AND(I1444&gt;=50011,I1444&lt;=50301),"Královéhradecký kraj",(IF(AND(I1444&gt;=54301,I1444&lt;=54303),"Královéhradecký kraj","0")))))))))))))))))))))))))))))))))))))))))))))))</f>
        <v>Středočeský kraj</v>
      </c>
      <c r="AB1444" t="s">
        <v>998</v>
      </c>
      <c r="AD1444" t="s">
        <v>998</v>
      </c>
      <c r="AE1444" t="s">
        <v>998</v>
      </c>
      <c r="AF1444" t="s">
        <v>998</v>
      </c>
      <c r="AG1444" s="107">
        <v>0</v>
      </c>
      <c r="AH1444" s="107">
        <v>0</v>
      </c>
      <c r="AI1444" s="107">
        <v>0</v>
      </c>
      <c r="AJ1444" t="s">
        <v>1012</v>
      </c>
    </row>
    <row r="1445" spans="1:37" x14ac:dyDescent="0.45">
      <c r="A1445" t="s">
        <v>1197</v>
      </c>
      <c r="B1445" t="s">
        <v>3736</v>
      </c>
      <c r="C1445" t="s">
        <v>1002</v>
      </c>
      <c r="D1445" t="s">
        <v>3737</v>
      </c>
      <c r="E1445" t="s">
        <v>992</v>
      </c>
      <c r="F1445" t="s">
        <v>3738</v>
      </c>
      <c r="G1445">
        <v>143</v>
      </c>
      <c r="H1445" t="s">
        <v>2283</v>
      </c>
      <c r="I1445">
        <v>26231</v>
      </c>
      <c r="K1445" t="s">
        <v>3739</v>
      </c>
      <c r="L1445" s="106">
        <v>38722</v>
      </c>
      <c r="M1445">
        <v>14616085</v>
      </c>
      <c r="N1445" t="s">
        <v>996</v>
      </c>
      <c r="O1445" t="s">
        <v>12</v>
      </c>
      <c r="P1445" t="s">
        <v>997</v>
      </c>
      <c r="R1445" s="109" t="str">
        <f>IF(OR(P1445="SB",Q1445="SB"),"SB",0)</f>
        <v>SB</v>
      </c>
      <c r="T1445" s="110" t="s">
        <v>998</v>
      </c>
      <c r="V1445" s="113" t="str">
        <f>IF(AND(I1445&gt;=10000,I1445&lt;=19900),"Praha",(IF(AND(I1445&gt;=25001,I1445&lt;=29501),"Středočeský kraj",(IF(AND(I1445&gt;=30100,I1445&lt;=34972),"Středočeský kraj",(IF(AND(I1445&gt;=35002,I1445&lt;=36271),"Karlovarský kraj",(IF(AND(I1445&gt;=37001,I1445&lt;=39201),"Jihočeský kraj",(IF(AND(I1445&gt;=39701,I1445&lt;=39901),"Jihočeský kraj",(IF(AND(I1445&gt;=39301,I1445&lt;=39601),"Kraj Vysočina",(IF(AND(I1445&gt;=58001,I1445&lt;=59501),"Kraj Vysočina",(IF(AND(I1445&gt;=67401,I1445&lt;=67602),"Kraj Vysočina",(IF(AND(I1445&gt;=40001,I1445&lt;=44101),"Ústecký kraj",(IF(AND(I1445&gt;=46001,I1445&lt;=47201),"Liberecký kraj",(IF(AND(I1445&gt;=51202,I1445&lt;=51401),"Liberecký kraj",(IF(AND(I1445&gt;=53002,I1445&lt;=53976),"Pardubický kraj",(IF(AND(I1445&gt;=56002,I1445&lt;=57201),"Pardubický kraj",(IF(AND(I1445&gt;=60200,I1445&lt;=67201),"Jihomoravský kraj",(IF(AND(I1445&gt;=67801,I1445&lt;=68501),"Jihomoravský kraj",(IF(AND(I1445&gt;=69002,I1445&lt;=69801),"Jihomoravský kraj",(IF(AND(I1445&gt;=68601,I1445&lt;=68801),"Zlínský kraj",(IF(AND(I1445&gt;=75501,I1445&lt;=76901),"Zlínský kraj",(IF(AND(I1445&gt;=70030,I1445&lt;=74901),"Moravskoslezský kraj",(IF(AND(I1445&gt;=75000,I1445&lt;=75368),"Olomoucký kraj",(IF(AND(I1445&gt;=77200,I1445&lt;=79862),"Olomoucký kraj",(IF(AND(I1445&gt;=50011,I1445&lt;=50301),"Královéhradecký kraj",(IF(AND(I1445&gt;=54301,I1445&lt;=54303),"Královéhradecký kraj","0")))))))))))))))))))))))))))))))))))))))))))))))</f>
        <v>Středočeský kraj</v>
      </c>
      <c r="AB1445" t="s">
        <v>998</v>
      </c>
      <c r="AD1445" t="s">
        <v>998</v>
      </c>
      <c r="AE1445" t="s">
        <v>998</v>
      </c>
      <c r="AF1445" t="s">
        <v>998</v>
      </c>
      <c r="AG1445" s="107">
        <v>300</v>
      </c>
      <c r="AH1445" s="107">
        <v>0</v>
      </c>
      <c r="AI1445" s="107">
        <v>0</v>
      </c>
      <c r="AJ1445" t="s">
        <v>999</v>
      </c>
      <c r="AK1445" s="106">
        <v>44923</v>
      </c>
    </row>
    <row r="1446" spans="1:37" x14ac:dyDescent="0.45">
      <c r="A1446" t="s">
        <v>1026</v>
      </c>
      <c r="B1446" t="s">
        <v>17349</v>
      </c>
      <c r="C1446" t="s">
        <v>990</v>
      </c>
      <c r="D1446" t="s">
        <v>17352</v>
      </c>
      <c r="E1446" t="s">
        <v>992</v>
      </c>
      <c r="F1446" t="s">
        <v>17353</v>
      </c>
      <c r="G1446">
        <v>58</v>
      </c>
      <c r="H1446" t="s">
        <v>17353</v>
      </c>
      <c r="I1446">
        <v>26241</v>
      </c>
      <c r="K1446" t="s">
        <v>17354</v>
      </c>
      <c r="L1446" s="106">
        <v>32188</v>
      </c>
      <c r="M1446">
        <v>13412174</v>
      </c>
      <c r="N1446" t="s">
        <v>996</v>
      </c>
      <c r="O1446" t="s">
        <v>12</v>
      </c>
      <c r="P1446" t="s">
        <v>997</v>
      </c>
      <c r="R1446" s="109" t="str">
        <f>IF(OR(P1446="SB",Q1446="SB"),"SB",0)</f>
        <v>SB</v>
      </c>
      <c r="T1446" s="110" t="s">
        <v>998</v>
      </c>
      <c r="V1446" s="113" t="str">
        <f>IF(AND(I1446&gt;=10000,I1446&lt;=19900),"Praha",(IF(AND(I1446&gt;=25001,I1446&lt;=29501),"Středočeský kraj",(IF(AND(I1446&gt;=30100,I1446&lt;=34972),"Středočeský kraj",(IF(AND(I1446&gt;=35002,I1446&lt;=36271),"Karlovarský kraj",(IF(AND(I1446&gt;=37001,I1446&lt;=39201),"Jihočeský kraj",(IF(AND(I1446&gt;=39701,I1446&lt;=39901),"Jihočeský kraj",(IF(AND(I1446&gt;=39301,I1446&lt;=39601),"Kraj Vysočina",(IF(AND(I1446&gt;=58001,I1446&lt;=59501),"Kraj Vysočina",(IF(AND(I1446&gt;=67401,I1446&lt;=67602),"Kraj Vysočina",(IF(AND(I1446&gt;=40001,I1446&lt;=44101),"Ústecký kraj",(IF(AND(I1446&gt;=46001,I1446&lt;=47201),"Liberecký kraj",(IF(AND(I1446&gt;=51202,I1446&lt;=51401),"Liberecký kraj",(IF(AND(I1446&gt;=53002,I1446&lt;=53976),"Pardubický kraj",(IF(AND(I1446&gt;=56002,I1446&lt;=57201),"Pardubický kraj",(IF(AND(I1446&gt;=60200,I1446&lt;=67201),"Jihomoravský kraj",(IF(AND(I1446&gt;=67801,I1446&lt;=68501),"Jihomoravský kraj",(IF(AND(I1446&gt;=69002,I1446&lt;=69801),"Jihomoravský kraj",(IF(AND(I1446&gt;=68601,I1446&lt;=68801),"Zlínský kraj",(IF(AND(I1446&gt;=75501,I1446&lt;=76901),"Zlínský kraj",(IF(AND(I1446&gt;=70030,I1446&lt;=74901),"Moravskoslezský kraj",(IF(AND(I1446&gt;=75000,I1446&lt;=75368),"Olomoucký kraj",(IF(AND(I1446&gt;=77200,I1446&lt;=79862),"Olomoucký kraj",(IF(AND(I1446&gt;=50011,I1446&lt;=50301),"Královéhradecký kraj",(IF(AND(I1446&gt;=54301,I1446&lt;=54303),"Královéhradecký kraj","0")))))))))))))))))))))))))))))))))))))))))))))))</f>
        <v>Středočeský kraj</v>
      </c>
      <c r="AB1446" t="s">
        <v>998</v>
      </c>
      <c r="AD1446" t="s">
        <v>998</v>
      </c>
      <c r="AE1446" t="s">
        <v>998</v>
      </c>
      <c r="AF1446" t="s">
        <v>998</v>
      </c>
      <c r="AG1446" s="107">
        <v>0</v>
      </c>
      <c r="AH1446" s="107">
        <v>0</v>
      </c>
      <c r="AI1446" s="107">
        <v>0</v>
      </c>
      <c r="AJ1446" t="s">
        <v>1012</v>
      </c>
    </row>
    <row r="1447" spans="1:37" x14ac:dyDescent="0.45">
      <c r="A1447" t="s">
        <v>1069</v>
      </c>
      <c r="B1447" t="s">
        <v>3133</v>
      </c>
      <c r="C1447" t="s">
        <v>990</v>
      </c>
      <c r="D1447" t="s">
        <v>3134</v>
      </c>
      <c r="E1447" t="s">
        <v>992</v>
      </c>
      <c r="F1447" t="s">
        <v>2683</v>
      </c>
      <c r="G1447">
        <v>161</v>
      </c>
      <c r="H1447" t="s">
        <v>3135</v>
      </c>
      <c r="I1447">
        <v>26301</v>
      </c>
      <c r="J1447">
        <v>420728308400</v>
      </c>
      <c r="K1447" t="s">
        <v>3136</v>
      </c>
      <c r="L1447" s="106">
        <v>34909</v>
      </c>
      <c r="M1447">
        <v>13651846</v>
      </c>
      <c r="N1447" t="s">
        <v>1242</v>
      </c>
      <c r="O1447" t="s">
        <v>1106</v>
      </c>
      <c r="P1447" t="s">
        <v>997</v>
      </c>
      <c r="R1447" s="109" t="str">
        <f>IF(OR(P1447="SB",Q1447="SB"),"SB",0)</f>
        <v>SB</v>
      </c>
      <c r="T1447" s="110">
        <v>161031</v>
      </c>
      <c r="U1447" t="s">
        <v>19633</v>
      </c>
      <c r="V1447" s="113" t="str">
        <f>IF(AND(I1447&gt;=10000,I1447&lt;=19900),"Praha",(IF(AND(I1447&gt;=25001,I1447&lt;=29501),"Středočeský kraj",(IF(AND(I1447&gt;=30100,I1447&lt;=34972),"Středočeský kraj",(IF(AND(I1447&gt;=35002,I1447&lt;=36271),"Karlovarský kraj",(IF(AND(I1447&gt;=37001,I1447&lt;=39201),"Jihočeský kraj",(IF(AND(I1447&gt;=39701,I1447&lt;=39901),"Jihočeský kraj",(IF(AND(I1447&gt;=39301,I1447&lt;=39601),"Kraj Vysočina",(IF(AND(I1447&gt;=58001,I1447&lt;=59501),"Kraj Vysočina",(IF(AND(I1447&gt;=67401,I1447&lt;=67602),"Kraj Vysočina",(IF(AND(I1447&gt;=40001,I1447&lt;=44101),"Ústecký kraj",(IF(AND(I1447&gt;=46001,I1447&lt;=47201),"Liberecký kraj",(IF(AND(I1447&gt;=51202,I1447&lt;=51401),"Liberecký kraj",(IF(AND(I1447&gt;=53002,I1447&lt;=53976),"Pardubický kraj",(IF(AND(I1447&gt;=56002,I1447&lt;=57201),"Pardubický kraj",(IF(AND(I1447&gt;=60200,I1447&lt;=67201),"Jihomoravský kraj",(IF(AND(I1447&gt;=67801,I1447&lt;=68501),"Jihomoravský kraj",(IF(AND(I1447&gt;=69002,I1447&lt;=69801),"Jihomoravský kraj",(IF(AND(I1447&gt;=68601,I1447&lt;=68801),"Zlínský kraj",(IF(AND(I1447&gt;=75501,I1447&lt;=76901),"Zlínský kraj",(IF(AND(I1447&gt;=70030,I1447&lt;=74901),"Moravskoslezský kraj",(IF(AND(I1447&gt;=75000,I1447&lt;=75368),"Olomoucký kraj",(IF(AND(I1447&gt;=77200,I1447&lt;=79862),"Olomoucký kraj",(IF(AND(I1447&gt;=50011,I1447&lt;=50301),"Královéhradecký kraj",(IF(AND(I1447&gt;=54301,I1447&lt;=54303),"Královéhradecký kraj","0")))))))))))))))))))))))))))))))))))))))))))))))</f>
        <v>Středočeský kraj</v>
      </c>
      <c r="AB1447" t="s">
        <v>3137</v>
      </c>
      <c r="AD1447" t="s">
        <v>998</v>
      </c>
      <c r="AE1447" t="s">
        <v>998</v>
      </c>
      <c r="AF1447" t="s">
        <v>998</v>
      </c>
      <c r="AG1447" s="107">
        <v>0</v>
      </c>
      <c r="AH1447" s="107">
        <v>0</v>
      </c>
      <c r="AI1447" s="107">
        <v>0</v>
      </c>
      <c r="AJ1447" t="s">
        <v>1012</v>
      </c>
    </row>
    <row r="1448" spans="1:37" x14ac:dyDescent="0.45">
      <c r="A1448" t="s">
        <v>1189</v>
      </c>
      <c r="B1448" t="s">
        <v>3447</v>
      </c>
      <c r="C1448" t="s">
        <v>1002</v>
      </c>
      <c r="D1448" t="s">
        <v>3448</v>
      </c>
      <c r="E1448" t="s">
        <v>992</v>
      </c>
      <c r="F1448" t="s">
        <v>3449</v>
      </c>
      <c r="G1448">
        <v>13</v>
      </c>
      <c r="H1448" t="s">
        <v>1719</v>
      </c>
      <c r="I1448">
        <v>26301</v>
      </c>
      <c r="K1448" t="s">
        <v>3450</v>
      </c>
      <c r="L1448" s="106">
        <v>29191</v>
      </c>
      <c r="M1448">
        <v>12928790</v>
      </c>
      <c r="N1448" t="s">
        <v>996</v>
      </c>
      <c r="O1448" t="s">
        <v>12</v>
      </c>
      <c r="P1448" t="s">
        <v>997</v>
      </c>
      <c r="R1448" s="109" t="str">
        <f>IF(OR(P1448="SB",Q1448="SB"),"SB",0)</f>
        <v>SB</v>
      </c>
      <c r="T1448" s="110" t="s">
        <v>998</v>
      </c>
      <c r="V1448" s="113" t="str">
        <f>IF(AND(I1448&gt;=10000,I1448&lt;=19900),"Praha",(IF(AND(I1448&gt;=25001,I1448&lt;=29501),"Středočeský kraj",(IF(AND(I1448&gt;=30100,I1448&lt;=34972),"Středočeský kraj",(IF(AND(I1448&gt;=35002,I1448&lt;=36271),"Karlovarský kraj",(IF(AND(I1448&gt;=37001,I1448&lt;=39201),"Jihočeský kraj",(IF(AND(I1448&gt;=39701,I1448&lt;=39901),"Jihočeský kraj",(IF(AND(I1448&gt;=39301,I1448&lt;=39601),"Kraj Vysočina",(IF(AND(I1448&gt;=58001,I1448&lt;=59501),"Kraj Vysočina",(IF(AND(I1448&gt;=67401,I1448&lt;=67602),"Kraj Vysočina",(IF(AND(I1448&gt;=40001,I1448&lt;=44101),"Ústecký kraj",(IF(AND(I1448&gt;=46001,I1448&lt;=47201),"Liberecký kraj",(IF(AND(I1448&gt;=51202,I1448&lt;=51401),"Liberecký kraj",(IF(AND(I1448&gt;=53002,I1448&lt;=53976),"Pardubický kraj",(IF(AND(I1448&gt;=56002,I1448&lt;=57201),"Pardubický kraj",(IF(AND(I1448&gt;=60200,I1448&lt;=67201),"Jihomoravský kraj",(IF(AND(I1448&gt;=67801,I1448&lt;=68501),"Jihomoravský kraj",(IF(AND(I1448&gt;=69002,I1448&lt;=69801),"Jihomoravský kraj",(IF(AND(I1448&gt;=68601,I1448&lt;=68801),"Zlínský kraj",(IF(AND(I1448&gt;=75501,I1448&lt;=76901),"Zlínský kraj",(IF(AND(I1448&gt;=70030,I1448&lt;=74901),"Moravskoslezský kraj",(IF(AND(I1448&gt;=75000,I1448&lt;=75368),"Olomoucký kraj",(IF(AND(I1448&gt;=77200,I1448&lt;=79862),"Olomoucký kraj",(IF(AND(I1448&gt;=50011,I1448&lt;=50301),"Královéhradecký kraj",(IF(AND(I1448&gt;=54301,I1448&lt;=54303),"Královéhradecký kraj","0")))))))))))))))))))))))))))))))))))))))))))))))</f>
        <v>Středočeský kraj</v>
      </c>
      <c r="AB1448" t="s">
        <v>998</v>
      </c>
      <c r="AD1448" t="s">
        <v>998</v>
      </c>
      <c r="AE1448" t="s">
        <v>998</v>
      </c>
      <c r="AF1448" t="s">
        <v>998</v>
      </c>
      <c r="AG1448" s="107">
        <v>0</v>
      </c>
      <c r="AH1448" s="107">
        <v>0</v>
      </c>
      <c r="AI1448" s="107">
        <v>0</v>
      </c>
      <c r="AJ1448" t="s">
        <v>1012</v>
      </c>
    </row>
    <row r="1449" spans="1:37" x14ac:dyDescent="0.45">
      <c r="A1449" t="s">
        <v>1007</v>
      </c>
      <c r="B1449" t="s">
        <v>12209</v>
      </c>
      <c r="C1449" t="s">
        <v>990</v>
      </c>
      <c r="D1449" t="s">
        <v>12210</v>
      </c>
      <c r="E1449" t="s">
        <v>992</v>
      </c>
      <c r="F1449" t="s">
        <v>2868</v>
      </c>
      <c r="G1449">
        <v>23</v>
      </c>
      <c r="H1449" t="s">
        <v>6160</v>
      </c>
      <c r="I1449">
        <v>26315</v>
      </c>
      <c r="K1449" t="s">
        <v>12211</v>
      </c>
      <c r="L1449" s="106">
        <v>31344</v>
      </c>
      <c r="M1449">
        <v>10874010</v>
      </c>
      <c r="N1449" t="s">
        <v>996</v>
      </c>
      <c r="O1449" t="s">
        <v>12</v>
      </c>
      <c r="P1449" t="s">
        <v>997</v>
      </c>
      <c r="R1449" s="109" t="str">
        <f>IF(OR(P1449="SB",Q1449="SB"),"SB",0)</f>
        <v>SB</v>
      </c>
      <c r="T1449" s="110">
        <v>11741</v>
      </c>
      <c r="U1449" t="s">
        <v>19633</v>
      </c>
      <c r="V1449" s="113" t="str">
        <f>IF(AND(I1449&gt;=10000,I1449&lt;=19900),"Praha",(IF(AND(I1449&gt;=25001,I1449&lt;=29501),"Středočeský kraj",(IF(AND(I1449&gt;=30100,I1449&lt;=34972),"Středočeský kraj",(IF(AND(I1449&gt;=35002,I1449&lt;=36271),"Karlovarský kraj",(IF(AND(I1449&gt;=37001,I1449&lt;=39201),"Jihočeský kraj",(IF(AND(I1449&gt;=39701,I1449&lt;=39901),"Jihočeský kraj",(IF(AND(I1449&gt;=39301,I1449&lt;=39601),"Kraj Vysočina",(IF(AND(I1449&gt;=58001,I1449&lt;=59501),"Kraj Vysočina",(IF(AND(I1449&gt;=67401,I1449&lt;=67602),"Kraj Vysočina",(IF(AND(I1449&gt;=40001,I1449&lt;=44101),"Ústecký kraj",(IF(AND(I1449&gt;=46001,I1449&lt;=47201),"Liberecký kraj",(IF(AND(I1449&gt;=51202,I1449&lt;=51401),"Liberecký kraj",(IF(AND(I1449&gt;=53002,I1449&lt;=53976),"Pardubický kraj",(IF(AND(I1449&gt;=56002,I1449&lt;=57201),"Pardubický kraj",(IF(AND(I1449&gt;=60200,I1449&lt;=67201),"Jihomoravský kraj",(IF(AND(I1449&gt;=67801,I1449&lt;=68501),"Jihomoravský kraj",(IF(AND(I1449&gt;=69002,I1449&lt;=69801),"Jihomoravský kraj",(IF(AND(I1449&gt;=68601,I1449&lt;=68801),"Zlínský kraj",(IF(AND(I1449&gt;=75501,I1449&lt;=76901),"Zlínský kraj",(IF(AND(I1449&gt;=70030,I1449&lt;=74901),"Moravskoslezský kraj",(IF(AND(I1449&gt;=75000,I1449&lt;=75368),"Olomoucký kraj",(IF(AND(I1449&gt;=77200,I1449&lt;=79862),"Olomoucký kraj",(IF(AND(I1449&gt;=50011,I1449&lt;=50301),"Královéhradecký kraj",(IF(AND(I1449&gt;=54301,I1449&lt;=54303),"Královéhradecký kraj","0")))))))))))))))))))))))))))))))))))))))))))))))</f>
        <v>Středočeský kraj</v>
      </c>
      <c r="AD1449" t="s">
        <v>998</v>
      </c>
      <c r="AE1449" t="s">
        <v>998</v>
      </c>
      <c r="AF1449" t="s">
        <v>998</v>
      </c>
      <c r="AG1449" s="107">
        <v>0</v>
      </c>
      <c r="AH1449" s="107">
        <v>0</v>
      </c>
      <c r="AI1449" s="107">
        <v>0</v>
      </c>
      <c r="AJ1449" t="s">
        <v>1012</v>
      </c>
    </row>
    <row r="1450" spans="1:37" x14ac:dyDescent="0.45">
      <c r="A1450" t="s">
        <v>1254</v>
      </c>
      <c r="B1450" t="s">
        <v>3948</v>
      </c>
      <c r="C1450" t="s">
        <v>990</v>
      </c>
      <c r="D1450" t="s">
        <v>3949</v>
      </c>
      <c r="E1450" t="s">
        <v>992</v>
      </c>
      <c r="F1450" t="s">
        <v>3255</v>
      </c>
      <c r="G1450">
        <v>1017</v>
      </c>
      <c r="H1450" t="s">
        <v>3160</v>
      </c>
      <c r="I1450">
        <v>26401</v>
      </c>
      <c r="J1450">
        <v>604606033</v>
      </c>
      <c r="K1450" t="s">
        <v>3950</v>
      </c>
      <c r="L1450" s="106">
        <v>28805</v>
      </c>
      <c r="M1450">
        <v>14883544</v>
      </c>
      <c r="N1450" t="s">
        <v>1242</v>
      </c>
      <c r="O1450" t="s">
        <v>1106</v>
      </c>
      <c r="P1450" t="s">
        <v>997</v>
      </c>
      <c r="R1450" s="109" t="str">
        <f>IF(OR(P1450="SB",Q1450="SB"),"SB",0)</f>
        <v>SB</v>
      </c>
      <c r="T1450" s="110">
        <v>2019125</v>
      </c>
      <c r="U1450" t="s">
        <v>19633</v>
      </c>
      <c r="V1450" s="113" t="str">
        <f>IF(AND(I1450&gt;=10000,I1450&lt;=19900),"Praha",(IF(AND(I1450&gt;=25001,I1450&lt;=29501),"Středočeský kraj",(IF(AND(I1450&gt;=30100,I1450&lt;=34972),"Středočeský kraj",(IF(AND(I1450&gt;=35002,I1450&lt;=36271),"Karlovarský kraj",(IF(AND(I1450&gt;=37001,I1450&lt;=39201),"Jihočeský kraj",(IF(AND(I1450&gt;=39701,I1450&lt;=39901),"Jihočeský kraj",(IF(AND(I1450&gt;=39301,I1450&lt;=39601),"Kraj Vysočina",(IF(AND(I1450&gt;=58001,I1450&lt;=59501),"Kraj Vysočina",(IF(AND(I1450&gt;=67401,I1450&lt;=67602),"Kraj Vysočina",(IF(AND(I1450&gt;=40001,I1450&lt;=44101),"Ústecký kraj",(IF(AND(I1450&gt;=46001,I1450&lt;=47201),"Liberecký kraj",(IF(AND(I1450&gt;=51202,I1450&lt;=51401),"Liberecký kraj",(IF(AND(I1450&gt;=53002,I1450&lt;=53976),"Pardubický kraj",(IF(AND(I1450&gt;=56002,I1450&lt;=57201),"Pardubický kraj",(IF(AND(I1450&gt;=60200,I1450&lt;=67201),"Jihomoravský kraj",(IF(AND(I1450&gt;=67801,I1450&lt;=68501),"Jihomoravský kraj",(IF(AND(I1450&gt;=69002,I1450&lt;=69801),"Jihomoravský kraj",(IF(AND(I1450&gt;=68601,I1450&lt;=68801),"Zlínský kraj",(IF(AND(I1450&gt;=75501,I1450&lt;=76901),"Zlínský kraj",(IF(AND(I1450&gt;=70030,I1450&lt;=74901),"Moravskoslezský kraj",(IF(AND(I1450&gt;=75000,I1450&lt;=75368),"Olomoucký kraj",(IF(AND(I1450&gt;=77200,I1450&lt;=79862),"Olomoucký kraj",(IF(AND(I1450&gt;=50011,I1450&lt;=50301),"Královéhradecký kraj",(IF(AND(I1450&gt;=54301,I1450&lt;=54303),"Královéhradecký kraj","0")))))))))))))))))))))))))))))))))))))))))))))))</f>
        <v>Středočeský kraj</v>
      </c>
      <c r="AB1450" t="s">
        <v>3951</v>
      </c>
      <c r="AD1450" t="s">
        <v>998</v>
      </c>
      <c r="AE1450" t="s">
        <v>998</v>
      </c>
      <c r="AF1450" t="s">
        <v>998</v>
      </c>
      <c r="AG1450" s="107">
        <v>0</v>
      </c>
      <c r="AH1450" s="107">
        <v>0</v>
      </c>
      <c r="AI1450" s="107">
        <v>0</v>
      </c>
      <c r="AJ1450" t="s">
        <v>1012</v>
      </c>
    </row>
    <row r="1451" spans="1:37" x14ac:dyDescent="0.45">
      <c r="A1451" t="s">
        <v>1095</v>
      </c>
      <c r="B1451" t="s">
        <v>12584</v>
      </c>
      <c r="C1451" t="s">
        <v>990</v>
      </c>
      <c r="D1451" t="s">
        <v>12591</v>
      </c>
      <c r="E1451" t="s">
        <v>992</v>
      </c>
      <c r="F1451" t="s">
        <v>12592</v>
      </c>
      <c r="G1451">
        <v>1</v>
      </c>
      <c r="H1451" t="s">
        <v>12593</v>
      </c>
      <c r="I1451">
        <v>26401</v>
      </c>
      <c r="K1451" t="s">
        <v>12594</v>
      </c>
      <c r="L1451" s="106">
        <v>26168</v>
      </c>
      <c r="M1451">
        <v>13029127</v>
      </c>
      <c r="N1451" t="s">
        <v>996</v>
      </c>
      <c r="O1451" t="s">
        <v>12</v>
      </c>
      <c r="P1451" t="s">
        <v>997</v>
      </c>
      <c r="R1451" s="109" t="str">
        <f>IF(OR(P1451="SB",Q1451="SB"),"SB",0)</f>
        <v>SB</v>
      </c>
      <c r="T1451" s="110" t="s">
        <v>998</v>
      </c>
      <c r="V1451" s="113" t="str">
        <f>IF(AND(I1451&gt;=10000,I1451&lt;=19900),"Praha",(IF(AND(I1451&gt;=25001,I1451&lt;=29501),"Středočeský kraj",(IF(AND(I1451&gt;=30100,I1451&lt;=34972),"Středočeský kraj",(IF(AND(I1451&gt;=35002,I1451&lt;=36271),"Karlovarský kraj",(IF(AND(I1451&gt;=37001,I1451&lt;=39201),"Jihočeský kraj",(IF(AND(I1451&gt;=39701,I1451&lt;=39901),"Jihočeský kraj",(IF(AND(I1451&gt;=39301,I1451&lt;=39601),"Kraj Vysočina",(IF(AND(I1451&gt;=58001,I1451&lt;=59501),"Kraj Vysočina",(IF(AND(I1451&gt;=67401,I1451&lt;=67602),"Kraj Vysočina",(IF(AND(I1451&gt;=40001,I1451&lt;=44101),"Ústecký kraj",(IF(AND(I1451&gt;=46001,I1451&lt;=47201),"Liberecký kraj",(IF(AND(I1451&gt;=51202,I1451&lt;=51401),"Liberecký kraj",(IF(AND(I1451&gt;=53002,I1451&lt;=53976),"Pardubický kraj",(IF(AND(I1451&gt;=56002,I1451&lt;=57201),"Pardubický kraj",(IF(AND(I1451&gt;=60200,I1451&lt;=67201),"Jihomoravský kraj",(IF(AND(I1451&gt;=67801,I1451&lt;=68501),"Jihomoravský kraj",(IF(AND(I1451&gt;=69002,I1451&lt;=69801),"Jihomoravský kraj",(IF(AND(I1451&gt;=68601,I1451&lt;=68801),"Zlínský kraj",(IF(AND(I1451&gt;=75501,I1451&lt;=76901),"Zlínský kraj",(IF(AND(I1451&gt;=70030,I1451&lt;=74901),"Moravskoslezský kraj",(IF(AND(I1451&gt;=75000,I1451&lt;=75368),"Olomoucký kraj",(IF(AND(I1451&gt;=77200,I1451&lt;=79862),"Olomoucký kraj",(IF(AND(I1451&gt;=50011,I1451&lt;=50301),"Královéhradecký kraj",(IF(AND(I1451&gt;=54301,I1451&lt;=54303),"Královéhradecký kraj","0")))))))))))))))))))))))))))))))))))))))))))))))</f>
        <v>Středočeský kraj</v>
      </c>
      <c r="AB1451" t="s">
        <v>998</v>
      </c>
      <c r="AD1451" t="s">
        <v>998</v>
      </c>
      <c r="AE1451" t="s">
        <v>998</v>
      </c>
      <c r="AF1451" t="s">
        <v>998</v>
      </c>
      <c r="AG1451" s="107">
        <v>0</v>
      </c>
      <c r="AH1451" s="107">
        <v>0</v>
      </c>
      <c r="AI1451" s="107">
        <v>0</v>
      </c>
      <c r="AJ1451" t="s">
        <v>1012</v>
      </c>
    </row>
    <row r="1452" spans="1:37" x14ac:dyDescent="0.45">
      <c r="A1452" t="s">
        <v>1026</v>
      </c>
      <c r="B1452" t="s">
        <v>15055</v>
      </c>
      <c r="C1452" t="s">
        <v>990</v>
      </c>
      <c r="D1452" t="s">
        <v>15056</v>
      </c>
      <c r="E1452" t="s">
        <v>992</v>
      </c>
      <c r="F1452" t="s">
        <v>15057</v>
      </c>
      <c r="G1452">
        <v>25</v>
      </c>
      <c r="H1452" t="s">
        <v>3160</v>
      </c>
      <c r="I1452">
        <v>26412</v>
      </c>
      <c r="J1452">
        <v>605212515</v>
      </c>
      <c r="K1452" t="s">
        <v>15058</v>
      </c>
      <c r="L1452" s="106">
        <v>31888</v>
      </c>
      <c r="M1452">
        <v>10588060</v>
      </c>
      <c r="N1452" t="s">
        <v>996</v>
      </c>
      <c r="O1452" t="s">
        <v>12</v>
      </c>
      <c r="P1452" t="s">
        <v>997</v>
      </c>
      <c r="R1452" s="109" t="str">
        <f>IF(OR(P1452="SB",Q1452="SB"),"SB",0)</f>
        <v>SB</v>
      </c>
      <c r="T1452" s="110">
        <v>10584</v>
      </c>
      <c r="U1452" t="s">
        <v>19633</v>
      </c>
      <c r="V1452" s="113" t="str">
        <f>IF(AND(I1452&gt;=10000,I1452&lt;=19900),"Praha",(IF(AND(I1452&gt;=25001,I1452&lt;=29501),"Středočeský kraj",(IF(AND(I1452&gt;=30100,I1452&lt;=34972),"Středočeský kraj",(IF(AND(I1452&gt;=35002,I1452&lt;=36271),"Karlovarský kraj",(IF(AND(I1452&gt;=37001,I1452&lt;=39201),"Jihočeský kraj",(IF(AND(I1452&gt;=39701,I1452&lt;=39901),"Jihočeský kraj",(IF(AND(I1452&gt;=39301,I1452&lt;=39601),"Kraj Vysočina",(IF(AND(I1452&gt;=58001,I1452&lt;=59501),"Kraj Vysočina",(IF(AND(I1452&gt;=67401,I1452&lt;=67602),"Kraj Vysočina",(IF(AND(I1452&gt;=40001,I1452&lt;=44101),"Ústecký kraj",(IF(AND(I1452&gt;=46001,I1452&lt;=47201),"Liberecký kraj",(IF(AND(I1452&gt;=51202,I1452&lt;=51401),"Liberecký kraj",(IF(AND(I1452&gt;=53002,I1452&lt;=53976),"Pardubický kraj",(IF(AND(I1452&gt;=56002,I1452&lt;=57201),"Pardubický kraj",(IF(AND(I1452&gt;=60200,I1452&lt;=67201),"Jihomoravský kraj",(IF(AND(I1452&gt;=67801,I1452&lt;=68501),"Jihomoravský kraj",(IF(AND(I1452&gt;=69002,I1452&lt;=69801),"Jihomoravský kraj",(IF(AND(I1452&gt;=68601,I1452&lt;=68801),"Zlínský kraj",(IF(AND(I1452&gt;=75501,I1452&lt;=76901),"Zlínský kraj",(IF(AND(I1452&gt;=70030,I1452&lt;=74901),"Moravskoslezský kraj",(IF(AND(I1452&gt;=75000,I1452&lt;=75368),"Olomoucký kraj",(IF(AND(I1452&gt;=77200,I1452&lt;=79862),"Olomoucký kraj",(IF(AND(I1452&gt;=50011,I1452&lt;=50301),"Královéhradecký kraj",(IF(AND(I1452&gt;=54301,I1452&lt;=54303),"Královéhradecký kraj","0")))))))))))))))))))))))))))))))))))))))))))))))</f>
        <v>Středočeský kraj</v>
      </c>
      <c r="AD1452" t="s">
        <v>998</v>
      </c>
      <c r="AE1452" t="s">
        <v>998</v>
      </c>
      <c r="AF1452" t="s">
        <v>998</v>
      </c>
      <c r="AG1452" s="107">
        <v>0</v>
      </c>
      <c r="AH1452" s="107">
        <v>0</v>
      </c>
      <c r="AI1452" s="107">
        <v>0</v>
      </c>
      <c r="AJ1452" t="s">
        <v>1012</v>
      </c>
    </row>
    <row r="1453" spans="1:37" x14ac:dyDescent="0.45">
      <c r="A1453" t="s">
        <v>1026</v>
      </c>
      <c r="B1453" t="s">
        <v>14251</v>
      </c>
      <c r="C1453" t="s">
        <v>990</v>
      </c>
      <c r="D1453" t="s">
        <v>14255</v>
      </c>
      <c r="E1453" t="s">
        <v>992</v>
      </c>
      <c r="F1453" t="s">
        <v>7787</v>
      </c>
      <c r="G1453">
        <v>1156</v>
      </c>
      <c r="H1453" t="s">
        <v>14256</v>
      </c>
      <c r="I1453">
        <v>26601</v>
      </c>
      <c r="J1453">
        <v>775176221</v>
      </c>
      <c r="K1453" t="s">
        <v>14257</v>
      </c>
      <c r="L1453" s="106">
        <v>29281</v>
      </c>
      <c r="M1453">
        <v>10593316</v>
      </c>
      <c r="N1453" t="s">
        <v>996</v>
      </c>
      <c r="O1453" t="s">
        <v>12</v>
      </c>
      <c r="P1453" t="s">
        <v>997</v>
      </c>
      <c r="R1453" s="109" t="str">
        <f>IF(OR(P1453="SB",Q1453="SB"),"SB",0)</f>
        <v>SB</v>
      </c>
      <c r="T1453" s="110">
        <v>10625</v>
      </c>
      <c r="U1453" t="s">
        <v>19633</v>
      </c>
      <c r="V1453" s="113" t="str">
        <f>IF(AND(I1453&gt;=10000,I1453&lt;=19900),"Praha",(IF(AND(I1453&gt;=25001,I1453&lt;=29501),"Středočeský kraj",(IF(AND(I1453&gt;=30100,I1453&lt;=34972),"Středočeský kraj",(IF(AND(I1453&gt;=35002,I1453&lt;=36271),"Karlovarský kraj",(IF(AND(I1453&gt;=37001,I1453&lt;=39201),"Jihočeský kraj",(IF(AND(I1453&gt;=39701,I1453&lt;=39901),"Jihočeský kraj",(IF(AND(I1453&gt;=39301,I1453&lt;=39601),"Kraj Vysočina",(IF(AND(I1453&gt;=58001,I1453&lt;=59501),"Kraj Vysočina",(IF(AND(I1453&gt;=67401,I1453&lt;=67602),"Kraj Vysočina",(IF(AND(I1453&gt;=40001,I1453&lt;=44101),"Ústecký kraj",(IF(AND(I1453&gt;=46001,I1453&lt;=47201),"Liberecký kraj",(IF(AND(I1453&gt;=51202,I1453&lt;=51401),"Liberecký kraj",(IF(AND(I1453&gt;=53002,I1453&lt;=53976),"Pardubický kraj",(IF(AND(I1453&gt;=56002,I1453&lt;=57201),"Pardubický kraj",(IF(AND(I1453&gt;=60200,I1453&lt;=67201),"Jihomoravský kraj",(IF(AND(I1453&gt;=67801,I1453&lt;=68501),"Jihomoravský kraj",(IF(AND(I1453&gt;=69002,I1453&lt;=69801),"Jihomoravský kraj",(IF(AND(I1453&gt;=68601,I1453&lt;=68801),"Zlínský kraj",(IF(AND(I1453&gt;=75501,I1453&lt;=76901),"Zlínský kraj",(IF(AND(I1453&gt;=70030,I1453&lt;=74901),"Moravskoslezský kraj",(IF(AND(I1453&gt;=75000,I1453&lt;=75368),"Olomoucký kraj",(IF(AND(I1453&gt;=77200,I1453&lt;=79862),"Olomoucký kraj",(IF(AND(I1453&gt;=50011,I1453&lt;=50301),"Královéhradecký kraj",(IF(AND(I1453&gt;=54301,I1453&lt;=54303),"Královéhradecký kraj","0")))))))))))))))))))))))))))))))))))))))))))))))</f>
        <v>Středočeský kraj</v>
      </c>
      <c r="AD1453" t="s">
        <v>998</v>
      </c>
      <c r="AE1453" t="s">
        <v>998</v>
      </c>
      <c r="AF1453" t="s">
        <v>998</v>
      </c>
      <c r="AG1453" s="107">
        <v>0</v>
      </c>
      <c r="AH1453" s="107">
        <v>0</v>
      </c>
      <c r="AI1453" s="107">
        <v>0</v>
      </c>
      <c r="AJ1453" t="s">
        <v>1012</v>
      </c>
    </row>
    <row r="1454" spans="1:37" x14ac:dyDescent="0.45">
      <c r="A1454" t="s">
        <v>1416</v>
      </c>
      <c r="B1454" t="s">
        <v>18458</v>
      </c>
      <c r="C1454" t="s">
        <v>990</v>
      </c>
      <c r="D1454" t="s">
        <v>18459</v>
      </c>
      <c r="E1454" t="s">
        <v>992</v>
      </c>
      <c r="F1454" t="s">
        <v>6904</v>
      </c>
      <c r="G1454">
        <v>1618</v>
      </c>
      <c r="H1454" t="s">
        <v>14256</v>
      </c>
      <c r="I1454">
        <v>26601</v>
      </c>
      <c r="J1454">
        <v>728250815</v>
      </c>
      <c r="K1454" t="s">
        <v>18460</v>
      </c>
      <c r="L1454" s="106">
        <v>33306</v>
      </c>
      <c r="M1454">
        <v>10612009</v>
      </c>
      <c r="N1454" t="s">
        <v>996</v>
      </c>
      <c r="O1454" t="s">
        <v>12</v>
      </c>
      <c r="P1454" t="s">
        <v>997</v>
      </c>
      <c r="R1454" s="109" t="str">
        <f>IF(OR(P1454="SB",Q1454="SB"),"SB",0)</f>
        <v>SB</v>
      </c>
      <c r="T1454" s="110">
        <v>10776</v>
      </c>
      <c r="U1454" t="s">
        <v>19633</v>
      </c>
      <c r="V1454" s="113" t="str">
        <f>IF(AND(I1454&gt;=10000,I1454&lt;=19900),"Praha",(IF(AND(I1454&gt;=25001,I1454&lt;=29501),"Středočeský kraj",(IF(AND(I1454&gt;=30100,I1454&lt;=34972),"Středočeský kraj",(IF(AND(I1454&gt;=35002,I1454&lt;=36271),"Karlovarský kraj",(IF(AND(I1454&gt;=37001,I1454&lt;=39201),"Jihočeský kraj",(IF(AND(I1454&gt;=39701,I1454&lt;=39901),"Jihočeský kraj",(IF(AND(I1454&gt;=39301,I1454&lt;=39601),"Kraj Vysočina",(IF(AND(I1454&gt;=58001,I1454&lt;=59501),"Kraj Vysočina",(IF(AND(I1454&gt;=67401,I1454&lt;=67602),"Kraj Vysočina",(IF(AND(I1454&gt;=40001,I1454&lt;=44101),"Ústecký kraj",(IF(AND(I1454&gt;=46001,I1454&lt;=47201),"Liberecký kraj",(IF(AND(I1454&gt;=51202,I1454&lt;=51401),"Liberecký kraj",(IF(AND(I1454&gt;=53002,I1454&lt;=53976),"Pardubický kraj",(IF(AND(I1454&gt;=56002,I1454&lt;=57201),"Pardubický kraj",(IF(AND(I1454&gt;=60200,I1454&lt;=67201),"Jihomoravský kraj",(IF(AND(I1454&gt;=67801,I1454&lt;=68501),"Jihomoravský kraj",(IF(AND(I1454&gt;=69002,I1454&lt;=69801),"Jihomoravský kraj",(IF(AND(I1454&gt;=68601,I1454&lt;=68801),"Zlínský kraj",(IF(AND(I1454&gt;=75501,I1454&lt;=76901),"Zlínský kraj",(IF(AND(I1454&gt;=70030,I1454&lt;=74901),"Moravskoslezský kraj",(IF(AND(I1454&gt;=75000,I1454&lt;=75368),"Olomoucký kraj",(IF(AND(I1454&gt;=77200,I1454&lt;=79862),"Olomoucký kraj",(IF(AND(I1454&gt;=50011,I1454&lt;=50301),"Královéhradecký kraj",(IF(AND(I1454&gt;=54301,I1454&lt;=54303),"Královéhradecký kraj","0")))))))))))))))))))))))))))))))))))))))))))))))</f>
        <v>Středočeský kraj</v>
      </c>
      <c r="AD1454" t="s">
        <v>998</v>
      </c>
      <c r="AE1454" t="s">
        <v>998</v>
      </c>
      <c r="AF1454" t="s">
        <v>998</v>
      </c>
      <c r="AG1454" s="107">
        <v>0</v>
      </c>
      <c r="AH1454" s="107">
        <v>0</v>
      </c>
      <c r="AI1454" s="107">
        <v>0</v>
      </c>
      <c r="AJ1454" t="s">
        <v>1012</v>
      </c>
    </row>
    <row r="1455" spans="1:37" x14ac:dyDescent="0.45">
      <c r="A1455" t="s">
        <v>1174</v>
      </c>
      <c r="B1455" t="s">
        <v>18458</v>
      </c>
      <c r="C1455" t="s">
        <v>990</v>
      </c>
      <c r="D1455" t="s">
        <v>18461</v>
      </c>
      <c r="E1455" t="s">
        <v>992</v>
      </c>
      <c r="F1455" t="s">
        <v>6904</v>
      </c>
      <c r="G1455">
        <v>1618</v>
      </c>
      <c r="H1455" t="s">
        <v>14256</v>
      </c>
      <c r="I1455">
        <v>26601</v>
      </c>
      <c r="K1455" t="s">
        <v>18460</v>
      </c>
      <c r="L1455" s="106">
        <v>34484</v>
      </c>
      <c r="M1455">
        <v>11485009</v>
      </c>
      <c r="N1455" t="s">
        <v>996</v>
      </c>
      <c r="O1455" t="s">
        <v>12</v>
      </c>
      <c r="P1455" t="s">
        <v>997</v>
      </c>
      <c r="R1455" s="109" t="str">
        <f>IF(OR(P1455="SB",Q1455="SB"),"SB",0)</f>
        <v>SB</v>
      </c>
      <c r="T1455" s="110">
        <v>12885</v>
      </c>
      <c r="U1455" t="s">
        <v>19633</v>
      </c>
      <c r="V1455" s="113" t="str">
        <f>IF(AND(I1455&gt;=10000,I1455&lt;=19900),"Praha",(IF(AND(I1455&gt;=25001,I1455&lt;=29501),"Středočeský kraj",(IF(AND(I1455&gt;=30100,I1455&lt;=34972),"Středočeský kraj",(IF(AND(I1455&gt;=35002,I1455&lt;=36271),"Karlovarský kraj",(IF(AND(I1455&gt;=37001,I1455&lt;=39201),"Jihočeský kraj",(IF(AND(I1455&gt;=39701,I1455&lt;=39901),"Jihočeský kraj",(IF(AND(I1455&gt;=39301,I1455&lt;=39601),"Kraj Vysočina",(IF(AND(I1455&gt;=58001,I1455&lt;=59501),"Kraj Vysočina",(IF(AND(I1455&gt;=67401,I1455&lt;=67602),"Kraj Vysočina",(IF(AND(I1455&gt;=40001,I1455&lt;=44101),"Ústecký kraj",(IF(AND(I1455&gt;=46001,I1455&lt;=47201),"Liberecký kraj",(IF(AND(I1455&gt;=51202,I1455&lt;=51401),"Liberecký kraj",(IF(AND(I1455&gt;=53002,I1455&lt;=53976),"Pardubický kraj",(IF(AND(I1455&gt;=56002,I1455&lt;=57201),"Pardubický kraj",(IF(AND(I1455&gt;=60200,I1455&lt;=67201),"Jihomoravský kraj",(IF(AND(I1455&gt;=67801,I1455&lt;=68501),"Jihomoravský kraj",(IF(AND(I1455&gt;=69002,I1455&lt;=69801),"Jihomoravský kraj",(IF(AND(I1455&gt;=68601,I1455&lt;=68801),"Zlínský kraj",(IF(AND(I1455&gt;=75501,I1455&lt;=76901),"Zlínský kraj",(IF(AND(I1455&gt;=70030,I1455&lt;=74901),"Moravskoslezský kraj",(IF(AND(I1455&gt;=75000,I1455&lt;=75368),"Olomoucký kraj",(IF(AND(I1455&gt;=77200,I1455&lt;=79862),"Olomoucký kraj",(IF(AND(I1455&gt;=50011,I1455&lt;=50301),"Královéhradecký kraj",(IF(AND(I1455&gt;=54301,I1455&lt;=54303),"Královéhradecký kraj","0")))))))))))))))))))))))))))))))))))))))))))))))</f>
        <v>Středočeský kraj</v>
      </c>
      <c r="AD1455" t="s">
        <v>998</v>
      </c>
      <c r="AE1455" t="s">
        <v>998</v>
      </c>
      <c r="AF1455" t="s">
        <v>998</v>
      </c>
      <c r="AG1455" s="107">
        <v>0</v>
      </c>
      <c r="AH1455" s="107">
        <v>0</v>
      </c>
      <c r="AI1455" s="107">
        <v>0</v>
      </c>
      <c r="AJ1455" t="s">
        <v>1012</v>
      </c>
    </row>
    <row r="1456" spans="1:37" x14ac:dyDescent="0.45">
      <c r="A1456" t="s">
        <v>1408</v>
      </c>
      <c r="B1456" t="s">
        <v>2363</v>
      </c>
      <c r="C1456" t="s">
        <v>1002</v>
      </c>
      <c r="D1456" t="s">
        <v>2364</v>
      </c>
      <c r="E1456" t="s">
        <v>992</v>
      </c>
      <c r="F1456" t="s">
        <v>2365</v>
      </c>
      <c r="G1456">
        <v>856</v>
      </c>
      <c r="H1456" t="s">
        <v>2366</v>
      </c>
      <c r="I1456">
        <v>26601</v>
      </c>
      <c r="K1456" t="s">
        <v>2367</v>
      </c>
      <c r="L1456" s="106">
        <v>38633</v>
      </c>
      <c r="M1456">
        <v>15521219</v>
      </c>
      <c r="N1456" t="s">
        <v>2063</v>
      </c>
      <c r="O1456" t="s">
        <v>1173</v>
      </c>
      <c r="P1456" t="s">
        <v>997</v>
      </c>
      <c r="R1456" s="109" t="str">
        <f>IF(OR(P1456="SB",Q1456="SB"),"SB",0)</f>
        <v>SB</v>
      </c>
      <c r="T1456" s="110">
        <v>2020146</v>
      </c>
      <c r="U1456" t="s">
        <v>19633</v>
      </c>
      <c r="V1456" s="113" t="str">
        <f>IF(AND(I1456&gt;=10000,I1456&lt;=19900),"Praha",(IF(AND(I1456&gt;=25001,I1456&lt;=29501),"Středočeský kraj",(IF(AND(I1456&gt;=30100,I1456&lt;=34972),"Středočeský kraj",(IF(AND(I1456&gt;=35002,I1456&lt;=36271),"Karlovarský kraj",(IF(AND(I1456&gt;=37001,I1456&lt;=39201),"Jihočeský kraj",(IF(AND(I1456&gt;=39701,I1456&lt;=39901),"Jihočeský kraj",(IF(AND(I1456&gt;=39301,I1456&lt;=39601),"Kraj Vysočina",(IF(AND(I1456&gt;=58001,I1456&lt;=59501),"Kraj Vysočina",(IF(AND(I1456&gt;=67401,I1456&lt;=67602),"Kraj Vysočina",(IF(AND(I1456&gt;=40001,I1456&lt;=44101),"Ústecký kraj",(IF(AND(I1456&gt;=46001,I1456&lt;=47201),"Liberecký kraj",(IF(AND(I1456&gt;=51202,I1456&lt;=51401),"Liberecký kraj",(IF(AND(I1456&gt;=53002,I1456&lt;=53976),"Pardubický kraj",(IF(AND(I1456&gt;=56002,I1456&lt;=57201),"Pardubický kraj",(IF(AND(I1456&gt;=60200,I1456&lt;=67201),"Jihomoravský kraj",(IF(AND(I1456&gt;=67801,I1456&lt;=68501),"Jihomoravský kraj",(IF(AND(I1456&gt;=69002,I1456&lt;=69801),"Jihomoravský kraj",(IF(AND(I1456&gt;=68601,I1456&lt;=68801),"Zlínský kraj",(IF(AND(I1456&gt;=75501,I1456&lt;=76901),"Zlínský kraj",(IF(AND(I1456&gt;=70030,I1456&lt;=74901),"Moravskoslezský kraj",(IF(AND(I1456&gt;=75000,I1456&lt;=75368),"Olomoucký kraj",(IF(AND(I1456&gt;=77200,I1456&lt;=79862),"Olomoucký kraj",(IF(AND(I1456&gt;=50011,I1456&lt;=50301),"Královéhradecký kraj",(IF(AND(I1456&gt;=54301,I1456&lt;=54303),"Královéhradecký kraj","0")))))))))))))))))))))))))))))))))))))))))))))))</f>
        <v>Středočeský kraj</v>
      </c>
      <c r="AD1456" t="s">
        <v>998</v>
      </c>
      <c r="AE1456" t="s">
        <v>998</v>
      </c>
      <c r="AF1456" t="s">
        <v>998</v>
      </c>
      <c r="AG1456" s="107">
        <v>0</v>
      </c>
      <c r="AH1456" s="107">
        <v>0</v>
      </c>
      <c r="AI1456" s="107">
        <v>0</v>
      </c>
      <c r="AJ1456" t="s">
        <v>1012</v>
      </c>
    </row>
    <row r="1457" spans="1:37" x14ac:dyDescent="0.45">
      <c r="A1457" t="s">
        <v>1156</v>
      </c>
      <c r="B1457" t="s">
        <v>6738</v>
      </c>
      <c r="C1457" t="s">
        <v>990</v>
      </c>
      <c r="D1457" t="s">
        <v>6739</v>
      </c>
      <c r="E1457" t="s">
        <v>992</v>
      </c>
      <c r="F1457" t="s">
        <v>6740</v>
      </c>
      <c r="G1457">
        <v>345</v>
      </c>
      <c r="H1457" t="s">
        <v>2094</v>
      </c>
      <c r="I1457">
        <v>26601</v>
      </c>
      <c r="K1457" t="s">
        <v>6741</v>
      </c>
      <c r="L1457" s="106">
        <v>22332</v>
      </c>
      <c r="M1457">
        <v>12920609</v>
      </c>
      <c r="N1457" t="s">
        <v>996</v>
      </c>
      <c r="O1457" t="s">
        <v>12</v>
      </c>
      <c r="P1457" t="s">
        <v>997</v>
      </c>
      <c r="R1457" s="109" t="str">
        <f>IF(OR(P1457="SB",Q1457="SB"),"SB",0)</f>
        <v>SB</v>
      </c>
      <c r="T1457" s="110" t="s">
        <v>998</v>
      </c>
      <c r="V1457" s="113" t="str">
        <f>IF(AND(I1457&gt;=10000,I1457&lt;=19900),"Praha",(IF(AND(I1457&gt;=25001,I1457&lt;=29501),"Středočeský kraj",(IF(AND(I1457&gt;=30100,I1457&lt;=34972),"Středočeský kraj",(IF(AND(I1457&gt;=35002,I1457&lt;=36271),"Karlovarský kraj",(IF(AND(I1457&gt;=37001,I1457&lt;=39201),"Jihočeský kraj",(IF(AND(I1457&gt;=39701,I1457&lt;=39901),"Jihočeský kraj",(IF(AND(I1457&gt;=39301,I1457&lt;=39601),"Kraj Vysočina",(IF(AND(I1457&gt;=58001,I1457&lt;=59501),"Kraj Vysočina",(IF(AND(I1457&gt;=67401,I1457&lt;=67602),"Kraj Vysočina",(IF(AND(I1457&gt;=40001,I1457&lt;=44101),"Ústecký kraj",(IF(AND(I1457&gt;=46001,I1457&lt;=47201),"Liberecký kraj",(IF(AND(I1457&gt;=51202,I1457&lt;=51401),"Liberecký kraj",(IF(AND(I1457&gt;=53002,I1457&lt;=53976),"Pardubický kraj",(IF(AND(I1457&gt;=56002,I1457&lt;=57201),"Pardubický kraj",(IF(AND(I1457&gt;=60200,I1457&lt;=67201),"Jihomoravský kraj",(IF(AND(I1457&gt;=67801,I1457&lt;=68501),"Jihomoravský kraj",(IF(AND(I1457&gt;=69002,I1457&lt;=69801),"Jihomoravský kraj",(IF(AND(I1457&gt;=68601,I1457&lt;=68801),"Zlínský kraj",(IF(AND(I1457&gt;=75501,I1457&lt;=76901),"Zlínský kraj",(IF(AND(I1457&gt;=70030,I1457&lt;=74901),"Moravskoslezský kraj",(IF(AND(I1457&gt;=75000,I1457&lt;=75368),"Olomoucký kraj",(IF(AND(I1457&gt;=77200,I1457&lt;=79862),"Olomoucký kraj",(IF(AND(I1457&gt;=50011,I1457&lt;=50301),"Královéhradecký kraj",(IF(AND(I1457&gt;=54301,I1457&lt;=54303),"Královéhradecký kraj","0")))))))))))))))))))))))))))))))))))))))))))))))</f>
        <v>Středočeský kraj</v>
      </c>
      <c r="AB1457" t="s">
        <v>998</v>
      </c>
      <c r="AD1457" t="s">
        <v>998</v>
      </c>
      <c r="AE1457" t="s">
        <v>998</v>
      </c>
      <c r="AF1457" t="s">
        <v>998</v>
      </c>
      <c r="AG1457" s="107">
        <v>0</v>
      </c>
      <c r="AH1457" s="107">
        <v>0</v>
      </c>
      <c r="AI1457" s="107">
        <v>0</v>
      </c>
      <c r="AJ1457" t="s">
        <v>1012</v>
      </c>
    </row>
    <row r="1458" spans="1:37" x14ac:dyDescent="0.45">
      <c r="A1458" t="s">
        <v>1448</v>
      </c>
      <c r="B1458" t="s">
        <v>7500</v>
      </c>
      <c r="C1458" t="s">
        <v>990</v>
      </c>
      <c r="D1458" t="s">
        <v>7501</v>
      </c>
      <c r="E1458" t="s">
        <v>992</v>
      </c>
      <c r="F1458" t="s">
        <v>7502</v>
      </c>
      <c r="G1458">
        <v>989</v>
      </c>
      <c r="H1458" t="s">
        <v>2094</v>
      </c>
      <c r="I1458">
        <v>26601</v>
      </c>
      <c r="K1458" t="s">
        <v>7503</v>
      </c>
      <c r="L1458" s="106">
        <v>17364</v>
      </c>
      <c r="M1458">
        <v>13000532</v>
      </c>
      <c r="N1458" t="s">
        <v>996</v>
      </c>
      <c r="O1458" t="s">
        <v>12</v>
      </c>
      <c r="P1458" t="s">
        <v>997</v>
      </c>
      <c r="R1458" s="109" t="str">
        <f>IF(OR(P1458="SB",Q1458="SB"),"SB",0)</f>
        <v>SB</v>
      </c>
      <c r="T1458" s="110" t="s">
        <v>998</v>
      </c>
      <c r="V1458" s="113" t="str">
        <f>IF(AND(I1458&gt;=10000,I1458&lt;=19900),"Praha",(IF(AND(I1458&gt;=25001,I1458&lt;=29501),"Středočeský kraj",(IF(AND(I1458&gt;=30100,I1458&lt;=34972),"Středočeský kraj",(IF(AND(I1458&gt;=35002,I1458&lt;=36271),"Karlovarský kraj",(IF(AND(I1458&gt;=37001,I1458&lt;=39201),"Jihočeský kraj",(IF(AND(I1458&gt;=39701,I1458&lt;=39901),"Jihočeský kraj",(IF(AND(I1458&gt;=39301,I1458&lt;=39601),"Kraj Vysočina",(IF(AND(I1458&gt;=58001,I1458&lt;=59501),"Kraj Vysočina",(IF(AND(I1458&gt;=67401,I1458&lt;=67602),"Kraj Vysočina",(IF(AND(I1458&gt;=40001,I1458&lt;=44101),"Ústecký kraj",(IF(AND(I1458&gt;=46001,I1458&lt;=47201),"Liberecký kraj",(IF(AND(I1458&gt;=51202,I1458&lt;=51401),"Liberecký kraj",(IF(AND(I1458&gt;=53002,I1458&lt;=53976),"Pardubický kraj",(IF(AND(I1458&gt;=56002,I1458&lt;=57201),"Pardubický kraj",(IF(AND(I1458&gt;=60200,I1458&lt;=67201),"Jihomoravský kraj",(IF(AND(I1458&gt;=67801,I1458&lt;=68501),"Jihomoravský kraj",(IF(AND(I1458&gt;=69002,I1458&lt;=69801),"Jihomoravský kraj",(IF(AND(I1458&gt;=68601,I1458&lt;=68801),"Zlínský kraj",(IF(AND(I1458&gt;=75501,I1458&lt;=76901),"Zlínský kraj",(IF(AND(I1458&gt;=70030,I1458&lt;=74901),"Moravskoslezský kraj",(IF(AND(I1458&gt;=75000,I1458&lt;=75368),"Olomoucký kraj",(IF(AND(I1458&gt;=77200,I1458&lt;=79862),"Olomoucký kraj",(IF(AND(I1458&gt;=50011,I1458&lt;=50301),"Královéhradecký kraj",(IF(AND(I1458&gt;=54301,I1458&lt;=54303),"Královéhradecký kraj","0")))))))))))))))))))))))))))))))))))))))))))))))</f>
        <v>Středočeský kraj</v>
      </c>
      <c r="AB1458" t="s">
        <v>998</v>
      </c>
      <c r="AD1458" t="s">
        <v>998</v>
      </c>
      <c r="AE1458" t="s">
        <v>998</v>
      </c>
      <c r="AF1458" t="s">
        <v>998</v>
      </c>
      <c r="AG1458" s="107">
        <v>0</v>
      </c>
      <c r="AH1458" s="107">
        <v>0</v>
      </c>
      <c r="AI1458" s="107">
        <v>0</v>
      </c>
      <c r="AJ1458" t="s">
        <v>1012</v>
      </c>
    </row>
    <row r="1459" spans="1:37" x14ac:dyDescent="0.45">
      <c r="A1459" t="s">
        <v>1076</v>
      </c>
      <c r="B1459" t="s">
        <v>7515</v>
      </c>
      <c r="C1459" t="s">
        <v>990</v>
      </c>
      <c r="D1459" t="s">
        <v>7519</v>
      </c>
      <c r="E1459" t="s">
        <v>992</v>
      </c>
      <c r="F1459" t="s">
        <v>7520</v>
      </c>
      <c r="G1459">
        <v>121</v>
      </c>
      <c r="H1459" t="s">
        <v>2094</v>
      </c>
      <c r="I1459">
        <v>26601</v>
      </c>
      <c r="K1459" t="s">
        <v>7521</v>
      </c>
      <c r="L1459" s="106">
        <v>27906</v>
      </c>
      <c r="M1459">
        <v>13022659</v>
      </c>
      <c r="N1459" t="s">
        <v>996</v>
      </c>
      <c r="O1459" t="s">
        <v>12</v>
      </c>
      <c r="P1459" t="s">
        <v>997</v>
      </c>
      <c r="R1459" s="109" t="str">
        <f>IF(OR(P1459="SB",Q1459="SB"),"SB",0)</f>
        <v>SB</v>
      </c>
      <c r="T1459" s="110" t="s">
        <v>998</v>
      </c>
      <c r="V1459" s="113" t="str">
        <f>IF(AND(I1459&gt;=10000,I1459&lt;=19900),"Praha",(IF(AND(I1459&gt;=25001,I1459&lt;=29501),"Středočeský kraj",(IF(AND(I1459&gt;=30100,I1459&lt;=34972),"Středočeský kraj",(IF(AND(I1459&gt;=35002,I1459&lt;=36271),"Karlovarský kraj",(IF(AND(I1459&gt;=37001,I1459&lt;=39201),"Jihočeský kraj",(IF(AND(I1459&gt;=39701,I1459&lt;=39901),"Jihočeský kraj",(IF(AND(I1459&gt;=39301,I1459&lt;=39601),"Kraj Vysočina",(IF(AND(I1459&gt;=58001,I1459&lt;=59501),"Kraj Vysočina",(IF(AND(I1459&gt;=67401,I1459&lt;=67602),"Kraj Vysočina",(IF(AND(I1459&gt;=40001,I1459&lt;=44101),"Ústecký kraj",(IF(AND(I1459&gt;=46001,I1459&lt;=47201),"Liberecký kraj",(IF(AND(I1459&gt;=51202,I1459&lt;=51401),"Liberecký kraj",(IF(AND(I1459&gt;=53002,I1459&lt;=53976),"Pardubický kraj",(IF(AND(I1459&gt;=56002,I1459&lt;=57201),"Pardubický kraj",(IF(AND(I1459&gt;=60200,I1459&lt;=67201),"Jihomoravský kraj",(IF(AND(I1459&gt;=67801,I1459&lt;=68501),"Jihomoravský kraj",(IF(AND(I1459&gt;=69002,I1459&lt;=69801),"Jihomoravský kraj",(IF(AND(I1459&gt;=68601,I1459&lt;=68801),"Zlínský kraj",(IF(AND(I1459&gt;=75501,I1459&lt;=76901),"Zlínský kraj",(IF(AND(I1459&gt;=70030,I1459&lt;=74901),"Moravskoslezský kraj",(IF(AND(I1459&gt;=75000,I1459&lt;=75368),"Olomoucký kraj",(IF(AND(I1459&gt;=77200,I1459&lt;=79862),"Olomoucký kraj",(IF(AND(I1459&gt;=50011,I1459&lt;=50301),"Královéhradecký kraj",(IF(AND(I1459&gt;=54301,I1459&lt;=54303),"Královéhradecký kraj","0")))))))))))))))))))))))))))))))))))))))))))))))</f>
        <v>Středočeský kraj</v>
      </c>
      <c r="AB1459" t="s">
        <v>998</v>
      </c>
      <c r="AD1459" t="s">
        <v>998</v>
      </c>
      <c r="AE1459" t="s">
        <v>998</v>
      </c>
      <c r="AF1459" t="s">
        <v>998</v>
      </c>
      <c r="AG1459" s="107">
        <v>0</v>
      </c>
      <c r="AH1459" s="107">
        <v>0</v>
      </c>
      <c r="AI1459" s="107">
        <v>0</v>
      </c>
      <c r="AJ1459" t="s">
        <v>1012</v>
      </c>
    </row>
    <row r="1460" spans="1:37" x14ac:dyDescent="0.45">
      <c r="A1460" t="s">
        <v>11256</v>
      </c>
      <c r="B1460" t="s">
        <v>11257</v>
      </c>
      <c r="C1460" t="s">
        <v>1002</v>
      </c>
      <c r="D1460" t="s">
        <v>11258</v>
      </c>
      <c r="E1460" t="s">
        <v>992</v>
      </c>
      <c r="F1460" t="s">
        <v>11259</v>
      </c>
      <c r="G1460">
        <v>1537</v>
      </c>
      <c r="H1460" t="s">
        <v>2094</v>
      </c>
      <c r="I1460">
        <v>26601</v>
      </c>
      <c r="K1460" t="s">
        <v>11260</v>
      </c>
      <c r="L1460" s="106">
        <v>35916</v>
      </c>
      <c r="M1460">
        <v>13625776</v>
      </c>
      <c r="N1460" t="s">
        <v>1900</v>
      </c>
      <c r="O1460" t="s">
        <v>1023</v>
      </c>
      <c r="P1460" t="s">
        <v>997</v>
      </c>
      <c r="R1460" s="109" t="str">
        <f>IF(OR(P1460="SB",Q1460="SB"),"SB",0)</f>
        <v>SB</v>
      </c>
      <c r="T1460" s="110" t="s">
        <v>998</v>
      </c>
      <c r="V1460" s="113" t="str">
        <f>IF(AND(I1460&gt;=10000,I1460&lt;=19900),"Praha",(IF(AND(I1460&gt;=25001,I1460&lt;=29501),"Středočeský kraj",(IF(AND(I1460&gt;=30100,I1460&lt;=34972),"Středočeský kraj",(IF(AND(I1460&gt;=35002,I1460&lt;=36271),"Karlovarský kraj",(IF(AND(I1460&gt;=37001,I1460&lt;=39201),"Jihočeský kraj",(IF(AND(I1460&gt;=39701,I1460&lt;=39901),"Jihočeský kraj",(IF(AND(I1460&gt;=39301,I1460&lt;=39601),"Kraj Vysočina",(IF(AND(I1460&gt;=58001,I1460&lt;=59501),"Kraj Vysočina",(IF(AND(I1460&gt;=67401,I1460&lt;=67602),"Kraj Vysočina",(IF(AND(I1460&gt;=40001,I1460&lt;=44101),"Ústecký kraj",(IF(AND(I1460&gt;=46001,I1460&lt;=47201),"Liberecký kraj",(IF(AND(I1460&gt;=51202,I1460&lt;=51401),"Liberecký kraj",(IF(AND(I1460&gt;=53002,I1460&lt;=53976),"Pardubický kraj",(IF(AND(I1460&gt;=56002,I1460&lt;=57201),"Pardubický kraj",(IF(AND(I1460&gt;=60200,I1460&lt;=67201),"Jihomoravský kraj",(IF(AND(I1460&gt;=67801,I1460&lt;=68501),"Jihomoravský kraj",(IF(AND(I1460&gt;=69002,I1460&lt;=69801),"Jihomoravský kraj",(IF(AND(I1460&gt;=68601,I1460&lt;=68801),"Zlínský kraj",(IF(AND(I1460&gt;=75501,I1460&lt;=76901),"Zlínský kraj",(IF(AND(I1460&gt;=70030,I1460&lt;=74901),"Moravskoslezský kraj",(IF(AND(I1460&gt;=75000,I1460&lt;=75368),"Olomoucký kraj",(IF(AND(I1460&gt;=77200,I1460&lt;=79862),"Olomoucký kraj",(IF(AND(I1460&gt;=50011,I1460&lt;=50301),"Královéhradecký kraj",(IF(AND(I1460&gt;=54301,I1460&lt;=54303),"Královéhradecký kraj","0")))))))))))))))))))))))))))))))))))))))))))))))</f>
        <v>Středočeský kraj</v>
      </c>
      <c r="AB1460" t="s">
        <v>998</v>
      </c>
      <c r="AD1460" t="s">
        <v>998</v>
      </c>
      <c r="AE1460" t="s">
        <v>998</v>
      </c>
      <c r="AF1460" t="s">
        <v>998</v>
      </c>
      <c r="AG1460" s="107">
        <v>300</v>
      </c>
      <c r="AH1460" s="107">
        <v>0</v>
      </c>
      <c r="AI1460" s="107">
        <v>0</v>
      </c>
      <c r="AJ1460" t="s">
        <v>999</v>
      </c>
      <c r="AK1460" s="106">
        <v>44920</v>
      </c>
    </row>
    <row r="1461" spans="1:37" x14ac:dyDescent="0.45">
      <c r="A1461" t="s">
        <v>2421</v>
      </c>
      <c r="B1461" t="s">
        <v>11257</v>
      </c>
      <c r="C1461" t="s">
        <v>1002</v>
      </c>
      <c r="D1461" t="s">
        <v>11261</v>
      </c>
      <c r="E1461" t="s">
        <v>992</v>
      </c>
      <c r="F1461" t="s">
        <v>11259</v>
      </c>
      <c r="G1461">
        <v>1537</v>
      </c>
      <c r="H1461" t="s">
        <v>2094</v>
      </c>
      <c r="I1461">
        <v>26601</v>
      </c>
      <c r="K1461" t="s">
        <v>11262</v>
      </c>
      <c r="L1461" s="106">
        <v>24905</v>
      </c>
      <c r="M1461">
        <v>13625978</v>
      </c>
      <c r="N1461" t="s">
        <v>1900</v>
      </c>
      <c r="O1461" t="s">
        <v>1023</v>
      </c>
      <c r="P1461" t="s">
        <v>997</v>
      </c>
      <c r="R1461" s="109" t="str">
        <f>IF(OR(P1461="SB",Q1461="SB"),"SB",0)</f>
        <v>SB</v>
      </c>
      <c r="T1461" s="110" t="s">
        <v>998</v>
      </c>
      <c r="V1461" s="113" t="str">
        <f>IF(AND(I1461&gt;=10000,I1461&lt;=19900),"Praha",(IF(AND(I1461&gt;=25001,I1461&lt;=29501),"Středočeský kraj",(IF(AND(I1461&gt;=30100,I1461&lt;=34972),"Středočeský kraj",(IF(AND(I1461&gt;=35002,I1461&lt;=36271),"Karlovarský kraj",(IF(AND(I1461&gt;=37001,I1461&lt;=39201),"Jihočeský kraj",(IF(AND(I1461&gt;=39701,I1461&lt;=39901),"Jihočeský kraj",(IF(AND(I1461&gt;=39301,I1461&lt;=39601),"Kraj Vysočina",(IF(AND(I1461&gt;=58001,I1461&lt;=59501),"Kraj Vysočina",(IF(AND(I1461&gt;=67401,I1461&lt;=67602),"Kraj Vysočina",(IF(AND(I1461&gt;=40001,I1461&lt;=44101),"Ústecký kraj",(IF(AND(I1461&gt;=46001,I1461&lt;=47201),"Liberecký kraj",(IF(AND(I1461&gt;=51202,I1461&lt;=51401),"Liberecký kraj",(IF(AND(I1461&gt;=53002,I1461&lt;=53976),"Pardubický kraj",(IF(AND(I1461&gt;=56002,I1461&lt;=57201),"Pardubický kraj",(IF(AND(I1461&gt;=60200,I1461&lt;=67201),"Jihomoravský kraj",(IF(AND(I1461&gt;=67801,I1461&lt;=68501),"Jihomoravský kraj",(IF(AND(I1461&gt;=69002,I1461&lt;=69801),"Jihomoravský kraj",(IF(AND(I1461&gt;=68601,I1461&lt;=68801),"Zlínský kraj",(IF(AND(I1461&gt;=75501,I1461&lt;=76901),"Zlínský kraj",(IF(AND(I1461&gt;=70030,I1461&lt;=74901),"Moravskoslezský kraj",(IF(AND(I1461&gt;=75000,I1461&lt;=75368),"Olomoucký kraj",(IF(AND(I1461&gt;=77200,I1461&lt;=79862),"Olomoucký kraj",(IF(AND(I1461&gt;=50011,I1461&lt;=50301),"Královéhradecký kraj",(IF(AND(I1461&gt;=54301,I1461&lt;=54303),"Královéhradecký kraj","0")))))))))))))))))))))))))))))))))))))))))))))))</f>
        <v>Středočeský kraj</v>
      </c>
      <c r="AB1461" t="s">
        <v>998</v>
      </c>
      <c r="AD1461" t="s">
        <v>998</v>
      </c>
      <c r="AE1461" t="s">
        <v>998</v>
      </c>
      <c r="AF1461" t="s">
        <v>998</v>
      </c>
      <c r="AG1461" s="107">
        <v>300</v>
      </c>
      <c r="AH1461" s="107">
        <v>0</v>
      </c>
      <c r="AI1461" s="107">
        <v>0</v>
      </c>
      <c r="AJ1461" t="s">
        <v>999</v>
      </c>
      <c r="AK1461" s="106">
        <v>44920</v>
      </c>
    </row>
    <row r="1462" spans="1:37" x14ac:dyDescent="0.45">
      <c r="A1462" t="s">
        <v>1258</v>
      </c>
      <c r="B1462" t="s">
        <v>12365</v>
      </c>
      <c r="C1462" t="s">
        <v>990</v>
      </c>
      <c r="D1462" t="s">
        <v>12366</v>
      </c>
      <c r="E1462" t="s">
        <v>992</v>
      </c>
      <c r="F1462" t="s">
        <v>12367</v>
      </c>
      <c r="G1462">
        <v>469</v>
      </c>
      <c r="H1462" t="s">
        <v>2094</v>
      </c>
      <c r="I1462">
        <v>26601</v>
      </c>
      <c r="K1462" t="s">
        <v>12368</v>
      </c>
      <c r="L1462" s="106">
        <v>26358</v>
      </c>
      <c r="M1462">
        <v>13000431</v>
      </c>
      <c r="N1462" t="s">
        <v>996</v>
      </c>
      <c r="O1462" t="s">
        <v>12</v>
      </c>
      <c r="P1462" t="s">
        <v>997</v>
      </c>
      <c r="R1462" s="109" t="str">
        <f>IF(OR(P1462="SB",Q1462="SB"),"SB",0)</f>
        <v>SB</v>
      </c>
      <c r="T1462" s="110" t="s">
        <v>998</v>
      </c>
      <c r="V1462" s="113" t="str">
        <f>IF(AND(I1462&gt;=10000,I1462&lt;=19900),"Praha",(IF(AND(I1462&gt;=25001,I1462&lt;=29501),"Středočeský kraj",(IF(AND(I1462&gt;=30100,I1462&lt;=34972),"Středočeský kraj",(IF(AND(I1462&gt;=35002,I1462&lt;=36271),"Karlovarský kraj",(IF(AND(I1462&gt;=37001,I1462&lt;=39201),"Jihočeský kraj",(IF(AND(I1462&gt;=39701,I1462&lt;=39901),"Jihočeský kraj",(IF(AND(I1462&gt;=39301,I1462&lt;=39601),"Kraj Vysočina",(IF(AND(I1462&gt;=58001,I1462&lt;=59501),"Kraj Vysočina",(IF(AND(I1462&gt;=67401,I1462&lt;=67602),"Kraj Vysočina",(IF(AND(I1462&gt;=40001,I1462&lt;=44101),"Ústecký kraj",(IF(AND(I1462&gt;=46001,I1462&lt;=47201),"Liberecký kraj",(IF(AND(I1462&gt;=51202,I1462&lt;=51401),"Liberecký kraj",(IF(AND(I1462&gt;=53002,I1462&lt;=53976),"Pardubický kraj",(IF(AND(I1462&gt;=56002,I1462&lt;=57201),"Pardubický kraj",(IF(AND(I1462&gt;=60200,I1462&lt;=67201),"Jihomoravský kraj",(IF(AND(I1462&gt;=67801,I1462&lt;=68501),"Jihomoravský kraj",(IF(AND(I1462&gt;=69002,I1462&lt;=69801),"Jihomoravský kraj",(IF(AND(I1462&gt;=68601,I1462&lt;=68801),"Zlínský kraj",(IF(AND(I1462&gt;=75501,I1462&lt;=76901),"Zlínský kraj",(IF(AND(I1462&gt;=70030,I1462&lt;=74901),"Moravskoslezský kraj",(IF(AND(I1462&gt;=75000,I1462&lt;=75368),"Olomoucký kraj",(IF(AND(I1462&gt;=77200,I1462&lt;=79862),"Olomoucký kraj",(IF(AND(I1462&gt;=50011,I1462&lt;=50301),"Královéhradecký kraj",(IF(AND(I1462&gt;=54301,I1462&lt;=54303),"Královéhradecký kraj","0")))))))))))))))))))))))))))))))))))))))))))))))</f>
        <v>Středočeský kraj</v>
      </c>
      <c r="AB1462" t="s">
        <v>998</v>
      </c>
      <c r="AD1462" t="s">
        <v>998</v>
      </c>
      <c r="AE1462" t="s">
        <v>998</v>
      </c>
      <c r="AF1462" t="s">
        <v>998</v>
      </c>
      <c r="AG1462" s="107">
        <v>0</v>
      </c>
      <c r="AH1462" s="107">
        <v>0</v>
      </c>
      <c r="AI1462" s="107">
        <v>0</v>
      </c>
      <c r="AJ1462" t="s">
        <v>1012</v>
      </c>
    </row>
    <row r="1463" spans="1:37" x14ac:dyDescent="0.45">
      <c r="A1463" t="s">
        <v>1169</v>
      </c>
      <c r="B1463" t="s">
        <v>13993</v>
      </c>
      <c r="C1463" t="s">
        <v>990</v>
      </c>
      <c r="D1463" t="s">
        <v>13994</v>
      </c>
      <c r="E1463" t="s">
        <v>992</v>
      </c>
      <c r="F1463" t="s">
        <v>1954</v>
      </c>
      <c r="G1463">
        <v>32</v>
      </c>
      <c r="H1463" t="s">
        <v>2094</v>
      </c>
      <c r="I1463">
        <v>26601</v>
      </c>
      <c r="K1463" t="s">
        <v>13995</v>
      </c>
      <c r="L1463" s="106">
        <v>22752</v>
      </c>
      <c r="M1463">
        <v>13011343</v>
      </c>
      <c r="N1463" t="s">
        <v>996</v>
      </c>
      <c r="O1463" t="s">
        <v>12</v>
      </c>
      <c r="P1463" t="s">
        <v>997</v>
      </c>
      <c r="R1463" s="109" t="str">
        <f>IF(OR(P1463="SB",Q1463="SB"),"SB",0)</f>
        <v>SB</v>
      </c>
      <c r="T1463" s="110" t="s">
        <v>998</v>
      </c>
      <c r="V1463" s="113" t="str">
        <f>IF(AND(I1463&gt;=10000,I1463&lt;=19900),"Praha",(IF(AND(I1463&gt;=25001,I1463&lt;=29501),"Středočeský kraj",(IF(AND(I1463&gt;=30100,I1463&lt;=34972),"Středočeský kraj",(IF(AND(I1463&gt;=35002,I1463&lt;=36271),"Karlovarský kraj",(IF(AND(I1463&gt;=37001,I1463&lt;=39201),"Jihočeský kraj",(IF(AND(I1463&gt;=39701,I1463&lt;=39901),"Jihočeský kraj",(IF(AND(I1463&gt;=39301,I1463&lt;=39601),"Kraj Vysočina",(IF(AND(I1463&gt;=58001,I1463&lt;=59501),"Kraj Vysočina",(IF(AND(I1463&gt;=67401,I1463&lt;=67602),"Kraj Vysočina",(IF(AND(I1463&gt;=40001,I1463&lt;=44101),"Ústecký kraj",(IF(AND(I1463&gt;=46001,I1463&lt;=47201),"Liberecký kraj",(IF(AND(I1463&gt;=51202,I1463&lt;=51401),"Liberecký kraj",(IF(AND(I1463&gt;=53002,I1463&lt;=53976),"Pardubický kraj",(IF(AND(I1463&gt;=56002,I1463&lt;=57201),"Pardubický kraj",(IF(AND(I1463&gt;=60200,I1463&lt;=67201),"Jihomoravský kraj",(IF(AND(I1463&gt;=67801,I1463&lt;=68501),"Jihomoravský kraj",(IF(AND(I1463&gt;=69002,I1463&lt;=69801),"Jihomoravský kraj",(IF(AND(I1463&gt;=68601,I1463&lt;=68801),"Zlínský kraj",(IF(AND(I1463&gt;=75501,I1463&lt;=76901),"Zlínský kraj",(IF(AND(I1463&gt;=70030,I1463&lt;=74901),"Moravskoslezský kraj",(IF(AND(I1463&gt;=75000,I1463&lt;=75368),"Olomoucký kraj",(IF(AND(I1463&gt;=77200,I1463&lt;=79862),"Olomoucký kraj",(IF(AND(I1463&gt;=50011,I1463&lt;=50301),"Královéhradecký kraj",(IF(AND(I1463&gt;=54301,I1463&lt;=54303),"Královéhradecký kraj","0")))))))))))))))))))))))))))))))))))))))))))))))</f>
        <v>Středočeský kraj</v>
      </c>
      <c r="AB1463" t="s">
        <v>998</v>
      </c>
      <c r="AD1463" t="s">
        <v>998</v>
      </c>
      <c r="AE1463" t="s">
        <v>998</v>
      </c>
      <c r="AF1463" t="s">
        <v>998</v>
      </c>
      <c r="AG1463" s="107">
        <v>0</v>
      </c>
      <c r="AH1463" s="107">
        <v>0</v>
      </c>
      <c r="AI1463" s="107">
        <v>0</v>
      </c>
      <c r="AJ1463" t="s">
        <v>1012</v>
      </c>
    </row>
    <row r="1464" spans="1:37" x14ac:dyDescent="0.45">
      <c r="A1464" t="s">
        <v>1615</v>
      </c>
      <c r="B1464" t="s">
        <v>15632</v>
      </c>
      <c r="C1464" t="s">
        <v>990</v>
      </c>
      <c r="D1464" t="s">
        <v>15636</v>
      </c>
      <c r="E1464" t="s">
        <v>992</v>
      </c>
      <c r="F1464" t="s">
        <v>15637</v>
      </c>
      <c r="G1464">
        <v>66</v>
      </c>
      <c r="H1464" t="s">
        <v>2094</v>
      </c>
      <c r="I1464">
        <v>26601</v>
      </c>
      <c r="K1464" t="s">
        <v>15638</v>
      </c>
      <c r="L1464" s="106">
        <v>20858</v>
      </c>
      <c r="M1464">
        <v>13018417</v>
      </c>
      <c r="N1464" t="s">
        <v>996</v>
      </c>
      <c r="O1464" t="s">
        <v>12</v>
      </c>
      <c r="P1464" t="s">
        <v>997</v>
      </c>
      <c r="R1464" s="109" t="str">
        <f>IF(OR(P1464="SB",Q1464="SB"),"SB",0)</f>
        <v>SB</v>
      </c>
      <c r="T1464" s="110" t="s">
        <v>998</v>
      </c>
      <c r="V1464" s="113" t="str">
        <f>IF(AND(I1464&gt;=10000,I1464&lt;=19900),"Praha",(IF(AND(I1464&gt;=25001,I1464&lt;=29501),"Středočeský kraj",(IF(AND(I1464&gt;=30100,I1464&lt;=34972),"Středočeský kraj",(IF(AND(I1464&gt;=35002,I1464&lt;=36271),"Karlovarský kraj",(IF(AND(I1464&gt;=37001,I1464&lt;=39201),"Jihočeský kraj",(IF(AND(I1464&gt;=39701,I1464&lt;=39901),"Jihočeský kraj",(IF(AND(I1464&gt;=39301,I1464&lt;=39601),"Kraj Vysočina",(IF(AND(I1464&gt;=58001,I1464&lt;=59501),"Kraj Vysočina",(IF(AND(I1464&gt;=67401,I1464&lt;=67602),"Kraj Vysočina",(IF(AND(I1464&gt;=40001,I1464&lt;=44101),"Ústecký kraj",(IF(AND(I1464&gt;=46001,I1464&lt;=47201),"Liberecký kraj",(IF(AND(I1464&gt;=51202,I1464&lt;=51401),"Liberecký kraj",(IF(AND(I1464&gt;=53002,I1464&lt;=53976),"Pardubický kraj",(IF(AND(I1464&gt;=56002,I1464&lt;=57201),"Pardubický kraj",(IF(AND(I1464&gt;=60200,I1464&lt;=67201),"Jihomoravský kraj",(IF(AND(I1464&gt;=67801,I1464&lt;=68501),"Jihomoravský kraj",(IF(AND(I1464&gt;=69002,I1464&lt;=69801),"Jihomoravský kraj",(IF(AND(I1464&gt;=68601,I1464&lt;=68801),"Zlínský kraj",(IF(AND(I1464&gt;=75501,I1464&lt;=76901),"Zlínský kraj",(IF(AND(I1464&gt;=70030,I1464&lt;=74901),"Moravskoslezský kraj",(IF(AND(I1464&gt;=75000,I1464&lt;=75368),"Olomoucký kraj",(IF(AND(I1464&gt;=77200,I1464&lt;=79862),"Olomoucký kraj",(IF(AND(I1464&gt;=50011,I1464&lt;=50301),"Královéhradecký kraj",(IF(AND(I1464&gt;=54301,I1464&lt;=54303),"Královéhradecký kraj","0")))))))))))))))))))))))))))))))))))))))))))))))</f>
        <v>Středočeský kraj</v>
      </c>
      <c r="AB1464" t="s">
        <v>998</v>
      </c>
      <c r="AD1464" t="s">
        <v>998</v>
      </c>
      <c r="AE1464" t="s">
        <v>998</v>
      </c>
      <c r="AF1464" t="s">
        <v>998</v>
      </c>
      <c r="AG1464" s="107">
        <v>0</v>
      </c>
      <c r="AH1464" s="107">
        <v>0</v>
      </c>
      <c r="AI1464" s="107">
        <v>0</v>
      </c>
      <c r="AJ1464" t="s">
        <v>1012</v>
      </c>
    </row>
    <row r="1465" spans="1:37" x14ac:dyDescent="0.45">
      <c r="A1465" t="s">
        <v>2812</v>
      </c>
      <c r="B1465" t="s">
        <v>16558</v>
      </c>
      <c r="C1465" t="s">
        <v>1002</v>
      </c>
      <c r="D1465" t="s">
        <v>16559</v>
      </c>
      <c r="E1465" t="s">
        <v>992</v>
      </c>
      <c r="F1465" t="s">
        <v>16560</v>
      </c>
      <c r="G1465">
        <v>393</v>
      </c>
      <c r="H1465" t="s">
        <v>2094</v>
      </c>
      <c r="I1465">
        <v>26601</v>
      </c>
      <c r="K1465" t="s">
        <v>16561</v>
      </c>
      <c r="L1465" s="106">
        <v>27455</v>
      </c>
      <c r="M1465">
        <v>12970624</v>
      </c>
      <c r="N1465" t="s">
        <v>996</v>
      </c>
      <c r="O1465" t="s">
        <v>12</v>
      </c>
      <c r="P1465" t="s">
        <v>997</v>
      </c>
      <c r="R1465" s="109" t="str">
        <f>IF(OR(P1465="SB",Q1465="SB"),"SB",0)</f>
        <v>SB</v>
      </c>
      <c r="T1465" s="110" t="s">
        <v>998</v>
      </c>
      <c r="V1465" s="113" t="str">
        <f>IF(AND(I1465&gt;=10000,I1465&lt;=19900),"Praha",(IF(AND(I1465&gt;=25001,I1465&lt;=29501),"Středočeský kraj",(IF(AND(I1465&gt;=30100,I1465&lt;=34972),"Středočeský kraj",(IF(AND(I1465&gt;=35002,I1465&lt;=36271),"Karlovarský kraj",(IF(AND(I1465&gt;=37001,I1465&lt;=39201),"Jihočeský kraj",(IF(AND(I1465&gt;=39701,I1465&lt;=39901),"Jihočeský kraj",(IF(AND(I1465&gt;=39301,I1465&lt;=39601),"Kraj Vysočina",(IF(AND(I1465&gt;=58001,I1465&lt;=59501),"Kraj Vysočina",(IF(AND(I1465&gt;=67401,I1465&lt;=67602),"Kraj Vysočina",(IF(AND(I1465&gt;=40001,I1465&lt;=44101),"Ústecký kraj",(IF(AND(I1465&gt;=46001,I1465&lt;=47201),"Liberecký kraj",(IF(AND(I1465&gt;=51202,I1465&lt;=51401),"Liberecký kraj",(IF(AND(I1465&gt;=53002,I1465&lt;=53976),"Pardubický kraj",(IF(AND(I1465&gt;=56002,I1465&lt;=57201),"Pardubický kraj",(IF(AND(I1465&gt;=60200,I1465&lt;=67201),"Jihomoravský kraj",(IF(AND(I1465&gt;=67801,I1465&lt;=68501),"Jihomoravský kraj",(IF(AND(I1465&gt;=69002,I1465&lt;=69801),"Jihomoravský kraj",(IF(AND(I1465&gt;=68601,I1465&lt;=68801),"Zlínský kraj",(IF(AND(I1465&gt;=75501,I1465&lt;=76901),"Zlínský kraj",(IF(AND(I1465&gt;=70030,I1465&lt;=74901),"Moravskoslezský kraj",(IF(AND(I1465&gt;=75000,I1465&lt;=75368),"Olomoucký kraj",(IF(AND(I1465&gt;=77200,I1465&lt;=79862),"Olomoucký kraj",(IF(AND(I1465&gt;=50011,I1465&lt;=50301),"Královéhradecký kraj",(IF(AND(I1465&gt;=54301,I1465&lt;=54303),"Královéhradecký kraj","0")))))))))))))))))))))))))))))))))))))))))))))))</f>
        <v>Středočeský kraj</v>
      </c>
      <c r="AB1465" t="s">
        <v>998</v>
      </c>
      <c r="AD1465" t="s">
        <v>998</v>
      </c>
      <c r="AE1465" t="s">
        <v>998</v>
      </c>
      <c r="AF1465" t="s">
        <v>998</v>
      </c>
      <c r="AG1465" s="107">
        <v>0</v>
      </c>
      <c r="AH1465" s="107">
        <v>0</v>
      </c>
      <c r="AI1465" s="107">
        <v>0</v>
      </c>
      <c r="AJ1465" t="s">
        <v>1012</v>
      </c>
    </row>
    <row r="1466" spans="1:37" x14ac:dyDescent="0.45">
      <c r="A1466" t="s">
        <v>2331</v>
      </c>
      <c r="B1466" t="s">
        <v>16853</v>
      </c>
      <c r="C1466" t="s">
        <v>1002</v>
      </c>
      <c r="D1466" t="s">
        <v>16854</v>
      </c>
      <c r="E1466" t="s">
        <v>992</v>
      </c>
      <c r="F1466" t="s">
        <v>16855</v>
      </c>
      <c r="G1466">
        <v>89</v>
      </c>
      <c r="H1466" t="s">
        <v>2094</v>
      </c>
      <c r="I1466">
        <v>26601</v>
      </c>
      <c r="K1466" t="s">
        <v>16856</v>
      </c>
      <c r="L1466" s="106">
        <v>17278</v>
      </c>
      <c r="M1466">
        <v>12983657</v>
      </c>
      <c r="N1466" t="s">
        <v>996</v>
      </c>
      <c r="O1466" t="s">
        <v>12</v>
      </c>
      <c r="P1466" t="s">
        <v>997</v>
      </c>
      <c r="R1466" s="109" t="str">
        <f>IF(OR(P1466="SB",Q1466="SB"),"SB",0)</f>
        <v>SB</v>
      </c>
      <c r="T1466" s="110" t="s">
        <v>998</v>
      </c>
      <c r="V1466" s="113" t="str">
        <f>IF(AND(I1466&gt;=10000,I1466&lt;=19900),"Praha",(IF(AND(I1466&gt;=25001,I1466&lt;=29501),"Středočeský kraj",(IF(AND(I1466&gt;=30100,I1466&lt;=34972),"Středočeský kraj",(IF(AND(I1466&gt;=35002,I1466&lt;=36271),"Karlovarský kraj",(IF(AND(I1466&gt;=37001,I1466&lt;=39201),"Jihočeský kraj",(IF(AND(I1466&gt;=39701,I1466&lt;=39901),"Jihočeský kraj",(IF(AND(I1466&gt;=39301,I1466&lt;=39601),"Kraj Vysočina",(IF(AND(I1466&gt;=58001,I1466&lt;=59501),"Kraj Vysočina",(IF(AND(I1466&gt;=67401,I1466&lt;=67602),"Kraj Vysočina",(IF(AND(I1466&gt;=40001,I1466&lt;=44101),"Ústecký kraj",(IF(AND(I1466&gt;=46001,I1466&lt;=47201),"Liberecký kraj",(IF(AND(I1466&gt;=51202,I1466&lt;=51401),"Liberecký kraj",(IF(AND(I1466&gt;=53002,I1466&lt;=53976),"Pardubický kraj",(IF(AND(I1466&gt;=56002,I1466&lt;=57201),"Pardubický kraj",(IF(AND(I1466&gt;=60200,I1466&lt;=67201),"Jihomoravský kraj",(IF(AND(I1466&gt;=67801,I1466&lt;=68501),"Jihomoravský kraj",(IF(AND(I1466&gt;=69002,I1466&lt;=69801),"Jihomoravský kraj",(IF(AND(I1466&gt;=68601,I1466&lt;=68801),"Zlínský kraj",(IF(AND(I1466&gt;=75501,I1466&lt;=76901),"Zlínský kraj",(IF(AND(I1466&gt;=70030,I1466&lt;=74901),"Moravskoslezský kraj",(IF(AND(I1466&gt;=75000,I1466&lt;=75368),"Olomoucký kraj",(IF(AND(I1466&gt;=77200,I1466&lt;=79862),"Olomoucký kraj",(IF(AND(I1466&gt;=50011,I1466&lt;=50301),"Královéhradecký kraj",(IF(AND(I1466&gt;=54301,I1466&lt;=54303),"Královéhradecký kraj","0")))))))))))))))))))))))))))))))))))))))))))))))</f>
        <v>Středočeský kraj</v>
      </c>
      <c r="AB1466" t="s">
        <v>998</v>
      </c>
      <c r="AD1466" t="s">
        <v>998</v>
      </c>
      <c r="AE1466" t="s">
        <v>998</v>
      </c>
      <c r="AF1466" t="s">
        <v>998</v>
      </c>
      <c r="AG1466" s="107">
        <v>0</v>
      </c>
      <c r="AH1466" s="107">
        <v>0</v>
      </c>
      <c r="AI1466" s="107">
        <v>0</v>
      </c>
      <c r="AJ1466" t="s">
        <v>1012</v>
      </c>
    </row>
    <row r="1467" spans="1:37" x14ac:dyDescent="0.45">
      <c r="A1467" t="s">
        <v>1845</v>
      </c>
      <c r="B1467" t="s">
        <v>17096</v>
      </c>
      <c r="C1467" t="s">
        <v>990</v>
      </c>
      <c r="D1467" t="s">
        <v>17097</v>
      </c>
      <c r="E1467" t="s">
        <v>992</v>
      </c>
      <c r="F1467" t="s">
        <v>17098</v>
      </c>
      <c r="G1467">
        <v>953</v>
      </c>
      <c r="H1467" t="s">
        <v>2094</v>
      </c>
      <c r="I1467">
        <v>26601</v>
      </c>
      <c r="K1467" t="s">
        <v>17099</v>
      </c>
      <c r="L1467" s="106">
        <v>24164</v>
      </c>
      <c r="M1467">
        <v>13038019</v>
      </c>
      <c r="N1467" t="s">
        <v>996</v>
      </c>
      <c r="O1467" t="s">
        <v>12</v>
      </c>
      <c r="P1467" t="s">
        <v>997</v>
      </c>
      <c r="R1467" s="109" t="str">
        <f>IF(OR(P1467="SB",Q1467="SB"),"SB",0)</f>
        <v>SB</v>
      </c>
      <c r="T1467" s="110" t="s">
        <v>998</v>
      </c>
      <c r="V1467" s="113" t="str">
        <f>IF(AND(I1467&gt;=10000,I1467&lt;=19900),"Praha",(IF(AND(I1467&gt;=25001,I1467&lt;=29501),"Středočeský kraj",(IF(AND(I1467&gt;=30100,I1467&lt;=34972),"Středočeský kraj",(IF(AND(I1467&gt;=35002,I1467&lt;=36271),"Karlovarský kraj",(IF(AND(I1467&gt;=37001,I1467&lt;=39201),"Jihočeský kraj",(IF(AND(I1467&gt;=39701,I1467&lt;=39901),"Jihočeský kraj",(IF(AND(I1467&gt;=39301,I1467&lt;=39601),"Kraj Vysočina",(IF(AND(I1467&gt;=58001,I1467&lt;=59501),"Kraj Vysočina",(IF(AND(I1467&gt;=67401,I1467&lt;=67602),"Kraj Vysočina",(IF(AND(I1467&gt;=40001,I1467&lt;=44101),"Ústecký kraj",(IF(AND(I1467&gt;=46001,I1467&lt;=47201),"Liberecký kraj",(IF(AND(I1467&gt;=51202,I1467&lt;=51401),"Liberecký kraj",(IF(AND(I1467&gt;=53002,I1467&lt;=53976),"Pardubický kraj",(IF(AND(I1467&gt;=56002,I1467&lt;=57201),"Pardubický kraj",(IF(AND(I1467&gt;=60200,I1467&lt;=67201),"Jihomoravský kraj",(IF(AND(I1467&gt;=67801,I1467&lt;=68501),"Jihomoravský kraj",(IF(AND(I1467&gt;=69002,I1467&lt;=69801),"Jihomoravský kraj",(IF(AND(I1467&gt;=68601,I1467&lt;=68801),"Zlínský kraj",(IF(AND(I1467&gt;=75501,I1467&lt;=76901),"Zlínský kraj",(IF(AND(I1467&gt;=70030,I1467&lt;=74901),"Moravskoslezský kraj",(IF(AND(I1467&gt;=75000,I1467&lt;=75368),"Olomoucký kraj",(IF(AND(I1467&gt;=77200,I1467&lt;=79862),"Olomoucký kraj",(IF(AND(I1467&gt;=50011,I1467&lt;=50301),"Královéhradecký kraj",(IF(AND(I1467&gt;=54301,I1467&lt;=54303),"Královéhradecký kraj","0")))))))))))))))))))))))))))))))))))))))))))))))</f>
        <v>Středočeský kraj</v>
      </c>
      <c r="AB1467" t="s">
        <v>998</v>
      </c>
      <c r="AD1467" t="s">
        <v>998</v>
      </c>
      <c r="AE1467" t="s">
        <v>998</v>
      </c>
      <c r="AF1467" t="s">
        <v>998</v>
      </c>
      <c r="AG1467" s="107">
        <v>0</v>
      </c>
      <c r="AH1467" s="107">
        <v>0</v>
      </c>
      <c r="AI1467" s="107">
        <v>0</v>
      </c>
      <c r="AJ1467" t="s">
        <v>1012</v>
      </c>
    </row>
    <row r="1468" spans="1:37" x14ac:dyDescent="0.45">
      <c r="A1468" t="s">
        <v>1164</v>
      </c>
      <c r="B1468" t="s">
        <v>17346</v>
      </c>
      <c r="C1468" t="s">
        <v>990</v>
      </c>
      <c r="D1468" t="s">
        <v>17347</v>
      </c>
      <c r="E1468" t="s">
        <v>992</v>
      </c>
      <c r="F1468" t="s">
        <v>2795</v>
      </c>
      <c r="G1468">
        <v>18</v>
      </c>
      <c r="H1468" t="s">
        <v>2094</v>
      </c>
      <c r="I1468">
        <v>26601</v>
      </c>
      <c r="K1468" t="s">
        <v>17348</v>
      </c>
      <c r="L1468" s="106">
        <v>27223</v>
      </c>
      <c r="M1468">
        <v>13038524</v>
      </c>
      <c r="N1468" t="s">
        <v>996</v>
      </c>
      <c r="O1468" t="s">
        <v>12</v>
      </c>
      <c r="P1468" t="s">
        <v>997</v>
      </c>
      <c r="R1468" s="109" t="str">
        <f>IF(OR(P1468="SB",Q1468="SB"),"SB",0)</f>
        <v>SB</v>
      </c>
      <c r="T1468" s="110" t="s">
        <v>998</v>
      </c>
      <c r="V1468" s="113" t="str">
        <f>IF(AND(I1468&gt;=10000,I1468&lt;=19900),"Praha",(IF(AND(I1468&gt;=25001,I1468&lt;=29501),"Středočeský kraj",(IF(AND(I1468&gt;=30100,I1468&lt;=34972),"Středočeský kraj",(IF(AND(I1468&gt;=35002,I1468&lt;=36271),"Karlovarský kraj",(IF(AND(I1468&gt;=37001,I1468&lt;=39201),"Jihočeský kraj",(IF(AND(I1468&gt;=39701,I1468&lt;=39901),"Jihočeský kraj",(IF(AND(I1468&gt;=39301,I1468&lt;=39601),"Kraj Vysočina",(IF(AND(I1468&gt;=58001,I1468&lt;=59501),"Kraj Vysočina",(IF(AND(I1468&gt;=67401,I1468&lt;=67602),"Kraj Vysočina",(IF(AND(I1468&gt;=40001,I1468&lt;=44101),"Ústecký kraj",(IF(AND(I1468&gt;=46001,I1468&lt;=47201),"Liberecký kraj",(IF(AND(I1468&gt;=51202,I1468&lt;=51401),"Liberecký kraj",(IF(AND(I1468&gt;=53002,I1468&lt;=53976),"Pardubický kraj",(IF(AND(I1468&gt;=56002,I1468&lt;=57201),"Pardubický kraj",(IF(AND(I1468&gt;=60200,I1468&lt;=67201),"Jihomoravský kraj",(IF(AND(I1468&gt;=67801,I1468&lt;=68501),"Jihomoravský kraj",(IF(AND(I1468&gt;=69002,I1468&lt;=69801),"Jihomoravský kraj",(IF(AND(I1468&gt;=68601,I1468&lt;=68801),"Zlínský kraj",(IF(AND(I1468&gt;=75501,I1468&lt;=76901),"Zlínský kraj",(IF(AND(I1468&gt;=70030,I1468&lt;=74901),"Moravskoslezský kraj",(IF(AND(I1468&gt;=75000,I1468&lt;=75368),"Olomoucký kraj",(IF(AND(I1468&gt;=77200,I1468&lt;=79862),"Olomoucký kraj",(IF(AND(I1468&gt;=50011,I1468&lt;=50301),"Královéhradecký kraj",(IF(AND(I1468&gt;=54301,I1468&lt;=54303),"Královéhradecký kraj","0")))))))))))))))))))))))))))))))))))))))))))))))</f>
        <v>Středočeský kraj</v>
      </c>
      <c r="AB1468" t="s">
        <v>998</v>
      </c>
      <c r="AD1468" t="s">
        <v>998</v>
      </c>
      <c r="AE1468" t="s">
        <v>998</v>
      </c>
      <c r="AF1468" t="s">
        <v>998</v>
      </c>
      <c r="AG1468" s="107">
        <v>0</v>
      </c>
      <c r="AH1468" s="107">
        <v>0</v>
      </c>
      <c r="AI1468" s="107">
        <v>0</v>
      </c>
      <c r="AJ1468" t="s">
        <v>1012</v>
      </c>
    </row>
    <row r="1469" spans="1:37" x14ac:dyDescent="0.45">
      <c r="A1469" t="s">
        <v>1124</v>
      </c>
      <c r="B1469" t="s">
        <v>17439</v>
      </c>
      <c r="C1469" t="s">
        <v>990</v>
      </c>
      <c r="D1469" t="s">
        <v>17445</v>
      </c>
      <c r="E1469" t="s">
        <v>992</v>
      </c>
      <c r="F1469" t="s">
        <v>17446</v>
      </c>
      <c r="G1469">
        <v>61</v>
      </c>
      <c r="H1469" t="s">
        <v>2094</v>
      </c>
      <c r="I1469">
        <v>26601</v>
      </c>
      <c r="K1469" t="s">
        <v>17447</v>
      </c>
      <c r="L1469" s="106">
        <v>27318</v>
      </c>
      <c r="M1469">
        <v>12991034</v>
      </c>
      <c r="N1469" t="s">
        <v>996</v>
      </c>
      <c r="O1469" t="s">
        <v>12</v>
      </c>
      <c r="P1469" t="s">
        <v>997</v>
      </c>
      <c r="R1469" s="109" t="str">
        <f>IF(OR(P1469="SB",Q1469="SB"),"SB",0)</f>
        <v>SB</v>
      </c>
      <c r="T1469" s="110" t="s">
        <v>998</v>
      </c>
      <c r="V1469" s="113" t="str">
        <f>IF(AND(I1469&gt;=10000,I1469&lt;=19900),"Praha",(IF(AND(I1469&gt;=25001,I1469&lt;=29501),"Středočeský kraj",(IF(AND(I1469&gt;=30100,I1469&lt;=34972),"Středočeský kraj",(IF(AND(I1469&gt;=35002,I1469&lt;=36271),"Karlovarský kraj",(IF(AND(I1469&gt;=37001,I1469&lt;=39201),"Jihočeský kraj",(IF(AND(I1469&gt;=39701,I1469&lt;=39901),"Jihočeský kraj",(IF(AND(I1469&gt;=39301,I1469&lt;=39601),"Kraj Vysočina",(IF(AND(I1469&gt;=58001,I1469&lt;=59501),"Kraj Vysočina",(IF(AND(I1469&gt;=67401,I1469&lt;=67602),"Kraj Vysočina",(IF(AND(I1469&gt;=40001,I1469&lt;=44101),"Ústecký kraj",(IF(AND(I1469&gt;=46001,I1469&lt;=47201),"Liberecký kraj",(IF(AND(I1469&gt;=51202,I1469&lt;=51401),"Liberecký kraj",(IF(AND(I1469&gt;=53002,I1469&lt;=53976),"Pardubický kraj",(IF(AND(I1469&gt;=56002,I1469&lt;=57201),"Pardubický kraj",(IF(AND(I1469&gt;=60200,I1469&lt;=67201),"Jihomoravský kraj",(IF(AND(I1469&gt;=67801,I1469&lt;=68501),"Jihomoravský kraj",(IF(AND(I1469&gt;=69002,I1469&lt;=69801),"Jihomoravský kraj",(IF(AND(I1469&gt;=68601,I1469&lt;=68801),"Zlínský kraj",(IF(AND(I1469&gt;=75501,I1469&lt;=76901),"Zlínský kraj",(IF(AND(I1469&gt;=70030,I1469&lt;=74901),"Moravskoslezský kraj",(IF(AND(I1469&gt;=75000,I1469&lt;=75368),"Olomoucký kraj",(IF(AND(I1469&gt;=77200,I1469&lt;=79862),"Olomoucký kraj",(IF(AND(I1469&gt;=50011,I1469&lt;=50301),"Královéhradecký kraj",(IF(AND(I1469&gt;=54301,I1469&lt;=54303),"Královéhradecký kraj","0")))))))))))))))))))))))))))))))))))))))))))))))</f>
        <v>Středočeský kraj</v>
      </c>
      <c r="AB1469" t="s">
        <v>998</v>
      </c>
      <c r="AD1469" t="s">
        <v>998</v>
      </c>
      <c r="AE1469" t="s">
        <v>1092</v>
      </c>
      <c r="AF1469" t="s">
        <v>1515</v>
      </c>
      <c r="AG1469" s="107">
        <v>0</v>
      </c>
      <c r="AH1469" s="107">
        <v>0</v>
      </c>
      <c r="AI1469" s="107">
        <v>0</v>
      </c>
      <c r="AJ1469" t="s">
        <v>1012</v>
      </c>
    </row>
    <row r="1470" spans="1:37" x14ac:dyDescent="0.45">
      <c r="A1470" t="s">
        <v>1725</v>
      </c>
      <c r="B1470" t="s">
        <v>17461</v>
      </c>
      <c r="C1470" t="s">
        <v>990</v>
      </c>
      <c r="D1470" t="s">
        <v>17462</v>
      </c>
      <c r="E1470" t="s">
        <v>992</v>
      </c>
      <c r="F1470" t="s">
        <v>2371</v>
      </c>
      <c r="G1470">
        <v>158</v>
      </c>
      <c r="H1470" t="s">
        <v>2094</v>
      </c>
      <c r="I1470">
        <v>26601</v>
      </c>
      <c r="K1470" t="s">
        <v>17463</v>
      </c>
      <c r="L1470" s="106">
        <v>26542</v>
      </c>
      <c r="M1470">
        <v>13054587</v>
      </c>
      <c r="N1470" t="s">
        <v>996</v>
      </c>
      <c r="O1470" t="s">
        <v>12</v>
      </c>
      <c r="P1470" t="s">
        <v>997</v>
      </c>
      <c r="R1470" s="109" t="str">
        <f>IF(OR(P1470="SB",Q1470="SB"),"SB",0)</f>
        <v>SB</v>
      </c>
      <c r="T1470" s="110" t="s">
        <v>998</v>
      </c>
      <c r="V1470" s="113" t="str">
        <f>IF(AND(I1470&gt;=10000,I1470&lt;=19900),"Praha",(IF(AND(I1470&gt;=25001,I1470&lt;=29501),"Středočeský kraj",(IF(AND(I1470&gt;=30100,I1470&lt;=34972),"Středočeský kraj",(IF(AND(I1470&gt;=35002,I1470&lt;=36271),"Karlovarský kraj",(IF(AND(I1470&gt;=37001,I1470&lt;=39201),"Jihočeský kraj",(IF(AND(I1470&gt;=39701,I1470&lt;=39901),"Jihočeský kraj",(IF(AND(I1470&gt;=39301,I1470&lt;=39601),"Kraj Vysočina",(IF(AND(I1470&gt;=58001,I1470&lt;=59501),"Kraj Vysočina",(IF(AND(I1470&gt;=67401,I1470&lt;=67602),"Kraj Vysočina",(IF(AND(I1470&gt;=40001,I1470&lt;=44101),"Ústecký kraj",(IF(AND(I1470&gt;=46001,I1470&lt;=47201),"Liberecký kraj",(IF(AND(I1470&gt;=51202,I1470&lt;=51401),"Liberecký kraj",(IF(AND(I1470&gt;=53002,I1470&lt;=53976),"Pardubický kraj",(IF(AND(I1470&gt;=56002,I1470&lt;=57201),"Pardubický kraj",(IF(AND(I1470&gt;=60200,I1470&lt;=67201),"Jihomoravský kraj",(IF(AND(I1470&gt;=67801,I1470&lt;=68501),"Jihomoravský kraj",(IF(AND(I1470&gt;=69002,I1470&lt;=69801),"Jihomoravský kraj",(IF(AND(I1470&gt;=68601,I1470&lt;=68801),"Zlínský kraj",(IF(AND(I1470&gt;=75501,I1470&lt;=76901),"Zlínský kraj",(IF(AND(I1470&gt;=70030,I1470&lt;=74901),"Moravskoslezský kraj",(IF(AND(I1470&gt;=75000,I1470&lt;=75368),"Olomoucký kraj",(IF(AND(I1470&gt;=77200,I1470&lt;=79862),"Olomoucký kraj",(IF(AND(I1470&gt;=50011,I1470&lt;=50301),"Královéhradecký kraj",(IF(AND(I1470&gt;=54301,I1470&lt;=54303),"Královéhradecký kraj","0")))))))))))))))))))))))))))))))))))))))))))))))</f>
        <v>Středočeský kraj</v>
      </c>
      <c r="AB1470" t="s">
        <v>998</v>
      </c>
      <c r="AD1470" t="s">
        <v>998</v>
      </c>
      <c r="AE1470" t="s">
        <v>998</v>
      </c>
      <c r="AF1470" t="s">
        <v>998</v>
      </c>
      <c r="AG1470" s="107">
        <v>0</v>
      </c>
      <c r="AH1470" s="107">
        <v>0</v>
      </c>
      <c r="AI1470" s="107">
        <v>0</v>
      </c>
      <c r="AJ1470" t="s">
        <v>1012</v>
      </c>
    </row>
    <row r="1471" spans="1:37" x14ac:dyDescent="0.45">
      <c r="A1471" t="s">
        <v>1169</v>
      </c>
      <c r="B1471" t="s">
        <v>19434</v>
      </c>
      <c r="C1471" t="s">
        <v>990</v>
      </c>
      <c r="D1471" t="s">
        <v>19435</v>
      </c>
      <c r="E1471" t="s">
        <v>992</v>
      </c>
      <c r="F1471" t="s">
        <v>19436</v>
      </c>
      <c r="G1471">
        <v>34</v>
      </c>
      <c r="H1471" t="s">
        <v>2094</v>
      </c>
      <c r="I1471">
        <v>26601</v>
      </c>
      <c r="K1471" t="s">
        <v>19437</v>
      </c>
      <c r="L1471" s="106">
        <v>25990</v>
      </c>
      <c r="M1471">
        <v>13009020</v>
      </c>
      <c r="N1471" t="s">
        <v>996</v>
      </c>
      <c r="O1471" t="s">
        <v>12</v>
      </c>
      <c r="P1471" t="s">
        <v>997</v>
      </c>
      <c r="R1471" s="109" t="str">
        <f>IF(OR(P1471="SB",Q1471="SB"),"SB",0)</f>
        <v>SB</v>
      </c>
      <c r="T1471" s="110" t="s">
        <v>998</v>
      </c>
      <c r="V1471" s="113" t="str">
        <f>IF(AND(I1471&gt;=10000,I1471&lt;=19900),"Praha",(IF(AND(I1471&gt;=25001,I1471&lt;=29501),"Středočeský kraj",(IF(AND(I1471&gt;=30100,I1471&lt;=34972),"Středočeský kraj",(IF(AND(I1471&gt;=35002,I1471&lt;=36271),"Karlovarský kraj",(IF(AND(I1471&gt;=37001,I1471&lt;=39201),"Jihočeský kraj",(IF(AND(I1471&gt;=39701,I1471&lt;=39901),"Jihočeský kraj",(IF(AND(I1471&gt;=39301,I1471&lt;=39601),"Kraj Vysočina",(IF(AND(I1471&gt;=58001,I1471&lt;=59501),"Kraj Vysočina",(IF(AND(I1471&gt;=67401,I1471&lt;=67602),"Kraj Vysočina",(IF(AND(I1471&gt;=40001,I1471&lt;=44101),"Ústecký kraj",(IF(AND(I1471&gt;=46001,I1471&lt;=47201),"Liberecký kraj",(IF(AND(I1471&gt;=51202,I1471&lt;=51401),"Liberecký kraj",(IF(AND(I1471&gt;=53002,I1471&lt;=53976),"Pardubický kraj",(IF(AND(I1471&gt;=56002,I1471&lt;=57201),"Pardubický kraj",(IF(AND(I1471&gt;=60200,I1471&lt;=67201),"Jihomoravský kraj",(IF(AND(I1471&gt;=67801,I1471&lt;=68501),"Jihomoravský kraj",(IF(AND(I1471&gt;=69002,I1471&lt;=69801),"Jihomoravský kraj",(IF(AND(I1471&gt;=68601,I1471&lt;=68801),"Zlínský kraj",(IF(AND(I1471&gt;=75501,I1471&lt;=76901),"Zlínský kraj",(IF(AND(I1471&gt;=70030,I1471&lt;=74901),"Moravskoslezský kraj",(IF(AND(I1471&gt;=75000,I1471&lt;=75368),"Olomoucký kraj",(IF(AND(I1471&gt;=77200,I1471&lt;=79862),"Olomoucký kraj",(IF(AND(I1471&gt;=50011,I1471&lt;=50301),"Královéhradecký kraj",(IF(AND(I1471&gt;=54301,I1471&lt;=54303),"Královéhradecký kraj","0")))))))))))))))))))))))))))))))))))))))))))))))</f>
        <v>Středočeský kraj</v>
      </c>
      <c r="AB1471" t="s">
        <v>998</v>
      </c>
      <c r="AD1471" t="s">
        <v>998</v>
      </c>
      <c r="AE1471" t="s">
        <v>998</v>
      </c>
      <c r="AF1471" t="s">
        <v>998</v>
      </c>
      <c r="AG1471" s="107">
        <v>0</v>
      </c>
      <c r="AH1471" s="107">
        <v>0</v>
      </c>
      <c r="AI1471" s="107">
        <v>0</v>
      </c>
      <c r="AJ1471" t="s">
        <v>1012</v>
      </c>
    </row>
    <row r="1472" spans="1:37" x14ac:dyDescent="0.45">
      <c r="A1472" t="s">
        <v>1033</v>
      </c>
      <c r="B1472" t="s">
        <v>17266</v>
      </c>
      <c r="C1472" t="s">
        <v>1002</v>
      </c>
      <c r="D1472" t="s">
        <v>17267</v>
      </c>
      <c r="E1472" t="s">
        <v>992</v>
      </c>
      <c r="F1472" t="s">
        <v>4221</v>
      </c>
      <c r="G1472">
        <v>307</v>
      </c>
      <c r="H1472" t="s">
        <v>17268</v>
      </c>
      <c r="I1472">
        <v>26701</v>
      </c>
      <c r="K1472" t="s">
        <v>17269</v>
      </c>
      <c r="L1472" s="106">
        <v>27702</v>
      </c>
      <c r="M1472">
        <v>13037211</v>
      </c>
      <c r="N1472" t="s">
        <v>996</v>
      </c>
      <c r="O1472" t="s">
        <v>12</v>
      </c>
      <c r="P1472" t="s">
        <v>997</v>
      </c>
      <c r="R1472" s="109" t="str">
        <f>IF(OR(P1472="SB",Q1472="SB"),"SB",0)</f>
        <v>SB</v>
      </c>
      <c r="T1472" s="110" t="s">
        <v>998</v>
      </c>
      <c r="V1472" s="113" t="str">
        <f>IF(AND(I1472&gt;=10000,I1472&lt;=19900),"Praha",(IF(AND(I1472&gt;=25001,I1472&lt;=29501),"Středočeský kraj",(IF(AND(I1472&gt;=30100,I1472&lt;=34972),"Středočeský kraj",(IF(AND(I1472&gt;=35002,I1472&lt;=36271),"Karlovarský kraj",(IF(AND(I1472&gt;=37001,I1472&lt;=39201),"Jihočeský kraj",(IF(AND(I1472&gt;=39701,I1472&lt;=39901),"Jihočeský kraj",(IF(AND(I1472&gt;=39301,I1472&lt;=39601),"Kraj Vysočina",(IF(AND(I1472&gt;=58001,I1472&lt;=59501),"Kraj Vysočina",(IF(AND(I1472&gt;=67401,I1472&lt;=67602),"Kraj Vysočina",(IF(AND(I1472&gt;=40001,I1472&lt;=44101),"Ústecký kraj",(IF(AND(I1472&gt;=46001,I1472&lt;=47201),"Liberecký kraj",(IF(AND(I1472&gt;=51202,I1472&lt;=51401),"Liberecký kraj",(IF(AND(I1472&gt;=53002,I1472&lt;=53976),"Pardubický kraj",(IF(AND(I1472&gt;=56002,I1472&lt;=57201),"Pardubický kraj",(IF(AND(I1472&gt;=60200,I1472&lt;=67201),"Jihomoravský kraj",(IF(AND(I1472&gt;=67801,I1472&lt;=68501),"Jihomoravský kraj",(IF(AND(I1472&gt;=69002,I1472&lt;=69801),"Jihomoravský kraj",(IF(AND(I1472&gt;=68601,I1472&lt;=68801),"Zlínský kraj",(IF(AND(I1472&gt;=75501,I1472&lt;=76901),"Zlínský kraj",(IF(AND(I1472&gt;=70030,I1472&lt;=74901),"Moravskoslezský kraj",(IF(AND(I1472&gt;=75000,I1472&lt;=75368),"Olomoucký kraj",(IF(AND(I1472&gt;=77200,I1472&lt;=79862),"Olomoucký kraj",(IF(AND(I1472&gt;=50011,I1472&lt;=50301),"Královéhradecký kraj",(IF(AND(I1472&gt;=54301,I1472&lt;=54303),"Královéhradecký kraj","0")))))))))))))))))))))))))))))))))))))))))))))))</f>
        <v>Středočeský kraj</v>
      </c>
      <c r="AB1472" t="s">
        <v>998</v>
      </c>
      <c r="AD1472" t="s">
        <v>998</v>
      </c>
      <c r="AE1472" t="s">
        <v>998</v>
      </c>
      <c r="AF1472" t="s">
        <v>998</v>
      </c>
      <c r="AG1472" s="107">
        <v>0</v>
      </c>
      <c r="AH1472" s="107">
        <v>0</v>
      </c>
      <c r="AI1472" s="107">
        <v>0</v>
      </c>
      <c r="AJ1472" t="s">
        <v>1012</v>
      </c>
    </row>
    <row r="1473" spans="1:37" x14ac:dyDescent="0.45">
      <c r="A1473" t="s">
        <v>1133</v>
      </c>
      <c r="B1473" t="s">
        <v>4788</v>
      </c>
      <c r="C1473" t="s">
        <v>990</v>
      </c>
      <c r="D1473" t="s">
        <v>4789</v>
      </c>
      <c r="E1473" t="s">
        <v>992</v>
      </c>
      <c r="F1473" t="s">
        <v>2155</v>
      </c>
      <c r="G1473">
        <v>345</v>
      </c>
      <c r="H1473" t="s">
        <v>4111</v>
      </c>
      <c r="I1473">
        <v>26701</v>
      </c>
      <c r="J1473">
        <v>602383888</v>
      </c>
      <c r="K1473" t="s">
        <v>4790</v>
      </c>
      <c r="L1473" s="106">
        <v>38331</v>
      </c>
      <c r="M1473">
        <v>10600487</v>
      </c>
      <c r="N1473" t="s">
        <v>996</v>
      </c>
      <c r="O1473" t="s">
        <v>12</v>
      </c>
      <c r="P1473" t="s">
        <v>997</v>
      </c>
      <c r="R1473" s="109" t="str">
        <f>IF(OR(P1473="SB",Q1473="SB"),"SB",0)</f>
        <v>SB</v>
      </c>
      <c r="V1473" s="113" t="str">
        <f>IF(AND(I1473&gt;=10000,I1473&lt;=19900),"Praha",(IF(AND(I1473&gt;=25001,I1473&lt;=29501),"Středočeský kraj",(IF(AND(I1473&gt;=30100,I1473&lt;=34972),"Středočeský kraj",(IF(AND(I1473&gt;=35002,I1473&lt;=36271),"Karlovarský kraj",(IF(AND(I1473&gt;=37001,I1473&lt;=39201),"Jihočeský kraj",(IF(AND(I1473&gt;=39701,I1473&lt;=39901),"Jihočeský kraj",(IF(AND(I1473&gt;=39301,I1473&lt;=39601),"Kraj Vysočina",(IF(AND(I1473&gt;=58001,I1473&lt;=59501),"Kraj Vysočina",(IF(AND(I1473&gt;=67401,I1473&lt;=67602),"Kraj Vysočina",(IF(AND(I1473&gt;=40001,I1473&lt;=44101),"Ústecký kraj",(IF(AND(I1473&gt;=46001,I1473&lt;=47201),"Liberecký kraj",(IF(AND(I1473&gt;=51202,I1473&lt;=51401),"Liberecký kraj",(IF(AND(I1473&gt;=53002,I1473&lt;=53976),"Pardubický kraj",(IF(AND(I1473&gt;=56002,I1473&lt;=57201),"Pardubický kraj",(IF(AND(I1473&gt;=60200,I1473&lt;=67201),"Jihomoravský kraj",(IF(AND(I1473&gt;=67801,I1473&lt;=68501),"Jihomoravský kraj",(IF(AND(I1473&gt;=69002,I1473&lt;=69801),"Jihomoravský kraj",(IF(AND(I1473&gt;=68601,I1473&lt;=68801),"Zlínský kraj",(IF(AND(I1473&gt;=75501,I1473&lt;=76901),"Zlínský kraj",(IF(AND(I1473&gt;=70030,I1473&lt;=74901),"Moravskoslezský kraj",(IF(AND(I1473&gt;=75000,I1473&lt;=75368),"Olomoucký kraj",(IF(AND(I1473&gt;=77200,I1473&lt;=79862),"Olomoucký kraj",(IF(AND(I1473&gt;=50011,I1473&lt;=50301),"Královéhradecký kraj",(IF(AND(I1473&gt;=54301,I1473&lt;=54303),"Královéhradecký kraj","0")))))))))))))))))))))))))))))))))))))))))))))))</f>
        <v>Středočeský kraj</v>
      </c>
      <c r="AD1473" t="s">
        <v>998</v>
      </c>
      <c r="AE1473" t="s">
        <v>1515</v>
      </c>
      <c r="AF1473" t="s">
        <v>998</v>
      </c>
      <c r="AG1473" s="107">
        <v>300</v>
      </c>
      <c r="AH1473" s="107">
        <v>0</v>
      </c>
      <c r="AI1473" s="107">
        <v>0</v>
      </c>
      <c r="AJ1473" t="s">
        <v>999</v>
      </c>
      <c r="AK1473" s="106">
        <v>44924</v>
      </c>
    </row>
    <row r="1474" spans="1:37" x14ac:dyDescent="0.45">
      <c r="A1474" t="s">
        <v>1307</v>
      </c>
      <c r="B1474" t="s">
        <v>6068</v>
      </c>
      <c r="C1474" t="s">
        <v>1002</v>
      </c>
      <c r="D1474" t="s">
        <v>6069</v>
      </c>
      <c r="E1474" t="s">
        <v>992</v>
      </c>
      <c r="F1474" t="s">
        <v>4010</v>
      </c>
      <c r="G1474">
        <v>289</v>
      </c>
      <c r="H1474" t="s">
        <v>6070</v>
      </c>
      <c r="I1474">
        <v>26706</v>
      </c>
      <c r="K1474" t="s">
        <v>6071</v>
      </c>
      <c r="L1474" s="106">
        <v>27970</v>
      </c>
      <c r="M1474">
        <v>12976482</v>
      </c>
      <c r="N1474" t="s">
        <v>996</v>
      </c>
      <c r="O1474" t="s">
        <v>12</v>
      </c>
      <c r="P1474" t="s">
        <v>997</v>
      </c>
      <c r="R1474" s="109" t="str">
        <f>IF(OR(P1474="SB",Q1474="SB"),"SB",0)</f>
        <v>SB</v>
      </c>
      <c r="T1474" s="110" t="s">
        <v>998</v>
      </c>
      <c r="V1474" s="113" t="str">
        <f>IF(AND(I1474&gt;=10000,I1474&lt;=19900),"Praha",(IF(AND(I1474&gt;=25001,I1474&lt;=29501),"Středočeský kraj",(IF(AND(I1474&gt;=30100,I1474&lt;=34972),"Středočeský kraj",(IF(AND(I1474&gt;=35002,I1474&lt;=36271),"Karlovarský kraj",(IF(AND(I1474&gt;=37001,I1474&lt;=39201),"Jihočeský kraj",(IF(AND(I1474&gt;=39701,I1474&lt;=39901),"Jihočeský kraj",(IF(AND(I1474&gt;=39301,I1474&lt;=39601),"Kraj Vysočina",(IF(AND(I1474&gt;=58001,I1474&lt;=59501),"Kraj Vysočina",(IF(AND(I1474&gt;=67401,I1474&lt;=67602),"Kraj Vysočina",(IF(AND(I1474&gt;=40001,I1474&lt;=44101),"Ústecký kraj",(IF(AND(I1474&gt;=46001,I1474&lt;=47201),"Liberecký kraj",(IF(AND(I1474&gt;=51202,I1474&lt;=51401),"Liberecký kraj",(IF(AND(I1474&gt;=53002,I1474&lt;=53976),"Pardubický kraj",(IF(AND(I1474&gt;=56002,I1474&lt;=57201),"Pardubický kraj",(IF(AND(I1474&gt;=60200,I1474&lt;=67201),"Jihomoravský kraj",(IF(AND(I1474&gt;=67801,I1474&lt;=68501),"Jihomoravský kraj",(IF(AND(I1474&gt;=69002,I1474&lt;=69801),"Jihomoravský kraj",(IF(AND(I1474&gt;=68601,I1474&lt;=68801),"Zlínský kraj",(IF(AND(I1474&gt;=75501,I1474&lt;=76901),"Zlínský kraj",(IF(AND(I1474&gt;=70030,I1474&lt;=74901),"Moravskoslezský kraj",(IF(AND(I1474&gt;=75000,I1474&lt;=75368),"Olomoucký kraj",(IF(AND(I1474&gt;=77200,I1474&lt;=79862),"Olomoucký kraj",(IF(AND(I1474&gt;=50011,I1474&lt;=50301),"Královéhradecký kraj",(IF(AND(I1474&gt;=54301,I1474&lt;=54303),"Královéhradecký kraj","0")))))))))))))))))))))))))))))))))))))))))))))))</f>
        <v>Středočeský kraj</v>
      </c>
      <c r="AB1474" t="s">
        <v>998</v>
      </c>
      <c r="AD1474" t="s">
        <v>998</v>
      </c>
      <c r="AE1474" t="s">
        <v>998</v>
      </c>
      <c r="AF1474" t="s">
        <v>998</v>
      </c>
      <c r="AG1474" s="107">
        <v>0</v>
      </c>
      <c r="AH1474" s="107">
        <v>0</v>
      </c>
      <c r="AI1474" s="107">
        <v>0</v>
      </c>
      <c r="AJ1474" t="s">
        <v>1012</v>
      </c>
    </row>
    <row r="1475" spans="1:37" x14ac:dyDescent="0.45">
      <c r="A1475" t="s">
        <v>1055</v>
      </c>
      <c r="B1475" t="s">
        <v>1901</v>
      </c>
      <c r="C1475" t="s">
        <v>1002</v>
      </c>
      <c r="D1475" t="s">
        <v>1902</v>
      </c>
      <c r="E1475" t="s">
        <v>992</v>
      </c>
      <c r="F1475" t="s">
        <v>1903</v>
      </c>
      <c r="G1475">
        <v>5</v>
      </c>
      <c r="H1475" t="s">
        <v>1903</v>
      </c>
      <c r="I1475">
        <v>26718</v>
      </c>
      <c r="K1475" t="s">
        <v>1904</v>
      </c>
      <c r="L1475" s="106">
        <v>39089</v>
      </c>
      <c r="M1475">
        <v>15392287</v>
      </c>
      <c r="N1475" t="s">
        <v>1900</v>
      </c>
      <c r="O1475" t="s">
        <v>1023</v>
      </c>
      <c r="P1475" t="s">
        <v>997</v>
      </c>
      <c r="R1475" s="109" t="str">
        <f>IF(OR(P1475="SB",Q1475="SB"),"SB",0)</f>
        <v>SB</v>
      </c>
      <c r="T1475" s="110">
        <v>2020107</v>
      </c>
      <c r="U1475" t="s">
        <v>19633</v>
      </c>
      <c r="V1475" s="113" t="str">
        <f>IF(AND(I1475&gt;=10000,I1475&lt;=19900),"Praha",(IF(AND(I1475&gt;=25001,I1475&lt;=29501),"Středočeský kraj",(IF(AND(I1475&gt;=30100,I1475&lt;=34972),"Středočeský kraj",(IF(AND(I1475&gt;=35002,I1475&lt;=36271),"Karlovarský kraj",(IF(AND(I1475&gt;=37001,I1475&lt;=39201),"Jihočeský kraj",(IF(AND(I1475&gt;=39701,I1475&lt;=39901),"Jihočeský kraj",(IF(AND(I1475&gt;=39301,I1475&lt;=39601),"Kraj Vysočina",(IF(AND(I1475&gt;=58001,I1475&lt;=59501),"Kraj Vysočina",(IF(AND(I1475&gt;=67401,I1475&lt;=67602),"Kraj Vysočina",(IF(AND(I1475&gt;=40001,I1475&lt;=44101),"Ústecký kraj",(IF(AND(I1475&gt;=46001,I1475&lt;=47201),"Liberecký kraj",(IF(AND(I1475&gt;=51202,I1475&lt;=51401),"Liberecký kraj",(IF(AND(I1475&gt;=53002,I1475&lt;=53976),"Pardubický kraj",(IF(AND(I1475&gt;=56002,I1475&lt;=57201),"Pardubický kraj",(IF(AND(I1475&gt;=60200,I1475&lt;=67201),"Jihomoravský kraj",(IF(AND(I1475&gt;=67801,I1475&lt;=68501),"Jihomoravský kraj",(IF(AND(I1475&gt;=69002,I1475&lt;=69801),"Jihomoravský kraj",(IF(AND(I1475&gt;=68601,I1475&lt;=68801),"Zlínský kraj",(IF(AND(I1475&gt;=75501,I1475&lt;=76901),"Zlínský kraj",(IF(AND(I1475&gt;=70030,I1475&lt;=74901),"Moravskoslezský kraj",(IF(AND(I1475&gt;=75000,I1475&lt;=75368),"Olomoucký kraj",(IF(AND(I1475&gt;=77200,I1475&lt;=79862),"Olomoucký kraj",(IF(AND(I1475&gt;=50011,I1475&lt;=50301),"Královéhradecký kraj",(IF(AND(I1475&gt;=54301,I1475&lt;=54303),"Královéhradecký kraj","0")))))))))))))))))))))))))))))))))))))))))))))))</f>
        <v>Středočeský kraj</v>
      </c>
      <c r="AD1475" t="s">
        <v>998</v>
      </c>
      <c r="AE1475" t="s">
        <v>998</v>
      </c>
      <c r="AF1475" t="s">
        <v>998</v>
      </c>
      <c r="AG1475" s="107">
        <v>300</v>
      </c>
      <c r="AH1475" s="107">
        <v>0</v>
      </c>
      <c r="AI1475" s="107">
        <v>0</v>
      </c>
      <c r="AJ1475" t="s">
        <v>999</v>
      </c>
      <c r="AK1475" s="106">
        <v>44920</v>
      </c>
    </row>
    <row r="1476" spans="1:37" x14ac:dyDescent="0.45">
      <c r="A1476" t="s">
        <v>1416</v>
      </c>
      <c r="B1476" t="s">
        <v>1896</v>
      </c>
      <c r="C1476" t="s">
        <v>990</v>
      </c>
      <c r="D1476" t="s">
        <v>1897</v>
      </c>
      <c r="E1476" t="s">
        <v>992</v>
      </c>
      <c r="F1476" t="s">
        <v>1898</v>
      </c>
      <c r="G1476">
        <v>5</v>
      </c>
      <c r="H1476" t="s">
        <v>1898</v>
      </c>
      <c r="I1476">
        <v>26718</v>
      </c>
      <c r="K1476" t="s">
        <v>1899</v>
      </c>
      <c r="L1476" s="106">
        <v>24310</v>
      </c>
      <c r="M1476">
        <v>15392186</v>
      </c>
      <c r="N1476" t="s">
        <v>1900</v>
      </c>
      <c r="O1476" t="s">
        <v>1023</v>
      </c>
      <c r="P1476" t="s">
        <v>997</v>
      </c>
      <c r="R1476" s="109" t="str">
        <f>IF(OR(P1476="SB",Q1476="SB"),"SB",0)</f>
        <v>SB</v>
      </c>
      <c r="T1476" s="110" t="s">
        <v>998</v>
      </c>
      <c r="V1476" s="113" t="str">
        <f>IF(AND(I1476&gt;=10000,I1476&lt;=19900),"Praha",(IF(AND(I1476&gt;=25001,I1476&lt;=29501),"Středočeský kraj",(IF(AND(I1476&gt;=30100,I1476&lt;=34972),"Středočeský kraj",(IF(AND(I1476&gt;=35002,I1476&lt;=36271),"Karlovarský kraj",(IF(AND(I1476&gt;=37001,I1476&lt;=39201),"Jihočeský kraj",(IF(AND(I1476&gt;=39701,I1476&lt;=39901),"Jihočeský kraj",(IF(AND(I1476&gt;=39301,I1476&lt;=39601),"Kraj Vysočina",(IF(AND(I1476&gt;=58001,I1476&lt;=59501),"Kraj Vysočina",(IF(AND(I1476&gt;=67401,I1476&lt;=67602),"Kraj Vysočina",(IF(AND(I1476&gt;=40001,I1476&lt;=44101),"Ústecký kraj",(IF(AND(I1476&gt;=46001,I1476&lt;=47201),"Liberecký kraj",(IF(AND(I1476&gt;=51202,I1476&lt;=51401),"Liberecký kraj",(IF(AND(I1476&gt;=53002,I1476&lt;=53976),"Pardubický kraj",(IF(AND(I1476&gt;=56002,I1476&lt;=57201),"Pardubický kraj",(IF(AND(I1476&gt;=60200,I1476&lt;=67201),"Jihomoravský kraj",(IF(AND(I1476&gt;=67801,I1476&lt;=68501),"Jihomoravský kraj",(IF(AND(I1476&gt;=69002,I1476&lt;=69801),"Jihomoravský kraj",(IF(AND(I1476&gt;=68601,I1476&lt;=68801),"Zlínský kraj",(IF(AND(I1476&gt;=75501,I1476&lt;=76901),"Zlínský kraj",(IF(AND(I1476&gt;=70030,I1476&lt;=74901),"Moravskoslezský kraj",(IF(AND(I1476&gt;=75000,I1476&lt;=75368),"Olomoucký kraj",(IF(AND(I1476&gt;=77200,I1476&lt;=79862),"Olomoucký kraj",(IF(AND(I1476&gt;=50011,I1476&lt;=50301),"Královéhradecký kraj",(IF(AND(I1476&gt;=54301,I1476&lt;=54303),"Královéhradecký kraj","0")))))))))))))))))))))))))))))))))))))))))))))))</f>
        <v>Středočeský kraj</v>
      </c>
      <c r="AB1476" t="s">
        <v>998</v>
      </c>
      <c r="AD1476" t="s">
        <v>998</v>
      </c>
      <c r="AE1476" t="s">
        <v>998</v>
      </c>
      <c r="AF1476" t="s">
        <v>998</v>
      </c>
      <c r="AG1476" s="107">
        <v>300</v>
      </c>
      <c r="AH1476" s="107">
        <v>0</v>
      </c>
      <c r="AI1476" s="107">
        <v>0</v>
      </c>
      <c r="AJ1476" t="s">
        <v>999</v>
      </c>
      <c r="AK1476" s="106">
        <v>44920</v>
      </c>
    </row>
    <row r="1477" spans="1:37" x14ac:dyDescent="0.45">
      <c r="A1477" t="s">
        <v>1905</v>
      </c>
      <c r="B1477" t="s">
        <v>1901</v>
      </c>
      <c r="C1477" t="s">
        <v>1002</v>
      </c>
      <c r="D1477" t="s">
        <v>1906</v>
      </c>
      <c r="E1477" t="s">
        <v>992</v>
      </c>
      <c r="F1477" t="s">
        <v>1898</v>
      </c>
      <c r="G1477">
        <v>5</v>
      </c>
      <c r="H1477" t="s">
        <v>1898</v>
      </c>
      <c r="I1477">
        <v>26718</v>
      </c>
      <c r="K1477" t="s">
        <v>1907</v>
      </c>
      <c r="L1477" s="106">
        <v>25336</v>
      </c>
      <c r="M1477">
        <v>15396533</v>
      </c>
      <c r="N1477" t="s">
        <v>1900</v>
      </c>
      <c r="O1477" t="s">
        <v>1023</v>
      </c>
      <c r="P1477" t="s">
        <v>997</v>
      </c>
      <c r="R1477" s="109" t="str">
        <f>IF(OR(P1477="SB",Q1477="SB"),"SB",0)</f>
        <v>SB</v>
      </c>
      <c r="T1477" s="110" t="s">
        <v>998</v>
      </c>
      <c r="V1477" s="113" t="str">
        <f>IF(AND(I1477&gt;=10000,I1477&lt;=19900),"Praha",(IF(AND(I1477&gt;=25001,I1477&lt;=29501),"Středočeský kraj",(IF(AND(I1477&gt;=30100,I1477&lt;=34972),"Středočeský kraj",(IF(AND(I1477&gt;=35002,I1477&lt;=36271),"Karlovarský kraj",(IF(AND(I1477&gt;=37001,I1477&lt;=39201),"Jihočeský kraj",(IF(AND(I1477&gt;=39701,I1477&lt;=39901),"Jihočeský kraj",(IF(AND(I1477&gt;=39301,I1477&lt;=39601),"Kraj Vysočina",(IF(AND(I1477&gt;=58001,I1477&lt;=59501),"Kraj Vysočina",(IF(AND(I1477&gt;=67401,I1477&lt;=67602),"Kraj Vysočina",(IF(AND(I1477&gt;=40001,I1477&lt;=44101),"Ústecký kraj",(IF(AND(I1477&gt;=46001,I1477&lt;=47201),"Liberecký kraj",(IF(AND(I1477&gt;=51202,I1477&lt;=51401),"Liberecký kraj",(IF(AND(I1477&gt;=53002,I1477&lt;=53976),"Pardubický kraj",(IF(AND(I1477&gt;=56002,I1477&lt;=57201),"Pardubický kraj",(IF(AND(I1477&gt;=60200,I1477&lt;=67201),"Jihomoravský kraj",(IF(AND(I1477&gt;=67801,I1477&lt;=68501),"Jihomoravský kraj",(IF(AND(I1477&gt;=69002,I1477&lt;=69801),"Jihomoravský kraj",(IF(AND(I1477&gt;=68601,I1477&lt;=68801),"Zlínský kraj",(IF(AND(I1477&gt;=75501,I1477&lt;=76901),"Zlínský kraj",(IF(AND(I1477&gt;=70030,I1477&lt;=74901),"Moravskoslezský kraj",(IF(AND(I1477&gt;=75000,I1477&lt;=75368),"Olomoucký kraj",(IF(AND(I1477&gt;=77200,I1477&lt;=79862),"Olomoucký kraj",(IF(AND(I1477&gt;=50011,I1477&lt;=50301),"Královéhradecký kraj",(IF(AND(I1477&gt;=54301,I1477&lt;=54303),"Královéhradecký kraj","0")))))))))))))))))))))))))))))))))))))))))))))))</f>
        <v>Středočeský kraj</v>
      </c>
      <c r="AB1477" t="s">
        <v>998</v>
      </c>
      <c r="AD1477" t="s">
        <v>998</v>
      </c>
      <c r="AE1477" t="s">
        <v>998</v>
      </c>
      <c r="AF1477" t="s">
        <v>998</v>
      </c>
      <c r="AG1477" s="107">
        <v>300</v>
      </c>
      <c r="AH1477" s="107">
        <v>0</v>
      </c>
      <c r="AI1477" s="107">
        <v>0</v>
      </c>
      <c r="AJ1477" t="s">
        <v>999</v>
      </c>
      <c r="AK1477" s="106">
        <v>44920</v>
      </c>
    </row>
    <row r="1478" spans="1:37" x14ac:dyDescent="0.45">
      <c r="A1478" t="s">
        <v>1076</v>
      </c>
      <c r="B1478" t="s">
        <v>8930</v>
      </c>
      <c r="C1478" t="s">
        <v>990</v>
      </c>
      <c r="D1478" t="s">
        <v>8931</v>
      </c>
      <c r="E1478" t="s">
        <v>992</v>
      </c>
      <c r="F1478" t="s">
        <v>2543</v>
      </c>
      <c r="G1478">
        <v>86</v>
      </c>
      <c r="H1478" t="s">
        <v>2543</v>
      </c>
      <c r="I1478">
        <v>26718</v>
      </c>
      <c r="K1478" t="s">
        <v>8932</v>
      </c>
      <c r="L1478" s="106">
        <v>29253</v>
      </c>
      <c r="M1478">
        <v>14845956</v>
      </c>
      <c r="N1478" t="s">
        <v>2637</v>
      </c>
      <c r="O1478" t="s">
        <v>1050</v>
      </c>
      <c r="P1478" t="s">
        <v>997</v>
      </c>
      <c r="R1478" s="109" t="str">
        <f>IF(OR(P1478="SB",Q1478="SB"),"SB",0)</f>
        <v>SB</v>
      </c>
      <c r="T1478" s="110" t="s">
        <v>998</v>
      </c>
      <c r="V1478" s="113" t="str">
        <f>IF(AND(I1478&gt;=10000,I1478&lt;=19900),"Praha",(IF(AND(I1478&gt;=25001,I1478&lt;=29501),"Středočeský kraj",(IF(AND(I1478&gt;=30100,I1478&lt;=34972),"Středočeský kraj",(IF(AND(I1478&gt;=35002,I1478&lt;=36271),"Karlovarský kraj",(IF(AND(I1478&gt;=37001,I1478&lt;=39201),"Jihočeský kraj",(IF(AND(I1478&gt;=39701,I1478&lt;=39901),"Jihočeský kraj",(IF(AND(I1478&gt;=39301,I1478&lt;=39601),"Kraj Vysočina",(IF(AND(I1478&gt;=58001,I1478&lt;=59501),"Kraj Vysočina",(IF(AND(I1478&gt;=67401,I1478&lt;=67602),"Kraj Vysočina",(IF(AND(I1478&gt;=40001,I1478&lt;=44101),"Ústecký kraj",(IF(AND(I1478&gt;=46001,I1478&lt;=47201),"Liberecký kraj",(IF(AND(I1478&gt;=51202,I1478&lt;=51401),"Liberecký kraj",(IF(AND(I1478&gt;=53002,I1478&lt;=53976),"Pardubický kraj",(IF(AND(I1478&gt;=56002,I1478&lt;=57201),"Pardubický kraj",(IF(AND(I1478&gt;=60200,I1478&lt;=67201),"Jihomoravský kraj",(IF(AND(I1478&gt;=67801,I1478&lt;=68501),"Jihomoravský kraj",(IF(AND(I1478&gt;=69002,I1478&lt;=69801),"Jihomoravský kraj",(IF(AND(I1478&gt;=68601,I1478&lt;=68801),"Zlínský kraj",(IF(AND(I1478&gt;=75501,I1478&lt;=76901),"Zlínský kraj",(IF(AND(I1478&gt;=70030,I1478&lt;=74901),"Moravskoslezský kraj",(IF(AND(I1478&gt;=75000,I1478&lt;=75368),"Olomoucký kraj",(IF(AND(I1478&gt;=77200,I1478&lt;=79862),"Olomoucký kraj",(IF(AND(I1478&gt;=50011,I1478&lt;=50301),"Královéhradecký kraj",(IF(AND(I1478&gt;=54301,I1478&lt;=54303),"Královéhradecký kraj","0")))))))))))))))))))))))))))))))))))))))))))))))</f>
        <v>Středočeský kraj</v>
      </c>
      <c r="AB1478" t="s">
        <v>998</v>
      </c>
      <c r="AD1478" t="s">
        <v>998</v>
      </c>
      <c r="AE1478" t="s">
        <v>998</v>
      </c>
      <c r="AF1478" t="s">
        <v>998</v>
      </c>
      <c r="AG1478" s="107">
        <v>300</v>
      </c>
      <c r="AH1478" s="107">
        <v>0</v>
      </c>
      <c r="AI1478" s="107">
        <v>0</v>
      </c>
      <c r="AJ1478" t="s">
        <v>999</v>
      </c>
      <c r="AK1478" s="106">
        <v>44920</v>
      </c>
    </row>
    <row r="1479" spans="1:37" x14ac:dyDescent="0.45">
      <c r="A1479" t="s">
        <v>1124</v>
      </c>
      <c r="B1479" t="s">
        <v>6112</v>
      </c>
      <c r="C1479" t="s">
        <v>990</v>
      </c>
      <c r="D1479" t="s">
        <v>6113</v>
      </c>
      <c r="E1479" t="s">
        <v>992</v>
      </c>
      <c r="F1479" t="s">
        <v>6114</v>
      </c>
      <c r="G1479">
        <v>12</v>
      </c>
      <c r="H1479" t="s">
        <v>6114</v>
      </c>
      <c r="I1479">
        <v>26725</v>
      </c>
      <c r="K1479" t="s">
        <v>6115</v>
      </c>
      <c r="L1479" s="106">
        <v>27504</v>
      </c>
      <c r="M1479">
        <v>13416521</v>
      </c>
      <c r="N1479" t="s">
        <v>996</v>
      </c>
      <c r="O1479" t="s">
        <v>12</v>
      </c>
      <c r="P1479" t="s">
        <v>997</v>
      </c>
      <c r="R1479" s="109" t="str">
        <f>IF(OR(P1479="SB",Q1479="SB"),"SB",0)</f>
        <v>SB</v>
      </c>
      <c r="T1479" s="110" t="s">
        <v>998</v>
      </c>
      <c r="V1479" s="113" t="str">
        <f>IF(AND(I1479&gt;=10000,I1479&lt;=19900),"Praha",(IF(AND(I1479&gt;=25001,I1479&lt;=29501),"Středočeský kraj",(IF(AND(I1479&gt;=30100,I1479&lt;=34972),"Středočeský kraj",(IF(AND(I1479&gt;=35002,I1479&lt;=36271),"Karlovarský kraj",(IF(AND(I1479&gt;=37001,I1479&lt;=39201),"Jihočeský kraj",(IF(AND(I1479&gt;=39701,I1479&lt;=39901),"Jihočeský kraj",(IF(AND(I1479&gt;=39301,I1479&lt;=39601),"Kraj Vysočina",(IF(AND(I1479&gt;=58001,I1479&lt;=59501),"Kraj Vysočina",(IF(AND(I1479&gt;=67401,I1479&lt;=67602),"Kraj Vysočina",(IF(AND(I1479&gt;=40001,I1479&lt;=44101),"Ústecký kraj",(IF(AND(I1479&gt;=46001,I1479&lt;=47201),"Liberecký kraj",(IF(AND(I1479&gt;=51202,I1479&lt;=51401),"Liberecký kraj",(IF(AND(I1479&gt;=53002,I1479&lt;=53976),"Pardubický kraj",(IF(AND(I1479&gt;=56002,I1479&lt;=57201),"Pardubický kraj",(IF(AND(I1479&gt;=60200,I1479&lt;=67201),"Jihomoravský kraj",(IF(AND(I1479&gt;=67801,I1479&lt;=68501),"Jihomoravský kraj",(IF(AND(I1479&gt;=69002,I1479&lt;=69801),"Jihomoravský kraj",(IF(AND(I1479&gt;=68601,I1479&lt;=68801),"Zlínský kraj",(IF(AND(I1479&gt;=75501,I1479&lt;=76901),"Zlínský kraj",(IF(AND(I1479&gt;=70030,I1479&lt;=74901),"Moravskoslezský kraj",(IF(AND(I1479&gt;=75000,I1479&lt;=75368),"Olomoucký kraj",(IF(AND(I1479&gt;=77200,I1479&lt;=79862),"Olomoucký kraj",(IF(AND(I1479&gt;=50011,I1479&lt;=50301),"Královéhradecký kraj",(IF(AND(I1479&gt;=54301,I1479&lt;=54303),"Královéhradecký kraj","0")))))))))))))))))))))))))))))))))))))))))))))))</f>
        <v>Středočeský kraj</v>
      </c>
      <c r="AB1479" t="s">
        <v>998</v>
      </c>
      <c r="AD1479" t="s">
        <v>998</v>
      </c>
      <c r="AE1479" t="s">
        <v>998</v>
      </c>
      <c r="AF1479" t="s">
        <v>998</v>
      </c>
      <c r="AG1479" s="107">
        <v>0</v>
      </c>
      <c r="AH1479" s="107">
        <v>0</v>
      </c>
      <c r="AI1479" s="107">
        <v>0</v>
      </c>
      <c r="AJ1479" t="s">
        <v>1012</v>
      </c>
    </row>
    <row r="1480" spans="1:37" x14ac:dyDescent="0.45">
      <c r="A1480" t="s">
        <v>9084</v>
      </c>
      <c r="B1480" t="s">
        <v>19456</v>
      </c>
      <c r="C1480" t="s">
        <v>1002</v>
      </c>
      <c r="D1480" t="s">
        <v>19457</v>
      </c>
      <c r="E1480" t="s">
        <v>992</v>
      </c>
      <c r="F1480" t="s">
        <v>18639</v>
      </c>
      <c r="G1480">
        <v>472</v>
      </c>
      <c r="H1480" t="s">
        <v>6952</v>
      </c>
      <c r="I1480">
        <v>26761</v>
      </c>
      <c r="K1480" t="s">
        <v>19458</v>
      </c>
      <c r="L1480" s="106">
        <v>27295</v>
      </c>
      <c r="M1480">
        <v>13000835</v>
      </c>
      <c r="N1480" t="s">
        <v>996</v>
      </c>
      <c r="O1480" t="s">
        <v>12</v>
      </c>
      <c r="P1480" t="s">
        <v>997</v>
      </c>
      <c r="R1480" s="109" t="str">
        <f>IF(OR(P1480="SB",Q1480="SB"),"SB",0)</f>
        <v>SB</v>
      </c>
      <c r="T1480" s="110" t="s">
        <v>998</v>
      </c>
      <c r="V1480" s="113" t="str">
        <f>IF(AND(I1480&gt;=10000,I1480&lt;=19900),"Praha",(IF(AND(I1480&gt;=25001,I1480&lt;=29501),"Středočeský kraj",(IF(AND(I1480&gt;=30100,I1480&lt;=34972),"Středočeský kraj",(IF(AND(I1480&gt;=35002,I1480&lt;=36271),"Karlovarský kraj",(IF(AND(I1480&gt;=37001,I1480&lt;=39201),"Jihočeský kraj",(IF(AND(I1480&gt;=39701,I1480&lt;=39901),"Jihočeský kraj",(IF(AND(I1480&gt;=39301,I1480&lt;=39601),"Kraj Vysočina",(IF(AND(I1480&gt;=58001,I1480&lt;=59501),"Kraj Vysočina",(IF(AND(I1480&gt;=67401,I1480&lt;=67602),"Kraj Vysočina",(IF(AND(I1480&gt;=40001,I1480&lt;=44101),"Ústecký kraj",(IF(AND(I1480&gt;=46001,I1480&lt;=47201),"Liberecký kraj",(IF(AND(I1480&gt;=51202,I1480&lt;=51401),"Liberecký kraj",(IF(AND(I1480&gt;=53002,I1480&lt;=53976),"Pardubický kraj",(IF(AND(I1480&gt;=56002,I1480&lt;=57201),"Pardubický kraj",(IF(AND(I1480&gt;=60200,I1480&lt;=67201),"Jihomoravský kraj",(IF(AND(I1480&gt;=67801,I1480&lt;=68501),"Jihomoravský kraj",(IF(AND(I1480&gt;=69002,I1480&lt;=69801),"Jihomoravský kraj",(IF(AND(I1480&gt;=68601,I1480&lt;=68801),"Zlínský kraj",(IF(AND(I1480&gt;=75501,I1480&lt;=76901),"Zlínský kraj",(IF(AND(I1480&gt;=70030,I1480&lt;=74901),"Moravskoslezský kraj",(IF(AND(I1480&gt;=75000,I1480&lt;=75368),"Olomoucký kraj",(IF(AND(I1480&gt;=77200,I1480&lt;=79862),"Olomoucký kraj",(IF(AND(I1480&gt;=50011,I1480&lt;=50301),"Královéhradecký kraj",(IF(AND(I1480&gt;=54301,I1480&lt;=54303),"Královéhradecký kraj","0")))))))))))))))))))))))))))))))))))))))))))))))</f>
        <v>Středočeský kraj</v>
      </c>
      <c r="AB1480" t="s">
        <v>998</v>
      </c>
      <c r="AD1480" t="s">
        <v>998</v>
      </c>
      <c r="AE1480" t="s">
        <v>998</v>
      </c>
      <c r="AF1480" t="s">
        <v>998</v>
      </c>
      <c r="AG1480" s="107">
        <v>0</v>
      </c>
      <c r="AH1480" s="107">
        <v>0</v>
      </c>
      <c r="AI1480" s="107">
        <v>0</v>
      </c>
      <c r="AJ1480" t="s">
        <v>1012</v>
      </c>
    </row>
    <row r="1481" spans="1:37" x14ac:dyDescent="0.45">
      <c r="A1481" t="s">
        <v>1007</v>
      </c>
      <c r="B1481" t="s">
        <v>9518</v>
      </c>
      <c r="C1481" t="s">
        <v>990</v>
      </c>
      <c r="D1481" t="s">
        <v>9532</v>
      </c>
      <c r="E1481" t="s">
        <v>992</v>
      </c>
      <c r="F1481" t="s">
        <v>2155</v>
      </c>
      <c r="G1481">
        <v>594</v>
      </c>
      <c r="H1481" t="s">
        <v>9533</v>
      </c>
      <c r="I1481">
        <v>26801</v>
      </c>
      <c r="K1481" t="s">
        <v>9534</v>
      </c>
      <c r="L1481" s="106">
        <v>30401</v>
      </c>
      <c r="M1481">
        <v>10415278</v>
      </c>
      <c r="N1481" t="s">
        <v>996</v>
      </c>
      <c r="O1481" t="s">
        <v>12</v>
      </c>
      <c r="P1481" t="s">
        <v>997</v>
      </c>
      <c r="R1481" s="109" t="str">
        <f>IF(OR(P1481="SB",Q1481="SB"),"SB",0)</f>
        <v>SB</v>
      </c>
      <c r="T1481" s="110">
        <v>10190</v>
      </c>
      <c r="U1481" t="s">
        <v>19633</v>
      </c>
      <c r="V1481" s="113" t="str">
        <f>IF(AND(I1481&gt;=10000,I1481&lt;=19900),"Praha",(IF(AND(I1481&gt;=25001,I1481&lt;=29501),"Středočeský kraj",(IF(AND(I1481&gt;=30100,I1481&lt;=34972),"Středočeský kraj",(IF(AND(I1481&gt;=35002,I1481&lt;=36271),"Karlovarský kraj",(IF(AND(I1481&gt;=37001,I1481&lt;=39201),"Jihočeský kraj",(IF(AND(I1481&gt;=39701,I1481&lt;=39901),"Jihočeský kraj",(IF(AND(I1481&gt;=39301,I1481&lt;=39601),"Kraj Vysočina",(IF(AND(I1481&gt;=58001,I1481&lt;=59501),"Kraj Vysočina",(IF(AND(I1481&gt;=67401,I1481&lt;=67602),"Kraj Vysočina",(IF(AND(I1481&gt;=40001,I1481&lt;=44101),"Ústecký kraj",(IF(AND(I1481&gt;=46001,I1481&lt;=47201),"Liberecký kraj",(IF(AND(I1481&gt;=51202,I1481&lt;=51401),"Liberecký kraj",(IF(AND(I1481&gt;=53002,I1481&lt;=53976),"Pardubický kraj",(IF(AND(I1481&gt;=56002,I1481&lt;=57201),"Pardubický kraj",(IF(AND(I1481&gt;=60200,I1481&lt;=67201),"Jihomoravský kraj",(IF(AND(I1481&gt;=67801,I1481&lt;=68501),"Jihomoravský kraj",(IF(AND(I1481&gt;=69002,I1481&lt;=69801),"Jihomoravský kraj",(IF(AND(I1481&gt;=68601,I1481&lt;=68801),"Zlínský kraj",(IF(AND(I1481&gt;=75501,I1481&lt;=76901),"Zlínský kraj",(IF(AND(I1481&gt;=70030,I1481&lt;=74901),"Moravskoslezský kraj",(IF(AND(I1481&gt;=75000,I1481&lt;=75368),"Olomoucký kraj",(IF(AND(I1481&gt;=77200,I1481&lt;=79862),"Olomoucký kraj",(IF(AND(I1481&gt;=50011,I1481&lt;=50301),"Královéhradecký kraj",(IF(AND(I1481&gt;=54301,I1481&lt;=54303),"Královéhradecký kraj","0")))))))))))))))))))))))))))))))))))))))))))))))</f>
        <v>Středočeský kraj</v>
      </c>
      <c r="AD1481" t="s">
        <v>998</v>
      </c>
      <c r="AE1481" t="s">
        <v>998</v>
      </c>
      <c r="AF1481" t="s">
        <v>998</v>
      </c>
      <c r="AG1481" s="107">
        <v>0</v>
      </c>
      <c r="AH1481" s="107">
        <v>0</v>
      </c>
      <c r="AI1481" s="107">
        <v>0</v>
      </c>
      <c r="AJ1481" t="s">
        <v>1012</v>
      </c>
    </row>
    <row r="1482" spans="1:37" x14ac:dyDescent="0.45">
      <c r="A1482" t="s">
        <v>1657</v>
      </c>
      <c r="B1482" t="s">
        <v>3983</v>
      </c>
      <c r="C1482" t="s">
        <v>1002</v>
      </c>
      <c r="D1482" t="s">
        <v>3986</v>
      </c>
      <c r="E1482" t="s">
        <v>992</v>
      </c>
      <c r="F1482" t="s">
        <v>3987</v>
      </c>
      <c r="G1482">
        <v>744</v>
      </c>
      <c r="H1482" t="s">
        <v>3988</v>
      </c>
      <c r="I1482">
        <v>26801</v>
      </c>
      <c r="K1482" t="s">
        <v>3989</v>
      </c>
      <c r="L1482" s="106">
        <v>39301</v>
      </c>
      <c r="M1482">
        <v>13499070</v>
      </c>
      <c r="N1482" t="s">
        <v>2063</v>
      </c>
      <c r="O1482" t="s">
        <v>1173</v>
      </c>
      <c r="P1482" t="s">
        <v>997</v>
      </c>
      <c r="R1482" s="109" t="str">
        <f>IF(OR(P1482="SB",Q1482="SB"),"SB",0)</f>
        <v>SB</v>
      </c>
      <c r="T1482" s="110" t="s">
        <v>998</v>
      </c>
      <c r="V1482" s="113" t="str">
        <f>IF(AND(I1482&gt;=10000,I1482&lt;=19900),"Praha",(IF(AND(I1482&gt;=25001,I1482&lt;=29501),"Středočeský kraj",(IF(AND(I1482&gt;=30100,I1482&lt;=34972),"Středočeský kraj",(IF(AND(I1482&gt;=35002,I1482&lt;=36271),"Karlovarský kraj",(IF(AND(I1482&gt;=37001,I1482&lt;=39201),"Jihočeský kraj",(IF(AND(I1482&gt;=39701,I1482&lt;=39901),"Jihočeský kraj",(IF(AND(I1482&gt;=39301,I1482&lt;=39601),"Kraj Vysočina",(IF(AND(I1482&gt;=58001,I1482&lt;=59501),"Kraj Vysočina",(IF(AND(I1482&gt;=67401,I1482&lt;=67602),"Kraj Vysočina",(IF(AND(I1482&gt;=40001,I1482&lt;=44101),"Ústecký kraj",(IF(AND(I1482&gt;=46001,I1482&lt;=47201),"Liberecký kraj",(IF(AND(I1482&gt;=51202,I1482&lt;=51401),"Liberecký kraj",(IF(AND(I1482&gt;=53002,I1482&lt;=53976),"Pardubický kraj",(IF(AND(I1482&gt;=56002,I1482&lt;=57201),"Pardubický kraj",(IF(AND(I1482&gt;=60200,I1482&lt;=67201),"Jihomoravský kraj",(IF(AND(I1482&gt;=67801,I1482&lt;=68501),"Jihomoravský kraj",(IF(AND(I1482&gt;=69002,I1482&lt;=69801),"Jihomoravský kraj",(IF(AND(I1482&gt;=68601,I1482&lt;=68801),"Zlínský kraj",(IF(AND(I1482&gt;=75501,I1482&lt;=76901),"Zlínský kraj",(IF(AND(I1482&gt;=70030,I1482&lt;=74901),"Moravskoslezský kraj",(IF(AND(I1482&gt;=75000,I1482&lt;=75368),"Olomoucký kraj",(IF(AND(I1482&gt;=77200,I1482&lt;=79862),"Olomoucký kraj",(IF(AND(I1482&gt;=50011,I1482&lt;=50301),"Královéhradecký kraj",(IF(AND(I1482&gt;=54301,I1482&lt;=54303),"Královéhradecký kraj","0")))))))))))))))))))))))))))))))))))))))))))))))</f>
        <v>Středočeský kraj</v>
      </c>
      <c r="AB1482" t="s">
        <v>998</v>
      </c>
      <c r="AD1482" t="s">
        <v>998</v>
      </c>
      <c r="AE1482" t="s">
        <v>998</v>
      </c>
      <c r="AF1482" t="s">
        <v>998</v>
      </c>
      <c r="AG1482" s="107">
        <v>0</v>
      </c>
      <c r="AH1482" s="107">
        <v>0</v>
      </c>
      <c r="AI1482" s="107">
        <v>0</v>
      </c>
      <c r="AJ1482" t="s">
        <v>1012</v>
      </c>
    </row>
    <row r="1483" spans="1:37" x14ac:dyDescent="0.45">
      <c r="A1483" t="s">
        <v>1149</v>
      </c>
      <c r="B1483" t="s">
        <v>14272</v>
      </c>
      <c r="C1483" t="s">
        <v>990</v>
      </c>
      <c r="D1483" t="s">
        <v>14273</v>
      </c>
      <c r="E1483" t="s">
        <v>992</v>
      </c>
      <c r="F1483" t="s">
        <v>1869</v>
      </c>
      <c r="G1483">
        <v>1571</v>
      </c>
      <c r="H1483" t="s">
        <v>1628</v>
      </c>
      <c r="I1483">
        <v>26901</v>
      </c>
      <c r="J1483">
        <v>420605273214</v>
      </c>
      <c r="K1483" t="s">
        <v>14274</v>
      </c>
      <c r="L1483" s="106">
        <v>31127</v>
      </c>
      <c r="M1483">
        <v>10610490</v>
      </c>
      <c r="N1483" t="s">
        <v>996</v>
      </c>
      <c r="O1483" t="s">
        <v>12</v>
      </c>
      <c r="P1483" t="s">
        <v>997</v>
      </c>
      <c r="R1483" s="109" t="str">
        <f>IF(OR(P1483="SB",Q1483="SB"),"SB",0)</f>
        <v>SB</v>
      </c>
      <c r="T1483" s="110">
        <v>10764</v>
      </c>
      <c r="U1483" t="s">
        <v>19633</v>
      </c>
      <c r="V1483" s="113" t="str">
        <f>IF(AND(I1483&gt;=10000,I1483&lt;=19900),"Praha",(IF(AND(I1483&gt;=25001,I1483&lt;=29501),"Středočeský kraj",(IF(AND(I1483&gt;=30100,I1483&lt;=34972),"Středočeský kraj",(IF(AND(I1483&gt;=35002,I1483&lt;=36271),"Karlovarský kraj",(IF(AND(I1483&gt;=37001,I1483&lt;=39201),"Jihočeský kraj",(IF(AND(I1483&gt;=39701,I1483&lt;=39901),"Jihočeský kraj",(IF(AND(I1483&gt;=39301,I1483&lt;=39601),"Kraj Vysočina",(IF(AND(I1483&gt;=58001,I1483&lt;=59501),"Kraj Vysočina",(IF(AND(I1483&gt;=67401,I1483&lt;=67602),"Kraj Vysočina",(IF(AND(I1483&gt;=40001,I1483&lt;=44101),"Ústecký kraj",(IF(AND(I1483&gt;=46001,I1483&lt;=47201),"Liberecký kraj",(IF(AND(I1483&gt;=51202,I1483&lt;=51401),"Liberecký kraj",(IF(AND(I1483&gt;=53002,I1483&lt;=53976),"Pardubický kraj",(IF(AND(I1483&gt;=56002,I1483&lt;=57201),"Pardubický kraj",(IF(AND(I1483&gt;=60200,I1483&lt;=67201),"Jihomoravský kraj",(IF(AND(I1483&gt;=67801,I1483&lt;=68501),"Jihomoravský kraj",(IF(AND(I1483&gt;=69002,I1483&lt;=69801),"Jihomoravský kraj",(IF(AND(I1483&gt;=68601,I1483&lt;=68801),"Zlínský kraj",(IF(AND(I1483&gt;=75501,I1483&lt;=76901),"Zlínský kraj",(IF(AND(I1483&gt;=70030,I1483&lt;=74901),"Moravskoslezský kraj",(IF(AND(I1483&gt;=75000,I1483&lt;=75368),"Olomoucký kraj",(IF(AND(I1483&gt;=77200,I1483&lt;=79862),"Olomoucký kraj",(IF(AND(I1483&gt;=50011,I1483&lt;=50301),"Královéhradecký kraj",(IF(AND(I1483&gt;=54301,I1483&lt;=54303),"Královéhradecký kraj","0")))))))))))))))))))))))))))))))))))))))))))))))</f>
        <v>Středočeský kraj</v>
      </c>
      <c r="AD1483" t="s">
        <v>998</v>
      </c>
      <c r="AE1483" t="s">
        <v>998</v>
      </c>
      <c r="AF1483" t="s">
        <v>998</v>
      </c>
      <c r="AG1483" s="107">
        <v>0</v>
      </c>
      <c r="AH1483" s="107">
        <v>0</v>
      </c>
      <c r="AI1483" s="107">
        <v>0</v>
      </c>
      <c r="AJ1483" t="s">
        <v>1012</v>
      </c>
    </row>
    <row r="1484" spans="1:37" x14ac:dyDescent="0.45">
      <c r="A1484" t="s">
        <v>1087</v>
      </c>
      <c r="B1484" t="s">
        <v>10128</v>
      </c>
      <c r="C1484" t="s">
        <v>990</v>
      </c>
      <c r="D1484" t="s">
        <v>10131</v>
      </c>
      <c r="E1484" t="s">
        <v>992</v>
      </c>
      <c r="F1484" t="s">
        <v>10132</v>
      </c>
      <c r="G1484">
        <v>800</v>
      </c>
      <c r="H1484" t="s">
        <v>1628</v>
      </c>
      <c r="I1484">
        <v>26901</v>
      </c>
      <c r="K1484" t="s">
        <v>10133</v>
      </c>
      <c r="L1484" s="106">
        <v>32009</v>
      </c>
      <c r="M1484">
        <v>10878353</v>
      </c>
      <c r="N1484" t="s">
        <v>996</v>
      </c>
      <c r="O1484" t="s">
        <v>12</v>
      </c>
      <c r="P1484" t="s">
        <v>997</v>
      </c>
      <c r="R1484" s="109" t="str">
        <f>IF(OR(P1484="SB",Q1484="SB"),"SB",0)</f>
        <v>SB</v>
      </c>
      <c r="T1484" s="110">
        <v>11670</v>
      </c>
      <c r="U1484" t="s">
        <v>19633</v>
      </c>
      <c r="V1484" s="113" t="str">
        <f>IF(AND(I1484&gt;=10000,I1484&lt;=19900),"Praha",(IF(AND(I1484&gt;=25001,I1484&lt;=29501),"Středočeský kraj",(IF(AND(I1484&gt;=30100,I1484&lt;=34972),"Středočeský kraj",(IF(AND(I1484&gt;=35002,I1484&lt;=36271),"Karlovarský kraj",(IF(AND(I1484&gt;=37001,I1484&lt;=39201),"Jihočeský kraj",(IF(AND(I1484&gt;=39701,I1484&lt;=39901),"Jihočeský kraj",(IF(AND(I1484&gt;=39301,I1484&lt;=39601),"Kraj Vysočina",(IF(AND(I1484&gt;=58001,I1484&lt;=59501),"Kraj Vysočina",(IF(AND(I1484&gt;=67401,I1484&lt;=67602),"Kraj Vysočina",(IF(AND(I1484&gt;=40001,I1484&lt;=44101),"Ústecký kraj",(IF(AND(I1484&gt;=46001,I1484&lt;=47201),"Liberecký kraj",(IF(AND(I1484&gt;=51202,I1484&lt;=51401),"Liberecký kraj",(IF(AND(I1484&gt;=53002,I1484&lt;=53976),"Pardubický kraj",(IF(AND(I1484&gt;=56002,I1484&lt;=57201),"Pardubický kraj",(IF(AND(I1484&gt;=60200,I1484&lt;=67201),"Jihomoravský kraj",(IF(AND(I1484&gt;=67801,I1484&lt;=68501),"Jihomoravský kraj",(IF(AND(I1484&gt;=69002,I1484&lt;=69801),"Jihomoravský kraj",(IF(AND(I1484&gt;=68601,I1484&lt;=68801),"Zlínský kraj",(IF(AND(I1484&gt;=75501,I1484&lt;=76901),"Zlínský kraj",(IF(AND(I1484&gt;=70030,I1484&lt;=74901),"Moravskoslezský kraj",(IF(AND(I1484&gt;=75000,I1484&lt;=75368),"Olomoucký kraj",(IF(AND(I1484&gt;=77200,I1484&lt;=79862),"Olomoucký kraj",(IF(AND(I1484&gt;=50011,I1484&lt;=50301),"Královéhradecký kraj",(IF(AND(I1484&gt;=54301,I1484&lt;=54303),"Královéhradecký kraj","0")))))))))))))))))))))))))))))))))))))))))))))))</f>
        <v>Středočeský kraj</v>
      </c>
      <c r="AD1484" t="s">
        <v>998</v>
      </c>
      <c r="AE1484" t="s">
        <v>998</v>
      </c>
      <c r="AF1484" t="s">
        <v>998</v>
      </c>
      <c r="AG1484" s="107">
        <v>0</v>
      </c>
      <c r="AH1484" s="107">
        <v>0</v>
      </c>
      <c r="AI1484" s="107">
        <v>0</v>
      </c>
      <c r="AJ1484" t="s">
        <v>1012</v>
      </c>
    </row>
    <row r="1485" spans="1:37" x14ac:dyDescent="0.45">
      <c r="A1485" t="s">
        <v>1124</v>
      </c>
      <c r="B1485" t="s">
        <v>17217</v>
      </c>
      <c r="C1485" t="s">
        <v>990</v>
      </c>
      <c r="D1485" t="s">
        <v>17218</v>
      </c>
      <c r="E1485" t="s">
        <v>992</v>
      </c>
      <c r="F1485" t="s">
        <v>4571</v>
      </c>
      <c r="G1485">
        <v>141</v>
      </c>
      <c r="H1485" t="s">
        <v>1628</v>
      </c>
      <c r="I1485">
        <v>26901</v>
      </c>
      <c r="K1485" t="s">
        <v>17219</v>
      </c>
      <c r="L1485" s="106">
        <v>31586</v>
      </c>
      <c r="M1485">
        <v>10875727</v>
      </c>
      <c r="N1485" t="s">
        <v>996</v>
      </c>
      <c r="O1485" t="s">
        <v>12</v>
      </c>
      <c r="P1485" t="s">
        <v>997</v>
      </c>
      <c r="R1485" s="109" t="str">
        <f>IF(OR(P1485="SB",Q1485="SB"),"SB",0)</f>
        <v>SB</v>
      </c>
      <c r="T1485" s="110">
        <v>11891</v>
      </c>
      <c r="U1485" t="s">
        <v>19633</v>
      </c>
      <c r="V1485" s="113" t="str">
        <f>IF(AND(I1485&gt;=10000,I1485&lt;=19900),"Praha",(IF(AND(I1485&gt;=25001,I1485&lt;=29501),"Středočeský kraj",(IF(AND(I1485&gt;=30100,I1485&lt;=34972),"Středočeský kraj",(IF(AND(I1485&gt;=35002,I1485&lt;=36271),"Karlovarský kraj",(IF(AND(I1485&gt;=37001,I1485&lt;=39201),"Jihočeský kraj",(IF(AND(I1485&gt;=39701,I1485&lt;=39901),"Jihočeský kraj",(IF(AND(I1485&gt;=39301,I1485&lt;=39601),"Kraj Vysočina",(IF(AND(I1485&gt;=58001,I1485&lt;=59501),"Kraj Vysočina",(IF(AND(I1485&gt;=67401,I1485&lt;=67602),"Kraj Vysočina",(IF(AND(I1485&gt;=40001,I1485&lt;=44101),"Ústecký kraj",(IF(AND(I1485&gt;=46001,I1485&lt;=47201),"Liberecký kraj",(IF(AND(I1485&gt;=51202,I1485&lt;=51401),"Liberecký kraj",(IF(AND(I1485&gt;=53002,I1485&lt;=53976),"Pardubický kraj",(IF(AND(I1485&gt;=56002,I1485&lt;=57201),"Pardubický kraj",(IF(AND(I1485&gt;=60200,I1485&lt;=67201),"Jihomoravský kraj",(IF(AND(I1485&gt;=67801,I1485&lt;=68501),"Jihomoravský kraj",(IF(AND(I1485&gt;=69002,I1485&lt;=69801),"Jihomoravský kraj",(IF(AND(I1485&gt;=68601,I1485&lt;=68801),"Zlínský kraj",(IF(AND(I1485&gt;=75501,I1485&lt;=76901),"Zlínský kraj",(IF(AND(I1485&gt;=70030,I1485&lt;=74901),"Moravskoslezský kraj",(IF(AND(I1485&gt;=75000,I1485&lt;=75368),"Olomoucký kraj",(IF(AND(I1485&gt;=77200,I1485&lt;=79862),"Olomoucký kraj",(IF(AND(I1485&gt;=50011,I1485&lt;=50301),"Královéhradecký kraj",(IF(AND(I1485&gt;=54301,I1485&lt;=54303),"Královéhradecký kraj","0")))))))))))))))))))))))))))))))))))))))))))))))</f>
        <v>Středočeský kraj</v>
      </c>
      <c r="AD1485" t="s">
        <v>998</v>
      </c>
      <c r="AE1485" t="s">
        <v>998</v>
      </c>
      <c r="AF1485" t="s">
        <v>998</v>
      </c>
      <c r="AG1485" s="107">
        <v>0</v>
      </c>
      <c r="AH1485" s="107">
        <v>0</v>
      </c>
      <c r="AI1485" s="107">
        <v>0</v>
      </c>
      <c r="AJ1485" t="s">
        <v>1012</v>
      </c>
    </row>
    <row r="1486" spans="1:37" x14ac:dyDescent="0.45">
      <c r="A1486" t="s">
        <v>1285</v>
      </c>
      <c r="B1486" t="s">
        <v>7940</v>
      </c>
      <c r="C1486" t="s">
        <v>990</v>
      </c>
      <c r="D1486" t="s">
        <v>7941</v>
      </c>
      <c r="E1486" t="s">
        <v>992</v>
      </c>
      <c r="F1486" t="s">
        <v>7942</v>
      </c>
      <c r="G1486">
        <v>108</v>
      </c>
      <c r="H1486" t="s">
        <v>1628</v>
      </c>
      <c r="I1486">
        <v>26901</v>
      </c>
      <c r="K1486" t="s">
        <v>7943</v>
      </c>
      <c r="L1486" s="106">
        <v>28540</v>
      </c>
      <c r="M1486">
        <v>12914747</v>
      </c>
      <c r="N1486" t="s">
        <v>996</v>
      </c>
      <c r="O1486" t="s">
        <v>12</v>
      </c>
      <c r="P1486" t="s">
        <v>997</v>
      </c>
      <c r="R1486" s="109" t="str">
        <f>IF(OR(P1486="SB",Q1486="SB"),"SB",0)</f>
        <v>SB</v>
      </c>
      <c r="T1486" s="110" t="s">
        <v>998</v>
      </c>
      <c r="V1486" s="113" t="str">
        <f>IF(AND(I1486&gt;=10000,I1486&lt;=19900),"Praha",(IF(AND(I1486&gt;=25001,I1486&lt;=29501),"Středočeský kraj",(IF(AND(I1486&gt;=30100,I1486&lt;=34972),"Středočeský kraj",(IF(AND(I1486&gt;=35002,I1486&lt;=36271),"Karlovarský kraj",(IF(AND(I1486&gt;=37001,I1486&lt;=39201),"Jihočeský kraj",(IF(AND(I1486&gt;=39701,I1486&lt;=39901),"Jihočeský kraj",(IF(AND(I1486&gt;=39301,I1486&lt;=39601),"Kraj Vysočina",(IF(AND(I1486&gt;=58001,I1486&lt;=59501),"Kraj Vysočina",(IF(AND(I1486&gt;=67401,I1486&lt;=67602),"Kraj Vysočina",(IF(AND(I1486&gt;=40001,I1486&lt;=44101),"Ústecký kraj",(IF(AND(I1486&gt;=46001,I1486&lt;=47201),"Liberecký kraj",(IF(AND(I1486&gt;=51202,I1486&lt;=51401),"Liberecký kraj",(IF(AND(I1486&gt;=53002,I1486&lt;=53976),"Pardubický kraj",(IF(AND(I1486&gt;=56002,I1486&lt;=57201),"Pardubický kraj",(IF(AND(I1486&gt;=60200,I1486&lt;=67201),"Jihomoravský kraj",(IF(AND(I1486&gt;=67801,I1486&lt;=68501),"Jihomoravský kraj",(IF(AND(I1486&gt;=69002,I1486&lt;=69801),"Jihomoravský kraj",(IF(AND(I1486&gt;=68601,I1486&lt;=68801),"Zlínský kraj",(IF(AND(I1486&gt;=75501,I1486&lt;=76901),"Zlínský kraj",(IF(AND(I1486&gt;=70030,I1486&lt;=74901),"Moravskoslezský kraj",(IF(AND(I1486&gt;=75000,I1486&lt;=75368),"Olomoucký kraj",(IF(AND(I1486&gt;=77200,I1486&lt;=79862),"Olomoucký kraj",(IF(AND(I1486&gt;=50011,I1486&lt;=50301),"Královéhradecký kraj",(IF(AND(I1486&gt;=54301,I1486&lt;=54303),"Královéhradecký kraj","0")))))))))))))))))))))))))))))))))))))))))))))))</f>
        <v>Středočeský kraj</v>
      </c>
      <c r="AB1486" t="s">
        <v>998</v>
      </c>
      <c r="AD1486" t="s">
        <v>998</v>
      </c>
      <c r="AE1486" t="s">
        <v>998</v>
      </c>
      <c r="AF1486" t="s">
        <v>998</v>
      </c>
      <c r="AG1486" s="107">
        <v>0</v>
      </c>
      <c r="AH1486" s="107">
        <v>0</v>
      </c>
      <c r="AI1486" s="107">
        <v>0</v>
      </c>
      <c r="AJ1486" t="s">
        <v>1012</v>
      </c>
    </row>
    <row r="1487" spans="1:37" x14ac:dyDescent="0.45">
      <c r="A1487" t="s">
        <v>1190</v>
      </c>
      <c r="B1487" t="s">
        <v>13316</v>
      </c>
      <c r="C1487" t="s">
        <v>1002</v>
      </c>
      <c r="D1487" t="s">
        <v>13317</v>
      </c>
      <c r="E1487" t="s">
        <v>992</v>
      </c>
      <c r="F1487" t="s">
        <v>11909</v>
      </c>
      <c r="G1487">
        <v>1989</v>
      </c>
      <c r="H1487" t="s">
        <v>1628</v>
      </c>
      <c r="I1487">
        <v>26901</v>
      </c>
      <c r="K1487" t="s">
        <v>13318</v>
      </c>
      <c r="L1487" s="106">
        <v>29046</v>
      </c>
      <c r="M1487">
        <v>13004269</v>
      </c>
      <c r="N1487" t="s">
        <v>996</v>
      </c>
      <c r="O1487" t="s">
        <v>12</v>
      </c>
      <c r="P1487" t="s">
        <v>997</v>
      </c>
      <c r="R1487" s="109" t="str">
        <f>IF(OR(P1487="SB",Q1487="SB"),"SB",0)</f>
        <v>SB</v>
      </c>
      <c r="T1487" s="110" t="s">
        <v>998</v>
      </c>
      <c r="V1487" s="113" t="str">
        <f>IF(AND(I1487&gt;=10000,I1487&lt;=19900),"Praha",(IF(AND(I1487&gt;=25001,I1487&lt;=29501),"Středočeský kraj",(IF(AND(I1487&gt;=30100,I1487&lt;=34972),"Středočeský kraj",(IF(AND(I1487&gt;=35002,I1487&lt;=36271),"Karlovarský kraj",(IF(AND(I1487&gt;=37001,I1487&lt;=39201),"Jihočeský kraj",(IF(AND(I1487&gt;=39701,I1487&lt;=39901),"Jihočeský kraj",(IF(AND(I1487&gt;=39301,I1487&lt;=39601),"Kraj Vysočina",(IF(AND(I1487&gt;=58001,I1487&lt;=59501),"Kraj Vysočina",(IF(AND(I1487&gt;=67401,I1487&lt;=67602),"Kraj Vysočina",(IF(AND(I1487&gt;=40001,I1487&lt;=44101),"Ústecký kraj",(IF(AND(I1487&gt;=46001,I1487&lt;=47201),"Liberecký kraj",(IF(AND(I1487&gt;=51202,I1487&lt;=51401),"Liberecký kraj",(IF(AND(I1487&gt;=53002,I1487&lt;=53976),"Pardubický kraj",(IF(AND(I1487&gt;=56002,I1487&lt;=57201),"Pardubický kraj",(IF(AND(I1487&gt;=60200,I1487&lt;=67201),"Jihomoravský kraj",(IF(AND(I1487&gt;=67801,I1487&lt;=68501),"Jihomoravský kraj",(IF(AND(I1487&gt;=69002,I1487&lt;=69801),"Jihomoravský kraj",(IF(AND(I1487&gt;=68601,I1487&lt;=68801),"Zlínský kraj",(IF(AND(I1487&gt;=75501,I1487&lt;=76901),"Zlínský kraj",(IF(AND(I1487&gt;=70030,I1487&lt;=74901),"Moravskoslezský kraj",(IF(AND(I1487&gt;=75000,I1487&lt;=75368),"Olomoucký kraj",(IF(AND(I1487&gt;=77200,I1487&lt;=79862),"Olomoucký kraj",(IF(AND(I1487&gt;=50011,I1487&lt;=50301),"Královéhradecký kraj",(IF(AND(I1487&gt;=54301,I1487&lt;=54303),"Královéhradecký kraj","0")))))))))))))))))))))))))))))))))))))))))))))))</f>
        <v>Středočeský kraj</v>
      </c>
      <c r="AB1487" t="s">
        <v>998</v>
      </c>
      <c r="AD1487" t="s">
        <v>998</v>
      </c>
      <c r="AE1487" t="s">
        <v>998</v>
      </c>
      <c r="AF1487" t="s">
        <v>998</v>
      </c>
      <c r="AG1487" s="107">
        <v>0</v>
      </c>
      <c r="AH1487" s="107">
        <v>0</v>
      </c>
      <c r="AI1487" s="107">
        <v>0</v>
      </c>
      <c r="AJ1487" t="s">
        <v>1012</v>
      </c>
    </row>
    <row r="1488" spans="1:37" x14ac:dyDescent="0.45">
      <c r="A1488" t="s">
        <v>1129</v>
      </c>
      <c r="B1488" t="s">
        <v>14082</v>
      </c>
      <c r="C1488" t="s">
        <v>990</v>
      </c>
      <c r="D1488" t="s">
        <v>14083</v>
      </c>
      <c r="E1488" t="s">
        <v>992</v>
      </c>
      <c r="F1488" t="s">
        <v>1265</v>
      </c>
      <c r="G1488">
        <v>1260</v>
      </c>
      <c r="H1488" t="s">
        <v>1628</v>
      </c>
      <c r="I1488">
        <v>26901</v>
      </c>
      <c r="J1488">
        <v>724912922</v>
      </c>
      <c r="K1488" t="s">
        <v>14084</v>
      </c>
      <c r="L1488" s="106">
        <v>32303</v>
      </c>
      <c r="M1488">
        <v>13011545</v>
      </c>
      <c r="N1488" t="s">
        <v>996</v>
      </c>
      <c r="O1488" t="s">
        <v>12</v>
      </c>
      <c r="P1488" t="s">
        <v>997</v>
      </c>
      <c r="R1488" s="109" t="str">
        <f>IF(OR(P1488="SB",Q1488="SB"),"SB",0)</f>
        <v>SB</v>
      </c>
      <c r="T1488" s="110" t="s">
        <v>998</v>
      </c>
      <c r="V1488" s="113" t="str">
        <f>IF(AND(I1488&gt;=10000,I1488&lt;=19900),"Praha",(IF(AND(I1488&gt;=25001,I1488&lt;=29501),"Středočeský kraj",(IF(AND(I1488&gt;=30100,I1488&lt;=34972),"Středočeský kraj",(IF(AND(I1488&gt;=35002,I1488&lt;=36271),"Karlovarský kraj",(IF(AND(I1488&gt;=37001,I1488&lt;=39201),"Jihočeský kraj",(IF(AND(I1488&gt;=39701,I1488&lt;=39901),"Jihočeský kraj",(IF(AND(I1488&gt;=39301,I1488&lt;=39601),"Kraj Vysočina",(IF(AND(I1488&gt;=58001,I1488&lt;=59501),"Kraj Vysočina",(IF(AND(I1488&gt;=67401,I1488&lt;=67602),"Kraj Vysočina",(IF(AND(I1488&gt;=40001,I1488&lt;=44101),"Ústecký kraj",(IF(AND(I1488&gt;=46001,I1488&lt;=47201),"Liberecký kraj",(IF(AND(I1488&gt;=51202,I1488&lt;=51401),"Liberecký kraj",(IF(AND(I1488&gt;=53002,I1488&lt;=53976),"Pardubický kraj",(IF(AND(I1488&gt;=56002,I1488&lt;=57201),"Pardubický kraj",(IF(AND(I1488&gt;=60200,I1488&lt;=67201),"Jihomoravský kraj",(IF(AND(I1488&gt;=67801,I1488&lt;=68501),"Jihomoravský kraj",(IF(AND(I1488&gt;=69002,I1488&lt;=69801),"Jihomoravský kraj",(IF(AND(I1488&gt;=68601,I1488&lt;=68801),"Zlínský kraj",(IF(AND(I1488&gt;=75501,I1488&lt;=76901),"Zlínský kraj",(IF(AND(I1488&gt;=70030,I1488&lt;=74901),"Moravskoslezský kraj",(IF(AND(I1488&gt;=75000,I1488&lt;=75368),"Olomoucký kraj",(IF(AND(I1488&gt;=77200,I1488&lt;=79862),"Olomoucký kraj",(IF(AND(I1488&gt;=50011,I1488&lt;=50301),"Královéhradecký kraj",(IF(AND(I1488&gt;=54301,I1488&lt;=54303),"Královéhradecký kraj","0")))))))))))))))))))))))))))))))))))))))))))))))</f>
        <v>Středočeský kraj</v>
      </c>
      <c r="AB1488" t="s">
        <v>998</v>
      </c>
      <c r="AD1488" t="s">
        <v>998</v>
      </c>
      <c r="AE1488" t="s">
        <v>998</v>
      </c>
      <c r="AF1488" t="s">
        <v>998</v>
      </c>
      <c r="AG1488" s="107">
        <v>0</v>
      </c>
      <c r="AH1488" s="107">
        <v>0</v>
      </c>
      <c r="AI1488" s="107">
        <v>0</v>
      </c>
      <c r="AJ1488" t="s">
        <v>1012</v>
      </c>
    </row>
    <row r="1489" spans="1:37" x14ac:dyDescent="0.45">
      <c r="A1489" t="s">
        <v>1130</v>
      </c>
      <c r="B1489" t="s">
        <v>14127</v>
      </c>
      <c r="C1489" t="s">
        <v>990</v>
      </c>
      <c r="D1489" t="s">
        <v>14128</v>
      </c>
      <c r="E1489" t="s">
        <v>992</v>
      </c>
      <c r="F1489" t="s">
        <v>12375</v>
      </c>
      <c r="G1489">
        <v>28</v>
      </c>
      <c r="H1489" t="s">
        <v>1628</v>
      </c>
      <c r="I1489">
        <v>26901</v>
      </c>
      <c r="K1489" t="s">
        <v>14129</v>
      </c>
      <c r="L1489" s="106">
        <v>27021</v>
      </c>
      <c r="M1489">
        <v>13015383</v>
      </c>
      <c r="N1489" t="s">
        <v>996</v>
      </c>
      <c r="O1489" t="s">
        <v>12</v>
      </c>
      <c r="P1489" t="s">
        <v>997</v>
      </c>
      <c r="R1489" s="109" t="str">
        <f>IF(OR(P1489="SB",Q1489="SB"),"SB",0)</f>
        <v>SB</v>
      </c>
      <c r="T1489" s="110" t="s">
        <v>998</v>
      </c>
      <c r="V1489" s="113" t="str">
        <f>IF(AND(I1489&gt;=10000,I1489&lt;=19900),"Praha",(IF(AND(I1489&gt;=25001,I1489&lt;=29501),"Středočeský kraj",(IF(AND(I1489&gt;=30100,I1489&lt;=34972),"Středočeský kraj",(IF(AND(I1489&gt;=35002,I1489&lt;=36271),"Karlovarský kraj",(IF(AND(I1489&gt;=37001,I1489&lt;=39201),"Jihočeský kraj",(IF(AND(I1489&gt;=39701,I1489&lt;=39901),"Jihočeský kraj",(IF(AND(I1489&gt;=39301,I1489&lt;=39601),"Kraj Vysočina",(IF(AND(I1489&gt;=58001,I1489&lt;=59501),"Kraj Vysočina",(IF(AND(I1489&gt;=67401,I1489&lt;=67602),"Kraj Vysočina",(IF(AND(I1489&gt;=40001,I1489&lt;=44101),"Ústecký kraj",(IF(AND(I1489&gt;=46001,I1489&lt;=47201),"Liberecký kraj",(IF(AND(I1489&gt;=51202,I1489&lt;=51401),"Liberecký kraj",(IF(AND(I1489&gt;=53002,I1489&lt;=53976),"Pardubický kraj",(IF(AND(I1489&gt;=56002,I1489&lt;=57201),"Pardubický kraj",(IF(AND(I1489&gt;=60200,I1489&lt;=67201),"Jihomoravský kraj",(IF(AND(I1489&gt;=67801,I1489&lt;=68501),"Jihomoravský kraj",(IF(AND(I1489&gt;=69002,I1489&lt;=69801),"Jihomoravský kraj",(IF(AND(I1489&gt;=68601,I1489&lt;=68801),"Zlínský kraj",(IF(AND(I1489&gt;=75501,I1489&lt;=76901),"Zlínský kraj",(IF(AND(I1489&gt;=70030,I1489&lt;=74901),"Moravskoslezský kraj",(IF(AND(I1489&gt;=75000,I1489&lt;=75368),"Olomoucký kraj",(IF(AND(I1489&gt;=77200,I1489&lt;=79862),"Olomoucký kraj",(IF(AND(I1489&gt;=50011,I1489&lt;=50301),"Královéhradecký kraj",(IF(AND(I1489&gt;=54301,I1489&lt;=54303),"Královéhradecký kraj","0")))))))))))))))))))))))))))))))))))))))))))))))</f>
        <v>Středočeský kraj</v>
      </c>
      <c r="AB1489" t="s">
        <v>998</v>
      </c>
      <c r="AD1489" t="s">
        <v>998</v>
      </c>
      <c r="AE1489" t="s">
        <v>998</v>
      </c>
      <c r="AF1489" t="s">
        <v>998</v>
      </c>
      <c r="AG1489" s="107">
        <v>0</v>
      </c>
      <c r="AH1489" s="107">
        <v>0</v>
      </c>
      <c r="AI1489" s="107">
        <v>0</v>
      </c>
      <c r="AJ1489" t="s">
        <v>1012</v>
      </c>
    </row>
    <row r="1490" spans="1:37" x14ac:dyDescent="0.45">
      <c r="A1490" t="s">
        <v>1061</v>
      </c>
      <c r="B1490" t="s">
        <v>16526</v>
      </c>
      <c r="C1490" t="s">
        <v>990</v>
      </c>
      <c r="D1490" t="s">
        <v>16527</v>
      </c>
      <c r="E1490" t="s">
        <v>992</v>
      </c>
      <c r="F1490" t="s">
        <v>16528</v>
      </c>
      <c r="G1490">
        <v>2603</v>
      </c>
      <c r="H1490" t="s">
        <v>1628</v>
      </c>
      <c r="I1490">
        <v>26901</v>
      </c>
      <c r="J1490">
        <v>604268517</v>
      </c>
      <c r="K1490" t="s">
        <v>16529</v>
      </c>
      <c r="L1490" s="106">
        <v>31513</v>
      </c>
      <c r="M1490">
        <v>10599477</v>
      </c>
      <c r="N1490" t="s">
        <v>996</v>
      </c>
      <c r="O1490" t="s">
        <v>12</v>
      </c>
      <c r="P1490" t="s">
        <v>997</v>
      </c>
      <c r="R1490" s="109" t="str">
        <f>IF(OR(P1490="SB",Q1490="SB"),"SB",0)</f>
        <v>SB</v>
      </c>
      <c r="T1490" s="110" t="s">
        <v>998</v>
      </c>
      <c r="V1490" s="113" t="str">
        <f>IF(AND(I1490&gt;=10000,I1490&lt;=19900),"Praha",(IF(AND(I1490&gt;=25001,I1490&lt;=29501),"Středočeský kraj",(IF(AND(I1490&gt;=30100,I1490&lt;=34972),"Středočeský kraj",(IF(AND(I1490&gt;=35002,I1490&lt;=36271),"Karlovarský kraj",(IF(AND(I1490&gt;=37001,I1490&lt;=39201),"Jihočeský kraj",(IF(AND(I1490&gt;=39701,I1490&lt;=39901),"Jihočeský kraj",(IF(AND(I1490&gt;=39301,I1490&lt;=39601),"Kraj Vysočina",(IF(AND(I1490&gt;=58001,I1490&lt;=59501),"Kraj Vysočina",(IF(AND(I1490&gt;=67401,I1490&lt;=67602),"Kraj Vysočina",(IF(AND(I1490&gt;=40001,I1490&lt;=44101),"Ústecký kraj",(IF(AND(I1490&gt;=46001,I1490&lt;=47201),"Liberecký kraj",(IF(AND(I1490&gt;=51202,I1490&lt;=51401),"Liberecký kraj",(IF(AND(I1490&gt;=53002,I1490&lt;=53976),"Pardubický kraj",(IF(AND(I1490&gt;=56002,I1490&lt;=57201),"Pardubický kraj",(IF(AND(I1490&gt;=60200,I1490&lt;=67201),"Jihomoravský kraj",(IF(AND(I1490&gt;=67801,I1490&lt;=68501),"Jihomoravský kraj",(IF(AND(I1490&gt;=69002,I1490&lt;=69801),"Jihomoravský kraj",(IF(AND(I1490&gt;=68601,I1490&lt;=68801),"Zlínský kraj",(IF(AND(I1490&gt;=75501,I1490&lt;=76901),"Zlínský kraj",(IF(AND(I1490&gt;=70030,I1490&lt;=74901),"Moravskoslezský kraj",(IF(AND(I1490&gt;=75000,I1490&lt;=75368),"Olomoucký kraj",(IF(AND(I1490&gt;=77200,I1490&lt;=79862),"Olomoucký kraj",(IF(AND(I1490&gt;=50011,I1490&lt;=50301),"Královéhradecký kraj",(IF(AND(I1490&gt;=54301,I1490&lt;=54303),"Královéhradecký kraj","0")))))))))))))))))))))))))))))))))))))))))))))))</f>
        <v>Středočeský kraj</v>
      </c>
      <c r="AB1490" t="s">
        <v>998</v>
      </c>
      <c r="AD1490" t="s">
        <v>998</v>
      </c>
      <c r="AE1490" t="s">
        <v>998</v>
      </c>
      <c r="AF1490" t="s">
        <v>998</v>
      </c>
      <c r="AG1490" s="107">
        <v>0</v>
      </c>
      <c r="AH1490" s="107">
        <v>0</v>
      </c>
      <c r="AI1490" s="107">
        <v>0</v>
      </c>
      <c r="AJ1490" t="s">
        <v>1012</v>
      </c>
    </row>
    <row r="1491" spans="1:37" x14ac:dyDescent="0.45">
      <c r="A1491" t="s">
        <v>1113</v>
      </c>
      <c r="B1491" t="s">
        <v>16703</v>
      </c>
      <c r="C1491" t="s">
        <v>990</v>
      </c>
      <c r="D1491" t="s">
        <v>16708</v>
      </c>
      <c r="E1491" t="s">
        <v>992</v>
      </c>
      <c r="F1491" t="s">
        <v>3463</v>
      </c>
      <c r="G1491">
        <v>2344</v>
      </c>
      <c r="H1491" t="s">
        <v>1628</v>
      </c>
      <c r="I1491">
        <v>26901</v>
      </c>
      <c r="J1491">
        <v>776117784</v>
      </c>
      <c r="K1491" t="s">
        <v>16709</v>
      </c>
      <c r="L1491" s="106">
        <v>29719</v>
      </c>
      <c r="M1491">
        <v>12892317</v>
      </c>
      <c r="N1491" t="s">
        <v>1242</v>
      </c>
      <c r="O1491" t="s">
        <v>1106</v>
      </c>
      <c r="P1491" t="s">
        <v>997</v>
      </c>
      <c r="R1491" s="109" t="str">
        <f>IF(OR(P1491="SB",Q1491="SB"),"SB",0)</f>
        <v>SB</v>
      </c>
      <c r="T1491" s="110" t="s">
        <v>998</v>
      </c>
      <c r="V1491" s="113" t="str">
        <f>IF(AND(I1491&gt;=10000,I1491&lt;=19900),"Praha",(IF(AND(I1491&gt;=25001,I1491&lt;=29501),"Středočeský kraj",(IF(AND(I1491&gt;=30100,I1491&lt;=34972),"Středočeský kraj",(IF(AND(I1491&gt;=35002,I1491&lt;=36271),"Karlovarský kraj",(IF(AND(I1491&gt;=37001,I1491&lt;=39201),"Jihočeský kraj",(IF(AND(I1491&gt;=39701,I1491&lt;=39901),"Jihočeský kraj",(IF(AND(I1491&gt;=39301,I1491&lt;=39601),"Kraj Vysočina",(IF(AND(I1491&gt;=58001,I1491&lt;=59501),"Kraj Vysočina",(IF(AND(I1491&gt;=67401,I1491&lt;=67602),"Kraj Vysočina",(IF(AND(I1491&gt;=40001,I1491&lt;=44101),"Ústecký kraj",(IF(AND(I1491&gt;=46001,I1491&lt;=47201),"Liberecký kraj",(IF(AND(I1491&gt;=51202,I1491&lt;=51401),"Liberecký kraj",(IF(AND(I1491&gt;=53002,I1491&lt;=53976),"Pardubický kraj",(IF(AND(I1491&gt;=56002,I1491&lt;=57201),"Pardubický kraj",(IF(AND(I1491&gt;=60200,I1491&lt;=67201),"Jihomoravský kraj",(IF(AND(I1491&gt;=67801,I1491&lt;=68501),"Jihomoravský kraj",(IF(AND(I1491&gt;=69002,I1491&lt;=69801),"Jihomoravský kraj",(IF(AND(I1491&gt;=68601,I1491&lt;=68801),"Zlínský kraj",(IF(AND(I1491&gt;=75501,I1491&lt;=76901),"Zlínský kraj",(IF(AND(I1491&gt;=70030,I1491&lt;=74901),"Moravskoslezský kraj",(IF(AND(I1491&gt;=75000,I1491&lt;=75368),"Olomoucký kraj",(IF(AND(I1491&gt;=77200,I1491&lt;=79862),"Olomoucký kraj",(IF(AND(I1491&gt;=50011,I1491&lt;=50301),"Královéhradecký kraj",(IF(AND(I1491&gt;=54301,I1491&lt;=54303),"Královéhradecký kraj","0")))))))))))))))))))))))))))))))))))))))))))))))</f>
        <v>Středočeský kraj</v>
      </c>
      <c r="AB1491" t="s">
        <v>998</v>
      </c>
      <c r="AD1491" t="s">
        <v>998</v>
      </c>
      <c r="AE1491" t="s">
        <v>998</v>
      </c>
      <c r="AF1491" t="s">
        <v>998</v>
      </c>
      <c r="AG1491" s="107">
        <v>0</v>
      </c>
      <c r="AH1491" s="107">
        <v>0</v>
      </c>
      <c r="AI1491" s="107">
        <v>0</v>
      </c>
      <c r="AJ1491" t="s">
        <v>1012</v>
      </c>
    </row>
    <row r="1492" spans="1:37" x14ac:dyDescent="0.45">
      <c r="A1492" t="s">
        <v>988</v>
      </c>
      <c r="B1492" t="s">
        <v>7352</v>
      </c>
      <c r="C1492" t="s">
        <v>990</v>
      </c>
      <c r="D1492" t="s">
        <v>7355</v>
      </c>
      <c r="E1492" t="s">
        <v>992</v>
      </c>
      <c r="F1492" t="s">
        <v>7356</v>
      </c>
      <c r="G1492">
        <v>1</v>
      </c>
      <c r="H1492" t="s">
        <v>7357</v>
      </c>
      <c r="I1492">
        <v>27001</v>
      </c>
      <c r="K1492" t="s">
        <v>7358</v>
      </c>
      <c r="L1492" s="106">
        <v>36252</v>
      </c>
      <c r="M1492">
        <v>13586875</v>
      </c>
      <c r="N1492" t="s">
        <v>1155</v>
      </c>
      <c r="O1492" t="s">
        <v>1023</v>
      </c>
      <c r="P1492" t="s">
        <v>997</v>
      </c>
      <c r="R1492" s="109" t="str">
        <f>IF(OR(P1492="SB",Q1492="SB"),"SB",0)</f>
        <v>SB</v>
      </c>
      <c r="T1492" s="110" t="s">
        <v>998</v>
      </c>
      <c r="V1492" s="113" t="str">
        <f>IF(AND(I1492&gt;=10000,I1492&lt;=19900),"Praha",(IF(AND(I1492&gt;=25001,I1492&lt;=29501),"Středočeský kraj",(IF(AND(I1492&gt;=30100,I1492&lt;=34972),"Středočeský kraj",(IF(AND(I1492&gt;=35002,I1492&lt;=36271),"Karlovarský kraj",(IF(AND(I1492&gt;=37001,I1492&lt;=39201),"Jihočeský kraj",(IF(AND(I1492&gt;=39701,I1492&lt;=39901),"Jihočeský kraj",(IF(AND(I1492&gt;=39301,I1492&lt;=39601),"Kraj Vysočina",(IF(AND(I1492&gt;=58001,I1492&lt;=59501),"Kraj Vysočina",(IF(AND(I1492&gt;=67401,I1492&lt;=67602),"Kraj Vysočina",(IF(AND(I1492&gt;=40001,I1492&lt;=44101),"Ústecký kraj",(IF(AND(I1492&gt;=46001,I1492&lt;=47201),"Liberecký kraj",(IF(AND(I1492&gt;=51202,I1492&lt;=51401),"Liberecký kraj",(IF(AND(I1492&gt;=53002,I1492&lt;=53976),"Pardubický kraj",(IF(AND(I1492&gt;=56002,I1492&lt;=57201),"Pardubický kraj",(IF(AND(I1492&gt;=60200,I1492&lt;=67201),"Jihomoravský kraj",(IF(AND(I1492&gt;=67801,I1492&lt;=68501),"Jihomoravský kraj",(IF(AND(I1492&gt;=69002,I1492&lt;=69801),"Jihomoravský kraj",(IF(AND(I1492&gt;=68601,I1492&lt;=68801),"Zlínský kraj",(IF(AND(I1492&gt;=75501,I1492&lt;=76901),"Zlínský kraj",(IF(AND(I1492&gt;=70030,I1492&lt;=74901),"Moravskoslezský kraj",(IF(AND(I1492&gt;=75000,I1492&lt;=75368),"Olomoucký kraj",(IF(AND(I1492&gt;=77200,I1492&lt;=79862),"Olomoucký kraj",(IF(AND(I1492&gt;=50011,I1492&lt;=50301),"Královéhradecký kraj",(IF(AND(I1492&gt;=54301,I1492&lt;=54303),"Královéhradecký kraj","0")))))))))))))))))))))))))))))))))))))))))))))))</f>
        <v>Středočeský kraj</v>
      </c>
      <c r="AB1492" t="s">
        <v>998</v>
      </c>
      <c r="AD1492" t="s">
        <v>998</v>
      </c>
      <c r="AE1492" t="s">
        <v>998</v>
      </c>
      <c r="AF1492" t="s">
        <v>998</v>
      </c>
      <c r="AG1492" s="107">
        <v>300</v>
      </c>
      <c r="AH1492" s="107">
        <v>0</v>
      </c>
      <c r="AI1492" s="107">
        <v>0</v>
      </c>
      <c r="AJ1492" t="s">
        <v>999</v>
      </c>
      <c r="AK1492" s="106">
        <v>44924</v>
      </c>
    </row>
    <row r="1493" spans="1:37" x14ac:dyDescent="0.45">
      <c r="A1493" t="s">
        <v>1149</v>
      </c>
      <c r="B1493" t="s">
        <v>7352</v>
      </c>
      <c r="C1493" t="s">
        <v>990</v>
      </c>
      <c r="D1493" t="s">
        <v>7359</v>
      </c>
      <c r="E1493" t="s">
        <v>992</v>
      </c>
      <c r="F1493" t="s">
        <v>7360</v>
      </c>
      <c r="G1493">
        <v>1</v>
      </c>
      <c r="H1493" t="s">
        <v>7357</v>
      </c>
      <c r="I1493">
        <v>27001</v>
      </c>
      <c r="K1493" t="s">
        <v>7361</v>
      </c>
      <c r="L1493" s="106">
        <v>25013</v>
      </c>
      <c r="M1493">
        <v>13587077</v>
      </c>
      <c r="N1493" t="s">
        <v>1155</v>
      </c>
      <c r="O1493" t="s">
        <v>1023</v>
      </c>
      <c r="P1493" t="s">
        <v>997</v>
      </c>
      <c r="R1493" s="109" t="str">
        <f>IF(OR(P1493="SB",Q1493="SB"),"SB",0)</f>
        <v>SB</v>
      </c>
      <c r="T1493" s="110" t="s">
        <v>998</v>
      </c>
      <c r="V1493" s="113" t="str">
        <f>IF(AND(I1493&gt;=10000,I1493&lt;=19900),"Praha",(IF(AND(I1493&gt;=25001,I1493&lt;=29501),"Středočeský kraj",(IF(AND(I1493&gt;=30100,I1493&lt;=34972),"Středočeský kraj",(IF(AND(I1493&gt;=35002,I1493&lt;=36271),"Karlovarský kraj",(IF(AND(I1493&gt;=37001,I1493&lt;=39201),"Jihočeský kraj",(IF(AND(I1493&gt;=39701,I1493&lt;=39901),"Jihočeský kraj",(IF(AND(I1493&gt;=39301,I1493&lt;=39601),"Kraj Vysočina",(IF(AND(I1493&gt;=58001,I1493&lt;=59501),"Kraj Vysočina",(IF(AND(I1493&gt;=67401,I1493&lt;=67602),"Kraj Vysočina",(IF(AND(I1493&gt;=40001,I1493&lt;=44101),"Ústecký kraj",(IF(AND(I1493&gt;=46001,I1493&lt;=47201),"Liberecký kraj",(IF(AND(I1493&gt;=51202,I1493&lt;=51401),"Liberecký kraj",(IF(AND(I1493&gt;=53002,I1493&lt;=53976),"Pardubický kraj",(IF(AND(I1493&gt;=56002,I1493&lt;=57201),"Pardubický kraj",(IF(AND(I1493&gt;=60200,I1493&lt;=67201),"Jihomoravský kraj",(IF(AND(I1493&gt;=67801,I1493&lt;=68501),"Jihomoravský kraj",(IF(AND(I1493&gt;=69002,I1493&lt;=69801),"Jihomoravský kraj",(IF(AND(I1493&gt;=68601,I1493&lt;=68801),"Zlínský kraj",(IF(AND(I1493&gt;=75501,I1493&lt;=76901),"Zlínský kraj",(IF(AND(I1493&gt;=70030,I1493&lt;=74901),"Moravskoslezský kraj",(IF(AND(I1493&gt;=75000,I1493&lt;=75368),"Olomoucký kraj",(IF(AND(I1493&gt;=77200,I1493&lt;=79862),"Olomoucký kraj",(IF(AND(I1493&gt;=50011,I1493&lt;=50301),"Královéhradecký kraj",(IF(AND(I1493&gt;=54301,I1493&lt;=54303),"Královéhradecký kraj","0")))))))))))))))))))))))))))))))))))))))))))))))</f>
        <v>Středočeský kraj</v>
      </c>
      <c r="AB1493" t="s">
        <v>998</v>
      </c>
      <c r="AD1493" t="s">
        <v>998</v>
      </c>
      <c r="AE1493" t="s">
        <v>998</v>
      </c>
      <c r="AF1493" t="s">
        <v>998</v>
      </c>
      <c r="AG1493" s="107">
        <v>300</v>
      </c>
      <c r="AH1493" s="107">
        <v>0</v>
      </c>
      <c r="AI1493" s="107">
        <v>0</v>
      </c>
      <c r="AJ1493" t="s">
        <v>999</v>
      </c>
      <c r="AK1493" s="106">
        <v>44924</v>
      </c>
    </row>
    <row r="1494" spans="1:37" x14ac:dyDescent="0.45">
      <c r="A1494" t="s">
        <v>1149</v>
      </c>
      <c r="B1494" t="s">
        <v>7352</v>
      </c>
      <c r="C1494" t="s">
        <v>990</v>
      </c>
      <c r="D1494" t="s">
        <v>7362</v>
      </c>
      <c r="E1494" t="s">
        <v>992</v>
      </c>
      <c r="F1494" t="s">
        <v>7357</v>
      </c>
      <c r="G1494">
        <v>1</v>
      </c>
      <c r="H1494" t="s">
        <v>7357</v>
      </c>
      <c r="I1494">
        <v>27001</v>
      </c>
      <c r="K1494" t="s">
        <v>7363</v>
      </c>
      <c r="L1494" s="106">
        <v>36252</v>
      </c>
      <c r="M1494">
        <v>13586976</v>
      </c>
      <c r="N1494" t="s">
        <v>1155</v>
      </c>
      <c r="O1494" t="s">
        <v>1023</v>
      </c>
      <c r="P1494" t="s">
        <v>997</v>
      </c>
      <c r="R1494" s="109" t="str">
        <f>IF(OR(P1494="SB",Q1494="SB"),"SB",0)</f>
        <v>SB</v>
      </c>
      <c r="T1494" s="110" t="s">
        <v>998</v>
      </c>
      <c r="V1494" s="113" t="str">
        <f>IF(AND(I1494&gt;=10000,I1494&lt;=19900),"Praha",(IF(AND(I1494&gt;=25001,I1494&lt;=29501),"Středočeský kraj",(IF(AND(I1494&gt;=30100,I1494&lt;=34972),"Středočeský kraj",(IF(AND(I1494&gt;=35002,I1494&lt;=36271),"Karlovarský kraj",(IF(AND(I1494&gt;=37001,I1494&lt;=39201),"Jihočeský kraj",(IF(AND(I1494&gt;=39701,I1494&lt;=39901),"Jihočeský kraj",(IF(AND(I1494&gt;=39301,I1494&lt;=39601),"Kraj Vysočina",(IF(AND(I1494&gt;=58001,I1494&lt;=59501),"Kraj Vysočina",(IF(AND(I1494&gt;=67401,I1494&lt;=67602),"Kraj Vysočina",(IF(AND(I1494&gt;=40001,I1494&lt;=44101),"Ústecký kraj",(IF(AND(I1494&gt;=46001,I1494&lt;=47201),"Liberecký kraj",(IF(AND(I1494&gt;=51202,I1494&lt;=51401),"Liberecký kraj",(IF(AND(I1494&gt;=53002,I1494&lt;=53976),"Pardubický kraj",(IF(AND(I1494&gt;=56002,I1494&lt;=57201),"Pardubický kraj",(IF(AND(I1494&gt;=60200,I1494&lt;=67201),"Jihomoravský kraj",(IF(AND(I1494&gt;=67801,I1494&lt;=68501),"Jihomoravský kraj",(IF(AND(I1494&gt;=69002,I1494&lt;=69801),"Jihomoravský kraj",(IF(AND(I1494&gt;=68601,I1494&lt;=68801),"Zlínský kraj",(IF(AND(I1494&gt;=75501,I1494&lt;=76901),"Zlínský kraj",(IF(AND(I1494&gt;=70030,I1494&lt;=74901),"Moravskoslezský kraj",(IF(AND(I1494&gt;=75000,I1494&lt;=75368),"Olomoucký kraj",(IF(AND(I1494&gt;=77200,I1494&lt;=79862),"Olomoucký kraj",(IF(AND(I1494&gt;=50011,I1494&lt;=50301),"Královéhradecký kraj",(IF(AND(I1494&gt;=54301,I1494&lt;=54303),"Královéhradecký kraj","0")))))))))))))))))))))))))))))))))))))))))))))))</f>
        <v>Středočeský kraj</v>
      </c>
      <c r="AB1494" t="s">
        <v>998</v>
      </c>
      <c r="AD1494" t="s">
        <v>998</v>
      </c>
      <c r="AE1494" t="s">
        <v>998</v>
      </c>
      <c r="AF1494" t="s">
        <v>998</v>
      </c>
      <c r="AG1494" s="107">
        <v>300</v>
      </c>
      <c r="AH1494" s="107">
        <v>0</v>
      </c>
      <c r="AI1494" s="107">
        <v>0</v>
      </c>
      <c r="AJ1494" t="s">
        <v>999</v>
      </c>
      <c r="AK1494" s="106">
        <v>44924</v>
      </c>
    </row>
    <row r="1495" spans="1:37" x14ac:dyDescent="0.45">
      <c r="A1495" t="s">
        <v>1268</v>
      </c>
      <c r="B1495" t="s">
        <v>9953</v>
      </c>
      <c r="C1495" t="s">
        <v>990</v>
      </c>
      <c r="D1495" t="s">
        <v>9954</v>
      </c>
      <c r="E1495" t="s">
        <v>992</v>
      </c>
      <c r="F1495" t="s">
        <v>9955</v>
      </c>
      <c r="G1495">
        <v>181</v>
      </c>
      <c r="H1495" t="s">
        <v>9955</v>
      </c>
      <c r="I1495">
        <v>27004</v>
      </c>
      <c r="K1495" t="s">
        <v>9956</v>
      </c>
      <c r="L1495" s="106">
        <v>34189</v>
      </c>
      <c r="M1495">
        <v>13417228</v>
      </c>
      <c r="N1495" t="s">
        <v>996</v>
      </c>
      <c r="O1495" t="s">
        <v>12</v>
      </c>
      <c r="P1495" t="s">
        <v>997</v>
      </c>
      <c r="R1495" s="109" t="str">
        <f>IF(OR(P1495="SB",Q1495="SB"),"SB",0)</f>
        <v>SB</v>
      </c>
      <c r="T1495" s="110" t="s">
        <v>998</v>
      </c>
      <c r="V1495" s="113" t="str">
        <f>IF(AND(I1495&gt;=10000,I1495&lt;=19900),"Praha",(IF(AND(I1495&gt;=25001,I1495&lt;=29501),"Středočeský kraj",(IF(AND(I1495&gt;=30100,I1495&lt;=34972),"Středočeský kraj",(IF(AND(I1495&gt;=35002,I1495&lt;=36271),"Karlovarský kraj",(IF(AND(I1495&gt;=37001,I1495&lt;=39201),"Jihočeský kraj",(IF(AND(I1495&gt;=39701,I1495&lt;=39901),"Jihočeský kraj",(IF(AND(I1495&gt;=39301,I1495&lt;=39601),"Kraj Vysočina",(IF(AND(I1495&gt;=58001,I1495&lt;=59501),"Kraj Vysočina",(IF(AND(I1495&gt;=67401,I1495&lt;=67602),"Kraj Vysočina",(IF(AND(I1495&gt;=40001,I1495&lt;=44101),"Ústecký kraj",(IF(AND(I1495&gt;=46001,I1495&lt;=47201),"Liberecký kraj",(IF(AND(I1495&gt;=51202,I1495&lt;=51401),"Liberecký kraj",(IF(AND(I1495&gt;=53002,I1495&lt;=53976),"Pardubický kraj",(IF(AND(I1495&gt;=56002,I1495&lt;=57201),"Pardubický kraj",(IF(AND(I1495&gt;=60200,I1495&lt;=67201),"Jihomoravský kraj",(IF(AND(I1495&gt;=67801,I1495&lt;=68501),"Jihomoravský kraj",(IF(AND(I1495&gt;=69002,I1495&lt;=69801),"Jihomoravský kraj",(IF(AND(I1495&gt;=68601,I1495&lt;=68801),"Zlínský kraj",(IF(AND(I1495&gt;=75501,I1495&lt;=76901),"Zlínský kraj",(IF(AND(I1495&gt;=70030,I1495&lt;=74901),"Moravskoslezský kraj",(IF(AND(I1495&gt;=75000,I1495&lt;=75368),"Olomoucký kraj",(IF(AND(I1495&gt;=77200,I1495&lt;=79862),"Olomoucký kraj",(IF(AND(I1495&gt;=50011,I1495&lt;=50301),"Královéhradecký kraj",(IF(AND(I1495&gt;=54301,I1495&lt;=54303),"Královéhradecký kraj","0")))))))))))))))))))))))))))))))))))))))))))))))</f>
        <v>Středočeský kraj</v>
      </c>
      <c r="AB1495" t="s">
        <v>998</v>
      </c>
      <c r="AD1495" t="s">
        <v>998</v>
      </c>
      <c r="AE1495" t="s">
        <v>998</v>
      </c>
      <c r="AF1495" t="s">
        <v>998</v>
      </c>
      <c r="AG1495" s="107">
        <v>0</v>
      </c>
      <c r="AH1495" s="107">
        <v>0</v>
      </c>
      <c r="AI1495" s="107">
        <v>0</v>
      </c>
      <c r="AJ1495" t="s">
        <v>1012</v>
      </c>
    </row>
    <row r="1496" spans="1:37" x14ac:dyDescent="0.45">
      <c r="A1496" t="s">
        <v>1128</v>
      </c>
      <c r="B1496" t="s">
        <v>7496</v>
      </c>
      <c r="C1496" t="s">
        <v>990</v>
      </c>
      <c r="D1496" t="s">
        <v>7497</v>
      </c>
      <c r="E1496" t="s">
        <v>992</v>
      </c>
      <c r="F1496" t="s">
        <v>7498</v>
      </c>
      <c r="G1496">
        <v>15</v>
      </c>
      <c r="H1496" t="s">
        <v>6811</v>
      </c>
      <c r="I1496">
        <v>27061</v>
      </c>
      <c r="K1496" t="s">
        <v>7499</v>
      </c>
      <c r="L1496" s="106">
        <v>29777</v>
      </c>
      <c r="M1496">
        <v>11473689</v>
      </c>
      <c r="N1496" t="s">
        <v>996</v>
      </c>
      <c r="O1496" t="s">
        <v>12</v>
      </c>
      <c r="P1496" t="s">
        <v>997</v>
      </c>
      <c r="R1496" s="109" t="str">
        <f>IF(OR(P1496="SB",Q1496="SB"),"SB",0)</f>
        <v>SB</v>
      </c>
      <c r="T1496" s="110">
        <v>12768</v>
      </c>
      <c r="U1496" t="s">
        <v>19633</v>
      </c>
      <c r="V1496" s="113" t="str">
        <f>IF(AND(I1496&gt;=10000,I1496&lt;=19900),"Praha",(IF(AND(I1496&gt;=25001,I1496&lt;=29501),"Středočeský kraj",(IF(AND(I1496&gt;=30100,I1496&lt;=34972),"Středočeský kraj",(IF(AND(I1496&gt;=35002,I1496&lt;=36271),"Karlovarský kraj",(IF(AND(I1496&gt;=37001,I1496&lt;=39201),"Jihočeský kraj",(IF(AND(I1496&gt;=39701,I1496&lt;=39901),"Jihočeský kraj",(IF(AND(I1496&gt;=39301,I1496&lt;=39601),"Kraj Vysočina",(IF(AND(I1496&gt;=58001,I1496&lt;=59501),"Kraj Vysočina",(IF(AND(I1496&gt;=67401,I1496&lt;=67602),"Kraj Vysočina",(IF(AND(I1496&gt;=40001,I1496&lt;=44101),"Ústecký kraj",(IF(AND(I1496&gt;=46001,I1496&lt;=47201),"Liberecký kraj",(IF(AND(I1496&gt;=51202,I1496&lt;=51401),"Liberecký kraj",(IF(AND(I1496&gt;=53002,I1496&lt;=53976),"Pardubický kraj",(IF(AND(I1496&gt;=56002,I1496&lt;=57201),"Pardubický kraj",(IF(AND(I1496&gt;=60200,I1496&lt;=67201),"Jihomoravský kraj",(IF(AND(I1496&gt;=67801,I1496&lt;=68501),"Jihomoravský kraj",(IF(AND(I1496&gt;=69002,I1496&lt;=69801),"Jihomoravský kraj",(IF(AND(I1496&gt;=68601,I1496&lt;=68801),"Zlínský kraj",(IF(AND(I1496&gt;=75501,I1496&lt;=76901),"Zlínský kraj",(IF(AND(I1496&gt;=70030,I1496&lt;=74901),"Moravskoslezský kraj",(IF(AND(I1496&gt;=75000,I1496&lt;=75368),"Olomoucký kraj",(IF(AND(I1496&gt;=77200,I1496&lt;=79862),"Olomoucký kraj",(IF(AND(I1496&gt;=50011,I1496&lt;=50301),"Královéhradecký kraj",(IF(AND(I1496&gt;=54301,I1496&lt;=54303),"Královéhradecký kraj","0")))))))))))))))))))))))))))))))))))))))))))))))</f>
        <v>Středočeský kraj</v>
      </c>
      <c r="AD1496" t="s">
        <v>998</v>
      </c>
      <c r="AE1496" t="s">
        <v>998</v>
      </c>
      <c r="AF1496" t="s">
        <v>998</v>
      </c>
      <c r="AG1496" s="107">
        <v>0</v>
      </c>
      <c r="AH1496" s="107">
        <v>0</v>
      </c>
      <c r="AI1496" s="107">
        <v>0</v>
      </c>
      <c r="AJ1496" t="s">
        <v>1012</v>
      </c>
    </row>
    <row r="1497" spans="1:37" x14ac:dyDescent="0.45">
      <c r="A1497" t="s">
        <v>1479</v>
      </c>
      <c r="B1497" t="s">
        <v>9460</v>
      </c>
      <c r="C1497" t="s">
        <v>990</v>
      </c>
      <c r="D1497" t="s">
        <v>9464</v>
      </c>
      <c r="E1497" t="s">
        <v>992</v>
      </c>
      <c r="F1497" t="s">
        <v>2407</v>
      </c>
      <c r="G1497">
        <v>656</v>
      </c>
      <c r="H1497" t="s">
        <v>6811</v>
      </c>
      <c r="I1497">
        <v>27061</v>
      </c>
      <c r="K1497" t="s">
        <v>9463</v>
      </c>
      <c r="L1497" s="106">
        <v>40242</v>
      </c>
      <c r="M1497">
        <v>13662556</v>
      </c>
      <c r="N1497" t="s">
        <v>2063</v>
      </c>
      <c r="O1497" t="s">
        <v>1173</v>
      </c>
      <c r="P1497" t="s">
        <v>997</v>
      </c>
      <c r="R1497" s="109" t="str">
        <f>IF(OR(P1497="SB",Q1497="SB"),"SB",0)</f>
        <v>SB</v>
      </c>
      <c r="T1497" s="110">
        <v>2022014</v>
      </c>
      <c r="U1497" t="s">
        <v>19633</v>
      </c>
      <c r="V1497" s="113" t="str">
        <f>IF(AND(I1497&gt;=10000,I1497&lt;=19900),"Praha",(IF(AND(I1497&gt;=25001,I1497&lt;=29501),"Středočeský kraj",(IF(AND(I1497&gt;=30100,I1497&lt;=34972),"Středočeský kraj",(IF(AND(I1497&gt;=35002,I1497&lt;=36271),"Karlovarský kraj",(IF(AND(I1497&gt;=37001,I1497&lt;=39201),"Jihočeský kraj",(IF(AND(I1497&gt;=39701,I1497&lt;=39901),"Jihočeský kraj",(IF(AND(I1497&gt;=39301,I1497&lt;=39601),"Kraj Vysočina",(IF(AND(I1497&gt;=58001,I1497&lt;=59501),"Kraj Vysočina",(IF(AND(I1497&gt;=67401,I1497&lt;=67602),"Kraj Vysočina",(IF(AND(I1497&gt;=40001,I1497&lt;=44101),"Ústecký kraj",(IF(AND(I1497&gt;=46001,I1497&lt;=47201),"Liberecký kraj",(IF(AND(I1497&gt;=51202,I1497&lt;=51401),"Liberecký kraj",(IF(AND(I1497&gt;=53002,I1497&lt;=53976),"Pardubický kraj",(IF(AND(I1497&gt;=56002,I1497&lt;=57201),"Pardubický kraj",(IF(AND(I1497&gt;=60200,I1497&lt;=67201),"Jihomoravský kraj",(IF(AND(I1497&gt;=67801,I1497&lt;=68501),"Jihomoravský kraj",(IF(AND(I1497&gt;=69002,I1497&lt;=69801),"Jihomoravský kraj",(IF(AND(I1497&gt;=68601,I1497&lt;=68801),"Zlínský kraj",(IF(AND(I1497&gt;=75501,I1497&lt;=76901),"Zlínský kraj",(IF(AND(I1497&gt;=70030,I1497&lt;=74901),"Moravskoslezský kraj",(IF(AND(I1497&gt;=75000,I1497&lt;=75368),"Olomoucký kraj",(IF(AND(I1497&gt;=77200,I1497&lt;=79862),"Olomoucký kraj",(IF(AND(I1497&gt;=50011,I1497&lt;=50301),"Královéhradecký kraj",(IF(AND(I1497&gt;=54301,I1497&lt;=54303),"Královéhradecký kraj","0")))))))))))))))))))))))))))))))))))))))))))))))</f>
        <v>Středočeský kraj</v>
      </c>
      <c r="AD1497" t="s">
        <v>998</v>
      </c>
      <c r="AE1497" t="s">
        <v>998</v>
      </c>
      <c r="AF1497" t="s">
        <v>998</v>
      </c>
      <c r="AG1497" s="107">
        <v>300</v>
      </c>
      <c r="AH1497" s="107">
        <v>0</v>
      </c>
      <c r="AI1497" s="107">
        <v>0</v>
      </c>
      <c r="AJ1497" t="s">
        <v>999</v>
      </c>
      <c r="AK1497" s="106">
        <v>44910</v>
      </c>
    </row>
    <row r="1498" spans="1:37" x14ac:dyDescent="0.45">
      <c r="A1498" t="s">
        <v>1270</v>
      </c>
      <c r="B1498" t="s">
        <v>9460</v>
      </c>
      <c r="C1498" t="s">
        <v>990</v>
      </c>
      <c r="D1498" t="s">
        <v>9461</v>
      </c>
      <c r="E1498" t="s">
        <v>992</v>
      </c>
      <c r="F1498" t="s">
        <v>9462</v>
      </c>
      <c r="G1498">
        <v>656</v>
      </c>
      <c r="H1498" t="s">
        <v>6811</v>
      </c>
      <c r="I1498">
        <v>27061</v>
      </c>
      <c r="K1498" t="s">
        <v>9463</v>
      </c>
      <c r="L1498" s="106">
        <v>40890</v>
      </c>
      <c r="M1498">
        <v>13662758</v>
      </c>
      <c r="N1498" t="s">
        <v>2063</v>
      </c>
      <c r="O1498" t="s">
        <v>1173</v>
      </c>
      <c r="P1498" t="s">
        <v>997</v>
      </c>
      <c r="R1498" s="109" t="str">
        <f>IF(OR(P1498="SB",Q1498="SB"),"SB",0)</f>
        <v>SB</v>
      </c>
      <c r="T1498" s="110">
        <v>2022015</v>
      </c>
      <c r="U1498" t="s">
        <v>19633</v>
      </c>
      <c r="V1498" s="113" t="str">
        <f>IF(AND(I1498&gt;=10000,I1498&lt;=19900),"Praha",(IF(AND(I1498&gt;=25001,I1498&lt;=29501),"Středočeský kraj",(IF(AND(I1498&gt;=30100,I1498&lt;=34972),"Středočeský kraj",(IF(AND(I1498&gt;=35002,I1498&lt;=36271),"Karlovarský kraj",(IF(AND(I1498&gt;=37001,I1498&lt;=39201),"Jihočeský kraj",(IF(AND(I1498&gt;=39701,I1498&lt;=39901),"Jihočeský kraj",(IF(AND(I1498&gt;=39301,I1498&lt;=39601),"Kraj Vysočina",(IF(AND(I1498&gt;=58001,I1498&lt;=59501),"Kraj Vysočina",(IF(AND(I1498&gt;=67401,I1498&lt;=67602),"Kraj Vysočina",(IF(AND(I1498&gt;=40001,I1498&lt;=44101),"Ústecký kraj",(IF(AND(I1498&gt;=46001,I1498&lt;=47201),"Liberecký kraj",(IF(AND(I1498&gt;=51202,I1498&lt;=51401),"Liberecký kraj",(IF(AND(I1498&gt;=53002,I1498&lt;=53976),"Pardubický kraj",(IF(AND(I1498&gt;=56002,I1498&lt;=57201),"Pardubický kraj",(IF(AND(I1498&gt;=60200,I1498&lt;=67201),"Jihomoravský kraj",(IF(AND(I1498&gt;=67801,I1498&lt;=68501),"Jihomoravský kraj",(IF(AND(I1498&gt;=69002,I1498&lt;=69801),"Jihomoravský kraj",(IF(AND(I1498&gt;=68601,I1498&lt;=68801),"Zlínský kraj",(IF(AND(I1498&gt;=75501,I1498&lt;=76901),"Zlínský kraj",(IF(AND(I1498&gt;=70030,I1498&lt;=74901),"Moravskoslezský kraj",(IF(AND(I1498&gt;=75000,I1498&lt;=75368),"Olomoucký kraj",(IF(AND(I1498&gt;=77200,I1498&lt;=79862),"Olomoucký kraj",(IF(AND(I1498&gt;=50011,I1498&lt;=50301),"Královéhradecký kraj",(IF(AND(I1498&gt;=54301,I1498&lt;=54303),"Královéhradecký kraj","0")))))))))))))))))))))))))))))))))))))))))))))))</f>
        <v>Středočeský kraj</v>
      </c>
      <c r="AD1498" t="s">
        <v>998</v>
      </c>
      <c r="AE1498" t="s">
        <v>998</v>
      </c>
      <c r="AF1498" t="s">
        <v>998</v>
      </c>
      <c r="AG1498" s="107">
        <v>300</v>
      </c>
      <c r="AH1498" s="107">
        <v>0</v>
      </c>
      <c r="AI1498" s="107">
        <v>0</v>
      </c>
      <c r="AJ1498" t="s">
        <v>999</v>
      </c>
      <c r="AK1498" s="106">
        <v>44910</v>
      </c>
    </row>
    <row r="1499" spans="1:37" x14ac:dyDescent="0.45">
      <c r="A1499" t="s">
        <v>1448</v>
      </c>
      <c r="B1499" t="s">
        <v>17602</v>
      </c>
      <c r="C1499" t="s">
        <v>990</v>
      </c>
      <c r="D1499" t="s">
        <v>17605</v>
      </c>
      <c r="E1499" t="s">
        <v>992</v>
      </c>
      <c r="F1499" t="s">
        <v>8417</v>
      </c>
      <c r="G1499">
        <v>248</v>
      </c>
      <c r="H1499" t="s">
        <v>17606</v>
      </c>
      <c r="I1499">
        <v>27062</v>
      </c>
      <c r="K1499" t="s">
        <v>17607</v>
      </c>
      <c r="L1499" s="106">
        <v>28527</v>
      </c>
      <c r="M1499">
        <v>13001441</v>
      </c>
      <c r="N1499" t="s">
        <v>996</v>
      </c>
      <c r="O1499" t="s">
        <v>12</v>
      </c>
      <c r="P1499" t="s">
        <v>997</v>
      </c>
      <c r="R1499" s="109" t="str">
        <f>IF(OR(P1499="SB",Q1499="SB"),"SB",0)</f>
        <v>SB</v>
      </c>
      <c r="T1499" s="110" t="s">
        <v>998</v>
      </c>
      <c r="V1499" s="113" t="str">
        <f>IF(AND(I1499&gt;=10000,I1499&lt;=19900),"Praha",(IF(AND(I1499&gt;=25001,I1499&lt;=29501),"Středočeský kraj",(IF(AND(I1499&gt;=30100,I1499&lt;=34972),"Středočeský kraj",(IF(AND(I1499&gt;=35002,I1499&lt;=36271),"Karlovarský kraj",(IF(AND(I1499&gt;=37001,I1499&lt;=39201),"Jihočeský kraj",(IF(AND(I1499&gt;=39701,I1499&lt;=39901),"Jihočeský kraj",(IF(AND(I1499&gt;=39301,I1499&lt;=39601),"Kraj Vysočina",(IF(AND(I1499&gt;=58001,I1499&lt;=59501),"Kraj Vysočina",(IF(AND(I1499&gt;=67401,I1499&lt;=67602),"Kraj Vysočina",(IF(AND(I1499&gt;=40001,I1499&lt;=44101),"Ústecký kraj",(IF(AND(I1499&gt;=46001,I1499&lt;=47201),"Liberecký kraj",(IF(AND(I1499&gt;=51202,I1499&lt;=51401),"Liberecký kraj",(IF(AND(I1499&gt;=53002,I1499&lt;=53976),"Pardubický kraj",(IF(AND(I1499&gt;=56002,I1499&lt;=57201),"Pardubický kraj",(IF(AND(I1499&gt;=60200,I1499&lt;=67201),"Jihomoravský kraj",(IF(AND(I1499&gt;=67801,I1499&lt;=68501),"Jihomoravský kraj",(IF(AND(I1499&gt;=69002,I1499&lt;=69801),"Jihomoravský kraj",(IF(AND(I1499&gt;=68601,I1499&lt;=68801),"Zlínský kraj",(IF(AND(I1499&gt;=75501,I1499&lt;=76901),"Zlínský kraj",(IF(AND(I1499&gt;=70030,I1499&lt;=74901),"Moravskoslezský kraj",(IF(AND(I1499&gt;=75000,I1499&lt;=75368),"Olomoucký kraj",(IF(AND(I1499&gt;=77200,I1499&lt;=79862),"Olomoucký kraj",(IF(AND(I1499&gt;=50011,I1499&lt;=50301),"Královéhradecký kraj",(IF(AND(I1499&gt;=54301,I1499&lt;=54303),"Královéhradecký kraj","0")))))))))))))))))))))))))))))))))))))))))))))))</f>
        <v>Středočeský kraj</v>
      </c>
      <c r="AB1499" t="s">
        <v>998</v>
      </c>
      <c r="AD1499" t="s">
        <v>998</v>
      </c>
      <c r="AE1499" t="s">
        <v>998</v>
      </c>
      <c r="AF1499" t="s">
        <v>998</v>
      </c>
      <c r="AG1499" s="107">
        <v>0</v>
      </c>
      <c r="AH1499" s="107">
        <v>0</v>
      </c>
      <c r="AI1499" s="107">
        <v>0</v>
      </c>
      <c r="AJ1499" t="s">
        <v>1012</v>
      </c>
    </row>
    <row r="1500" spans="1:37" x14ac:dyDescent="0.45">
      <c r="A1500" t="s">
        <v>1275</v>
      </c>
      <c r="B1500" t="s">
        <v>5409</v>
      </c>
      <c r="C1500" t="s">
        <v>1002</v>
      </c>
      <c r="D1500" t="s">
        <v>5410</v>
      </c>
      <c r="E1500" t="s">
        <v>992</v>
      </c>
      <c r="F1500" t="s">
        <v>5411</v>
      </c>
      <c r="G1500">
        <v>9</v>
      </c>
      <c r="H1500" t="s">
        <v>4191</v>
      </c>
      <c r="I1500">
        <v>27101</v>
      </c>
      <c r="K1500" t="s">
        <v>5412</v>
      </c>
      <c r="L1500" s="106">
        <v>34191</v>
      </c>
      <c r="M1500">
        <v>13402373</v>
      </c>
      <c r="N1500" t="s">
        <v>996</v>
      </c>
      <c r="O1500" t="s">
        <v>12</v>
      </c>
      <c r="P1500" t="s">
        <v>997</v>
      </c>
      <c r="R1500" s="109" t="str">
        <f>IF(OR(P1500="SB",Q1500="SB"),"SB",0)</f>
        <v>SB</v>
      </c>
      <c r="T1500" s="110" t="s">
        <v>998</v>
      </c>
      <c r="V1500" s="113" t="str">
        <f>IF(AND(I1500&gt;=10000,I1500&lt;=19900),"Praha",(IF(AND(I1500&gt;=25001,I1500&lt;=29501),"Středočeský kraj",(IF(AND(I1500&gt;=30100,I1500&lt;=34972),"Středočeský kraj",(IF(AND(I1500&gt;=35002,I1500&lt;=36271),"Karlovarský kraj",(IF(AND(I1500&gt;=37001,I1500&lt;=39201),"Jihočeský kraj",(IF(AND(I1500&gt;=39701,I1500&lt;=39901),"Jihočeský kraj",(IF(AND(I1500&gt;=39301,I1500&lt;=39601),"Kraj Vysočina",(IF(AND(I1500&gt;=58001,I1500&lt;=59501),"Kraj Vysočina",(IF(AND(I1500&gt;=67401,I1500&lt;=67602),"Kraj Vysočina",(IF(AND(I1500&gt;=40001,I1500&lt;=44101),"Ústecký kraj",(IF(AND(I1500&gt;=46001,I1500&lt;=47201),"Liberecký kraj",(IF(AND(I1500&gt;=51202,I1500&lt;=51401),"Liberecký kraj",(IF(AND(I1500&gt;=53002,I1500&lt;=53976),"Pardubický kraj",(IF(AND(I1500&gt;=56002,I1500&lt;=57201),"Pardubický kraj",(IF(AND(I1500&gt;=60200,I1500&lt;=67201),"Jihomoravský kraj",(IF(AND(I1500&gt;=67801,I1500&lt;=68501),"Jihomoravský kraj",(IF(AND(I1500&gt;=69002,I1500&lt;=69801),"Jihomoravský kraj",(IF(AND(I1500&gt;=68601,I1500&lt;=68801),"Zlínský kraj",(IF(AND(I1500&gt;=75501,I1500&lt;=76901),"Zlínský kraj",(IF(AND(I1500&gt;=70030,I1500&lt;=74901),"Moravskoslezský kraj",(IF(AND(I1500&gt;=75000,I1500&lt;=75368),"Olomoucký kraj",(IF(AND(I1500&gt;=77200,I1500&lt;=79862),"Olomoucký kraj",(IF(AND(I1500&gt;=50011,I1500&lt;=50301),"Královéhradecký kraj",(IF(AND(I1500&gt;=54301,I1500&lt;=54303),"Královéhradecký kraj","0")))))))))))))))))))))))))))))))))))))))))))))))</f>
        <v>Středočeský kraj</v>
      </c>
      <c r="AB1500" t="s">
        <v>998</v>
      </c>
      <c r="AD1500" t="s">
        <v>998</v>
      </c>
      <c r="AE1500" t="s">
        <v>998</v>
      </c>
      <c r="AF1500" t="s">
        <v>998</v>
      </c>
      <c r="AG1500" s="107">
        <v>0</v>
      </c>
      <c r="AH1500" s="107">
        <v>0</v>
      </c>
      <c r="AI1500" s="107">
        <v>0</v>
      </c>
      <c r="AJ1500" t="s">
        <v>1012</v>
      </c>
    </row>
    <row r="1501" spans="1:37" x14ac:dyDescent="0.45">
      <c r="A1501" t="s">
        <v>1026</v>
      </c>
      <c r="B1501" t="s">
        <v>9650</v>
      </c>
      <c r="C1501" t="s">
        <v>990</v>
      </c>
      <c r="D1501" t="s">
        <v>9651</v>
      </c>
      <c r="E1501" t="s">
        <v>992</v>
      </c>
      <c r="F1501" t="s">
        <v>7787</v>
      </c>
      <c r="G1501">
        <v>45</v>
      </c>
      <c r="H1501" t="s">
        <v>3200</v>
      </c>
      <c r="I1501">
        <v>27201</v>
      </c>
      <c r="K1501" t="s">
        <v>9652</v>
      </c>
      <c r="L1501" s="106">
        <v>28504</v>
      </c>
      <c r="M1501">
        <v>10472064</v>
      </c>
      <c r="N1501" t="s">
        <v>1431</v>
      </c>
      <c r="O1501" t="s">
        <v>1282</v>
      </c>
      <c r="P1501" t="s">
        <v>997</v>
      </c>
      <c r="R1501" s="109" t="str">
        <f>IF(OR(P1501="SB",Q1501="SB"),"SB",0)</f>
        <v>SB</v>
      </c>
      <c r="T1501" s="110">
        <v>10428</v>
      </c>
      <c r="U1501" t="s">
        <v>19633</v>
      </c>
      <c r="V1501" s="113" t="str">
        <f>IF(AND(I1501&gt;=10000,I1501&lt;=19900),"Praha",(IF(AND(I1501&gt;=25001,I1501&lt;=29501),"Středočeský kraj",(IF(AND(I1501&gt;=30100,I1501&lt;=34972),"Středočeský kraj",(IF(AND(I1501&gt;=35002,I1501&lt;=36271),"Karlovarský kraj",(IF(AND(I1501&gt;=37001,I1501&lt;=39201),"Jihočeský kraj",(IF(AND(I1501&gt;=39701,I1501&lt;=39901),"Jihočeský kraj",(IF(AND(I1501&gt;=39301,I1501&lt;=39601),"Kraj Vysočina",(IF(AND(I1501&gt;=58001,I1501&lt;=59501),"Kraj Vysočina",(IF(AND(I1501&gt;=67401,I1501&lt;=67602),"Kraj Vysočina",(IF(AND(I1501&gt;=40001,I1501&lt;=44101),"Ústecký kraj",(IF(AND(I1501&gt;=46001,I1501&lt;=47201),"Liberecký kraj",(IF(AND(I1501&gt;=51202,I1501&lt;=51401),"Liberecký kraj",(IF(AND(I1501&gt;=53002,I1501&lt;=53976),"Pardubický kraj",(IF(AND(I1501&gt;=56002,I1501&lt;=57201),"Pardubický kraj",(IF(AND(I1501&gt;=60200,I1501&lt;=67201),"Jihomoravský kraj",(IF(AND(I1501&gt;=67801,I1501&lt;=68501),"Jihomoravský kraj",(IF(AND(I1501&gt;=69002,I1501&lt;=69801),"Jihomoravský kraj",(IF(AND(I1501&gt;=68601,I1501&lt;=68801),"Zlínský kraj",(IF(AND(I1501&gt;=75501,I1501&lt;=76901),"Zlínský kraj",(IF(AND(I1501&gt;=70030,I1501&lt;=74901),"Moravskoslezský kraj",(IF(AND(I1501&gt;=75000,I1501&lt;=75368),"Olomoucký kraj",(IF(AND(I1501&gt;=77200,I1501&lt;=79862),"Olomoucký kraj",(IF(AND(I1501&gt;=50011,I1501&lt;=50301),"Královéhradecký kraj",(IF(AND(I1501&gt;=54301,I1501&lt;=54303),"Královéhradecký kraj","0")))))))))))))))))))))))))))))))))))))))))))))))</f>
        <v>Středočeský kraj</v>
      </c>
      <c r="AD1501" t="s">
        <v>998</v>
      </c>
      <c r="AE1501" t="s">
        <v>998</v>
      </c>
      <c r="AF1501" t="s">
        <v>998</v>
      </c>
      <c r="AG1501" s="107">
        <v>300</v>
      </c>
      <c r="AH1501" s="107">
        <v>0</v>
      </c>
      <c r="AI1501" s="107">
        <v>0</v>
      </c>
      <c r="AJ1501" t="s">
        <v>999</v>
      </c>
      <c r="AK1501" s="106">
        <v>44920</v>
      </c>
    </row>
    <row r="1502" spans="1:37" x14ac:dyDescent="0.45">
      <c r="A1502" t="s">
        <v>1007</v>
      </c>
      <c r="B1502" t="s">
        <v>11283</v>
      </c>
      <c r="C1502" t="s">
        <v>990</v>
      </c>
      <c r="D1502" t="s">
        <v>11284</v>
      </c>
      <c r="E1502" t="s">
        <v>992</v>
      </c>
      <c r="F1502" t="s">
        <v>10544</v>
      </c>
      <c r="G1502">
        <v>1179</v>
      </c>
      <c r="H1502" t="s">
        <v>3200</v>
      </c>
      <c r="I1502">
        <v>27201</v>
      </c>
      <c r="K1502" t="s">
        <v>11285</v>
      </c>
      <c r="L1502" s="106">
        <v>31372</v>
      </c>
      <c r="M1502">
        <v>10874111</v>
      </c>
      <c r="N1502" t="s">
        <v>996</v>
      </c>
      <c r="O1502" t="s">
        <v>12</v>
      </c>
      <c r="P1502" t="s">
        <v>997</v>
      </c>
      <c r="R1502" s="109" t="str">
        <f>IF(OR(P1502="SB",Q1502="SB"),"SB",0)</f>
        <v>SB</v>
      </c>
      <c r="T1502" s="110">
        <v>11705</v>
      </c>
      <c r="U1502" t="s">
        <v>19633</v>
      </c>
      <c r="V1502" s="113" t="str">
        <f>IF(AND(I1502&gt;=10000,I1502&lt;=19900),"Praha",(IF(AND(I1502&gt;=25001,I1502&lt;=29501),"Středočeský kraj",(IF(AND(I1502&gt;=30100,I1502&lt;=34972),"Středočeský kraj",(IF(AND(I1502&gt;=35002,I1502&lt;=36271),"Karlovarský kraj",(IF(AND(I1502&gt;=37001,I1502&lt;=39201),"Jihočeský kraj",(IF(AND(I1502&gt;=39701,I1502&lt;=39901),"Jihočeský kraj",(IF(AND(I1502&gt;=39301,I1502&lt;=39601),"Kraj Vysočina",(IF(AND(I1502&gt;=58001,I1502&lt;=59501),"Kraj Vysočina",(IF(AND(I1502&gt;=67401,I1502&lt;=67602),"Kraj Vysočina",(IF(AND(I1502&gt;=40001,I1502&lt;=44101),"Ústecký kraj",(IF(AND(I1502&gt;=46001,I1502&lt;=47201),"Liberecký kraj",(IF(AND(I1502&gt;=51202,I1502&lt;=51401),"Liberecký kraj",(IF(AND(I1502&gt;=53002,I1502&lt;=53976),"Pardubický kraj",(IF(AND(I1502&gt;=56002,I1502&lt;=57201),"Pardubický kraj",(IF(AND(I1502&gt;=60200,I1502&lt;=67201),"Jihomoravský kraj",(IF(AND(I1502&gt;=67801,I1502&lt;=68501),"Jihomoravský kraj",(IF(AND(I1502&gt;=69002,I1502&lt;=69801),"Jihomoravský kraj",(IF(AND(I1502&gt;=68601,I1502&lt;=68801),"Zlínský kraj",(IF(AND(I1502&gt;=75501,I1502&lt;=76901),"Zlínský kraj",(IF(AND(I1502&gt;=70030,I1502&lt;=74901),"Moravskoslezský kraj",(IF(AND(I1502&gt;=75000,I1502&lt;=75368),"Olomoucký kraj",(IF(AND(I1502&gt;=77200,I1502&lt;=79862),"Olomoucký kraj",(IF(AND(I1502&gt;=50011,I1502&lt;=50301),"Královéhradecký kraj",(IF(AND(I1502&gt;=54301,I1502&lt;=54303),"Královéhradecký kraj","0")))))))))))))))))))))))))))))))))))))))))))))))</f>
        <v>Středočeský kraj</v>
      </c>
      <c r="AD1502" t="s">
        <v>998</v>
      </c>
      <c r="AE1502" t="s">
        <v>998</v>
      </c>
      <c r="AF1502" t="s">
        <v>998</v>
      </c>
      <c r="AG1502" s="107">
        <v>0</v>
      </c>
      <c r="AH1502" s="107">
        <v>0</v>
      </c>
      <c r="AI1502" s="107">
        <v>0</v>
      </c>
      <c r="AJ1502" t="s">
        <v>1012</v>
      </c>
    </row>
    <row r="1503" spans="1:37" x14ac:dyDescent="0.45">
      <c r="A1503" t="s">
        <v>1026</v>
      </c>
      <c r="B1503" t="s">
        <v>11322</v>
      </c>
      <c r="C1503" t="s">
        <v>990</v>
      </c>
      <c r="D1503" t="s">
        <v>11323</v>
      </c>
      <c r="E1503" t="s">
        <v>992</v>
      </c>
      <c r="F1503" t="s">
        <v>4772</v>
      </c>
      <c r="G1503">
        <v>2615</v>
      </c>
      <c r="H1503" t="s">
        <v>3200</v>
      </c>
      <c r="I1503">
        <v>27201</v>
      </c>
      <c r="K1503" t="s">
        <v>11324</v>
      </c>
      <c r="L1503" s="106">
        <v>31382</v>
      </c>
      <c r="M1503">
        <v>10874313</v>
      </c>
      <c r="N1503" t="s">
        <v>996</v>
      </c>
      <c r="O1503" t="s">
        <v>12</v>
      </c>
      <c r="P1503" t="s">
        <v>997</v>
      </c>
      <c r="R1503" s="109" t="str">
        <f>IF(OR(P1503="SB",Q1503="SB"),"SB",0)</f>
        <v>SB</v>
      </c>
      <c r="T1503" s="110">
        <v>11706</v>
      </c>
      <c r="U1503" t="s">
        <v>19633</v>
      </c>
      <c r="V1503" s="113" t="str">
        <f>IF(AND(I1503&gt;=10000,I1503&lt;=19900),"Praha",(IF(AND(I1503&gt;=25001,I1503&lt;=29501),"Středočeský kraj",(IF(AND(I1503&gt;=30100,I1503&lt;=34972),"Středočeský kraj",(IF(AND(I1503&gt;=35002,I1503&lt;=36271),"Karlovarský kraj",(IF(AND(I1503&gt;=37001,I1503&lt;=39201),"Jihočeský kraj",(IF(AND(I1503&gt;=39701,I1503&lt;=39901),"Jihočeský kraj",(IF(AND(I1503&gt;=39301,I1503&lt;=39601),"Kraj Vysočina",(IF(AND(I1503&gt;=58001,I1503&lt;=59501),"Kraj Vysočina",(IF(AND(I1503&gt;=67401,I1503&lt;=67602),"Kraj Vysočina",(IF(AND(I1503&gt;=40001,I1503&lt;=44101),"Ústecký kraj",(IF(AND(I1503&gt;=46001,I1503&lt;=47201),"Liberecký kraj",(IF(AND(I1503&gt;=51202,I1503&lt;=51401),"Liberecký kraj",(IF(AND(I1503&gt;=53002,I1503&lt;=53976),"Pardubický kraj",(IF(AND(I1503&gt;=56002,I1503&lt;=57201),"Pardubický kraj",(IF(AND(I1503&gt;=60200,I1503&lt;=67201),"Jihomoravský kraj",(IF(AND(I1503&gt;=67801,I1503&lt;=68501),"Jihomoravský kraj",(IF(AND(I1503&gt;=69002,I1503&lt;=69801),"Jihomoravský kraj",(IF(AND(I1503&gt;=68601,I1503&lt;=68801),"Zlínský kraj",(IF(AND(I1503&gt;=75501,I1503&lt;=76901),"Zlínský kraj",(IF(AND(I1503&gt;=70030,I1503&lt;=74901),"Moravskoslezský kraj",(IF(AND(I1503&gt;=75000,I1503&lt;=75368),"Olomoucký kraj",(IF(AND(I1503&gt;=77200,I1503&lt;=79862),"Olomoucký kraj",(IF(AND(I1503&gt;=50011,I1503&lt;=50301),"Královéhradecký kraj",(IF(AND(I1503&gt;=54301,I1503&lt;=54303),"Královéhradecký kraj","0")))))))))))))))))))))))))))))))))))))))))))))))</f>
        <v>Středočeský kraj</v>
      </c>
      <c r="AD1503" t="s">
        <v>998</v>
      </c>
      <c r="AE1503" t="s">
        <v>998</v>
      </c>
      <c r="AF1503" t="s">
        <v>998</v>
      </c>
      <c r="AG1503" s="107">
        <v>0</v>
      </c>
      <c r="AH1503" s="107">
        <v>0</v>
      </c>
      <c r="AI1503" s="107">
        <v>0</v>
      </c>
      <c r="AJ1503" t="s">
        <v>1012</v>
      </c>
    </row>
    <row r="1504" spans="1:37" x14ac:dyDescent="0.45">
      <c r="A1504" t="s">
        <v>988</v>
      </c>
      <c r="B1504" t="s">
        <v>17955</v>
      </c>
      <c r="C1504" t="s">
        <v>990</v>
      </c>
      <c r="D1504" t="s">
        <v>17956</v>
      </c>
      <c r="E1504" t="s">
        <v>992</v>
      </c>
      <c r="F1504" t="s">
        <v>3552</v>
      </c>
      <c r="G1504">
        <v>646</v>
      </c>
      <c r="H1504" t="s">
        <v>3200</v>
      </c>
      <c r="I1504">
        <v>27201</v>
      </c>
      <c r="K1504" t="s">
        <v>17957</v>
      </c>
      <c r="L1504" s="106">
        <v>32212</v>
      </c>
      <c r="M1504">
        <v>10880474</v>
      </c>
      <c r="N1504" t="s">
        <v>996</v>
      </c>
      <c r="O1504" t="s">
        <v>12</v>
      </c>
      <c r="P1504" t="s">
        <v>997</v>
      </c>
      <c r="R1504" s="109" t="str">
        <f>IF(OR(P1504="SB",Q1504="SB"),"SB",0)</f>
        <v>SB</v>
      </c>
      <c r="T1504" s="110">
        <v>11915</v>
      </c>
      <c r="U1504" t="s">
        <v>19633</v>
      </c>
      <c r="V1504" s="113" t="str">
        <f>IF(AND(I1504&gt;=10000,I1504&lt;=19900),"Praha",(IF(AND(I1504&gt;=25001,I1504&lt;=29501),"Středočeský kraj",(IF(AND(I1504&gt;=30100,I1504&lt;=34972),"Středočeský kraj",(IF(AND(I1504&gt;=35002,I1504&lt;=36271),"Karlovarský kraj",(IF(AND(I1504&gt;=37001,I1504&lt;=39201),"Jihočeský kraj",(IF(AND(I1504&gt;=39701,I1504&lt;=39901),"Jihočeský kraj",(IF(AND(I1504&gt;=39301,I1504&lt;=39601),"Kraj Vysočina",(IF(AND(I1504&gt;=58001,I1504&lt;=59501),"Kraj Vysočina",(IF(AND(I1504&gt;=67401,I1504&lt;=67602),"Kraj Vysočina",(IF(AND(I1504&gt;=40001,I1504&lt;=44101),"Ústecký kraj",(IF(AND(I1504&gt;=46001,I1504&lt;=47201),"Liberecký kraj",(IF(AND(I1504&gt;=51202,I1504&lt;=51401),"Liberecký kraj",(IF(AND(I1504&gt;=53002,I1504&lt;=53976),"Pardubický kraj",(IF(AND(I1504&gt;=56002,I1504&lt;=57201),"Pardubický kraj",(IF(AND(I1504&gt;=60200,I1504&lt;=67201),"Jihomoravský kraj",(IF(AND(I1504&gt;=67801,I1504&lt;=68501),"Jihomoravský kraj",(IF(AND(I1504&gt;=69002,I1504&lt;=69801),"Jihomoravský kraj",(IF(AND(I1504&gt;=68601,I1504&lt;=68801),"Zlínský kraj",(IF(AND(I1504&gt;=75501,I1504&lt;=76901),"Zlínský kraj",(IF(AND(I1504&gt;=70030,I1504&lt;=74901),"Moravskoslezský kraj",(IF(AND(I1504&gt;=75000,I1504&lt;=75368),"Olomoucký kraj",(IF(AND(I1504&gt;=77200,I1504&lt;=79862),"Olomoucký kraj",(IF(AND(I1504&gt;=50011,I1504&lt;=50301),"Královéhradecký kraj",(IF(AND(I1504&gt;=54301,I1504&lt;=54303),"Královéhradecký kraj","0")))))))))))))))))))))))))))))))))))))))))))))))</f>
        <v>Středočeský kraj</v>
      </c>
      <c r="AD1504" t="s">
        <v>998</v>
      </c>
      <c r="AE1504" t="s">
        <v>998</v>
      </c>
      <c r="AF1504" t="s">
        <v>998</v>
      </c>
      <c r="AG1504" s="107">
        <v>0</v>
      </c>
      <c r="AH1504" s="107">
        <v>0</v>
      </c>
      <c r="AI1504" s="107">
        <v>0</v>
      </c>
      <c r="AJ1504" t="s">
        <v>1012</v>
      </c>
    </row>
    <row r="1505" spans="1:37" x14ac:dyDescent="0.45">
      <c r="A1505" t="s">
        <v>1326</v>
      </c>
      <c r="B1505" t="s">
        <v>3246</v>
      </c>
      <c r="C1505" t="s">
        <v>990</v>
      </c>
      <c r="D1505" t="s">
        <v>3247</v>
      </c>
      <c r="E1505" t="s">
        <v>992</v>
      </c>
      <c r="F1505" t="s">
        <v>3241</v>
      </c>
      <c r="G1505">
        <v>1</v>
      </c>
      <c r="H1505" t="s">
        <v>3200</v>
      </c>
      <c r="I1505">
        <v>27201</v>
      </c>
      <c r="K1505" t="s">
        <v>3242</v>
      </c>
      <c r="L1505" s="106">
        <v>30068</v>
      </c>
      <c r="M1505">
        <v>10596043</v>
      </c>
      <c r="N1505" t="s">
        <v>996</v>
      </c>
      <c r="O1505" t="s">
        <v>12</v>
      </c>
      <c r="P1505" t="s">
        <v>997</v>
      </c>
      <c r="R1505" s="109" t="str">
        <f>IF(OR(P1505="SB",Q1505="SB"),"SB",0)</f>
        <v>SB</v>
      </c>
      <c r="T1505" s="110">
        <v>12716</v>
      </c>
      <c r="U1505" t="s">
        <v>19633</v>
      </c>
      <c r="V1505" s="113" t="str">
        <f>IF(AND(I1505&gt;=10000,I1505&lt;=19900),"Praha",(IF(AND(I1505&gt;=25001,I1505&lt;=29501),"Středočeský kraj",(IF(AND(I1505&gt;=30100,I1505&lt;=34972),"Středočeský kraj",(IF(AND(I1505&gt;=35002,I1505&lt;=36271),"Karlovarský kraj",(IF(AND(I1505&gt;=37001,I1505&lt;=39201),"Jihočeský kraj",(IF(AND(I1505&gt;=39701,I1505&lt;=39901),"Jihočeský kraj",(IF(AND(I1505&gt;=39301,I1505&lt;=39601),"Kraj Vysočina",(IF(AND(I1505&gt;=58001,I1505&lt;=59501),"Kraj Vysočina",(IF(AND(I1505&gt;=67401,I1505&lt;=67602),"Kraj Vysočina",(IF(AND(I1505&gt;=40001,I1505&lt;=44101),"Ústecký kraj",(IF(AND(I1505&gt;=46001,I1505&lt;=47201),"Liberecký kraj",(IF(AND(I1505&gt;=51202,I1505&lt;=51401),"Liberecký kraj",(IF(AND(I1505&gt;=53002,I1505&lt;=53976),"Pardubický kraj",(IF(AND(I1505&gt;=56002,I1505&lt;=57201),"Pardubický kraj",(IF(AND(I1505&gt;=60200,I1505&lt;=67201),"Jihomoravský kraj",(IF(AND(I1505&gt;=67801,I1505&lt;=68501),"Jihomoravský kraj",(IF(AND(I1505&gt;=69002,I1505&lt;=69801),"Jihomoravský kraj",(IF(AND(I1505&gt;=68601,I1505&lt;=68801),"Zlínský kraj",(IF(AND(I1505&gt;=75501,I1505&lt;=76901),"Zlínský kraj",(IF(AND(I1505&gt;=70030,I1505&lt;=74901),"Moravskoslezský kraj",(IF(AND(I1505&gt;=75000,I1505&lt;=75368),"Olomoucký kraj",(IF(AND(I1505&gt;=77200,I1505&lt;=79862),"Olomoucký kraj",(IF(AND(I1505&gt;=50011,I1505&lt;=50301),"Královéhradecký kraj",(IF(AND(I1505&gt;=54301,I1505&lt;=54303),"Královéhradecký kraj","0")))))))))))))))))))))))))))))))))))))))))))))))</f>
        <v>Středočeský kraj</v>
      </c>
      <c r="AD1505" t="s">
        <v>998</v>
      </c>
      <c r="AE1505" t="s">
        <v>998</v>
      </c>
      <c r="AF1505" t="s">
        <v>998</v>
      </c>
      <c r="AG1505" s="107">
        <v>0</v>
      </c>
      <c r="AH1505" s="107">
        <v>0</v>
      </c>
      <c r="AI1505" s="107">
        <v>0</v>
      </c>
      <c r="AJ1505" t="s">
        <v>1012</v>
      </c>
    </row>
    <row r="1506" spans="1:37" x14ac:dyDescent="0.45">
      <c r="A1506" t="s">
        <v>1124</v>
      </c>
      <c r="B1506" t="s">
        <v>6306</v>
      </c>
      <c r="C1506" t="s">
        <v>990</v>
      </c>
      <c r="D1506" t="s">
        <v>6307</v>
      </c>
      <c r="E1506" t="s">
        <v>992</v>
      </c>
      <c r="F1506" t="s">
        <v>6308</v>
      </c>
      <c r="G1506">
        <v>44</v>
      </c>
      <c r="H1506" t="s">
        <v>3200</v>
      </c>
      <c r="I1506">
        <v>27201</v>
      </c>
      <c r="J1506">
        <v>420775060407</v>
      </c>
      <c r="K1506" t="s">
        <v>6309</v>
      </c>
      <c r="L1506" s="106">
        <v>31525</v>
      </c>
      <c r="M1506">
        <v>13639015</v>
      </c>
      <c r="N1506" t="s">
        <v>1589</v>
      </c>
      <c r="O1506" t="s">
        <v>1050</v>
      </c>
      <c r="P1506" t="s">
        <v>997</v>
      </c>
      <c r="Q1506" t="s">
        <v>1064</v>
      </c>
      <c r="R1506" s="109" t="str">
        <f>IF(OR(P1506="SB",Q1506="SB"),"SB",0)</f>
        <v>SB</v>
      </c>
      <c r="T1506" s="110">
        <v>16049</v>
      </c>
      <c r="U1506" t="s">
        <v>19634</v>
      </c>
      <c r="V1506" s="113" t="str">
        <f>IF(AND(I1506&gt;=10000,I1506&lt;=19900),"Praha",(IF(AND(I1506&gt;=25001,I1506&lt;=29501),"Středočeský kraj",(IF(AND(I1506&gt;=30100,I1506&lt;=34972),"Středočeský kraj",(IF(AND(I1506&gt;=35002,I1506&lt;=36271),"Karlovarský kraj",(IF(AND(I1506&gt;=37001,I1506&lt;=39201),"Jihočeský kraj",(IF(AND(I1506&gt;=39701,I1506&lt;=39901),"Jihočeský kraj",(IF(AND(I1506&gt;=39301,I1506&lt;=39601),"Kraj Vysočina",(IF(AND(I1506&gt;=58001,I1506&lt;=59501),"Kraj Vysočina",(IF(AND(I1506&gt;=67401,I1506&lt;=67602),"Kraj Vysočina",(IF(AND(I1506&gt;=40001,I1506&lt;=44101),"Ústecký kraj",(IF(AND(I1506&gt;=46001,I1506&lt;=47201),"Liberecký kraj",(IF(AND(I1506&gt;=51202,I1506&lt;=51401),"Liberecký kraj",(IF(AND(I1506&gt;=53002,I1506&lt;=53976),"Pardubický kraj",(IF(AND(I1506&gt;=56002,I1506&lt;=57201),"Pardubický kraj",(IF(AND(I1506&gt;=60200,I1506&lt;=67201),"Jihomoravský kraj",(IF(AND(I1506&gt;=67801,I1506&lt;=68501),"Jihomoravský kraj",(IF(AND(I1506&gt;=69002,I1506&lt;=69801),"Jihomoravský kraj",(IF(AND(I1506&gt;=68601,I1506&lt;=68801),"Zlínský kraj",(IF(AND(I1506&gt;=75501,I1506&lt;=76901),"Zlínský kraj",(IF(AND(I1506&gt;=70030,I1506&lt;=74901),"Moravskoslezský kraj",(IF(AND(I1506&gt;=75000,I1506&lt;=75368),"Olomoucký kraj",(IF(AND(I1506&gt;=77200,I1506&lt;=79862),"Olomoucký kraj",(IF(AND(I1506&gt;=50011,I1506&lt;=50301),"Královéhradecký kraj",(IF(AND(I1506&gt;=54301,I1506&lt;=54303),"Královéhradecký kraj","0")))))))))))))))))))))))))))))))))))))))))))))))</f>
        <v>Středočeský kraj</v>
      </c>
      <c r="W1506" s="112">
        <v>2534731</v>
      </c>
      <c r="X1506" s="112" t="s">
        <v>19636</v>
      </c>
      <c r="AB1506" t="s">
        <v>6310</v>
      </c>
      <c r="AD1506" t="s">
        <v>1024</v>
      </c>
      <c r="AE1506" t="s">
        <v>1515</v>
      </c>
      <c r="AF1506" t="s">
        <v>998</v>
      </c>
      <c r="AG1506" s="107">
        <v>300</v>
      </c>
      <c r="AH1506" s="107">
        <v>0</v>
      </c>
      <c r="AI1506" s="107">
        <v>0</v>
      </c>
      <c r="AJ1506" t="s">
        <v>999</v>
      </c>
      <c r="AK1506" s="106">
        <v>44911</v>
      </c>
    </row>
    <row r="1507" spans="1:37" x14ac:dyDescent="0.45">
      <c r="A1507" t="s">
        <v>2033</v>
      </c>
      <c r="B1507" t="s">
        <v>11600</v>
      </c>
      <c r="C1507" t="s">
        <v>990</v>
      </c>
      <c r="D1507" t="s">
        <v>11601</v>
      </c>
      <c r="E1507" t="s">
        <v>992</v>
      </c>
      <c r="F1507" t="s">
        <v>3653</v>
      </c>
      <c r="G1507">
        <v>1139</v>
      </c>
      <c r="H1507" t="s">
        <v>3200</v>
      </c>
      <c r="I1507">
        <v>27201</v>
      </c>
      <c r="J1507">
        <v>777103108</v>
      </c>
      <c r="K1507" t="s">
        <v>11602</v>
      </c>
      <c r="L1507" s="106">
        <v>24978</v>
      </c>
      <c r="M1507">
        <v>10177024</v>
      </c>
      <c r="N1507" t="s">
        <v>1359</v>
      </c>
      <c r="O1507" t="s">
        <v>12</v>
      </c>
      <c r="P1507" t="s">
        <v>997</v>
      </c>
      <c r="R1507" s="109" t="str">
        <f>IF(OR(P1507="SB",Q1507="SB"),"SB",0)</f>
        <v>SB</v>
      </c>
      <c r="T1507" s="110">
        <v>2018457</v>
      </c>
      <c r="U1507" t="s">
        <v>19634</v>
      </c>
      <c r="V1507" s="113" t="str">
        <f>IF(AND(I1507&gt;=10000,I1507&lt;=19900),"Praha",(IF(AND(I1507&gt;=25001,I1507&lt;=29501),"Středočeský kraj",(IF(AND(I1507&gt;=30100,I1507&lt;=34972),"Středočeský kraj",(IF(AND(I1507&gt;=35002,I1507&lt;=36271),"Karlovarský kraj",(IF(AND(I1507&gt;=37001,I1507&lt;=39201),"Jihočeský kraj",(IF(AND(I1507&gt;=39701,I1507&lt;=39901),"Jihočeský kraj",(IF(AND(I1507&gt;=39301,I1507&lt;=39601),"Kraj Vysočina",(IF(AND(I1507&gt;=58001,I1507&lt;=59501),"Kraj Vysočina",(IF(AND(I1507&gt;=67401,I1507&lt;=67602),"Kraj Vysočina",(IF(AND(I1507&gt;=40001,I1507&lt;=44101),"Ústecký kraj",(IF(AND(I1507&gt;=46001,I1507&lt;=47201),"Liberecký kraj",(IF(AND(I1507&gt;=51202,I1507&lt;=51401),"Liberecký kraj",(IF(AND(I1507&gt;=53002,I1507&lt;=53976),"Pardubický kraj",(IF(AND(I1507&gt;=56002,I1507&lt;=57201),"Pardubický kraj",(IF(AND(I1507&gt;=60200,I1507&lt;=67201),"Jihomoravský kraj",(IF(AND(I1507&gt;=67801,I1507&lt;=68501),"Jihomoravský kraj",(IF(AND(I1507&gt;=69002,I1507&lt;=69801),"Jihomoravský kraj",(IF(AND(I1507&gt;=68601,I1507&lt;=68801),"Zlínský kraj",(IF(AND(I1507&gt;=75501,I1507&lt;=76901),"Zlínský kraj",(IF(AND(I1507&gt;=70030,I1507&lt;=74901),"Moravskoslezský kraj",(IF(AND(I1507&gt;=75000,I1507&lt;=75368),"Olomoucký kraj",(IF(AND(I1507&gt;=77200,I1507&lt;=79862),"Olomoucký kraj",(IF(AND(I1507&gt;=50011,I1507&lt;=50301),"Královéhradecký kraj",(IF(AND(I1507&gt;=54301,I1507&lt;=54303),"Královéhradecký kraj","0")))))))))))))))))))))))))))))))))))))))))))))))</f>
        <v>Středočeský kraj</v>
      </c>
      <c r="W1507" s="111">
        <v>2018457</v>
      </c>
      <c r="X1507" s="111" t="s">
        <v>19633</v>
      </c>
      <c r="AB1507" t="s">
        <v>11603</v>
      </c>
      <c r="AD1507" t="s">
        <v>1024</v>
      </c>
      <c r="AE1507" t="s">
        <v>1515</v>
      </c>
      <c r="AF1507" t="s">
        <v>998</v>
      </c>
      <c r="AG1507" s="107">
        <v>300</v>
      </c>
      <c r="AH1507" s="107">
        <v>0</v>
      </c>
      <c r="AI1507" s="107">
        <v>0</v>
      </c>
      <c r="AJ1507" t="s">
        <v>999</v>
      </c>
      <c r="AK1507" s="106">
        <v>44977</v>
      </c>
    </row>
    <row r="1508" spans="1:37" x14ac:dyDescent="0.45">
      <c r="A1508" t="s">
        <v>1980</v>
      </c>
      <c r="B1508" t="s">
        <v>3239</v>
      </c>
      <c r="C1508" t="s">
        <v>990</v>
      </c>
      <c r="D1508" t="s">
        <v>3240</v>
      </c>
      <c r="E1508" t="s">
        <v>992</v>
      </c>
      <c r="F1508" t="s">
        <v>3241</v>
      </c>
      <c r="G1508">
        <v>1</v>
      </c>
      <c r="H1508" t="s">
        <v>3200</v>
      </c>
      <c r="I1508">
        <v>27201</v>
      </c>
      <c r="K1508" t="s">
        <v>3242</v>
      </c>
      <c r="L1508" s="106">
        <v>27706</v>
      </c>
      <c r="M1508">
        <v>12930309</v>
      </c>
      <c r="N1508" t="s">
        <v>996</v>
      </c>
      <c r="O1508" t="s">
        <v>12</v>
      </c>
      <c r="P1508" t="s">
        <v>997</v>
      </c>
      <c r="R1508" s="109" t="str">
        <f>IF(OR(P1508="SB",Q1508="SB"),"SB",0)</f>
        <v>SB</v>
      </c>
      <c r="T1508" s="110" t="s">
        <v>998</v>
      </c>
      <c r="V1508" s="113" t="str">
        <f>IF(AND(I1508&gt;=10000,I1508&lt;=19900),"Praha",(IF(AND(I1508&gt;=25001,I1508&lt;=29501),"Středočeský kraj",(IF(AND(I1508&gt;=30100,I1508&lt;=34972),"Středočeský kraj",(IF(AND(I1508&gt;=35002,I1508&lt;=36271),"Karlovarský kraj",(IF(AND(I1508&gt;=37001,I1508&lt;=39201),"Jihočeský kraj",(IF(AND(I1508&gt;=39701,I1508&lt;=39901),"Jihočeský kraj",(IF(AND(I1508&gt;=39301,I1508&lt;=39601),"Kraj Vysočina",(IF(AND(I1508&gt;=58001,I1508&lt;=59501),"Kraj Vysočina",(IF(AND(I1508&gt;=67401,I1508&lt;=67602),"Kraj Vysočina",(IF(AND(I1508&gt;=40001,I1508&lt;=44101),"Ústecký kraj",(IF(AND(I1508&gt;=46001,I1508&lt;=47201),"Liberecký kraj",(IF(AND(I1508&gt;=51202,I1508&lt;=51401),"Liberecký kraj",(IF(AND(I1508&gt;=53002,I1508&lt;=53976),"Pardubický kraj",(IF(AND(I1508&gt;=56002,I1508&lt;=57201),"Pardubický kraj",(IF(AND(I1508&gt;=60200,I1508&lt;=67201),"Jihomoravský kraj",(IF(AND(I1508&gt;=67801,I1508&lt;=68501),"Jihomoravský kraj",(IF(AND(I1508&gt;=69002,I1508&lt;=69801),"Jihomoravský kraj",(IF(AND(I1508&gt;=68601,I1508&lt;=68801),"Zlínský kraj",(IF(AND(I1508&gt;=75501,I1508&lt;=76901),"Zlínský kraj",(IF(AND(I1508&gt;=70030,I1508&lt;=74901),"Moravskoslezský kraj",(IF(AND(I1508&gt;=75000,I1508&lt;=75368),"Olomoucký kraj",(IF(AND(I1508&gt;=77200,I1508&lt;=79862),"Olomoucký kraj",(IF(AND(I1508&gt;=50011,I1508&lt;=50301),"Královéhradecký kraj",(IF(AND(I1508&gt;=54301,I1508&lt;=54303),"Královéhradecký kraj","0")))))))))))))))))))))))))))))))))))))))))))))))</f>
        <v>Středočeský kraj</v>
      </c>
      <c r="AB1508" t="s">
        <v>998</v>
      </c>
      <c r="AD1508" t="s">
        <v>998</v>
      </c>
      <c r="AE1508" t="s">
        <v>998</v>
      </c>
      <c r="AF1508" t="s">
        <v>998</v>
      </c>
      <c r="AG1508" s="107">
        <v>0</v>
      </c>
      <c r="AH1508" s="107">
        <v>0</v>
      </c>
      <c r="AI1508" s="107">
        <v>0</v>
      </c>
      <c r="AJ1508" t="s">
        <v>1012</v>
      </c>
    </row>
    <row r="1509" spans="1:37" x14ac:dyDescent="0.45">
      <c r="A1509" t="s">
        <v>1149</v>
      </c>
      <c r="B1509" t="s">
        <v>3308</v>
      </c>
      <c r="C1509" t="s">
        <v>990</v>
      </c>
      <c r="D1509" t="s">
        <v>3309</v>
      </c>
      <c r="E1509" t="s">
        <v>992</v>
      </c>
      <c r="F1509" t="s">
        <v>3310</v>
      </c>
      <c r="G1509">
        <v>430</v>
      </c>
      <c r="H1509" t="s">
        <v>3311</v>
      </c>
      <c r="I1509">
        <v>27201</v>
      </c>
      <c r="K1509" t="s">
        <v>3312</v>
      </c>
      <c r="L1509" s="106">
        <v>35696</v>
      </c>
      <c r="M1509">
        <v>12934955</v>
      </c>
      <c r="N1509" t="s">
        <v>996</v>
      </c>
      <c r="O1509" t="s">
        <v>12</v>
      </c>
      <c r="P1509" t="s">
        <v>997</v>
      </c>
      <c r="R1509" s="109" t="str">
        <f>IF(OR(P1509="SB",Q1509="SB"),"SB",0)</f>
        <v>SB</v>
      </c>
      <c r="T1509" s="110" t="s">
        <v>998</v>
      </c>
      <c r="V1509" s="113" t="str">
        <f>IF(AND(I1509&gt;=10000,I1509&lt;=19900),"Praha",(IF(AND(I1509&gt;=25001,I1509&lt;=29501),"Středočeský kraj",(IF(AND(I1509&gt;=30100,I1509&lt;=34972),"Středočeský kraj",(IF(AND(I1509&gt;=35002,I1509&lt;=36271),"Karlovarský kraj",(IF(AND(I1509&gt;=37001,I1509&lt;=39201),"Jihočeský kraj",(IF(AND(I1509&gt;=39701,I1509&lt;=39901),"Jihočeský kraj",(IF(AND(I1509&gt;=39301,I1509&lt;=39601),"Kraj Vysočina",(IF(AND(I1509&gt;=58001,I1509&lt;=59501),"Kraj Vysočina",(IF(AND(I1509&gt;=67401,I1509&lt;=67602),"Kraj Vysočina",(IF(AND(I1509&gt;=40001,I1509&lt;=44101),"Ústecký kraj",(IF(AND(I1509&gt;=46001,I1509&lt;=47201),"Liberecký kraj",(IF(AND(I1509&gt;=51202,I1509&lt;=51401),"Liberecký kraj",(IF(AND(I1509&gt;=53002,I1509&lt;=53976),"Pardubický kraj",(IF(AND(I1509&gt;=56002,I1509&lt;=57201),"Pardubický kraj",(IF(AND(I1509&gt;=60200,I1509&lt;=67201),"Jihomoravský kraj",(IF(AND(I1509&gt;=67801,I1509&lt;=68501),"Jihomoravský kraj",(IF(AND(I1509&gt;=69002,I1509&lt;=69801),"Jihomoravský kraj",(IF(AND(I1509&gt;=68601,I1509&lt;=68801),"Zlínský kraj",(IF(AND(I1509&gt;=75501,I1509&lt;=76901),"Zlínský kraj",(IF(AND(I1509&gt;=70030,I1509&lt;=74901),"Moravskoslezský kraj",(IF(AND(I1509&gt;=75000,I1509&lt;=75368),"Olomoucký kraj",(IF(AND(I1509&gt;=77200,I1509&lt;=79862),"Olomoucký kraj",(IF(AND(I1509&gt;=50011,I1509&lt;=50301),"Královéhradecký kraj",(IF(AND(I1509&gt;=54301,I1509&lt;=54303),"Královéhradecký kraj","0")))))))))))))))))))))))))))))))))))))))))))))))</f>
        <v>Středočeský kraj</v>
      </c>
      <c r="AB1509" t="s">
        <v>998</v>
      </c>
      <c r="AD1509" t="s">
        <v>998</v>
      </c>
      <c r="AE1509" t="s">
        <v>998</v>
      </c>
      <c r="AF1509" t="s">
        <v>998</v>
      </c>
      <c r="AG1509" s="107">
        <v>300</v>
      </c>
      <c r="AH1509" s="107">
        <v>0</v>
      </c>
      <c r="AI1509" s="107">
        <v>0</v>
      </c>
      <c r="AJ1509" t="s">
        <v>999</v>
      </c>
      <c r="AK1509" s="106">
        <v>44924</v>
      </c>
    </row>
    <row r="1510" spans="1:37" x14ac:dyDescent="0.45">
      <c r="A1510" t="s">
        <v>1007</v>
      </c>
      <c r="B1510" t="s">
        <v>3353</v>
      </c>
      <c r="C1510" t="s">
        <v>990</v>
      </c>
      <c r="D1510" t="s">
        <v>3354</v>
      </c>
      <c r="E1510" t="s">
        <v>992</v>
      </c>
      <c r="F1510" t="s">
        <v>3355</v>
      </c>
      <c r="G1510">
        <v>879</v>
      </c>
      <c r="H1510" t="s">
        <v>3200</v>
      </c>
      <c r="I1510">
        <v>27201</v>
      </c>
      <c r="K1510" t="s">
        <v>3356</v>
      </c>
      <c r="L1510" s="106">
        <v>31113</v>
      </c>
      <c r="M1510">
        <v>12969816</v>
      </c>
      <c r="N1510" t="s">
        <v>996</v>
      </c>
      <c r="O1510" t="s">
        <v>12</v>
      </c>
      <c r="P1510" t="s">
        <v>997</v>
      </c>
      <c r="R1510" s="109" t="str">
        <f>IF(OR(P1510="SB",Q1510="SB"),"SB",0)</f>
        <v>SB</v>
      </c>
      <c r="T1510" s="110" t="s">
        <v>998</v>
      </c>
      <c r="V1510" s="113" t="str">
        <f>IF(AND(I1510&gt;=10000,I1510&lt;=19900),"Praha",(IF(AND(I1510&gt;=25001,I1510&lt;=29501),"Středočeský kraj",(IF(AND(I1510&gt;=30100,I1510&lt;=34972),"Středočeský kraj",(IF(AND(I1510&gt;=35002,I1510&lt;=36271),"Karlovarský kraj",(IF(AND(I1510&gt;=37001,I1510&lt;=39201),"Jihočeský kraj",(IF(AND(I1510&gt;=39701,I1510&lt;=39901),"Jihočeský kraj",(IF(AND(I1510&gt;=39301,I1510&lt;=39601),"Kraj Vysočina",(IF(AND(I1510&gt;=58001,I1510&lt;=59501),"Kraj Vysočina",(IF(AND(I1510&gt;=67401,I1510&lt;=67602),"Kraj Vysočina",(IF(AND(I1510&gt;=40001,I1510&lt;=44101),"Ústecký kraj",(IF(AND(I1510&gt;=46001,I1510&lt;=47201),"Liberecký kraj",(IF(AND(I1510&gt;=51202,I1510&lt;=51401),"Liberecký kraj",(IF(AND(I1510&gt;=53002,I1510&lt;=53976),"Pardubický kraj",(IF(AND(I1510&gt;=56002,I1510&lt;=57201),"Pardubický kraj",(IF(AND(I1510&gt;=60200,I1510&lt;=67201),"Jihomoravský kraj",(IF(AND(I1510&gt;=67801,I1510&lt;=68501),"Jihomoravský kraj",(IF(AND(I1510&gt;=69002,I1510&lt;=69801),"Jihomoravský kraj",(IF(AND(I1510&gt;=68601,I1510&lt;=68801),"Zlínský kraj",(IF(AND(I1510&gt;=75501,I1510&lt;=76901),"Zlínský kraj",(IF(AND(I1510&gt;=70030,I1510&lt;=74901),"Moravskoslezský kraj",(IF(AND(I1510&gt;=75000,I1510&lt;=75368),"Olomoucký kraj",(IF(AND(I1510&gt;=77200,I1510&lt;=79862),"Olomoucký kraj",(IF(AND(I1510&gt;=50011,I1510&lt;=50301),"Královéhradecký kraj",(IF(AND(I1510&gt;=54301,I1510&lt;=54303),"Královéhradecký kraj","0")))))))))))))))))))))))))))))))))))))))))))))))</f>
        <v>Středočeský kraj</v>
      </c>
      <c r="AB1510" t="s">
        <v>998</v>
      </c>
      <c r="AD1510" t="s">
        <v>998</v>
      </c>
      <c r="AE1510" t="s">
        <v>998</v>
      </c>
      <c r="AF1510" t="s">
        <v>998</v>
      </c>
      <c r="AG1510" s="107">
        <v>0</v>
      </c>
      <c r="AH1510" s="107">
        <v>0</v>
      </c>
      <c r="AI1510" s="107">
        <v>0</v>
      </c>
      <c r="AJ1510" t="s">
        <v>1012</v>
      </c>
    </row>
    <row r="1511" spans="1:37" x14ac:dyDescent="0.45">
      <c r="A1511" t="s">
        <v>1225</v>
      </c>
      <c r="B1511" t="s">
        <v>1918</v>
      </c>
      <c r="C1511" t="s">
        <v>1002</v>
      </c>
      <c r="D1511" t="s">
        <v>4103</v>
      </c>
      <c r="E1511" t="s">
        <v>992</v>
      </c>
      <c r="F1511" t="s">
        <v>4104</v>
      </c>
      <c r="G1511">
        <v>12</v>
      </c>
      <c r="H1511" t="s">
        <v>3200</v>
      </c>
      <c r="I1511">
        <v>27201</v>
      </c>
      <c r="J1511">
        <v>725567715</v>
      </c>
      <c r="K1511" t="s">
        <v>4105</v>
      </c>
      <c r="L1511" s="106">
        <v>28184</v>
      </c>
      <c r="M1511">
        <v>12924346</v>
      </c>
      <c r="N1511" t="s">
        <v>996</v>
      </c>
      <c r="O1511" t="s">
        <v>12</v>
      </c>
      <c r="P1511" t="s">
        <v>997</v>
      </c>
      <c r="R1511" s="109" t="str">
        <f>IF(OR(P1511="SB",Q1511="SB"),"SB",0)</f>
        <v>SB</v>
      </c>
      <c r="T1511" s="110" t="s">
        <v>998</v>
      </c>
      <c r="V1511" s="113" t="str">
        <f>IF(AND(I1511&gt;=10000,I1511&lt;=19900),"Praha",(IF(AND(I1511&gt;=25001,I1511&lt;=29501),"Středočeský kraj",(IF(AND(I1511&gt;=30100,I1511&lt;=34972),"Středočeský kraj",(IF(AND(I1511&gt;=35002,I1511&lt;=36271),"Karlovarský kraj",(IF(AND(I1511&gt;=37001,I1511&lt;=39201),"Jihočeský kraj",(IF(AND(I1511&gt;=39701,I1511&lt;=39901),"Jihočeský kraj",(IF(AND(I1511&gt;=39301,I1511&lt;=39601),"Kraj Vysočina",(IF(AND(I1511&gt;=58001,I1511&lt;=59501),"Kraj Vysočina",(IF(AND(I1511&gt;=67401,I1511&lt;=67602),"Kraj Vysočina",(IF(AND(I1511&gt;=40001,I1511&lt;=44101),"Ústecký kraj",(IF(AND(I1511&gt;=46001,I1511&lt;=47201),"Liberecký kraj",(IF(AND(I1511&gt;=51202,I1511&lt;=51401),"Liberecký kraj",(IF(AND(I1511&gt;=53002,I1511&lt;=53976),"Pardubický kraj",(IF(AND(I1511&gt;=56002,I1511&lt;=57201),"Pardubický kraj",(IF(AND(I1511&gt;=60200,I1511&lt;=67201),"Jihomoravský kraj",(IF(AND(I1511&gt;=67801,I1511&lt;=68501),"Jihomoravský kraj",(IF(AND(I1511&gt;=69002,I1511&lt;=69801),"Jihomoravský kraj",(IF(AND(I1511&gt;=68601,I1511&lt;=68801),"Zlínský kraj",(IF(AND(I1511&gt;=75501,I1511&lt;=76901),"Zlínský kraj",(IF(AND(I1511&gt;=70030,I1511&lt;=74901),"Moravskoslezský kraj",(IF(AND(I1511&gt;=75000,I1511&lt;=75368),"Olomoucký kraj",(IF(AND(I1511&gt;=77200,I1511&lt;=79862),"Olomoucký kraj",(IF(AND(I1511&gt;=50011,I1511&lt;=50301),"Královéhradecký kraj",(IF(AND(I1511&gt;=54301,I1511&lt;=54303),"Královéhradecký kraj","0")))))))))))))))))))))))))))))))))))))))))))))))</f>
        <v>Středočeský kraj</v>
      </c>
      <c r="AB1511" t="s">
        <v>998</v>
      </c>
      <c r="AD1511" t="s">
        <v>998</v>
      </c>
      <c r="AE1511" t="s">
        <v>998</v>
      </c>
      <c r="AF1511" t="s">
        <v>998</v>
      </c>
      <c r="AG1511" s="107">
        <v>0</v>
      </c>
      <c r="AH1511" s="107">
        <v>0</v>
      </c>
      <c r="AI1511" s="107">
        <v>0</v>
      </c>
      <c r="AJ1511" t="s">
        <v>1012</v>
      </c>
    </row>
    <row r="1512" spans="1:37" x14ac:dyDescent="0.45">
      <c r="A1512" t="s">
        <v>1225</v>
      </c>
      <c r="B1512" t="s">
        <v>4275</v>
      </c>
      <c r="C1512" t="s">
        <v>1002</v>
      </c>
      <c r="D1512" t="s">
        <v>4276</v>
      </c>
      <c r="E1512" t="s">
        <v>992</v>
      </c>
      <c r="F1512" t="s">
        <v>4277</v>
      </c>
      <c r="G1512">
        <v>3068</v>
      </c>
      <c r="H1512" t="s">
        <v>3200</v>
      </c>
      <c r="I1512">
        <v>27201</v>
      </c>
      <c r="K1512" t="s">
        <v>4278</v>
      </c>
      <c r="L1512" s="106">
        <v>27330</v>
      </c>
      <c r="M1512">
        <v>12932632</v>
      </c>
      <c r="N1512" t="s">
        <v>996</v>
      </c>
      <c r="O1512" t="s">
        <v>12</v>
      </c>
      <c r="P1512" t="s">
        <v>997</v>
      </c>
      <c r="R1512" s="109" t="str">
        <f>IF(OR(P1512="SB",Q1512="SB"),"SB",0)</f>
        <v>SB</v>
      </c>
      <c r="T1512" s="110" t="s">
        <v>998</v>
      </c>
      <c r="V1512" s="113" t="str">
        <f>IF(AND(I1512&gt;=10000,I1512&lt;=19900),"Praha",(IF(AND(I1512&gt;=25001,I1512&lt;=29501),"Středočeský kraj",(IF(AND(I1512&gt;=30100,I1512&lt;=34972),"Středočeský kraj",(IF(AND(I1512&gt;=35002,I1512&lt;=36271),"Karlovarský kraj",(IF(AND(I1512&gt;=37001,I1512&lt;=39201),"Jihočeský kraj",(IF(AND(I1512&gt;=39701,I1512&lt;=39901),"Jihočeský kraj",(IF(AND(I1512&gt;=39301,I1512&lt;=39601),"Kraj Vysočina",(IF(AND(I1512&gt;=58001,I1512&lt;=59501),"Kraj Vysočina",(IF(AND(I1512&gt;=67401,I1512&lt;=67602),"Kraj Vysočina",(IF(AND(I1512&gt;=40001,I1512&lt;=44101),"Ústecký kraj",(IF(AND(I1512&gt;=46001,I1512&lt;=47201),"Liberecký kraj",(IF(AND(I1512&gt;=51202,I1512&lt;=51401),"Liberecký kraj",(IF(AND(I1512&gt;=53002,I1512&lt;=53976),"Pardubický kraj",(IF(AND(I1512&gt;=56002,I1512&lt;=57201),"Pardubický kraj",(IF(AND(I1512&gt;=60200,I1512&lt;=67201),"Jihomoravský kraj",(IF(AND(I1512&gt;=67801,I1512&lt;=68501),"Jihomoravský kraj",(IF(AND(I1512&gt;=69002,I1512&lt;=69801),"Jihomoravský kraj",(IF(AND(I1512&gt;=68601,I1512&lt;=68801),"Zlínský kraj",(IF(AND(I1512&gt;=75501,I1512&lt;=76901),"Zlínský kraj",(IF(AND(I1512&gt;=70030,I1512&lt;=74901),"Moravskoslezský kraj",(IF(AND(I1512&gt;=75000,I1512&lt;=75368),"Olomoucký kraj",(IF(AND(I1512&gt;=77200,I1512&lt;=79862),"Olomoucký kraj",(IF(AND(I1512&gt;=50011,I1512&lt;=50301),"Královéhradecký kraj",(IF(AND(I1512&gt;=54301,I1512&lt;=54303),"Královéhradecký kraj","0")))))))))))))))))))))))))))))))))))))))))))))))</f>
        <v>Středočeský kraj</v>
      </c>
      <c r="AB1512" t="s">
        <v>998</v>
      </c>
      <c r="AD1512" t="s">
        <v>998</v>
      </c>
      <c r="AE1512" t="s">
        <v>998</v>
      </c>
      <c r="AF1512" t="s">
        <v>998</v>
      </c>
      <c r="AG1512" s="107">
        <v>0</v>
      </c>
      <c r="AH1512" s="107">
        <v>0</v>
      </c>
      <c r="AI1512" s="107">
        <v>0</v>
      </c>
      <c r="AJ1512" t="s">
        <v>1012</v>
      </c>
    </row>
    <row r="1513" spans="1:37" x14ac:dyDescent="0.45">
      <c r="A1513" t="s">
        <v>1124</v>
      </c>
      <c r="B1513" t="s">
        <v>6502</v>
      </c>
      <c r="C1513" t="s">
        <v>990</v>
      </c>
      <c r="D1513" t="s">
        <v>6503</v>
      </c>
      <c r="E1513" t="s">
        <v>992</v>
      </c>
      <c r="F1513" t="s">
        <v>6504</v>
      </c>
      <c r="G1513">
        <v>2595</v>
      </c>
      <c r="H1513" t="s">
        <v>3200</v>
      </c>
      <c r="I1513">
        <v>27201</v>
      </c>
      <c r="K1513" t="s">
        <v>6505</v>
      </c>
      <c r="L1513" s="106">
        <v>32298</v>
      </c>
      <c r="M1513">
        <v>14791493</v>
      </c>
      <c r="N1513" t="s">
        <v>3687</v>
      </c>
      <c r="O1513" t="s">
        <v>12</v>
      </c>
      <c r="P1513" t="s">
        <v>997</v>
      </c>
      <c r="R1513" s="109" t="str">
        <f>IF(OR(P1513="SB",Q1513="SB"),"SB",0)</f>
        <v>SB</v>
      </c>
      <c r="T1513" s="110" t="s">
        <v>998</v>
      </c>
      <c r="V1513" s="113" t="str">
        <f>IF(AND(I1513&gt;=10000,I1513&lt;=19900),"Praha",(IF(AND(I1513&gt;=25001,I1513&lt;=29501),"Středočeský kraj",(IF(AND(I1513&gt;=30100,I1513&lt;=34972),"Středočeský kraj",(IF(AND(I1513&gt;=35002,I1513&lt;=36271),"Karlovarský kraj",(IF(AND(I1513&gt;=37001,I1513&lt;=39201),"Jihočeský kraj",(IF(AND(I1513&gt;=39701,I1513&lt;=39901),"Jihočeský kraj",(IF(AND(I1513&gt;=39301,I1513&lt;=39601),"Kraj Vysočina",(IF(AND(I1513&gt;=58001,I1513&lt;=59501),"Kraj Vysočina",(IF(AND(I1513&gt;=67401,I1513&lt;=67602),"Kraj Vysočina",(IF(AND(I1513&gt;=40001,I1513&lt;=44101),"Ústecký kraj",(IF(AND(I1513&gt;=46001,I1513&lt;=47201),"Liberecký kraj",(IF(AND(I1513&gt;=51202,I1513&lt;=51401),"Liberecký kraj",(IF(AND(I1513&gt;=53002,I1513&lt;=53976),"Pardubický kraj",(IF(AND(I1513&gt;=56002,I1513&lt;=57201),"Pardubický kraj",(IF(AND(I1513&gt;=60200,I1513&lt;=67201),"Jihomoravský kraj",(IF(AND(I1513&gt;=67801,I1513&lt;=68501),"Jihomoravský kraj",(IF(AND(I1513&gt;=69002,I1513&lt;=69801),"Jihomoravský kraj",(IF(AND(I1513&gt;=68601,I1513&lt;=68801),"Zlínský kraj",(IF(AND(I1513&gt;=75501,I1513&lt;=76901),"Zlínský kraj",(IF(AND(I1513&gt;=70030,I1513&lt;=74901),"Moravskoslezský kraj",(IF(AND(I1513&gt;=75000,I1513&lt;=75368),"Olomoucký kraj",(IF(AND(I1513&gt;=77200,I1513&lt;=79862),"Olomoucký kraj",(IF(AND(I1513&gt;=50011,I1513&lt;=50301),"Královéhradecký kraj",(IF(AND(I1513&gt;=54301,I1513&lt;=54303),"Královéhradecký kraj","0")))))))))))))))))))))))))))))))))))))))))))))))</f>
        <v>Středočeský kraj</v>
      </c>
      <c r="AB1513" t="s">
        <v>998</v>
      </c>
      <c r="AD1513" t="s">
        <v>998</v>
      </c>
      <c r="AE1513" t="s">
        <v>998</v>
      </c>
      <c r="AF1513" t="s">
        <v>998</v>
      </c>
      <c r="AG1513" s="107">
        <v>0</v>
      </c>
      <c r="AH1513" s="107">
        <v>0</v>
      </c>
      <c r="AI1513" s="107">
        <v>0</v>
      </c>
      <c r="AJ1513" t="s">
        <v>1012</v>
      </c>
    </row>
    <row r="1514" spans="1:37" x14ac:dyDescent="0.45">
      <c r="A1514" t="s">
        <v>1124</v>
      </c>
      <c r="B1514" t="s">
        <v>6520</v>
      </c>
      <c r="C1514" t="s">
        <v>990</v>
      </c>
      <c r="D1514" t="s">
        <v>6525</v>
      </c>
      <c r="E1514" t="s">
        <v>992</v>
      </c>
      <c r="F1514" t="s">
        <v>6526</v>
      </c>
      <c r="G1514">
        <v>876</v>
      </c>
      <c r="H1514" t="s">
        <v>3200</v>
      </c>
      <c r="I1514">
        <v>27201</v>
      </c>
      <c r="K1514" t="s">
        <v>6527</v>
      </c>
      <c r="L1514" s="106">
        <v>25836</v>
      </c>
      <c r="M1514">
        <v>12990428</v>
      </c>
      <c r="N1514" t="s">
        <v>996</v>
      </c>
      <c r="O1514" t="s">
        <v>12</v>
      </c>
      <c r="P1514" t="s">
        <v>997</v>
      </c>
      <c r="R1514" s="109" t="str">
        <f>IF(OR(P1514="SB",Q1514="SB"),"SB",0)</f>
        <v>SB</v>
      </c>
      <c r="T1514" s="110" t="s">
        <v>998</v>
      </c>
      <c r="V1514" s="113" t="str">
        <f>IF(AND(I1514&gt;=10000,I1514&lt;=19900),"Praha",(IF(AND(I1514&gt;=25001,I1514&lt;=29501),"Středočeský kraj",(IF(AND(I1514&gt;=30100,I1514&lt;=34972),"Středočeský kraj",(IF(AND(I1514&gt;=35002,I1514&lt;=36271),"Karlovarský kraj",(IF(AND(I1514&gt;=37001,I1514&lt;=39201),"Jihočeský kraj",(IF(AND(I1514&gt;=39701,I1514&lt;=39901),"Jihočeský kraj",(IF(AND(I1514&gt;=39301,I1514&lt;=39601),"Kraj Vysočina",(IF(AND(I1514&gt;=58001,I1514&lt;=59501),"Kraj Vysočina",(IF(AND(I1514&gt;=67401,I1514&lt;=67602),"Kraj Vysočina",(IF(AND(I1514&gt;=40001,I1514&lt;=44101),"Ústecký kraj",(IF(AND(I1514&gt;=46001,I1514&lt;=47201),"Liberecký kraj",(IF(AND(I1514&gt;=51202,I1514&lt;=51401),"Liberecký kraj",(IF(AND(I1514&gt;=53002,I1514&lt;=53976),"Pardubický kraj",(IF(AND(I1514&gt;=56002,I1514&lt;=57201),"Pardubický kraj",(IF(AND(I1514&gt;=60200,I1514&lt;=67201),"Jihomoravský kraj",(IF(AND(I1514&gt;=67801,I1514&lt;=68501),"Jihomoravský kraj",(IF(AND(I1514&gt;=69002,I1514&lt;=69801),"Jihomoravský kraj",(IF(AND(I1514&gt;=68601,I1514&lt;=68801),"Zlínský kraj",(IF(AND(I1514&gt;=75501,I1514&lt;=76901),"Zlínský kraj",(IF(AND(I1514&gt;=70030,I1514&lt;=74901),"Moravskoslezský kraj",(IF(AND(I1514&gt;=75000,I1514&lt;=75368),"Olomoucký kraj",(IF(AND(I1514&gt;=77200,I1514&lt;=79862),"Olomoucký kraj",(IF(AND(I1514&gt;=50011,I1514&lt;=50301),"Královéhradecký kraj",(IF(AND(I1514&gt;=54301,I1514&lt;=54303),"Královéhradecký kraj","0")))))))))))))))))))))))))))))))))))))))))))))))</f>
        <v>Středočeský kraj</v>
      </c>
      <c r="AB1514" t="s">
        <v>998</v>
      </c>
      <c r="AD1514" t="s">
        <v>998</v>
      </c>
      <c r="AE1514" t="s">
        <v>998</v>
      </c>
      <c r="AF1514" t="s">
        <v>998</v>
      </c>
      <c r="AG1514" s="107">
        <v>0</v>
      </c>
      <c r="AH1514" s="107">
        <v>0</v>
      </c>
      <c r="AI1514" s="107">
        <v>0</v>
      </c>
      <c r="AJ1514" t="s">
        <v>1012</v>
      </c>
    </row>
    <row r="1515" spans="1:37" x14ac:dyDescent="0.45">
      <c r="A1515" t="s">
        <v>1220</v>
      </c>
      <c r="B1515" t="s">
        <v>6676</v>
      </c>
      <c r="C1515" t="s">
        <v>1002</v>
      </c>
      <c r="D1515" t="s">
        <v>6677</v>
      </c>
      <c r="E1515" t="s">
        <v>992</v>
      </c>
      <c r="F1515" t="s">
        <v>1293</v>
      </c>
      <c r="G1515">
        <v>490</v>
      </c>
      <c r="H1515" t="s">
        <v>3200</v>
      </c>
      <c r="I1515">
        <v>27201</v>
      </c>
      <c r="K1515" t="s">
        <v>6678</v>
      </c>
      <c r="L1515" s="106">
        <v>30436</v>
      </c>
      <c r="M1515">
        <v>12977290</v>
      </c>
      <c r="N1515" t="s">
        <v>996</v>
      </c>
      <c r="O1515" t="s">
        <v>12</v>
      </c>
      <c r="P1515" t="s">
        <v>997</v>
      </c>
      <c r="R1515" s="109" t="str">
        <f>IF(OR(P1515="SB",Q1515="SB"),"SB",0)</f>
        <v>SB</v>
      </c>
      <c r="T1515" s="110" t="s">
        <v>998</v>
      </c>
      <c r="V1515" s="113" t="str">
        <f>IF(AND(I1515&gt;=10000,I1515&lt;=19900),"Praha",(IF(AND(I1515&gt;=25001,I1515&lt;=29501),"Středočeský kraj",(IF(AND(I1515&gt;=30100,I1515&lt;=34972),"Středočeský kraj",(IF(AND(I1515&gt;=35002,I1515&lt;=36271),"Karlovarský kraj",(IF(AND(I1515&gt;=37001,I1515&lt;=39201),"Jihočeský kraj",(IF(AND(I1515&gt;=39701,I1515&lt;=39901),"Jihočeský kraj",(IF(AND(I1515&gt;=39301,I1515&lt;=39601),"Kraj Vysočina",(IF(AND(I1515&gt;=58001,I1515&lt;=59501),"Kraj Vysočina",(IF(AND(I1515&gt;=67401,I1515&lt;=67602),"Kraj Vysočina",(IF(AND(I1515&gt;=40001,I1515&lt;=44101),"Ústecký kraj",(IF(AND(I1515&gt;=46001,I1515&lt;=47201),"Liberecký kraj",(IF(AND(I1515&gt;=51202,I1515&lt;=51401),"Liberecký kraj",(IF(AND(I1515&gt;=53002,I1515&lt;=53976),"Pardubický kraj",(IF(AND(I1515&gt;=56002,I1515&lt;=57201),"Pardubický kraj",(IF(AND(I1515&gt;=60200,I1515&lt;=67201),"Jihomoravský kraj",(IF(AND(I1515&gt;=67801,I1515&lt;=68501),"Jihomoravský kraj",(IF(AND(I1515&gt;=69002,I1515&lt;=69801),"Jihomoravský kraj",(IF(AND(I1515&gt;=68601,I1515&lt;=68801),"Zlínský kraj",(IF(AND(I1515&gt;=75501,I1515&lt;=76901),"Zlínský kraj",(IF(AND(I1515&gt;=70030,I1515&lt;=74901),"Moravskoslezský kraj",(IF(AND(I1515&gt;=75000,I1515&lt;=75368),"Olomoucký kraj",(IF(AND(I1515&gt;=77200,I1515&lt;=79862),"Olomoucký kraj",(IF(AND(I1515&gt;=50011,I1515&lt;=50301),"Královéhradecký kraj",(IF(AND(I1515&gt;=54301,I1515&lt;=54303),"Královéhradecký kraj","0")))))))))))))))))))))))))))))))))))))))))))))))</f>
        <v>Středočeský kraj</v>
      </c>
      <c r="AB1515" t="s">
        <v>998</v>
      </c>
      <c r="AD1515" t="s">
        <v>998</v>
      </c>
      <c r="AE1515" t="s">
        <v>998</v>
      </c>
      <c r="AF1515" t="s">
        <v>998</v>
      </c>
      <c r="AG1515" s="107">
        <v>0</v>
      </c>
      <c r="AH1515" s="107">
        <v>0</v>
      </c>
      <c r="AI1515" s="107">
        <v>0</v>
      </c>
      <c r="AJ1515" t="s">
        <v>1012</v>
      </c>
    </row>
    <row r="1516" spans="1:37" x14ac:dyDescent="0.45">
      <c r="A1516" t="s">
        <v>1149</v>
      </c>
      <c r="B1516" t="s">
        <v>7984</v>
      </c>
      <c r="C1516" t="s">
        <v>990</v>
      </c>
      <c r="D1516" t="s">
        <v>7985</v>
      </c>
      <c r="E1516" t="s">
        <v>992</v>
      </c>
      <c r="F1516" t="s">
        <v>7986</v>
      </c>
      <c r="G1516">
        <v>3219</v>
      </c>
      <c r="H1516" t="s">
        <v>3200</v>
      </c>
      <c r="I1516">
        <v>27201</v>
      </c>
      <c r="K1516" t="s">
        <v>7987</v>
      </c>
      <c r="L1516" s="106">
        <v>26832</v>
      </c>
      <c r="M1516">
        <v>12931319</v>
      </c>
      <c r="N1516" t="s">
        <v>996</v>
      </c>
      <c r="O1516" t="s">
        <v>12</v>
      </c>
      <c r="P1516" t="s">
        <v>997</v>
      </c>
      <c r="R1516" s="109" t="str">
        <f>IF(OR(P1516="SB",Q1516="SB"),"SB",0)</f>
        <v>SB</v>
      </c>
      <c r="T1516" s="110" t="s">
        <v>998</v>
      </c>
      <c r="V1516" s="113" t="str">
        <f>IF(AND(I1516&gt;=10000,I1516&lt;=19900),"Praha",(IF(AND(I1516&gt;=25001,I1516&lt;=29501),"Středočeský kraj",(IF(AND(I1516&gt;=30100,I1516&lt;=34972),"Středočeský kraj",(IF(AND(I1516&gt;=35002,I1516&lt;=36271),"Karlovarský kraj",(IF(AND(I1516&gt;=37001,I1516&lt;=39201),"Jihočeský kraj",(IF(AND(I1516&gt;=39701,I1516&lt;=39901),"Jihočeský kraj",(IF(AND(I1516&gt;=39301,I1516&lt;=39601),"Kraj Vysočina",(IF(AND(I1516&gt;=58001,I1516&lt;=59501),"Kraj Vysočina",(IF(AND(I1516&gt;=67401,I1516&lt;=67602),"Kraj Vysočina",(IF(AND(I1516&gt;=40001,I1516&lt;=44101),"Ústecký kraj",(IF(AND(I1516&gt;=46001,I1516&lt;=47201),"Liberecký kraj",(IF(AND(I1516&gt;=51202,I1516&lt;=51401),"Liberecký kraj",(IF(AND(I1516&gt;=53002,I1516&lt;=53976),"Pardubický kraj",(IF(AND(I1516&gt;=56002,I1516&lt;=57201),"Pardubický kraj",(IF(AND(I1516&gt;=60200,I1516&lt;=67201),"Jihomoravský kraj",(IF(AND(I1516&gt;=67801,I1516&lt;=68501),"Jihomoravský kraj",(IF(AND(I1516&gt;=69002,I1516&lt;=69801),"Jihomoravský kraj",(IF(AND(I1516&gt;=68601,I1516&lt;=68801),"Zlínský kraj",(IF(AND(I1516&gt;=75501,I1516&lt;=76901),"Zlínský kraj",(IF(AND(I1516&gt;=70030,I1516&lt;=74901),"Moravskoslezský kraj",(IF(AND(I1516&gt;=75000,I1516&lt;=75368),"Olomoucký kraj",(IF(AND(I1516&gt;=77200,I1516&lt;=79862),"Olomoucký kraj",(IF(AND(I1516&gt;=50011,I1516&lt;=50301),"Královéhradecký kraj",(IF(AND(I1516&gt;=54301,I1516&lt;=54303),"Královéhradecký kraj","0")))))))))))))))))))))))))))))))))))))))))))))))</f>
        <v>Středočeský kraj</v>
      </c>
      <c r="AB1516" t="s">
        <v>998</v>
      </c>
      <c r="AD1516" t="s">
        <v>998</v>
      </c>
      <c r="AE1516" t="s">
        <v>998</v>
      </c>
      <c r="AF1516" t="s">
        <v>998</v>
      </c>
      <c r="AG1516" s="107">
        <v>0</v>
      </c>
      <c r="AH1516" s="107">
        <v>0</v>
      </c>
      <c r="AI1516" s="107">
        <v>0</v>
      </c>
      <c r="AJ1516" t="s">
        <v>1012</v>
      </c>
    </row>
    <row r="1517" spans="1:37" x14ac:dyDescent="0.45">
      <c r="A1517" t="s">
        <v>1189</v>
      </c>
      <c r="B1517" t="s">
        <v>8458</v>
      </c>
      <c r="C1517" t="s">
        <v>1002</v>
      </c>
      <c r="D1517" t="s">
        <v>8459</v>
      </c>
      <c r="E1517" t="s">
        <v>992</v>
      </c>
      <c r="F1517" t="s">
        <v>2394</v>
      </c>
      <c r="G1517">
        <v>2615</v>
      </c>
      <c r="H1517" t="s">
        <v>3200</v>
      </c>
      <c r="I1517">
        <v>27201</v>
      </c>
      <c r="K1517" t="s">
        <v>8460</v>
      </c>
      <c r="L1517" s="106">
        <v>25757</v>
      </c>
      <c r="M1517">
        <v>12976684</v>
      </c>
      <c r="N1517" t="s">
        <v>996</v>
      </c>
      <c r="O1517" t="s">
        <v>12</v>
      </c>
      <c r="P1517" t="s">
        <v>997</v>
      </c>
      <c r="R1517" s="109" t="str">
        <f>IF(OR(P1517="SB",Q1517="SB"),"SB",0)</f>
        <v>SB</v>
      </c>
      <c r="T1517" s="110" t="s">
        <v>998</v>
      </c>
      <c r="V1517" s="113" t="str">
        <f>IF(AND(I1517&gt;=10000,I1517&lt;=19900),"Praha",(IF(AND(I1517&gt;=25001,I1517&lt;=29501),"Středočeský kraj",(IF(AND(I1517&gt;=30100,I1517&lt;=34972),"Středočeský kraj",(IF(AND(I1517&gt;=35002,I1517&lt;=36271),"Karlovarský kraj",(IF(AND(I1517&gt;=37001,I1517&lt;=39201),"Jihočeský kraj",(IF(AND(I1517&gt;=39701,I1517&lt;=39901),"Jihočeský kraj",(IF(AND(I1517&gt;=39301,I1517&lt;=39601),"Kraj Vysočina",(IF(AND(I1517&gt;=58001,I1517&lt;=59501),"Kraj Vysočina",(IF(AND(I1517&gt;=67401,I1517&lt;=67602),"Kraj Vysočina",(IF(AND(I1517&gt;=40001,I1517&lt;=44101),"Ústecký kraj",(IF(AND(I1517&gt;=46001,I1517&lt;=47201),"Liberecký kraj",(IF(AND(I1517&gt;=51202,I1517&lt;=51401),"Liberecký kraj",(IF(AND(I1517&gt;=53002,I1517&lt;=53976),"Pardubický kraj",(IF(AND(I1517&gt;=56002,I1517&lt;=57201),"Pardubický kraj",(IF(AND(I1517&gt;=60200,I1517&lt;=67201),"Jihomoravský kraj",(IF(AND(I1517&gt;=67801,I1517&lt;=68501),"Jihomoravský kraj",(IF(AND(I1517&gt;=69002,I1517&lt;=69801),"Jihomoravský kraj",(IF(AND(I1517&gt;=68601,I1517&lt;=68801),"Zlínský kraj",(IF(AND(I1517&gt;=75501,I1517&lt;=76901),"Zlínský kraj",(IF(AND(I1517&gt;=70030,I1517&lt;=74901),"Moravskoslezský kraj",(IF(AND(I1517&gt;=75000,I1517&lt;=75368),"Olomoucký kraj",(IF(AND(I1517&gt;=77200,I1517&lt;=79862),"Olomoucký kraj",(IF(AND(I1517&gt;=50011,I1517&lt;=50301),"Královéhradecký kraj",(IF(AND(I1517&gt;=54301,I1517&lt;=54303),"Královéhradecký kraj","0")))))))))))))))))))))))))))))))))))))))))))))))</f>
        <v>Středočeský kraj</v>
      </c>
      <c r="AB1517" t="s">
        <v>998</v>
      </c>
      <c r="AD1517" t="s">
        <v>998</v>
      </c>
      <c r="AE1517" t="s">
        <v>998</v>
      </c>
      <c r="AF1517" t="s">
        <v>998</v>
      </c>
      <c r="AG1517" s="107">
        <v>0</v>
      </c>
      <c r="AH1517" s="107">
        <v>0</v>
      </c>
      <c r="AI1517" s="107">
        <v>0</v>
      </c>
      <c r="AJ1517" t="s">
        <v>1012</v>
      </c>
    </row>
    <row r="1518" spans="1:37" x14ac:dyDescent="0.45">
      <c r="A1518" t="s">
        <v>1408</v>
      </c>
      <c r="B1518" t="s">
        <v>9381</v>
      </c>
      <c r="C1518" t="s">
        <v>1002</v>
      </c>
      <c r="D1518" t="s">
        <v>9382</v>
      </c>
      <c r="E1518" t="s">
        <v>992</v>
      </c>
      <c r="F1518" t="s">
        <v>2626</v>
      </c>
      <c r="G1518">
        <v>271</v>
      </c>
      <c r="H1518" t="s">
        <v>3311</v>
      </c>
      <c r="I1518">
        <v>27201</v>
      </c>
      <c r="K1518" t="s">
        <v>9383</v>
      </c>
      <c r="L1518" s="106">
        <v>33112</v>
      </c>
      <c r="M1518">
        <v>12923033</v>
      </c>
      <c r="N1518" t="s">
        <v>996</v>
      </c>
      <c r="O1518" t="s">
        <v>12</v>
      </c>
      <c r="P1518" t="s">
        <v>997</v>
      </c>
      <c r="R1518" s="109" t="str">
        <f>IF(OR(P1518="SB",Q1518="SB"),"SB",0)</f>
        <v>SB</v>
      </c>
      <c r="T1518" s="110" t="s">
        <v>998</v>
      </c>
      <c r="V1518" s="113" t="str">
        <f>IF(AND(I1518&gt;=10000,I1518&lt;=19900),"Praha",(IF(AND(I1518&gt;=25001,I1518&lt;=29501),"Středočeský kraj",(IF(AND(I1518&gt;=30100,I1518&lt;=34972),"Středočeský kraj",(IF(AND(I1518&gt;=35002,I1518&lt;=36271),"Karlovarský kraj",(IF(AND(I1518&gt;=37001,I1518&lt;=39201),"Jihočeský kraj",(IF(AND(I1518&gt;=39701,I1518&lt;=39901),"Jihočeský kraj",(IF(AND(I1518&gt;=39301,I1518&lt;=39601),"Kraj Vysočina",(IF(AND(I1518&gt;=58001,I1518&lt;=59501),"Kraj Vysočina",(IF(AND(I1518&gt;=67401,I1518&lt;=67602),"Kraj Vysočina",(IF(AND(I1518&gt;=40001,I1518&lt;=44101),"Ústecký kraj",(IF(AND(I1518&gt;=46001,I1518&lt;=47201),"Liberecký kraj",(IF(AND(I1518&gt;=51202,I1518&lt;=51401),"Liberecký kraj",(IF(AND(I1518&gt;=53002,I1518&lt;=53976),"Pardubický kraj",(IF(AND(I1518&gt;=56002,I1518&lt;=57201),"Pardubický kraj",(IF(AND(I1518&gt;=60200,I1518&lt;=67201),"Jihomoravský kraj",(IF(AND(I1518&gt;=67801,I1518&lt;=68501),"Jihomoravský kraj",(IF(AND(I1518&gt;=69002,I1518&lt;=69801),"Jihomoravský kraj",(IF(AND(I1518&gt;=68601,I1518&lt;=68801),"Zlínský kraj",(IF(AND(I1518&gt;=75501,I1518&lt;=76901),"Zlínský kraj",(IF(AND(I1518&gt;=70030,I1518&lt;=74901),"Moravskoslezský kraj",(IF(AND(I1518&gt;=75000,I1518&lt;=75368),"Olomoucký kraj",(IF(AND(I1518&gt;=77200,I1518&lt;=79862),"Olomoucký kraj",(IF(AND(I1518&gt;=50011,I1518&lt;=50301),"Královéhradecký kraj",(IF(AND(I1518&gt;=54301,I1518&lt;=54303),"Královéhradecký kraj","0")))))))))))))))))))))))))))))))))))))))))))))))</f>
        <v>Středočeský kraj</v>
      </c>
      <c r="AB1518" t="s">
        <v>998</v>
      </c>
      <c r="AD1518" t="s">
        <v>998</v>
      </c>
      <c r="AE1518" t="s">
        <v>998</v>
      </c>
      <c r="AF1518" t="s">
        <v>998</v>
      </c>
      <c r="AG1518" s="107">
        <v>0</v>
      </c>
      <c r="AH1518" s="107">
        <v>0</v>
      </c>
      <c r="AI1518" s="107">
        <v>0</v>
      </c>
      <c r="AJ1518" t="s">
        <v>1012</v>
      </c>
    </row>
    <row r="1519" spans="1:37" x14ac:dyDescent="0.45">
      <c r="A1519" t="s">
        <v>1076</v>
      </c>
      <c r="B1519" t="s">
        <v>9569</v>
      </c>
      <c r="C1519" t="s">
        <v>990</v>
      </c>
      <c r="D1519" t="s">
        <v>9570</v>
      </c>
      <c r="E1519" t="s">
        <v>992</v>
      </c>
      <c r="F1519" t="s">
        <v>9571</v>
      </c>
      <c r="G1519">
        <v>19</v>
      </c>
      <c r="H1519" t="s">
        <v>3200</v>
      </c>
      <c r="I1519">
        <v>27201</v>
      </c>
      <c r="K1519" t="s">
        <v>9572</v>
      </c>
      <c r="L1519" s="106">
        <v>35671</v>
      </c>
      <c r="M1519">
        <v>13415208</v>
      </c>
      <c r="N1519" t="s">
        <v>996</v>
      </c>
      <c r="O1519" t="s">
        <v>12</v>
      </c>
      <c r="P1519" t="s">
        <v>997</v>
      </c>
      <c r="R1519" s="109" t="str">
        <f>IF(OR(P1519="SB",Q1519="SB"),"SB",0)</f>
        <v>SB</v>
      </c>
      <c r="T1519" s="110" t="s">
        <v>998</v>
      </c>
      <c r="V1519" s="113" t="str">
        <f>IF(AND(I1519&gt;=10000,I1519&lt;=19900),"Praha",(IF(AND(I1519&gt;=25001,I1519&lt;=29501),"Středočeský kraj",(IF(AND(I1519&gt;=30100,I1519&lt;=34972),"Středočeský kraj",(IF(AND(I1519&gt;=35002,I1519&lt;=36271),"Karlovarský kraj",(IF(AND(I1519&gt;=37001,I1519&lt;=39201),"Jihočeský kraj",(IF(AND(I1519&gt;=39701,I1519&lt;=39901),"Jihočeský kraj",(IF(AND(I1519&gt;=39301,I1519&lt;=39601),"Kraj Vysočina",(IF(AND(I1519&gt;=58001,I1519&lt;=59501),"Kraj Vysočina",(IF(AND(I1519&gt;=67401,I1519&lt;=67602),"Kraj Vysočina",(IF(AND(I1519&gt;=40001,I1519&lt;=44101),"Ústecký kraj",(IF(AND(I1519&gt;=46001,I1519&lt;=47201),"Liberecký kraj",(IF(AND(I1519&gt;=51202,I1519&lt;=51401),"Liberecký kraj",(IF(AND(I1519&gt;=53002,I1519&lt;=53976),"Pardubický kraj",(IF(AND(I1519&gt;=56002,I1519&lt;=57201),"Pardubický kraj",(IF(AND(I1519&gt;=60200,I1519&lt;=67201),"Jihomoravský kraj",(IF(AND(I1519&gt;=67801,I1519&lt;=68501),"Jihomoravský kraj",(IF(AND(I1519&gt;=69002,I1519&lt;=69801),"Jihomoravský kraj",(IF(AND(I1519&gt;=68601,I1519&lt;=68801),"Zlínský kraj",(IF(AND(I1519&gt;=75501,I1519&lt;=76901),"Zlínský kraj",(IF(AND(I1519&gt;=70030,I1519&lt;=74901),"Moravskoslezský kraj",(IF(AND(I1519&gt;=75000,I1519&lt;=75368),"Olomoucký kraj",(IF(AND(I1519&gt;=77200,I1519&lt;=79862),"Olomoucký kraj",(IF(AND(I1519&gt;=50011,I1519&lt;=50301),"Královéhradecký kraj",(IF(AND(I1519&gt;=54301,I1519&lt;=54303),"Královéhradecký kraj","0")))))))))))))))))))))))))))))))))))))))))))))))</f>
        <v>Středočeský kraj</v>
      </c>
      <c r="AB1519" t="s">
        <v>998</v>
      </c>
      <c r="AD1519" t="s">
        <v>998</v>
      </c>
      <c r="AE1519" t="s">
        <v>998</v>
      </c>
      <c r="AF1519" t="s">
        <v>998</v>
      </c>
      <c r="AG1519" s="107">
        <v>300</v>
      </c>
      <c r="AH1519" s="107">
        <v>0</v>
      </c>
      <c r="AI1519" s="107">
        <v>0</v>
      </c>
      <c r="AJ1519" t="s">
        <v>999</v>
      </c>
      <c r="AK1519" s="106">
        <v>44924</v>
      </c>
    </row>
    <row r="1520" spans="1:37" x14ac:dyDescent="0.45">
      <c r="A1520" t="s">
        <v>1481</v>
      </c>
      <c r="B1520" t="s">
        <v>11638</v>
      </c>
      <c r="C1520" t="s">
        <v>1002</v>
      </c>
      <c r="D1520" t="s">
        <v>11639</v>
      </c>
      <c r="E1520" t="s">
        <v>992</v>
      </c>
      <c r="F1520" t="s">
        <v>11640</v>
      </c>
      <c r="G1520">
        <v>3073</v>
      </c>
      <c r="H1520" t="s">
        <v>3200</v>
      </c>
      <c r="I1520">
        <v>27201</v>
      </c>
      <c r="K1520" t="s">
        <v>11641</v>
      </c>
      <c r="L1520" s="106">
        <v>27942</v>
      </c>
      <c r="M1520">
        <v>12934248</v>
      </c>
      <c r="N1520" t="s">
        <v>996</v>
      </c>
      <c r="O1520" t="s">
        <v>12</v>
      </c>
      <c r="P1520" t="s">
        <v>997</v>
      </c>
      <c r="R1520" s="109" t="str">
        <f>IF(OR(P1520="SB",Q1520="SB"),"SB",0)</f>
        <v>SB</v>
      </c>
      <c r="T1520" s="110" t="s">
        <v>998</v>
      </c>
      <c r="V1520" s="113" t="str">
        <f>IF(AND(I1520&gt;=10000,I1520&lt;=19900),"Praha",(IF(AND(I1520&gt;=25001,I1520&lt;=29501),"Středočeský kraj",(IF(AND(I1520&gt;=30100,I1520&lt;=34972),"Středočeský kraj",(IF(AND(I1520&gt;=35002,I1520&lt;=36271),"Karlovarský kraj",(IF(AND(I1520&gt;=37001,I1520&lt;=39201),"Jihočeský kraj",(IF(AND(I1520&gt;=39701,I1520&lt;=39901),"Jihočeský kraj",(IF(AND(I1520&gt;=39301,I1520&lt;=39601),"Kraj Vysočina",(IF(AND(I1520&gt;=58001,I1520&lt;=59501),"Kraj Vysočina",(IF(AND(I1520&gt;=67401,I1520&lt;=67602),"Kraj Vysočina",(IF(AND(I1520&gt;=40001,I1520&lt;=44101),"Ústecký kraj",(IF(AND(I1520&gt;=46001,I1520&lt;=47201),"Liberecký kraj",(IF(AND(I1520&gt;=51202,I1520&lt;=51401),"Liberecký kraj",(IF(AND(I1520&gt;=53002,I1520&lt;=53976),"Pardubický kraj",(IF(AND(I1520&gt;=56002,I1520&lt;=57201),"Pardubický kraj",(IF(AND(I1520&gt;=60200,I1520&lt;=67201),"Jihomoravský kraj",(IF(AND(I1520&gt;=67801,I1520&lt;=68501),"Jihomoravský kraj",(IF(AND(I1520&gt;=69002,I1520&lt;=69801),"Jihomoravský kraj",(IF(AND(I1520&gt;=68601,I1520&lt;=68801),"Zlínský kraj",(IF(AND(I1520&gt;=75501,I1520&lt;=76901),"Zlínský kraj",(IF(AND(I1520&gt;=70030,I1520&lt;=74901),"Moravskoslezský kraj",(IF(AND(I1520&gt;=75000,I1520&lt;=75368),"Olomoucký kraj",(IF(AND(I1520&gt;=77200,I1520&lt;=79862),"Olomoucký kraj",(IF(AND(I1520&gt;=50011,I1520&lt;=50301),"Královéhradecký kraj",(IF(AND(I1520&gt;=54301,I1520&lt;=54303),"Královéhradecký kraj","0")))))))))))))))))))))))))))))))))))))))))))))))</f>
        <v>Středočeský kraj</v>
      </c>
      <c r="AB1520" t="s">
        <v>998</v>
      </c>
      <c r="AD1520" t="s">
        <v>998</v>
      </c>
      <c r="AE1520" t="s">
        <v>998</v>
      </c>
      <c r="AF1520" t="s">
        <v>998</v>
      </c>
      <c r="AG1520" s="107">
        <v>0</v>
      </c>
      <c r="AH1520" s="107">
        <v>0</v>
      </c>
      <c r="AI1520" s="107">
        <v>0</v>
      </c>
      <c r="AJ1520" t="s">
        <v>1012</v>
      </c>
    </row>
    <row r="1521" spans="1:37" x14ac:dyDescent="0.45">
      <c r="A1521" t="s">
        <v>1516</v>
      </c>
      <c r="B1521" t="s">
        <v>12152</v>
      </c>
      <c r="C1521" t="s">
        <v>1002</v>
      </c>
      <c r="D1521" t="s">
        <v>12153</v>
      </c>
      <c r="E1521" t="s">
        <v>992</v>
      </c>
      <c r="F1521" t="s">
        <v>3113</v>
      </c>
      <c r="G1521">
        <v>1</v>
      </c>
      <c r="H1521" t="s">
        <v>3200</v>
      </c>
      <c r="I1521">
        <v>27201</v>
      </c>
      <c r="K1521" t="s">
        <v>12154</v>
      </c>
      <c r="L1521" s="106">
        <v>26553</v>
      </c>
      <c r="M1521">
        <v>13059439</v>
      </c>
      <c r="N1521" t="s">
        <v>996</v>
      </c>
      <c r="O1521" t="s">
        <v>12</v>
      </c>
      <c r="P1521" t="s">
        <v>997</v>
      </c>
      <c r="R1521" s="109" t="str">
        <f>IF(OR(P1521="SB",Q1521="SB"),"SB",0)</f>
        <v>SB</v>
      </c>
      <c r="T1521" s="110" t="s">
        <v>998</v>
      </c>
      <c r="V1521" s="113" t="str">
        <f>IF(AND(I1521&gt;=10000,I1521&lt;=19900),"Praha",(IF(AND(I1521&gt;=25001,I1521&lt;=29501),"Středočeský kraj",(IF(AND(I1521&gt;=30100,I1521&lt;=34972),"Středočeský kraj",(IF(AND(I1521&gt;=35002,I1521&lt;=36271),"Karlovarský kraj",(IF(AND(I1521&gt;=37001,I1521&lt;=39201),"Jihočeský kraj",(IF(AND(I1521&gt;=39701,I1521&lt;=39901),"Jihočeský kraj",(IF(AND(I1521&gt;=39301,I1521&lt;=39601),"Kraj Vysočina",(IF(AND(I1521&gt;=58001,I1521&lt;=59501),"Kraj Vysočina",(IF(AND(I1521&gt;=67401,I1521&lt;=67602),"Kraj Vysočina",(IF(AND(I1521&gt;=40001,I1521&lt;=44101),"Ústecký kraj",(IF(AND(I1521&gt;=46001,I1521&lt;=47201),"Liberecký kraj",(IF(AND(I1521&gt;=51202,I1521&lt;=51401),"Liberecký kraj",(IF(AND(I1521&gt;=53002,I1521&lt;=53976),"Pardubický kraj",(IF(AND(I1521&gt;=56002,I1521&lt;=57201),"Pardubický kraj",(IF(AND(I1521&gt;=60200,I1521&lt;=67201),"Jihomoravský kraj",(IF(AND(I1521&gt;=67801,I1521&lt;=68501),"Jihomoravský kraj",(IF(AND(I1521&gt;=69002,I1521&lt;=69801),"Jihomoravský kraj",(IF(AND(I1521&gt;=68601,I1521&lt;=68801),"Zlínský kraj",(IF(AND(I1521&gt;=75501,I1521&lt;=76901),"Zlínský kraj",(IF(AND(I1521&gt;=70030,I1521&lt;=74901),"Moravskoslezský kraj",(IF(AND(I1521&gt;=75000,I1521&lt;=75368),"Olomoucký kraj",(IF(AND(I1521&gt;=77200,I1521&lt;=79862),"Olomoucký kraj",(IF(AND(I1521&gt;=50011,I1521&lt;=50301),"Královéhradecký kraj",(IF(AND(I1521&gt;=54301,I1521&lt;=54303),"Královéhradecký kraj","0")))))))))))))))))))))))))))))))))))))))))))))))</f>
        <v>Středočeský kraj</v>
      </c>
      <c r="AB1521" t="s">
        <v>998</v>
      </c>
      <c r="AD1521" t="s">
        <v>998</v>
      </c>
      <c r="AE1521" t="s">
        <v>998</v>
      </c>
      <c r="AF1521" t="s">
        <v>998</v>
      </c>
      <c r="AG1521" s="107">
        <v>0</v>
      </c>
      <c r="AH1521" s="107">
        <v>0</v>
      </c>
      <c r="AI1521" s="107">
        <v>0</v>
      </c>
      <c r="AJ1521" t="s">
        <v>1012</v>
      </c>
    </row>
    <row r="1522" spans="1:37" x14ac:dyDescent="0.45">
      <c r="A1522" t="s">
        <v>1087</v>
      </c>
      <c r="B1522" t="s">
        <v>13216</v>
      </c>
      <c r="C1522" t="s">
        <v>990</v>
      </c>
      <c r="D1522" t="s">
        <v>13262</v>
      </c>
      <c r="E1522" t="s">
        <v>992</v>
      </c>
      <c r="F1522" t="s">
        <v>2233</v>
      </c>
      <c r="G1522">
        <v>2960</v>
      </c>
      <c r="H1522" t="s">
        <v>3200</v>
      </c>
      <c r="I1522">
        <v>27201</v>
      </c>
      <c r="K1522" t="s">
        <v>13263</v>
      </c>
      <c r="L1522" s="106">
        <v>32239</v>
      </c>
      <c r="M1522">
        <v>13004774</v>
      </c>
      <c r="N1522" t="s">
        <v>996</v>
      </c>
      <c r="O1522" t="s">
        <v>12</v>
      </c>
      <c r="P1522" t="s">
        <v>997</v>
      </c>
      <c r="R1522" s="109" t="str">
        <f>IF(OR(P1522="SB",Q1522="SB"),"SB",0)</f>
        <v>SB</v>
      </c>
      <c r="T1522" s="110" t="s">
        <v>998</v>
      </c>
      <c r="V1522" s="113" t="str">
        <f>IF(AND(I1522&gt;=10000,I1522&lt;=19900),"Praha",(IF(AND(I1522&gt;=25001,I1522&lt;=29501),"Středočeský kraj",(IF(AND(I1522&gt;=30100,I1522&lt;=34972),"Středočeský kraj",(IF(AND(I1522&gt;=35002,I1522&lt;=36271),"Karlovarský kraj",(IF(AND(I1522&gt;=37001,I1522&lt;=39201),"Jihočeský kraj",(IF(AND(I1522&gt;=39701,I1522&lt;=39901),"Jihočeský kraj",(IF(AND(I1522&gt;=39301,I1522&lt;=39601),"Kraj Vysočina",(IF(AND(I1522&gt;=58001,I1522&lt;=59501),"Kraj Vysočina",(IF(AND(I1522&gt;=67401,I1522&lt;=67602),"Kraj Vysočina",(IF(AND(I1522&gt;=40001,I1522&lt;=44101),"Ústecký kraj",(IF(AND(I1522&gt;=46001,I1522&lt;=47201),"Liberecký kraj",(IF(AND(I1522&gt;=51202,I1522&lt;=51401),"Liberecký kraj",(IF(AND(I1522&gt;=53002,I1522&lt;=53976),"Pardubický kraj",(IF(AND(I1522&gt;=56002,I1522&lt;=57201),"Pardubický kraj",(IF(AND(I1522&gt;=60200,I1522&lt;=67201),"Jihomoravský kraj",(IF(AND(I1522&gt;=67801,I1522&lt;=68501),"Jihomoravský kraj",(IF(AND(I1522&gt;=69002,I1522&lt;=69801),"Jihomoravský kraj",(IF(AND(I1522&gt;=68601,I1522&lt;=68801),"Zlínský kraj",(IF(AND(I1522&gt;=75501,I1522&lt;=76901),"Zlínský kraj",(IF(AND(I1522&gt;=70030,I1522&lt;=74901),"Moravskoslezský kraj",(IF(AND(I1522&gt;=75000,I1522&lt;=75368),"Olomoucký kraj",(IF(AND(I1522&gt;=77200,I1522&lt;=79862),"Olomoucký kraj",(IF(AND(I1522&gt;=50011,I1522&lt;=50301),"Královéhradecký kraj",(IF(AND(I1522&gt;=54301,I1522&lt;=54303),"Královéhradecký kraj","0")))))))))))))))))))))))))))))))))))))))))))))))</f>
        <v>Středočeský kraj</v>
      </c>
      <c r="AB1522" t="s">
        <v>998</v>
      </c>
      <c r="AD1522" t="s">
        <v>998</v>
      </c>
      <c r="AE1522" t="s">
        <v>998</v>
      </c>
      <c r="AF1522" t="s">
        <v>998</v>
      </c>
      <c r="AG1522" s="107">
        <v>0</v>
      </c>
      <c r="AH1522" s="107">
        <v>0</v>
      </c>
      <c r="AI1522" s="107">
        <v>0</v>
      </c>
      <c r="AJ1522" t="s">
        <v>1012</v>
      </c>
    </row>
    <row r="1523" spans="1:37" x14ac:dyDescent="0.45">
      <c r="A1523" t="s">
        <v>1615</v>
      </c>
      <c r="B1523" t="s">
        <v>13530</v>
      </c>
      <c r="C1523" t="s">
        <v>990</v>
      </c>
      <c r="D1523" t="s">
        <v>13531</v>
      </c>
      <c r="E1523" t="s">
        <v>992</v>
      </c>
      <c r="F1523" t="s">
        <v>13532</v>
      </c>
      <c r="G1523">
        <v>275</v>
      </c>
      <c r="H1523" t="s">
        <v>3200</v>
      </c>
      <c r="I1523">
        <v>27201</v>
      </c>
      <c r="K1523" t="s">
        <v>13533</v>
      </c>
      <c r="L1523" s="106">
        <v>24674</v>
      </c>
      <c r="M1523">
        <v>13005380</v>
      </c>
      <c r="N1523" t="s">
        <v>996</v>
      </c>
      <c r="O1523" t="s">
        <v>12</v>
      </c>
      <c r="P1523" t="s">
        <v>997</v>
      </c>
      <c r="R1523" s="109" t="str">
        <f>IF(OR(P1523="SB",Q1523="SB"),"SB",0)</f>
        <v>SB</v>
      </c>
      <c r="T1523" s="110" t="s">
        <v>998</v>
      </c>
      <c r="V1523" s="113" t="str">
        <f>IF(AND(I1523&gt;=10000,I1523&lt;=19900),"Praha",(IF(AND(I1523&gt;=25001,I1523&lt;=29501),"Středočeský kraj",(IF(AND(I1523&gt;=30100,I1523&lt;=34972),"Středočeský kraj",(IF(AND(I1523&gt;=35002,I1523&lt;=36271),"Karlovarský kraj",(IF(AND(I1523&gt;=37001,I1523&lt;=39201),"Jihočeský kraj",(IF(AND(I1523&gt;=39701,I1523&lt;=39901),"Jihočeský kraj",(IF(AND(I1523&gt;=39301,I1523&lt;=39601),"Kraj Vysočina",(IF(AND(I1523&gt;=58001,I1523&lt;=59501),"Kraj Vysočina",(IF(AND(I1523&gt;=67401,I1523&lt;=67602),"Kraj Vysočina",(IF(AND(I1523&gt;=40001,I1523&lt;=44101),"Ústecký kraj",(IF(AND(I1523&gt;=46001,I1523&lt;=47201),"Liberecký kraj",(IF(AND(I1523&gt;=51202,I1523&lt;=51401),"Liberecký kraj",(IF(AND(I1523&gt;=53002,I1523&lt;=53976),"Pardubický kraj",(IF(AND(I1523&gt;=56002,I1523&lt;=57201),"Pardubický kraj",(IF(AND(I1523&gt;=60200,I1523&lt;=67201),"Jihomoravský kraj",(IF(AND(I1523&gt;=67801,I1523&lt;=68501),"Jihomoravský kraj",(IF(AND(I1523&gt;=69002,I1523&lt;=69801),"Jihomoravský kraj",(IF(AND(I1523&gt;=68601,I1523&lt;=68801),"Zlínský kraj",(IF(AND(I1523&gt;=75501,I1523&lt;=76901),"Zlínský kraj",(IF(AND(I1523&gt;=70030,I1523&lt;=74901),"Moravskoslezský kraj",(IF(AND(I1523&gt;=75000,I1523&lt;=75368),"Olomoucký kraj",(IF(AND(I1523&gt;=77200,I1523&lt;=79862),"Olomoucký kraj",(IF(AND(I1523&gt;=50011,I1523&lt;=50301),"Královéhradecký kraj",(IF(AND(I1523&gt;=54301,I1523&lt;=54303),"Královéhradecký kraj","0")))))))))))))))))))))))))))))))))))))))))))))))</f>
        <v>Středočeský kraj</v>
      </c>
      <c r="AB1523" t="s">
        <v>998</v>
      </c>
      <c r="AD1523" t="s">
        <v>998</v>
      </c>
      <c r="AE1523" t="s">
        <v>998</v>
      </c>
      <c r="AF1523" t="s">
        <v>998</v>
      </c>
      <c r="AG1523" s="107">
        <v>0</v>
      </c>
      <c r="AH1523" s="107">
        <v>0</v>
      </c>
      <c r="AI1523" s="107">
        <v>0</v>
      </c>
      <c r="AJ1523" t="s">
        <v>1012</v>
      </c>
    </row>
    <row r="1524" spans="1:37" x14ac:dyDescent="0.45">
      <c r="A1524" t="s">
        <v>1128</v>
      </c>
      <c r="B1524" t="s">
        <v>13886</v>
      </c>
      <c r="C1524" t="s">
        <v>990</v>
      </c>
      <c r="D1524" t="s">
        <v>13887</v>
      </c>
      <c r="E1524" t="s">
        <v>992</v>
      </c>
      <c r="F1524" t="s">
        <v>13888</v>
      </c>
      <c r="G1524">
        <v>331</v>
      </c>
      <c r="H1524" t="s">
        <v>3200</v>
      </c>
      <c r="I1524">
        <v>27201</v>
      </c>
      <c r="K1524" t="s">
        <v>13889</v>
      </c>
      <c r="L1524" s="106">
        <v>25076</v>
      </c>
      <c r="M1524">
        <v>13058530</v>
      </c>
      <c r="N1524" t="s">
        <v>996</v>
      </c>
      <c r="O1524" t="s">
        <v>12</v>
      </c>
      <c r="P1524" t="s">
        <v>997</v>
      </c>
      <c r="R1524" s="109" t="str">
        <f>IF(OR(P1524="SB",Q1524="SB"),"SB",0)</f>
        <v>SB</v>
      </c>
      <c r="T1524" s="110" t="s">
        <v>998</v>
      </c>
      <c r="V1524" s="113" t="str">
        <f>IF(AND(I1524&gt;=10000,I1524&lt;=19900),"Praha",(IF(AND(I1524&gt;=25001,I1524&lt;=29501),"Středočeský kraj",(IF(AND(I1524&gt;=30100,I1524&lt;=34972),"Středočeský kraj",(IF(AND(I1524&gt;=35002,I1524&lt;=36271),"Karlovarský kraj",(IF(AND(I1524&gt;=37001,I1524&lt;=39201),"Jihočeský kraj",(IF(AND(I1524&gt;=39701,I1524&lt;=39901),"Jihočeský kraj",(IF(AND(I1524&gt;=39301,I1524&lt;=39601),"Kraj Vysočina",(IF(AND(I1524&gt;=58001,I1524&lt;=59501),"Kraj Vysočina",(IF(AND(I1524&gt;=67401,I1524&lt;=67602),"Kraj Vysočina",(IF(AND(I1524&gt;=40001,I1524&lt;=44101),"Ústecký kraj",(IF(AND(I1524&gt;=46001,I1524&lt;=47201),"Liberecký kraj",(IF(AND(I1524&gt;=51202,I1524&lt;=51401),"Liberecký kraj",(IF(AND(I1524&gt;=53002,I1524&lt;=53976),"Pardubický kraj",(IF(AND(I1524&gt;=56002,I1524&lt;=57201),"Pardubický kraj",(IF(AND(I1524&gt;=60200,I1524&lt;=67201),"Jihomoravský kraj",(IF(AND(I1524&gt;=67801,I1524&lt;=68501),"Jihomoravský kraj",(IF(AND(I1524&gt;=69002,I1524&lt;=69801),"Jihomoravský kraj",(IF(AND(I1524&gt;=68601,I1524&lt;=68801),"Zlínský kraj",(IF(AND(I1524&gt;=75501,I1524&lt;=76901),"Zlínský kraj",(IF(AND(I1524&gt;=70030,I1524&lt;=74901),"Moravskoslezský kraj",(IF(AND(I1524&gt;=75000,I1524&lt;=75368),"Olomoucký kraj",(IF(AND(I1524&gt;=77200,I1524&lt;=79862),"Olomoucký kraj",(IF(AND(I1524&gt;=50011,I1524&lt;=50301),"Královéhradecký kraj",(IF(AND(I1524&gt;=54301,I1524&lt;=54303),"Královéhradecký kraj","0")))))))))))))))))))))))))))))))))))))))))))))))</f>
        <v>Středočeský kraj</v>
      </c>
      <c r="AB1524" t="s">
        <v>998</v>
      </c>
      <c r="AD1524" t="s">
        <v>998</v>
      </c>
      <c r="AE1524" t="s">
        <v>998</v>
      </c>
      <c r="AF1524" t="s">
        <v>998</v>
      </c>
      <c r="AG1524" s="107">
        <v>0</v>
      </c>
      <c r="AH1524" s="107">
        <v>0</v>
      </c>
      <c r="AI1524" s="107">
        <v>0</v>
      </c>
      <c r="AJ1524" t="s">
        <v>1012</v>
      </c>
    </row>
    <row r="1525" spans="1:37" x14ac:dyDescent="0.45">
      <c r="A1525" t="s">
        <v>1189</v>
      </c>
      <c r="B1525" t="s">
        <v>14102</v>
      </c>
      <c r="C1525" t="s">
        <v>1002</v>
      </c>
      <c r="D1525" t="s">
        <v>14103</v>
      </c>
      <c r="E1525" t="s">
        <v>992</v>
      </c>
      <c r="F1525" t="s">
        <v>14104</v>
      </c>
      <c r="G1525">
        <v>2126</v>
      </c>
      <c r="H1525" t="s">
        <v>3200</v>
      </c>
      <c r="I1525">
        <v>27201</v>
      </c>
      <c r="K1525" t="s">
        <v>14105</v>
      </c>
      <c r="L1525" s="106">
        <v>28230</v>
      </c>
      <c r="M1525">
        <v>12976886</v>
      </c>
      <c r="N1525" t="s">
        <v>996</v>
      </c>
      <c r="O1525" t="s">
        <v>12</v>
      </c>
      <c r="P1525" t="s">
        <v>997</v>
      </c>
      <c r="R1525" s="109" t="str">
        <f>IF(OR(P1525="SB",Q1525="SB"),"SB",0)</f>
        <v>SB</v>
      </c>
      <c r="T1525" s="110" t="s">
        <v>998</v>
      </c>
      <c r="V1525" s="113" t="str">
        <f>IF(AND(I1525&gt;=10000,I1525&lt;=19900),"Praha",(IF(AND(I1525&gt;=25001,I1525&lt;=29501),"Středočeský kraj",(IF(AND(I1525&gt;=30100,I1525&lt;=34972),"Středočeský kraj",(IF(AND(I1525&gt;=35002,I1525&lt;=36271),"Karlovarský kraj",(IF(AND(I1525&gt;=37001,I1525&lt;=39201),"Jihočeský kraj",(IF(AND(I1525&gt;=39701,I1525&lt;=39901),"Jihočeský kraj",(IF(AND(I1525&gt;=39301,I1525&lt;=39601),"Kraj Vysočina",(IF(AND(I1525&gt;=58001,I1525&lt;=59501),"Kraj Vysočina",(IF(AND(I1525&gt;=67401,I1525&lt;=67602),"Kraj Vysočina",(IF(AND(I1525&gt;=40001,I1525&lt;=44101),"Ústecký kraj",(IF(AND(I1525&gt;=46001,I1525&lt;=47201),"Liberecký kraj",(IF(AND(I1525&gt;=51202,I1525&lt;=51401),"Liberecký kraj",(IF(AND(I1525&gt;=53002,I1525&lt;=53976),"Pardubický kraj",(IF(AND(I1525&gt;=56002,I1525&lt;=57201),"Pardubický kraj",(IF(AND(I1525&gt;=60200,I1525&lt;=67201),"Jihomoravský kraj",(IF(AND(I1525&gt;=67801,I1525&lt;=68501),"Jihomoravský kraj",(IF(AND(I1525&gt;=69002,I1525&lt;=69801),"Jihomoravský kraj",(IF(AND(I1525&gt;=68601,I1525&lt;=68801),"Zlínský kraj",(IF(AND(I1525&gt;=75501,I1525&lt;=76901),"Zlínský kraj",(IF(AND(I1525&gt;=70030,I1525&lt;=74901),"Moravskoslezský kraj",(IF(AND(I1525&gt;=75000,I1525&lt;=75368),"Olomoucký kraj",(IF(AND(I1525&gt;=77200,I1525&lt;=79862),"Olomoucký kraj",(IF(AND(I1525&gt;=50011,I1525&lt;=50301),"Královéhradecký kraj",(IF(AND(I1525&gt;=54301,I1525&lt;=54303),"Královéhradecký kraj","0")))))))))))))))))))))))))))))))))))))))))))))))</f>
        <v>Středočeský kraj</v>
      </c>
      <c r="AB1525" t="s">
        <v>998</v>
      </c>
      <c r="AD1525" t="s">
        <v>998</v>
      </c>
      <c r="AE1525" t="s">
        <v>998</v>
      </c>
      <c r="AF1525" t="s">
        <v>998</v>
      </c>
      <c r="AG1525" s="107">
        <v>0</v>
      </c>
      <c r="AH1525" s="107">
        <v>0</v>
      </c>
      <c r="AI1525" s="107">
        <v>0</v>
      </c>
      <c r="AJ1525" t="s">
        <v>1012</v>
      </c>
    </row>
    <row r="1526" spans="1:37" x14ac:dyDescent="0.45">
      <c r="A1526" t="s">
        <v>1468</v>
      </c>
      <c r="B1526" t="s">
        <v>15361</v>
      </c>
      <c r="C1526" t="s">
        <v>1002</v>
      </c>
      <c r="D1526" t="s">
        <v>15362</v>
      </c>
      <c r="E1526" t="s">
        <v>992</v>
      </c>
      <c r="F1526" t="s">
        <v>15363</v>
      </c>
      <c r="G1526">
        <v>3</v>
      </c>
      <c r="H1526" t="s">
        <v>3200</v>
      </c>
      <c r="I1526">
        <v>27201</v>
      </c>
      <c r="K1526" t="s">
        <v>15364</v>
      </c>
      <c r="L1526" s="106">
        <v>29151</v>
      </c>
      <c r="M1526">
        <v>13018215</v>
      </c>
      <c r="N1526" t="s">
        <v>996</v>
      </c>
      <c r="O1526" t="s">
        <v>12</v>
      </c>
      <c r="P1526" t="s">
        <v>997</v>
      </c>
      <c r="R1526" s="109" t="str">
        <f>IF(OR(P1526="SB",Q1526="SB"),"SB",0)</f>
        <v>SB</v>
      </c>
      <c r="T1526" s="110" t="s">
        <v>998</v>
      </c>
      <c r="V1526" s="113" t="str">
        <f>IF(AND(I1526&gt;=10000,I1526&lt;=19900),"Praha",(IF(AND(I1526&gt;=25001,I1526&lt;=29501),"Středočeský kraj",(IF(AND(I1526&gt;=30100,I1526&lt;=34972),"Středočeský kraj",(IF(AND(I1526&gt;=35002,I1526&lt;=36271),"Karlovarský kraj",(IF(AND(I1526&gt;=37001,I1526&lt;=39201),"Jihočeský kraj",(IF(AND(I1526&gt;=39701,I1526&lt;=39901),"Jihočeský kraj",(IF(AND(I1526&gt;=39301,I1526&lt;=39601),"Kraj Vysočina",(IF(AND(I1526&gt;=58001,I1526&lt;=59501),"Kraj Vysočina",(IF(AND(I1526&gt;=67401,I1526&lt;=67602),"Kraj Vysočina",(IF(AND(I1526&gt;=40001,I1526&lt;=44101),"Ústecký kraj",(IF(AND(I1526&gt;=46001,I1526&lt;=47201),"Liberecký kraj",(IF(AND(I1526&gt;=51202,I1526&lt;=51401),"Liberecký kraj",(IF(AND(I1526&gt;=53002,I1526&lt;=53976),"Pardubický kraj",(IF(AND(I1526&gt;=56002,I1526&lt;=57201),"Pardubický kraj",(IF(AND(I1526&gt;=60200,I1526&lt;=67201),"Jihomoravský kraj",(IF(AND(I1526&gt;=67801,I1526&lt;=68501),"Jihomoravský kraj",(IF(AND(I1526&gt;=69002,I1526&lt;=69801),"Jihomoravský kraj",(IF(AND(I1526&gt;=68601,I1526&lt;=68801),"Zlínský kraj",(IF(AND(I1526&gt;=75501,I1526&lt;=76901),"Zlínský kraj",(IF(AND(I1526&gt;=70030,I1526&lt;=74901),"Moravskoslezský kraj",(IF(AND(I1526&gt;=75000,I1526&lt;=75368),"Olomoucký kraj",(IF(AND(I1526&gt;=77200,I1526&lt;=79862),"Olomoucký kraj",(IF(AND(I1526&gt;=50011,I1526&lt;=50301),"Královéhradecký kraj",(IF(AND(I1526&gt;=54301,I1526&lt;=54303),"Královéhradecký kraj","0")))))))))))))))))))))))))))))))))))))))))))))))</f>
        <v>Středočeský kraj</v>
      </c>
      <c r="AB1526" t="s">
        <v>998</v>
      </c>
      <c r="AD1526" t="s">
        <v>998</v>
      </c>
      <c r="AE1526" t="s">
        <v>998</v>
      </c>
      <c r="AF1526" t="s">
        <v>998</v>
      </c>
      <c r="AG1526" s="107">
        <v>0</v>
      </c>
      <c r="AH1526" s="107">
        <v>0</v>
      </c>
      <c r="AI1526" s="107">
        <v>0</v>
      </c>
      <c r="AJ1526" t="s">
        <v>1012</v>
      </c>
    </row>
    <row r="1527" spans="1:37" x14ac:dyDescent="0.45">
      <c r="A1527" t="s">
        <v>1408</v>
      </c>
      <c r="B1527" t="s">
        <v>17290</v>
      </c>
      <c r="C1527" t="s">
        <v>1002</v>
      </c>
      <c r="D1527" t="s">
        <v>17291</v>
      </c>
      <c r="E1527" t="s">
        <v>992</v>
      </c>
      <c r="F1527" t="s">
        <v>16114</v>
      </c>
      <c r="G1527">
        <v>41</v>
      </c>
      <c r="H1527" t="s">
        <v>3200</v>
      </c>
      <c r="I1527">
        <v>27201</v>
      </c>
      <c r="K1527" t="s">
        <v>17292</v>
      </c>
      <c r="L1527" s="106">
        <v>32282</v>
      </c>
      <c r="M1527">
        <v>13415107</v>
      </c>
      <c r="N1527" t="s">
        <v>996</v>
      </c>
      <c r="O1527" t="s">
        <v>12</v>
      </c>
      <c r="P1527" t="s">
        <v>997</v>
      </c>
      <c r="R1527" s="109" t="str">
        <f>IF(OR(P1527="SB",Q1527="SB"),"SB",0)</f>
        <v>SB</v>
      </c>
      <c r="T1527" s="110" t="s">
        <v>998</v>
      </c>
      <c r="V1527" s="113" t="str">
        <f>IF(AND(I1527&gt;=10000,I1527&lt;=19900),"Praha",(IF(AND(I1527&gt;=25001,I1527&lt;=29501),"Středočeský kraj",(IF(AND(I1527&gt;=30100,I1527&lt;=34972),"Středočeský kraj",(IF(AND(I1527&gt;=35002,I1527&lt;=36271),"Karlovarský kraj",(IF(AND(I1527&gt;=37001,I1527&lt;=39201),"Jihočeský kraj",(IF(AND(I1527&gt;=39701,I1527&lt;=39901),"Jihočeský kraj",(IF(AND(I1527&gt;=39301,I1527&lt;=39601),"Kraj Vysočina",(IF(AND(I1527&gt;=58001,I1527&lt;=59501),"Kraj Vysočina",(IF(AND(I1527&gt;=67401,I1527&lt;=67602),"Kraj Vysočina",(IF(AND(I1527&gt;=40001,I1527&lt;=44101),"Ústecký kraj",(IF(AND(I1527&gt;=46001,I1527&lt;=47201),"Liberecký kraj",(IF(AND(I1527&gt;=51202,I1527&lt;=51401),"Liberecký kraj",(IF(AND(I1527&gt;=53002,I1527&lt;=53976),"Pardubický kraj",(IF(AND(I1527&gt;=56002,I1527&lt;=57201),"Pardubický kraj",(IF(AND(I1527&gt;=60200,I1527&lt;=67201),"Jihomoravský kraj",(IF(AND(I1527&gt;=67801,I1527&lt;=68501),"Jihomoravský kraj",(IF(AND(I1527&gt;=69002,I1527&lt;=69801),"Jihomoravský kraj",(IF(AND(I1527&gt;=68601,I1527&lt;=68801),"Zlínský kraj",(IF(AND(I1527&gt;=75501,I1527&lt;=76901),"Zlínský kraj",(IF(AND(I1527&gt;=70030,I1527&lt;=74901),"Moravskoslezský kraj",(IF(AND(I1527&gt;=75000,I1527&lt;=75368),"Olomoucký kraj",(IF(AND(I1527&gt;=77200,I1527&lt;=79862),"Olomoucký kraj",(IF(AND(I1527&gt;=50011,I1527&lt;=50301),"Královéhradecký kraj",(IF(AND(I1527&gt;=54301,I1527&lt;=54303),"Královéhradecký kraj","0")))))))))))))))))))))))))))))))))))))))))))))))</f>
        <v>Středočeský kraj</v>
      </c>
      <c r="AB1527" t="s">
        <v>998</v>
      </c>
      <c r="AD1527" t="s">
        <v>998</v>
      </c>
      <c r="AE1527" t="s">
        <v>998</v>
      </c>
      <c r="AF1527" t="s">
        <v>998</v>
      </c>
      <c r="AG1527" s="107">
        <v>0</v>
      </c>
      <c r="AH1527" s="107">
        <v>0</v>
      </c>
      <c r="AI1527" s="107">
        <v>0</v>
      </c>
      <c r="AJ1527" t="s">
        <v>1012</v>
      </c>
    </row>
    <row r="1528" spans="1:37" x14ac:dyDescent="0.45">
      <c r="A1528" t="s">
        <v>1169</v>
      </c>
      <c r="B1528" t="s">
        <v>18201</v>
      </c>
      <c r="C1528" t="s">
        <v>990</v>
      </c>
      <c r="D1528" t="s">
        <v>18202</v>
      </c>
      <c r="E1528" t="s">
        <v>992</v>
      </c>
      <c r="F1528" t="s">
        <v>1999</v>
      </c>
      <c r="G1528">
        <v>3219</v>
      </c>
      <c r="H1528" t="s">
        <v>3200</v>
      </c>
      <c r="I1528">
        <v>27201</v>
      </c>
      <c r="K1528" t="s">
        <v>18203</v>
      </c>
      <c r="L1528" s="106">
        <v>26977</v>
      </c>
      <c r="M1528">
        <v>13054688</v>
      </c>
      <c r="N1528" t="s">
        <v>996</v>
      </c>
      <c r="O1528" t="s">
        <v>12</v>
      </c>
      <c r="P1528" t="s">
        <v>997</v>
      </c>
      <c r="R1528" s="109" t="str">
        <f>IF(OR(P1528="SB",Q1528="SB"),"SB",0)</f>
        <v>SB</v>
      </c>
      <c r="T1528" s="110" t="s">
        <v>998</v>
      </c>
      <c r="V1528" s="113" t="str">
        <f>IF(AND(I1528&gt;=10000,I1528&lt;=19900),"Praha",(IF(AND(I1528&gt;=25001,I1528&lt;=29501),"Středočeský kraj",(IF(AND(I1528&gt;=30100,I1528&lt;=34972),"Středočeský kraj",(IF(AND(I1528&gt;=35002,I1528&lt;=36271),"Karlovarský kraj",(IF(AND(I1528&gt;=37001,I1528&lt;=39201),"Jihočeský kraj",(IF(AND(I1528&gt;=39701,I1528&lt;=39901),"Jihočeský kraj",(IF(AND(I1528&gt;=39301,I1528&lt;=39601),"Kraj Vysočina",(IF(AND(I1528&gt;=58001,I1528&lt;=59501),"Kraj Vysočina",(IF(AND(I1528&gt;=67401,I1528&lt;=67602),"Kraj Vysočina",(IF(AND(I1528&gt;=40001,I1528&lt;=44101),"Ústecký kraj",(IF(AND(I1528&gt;=46001,I1528&lt;=47201),"Liberecký kraj",(IF(AND(I1528&gt;=51202,I1528&lt;=51401),"Liberecký kraj",(IF(AND(I1528&gt;=53002,I1528&lt;=53976),"Pardubický kraj",(IF(AND(I1528&gt;=56002,I1528&lt;=57201),"Pardubický kraj",(IF(AND(I1528&gt;=60200,I1528&lt;=67201),"Jihomoravský kraj",(IF(AND(I1528&gt;=67801,I1528&lt;=68501),"Jihomoravský kraj",(IF(AND(I1528&gt;=69002,I1528&lt;=69801),"Jihomoravský kraj",(IF(AND(I1528&gt;=68601,I1528&lt;=68801),"Zlínský kraj",(IF(AND(I1528&gt;=75501,I1528&lt;=76901),"Zlínský kraj",(IF(AND(I1528&gt;=70030,I1528&lt;=74901),"Moravskoslezský kraj",(IF(AND(I1528&gt;=75000,I1528&lt;=75368),"Olomoucký kraj",(IF(AND(I1528&gt;=77200,I1528&lt;=79862),"Olomoucký kraj",(IF(AND(I1528&gt;=50011,I1528&lt;=50301),"Královéhradecký kraj",(IF(AND(I1528&gt;=54301,I1528&lt;=54303),"Královéhradecký kraj","0")))))))))))))))))))))))))))))))))))))))))))))))</f>
        <v>Středočeský kraj</v>
      </c>
      <c r="AB1528" t="s">
        <v>998</v>
      </c>
      <c r="AD1528" t="s">
        <v>998</v>
      </c>
      <c r="AE1528" t="s">
        <v>998</v>
      </c>
      <c r="AF1528" t="s">
        <v>1515</v>
      </c>
      <c r="AG1528" s="107">
        <v>0</v>
      </c>
      <c r="AH1528" s="107">
        <v>0</v>
      </c>
      <c r="AI1528" s="107">
        <v>0</v>
      </c>
      <c r="AJ1528" t="s">
        <v>1012</v>
      </c>
    </row>
    <row r="1529" spans="1:37" x14ac:dyDescent="0.45">
      <c r="A1529" t="s">
        <v>1076</v>
      </c>
      <c r="B1529" t="s">
        <v>13442</v>
      </c>
      <c r="C1529" t="s">
        <v>990</v>
      </c>
      <c r="D1529" t="s">
        <v>13443</v>
      </c>
      <c r="E1529" t="s">
        <v>992</v>
      </c>
      <c r="F1529" t="s">
        <v>13444</v>
      </c>
      <c r="G1529">
        <v>3071</v>
      </c>
      <c r="H1529" t="s">
        <v>3200</v>
      </c>
      <c r="I1529">
        <v>27201</v>
      </c>
      <c r="K1529" t="s">
        <v>13445</v>
      </c>
      <c r="L1529" s="106">
        <v>40671</v>
      </c>
      <c r="M1529">
        <v>15411687</v>
      </c>
      <c r="N1529" t="s">
        <v>1757</v>
      </c>
      <c r="O1529" t="s">
        <v>1010</v>
      </c>
      <c r="P1529" t="s">
        <v>997</v>
      </c>
      <c r="Q1529" t="s">
        <v>1011</v>
      </c>
      <c r="R1529" s="109" t="str">
        <f>IF(OR(P1529="SB",Q1529="SB"),"SB",0)</f>
        <v>SB</v>
      </c>
      <c r="V1529" s="113" t="str">
        <f>IF(AND(I1529&gt;=10000,I1529&lt;=19900),"Praha",(IF(AND(I1529&gt;=25001,I1529&lt;=29501),"Středočeský kraj",(IF(AND(I1529&gt;=30100,I1529&lt;=34972),"Středočeský kraj",(IF(AND(I1529&gt;=35002,I1529&lt;=36271),"Karlovarský kraj",(IF(AND(I1529&gt;=37001,I1529&lt;=39201),"Jihočeský kraj",(IF(AND(I1529&gt;=39701,I1529&lt;=39901),"Jihočeský kraj",(IF(AND(I1529&gt;=39301,I1529&lt;=39601),"Kraj Vysočina",(IF(AND(I1529&gt;=58001,I1529&lt;=59501),"Kraj Vysočina",(IF(AND(I1529&gt;=67401,I1529&lt;=67602),"Kraj Vysočina",(IF(AND(I1529&gt;=40001,I1529&lt;=44101),"Ústecký kraj",(IF(AND(I1529&gt;=46001,I1529&lt;=47201),"Liberecký kraj",(IF(AND(I1529&gt;=51202,I1529&lt;=51401),"Liberecký kraj",(IF(AND(I1529&gt;=53002,I1529&lt;=53976),"Pardubický kraj",(IF(AND(I1529&gt;=56002,I1529&lt;=57201),"Pardubický kraj",(IF(AND(I1529&gt;=60200,I1529&lt;=67201),"Jihomoravský kraj",(IF(AND(I1529&gt;=67801,I1529&lt;=68501),"Jihomoravský kraj",(IF(AND(I1529&gt;=69002,I1529&lt;=69801),"Jihomoravský kraj",(IF(AND(I1529&gt;=68601,I1529&lt;=68801),"Zlínský kraj",(IF(AND(I1529&gt;=75501,I1529&lt;=76901),"Zlínský kraj",(IF(AND(I1529&gt;=70030,I1529&lt;=74901),"Moravskoslezský kraj",(IF(AND(I1529&gt;=75000,I1529&lt;=75368),"Olomoucký kraj",(IF(AND(I1529&gt;=77200,I1529&lt;=79862),"Olomoucký kraj",(IF(AND(I1529&gt;=50011,I1529&lt;=50301),"Královéhradecký kraj",(IF(AND(I1529&gt;=54301,I1529&lt;=54303),"Královéhradecký kraj","0")))))))))))))))))))))))))))))))))))))))))))))))</f>
        <v>Středočeský kraj</v>
      </c>
      <c r="AB1529" t="s">
        <v>13446</v>
      </c>
      <c r="AD1529" t="s">
        <v>998</v>
      </c>
      <c r="AE1529" t="s">
        <v>998</v>
      </c>
      <c r="AF1529" t="s">
        <v>998</v>
      </c>
      <c r="AG1529" s="107">
        <v>0</v>
      </c>
      <c r="AH1529" s="107">
        <v>0</v>
      </c>
      <c r="AI1529" s="107">
        <v>0</v>
      </c>
      <c r="AJ1529" t="s">
        <v>1012</v>
      </c>
    </row>
    <row r="1530" spans="1:37" x14ac:dyDescent="0.45">
      <c r="A1530" t="s">
        <v>2870</v>
      </c>
      <c r="B1530" t="s">
        <v>7764</v>
      </c>
      <c r="C1530" t="s">
        <v>1002</v>
      </c>
      <c r="D1530" t="s">
        <v>7765</v>
      </c>
      <c r="E1530" t="s">
        <v>992</v>
      </c>
      <c r="F1530" t="s">
        <v>7766</v>
      </c>
      <c r="G1530">
        <v>2580</v>
      </c>
      <c r="H1530" t="s">
        <v>3200</v>
      </c>
      <c r="I1530">
        <v>27202</v>
      </c>
      <c r="K1530" t="s">
        <v>7767</v>
      </c>
      <c r="L1530" s="106">
        <v>21675</v>
      </c>
      <c r="M1530">
        <v>12915555</v>
      </c>
      <c r="N1530" t="s">
        <v>996</v>
      </c>
      <c r="O1530" t="s">
        <v>12</v>
      </c>
      <c r="P1530" t="s">
        <v>997</v>
      </c>
      <c r="R1530" s="109" t="str">
        <f>IF(OR(P1530="SB",Q1530="SB"),"SB",0)</f>
        <v>SB</v>
      </c>
      <c r="T1530" s="110" t="s">
        <v>998</v>
      </c>
      <c r="V1530" s="113" t="str">
        <f>IF(AND(I1530&gt;=10000,I1530&lt;=19900),"Praha",(IF(AND(I1530&gt;=25001,I1530&lt;=29501),"Středočeský kraj",(IF(AND(I1530&gt;=30100,I1530&lt;=34972),"Středočeský kraj",(IF(AND(I1530&gt;=35002,I1530&lt;=36271),"Karlovarský kraj",(IF(AND(I1530&gt;=37001,I1530&lt;=39201),"Jihočeský kraj",(IF(AND(I1530&gt;=39701,I1530&lt;=39901),"Jihočeský kraj",(IF(AND(I1530&gt;=39301,I1530&lt;=39601),"Kraj Vysočina",(IF(AND(I1530&gt;=58001,I1530&lt;=59501),"Kraj Vysočina",(IF(AND(I1530&gt;=67401,I1530&lt;=67602),"Kraj Vysočina",(IF(AND(I1530&gt;=40001,I1530&lt;=44101),"Ústecký kraj",(IF(AND(I1530&gt;=46001,I1530&lt;=47201),"Liberecký kraj",(IF(AND(I1530&gt;=51202,I1530&lt;=51401),"Liberecký kraj",(IF(AND(I1530&gt;=53002,I1530&lt;=53976),"Pardubický kraj",(IF(AND(I1530&gt;=56002,I1530&lt;=57201),"Pardubický kraj",(IF(AND(I1530&gt;=60200,I1530&lt;=67201),"Jihomoravský kraj",(IF(AND(I1530&gt;=67801,I1530&lt;=68501),"Jihomoravský kraj",(IF(AND(I1530&gt;=69002,I1530&lt;=69801),"Jihomoravský kraj",(IF(AND(I1530&gt;=68601,I1530&lt;=68801),"Zlínský kraj",(IF(AND(I1530&gt;=75501,I1530&lt;=76901),"Zlínský kraj",(IF(AND(I1530&gt;=70030,I1530&lt;=74901),"Moravskoslezský kraj",(IF(AND(I1530&gt;=75000,I1530&lt;=75368),"Olomoucký kraj",(IF(AND(I1530&gt;=77200,I1530&lt;=79862),"Olomoucký kraj",(IF(AND(I1530&gt;=50011,I1530&lt;=50301),"Královéhradecký kraj",(IF(AND(I1530&gt;=54301,I1530&lt;=54303),"Královéhradecký kraj","0")))))))))))))))))))))))))))))))))))))))))))))))</f>
        <v>Středočeský kraj</v>
      </c>
      <c r="AB1530" t="s">
        <v>998</v>
      </c>
      <c r="AD1530" t="s">
        <v>998</v>
      </c>
      <c r="AE1530" t="s">
        <v>998</v>
      </c>
      <c r="AF1530" t="s">
        <v>1515</v>
      </c>
      <c r="AG1530" s="107">
        <v>0</v>
      </c>
      <c r="AH1530" s="107">
        <v>0</v>
      </c>
      <c r="AI1530" s="107">
        <v>0</v>
      </c>
      <c r="AJ1530" t="s">
        <v>1012</v>
      </c>
    </row>
    <row r="1531" spans="1:37" x14ac:dyDescent="0.45">
      <c r="A1531" t="s">
        <v>1076</v>
      </c>
      <c r="B1531" t="s">
        <v>8464</v>
      </c>
      <c r="C1531" t="s">
        <v>990</v>
      </c>
      <c r="D1531" t="s">
        <v>8465</v>
      </c>
      <c r="E1531" t="s">
        <v>992</v>
      </c>
      <c r="F1531" t="s">
        <v>6469</v>
      </c>
      <c r="G1531">
        <v>28</v>
      </c>
      <c r="H1531" t="s">
        <v>3200</v>
      </c>
      <c r="I1531">
        <v>27203</v>
      </c>
      <c r="K1531" t="s">
        <v>8466</v>
      </c>
      <c r="L1531" s="106">
        <v>35694</v>
      </c>
      <c r="M1531">
        <v>13415309</v>
      </c>
      <c r="N1531" t="s">
        <v>996</v>
      </c>
      <c r="O1531" t="s">
        <v>12</v>
      </c>
      <c r="P1531" t="s">
        <v>997</v>
      </c>
      <c r="R1531" s="109" t="str">
        <f>IF(OR(P1531="SB",Q1531="SB"),"SB",0)</f>
        <v>SB</v>
      </c>
      <c r="T1531" s="110" t="s">
        <v>998</v>
      </c>
      <c r="V1531" s="113" t="str">
        <f>IF(AND(I1531&gt;=10000,I1531&lt;=19900),"Praha",(IF(AND(I1531&gt;=25001,I1531&lt;=29501),"Středočeský kraj",(IF(AND(I1531&gt;=30100,I1531&lt;=34972),"Středočeský kraj",(IF(AND(I1531&gt;=35002,I1531&lt;=36271),"Karlovarský kraj",(IF(AND(I1531&gt;=37001,I1531&lt;=39201),"Jihočeský kraj",(IF(AND(I1531&gt;=39701,I1531&lt;=39901),"Jihočeský kraj",(IF(AND(I1531&gt;=39301,I1531&lt;=39601),"Kraj Vysočina",(IF(AND(I1531&gt;=58001,I1531&lt;=59501),"Kraj Vysočina",(IF(AND(I1531&gt;=67401,I1531&lt;=67602),"Kraj Vysočina",(IF(AND(I1531&gt;=40001,I1531&lt;=44101),"Ústecký kraj",(IF(AND(I1531&gt;=46001,I1531&lt;=47201),"Liberecký kraj",(IF(AND(I1531&gt;=51202,I1531&lt;=51401),"Liberecký kraj",(IF(AND(I1531&gt;=53002,I1531&lt;=53976),"Pardubický kraj",(IF(AND(I1531&gt;=56002,I1531&lt;=57201),"Pardubický kraj",(IF(AND(I1531&gt;=60200,I1531&lt;=67201),"Jihomoravský kraj",(IF(AND(I1531&gt;=67801,I1531&lt;=68501),"Jihomoravský kraj",(IF(AND(I1531&gt;=69002,I1531&lt;=69801),"Jihomoravský kraj",(IF(AND(I1531&gt;=68601,I1531&lt;=68801),"Zlínský kraj",(IF(AND(I1531&gt;=75501,I1531&lt;=76901),"Zlínský kraj",(IF(AND(I1531&gt;=70030,I1531&lt;=74901),"Moravskoslezský kraj",(IF(AND(I1531&gt;=75000,I1531&lt;=75368),"Olomoucký kraj",(IF(AND(I1531&gt;=77200,I1531&lt;=79862),"Olomoucký kraj",(IF(AND(I1531&gt;=50011,I1531&lt;=50301),"Královéhradecký kraj",(IF(AND(I1531&gt;=54301,I1531&lt;=54303),"Královéhradecký kraj","0")))))))))))))))))))))))))))))))))))))))))))))))</f>
        <v>Středočeský kraj</v>
      </c>
      <c r="AB1531" t="s">
        <v>998</v>
      </c>
      <c r="AD1531" t="s">
        <v>998</v>
      </c>
      <c r="AE1531" t="s">
        <v>998</v>
      </c>
      <c r="AF1531" t="s">
        <v>998</v>
      </c>
      <c r="AG1531" s="107">
        <v>300</v>
      </c>
      <c r="AH1531" s="107">
        <v>0</v>
      </c>
      <c r="AI1531" s="107">
        <v>0</v>
      </c>
      <c r="AJ1531" t="s">
        <v>999</v>
      </c>
      <c r="AK1531" s="106">
        <v>44924</v>
      </c>
    </row>
    <row r="1532" spans="1:37" x14ac:dyDescent="0.45">
      <c r="A1532" t="s">
        <v>1687</v>
      </c>
      <c r="B1532" t="s">
        <v>8467</v>
      </c>
      <c r="C1532" t="s">
        <v>1002</v>
      </c>
      <c r="D1532" t="s">
        <v>8468</v>
      </c>
      <c r="E1532" t="s">
        <v>992</v>
      </c>
      <c r="F1532" t="s">
        <v>5066</v>
      </c>
      <c r="G1532">
        <v>135</v>
      </c>
      <c r="H1532" t="s">
        <v>3200</v>
      </c>
      <c r="I1532">
        <v>27203</v>
      </c>
      <c r="K1532" t="s">
        <v>8469</v>
      </c>
      <c r="L1532" s="106">
        <v>35292</v>
      </c>
      <c r="M1532">
        <v>13400555</v>
      </c>
      <c r="N1532" t="s">
        <v>996</v>
      </c>
      <c r="O1532" t="s">
        <v>12</v>
      </c>
      <c r="P1532" t="s">
        <v>997</v>
      </c>
      <c r="R1532" s="109" t="str">
        <f>IF(OR(P1532="SB",Q1532="SB"),"SB",0)</f>
        <v>SB</v>
      </c>
      <c r="T1532" s="110" t="s">
        <v>998</v>
      </c>
      <c r="V1532" s="113" t="str">
        <f>IF(AND(I1532&gt;=10000,I1532&lt;=19900),"Praha",(IF(AND(I1532&gt;=25001,I1532&lt;=29501),"Středočeský kraj",(IF(AND(I1532&gt;=30100,I1532&lt;=34972),"Středočeský kraj",(IF(AND(I1532&gt;=35002,I1532&lt;=36271),"Karlovarský kraj",(IF(AND(I1532&gt;=37001,I1532&lt;=39201),"Jihočeský kraj",(IF(AND(I1532&gt;=39701,I1532&lt;=39901),"Jihočeský kraj",(IF(AND(I1532&gt;=39301,I1532&lt;=39601),"Kraj Vysočina",(IF(AND(I1532&gt;=58001,I1532&lt;=59501),"Kraj Vysočina",(IF(AND(I1532&gt;=67401,I1532&lt;=67602),"Kraj Vysočina",(IF(AND(I1532&gt;=40001,I1532&lt;=44101),"Ústecký kraj",(IF(AND(I1532&gt;=46001,I1532&lt;=47201),"Liberecký kraj",(IF(AND(I1532&gt;=51202,I1532&lt;=51401),"Liberecký kraj",(IF(AND(I1532&gt;=53002,I1532&lt;=53976),"Pardubický kraj",(IF(AND(I1532&gt;=56002,I1532&lt;=57201),"Pardubický kraj",(IF(AND(I1532&gt;=60200,I1532&lt;=67201),"Jihomoravský kraj",(IF(AND(I1532&gt;=67801,I1532&lt;=68501),"Jihomoravský kraj",(IF(AND(I1532&gt;=69002,I1532&lt;=69801),"Jihomoravský kraj",(IF(AND(I1532&gt;=68601,I1532&lt;=68801),"Zlínský kraj",(IF(AND(I1532&gt;=75501,I1532&lt;=76901),"Zlínský kraj",(IF(AND(I1532&gt;=70030,I1532&lt;=74901),"Moravskoslezský kraj",(IF(AND(I1532&gt;=75000,I1532&lt;=75368),"Olomoucký kraj",(IF(AND(I1532&gt;=77200,I1532&lt;=79862),"Olomoucký kraj",(IF(AND(I1532&gt;=50011,I1532&lt;=50301),"Královéhradecký kraj",(IF(AND(I1532&gt;=54301,I1532&lt;=54303),"Královéhradecký kraj","0")))))))))))))))))))))))))))))))))))))))))))))))</f>
        <v>Středočeský kraj</v>
      </c>
      <c r="AB1532" t="s">
        <v>998</v>
      </c>
      <c r="AD1532" t="s">
        <v>998</v>
      </c>
      <c r="AE1532" t="s">
        <v>998</v>
      </c>
      <c r="AF1532" t="s">
        <v>998</v>
      </c>
      <c r="AG1532" s="107">
        <v>0</v>
      </c>
      <c r="AH1532" s="107">
        <v>0</v>
      </c>
      <c r="AI1532" s="107">
        <v>0</v>
      </c>
      <c r="AJ1532" t="s">
        <v>1012</v>
      </c>
    </row>
    <row r="1533" spans="1:37" x14ac:dyDescent="0.45">
      <c r="A1533" t="s">
        <v>1013</v>
      </c>
      <c r="B1533" t="s">
        <v>9480</v>
      </c>
      <c r="C1533" t="s">
        <v>1002</v>
      </c>
      <c r="D1533" t="s">
        <v>9485</v>
      </c>
      <c r="E1533" t="s">
        <v>992</v>
      </c>
      <c r="F1533" t="s">
        <v>9486</v>
      </c>
      <c r="G1533">
        <v>2</v>
      </c>
      <c r="H1533" t="s">
        <v>3200</v>
      </c>
      <c r="I1533">
        <v>27203</v>
      </c>
      <c r="K1533" t="s">
        <v>9487</v>
      </c>
      <c r="L1533" s="106">
        <v>34801</v>
      </c>
      <c r="M1533">
        <v>13400656</v>
      </c>
      <c r="N1533" t="s">
        <v>996</v>
      </c>
      <c r="O1533" t="s">
        <v>12</v>
      </c>
      <c r="P1533" t="s">
        <v>997</v>
      </c>
      <c r="R1533" s="109" t="str">
        <f>IF(OR(P1533="SB",Q1533="SB"),"SB",0)</f>
        <v>SB</v>
      </c>
      <c r="T1533" s="110" t="s">
        <v>998</v>
      </c>
      <c r="V1533" s="113" t="str">
        <f>IF(AND(I1533&gt;=10000,I1533&lt;=19900),"Praha",(IF(AND(I1533&gt;=25001,I1533&lt;=29501),"Středočeský kraj",(IF(AND(I1533&gt;=30100,I1533&lt;=34972),"Středočeský kraj",(IF(AND(I1533&gt;=35002,I1533&lt;=36271),"Karlovarský kraj",(IF(AND(I1533&gt;=37001,I1533&lt;=39201),"Jihočeský kraj",(IF(AND(I1533&gt;=39701,I1533&lt;=39901),"Jihočeský kraj",(IF(AND(I1533&gt;=39301,I1533&lt;=39601),"Kraj Vysočina",(IF(AND(I1533&gt;=58001,I1533&lt;=59501),"Kraj Vysočina",(IF(AND(I1533&gt;=67401,I1533&lt;=67602),"Kraj Vysočina",(IF(AND(I1533&gt;=40001,I1533&lt;=44101),"Ústecký kraj",(IF(AND(I1533&gt;=46001,I1533&lt;=47201),"Liberecký kraj",(IF(AND(I1533&gt;=51202,I1533&lt;=51401),"Liberecký kraj",(IF(AND(I1533&gt;=53002,I1533&lt;=53976),"Pardubický kraj",(IF(AND(I1533&gt;=56002,I1533&lt;=57201),"Pardubický kraj",(IF(AND(I1533&gt;=60200,I1533&lt;=67201),"Jihomoravský kraj",(IF(AND(I1533&gt;=67801,I1533&lt;=68501),"Jihomoravský kraj",(IF(AND(I1533&gt;=69002,I1533&lt;=69801),"Jihomoravský kraj",(IF(AND(I1533&gt;=68601,I1533&lt;=68801),"Zlínský kraj",(IF(AND(I1533&gt;=75501,I1533&lt;=76901),"Zlínský kraj",(IF(AND(I1533&gt;=70030,I1533&lt;=74901),"Moravskoslezský kraj",(IF(AND(I1533&gt;=75000,I1533&lt;=75368),"Olomoucký kraj",(IF(AND(I1533&gt;=77200,I1533&lt;=79862),"Olomoucký kraj",(IF(AND(I1533&gt;=50011,I1533&lt;=50301),"Královéhradecký kraj",(IF(AND(I1533&gt;=54301,I1533&lt;=54303),"Královéhradecký kraj","0")))))))))))))))))))))))))))))))))))))))))))))))</f>
        <v>Středočeský kraj</v>
      </c>
      <c r="AB1533" t="s">
        <v>998</v>
      </c>
      <c r="AD1533" t="s">
        <v>998</v>
      </c>
      <c r="AE1533" t="s">
        <v>998</v>
      </c>
      <c r="AF1533" t="s">
        <v>998</v>
      </c>
      <c r="AG1533" s="107">
        <v>0</v>
      </c>
      <c r="AH1533" s="107">
        <v>0</v>
      </c>
      <c r="AI1533" s="107">
        <v>0</v>
      </c>
      <c r="AJ1533" t="s">
        <v>1012</v>
      </c>
    </row>
    <row r="1534" spans="1:37" x14ac:dyDescent="0.45">
      <c r="A1534" t="s">
        <v>1208</v>
      </c>
      <c r="B1534" t="s">
        <v>11311</v>
      </c>
      <c r="C1534" t="s">
        <v>1002</v>
      </c>
      <c r="D1534" t="s">
        <v>11312</v>
      </c>
      <c r="E1534" t="s">
        <v>992</v>
      </c>
      <c r="F1534" t="s">
        <v>1779</v>
      </c>
      <c r="G1534">
        <v>17</v>
      </c>
      <c r="H1534" t="s">
        <v>3200</v>
      </c>
      <c r="I1534">
        <v>27203</v>
      </c>
      <c r="K1534" t="s">
        <v>11313</v>
      </c>
      <c r="L1534" s="106">
        <v>32216</v>
      </c>
      <c r="M1534">
        <v>13415006</v>
      </c>
      <c r="N1534" t="s">
        <v>996</v>
      </c>
      <c r="O1534" t="s">
        <v>12</v>
      </c>
      <c r="P1534" t="s">
        <v>997</v>
      </c>
      <c r="R1534" s="109" t="str">
        <f>IF(OR(P1534="SB",Q1534="SB"),"SB",0)</f>
        <v>SB</v>
      </c>
      <c r="T1534" s="110" t="s">
        <v>998</v>
      </c>
      <c r="V1534" s="113" t="str">
        <f>IF(AND(I1534&gt;=10000,I1534&lt;=19900),"Praha",(IF(AND(I1534&gt;=25001,I1534&lt;=29501),"Středočeský kraj",(IF(AND(I1534&gt;=30100,I1534&lt;=34972),"Středočeský kraj",(IF(AND(I1534&gt;=35002,I1534&lt;=36271),"Karlovarský kraj",(IF(AND(I1534&gt;=37001,I1534&lt;=39201),"Jihočeský kraj",(IF(AND(I1534&gt;=39701,I1534&lt;=39901),"Jihočeský kraj",(IF(AND(I1534&gt;=39301,I1534&lt;=39601),"Kraj Vysočina",(IF(AND(I1534&gt;=58001,I1534&lt;=59501),"Kraj Vysočina",(IF(AND(I1534&gt;=67401,I1534&lt;=67602),"Kraj Vysočina",(IF(AND(I1534&gt;=40001,I1534&lt;=44101),"Ústecký kraj",(IF(AND(I1534&gt;=46001,I1534&lt;=47201),"Liberecký kraj",(IF(AND(I1534&gt;=51202,I1534&lt;=51401),"Liberecký kraj",(IF(AND(I1534&gt;=53002,I1534&lt;=53976),"Pardubický kraj",(IF(AND(I1534&gt;=56002,I1534&lt;=57201),"Pardubický kraj",(IF(AND(I1534&gt;=60200,I1534&lt;=67201),"Jihomoravský kraj",(IF(AND(I1534&gt;=67801,I1534&lt;=68501),"Jihomoravský kraj",(IF(AND(I1534&gt;=69002,I1534&lt;=69801),"Jihomoravský kraj",(IF(AND(I1534&gt;=68601,I1534&lt;=68801),"Zlínský kraj",(IF(AND(I1534&gt;=75501,I1534&lt;=76901),"Zlínský kraj",(IF(AND(I1534&gt;=70030,I1534&lt;=74901),"Moravskoslezský kraj",(IF(AND(I1534&gt;=75000,I1534&lt;=75368),"Olomoucký kraj",(IF(AND(I1534&gt;=77200,I1534&lt;=79862),"Olomoucký kraj",(IF(AND(I1534&gt;=50011,I1534&lt;=50301),"Královéhradecký kraj",(IF(AND(I1534&gt;=54301,I1534&lt;=54303),"Královéhradecký kraj","0")))))))))))))))))))))))))))))))))))))))))))))))</f>
        <v>Středočeský kraj</v>
      </c>
      <c r="AB1534" t="s">
        <v>998</v>
      </c>
      <c r="AD1534" t="s">
        <v>998</v>
      </c>
      <c r="AE1534" t="s">
        <v>998</v>
      </c>
      <c r="AF1534" t="s">
        <v>998</v>
      </c>
      <c r="AG1534" s="107">
        <v>0</v>
      </c>
      <c r="AH1534" s="107">
        <v>0</v>
      </c>
      <c r="AI1534" s="107">
        <v>0</v>
      </c>
      <c r="AJ1534" t="s">
        <v>1012</v>
      </c>
    </row>
    <row r="1535" spans="1:37" x14ac:dyDescent="0.45">
      <c r="A1535" t="s">
        <v>1076</v>
      </c>
      <c r="B1535" t="s">
        <v>11315</v>
      </c>
      <c r="C1535" t="s">
        <v>990</v>
      </c>
      <c r="D1535" t="s">
        <v>11317</v>
      </c>
      <c r="E1535" t="s">
        <v>992</v>
      </c>
      <c r="F1535" t="s">
        <v>5027</v>
      </c>
      <c r="G1535">
        <v>73</v>
      </c>
      <c r="H1535" t="s">
        <v>3200</v>
      </c>
      <c r="I1535">
        <v>27203</v>
      </c>
      <c r="K1535" t="s">
        <v>11318</v>
      </c>
      <c r="L1535" s="106">
        <v>32543</v>
      </c>
      <c r="M1535">
        <v>13400757</v>
      </c>
      <c r="N1535" t="s">
        <v>996</v>
      </c>
      <c r="O1535" t="s">
        <v>12</v>
      </c>
      <c r="P1535" t="s">
        <v>997</v>
      </c>
      <c r="R1535" s="109" t="str">
        <f>IF(OR(P1535="SB",Q1535="SB"),"SB",0)</f>
        <v>SB</v>
      </c>
      <c r="T1535" s="110" t="s">
        <v>998</v>
      </c>
      <c r="V1535" s="113" t="str">
        <f>IF(AND(I1535&gt;=10000,I1535&lt;=19900),"Praha",(IF(AND(I1535&gt;=25001,I1535&lt;=29501),"Středočeský kraj",(IF(AND(I1535&gt;=30100,I1535&lt;=34972),"Středočeský kraj",(IF(AND(I1535&gt;=35002,I1535&lt;=36271),"Karlovarský kraj",(IF(AND(I1535&gt;=37001,I1535&lt;=39201),"Jihočeský kraj",(IF(AND(I1535&gt;=39701,I1535&lt;=39901),"Jihočeský kraj",(IF(AND(I1535&gt;=39301,I1535&lt;=39601),"Kraj Vysočina",(IF(AND(I1535&gt;=58001,I1535&lt;=59501),"Kraj Vysočina",(IF(AND(I1535&gt;=67401,I1535&lt;=67602),"Kraj Vysočina",(IF(AND(I1535&gt;=40001,I1535&lt;=44101),"Ústecký kraj",(IF(AND(I1535&gt;=46001,I1535&lt;=47201),"Liberecký kraj",(IF(AND(I1535&gt;=51202,I1535&lt;=51401),"Liberecký kraj",(IF(AND(I1535&gt;=53002,I1535&lt;=53976),"Pardubický kraj",(IF(AND(I1535&gt;=56002,I1535&lt;=57201),"Pardubický kraj",(IF(AND(I1535&gt;=60200,I1535&lt;=67201),"Jihomoravský kraj",(IF(AND(I1535&gt;=67801,I1535&lt;=68501),"Jihomoravský kraj",(IF(AND(I1535&gt;=69002,I1535&lt;=69801),"Jihomoravský kraj",(IF(AND(I1535&gt;=68601,I1535&lt;=68801),"Zlínský kraj",(IF(AND(I1535&gt;=75501,I1535&lt;=76901),"Zlínský kraj",(IF(AND(I1535&gt;=70030,I1535&lt;=74901),"Moravskoslezský kraj",(IF(AND(I1535&gt;=75000,I1535&lt;=75368),"Olomoucký kraj",(IF(AND(I1535&gt;=77200,I1535&lt;=79862),"Olomoucký kraj",(IF(AND(I1535&gt;=50011,I1535&lt;=50301),"Královéhradecký kraj",(IF(AND(I1535&gt;=54301,I1535&lt;=54303),"Královéhradecký kraj","0")))))))))))))))))))))))))))))))))))))))))))))))</f>
        <v>Středočeský kraj</v>
      </c>
      <c r="AB1535" t="s">
        <v>998</v>
      </c>
      <c r="AD1535" t="s">
        <v>998</v>
      </c>
      <c r="AE1535" t="s">
        <v>998</v>
      </c>
      <c r="AF1535" t="s">
        <v>998</v>
      </c>
      <c r="AG1535" s="107">
        <v>0</v>
      </c>
      <c r="AH1535" s="107">
        <v>0</v>
      </c>
      <c r="AI1535" s="107">
        <v>0</v>
      </c>
      <c r="AJ1535" t="s">
        <v>1012</v>
      </c>
    </row>
    <row r="1536" spans="1:37" x14ac:dyDescent="0.45">
      <c r="A1536" t="s">
        <v>1395</v>
      </c>
      <c r="B1536" t="s">
        <v>13085</v>
      </c>
      <c r="C1536" t="s">
        <v>990</v>
      </c>
      <c r="D1536" t="s">
        <v>13094</v>
      </c>
      <c r="E1536" t="s">
        <v>992</v>
      </c>
      <c r="F1536" t="s">
        <v>9486</v>
      </c>
      <c r="G1536">
        <v>50</v>
      </c>
      <c r="H1536" t="s">
        <v>3200</v>
      </c>
      <c r="I1536">
        <v>27203</v>
      </c>
      <c r="K1536" t="s">
        <v>13095</v>
      </c>
      <c r="L1536" s="106">
        <v>31795</v>
      </c>
      <c r="M1536">
        <v>13414905</v>
      </c>
      <c r="N1536" t="s">
        <v>996</v>
      </c>
      <c r="O1536" t="s">
        <v>12</v>
      </c>
      <c r="P1536" t="s">
        <v>997</v>
      </c>
      <c r="R1536" s="109" t="str">
        <f>IF(OR(P1536="SB",Q1536="SB"),"SB",0)</f>
        <v>SB</v>
      </c>
      <c r="T1536" s="110" t="s">
        <v>998</v>
      </c>
      <c r="V1536" s="113" t="str">
        <f>IF(AND(I1536&gt;=10000,I1536&lt;=19900),"Praha",(IF(AND(I1536&gt;=25001,I1536&lt;=29501),"Středočeský kraj",(IF(AND(I1536&gt;=30100,I1536&lt;=34972),"Středočeský kraj",(IF(AND(I1536&gt;=35002,I1536&lt;=36271),"Karlovarský kraj",(IF(AND(I1536&gt;=37001,I1536&lt;=39201),"Jihočeský kraj",(IF(AND(I1536&gt;=39701,I1536&lt;=39901),"Jihočeský kraj",(IF(AND(I1536&gt;=39301,I1536&lt;=39601),"Kraj Vysočina",(IF(AND(I1536&gt;=58001,I1536&lt;=59501),"Kraj Vysočina",(IF(AND(I1536&gt;=67401,I1536&lt;=67602),"Kraj Vysočina",(IF(AND(I1536&gt;=40001,I1536&lt;=44101),"Ústecký kraj",(IF(AND(I1536&gt;=46001,I1536&lt;=47201),"Liberecký kraj",(IF(AND(I1536&gt;=51202,I1536&lt;=51401),"Liberecký kraj",(IF(AND(I1536&gt;=53002,I1536&lt;=53976),"Pardubický kraj",(IF(AND(I1536&gt;=56002,I1536&lt;=57201),"Pardubický kraj",(IF(AND(I1536&gt;=60200,I1536&lt;=67201),"Jihomoravský kraj",(IF(AND(I1536&gt;=67801,I1536&lt;=68501),"Jihomoravský kraj",(IF(AND(I1536&gt;=69002,I1536&lt;=69801),"Jihomoravský kraj",(IF(AND(I1536&gt;=68601,I1536&lt;=68801),"Zlínský kraj",(IF(AND(I1536&gt;=75501,I1536&lt;=76901),"Zlínský kraj",(IF(AND(I1536&gt;=70030,I1536&lt;=74901),"Moravskoslezský kraj",(IF(AND(I1536&gt;=75000,I1536&lt;=75368),"Olomoucký kraj",(IF(AND(I1536&gt;=77200,I1536&lt;=79862),"Olomoucký kraj",(IF(AND(I1536&gt;=50011,I1536&lt;=50301),"Královéhradecký kraj",(IF(AND(I1536&gt;=54301,I1536&lt;=54303),"Královéhradecký kraj","0")))))))))))))))))))))))))))))))))))))))))))))))</f>
        <v>Středočeský kraj</v>
      </c>
      <c r="AB1536" t="s">
        <v>998</v>
      </c>
      <c r="AD1536" t="s">
        <v>998</v>
      </c>
      <c r="AE1536" t="s">
        <v>998</v>
      </c>
      <c r="AF1536" t="s">
        <v>998</v>
      </c>
      <c r="AG1536" s="107">
        <v>0</v>
      </c>
      <c r="AH1536" s="107">
        <v>0</v>
      </c>
      <c r="AI1536" s="107">
        <v>0</v>
      </c>
      <c r="AJ1536" t="s">
        <v>1012</v>
      </c>
    </row>
    <row r="1537" spans="1:37" x14ac:dyDescent="0.45">
      <c r="A1537" t="s">
        <v>1980</v>
      </c>
      <c r="B1537" t="s">
        <v>17771</v>
      </c>
      <c r="C1537" t="s">
        <v>990</v>
      </c>
      <c r="D1537" t="s">
        <v>17775</v>
      </c>
      <c r="E1537" t="s">
        <v>992</v>
      </c>
      <c r="F1537" t="s">
        <v>1779</v>
      </c>
      <c r="G1537">
        <v>100</v>
      </c>
      <c r="H1537" t="s">
        <v>3200</v>
      </c>
      <c r="I1537">
        <v>27203</v>
      </c>
      <c r="K1537" t="s">
        <v>17776</v>
      </c>
      <c r="L1537" s="106">
        <v>32556</v>
      </c>
      <c r="M1537">
        <v>13400959</v>
      </c>
      <c r="N1537" t="s">
        <v>996</v>
      </c>
      <c r="O1537" t="s">
        <v>12</v>
      </c>
      <c r="P1537" t="s">
        <v>997</v>
      </c>
      <c r="R1537" s="109" t="str">
        <f>IF(OR(P1537="SB",Q1537="SB"),"SB",0)</f>
        <v>SB</v>
      </c>
      <c r="T1537" s="110" t="s">
        <v>998</v>
      </c>
      <c r="V1537" s="113" t="str">
        <f>IF(AND(I1537&gt;=10000,I1537&lt;=19900),"Praha",(IF(AND(I1537&gt;=25001,I1537&lt;=29501),"Středočeský kraj",(IF(AND(I1537&gt;=30100,I1537&lt;=34972),"Středočeský kraj",(IF(AND(I1537&gt;=35002,I1537&lt;=36271),"Karlovarský kraj",(IF(AND(I1537&gt;=37001,I1537&lt;=39201),"Jihočeský kraj",(IF(AND(I1537&gt;=39701,I1537&lt;=39901),"Jihočeský kraj",(IF(AND(I1537&gt;=39301,I1537&lt;=39601),"Kraj Vysočina",(IF(AND(I1537&gt;=58001,I1537&lt;=59501),"Kraj Vysočina",(IF(AND(I1537&gt;=67401,I1537&lt;=67602),"Kraj Vysočina",(IF(AND(I1537&gt;=40001,I1537&lt;=44101),"Ústecký kraj",(IF(AND(I1537&gt;=46001,I1537&lt;=47201),"Liberecký kraj",(IF(AND(I1537&gt;=51202,I1537&lt;=51401),"Liberecký kraj",(IF(AND(I1537&gt;=53002,I1537&lt;=53976),"Pardubický kraj",(IF(AND(I1537&gt;=56002,I1537&lt;=57201),"Pardubický kraj",(IF(AND(I1537&gt;=60200,I1537&lt;=67201),"Jihomoravský kraj",(IF(AND(I1537&gt;=67801,I1537&lt;=68501),"Jihomoravský kraj",(IF(AND(I1537&gt;=69002,I1537&lt;=69801),"Jihomoravský kraj",(IF(AND(I1537&gt;=68601,I1537&lt;=68801),"Zlínský kraj",(IF(AND(I1537&gt;=75501,I1537&lt;=76901),"Zlínský kraj",(IF(AND(I1537&gt;=70030,I1537&lt;=74901),"Moravskoslezský kraj",(IF(AND(I1537&gt;=75000,I1537&lt;=75368),"Olomoucký kraj",(IF(AND(I1537&gt;=77200,I1537&lt;=79862),"Olomoucký kraj",(IF(AND(I1537&gt;=50011,I1537&lt;=50301),"Královéhradecký kraj",(IF(AND(I1537&gt;=54301,I1537&lt;=54303),"Královéhradecký kraj","0")))))))))))))))))))))))))))))))))))))))))))))))</f>
        <v>Středočeský kraj</v>
      </c>
      <c r="AB1537" t="s">
        <v>998</v>
      </c>
      <c r="AD1537" t="s">
        <v>998</v>
      </c>
      <c r="AE1537" t="s">
        <v>998</v>
      </c>
      <c r="AF1537" t="s">
        <v>998</v>
      </c>
      <c r="AG1537" s="107">
        <v>0</v>
      </c>
      <c r="AH1537" s="107">
        <v>0</v>
      </c>
      <c r="AI1537" s="107">
        <v>0</v>
      </c>
      <c r="AJ1537" t="s">
        <v>1012</v>
      </c>
    </row>
    <row r="1538" spans="1:37" x14ac:dyDescent="0.45">
      <c r="A1538" t="s">
        <v>1037</v>
      </c>
      <c r="B1538" t="s">
        <v>5812</v>
      </c>
      <c r="C1538" t="s">
        <v>990</v>
      </c>
      <c r="D1538" t="s">
        <v>5813</v>
      </c>
      <c r="E1538" t="s">
        <v>992</v>
      </c>
      <c r="F1538" t="s">
        <v>5814</v>
      </c>
      <c r="G1538">
        <v>68</v>
      </c>
      <c r="H1538" t="s">
        <v>3200</v>
      </c>
      <c r="I1538">
        <v>27203</v>
      </c>
      <c r="K1538" t="s">
        <v>5815</v>
      </c>
      <c r="L1538" s="106">
        <v>35224</v>
      </c>
      <c r="M1538">
        <v>13400454</v>
      </c>
      <c r="N1538" t="s">
        <v>996</v>
      </c>
      <c r="O1538" t="s">
        <v>12</v>
      </c>
      <c r="P1538" t="s">
        <v>997</v>
      </c>
      <c r="R1538" s="109" t="str">
        <f>IF(OR(P1538="SB",Q1538="SB"),"SB",0)</f>
        <v>SB</v>
      </c>
      <c r="V1538" s="113" t="str">
        <f>IF(AND(I1538&gt;=10000,I1538&lt;=19900),"Praha",(IF(AND(I1538&gt;=25001,I1538&lt;=29501),"Středočeský kraj",(IF(AND(I1538&gt;=30100,I1538&lt;=34972),"Středočeský kraj",(IF(AND(I1538&gt;=35002,I1538&lt;=36271),"Karlovarský kraj",(IF(AND(I1538&gt;=37001,I1538&lt;=39201),"Jihočeský kraj",(IF(AND(I1538&gt;=39701,I1538&lt;=39901),"Jihočeský kraj",(IF(AND(I1538&gt;=39301,I1538&lt;=39601),"Kraj Vysočina",(IF(AND(I1538&gt;=58001,I1538&lt;=59501),"Kraj Vysočina",(IF(AND(I1538&gt;=67401,I1538&lt;=67602),"Kraj Vysočina",(IF(AND(I1538&gt;=40001,I1538&lt;=44101),"Ústecký kraj",(IF(AND(I1538&gt;=46001,I1538&lt;=47201),"Liberecký kraj",(IF(AND(I1538&gt;=51202,I1538&lt;=51401),"Liberecký kraj",(IF(AND(I1538&gt;=53002,I1538&lt;=53976),"Pardubický kraj",(IF(AND(I1538&gt;=56002,I1538&lt;=57201),"Pardubický kraj",(IF(AND(I1538&gt;=60200,I1538&lt;=67201),"Jihomoravský kraj",(IF(AND(I1538&gt;=67801,I1538&lt;=68501),"Jihomoravský kraj",(IF(AND(I1538&gt;=69002,I1538&lt;=69801),"Jihomoravský kraj",(IF(AND(I1538&gt;=68601,I1538&lt;=68801),"Zlínský kraj",(IF(AND(I1538&gt;=75501,I1538&lt;=76901),"Zlínský kraj",(IF(AND(I1538&gt;=70030,I1538&lt;=74901),"Moravskoslezský kraj",(IF(AND(I1538&gt;=75000,I1538&lt;=75368),"Olomoucký kraj",(IF(AND(I1538&gt;=77200,I1538&lt;=79862),"Olomoucký kraj",(IF(AND(I1538&gt;=50011,I1538&lt;=50301),"Královéhradecký kraj",(IF(AND(I1538&gt;=54301,I1538&lt;=54303),"Královéhradecký kraj","0")))))))))))))))))))))))))))))))))))))))))))))))</f>
        <v>Středočeský kraj</v>
      </c>
      <c r="AD1538" t="s">
        <v>998</v>
      </c>
      <c r="AE1538" t="s">
        <v>998</v>
      </c>
      <c r="AF1538" t="s">
        <v>998</v>
      </c>
      <c r="AG1538" s="107">
        <v>0</v>
      </c>
      <c r="AH1538" s="107">
        <v>0</v>
      </c>
      <c r="AI1538" s="107">
        <v>0</v>
      </c>
      <c r="AJ1538" t="s">
        <v>1012</v>
      </c>
    </row>
    <row r="1539" spans="1:37" x14ac:dyDescent="0.45">
      <c r="A1539" t="s">
        <v>1007</v>
      </c>
      <c r="B1539" t="s">
        <v>13216</v>
      </c>
      <c r="C1539" t="s">
        <v>990</v>
      </c>
      <c r="D1539" t="s">
        <v>13235</v>
      </c>
      <c r="E1539" t="s">
        <v>992</v>
      </c>
      <c r="F1539" t="s">
        <v>5066</v>
      </c>
      <c r="G1539">
        <v>5</v>
      </c>
      <c r="H1539" t="s">
        <v>3200</v>
      </c>
      <c r="I1539">
        <v>27203</v>
      </c>
      <c r="K1539" t="s">
        <v>13236</v>
      </c>
      <c r="L1539" s="106">
        <v>31041</v>
      </c>
      <c r="M1539">
        <v>13414804</v>
      </c>
      <c r="N1539" t="s">
        <v>996</v>
      </c>
      <c r="O1539" t="s">
        <v>12</v>
      </c>
      <c r="P1539" t="s">
        <v>997</v>
      </c>
      <c r="R1539" s="109" t="str">
        <f>IF(OR(P1539="SB",Q1539="SB"),"SB",0)</f>
        <v>SB</v>
      </c>
      <c r="V1539" s="113" t="str">
        <f>IF(AND(I1539&gt;=10000,I1539&lt;=19900),"Praha",(IF(AND(I1539&gt;=25001,I1539&lt;=29501),"Středočeský kraj",(IF(AND(I1539&gt;=30100,I1539&lt;=34972),"Středočeský kraj",(IF(AND(I1539&gt;=35002,I1539&lt;=36271),"Karlovarský kraj",(IF(AND(I1539&gt;=37001,I1539&lt;=39201),"Jihočeský kraj",(IF(AND(I1539&gt;=39701,I1539&lt;=39901),"Jihočeský kraj",(IF(AND(I1539&gt;=39301,I1539&lt;=39601),"Kraj Vysočina",(IF(AND(I1539&gt;=58001,I1539&lt;=59501),"Kraj Vysočina",(IF(AND(I1539&gt;=67401,I1539&lt;=67602),"Kraj Vysočina",(IF(AND(I1539&gt;=40001,I1539&lt;=44101),"Ústecký kraj",(IF(AND(I1539&gt;=46001,I1539&lt;=47201),"Liberecký kraj",(IF(AND(I1539&gt;=51202,I1539&lt;=51401),"Liberecký kraj",(IF(AND(I1539&gt;=53002,I1539&lt;=53976),"Pardubický kraj",(IF(AND(I1539&gt;=56002,I1539&lt;=57201),"Pardubický kraj",(IF(AND(I1539&gt;=60200,I1539&lt;=67201),"Jihomoravský kraj",(IF(AND(I1539&gt;=67801,I1539&lt;=68501),"Jihomoravský kraj",(IF(AND(I1539&gt;=69002,I1539&lt;=69801),"Jihomoravský kraj",(IF(AND(I1539&gt;=68601,I1539&lt;=68801),"Zlínský kraj",(IF(AND(I1539&gt;=75501,I1539&lt;=76901),"Zlínský kraj",(IF(AND(I1539&gt;=70030,I1539&lt;=74901),"Moravskoslezský kraj",(IF(AND(I1539&gt;=75000,I1539&lt;=75368),"Olomoucký kraj",(IF(AND(I1539&gt;=77200,I1539&lt;=79862),"Olomoucký kraj",(IF(AND(I1539&gt;=50011,I1539&lt;=50301),"Královéhradecký kraj",(IF(AND(I1539&gt;=54301,I1539&lt;=54303),"Královéhradecký kraj","0")))))))))))))))))))))))))))))))))))))))))))))))</f>
        <v>Středočeský kraj</v>
      </c>
      <c r="AD1539" t="s">
        <v>998</v>
      </c>
      <c r="AE1539" t="s">
        <v>998</v>
      </c>
      <c r="AF1539" t="s">
        <v>998</v>
      </c>
      <c r="AG1539" s="107">
        <v>0</v>
      </c>
      <c r="AH1539" s="107">
        <v>0</v>
      </c>
      <c r="AI1539" s="107">
        <v>0</v>
      </c>
      <c r="AJ1539" t="s">
        <v>1012</v>
      </c>
    </row>
    <row r="1540" spans="1:37" x14ac:dyDescent="0.45">
      <c r="A1540" t="s">
        <v>1408</v>
      </c>
      <c r="B1540" t="s">
        <v>17458</v>
      </c>
      <c r="C1540" t="s">
        <v>1002</v>
      </c>
      <c r="D1540" t="s">
        <v>17459</v>
      </c>
      <c r="E1540" t="s">
        <v>992</v>
      </c>
      <c r="F1540" t="s">
        <v>6191</v>
      </c>
      <c r="G1540">
        <v>24</v>
      </c>
      <c r="H1540" t="s">
        <v>3200</v>
      </c>
      <c r="I1540">
        <v>27203</v>
      </c>
      <c r="K1540" t="s">
        <v>17460</v>
      </c>
      <c r="L1540" s="106">
        <v>36130</v>
      </c>
      <c r="M1540">
        <v>13400858</v>
      </c>
      <c r="N1540" t="s">
        <v>996</v>
      </c>
      <c r="O1540" t="s">
        <v>12</v>
      </c>
      <c r="P1540" t="s">
        <v>997</v>
      </c>
      <c r="R1540" s="109" t="str">
        <f>IF(OR(P1540="SB",Q1540="SB"),"SB",0)</f>
        <v>SB</v>
      </c>
      <c r="V1540" s="113" t="str">
        <f>IF(AND(I1540&gt;=10000,I1540&lt;=19900),"Praha",(IF(AND(I1540&gt;=25001,I1540&lt;=29501),"Středočeský kraj",(IF(AND(I1540&gt;=30100,I1540&lt;=34972),"Středočeský kraj",(IF(AND(I1540&gt;=35002,I1540&lt;=36271),"Karlovarský kraj",(IF(AND(I1540&gt;=37001,I1540&lt;=39201),"Jihočeský kraj",(IF(AND(I1540&gt;=39701,I1540&lt;=39901),"Jihočeský kraj",(IF(AND(I1540&gt;=39301,I1540&lt;=39601),"Kraj Vysočina",(IF(AND(I1540&gt;=58001,I1540&lt;=59501),"Kraj Vysočina",(IF(AND(I1540&gt;=67401,I1540&lt;=67602),"Kraj Vysočina",(IF(AND(I1540&gt;=40001,I1540&lt;=44101),"Ústecký kraj",(IF(AND(I1540&gt;=46001,I1540&lt;=47201),"Liberecký kraj",(IF(AND(I1540&gt;=51202,I1540&lt;=51401),"Liberecký kraj",(IF(AND(I1540&gt;=53002,I1540&lt;=53976),"Pardubický kraj",(IF(AND(I1540&gt;=56002,I1540&lt;=57201),"Pardubický kraj",(IF(AND(I1540&gt;=60200,I1540&lt;=67201),"Jihomoravský kraj",(IF(AND(I1540&gt;=67801,I1540&lt;=68501),"Jihomoravský kraj",(IF(AND(I1540&gt;=69002,I1540&lt;=69801),"Jihomoravský kraj",(IF(AND(I1540&gt;=68601,I1540&lt;=68801),"Zlínský kraj",(IF(AND(I1540&gt;=75501,I1540&lt;=76901),"Zlínský kraj",(IF(AND(I1540&gt;=70030,I1540&lt;=74901),"Moravskoslezský kraj",(IF(AND(I1540&gt;=75000,I1540&lt;=75368),"Olomoucký kraj",(IF(AND(I1540&gt;=77200,I1540&lt;=79862),"Olomoucký kraj",(IF(AND(I1540&gt;=50011,I1540&lt;=50301),"Královéhradecký kraj",(IF(AND(I1540&gt;=54301,I1540&lt;=54303),"Královéhradecký kraj","0")))))))))))))))))))))))))))))))))))))))))))))))</f>
        <v>Středočeský kraj</v>
      </c>
      <c r="AD1540" t="s">
        <v>998</v>
      </c>
      <c r="AE1540" t="s">
        <v>998</v>
      </c>
      <c r="AF1540" t="s">
        <v>998</v>
      </c>
      <c r="AG1540" s="107">
        <v>0</v>
      </c>
      <c r="AH1540" s="107">
        <v>0</v>
      </c>
      <c r="AI1540" s="107">
        <v>0</v>
      </c>
      <c r="AJ1540" t="s">
        <v>1012</v>
      </c>
    </row>
    <row r="1541" spans="1:37" x14ac:dyDescent="0.45">
      <c r="A1541" t="s">
        <v>1468</v>
      </c>
      <c r="B1541" t="s">
        <v>4770</v>
      </c>
      <c r="C1541" t="s">
        <v>1002</v>
      </c>
      <c r="D1541" t="s">
        <v>4771</v>
      </c>
      <c r="E1541" t="s">
        <v>992</v>
      </c>
      <c r="F1541" t="s">
        <v>4772</v>
      </c>
      <c r="G1541">
        <v>2616</v>
      </c>
      <c r="H1541" t="s">
        <v>3200</v>
      </c>
      <c r="I1541">
        <v>27204</v>
      </c>
      <c r="K1541" t="s">
        <v>4773</v>
      </c>
      <c r="L1541" s="106">
        <v>33333</v>
      </c>
      <c r="M1541">
        <v>12932935</v>
      </c>
      <c r="N1541" t="s">
        <v>996</v>
      </c>
      <c r="O1541" t="s">
        <v>12</v>
      </c>
      <c r="P1541" t="s">
        <v>997</v>
      </c>
      <c r="R1541" s="109" t="str">
        <f>IF(OR(P1541="SB",Q1541="SB"),"SB",0)</f>
        <v>SB</v>
      </c>
      <c r="T1541" s="110" t="s">
        <v>998</v>
      </c>
      <c r="V1541" s="113" t="str">
        <f>IF(AND(I1541&gt;=10000,I1541&lt;=19900),"Praha",(IF(AND(I1541&gt;=25001,I1541&lt;=29501),"Středočeský kraj",(IF(AND(I1541&gt;=30100,I1541&lt;=34972),"Středočeský kraj",(IF(AND(I1541&gt;=35002,I1541&lt;=36271),"Karlovarský kraj",(IF(AND(I1541&gt;=37001,I1541&lt;=39201),"Jihočeský kraj",(IF(AND(I1541&gt;=39701,I1541&lt;=39901),"Jihočeský kraj",(IF(AND(I1541&gt;=39301,I1541&lt;=39601),"Kraj Vysočina",(IF(AND(I1541&gt;=58001,I1541&lt;=59501),"Kraj Vysočina",(IF(AND(I1541&gt;=67401,I1541&lt;=67602),"Kraj Vysočina",(IF(AND(I1541&gt;=40001,I1541&lt;=44101),"Ústecký kraj",(IF(AND(I1541&gt;=46001,I1541&lt;=47201),"Liberecký kraj",(IF(AND(I1541&gt;=51202,I1541&lt;=51401),"Liberecký kraj",(IF(AND(I1541&gt;=53002,I1541&lt;=53976),"Pardubický kraj",(IF(AND(I1541&gt;=56002,I1541&lt;=57201),"Pardubický kraj",(IF(AND(I1541&gt;=60200,I1541&lt;=67201),"Jihomoravský kraj",(IF(AND(I1541&gt;=67801,I1541&lt;=68501),"Jihomoravský kraj",(IF(AND(I1541&gt;=69002,I1541&lt;=69801),"Jihomoravský kraj",(IF(AND(I1541&gt;=68601,I1541&lt;=68801),"Zlínský kraj",(IF(AND(I1541&gt;=75501,I1541&lt;=76901),"Zlínský kraj",(IF(AND(I1541&gt;=70030,I1541&lt;=74901),"Moravskoslezský kraj",(IF(AND(I1541&gt;=75000,I1541&lt;=75368),"Olomoucký kraj",(IF(AND(I1541&gt;=77200,I1541&lt;=79862),"Olomoucký kraj",(IF(AND(I1541&gt;=50011,I1541&lt;=50301),"Královéhradecký kraj",(IF(AND(I1541&gt;=54301,I1541&lt;=54303),"Královéhradecký kraj","0")))))))))))))))))))))))))))))))))))))))))))))))</f>
        <v>Středočeský kraj</v>
      </c>
      <c r="AB1541" t="s">
        <v>998</v>
      </c>
      <c r="AD1541" t="s">
        <v>998</v>
      </c>
      <c r="AE1541" t="s">
        <v>998</v>
      </c>
      <c r="AF1541" t="s">
        <v>998</v>
      </c>
      <c r="AG1541" s="107">
        <v>0</v>
      </c>
      <c r="AH1541" s="107">
        <v>0</v>
      </c>
      <c r="AI1541" s="107">
        <v>0</v>
      </c>
      <c r="AJ1541" t="s">
        <v>1012</v>
      </c>
    </row>
    <row r="1542" spans="1:37" x14ac:dyDescent="0.45">
      <c r="A1542" t="s">
        <v>1411</v>
      </c>
      <c r="B1542" t="s">
        <v>17120</v>
      </c>
      <c r="C1542" t="s">
        <v>990</v>
      </c>
      <c r="D1542" t="s">
        <v>17122</v>
      </c>
      <c r="E1542" t="s">
        <v>992</v>
      </c>
      <c r="F1542" t="s">
        <v>1812</v>
      </c>
      <c r="G1542">
        <v>53</v>
      </c>
      <c r="H1542" t="s">
        <v>3200</v>
      </c>
      <c r="I1542">
        <v>27301</v>
      </c>
      <c r="K1542" t="s">
        <v>17123</v>
      </c>
      <c r="L1542" s="106">
        <v>26799</v>
      </c>
      <c r="M1542">
        <v>13026396</v>
      </c>
      <c r="N1542" t="s">
        <v>996</v>
      </c>
      <c r="O1542" t="s">
        <v>12</v>
      </c>
      <c r="P1542" t="s">
        <v>997</v>
      </c>
      <c r="R1542" s="109" t="str">
        <f>IF(OR(P1542="SB",Q1542="SB"),"SB",0)</f>
        <v>SB</v>
      </c>
      <c r="T1542" s="110" t="s">
        <v>998</v>
      </c>
      <c r="V1542" s="113" t="str">
        <f>IF(AND(I1542&gt;=10000,I1542&lt;=19900),"Praha",(IF(AND(I1542&gt;=25001,I1542&lt;=29501),"Středočeský kraj",(IF(AND(I1542&gt;=30100,I1542&lt;=34972),"Středočeský kraj",(IF(AND(I1542&gt;=35002,I1542&lt;=36271),"Karlovarský kraj",(IF(AND(I1542&gt;=37001,I1542&lt;=39201),"Jihočeský kraj",(IF(AND(I1542&gt;=39701,I1542&lt;=39901),"Jihočeský kraj",(IF(AND(I1542&gt;=39301,I1542&lt;=39601),"Kraj Vysočina",(IF(AND(I1542&gt;=58001,I1542&lt;=59501),"Kraj Vysočina",(IF(AND(I1542&gt;=67401,I1542&lt;=67602),"Kraj Vysočina",(IF(AND(I1542&gt;=40001,I1542&lt;=44101),"Ústecký kraj",(IF(AND(I1542&gt;=46001,I1542&lt;=47201),"Liberecký kraj",(IF(AND(I1542&gt;=51202,I1542&lt;=51401),"Liberecký kraj",(IF(AND(I1542&gt;=53002,I1542&lt;=53976),"Pardubický kraj",(IF(AND(I1542&gt;=56002,I1542&lt;=57201),"Pardubický kraj",(IF(AND(I1542&gt;=60200,I1542&lt;=67201),"Jihomoravský kraj",(IF(AND(I1542&gt;=67801,I1542&lt;=68501),"Jihomoravský kraj",(IF(AND(I1542&gt;=69002,I1542&lt;=69801),"Jihomoravský kraj",(IF(AND(I1542&gt;=68601,I1542&lt;=68801),"Zlínský kraj",(IF(AND(I1542&gt;=75501,I1542&lt;=76901),"Zlínský kraj",(IF(AND(I1542&gt;=70030,I1542&lt;=74901),"Moravskoslezský kraj",(IF(AND(I1542&gt;=75000,I1542&lt;=75368),"Olomoucký kraj",(IF(AND(I1542&gt;=77200,I1542&lt;=79862),"Olomoucký kraj",(IF(AND(I1542&gt;=50011,I1542&lt;=50301),"Královéhradecký kraj",(IF(AND(I1542&gt;=54301,I1542&lt;=54303),"Královéhradecký kraj","0")))))))))))))))))))))))))))))))))))))))))))))))</f>
        <v>Středočeský kraj</v>
      </c>
      <c r="AB1542" t="s">
        <v>998</v>
      </c>
      <c r="AD1542" t="s">
        <v>998</v>
      </c>
      <c r="AE1542" t="s">
        <v>998</v>
      </c>
      <c r="AF1542" t="s">
        <v>998</v>
      </c>
      <c r="AG1542" s="107">
        <v>0</v>
      </c>
      <c r="AH1542" s="107">
        <v>0</v>
      </c>
      <c r="AI1542" s="107">
        <v>0</v>
      </c>
      <c r="AJ1542" t="s">
        <v>1012</v>
      </c>
    </row>
    <row r="1543" spans="1:37" x14ac:dyDescent="0.45">
      <c r="A1543" t="s">
        <v>1087</v>
      </c>
      <c r="B1543" t="s">
        <v>11102</v>
      </c>
      <c r="C1543" t="s">
        <v>990</v>
      </c>
      <c r="D1543" t="s">
        <v>11103</v>
      </c>
      <c r="E1543" t="s">
        <v>992</v>
      </c>
      <c r="F1543" t="s">
        <v>11104</v>
      </c>
      <c r="G1543">
        <v>30</v>
      </c>
      <c r="H1543" t="s">
        <v>11105</v>
      </c>
      <c r="I1543">
        <v>27304</v>
      </c>
      <c r="K1543" t="s">
        <v>11106</v>
      </c>
      <c r="L1543" s="106">
        <v>30110</v>
      </c>
      <c r="M1543">
        <v>10417100</v>
      </c>
      <c r="N1543" t="s">
        <v>1155</v>
      </c>
      <c r="O1543" t="s">
        <v>1023</v>
      </c>
      <c r="P1543" t="s">
        <v>997</v>
      </c>
      <c r="R1543" s="109" t="str">
        <f>IF(OR(P1543="SB",Q1543="SB"),"SB",0)</f>
        <v>SB</v>
      </c>
      <c r="T1543" s="110">
        <v>10223</v>
      </c>
      <c r="U1543" t="s">
        <v>19633</v>
      </c>
      <c r="V1543" s="113" t="str">
        <f>IF(AND(I1543&gt;=10000,I1543&lt;=19900),"Praha",(IF(AND(I1543&gt;=25001,I1543&lt;=29501),"Středočeský kraj",(IF(AND(I1543&gt;=30100,I1543&lt;=34972),"Středočeský kraj",(IF(AND(I1543&gt;=35002,I1543&lt;=36271),"Karlovarský kraj",(IF(AND(I1543&gt;=37001,I1543&lt;=39201),"Jihočeský kraj",(IF(AND(I1543&gt;=39701,I1543&lt;=39901),"Jihočeský kraj",(IF(AND(I1543&gt;=39301,I1543&lt;=39601),"Kraj Vysočina",(IF(AND(I1543&gt;=58001,I1543&lt;=59501),"Kraj Vysočina",(IF(AND(I1543&gt;=67401,I1543&lt;=67602),"Kraj Vysočina",(IF(AND(I1543&gt;=40001,I1543&lt;=44101),"Ústecký kraj",(IF(AND(I1543&gt;=46001,I1543&lt;=47201),"Liberecký kraj",(IF(AND(I1543&gt;=51202,I1543&lt;=51401),"Liberecký kraj",(IF(AND(I1543&gt;=53002,I1543&lt;=53976),"Pardubický kraj",(IF(AND(I1543&gt;=56002,I1543&lt;=57201),"Pardubický kraj",(IF(AND(I1543&gt;=60200,I1543&lt;=67201),"Jihomoravský kraj",(IF(AND(I1543&gt;=67801,I1543&lt;=68501),"Jihomoravský kraj",(IF(AND(I1543&gt;=69002,I1543&lt;=69801),"Jihomoravský kraj",(IF(AND(I1543&gt;=68601,I1543&lt;=68801),"Zlínský kraj",(IF(AND(I1543&gt;=75501,I1543&lt;=76901),"Zlínský kraj",(IF(AND(I1543&gt;=70030,I1543&lt;=74901),"Moravskoslezský kraj",(IF(AND(I1543&gt;=75000,I1543&lt;=75368),"Olomoucký kraj",(IF(AND(I1543&gt;=77200,I1543&lt;=79862),"Olomoucký kraj",(IF(AND(I1543&gt;=50011,I1543&lt;=50301),"Královéhradecký kraj",(IF(AND(I1543&gt;=54301,I1543&lt;=54303),"Královéhradecký kraj","0")))))))))))))))))))))))))))))))))))))))))))))))</f>
        <v>Středočeský kraj</v>
      </c>
      <c r="AD1543" t="s">
        <v>998</v>
      </c>
      <c r="AE1543" t="s">
        <v>998</v>
      </c>
      <c r="AF1543" t="s">
        <v>998</v>
      </c>
      <c r="AG1543" s="107">
        <v>300</v>
      </c>
      <c r="AH1543" s="107">
        <v>0</v>
      </c>
      <c r="AI1543" s="107">
        <v>0</v>
      </c>
      <c r="AJ1543" t="s">
        <v>999</v>
      </c>
      <c r="AK1543" s="106">
        <v>44924</v>
      </c>
    </row>
    <row r="1544" spans="1:37" x14ac:dyDescent="0.45">
      <c r="A1544" t="s">
        <v>11112</v>
      </c>
      <c r="B1544" t="s">
        <v>11113</v>
      </c>
      <c r="C1544" t="s">
        <v>1002</v>
      </c>
      <c r="D1544" t="s">
        <v>11114</v>
      </c>
      <c r="E1544" t="s">
        <v>992</v>
      </c>
      <c r="F1544" t="s">
        <v>11104</v>
      </c>
      <c r="G1544">
        <v>30</v>
      </c>
      <c r="H1544" t="s">
        <v>11105</v>
      </c>
      <c r="I1544">
        <v>27304</v>
      </c>
      <c r="K1544" t="s">
        <v>11115</v>
      </c>
      <c r="L1544" s="106">
        <v>29617</v>
      </c>
      <c r="M1544">
        <v>10489747</v>
      </c>
      <c r="N1544" t="s">
        <v>1155</v>
      </c>
      <c r="O1544" t="s">
        <v>1023</v>
      </c>
      <c r="P1544" t="s">
        <v>997</v>
      </c>
      <c r="R1544" s="109" t="str">
        <f>IF(OR(P1544="SB",Q1544="SB"),"SB",0)</f>
        <v>SB</v>
      </c>
      <c r="T1544" s="110">
        <v>50471</v>
      </c>
      <c r="U1544" t="s">
        <v>19633</v>
      </c>
      <c r="V1544" s="113" t="str">
        <f>IF(AND(I1544&gt;=10000,I1544&lt;=19900),"Praha",(IF(AND(I1544&gt;=25001,I1544&lt;=29501),"Středočeský kraj",(IF(AND(I1544&gt;=30100,I1544&lt;=34972),"Středočeský kraj",(IF(AND(I1544&gt;=35002,I1544&lt;=36271),"Karlovarský kraj",(IF(AND(I1544&gt;=37001,I1544&lt;=39201),"Jihočeský kraj",(IF(AND(I1544&gt;=39701,I1544&lt;=39901),"Jihočeský kraj",(IF(AND(I1544&gt;=39301,I1544&lt;=39601),"Kraj Vysočina",(IF(AND(I1544&gt;=58001,I1544&lt;=59501),"Kraj Vysočina",(IF(AND(I1544&gt;=67401,I1544&lt;=67602),"Kraj Vysočina",(IF(AND(I1544&gt;=40001,I1544&lt;=44101),"Ústecký kraj",(IF(AND(I1544&gt;=46001,I1544&lt;=47201),"Liberecký kraj",(IF(AND(I1544&gt;=51202,I1544&lt;=51401),"Liberecký kraj",(IF(AND(I1544&gt;=53002,I1544&lt;=53976),"Pardubický kraj",(IF(AND(I1544&gt;=56002,I1544&lt;=57201),"Pardubický kraj",(IF(AND(I1544&gt;=60200,I1544&lt;=67201),"Jihomoravský kraj",(IF(AND(I1544&gt;=67801,I1544&lt;=68501),"Jihomoravský kraj",(IF(AND(I1544&gt;=69002,I1544&lt;=69801),"Jihomoravský kraj",(IF(AND(I1544&gt;=68601,I1544&lt;=68801),"Zlínský kraj",(IF(AND(I1544&gt;=75501,I1544&lt;=76901),"Zlínský kraj",(IF(AND(I1544&gt;=70030,I1544&lt;=74901),"Moravskoslezský kraj",(IF(AND(I1544&gt;=75000,I1544&lt;=75368),"Olomoucký kraj",(IF(AND(I1544&gt;=77200,I1544&lt;=79862),"Olomoucký kraj",(IF(AND(I1544&gt;=50011,I1544&lt;=50301),"Královéhradecký kraj",(IF(AND(I1544&gt;=54301,I1544&lt;=54303),"Královéhradecký kraj","0")))))))))))))))))))))))))))))))))))))))))))))))</f>
        <v>Středočeský kraj</v>
      </c>
      <c r="AD1544" t="s">
        <v>998</v>
      </c>
      <c r="AE1544" t="s">
        <v>998</v>
      </c>
      <c r="AF1544" t="s">
        <v>998</v>
      </c>
      <c r="AG1544" s="107">
        <v>300</v>
      </c>
      <c r="AH1544" s="107">
        <v>0</v>
      </c>
      <c r="AI1544" s="107">
        <v>0</v>
      </c>
      <c r="AJ1544" t="s">
        <v>999</v>
      </c>
      <c r="AK1544" s="106">
        <v>44924</v>
      </c>
    </row>
    <row r="1545" spans="1:37" x14ac:dyDescent="0.45">
      <c r="A1545" t="s">
        <v>1111</v>
      </c>
      <c r="B1545" t="s">
        <v>14328</v>
      </c>
      <c r="C1545" t="s">
        <v>1002</v>
      </c>
      <c r="D1545" t="s">
        <v>14339</v>
      </c>
      <c r="E1545" t="s">
        <v>992</v>
      </c>
      <c r="F1545" t="s">
        <v>11104</v>
      </c>
      <c r="G1545">
        <v>30</v>
      </c>
      <c r="H1545" t="s">
        <v>11105</v>
      </c>
      <c r="I1545">
        <v>27304</v>
      </c>
      <c r="K1545" t="s">
        <v>14340</v>
      </c>
      <c r="L1545" s="106">
        <v>29272</v>
      </c>
      <c r="M1545">
        <v>10694962</v>
      </c>
      <c r="N1545" t="s">
        <v>1155</v>
      </c>
      <c r="O1545" t="s">
        <v>1023</v>
      </c>
      <c r="P1545" t="s">
        <v>997</v>
      </c>
      <c r="R1545" s="109" t="str">
        <f>IF(OR(P1545="SB",Q1545="SB"),"SB",0)</f>
        <v>SB</v>
      </c>
      <c r="T1545" s="110">
        <v>50935</v>
      </c>
      <c r="U1545" t="s">
        <v>19633</v>
      </c>
      <c r="V1545" s="113" t="str">
        <f>IF(AND(I1545&gt;=10000,I1545&lt;=19900),"Praha",(IF(AND(I1545&gt;=25001,I1545&lt;=29501),"Středočeský kraj",(IF(AND(I1545&gt;=30100,I1545&lt;=34972),"Středočeský kraj",(IF(AND(I1545&gt;=35002,I1545&lt;=36271),"Karlovarský kraj",(IF(AND(I1545&gt;=37001,I1545&lt;=39201),"Jihočeský kraj",(IF(AND(I1545&gt;=39701,I1545&lt;=39901),"Jihočeský kraj",(IF(AND(I1545&gt;=39301,I1545&lt;=39601),"Kraj Vysočina",(IF(AND(I1545&gt;=58001,I1545&lt;=59501),"Kraj Vysočina",(IF(AND(I1545&gt;=67401,I1545&lt;=67602),"Kraj Vysočina",(IF(AND(I1545&gt;=40001,I1545&lt;=44101),"Ústecký kraj",(IF(AND(I1545&gt;=46001,I1545&lt;=47201),"Liberecký kraj",(IF(AND(I1545&gt;=51202,I1545&lt;=51401),"Liberecký kraj",(IF(AND(I1545&gt;=53002,I1545&lt;=53976),"Pardubický kraj",(IF(AND(I1545&gt;=56002,I1545&lt;=57201),"Pardubický kraj",(IF(AND(I1545&gt;=60200,I1545&lt;=67201),"Jihomoravský kraj",(IF(AND(I1545&gt;=67801,I1545&lt;=68501),"Jihomoravský kraj",(IF(AND(I1545&gt;=69002,I1545&lt;=69801),"Jihomoravský kraj",(IF(AND(I1545&gt;=68601,I1545&lt;=68801),"Zlínský kraj",(IF(AND(I1545&gt;=75501,I1545&lt;=76901),"Zlínský kraj",(IF(AND(I1545&gt;=70030,I1545&lt;=74901),"Moravskoslezský kraj",(IF(AND(I1545&gt;=75000,I1545&lt;=75368),"Olomoucký kraj",(IF(AND(I1545&gt;=77200,I1545&lt;=79862),"Olomoucký kraj",(IF(AND(I1545&gt;=50011,I1545&lt;=50301),"Královéhradecký kraj",(IF(AND(I1545&gt;=54301,I1545&lt;=54303),"Královéhradecký kraj","0")))))))))))))))))))))))))))))))))))))))))))))))</f>
        <v>Středočeský kraj</v>
      </c>
      <c r="AD1545" t="s">
        <v>998</v>
      </c>
      <c r="AE1545" t="s">
        <v>998</v>
      </c>
      <c r="AF1545" t="s">
        <v>998</v>
      </c>
      <c r="AG1545" s="107">
        <v>300</v>
      </c>
      <c r="AH1545" s="107">
        <v>0</v>
      </c>
      <c r="AI1545" s="107">
        <v>0</v>
      </c>
      <c r="AJ1545" t="s">
        <v>999</v>
      </c>
      <c r="AK1545" s="106">
        <v>44924</v>
      </c>
    </row>
    <row r="1546" spans="1:37" x14ac:dyDescent="0.45">
      <c r="A1546" t="s">
        <v>1184</v>
      </c>
      <c r="B1546" t="s">
        <v>14341</v>
      </c>
      <c r="C1546" t="s">
        <v>990</v>
      </c>
      <c r="D1546" t="s">
        <v>14342</v>
      </c>
      <c r="E1546" t="s">
        <v>992</v>
      </c>
      <c r="F1546" t="s">
        <v>11104</v>
      </c>
      <c r="G1546">
        <v>30</v>
      </c>
      <c r="H1546" t="s">
        <v>11105</v>
      </c>
      <c r="I1546">
        <v>27304</v>
      </c>
      <c r="K1546" t="s">
        <v>14343</v>
      </c>
      <c r="L1546" s="106">
        <v>27077</v>
      </c>
      <c r="M1546">
        <v>10417504</v>
      </c>
      <c r="N1546" t="s">
        <v>1155</v>
      </c>
      <c r="O1546" t="s">
        <v>1023</v>
      </c>
      <c r="P1546" t="s">
        <v>997</v>
      </c>
      <c r="R1546" s="109" t="str">
        <f>IF(OR(P1546="SB",Q1546="SB"),"SB",0)</f>
        <v>SB</v>
      </c>
      <c r="T1546" s="110">
        <v>10227</v>
      </c>
      <c r="U1546" t="s">
        <v>19634</v>
      </c>
      <c r="V1546" s="113" t="str">
        <f>IF(AND(I1546&gt;=10000,I1546&lt;=19900),"Praha",(IF(AND(I1546&gt;=25001,I1546&lt;=29501),"Středočeský kraj",(IF(AND(I1546&gt;=30100,I1546&lt;=34972),"Středočeský kraj",(IF(AND(I1546&gt;=35002,I1546&lt;=36271),"Karlovarský kraj",(IF(AND(I1546&gt;=37001,I1546&lt;=39201),"Jihočeský kraj",(IF(AND(I1546&gt;=39701,I1546&lt;=39901),"Jihočeský kraj",(IF(AND(I1546&gt;=39301,I1546&lt;=39601),"Kraj Vysočina",(IF(AND(I1546&gt;=58001,I1546&lt;=59501),"Kraj Vysočina",(IF(AND(I1546&gt;=67401,I1546&lt;=67602),"Kraj Vysočina",(IF(AND(I1546&gt;=40001,I1546&lt;=44101),"Ústecký kraj",(IF(AND(I1546&gt;=46001,I1546&lt;=47201),"Liberecký kraj",(IF(AND(I1546&gt;=51202,I1546&lt;=51401),"Liberecký kraj",(IF(AND(I1546&gt;=53002,I1546&lt;=53976),"Pardubický kraj",(IF(AND(I1546&gt;=56002,I1546&lt;=57201),"Pardubický kraj",(IF(AND(I1546&gt;=60200,I1546&lt;=67201),"Jihomoravský kraj",(IF(AND(I1546&gt;=67801,I1546&lt;=68501),"Jihomoravský kraj",(IF(AND(I1546&gt;=69002,I1546&lt;=69801),"Jihomoravský kraj",(IF(AND(I1546&gt;=68601,I1546&lt;=68801),"Zlínský kraj",(IF(AND(I1546&gt;=75501,I1546&lt;=76901),"Zlínský kraj",(IF(AND(I1546&gt;=70030,I1546&lt;=74901),"Moravskoslezský kraj",(IF(AND(I1546&gt;=75000,I1546&lt;=75368),"Olomoucký kraj",(IF(AND(I1546&gt;=77200,I1546&lt;=79862),"Olomoucký kraj",(IF(AND(I1546&gt;=50011,I1546&lt;=50301),"Královéhradecký kraj",(IF(AND(I1546&gt;=54301,I1546&lt;=54303),"Královéhradecký kraj","0")))))))))))))))))))))))))))))))))))))))))))))))</f>
        <v>Středočeský kraj</v>
      </c>
      <c r="W1546" s="111">
        <v>10227</v>
      </c>
      <c r="X1546" s="111" t="s">
        <v>19633</v>
      </c>
      <c r="AD1546" t="s">
        <v>1024</v>
      </c>
      <c r="AE1546" t="s">
        <v>1515</v>
      </c>
      <c r="AF1546" t="s">
        <v>998</v>
      </c>
      <c r="AG1546" s="107">
        <v>300</v>
      </c>
      <c r="AH1546" s="107">
        <v>0</v>
      </c>
      <c r="AI1546" s="107">
        <v>0</v>
      </c>
      <c r="AJ1546" t="s">
        <v>999</v>
      </c>
      <c r="AK1546" s="106">
        <v>44924</v>
      </c>
    </row>
    <row r="1547" spans="1:37" x14ac:dyDescent="0.45">
      <c r="A1547" t="s">
        <v>1275</v>
      </c>
      <c r="B1547" t="s">
        <v>3421</v>
      </c>
      <c r="C1547" t="s">
        <v>1002</v>
      </c>
      <c r="D1547" t="s">
        <v>3422</v>
      </c>
      <c r="E1547" t="s">
        <v>992</v>
      </c>
      <c r="F1547" t="s">
        <v>3423</v>
      </c>
      <c r="G1547">
        <v>99</v>
      </c>
      <c r="H1547" t="s">
        <v>3423</v>
      </c>
      <c r="I1547">
        <v>27304</v>
      </c>
      <c r="K1547" t="s">
        <v>3424</v>
      </c>
      <c r="L1547" s="106">
        <v>32433</v>
      </c>
      <c r="M1547">
        <v>13414703</v>
      </c>
      <c r="N1547" t="s">
        <v>996</v>
      </c>
      <c r="O1547" t="s">
        <v>12</v>
      </c>
      <c r="P1547" t="s">
        <v>997</v>
      </c>
      <c r="R1547" s="109" t="str">
        <f>IF(OR(P1547="SB",Q1547="SB"),"SB",0)</f>
        <v>SB</v>
      </c>
      <c r="T1547" s="110" t="s">
        <v>998</v>
      </c>
      <c r="V1547" s="113" t="str">
        <f>IF(AND(I1547&gt;=10000,I1547&lt;=19900),"Praha",(IF(AND(I1547&gt;=25001,I1547&lt;=29501),"Středočeský kraj",(IF(AND(I1547&gt;=30100,I1547&lt;=34972),"Středočeský kraj",(IF(AND(I1547&gt;=35002,I1547&lt;=36271),"Karlovarský kraj",(IF(AND(I1547&gt;=37001,I1547&lt;=39201),"Jihočeský kraj",(IF(AND(I1547&gt;=39701,I1547&lt;=39901),"Jihočeský kraj",(IF(AND(I1547&gt;=39301,I1547&lt;=39601),"Kraj Vysočina",(IF(AND(I1547&gt;=58001,I1547&lt;=59501),"Kraj Vysočina",(IF(AND(I1547&gt;=67401,I1547&lt;=67602),"Kraj Vysočina",(IF(AND(I1547&gt;=40001,I1547&lt;=44101),"Ústecký kraj",(IF(AND(I1547&gt;=46001,I1547&lt;=47201),"Liberecký kraj",(IF(AND(I1547&gt;=51202,I1547&lt;=51401),"Liberecký kraj",(IF(AND(I1547&gt;=53002,I1547&lt;=53976),"Pardubický kraj",(IF(AND(I1547&gt;=56002,I1547&lt;=57201),"Pardubický kraj",(IF(AND(I1547&gt;=60200,I1547&lt;=67201),"Jihomoravský kraj",(IF(AND(I1547&gt;=67801,I1547&lt;=68501),"Jihomoravský kraj",(IF(AND(I1547&gt;=69002,I1547&lt;=69801),"Jihomoravský kraj",(IF(AND(I1547&gt;=68601,I1547&lt;=68801),"Zlínský kraj",(IF(AND(I1547&gt;=75501,I1547&lt;=76901),"Zlínský kraj",(IF(AND(I1547&gt;=70030,I1547&lt;=74901),"Moravskoslezský kraj",(IF(AND(I1547&gt;=75000,I1547&lt;=75368),"Olomoucký kraj",(IF(AND(I1547&gt;=77200,I1547&lt;=79862),"Olomoucký kraj",(IF(AND(I1547&gt;=50011,I1547&lt;=50301),"Královéhradecký kraj",(IF(AND(I1547&gt;=54301,I1547&lt;=54303),"Královéhradecký kraj","0")))))))))))))))))))))))))))))))))))))))))))))))</f>
        <v>Středočeský kraj</v>
      </c>
      <c r="AB1547" t="s">
        <v>998</v>
      </c>
      <c r="AD1547" t="s">
        <v>998</v>
      </c>
      <c r="AE1547" t="s">
        <v>998</v>
      </c>
      <c r="AF1547" t="s">
        <v>998</v>
      </c>
      <c r="AG1547" s="107">
        <v>0</v>
      </c>
      <c r="AH1547" s="107">
        <v>0</v>
      </c>
      <c r="AI1547" s="107">
        <v>0</v>
      </c>
      <c r="AJ1547" t="s">
        <v>1012</v>
      </c>
    </row>
    <row r="1548" spans="1:37" x14ac:dyDescent="0.45">
      <c r="A1548" t="s">
        <v>11213</v>
      </c>
      <c r="B1548" t="s">
        <v>11212</v>
      </c>
      <c r="C1548" t="s">
        <v>990</v>
      </c>
      <c r="D1548" t="s">
        <v>11214</v>
      </c>
      <c r="E1548" t="s">
        <v>992</v>
      </c>
      <c r="F1548" t="s">
        <v>11215</v>
      </c>
      <c r="G1548">
        <v>4</v>
      </c>
      <c r="H1548" t="s">
        <v>11105</v>
      </c>
      <c r="I1548">
        <v>27304</v>
      </c>
      <c r="K1548" t="s">
        <v>11216</v>
      </c>
      <c r="L1548" s="106">
        <v>40049</v>
      </c>
      <c r="M1548">
        <v>12909390</v>
      </c>
      <c r="N1548" t="s">
        <v>1155</v>
      </c>
      <c r="O1548" t="s">
        <v>1023</v>
      </c>
      <c r="P1548" t="s">
        <v>997</v>
      </c>
      <c r="R1548" s="109" t="str">
        <f>IF(OR(P1548="SB",Q1548="SB"),"SB",0)</f>
        <v>SB</v>
      </c>
      <c r="T1548" s="110" t="s">
        <v>998</v>
      </c>
      <c r="V1548" s="113" t="str">
        <f>IF(AND(I1548&gt;=10000,I1548&lt;=19900),"Praha",(IF(AND(I1548&gt;=25001,I1548&lt;=29501),"Středočeský kraj",(IF(AND(I1548&gt;=30100,I1548&lt;=34972),"Středočeský kraj",(IF(AND(I1548&gt;=35002,I1548&lt;=36271),"Karlovarský kraj",(IF(AND(I1548&gt;=37001,I1548&lt;=39201),"Jihočeský kraj",(IF(AND(I1548&gt;=39701,I1548&lt;=39901),"Jihočeský kraj",(IF(AND(I1548&gt;=39301,I1548&lt;=39601),"Kraj Vysočina",(IF(AND(I1548&gt;=58001,I1548&lt;=59501),"Kraj Vysočina",(IF(AND(I1548&gt;=67401,I1548&lt;=67602),"Kraj Vysočina",(IF(AND(I1548&gt;=40001,I1548&lt;=44101),"Ústecký kraj",(IF(AND(I1548&gt;=46001,I1548&lt;=47201),"Liberecký kraj",(IF(AND(I1548&gt;=51202,I1548&lt;=51401),"Liberecký kraj",(IF(AND(I1548&gt;=53002,I1548&lt;=53976),"Pardubický kraj",(IF(AND(I1548&gt;=56002,I1548&lt;=57201),"Pardubický kraj",(IF(AND(I1548&gt;=60200,I1548&lt;=67201),"Jihomoravský kraj",(IF(AND(I1548&gt;=67801,I1548&lt;=68501),"Jihomoravský kraj",(IF(AND(I1548&gt;=69002,I1548&lt;=69801),"Jihomoravský kraj",(IF(AND(I1548&gt;=68601,I1548&lt;=68801),"Zlínský kraj",(IF(AND(I1548&gt;=75501,I1548&lt;=76901),"Zlínský kraj",(IF(AND(I1548&gt;=70030,I1548&lt;=74901),"Moravskoslezský kraj",(IF(AND(I1548&gt;=75000,I1548&lt;=75368),"Olomoucký kraj",(IF(AND(I1548&gt;=77200,I1548&lt;=79862),"Olomoucký kraj",(IF(AND(I1548&gt;=50011,I1548&lt;=50301),"Královéhradecký kraj",(IF(AND(I1548&gt;=54301,I1548&lt;=54303),"Královéhradecký kraj","0")))))))))))))))))))))))))))))))))))))))))))))))</f>
        <v>Středočeský kraj</v>
      </c>
      <c r="AB1548" t="s">
        <v>998</v>
      </c>
      <c r="AD1548" t="s">
        <v>998</v>
      </c>
      <c r="AE1548" t="s">
        <v>998</v>
      </c>
      <c r="AF1548" t="s">
        <v>998</v>
      </c>
      <c r="AG1548" s="107">
        <v>300</v>
      </c>
      <c r="AH1548" s="107">
        <v>0</v>
      </c>
      <c r="AI1548" s="107">
        <v>0</v>
      </c>
      <c r="AJ1548" t="s">
        <v>999</v>
      </c>
      <c r="AK1548" s="106">
        <v>44924</v>
      </c>
    </row>
    <row r="1549" spans="1:37" x14ac:dyDescent="0.45">
      <c r="A1549" t="s">
        <v>1174</v>
      </c>
      <c r="B1549" t="s">
        <v>11212</v>
      </c>
      <c r="C1549" t="s">
        <v>990</v>
      </c>
      <c r="D1549" t="s">
        <v>11217</v>
      </c>
      <c r="E1549" t="s">
        <v>992</v>
      </c>
      <c r="F1549" t="s">
        <v>11215</v>
      </c>
      <c r="G1549">
        <v>4</v>
      </c>
      <c r="H1549" t="s">
        <v>11105</v>
      </c>
      <c r="I1549">
        <v>27304</v>
      </c>
      <c r="K1549" t="s">
        <v>11218</v>
      </c>
      <c r="L1549" s="106">
        <v>41100</v>
      </c>
      <c r="M1549">
        <v>12909289</v>
      </c>
      <c r="N1549" t="s">
        <v>1155</v>
      </c>
      <c r="O1549" t="s">
        <v>1023</v>
      </c>
      <c r="P1549" t="s">
        <v>997</v>
      </c>
      <c r="R1549" s="109" t="str">
        <f>IF(OR(P1549="SB",Q1549="SB"),"SB",0)</f>
        <v>SB</v>
      </c>
      <c r="T1549" s="110" t="s">
        <v>998</v>
      </c>
      <c r="V1549" s="113" t="str">
        <f>IF(AND(I1549&gt;=10000,I1549&lt;=19900),"Praha",(IF(AND(I1549&gt;=25001,I1549&lt;=29501),"Středočeský kraj",(IF(AND(I1549&gt;=30100,I1549&lt;=34972),"Středočeský kraj",(IF(AND(I1549&gt;=35002,I1549&lt;=36271),"Karlovarský kraj",(IF(AND(I1549&gt;=37001,I1549&lt;=39201),"Jihočeský kraj",(IF(AND(I1549&gt;=39701,I1549&lt;=39901),"Jihočeský kraj",(IF(AND(I1549&gt;=39301,I1549&lt;=39601),"Kraj Vysočina",(IF(AND(I1549&gt;=58001,I1549&lt;=59501),"Kraj Vysočina",(IF(AND(I1549&gt;=67401,I1549&lt;=67602),"Kraj Vysočina",(IF(AND(I1549&gt;=40001,I1549&lt;=44101),"Ústecký kraj",(IF(AND(I1549&gt;=46001,I1549&lt;=47201),"Liberecký kraj",(IF(AND(I1549&gt;=51202,I1549&lt;=51401),"Liberecký kraj",(IF(AND(I1549&gt;=53002,I1549&lt;=53976),"Pardubický kraj",(IF(AND(I1549&gt;=56002,I1549&lt;=57201),"Pardubický kraj",(IF(AND(I1549&gt;=60200,I1549&lt;=67201),"Jihomoravský kraj",(IF(AND(I1549&gt;=67801,I1549&lt;=68501),"Jihomoravský kraj",(IF(AND(I1549&gt;=69002,I1549&lt;=69801),"Jihomoravský kraj",(IF(AND(I1549&gt;=68601,I1549&lt;=68801),"Zlínský kraj",(IF(AND(I1549&gt;=75501,I1549&lt;=76901),"Zlínský kraj",(IF(AND(I1549&gt;=70030,I1549&lt;=74901),"Moravskoslezský kraj",(IF(AND(I1549&gt;=75000,I1549&lt;=75368),"Olomoucký kraj",(IF(AND(I1549&gt;=77200,I1549&lt;=79862),"Olomoucký kraj",(IF(AND(I1549&gt;=50011,I1549&lt;=50301),"Královéhradecký kraj",(IF(AND(I1549&gt;=54301,I1549&lt;=54303),"Královéhradecký kraj","0")))))))))))))))))))))))))))))))))))))))))))))))</f>
        <v>Středočeský kraj</v>
      </c>
      <c r="AB1549" t="s">
        <v>998</v>
      </c>
      <c r="AD1549" t="s">
        <v>998</v>
      </c>
      <c r="AE1549" t="s">
        <v>998</v>
      </c>
      <c r="AF1549" t="s">
        <v>998</v>
      </c>
      <c r="AG1549" s="107">
        <v>300</v>
      </c>
      <c r="AH1549" s="107">
        <v>0</v>
      </c>
      <c r="AI1549" s="107">
        <v>0</v>
      </c>
      <c r="AJ1549" t="s">
        <v>999</v>
      </c>
      <c r="AK1549" s="106">
        <v>44924</v>
      </c>
    </row>
    <row r="1550" spans="1:37" x14ac:dyDescent="0.45">
      <c r="A1550" t="s">
        <v>1149</v>
      </c>
      <c r="B1550" t="s">
        <v>18737</v>
      </c>
      <c r="C1550" t="s">
        <v>990</v>
      </c>
      <c r="D1550" t="s">
        <v>18738</v>
      </c>
      <c r="E1550" t="s">
        <v>992</v>
      </c>
      <c r="F1550" t="s">
        <v>1097</v>
      </c>
      <c r="G1550">
        <v>11</v>
      </c>
      <c r="H1550" t="s">
        <v>11105</v>
      </c>
      <c r="I1550">
        <v>27304</v>
      </c>
      <c r="K1550" t="s">
        <v>18739</v>
      </c>
      <c r="L1550" s="106">
        <v>31930</v>
      </c>
      <c r="M1550">
        <v>13586774</v>
      </c>
      <c r="N1550" t="s">
        <v>1155</v>
      </c>
      <c r="O1550" t="s">
        <v>1023</v>
      </c>
      <c r="P1550" t="s">
        <v>997</v>
      </c>
      <c r="R1550" s="109" t="str">
        <f>IF(OR(P1550="SB",Q1550="SB"),"SB",0)</f>
        <v>SB</v>
      </c>
      <c r="T1550" s="110" t="s">
        <v>998</v>
      </c>
      <c r="V1550" s="113" t="str">
        <f>IF(AND(I1550&gt;=10000,I1550&lt;=19900),"Praha",(IF(AND(I1550&gt;=25001,I1550&lt;=29501),"Středočeský kraj",(IF(AND(I1550&gt;=30100,I1550&lt;=34972),"Středočeský kraj",(IF(AND(I1550&gt;=35002,I1550&lt;=36271),"Karlovarský kraj",(IF(AND(I1550&gt;=37001,I1550&lt;=39201),"Jihočeský kraj",(IF(AND(I1550&gt;=39701,I1550&lt;=39901),"Jihočeský kraj",(IF(AND(I1550&gt;=39301,I1550&lt;=39601),"Kraj Vysočina",(IF(AND(I1550&gt;=58001,I1550&lt;=59501),"Kraj Vysočina",(IF(AND(I1550&gt;=67401,I1550&lt;=67602),"Kraj Vysočina",(IF(AND(I1550&gt;=40001,I1550&lt;=44101),"Ústecký kraj",(IF(AND(I1550&gt;=46001,I1550&lt;=47201),"Liberecký kraj",(IF(AND(I1550&gt;=51202,I1550&lt;=51401),"Liberecký kraj",(IF(AND(I1550&gt;=53002,I1550&lt;=53976),"Pardubický kraj",(IF(AND(I1550&gt;=56002,I1550&lt;=57201),"Pardubický kraj",(IF(AND(I1550&gt;=60200,I1550&lt;=67201),"Jihomoravský kraj",(IF(AND(I1550&gt;=67801,I1550&lt;=68501),"Jihomoravský kraj",(IF(AND(I1550&gt;=69002,I1550&lt;=69801),"Jihomoravský kraj",(IF(AND(I1550&gt;=68601,I1550&lt;=68801),"Zlínský kraj",(IF(AND(I1550&gt;=75501,I1550&lt;=76901),"Zlínský kraj",(IF(AND(I1550&gt;=70030,I1550&lt;=74901),"Moravskoslezský kraj",(IF(AND(I1550&gt;=75000,I1550&lt;=75368),"Olomoucký kraj",(IF(AND(I1550&gt;=77200,I1550&lt;=79862),"Olomoucký kraj",(IF(AND(I1550&gt;=50011,I1550&lt;=50301),"Královéhradecký kraj",(IF(AND(I1550&gt;=54301,I1550&lt;=54303),"Královéhradecký kraj","0")))))))))))))))))))))))))))))))))))))))))))))))</f>
        <v>Středočeský kraj</v>
      </c>
      <c r="AB1550" t="s">
        <v>998</v>
      </c>
      <c r="AD1550" t="s">
        <v>998</v>
      </c>
      <c r="AE1550" t="s">
        <v>1515</v>
      </c>
      <c r="AF1550" t="s">
        <v>998</v>
      </c>
      <c r="AG1550" s="107">
        <v>300</v>
      </c>
      <c r="AH1550" s="107">
        <v>0</v>
      </c>
      <c r="AI1550" s="107">
        <v>0</v>
      </c>
      <c r="AJ1550" t="s">
        <v>999</v>
      </c>
      <c r="AK1550" s="106">
        <v>44924</v>
      </c>
    </row>
    <row r="1551" spans="1:37" x14ac:dyDescent="0.45">
      <c r="A1551" t="s">
        <v>1657</v>
      </c>
      <c r="B1551" t="s">
        <v>11109</v>
      </c>
      <c r="C1551" t="s">
        <v>1002</v>
      </c>
      <c r="D1551" t="s">
        <v>11110</v>
      </c>
      <c r="E1551" t="s">
        <v>992</v>
      </c>
      <c r="F1551" t="s">
        <v>11104</v>
      </c>
      <c r="G1551">
        <v>30</v>
      </c>
      <c r="H1551" t="s">
        <v>11105</v>
      </c>
      <c r="I1551">
        <v>27304</v>
      </c>
      <c r="K1551" t="s">
        <v>11111</v>
      </c>
      <c r="L1551" s="106">
        <v>39996</v>
      </c>
      <c r="M1551">
        <v>12909188</v>
      </c>
      <c r="N1551" t="s">
        <v>1155</v>
      </c>
      <c r="O1551" t="s">
        <v>1023</v>
      </c>
      <c r="P1551" t="s">
        <v>997</v>
      </c>
      <c r="R1551" s="109" t="str">
        <f>IF(OR(P1551="SB",Q1551="SB"),"SB",0)</f>
        <v>SB</v>
      </c>
      <c r="V1551" s="113" t="str">
        <f>IF(AND(I1551&gt;=10000,I1551&lt;=19900),"Praha",(IF(AND(I1551&gt;=25001,I1551&lt;=29501),"Středočeský kraj",(IF(AND(I1551&gt;=30100,I1551&lt;=34972),"Středočeský kraj",(IF(AND(I1551&gt;=35002,I1551&lt;=36271),"Karlovarský kraj",(IF(AND(I1551&gt;=37001,I1551&lt;=39201),"Jihočeský kraj",(IF(AND(I1551&gt;=39701,I1551&lt;=39901),"Jihočeský kraj",(IF(AND(I1551&gt;=39301,I1551&lt;=39601),"Kraj Vysočina",(IF(AND(I1551&gt;=58001,I1551&lt;=59501),"Kraj Vysočina",(IF(AND(I1551&gt;=67401,I1551&lt;=67602),"Kraj Vysočina",(IF(AND(I1551&gt;=40001,I1551&lt;=44101),"Ústecký kraj",(IF(AND(I1551&gt;=46001,I1551&lt;=47201),"Liberecký kraj",(IF(AND(I1551&gt;=51202,I1551&lt;=51401),"Liberecký kraj",(IF(AND(I1551&gt;=53002,I1551&lt;=53976),"Pardubický kraj",(IF(AND(I1551&gt;=56002,I1551&lt;=57201),"Pardubický kraj",(IF(AND(I1551&gt;=60200,I1551&lt;=67201),"Jihomoravský kraj",(IF(AND(I1551&gt;=67801,I1551&lt;=68501),"Jihomoravský kraj",(IF(AND(I1551&gt;=69002,I1551&lt;=69801),"Jihomoravský kraj",(IF(AND(I1551&gt;=68601,I1551&lt;=68801),"Zlínský kraj",(IF(AND(I1551&gt;=75501,I1551&lt;=76901),"Zlínský kraj",(IF(AND(I1551&gt;=70030,I1551&lt;=74901),"Moravskoslezský kraj",(IF(AND(I1551&gt;=75000,I1551&lt;=75368),"Olomoucký kraj",(IF(AND(I1551&gt;=77200,I1551&lt;=79862),"Olomoucký kraj",(IF(AND(I1551&gt;=50011,I1551&lt;=50301),"Královéhradecký kraj",(IF(AND(I1551&gt;=54301,I1551&lt;=54303),"Královéhradecký kraj","0")))))))))))))))))))))))))))))))))))))))))))))))</f>
        <v>Středočeský kraj</v>
      </c>
      <c r="AD1551" t="s">
        <v>998</v>
      </c>
      <c r="AE1551" t="s">
        <v>998</v>
      </c>
      <c r="AF1551" t="s">
        <v>998</v>
      </c>
      <c r="AG1551" s="107">
        <v>300</v>
      </c>
      <c r="AH1551" s="107">
        <v>0</v>
      </c>
      <c r="AI1551" s="107">
        <v>0</v>
      </c>
      <c r="AJ1551" t="s">
        <v>999</v>
      </c>
      <c r="AK1551" s="106">
        <v>44924</v>
      </c>
    </row>
    <row r="1552" spans="1:37" x14ac:dyDescent="0.45">
      <c r="A1552" t="s">
        <v>1208</v>
      </c>
      <c r="B1552" t="s">
        <v>11113</v>
      </c>
      <c r="C1552" t="s">
        <v>1002</v>
      </c>
      <c r="D1552" t="s">
        <v>11123</v>
      </c>
      <c r="E1552" t="s">
        <v>992</v>
      </c>
      <c r="F1552" t="s">
        <v>11104</v>
      </c>
      <c r="G1552">
        <v>30</v>
      </c>
      <c r="H1552" t="s">
        <v>11105</v>
      </c>
      <c r="I1552">
        <v>27304</v>
      </c>
      <c r="K1552" t="s">
        <v>11124</v>
      </c>
      <c r="L1552" s="106">
        <v>38886</v>
      </c>
      <c r="M1552">
        <v>12909087</v>
      </c>
      <c r="N1552" t="s">
        <v>1155</v>
      </c>
      <c r="O1552" t="s">
        <v>1023</v>
      </c>
      <c r="P1552" t="s">
        <v>997</v>
      </c>
      <c r="R1552" s="109" t="str">
        <f>IF(OR(P1552="SB",Q1552="SB"),"SB",0)</f>
        <v>SB</v>
      </c>
      <c r="V1552" s="113" t="str">
        <f>IF(AND(I1552&gt;=10000,I1552&lt;=19900),"Praha",(IF(AND(I1552&gt;=25001,I1552&lt;=29501),"Středočeský kraj",(IF(AND(I1552&gt;=30100,I1552&lt;=34972),"Středočeský kraj",(IF(AND(I1552&gt;=35002,I1552&lt;=36271),"Karlovarský kraj",(IF(AND(I1552&gt;=37001,I1552&lt;=39201),"Jihočeský kraj",(IF(AND(I1552&gt;=39701,I1552&lt;=39901),"Jihočeský kraj",(IF(AND(I1552&gt;=39301,I1552&lt;=39601),"Kraj Vysočina",(IF(AND(I1552&gt;=58001,I1552&lt;=59501),"Kraj Vysočina",(IF(AND(I1552&gt;=67401,I1552&lt;=67602),"Kraj Vysočina",(IF(AND(I1552&gt;=40001,I1552&lt;=44101),"Ústecký kraj",(IF(AND(I1552&gt;=46001,I1552&lt;=47201),"Liberecký kraj",(IF(AND(I1552&gt;=51202,I1552&lt;=51401),"Liberecký kraj",(IF(AND(I1552&gt;=53002,I1552&lt;=53976),"Pardubický kraj",(IF(AND(I1552&gt;=56002,I1552&lt;=57201),"Pardubický kraj",(IF(AND(I1552&gt;=60200,I1552&lt;=67201),"Jihomoravský kraj",(IF(AND(I1552&gt;=67801,I1552&lt;=68501),"Jihomoravský kraj",(IF(AND(I1552&gt;=69002,I1552&lt;=69801),"Jihomoravský kraj",(IF(AND(I1552&gt;=68601,I1552&lt;=68801),"Zlínský kraj",(IF(AND(I1552&gt;=75501,I1552&lt;=76901),"Zlínský kraj",(IF(AND(I1552&gt;=70030,I1552&lt;=74901),"Moravskoslezský kraj",(IF(AND(I1552&gt;=75000,I1552&lt;=75368),"Olomoucký kraj",(IF(AND(I1552&gt;=77200,I1552&lt;=79862),"Olomoucký kraj",(IF(AND(I1552&gt;=50011,I1552&lt;=50301),"Královéhradecký kraj",(IF(AND(I1552&gt;=54301,I1552&lt;=54303),"Královéhradecký kraj","0")))))))))))))))))))))))))))))))))))))))))))))))</f>
        <v>Středočeský kraj</v>
      </c>
      <c r="AD1552" t="s">
        <v>998</v>
      </c>
      <c r="AE1552" t="s">
        <v>998</v>
      </c>
      <c r="AF1552" t="s">
        <v>998</v>
      </c>
      <c r="AG1552" s="107">
        <v>300</v>
      </c>
      <c r="AH1552" s="107">
        <v>0</v>
      </c>
      <c r="AI1552" s="107">
        <v>0</v>
      </c>
      <c r="AJ1552" t="s">
        <v>999</v>
      </c>
      <c r="AK1552" s="106">
        <v>44924</v>
      </c>
    </row>
    <row r="1553" spans="1:37" x14ac:dyDescent="0.45">
      <c r="A1553" t="s">
        <v>1102</v>
      </c>
      <c r="B1553" t="s">
        <v>14328</v>
      </c>
      <c r="C1553" t="s">
        <v>1002</v>
      </c>
      <c r="D1553" t="s">
        <v>14329</v>
      </c>
      <c r="E1553" t="s">
        <v>992</v>
      </c>
      <c r="F1553" t="s">
        <v>11104</v>
      </c>
      <c r="G1553">
        <v>30</v>
      </c>
      <c r="H1553" t="s">
        <v>11105</v>
      </c>
      <c r="I1553">
        <v>27304</v>
      </c>
      <c r="K1553" t="s">
        <v>14330</v>
      </c>
      <c r="L1553" s="106">
        <v>39323</v>
      </c>
      <c r="M1553">
        <v>12909491</v>
      </c>
      <c r="N1553" t="s">
        <v>1155</v>
      </c>
      <c r="O1553" t="s">
        <v>1023</v>
      </c>
      <c r="P1553" t="s">
        <v>997</v>
      </c>
      <c r="R1553" s="109" t="str">
        <f>IF(OR(P1553="SB",Q1553="SB"),"SB",0)</f>
        <v>SB</v>
      </c>
      <c r="V1553" s="113" t="str">
        <f>IF(AND(I1553&gt;=10000,I1553&lt;=19900),"Praha",(IF(AND(I1553&gt;=25001,I1553&lt;=29501),"Středočeský kraj",(IF(AND(I1553&gt;=30100,I1553&lt;=34972),"Středočeský kraj",(IF(AND(I1553&gt;=35002,I1553&lt;=36271),"Karlovarský kraj",(IF(AND(I1553&gt;=37001,I1553&lt;=39201),"Jihočeský kraj",(IF(AND(I1553&gt;=39701,I1553&lt;=39901),"Jihočeský kraj",(IF(AND(I1553&gt;=39301,I1553&lt;=39601),"Kraj Vysočina",(IF(AND(I1553&gt;=58001,I1553&lt;=59501),"Kraj Vysočina",(IF(AND(I1553&gt;=67401,I1553&lt;=67602),"Kraj Vysočina",(IF(AND(I1553&gt;=40001,I1553&lt;=44101),"Ústecký kraj",(IF(AND(I1553&gt;=46001,I1553&lt;=47201),"Liberecký kraj",(IF(AND(I1553&gt;=51202,I1553&lt;=51401),"Liberecký kraj",(IF(AND(I1553&gt;=53002,I1553&lt;=53976),"Pardubický kraj",(IF(AND(I1553&gt;=56002,I1553&lt;=57201),"Pardubický kraj",(IF(AND(I1553&gt;=60200,I1553&lt;=67201),"Jihomoravský kraj",(IF(AND(I1553&gt;=67801,I1553&lt;=68501),"Jihomoravský kraj",(IF(AND(I1553&gt;=69002,I1553&lt;=69801),"Jihomoravský kraj",(IF(AND(I1553&gt;=68601,I1553&lt;=68801),"Zlínský kraj",(IF(AND(I1553&gt;=75501,I1553&lt;=76901),"Zlínský kraj",(IF(AND(I1553&gt;=70030,I1553&lt;=74901),"Moravskoslezský kraj",(IF(AND(I1553&gt;=75000,I1553&lt;=75368),"Olomoucký kraj",(IF(AND(I1553&gt;=77200,I1553&lt;=79862),"Olomoucký kraj",(IF(AND(I1553&gt;=50011,I1553&lt;=50301),"Královéhradecký kraj",(IF(AND(I1553&gt;=54301,I1553&lt;=54303),"Královéhradecký kraj","0")))))))))))))))))))))))))))))))))))))))))))))))</f>
        <v>Středočeský kraj</v>
      </c>
      <c r="AD1553" t="s">
        <v>998</v>
      </c>
      <c r="AE1553" t="s">
        <v>998</v>
      </c>
      <c r="AF1553" t="s">
        <v>998</v>
      </c>
      <c r="AG1553" s="107">
        <v>300</v>
      </c>
      <c r="AH1553" s="107">
        <v>0</v>
      </c>
      <c r="AI1553" s="107">
        <v>0</v>
      </c>
      <c r="AJ1553" t="s">
        <v>999</v>
      </c>
      <c r="AK1553" s="106">
        <v>44924</v>
      </c>
    </row>
    <row r="1554" spans="1:37" x14ac:dyDescent="0.45">
      <c r="A1554" t="s">
        <v>1156</v>
      </c>
      <c r="B1554" t="s">
        <v>4554</v>
      </c>
      <c r="C1554" t="s">
        <v>990</v>
      </c>
      <c r="D1554" t="s">
        <v>4555</v>
      </c>
      <c r="E1554" t="s">
        <v>992</v>
      </c>
      <c r="F1554" t="s">
        <v>4556</v>
      </c>
      <c r="G1554">
        <v>204</v>
      </c>
      <c r="H1554" t="s">
        <v>4556</v>
      </c>
      <c r="I1554">
        <v>27306</v>
      </c>
      <c r="K1554" t="s">
        <v>4557</v>
      </c>
      <c r="L1554" s="106">
        <v>35541</v>
      </c>
      <c r="M1554">
        <v>13399040</v>
      </c>
      <c r="N1554" t="s">
        <v>996</v>
      </c>
      <c r="O1554" t="s">
        <v>12</v>
      </c>
      <c r="P1554" t="s">
        <v>997</v>
      </c>
      <c r="R1554" s="109" t="str">
        <f>IF(OR(P1554="SB",Q1554="SB"),"SB",0)</f>
        <v>SB</v>
      </c>
      <c r="T1554" s="110" t="s">
        <v>998</v>
      </c>
      <c r="V1554" s="113" t="str">
        <f>IF(AND(I1554&gt;=10000,I1554&lt;=19900),"Praha",(IF(AND(I1554&gt;=25001,I1554&lt;=29501),"Středočeský kraj",(IF(AND(I1554&gt;=30100,I1554&lt;=34972),"Středočeský kraj",(IF(AND(I1554&gt;=35002,I1554&lt;=36271),"Karlovarský kraj",(IF(AND(I1554&gt;=37001,I1554&lt;=39201),"Jihočeský kraj",(IF(AND(I1554&gt;=39701,I1554&lt;=39901),"Jihočeský kraj",(IF(AND(I1554&gt;=39301,I1554&lt;=39601),"Kraj Vysočina",(IF(AND(I1554&gt;=58001,I1554&lt;=59501),"Kraj Vysočina",(IF(AND(I1554&gt;=67401,I1554&lt;=67602),"Kraj Vysočina",(IF(AND(I1554&gt;=40001,I1554&lt;=44101),"Ústecký kraj",(IF(AND(I1554&gt;=46001,I1554&lt;=47201),"Liberecký kraj",(IF(AND(I1554&gt;=51202,I1554&lt;=51401),"Liberecký kraj",(IF(AND(I1554&gt;=53002,I1554&lt;=53976),"Pardubický kraj",(IF(AND(I1554&gt;=56002,I1554&lt;=57201),"Pardubický kraj",(IF(AND(I1554&gt;=60200,I1554&lt;=67201),"Jihomoravský kraj",(IF(AND(I1554&gt;=67801,I1554&lt;=68501),"Jihomoravský kraj",(IF(AND(I1554&gt;=69002,I1554&lt;=69801),"Jihomoravský kraj",(IF(AND(I1554&gt;=68601,I1554&lt;=68801),"Zlínský kraj",(IF(AND(I1554&gt;=75501,I1554&lt;=76901),"Zlínský kraj",(IF(AND(I1554&gt;=70030,I1554&lt;=74901),"Moravskoslezský kraj",(IF(AND(I1554&gt;=75000,I1554&lt;=75368),"Olomoucký kraj",(IF(AND(I1554&gt;=77200,I1554&lt;=79862),"Olomoucký kraj",(IF(AND(I1554&gt;=50011,I1554&lt;=50301),"Královéhradecký kraj",(IF(AND(I1554&gt;=54301,I1554&lt;=54303),"Královéhradecký kraj","0")))))))))))))))))))))))))))))))))))))))))))))))</f>
        <v>Středočeský kraj</v>
      </c>
      <c r="AB1554" t="s">
        <v>998</v>
      </c>
      <c r="AD1554" t="s">
        <v>998</v>
      </c>
      <c r="AE1554" t="s">
        <v>998</v>
      </c>
      <c r="AF1554" t="s">
        <v>998</v>
      </c>
      <c r="AG1554" s="107">
        <v>0</v>
      </c>
      <c r="AH1554" s="107">
        <v>0</v>
      </c>
      <c r="AI1554" s="107">
        <v>0</v>
      </c>
      <c r="AJ1554" t="s">
        <v>1012</v>
      </c>
    </row>
    <row r="1555" spans="1:37" x14ac:dyDescent="0.45">
      <c r="A1555" t="s">
        <v>1184</v>
      </c>
      <c r="B1555" t="s">
        <v>17943</v>
      </c>
      <c r="C1555" t="s">
        <v>990</v>
      </c>
      <c r="D1555" t="s">
        <v>17944</v>
      </c>
      <c r="E1555" t="s">
        <v>992</v>
      </c>
      <c r="F1555" t="s">
        <v>1040</v>
      </c>
      <c r="G1555">
        <v>32</v>
      </c>
      <c r="H1555" t="s">
        <v>7655</v>
      </c>
      <c r="I1555">
        <v>27307</v>
      </c>
      <c r="K1555" t="s">
        <v>17945</v>
      </c>
      <c r="L1555" s="106">
        <v>31480</v>
      </c>
      <c r="M1555">
        <v>13411568</v>
      </c>
      <c r="N1555" t="s">
        <v>996</v>
      </c>
      <c r="O1555" t="s">
        <v>12</v>
      </c>
      <c r="P1555" t="s">
        <v>997</v>
      </c>
      <c r="R1555" s="109" t="str">
        <f>IF(OR(P1555="SB",Q1555="SB"),"SB",0)</f>
        <v>SB</v>
      </c>
      <c r="T1555" s="110" t="s">
        <v>998</v>
      </c>
      <c r="V1555" s="113" t="str">
        <f>IF(AND(I1555&gt;=10000,I1555&lt;=19900),"Praha",(IF(AND(I1555&gt;=25001,I1555&lt;=29501),"Středočeský kraj",(IF(AND(I1555&gt;=30100,I1555&lt;=34972),"Středočeský kraj",(IF(AND(I1555&gt;=35002,I1555&lt;=36271),"Karlovarský kraj",(IF(AND(I1555&gt;=37001,I1555&lt;=39201),"Jihočeský kraj",(IF(AND(I1555&gt;=39701,I1555&lt;=39901),"Jihočeský kraj",(IF(AND(I1555&gt;=39301,I1555&lt;=39601),"Kraj Vysočina",(IF(AND(I1555&gt;=58001,I1555&lt;=59501),"Kraj Vysočina",(IF(AND(I1555&gt;=67401,I1555&lt;=67602),"Kraj Vysočina",(IF(AND(I1555&gt;=40001,I1555&lt;=44101),"Ústecký kraj",(IF(AND(I1555&gt;=46001,I1555&lt;=47201),"Liberecký kraj",(IF(AND(I1555&gt;=51202,I1555&lt;=51401),"Liberecký kraj",(IF(AND(I1555&gt;=53002,I1555&lt;=53976),"Pardubický kraj",(IF(AND(I1555&gt;=56002,I1555&lt;=57201),"Pardubický kraj",(IF(AND(I1555&gt;=60200,I1555&lt;=67201),"Jihomoravský kraj",(IF(AND(I1555&gt;=67801,I1555&lt;=68501),"Jihomoravský kraj",(IF(AND(I1555&gt;=69002,I1555&lt;=69801),"Jihomoravský kraj",(IF(AND(I1555&gt;=68601,I1555&lt;=68801),"Zlínský kraj",(IF(AND(I1555&gt;=75501,I1555&lt;=76901),"Zlínský kraj",(IF(AND(I1555&gt;=70030,I1555&lt;=74901),"Moravskoslezský kraj",(IF(AND(I1555&gt;=75000,I1555&lt;=75368),"Olomoucký kraj",(IF(AND(I1555&gt;=77200,I1555&lt;=79862),"Olomoucký kraj",(IF(AND(I1555&gt;=50011,I1555&lt;=50301),"Královéhradecký kraj",(IF(AND(I1555&gt;=54301,I1555&lt;=54303),"Královéhradecký kraj","0")))))))))))))))))))))))))))))))))))))))))))))))</f>
        <v>Středočeský kraj</v>
      </c>
      <c r="AB1555" t="s">
        <v>998</v>
      </c>
      <c r="AD1555" t="s">
        <v>998</v>
      </c>
      <c r="AE1555" t="s">
        <v>998</v>
      </c>
      <c r="AF1555" t="s">
        <v>998</v>
      </c>
      <c r="AG1555" s="107">
        <v>0</v>
      </c>
      <c r="AH1555" s="107">
        <v>0</v>
      </c>
      <c r="AI1555" s="107">
        <v>0</v>
      </c>
      <c r="AJ1555" t="s">
        <v>1012</v>
      </c>
    </row>
    <row r="1556" spans="1:37" x14ac:dyDescent="0.45">
      <c r="A1556" t="s">
        <v>1089</v>
      </c>
      <c r="B1556" t="s">
        <v>5400</v>
      </c>
      <c r="C1556" t="s">
        <v>990</v>
      </c>
      <c r="D1556" t="s">
        <v>5402</v>
      </c>
      <c r="E1556" t="s">
        <v>992</v>
      </c>
      <c r="F1556" t="s">
        <v>5403</v>
      </c>
      <c r="G1556">
        <v>300</v>
      </c>
      <c r="H1556" t="s">
        <v>5404</v>
      </c>
      <c r="I1556">
        <v>27308</v>
      </c>
      <c r="J1556">
        <v>604788661</v>
      </c>
      <c r="K1556" t="s">
        <v>5405</v>
      </c>
      <c r="L1556" s="106">
        <v>40111</v>
      </c>
      <c r="M1556">
        <v>15376628</v>
      </c>
      <c r="N1556" t="s">
        <v>1431</v>
      </c>
      <c r="O1556" t="s">
        <v>1282</v>
      </c>
      <c r="P1556" t="s">
        <v>997</v>
      </c>
      <c r="R1556" s="109" t="str">
        <f>IF(OR(P1556="SB",Q1556="SB"),"SB",0)</f>
        <v>SB</v>
      </c>
      <c r="T1556" s="110">
        <v>2022011</v>
      </c>
      <c r="U1556" t="s">
        <v>19633</v>
      </c>
      <c r="V1556" s="113" t="str">
        <f>IF(AND(I1556&gt;=10000,I1556&lt;=19900),"Praha",(IF(AND(I1556&gt;=25001,I1556&lt;=29501),"Středočeský kraj",(IF(AND(I1556&gt;=30100,I1556&lt;=34972),"Středočeský kraj",(IF(AND(I1556&gt;=35002,I1556&lt;=36271),"Karlovarský kraj",(IF(AND(I1556&gt;=37001,I1556&lt;=39201),"Jihočeský kraj",(IF(AND(I1556&gt;=39701,I1556&lt;=39901),"Jihočeský kraj",(IF(AND(I1556&gt;=39301,I1556&lt;=39601),"Kraj Vysočina",(IF(AND(I1556&gt;=58001,I1556&lt;=59501),"Kraj Vysočina",(IF(AND(I1556&gt;=67401,I1556&lt;=67602),"Kraj Vysočina",(IF(AND(I1556&gt;=40001,I1556&lt;=44101),"Ústecký kraj",(IF(AND(I1556&gt;=46001,I1556&lt;=47201),"Liberecký kraj",(IF(AND(I1556&gt;=51202,I1556&lt;=51401),"Liberecký kraj",(IF(AND(I1556&gt;=53002,I1556&lt;=53976),"Pardubický kraj",(IF(AND(I1556&gt;=56002,I1556&lt;=57201),"Pardubický kraj",(IF(AND(I1556&gt;=60200,I1556&lt;=67201),"Jihomoravský kraj",(IF(AND(I1556&gt;=67801,I1556&lt;=68501),"Jihomoravský kraj",(IF(AND(I1556&gt;=69002,I1556&lt;=69801),"Jihomoravský kraj",(IF(AND(I1556&gt;=68601,I1556&lt;=68801),"Zlínský kraj",(IF(AND(I1556&gt;=75501,I1556&lt;=76901),"Zlínský kraj",(IF(AND(I1556&gt;=70030,I1556&lt;=74901),"Moravskoslezský kraj",(IF(AND(I1556&gt;=75000,I1556&lt;=75368),"Olomoucký kraj",(IF(AND(I1556&gt;=77200,I1556&lt;=79862),"Olomoucký kraj",(IF(AND(I1556&gt;=50011,I1556&lt;=50301),"Královéhradecký kraj",(IF(AND(I1556&gt;=54301,I1556&lt;=54303),"Královéhradecký kraj","0")))))))))))))))))))))))))))))))))))))))))))))))</f>
        <v>Středočeský kraj</v>
      </c>
      <c r="AD1556" t="s">
        <v>998</v>
      </c>
      <c r="AE1556" t="s">
        <v>998</v>
      </c>
      <c r="AF1556" t="s">
        <v>998</v>
      </c>
      <c r="AG1556" s="107">
        <v>300</v>
      </c>
      <c r="AH1556" s="107">
        <v>0</v>
      </c>
      <c r="AI1556" s="107">
        <v>0</v>
      </c>
      <c r="AJ1556" t="s">
        <v>999</v>
      </c>
      <c r="AK1556" s="106">
        <v>44920</v>
      </c>
    </row>
    <row r="1557" spans="1:37" x14ac:dyDescent="0.45">
      <c r="A1557" t="s">
        <v>4233</v>
      </c>
      <c r="B1557" t="s">
        <v>5406</v>
      </c>
      <c r="C1557" t="s">
        <v>1002</v>
      </c>
      <c r="D1557" t="s">
        <v>5407</v>
      </c>
      <c r="E1557" t="s">
        <v>992</v>
      </c>
      <c r="F1557" t="s">
        <v>5403</v>
      </c>
      <c r="G1557">
        <v>300</v>
      </c>
      <c r="H1557" t="s">
        <v>5404</v>
      </c>
      <c r="I1557">
        <v>27308</v>
      </c>
      <c r="J1557">
        <v>604788661</v>
      </c>
      <c r="K1557" t="s">
        <v>5408</v>
      </c>
      <c r="L1557" s="106">
        <v>41820</v>
      </c>
      <c r="M1557">
        <v>15775136</v>
      </c>
      <c r="N1557" t="s">
        <v>1431</v>
      </c>
      <c r="O1557" t="s">
        <v>1282</v>
      </c>
      <c r="P1557" t="s">
        <v>997</v>
      </c>
      <c r="R1557" s="109" t="str">
        <f>IF(OR(P1557="SB",Q1557="SB"),"SB",0)</f>
        <v>SB</v>
      </c>
      <c r="T1557" s="110">
        <v>2022038</v>
      </c>
      <c r="U1557" t="s">
        <v>19633</v>
      </c>
      <c r="V1557" s="113" t="str">
        <f>IF(AND(I1557&gt;=10000,I1557&lt;=19900),"Praha",(IF(AND(I1557&gt;=25001,I1557&lt;=29501),"Středočeský kraj",(IF(AND(I1557&gt;=30100,I1557&lt;=34972),"Středočeský kraj",(IF(AND(I1557&gt;=35002,I1557&lt;=36271),"Karlovarský kraj",(IF(AND(I1557&gt;=37001,I1557&lt;=39201),"Jihočeský kraj",(IF(AND(I1557&gt;=39701,I1557&lt;=39901),"Jihočeský kraj",(IF(AND(I1557&gt;=39301,I1557&lt;=39601),"Kraj Vysočina",(IF(AND(I1557&gt;=58001,I1557&lt;=59501),"Kraj Vysočina",(IF(AND(I1557&gt;=67401,I1557&lt;=67602),"Kraj Vysočina",(IF(AND(I1557&gt;=40001,I1557&lt;=44101),"Ústecký kraj",(IF(AND(I1557&gt;=46001,I1557&lt;=47201),"Liberecký kraj",(IF(AND(I1557&gt;=51202,I1557&lt;=51401),"Liberecký kraj",(IF(AND(I1557&gt;=53002,I1557&lt;=53976),"Pardubický kraj",(IF(AND(I1557&gt;=56002,I1557&lt;=57201),"Pardubický kraj",(IF(AND(I1557&gt;=60200,I1557&lt;=67201),"Jihomoravský kraj",(IF(AND(I1557&gt;=67801,I1557&lt;=68501),"Jihomoravský kraj",(IF(AND(I1557&gt;=69002,I1557&lt;=69801),"Jihomoravský kraj",(IF(AND(I1557&gt;=68601,I1557&lt;=68801),"Zlínský kraj",(IF(AND(I1557&gt;=75501,I1557&lt;=76901),"Zlínský kraj",(IF(AND(I1557&gt;=70030,I1557&lt;=74901),"Moravskoslezský kraj",(IF(AND(I1557&gt;=75000,I1557&lt;=75368),"Olomoucký kraj",(IF(AND(I1557&gt;=77200,I1557&lt;=79862),"Olomoucký kraj",(IF(AND(I1557&gt;=50011,I1557&lt;=50301),"Královéhradecký kraj",(IF(AND(I1557&gt;=54301,I1557&lt;=54303),"Královéhradecký kraj","0")))))))))))))))))))))))))))))))))))))))))))))))</f>
        <v>Středočeský kraj</v>
      </c>
      <c r="AD1557" t="s">
        <v>998</v>
      </c>
      <c r="AE1557" t="s">
        <v>998</v>
      </c>
      <c r="AF1557" t="s">
        <v>998</v>
      </c>
      <c r="AG1557" s="107">
        <v>300</v>
      </c>
      <c r="AH1557" s="107">
        <v>0</v>
      </c>
      <c r="AI1557" s="107">
        <v>0</v>
      </c>
      <c r="AJ1557" t="s">
        <v>999</v>
      </c>
      <c r="AK1557" s="106">
        <v>44920</v>
      </c>
    </row>
    <row r="1558" spans="1:37" x14ac:dyDescent="0.45">
      <c r="A1558" t="s">
        <v>2033</v>
      </c>
      <c r="B1558" t="s">
        <v>11622</v>
      </c>
      <c r="C1558" t="s">
        <v>990</v>
      </c>
      <c r="D1558" t="s">
        <v>11625</v>
      </c>
      <c r="E1558" t="s">
        <v>992</v>
      </c>
      <c r="F1558" t="s">
        <v>11626</v>
      </c>
      <c r="G1558">
        <v>348</v>
      </c>
      <c r="H1558" t="s">
        <v>5404</v>
      </c>
      <c r="I1558">
        <v>27308</v>
      </c>
      <c r="K1558" t="s">
        <v>11624</v>
      </c>
      <c r="L1558" s="106">
        <v>28120</v>
      </c>
      <c r="M1558">
        <v>10859256</v>
      </c>
      <c r="N1558" t="s">
        <v>996</v>
      </c>
      <c r="O1558" t="s">
        <v>12</v>
      </c>
      <c r="P1558" t="s">
        <v>997</v>
      </c>
      <c r="R1558" s="109" t="str">
        <f>IF(OR(P1558="SB",Q1558="SB"),"SB",0)</f>
        <v>SB</v>
      </c>
      <c r="T1558" s="110">
        <v>11722</v>
      </c>
      <c r="U1558" t="s">
        <v>19634</v>
      </c>
      <c r="V1558" s="113" t="str">
        <f>IF(AND(I1558&gt;=10000,I1558&lt;=19900),"Praha",(IF(AND(I1558&gt;=25001,I1558&lt;=29501),"Středočeský kraj",(IF(AND(I1558&gt;=30100,I1558&lt;=34972),"Středočeský kraj",(IF(AND(I1558&gt;=35002,I1558&lt;=36271),"Karlovarský kraj",(IF(AND(I1558&gt;=37001,I1558&lt;=39201),"Jihočeský kraj",(IF(AND(I1558&gt;=39701,I1558&lt;=39901),"Jihočeský kraj",(IF(AND(I1558&gt;=39301,I1558&lt;=39601),"Kraj Vysočina",(IF(AND(I1558&gt;=58001,I1558&lt;=59501),"Kraj Vysočina",(IF(AND(I1558&gt;=67401,I1558&lt;=67602),"Kraj Vysočina",(IF(AND(I1558&gt;=40001,I1558&lt;=44101),"Ústecký kraj",(IF(AND(I1558&gt;=46001,I1558&lt;=47201),"Liberecký kraj",(IF(AND(I1558&gt;=51202,I1558&lt;=51401),"Liberecký kraj",(IF(AND(I1558&gt;=53002,I1558&lt;=53976),"Pardubický kraj",(IF(AND(I1558&gt;=56002,I1558&lt;=57201),"Pardubický kraj",(IF(AND(I1558&gt;=60200,I1558&lt;=67201),"Jihomoravský kraj",(IF(AND(I1558&gt;=67801,I1558&lt;=68501),"Jihomoravský kraj",(IF(AND(I1558&gt;=69002,I1558&lt;=69801),"Jihomoravský kraj",(IF(AND(I1558&gt;=68601,I1558&lt;=68801),"Zlínský kraj",(IF(AND(I1558&gt;=75501,I1558&lt;=76901),"Zlínský kraj",(IF(AND(I1558&gt;=70030,I1558&lt;=74901),"Moravskoslezský kraj",(IF(AND(I1558&gt;=75000,I1558&lt;=75368),"Olomoucký kraj",(IF(AND(I1558&gt;=77200,I1558&lt;=79862),"Olomoucký kraj",(IF(AND(I1558&gt;=50011,I1558&lt;=50301),"Královéhradecký kraj",(IF(AND(I1558&gt;=54301,I1558&lt;=54303),"Královéhradecký kraj","0")))))))))))))))))))))))))))))))))))))))))))))))</f>
        <v>Středočeský kraj</v>
      </c>
      <c r="W1558" s="111">
        <v>11722</v>
      </c>
      <c r="X1558" s="111" t="s">
        <v>19633</v>
      </c>
      <c r="AD1558" t="s">
        <v>998</v>
      </c>
      <c r="AE1558" t="s">
        <v>1515</v>
      </c>
      <c r="AF1558" t="s">
        <v>998</v>
      </c>
      <c r="AG1558" s="107">
        <v>0</v>
      </c>
      <c r="AH1558" s="107">
        <v>0</v>
      </c>
      <c r="AI1558" s="107">
        <v>0</v>
      </c>
      <c r="AJ1558" t="s">
        <v>1012</v>
      </c>
    </row>
    <row r="1559" spans="1:37" x14ac:dyDescent="0.45">
      <c r="A1559" t="s">
        <v>6627</v>
      </c>
      <c r="B1559" t="s">
        <v>6628</v>
      </c>
      <c r="C1559" t="s">
        <v>1002</v>
      </c>
      <c r="D1559" t="s">
        <v>6629</v>
      </c>
      <c r="E1559" t="s">
        <v>992</v>
      </c>
      <c r="F1559" t="s">
        <v>6630</v>
      </c>
      <c r="G1559">
        <v>805</v>
      </c>
      <c r="H1559" t="s">
        <v>3200</v>
      </c>
      <c r="I1559">
        <v>27309</v>
      </c>
      <c r="J1559">
        <v>775060407</v>
      </c>
      <c r="K1559" t="s">
        <v>6309</v>
      </c>
      <c r="L1559" s="106">
        <v>31890</v>
      </c>
      <c r="M1559">
        <v>15727545</v>
      </c>
      <c r="N1559" t="s">
        <v>1589</v>
      </c>
      <c r="O1559" t="s">
        <v>1050</v>
      </c>
      <c r="P1559" t="s">
        <v>997</v>
      </c>
      <c r="R1559" s="109" t="str">
        <f>IF(OR(P1559="SB",Q1559="SB"),"SB",0)</f>
        <v>SB</v>
      </c>
      <c r="T1559" s="110" t="s">
        <v>998</v>
      </c>
      <c r="V1559" s="113" t="str">
        <f>IF(AND(I1559&gt;=10000,I1559&lt;=19900),"Praha",(IF(AND(I1559&gt;=25001,I1559&lt;=29501),"Středočeský kraj",(IF(AND(I1559&gt;=30100,I1559&lt;=34972),"Středočeský kraj",(IF(AND(I1559&gt;=35002,I1559&lt;=36271),"Karlovarský kraj",(IF(AND(I1559&gt;=37001,I1559&lt;=39201),"Jihočeský kraj",(IF(AND(I1559&gt;=39701,I1559&lt;=39901),"Jihočeský kraj",(IF(AND(I1559&gt;=39301,I1559&lt;=39601),"Kraj Vysočina",(IF(AND(I1559&gt;=58001,I1559&lt;=59501),"Kraj Vysočina",(IF(AND(I1559&gt;=67401,I1559&lt;=67602),"Kraj Vysočina",(IF(AND(I1559&gt;=40001,I1559&lt;=44101),"Ústecký kraj",(IF(AND(I1559&gt;=46001,I1559&lt;=47201),"Liberecký kraj",(IF(AND(I1559&gt;=51202,I1559&lt;=51401),"Liberecký kraj",(IF(AND(I1559&gt;=53002,I1559&lt;=53976),"Pardubický kraj",(IF(AND(I1559&gt;=56002,I1559&lt;=57201),"Pardubický kraj",(IF(AND(I1559&gt;=60200,I1559&lt;=67201),"Jihomoravský kraj",(IF(AND(I1559&gt;=67801,I1559&lt;=68501),"Jihomoravský kraj",(IF(AND(I1559&gt;=69002,I1559&lt;=69801),"Jihomoravský kraj",(IF(AND(I1559&gt;=68601,I1559&lt;=68801),"Zlínský kraj",(IF(AND(I1559&gt;=75501,I1559&lt;=76901),"Zlínský kraj",(IF(AND(I1559&gt;=70030,I1559&lt;=74901),"Moravskoslezský kraj",(IF(AND(I1559&gt;=75000,I1559&lt;=75368),"Olomoucký kraj",(IF(AND(I1559&gt;=77200,I1559&lt;=79862),"Olomoucký kraj",(IF(AND(I1559&gt;=50011,I1559&lt;=50301),"Královéhradecký kraj",(IF(AND(I1559&gt;=54301,I1559&lt;=54303),"Královéhradecký kraj","0")))))))))))))))))))))))))))))))))))))))))))))))</f>
        <v>Středočeský kraj</v>
      </c>
      <c r="AB1559" t="s">
        <v>998</v>
      </c>
      <c r="AD1559" t="s">
        <v>998</v>
      </c>
      <c r="AE1559" t="s">
        <v>998</v>
      </c>
      <c r="AF1559" t="s">
        <v>998</v>
      </c>
      <c r="AG1559" s="107">
        <v>0</v>
      </c>
      <c r="AH1559" s="107">
        <v>0</v>
      </c>
      <c r="AI1559" s="107">
        <v>0</v>
      </c>
      <c r="AJ1559" t="s">
        <v>1012</v>
      </c>
    </row>
    <row r="1560" spans="1:37" x14ac:dyDescent="0.45">
      <c r="A1560" t="s">
        <v>1469</v>
      </c>
      <c r="B1560" t="s">
        <v>11520</v>
      </c>
      <c r="C1560" t="s">
        <v>1002</v>
      </c>
      <c r="D1560" t="s">
        <v>11521</v>
      </c>
      <c r="E1560" t="s">
        <v>992</v>
      </c>
      <c r="F1560" t="s">
        <v>4472</v>
      </c>
      <c r="G1560">
        <v>3214</v>
      </c>
      <c r="H1560" t="s">
        <v>3200</v>
      </c>
      <c r="I1560">
        <v>27309</v>
      </c>
      <c r="K1560" t="s">
        <v>11522</v>
      </c>
      <c r="L1560" s="106">
        <v>25465</v>
      </c>
      <c r="M1560">
        <v>12966479</v>
      </c>
      <c r="N1560" t="s">
        <v>996</v>
      </c>
      <c r="O1560" t="s">
        <v>12</v>
      </c>
      <c r="P1560" t="s">
        <v>997</v>
      </c>
      <c r="R1560" s="109" t="str">
        <f>IF(OR(P1560="SB",Q1560="SB"),"SB",0)</f>
        <v>SB</v>
      </c>
      <c r="T1560" s="110" t="s">
        <v>998</v>
      </c>
      <c r="V1560" s="113" t="str">
        <f>IF(AND(I1560&gt;=10000,I1560&lt;=19900),"Praha",(IF(AND(I1560&gt;=25001,I1560&lt;=29501),"Středočeský kraj",(IF(AND(I1560&gt;=30100,I1560&lt;=34972),"Středočeský kraj",(IF(AND(I1560&gt;=35002,I1560&lt;=36271),"Karlovarský kraj",(IF(AND(I1560&gt;=37001,I1560&lt;=39201),"Jihočeský kraj",(IF(AND(I1560&gt;=39701,I1560&lt;=39901),"Jihočeský kraj",(IF(AND(I1560&gt;=39301,I1560&lt;=39601),"Kraj Vysočina",(IF(AND(I1560&gt;=58001,I1560&lt;=59501),"Kraj Vysočina",(IF(AND(I1560&gt;=67401,I1560&lt;=67602),"Kraj Vysočina",(IF(AND(I1560&gt;=40001,I1560&lt;=44101),"Ústecký kraj",(IF(AND(I1560&gt;=46001,I1560&lt;=47201),"Liberecký kraj",(IF(AND(I1560&gt;=51202,I1560&lt;=51401),"Liberecký kraj",(IF(AND(I1560&gt;=53002,I1560&lt;=53976),"Pardubický kraj",(IF(AND(I1560&gt;=56002,I1560&lt;=57201),"Pardubický kraj",(IF(AND(I1560&gt;=60200,I1560&lt;=67201),"Jihomoravský kraj",(IF(AND(I1560&gt;=67801,I1560&lt;=68501),"Jihomoravský kraj",(IF(AND(I1560&gt;=69002,I1560&lt;=69801),"Jihomoravský kraj",(IF(AND(I1560&gt;=68601,I1560&lt;=68801),"Zlínský kraj",(IF(AND(I1560&gt;=75501,I1560&lt;=76901),"Zlínský kraj",(IF(AND(I1560&gt;=70030,I1560&lt;=74901),"Moravskoslezský kraj",(IF(AND(I1560&gt;=75000,I1560&lt;=75368),"Olomoucký kraj",(IF(AND(I1560&gt;=77200,I1560&lt;=79862),"Olomoucký kraj",(IF(AND(I1560&gt;=50011,I1560&lt;=50301),"Královéhradecký kraj",(IF(AND(I1560&gt;=54301,I1560&lt;=54303),"Královéhradecký kraj","0")))))))))))))))))))))))))))))))))))))))))))))))</f>
        <v>Středočeský kraj</v>
      </c>
      <c r="AB1560" t="s">
        <v>998</v>
      </c>
      <c r="AD1560" t="s">
        <v>998</v>
      </c>
      <c r="AE1560" t="s">
        <v>998</v>
      </c>
      <c r="AF1560" t="s">
        <v>998</v>
      </c>
      <c r="AG1560" s="107">
        <v>0</v>
      </c>
      <c r="AH1560" s="107">
        <v>0</v>
      </c>
      <c r="AI1560" s="107">
        <v>0</v>
      </c>
      <c r="AJ1560" t="s">
        <v>1012</v>
      </c>
    </row>
    <row r="1561" spans="1:37" x14ac:dyDescent="0.45">
      <c r="A1561" t="s">
        <v>1076</v>
      </c>
      <c r="B1561" t="s">
        <v>15240</v>
      </c>
      <c r="C1561" t="s">
        <v>990</v>
      </c>
      <c r="D1561" t="s">
        <v>15247</v>
      </c>
      <c r="E1561" t="s">
        <v>992</v>
      </c>
      <c r="F1561" t="s">
        <v>15248</v>
      </c>
      <c r="G1561">
        <v>1304</v>
      </c>
      <c r="H1561" t="s">
        <v>3200</v>
      </c>
      <c r="I1561">
        <v>27309</v>
      </c>
      <c r="K1561" t="s">
        <v>15249</v>
      </c>
      <c r="L1561" s="106">
        <v>33990</v>
      </c>
      <c r="M1561">
        <v>12966277</v>
      </c>
      <c r="N1561" t="s">
        <v>996</v>
      </c>
      <c r="O1561" t="s">
        <v>12</v>
      </c>
      <c r="P1561" t="s">
        <v>997</v>
      </c>
      <c r="R1561" s="109" t="str">
        <f>IF(OR(P1561="SB",Q1561="SB"),"SB",0)</f>
        <v>SB</v>
      </c>
      <c r="V1561" s="113" t="str">
        <f>IF(AND(I1561&gt;=10000,I1561&lt;=19900),"Praha",(IF(AND(I1561&gt;=25001,I1561&lt;=29501),"Středočeský kraj",(IF(AND(I1561&gt;=30100,I1561&lt;=34972),"Středočeský kraj",(IF(AND(I1561&gt;=35002,I1561&lt;=36271),"Karlovarský kraj",(IF(AND(I1561&gt;=37001,I1561&lt;=39201),"Jihočeský kraj",(IF(AND(I1561&gt;=39701,I1561&lt;=39901),"Jihočeský kraj",(IF(AND(I1561&gt;=39301,I1561&lt;=39601),"Kraj Vysočina",(IF(AND(I1561&gt;=58001,I1561&lt;=59501),"Kraj Vysočina",(IF(AND(I1561&gt;=67401,I1561&lt;=67602),"Kraj Vysočina",(IF(AND(I1561&gt;=40001,I1561&lt;=44101),"Ústecký kraj",(IF(AND(I1561&gt;=46001,I1561&lt;=47201),"Liberecký kraj",(IF(AND(I1561&gt;=51202,I1561&lt;=51401),"Liberecký kraj",(IF(AND(I1561&gt;=53002,I1561&lt;=53976),"Pardubický kraj",(IF(AND(I1561&gt;=56002,I1561&lt;=57201),"Pardubický kraj",(IF(AND(I1561&gt;=60200,I1561&lt;=67201),"Jihomoravský kraj",(IF(AND(I1561&gt;=67801,I1561&lt;=68501),"Jihomoravský kraj",(IF(AND(I1561&gt;=69002,I1561&lt;=69801),"Jihomoravský kraj",(IF(AND(I1561&gt;=68601,I1561&lt;=68801),"Zlínský kraj",(IF(AND(I1561&gt;=75501,I1561&lt;=76901),"Zlínský kraj",(IF(AND(I1561&gt;=70030,I1561&lt;=74901),"Moravskoslezský kraj",(IF(AND(I1561&gt;=75000,I1561&lt;=75368),"Olomoucký kraj",(IF(AND(I1561&gt;=77200,I1561&lt;=79862),"Olomoucký kraj",(IF(AND(I1561&gt;=50011,I1561&lt;=50301),"Královéhradecký kraj",(IF(AND(I1561&gt;=54301,I1561&lt;=54303),"Královéhradecký kraj","0")))))))))))))))))))))))))))))))))))))))))))))))</f>
        <v>Středočeský kraj</v>
      </c>
      <c r="AD1561" t="s">
        <v>998</v>
      </c>
      <c r="AE1561" t="s">
        <v>998</v>
      </c>
      <c r="AF1561" t="s">
        <v>998</v>
      </c>
      <c r="AG1561" s="107">
        <v>0</v>
      </c>
      <c r="AH1561" s="107">
        <v>0</v>
      </c>
      <c r="AI1561" s="107">
        <v>0</v>
      </c>
      <c r="AJ1561" t="s">
        <v>1012</v>
      </c>
    </row>
    <row r="1562" spans="1:37" x14ac:dyDescent="0.45">
      <c r="A1562" t="s">
        <v>6537</v>
      </c>
      <c r="B1562" t="s">
        <v>8038</v>
      </c>
      <c r="C1562" t="s">
        <v>990</v>
      </c>
      <c r="D1562" t="s">
        <v>17525</v>
      </c>
      <c r="E1562" t="s">
        <v>992</v>
      </c>
      <c r="F1562" t="s">
        <v>17526</v>
      </c>
      <c r="G1562">
        <v>694</v>
      </c>
      <c r="H1562" t="s">
        <v>3200</v>
      </c>
      <c r="I1562">
        <v>27309</v>
      </c>
      <c r="K1562" t="s">
        <v>17527</v>
      </c>
      <c r="L1562" s="106">
        <v>27902</v>
      </c>
      <c r="M1562">
        <v>12966378</v>
      </c>
      <c r="N1562" t="s">
        <v>996</v>
      </c>
      <c r="O1562" t="s">
        <v>12</v>
      </c>
      <c r="P1562" t="s">
        <v>997</v>
      </c>
      <c r="R1562" s="109" t="str">
        <f>IF(OR(P1562="SB",Q1562="SB"),"SB",0)</f>
        <v>SB</v>
      </c>
      <c r="V1562" s="113" t="str">
        <f>IF(AND(I1562&gt;=10000,I1562&lt;=19900),"Praha",(IF(AND(I1562&gt;=25001,I1562&lt;=29501),"Středočeský kraj",(IF(AND(I1562&gt;=30100,I1562&lt;=34972),"Středočeský kraj",(IF(AND(I1562&gt;=35002,I1562&lt;=36271),"Karlovarský kraj",(IF(AND(I1562&gt;=37001,I1562&lt;=39201),"Jihočeský kraj",(IF(AND(I1562&gt;=39701,I1562&lt;=39901),"Jihočeský kraj",(IF(AND(I1562&gt;=39301,I1562&lt;=39601),"Kraj Vysočina",(IF(AND(I1562&gt;=58001,I1562&lt;=59501),"Kraj Vysočina",(IF(AND(I1562&gt;=67401,I1562&lt;=67602),"Kraj Vysočina",(IF(AND(I1562&gt;=40001,I1562&lt;=44101),"Ústecký kraj",(IF(AND(I1562&gt;=46001,I1562&lt;=47201),"Liberecký kraj",(IF(AND(I1562&gt;=51202,I1562&lt;=51401),"Liberecký kraj",(IF(AND(I1562&gt;=53002,I1562&lt;=53976),"Pardubický kraj",(IF(AND(I1562&gt;=56002,I1562&lt;=57201),"Pardubický kraj",(IF(AND(I1562&gt;=60200,I1562&lt;=67201),"Jihomoravský kraj",(IF(AND(I1562&gt;=67801,I1562&lt;=68501),"Jihomoravský kraj",(IF(AND(I1562&gt;=69002,I1562&lt;=69801),"Jihomoravský kraj",(IF(AND(I1562&gt;=68601,I1562&lt;=68801),"Zlínský kraj",(IF(AND(I1562&gt;=75501,I1562&lt;=76901),"Zlínský kraj",(IF(AND(I1562&gt;=70030,I1562&lt;=74901),"Moravskoslezský kraj",(IF(AND(I1562&gt;=75000,I1562&lt;=75368),"Olomoucký kraj",(IF(AND(I1562&gt;=77200,I1562&lt;=79862),"Olomoucký kraj",(IF(AND(I1562&gt;=50011,I1562&lt;=50301),"Královéhradecký kraj",(IF(AND(I1562&gt;=54301,I1562&lt;=54303),"Královéhradecký kraj","0")))))))))))))))))))))))))))))))))))))))))))))))</f>
        <v>Středočeský kraj</v>
      </c>
      <c r="AD1562" t="s">
        <v>998</v>
      </c>
      <c r="AE1562" t="s">
        <v>998</v>
      </c>
      <c r="AF1562" t="s">
        <v>998</v>
      </c>
      <c r="AG1562" s="107">
        <v>0</v>
      </c>
      <c r="AH1562" s="107">
        <v>0</v>
      </c>
      <c r="AI1562" s="107">
        <v>0</v>
      </c>
      <c r="AJ1562" t="s">
        <v>1012</v>
      </c>
    </row>
    <row r="1563" spans="1:37" x14ac:dyDescent="0.45">
      <c r="A1563" t="s">
        <v>1220</v>
      </c>
      <c r="B1563" t="s">
        <v>12760</v>
      </c>
      <c r="C1563" t="s">
        <v>1002</v>
      </c>
      <c r="D1563" t="s">
        <v>12761</v>
      </c>
      <c r="E1563" t="s">
        <v>992</v>
      </c>
      <c r="F1563" t="s">
        <v>12762</v>
      </c>
      <c r="G1563">
        <v>180</v>
      </c>
      <c r="H1563" t="s">
        <v>3200</v>
      </c>
      <c r="I1563">
        <v>27322</v>
      </c>
      <c r="K1563" t="s">
        <v>12763</v>
      </c>
      <c r="L1563" s="106">
        <v>27537</v>
      </c>
      <c r="M1563">
        <v>12927780</v>
      </c>
      <c r="N1563" t="s">
        <v>996</v>
      </c>
      <c r="O1563" t="s">
        <v>12</v>
      </c>
      <c r="P1563" t="s">
        <v>997</v>
      </c>
      <c r="R1563" s="109" t="str">
        <f>IF(OR(P1563="SB",Q1563="SB"),"SB",0)</f>
        <v>SB</v>
      </c>
      <c r="T1563" s="110" t="s">
        <v>998</v>
      </c>
      <c r="V1563" s="113" t="str">
        <f>IF(AND(I1563&gt;=10000,I1563&lt;=19900),"Praha",(IF(AND(I1563&gt;=25001,I1563&lt;=29501),"Středočeský kraj",(IF(AND(I1563&gt;=30100,I1563&lt;=34972),"Středočeský kraj",(IF(AND(I1563&gt;=35002,I1563&lt;=36271),"Karlovarský kraj",(IF(AND(I1563&gt;=37001,I1563&lt;=39201),"Jihočeský kraj",(IF(AND(I1563&gt;=39701,I1563&lt;=39901),"Jihočeský kraj",(IF(AND(I1563&gt;=39301,I1563&lt;=39601),"Kraj Vysočina",(IF(AND(I1563&gt;=58001,I1563&lt;=59501),"Kraj Vysočina",(IF(AND(I1563&gt;=67401,I1563&lt;=67602),"Kraj Vysočina",(IF(AND(I1563&gt;=40001,I1563&lt;=44101),"Ústecký kraj",(IF(AND(I1563&gt;=46001,I1563&lt;=47201),"Liberecký kraj",(IF(AND(I1563&gt;=51202,I1563&lt;=51401),"Liberecký kraj",(IF(AND(I1563&gt;=53002,I1563&lt;=53976),"Pardubický kraj",(IF(AND(I1563&gt;=56002,I1563&lt;=57201),"Pardubický kraj",(IF(AND(I1563&gt;=60200,I1563&lt;=67201),"Jihomoravský kraj",(IF(AND(I1563&gt;=67801,I1563&lt;=68501),"Jihomoravský kraj",(IF(AND(I1563&gt;=69002,I1563&lt;=69801),"Jihomoravský kraj",(IF(AND(I1563&gt;=68601,I1563&lt;=68801),"Zlínský kraj",(IF(AND(I1563&gt;=75501,I1563&lt;=76901),"Zlínský kraj",(IF(AND(I1563&gt;=70030,I1563&lt;=74901),"Moravskoslezský kraj",(IF(AND(I1563&gt;=75000,I1563&lt;=75368),"Olomoucký kraj",(IF(AND(I1563&gt;=77200,I1563&lt;=79862),"Olomoucký kraj",(IF(AND(I1563&gt;=50011,I1563&lt;=50301),"Královéhradecký kraj",(IF(AND(I1563&gt;=54301,I1563&lt;=54303),"Královéhradecký kraj","0")))))))))))))))))))))))))))))))))))))))))))))))</f>
        <v>Středočeský kraj</v>
      </c>
      <c r="AB1563" t="s">
        <v>998</v>
      </c>
      <c r="AD1563" t="s">
        <v>998</v>
      </c>
      <c r="AE1563" t="s">
        <v>998</v>
      </c>
      <c r="AF1563" t="s">
        <v>998</v>
      </c>
      <c r="AG1563" s="107">
        <v>0</v>
      </c>
      <c r="AH1563" s="107">
        <v>0</v>
      </c>
      <c r="AI1563" s="107">
        <v>0</v>
      </c>
      <c r="AJ1563" t="s">
        <v>1012</v>
      </c>
    </row>
    <row r="1564" spans="1:37" x14ac:dyDescent="0.45">
      <c r="A1564" t="s">
        <v>1124</v>
      </c>
      <c r="B1564" t="s">
        <v>2819</v>
      </c>
      <c r="C1564" t="s">
        <v>990</v>
      </c>
      <c r="D1564" t="s">
        <v>2827</v>
      </c>
      <c r="E1564" t="s">
        <v>992</v>
      </c>
      <c r="F1564" t="s">
        <v>2828</v>
      </c>
      <c r="G1564">
        <v>117</v>
      </c>
      <c r="H1564" t="s">
        <v>2829</v>
      </c>
      <c r="I1564">
        <v>27326</v>
      </c>
      <c r="J1564">
        <v>777870008</v>
      </c>
      <c r="K1564" t="s">
        <v>2830</v>
      </c>
      <c r="L1564" s="106">
        <v>26887</v>
      </c>
      <c r="M1564">
        <v>13535951</v>
      </c>
      <c r="N1564" t="s">
        <v>2373</v>
      </c>
      <c r="O1564" t="s">
        <v>1023</v>
      </c>
      <c r="P1564" t="s">
        <v>997</v>
      </c>
      <c r="R1564" s="109" t="str">
        <f>IF(OR(P1564="SB",Q1564="SB"),"SB",0)</f>
        <v>SB</v>
      </c>
      <c r="T1564" s="110" t="s">
        <v>998</v>
      </c>
      <c r="V1564" s="113" t="str">
        <f>IF(AND(I1564&gt;=10000,I1564&lt;=19900),"Praha",(IF(AND(I1564&gt;=25001,I1564&lt;=29501),"Středočeský kraj",(IF(AND(I1564&gt;=30100,I1564&lt;=34972),"Středočeský kraj",(IF(AND(I1564&gt;=35002,I1564&lt;=36271),"Karlovarský kraj",(IF(AND(I1564&gt;=37001,I1564&lt;=39201),"Jihočeský kraj",(IF(AND(I1564&gt;=39701,I1564&lt;=39901),"Jihočeský kraj",(IF(AND(I1564&gt;=39301,I1564&lt;=39601),"Kraj Vysočina",(IF(AND(I1564&gt;=58001,I1564&lt;=59501),"Kraj Vysočina",(IF(AND(I1564&gt;=67401,I1564&lt;=67602),"Kraj Vysočina",(IF(AND(I1564&gt;=40001,I1564&lt;=44101),"Ústecký kraj",(IF(AND(I1564&gt;=46001,I1564&lt;=47201),"Liberecký kraj",(IF(AND(I1564&gt;=51202,I1564&lt;=51401),"Liberecký kraj",(IF(AND(I1564&gt;=53002,I1564&lt;=53976),"Pardubický kraj",(IF(AND(I1564&gt;=56002,I1564&lt;=57201),"Pardubický kraj",(IF(AND(I1564&gt;=60200,I1564&lt;=67201),"Jihomoravský kraj",(IF(AND(I1564&gt;=67801,I1564&lt;=68501),"Jihomoravský kraj",(IF(AND(I1564&gt;=69002,I1564&lt;=69801),"Jihomoravský kraj",(IF(AND(I1564&gt;=68601,I1564&lt;=68801),"Zlínský kraj",(IF(AND(I1564&gt;=75501,I1564&lt;=76901),"Zlínský kraj",(IF(AND(I1564&gt;=70030,I1564&lt;=74901),"Moravskoslezský kraj",(IF(AND(I1564&gt;=75000,I1564&lt;=75368),"Olomoucký kraj",(IF(AND(I1564&gt;=77200,I1564&lt;=79862),"Olomoucký kraj",(IF(AND(I1564&gt;=50011,I1564&lt;=50301),"Královéhradecký kraj",(IF(AND(I1564&gt;=54301,I1564&lt;=54303),"Královéhradecký kraj","0")))))))))))))))))))))))))))))))))))))))))))))))</f>
        <v>Středočeský kraj</v>
      </c>
      <c r="AB1564" t="s">
        <v>998</v>
      </c>
      <c r="AD1564" t="s">
        <v>998</v>
      </c>
      <c r="AE1564" t="s">
        <v>998</v>
      </c>
      <c r="AF1564" t="s">
        <v>998</v>
      </c>
      <c r="AG1564" s="107">
        <v>300</v>
      </c>
      <c r="AH1564" s="107">
        <v>0</v>
      </c>
      <c r="AI1564" s="107">
        <v>0</v>
      </c>
      <c r="AJ1564" t="s">
        <v>999</v>
      </c>
      <c r="AK1564" s="106">
        <v>44917</v>
      </c>
    </row>
    <row r="1565" spans="1:37" x14ac:dyDescent="0.45">
      <c r="A1565" t="s">
        <v>1468</v>
      </c>
      <c r="B1565" t="s">
        <v>2840</v>
      </c>
      <c r="C1565" t="s">
        <v>1002</v>
      </c>
      <c r="D1565" t="s">
        <v>2845</v>
      </c>
      <c r="E1565" t="s">
        <v>992</v>
      </c>
      <c r="F1565" t="s">
        <v>2828</v>
      </c>
      <c r="G1565">
        <v>117</v>
      </c>
      <c r="H1565" t="s">
        <v>2829</v>
      </c>
      <c r="I1565">
        <v>27326</v>
      </c>
      <c r="J1565">
        <v>775988700</v>
      </c>
      <c r="K1565" t="s">
        <v>2846</v>
      </c>
      <c r="L1565" s="106">
        <v>28920</v>
      </c>
      <c r="M1565">
        <v>13506548</v>
      </c>
      <c r="N1565" t="s">
        <v>2373</v>
      </c>
      <c r="O1565" t="s">
        <v>1023</v>
      </c>
      <c r="P1565" t="s">
        <v>997</v>
      </c>
      <c r="R1565" s="109" t="str">
        <f>IF(OR(P1565="SB",Q1565="SB"),"SB",0)</f>
        <v>SB</v>
      </c>
      <c r="T1565" s="110" t="s">
        <v>998</v>
      </c>
      <c r="V1565" s="113" t="str">
        <f>IF(AND(I1565&gt;=10000,I1565&lt;=19900),"Praha",(IF(AND(I1565&gt;=25001,I1565&lt;=29501),"Středočeský kraj",(IF(AND(I1565&gt;=30100,I1565&lt;=34972),"Středočeský kraj",(IF(AND(I1565&gt;=35002,I1565&lt;=36271),"Karlovarský kraj",(IF(AND(I1565&gt;=37001,I1565&lt;=39201),"Jihočeský kraj",(IF(AND(I1565&gt;=39701,I1565&lt;=39901),"Jihočeský kraj",(IF(AND(I1565&gt;=39301,I1565&lt;=39601),"Kraj Vysočina",(IF(AND(I1565&gt;=58001,I1565&lt;=59501),"Kraj Vysočina",(IF(AND(I1565&gt;=67401,I1565&lt;=67602),"Kraj Vysočina",(IF(AND(I1565&gt;=40001,I1565&lt;=44101),"Ústecký kraj",(IF(AND(I1565&gt;=46001,I1565&lt;=47201),"Liberecký kraj",(IF(AND(I1565&gt;=51202,I1565&lt;=51401),"Liberecký kraj",(IF(AND(I1565&gt;=53002,I1565&lt;=53976),"Pardubický kraj",(IF(AND(I1565&gt;=56002,I1565&lt;=57201),"Pardubický kraj",(IF(AND(I1565&gt;=60200,I1565&lt;=67201),"Jihomoravský kraj",(IF(AND(I1565&gt;=67801,I1565&lt;=68501),"Jihomoravský kraj",(IF(AND(I1565&gt;=69002,I1565&lt;=69801),"Jihomoravský kraj",(IF(AND(I1565&gt;=68601,I1565&lt;=68801),"Zlínský kraj",(IF(AND(I1565&gt;=75501,I1565&lt;=76901),"Zlínský kraj",(IF(AND(I1565&gt;=70030,I1565&lt;=74901),"Moravskoslezský kraj",(IF(AND(I1565&gt;=75000,I1565&lt;=75368),"Olomoucký kraj",(IF(AND(I1565&gt;=77200,I1565&lt;=79862),"Olomoucký kraj",(IF(AND(I1565&gt;=50011,I1565&lt;=50301),"Královéhradecký kraj",(IF(AND(I1565&gt;=54301,I1565&lt;=54303),"Královéhradecký kraj","0")))))))))))))))))))))))))))))))))))))))))))))))</f>
        <v>Středočeský kraj</v>
      </c>
      <c r="AB1565" t="s">
        <v>998</v>
      </c>
      <c r="AD1565" t="s">
        <v>998</v>
      </c>
      <c r="AE1565" t="s">
        <v>998</v>
      </c>
      <c r="AF1565" t="s">
        <v>998</v>
      </c>
      <c r="AG1565" s="107">
        <v>300</v>
      </c>
      <c r="AH1565" s="107">
        <v>0</v>
      </c>
      <c r="AI1565" s="107">
        <v>0</v>
      </c>
      <c r="AJ1565" t="s">
        <v>999</v>
      </c>
      <c r="AK1565" s="106">
        <v>44917</v>
      </c>
    </row>
    <row r="1566" spans="1:37" x14ac:dyDescent="0.45">
      <c r="A1566" t="s">
        <v>1687</v>
      </c>
      <c r="B1566" t="s">
        <v>9796</v>
      </c>
      <c r="C1566" t="s">
        <v>1002</v>
      </c>
      <c r="D1566" t="s">
        <v>9797</v>
      </c>
      <c r="E1566" t="s">
        <v>992</v>
      </c>
      <c r="F1566" t="s">
        <v>9798</v>
      </c>
      <c r="G1566">
        <v>243</v>
      </c>
      <c r="H1566" t="s">
        <v>6828</v>
      </c>
      <c r="I1566">
        <v>27341</v>
      </c>
      <c r="J1566">
        <v>723293245</v>
      </c>
      <c r="K1566" t="s">
        <v>9799</v>
      </c>
      <c r="L1566" s="106">
        <v>27064</v>
      </c>
      <c r="M1566">
        <v>10791356</v>
      </c>
      <c r="N1566" t="s">
        <v>9800</v>
      </c>
      <c r="O1566" t="s">
        <v>1106</v>
      </c>
      <c r="P1566" t="s">
        <v>997</v>
      </c>
      <c r="R1566" s="109" t="str">
        <f>IF(OR(P1566="SB",Q1566="SB"),"SB",0)</f>
        <v>SB</v>
      </c>
      <c r="T1566" s="110" t="s">
        <v>998</v>
      </c>
      <c r="V1566" s="113" t="str">
        <f>IF(AND(I1566&gt;=10000,I1566&lt;=19900),"Praha",(IF(AND(I1566&gt;=25001,I1566&lt;=29501),"Středočeský kraj",(IF(AND(I1566&gt;=30100,I1566&lt;=34972),"Středočeský kraj",(IF(AND(I1566&gt;=35002,I1566&lt;=36271),"Karlovarský kraj",(IF(AND(I1566&gt;=37001,I1566&lt;=39201),"Jihočeský kraj",(IF(AND(I1566&gt;=39701,I1566&lt;=39901),"Jihočeský kraj",(IF(AND(I1566&gt;=39301,I1566&lt;=39601),"Kraj Vysočina",(IF(AND(I1566&gt;=58001,I1566&lt;=59501),"Kraj Vysočina",(IF(AND(I1566&gt;=67401,I1566&lt;=67602),"Kraj Vysočina",(IF(AND(I1566&gt;=40001,I1566&lt;=44101),"Ústecký kraj",(IF(AND(I1566&gt;=46001,I1566&lt;=47201),"Liberecký kraj",(IF(AND(I1566&gt;=51202,I1566&lt;=51401),"Liberecký kraj",(IF(AND(I1566&gt;=53002,I1566&lt;=53976),"Pardubický kraj",(IF(AND(I1566&gt;=56002,I1566&lt;=57201),"Pardubický kraj",(IF(AND(I1566&gt;=60200,I1566&lt;=67201),"Jihomoravský kraj",(IF(AND(I1566&gt;=67801,I1566&lt;=68501),"Jihomoravský kraj",(IF(AND(I1566&gt;=69002,I1566&lt;=69801),"Jihomoravský kraj",(IF(AND(I1566&gt;=68601,I1566&lt;=68801),"Zlínský kraj",(IF(AND(I1566&gt;=75501,I1566&lt;=76901),"Zlínský kraj",(IF(AND(I1566&gt;=70030,I1566&lt;=74901),"Moravskoslezský kraj",(IF(AND(I1566&gt;=75000,I1566&lt;=75368),"Olomoucký kraj",(IF(AND(I1566&gt;=77200,I1566&lt;=79862),"Olomoucký kraj",(IF(AND(I1566&gt;=50011,I1566&lt;=50301),"Královéhradecký kraj",(IF(AND(I1566&gt;=54301,I1566&lt;=54303),"Královéhradecký kraj","0")))))))))))))))))))))))))))))))))))))))))))))))</f>
        <v>Středočeský kraj</v>
      </c>
      <c r="AB1566" t="s">
        <v>998</v>
      </c>
      <c r="AD1566" t="s">
        <v>998</v>
      </c>
      <c r="AE1566" t="s">
        <v>998</v>
      </c>
      <c r="AF1566" t="s">
        <v>998</v>
      </c>
      <c r="AG1566" s="107">
        <v>0</v>
      </c>
      <c r="AH1566" s="107">
        <v>0</v>
      </c>
      <c r="AI1566" s="107">
        <v>0</v>
      </c>
      <c r="AJ1566" t="s">
        <v>1012</v>
      </c>
    </row>
    <row r="1567" spans="1:37" x14ac:dyDescent="0.45">
      <c r="A1567" t="s">
        <v>1007</v>
      </c>
      <c r="B1567" t="s">
        <v>9801</v>
      </c>
      <c r="C1567" t="s">
        <v>990</v>
      </c>
      <c r="D1567" t="s">
        <v>9802</v>
      </c>
      <c r="E1567" t="s">
        <v>992</v>
      </c>
      <c r="F1567" t="s">
        <v>9803</v>
      </c>
      <c r="G1567">
        <v>243</v>
      </c>
      <c r="H1567" t="s">
        <v>6828</v>
      </c>
      <c r="I1567">
        <v>27341</v>
      </c>
      <c r="J1567">
        <v>721646631</v>
      </c>
      <c r="K1567" t="s">
        <v>9804</v>
      </c>
      <c r="L1567" s="106">
        <v>37598</v>
      </c>
      <c r="M1567">
        <v>10419120</v>
      </c>
      <c r="N1567" t="s">
        <v>9800</v>
      </c>
      <c r="O1567" t="s">
        <v>1106</v>
      </c>
      <c r="P1567" t="s">
        <v>997</v>
      </c>
      <c r="R1567" s="109" t="str">
        <f>IF(OR(P1567="SB",Q1567="SB"),"SB",0)</f>
        <v>SB</v>
      </c>
      <c r="T1567" s="110" t="s">
        <v>998</v>
      </c>
      <c r="V1567" s="113" t="str">
        <f>IF(AND(I1567&gt;=10000,I1567&lt;=19900),"Praha",(IF(AND(I1567&gt;=25001,I1567&lt;=29501),"Středočeský kraj",(IF(AND(I1567&gt;=30100,I1567&lt;=34972),"Středočeský kraj",(IF(AND(I1567&gt;=35002,I1567&lt;=36271),"Karlovarský kraj",(IF(AND(I1567&gt;=37001,I1567&lt;=39201),"Jihočeský kraj",(IF(AND(I1567&gt;=39701,I1567&lt;=39901),"Jihočeský kraj",(IF(AND(I1567&gt;=39301,I1567&lt;=39601),"Kraj Vysočina",(IF(AND(I1567&gt;=58001,I1567&lt;=59501),"Kraj Vysočina",(IF(AND(I1567&gt;=67401,I1567&lt;=67602),"Kraj Vysočina",(IF(AND(I1567&gt;=40001,I1567&lt;=44101),"Ústecký kraj",(IF(AND(I1567&gt;=46001,I1567&lt;=47201),"Liberecký kraj",(IF(AND(I1567&gt;=51202,I1567&lt;=51401),"Liberecký kraj",(IF(AND(I1567&gt;=53002,I1567&lt;=53976),"Pardubický kraj",(IF(AND(I1567&gt;=56002,I1567&lt;=57201),"Pardubický kraj",(IF(AND(I1567&gt;=60200,I1567&lt;=67201),"Jihomoravský kraj",(IF(AND(I1567&gt;=67801,I1567&lt;=68501),"Jihomoravský kraj",(IF(AND(I1567&gt;=69002,I1567&lt;=69801),"Jihomoravský kraj",(IF(AND(I1567&gt;=68601,I1567&lt;=68801),"Zlínský kraj",(IF(AND(I1567&gt;=75501,I1567&lt;=76901),"Zlínský kraj",(IF(AND(I1567&gt;=70030,I1567&lt;=74901),"Moravskoslezský kraj",(IF(AND(I1567&gt;=75000,I1567&lt;=75368),"Olomoucký kraj",(IF(AND(I1567&gt;=77200,I1567&lt;=79862),"Olomoucký kraj",(IF(AND(I1567&gt;=50011,I1567&lt;=50301),"Královéhradecký kraj",(IF(AND(I1567&gt;=54301,I1567&lt;=54303),"Královéhradecký kraj","0")))))))))))))))))))))))))))))))))))))))))))))))</f>
        <v>Středočeský kraj</v>
      </c>
      <c r="AB1567" t="s">
        <v>998</v>
      </c>
      <c r="AD1567" t="s">
        <v>998</v>
      </c>
      <c r="AE1567" t="s">
        <v>998</v>
      </c>
      <c r="AF1567" t="s">
        <v>998</v>
      </c>
      <c r="AG1567" s="107">
        <v>0</v>
      </c>
      <c r="AH1567" s="107">
        <v>0</v>
      </c>
      <c r="AI1567" s="107">
        <v>0</v>
      </c>
      <c r="AJ1567" t="s">
        <v>1012</v>
      </c>
    </row>
    <row r="1568" spans="1:37" x14ac:dyDescent="0.45">
      <c r="A1568" t="s">
        <v>1169</v>
      </c>
      <c r="B1568" t="s">
        <v>9801</v>
      </c>
      <c r="C1568" t="s">
        <v>990</v>
      </c>
      <c r="D1568" t="s">
        <v>9805</v>
      </c>
      <c r="E1568" t="s">
        <v>992</v>
      </c>
      <c r="F1568" t="s">
        <v>9803</v>
      </c>
      <c r="G1568">
        <v>243</v>
      </c>
      <c r="H1568" t="s">
        <v>6828</v>
      </c>
      <c r="I1568">
        <v>27341</v>
      </c>
      <c r="J1568">
        <v>723293245</v>
      </c>
      <c r="K1568" t="s">
        <v>9806</v>
      </c>
      <c r="L1568" s="106">
        <v>23739</v>
      </c>
      <c r="M1568">
        <v>14149879</v>
      </c>
      <c r="N1568" t="s">
        <v>9800</v>
      </c>
      <c r="O1568" t="s">
        <v>1106</v>
      </c>
      <c r="P1568" t="s">
        <v>997</v>
      </c>
      <c r="R1568" s="109" t="str">
        <f>IF(OR(P1568="SB",Q1568="SB"),"SB",0)</f>
        <v>SB</v>
      </c>
      <c r="T1568" s="110" t="s">
        <v>998</v>
      </c>
      <c r="V1568" s="113" t="str">
        <f>IF(AND(I1568&gt;=10000,I1568&lt;=19900),"Praha",(IF(AND(I1568&gt;=25001,I1568&lt;=29501),"Středočeský kraj",(IF(AND(I1568&gt;=30100,I1568&lt;=34972),"Středočeský kraj",(IF(AND(I1568&gt;=35002,I1568&lt;=36271),"Karlovarský kraj",(IF(AND(I1568&gt;=37001,I1568&lt;=39201),"Jihočeský kraj",(IF(AND(I1568&gt;=39701,I1568&lt;=39901),"Jihočeský kraj",(IF(AND(I1568&gt;=39301,I1568&lt;=39601),"Kraj Vysočina",(IF(AND(I1568&gt;=58001,I1568&lt;=59501),"Kraj Vysočina",(IF(AND(I1568&gt;=67401,I1568&lt;=67602),"Kraj Vysočina",(IF(AND(I1568&gt;=40001,I1568&lt;=44101),"Ústecký kraj",(IF(AND(I1568&gt;=46001,I1568&lt;=47201),"Liberecký kraj",(IF(AND(I1568&gt;=51202,I1568&lt;=51401),"Liberecký kraj",(IF(AND(I1568&gt;=53002,I1568&lt;=53976),"Pardubický kraj",(IF(AND(I1568&gt;=56002,I1568&lt;=57201),"Pardubický kraj",(IF(AND(I1568&gt;=60200,I1568&lt;=67201),"Jihomoravský kraj",(IF(AND(I1568&gt;=67801,I1568&lt;=68501),"Jihomoravský kraj",(IF(AND(I1568&gt;=69002,I1568&lt;=69801),"Jihomoravský kraj",(IF(AND(I1568&gt;=68601,I1568&lt;=68801),"Zlínský kraj",(IF(AND(I1568&gt;=75501,I1568&lt;=76901),"Zlínský kraj",(IF(AND(I1568&gt;=70030,I1568&lt;=74901),"Moravskoslezský kraj",(IF(AND(I1568&gt;=75000,I1568&lt;=75368),"Olomoucký kraj",(IF(AND(I1568&gt;=77200,I1568&lt;=79862),"Olomoucký kraj",(IF(AND(I1568&gt;=50011,I1568&lt;=50301),"Královéhradecký kraj",(IF(AND(I1568&gt;=54301,I1568&lt;=54303),"Královéhradecký kraj","0")))))))))))))))))))))))))))))))))))))))))))))))</f>
        <v>Středočeský kraj</v>
      </c>
      <c r="AB1568" t="s">
        <v>998</v>
      </c>
      <c r="AD1568" t="s">
        <v>998</v>
      </c>
      <c r="AE1568" t="s">
        <v>998</v>
      </c>
      <c r="AF1568" t="s">
        <v>998</v>
      </c>
      <c r="AG1568" s="107">
        <v>0</v>
      </c>
      <c r="AH1568" s="107">
        <v>0</v>
      </c>
      <c r="AI1568" s="107">
        <v>0</v>
      </c>
      <c r="AJ1568" t="s">
        <v>1012</v>
      </c>
    </row>
    <row r="1569" spans="1:37" x14ac:dyDescent="0.45">
      <c r="A1569" t="s">
        <v>1169</v>
      </c>
      <c r="B1569" t="s">
        <v>9801</v>
      </c>
      <c r="C1569" t="s">
        <v>990</v>
      </c>
      <c r="D1569" t="s">
        <v>9807</v>
      </c>
      <c r="E1569" t="s">
        <v>992</v>
      </c>
      <c r="F1569" t="s">
        <v>6828</v>
      </c>
      <c r="G1569">
        <v>243</v>
      </c>
      <c r="H1569" t="s">
        <v>6828</v>
      </c>
      <c r="I1569">
        <v>27341</v>
      </c>
      <c r="J1569">
        <v>720134546</v>
      </c>
      <c r="K1569" t="s">
        <v>9808</v>
      </c>
      <c r="L1569" s="106">
        <v>37115</v>
      </c>
      <c r="M1569">
        <v>10791457</v>
      </c>
      <c r="N1569" t="s">
        <v>9800</v>
      </c>
      <c r="O1569" t="s">
        <v>1106</v>
      </c>
      <c r="P1569" t="s">
        <v>997</v>
      </c>
      <c r="R1569" s="109" t="str">
        <f>IF(OR(P1569="SB",Q1569="SB"),"SB",0)</f>
        <v>SB</v>
      </c>
      <c r="T1569" s="110" t="s">
        <v>998</v>
      </c>
      <c r="V1569" s="113" t="str">
        <f>IF(AND(I1569&gt;=10000,I1569&lt;=19900),"Praha",(IF(AND(I1569&gt;=25001,I1569&lt;=29501),"Středočeský kraj",(IF(AND(I1569&gt;=30100,I1569&lt;=34972),"Středočeský kraj",(IF(AND(I1569&gt;=35002,I1569&lt;=36271),"Karlovarský kraj",(IF(AND(I1569&gt;=37001,I1569&lt;=39201),"Jihočeský kraj",(IF(AND(I1569&gt;=39701,I1569&lt;=39901),"Jihočeský kraj",(IF(AND(I1569&gt;=39301,I1569&lt;=39601),"Kraj Vysočina",(IF(AND(I1569&gt;=58001,I1569&lt;=59501),"Kraj Vysočina",(IF(AND(I1569&gt;=67401,I1569&lt;=67602),"Kraj Vysočina",(IF(AND(I1569&gt;=40001,I1569&lt;=44101),"Ústecký kraj",(IF(AND(I1569&gt;=46001,I1569&lt;=47201),"Liberecký kraj",(IF(AND(I1569&gt;=51202,I1569&lt;=51401),"Liberecký kraj",(IF(AND(I1569&gt;=53002,I1569&lt;=53976),"Pardubický kraj",(IF(AND(I1569&gt;=56002,I1569&lt;=57201),"Pardubický kraj",(IF(AND(I1569&gt;=60200,I1569&lt;=67201),"Jihomoravský kraj",(IF(AND(I1569&gt;=67801,I1569&lt;=68501),"Jihomoravský kraj",(IF(AND(I1569&gt;=69002,I1569&lt;=69801),"Jihomoravský kraj",(IF(AND(I1569&gt;=68601,I1569&lt;=68801),"Zlínský kraj",(IF(AND(I1569&gt;=75501,I1569&lt;=76901),"Zlínský kraj",(IF(AND(I1569&gt;=70030,I1569&lt;=74901),"Moravskoslezský kraj",(IF(AND(I1569&gt;=75000,I1569&lt;=75368),"Olomoucký kraj",(IF(AND(I1569&gt;=77200,I1569&lt;=79862),"Olomoucký kraj",(IF(AND(I1569&gt;=50011,I1569&lt;=50301),"Královéhradecký kraj",(IF(AND(I1569&gt;=54301,I1569&lt;=54303),"Královéhradecký kraj","0")))))))))))))))))))))))))))))))))))))))))))))))</f>
        <v>Středočeský kraj</v>
      </c>
      <c r="AB1569" t="s">
        <v>998</v>
      </c>
      <c r="AD1569" t="s">
        <v>998</v>
      </c>
      <c r="AE1569" t="s">
        <v>998</v>
      </c>
      <c r="AF1569" t="s">
        <v>998</v>
      </c>
      <c r="AG1569" s="107">
        <v>0</v>
      </c>
      <c r="AH1569" s="107">
        <v>0</v>
      </c>
      <c r="AI1569" s="107">
        <v>0</v>
      </c>
      <c r="AJ1569" t="s">
        <v>1012</v>
      </c>
    </row>
    <row r="1570" spans="1:37" x14ac:dyDescent="0.45">
      <c r="A1570" t="s">
        <v>1128</v>
      </c>
      <c r="B1570" t="s">
        <v>12058</v>
      </c>
      <c r="C1570" t="s">
        <v>990</v>
      </c>
      <c r="D1570" t="s">
        <v>12059</v>
      </c>
      <c r="E1570" t="s">
        <v>992</v>
      </c>
      <c r="F1570" t="s">
        <v>6722</v>
      </c>
      <c r="G1570">
        <v>2</v>
      </c>
      <c r="H1570" t="s">
        <v>6828</v>
      </c>
      <c r="I1570">
        <v>27341</v>
      </c>
      <c r="K1570" t="s">
        <v>12060</v>
      </c>
      <c r="L1570" s="106">
        <v>34555</v>
      </c>
      <c r="M1570">
        <v>13397828</v>
      </c>
      <c r="N1570" t="s">
        <v>996</v>
      </c>
      <c r="O1570" t="s">
        <v>12</v>
      </c>
      <c r="P1570" t="s">
        <v>997</v>
      </c>
      <c r="R1570" s="109" t="str">
        <f>IF(OR(P1570="SB",Q1570="SB"),"SB",0)</f>
        <v>SB</v>
      </c>
      <c r="T1570" s="110" t="s">
        <v>998</v>
      </c>
      <c r="V1570" s="113" t="str">
        <f>IF(AND(I1570&gt;=10000,I1570&lt;=19900),"Praha",(IF(AND(I1570&gt;=25001,I1570&lt;=29501),"Středočeský kraj",(IF(AND(I1570&gt;=30100,I1570&lt;=34972),"Středočeský kraj",(IF(AND(I1570&gt;=35002,I1570&lt;=36271),"Karlovarský kraj",(IF(AND(I1570&gt;=37001,I1570&lt;=39201),"Jihočeský kraj",(IF(AND(I1570&gt;=39701,I1570&lt;=39901),"Jihočeský kraj",(IF(AND(I1570&gt;=39301,I1570&lt;=39601),"Kraj Vysočina",(IF(AND(I1570&gt;=58001,I1570&lt;=59501),"Kraj Vysočina",(IF(AND(I1570&gt;=67401,I1570&lt;=67602),"Kraj Vysočina",(IF(AND(I1570&gt;=40001,I1570&lt;=44101),"Ústecký kraj",(IF(AND(I1570&gt;=46001,I1570&lt;=47201),"Liberecký kraj",(IF(AND(I1570&gt;=51202,I1570&lt;=51401),"Liberecký kraj",(IF(AND(I1570&gt;=53002,I1570&lt;=53976),"Pardubický kraj",(IF(AND(I1570&gt;=56002,I1570&lt;=57201),"Pardubický kraj",(IF(AND(I1570&gt;=60200,I1570&lt;=67201),"Jihomoravský kraj",(IF(AND(I1570&gt;=67801,I1570&lt;=68501),"Jihomoravský kraj",(IF(AND(I1570&gt;=69002,I1570&lt;=69801),"Jihomoravský kraj",(IF(AND(I1570&gt;=68601,I1570&lt;=68801),"Zlínský kraj",(IF(AND(I1570&gt;=75501,I1570&lt;=76901),"Zlínský kraj",(IF(AND(I1570&gt;=70030,I1570&lt;=74901),"Moravskoslezský kraj",(IF(AND(I1570&gt;=75000,I1570&lt;=75368),"Olomoucký kraj",(IF(AND(I1570&gt;=77200,I1570&lt;=79862),"Olomoucký kraj",(IF(AND(I1570&gt;=50011,I1570&lt;=50301),"Královéhradecký kraj",(IF(AND(I1570&gt;=54301,I1570&lt;=54303),"Královéhradecký kraj","0")))))))))))))))))))))))))))))))))))))))))))))))</f>
        <v>Středočeský kraj</v>
      </c>
      <c r="AB1570" t="s">
        <v>998</v>
      </c>
      <c r="AD1570" t="s">
        <v>998</v>
      </c>
      <c r="AE1570" t="s">
        <v>998</v>
      </c>
      <c r="AF1570" t="s">
        <v>998</v>
      </c>
      <c r="AG1570" s="107">
        <v>0</v>
      </c>
      <c r="AH1570" s="107">
        <v>0</v>
      </c>
      <c r="AI1570" s="107">
        <v>0</v>
      </c>
      <c r="AJ1570" t="s">
        <v>1012</v>
      </c>
    </row>
    <row r="1571" spans="1:37" x14ac:dyDescent="0.45">
      <c r="A1571" t="s">
        <v>1037</v>
      </c>
      <c r="B1571" t="s">
        <v>17363</v>
      </c>
      <c r="C1571" t="s">
        <v>990</v>
      </c>
      <c r="D1571" t="s">
        <v>17368</v>
      </c>
      <c r="E1571" t="s">
        <v>992</v>
      </c>
      <c r="F1571" t="s">
        <v>17369</v>
      </c>
      <c r="G1571">
        <v>68</v>
      </c>
      <c r="H1571" t="s">
        <v>17369</v>
      </c>
      <c r="I1571">
        <v>27341</v>
      </c>
      <c r="J1571">
        <v>737986407</v>
      </c>
      <c r="K1571" t="s">
        <v>17370</v>
      </c>
      <c r="L1571" s="106">
        <v>26757</v>
      </c>
      <c r="M1571">
        <v>10910988</v>
      </c>
      <c r="N1571" t="s">
        <v>9800</v>
      </c>
      <c r="O1571" t="s">
        <v>1106</v>
      </c>
      <c r="P1571" t="s">
        <v>997</v>
      </c>
      <c r="R1571" s="109" t="str">
        <f>IF(OR(P1571="SB",Q1571="SB"),"SB",0)</f>
        <v>SB</v>
      </c>
      <c r="T1571" s="110" t="s">
        <v>998</v>
      </c>
      <c r="V1571" s="113" t="str">
        <f>IF(AND(I1571&gt;=10000,I1571&lt;=19900),"Praha",(IF(AND(I1571&gt;=25001,I1571&lt;=29501),"Středočeský kraj",(IF(AND(I1571&gt;=30100,I1571&lt;=34972),"Středočeský kraj",(IF(AND(I1571&gt;=35002,I1571&lt;=36271),"Karlovarský kraj",(IF(AND(I1571&gt;=37001,I1571&lt;=39201),"Jihočeský kraj",(IF(AND(I1571&gt;=39701,I1571&lt;=39901),"Jihočeský kraj",(IF(AND(I1571&gt;=39301,I1571&lt;=39601),"Kraj Vysočina",(IF(AND(I1571&gt;=58001,I1571&lt;=59501),"Kraj Vysočina",(IF(AND(I1571&gt;=67401,I1571&lt;=67602),"Kraj Vysočina",(IF(AND(I1571&gt;=40001,I1571&lt;=44101),"Ústecký kraj",(IF(AND(I1571&gt;=46001,I1571&lt;=47201),"Liberecký kraj",(IF(AND(I1571&gt;=51202,I1571&lt;=51401),"Liberecký kraj",(IF(AND(I1571&gt;=53002,I1571&lt;=53976),"Pardubický kraj",(IF(AND(I1571&gt;=56002,I1571&lt;=57201),"Pardubický kraj",(IF(AND(I1571&gt;=60200,I1571&lt;=67201),"Jihomoravský kraj",(IF(AND(I1571&gt;=67801,I1571&lt;=68501),"Jihomoravský kraj",(IF(AND(I1571&gt;=69002,I1571&lt;=69801),"Jihomoravský kraj",(IF(AND(I1571&gt;=68601,I1571&lt;=68801),"Zlínský kraj",(IF(AND(I1571&gt;=75501,I1571&lt;=76901),"Zlínský kraj",(IF(AND(I1571&gt;=70030,I1571&lt;=74901),"Moravskoslezský kraj",(IF(AND(I1571&gt;=75000,I1571&lt;=75368),"Olomoucký kraj",(IF(AND(I1571&gt;=77200,I1571&lt;=79862),"Olomoucký kraj",(IF(AND(I1571&gt;=50011,I1571&lt;=50301),"Královéhradecký kraj",(IF(AND(I1571&gt;=54301,I1571&lt;=54303),"Královéhradecký kraj","0")))))))))))))))))))))))))))))))))))))))))))))))</f>
        <v>Středočeský kraj</v>
      </c>
      <c r="AB1571" t="s">
        <v>998</v>
      </c>
      <c r="AD1571" t="s">
        <v>998</v>
      </c>
      <c r="AE1571" t="s">
        <v>998</v>
      </c>
      <c r="AF1571" t="s">
        <v>998</v>
      </c>
      <c r="AG1571" s="107">
        <v>0</v>
      </c>
      <c r="AH1571" s="107">
        <v>0</v>
      </c>
      <c r="AI1571" s="107">
        <v>0</v>
      </c>
      <c r="AJ1571" t="s">
        <v>1012</v>
      </c>
    </row>
    <row r="1572" spans="1:37" x14ac:dyDescent="0.45">
      <c r="A1572" t="s">
        <v>1403</v>
      </c>
      <c r="B1572" t="s">
        <v>17363</v>
      </c>
      <c r="C1572" t="s">
        <v>990</v>
      </c>
      <c r="D1572" t="s">
        <v>17375</v>
      </c>
      <c r="E1572" t="s">
        <v>992</v>
      </c>
      <c r="F1572" t="s">
        <v>17369</v>
      </c>
      <c r="G1572">
        <v>68</v>
      </c>
      <c r="H1572" t="s">
        <v>17369</v>
      </c>
      <c r="I1572">
        <v>27341</v>
      </c>
      <c r="J1572">
        <v>724232475</v>
      </c>
      <c r="K1572" t="s">
        <v>17376</v>
      </c>
      <c r="L1572" s="106">
        <v>36490</v>
      </c>
      <c r="M1572">
        <v>10910685</v>
      </c>
      <c r="N1572" t="s">
        <v>9800</v>
      </c>
      <c r="O1572" t="s">
        <v>1106</v>
      </c>
      <c r="P1572" t="s">
        <v>997</v>
      </c>
      <c r="R1572" s="109" t="str">
        <f>IF(OR(P1572="SB",Q1572="SB"),"SB",0)</f>
        <v>SB</v>
      </c>
      <c r="T1572" s="110" t="s">
        <v>998</v>
      </c>
      <c r="V1572" s="113" t="str">
        <f>IF(AND(I1572&gt;=10000,I1572&lt;=19900),"Praha",(IF(AND(I1572&gt;=25001,I1572&lt;=29501),"Středočeský kraj",(IF(AND(I1572&gt;=30100,I1572&lt;=34972),"Středočeský kraj",(IF(AND(I1572&gt;=35002,I1572&lt;=36271),"Karlovarský kraj",(IF(AND(I1572&gt;=37001,I1572&lt;=39201),"Jihočeský kraj",(IF(AND(I1572&gt;=39701,I1572&lt;=39901),"Jihočeský kraj",(IF(AND(I1572&gt;=39301,I1572&lt;=39601),"Kraj Vysočina",(IF(AND(I1572&gt;=58001,I1572&lt;=59501),"Kraj Vysočina",(IF(AND(I1572&gt;=67401,I1572&lt;=67602),"Kraj Vysočina",(IF(AND(I1572&gt;=40001,I1572&lt;=44101),"Ústecký kraj",(IF(AND(I1572&gt;=46001,I1572&lt;=47201),"Liberecký kraj",(IF(AND(I1572&gt;=51202,I1572&lt;=51401),"Liberecký kraj",(IF(AND(I1572&gt;=53002,I1572&lt;=53976),"Pardubický kraj",(IF(AND(I1572&gt;=56002,I1572&lt;=57201),"Pardubický kraj",(IF(AND(I1572&gt;=60200,I1572&lt;=67201),"Jihomoravský kraj",(IF(AND(I1572&gt;=67801,I1572&lt;=68501),"Jihomoravský kraj",(IF(AND(I1572&gt;=69002,I1572&lt;=69801),"Jihomoravský kraj",(IF(AND(I1572&gt;=68601,I1572&lt;=68801),"Zlínský kraj",(IF(AND(I1572&gt;=75501,I1572&lt;=76901),"Zlínský kraj",(IF(AND(I1572&gt;=70030,I1572&lt;=74901),"Moravskoslezský kraj",(IF(AND(I1572&gt;=75000,I1572&lt;=75368),"Olomoucký kraj",(IF(AND(I1572&gt;=77200,I1572&lt;=79862),"Olomoucký kraj",(IF(AND(I1572&gt;=50011,I1572&lt;=50301),"Královéhradecký kraj",(IF(AND(I1572&gt;=54301,I1572&lt;=54303),"Královéhradecký kraj","0")))))))))))))))))))))))))))))))))))))))))))))))</f>
        <v>Středočeský kraj</v>
      </c>
      <c r="AB1572" t="s">
        <v>998</v>
      </c>
      <c r="AD1572" t="s">
        <v>998</v>
      </c>
      <c r="AE1572" t="s">
        <v>998</v>
      </c>
      <c r="AF1572" t="s">
        <v>998</v>
      </c>
      <c r="AG1572" s="107">
        <v>0</v>
      </c>
      <c r="AH1572" s="107">
        <v>0</v>
      </c>
      <c r="AI1572" s="107">
        <v>0</v>
      </c>
      <c r="AJ1572" t="s">
        <v>1012</v>
      </c>
    </row>
    <row r="1573" spans="1:37" x14ac:dyDescent="0.45">
      <c r="A1573" t="s">
        <v>1130</v>
      </c>
      <c r="B1573" t="s">
        <v>17363</v>
      </c>
      <c r="C1573" t="s">
        <v>990</v>
      </c>
      <c r="D1573" t="s">
        <v>17377</v>
      </c>
      <c r="E1573" t="s">
        <v>992</v>
      </c>
      <c r="F1573" t="s">
        <v>17369</v>
      </c>
      <c r="G1573">
        <v>68</v>
      </c>
      <c r="H1573" t="s">
        <v>17369</v>
      </c>
      <c r="I1573">
        <v>27341</v>
      </c>
      <c r="J1573">
        <v>721646631</v>
      </c>
      <c r="K1573" t="s">
        <v>9804</v>
      </c>
      <c r="L1573" s="106">
        <v>36029</v>
      </c>
      <c r="M1573">
        <v>10910786</v>
      </c>
      <c r="N1573" t="s">
        <v>9800</v>
      </c>
      <c r="O1573" t="s">
        <v>1106</v>
      </c>
      <c r="P1573" t="s">
        <v>997</v>
      </c>
      <c r="R1573" s="109" t="str">
        <f>IF(OR(P1573="SB",Q1573="SB"),"SB",0)</f>
        <v>SB</v>
      </c>
      <c r="T1573" s="110" t="s">
        <v>998</v>
      </c>
      <c r="V1573" s="113" t="str">
        <f>IF(AND(I1573&gt;=10000,I1573&lt;=19900),"Praha",(IF(AND(I1573&gt;=25001,I1573&lt;=29501),"Středočeský kraj",(IF(AND(I1573&gt;=30100,I1573&lt;=34972),"Středočeský kraj",(IF(AND(I1573&gt;=35002,I1573&lt;=36271),"Karlovarský kraj",(IF(AND(I1573&gt;=37001,I1573&lt;=39201),"Jihočeský kraj",(IF(AND(I1573&gt;=39701,I1573&lt;=39901),"Jihočeský kraj",(IF(AND(I1573&gt;=39301,I1573&lt;=39601),"Kraj Vysočina",(IF(AND(I1573&gt;=58001,I1573&lt;=59501),"Kraj Vysočina",(IF(AND(I1573&gt;=67401,I1573&lt;=67602),"Kraj Vysočina",(IF(AND(I1573&gt;=40001,I1573&lt;=44101),"Ústecký kraj",(IF(AND(I1573&gt;=46001,I1573&lt;=47201),"Liberecký kraj",(IF(AND(I1573&gt;=51202,I1573&lt;=51401),"Liberecký kraj",(IF(AND(I1573&gt;=53002,I1573&lt;=53976),"Pardubický kraj",(IF(AND(I1573&gt;=56002,I1573&lt;=57201),"Pardubický kraj",(IF(AND(I1573&gt;=60200,I1573&lt;=67201),"Jihomoravský kraj",(IF(AND(I1573&gt;=67801,I1573&lt;=68501),"Jihomoravský kraj",(IF(AND(I1573&gt;=69002,I1573&lt;=69801),"Jihomoravský kraj",(IF(AND(I1573&gt;=68601,I1573&lt;=68801),"Zlínský kraj",(IF(AND(I1573&gt;=75501,I1573&lt;=76901),"Zlínský kraj",(IF(AND(I1573&gt;=70030,I1573&lt;=74901),"Moravskoslezský kraj",(IF(AND(I1573&gt;=75000,I1573&lt;=75368),"Olomoucký kraj",(IF(AND(I1573&gt;=77200,I1573&lt;=79862),"Olomoucký kraj",(IF(AND(I1573&gt;=50011,I1573&lt;=50301),"Královéhradecký kraj",(IF(AND(I1573&gt;=54301,I1573&lt;=54303),"Královéhradecký kraj","0")))))))))))))))))))))))))))))))))))))))))))))))</f>
        <v>Středočeský kraj</v>
      </c>
      <c r="AB1573" t="s">
        <v>998</v>
      </c>
      <c r="AD1573" t="s">
        <v>998</v>
      </c>
      <c r="AE1573" t="s">
        <v>998</v>
      </c>
      <c r="AF1573" t="s">
        <v>998</v>
      </c>
      <c r="AG1573" s="107">
        <v>0</v>
      </c>
      <c r="AH1573" s="107">
        <v>0</v>
      </c>
      <c r="AI1573" s="107">
        <v>0</v>
      </c>
      <c r="AJ1573" t="s">
        <v>1012</v>
      </c>
    </row>
    <row r="1574" spans="1:37" x14ac:dyDescent="0.45">
      <c r="A1574" t="s">
        <v>1411</v>
      </c>
      <c r="B1574" t="s">
        <v>17363</v>
      </c>
      <c r="C1574" t="s">
        <v>990</v>
      </c>
      <c r="D1574" t="s">
        <v>17380</v>
      </c>
      <c r="E1574" t="s">
        <v>992</v>
      </c>
      <c r="F1574" t="s">
        <v>17369</v>
      </c>
      <c r="G1574">
        <v>68</v>
      </c>
      <c r="H1574" t="s">
        <v>17369</v>
      </c>
      <c r="I1574">
        <v>27341</v>
      </c>
      <c r="J1574">
        <v>603726363</v>
      </c>
      <c r="K1574" t="s">
        <v>17376</v>
      </c>
      <c r="L1574" s="106">
        <v>35312</v>
      </c>
      <c r="M1574">
        <v>10910887</v>
      </c>
      <c r="N1574" t="s">
        <v>9800</v>
      </c>
      <c r="O1574" t="s">
        <v>1106</v>
      </c>
      <c r="P1574" t="s">
        <v>997</v>
      </c>
      <c r="R1574" s="109" t="str">
        <f>IF(OR(P1574="SB",Q1574="SB"),"SB",0)</f>
        <v>SB</v>
      </c>
      <c r="T1574" s="110" t="s">
        <v>998</v>
      </c>
      <c r="V1574" s="113" t="str">
        <f>IF(AND(I1574&gt;=10000,I1574&lt;=19900),"Praha",(IF(AND(I1574&gt;=25001,I1574&lt;=29501),"Středočeský kraj",(IF(AND(I1574&gt;=30100,I1574&lt;=34972),"Středočeský kraj",(IF(AND(I1574&gt;=35002,I1574&lt;=36271),"Karlovarský kraj",(IF(AND(I1574&gt;=37001,I1574&lt;=39201),"Jihočeský kraj",(IF(AND(I1574&gt;=39701,I1574&lt;=39901),"Jihočeský kraj",(IF(AND(I1574&gt;=39301,I1574&lt;=39601),"Kraj Vysočina",(IF(AND(I1574&gt;=58001,I1574&lt;=59501),"Kraj Vysočina",(IF(AND(I1574&gt;=67401,I1574&lt;=67602),"Kraj Vysočina",(IF(AND(I1574&gt;=40001,I1574&lt;=44101),"Ústecký kraj",(IF(AND(I1574&gt;=46001,I1574&lt;=47201),"Liberecký kraj",(IF(AND(I1574&gt;=51202,I1574&lt;=51401),"Liberecký kraj",(IF(AND(I1574&gt;=53002,I1574&lt;=53976),"Pardubický kraj",(IF(AND(I1574&gt;=56002,I1574&lt;=57201),"Pardubický kraj",(IF(AND(I1574&gt;=60200,I1574&lt;=67201),"Jihomoravský kraj",(IF(AND(I1574&gt;=67801,I1574&lt;=68501),"Jihomoravský kraj",(IF(AND(I1574&gt;=69002,I1574&lt;=69801),"Jihomoravský kraj",(IF(AND(I1574&gt;=68601,I1574&lt;=68801),"Zlínský kraj",(IF(AND(I1574&gt;=75501,I1574&lt;=76901),"Zlínský kraj",(IF(AND(I1574&gt;=70030,I1574&lt;=74901),"Moravskoslezský kraj",(IF(AND(I1574&gt;=75000,I1574&lt;=75368),"Olomoucký kraj",(IF(AND(I1574&gt;=77200,I1574&lt;=79862),"Olomoucký kraj",(IF(AND(I1574&gt;=50011,I1574&lt;=50301),"Královéhradecký kraj",(IF(AND(I1574&gt;=54301,I1574&lt;=54303),"Královéhradecký kraj","0")))))))))))))))))))))))))))))))))))))))))))))))</f>
        <v>Středočeský kraj</v>
      </c>
      <c r="AB1574" t="s">
        <v>998</v>
      </c>
      <c r="AD1574" t="s">
        <v>998</v>
      </c>
      <c r="AE1574" t="s">
        <v>998</v>
      </c>
      <c r="AF1574" t="s">
        <v>998</v>
      </c>
      <c r="AG1574" s="107">
        <v>0</v>
      </c>
      <c r="AH1574" s="107">
        <v>0</v>
      </c>
      <c r="AI1574" s="107">
        <v>0</v>
      </c>
      <c r="AJ1574" t="s">
        <v>1012</v>
      </c>
    </row>
    <row r="1575" spans="1:37" x14ac:dyDescent="0.45">
      <c r="A1575" t="s">
        <v>1256</v>
      </c>
      <c r="B1575" t="s">
        <v>17381</v>
      </c>
      <c r="C1575" t="s">
        <v>1002</v>
      </c>
      <c r="D1575" t="s">
        <v>17382</v>
      </c>
      <c r="E1575" t="s">
        <v>992</v>
      </c>
      <c r="F1575" t="s">
        <v>17369</v>
      </c>
      <c r="G1575">
        <v>68</v>
      </c>
      <c r="H1575" t="s">
        <v>17369</v>
      </c>
      <c r="I1575">
        <v>27341</v>
      </c>
      <c r="J1575">
        <v>737966407</v>
      </c>
      <c r="K1575" t="s">
        <v>17370</v>
      </c>
      <c r="L1575" s="106">
        <v>27069</v>
      </c>
      <c r="M1575">
        <v>10910584</v>
      </c>
      <c r="N1575" t="s">
        <v>9800</v>
      </c>
      <c r="O1575" t="s">
        <v>1106</v>
      </c>
      <c r="P1575" t="s">
        <v>997</v>
      </c>
      <c r="R1575" s="109" t="str">
        <f>IF(OR(P1575="SB",Q1575="SB"),"SB",0)</f>
        <v>SB</v>
      </c>
      <c r="T1575" s="110" t="s">
        <v>998</v>
      </c>
      <c r="V1575" s="113" t="str">
        <f>IF(AND(I1575&gt;=10000,I1575&lt;=19900),"Praha",(IF(AND(I1575&gt;=25001,I1575&lt;=29501),"Středočeský kraj",(IF(AND(I1575&gt;=30100,I1575&lt;=34972),"Středočeský kraj",(IF(AND(I1575&gt;=35002,I1575&lt;=36271),"Karlovarský kraj",(IF(AND(I1575&gt;=37001,I1575&lt;=39201),"Jihočeský kraj",(IF(AND(I1575&gt;=39701,I1575&lt;=39901),"Jihočeský kraj",(IF(AND(I1575&gt;=39301,I1575&lt;=39601),"Kraj Vysočina",(IF(AND(I1575&gt;=58001,I1575&lt;=59501),"Kraj Vysočina",(IF(AND(I1575&gt;=67401,I1575&lt;=67602),"Kraj Vysočina",(IF(AND(I1575&gt;=40001,I1575&lt;=44101),"Ústecký kraj",(IF(AND(I1575&gt;=46001,I1575&lt;=47201),"Liberecký kraj",(IF(AND(I1575&gt;=51202,I1575&lt;=51401),"Liberecký kraj",(IF(AND(I1575&gt;=53002,I1575&lt;=53976),"Pardubický kraj",(IF(AND(I1575&gt;=56002,I1575&lt;=57201),"Pardubický kraj",(IF(AND(I1575&gt;=60200,I1575&lt;=67201),"Jihomoravský kraj",(IF(AND(I1575&gt;=67801,I1575&lt;=68501),"Jihomoravský kraj",(IF(AND(I1575&gt;=69002,I1575&lt;=69801),"Jihomoravský kraj",(IF(AND(I1575&gt;=68601,I1575&lt;=68801),"Zlínský kraj",(IF(AND(I1575&gt;=75501,I1575&lt;=76901),"Zlínský kraj",(IF(AND(I1575&gt;=70030,I1575&lt;=74901),"Moravskoslezský kraj",(IF(AND(I1575&gt;=75000,I1575&lt;=75368),"Olomoucký kraj",(IF(AND(I1575&gt;=77200,I1575&lt;=79862),"Olomoucký kraj",(IF(AND(I1575&gt;=50011,I1575&lt;=50301),"Královéhradecký kraj",(IF(AND(I1575&gt;=54301,I1575&lt;=54303),"Královéhradecký kraj","0")))))))))))))))))))))))))))))))))))))))))))))))</f>
        <v>Středočeský kraj</v>
      </c>
      <c r="AB1575" t="s">
        <v>998</v>
      </c>
      <c r="AD1575" t="s">
        <v>998</v>
      </c>
      <c r="AE1575" t="s">
        <v>998</v>
      </c>
      <c r="AF1575" t="s">
        <v>998</v>
      </c>
      <c r="AG1575" s="107">
        <v>0</v>
      </c>
      <c r="AH1575" s="107">
        <v>0</v>
      </c>
      <c r="AI1575" s="107">
        <v>0</v>
      </c>
      <c r="AJ1575" t="s">
        <v>1012</v>
      </c>
    </row>
    <row r="1576" spans="1:37" x14ac:dyDescent="0.45">
      <c r="A1576" t="s">
        <v>1395</v>
      </c>
      <c r="B1576" t="s">
        <v>8245</v>
      </c>
      <c r="C1576" t="s">
        <v>990</v>
      </c>
      <c r="D1576" t="s">
        <v>8246</v>
      </c>
      <c r="E1576" t="s">
        <v>992</v>
      </c>
      <c r="F1576" t="s">
        <v>8247</v>
      </c>
      <c r="G1576">
        <v>724</v>
      </c>
      <c r="H1576" t="s">
        <v>6108</v>
      </c>
      <c r="I1576">
        <v>27343</v>
      </c>
      <c r="K1576" t="s">
        <v>8248</v>
      </c>
      <c r="L1576" s="106">
        <v>38620</v>
      </c>
      <c r="M1576">
        <v>14618412</v>
      </c>
      <c r="N1576" t="s">
        <v>996</v>
      </c>
      <c r="O1576" t="s">
        <v>12</v>
      </c>
      <c r="P1576" t="s">
        <v>997</v>
      </c>
      <c r="R1576" s="109" t="str">
        <f>IF(OR(P1576="SB",Q1576="SB"),"SB",0)</f>
        <v>SB</v>
      </c>
      <c r="T1576" s="110" t="s">
        <v>998</v>
      </c>
      <c r="V1576" s="113" t="str">
        <f>IF(AND(I1576&gt;=10000,I1576&lt;=19900),"Praha",(IF(AND(I1576&gt;=25001,I1576&lt;=29501),"Středočeský kraj",(IF(AND(I1576&gt;=30100,I1576&lt;=34972),"Středočeský kraj",(IF(AND(I1576&gt;=35002,I1576&lt;=36271),"Karlovarský kraj",(IF(AND(I1576&gt;=37001,I1576&lt;=39201),"Jihočeský kraj",(IF(AND(I1576&gt;=39701,I1576&lt;=39901),"Jihočeský kraj",(IF(AND(I1576&gt;=39301,I1576&lt;=39601),"Kraj Vysočina",(IF(AND(I1576&gt;=58001,I1576&lt;=59501),"Kraj Vysočina",(IF(AND(I1576&gt;=67401,I1576&lt;=67602),"Kraj Vysočina",(IF(AND(I1576&gt;=40001,I1576&lt;=44101),"Ústecký kraj",(IF(AND(I1576&gt;=46001,I1576&lt;=47201),"Liberecký kraj",(IF(AND(I1576&gt;=51202,I1576&lt;=51401),"Liberecký kraj",(IF(AND(I1576&gt;=53002,I1576&lt;=53976),"Pardubický kraj",(IF(AND(I1576&gt;=56002,I1576&lt;=57201),"Pardubický kraj",(IF(AND(I1576&gt;=60200,I1576&lt;=67201),"Jihomoravský kraj",(IF(AND(I1576&gt;=67801,I1576&lt;=68501),"Jihomoravský kraj",(IF(AND(I1576&gt;=69002,I1576&lt;=69801),"Jihomoravský kraj",(IF(AND(I1576&gt;=68601,I1576&lt;=68801),"Zlínský kraj",(IF(AND(I1576&gt;=75501,I1576&lt;=76901),"Zlínský kraj",(IF(AND(I1576&gt;=70030,I1576&lt;=74901),"Moravskoslezský kraj",(IF(AND(I1576&gt;=75000,I1576&lt;=75368),"Olomoucký kraj",(IF(AND(I1576&gt;=77200,I1576&lt;=79862),"Olomoucký kraj",(IF(AND(I1576&gt;=50011,I1576&lt;=50301),"Královéhradecký kraj",(IF(AND(I1576&gt;=54301,I1576&lt;=54303),"Královéhradecký kraj","0")))))))))))))))))))))))))))))))))))))))))))))))</f>
        <v>Středočeský kraj</v>
      </c>
      <c r="AB1576" t="s">
        <v>998</v>
      </c>
      <c r="AD1576" t="s">
        <v>998</v>
      </c>
      <c r="AE1576" t="s">
        <v>998</v>
      </c>
      <c r="AF1576" t="s">
        <v>998</v>
      </c>
      <c r="AG1576" s="107">
        <v>300</v>
      </c>
      <c r="AH1576" s="107">
        <v>0</v>
      </c>
      <c r="AI1576" s="107">
        <v>0</v>
      </c>
      <c r="AJ1576" t="s">
        <v>999</v>
      </c>
      <c r="AK1576" s="106">
        <v>44924</v>
      </c>
    </row>
    <row r="1577" spans="1:37" x14ac:dyDescent="0.45">
      <c r="A1577" t="s">
        <v>1468</v>
      </c>
      <c r="B1577" t="s">
        <v>8250</v>
      </c>
      <c r="C1577" t="s">
        <v>1002</v>
      </c>
      <c r="D1577" t="s">
        <v>8254</v>
      </c>
      <c r="E1577" t="s">
        <v>992</v>
      </c>
      <c r="F1577" t="s">
        <v>8247</v>
      </c>
      <c r="G1577">
        <v>724</v>
      </c>
      <c r="H1577" t="s">
        <v>6108</v>
      </c>
      <c r="I1577">
        <v>27343</v>
      </c>
      <c r="K1577" t="s">
        <v>8255</v>
      </c>
      <c r="L1577" s="106">
        <v>40130</v>
      </c>
      <c r="M1577">
        <v>14618311</v>
      </c>
      <c r="N1577" t="s">
        <v>996</v>
      </c>
      <c r="O1577" t="s">
        <v>12</v>
      </c>
      <c r="P1577" t="s">
        <v>997</v>
      </c>
      <c r="R1577" s="109" t="str">
        <f>IF(OR(P1577="SB",Q1577="SB"),"SB",0)</f>
        <v>SB</v>
      </c>
      <c r="T1577" s="110" t="s">
        <v>998</v>
      </c>
      <c r="V1577" s="113" t="str">
        <f>IF(AND(I1577&gt;=10000,I1577&lt;=19900),"Praha",(IF(AND(I1577&gt;=25001,I1577&lt;=29501),"Středočeský kraj",(IF(AND(I1577&gt;=30100,I1577&lt;=34972),"Středočeský kraj",(IF(AND(I1577&gt;=35002,I1577&lt;=36271),"Karlovarský kraj",(IF(AND(I1577&gt;=37001,I1577&lt;=39201),"Jihočeský kraj",(IF(AND(I1577&gt;=39701,I1577&lt;=39901),"Jihočeský kraj",(IF(AND(I1577&gt;=39301,I1577&lt;=39601),"Kraj Vysočina",(IF(AND(I1577&gt;=58001,I1577&lt;=59501),"Kraj Vysočina",(IF(AND(I1577&gt;=67401,I1577&lt;=67602),"Kraj Vysočina",(IF(AND(I1577&gt;=40001,I1577&lt;=44101),"Ústecký kraj",(IF(AND(I1577&gt;=46001,I1577&lt;=47201),"Liberecký kraj",(IF(AND(I1577&gt;=51202,I1577&lt;=51401),"Liberecký kraj",(IF(AND(I1577&gt;=53002,I1577&lt;=53976),"Pardubický kraj",(IF(AND(I1577&gt;=56002,I1577&lt;=57201),"Pardubický kraj",(IF(AND(I1577&gt;=60200,I1577&lt;=67201),"Jihomoravský kraj",(IF(AND(I1577&gt;=67801,I1577&lt;=68501),"Jihomoravský kraj",(IF(AND(I1577&gt;=69002,I1577&lt;=69801),"Jihomoravský kraj",(IF(AND(I1577&gt;=68601,I1577&lt;=68801),"Zlínský kraj",(IF(AND(I1577&gt;=75501,I1577&lt;=76901),"Zlínský kraj",(IF(AND(I1577&gt;=70030,I1577&lt;=74901),"Moravskoslezský kraj",(IF(AND(I1577&gt;=75000,I1577&lt;=75368),"Olomoucký kraj",(IF(AND(I1577&gt;=77200,I1577&lt;=79862),"Olomoucký kraj",(IF(AND(I1577&gt;=50011,I1577&lt;=50301),"Královéhradecký kraj",(IF(AND(I1577&gt;=54301,I1577&lt;=54303),"Královéhradecký kraj","0")))))))))))))))))))))))))))))))))))))))))))))))</f>
        <v>Středočeský kraj</v>
      </c>
      <c r="AB1577" t="s">
        <v>998</v>
      </c>
      <c r="AD1577" t="s">
        <v>998</v>
      </c>
      <c r="AE1577" t="s">
        <v>998</v>
      </c>
      <c r="AF1577" t="s">
        <v>998</v>
      </c>
      <c r="AG1577" s="107">
        <v>300</v>
      </c>
      <c r="AH1577" s="107">
        <v>0</v>
      </c>
      <c r="AI1577" s="107">
        <v>0</v>
      </c>
      <c r="AJ1577" t="s">
        <v>999</v>
      </c>
      <c r="AK1577" s="106">
        <v>44923</v>
      </c>
    </row>
    <row r="1578" spans="1:37" x14ac:dyDescent="0.45">
      <c r="A1578" t="s">
        <v>1044</v>
      </c>
      <c r="B1578" t="s">
        <v>11717</v>
      </c>
      <c r="C1578" t="s">
        <v>990</v>
      </c>
      <c r="D1578" t="s">
        <v>11719</v>
      </c>
      <c r="E1578" t="s">
        <v>992</v>
      </c>
      <c r="F1578" t="s">
        <v>2316</v>
      </c>
      <c r="G1578">
        <v>25</v>
      </c>
      <c r="H1578" t="s">
        <v>6108</v>
      </c>
      <c r="I1578">
        <v>27343</v>
      </c>
      <c r="K1578" t="s">
        <v>11720</v>
      </c>
      <c r="L1578" s="106">
        <v>23441</v>
      </c>
      <c r="M1578">
        <v>12985778</v>
      </c>
      <c r="N1578" t="s">
        <v>996</v>
      </c>
      <c r="O1578" t="s">
        <v>12</v>
      </c>
      <c r="P1578" t="s">
        <v>997</v>
      </c>
      <c r="R1578" s="109" t="str">
        <f>IF(OR(P1578="SB",Q1578="SB"),"SB",0)</f>
        <v>SB</v>
      </c>
      <c r="T1578" s="110" t="s">
        <v>998</v>
      </c>
      <c r="V1578" s="113" t="str">
        <f>IF(AND(I1578&gt;=10000,I1578&lt;=19900),"Praha",(IF(AND(I1578&gt;=25001,I1578&lt;=29501),"Středočeský kraj",(IF(AND(I1578&gt;=30100,I1578&lt;=34972),"Středočeský kraj",(IF(AND(I1578&gt;=35002,I1578&lt;=36271),"Karlovarský kraj",(IF(AND(I1578&gt;=37001,I1578&lt;=39201),"Jihočeský kraj",(IF(AND(I1578&gt;=39701,I1578&lt;=39901),"Jihočeský kraj",(IF(AND(I1578&gt;=39301,I1578&lt;=39601),"Kraj Vysočina",(IF(AND(I1578&gt;=58001,I1578&lt;=59501),"Kraj Vysočina",(IF(AND(I1578&gt;=67401,I1578&lt;=67602),"Kraj Vysočina",(IF(AND(I1578&gt;=40001,I1578&lt;=44101),"Ústecký kraj",(IF(AND(I1578&gt;=46001,I1578&lt;=47201),"Liberecký kraj",(IF(AND(I1578&gt;=51202,I1578&lt;=51401),"Liberecký kraj",(IF(AND(I1578&gt;=53002,I1578&lt;=53976),"Pardubický kraj",(IF(AND(I1578&gt;=56002,I1578&lt;=57201),"Pardubický kraj",(IF(AND(I1578&gt;=60200,I1578&lt;=67201),"Jihomoravský kraj",(IF(AND(I1578&gt;=67801,I1578&lt;=68501),"Jihomoravský kraj",(IF(AND(I1578&gt;=69002,I1578&lt;=69801),"Jihomoravský kraj",(IF(AND(I1578&gt;=68601,I1578&lt;=68801),"Zlínský kraj",(IF(AND(I1578&gt;=75501,I1578&lt;=76901),"Zlínský kraj",(IF(AND(I1578&gt;=70030,I1578&lt;=74901),"Moravskoslezský kraj",(IF(AND(I1578&gt;=75000,I1578&lt;=75368),"Olomoucký kraj",(IF(AND(I1578&gt;=77200,I1578&lt;=79862),"Olomoucký kraj",(IF(AND(I1578&gt;=50011,I1578&lt;=50301),"Královéhradecký kraj",(IF(AND(I1578&gt;=54301,I1578&lt;=54303),"Královéhradecký kraj","0")))))))))))))))))))))))))))))))))))))))))))))))</f>
        <v>Středočeský kraj</v>
      </c>
      <c r="AB1578" t="s">
        <v>998</v>
      </c>
      <c r="AD1578" t="s">
        <v>998</v>
      </c>
      <c r="AE1578" t="s">
        <v>998</v>
      </c>
      <c r="AF1578" t="s">
        <v>998</v>
      </c>
      <c r="AG1578" s="107">
        <v>0</v>
      </c>
      <c r="AH1578" s="107">
        <v>0</v>
      </c>
      <c r="AI1578" s="107">
        <v>0</v>
      </c>
      <c r="AJ1578" t="s">
        <v>1012</v>
      </c>
    </row>
    <row r="1579" spans="1:37" x14ac:dyDescent="0.45">
      <c r="A1579" t="s">
        <v>1112</v>
      </c>
      <c r="B1579" t="s">
        <v>2466</v>
      </c>
      <c r="C1579" t="s">
        <v>990</v>
      </c>
      <c r="D1579" t="s">
        <v>2467</v>
      </c>
      <c r="E1579" t="s">
        <v>992</v>
      </c>
      <c r="F1579" t="s">
        <v>1751</v>
      </c>
      <c r="G1579">
        <v>422</v>
      </c>
      <c r="H1579" t="s">
        <v>2468</v>
      </c>
      <c r="I1579">
        <v>27345</v>
      </c>
      <c r="J1579">
        <v>720995246</v>
      </c>
      <c r="K1579" t="s">
        <v>2469</v>
      </c>
      <c r="L1579" s="106">
        <v>40025</v>
      </c>
      <c r="M1579">
        <v>13574852</v>
      </c>
      <c r="N1579" t="s">
        <v>1242</v>
      </c>
      <c r="O1579" t="s">
        <v>1106</v>
      </c>
      <c r="P1579" t="s">
        <v>997</v>
      </c>
      <c r="Q1579" t="s">
        <v>1011</v>
      </c>
      <c r="R1579" s="109" t="str">
        <f>IF(OR(P1579="SB",Q1579="SB"),"SB",0)</f>
        <v>SB</v>
      </c>
      <c r="T1579" s="110" t="s">
        <v>998</v>
      </c>
      <c r="V1579" s="113" t="str">
        <f>IF(AND(I1579&gt;=10000,I1579&lt;=19900),"Praha",(IF(AND(I1579&gt;=25001,I1579&lt;=29501),"Středočeský kraj",(IF(AND(I1579&gt;=30100,I1579&lt;=34972),"Středočeský kraj",(IF(AND(I1579&gt;=35002,I1579&lt;=36271),"Karlovarský kraj",(IF(AND(I1579&gt;=37001,I1579&lt;=39201),"Jihočeský kraj",(IF(AND(I1579&gt;=39701,I1579&lt;=39901),"Jihočeský kraj",(IF(AND(I1579&gt;=39301,I1579&lt;=39601),"Kraj Vysočina",(IF(AND(I1579&gt;=58001,I1579&lt;=59501),"Kraj Vysočina",(IF(AND(I1579&gt;=67401,I1579&lt;=67602),"Kraj Vysočina",(IF(AND(I1579&gt;=40001,I1579&lt;=44101),"Ústecký kraj",(IF(AND(I1579&gt;=46001,I1579&lt;=47201),"Liberecký kraj",(IF(AND(I1579&gt;=51202,I1579&lt;=51401),"Liberecký kraj",(IF(AND(I1579&gt;=53002,I1579&lt;=53976),"Pardubický kraj",(IF(AND(I1579&gt;=56002,I1579&lt;=57201),"Pardubický kraj",(IF(AND(I1579&gt;=60200,I1579&lt;=67201),"Jihomoravský kraj",(IF(AND(I1579&gt;=67801,I1579&lt;=68501),"Jihomoravský kraj",(IF(AND(I1579&gt;=69002,I1579&lt;=69801),"Jihomoravský kraj",(IF(AND(I1579&gt;=68601,I1579&lt;=68801),"Zlínský kraj",(IF(AND(I1579&gt;=75501,I1579&lt;=76901),"Zlínský kraj",(IF(AND(I1579&gt;=70030,I1579&lt;=74901),"Moravskoslezský kraj",(IF(AND(I1579&gt;=75000,I1579&lt;=75368),"Olomoucký kraj",(IF(AND(I1579&gt;=77200,I1579&lt;=79862),"Olomoucký kraj",(IF(AND(I1579&gt;=50011,I1579&lt;=50301),"Královéhradecký kraj",(IF(AND(I1579&gt;=54301,I1579&lt;=54303),"Královéhradecký kraj","0")))))))))))))))))))))))))))))))))))))))))))))))</f>
        <v>Středočeský kraj</v>
      </c>
      <c r="AB1579" t="s">
        <v>998</v>
      </c>
      <c r="AD1579" t="s">
        <v>998</v>
      </c>
      <c r="AE1579" t="s">
        <v>998</v>
      </c>
      <c r="AF1579" t="s">
        <v>998</v>
      </c>
      <c r="AG1579" s="107">
        <v>0</v>
      </c>
      <c r="AH1579" s="107">
        <v>0</v>
      </c>
      <c r="AI1579" s="107">
        <v>0</v>
      </c>
      <c r="AJ1579" t="s">
        <v>1012</v>
      </c>
    </row>
    <row r="1580" spans="1:37" x14ac:dyDescent="0.45">
      <c r="A1580" t="s">
        <v>1184</v>
      </c>
      <c r="B1580" t="s">
        <v>2466</v>
      </c>
      <c r="C1580" t="s">
        <v>990</v>
      </c>
      <c r="D1580" t="s">
        <v>2470</v>
      </c>
      <c r="E1580" t="s">
        <v>992</v>
      </c>
      <c r="F1580" t="s">
        <v>1751</v>
      </c>
      <c r="G1580">
        <v>422</v>
      </c>
      <c r="H1580" t="s">
        <v>2468</v>
      </c>
      <c r="I1580">
        <v>27345</v>
      </c>
      <c r="J1580">
        <v>720995246</v>
      </c>
      <c r="K1580" t="s">
        <v>2469</v>
      </c>
      <c r="L1580" s="106">
        <v>38388</v>
      </c>
      <c r="M1580">
        <v>13576569</v>
      </c>
      <c r="N1580" t="s">
        <v>1242</v>
      </c>
      <c r="O1580" t="s">
        <v>1106</v>
      </c>
      <c r="P1580" t="s">
        <v>997</v>
      </c>
      <c r="Q1580" t="s">
        <v>1011</v>
      </c>
      <c r="R1580" s="109" t="str">
        <f>IF(OR(P1580="SB",Q1580="SB"),"SB",0)</f>
        <v>SB</v>
      </c>
      <c r="T1580" s="110" t="s">
        <v>998</v>
      </c>
      <c r="V1580" s="113" t="str">
        <f>IF(AND(I1580&gt;=10000,I1580&lt;=19900),"Praha",(IF(AND(I1580&gt;=25001,I1580&lt;=29501),"Středočeský kraj",(IF(AND(I1580&gt;=30100,I1580&lt;=34972),"Středočeský kraj",(IF(AND(I1580&gt;=35002,I1580&lt;=36271),"Karlovarský kraj",(IF(AND(I1580&gt;=37001,I1580&lt;=39201),"Jihočeský kraj",(IF(AND(I1580&gt;=39701,I1580&lt;=39901),"Jihočeský kraj",(IF(AND(I1580&gt;=39301,I1580&lt;=39601),"Kraj Vysočina",(IF(AND(I1580&gt;=58001,I1580&lt;=59501),"Kraj Vysočina",(IF(AND(I1580&gt;=67401,I1580&lt;=67602),"Kraj Vysočina",(IF(AND(I1580&gt;=40001,I1580&lt;=44101),"Ústecký kraj",(IF(AND(I1580&gt;=46001,I1580&lt;=47201),"Liberecký kraj",(IF(AND(I1580&gt;=51202,I1580&lt;=51401),"Liberecký kraj",(IF(AND(I1580&gt;=53002,I1580&lt;=53976),"Pardubický kraj",(IF(AND(I1580&gt;=56002,I1580&lt;=57201),"Pardubický kraj",(IF(AND(I1580&gt;=60200,I1580&lt;=67201),"Jihomoravský kraj",(IF(AND(I1580&gt;=67801,I1580&lt;=68501),"Jihomoravský kraj",(IF(AND(I1580&gt;=69002,I1580&lt;=69801),"Jihomoravský kraj",(IF(AND(I1580&gt;=68601,I1580&lt;=68801),"Zlínský kraj",(IF(AND(I1580&gt;=75501,I1580&lt;=76901),"Zlínský kraj",(IF(AND(I1580&gt;=70030,I1580&lt;=74901),"Moravskoslezský kraj",(IF(AND(I1580&gt;=75000,I1580&lt;=75368),"Olomoucký kraj",(IF(AND(I1580&gt;=77200,I1580&lt;=79862),"Olomoucký kraj",(IF(AND(I1580&gt;=50011,I1580&lt;=50301),"Královéhradecký kraj",(IF(AND(I1580&gt;=54301,I1580&lt;=54303),"Královéhradecký kraj","0")))))))))))))))))))))))))))))))))))))))))))))))</f>
        <v>Středočeský kraj</v>
      </c>
      <c r="AB1580" t="s">
        <v>998</v>
      </c>
      <c r="AD1580" t="s">
        <v>998</v>
      </c>
      <c r="AE1580" t="s">
        <v>998</v>
      </c>
      <c r="AF1580" t="s">
        <v>998</v>
      </c>
      <c r="AG1580" s="107">
        <v>0</v>
      </c>
      <c r="AH1580" s="107">
        <v>0</v>
      </c>
      <c r="AI1580" s="107">
        <v>0</v>
      </c>
      <c r="AJ1580" t="s">
        <v>1012</v>
      </c>
    </row>
    <row r="1581" spans="1:37" x14ac:dyDescent="0.45">
      <c r="A1581" t="s">
        <v>1413</v>
      </c>
      <c r="B1581" t="s">
        <v>10726</v>
      </c>
      <c r="C1581" t="s">
        <v>1002</v>
      </c>
      <c r="D1581" t="s">
        <v>10736</v>
      </c>
      <c r="E1581" t="s">
        <v>992</v>
      </c>
      <c r="F1581" t="s">
        <v>10737</v>
      </c>
      <c r="G1581">
        <v>127</v>
      </c>
      <c r="H1581" t="s">
        <v>10738</v>
      </c>
      <c r="I1581">
        <v>27351</v>
      </c>
      <c r="J1581">
        <v>777338259</v>
      </c>
      <c r="K1581" t="s">
        <v>10739</v>
      </c>
      <c r="L1581" s="106">
        <v>39018</v>
      </c>
      <c r="M1581">
        <v>14234250</v>
      </c>
      <c r="N1581" t="s">
        <v>1029</v>
      </c>
      <c r="O1581" t="s">
        <v>1010</v>
      </c>
      <c r="P1581" t="s">
        <v>997</v>
      </c>
      <c r="R1581" s="109" t="str">
        <f>IF(OR(P1581="SB",Q1581="SB"),"SB",0)</f>
        <v>SB</v>
      </c>
      <c r="T1581" s="110">
        <v>2018310</v>
      </c>
      <c r="U1581" t="s">
        <v>19633</v>
      </c>
      <c r="V1581" s="113" t="str">
        <f>IF(AND(I1581&gt;=10000,I1581&lt;=19900),"Praha",(IF(AND(I1581&gt;=25001,I1581&lt;=29501),"Středočeský kraj",(IF(AND(I1581&gt;=30100,I1581&lt;=34972),"Středočeský kraj",(IF(AND(I1581&gt;=35002,I1581&lt;=36271),"Karlovarský kraj",(IF(AND(I1581&gt;=37001,I1581&lt;=39201),"Jihočeský kraj",(IF(AND(I1581&gt;=39701,I1581&lt;=39901),"Jihočeský kraj",(IF(AND(I1581&gt;=39301,I1581&lt;=39601),"Kraj Vysočina",(IF(AND(I1581&gt;=58001,I1581&lt;=59501),"Kraj Vysočina",(IF(AND(I1581&gt;=67401,I1581&lt;=67602),"Kraj Vysočina",(IF(AND(I1581&gt;=40001,I1581&lt;=44101),"Ústecký kraj",(IF(AND(I1581&gt;=46001,I1581&lt;=47201),"Liberecký kraj",(IF(AND(I1581&gt;=51202,I1581&lt;=51401),"Liberecký kraj",(IF(AND(I1581&gt;=53002,I1581&lt;=53976),"Pardubický kraj",(IF(AND(I1581&gt;=56002,I1581&lt;=57201),"Pardubický kraj",(IF(AND(I1581&gt;=60200,I1581&lt;=67201),"Jihomoravský kraj",(IF(AND(I1581&gt;=67801,I1581&lt;=68501),"Jihomoravský kraj",(IF(AND(I1581&gt;=69002,I1581&lt;=69801),"Jihomoravský kraj",(IF(AND(I1581&gt;=68601,I1581&lt;=68801),"Zlínský kraj",(IF(AND(I1581&gt;=75501,I1581&lt;=76901),"Zlínský kraj",(IF(AND(I1581&gt;=70030,I1581&lt;=74901),"Moravskoslezský kraj",(IF(AND(I1581&gt;=75000,I1581&lt;=75368),"Olomoucký kraj",(IF(AND(I1581&gt;=77200,I1581&lt;=79862),"Olomoucký kraj",(IF(AND(I1581&gt;=50011,I1581&lt;=50301),"Královéhradecký kraj",(IF(AND(I1581&gt;=54301,I1581&lt;=54303),"Královéhradecký kraj","0")))))))))))))))))))))))))))))))))))))))))))))))</f>
        <v>Středočeský kraj</v>
      </c>
      <c r="AB1581" t="s">
        <v>10740</v>
      </c>
      <c r="AD1581" t="s">
        <v>998</v>
      </c>
      <c r="AE1581" t="s">
        <v>998</v>
      </c>
      <c r="AF1581" t="s">
        <v>998</v>
      </c>
      <c r="AG1581" s="107">
        <v>0</v>
      </c>
      <c r="AH1581" s="107">
        <v>0</v>
      </c>
      <c r="AI1581" s="107">
        <v>0</v>
      </c>
      <c r="AJ1581" t="s">
        <v>1012</v>
      </c>
    </row>
    <row r="1582" spans="1:37" x14ac:dyDescent="0.45">
      <c r="A1582" t="s">
        <v>1169</v>
      </c>
      <c r="B1582" t="s">
        <v>7192</v>
      </c>
      <c r="C1582" t="s">
        <v>990</v>
      </c>
      <c r="D1582" t="s">
        <v>7216</v>
      </c>
      <c r="E1582" t="s">
        <v>992</v>
      </c>
      <c r="F1582" t="s">
        <v>4300</v>
      </c>
      <c r="G1582">
        <v>37</v>
      </c>
      <c r="H1582" t="s">
        <v>7217</v>
      </c>
      <c r="I1582">
        <v>27351</v>
      </c>
      <c r="J1582">
        <v>721430020</v>
      </c>
      <c r="K1582" t="s">
        <v>7218</v>
      </c>
      <c r="L1582" s="106">
        <v>33488</v>
      </c>
      <c r="M1582">
        <v>11473184</v>
      </c>
      <c r="N1582" t="s">
        <v>996</v>
      </c>
      <c r="O1582" t="s">
        <v>12</v>
      </c>
      <c r="P1582" t="s">
        <v>997</v>
      </c>
      <c r="R1582" s="109" t="str">
        <f>IF(OR(P1582="SB",Q1582="SB"),"SB",0)</f>
        <v>SB</v>
      </c>
      <c r="T1582" s="110">
        <v>12763</v>
      </c>
      <c r="U1582" t="s">
        <v>19634</v>
      </c>
      <c r="V1582" s="113" t="str">
        <f>IF(AND(I1582&gt;=10000,I1582&lt;=19900),"Praha",(IF(AND(I1582&gt;=25001,I1582&lt;=29501),"Středočeský kraj",(IF(AND(I1582&gt;=30100,I1582&lt;=34972),"Středočeský kraj",(IF(AND(I1582&gt;=35002,I1582&lt;=36271),"Karlovarský kraj",(IF(AND(I1582&gt;=37001,I1582&lt;=39201),"Jihočeský kraj",(IF(AND(I1582&gt;=39701,I1582&lt;=39901),"Jihočeský kraj",(IF(AND(I1582&gt;=39301,I1582&lt;=39601),"Kraj Vysočina",(IF(AND(I1582&gt;=58001,I1582&lt;=59501),"Kraj Vysočina",(IF(AND(I1582&gt;=67401,I1582&lt;=67602),"Kraj Vysočina",(IF(AND(I1582&gt;=40001,I1582&lt;=44101),"Ústecký kraj",(IF(AND(I1582&gt;=46001,I1582&lt;=47201),"Liberecký kraj",(IF(AND(I1582&gt;=51202,I1582&lt;=51401),"Liberecký kraj",(IF(AND(I1582&gt;=53002,I1582&lt;=53976),"Pardubický kraj",(IF(AND(I1582&gt;=56002,I1582&lt;=57201),"Pardubický kraj",(IF(AND(I1582&gt;=60200,I1582&lt;=67201),"Jihomoravský kraj",(IF(AND(I1582&gt;=67801,I1582&lt;=68501),"Jihomoravský kraj",(IF(AND(I1582&gt;=69002,I1582&lt;=69801),"Jihomoravský kraj",(IF(AND(I1582&gt;=68601,I1582&lt;=68801),"Zlínský kraj",(IF(AND(I1582&gt;=75501,I1582&lt;=76901),"Zlínský kraj",(IF(AND(I1582&gt;=70030,I1582&lt;=74901),"Moravskoslezský kraj",(IF(AND(I1582&gt;=75000,I1582&lt;=75368),"Olomoucký kraj",(IF(AND(I1582&gt;=77200,I1582&lt;=79862),"Olomoucký kraj",(IF(AND(I1582&gt;=50011,I1582&lt;=50301),"Královéhradecký kraj",(IF(AND(I1582&gt;=54301,I1582&lt;=54303),"Královéhradecký kraj","0")))))))))))))))))))))))))))))))))))))))))))))))</f>
        <v>Středočeský kraj</v>
      </c>
      <c r="W1582" s="111">
        <v>12763</v>
      </c>
      <c r="X1582" s="111" t="s">
        <v>19633</v>
      </c>
      <c r="AD1582" t="s">
        <v>1024</v>
      </c>
      <c r="AE1582" t="s">
        <v>1515</v>
      </c>
      <c r="AF1582" t="s">
        <v>998</v>
      </c>
      <c r="AG1582" s="107">
        <v>300</v>
      </c>
      <c r="AH1582" s="107">
        <v>0</v>
      </c>
      <c r="AI1582" s="107">
        <v>0</v>
      </c>
      <c r="AJ1582" t="s">
        <v>999</v>
      </c>
      <c r="AK1582" s="106">
        <v>44924</v>
      </c>
    </row>
    <row r="1583" spans="1:37" x14ac:dyDescent="0.45">
      <c r="A1583" t="s">
        <v>1087</v>
      </c>
      <c r="B1583" t="s">
        <v>7724</v>
      </c>
      <c r="C1583" t="s">
        <v>990</v>
      </c>
      <c r="D1583" t="s">
        <v>7725</v>
      </c>
      <c r="E1583" t="s">
        <v>992</v>
      </c>
      <c r="F1583" t="s">
        <v>7726</v>
      </c>
      <c r="G1583">
        <v>72</v>
      </c>
      <c r="H1583" t="s">
        <v>7727</v>
      </c>
      <c r="I1583">
        <v>27351</v>
      </c>
      <c r="K1583" t="s">
        <v>7728</v>
      </c>
      <c r="L1583" s="106">
        <v>31751</v>
      </c>
      <c r="M1583">
        <v>13004673</v>
      </c>
      <c r="N1583" t="s">
        <v>996</v>
      </c>
      <c r="O1583" t="s">
        <v>12</v>
      </c>
      <c r="P1583" t="s">
        <v>997</v>
      </c>
      <c r="R1583" s="109" t="str">
        <f>IF(OR(P1583="SB",Q1583="SB"),"SB",0)</f>
        <v>SB</v>
      </c>
      <c r="T1583" s="110" t="s">
        <v>998</v>
      </c>
      <c r="V1583" s="113" t="str">
        <f>IF(AND(I1583&gt;=10000,I1583&lt;=19900),"Praha",(IF(AND(I1583&gt;=25001,I1583&lt;=29501),"Středočeský kraj",(IF(AND(I1583&gt;=30100,I1583&lt;=34972),"Středočeský kraj",(IF(AND(I1583&gt;=35002,I1583&lt;=36271),"Karlovarský kraj",(IF(AND(I1583&gt;=37001,I1583&lt;=39201),"Jihočeský kraj",(IF(AND(I1583&gt;=39701,I1583&lt;=39901),"Jihočeský kraj",(IF(AND(I1583&gt;=39301,I1583&lt;=39601),"Kraj Vysočina",(IF(AND(I1583&gt;=58001,I1583&lt;=59501),"Kraj Vysočina",(IF(AND(I1583&gt;=67401,I1583&lt;=67602),"Kraj Vysočina",(IF(AND(I1583&gt;=40001,I1583&lt;=44101),"Ústecký kraj",(IF(AND(I1583&gt;=46001,I1583&lt;=47201),"Liberecký kraj",(IF(AND(I1583&gt;=51202,I1583&lt;=51401),"Liberecký kraj",(IF(AND(I1583&gt;=53002,I1583&lt;=53976),"Pardubický kraj",(IF(AND(I1583&gt;=56002,I1583&lt;=57201),"Pardubický kraj",(IF(AND(I1583&gt;=60200,I1583&lt;=67201),"Jihomoravský kraj",(IF(AND(I1583&gt;=67801,I1583&lt;=68501),"Jihomoravský kraj",(IF(AND(I1583&gt;=69002,I1583&lt;=69801),"Jihomoravský kraj",(IF(AND(I1583&gt;=68601,I1583&lt;=68801),"Zlínský kraj",(IF(AND(I1583&gt;=75501,I1583&lt;=76901),"Zlínský kraj",(IF(AND(I1583&gt;=70030,I1583&lt;=74901),"Moravskoslezský kraj",(IF(AND(I1583&gt;=75000,I1583&lt;=75368),"Olomoucký kraj",(IF(AND(I1583&gt;=77200,I1583&lt;=79862),"Olomoucký kraj",(IF(AND(I1583&gt;=50011,I1583&lt;=50301),"Královéhradecký kraj",(IF(AND(I1583&gt;=54301,I1583&lt;=54303),"Královéhradecký kraj","0")))))))))))))))))))))))))))))))))))))))))))))))</f>
        <v>Středočeský kraj</v>
      </c>
      <c r="AB1583" t="s">
        <v>998</v>
      </c>
      <c r="AD1583" t="s">
        <v>998</v>
      </c>
      <c r="AE1583" t="s">
        <v>998</v>
      </c>
      <c r="AF1583" t="s">
        <v>998</v>
      </c>
      <c r="AG1583" s="107">
        <v>0</v>
      </c>
      <c r="AH1583" s="107">
        <v>0</v>
      </c>
      <c r="AI1583" s="107">
        <v>0</v>
      </c>
      <c r="AJ1583" t="s">
        <v>1012</v>
      </c>
    </row>
    <row r="1584" spans="1:37" x14ac:dyDescent="0.45">
      <c r="A1584" t="s">
        <v>1469</v>
      </c>
      <c r="B1584" t="s">
        <v>8077</v>
      </c>
      <c r="C1584" t="s">
        <v>1002</v>
      </c>
      <c r="D1584" t="s">
        <v>8078</v>
      </c>
      <c r="E1584" t="s">
        <v>992</v>
      </c>
      <c r="F1584" t="s">
        <v>8079</v>
      </c>
      <c r="G1584">
        <v>149</v>
      </c>
      <c r="H1584" t="s">
        <v>8080</v>
      </c>
      <c r="I1584">
        <v>27351</v>
      </c>
      <c r="K1584" t="s">
        <v>8081</v>
      </c>
      <c r="L1584" s="106">
        <v>27688</v>
      </c>
      <c r="M1584">
        <v>12986182</v>
      </c>
      <c r="N1584" t="s">
        <v>996</v>
      </c>
      <c r="O1584" t="s">
        <v>12</v>
      </c>
      <c r="P1584" t="s">
        <v>997</v>
      </c>
      <c r="R1584" s="109" t="str">
        <f>IF(OR(P1584="SB",Q1584="SB"),"SB",0)</f>
        <v>SB</v>
      </c>
      <c r="T1584" s="110" t="s">
        <v>998</v>
      </c>
      <c r="V1584" s="113" t="str">
        <f>IF(AND(I1584&gt;=10000,I1584&lt;=19900),"Praha",(IF(AND(I1584&gt;=25001,I1584&lt;=29501),"Středočeský kraj",(IF(AND(I1584&gt;=30100,I1584&lt;=34972),"Středočeský kraj",(IF(AND(I1584&gt;=35002,I1584&lt;=36271),"Karlovarský kraj",(IF(AND(I1584&gt;=37001,I1584&lt;=39201),"Jihočeský kraj",(IF(AND(I1584&gt;=39701,I1584&lt;=39901),"Jihočeský kraj",(IF(AND(I1584&gt;=39301,I1584&lt;=39601),"Kraj Vysočina",(IF(AND(I1584&gt;=58001,I1584&lt;=59501),"Kraj Vysočina",(IF(AND(I1584&gt;=67401,I1584&lt;=67602),"Kraj Vysočina",(IF(AND(I1584&gt;=40001,I1584&lt;=44101),"Ústecký kraj",(IF(AND(I1584&gt;=46001,I1584&lt;=47201),"Liberecký kraj",(IF(AND(I1584&gt;=51202,I1584&lt;=51401),"Liberecký kraj",(IF(AND(I1584&gt;=53002,I1584&lt;=53976),"Pardubický kraj",(IF(AND(I1584&gt;=56002,I1584&lt;=57201),"Pardubický kraj",(IF(AND(I1584&gt;=60200,I1584&lt;=67201),"Jihomoravský kraj",(IF(AND(I1584&gt;=67801,I1584&lt;=68501),"Jihomoravský kraj",(IF(AND(I1584&gt;=69002,I1584&lt;=69801),"Jihomoravský kraj",(IF(AND(I1584&gt;=68601,I1584&lt;=68801),"Zlínský kraj",(IF(AND(I1584&gt;=75501,I1584&lt;=76901),"Zlínský kraj",(IF(AND(I1584&gt;=70030,I1584&lt;=74901),"Moravskoslezský kraj",(IF(AND(I1584&gt;=75000,I1584&lt;=75368),"Olomoucký kraj",(IF(AND(I1584&gt;=77200,I1584&lt;=79862),"Olomoucký kraj",(IF(AND(I1584&gt;=50011,I1584&lt;=50301),"Královéhradecký kraj",(IF(AND(I1584&gt;=54301,I1584&lt;=54303),"Královéhradecký kraj","0")))))))))))))))))))))))))))))))))))))))))))))))</f>
        <v>Středočeský kraj</v>
      </c>
      <c r="AB1584" t="s">
        <v>998</v>
      </c>
      <c r="AD1584" t="s">
        <v>998</v>
      </c>
      <c r="AE1584" t="s">
        <v>998</v>
      </c>
      <c r="AF1584" t="s">
        <v>998</v>
      </c>
      <c r="AG1584" s="107">
        <v>0</v>
      </c>
      <c r="AH1584" s="107">
        <v>0</v>
      </c>
      <c r="AI1584" s="107">
        <v>0</v>
      </c>
      <c r="AJ1584" t="s">
        <v>1012</v>
      </c>
    </row>
    <row r="1585" spans="1:37" x14ac:dyDescent="0.45">
      <c r="A1585" t="s">
        <v>1184</v>
      </c>
      <c r="B1585" t="s">
        <v>8085</v>
      </c>
      <c r="C1585" t="s">
        <v>990</v>
      </c>
      <c r="D1585" t="s">
        <v>8086</v>
      </c>
      <c r="E1585" t="s">
        <v>992</v>
      </c>
      <c r="F1585" t="s">
        <v>5749</v>
      </c>
      <c r="G1585">
        <v>220</v>
      </c>
      <c r="H1585" t="s">
        <v>8087</v>
      </c>
      <c r="I1585">
        <v>27351</v>
      </c>
      <c r="K1585" t="s">
        <v>8088</v>
      </c>
      <c r="L1585" s="106">
        <v>32840</v>
      </c>
      <c r="M1585">
        <v>13016494</v>
      </c>
      <c r="N1585" t="s">
        <v>996</v>
      </c>
      <c r="O1585" t="s">
        <v>12</v>
      </c>
      <c r="P1585" t="s">
        <v>997</v>
      </c>
      <c r="R1585" s="109" t="str">
        <f>IF(OR(P1585="SB",Q1585="SB"),"SB",0)</f>
        <v>SB</v>
      </c>
      <c r="T1585" s="110" t="s">
        <v>998</v>
      </c>
      <c r="V1585" s="113" t="str">
        <f>IF(AND(I1585&gt;=10000,I1585&lt;=19900),"Praha",(IF(AND(I1585&gt;=25001,I1585&lt;=29501),"Středočeský kraj",(IF(AND(I1585&gt;=30100,I1585&lt;=34972),"Středočeský kraj",(IF(AND(I1585&gt;=35002,I1585&lt;=36271),"Karlovarský kraj",(IF(AND(I1585&gt;=37001,I1585&lt;=39201),"Jihočeský kraj",(IF(AND(I1585&gt;=39701,I1585&lt;=39901),"Jihočeský kraj",(IF(AND(I1585&gt;=39301,I1585&lt;=39601),"Kraj Vysočina",(IF(AND(I1585&gt;=58001,I1585&lt;=59501),"Kraj Vysočina",(IF(AND(I1585&gt;=67401,I1585&lt;=67602),"Kraj Vysočina",(IF(AND(I1585&gt;=40001,I1585&lt;=44101),"Ústecký kraj",(IF(AND(I1585&gt;=46001,I1585&lt;=47201),"Liberecký kraj",(IF(AND(I1585&gt;=51202,I1585&lt;=51401),"Liberecký kraj",(IF(AND(I1585&gt;=53002,I1585&lt;=53976),"Pardubický kraj",(IF(AND(I1585&gt;=56002,I1585&lt;=57201),"Pardubický kraj",(IF(AND(I1585&gt;=60200,I1585&lt;=67201),"Jihomoravský kraj",(IF(AND(I1585&gt;=67801,I1585&lt;=68501),"Jihomoravský kraj",(IF(AND(I1585&gt;=69002,I1585&lt;=69801),"Jihomoravský kraj",(IF(AND(I1585&gt;=68601,I1585&lt;=68801),"Zlínský kraj",(IF(AND(I1585&gt;=75501,I1585&lt;=76901),"Zlínský kraj",(IF(AND(I1585&gt;=70030,I1585&lt;=74901),"Moravskoslezský kraj",(IF(AND(I1585&gt;=75000,I1585&lt;=75368),"Olomoucký kraj",(IF(AND(I1585&gt;=77200,I1585&lt;=79862),"Olomoucký kraj",(IF(AND(I1585&gt;=50011,I1585&lt;=50301),"Královéhradecký kraj",(IF(AND(I1585&gt;=54301,I1585&lt;=54303),"Královéhradecký kraj","0")))))))))))))))))))))))))))))))))))))))))))))))</f>
        <v>Středočeský kraj</v>
      </c>
      <c r="AB1585" t="s">
        <v>998</v>
      </c>
      <c r="AD1585" t="s">
        <v>998</v>
      </c>
      <c r="AE1585" t="s">
        <v>998</v>
      </c>
      <c r="AF1585" t="s">
        <v>998</v>
      </c>
      <c r="AG1585" s="107">
        <v>0</v>
      </c>
      <c r="AH1585" s="107">
        <v>0</v>
      </c>
      <c r="AI1585" s="107">
        <v>0</v>
      </c>
      <c r="AJ1585" t="s">
        <v>1012</v>
      </c>
    </row>
    <row r="1586" spans="1:37" x14ac:dyDescent="0.45">
      <c r="A1586" t="s">
        <v>1007</v>
      </c>
      <c r="B1586" t="s">
        <v>12251</v>
      </c>
      <c r="C1586" t="s">
        <v>990</v>
      </c>
      <c r="D1586" t="s">
        <v>12252</v>
      </c>
      <c r="E1586" t="s">
        <v>992</v>
      </c>
      <c r="F1586" t="s">
        <v>12253</v>
      </c>
      <c r="G1586">
        <v>155</v>
      </c>
      <c r="H1586" t="s">
        <v>10738</v>
      </c>
      <c r="I1586">
        <v>27351</v>
      </c>
      <c r="J1586" s="108">
        <v>606087856</v>
      </c>
      <c r="K1586" t="s">
        <v>12254</v>
      </c>
      <c r="L1586" s="106">
        <v>39500</v>
      </c>
      <c r="M1586">
        <v>16041480</v>
      </c>
      <c r="N1586" t="s">
        <v>2373</v>
      </c>
      <c r="O1586" t="s">
        <v>1023</v>
      </c>
      <c r="P1586" t="s">
        <v>997</v>
      </c>
      <c r="R1586" s="109" t="str">
        <f>IF(OR(P1586="SB",Q1586="SB"),"SB",0)</f>
        <v>SB</v>
      </c>
      <c r="T1586" s="110" t="s">
        <v>998</v>
      </c>
      <c r="V1586" s="113" t="str">
        <f>IF(AND(I1586&gt;=10000,I1586&lt;=19900),"Praha",(IF(AND(I1586&gt;=25001,I1586&lt;=29501),"Středočeský kraj",(IF(AND(I1586&gt;=30100,I1586&lt;=34972),"Středočeský kraj",(IF(AND(I1586&gt;=35002,I1586&lt;=36271),"Karlovarský kraj",(IF(AND(I1586&gt;=37001,I1586&lt;=39201),"Jihočeský kraj",(IF(AND(I1586&gt;=39701,I1586&lt;=39901),"Jihočeský kraj",(IF(AND(I1586&gt;=39301,I1586&lt;=39601),"Kraj Vysočina",(IF(AND(I1586&gt;=58001,I1586&lt;=59501),"Kraj Vysočina",(IF(AND(I1586&gt;=67401,I1586&lt;=67602),"Kraj Vysočina",(IF(AND(I1586&gt;=40001,I1586&lt;=44101),"Ústecký kraj",(IF(AND(I1586&gt;=46001,I1586&lt;=47201),"Liberecký kraj",(IF(AND(I1586&gt;=51202,I1586&lt;=51401),"Liberecký kraj",(IF(AND(I1586&gt;=53002,I1586&lt;=53976),"Pardubický kraj",(IF(AND(I1586&gt;=56002,I1586&lt;=57201),"Pardubický kraj",(IF(AND(I1586&gt;=60200,I1586&lt;=67201),"Jihomoravský kraj",(IF(AND(I1586&gt;=67801,I1586&lt;=68501),"Jihomoravský kraj",(IF(AND(I1586&gt;=69002,I1586&lt;=69801),"Jihomoravský kraj",(IF(AND(I1586&gt;=68601,I1586&lt;=68801),"Zlínský kraj",(IF(AND(I1586&gt;=75501,I1586&lt;=76901),"Zlínský kraj",(IF(AND(I1586&gt;=70030,I1586&lt;=74901),"Moravskoslezský kraj",(IF(AND(I1586&gt;=75000,I1586&lt;=75368),"Olomoucký kraj",(IF(AND(I1586&gt;=77200,I1586&lt;=79862),"Olomoucký kraj",(IF(AND(I1586&gt;=50011,I1586&lt;=50301),"Královéhradecký kraj",(IF(AND(I1586&gt;=54301,I1586&lt;=54303),"Královéhradecký kraj","0")))))))))))))))))))))))))))))))))))))))))))))))</f>
        <v>Středočeský kraj</v>
      </c>
      <c r="AB1586" t="s">
        <v>998</v>
      </c>
      <c r="AD1586" t="s">
        <v>998</v>
      </c>
      <c r="AE1586" t="s">
        <v>998</v>
      </c>
      <c r="AF1586" t="s">
        <v>998</v>
      </c>
      <c r="AG1586" s="107">
        <v>300</v>
      </c>
      <c r="AH1586" s="107">
        <v>0</v>
      </c>
      <c r="AI1586" s="107">
        <v>0</v>
      </c>
      <c r="AJ1586" t="s">
        <v>999</v>
      </c>
      <c r="AK1586" s="106">
        <v>44917</v>
      </c>
    </row>
    <row r="1587" spans="1:37" x14ac:dyDescent="0.45">
      <c r="A1587" t="s">
        <v>1156</v>
      </c>
      <c r="B1587" t="s">
        <v>13965</v>
      </c>
      <c r="C1587" t="s">
        <v>990</v>
      </c>
      <c r="D1587" t="s">
        <v>13966</v>
      </c>
      <c r="E1587" t="s">
        <v>992</v>
      </c>
      <c r="F1587" t="s">
        <v>6842</v>
      </c>
      <c r="G1587">
        <v>340</v>
      </c>
      <c r="H1587" t="s">
        <v>7217</v>
      </c>
      <c r="I1587">
        <v>27351</v>
      </c>
      <c r="J1587">
        <v>724014837</v>
      </c>
      <c r="K1587" t="s">
        <v>13967</v>
      </c>
      <c r="L1587" s="106">
        <v>27221</v>
      </c>
      <c r="M1587">
        <v>10586141</v>
      </c>
      <c r="N1587" t="s">
        <v>996</v>
      </c>
      <c r="O1587" t="s">
        <v>12</v>
      </c>
      <c r="P1587" t="s">
        <v>997</v>
      </c>
      <c r="R1587" s="109" t="str">
        <f>IF(OR(P1587="SB",Q1587="SB"),"SB",0)</f>
        <v>SB</v>
      </c>
      <c r="T1587" s="110" t="s">
        <v>998</v>
      </c>
      <c r="V1587" s="113" t="str">
        <f>IF(AND(I1587&gt;=10000,I1587&lt;=19900),"Praha",(IF(AND(I1587&gt;=25001,I1587&lt;=29501),"Středočeský kraj",(IF(AND(I1587&gt;=30100,I1587&lt;=34972),"Středočeský kraj",(IF(AND(I1587&gt;=35002,I1587&lt;=36271),"Karlovarský kraj",(IF(AND(I1587&gt;=37001,I1587&lt;=39201),"Jihočeský kraj",(IF(AND(I1587&gt;=39701,I1587&lt;=39901),"Jihočeský kraj",(IF(AND(I1587&gt;=39301,I1587&lt;=39601),"Kraj Vysočina",(IF(AND(I1587&gt;=58001,I1587&lt;=59501),"Kraj Vysočina",(IF(AND(I1587&gt;=67401,I1587&lt;=67602),"Kraj Vysočina",(IF(AND(I1587&gt;=40001,I1587&lt;=44101),"Ústecký kraj",(IF(AND(I1587&gt;=46001,I1587&lt;=47201),"Liberecký kraj",(IF(AND(I1587&gt;=51202,I1587&lt;=51401),"Liberecký kraj",(IF(AND(I1587&gt;=53002,I1587&lt;=53976),"Pardubický kraj",(IF(AND(I1587&gt;=56002,I1587&lt;=57201),"Pardubický kraj",(IF(AND(I1587&gt;=60200,I1587&lt;=67201),"Jihomoravský kraj",(IF(AND(I1587&gt;=67801,I1587&lt;=68501),"Jihomoravský kraj",(IF(AND(I1587&gt;=69002,I1587&lt;=69801),"Jihomoravský kraj",(IF(AND(I1587&gt;=68601,I1587&lt;=68801),"Zlínský kraj",(IF(AND(I1587&gt;=75501,I1587&lt;=76901),"Zlínský kraj",(IF(AND(I1587&gt;=70030,I1587&lt;=74901),"Moravskoslezský kraj",(IF(AND(I1587&gt;=75000,I1587&lt;=75368),"Olomoucký kraj",(IF(AND(I1587&gt;=77200,I1587&lt;=79862),"Olomoucký kraj",(IF(AND(I1587&gt;=50011,I1587&lt;=50301),"Královéhradecký kraj",(IF(AND(I1587&gt;=54301,I1587&lt;=54303),"Královéhradecký kraj","0")))))))))))))))))))))))))))))))))))))))))))))))</f>
        <v>Středočeský kraj</v>
      </c>
      <c r="AB1587" t="s">
        <v>998</v>
      </c>
      <c r="AD1587" t="s">
        <v>998</v>
      </c>
      <c r="AE1587" t="s">
        <v>998</v>
      </c>
      <c r="AF1587" t="s">
        <v>998</v>
      </c>
      <c r="AG1587" s="107">
        <v>0</v>
      </c>
      <c r="AH1587" s="107">
        <v>0</v>
      </c>
      <c r="AI1587" s="107">
        <v>0</v>
      </c>
      <c r="AJ1587" t="s">
        <v>1012</v>
      </c>
    </row>
    <row r="1588" spans="1:37" x14ac:dyDescent="0.45">
      <c r="A1588" t="s">
        <v>1026</v>
      </c>
      <c r="B1588" t="s">
        <v>14944</v>
      </c>
      <c r="C1588" t="s">
        <v>990</v>
      </c>
      <c r="D1588" t="s">
        <v>14945</v>
      </c>
      <c r="E1588" t="s">
        <v>992</v>
      </c>
      <c r="F1588" t="s">
        <v>5300</v>
      </c>
      <c r="G1588">
        <v>12</v>
      </c>
      <c r="H1588" t="s">
        <v>2529</v>
      </c>
      <c r="I1588">
        <v>27351</v>
      </c>
      <c r="K1588" t="s">
        <v>14946</v>
      </c>
      <c r="L1588" s="106">
        <v>33171</v>
      </c>
      <c r="M1588">
        <v>13401262</v>
      </c>
      <c r="N1588" t="s">
        <v>996</v>
      </c>
      <c r="O1588" t="s">
        <v>12</v>
      </c>
      <c r="P1588" t="s">
        <v>997</v>
      </c>
      <c r="R1588" s="109" t="str">
        <f>IF(OR(P1588="SB",Q1588="SB"),"SB",0)</f>
        <v>SB</v>
      </c>
      <c r="T1588" s="110" t="s">
        <v>998</v>
      </c>
      <c r="V1588" s="113" t="str">
        <f>IF(AND(I1588&gt;=10000,I1588&lt;=19900),"Praha",(IF(AND(I1588&gt;=25001,I1588&lt;=29501),"Středočeský kraj",(IF(AND(I1588&gt;=30100,I1588&lt;=34972),"Středočeský kraj",(IF(AND(I1588&gt;=35002,I1588&lt;=36271),"Karlovarský kraj",(IF(AND(I1588&gt;=37001,I1588&lt;=39201),"Jihočeský kraj",(IF(AND(I1588&gt;=39701,I1588&lt;=39901),"Jihočeský kraj",(IF(AND(I1588&gt;=39301,I1588&lt;=39601),"Kraj Vysočina",(IF(AND(I1588&gt;=58001,I1588&lt;=59501),"Kraj Vysočina",(IF(AND(I1588&gt;=67401,I1588&lt;=67602),"Kraj Vysočina",(IF(AND(I1588&gt;=40001,I1588&lt;=44101),"Ústecký kraj",(IF(AND(I1588&gt;=46001,I1588&lt;=47201),"Liberecký kraj",(IF(AND(I1588&gt;=51202,I1588&lt;=51401),"Liberecký kraj",(IF(AND(I1588&gt;=53002,I1588&lt;=53976),"Pardubický kraj",(IF(AND(I1588&gt;=56002,I1588&lt;=57201),"Pardubický kraj",(IF(AND(I1588&gt;=60200,I1588&lt;=67201),"Jihomoravský kraj",(IF(AND(I1588&gt;=67801,I1588&lt;=68501),"Jihomoravský kraj",(IF(AND(I1588&gt;=69002,I1588&lt;=69801),"Jihomoravský kraj",(IF(AND(I1588&gt;=68601,I1588&lt;=68801),"Zlínský kraj",(IF(AND(I1588&gt;=75501,I1588&lt;=76901),"Zlínský kraj",(IF(AND(I1588&gt;=70030,I1588&lt;=74901),"Moravskoslezský kraj",(IF(AND(I1588&gt;=75000,I1588&lt;=75368),"Olomoucký kraj",(IF(AND(I1588&gt;=77200,I1588&lt;=79862),"Olomoucký kraj",(IF(AND(I1588&gt;=50011,I1588&lt;=50301),"Královéhradecký kraj",(IF(AND(I1588&gt;=54301,I1588&lt;=54303),"Královéhradecký kraj","0")))))))))))))))))))))))))))))))))))))))))))))))</f>
        <v>Středočeský kraj</v>
      </c>
      <c r="AB1588" t="s">
        <v>998</v>
      </c>
      <c r="AD1588" t="s">
        <v>998</v>
      </c>
      <c r="AE1588" t="s">
        <v>998</v>
      </c>
      <c r="AF1588" t="s">
        <v>998</v>
      </c>
      <c r="AG1588" s="107">
        <v>0</v>
      </c>
      <c r="AH1588" s="107">
        <v>0</v>
      </c>
      <c r="AI1588" s="107">
        <v>0</v>
      </c>
      <c r="AJ1588" t="s">
        <v>1012</v>
      </c>
    </row>
    <row r="1589" spans="1:37" x14ac:dyDescent="0.45">
      <c r="A1589" t="s">
        <v>2101</v>
      </c>
      <c r="B1589" t="s">
        <v>7111</v>
      </c>
      <c r="C1589" t="s">
        <v>1002</v>
      </c>
      <c r="D1589" t="s">
        <v>7112</v>
      </c>
      <c r="E1589" t="s">
        <v>992</v>
      </c>
      <c r="F1589" t="s">
        <v>1401</v>
      </c>
      <c r="G1589">
        <v>292</v>
      </c>
      <c r="H1589" t="s">
        <v>2223</v>
      </c>
      <c r="I1589">
        <v>27362</v>
      </c>
      <c r="K1589" t="s">
        <v>7113</v>
      </c>
      <c r="L1589" s="106">
        <v>20415</v>
      </c>
      <c r="M1589">
        <v>13381660</v>
      </c>
      <c r="N1589" t="s">
        <v>1155</v>
      </c>
      <c r="O1589" t="s">
        <v>1023</v>
      </c>
      <c r="P1589" t="s">
        <v>997</v>
      </c>
      <c r="R1589" s="109" t="str">
        <f>IF(OR(P1589="SB",Q1589="SB"),"SB",0)</f>
        <v>SB</v>
      </c>
      <c r="T1589" s="110" t="s">
        <v>998</v>
      </c>
      <c r="V1589" s="113" t="str">
        <f>IF(AND(I1589&gt;=10000,I1589&lt;=19900),"Praha",(IF(AND(I1589&gt;=25001,I1589&lt;=29501),"Středočeský kraj",(IF(AND(I1589&gt;=30100,I1589&lt;=34972),"Středočeský kraj",(IF(AND(I1589&gt;=35002,I1589&lt;=36271),"Karlovarský kraj",(IF(AND(I1589&gt;=37001,I1589&lt;=39201),"Jihočeský kraj",(IF(AND(I1589&gt;=39701,I1589&lt;=39901),"Jihočeský kraj",(IF(AND(I1589&gt;=39301,I1589&lt;=39601),"Kraj Vysočina",(IF(AND(I1589&gt;=58001,I1589&lt;=59501),"Kraj Vysočina",(IF(AND(I1589&gt;=67401,I1589&lt;=67602),"Kraj Vysočina",(IF(AND(I1589&gt;=40001,I1589&lt;=44101),"Ústecký kraj",(IF(AND(I1589&gt;=46001,I1589&lt;=47201),"Liberecký kraj",(IF(AND(I1589&gt;=51202,I1589&lt;=51401),"Liberecký kraj",(IF(AND(I1589&gt;=53002,I1589&lt;=53976),"Pardubický kraj",(IF(AND(I1589&gt;=56002,I1589&lt;=57201),"Pardubický kraj",(IF(AND(I1589&gt;=60200,I1589&lt;=67201),"Jihomoravský kraj",(IF(AND(I1589&gt;=67801,I1589&lt;=68501),"Jihomoravský kraj",(IF(AND(I1589&gt;=69002,I1589&lt;=69801),"Jihomoravský kraj",(IF(AND(I1589&gt;=68601,I1589&lt;=68801),"Zlínský kraj",(IF(AND(I1589&gt;=75501,I1589&lt;=76901),"Zlínský kraj",(IF(AND(I1589&gt;=70030,I1589&lt;=74901),"Moravskoslezský kraj",(IF(AND(I1589&gt;=75000,I1589&lt;=75368),"Olomoucký kraj",(IF(AND(I1589&gt;=77200,I1589&lt;=79862),"Olomoucký kraj",(IF(AND(I1589&gt;=50011,I1589&lt;=50301),"Královéhradecký kraj",(IF(AND(I1589&gt;=54301,I1589&lt;=54303),"Královéhradecký kraj","0")))))))))))))))))))))))))))))))))))))))))))))))</f>
        <v>Středočeský kraj</v>
      </c>
      <c r="AB1589" t="s">
        <v>998</v>
      </c>
      <c r="AD1589" t="s">
        <v>998</v>
      </c>
      <c r="AE1589" t="s">
        <v>998</v>
      </c>
      <c r="AF1589" t="s">
        <v>998</v>
      </c>
      <c r="AG1589" s="107">
        <v>100</v>
      </c>
      <c r="AH1589" s="107">
        <v>0</v>
      </c>
      <c r="AI1589" s="107">
        <v>0</v>
      </c>
      <c r="AJ1589" t="s">
        <v>999</v>
      </c>
      <c r="AK1589" s="106">
        <v>44924</v>
      </c>
    </row>
    <row r="1590" spans="1:37" x14ac:dyDescent="0.45">
      <c r="A1590" t="s">
        <v>1270</v>
      </c>
      <c r="B1590" t="s">
        <v>8695</v>
      </c>
      <c r="C1590" t="s">
        <v>1002</v>
      </c>
      <c r="D1590" t="s">
        <v>8696</v>
      </c>
      <c r="E1590" t="s">
        <v>992</v>
      </c>
      <c r="F1590" t="s">
        <v>8697</v>
      </c>
      <c r="G1590">
        <v>1930</v>
      </c>
      <c r="H1590" t="s">
        <v>1506</v>
      </c>
      <c r="I1590">
        <v>27401</v>
      </c>
      <c r="J1590">
        <v>773610970</v>
      </c>
      <c r="K1590" t="s">
        <v>8694</v>
      </c>
      <c r="L1590" s="106">
        <v>40210</v>
      </c>
      <c r="M1590">
        <v>16001771</v>
      </c>
      <c r="N1590" t="s">
        <v>1029</v>
      </c>
      <c r="O1590" t="s">
        <v>1010</v>
      </c>
      <c r="P1590" t="s">
        <v>997</v>
      </c>
      <c r="R1590" s="109" t="str">
        <f>IF(OR(P1590="SB",Q1590="SB"),"SB",0)</f>
        <v>SB</v>
      </c>
      <c r="T1590" s="110">
        <v>2022051</v>
      </c>
      <c r="U1590" t="s">
        <v>19633</v>
      </c>
      <c r="V1590" s="113" t="str">
        <f>IF(AND(I1590&gt;=10000,I1590&lt;=19900),"Praha",(IF(AND(I1590&gt;=25001,I1590&lt;=29501),"Středočeský kraj",(IF(AND(I1590&gt;=30100,I1590&lt;=34972),"Středočeský kraj",(IF(AND(I1590&gt;=35002,I1590&lt;=36271),"Karlovarský kraj",(IF(AND(I1590&gt;=37001,I1590&lt;=39201),"Jihočeský kraj",(IF(AND(I1590&gt;=39701,I1590&lt;=39901),"Jihočeský kraj",(IF(AND(I1590&gt;=39301,I1590&lt;=39601),"Kraj Vysočina",(IF(AND(I1590&gt;=58001,I1590&lt;=59501),"Kraj Vysočina",(IF(AND(I1590&gt;=67401,I1590&lt;=67602),"Kraj Vysočina",(IF(AND(I1590&gt;=40001,I1590&lt;=44101),"Ústecký kraj",(IF(AND(I1590&gt;=46001,I1590&lt;=47201),"Liberecký kraj",(IF(AND(I1590&gt;=51202,I1590&lt;=51401),"Liberecký kraj",(IF(AND(I1590&gt;=53002,I1590&lt;=53976),"Pardubický kraj",(IF(AND(I1590&gt;=56002,I1590&lt;=57201),"Pardubický kraj",(IF(AND(I1590&gt;=60200,I1590&lt;=67201),"Jihomoravský kraj",(IF(AND(I1590&gt;=67801,I1590&lt;=68501),"Jihomoravský kraj",(IF(AND(I1590&gt;=69002,I1590&lt;=69801),"Jihomoravský kraj",(IF(AND(I1590&gt;=68601,I1590&lt;=68801),"Zlínský kraj",(IF(AND(I1590&gt;=75501,I1590&lt;=76901),"Zlínský kraj",(IF(AND(I1590&gt;=70030,I1590&lt;=74901),"Moravskoslezský kraj",(IF(AND(I1590&gt;=75000,I1590&lt;=75368),"Olomoucký kraj",(IF(AND(I1590&gt;=77200,I1590&lt;=79862),"Olomoucký kraj",(IF(AND(I1590&gt;=50011,I1590&lt;=50301),"Královéhradecký kraj",(IF(AND(I1590&gt;=54301,I1590&lt;=54303),"Královéhradecký kraj","0")))))))))))))))))))))))))))))))))))))))))))))))</f>
        <v>Středočeský kraj</v>
      </c>
      <c r="AD1590" t="s">
        <v>998</v>
      </c>
      <c r="AE1590" t="s">
        <v>998</v>
      </c>
      <c r="AF1590" t="s">
        <v>998</v>
      </c>
      <c r="AG1590" s="107">
        <v>0</v>
      </c>
      <c r="AH1590" s="107">
        <v>0</v>
      </c>
      <c r="AI1590" s="107">
        <v>0</v>
      </c>
      <c r="AJ1590" t="s">
        <v>1012</v>
      </c>
    </row>
    <row r="1591" spans="1:37" x14ac:dyDescent="0.45">
      <c r="A1591" t="s">
        <v>1208</v>
      </c>
      <c r="B1591" t="s">
        <v>7115</v>
      </c>
      <c r="C1591" t="s">
        <v>1002</v>
      </c>
      <c r="D1591" t="s">
        <v>7116</v>
      </c>
      <c r="E1591" t="s">
        <v>992</v>
      </c>
      <c r="F1591" t="s">
        <v>7117</v>
      </c>
      <c r="G1591">
        <v>76</v>
      </c>
      <c r="H1591" t="s">
        <v>1506</v>
      </c>
      <c r="I1591">
        <v>27401</v>
      </c>
      <c r="J1591">
        <v>774886028</v>
      </c>
      <c r="K1591" t="s">
        <v>7118</v>
      </c>
      <c r="L1591" s="106">
        <v>35389</v>
      </c>
      <c r="M1591">
        <v>13609107</v>
      </c>
      <c r="N1591" t="s">
        <v>2373</v>
      </c>
      <c r="O1591" t="s">
        <v>1023</v>
      </c>
      <c r="P1591" t="s">
        <v>997</v>
      </c>
      <c r="R1591" s="109" t="str">
        <f>IF(OR(P1591="SB",Q1591="SB"),"SB",0)</f>
        <v>SB</v>
      </c>
      <c r="T1591" s="110" t="s">
        <v>998</v>
      </c>
      <c r="V1591" s="113" t="str">
        <f>IF(AND(I1591&gt;=10000,I1591&lt;=19900),"Praha",(IF(AND(I1591&gt;=25001,I1591&lt;=29501),"Středočeský kraj",(IF(AND(I1591&gt;=30100,I1591&lt;=34972),"Středočeský kraj",(IF(AND(I1591&gt;=35002,I1591&lt;=36271),"Karlovarský kraj",(IF(AND(I1591&gt;=37001,I1591&lt;=39201),"Jihočeský kraj",(IF(AND(I1591&gt;=39701,I1591&lt;=39901),"Jihočeský kraj",(IF(AND(I1591&gt;=39301,I1591&lt;=39601),"Kraj Vysočina",(IF(AND(I1591&gt;=58001,I1591&lt;=59501),"Kraj Vysočina",(IF(AND(I1591&gt;=67401,I1591&lt;=67602),"Kraj Vysočina",(IF(AND(I1591&gt;=40001,I1591&lt;=44101),"Ústecký kraj",(IF(AND(I1591&gt;=46001,I1591&lt;=47201),"Liberecký kraj",(IF(AND(I1591&gt;=51202,I1591&lt;=51401),"Liberecký kraj",(IF(AND(I1591&gt;=53002,I1591&lt;=53976),"Pardubický kraj",(IF(AND(I1591&gt;=56002,I1591&lt;=57201),"Pardubický kraj",(IF(AND(I1591&gt;=60200,I1591&lt;=67201),"Jihomoravský kraj",(IF(AND(I1591&gt;=67801,I1591&lt;=68501),"Jihomoravský kraj",(IF(AND(I1591&gt;=69002,I1591&lt;=69801),"Jihomoravský kraj",(IF(AND(I1591&gt;=68601,I1591&lt;=68801),"Zlínský kraj",(IF(AND(I1591&gt;=75501,I1591&lt;=76901),"Zlínský kraj",(IF(AND(I1591&gt;=70030,I1591&lt;=74901),"Moravskoslezský kraj",(IF(AND(I1591&gt;=75000,I1591&lt;=75368),"Olomoucký kraj",(IF(AND(I1591&gt;=77200,I1591&lt;=79862),"Olomoucký kraj",(IF(AND(I1591&gt;=50011,I1591&lt;=50301),"Královéhradecký kraj",(IF(AND(I1591&gt;=54301,I1591&lt;=54303),"Královéhradecký kraj","0")))))))))))))))))))))))))))))))))))))))))))))))</f>
        <v>Středočeský kraj</v>
      </c>
      <c r="AB1591" t="s">
        <v>998</v>
      </c>
      <c r="AD1591" t="s">
        <v>998</v>
      </c>
      <c r="AE1591" t="s">
        <v>998</v>
      </c>
      <c r="AF1591" t="s">
        <v>998</v>
      </c>
      <c r="AG1591" s="107">
        <v>0</v>
      </c>
      <c r="AH1591" s="107">
        <v>0</v>
      </c>
      <c r="AI1591" s="107">
        <v>0</v>
      </c>
      <c r="AJ1591" t="s">
        <v>1012</v>
      </c>
    </row>
    <row r="1592" spans="1:37" x14ac:dyDescent="0.45">
      <c r="A1592" t="s">
        <v>1981</v>
      </c>
      <c r="B1592" t="s">
        <v>7629</v>
      </c>
      <c r="C1592" t="s">
        <v>990</v>
      </c>
      <c r="D1592" t="s">
        <v>7630</v>
      </c>
      <c r="E1592" t="s">
        <v>992</v>
      </c>
      <c r="F1592" t="s">
        <v>7631</v>
      </c>
      <c r="G1592">
        <v>1728</v>
      </c>
      <c r="H1592" t="s">
        <v>1506</v>
      </c>
      <c r="I1592">
        <v>27401</v>
      </c>
      <c r="K1592" t="s">
        <v>7632</v>
      </c>
      <c r="L1592" s="106">
        <v>29371</v>
      </c>
      <c r="M1592">
        <v>12977896</v>
      </c>
      <c r="N1592" t="s">
        <v>996</v>
      </c>
      <c r="O1592" t="s">
        <v>12</v>
      </c>
      <c r="P1592" t="s">
        <v>997</v>
      </c>
      <c r="R1592" s="109" t="str">
        <f>IF(OR(P1592="SB",Q1592="SB"),"SB",0)</f>
        <v>SB</v>
      </c>
      <c r="T1592" s="110" t="s">
        <v>998</v>
      </c>
      <c r="V1592" s="113" t="str">
        <f>IF(AND(I1592&gt;=10000,I1592&lt;=19900),"Praha",(IF(AND(I1592&gt;=25001,I1592&lt;=29501),"Středočeský kraj",(IF(AND(I1592&gt;=30100,I1592&lt;=34972),"Středočeský kraj",(IF(AND(I1592&gt;=35002,I1592&lt;=36271),"Karlovarský kraj",(IF(AND(I1592&gt;=37001,I1592&lt;=39201),"Jihočeský kraj",(IF(AND(I1592&gt;=39701,I1592&lt;=39901),"Jihočeský kraj",(IF(AND(I1592&gt;=39301,I1592&lt;=39601),"Kraj Vysočina",(IF(AND(I1592&gt;=58001,I1592&lt;=59501),"Kraj Vysočina",(IF(AND(I1592&gt;=67401,I1592&lt;=67602),"Kraj Vysočina",(IF(AND(I1592&gt;=40001,I1592&lt;=44101),"Ústecký kraj",(IF(AND(I1592&gt;=46001,I1592&lt;=47201),"Liberecký kraj",(IF(AND(I1592&gt;=51202,I1592&lt;=51401),"Liberecký kraj",(IF(AND(I1592&gt;=53002,I1592&lt;=53976),"Pardubický kraj",(IF(AND(I1592&gt;=56002,I1592&lt;=57201),"Pardubický kraj",(IF(AND(I1592&gt;=60200,I1592&lt;=67201),"Jihomoravský kraj",(IF(AND(I1592&gt;=67801,I1592&lt;=68501),"Jihomoravský kraj",(IF(AND(I1592&gt;=69002,I1592&lt;=69801),"Jihomoravský kraj",(IF(AND(I1592&gt;=68601,I1592&lt;=68801),"Zlínský kraj",(IF(AND(I1592&gt;=75501,I1592&lt;=76901),"Zlínský kraj",(IF(AND(I1592&gt;=70030,I1592&lt;=74901),"Moravskoslezský kraj",(IF(AND(I1592&gt;=75000,I1592&lt;=75368),"Olomoucký kraj",(IF(AND(I1592&gt;=77200,I1592&lt;=79862),"Olomoucký kraj",(IF(AND(I1592&gt;=50011,I1592&lt;=50301),"Královéhradecký kraj",(IF(AND(I1592&gt;=54301,I1592&lt;=54303),"Královéhradecký kraj","0")))))))))))))))))))))))))))))))))))))))))))))))</f>
        <v>Středočeský kraj</v>
      </c>
      <c r="AB1592" t="s">
        <v>998</v>
      </c>
      <c r="AD1592" t="s">
        <v>998</v>
      </c>
      <c r="AE1592" t="s">
        <v>998</v>
      </c>
      <c r="AF1592" t="s">
        <v>998</v>
      </c>
      <c r="AG1592" s="107">
        <v>0</v>
      </c>
      <c r="AH1592" s="107">
        <v>0</v>
      </c>
      <c r="AI1592" s="107">
        <v>0</v>
      </c>
      <c r="AJ1592" t="s">
        <v>1012</v>
      </c>
    </row>
    <row r="1593" spans="1:37" x14ac:dyDescent="0.45">
      <c r="A1593" t="s">
        <v>1161</v>
      </c>
      <c r="B1593" t="s">
        <v>12914</v>
      </c>
      <c r="C1593" t="s">
        <v>990</v>
      </c>
      <c r="D1593" t="s">
        <v>12917</v>
      </c>
      <c r="E1593" t="s">
        <v>992</v>
      </c>
      <c r="F1593" t="s">
        <v>9305</v>
      </c>
      <c r="G1593">
        <v>3527</v>
      </c>
      <c r="H1593" t="s">
        <v>3012</v>
      </c>
      <c r="I1593">
        <v>27601</v>
      </c>
      <c r="K1593" t="s">
        <v>12918</v>
      </c>
      <c r="L1593" s="106">
        <v>20393</v>
      </c>
      <c r="M1593">
        <v>10416389</v>
      </c>
      <c r="N1593" t="s">
        <v>996</v>
      </c>
      <c r="O1593" t="s">
        <v>12</v>
      </c>
      <c r="P1593" t="s">
        <v>997</v>
      </c>
      <c r="R1593" s="109" t="str">
        <f>IF(OR(P1593="SB",Q1593="SB"),"SB",0)</f>
        <v>SB</v>
      </c>
      <c r="T1593" s="110">
        <v>12823</v>
      </c>
      <c r="U1593" t="s">
        <v>19633</v>
      </c>
      <c r="V1593" s="113" t="str">
        <f>IF(AND(I1593&gt;=10000,I1593&lt;=19900),"Praha",(IF(AND(I1593&gt;=25001,I1593&lt;=29501),"Středočeský kraj",(IF(AND(I1593&gt;=30100,I1593&lt;=34972),"Středočeský kraj",(IF(AND(I1593&gt;=35002,I1593&lt;=36271),"Karlovarský kraj",(IF(AND(I1593&gt;=37001,I1593&lt;=39201),"Jihočeský kraj",(IF(AND(I1593&gt;=39701,I1593&lt;=39901),"Jihočeský kraj",(IF(AND(I1593&gt;=39301,I1593&lt;=39601),"Kraj Vysočina",(IF(AND(I1593&gt;=58001,I1593&lt;=59501),"Kraj Vysočina",(IF(AND(I1593&gt;=67401,I1593&lt;=67602),"Kraj Vysočina",(IF(AND(I1593&gt;=40001,I1593&lt;=44101),"Ústecký kraj",(IF(AND(I1593&gt;=46001,I1593&lt;=47201),"Liberecký kraj",(IF(AND(I1593&gt;=51202,I1593&lt;=51401),"Liberecký kraj",(IF(AND(I1593&gt;=53002,I1593&lt;=53976),"Pardubický kraj",(IF(AND(I1593&gt;=56002,I1593&lt;=57201),"Pardubický kraj",(IF(AND(I1593&gt;=60200,I1593&lt;=67201),"Jihomoravský kraj",(IF(AND(I1593&gt;=67801,I1593&lt;=68501),"Jihomoravský kraj",(IF(AND(I1593&gt;=69002,I1593&lt;=69801),"Jihomoravský kraj",(IF(AND(I1593&gt;=68601,I1593&lt;=68801),"Zlínský kraj",(IF(AND(I1593&gt;=75501,I1593&lt;=76901),"Zlínský kraj",(IF(AND(I1593&gt;=70030,I1593&lt;=74901),"Moravskoslezský kraj",(IF(AND(I1593&gt;=75000,I1593&lt;=75368),"Olomoucký kraj",(IF(AND(I1593&gt;=77200,I1593&lt;=79862),"Olomoucký kraj",(IF(AND(I1593&gt;=50011,I1593&lt;=50301),"Královéhradecký kraj",(IF(AND(I1593&gt;=54301,I1593&lt;=54303),"Královéhradecký kraj","0")))))))))))))))))))))))))))))))))))))))))))))))</f>
        <v>Středočeský kraj</v>
      </c>
      <c r="AD1593" t="s">
        <v>998</v>
      </c>
      <c r="AE1593" t="s">
        <v>998</v>
      </c>
      <c r="AF1593" t="s">
        <v>998</v>
      </c>
      <c r="AG1593" s="107">
        <v>0</v>
      </c>
      <c r="AH1593" s="107">
        <v>0</v>
      </c>
      <c r="AI1593" s="107">
        <v>0</v>
      </c>
      <c r="AJ1593" t="s">
        <v>1012</v>
      </c>
    </row>
    <row r="1594" spans="1:37" x14ac:dyDescent="0.45">
      <c r="A1594" t="s">
        <v>1124</v>
      </c>
      <c r="B1594" t="s">
        <v>6807</v>
      </c>
      <c r="C1594" t="s">
        <v>990</v>
      </c>
      <c r="D1594" t="s">
        <v>6808</v>
      </c>
      <c r="E1594" t="s">
        <v>992</v>
      </c>
      <c r="F1594" t="s">
        <v>2389</v>
      </c>
      <c r="G1594">
        <v>1045</v>
      </c>
      <c r="H1594" t="s">
        <v>3012</v>
      </c>
      <c r="I1594">
        <v>27601</v>
      </c>
      <c r="K1594" t="s">
        <v>6809</v>
      </c>
      <c r="L1594" s="106">
        <v>32891</v>
      </c>
      <c r="M1594">
        <v>13060752</v>
      </c>
      <c r="N1594" t="s">
        <v>996</v>
      </c>
      <c r="O1594" t="s">
        <v>12</v>
      </c>
      <c r="P1594" t="s">
        <v>997</v>
      </c>
      <c r="R1594" s="109" t="str">
        <f>IF(OR(P1594="SB",Q1594="SB"),"SB",0)</f>
        <v>SB</v>
      </c>
      <c r="T1594" s="110" t="s">
        <v>998</v>
      </c>
      <c r="V1594" s="113" t="str">
        <f>IF(AND(I1594&gt;=10000,I1594&lt;=19900),"Praha",(IF(AND(I1594&gt;=25001,I1594&lt;=29501),"Středočeský kraj",(IF(AND(I1594&gt;=30100,I1594&lt;=34972),"Středočeský kraj",(IF(AND(I1594&gt;=35002,I1594&lt;=36271),"Karlovarský kraj",(IF(AND(I1594&gt;=37001,I1594&lt;=39201),"Jihočeský kraj",(IF(AND(I1594&gt;=39701,I1594&lt;=39901),"Jihočeský kraj",(IF(AND(I1594&gt;=39301,I1594&lt;=39601),"Kraj Vysočina",(IF(AND(I1594&gt;=58001,I1594&lt;=59501),"Kraj Vysočina",(IF(AND(I1594&gt;=67401,I1594&lt;=67602),"Kraj Vysočina",(IF(AND(I1594&gt;=40001,I1594&lt;=44101),"Ústecký kraj",(IF(AND(I1594&gt;=46001,I1594&lt;=47201),"Liberecký kraj",(IF(AND(I1594&gt;=51202,I1594&lt;=51401),"Liberecký kraj",(IF(AND(I1594&gt;=53002,I1594&lt;=53976),"Pardubický kraj",(IF(AND(I1594&gt;=56002,I1594&lt;=57201),"Pardubický kraj",(IF(AND(I1594&gt;=60200,I1594&lt;=67201),"Jihomoravský kraj",(IF(AND(I1594&gt;=67801,I1594&lt;=68501),"Jihomoravský kraj",(IF(AND(I1594&gt;=69002,I1594&lt;=69801),"Jihomoravský kraj",(IF(AND(I1594&gt;=68601,I1594&lt;=68801),"Zlínský kraj",(IF(AND(I1594&gt;=75501,I1594&lt;=76901),"Zlínský kraj",(IF(AND(I1594&gt;=70030,I1594&lt;=74901),"Moravskoslezský kraj",(IF(AND(I1594&gt;=75000,I1594&lt;=75368),"Olomoucký kraj",(IF(AND(I1594&gt;=77200,I1594&lt;=79862),"Olomoucký kraj",(IF(AND(I1594&gt;=50011,I1594&lt;=50301),"Královéhradecký kraj",(IF(AND(I1594&gt;=54301,I1594&lt;=54303),"Královéhradecký kraj","0")))))))))))))))))))))))))))))))))))))))))))))))</f>
        <v>Středočeský kraj</v>
      </c>
      <c r="AB1594" t="s">
        <v>998</v>
      </c>
      <c r="AD1594" t="s">
        <v>998</v>
      </c>
      <c r="AE1594" t="s">
        <v>998</v>
      </c>
      <c r="AF1594" t="s">
        <v>998</v>
      </c>
      <c r="AG1594" s="107">
        <v>0</v>
      </c>
      <c r="AH1594" s="107">
        <v>0</v>
      </c>
      <c r="AI1594" s="107">
        <v>0</v>
      </c>
      <c r="AJ1594" t="s">
        <v>1012</v>
      </c>
    </row>
    <row r="1595" spans="1:37" x14ac:dyDescent="0.45">
      <c r="A1595" t="s">
        <v>1496</v>
      </c>
      <c r="B1595" t="s">
        <v>8915</v>
      </c>
      <c r="C1595" t="s">
        <v>990</v>
      </c>
      <c r="D1595" t="s">
        <v>8916</v>
      </c>
      <c r="E1595" t="s">
        <v>992</v>
      </c>
      <c r="F1595" t="s">
        <v>5662</v>
      </c>
      <c r="G1595">
        <v>2083</v>
      </c>
      <c r="H1595" t="s">
        <v>3012</v>
      </c>
      <c r="I1595">
        <v>27601</v>
      </c>
      <c r="K1595" t="s">
        <v>8917</v>
      </c>
      <c r="L1595" s="106">
        <v>32781</v>
      </c>
      <c r="M1595">
        <v>12915959</v>
      </c>
      <c r="N1595" t="s">
        <v>996</v>
      </c>
      <c r="O1595" t="s">
        <v>12</v>
      </c>
      <c r="P1595" t="s">
        <v>997</v>
      </c>
      <c r="R1595" s="109" t="str">
        <f>IF(OR(P1595="SB",Q1595="SB"),"SB",0)</f>
        <v>SB</v>
      </c>
      <c r="T1595" s="110" t="s">
        <v>998</v>
      </c>
      <c r="V1595" s="113" t="str">
        <f>IF(AND(I1595&gt;=10000,I1595&lt;=19900),"Praha",(IF(AND(I1595&gt;=25001,I1595&lt;=29501),"Středočeský kraj",(IF(AND(I1595&gt;=30100,I1595&lt;=34972),"Středočeský kraj",(IF(AND(I1595&gt;=35002,I1595&lt;=36271),"Karlovarský kraj",(IF(AND(I1595&gt;=37001,I1595&lt;=39201),"Jihočeský kraj",(IF(AND(I1595&gt;=39701,I1595&lt;=39901),"Jihočeský kraj",(IF(AND(I1595&gt;=39301,I1595&lt;=39601),"Kraj Vysočina",(IF(AND(I1595&gt;=58001,I1595&lt;=59501),"Kraj Vysočina",(IF(AND(I1595&gt;=67401,I1595&lt;=67602),"Kraj Vysočina",(IF(AND(I1595&gt;=40001,I1595&lt;=44101),"Ústecký kraj",(IF(AND(I1595&gt;=46001,I1595&lt;=47201),"Liberecký kraj",(IF(AND(I1595&gt;=51202,I1595&lt;=51401),"Liberecký kraj",(IF(AND(I1595&gt;=53002,I1595&lt;=53976),"Pardubický kraj",(IF(AND(I1595&gt;=56002,I1595&lt;=57201),"Pardubický kraj",(IF(AND(I1595&gt;=60200,I1595&lt;=67201),"Jihomoravský kraj",(IF(AND(I1595&gt;=67801,I1595&lt;=68501),"Jihomoravský kraj",(IF(AND(I1595&gt;=69002,I1595&lt;=69801),"Jihomoravský kraj",(IF(AND(I1595&gt;=68601,I1595&lt;=68801),"Zlínský kraj",(IF(AND(I1595&gt;=75501,I1595&lt;=76901),"Zlínský kraj",(IF(AND(I1595&gt;=70030,I1595&lt;=74901),"Moravskoslezský kraj",(IF(AND(I1595&gt;=75000,I1595&lt;=75368),"Olomoucký kraj",(IF(AND(I1595&gt;=77200,I1595&lt;=79862),"Olomoucký kraj",(IF(AND(I1595&gt;=50011,I1595&lt;=50301),"Královéhradecký kraj",(IF(AND(I1595&gt;=54301,I1595&lt;=54303),"Královéhradecký kraj","0")))))))))))))))))))))))))))))))))))))))))))))))</f>
        <v>Středočeský kraj</v>
      </c>
      <c r="AB1595" t="s">
        <v>998</v>
      </c>
      <c r="AD1595" t="s">
        <v>998</v>
      </c>
      <c r="AE1595" t="s">
        <v>998</v>
      </c>
      <c r="AF1595" t="s">
        <v>998</v>
      </c>
      <c r="AG1595" s="107">
        <v>0</v>
      </c>
      <c r="AH1595" s="107">
        <v>0</v>
      </c>
      <c r="AI1595" s="107">
        <v>0</v>
      </c>
      <c r="AJ1595" t="s">
        <v>1012</v>
      </c>
    </row>
    <row r="1596" spans="1:37" x14ac:dyDescent="0.45">
      <c r="A1596" t="s">
        <v>1129</v>
      </c>
      <c r="B1596" t="s">
        <v>12892</v>
      </c>
      <c r="C1596" t="s">
        <v>990</v>
      </c>
      <c r="D1596" t="s">
        <v>12893</v>
      </c>
      <c r="E1596" t="s">
        <v>992</v>
      </c>
      <c r="F1596" t="s">
        <v>12894</v>
      </c>
      <c r="G1596">
        <v>162</v>
      </c>
      <c r="H1596" t="s">
        <v>3012</v>
      </c>
      <c r="I1596">
        <v>27601</v>
      </c>
      <c r="K1596" t="s">
        <v>12895</v>
      </c>
      <c r="L1596" s="106">
        <v>24461</v>
      </c>
      <c r="M1596">
        <v>13012454</v>
      </c>
      <c r="N1596" t="s">
        <v>996</v>
      </c>
      <c r="O1596" t="s">
        <v>12</v>
      </c>
      <c r="P1596" t="s">
        <v>997</v>
      </c>
      <c r="R1596" s="109" t="str">
        <f>IF(OR(P1596="SB",Q1596="SB"),"SB",0)</f>
        <v>SB</v>
      </c>
      <c r="T1596" s="110" t="s">
        <v>998</v>
      </c>
      <c r="V1596" s="113" t="str">
        <f>IF(AND(I1596&gt;=10000,I1596&lt;=19900),"Praha",(IF(AND(I1596&gt;=25001,I1596&lt;=29501),"Středočeský kraj",(IF(AND(I1596&gt;=30100,I1596&lt;=34972),"Středočeský kraj",(IF(AND(I1596&gt;=35002,I1596&lt;=36271),"Karlovarský kraj",(IF(AND(I1596&gt;=37001,I1596&lt;=39201),"Jihočeský kraj",(IF(AND(I1596&gt;=39701,I1596&lt;=39901),"Jihočeský kraj",(IF(AND(I1596&gt;=39301,I1596&lt;=39601),"Kraj Vysočina",(IF(AND(I1596&gt;=58001,I1596&lt;=59501),"Kraj Vysočina",(IF(AND(I1596&gt;=67401,I1596&lt;=67602),"Kraj Vysočina",(IF(AND(I1596&gt;=40001,I1596&lt;=44101),"Ústecký kraj",(IF(AND(I1596&gt;=46001,I1596&lt;=47201),"Liberecký kraj",(IF(AND(I1596&gt;=51202,I1596&lt;=51401),"Liberecký kraj",(IF(AND(I1596&gt;=53002,I1596&lt;=53976),"Pardubický kraj",(IF(AND(I1596&gt;=56002,I1596&lt;=57201),"Pardubický kraj",(IF(AND(I1596&gt;=60200,I1596&lt;=67201),"Jihomoravský kraj",(IF(AND(I1596&gt;=67801,I1596&lt;=68501),"Jihomoravský kraj",(IF(AND(I1596&gt;=69002,I1596&lt;=69801),"Jihomoravský kraj",(IF(AND(I1596&gt;=68601,I1596&lt;=68801),"Zlínský kraj",(IF(AND(I1596&gt;=75501,I1596&lt;=76901),"Zlínský kraj",(IF(AND(I1596&gt;=70030,I1596&lt;=74901),"Moravskoslezský kraj",(IF(AND(I1596&gt;=75000,I1596&lt;=75368),"Olomoucký kraj",(IF(AND(I1596&gt;=77200,I1596&lt;=79862),"Olomoucký kraj",(IF(AND(I1596&gt;=50011,I1596&lt;=50301),"Královéhradecký kraj",(IF(AND(I1596&gt;=54301,I1596&lt;=54303),"Královéhradecký kraj","0")))))))))))))))))))))))))))))))))))))))))))))))</f>
        <v>Středočeský kraj</v>
      </c>
      <c r="AB1596" t="s">
        <v>998</v>
      </c>
      <c r="AD1596" t="s">
        <v>998</v>
      </c>
      <c r="AE1596" t="s">
        <v>998</v>
      </c>
      <c r="AF1596" t="s">
        <v>998</v>
      </c>
      <c r="AG1596" s="107">
        <v>0</v>
      </c>
      <c r="AH1596" s="107">
        <v>0</v>
      </c>
      <c r="AI1596" s="107">
        <v>0</v>
      </c>
      <c r="AJ1596" t="s">
        <v>1012</v>
      </c>
    </row>
    <row r="1597" spans="1:37" x14ac:dyDescent="0.45">
      <c r="A1597" t="s">
        <v>1174</v>
      </c>
      <c r="B1597" t="s">
        <v>13930</v>
      </c>
      <c r="C1597" t="s">
        <v>990</v>
      </c>
      <c r="D1597" t="s">
        <v>13935</v>
      </c>
      <c r="E1597" t="s">
        <v>992</v>
      </c>
      <c r="F1597" t="s">
        <v>13936</v>
      </c>
      <c r="G1597">
        <v>34</v>
      </c>
      <c r="H1597" t="s">
        <v>3012</v>
      </c>
      <c r="I1597">
        <v>27601</v>
      </c>
      <c r="K1597" t="s">
        <v>13937</v>
      </c>
      <c r="L1597" s="106">
        <v>33103</v>
      </c>
      <c r="M1597">
        <v>13401767</v>
      </c>
      <c r="N1597" t="s">
        <v>996</v>
      </c>
      <c r="O1597" t="s">
        <v>12</v>
      </c>
      <c r="P1597" t="s">
        <v>997</v>
      </c>
      <c r="R1597" s="109" t="str">
        <f>IF(OR(P1597="SB",Q1597="SB"),"SB",0)</f>
        <v>SB</v>
      </c>
      <c r="T1597" s="110" t="s">
        <v>998</v>
      </c>
      <c r="V1597" s="113" t="str">
        <f>IF(AND(I1597&gt;=10000,I1597&lt;=19900),"Praha",(IF(AND(I1597&gt;=25001,I1597&lt;=29501),"Středočeský kraj",(IF(AND(I1597&gt;=30100,I1597&lt;=34972),"Středočeský kraj",(IF(AND(I1597&gt;=35002,I1597&lt;=36271),"Karlovarský kraj",(IF(AND(I1597&gt;=37001,I1597&lt;=39201),"Jihočeský kraj",(IF(AND(I1597&gt;=39701,I1597&lt;=39901),"Jihočeský kraj",(IF(AND(I1597&gt;=39301,I1597&lt;=39601),"Kraj Vysočina",(IF(AND(I1597&gt;=58001,I1597&lt;=59501),"Kraj Vysočina",(IF(AND(I1597&gt;=67401,I1597&lt;=67602),"Kraj Vysočina",(IF(AND(I1597&gt;=40001,I1597&lt;=44101),"Ústecký kraj",(IF(AND(I1597&gt;=46001,I1597&lt;=47201),"Liberecký kraj",(IF(AND(I1597&gt;=51202,I1597&lt;=51401),"Liberecký kraj",(IF(AND(I1597&gt;=53002,I1597&lt;=53976),"Pardubický kraj",(IF(AND(I1597&gt;=56002,I1597&lt;=57201),"Pardubický kraj",(IF(AND(I1597&gt;=60200,I1597&lt;=67201),"Jihomoravský kraj",(IF(AND(I1597&gt;=67801,I1597&lt;=68501),"Jihomoravský kraj",(IF(AND(I1597&gt;=69002,I1597&lt;=69801),"Jihomoravský kraj",(IF(AND(I1597&gt;=68601,I1597&lt;=68801),"Zlínský kraj",(IF(AND(I1597&gt;=75501,I1597&lt;=76901),"Zlínský kraj",(IF(AND(I1597&gt;=70030,I1597&lt;=74901),"Moravskoslezský kraj",(IF(AND(I1597&gt;=75000,I1597&lt;=75368),"Olomoucký kraj",(IF(AND(I1597&gt;=77200,I1597&lt;=79862),"Olomoucký kraj",(IF(AND(I1597&gt;=50011,I1597&lt;=50301),"Královéhradecký kraj",(IF(AND(I1597&gt;=54301,I1597&lt;=54303),"Královéhradecký kraj","0")))))))))))))))))))))))))))))))))))))))))))))))</f>
        <v>Středočeský kraj</v>
      </c>
      <c r="AB1597" t="s">
        <v>998</v>
      </c>
      <c r="AD1597" t="s">
        <v>998</v>
      </c>
      <c r="AE1597" t="s">
        <v>998</v>
      </c>
      <c r="AF1597" t="s">
        <v>998</v>
      </c>
      <c r="AG1597" s="107">
        <v>0</v>
      </c>
      <c r="AH1597" s="107">
        <v>0</v>
      </c>
      <c r="AI1597" s="107">
        <v>0</v>
      </c>
      <c r="AJ1597" t="s">
        <v>1012</v>
      </c>
    </row>
    <row r="1598" spans="1:37" x14ac:dyDescent="0.45">
      <c r="A1598" t="s">
        <v>1007</v>
      </c>
      <c r="B1598" t="s">
        <v>15895</v>
      </c>
      <c r="C1598" t="s">
        <v>990</v>
      </c>
      <c r="D1598" t="s">
        <v>15896</v>
      </c>
      <c r="E1598" t="s">
        <v>992</v>
      </c>
      <c r="F1598" t="s">
        <v>3178</v>
      </c>
      <c r="G1598">
        <v>19</v>
      </c>
      <c r="H1598" t="s">
        <v>3012</v>
      </c>
      <c r="I1598">
        <v>27601</v>
      </c>
      <c r="K1598" t="s">
        <v>15897</v>
      </c>
      <c r="L1598" s="106">
        <v>31621</v>
      </c>
      <c r="M1598">
        <v>12969412</v>
      </c>
      <c r="N1598" t="s">
        <v>996</v>
      </c>
      <c r="O1598" t="s">
        <v>12</v>
      </c>
      <c r="P1598" t="s">
        <v>997</v>
      </c>
      <c r="R1598" s="109" t="str">
        <f>IF(OR(P1598="SB",Q1598="SB"),"SB",0)</f>
        <v>SB</v>
      </c>
      <c r="T1598" s="110" t="s">
        <v>998</v>
      </c>
      <c r="V1598" s="113" t="str">
        <f>IF(AND(I1598&gt;=10000,I1598&lt;=19900),"Praha",(IF(AND(I1598&gt;=25001,I1598&lt;=29501),"Středočeský kraj",(IF(AND(I1598&gt;=30100,I1598&lt;=34972),"Středočeský kraj",(IF(AND(I1598&gt;=35002,I1598&lt;=36271),"Karlovarský kraj",(IF(AND(I1598&gt;=37001,I1598&lt;=39201),"Jihočeský kraj",(IF(AND(I1598&gt;=39701,I1598&lt;=39901),"Jihočeský kraj",(IF(AND(I1598&gt;=39301,I1598&lt;=39601),"Kraj Vysočina",(IF(AND(I1598&gt;=58001,I1598&lt;=59501),"Kraj Vysočina",(IF(AND(I1598&gt;=67401,I1598&lt;=67602),"Kraj Vysočina",(IF(AND(I1598&gt;=40001,I1598&lt;=44101),"Ústecký kraj",(IF(AND(I1598&gt;=46001,I1598&lt;=47201),"Liberecký kraj",(IF(AND(I1598&gt;=51202,I1598&lt;=51401),"Liberecký kraj",(IF(AND(I1598&gt;=53002,I1598&lt;=53976),"Pardubický kraj",(IF(AND(I1598&gt;=56002,I1598&lt;=57201),"Pardubický kraj",(IF(AND(I1598&gt;=60200,I1598&lt;=67201),"Jihomoravský kraj",(IF(AND(I1598&gt;=67801,I1598&lt;=68501),"Jihomoravský kraj",(IF(AND(I1598&gt;=69002,I1598&lt;=69801),"Jihomoravský kraj",(IF(AND(I1598&gt;=68601,I1598&lt;=68801),"Zlínský kraj",(IF(AND(I1598&gt;=75501,I1598&lt;=76901),"Zlínský kraj",(IF(AND(I1598&gt;=70030,I1598&lt;=74901),"Moravskoslezský kraj",(IF(AND(I1598&gt;=75000,I1598&lt;=75368),"Olomoucký kraj",(IF(AND(I1598&gt;=77200,I1598&lt;=79862),"Olomoucký kraj",(IF(AND(I1598&gt;=50011,I1598&lt;=50301),"Královéhradecký kraj",(IF(AND(I1598&gt;=54301,I1598&lt;=54303),"Královéhradecký kraj","0")))))))))))))))))))))))))))))))))))))))))))))))</f>
        <v>Středočeský kraj</v>
      </c>
      <c r="AB1598" t="s">
        <v>998</v>
      </c>
      <c r="AD1598" t="s">
        <v>998</v>
      </c>
      <c r="AE1598" t="s">
        <v>998</v>
      </c>
      <c r="AF1598" t="s">
        <v>998</v>
      </c>
      <c r="AG1598" s="107">
        <v>0</v>
      </c>
      <c r="AH1598" s="107">
        <v>0</v>
      </c>
      <c r="AI1598" s="107">
        <v>0</v>
      </c>
      <c r="AJ1598" t="s">
        <v>1012</v>
      </c>
    </row>
    <row r="1599" spans="1:37" x14ac:dyDescent="0.45">
      <c r="A1599" t="s">
        <v>1225</v>
      </c>
      <c r="B1599" t="s">
        <v>15952</v>
      </c>
      <c r="C1599" t="s">
        <v>1002</v>
      </c>
      <c r="D1599" t="s">
        <v>15953</v>
      </c>
      <c r="E1599" t="s">
        <v>992</v>
      </c>
      <c r="F1599" t="s">
        <v>3026</v>
      </c>
      <c r="G1599">
        <v>1021</v>
      </c>
      <c r="H1599" t="s">
        <v>3012</v>
      </c>
      <c r="I1599">
        <v>27601</v>
      </c>
      <c r="K1599" t="s">
        <v>15954</v>
      </c>
      <c r="L1599" s="106">
        <v>28974</v>
      </c>
      <c r="M1599">
        <v>13017407</v>
      </c>
      <c r="N1599" t="s">
        <v>996</v>
      </c>
      <c r="O1599" t="s">
        <v>12</v>
      </c>
      <c r="P1599" t="s">
        <v>997</v>
      </c>
      <c r="R1599" s="109" t="str">
        <f>IF(OR(P1599="SB",Q1599="SB"),"SB",0)</f>
        <v>SB</v>
      </c>
      <c r="T1599" s="110" t="s">
        <v>998</v>
      </c>
      <c r="V1599" s="113" t="str">
        <f>IF(AND(I1599&gt;=10000,I1599&lt;=19900),"Praha",(IF(AND(I1599&gt;=25001,I1599&lt;=29501),"Středočeský kraj",(IF(AND(I1599&gt;=30100,I1599&lt;=34972),"Středočeský kraj",(IF(AND(I1599&gt;=35002,I1599&lt;=36271),"Karlovarský kraj",(IF(AND(I1599&gt;=37001,I1599&lt;=39201),"Jihočeský kraj",(IF(AND(I1599&gt;=39701,I1599&lt;=39901),"Jihočeský kraj",(IF(AND(I1599&gt;=39301,I1599&lt;=39601),"Kraj Vysočina",(IF(AND(I1599&gt;=58001,I1599&lt;=59501),"Kraj Vysočina",(IF(AND(I1599&gt;=67401,I1599&lt;=67602),"Kraj Vysočina",(IF(AND(I1599&gt;=40001,I1599&lt;=44101),"Ústecký kraj",(IF(AND(I1599&gt;=46001,I1599&lt;=47201),"Liberecký kraj",(IF(AND(I1599&gt;=51202,I1599&lt;=51401),"Liberecký kraj",(IF(AND(I1599&gt;=53002,I1599&lt;=53976),"Pardubický kraj",(IF(AND(I1599&gt;=56002,I1599&lt;=57201),"Pardubický kraj",(IF(AND(I1599&gt;=60200,I1599&lt;=67201),"Jihomoravský kraj",(IF(AND(I1599&gt;=67801,I1599&lt;=68501),"Jihomoravský kraj",(IF(AND(I1599&gt;=69002,I1599&lt;=69801),"Jihomoravský kraj",(IF(AND(I1599&gt;=68601,I1599&lt;=68801),"Zlínský kraj",(IF(AND(I1599&gt;=75501,I1599&lt;=76901),"Zlínský kraj",(IF(AND(I1599&gt;=70030,I1599&lt;=74901),"Moravskoslezský kraj",(IF(AND(I1599&gt;=75000,I1599&lt;=75368),"Olomoucký kraj",(IF(AND(I1599&gt;=77200,I1599&lt;=79862),"Olomoucký kraj",(IF(AND(I1599&gt;=50011,I1599&lt;=50301),"Královéhradecký kraj",(IF(AND(I1599&gt;=54301,I1599&lt;=54303),"Královéhradecký kraj","0")))))))))))))))))))))))))))))))))))))))))))))))</f>
        <v>Středočeský kraj</v>
      </c>
      <c r="AB1599" t="s">
        <v>998</v>
      </c>
      <c r="AD1599" t="s">
        <v>998</v>
      </c>
      <c r="AE1599" t="s">
        <v>998</v>
      </c>
      <c r="AF1599" t="s">
        <v>998</v>
      </c>
      <c r="AG1599" s="107">
        <v>0</v>
      </c>
      <c r="AH1599" s="107">
        <v>0</v>
      </c>
      <c r="AI1599" s="107">
        <v>0</v>
      </c>
      <c r="AJ1599" t="s">
        <v>1012</v>
      </c>
    </row>
    <row r="1600" spans="1:37" x14ac:dyDescent="0.45">
      <c r="A1600" t="s">
        <v>1206</v>
      </c>
      <c r="B1600" t="s">
        <v>16415</v>
      </c>
      <c r="C1600" t="s">
        <v>1002</v>
      </c>
      <c r="D1600" t="s">
        <v>16416</v>
      </c>
      <c r="E1600" t="s">
        <v>992</v>
      </c>
      <c r="F1600" t="s">
        <v>7764</v>
      </c>
      <c r="G1600">
        <v>109</v>
      </c>
      <c r="H1600" t="s">
        <v>3012</v>
      </c>
      <c r="I1600">
        <v>27601</v>
      </c>
      <c r="K1600" t="s">
        <v>16417</v>
      </c>
      <c r="L1600" s="106">
        <v>26905</v>
      </c>
      <c r="M1600">
        <v>12969513</v>
      </c>
      <c r="N1600" t="s">
        <v>996</v>
      </c>
      <c r="O1600" t="s">
        <v>12</v>
      </c>
      <c r="P1600" t="s">
        <v>997</v>
      </c>
      <c r="R1600" s="109" t="str">
        <f>IF(OR(P1600="SB",Q1600="SB"),"SB",0)</f>
        <v>SB</v>
      </c>
      <c r="T1600" s="110" t="s">
        <v>998</v>
      </c>
      <c r="V1600" s="113" t="str">
        <f>IF(AND(I1600&gt;=10000,I1600&lt;=19900),"Praha",(IF(AND(I1600&gt;=25001,I1600&lt;=29501),"Středočeský kraj",(IF(AND(I1600&gt;=30100,I1600&lt;=34972),"Středočeský kraj",(IF(AND(I1600&gt;=35002,I1600&lt;=36271),"Karlovarský kraj",(IF(AND(I1600&gt;=37001,I1600&lt;=39201),"Jihočeský kraj",(IF(AND(I1600&gt;=39701,I1600&lt;=39901),"Jihočeský kraj",(IF(AND(I1600&gt;=39301,I1600&lt;=39601),"Kraj Vysočina",(IF(AND(I1600&gt;=58001,I1600&lt;=59501),"Kraj Vysočina",(IF(AND(I1600&gt;=67401,I1600&lt;=67602),"Kraj Vysočina",(IF(AND(I1600&gt;=40001,I1600&lt;=44101),"Ústecký kraj",(IF(AND(I1600&gt;=46001,I1600&lt;=47201),"Liberecký kraj",(IF(AND(I1600&gt;=51202,I1600&lt;=51401),"Liberecký kraj",(IF(AND(I1600&gt;=53002,I1600&lt;=53976),"Pardubický kraj",(IF(AND(I1600&gt;=56002,I1600&lt;=57201),"Pardubický kraj",(IF(AND(I1600&gt;=60200,I1600&lt;=67201),"Jihomoravský kraj",(IF(AND(I1600&gt;=67801,I1600&lt;=68501),"Jihomoravský kraj",(IF(AND(I1600&gt;=69002,I1600&lt;=69801),"Jihomoravský kraj",(IF(AND(I1600&gt;=68601,I1600&lt;=68801),"Zlínský kraj",(IF(AND(I1600&gt;=75501,I1600&lt;=76901),"Zlínský kraj",(IF(AND(I1600&gt;=70030,I1600&lt;=74901),"Moravskoslezský kraj",(IF(AND(I1600&gt;=75000,I1600&lt;=75368),"Olomoucký kraj",(IF(AND(I1600&gt;=77200,I1600&lt;=79862),"Olomoucký kraj",(IF(AND(I1600&gt;=50011,I1600&lt;=50301),"Královéhradecký kraj",(IF(AND(I1600&gt;=54301,I1600&lt;=54303),"Královéhradecký kraj","0")))))))))))))))))))))))))))))))))))))))))))))))</f>
        <v>Středočeský kraj</v>
      </c>
      <c r="AB1600" t="s">
        <v>998</v>
      </c>
      <c r="AD1600" t="s">
        <v>998</v>
      </c>
      <c r="AE1600" t="s">
        <v>998</v>
      </c>
      <c r="AF1600" t="s">
        <v>998</v>
      </c>
      <c r="AG1600" s="107">
        <v>0</v>
      </c>
      <c r="AH1600" s="107">
        <v>0</v>
      </c>
      <c r="AI1600" s="107">
        <v>0</v>
      </c>
      <c r="AJ1600" t="s">
        <v>1012</v>
      </c>
    </row>
    <row r="1601" spans="1:36" x14ac:dyDescent="0.45">
      <c r="A1601" t="s">
        <v>8084</v>
      </c>
      <c r="B1601" t="s">
        <v>17387</v>
      </c>
      <c r="C1601" t="s">
        <v>1002</v>
      </c>
      <c r="D1601" t="s">
        <v>17388</v>
      </c>
      <c r="E1601" t="s">
        <v>992</v>
      </c>
      <c r="F1601" t="s">
        <v>3140</v>
      </c>
      <c r="G1601">
        <v>189</v>
      </c>
      <c r="H1601" t="s">
        <v>3012</v>
      </c>
      <c r="I1601">
        <v>27601</v>
      </c>
      <c r="K1601" t="s">
        <v>17389</v>
      </c>
      <c r="L1601" s="106">
        <v>27103</v>
      </c>
      <c r="M1601">
        <v>13021144</v>
      </c>
      <c r="N1601" t="s">
        <v>996</v>
      </c>
      <c r="O1601" t="s">
        <v>12</v>
      </c>
      <c r="P1601" t="s">
        <v>997</v>
      </c>
      <c r="R1601" s="109" t="str">
        <f>IF(OR(P1601="SB",Q1601="SB"),"SB",0)</f>
        <v>SB</v>
      </c>
      <c r="T1601" s="110" t="s">
        <v>998</v>
      </c>
      <c r="V1601" s="113" t="str">
        <f>IF(AND(I1601&gt;=10000,I1601&lt;=19900),"Praha",(IF(AND(I1601&gt;=25001,I1601&lt;=29501),"Středočeský kraj",(IF(AND(I1601&gt;=30100,I1601&lt;=34972),"Středočeský kraj",(IF(AND(I1601&gt;=35002,I1601&lt;=36271),"Karlovarský kraj",(IF(AND(I1601&gt;=37001,I1601&lt;=39201),"Jihočeský kraj",(IF(AND(I1601&gt;=39701,I1601&lt;=39901),"Jihočeský kraj",(IF(AND(I1601&gt;=39301,I1601&lt;=39601),"Kraj Vysočina",(IF(AND(I1601&gt;=58001,I1601&lt;=59501),"Kraj Vysočina",(IF(AND(I1601&gt;=67401,I1601&lt;=67602),"Kraj Vysočina",(IF(AND(I1601&gt;=40001,I1601&lt;=44101),"Ústecký kraj",(IF(AND(I1601&gt;=46001,I1601&lt;=47201),"Liberecký kraj",(IF(AND(I1601&gt;=51202,I1601&lt;=51401),"Liberecký kraj",(IF(AND(I1601&gt;=53002,I1601&lt;=53976),"Pardubický kraj",(IF(AND(I1601&gt;=56002,I1601&lt;=57201),"Pardubický kraj",(IF(AND(I1601&gt;=60200,I1601&lt;=67201),"Jihomoravský kraj",(IF(AND(I1601&gt;=67801,I1601&lt;=68501),"Jihomoravský kraj",(IF(AND(I1601&gt;=69002,I1601&lt;=69801),"Jihomoravský kraj",(IF(AND(I1601&gt;=68601,I1601&lt;=68801),"Zlínský kraj",(IF(AND(I1601&gt;=75501,I1601&lt;=76901),"Zlínský kraj",(IF(AND(I1601&gt;=70030,I1601&lt;=74901),"Moravskoslezský kraj",(IF(AND(I1601&gt;=75000,I1601&lt;=75368),"Olomoucký kraj",(IF(AND(I1601&gt;=77200,I1601&lt;=79862),"Olomoucký kraj",(IF(AND(I1601&gt;=50011,I1601&lt;=50301),"Královéhradecký kraj",(IF(AND(I1601&gt;=54301,I1601&lt;=54303),"Královéhradecký kraj","0")))))))))))))))))))))))))))))))))))))))))))))))</f>
        <v>Středočeský kraj</v>
      </c>
      <c r="AB1601" t="s">
        <v>998</v>
      </c>
      <c r="AD1601" t="s">
        <v>998</v>
      </c>
      <c r="AE1601" t="s">
        <v>998</v>
      </c>
      <c r="AF1601" t="s">
        <v>998</v>
      </c>
      <c r="AG1601" s="107">
        <v>0</v>
      </c>
      <c r="AH1601" s="107">
        <v>0</v>
      </c>
      <c r="AI1601" s="107">
        <v>0</v>
      </c>
      <c r="AJ1601" t="s">
        <v>1012</v>
      </c>
    </row>
    <row r="1602" spans="1:36" x14ac:dyDescent="0.45">
      <c r="A1602" t="s">
        <v>1363</v>
      </c>
      <c r="B1602" t="s">
        <v>18766</v>
      </c>
      <c r="C1602" t="s">
        <v>990</v>
      </c>
      <c r="D1602" t="s">
        <v>18770</v>
      </c>
      <c r="E1602" t="s">
        <v>992</v>
      </c>
      <c r="F1602" t="s">
        <v>18771</v>
      </c>
      <c r="G1602">
        <v>35</v>
      </c>
      <c r="H1602" t="s">
        <v>3012</v>
      </c>
      <c r="I1602">
        <v>27601</v>
      </c>
      <c r="K1602" t="s">
        <v>18769</v>
      </c>
      <c r="L1602" s="106">
        <v>28290</v>
      </c>
      <c r="M1602">
        <v>13025992</v>
      </c>
      <c r="N1602" t="s">
        <v>996</v>
      </c>
      <c r="O1602" t="s">
        <v>12</v>
      </c>
      <c r="P1602" t="s">
        <v>997</v>
      </c>
      <c r="R1602" s="109" t="str">
        <f>IF(OR(P1602="SB",Q1602="SB"),"SB",0)</f>
        <v>SB</v>
      </c>
      <c r="T1602" s="110" t="s">
        <v>998</v>
      </c>
      <c r="V1602" s="113" t="str">
        <f>IF(AND(I1602&gt;=10000,I1602&lt;=19900),"Praha",(IF(AND(I1602&gt;=25001,I1602&lt;=29501),"Středočeský kraj",(IF(AND(I1602&gt;=30100,I1602&lt;=34972),"Středočeský kraj",(IF(AND(I1602&gt;=35002,I1602&lt;=36271),"Karlovarský kraj",(IF(AND(I1602&gt;=37001,I1602&lt;=39201),"Jihočeský kraj",(IF(AND(I1602&gt;=39701,I1602&lt;=39901),"Jihočeský kraj",(IF(AND(I1602&gt;=39301,I1602&lt;=39601),"Kraj Vysočina",(IF(AND(I1602&gt;=58001,I1602&lt;=59501),"Kraj Vysočina",(IF(AND(I1602&gt;=67401,I1602&lt;=67602),"Kraj Vysočina",(IF(AND(I1602&gt;=40001,I1602&lt;=44101),"Ústecký kraj",(IF(AND(I1602&gt;=46001,I1602&lt;=47201),"Liberecký kraj",(IF(AND(I1602&gt;=51202,I1602&lt;=51401),"Liberecký kraj",(IF(AND(I1602&gt;=53002,I1602&lt;=53976),"Pardubický kraj",(IF(AND(I1602&gt;=56002,I1602&lt;=57201),"Pardubický kraj",(IF(AND(I1602&gt;=60200,I1602&lt;=67201),"Jihomoravský kraj",(IF(AND(I1602&gt;=67801,I1602&lt;=68501),"Jihomoravský kraj",(IF(AND(I1602&gt;=69002,I1602&lt;=69801),"Jihomoravský kraj",(IF(AND(I1602&gt;=68601,I1602&lt;=68801),"Zlínský kraj",(IF(AND(I1602&gt;=75501,I1602&lt;=76901),"Zlínský kraj",(IF(AND(I1602&gt;=70030,I1602&lt;=74901),"Moravskoslezský kraj",(IF(AND(I1602&gt;=75000,I1602&lt;=75368),"Olomoucký kraj",(IF(AND(I1602&gt;=77200,I1602&lt;=79862),"Olomoucký kraj",(IF(AND(I1602&gt;=50011,I1602&lt;=50301),"Královéhradecký kraj",(IF(AND(I1602&gt;=54301,I1602&lt;=54303),"Královéhradecký kraj","0")))))))))))))))))))))))))))))))))))))))))))))))</f>
        <v>Středočeský kraj</v>
      </c>
      <c r="AB1602" t="s">
        <v>998</v>
      </c>
      <c r="AD1602" t="s">
        <v>998</v>
      </c>
      <c r="AE1602" t="s">
        <v>998</v>
      </c>
      <c r="AF1602" t="s">
        <v>998</v>
      </c>
      <c r="AG1602" s="107">
        <v>0</v>
      </c>
      <c r="AH1602" s="107">
        <v>0</v>
      </c>
      <c r="AI1602" s="107">
        <v>0</v>
      </c>
      <c r="AJ1602" t="s">
        <v>1012</v>
      </c>
    </row>
    <row r="1603" spans="1:36" x14ac:dyDescent="0.45">
      <c r="A1603" t="s">
        <v>1169</v>
      </c>
      <c r="B1603" t="s">
        <v>12392</v>
      </c>
      <c r="C1603" t="s">
        <v>990</v>
      </c>
      <c r="D1603" t="s">
        <v>12393</v>
      </c>
      <c r="E1603" t="s">
        <v>992</v>
      </c>
      <c r="F1603" t="s">
        <v>2145</v>
      </c>
      <c r="G1603">
        <v>1063</v>
      </c>
      <c r="H1603" t="s">
        <v>2390</v>
      </c>
      <c r="I1603">
        <v>27711</v>
      </c>
      <c r="K1603" t="s">
        <v>12394</v>
      </c>
      <c r="L1603" s="106">
        <v>27757</v>
      </c>
      <c r="M1603">
        <v>10416288</v>
      </c>
      <c r="N1603" t="s">
        <v>996</v>
      </c>
      <c r="O1603" t="s">
        <v>12</v>
      </c>
      <c r="P1603" t="s">
        <v>997</v>
      </c>
      <c r="R1603" s="109" t="str">
        <f>IF(OR(P1603="SB",Q1603="SB"),"SB",0)</f>
        <v>SB</v>
      </c>
      <c r="T1603" s="110">
        <v>10198</v>
      </c>
      <c r="U1603" t="s">
        <v>19633</v>
      </c>
      <c r="V1603" s="113" t="str">
        <f>IF(AND(I1603&gt;=10000,I1603&lt;=19900),"Praha",(IF(AND(I1603&gt;=25001,I1603&lt;=29501),"Středočeský kraj",(IF(AND(I1603&gt;=30100,I1603&lt;=34972),"Středočeský kraj",(IF(AND(I1603&gt;=35002,I1603&lt;=36271),"Karlovarský kraj",(IF(AND(I1603&gt;=37001,I1603&lt;=39201),"Jihočeský kraj",(IF(AND(I1603&gt;=39701,I1603&lt;=39901),"Jihočeský kraj",(IF(AND(I1603&gt;=39301,I1603&lt;=39601),"Kraj Vysočina",(IF(AND(I1603&gt;=58001,I1603&lt;=59501),"Kraj Vysočina",(IF(AND(I1603&gt;=67401,I1603&lt;=67602),"Kraj Vysočina",(IF(AND(I1603&gt;=40001,I1603&lt;=44101),"Ústecký kraj",(IF(AND(I1603&gt;=46001,I1603&lt;=47201),"Liberecký kraj",(IF(AND(I1603&gt;=51202,I1603&lt;=51401),"Liberecký kraj",(IF(AND(I1603&gt;=53002,I1603&lt;=53976),"Pardubický kraj",(IF(AND(I1603&gt;=56002,I1603&lt;=57201),"Pardubický kraj",(IF(AND(I1603&gt;=60200,I1603&lt;=67201),"Jihomoravský kraj",(IF(AND(I1603&gt;=67801,I1603&lt;=68501),"Jihomoravský kraj",(IF(AND(I1603&gt;=69002,I1603&lt;=69801),"Jihomoravský kraj",(IF(AND(I1603&gt;=68601,I1603&lt;=68801),"Zlínský kraj",(IF(AND(I1603&gt;=75501,I1603&lt;=76901),"Zlínský kraj",(IF(AND(I1603&gt;=70030,I1603&lt;=74901),"Moravskoslezský kraj",(IF(AND(I1603&gt;=75000,I1603&lt;=75368),"Olomoucký kraj",(IF(AND(I1603&gt;=77200,I1603&lt;=79862),"Olomoucký kraj",(IF(AND(I1603&gt;=50011,I1603&lt;=50301),"Královéhradecký kraj",(IF(AND(I1603&gt;=54301,I1603&lt;=54303),"Královéhradecký kraj","0")))))))))))))))))))))))))))))))))))))))))))))))</f>
        <v>Středočeský kraj</v>
      </c>
      <c r="AD1603" t="s">
        <v>998</v>
      </c>
      <c r="AE1603" t="s">
        <v>998</v>
      </c>
      <c r="AF1603" t="s">
        <v>998</v>
      </c>
      <c r="AG1603" s="107">
        <v>0</v>
      </c>
      <c r="AH1603" s="107">
        <v>0</v>
      </c>
      <c r="AI1603" s="107">
        <v>0</v>
      </c>
      <c r="AJ1603" t="s">
        <v>1012</v>
      </c>
    </row>
    <row r="1604" spans="1:36" x14ac:dyDescent="0.45">
      <c r="A1604" t="s">
        <v>2033</v>
      </c>
      <c r="B1604" t="s">
        <v>12595</v>
      </c>
      <c r="C1604" t="s">
        <v>990</v>
      </c>
      <c r="D1604" t="s">
        <v>12596</v>
      </c>
      <c r="E1604" t="s">
        <v>992</v>
      </c>
      <c r="F1604" t="s">
        <v>8885</v>
      </c>
      <c r="G1604">
        <v>1114</v>
      </c>
      <c r="H1604" t="s">
        <v>2390</v>
      </c>
      <c r="I1604">
        <v>27711</v>
      </c>
      <c r="K1604" t="s">
        <v>12597</v>
      </c>
      <c r="L1604" s="106">
        <v>31927</v>
      </c>
      <c r="M1604">
        <v>10877949</v>
      </c>
      <c r="N1604" t="s">
        <v>996</v>
      </c>
      <c r="O1604" t="s">
        <v>12</v>
      </c>
      <c r="P1604" t="s">
        <v>997</v>
      </c>
      <c r="R1604" s="109" t="str">
        <f>IF(OR(P1604="SB",Q1604="SB"),"SB",0)</f>
        <v>SB</v>
      </c>
      <c r="T1604" s="110">
        <v>11749</v>
      </c>
      <c r="U1604" t="s">
        <v>19633</v>
      </c>
      <c r="V1604" s="113" t="str">
        <f>IF(AND(I1604&gt;=10000,I1604&lt;=19900),"Praha",(IF(AND(I1604&gt;=25001,I1604&lt;=29501),"Středočeský kraj",(IF(AND(I1604&gt;=30100,I1604&lt;=34972),"Středočeský kraj",(IF(AND(I1604&gt;=35002,I1604&lt;=36271),"Karlovarský kraj",(IF(AND(I1604&gt;=37001,I1604&lt;=39201),"Jihočeský kraj",(IF(AND(I1604&gt;=39701,I1604&lt;=39901),"Jihočeský kraj",(IF(AND(I1604&gt;=39301,I1604&lt;=39601),"Kraj Vysočina",(IF(AND(I1604&gt;=58001,I1604&lt;=59501),"Kraj Vysočina",(IF(AND(I1604&gt;=67401,I1604&lt;=67602),"Kraj Vysočina",(IF(AND(I1604&gt;=40001,I1604&lt;=44101),"Ústecký kraj",(IF(AND(I1604&gt;=46001,I1604&lt;=47201),"Liberecký kraj",(IF(AND(I1604&gt;=51202,I1604&lt;=51401),"Liberecký kraj",(IF(AND(I1604&gt;=53002,I1604&lt;=53976),"Pardubický kraj",(IF(AND(I1604&gt;=56002,I1604&lt;=57201),"Pardubický kraj",(IF(AND(I1604&gt;=60200,I1604&lt;=67201),"Jihomoravský kraj",(IF(AND(I1604&gt;=67801,I1604&lt;=68501),"Jihomoravský kraj",(IF(AND(I1604&gt;=69002,I1604&lt;=69801),"Jihomoravský kraj",(IF(AND(I1604&gt;=68601,I1604&lt;=68801),"Zlínský kraj",(IF(AND(I1604&gt;=75501,I1604&lt;=76901),"Zlínský kraj",(IF(AND(I1604&gt;=70030,I1604&lt;=74901),"Moravskoslezský kraj",(IF(AND(I1604&gt;=75000,I1604&lt;=75368),"Olomoucký kraj",(IF(AND(I1604&gt;=77200,I1604&lt;=79862),"Olomoucký kraj",(IF(AND(I1604&gt;=50011,I1604&lt;=50301),"Královéhradecký kraj",(IF(AND(I1604&gt;=54301,I1604&lt;=54303),"Královéhradecký kraj","0")))))))))))))))))))))))))))))))))))))))))))))))</f>
        <v>Středočeský kraj</v>
      </c>
      <c r="AD1604" t="s">
        <v>998</v>
      </c>
      <c r="AE1604" t="s">
        <v>998</v>
      </c>
      <c r="AF1604" t="s">
        <v>998</v>
      </c>
      <c r="AG1604" s="107">
        <v>0</v>
      </c>
      <c r="AH1604" s="107">
        <v>0</v>
      </c>
      <c r="AI1604" s="107">
        <v>0</v>
      </c>
      <c r="AJ1604" t="s">
        <v>1012</v>
      </c>
    </row>
    <row r="1605" spans="1:36" x14ac:dyDescent="0.45">
      <c r="A1605" t="s">
        <v>1124</v>
      </c>
      <c r="B1605" t="s">
        <v>13411</v>
      </c>
      <c r="C1605" t="s">
        <v>990</v>
      </c>
      <c r="D1605" t="s">
        <v>13412</v>
      </c>
      <c r="E1605" t="s">
        <v>992</v>
      </c>
      <c r="F1605" t="s">
        <v>2145</v>
      </c>
      <c r="G1605">
        <v>1058</v>
      </c>
      <c r="H1605" t="s">
        <v>2390</v>
      </c>
      <c r="I1605">
        <v>27711</v>
      </c>
      <c r="K1605" t="s">
        <v>13413</v>
      </c>
      <c r="L1605" s="106">
        <v>28669</v>
      </c>
      <c r="M1605">
        <v>10860569</v>
      </c>
      <c r="N1605" t="s">
        <v>996</v>
      </c>
      <c r="O1605" t="s">
        <v>12</v>
      </c>
      <c r="P1605" t="s">
        <v>997</v>
      </c>
      <c r="R1605" s="109" t="str">
        <f>IF(OR(P1605="SB",Q1605="SB"),"SB",0)</f>
        <v>SB</v>
      </c>
      <c r="T1605" s="110">
        <v>11771</v>
      </c>
      <c r="U1605" t="s">
        <v>19633</v>
      </c>
      <c r="V1605" s="113" t="str">
        <f>IF(AND(I1605&gt;=10000,I1605&lt;=19900),"Praha",(IF(AND(I1605&gt;=25001,I1605&lt;=29501),"Středočeský kraj",(IF(AND(I1605&gt;=30100,I1605&lt;=34972),"Středočeský kraj",(IF(AND(I1605&gt;=35002,I1605&lt;=36271),"Karlovarský kraj",(IF(AND(I1605&gt;=37001,I1605&lt;=39201),"Jihočeský kraj",(IF(AND(I1605&gt;=39701,I1605&lt;=39901),"Jihočeský kraj",(IF(AND(I1605&gt;=39301,I1605&lt;=39601),"Kraj Vysočina",(IF(AND(I1605&gt;=58001,I1605&lt;=59501),"Kraj Vysočina",(IF(AND(I1605&gt;=67401,I1605&lt;=67602),"Kraj Vysočina",(IF(AND(I1605&gt;=40001,I1605&lt;=44101),"Ústecký kraj",(IF(AND(I1605&gt;=46001,I1605&lt;=47201),"Liberecký kraj",(IF(AND(I1605&gt;=51202,I1605&lt;=51401),"Liberecký kraj",(IF(AND(I1605&gt;=53002,I1605&lt;=53976),"Pardubický kraj",(IF(AND(I1605&gt;=56002,I1605&lt;=57201),"Pardubický kraj",(IF(AND(I1605&gt;=60200,I1605&lt;=67201),"Jihomoravský kraj",(IF(AND(I1605&gt;=67801,I1605&lt;=68501),"Jihomoravský kraj",(IF(AND(I1605&gt;=69002,I1605&lt;=69801),"Jihomoravský kraj",(IF(AND(I1605&gt;=68601,I1605&lt;=68801),"Zlínský kraj",(IF(AND(I1605&gt;=75501,I1605&lt;=76901),"Zlínský kraj",(IF(AND(I1605&gt;=70030,I1605&lt;=74901),"Moravskoslezský kraj",(IF(AND(I1605&gt;=75000,I1605&lt;=75368),"Olomoucký kraj",(IF(AND(I1605&gt;=77200,I1605&lt;=79862),"Olomoucký kraj",(IF(AND(I1605&gt;=50011,I1605&lt;=50301),"Královéhradecký kraj",(IF(AND(I1605&gt;=54301,I1605&lt;=54303),"Královéhradecký kraj","0")))))))))))))))))))))))))))))))))))))))))))))))</f>
        <v>Středočeský kraj</v>
      </c>
      <c r="AD1605" t="s">
        <v>998</v>
      </c>
      <c r="AE1605" t="s">
        <v>998</v>
      </c>
      <c r="AF1605" t="s">
        <v>998</v>
      </c>
      <c r="AG1605" s="107">
        <v>0</v>
      </c>
      <c r="AH1605" s="107">
        <v>0</v>
      </c>
      <c r="AI1605" s="107">
        <v>0</v>
      </c>
      <c r="AJ1605" t="s">
        <v>1012</v>
      </c>
    </row>
    <row r="1606" spans="1:36" x14ac:dyDescent="0.45">
      <c r="A1606" t="s">
        <v>1156</v>
      </c>
      <c r="B1606" t="s">
        <v>1479</v>
      </c>
      <c r="C1606" t="s">
        <v>990</v>
      </c>
      <c r="D1606" t="s">
        <v>16741</v>
      </c>
      <c r="E1606" t="s">
        <v>992</v>
      </c>
      <c r="F1606" t="s">
        <v>2389</v>
      </c>
      <c r="G1606">
        <v>1028</v>
      </c>
      <c r="H1606" t="s">
        <v>2390</v>
      </c>
      <c r="I1606">
        <v>27711</v>
      </c>
      <c r="K1606" t="s">
        <v>16742</v>
      </c>
      <c r="L1606" s="106">
        <v>27940</v>
      </c>
      <c r="M1606">
        <v>12984566</v>
      </c>
      <c r="N1606" t="s">
        <v>996</v>
      </c>
      <c r="O1606" t="s">
        <v>12</v>
      </c>
      <c r="P1606" t="s">
        <v>997</v>
      </c>
      <c r="R1606" s="109" t="str">
        <f>IF(OR(P1606="SB",Q1606="SB"),"SB",0)</f>
        <v>SB</v>
      </c>
      <c r="T1606" s="110" t="s">
        <v>998</v>
      </c>
      <c r="V1606" s="113" t="str">
        <f>IF(AND(I1606&gt;=10000,I1606&lt;=19900),"Praha",(IF(AND(I1606&gt;=25001,I1606&lt;=29501),"Středočeský kraj",(IF(AND(I1606&gt;=30100,I1606&lt;=34972),"Středočeský kraj",(IF(AND(I1606&gt;=35002,I1606&lt;=36271),"Karlovarský kraj",(IF(AND(I1606&gt;=37001,I1606&lt;=39201),"Jihočeský kraj",(IF(AND(I1606&gt;=39701,I1606&lt;=39901),"Jihočeský kraj",(IF(AND(I1606&gt;=39301,I1606&lt;=39601),"Kraj Vysočina",(IF(AND(I1606&gt;=58001,I1606&lt;=59501),"Kraj Vysočina",(IF(AND(I1606&gt;=67401,I1606&lt;=67602),"Kraj Vysočina",(IF(AND(I1606&gt;=40001,I1606&lt;=44101),"Ústecký kraj",(IF(AND(I1606&gt;=46001,I1606&lt;=47201),"Liberecký kraj",(IF(AND(I1606&gt;=51202,I1606&lt;=51401),"Liberecký kraj",(IF(AND(I1606&gt;=53002,I1606&lt;=53976),"Pardubický kraj",(IF(AND(I1606&gt;=56002,I1606&lt;=57201),"Pardubický kraj",(IF(AND(I1606&gt;=60200,I1606&lt;=67201),"Jihomoravský kraj",(IF(AND(I1606&gt;=67801,I1606&lt;=68501),"Jihomoravský kraj",(IF(AND(I1606&gt;=69002,I1606&lt;=69801),"Jihomoravský kraj",(IF(AND(I1606&gt;=68601,I1606&lt;=68801),"Zlínský kraj",(IF(AND(I1606&gt;=75501,I1606&lt;=76901),"Zlínský kraj",(IF(AND(I1606&gt;=70030,I1606&lt;=74901),"Moravskoslezský kraj",(IF(AND(I1606&gt;=75000,I1606&lt;=75368),"Olomoucký kraj",(IF(AND(I1606&gt;=77200,I1606&lt;=79862),"Olomoucký kraj",(IF(AND(I1606&gt;=50011,I1606&lt;=50301),"Královéhradecký kraj",(IF(AND(I1606&gt;=54301,I1606&lt;=54303),"Královéhradecký kraj","0")))))))))))))))))))))))))))))))))))))))))))))))</f>
        <v>Středočeský kraj</v>
      </c>
      <c r="AB1606" t="s">
        <v>998</v>
      </c>
      <c r="AD1606" t="s">
        <v>998</v>
      </c>
      <c r="AE1606" t="s">
        <v>998</v>
      </c>
      <c r="AF1606" t="s">
        <v>998</v>
      </c>
      <c r="AG1606" s="107">
        <v>0</v>
      </c>
      <c r="AH1606" s="107">
        <v>0</v>
      </c>
      <c r="AI1606" s="107">
        <v>0</v>
      </c>
      <c r="AJ1606" t="s">
        <v>1012</v>
      </c>
    </row>
    <row r="1607" spans="1:36" x14ac:dyDescent="0.45">
      <c r="A1607" t="s">
        <v>1076</v>
      </c>
      <c r="B1607" t="s">
        <v>12104</v>
      </c>
      <c r="C1607" t="s">
        <v>990</v>
      </c>
      <c r="D1607" t="s">
        <v>12105</v>
      </c>
      <c r="E1607" t="s">
        <v>992</v>
      </c>
      <c r="F1607" t="s">
        <v>12106</v>
      </c>
      <c r="G1607">
        <v>400</v>
      </c>
      <c r="H1607" t="s">
        <v>2390</v>
      </c>
      <c r="I1607">
        <v>27711</v>
      </c>
      <c r="J1607">
        <v>775222246</v>
      </c>
      <c r="K1607" t="s">
        <v>12107</v>
      </c>
      <c r="L1607" s="106">
        <v>35913</v>
      </c>
      <c r="M1607">
        <v>11723869</v>
      </c>
      <c r="N1607" t="s">
        <v>3962</v>
      </c>
      <c r="O1607" t="s">
        <v>1050</v>
      </c>
      <c r="P1607" t="s">
        <v>997</v>
      </c>
      <c r="Q1607" t="s">
        <v>4393</v>
      </c>
      <c r="R1607" s="109" t="str">
        <f>IF(OR(P1607="SB",Q1607="SB"),"SB",0)</f>
        <v>SB</v>
      </c>
      <c r="V1607" s="113" t="str">
        <f>IF(AND(I1607&gt;=10000,I1607&lt;=19900),"Praha",(IF(AND(I1607&gt;=25001,I1607&lt;=29501),"Středočeský kraj",(IF(AND(I1607&gt;=30100,I1607&lt;=34972),"Středočeský kraj",(IF(AND(I1607&gt;=35002,I1607&lt;=36271),"Karlovarský kraj",(IF(AND(I1607&gt;=37001,I1607&lt;=39201),"Jihočeský kraj",(IF(AND(I1607&gt;=39701,I1607&lt;=39901),"Jihočeský kraj",(IF(AND(I1607&gt;=39301,I1607&lt;=39601),"Kraj Vysočina",(IF(AND(I1607&gt;=58001,I1607&lt;=59501),"Kraj Vysočina",(IF(AND(I1607&gt;=67401,I1607&lt;=67602),"Kraj Vysočina",(IF(AND(I1607&gt;=40001,I1607&lt;=44101),"Ústecký kraj",(IF(AND(I1607&gt;=46001,I1607&lt;=47201),"Liberecký kraj",(IF(AND(I1607&gt;=51202,I1607&lt;=51401),"Liberecký kraj",(IF(AND(I1607&gt;=53002,I1607&lt;=53976),"Pardubický kraj",(IF(AND(I1607&gt;=56002,I1607&lt;=57201),"Pardubický kraj",(IF(AND(I1607&gt;=60200,I1607&lt;=67201),"Jihomoravský kraj",(IF(AND(I1607&gt;=67801,I1607&lt;=68501),"Jihomoravský kraj",(IF(AND(I1607&gt;=69002,I1607&lt;=69801),"Jihomoravský kraj",(IF(AND(I1607&gt;=68601,I1607&lt;=68801),"Zlínský kraj",(IF(AND(I1607&gt;=75501,I1607&lt;=76901),"Zlínský kraj",(IF(AND(I1607&gt;=70030,I1607&lt;=74901),"Moravskoslezský kraj",(IF(AND(I1607&gt;=75000,I1607&lt;=75368),"Olomoucký kraj",(IF(AND(I1607&gt;=77200,I1607&lt;=79862),"Olomoucký kraj",(IF(AND(I1607&gt;=50011,I1607&lt;=50301),"Královéhradecký kraj",(IF(AND(I1607&gt;=54301,I1607&lt;=54303),"Královéhradecký kraj","0")))))))))))))))))))))))))))))))))))))))))))))))</f>
        <v>Středočeský kraj</v>
      </c>
      <c r="AD1607" t="s">
        <v>1024</v>
      </c>
      <c r="AE1607" t="s">
        <v>1092</v>
      </c>
      <c r="AF1607" t="s">
        <v>998</v>
      </c>
      <c r="AG1607" s="107">
        <v>0</v>
      </c>
      <c r="AH1607" s="107">
        <v>0</v>
      </c>
      <c r="AI1607" s="107">
        <v>0</v>
      </c>
      <c r="AJ1607" t="s">
        <v>1012</v>
      </c>
    </row>
    <row r="1608" spans="1:36" x14ac:dyDescent="0.45">
      <c r="A1608" t="s">
        <v>1687</v>
      </c>
      <c r="B1608" t="s">
        <v>18516</v>
      </c>
      <c r="C1608" t="s">
        <v>1002</v>
      </c>
      <c r="D1608" t="s">
        <v>18517</v>
      </c>
      <c r="E1608" t="s">
        <v>992</v>
      </c>
      <c r="F1608" t="s">
        <v>18518</v>
      </c>
      <c r="G1608">
        <v>78</v>
      </c>
      <c r="H1608" t="s">
        <v>5552</v>
      </c>
      <c r="I1608">
        <v>27714</v>
      </c>
      <c r="K1608" t="s">
        <v>18519</v>
      </c>
      <c r="L1608" s="106">
        <v>33136</v>
      </c>
      <c r="M1608">
        <v>13058732</v>
      </c>
      <c r="N1608" t="s">
        <v>996</v>
      </c>
      <c r="O1608" t="s">
        <v>12</v>
      </c>
      <c r="P1608" t="s">
        <v>997</v>
      </c>
      <c r="R1608" s="109" t="str">
        <f>IF(OR(P1608="SB",Q1608="SB"),"SB",0)</f>
        <v>SB</v>
      </c>
      <c r="T1608" s="110" t="s">
        <v>998</v>
      </c>
      <c r="V1608" s="113" t="str">
        <f>IF(AND(I1608&gt;=10000,I1608&lt;=19900),"Praha",(IF(AND(I1608&gt;=25001,I1608&lt;=29501),"Středočeský kraj",(IF(AND(I1608&gt;=30100,I1608&lt;=34972),"Středočeský kraj",(IF(AND(I1608&gt;=35002,I1608&lt;=36271),"Karlovarský kraj",(IF(AND(I1608&gt;=37001,I1608&lt;=39201),"Jihočeský kraj",(IF(AND(I1608&gt;=39701,I1608&lt;=39901),"Jihočeský kraj",(IF(AND(I1608&gt;=39301,I1608&lt;=39601),"Kraj Vysočina",(IF(AND(I1608&gt;=58001,I1608&lt;=59501),"Kraj Vysočina",(IF(AND(I1608&gt;=67401,I1608&lt;=67602),"Kraj Vysočina",(IF(AND(I1608&gt;=40001,I1608&lt;=44101),"Ústecký kraj",(IF(AND(I1608&gt;=46001,I1608&lt;=47201),"Liberecký kraj",(IF(AND(I1608&gt;=51202,I1608&lt;=51401),"Liberecký kraj",(IF(AND(I1608&gt;=53002,I1608&lt;=53976),"Pardubický kraj",(IF(AND(I1608&gt;=56002,I1608&lt;=57201),"Pardubický kraj",(IF(AND(I1608&gt;=60200,I1608&lt;=67201),"Jihomoravský kraj",(IF(AND(I1608&gt;=67801,I1608&lt;=68501),"Jihomoravský kraj",(IF(AND(I1608&gt;=69002,I1608&lt;=69801),"Jihomoravský kraj",(IF(AND(I1608&gt;=68601,I1608&lt;=68801),"Zlínský kraj",(IF(AND(I1608&gt;=75501,I1608&lt;=76901),"Zlínský kraj",(IF(AND(I1608&gt;=70030,I1608&lt;=74901),"Moravskoslezský kraj",(IF(AND(I1608&gt;=75000,I1608&lt;=75368),"Olomoucký kraj",(IF(AND(I1608&gt;=77200,I1608&lt;=79862),"Olomoucký kraj",(IF(AND(I1608&gt;=50011,I1608&lt;=50301),"Královéhradecký kraj",(IF(AND(I1608&gt;=54301,I1608&lt;=54303),"Královéhradecký kraj","0")))))))))))))))))))))))))))))))))))))))))))))))</f>
        <v>Středočeský kraj</v>
      </c>
      <c r="AB1608" t="s">
        <v>998</v>
      </c>
      <c r="AD1608" t="s">
        <v>998</v>
      </c>
      <c r="AE1608" t="s">
        <v>998</v>
      </c>
      <c r="AF1608" t="s">
        <v>998</v>
      </c>
      <c r="AG1608" s="107">
        <v>0</v>
      </c>
      <c r="AH1608" s="107">
        <v>0</v>
      </c>
      <c r="AI1608" s="107">
        <v>0</v>
      </c>
      <c r="AJ1608" t="s">
        <v>1012</v>
      </c>
    </row>
    <row r="1609" spans="1:36" x14ac:dyDescent="0.45">
      <c r="A1609" t="s">
        <v>1343</v>
      </c>
      <c r="B1609" t="s">
        <v>12622</v>
      </c>
      <c r="C1609" t="s">
        <v>990</v>
      </c>
      <c r="D1609" t="s">
        <v>12623</v>
      </c>
      <c r="E1609" t="s">
        <v>992</v>
      </c>
      <c r="F1609" t="s">
        <v>12624</v>
      </c>
      <c r="G1609">
        <v>8</v>
      </c>
      <c r="H1609" t="s">
        <v>12625</v>
      </c>
      <c r="I1609">
        <v>27731</v>
      </c>
      <c r="K1609" t="s">
        <v>12626</v>
      </c>
      <c r="L1609" s="106">
        <v>27267</v>
      </c>
      <c r="M1609">
        <v>12986788</v>
      </c>
      <c r="N1609" t="s">
        <v>996</v>
      </c>
      <c r="O1609" t="s">
        <v>12</v>
      </c>
      <c r="P1609" t="s">
        <v>997</v>
      </c>
      <c r="R1609" s="109" t="str">
        <f>IF(OR(P1609="SB",Q1609="SB"),"SB",0)</f>
        <v>SB</v>
      </c>
      <c r="T1609" s="110" t="s">
        <v>998</v>
      </c>
      <c r="V1609" s="113" t="str">
        <f>IF(AND(I1609&gt;=10000,I1609&lt;=19900),"Praha",(IF(AND(I1609&gt;=25001,I1609&lt;=29501),"Středočeský kraj",(IF(AND(I1609&gt;=30100,I1609&lt;=34972),"Středočeský kraj",(IF(AND(I1609&gt;=35002,I1609&lt;=36271),"Karlovarský kraj",(IF(AND(I1609&gt;=37001,I1609&lt;=39201),"Jihočeský kraj",(IF(AND(I1609&gt;=39701,I1609&lt;=39901),"Jihočeský kraj",(IF(AND(I1609&gt;=39301,I1609&lt;=39601),"Kraj Vysočina",(IF(AND(I1609&gt;=58001,I1609&lt;=59501),"Kraj Vysočina",(IF(AND(I1609&gt;=67401,I1609&lt;=67602),"Kraj Vysočina",(IF(AND(I1609&gt;=40001,I1609&lt;=44101),"Ústecký kraj",(IF(AND(I1609&gt;=46001,I1609&lt;=47201),"Liberecký kraj",(IF(AND(I1609&gt;=51202,I1609&lt;=51401),"Liberecký kraj",(IF(AND(I1609&gt;=53002,I1609&lt;=53976),"Pardubický kraj",(IF(AND(I1609&gt;=56002,I1609&lt;=57201),"Pardubický kraj",(IF(AND(I1609&gt;=60200,I1609&lt;=67201),"Jihomoravský kraj",(IF(AND(I1609&gt;=67801,I1609&lt;=68501),"Jihomoravský kraj",(IF(AND(I1609&gt;=69002,I1609&lt;=69801),"Jihomoravský kraj",(IF(AND(I1609&gt;=68601,I1609&lt;=68801),"Zlínský kraj",(IF(AND(I1609&gt;=75501,I1609&lt;=76901),"Zlínský kraj",(IF(AND(I1609&gt;=70030,I1609&lt;=74901),"Moravskoslezský kraj",(IF(AND(I1609&gt;=75000,I1609&lt;=75368),"Olomoucký kraj",(IF(AND(I1609&gt;=77200,I1609&lt;=79862),"Olomoucký kraj",(IF(AND(I1609&gt;=50011,I1609&lt;=50301),"Královéhradecký kraj",(IF(AND(I1609&gt;=54301,I1609&lt;=54303),"Královéhradecký kraj","0")))))))))))))))))))))))))))))))))))))))))))))))</f>
        <v>Středočeský kraj</v>
      </c>
      <c r="AB1609" t="s">
        <v>998</v>
      </c>
      <c r="AD1609" t="s">
        <v>998</v>
      </c>
      <c r="AE1609" t="s">
        <v>998</v>
      </c>
      <c r="AF1609" t="s">
        <v>998</v>
      </c>
      <c r="AG1609" s="107">
        <v>0</v>
      </c>
      <c r="AH1609" s="107">
        <v>0</v>
      </c>
      <c r="AI1609" s="107">
        <v>0</v>
      </c>
      <c r="AJ1609" t="s">
        <v>1012</v>
      </c>
    </row>
    <row r="1610" spans="1:36" x14ac:dyDescent="0.45">
      <c r="A1610" t="s">
        <v>1037</v>
      </c>
      <c r="B1610" t="s">
        <v>1390</v>
      </c>
      <c r="C1610" t="s">
        <v>990</v>
      </c>
      <c r="D1610" t="s">
        <v>1391</v>
      </c>
      <c r="E1610" t="s">
        <v>992</v>
      </c>
      <c r="F1610" t="s">
        <v>1392</v>
      </c>
      <c r="G1610">
        <v>2043</v>
      </c>
      <c r="H1610" t="s">
        <v>1393</v>
      </c>
      <c r="I1610">
        <v>27735</v>
      </c>
      <c r="K1610" t="s">
        <v>1394</v>
      </c>
      <c r="L1610" s="106">
        <v>32347</v>
      </c>
      <c r="M1610">
        <v>12971634</v>
      </c>
      <c r="N1610" t="s">
        <v>996</v>
      </c>
      <c r="O1610" t="s">
        <v>12</v>
      </c>
      <c r="P1610" t="s">
        <v>997</v>
      </c>
      <c r="R1610" s="109" t="str">
        <f>IF(OR(P1610="SB",Q1610="SB"),"SB",0)</f>
        <v>SB</v>
      </c>
      <c r="T1610" s="110" t="s">
        <v>998</v>
      </c>
      <c r="V1610" s="113" t="str">
        <f>IF(AND(I1610&gt;=10000,I1610&lt;=19900),"Praha",(IF(AND(I1610&gt;=25001,I1610&lt;=29501),"Středočeský kraj",(IF(AND(I1610&gt;=30100,I1610&lt;=34972),"Středočeský kraj",(IF(AND(I1610&gt;=35002,I1610&lt;=36271),"Karlovarský kraj",(IF(AND(I1610&gt;=37001,I1610&lt;=39201),"Jihočeský kraj",(IF(AND(I1610&gt;=39701,I1610&lt;=39901),"Jihočeský kraj",(IF(AND(I1610&gt;=39301,I1610&lt;=39601),"Kraj Vysočina",(IF(AND(I1610&gt;=58001,I1610&lt;=59501),"Kraj Vysočina",(IF(AND(I1610&gt;=67401,I1610&lt;=67602),"Kraj Vysočina",(IF(AND(I1610&gt;=40001,I1610&lt;=44101),"Ústecký kraj",(IF(AND(I1610&gt;=46001,I1610&lt;=47201),"Liberecký kraj",(IF(AND(I1610&gt;=51202,I1610&lt;=51401),"Liberecký kraj",(IF(AND(I1610&gt;=53002,I1610&lt;=53976),"Pardubický kraj",(IF(AND(I1610&gt;=56002,I1610&lt;=57201),"Pardubický kraj",(IF(AND(I1610&gt;=60200,I1610&lt;=67201),"Jihomoravský kraj",(IF(AND(I1610&gt;=67801,I1610&lt;=68501),"Jihomoravský kraj",(IF(AND(I1610&gt;=69002,I1610&lt;=69801),"Jihomoravský kraj",(IF(AND(I1610&gt;=68601,I1610&lt;=68801),"Zlínský kraj",(IF(AND(I1610&gt;=75501,I1610&lt;=76901),"Zlínský kraj",(IF(AND(I1610&gt;=70030,I1610&lt;=74901),"Moravskoslezský kraj",(IF(AND(I1610&gt;=75000,I1610&lt;=75368),"Olomoucký kraj",(IF(AND(I1610&gt;=77200,I1610&lt;=79862),"Olomoucký kraj",(IF(AND(I1610&gt;=50011,I1610&lt;=50301),"Královéhradecký kraj",(IF(AND(I1610&gt;=54301,I1610&lt;=54303),"Královéhradecký kraj","0")))))))))))))))))))))))))))))))))))))))))))))))</f>
        <v>Středočeský kraj</v>
      </c>
      <c r="AB1610" t="s">
        <v>998</v>
      </c>
      <c r="AD1610" t="s">
        <v>998</v>
      </c>
      <c r="AE1610" t="s">
        <v>998</v>
      </c>
      <c r="AF1610" t="s">
        <v>998</v>
      </c>
      <c r="AG1610" s="107">
        <v>0</v>
      </c>
      <c r="AH1610" s="107">
        <v>0</v>
      </c>
      <c r="AI1610" s="107">
        <v>0</v>
      </c>
      <c r="AJ1610" t="s">
        <v>1012</v>
      </c>
    </row>
    <row r="1611" spans="1:36" x14ac:dyDescent="0.45">
      <c r="A1611" t="s">
        <v>1037</v>
      </c>
      <c r="B1611" t="s">
        <v>5211</v>
      </c>
      <c r="C1611" t="s">
        <v>990</v>
      </c>
      <c r="D1611" t="s">
        <v>5212</v>
      </c>
      <c r="E1611" t="s">
        <v>992</v>
      </c>
      <c r="F1611" t="s">
        <v>4086</v>
      </c>
      <c r="G1611">
        <v>430</v>
      </c>
      <c r="H1611" t="s">
        <v>3027</v>
      </c>
      <c r="I1611">
        <v>27801</v>
      </c>
      <c r="K1611" t="s">
        <v>5213</v>
      </c>
      <c r="L1611" s="106">
        <v>28598</v>
      </c>
      <c r="M1611">
        <v>12971533</v>
      </c>
      <c r="N1611" t="s">
        <v>996</v>
      </c>
      <c r="O1611" t="s">
        <v>12</v>
      </c>
      <c r="P1611" t="s">
        <v>997</v>
      </c>
      <c r="R1611" s="109" t="str">
        <f>IF(OR(P1611="SB",Q1611="SB"),"SB",0)</f>
        <v>SB</v>
      </c>
      <c r="T1611" s="110" t="s">
        <v>998</v>
      </c>
      <c r="V1611" s="113" t="str">
        <f>IF(AND(I1611&gt;=10000,I1611&lt;=19900),"Praha",(IF(AND(I1611&gt;=25001,I1611&lt;=29501),"Středočeský kraj",(IF(AND(I1611&gt;=30100,I1611&lt;=34972),"Středočeský kraj",(IF(AND(I1611&gt;=35002,I1611&lt;=36271),"Karlovarský kraj",(IF(AND(I1611&gt;=37001,I1611&lt;=39201),"Jihočeský kraj",(IF(AND(I1611&gt;=39701,I1611&lt;=39901),"Jihočeský kraj",(IF(AND(I1611&gt;=39301,I1611&lt;=39601),"Kraj Vysočina",(IF(AND(I1611&gt;=58001,I1611&lt;=59501),"Kraj Vysočina",(IF(AND(I1611&gt;=67401,I1611&lt;=67602),"Kraj Vysočina",(IF(AND(I1611&gt;=40001,I1611&lt;=44101),"Ústecký kraj",(IF(AND(I1611&gt;=46001,I1611&lt;=47201),"Liberecký kraj",(IF(AND(I1611&gt;=51202,I1611&lt;=51401),"Liberecký kraj",(IF(AND(I1611&gt;=53002,I1611&lt;=53976),"Pardubický kraj",(IF(AND(I1611&gt;=56002,I1611&lt;=57201),"Pardubický kraj",(IF(AND(I1611&gt;=60200,I1611&lt;=67201),"Jihomoravský kraj",(IF(AND(I1611&gt;=67801,I1611&lt;=68501),"Jihomoravský kraj",(IF(AND(I1611&gt;=69002,I1611&lt;=69801),"Jihomoravský kraj",(IF(AND(I1611&gt;=68601,I1611&lt;=68801),"Zlínský kraj",(IF(AND(I1611&gt;=75501,I1611&lt;=76901),"Zlínský kraj",(IF(AND(I1611&gt;=70030,I1611&lt;=74901),"Moravskoslezský kraj",(IF(AND(I1611&gt;=75000,I1611&lt;=75368),"Olomoucký kraj",(IF(AND(I1611&gt;=77200,I1611&lt;=79862),"Olomoucký kraj",(IF(AND(I1611&gt;=50011,I1611&lt;=50301),"Královéhradecký kraj",(IF(AND(I1611&gt;=54301,I1611&lt;=54303),"Královéhradecký kraj","0")))))))))))))))))))))))))))))))))))))))))))))))</f>
        <v>Středočeský kraj</v>
      </c>
      <c r="AB1611" t="s">
        <v>998</v>
      </c>
      <c r="AD1611" t="s">
        <v>998</v>
      </c>
      <c r="AE1611" t="s">
        <v>998</v>
      </c>
      <c r="AF1611" t="s">
        <v>998</v>
      </c>
      <c r="AG1611" s="107">
        <v>0</v>
      </c>
      <c r="AH1611" s="107">
        <v>0</v>
      </c>
      <c r="AI1611" s="107">
        <v>0</v>
      </c>
      <c r="AJ1611" t="s">
        <v>1012</v>
      </c>
    </row>
    <row r="1612" spans="1:36" x14ac:dyDescent="0.45">
      <c r="A1612" t="s">
        <v>1026</v>
      </c>
      <c r="B1612" t="s">
        <v>1741</v>
      </c>
      <c r="C1612" t="s">
        <v>990</v>
      </c>
      <c r="D1612" t="s">
        <v>1742</v>
      </c>
      <c r="E1612" t="s">
        <v>992</v>
      </c>
      <c r="F1612" t="s">
        <v>1743</v>
      </c>
      <c r="G1612">
        <v>676</v>
      </c>
      <c r="H1612" t="s">
        <v>1744</v>
      </c>
      <c r="I1612">
        <v>28002</v>
      </c>
      <c r="K1612" t="s">
        <v>1745</v>
      </c>
      <c r="L1612" s="106">
        <v>30087</v>
      </c>
      <c r="M1612">
        <v>10723456</v>
      </c>
      <c r="N1612" t="s">
        <v>996</v>
      </c>
      <c r="O1612" t="s">
        <v>12</v>
      </c>
      <c r="P1612" t="s">
        <v>997</v>
      </c>
      <c r="R1612" s="109" t="str">
        <f>IF(OR(P1612="SB",Q1612="SB"),"SB",0)</f>
        <v>SB</v>
      </c>
      <c r="T1612" s="110">
        <v>10960</v>
      </c>
      <c r="U1612" t="s">
        <v>19633</v>
      </c>
      <c r="V1612" s="113" t="str">
        <f>IF(AND(I1612&gt;=10000,I1612&lt;=19900),"Praha",(IF(AND(I1612&gt;=25001,I1612&lt;=29501),"Středočeský kraj",(IF(AND(I1612&gt;=30100,I1612&lt;=34972),"Středočeský kraj",(IF(AND(I1612&gt;=35002,I1612&lt;=36271),"Karlovarský kraj",(IF(AND(I1612&gt;=37001,I1612&lt;=39201),"Jihočeský kraj",(IF(AND(I1612&gt;=39701,I1612&lt;=39901),"Jihočeský kraj",(IF(AND(I1612&gt;=39301,I1612&lt;=39601),"Kraj Vysočina",(IF(AND(I1612&gt;=58001,I1612&lt;=59501),"Kraj Vysočina",(IF(AND(I1612&gt;=67401,I1612&lt;=67602),"Kraj Vysočina",(IF(AND(I1612&gt;=40001,I1612&lt;=44101),"Ústecký kraj",(IF(AND(I1612&gt;=46001,I1612&lt;=47201),"Liberecký kraj",(IF(AND(I1612&gt;=51202,I1612&lt;=51401),"Liberecký kraj",(IF(AND(I1612&gt;=53002,I1612&lt;=53976),"Pardubický kraj",(IF(AND(I1612&gt;=56002,I1612&lt;=57201),"Pardubický kraj",(IF(AND(I1612&gt;=60200,I1612&lt;=67201),"Jihomoravský kraj",(IF(AND(I1612&gt;=67801,I1612&lt;=68501),"Jihomoravský kraj",(IF(AND(I1612&gt;=69002,I1612&lt;=69801),"Jihomoravský kraj",(IF(AND(I1612&gt;=68601,I1612&lt;=68801),"Zlínský kraj",(IF(AND(I1612&gt;=75501,I1612&lt;=76901),"Zlínský kraj",(IF(AND(I1612&gt;=70030,I1612&lt;=74901),"Moravskoslezský kraj",(IF(AND(I1612&gt;=75000,I1612&lt;=75368),"Olomoucký kraj",(IF(AND(I1612&gt;=77200,I1612&lt;=79862),"Olomoucký kraj",(IF(AND(I1612&gt;=50011,I1612&lt;=50301),"Královéhradecký kraj",(IF(AND(I1612&gt;=54301,I1612&lt;=54303),"Královéhradecký kraj","0")))))))))))))))))))))))))))))))))))))))))))))))</f>
        <v>Středočeský kraj</v>
      </c>
      <c r="AD1612" t="s">
        <v>998</v>
      </c>
      <c r="AE1612" t="s">
        <v>998</v>
      </c>
      <c r="AF1612" t="s">
        <v>998</v>
      </c>
      <c r="AG1612" s="107">
        <v>0</v>
      </c>
      <c r="AH1612" s="107">
        <v>0</v>
      </c>
      <c r="AI1612" s="107">
        <v>0</v>
      </c>
      <c r="AJ1612" t="s">
        <v>1012</v>
      </c>
    </row>
    <row r="1613" spans="1:36" x14ac:dyDescent="0.45">
      <c r="A1613" t="s">
        <v>1307</v>
      </c>
      <c r="B1613" t="s">
        <v>3514</v>
      </c>
      <c r="C1613" t="s">
        <v>1002</v>
      </c>
      <c r="D1613" t="s">
        <v>3515</v>
      </c>
      <c r="E1613" t="s">
        <v>992</v>
      </c>
      <c r="F1613" t="s">
        <v>3516</v>
      </c>
      <c r="G1613">
        <v>60</v>
      </c>
      <c r="H1613" t="s">
        <v>1744</v>
      </c>
      <c r="I1613">
        <v>28002</v>
      </c>
      <c r="K1613" t="s">
        <v>3517</v>
      </c>
      <c r="L1613" s="106">
        <v>33799</v>
      </c>
      <c r="M1613">
        <v>12914646</v>
      </c>
      <c r="N1613" t="s">
        <v>996</v>
      </c>
      <c r="O1613" t="s">
        <v>12</v>
      </c>
      <c r="P1613" t="s">
        <v>997</v>
      </c>
      <c r="R1613" s="109" t="str">
        <f>IF(OR(P1613="SB",Q1613="SB"),"SB",0)</f>
        <v>SB</v>
      </c>
      <c r="T1613" s="110" t="s">
        <v>998</v>
      </c>
      <c r="V1613" s="113" t="str">
        <f>IF(AND(I1613&gt;=10000,I1613&lt;=19900),"Praha",(IF(AND(I1613&gt;=25001,I1613&lt;=29501),"Středočeský kraj",(IF(AND(I1613&gt;=30100,I1613&lt;=34972),"Středočeský kraj",(IF(AND(I1613&gt;=35002,I1613&lt;=36271),"Karlovarský kraj",(IF(AND(I1613&gt;=37001,I1613&lt;=39201),"Jihočeský kraj",(IF(AND(I1613&gt;=39701,I1613&lt;=39901),"Jihočeský kraj",(IF(AND(I1613&gt;=39301,I1613&lt;=39601),"Kraj Vysočina",(IF(AND(I1613&gt;=58001,I1613&lt;=59501),"Kraj Vysočina",(IF(AND(I1613&gt;=67401,I1613&lt;=67602),"Kraj Vysočina",(IF(AND(I1613&gt;=40001,I1613&lt;=44101),"Ústecký kraj",(IF(AND(I1613&gt;=46001,I1613&lt;=47201),"Liberecký kraj",(IF(AND(I1613&gt;=51202,I1613&lt;=51401),"Liberecký kraj",(IF(AND(I1613&gt;=53002,I1613&lt;=53976),"Pardubický kraj",(IF(AND(I1613&gt;=56002,I1613&lt;=57201),"Pardubický kraj",(IF(AND(I1613&gt;=60200,I1613&lt;=67201),"Jihomoravský kraj",(IF(AND(I1613&gt;=67801,I1613&lt;=68501),"Jihomoravský kraj",(IF(AND(I1613&gt;=69002,I1613&lt;=69801),"Jihomoravský kraj",(IF(AND(I1613&gt;=68601,I1613&lt;=68801),"Zlínský kraj",(IF(AND(I1613&gt;=75501,I1613&lt;=76901),"Zlínský kraj",(IF(AND(I1613&gt;=70030,I1613&lt;=74901),"Moravskoslezský kraj",(IF(AND(I1613&gt;=75000,I1613&lt;=75368),"Olomoucký kraj",(IF(AND(I1613&gt;=77200,I1613&lt;=79862),"Olomoucký kraj",(IF(AND(I1613&gt;=50011,I1613&lt;=50301),"Královéhradecký kraj",(IF(AND(I1613&gt;=54301,I1613&lt;=54303),"Královéhradecký kraj","0")))))))))))))))))))))))))))))))))))))))))))))))</f>
        <v>Středočeský kraj</v>
      </c>
      <c r="AB1613" t="s">
        <v>998</v>
      </c>
      <c r="AD1613" t="s">
        <v>998</v>
      </c>
      <c r="AE1613" t="s">
        <v>998</v>
      </c>
      <c r="AF1613" t="s">
        <v>998</v>
      </c>
      <c r="AG1613" s="107">
        <v>0</v>
      </c>
      <c r="AH1613" s="107">
        <v>0</v>
      </c>
      <c r="AI1613" s="107">
        <v>0</v>
      </c>
      <c r="AJ1613" t="s">
        <v>1012</v>
      </c>
    </row>
    <row r="1614" spans="1:36" x14ac:dyDescent="0.45">
      <c r="A1614" t="s">
        <v>2519</v>
      </c>
      <c r="B1614" t="s">
        <v>5021</v>
      </c>
      <c r="C1614" t="s">
        <v>1002</v>
      </c>
      <c r="D1614" t="s">
        <v>5022</v>
      </c>
      <c r="E1614" t="s">
        <v>992</v>
      </c>
      <c r="F1614" t="s">
        <v>2590</v>
      </c>
      <c r="G1614">
        <v>45</v>
      </c>
      <c r="H1614" t="s">
        <v>1744</v>
      </c>
      <c r="I1614">
        <v>28002</v>
      </c>
      <c r="K1614" t="s">
        <v>5023</v>
      </c>
      <c r="L1614" s="106">
        <v>28583</v>
      </c>
      <c r="M1614">
        <v>12919696</v>
      </c>
      <c r="N1614" t="s">
        <v>996</v>
      </c>
      <c r="O1614" t="s">
        <v>12</v>
      </c>
      <c r="P1614" t="s">
        <v>997</v>
      </c>
      <c r="R1614" s="109" t="str">
        <f>IF(OR(P1614="SB",Q1614="SB"),"SB",0)</f>
        <v>SB</v>
      </c>
      <c r="T1614" s="110" t="s">
        <v>998</v>
      </c>
      <c r="V1614" s="113" t="str">
        <f>IF(AND(I1614&gt;=10000,I1614&lt;=19900),"Praha",(IF(AND(I1614&gt;=25001,I1614&lt;=29501),"Středočeský kraj",(IF(AND(I1614&gt;=30100,I1614&lt;=34972),"Středočeský kraj",(IF(AND(I1614&gt;=35002,I1614&lt;=36271),"Karlovarský kraj",(IF(AND(I1614&gt;=37001,I1614&lt;=39201),"Jihočeský kraj",(IF(AND(I1614&gt;=39701,I1614&lt;=39901),"Jihočeský kraj",(IF(AND(I1614&gt;=39301,I1614&lt;=39601),"Kraj Vysočina",(IF(AND(I1614&gt;=58001,I1614&lt;=59501),"Kraj Vysočina",(IF(AND(I1614&gt;=67401,I1614&lt;=67602),"Kraj Vysočina",(IF(AND(I1614&gt;=40001,I1614&lt;=44101),"Ústecký kraj",(IF(AND(I1614&gt;=46001,I1614&lt;=47201),"Liberecký kraj",(IF(AND(I1614&gt;=51202,I1614&lt;=51401),"Liberecký kraj",(IF(AND(I1614&gt;=53002,I1614&lt;=53976),"Pardubický kraj",(IF(AND(I1614&gt;=56002,I1614&lt;=57201),"Pardubický kraj",(IF(AND(I1614&gt;=60200,I1614&lt;=67201),"Jihomoravský kraj",(IF(AND(I1614&gt;=67801,I1614&lt;=68501),"Jihomoravský kraj",(IF(AND(I1614&gt;=69002,I1614&lt;=69801),"Jihomoravský kraj",(IF(AND(I1614&gt;=68601,I1614&lt;=68801),"Zlínský kraj",(IF(AND(I1614&gt;=75501,I1614&lt;=76901),"Zlínský kraj",(IF(AND(I1614&gt;=70030,I1614&lt;=74901),"Moravskoslezský kraj",(IF(AND(I1614&gt;=75000,I1614&lt;=75368),"Olomoucký kraj",(IF(AND(I1614&gt;=77200,I1614&lt;=79862),"Olomoucký kraj",(IF(AND(I1614&gt;=50011,I1614&lt;=50301),"Královéhradecký kraj",(IF(AND(I1614&gt;=54301,I1614&lt;=54303),"Královéhradecký kraj","0")))))))))))))))))))))))))))))))))))))))))))))))</f>
        <v>Středočeský kraj</v>
      </c>
      <c r="AB1614" t="s">
        <v>998</v>
      </c>
      <c r="AD1614" t="s">
        <v>998</v>
      </c>
      <c r="AE1614" t="s">
        <v>998</v>
      </c>
      <c r="AF1614" t="s">
        <v>998</v>
      </c>
      <c r="AG1614" s="107">
        <v>0</v>
      </c>
      <c r="AH1614" s="107">
        <v>0</v>
      </c>
      <c r="AI1614" s="107">
        <v>0</v>
      </c>
      <c r="AJ1614" t="s">
        <v>1012</v>
      </c>
    </row>
    <row r="1615" spans="1:36" x14ac:dyDescent="0.45">
      <c r="A1615" t="s">
        <v>1169</v>
      </c>
      <c r="B1615" t="s">
        <v>14462</v>
      </c>
      <c r="C1615" t="s">
        <v>990</v>
      </c>
      <c r="D1615" t="s">
        <v>14480</v>
      </c>
      <c r="E1615" t="s">
        <v>992</v>
      </c>
      <c r="F1615" t="s">
        <v>13782</v>
      </c>
      <c r="G1615">
        <v>478</v>
      </c>
      <c r="H1615" t="s">
        <v>1744</v>
      </c>
      <c r="I1615">
        <v>28002</v>
      </c>
      <c r="K1615" t="s">
        <v>14481</v>
      </c>
      <c r="L1615" s="106">
        <v>33083</v>
      </c>
      <c r="M1615">
        <v>14608207</v>
      </c>
      <c r="N1615" t="s">
        <v>996</v>
      </c>
      <c r="O1615" t="s">
        <v>12</v>
      </c>
      <c r="P1615" t="s">
        <v>997</v>
      </c>
      <c r="R1615" s="109" t="str">
        <f>IF(OR(P1615="SB",Q1615="SB"),"SB",0)</f>
        <v>SB</v>
      </c>
      <c r="T1615" s="110" t="s">
        <v>998</v>
      </c>
      <c r="V1615" s="113" t="str">
        <f>IF(AND(I1615&gt;=10000,I1615&lt;=19900),"Praha",(IF(AND(I1615&gt;=25001,I1615&lt;=29501),"Středočeský kraj",(IF(AND(I1615&gt;=30100,I1615&lt;=34972),"Středočeský kraj",(IF(AND(I1615&gt;=35002,I1615&lt;=36271),"Karlovarský kraj",(IF(AND(I1615&gt;=37001,I1615&lt;=39201),"Jihočeský kraj",(IF(AND(I1615&gt;=39701,I1615&lt;=39901),"Jihočeský kraj",(IF(AND(I1615&gt;=39301,I1615&lt;=39601),"Kraj Vysočina",(IF(AND(I1615&gt;=58001,I1615&lt;=59501),"Kraj Vysočina",(IF(AND(I1615&gt;=67401,I1615&lt;=67602),"Kraj Vysočina",(IF(AND(I1615&gt;=40001,I1615&lt;=44101),"Ústecký kraj",(IF(AND(I1615&gt;=46001,I1615&lt;=47201),"Liberecký kraj",(IF(AND(I1615&gt;=51202,I1615&lt;=51401),"Liberecký kraj",(IF(AND(I1615&gt;=53002,I1615&lt;=53976),"Pardubický kraj",(IF(AND(I1615&gt;=56002,I1615&lt;=57201),"Pardubický kraj",(IF(AND(I1615&gt;=60200,I1615&lt;=67201),"Jihomoravský kraj",(IF(AND(I1615&gt;=67801,I1615&lt;=68501),"Jihomoravský kraj",(IF(AND(I1615&gt;=69002,I1615&lt;=69801),"Jihomoravský kraj",(IF(AND(I1615&gt;=68601,I1615&lt;=68801),"Zlínský kraj",(IF(AND(I1615&gt;=75501,I1615&lt;=76901),"Zlínský kraj",(IF(AND(I1615&gt;=70030,I1615&lt;=74901),"Moravskoslezský kraj",(IF(AND(I1615&gt;=75000,I1615&lt;=75368),"Olomoucký kraj",(IF(AND(I1615&gt;=77200,I1615&lt;=79862),"Olomoucký kraj",(IF(AND(I1615&gt;=50011,I1615&lt;=50301),"Královéhradecký kraj",(IF(AND(I1615&gt;=54301,I1615&lt;=54303),"Královéhradecký kraj","0")))))))))))))))))))))))))))))))))))))))))))))))</f>
        <v>Středočeský kraj</v>
      </c>
      <c r="AB1615" t="s">
        <v>998</v>
      </c>
      <c r="AD1615" t="s">
        <v>998</v>
      </c>
      <c r="AE1615" t="s">
        <v>998</v>
      </c>
      <c r="AF1615" t="s">
        <v>998</v>
      </c>
      <c r="AG1615" s="107">
        <v>0</v>
      </c>
      <c r="AH1615" s="107">
        <v>0</v>
      </c>
      <c r="AI1615" s="107">
        <v>0</v>
      </c>
      <c r="AJ1615" t="s">
        <v>1012</v>
      </c>
    </row>
    <row r="1616" spans="1:36" x14ac:dyDescent="0.45">
      <c r="A1616" t="s">
        <v>1220</v>
      </c>
      <c r="B1616" t="s">
        <v>14918</v>
      </c>
      <c r="C1616" t="s">
        <v>1002</v>
      </c>
      <c r="D1616" t="s">
        <v>14919</v>
      </c>
      <c r="E1616" t="s">
        <v>992</v>
      </c>
      <c r="F1616" t="s">
        <v>14920</v>
      </c>
      <c r="G1616">
        <v>60</v>
      </c>
      <c r="H1616" t="s">
        <v>1744</v>
      </c>
      <c r="I1616">
        <v>28002</v>
      </c>
      <c r="K1616" t="s">
        <v>14921</v>
      </c>
      <c r="L1616" s="106">
        <v>26574</v>
      </c>
      <c r="M1616">
        <v>12973048</v>
      </c>
      <c r="N1616" t="s">
        <v>996</v>
      </c>
      <c r="O1616" t="s">
        <v>12</v>
      </c>
      <c r="P1616" t="s">
        <v>997</v>
      </c>
      <c r="R1616" s="109" t="str">
        <f>IF(OR(P1616="SB",Q1616="SB"),"SB",0)</f>
        <v>SB</v>
      </c>
      <c r="T1616" s="110" t="s">
        <v>998</v>
      </c>
      <c r="V1616" s="113" t="str">
        <f>IF(AND(I1616&gt;=10000,I1616&lt;=19900),"Praha",(IF(AND(I1616&gt;=25001,I1616&lt;=29501),"Středočeský kraj",(IF(AND(I1616&gt;=30100,I1616&lt;=34972),"Středočeský kraj",(IF(AND(I1616&gt;=35002,I1616&lt;=36271),"Karlovarský kraj",(IF(AND(I1616&gt;=37001,I1616&lt;=39201),"Jihočeský kraj",(IF(AND(I1616&gt;=39701,I1616&lt;=39901),"Jihočeský kraj",(IF(AND(I1616&gt;=39301,I1616&lt;=39601),"Kraj Vysočina",(IF(AND(I1616&gt;=58001,I1616&lt;=59501),"Kraj Vysočina",(IF(AND(I1616&gt;=67401,I1616&lt;=67602),"Kraj Vysočina",(IF(AND(I1616&gt;=40001,I1616&lt;=44101),"Ústecký kraj",(IF(AND(I1616&gt;=46001,I1616&lt;=47201),"Liberecký kraj",(IF(AND(I1616&gt;=51202,I1616&lt;=51401),"Liberecký kraj",(IF(AND(I1616&gt;=53002,I1616&lt;=53976),"Pardubický kraj",(IF(AND(I1616&gt;=56002,I1616&lt;=57201),"Pardubický kraj",(IF(AND(I1616&gt;=60200,I1616&lt;=67201),"Jihomoravský kraj",(IF(AND(I1616&gt;=67801,I1616&lt;=68501),"Jihomoravský kraj",(IF(AND(I1616&gt;=69002,I1616&lt;=69801),"Jihomoravský kraj",(IF(AND(I1616&gt;=68601,I1616&lt;=68801),"Zlínský kraj",(IF(AND(I1616&gt;=75501,I1616&lt;=76901),"Zlínský kraj",(IF(AND(I1616&gt;=70030,I1616&lt;=74901),"Moravskoslezský kraj",(IF(AND(I1616&gt;=75000,I1616&lt;=75368),"Olomoucký kraj",(IF(AND(I1616&gt;=77200,I1616&lt;=79862),"Olomoucký kraj",(IF(AND(I1616&gt;=50011,I1616&lt;=50301),"Královéhradecký kraj",(IF(AND(I1616&gt;=54301,I1616&lt;=54303),"Královéhradecký kraj","0")))))))))))))))))))))))))))))))))))))))))))))))</f>
        <v>Středočeský kraj</v>
      </c>
      <c r="AB1616" t="s">
        <v>998</v>
      </c>
      <c r="AD1616" t="s">
        <v>998</v>
      </c>
      <c r="AE1616" t="s">
        <v>998</v>
      </c>
      <c r="AF1616" t="s">
        <v>998</v>
      </c>
      <c r="AG1616" s="107">
        <v>0</v>
      </c>
      <c r="AH1616" s="107">
        <v>0</v>
      </c>
      <c r="AI1616" s="107">
        <v>0</v>
      </c>
      <c r="AJ1616" t="s">
        <v>1012</v>
      </c>
    </row>
    <row r="1617" spans="1:37" x14ac:dyDescent="0.45">
      <c r="A1617" t="s">
        <v>1124</v>
      </c>
      <c r="B1617" t="s">
        <v>17988</v>
      </c>
      <c r="C1617" t="s">
        <v>990</v>
      </c>
      <c r="D1617" t="s">
        <v>17989</v>
      </c>
      <c r="E1617" t="s">
        <v>992</v>
      </c>
      <c r="F1617" t="s">
        <v>17990</v>
      </c>
      <c r="G1617">
        <v>188</v>
      </c>
      <c r="H1617" t="s">
        <v>1744</v>
      </c>
      <c r="I1617">
        <v>28002</v>
      </c>
      <c r="K1617" t="s">
        <v>17991</v>
      </c>
      <c r="L1617" s="106">
        <v>30699</v>
      </c>
      <c r="M1617">
        <v>12991438</v>
      </c>
      <c r="N1617" t="s">
        <v>996</v>
      </c>
      <c r="O1617" t="s">
        <v>12</v>
      </c>
      <c r="P1617" t="s">
        <v>997</v>
      </c>
      <c r="R1617" s="109" t="str">
        <f>IF(OR(P1617="SB",Q1617="SB"),"SB",0)</f>
        <v>SB</v>
      </c>
      <c r="T1617" s="110" t="s">
        <v>998</v>
      </c>
      <c r="V1617" s="113" t="str">
        <f>IF(AND(I1617&gt;=10000,I1617&lt;=19900),"Praha",(IF(AND(I1617&gt;=25001,I1617&lt;=29501),"Středočeský kraj",(IF(AND(I1617&gt;=30100,I1617&lt;=34972),"Středočeský kraj",(IF(AND(I1617&gt;=35002,I1617&lt;=36271),"Karlovarský kraj",(IF(AND(I1617&gt;=37001,I1617&lt;=39201),"Jihočeský kraj",(IF(AND(I1617&gt;=39701,I1617&lt;=39901),"Jihočeský kraj",(IF(AND(I1617&gt;=39301,I1617&lt;=39601),"Kraj Vysočina",(IF(AND(I1617&gt;=58001,I1617&lt;=59501),"Kraj Vysočina",(IF(AND(I1617&gt;=67401,I1617&lt;=67602),"Kraj Vysočina",(IF(AND(I1617&gt;=40001,I1617&lt;=44101),"Ústecký kraj",(IF(AND(I1617&gt;=46001,I1617&lt;=47201),"Liberecký kraj",(IF(AND(I1617&gt;=51202,I1617&lt;=51401),"Liberecký kraj",(IF(AND(I1617&gt;=53002,I1617&lt;=53976),"Pardubický kraj",(IF(AND(I1617&gt;=56002,I1617&lt;=57201),"Pardubický kraj",(IF(AND(I1617&gt;=60200,I1617&lt;=67201),"Jihomoravský kraj",(IF(AND(I1617&gt;=67801,I1617&lt;=68501),"Jihomoravský kraj",(IF(AND(I1617&gt;=69002,I1617&lt;=69801),"Jihomoravský kraj",(IF(AND(I1617&gt;=68601,I1617&lt;=68801),"Zlínský kraj",(IF(AND(I1617&gt;=75501,I1617&lt;=76901),"Zlínský kraj",(IF(AND(I1617&gt;=70030,I1617&lt;=74901),"Moravskoslezský kraj",(IF(AND(I1617&gt;=75000,I1617&lt;=75368),"Olomoucký kraj",(IF(AND(I1617&gt;=77200,I1617&lt;=79862),"Olomoucký kraj",(IF(AND(I1617&gt;=50011,I1617&lt;=50301),"Královéhradecký kraj",(IF(AND(I1617&gt;=54301,I1617&lt;=54303),"Královéhradecký kraj","0")))))))))))))))))))))))))))))))))))))))))))))))</f>
        <v>Středočeský kraj</v>
      </c>
      <c r="AB1617" t="s">
        <v>998</v>
      </c>
      <c r="AD1617" t="s">
        <v>998</v>
      </c>
      <c r="AE1617" t="s">
        <v>998</v>
      </c>
      <c r="AF1617" t="s">
        <v>998</v>
      </c>
      <c r="AG1617" s="107">
        <v>0</v>
      </c>
      <c r="AH1617" s="107">
        <v>0</v>
      </c>
      <c r="AI1617" s="107">
        <v>0</v>
      </c>
      <c r="AJ1617" t="s">
        <v>1012</v>
      </c>
    </row>
    <row r="1618" spans="1:37" x14ac:dyDescent="0.45">
      <c r="A1618" t="s">
        <v>1782</v>
      </c>
      <c r="B1618" t="s">
        <v>19297</v>
      </c>
      <c r="C1618" t="s">
        <v>1002</v>
      </c>
      <c r="D1618" t="s">
        <v>19300</v>
      </c>
      <c r="E1618" t="s">
        <v>992</v>
      </c>
      <c r="F1618" t="s">
        <v>1743</v>
      </c>
      <c r="G1618">
        <v>675</v>
      </c>
      <c r="H1618" t="s">
        <v>1744</v>
      </c>
      <c r="I1618">
        <v>28002</v>
      </c>
      <c r="K1618" t="s">
        <v>19301</v>
      </c>
      <c r="L1618" s="106">
        <v>27702</v>
      </c>
      <c r="M1618">
        <v>13008111</v>
      </c>
      <c r="N1618" t="s">
        <v>996</v>
      </c>
      <c r="O1618" t="s">
        <v>12</v>
      </c>
      <c r="P1618" t="s">
        <v>997</v>
      </c>
      <c r="R1618" s="109" t="str">
        <f>IF(OR(P1618="SB",Q1618="SB"),"SB",0)</f>
        <v>SB</v>
      </c>
      <c r="T1618" s="110" t="s">
        <v>998</v>
      </c>
      <c r="V1618" s="113" t="str">
        <f>IF(AND(I1618&gt;=10000,I1618&lt;=19900),"Praha",(IF(AND(I1618&gt;=25001,I1618&lt;=29501),"Středočeský kraj",(IF(AND(I1618&gt;=30100,I1618&lt;=34972),"Středočeský kraj",(IF(AND(I1618&gt;=35002,I1618&lt;=36271),"Karlovarský kraj",(IF(AND(I1618&gt;=37001,I1618&lt;=39201),"Jihočeský kraj",(IF(AND(I1618&gt;=39701,I1618&lt;=39901),"Jihočeský kraj",(IF(AND(I1618&gt;=39301,I1618&lt;=39601),"Kraj Vysočina",(IF(AND(I1618&gt;=58001,I1618&lt;=59501),"Kraj Vysočina",(IF(AND(I1618&gt;=67401,I1618&lt;=67602),"Kraj Vysočina",(IF(AND(I1618&gt;=40001,I1618&lt;=44101),"Ústecký kraj",(IF(AND(I1618&gt;=46001,I1618&lt;=47201),"Liberecký kraj",(IF(AND(I1618&gt;=51202,I1618&lt;=51401),"Liberecký kraj",(IF(AND(I1618&gt;=53002,I1618&lt;=53976),"Pardubický kraj",(IF(AND(I1618&gt;=56002,I1618&lt;=57201),"Pardubický kraj",(IF(AND(I1618&gt;=60200,I1618&lt;=67201),"Jihomoravský kraj",(IF(AND(I1618&gt;=67801,I1618&lt;=68501),"Jihomoravský kraj",(IF(AND(I1618&gt;=69002,I1618&lt;=69801),"Jihomoravský kraj",(IF(AND(I1618&gt;=68601,I1618&lt;=68801),"Zlínský kraj",(IF(AND(I1618&gt;=75501,I1618&lt;=76901),"Zlínský kraj",(IF(AND(I1618&gt;=70030,I1618&lt;=74901),"Moravskoslezský kraj",(IF(AND(I1618&gt;=75000,I1618&lt;=75368),"Olomoucký kraj",(IF(AND(I1618&gt;=77200,I1618&lt;=79862),"Olomoucký kraj",(IF(AND(I1618&gt;=50011,I1618&lt;=50301),"Královéhradecký kraj",(IF(AND(I1618&gt;=54301,I1618&lt;=54303),"Královéhradecký kraj","0")))))))))))))))))))))))))))))))))))))))))))))))</f>
        <v>Středočeský kraj</v>
      </c>
      <c r="AB1618" t="s">
        <v>998</v>
      </c>
      <c r="AD1618" t="s">
        <v>998</v>
      </c>
      <c r="AE1618" t="s">
        <v>998</v>
      </c>
      <c r="AF1618" t="s">
        <v>998</v>
      </c>
      <c r="AG1618" s="107">
        <v>0</v>
      </c>
      <c r="AH1618" s="107">
        <v>0</v>
      </c>
      <c r="AI1618" s="107">
        <v>0</v>
      </c>
      <c r="AJ1618" t="s">
        <v>1012</v>
      </c>
    </row>
    <row r="1619" spans="1:37" x14ac:dyDescent="0.45">
      <c r="A1619" t="s">
        <v>8424</v>
      </c>
      <c r="B1619" t="s">
        <v>8425</v>
      </c>
      <c r="C1619" t="s">
        <v>990</v>
      </c>
      <c r="D1619" t="s">
        <v>8426</v>
      </c>
      <c r="E1619" t="s">
        <v>992</v>
      </c>
      <c r="F1619" t="s">
        <v>8427</v>
      </c>
      <c r="G1619">
        <v>243</v>
      </c>
      <c r="H1619" t="s">
        <v>1186</v>
      </c>
      <c r="I1619">
        <v>28103</v>
      </c>
      <c r="K1619" t="s">
        <v>8428</v>
      </c>
      <c r="L1619" s="106">
        <v>32880</v>
      </c>
      <c r="M1619">
        <v>14120476</v>
      </c>
      <c r="N1619" t="s">
        <v>1242</v>
      </c>
      <c r="O1619" t="s">
        <v>1106</v>
      </c>
      <c r="P1619" t="s">
        <v>997</v>
      </c>
      <c r="R1619" s="109" t="str">
        <f>IF(OR(P1619="SB",Q1619="SB"),"SB",0)</f>
        <v>SB</v>
      </c>
      <c r="T1619" s="110" t="s">
        <v>998</v>
      </c>
      <c r="V1619" s="113" t="str">
        <f>IF(AND(I1619&gt;=10000,I1619&lt;=19900),"Praha",(IF(AND(I1619&gt;=25001,I1619&lt;=29501),"Středočeský kraj",(IF(AND(I1619&gt;=30100,I1619&lt;=34972),"Středočeský kraj",(IF(AND(I1619&gt;=35002,I1619&lt;=36271),"Karlovarský kraj",(IF(AND(I1619&gt;=37001,I1619&lt;=39201),"Jihočeský kraj",(IF(AND(I1619&gt;=39701,I1619&lt;=39901),"Jihočeský kraj",(IF(AND(I1619&gt;=39301,I1619&lt;=39601),"Kraj Vysočina",(IF(AND(I1619&gt;=58001,I1619&lt;=59501),"Kraj Vysočina",(IF(AND(I1619&gt;=67401,I1619&lt;=67602),"Kraj Vysočina",(IF(AND(I1619&gt;=40001,I1619&lt;=44101),"Ústecký kraj",(IF(AND(I1619&gt;=46001,I1619&lt;=47201),"Liberecký kraj",(IF(AND(I1619&gt;=51202,I1619&lt;=51401),"Liberecký kraj",(IF(AND(I1619&gt;=53002,I1619&lt;=53976),"Pardubický kraj",(IF(AND(I1619&gt;=56002,I1619&lt;=57201),"Pardubický kraj",(IF(AND(I1619&gt;=60200,I1619&lt;=67201),"Jihomoravský kraj",(IF(AND(I1619&gt;=67801,I1619&lt;=68501),"Jihomoravský kraj",(IF(AND(I1619&gt;=69002,I1619&lt;=69801),"Jihomoravský kraj",(IF(AND(I1619&gt;=68601,I1619&lt;=68801),"Zlínský kraj",(IF(AND(I1619&gt;=75501,I1619&lt;=76901),"Zlínský kraj",(IF(AND(I1619&gt;=70030,I1619&lt;=74901),"Moravskoslezský kraj",(IF(AND(I1619&gt;=75000,I1619&lt;=75368),"Olomoucký kraj",(IF(AND(I1619&gt;=77200,I1619&lt;=79862),"Olomoucký kraj",(IF(AND(I1619&gt;=50011,I1619&lt;=50301),"Královéhradecký kraj",(IF(AND(I1619&gt;=54301,I1619&lt;=54303),"Královéhradecký kraj","0")))))))))))))))))))))))))))))))))))))))))))))))</f>
        <v>Středočeský kraj</v>
      </c>
      <c r="AB1619" t="s">
        <v>998</v>
      </c>
      <c r="AD1619" t="s">
        <v>998</v>
      </c>
      <c r="AE1619" t="s">
        <v>998</v>
      </c>
      <c r="AF1619" t="s">
        <v>998</v>
      </c>
      <c r="AG1619" s="107">
        <v>0</v>
      </c>
      <c r="AH1619" s="107">
        <v>0</v>
      </c>
      <c r="AI1619" s="107">
        <v>0</v>
      </c>
      <c r="AJ1619" t="s">
        <v>1012</v>
      </c>
    </row>
    <row r="1620" spans="1:37" x14ac:dyDescent="0.45">
      <c r="A1620" t="s">
        <v>1102</v>
      </c>
      <c r="B1620" t="s">
        <v>7776</v>
      </c>
      <c r="C1620" t="s">
        <v>1002</v>
      </c>
      <c r="D1620" t="s">
        <v>7777</v>
      </c>
      <c r="E1620" t="s">
        <v>992</v>
      </c>
      <c r="F1620" t="s">
        <v>5965</v>
      </c>
      <c r="G1620">
        <v>30</v>
      </c>
      <c r="H1620" t="s">
        <v>7778</v>
      </c>
      <c r="I1620">
        <v>28121</v>
      </c>
      <c r="K1620" t="s">
        <v>7779</v>
      </c>
      <c r="L1620" s="106">
        <v>33305</v>
      </c>
      <c r="M1620">
        <v>13412982</v>
      </c>
      <c r="N1620" t="s">
        <v>996</v>
      </c>
      <c r="O1620" t="s">
        <v>12</v>
      </c>
      <c r="P1620" t="s">
        <v>997</v>
      </c>
      <c r="R1620" s="109" t="str">
        <f>IF(OR(P1620="SB",Q1620="SB"),"SB",0)</f>
        <v>SB</v>
      </c>
      <c r="T1620" s="110" t="s">
        <v>998</v>
      </c>
      <c r="V1620" s="113" t="str">
        <f>IF(AND(I1620&gt;=10000,I1620&lt;=19900),"Praha",(IF(AND(I1620&gt;=25001,I1620&lt;=29501),"Středočeský kraj",(IF(AND(I1620&gt;=30100,I1620&lt;=34972),"Středočeský kraj",(IF(AND(I1620&gt;=35002,I1620&lt;=36271),"Karlovarský kraj",(IF(AND(I1620&gt;=37001,I1620&lt;=39201),"Jihočeský kraj",(IF(AND(I1620&gt;=39701,I1620&lt;=39901),"Jihočeský kraj",(IF(AND(I1620&gt;=39301,I1620&lt;=39601),"Kraj Vysočina",(IF(AND(I1620&gt;=58001,I1620&lt;=59501),"Kraj Vysočina",(IF(AND(I1620&gt;=67401,I1620&lt;=67602),"Kraj Vysočina",(IF(AND(I1620&gt;=40001,I1620&lt;=44101),"Ústecký kraj",(IF(AND(I1620&gt;=46001,I1620&lt;=47201),"Liberecký kraj",(IF(AND(I1620&gt;=51202,I1620&lt;=51401),"Liberecký kraj",(IF(AND(I1620&gt;=53002,I1620&lt;=53976),"Pardubický kraj",(IF(AND(I1620&gt;=56002,I1620&lt;=57201),"Pardubický kraj",(IF(AND(I1620&gt;=60200,I1620&lt;=67201),"Jihomoravský kraj",(IF(AND(I1620&gt;=67801,I1620&lt;=68501),"Jihomoravský kraj",(IF(AND(I1620&gt;=69002,I1620&lt;=69801),"Jihomoravský kraj",(IF(AND(I1620&gt;=68601,I1620&lt;=68801),"Zlínský kraj",(IF(AND(I1620&gt;=75501,I1620&lt;=76901),"Zlínský kraj",(IF(AND(I1620&gt;=70030,I1620&lt;=74901),"Moravskoslezský kraj",(IF(AND(I1620&gt;=75000,I1620&lt;=75368),"Olomoucký kraj",(IF(AND(I1620&gt;=77200,I1620&lt;=79862),"Olomoucký kraj",(IF(AND(I1620&gt;=50011,I1620&lt;=50301),"Královéhradecký kraj",(IF(AND(I1620&gt;=54301,I1620&lt;=54303),"Královéhradecký kraj","0")))))))))))))))))))))))))))))))))))))))))))))))</f>
        <v>Středočeský kraj</v>
      </c>
      <c r="AB1620" t="s">
        <v>998</v>
      </c>
      <c r="AD1620" t="s">
        <v>998</v>
      </c>
      <c r="AE1620" t="s">
        <v>998</v>
      </c>
      <c r="AF1620" t="s">
        <v>998</v>
      </c>
      <c r="AG1620" s="107">
        <v>0</v>
      </c>
      <c r="AH1620" s="107">
        <v>0</v>
      </c>
      <c r="AI1620" s="107">
        <v>0</v>
      </c>
      <c r="AJ1620" t="s">
        <v>1012</v>
      </c>
    </row>
    <row r="1621" spans="1:37" x14ac:dyDescent="0.45">
      <c r="A1621" t="s">
        <v>2650</v>
      </c>
      <c r="B1621" t="s">
        <v>11722</v>
      </c>
      <c r="C1621" t="s">
        <v>990</v>
      </c>
      <c r="D1621" t="s">
        <v>11723</v>
      </c>
      <c r="E1621" t="s">
        <v>992</v>
      </c>
      <c r="F1621" t="s">
        <v>6169</v>
      </c>
      <c r="G1621">
        <v>124</v>
      </c>
      <c r="H1621" t="s">
        <v>4652</v>
      </c>
      <c r="I1621">
        <v>28123</v>
      </c>
      <c r="J1621">
        <v>728560336</v>
      </c>
      <c r="K1621" t="s">
        <v>11724</v>
      </c>
      <c r="L1621" s="106">
        <v>31360</v>
      </c>
      <c r="M1621">
        <v>10590686</v>
      </c>
      <c r="N1621" t="s">
        <v>996</v>
      </c>
      <c r="O1621" t="s">
        <v>12</v>
      </c>
      <c r="P1621" t="s">
        <v>997</v>
      </c>
      <c r="R1621" s="109" t="str">
        <f>IF(OR(P1621="SB",Q1621="SB"),"SB",0)</f>
        <v>SB</v>
      </c>
      <c r="T1621" s="110">
        <v>10604</v>
      </c>
      <c r="U1621" t="s">
        <v>19633</v>
      </c>
      <c r="V1621" s="113" t="str">
        <f>IF(AND(I1621&gt;=10000,I1621&lt;=19900),"Praha",(IF(AND(I1621&gt;=25001,I1621&lt;=29501),"Středočeský kraj",(IF(AND(I1621&gt;=30100,I1621&lt;=34972),"Středočeský kraj",(IF(AND(I1621&gt;=35002,I1621&lt;=36271),"Karlovarský kraj",(IF(AND(I1621&gt;=37001,I1621&lt;=39201),"Jihočeský kraj",(IF(AND(I1621&gt;=39701,I1621&lt;=39901),"Jihočeský kraj",(IF(AND(I1621&gt;=39301,I1621&lt;=39601),"Kraj Vysočina",(IF(AND(I1621&gt;=58001,I1621&lt;=59501),"Kraj Vysočina",(IF(AND(I1621&gt;=67401,I1621&lt;=67602),"Kraj Vysočina",(IF(AND(I1621&gt;=40001,I1621&lt;=44101),"Ústecký kraj",(IF(AND(I1621&gt;=46001,I1621&lt;=47201),"Liberecký kraj",(IF(AND(I1621&gt;=51202,I1621&lt;=51401),"Liberecký kraj",(IF(AND(I1621&gt;=53002,I1621&lt;=53976),"Pardubický kraj",(IF(AND(I1621&gt;=56002,I1621&lt;=57201),"Pardubický kraj",(IF(AND(I1621&gt;=60200,I1621&lt;=67201),"Jihomoravský kraj",(IF(AND(I1621&gt;=67801,I1621&lt;=68501),"Jihomoravský kraj",(IF(AND(I1621&gt;=69002,I1621&lt;=69801),"Jihomoravský kraj",(IF(AND(I1621&gt;=68601,I1621&lt;=68801),"Zlínský kraj",(IF(AND(I1621&gt;=75501,I1621&lt;=76901),"Zlínský kraj",(IF(AND(I1621&gt;=70030,I1621&lt;=74901),"Moravskoslezský kraj",(IF(AND(I1621&gt;=75000,I1621&lt;=75368),"Olomoucký kraj",(IF(AND(I1621&gt;=77200,I1621&lt;=79862),"Olomoucký kraj",(IF(AND(I1621&gt;=50011,I1621&lt;=50301),"Královéhradecký kraj",(IF(AND(I1621&gt;=54301,I1621&lt;=54303),"Královéhradecký kraj","0")))))))))))))))))))))))))))))))))))))))))))))))</f>
        <v>Středočeský kraj</v>
      </c>
      <c r="AD1621" t="s">
        <v>998</v>
      </c>
      <c r="AE1621" t="s">
        <v>998</v>
      </c>
      <c r="AF1621" t="s">
        <v>998</v>
      </c>
      <c r="AG1621" s="107">
        <v>0</v>
      </c>
      <c r="AH1621" s="107">
        <v>0</v>
      </c>
      <c r="AI1621" s="107">
        <v>0</v>
      </c>
      <c r="AJ1621" t="s">
        <v>1012</v>
      </c>
    </row>
    <row r="1622" spans="1:37" x14ac:dyDescent="0.45">
      <c r="A1622" t="s">
        <v>1156</v>
      </c>
      <c r="B1622" t="s">
        <v>4636</v>
      </c>
      <c r="C1622" t="s">
        <v>990</v>
      </c>
      <c r="D1622" t="s">
        <v>4651</v>
      </c>
      <c r="E1622" t="s">
        <v>992</v>
      </c>
      <c r="F1622" t="s">
        <v>1715</v>
      </c>
      <c r="G1622">
        <v>262</v>
      </c>
      <c r="H1622" t="s">
        <v>4652</v>
      </c>
      <c r="I1622">
        <v>28123</v>
      </c>
      <c r="K1622" t="s">
        <v>4649</v>
      </c>
      <c r="L1622" s="106">
        <v>33292</v>
      </c>
      <c r="M1622">
        <v>10892400</v>
      </c>
      <c r="N1622" t="s">
        <v>996</v>
      </c>
      <c r="O1622" t="s">
        <v>12</v>
      </c>
      <c r="P1622" t="s">
        <v>997</v>
      </c>
      <c r="R1622" s="109" t="str">
        <f>IF(OR(P1622="SB",Q1622="SB"),"SB",0)</f>
        <v>SB</v>
      </c>
      <c r="T1622" s="110">
        <v>11536</v>
      </c>
      <c r="U1622" t="s">
        <v>19633</v>
      </c>
      <c r="V1622" s="113" t="str">
        <f>IF(AND(I1622&gt;=10000,I1622&lt;=19900),"Praha",(IF(AND(I1622&gt;=25001,I1622&lt;=29501),"Středočeský kraj",(IF(AND(I1622&gt;=30100,I1622&lt;=34972),"Středočeský kraj",(IF(AND(I1622&gt;=35002,I1622&lt;=36271),"Karlovarský kraj",(IF(AND(I1622&gt;=37001,I1622&lt;=39201),"Jihočeský kraj",(IF(AND(I1622&gt;=39701,I1622&lt;=39901),"Jihočeský kraj",(IF(AND(I1622&gt;=39301,I1622&lt;=39601),"Kraj Vysočina",(IF(AND(I1622&gt;=58001,I1622&lt;=59501),"Kraj Vysočina",(IF(AND(I1622&gt;=67401,I1622&lt;=67602),"Kraj Vysočina",(IF(AND(I1622&gt;=40001,I1622&lt;=44101),"Ústecký kraj",(IF(AND(I1622&gt;=46001,I1622&lt;=47201),"Liberecký kraj",(IF(AND(I1622&gt;=51202,I1622&lt;=51401),"Liberecký kraj",(IF(AND(I1622&gt;=53002,I1622&lt;=53976),"Pardubický kraj",(IF(AND(I1622&gt;=56002,I1622&lt;=57201),"Pardubický kraj",(IF(AND(I1622&gt;=60200,I1622&lt;=67201),"Jihomoravský kraj",(IF(AND(I1622&gt;=67801,I1622&lt;=68501),"Jihomoravský kraj",(IF(AND(I1622&gt;=69002,I1622&lt;=69801),"Jihomoravský kraj",(IF(AND(I1622&gt;=68601,I1622&lt;=68801),"Zlínský kraj",(IF(AND(I1622&gt;=75501,I1622&lt;=76901),"Zlínský kraj",(IF(AND(I1622&gt;=70030,I1622&lt;=74901),"Moravskoslezský kraj",(IF(AND(I1622&gt;=75000,I1622&lt;=75368),"Olomoucký kraj",(IF(AND(I1622&gt;=77200,I1622&lt;=79862),"Olomoucký kraj",(IF(AND(I1622&gt;=50011,I1622&lt;=50301),"Královéhradecký kraj",(IF(AND(I1622&gt;=54301,I1622&lt;=54303),"Královéhradecký kraj","0")))))))))))))))))))))))))))))))))))))))))))))))</f>
        <v>Středočeský kraj</v>
      </c>
      <c r="AD1622" t="s">
        <v>998</v>
      </c>
      <c r="AE1622" t="s">
        <v>998</v>
      </c>
      <c r="AF1622" t="s">
        <v>998</v>
      </c>
      <c r="AG1622" s="107">
        <v>0</v>
      </c>
      <c r="AH1622" s="107">
        <v>0</v>
      </c>
      <c r="AI1622" s="107">
        <v>0</v>
      </c>
      <c r="AJ1622" t="s">
        <v>1012</v>
      </c>
    </row>
    <row r="1623" spans="1:37" x14ac:dyDescent="0.45">
      <c r="A1623" t="s">
        <v>17794</v>
      </c>
      <c r="B1623" t="s">
        <v>17788</v>
      </c>
      <c r="C1623" t="s">
        <v>990</v>
      </c>
      <c r="D1623" t="s">
        <v>17795</v>
      </c>
      <c r="E1623" t="s">
        <v>992</v>
      </c>
      <c r="F1623" t="s">
        <v>7655</v>
      </c>
      <c r="G1623">
        <v>100</v>
      </c>
      <c r="H1623" t="s">
        <v>17796</v>
      </c>
      <c r="I1623">
        <v>28126</v>
      </c>
      <c r="K1623" t="s">
        <v>17797</v>
      </c>
      <c r="L1623" s="106">
        <v>38993</v>
      </c>
      <c r="M1623">
        <v>14620533</v>
      </c>
      <c r="N1623" t="s">
        <v>996</v>
      </c>
      <c r="O1623" t="s">
        <v>12</v>
      </c>
      <c r="P1623" t="s">
        <v>997</v>
      </c>
      <c r="R1623" s="109" t="str">
        <f>IF(OR(P1623="SB",Q1623="SB"),"SB",0)</f>
        <v>SB</v>
      </c>
      <c r="T1623" s="110" t="s">
        <v>998</v>
      </c>
      <c r="V1623" s="113" t="str">
        <f>IF(AND(I1623&gt;=10000,I1623&lt;=19900),"Praha",(IF(AND(I1623&gt;=25001,I1623&lt;=29501),"Středočeský kraj",(IF(AND(I1623&gt;=30100,I1623&lt;=34972),"Středočeský kraj",(IF(AND(I1623&gt;=35002,I1623&lt;=36271),"Karlovarský kraj",(IF(AND(I1623&gt;=37001,I1623&lt;=39201),"Jihočeský kraj",(IF(AND(I1623&gt;=39701,I1623&lt;=39901),"Jihočeský kraj",(IF(AND(I1623&gt;=39301,I1623&lt;=39601),"Kraj Vysočina",(IF(AND(I1623&gt;=58001,I1623&lt;=59501),"Kraj Vysočina",(IF(AND(I1623&gt;=67401,I1623&lt;=67602),"Kraj Vysočina",(IF(AND(I1623&gt;=40001,I1623&lt;=44101),"Ústecký kraj",(IF(AND(I1623&gt;=46001,I1623&lt;=47201),"Liberecký kraj",(IF(AND(I1623&gt;=51202,I1623&lt;=51401),"Liberecký kraj",(IF(AND(I1623&gt;=53002,I1623&lt;=53976),"Pardubický kraj",(IF(AND(I1623&gt;=56002,I1623&lt;=57201),"Pardubický kraj",(IF(AND(I1623&gt;=60200,I1623&lt;=67201),"Jihomoravský kraj",(IF(AND(I1623&gt;=67801,I1623&lt;=68501),"Jihomoravský kraj",(IF(AND(I1623&gt;=69002,I1623&lt;=69801),"Jihomoravský kraj",(IF(AND(I1623&gt;=68601,I1623&lt;=68801),"Zlínský kraj",(IF(AND(I1623&gt;=75501,I1623&lt;=76901),"Zlínský kraj",(IF(AND(I1623&gt;=70030,I1623&lt;=74901),"Moravskoslezský kraj",(IF(AND(I1623&gt;=75000,I1623&lt;=75368),"Olomoucký kraj",(IF(AND(I1623&gt;=77200,I1623&lt;=79862),"Olomoucký kraj",(IF(AND(I1623&gt;=50011,I1623&lt;=50301),"Královéhradecký kraj",(IF(AND(I1623&gt;=54301,I1623&lt;=54303),"Královéhradecký kraj","0")))))))))))))))))))))))))))))))))))))))))))))))</f>
        <v>Středočeský kraj</v>
      </c>
      <c r="AB1623" t="s">
        <v>998</v>
      </c>
      <c r="AD1623" t="s">
        <v>998</v>
      </c>
      <c r="AE1623" t="s">
        <v>998</v>
      </c>
      <c r="AF1623" t="s">
        <v>998</v>
      </c>
      <c r="AG1623" s="107">
        <v>300</v>
      </c>
      <c r="AH1623" s="107">
        <v>0</v>
      </c>
      <c r="AI1623" s="107">
        <v>0</v>
      </c>
      <c r="AJ1623" t="s">
        <v>999</v>
      </c>
      <c r="AK1623" s="106">
        <v>44923</v>
      </c>
    </row>
    <row r="1624" spans="1:37" x14ac:dyDescent="0.45">
      <c r="A1624" t="s">
        <v>1523</v>
      </c>
      <c r="B1624" t="s">
        <v>3862</v>
      </c>
      <c r="C1624" t="s">
        <v>990</v>
      </c>
      <c r="D1624" t="s">
        <v>3863</v>
      </c>
      <c r="E1624" t="s">
        <v>992</v>
      </c>
      <c r="F1624" t="s">
        <v>3864</v>
      </c>
      <c r="G1624">
        <v>37</v>
      </c>
      <c r="H1624" t="s">
        <v>3865</v>
      </c>
      <c r="I1624">
        <v>28143</v>
      </c>
      <c r="K1624" t="s">
        <v>3866</v>
      </c>
      <c r="L1624" s="106">
        <v>41090</v>
      </c>
      <c r="M1624">
        <v>14083494</v>
      </c>
      <c r="N1624" t="s">
        <v>1757</v>
      </c>
      <c r="O1624" t="s">
        <v>1010</v>
      </c>
      <c r="P1624" t="s">
        <v>997</v>
      </c>
      <c r="Q1624" t="s">
        <v>1011</v>
      </c>
      <c r="R1624" s="109" t="str">
        <f>IF(OR(P1624="SB",Q1624="SB"),"SB",0)</f>
        <v>SB</v>
      </c>
      <c r="T1624" s="110">
        <v>2018453</v>
      </c>
      <c r="U1624" t="s">
        <v>19633</v>
      </c>
      <c r="V1624" s="113" t="str">
        <f>IF(AND(I1624&gt;=10000,I1624&lt;=19900),"Praha",(IF(AND(I1624&gt;=25001,I1624&lt;=29501),"Středočeský kraj",(IF(AND(I1624&gt;=30100,I1624&lt;=34972),"Středočeský kraj",(IF(AND(I1624&gt;=35002,I1624&lt;=36271),"Karlovarský kraj",(IF(AND(I1624&gt;=37001,I1624&lt;=39201),"Jihočeský kraj",(IF(AND(I1624&gt;=39701,I1624&lt;=39901),"Jihočeský kraj",(IF(AND(I1624&gt;=39301,I1624&lt;=39601),"Kraj Vysočina",(IF(AND(I1624&gt;=58001,I1624&lt;=59501),"Kraj Vysočina",(IF(AND(I1624&gt;=67401,I1624&lt;=67602),"Kraj Vysočina",(IF(AND(I1624&gt;=40001,I1624&lt;=44101),"Ústecký kraj",(IF(AND(I1624&gt;=46001,I1624&lt;=47201),"Liberecký kraj",(IF(AND(I1624&gt;=51202,I1624&lt;=51401),"Liberecký kraj",(IF(AND(I1624&gt;=53002,I1624&lt;=53976),"Pardubický kraj",(IF(AND(I1624&gt;=56002,I1624&lt;=57201),"Pardubický kraj",(IF(AND(I1624&gt;=60200,I1624&lt;=67201),"Jihomoravský kraj",(IF(AND(I1624&gt;=67801,I1624&lt;=68501),"Jihomoravský kraj",(IF(AND(I1624&gt;=69002,I1624&lt;=69801),"Jihomoravský kraj",(IF(AND(I1624&gt;=68601,I1624&lt;=68801),"Zlínský kraj",(IF(AND(I1624&gt;=75501,I1624&lt;=76901),"Zlínský kraj",(IF(AND(I1624&gt;=70030,I1624&lt;=74901),"Moravskoslezský kraj",(IF(AND(I1624&gt;=75000,I1624&lt;=75368),"Olomoucký kraj",(IF(AND(I1624&gt;=77200,I1624&lt;=79862),"Olomoucký kraj",(IF(AND(I1624&gt;=50011,I1624&lt;=50301),"Královéhradecký kraj",(IF(AND(I1624&gt;=54301,I1624&lt;=54303),"Královéhradecký kraj","0")))))))))))))))))))))))))))))))))))))))))))))))</f>
        <v>Středočeský kraj</v>
      </c>
      <c r="AB1624" t="s">
        <v>3867</v>
      </c>
      <c r="AD1624" t="s">
        <v>998</v>
      </c>
      <c r="AE1624" t="s">
        <v>998</v>
      </c>
      <c r="AF1624" t="s">
        <v>998</v>
      </c>
      <c r="AG1624" s="107">
        <v>300</v>
      </c>
      <c r="AH1624" s="107">
        <v>0</v>
      </c>
      <c r="AI1624" s="107">
        <v>0</v>
      </c>
      <c r="AJ1624" t="s">
        <v>999</v>
      </c>
      <c r="AK1624" s="106">
        <v>44925</v>
      </c>
    </row>
    <row r="1625" spans="1:37" x14ac:dyDescent="0.45">
      <c r="A1625" t="s">
        <v>1079</v>
      </c>
      <c r="B1625" t="s">
        <v>2474</v>
      </c>
      <c r="C1625" t="s">
        <v>990</v>
      </c>
      <c r="D1625" t="s">
        <v>2482</v>
      </c>
      <c r="E1625" t="s">
        <v>992</v>
      </c>
      <c r="F1625" t="s">
        <v>1040</v>
      </c>
      <c r="G1625">
        <v>724</v>
      </c>
      <c r="H1625" t="s">
        <v>2483</v>
      </c>
      <c r="I1625">
        <v>28151</v>
      </c>
      <c r="J1625">
        <v>721402673</v>
      </c>
      <c r="K1625" t="s">
        <v>2484</v>
      </c>
      <c r="L1625" s="106">
        <v>33633</v>
      </c>
      <c r="M1625">
        <v>10588969</v>
      </c>
      <c r="N1625" t="s">
        <v>996</v>
      </c>
      <c r="O1625" t="s">
        <v>12</v>
      </c>
      <c r="P1625" t="s">
        <v>997</v>
      </c>
      <c r="R1625" s="109" t="str">
        <f>IF(OR(P1625="SB",Q1625="SB"),"SB",0)</f>
        <v>SB</v>
      </c>
      <c r="T1625" s="110">
        <v>10592</v>
      </c>
      <c r="U1625" t="s">
        <v>19633</v>
      </c>
      <c r="V1625" s="113" t="str">
        <f>IF(AND(I1625&gt;=10000,I1625&lt;=19900),"Praha",(IF(AND(I1625&gt;=25001,I1625&lt;=29501),"Středočeský kraj",(IF(AND(I1625&gt;=30100,I1625&lt;=34972),"Středočeský kraj",(IF(AND(I1625&gt;=35002,I1625&lt;=36271),"Karlovarský kraj",(IF(AND(I1625&gt;=37001,I1625&lt;=39201),"Jihočeský kraj",(IF(AND(I1625&gt;=39701,I1625&lt;=39901),"Jihočeský kraj",(IF(AND(I1625&gt;=39301,I1625&lt;=39601),"Kraj Vysočina",(IF(AND(I1625&gt;=58001,I1625&lt;=59501),"Kraj Vysočina",(IF(AND(I1625&gt;=67401,I1625&lt;=67602),"Kraj Vysočina",(IF(AND(I1625&gt;=40001,I1625&lt;=44101),"Ústecký kraj",(IF(AND(I1625&gt;=46001,I1625&lt;=47201),"Liberecký kraj",(IF(AND(I1625&gt;=51202,I1625&lt;=51401),"Liberecký kraj",(IF(AND(I1625&gt;=53002,I1625&lt;=53976),"Pardubický kraj",(IF(AND(I1625&gt;=56002,I1625&lt;=57201),"Pardubický kraj",(IF(AND(I1625&gt;=60200,I1625&lt;=67201),"Jihomoravský kraj",(IF(AND(I1625&gt;=67801,I1625&lt;=68501),"Jihomoravský kraj",(IF(AND(I1625&gt;=69002,I1625&lt;=69801),"Jihomoravský kraj",(IF(AND(I1625&gt;=68601,I1625&lt;=68801),"Zlínský kraj",(IF(AND(I1625&gt;=75501,I1625&lt;=76901),"Zlínský kraj",(IF(AND(I1625&gt;=70030,I1625&lt;=74901),"Moravskoslezský kraj",(IF(AND(I1625&gt;=75000,I1625&lt;=75368),"Olomoucký kraj",(IF(AND(I1625&gt;=77200,I1625&lt;=79862),"Olomoucký kraj",(IF(AND(I1625&gt;=50011,I1625&lt;=50301),"Královéhradecký kraj",(IF(AND(I1625&gt;=54301,I1625&lt;=54303),"Královéhradecký kraj","0")))))))))))))))))))))))))))))))))))))))))))))))</f>
        <v>Středočeský kraj</v>
      </c>
      <c r="AD1625" t="s">
        <v>998</v>
      </c>
      <c r="AE1625" t="s">
        <v>998</v>
      </c>
      <c r="AF1625" t="s">
        <v>998</v>
      </c>
      <c r="AG1625" s="107">
        <v>0</v>
      </c>
      <c r="AH1625" s="107">
        <v>0</v>
      </c>
      <c r="AI1625" s="107">
        <v>0</v>
      </c>
      <c r="AJ1625" t="s">
        <v>1012</v>
      </c>
    </row>
    <row r="1626" spans="1:37" x14ac:dyDescent="0.45">
      <c r="A1626" t="s">
        <v>1079</v>
      </c>
      <c r="B1626" t="s">
        <v>11431</v>
      </c>
      <c r="C1626" t="s">
        <v>990</v>
      </c>
      <c r="D1626" t="s">
        <v>11432</v>
      </c>
      <c r="E1626" t="s">
        <v>992</v>
      </c>
      <c r="F1626" t="s">
        <v>3108</v>
      </c>
      <c r="G1626">
        <v>818</v>
      </c>
      <c r="H1626" t="s">
        <v>2483</v>
      </c>
      <c r="I1626">
        <v>28151</v>
      </c>
      <c r="J1626" s="108">
        <v>607101336</v>
      </c>
      <c r="K1626" t="s">
        <v>11433</v>
      </c>
      <c r="L1626" s="106">
        <v>34258</v>
      </c>
      <c r="M1626">
        <v>16219215</v>
      </c>
      <c r="N1626" t="s">
        <v>1757</v>
      </c>
      <c r="O1626" t="s">
        <v>1010</v>
      </c>
      <c r="P1626" t="s">
        <v>997</v>
      </c>
      <c r="R1626" s="109" t="str">
        <f>IF(OR(P1626="SB",Q1626="SB"),"SB",0)</f>
        <v>SB</v>
      </c>
      <c r="T1626" s="110" t="s">
        <v>998</v>
      </c>
      <c r="V1626" s="113" t="str">
        <f>IF(AND(I1626&gt;=10000,I1626&lt;=19900),"Praha",(IF(AND(I1626&gt;=25001,I1626&lt;=29501),"Středočeský kraj",(IF(AND(I1626&gt;=30100,I1626&lt;=34972),"Středočeský kraj",(IF(AND(I1626&gt;=35002,I1626&lt;=36271),"Karlovarský kraj",(IF(AND(I1626&gt;=37001,I1626&lt;=39201),"Jihočeský kraj",(IF(AND(I1626&gt;=39701,I1626&lt;=39901),"Jihočeský kraj",(IF(AND(I1626&gt;=39301,I1626&lt;=39601),"Kraj Vysočina",(IF(AND(I1626&gt;=58001,I1626&lt;=59501),"Kraj Vysočina",(IF(AND(I1626&gt;=67401,I1626&lt;=67602),"Kraj Vysočina",(IF(AND(I1626&gt;=40001,I1626&lt;=44101),"Ústecký kraj",(IF(AND(I1626&gt;=46001,I1626&lt;=47201),"Liberecký kraj",(IF(AND(I1626&gt;=51202,I1626&lt;=51401),"Liberecký kraj",(IF(AND(I1626&gt;=53002,I1626&lt;=53976),"Pardubický kraj",(IF(AND(I1626&gt;=56002,I1626&lt;=57201),"Pardubický kraj",(IF(AND(I1626&gt;=60200,I1626&lt;=67201),"Jihomoravský kraj",(IF(AND(I1626&gt;=67801,I1626&lt;=68501),"Jihomoravský kraj",(IF(AND(I1626&gt;=69002,I1626&lt;=69801),"Jihomoravský kraj",(IF(AND(I1626&gt;=68601,I1626&lt;=68801),"Zlínský kraj",(IF(AND(I1626&gt;=75501,I1626&lt;=76901),"Zlínský kraj",(IF(AND(I1626&gt;=70030,I1626&lt;=74901),"Moravskoslezský kraj",(IF(AND(I1626&gt;=75000,I1626&lt;=75368),"Olomoucký kraj",(IF(AND(I1626&gt;=77200,I1626&lt;=79862),"Olomoucký kraj",(IF(AND(I1626&gt;=50011,I1626&lt;=50301),"Královéhradecký kraj",(IF(AND(I1626&gt;=54301,I1626&lt;=54303),"Královéhradecký kraj","0")))))))))))))))))))))))))))))))))))))))))))))))</f>
        <v>Středočeský kraj</v>
      </c>
      <c r="AB1626" t="s">
        <v>998</v>
      </c>
      <c r="AD1626" t="s">
        <v>998</v>
      </c>
      <c r="AE1626" t="s">
        <v>998</v>
      </c>
      <c r="AF1626" t="s">
        <v>998</v>
      </c>
      <c r="AG1626" s="107">
        <v>300</v>
      </c>
      <c r="AH1626" s="107">
        <v>0</v>
      </c>
      <c r="AI1626" s="107">
        <v>0</v>
      </c>
      <c r="AJ1626" t="s">
        <v>999</v>
      </c>
      <c r="AK1626" s="106">
        <v>44925</v>
      </c>
    </row>
    <row r="1627" spans="1:37" x14ac:dyDescent="0.45">
      <c r="A1627" t="s">
        <v>2068</v>
      </c>
      <c r="B1627" t="s">
        <v>19164</v>
      </c>
      <c r="C1627" t="s">
        <v>1002</v>
      </c>
      <c r="D1627" t="s">
        <v>19165</v>
      </c>
      <c r="E1627" t="s">
        <v>992</v>
      </c>
      <c r="F1627" t="s">
        <v>19166</v>
      </c>
      <c r="G1627">
        <v>258</v>
      </c>
      <c r="H1627" t="s">
        <v>13529</v>
      </c>
      <c r="I1627">
        <v>28161</v>
      </c>
      <c r="J1627">
        <v>601337480</v>
      </c>
      <c r="K1627" t="s">
        <v>19167</v>
      </c>
      <c r="L1627" s="106">
        <v>28153</v>
      </c>
      <c r="M1627">
        <v>14884150</v>
      </c>
      <c r="N1627" t="s">
        <v>1242</v>
      </c>
      <c r="O1627" t="s">
        <v>1106</v>
      </c>
      <c r="P1627" t="s">
        <v>997</v>
      </c>
      <c r="R1627" s="109" t="str">
        <f>IF(OR(P1627="SB",Q1627="SB"),"SB",0)</f>
        <v>SB</v>
      </c>
      <c r="T1627" s="110">
        <v>2019130</v>
      </c>
      <c r="U1627" t="s">
        <v>19633</v>
      </c>
      <c r="V1627" s="113" t="str">
        <f>IF(AND(I1627&gt;=10000,I1627&lt;=19900),"Praha",(IF(AND(I1627&gt;=25001,I1627&lt;=29501),"Středočeský kraj",(IF(AND(I1627&gt;=30100,I1627&lt;=34972),"Středočeský kraj",(IF(AND(I1627&gt;=35002,I1627&lt;=36271),"Karlovarský kraj",(IF(AND(I1627&gt;=37001,I1627&lt;=39201),"Jihočeský kraj",(IF(AND(I1627&gt;=39701,I1627&lt;=39901),"Jihočeský kraj",(IF(AND(I1627&gt;=39301,I1627&lt;=39601),"Kraj Vysočina",(IF(AND(I1627&gt;=58001,I1627&lt;=59501),"Kraj Vysočina",(IF(AND(I1627&gt;=67401,I1627&lt;=67602),"Kraj Vysočina",(IF(AND(I1627&gt;=40001,I1627&lt;=44101),"Ústecký kraj",(IF(AND(I1627&gt;=46001,I1627&lt;=47201),"Liberecký kraj",(IF(AND(I1627&gt;=51202,I1627&lt;=51401),"Liberecký kraj",(IF(AND(I1627&gt;=53002,I1627&lt;=53976),"Pardubický kraj",(IF(AND(I1627&gt;=56002,I1627&lt;=57201),"Pardubický kraj",(IF(AND(I1627&gt;=60200,I1627&lt;=67201),"Jihomoravský kraj",(IF(AND(I1627&gt;=67801,I1627&lt;=68501),"Jihomoravský kraj",(IF(AND(I1627&gt;=69002,I1627&lt;=69801),"Jihomoravský kraj",(IF(AND(I1627&gt;=68601,I1627&lt;=68801),"Zlínský kraj",(IF(AND(I1627&gt;=75501,I1627&lt;=76901),"Zlínský kraj",(IF(AND(I1627&gt;=70030,I1627&lt;=74901),"Moravskoslezský kraj",(IF(AND(I1627&gt;=75000,I1627&lt;=75368),"Olomoucký kraj",(IF(AND(I1627&gt;=77200,I1627&lt;=79862),"Olomoucký kraj",(IF(AND(I1627&gt;=50011,I1627&lt;=50301),"Královéhradecký kraj",(IF(AND(I1627&gt;=54301,I1627&lt;=54303),"Královéhradecký kraj","0")))))))))))))))))))))))))))))))))))))))))))))))</f>
        <v>Středočeský kraj</v>
      </c>
      <c r="AB1627" t="s">
        <v>19168</v>
      </c>
      <c r="AD1627" t="s">
        <v>998</v>
      </c>
      <c r="AE1627" t="s">
        <v>998</v>
      </c>
      <c r="AF1627" t="s">
        <v>998</v>
      </c>
      <c r="AG1627" s="107">
        <v>0</v>
      </c>
      <c r="AH1627" s="107">
        <v>0</v>
      </c>
      <c r="AI1627" s="107">
        <v>0</v>
      </c>
      <c r="AJ1627" t="s">
        <v>1012</v>
      </c>
    </row>
    <row r="1628" spans="1:37" x14ac:dyDescent="0.45">
      <c r="A1628" t="s">
        <v>2153</v>
      </c>
      <c r="B1628" t="s">
        <v>5688</v>
      </c>
      <c r="C1628" t="s">
        <v>990</v>
      </c>
      <c r="D1628" t="s">
        <v>5700</v>
      </c>
      <c r="E1628" t="s">
        <v>992</v>
      </c>
      <c r="F1628" t="s">
        <v>5701</v>
      </c>
      <c r="G1628">
        <v>186</v>
      </c>
      <c r="H1628" t="s">
        <v>5702</v>
      </c>
      <c r="I1628">
        <v>28163</v>
      </c>
      <c r="K1628" t="s">
        <v>5703</v>
      </c>
      <c r="L1628" s="106">
        <v>27118</v>
      </c>
      <c r="M1628">
        <v>10416692</v>
      </c>
      <c r="N1628" t="s">
        <v>996</v>
      </c>
      <c r="O1628" t="s">
        <v>12</v>
      </c>
      <c r="P1628" t="s">
        <v>997</v>
      </c>
      <c r="R1628" s="109" t="str">
        <f>IF(OR(P1628="SB",Q1628="SB"),"SB",0)</f>
        <v>SB</v>
      </c>
      <c r="T1628" s="110">
        <v>10201</v>
      </c>
      <c r="U1628" t="s">
        <v>19633</v>
      </c>
      <c r="V1628" s="113" t="str">
        <f>IF(AND(I1628&gt;=10000,I1628&lt;=19900),"Praha",(IF(AND(I1628&gt;=25001,I1628&lt;=29501),"Středočeský kraj",(IF(AND(I1628&gt;=30100,I1628&lt;=34972),"Středočeský kraj",(IF(AND(I1628&gt;=35002,I1628&lt;=36271),"Karlovarský kraj",(IF(AND(I1628&gt;=37001,I1628&lt;=39201),"Jihočeský kraj",(IF(AND(I1628&gt;=39701,I1628&lt;=39901),"Jihočeský kraj",(IF(AND(I1628&gt;=39301,I1628&lt;=39601),"Kraj Vysočina",(IF(AND(I1628&gt;=58001,I1628&lt;=59501),"Kraj Vysočina",(IF(AND(I1628&gt;=67401,I1628&lt;=67602),"Kraj Vysočina",(IF(AND(I1628&gt;=40001,I1628&lt;=44101),"Ústecký kraj",(IF(AND(I1628&gt;=46001,I1628&lt;=47201),"Liberecký kraj",(IF(AND(I1628&gt;=51202,I1628&lt;=51401),"Liberecký kraj",(IF(AND(I1628&gt;=53002,I1628&lt;=53976),"Pardubický kraj",(IF(AND(I1628&gt;=56002,I1628&lt;=57201),"Pardubický kraj",(IF(AND(I1628&gt;=60200,I1628&lt;=67201),"Jihomoravský kraj",(IF(AND(I1628&gt;=67801,I1628&lt;=68501),"Jihomoravský kraj",(IF(AND(I1628&gt;=69002,I1628&lt;=69801),"Jihomoravský kraj",(IF(AND(I1628&gt;=68601,I1628&lt;=68801),"Zlínský kraj",(IF(AND(I1628&gt;=75501,I1628&lt;=76901),"Zlínský kraj",(IF(AND(I1628&gt;=70030,I1628&lt;=74901),"Moravskoslezský kraj",(IF(AND(I1628&gt;=75000,I1628&lt;=75368),"Olomoucký kraj",(IF(AND(I1628&gt;=77200,I1628&lt;=79862),"Olomoucký kraj",(IF(AND(I1628&gt;=50011,I1628&lt;=50301),"Královéhradecký kraj",(IF(AND(I1628&gt;=54301,I1628&lt;=54303),"Královéhradecký kraj","0")))))))))))))))))))))))))))))))))))))))))))))))</f>
        <v>Středočeský kraj</v>
      </c>
      <c r="AD1628" t="s">
        <v>998</v>
      </c>
      <c r="AE1628" t="s">
        <v>998</v>
      </c>
      <c r="AF1628" t="s">
        <v>998</v>
      </c>
      <c r="AG1628" s="107">
        <v>0</v>
      </c>
      <c r="AH1628" s="107">
        <v>0</v>
      </c>
      <c r="AI1628" s="107">
        <v>0</v>
      </c>
      <c r="AJ1628" t="s">
        <v>1012</v>
      </c>
    </row>
    <row r="1629" spans="1:37" x14ac:dyDescent="0.45">
      <c r="A1629" t="s">
        <v>1026</v>
      </c>
      <c r="B1629" t="s">
        <v>15211</v>
      </c>
      <c r="C1629" t="s">
        <v>990</v>
      </c>
      <c r="D1629" t="s">
        <v>15214</v>
      </c>
      <c r="E1629" t="s">
        <v>992</v>
      </c>
      <c r="F1629" t="s">
        <v>15215</v>
      </c>
      <c r="G1629">
        <v>76</v>
      </c>
      <c r="H1629" t="s">
        <v>15204</v>
      </c>
      <c r="I1629">
        <v>28163</v>
      </c>
      <c r="J1629">
        <v>777281631</v>
      </c>
      <c r="K1629" t="s">
        <v>15216</v>
      </c>
      <c r="L1629" s="106">
        <v>29610</v>
      </c>
      <c r="M1629">
        <v>10591700</v>
      </c>
      <c r="N1629" t="s">
        <v>996</v>
      </c>
      <c r="O1629" t="s">
        <v>12</v>
      </c>
      <c r="P1629" t="s">
        <v>997</v>
      </c>
      <c r="R1629" s="109" t="str">
        <f>IF(OR(P1629="SB",Q1629="SB"),"SB",0)</f>
        <v>SB</v>
      </c>
      <c r="T1629" s="110">
        <v>10612</v>
      </c>
      <c r="U1629" t="s">
        <v>19633</v>
      </c>
      <c r="V1629" s="113" t="str">
        <f>IF(AND(I1629&gt;=10000,I1629&lt;=19900),"Praha",(IF(AND(I1629&gt;=25001,I1629&lt;=29501),"Středočeský kraj",(IF(AND(I1629&gt;=30100,I1629&lt;=34972),"Středočeský kraj",(IF(AND(I1629&gt;=35002,I1629&lt;=36271),"Karlovarský kraj",(IF(AND(I1629&gt;=37001,I1629&lt;=39201),"Jihočeský kraj",(IF(AND(I1629&gt;=39701,I1629&lt;=39901),"Jihočeský kraj",(IF(AND(I1629&gt;=39301,I1629&lt;=39601),"Kraj Vysočina",(IF(AND(I1629&gt;=58001,I1629&lt;=59501),"Kraj Vysočina",(IF(AND(I1629&gt;=67401,I1629&lt;=67602),"Kraj Vysočina",(IF(AND(I1629&gt;=40001,I1629&lt;=44101),"Ústecký kraj",(IF(AND(I1629&gt;=46001,I1629&lt;=47201),"Liberecký kraj",(IF(AND(I1629&gt;=51202,I1629&lt;=51401),"Liberecký kraj",(IF(AND(I1629&gt;=53002,I1629&lt;=53976),"Pardubický kraj",(IF(AND(I1629&gt;=56002,I1629&lt;=57201),"Pardubický kraj",(IF(AND(I1629&gt;=60200,I1629&lt;=67201),"Jihomoravský kraj",(IF(AND(I1629&gt;=67801,I1629&lt;=68501),"Jihomoravský kraj",(IF(AND(I1629&gt;=69002,I1629&lt;=69801),"Jihomoravský kraj",(IF(AND(I1629&gt;=68601,I1629&lt;=68801),"Zlínský kraj",(IF(AND(I1629&gt;=75501,I1629&lt;=76901),"Zlínský kraj",(IF(AND(I1629&gt;=70030,I1629&lt;=74901),"Moravskoslezský kraj",(IF(AND(I1629&gt;=75000,I1629&lt;=75368),"Olomoucký kraj",(IF(AND(I1629&gt;=77200,I1629&lt;=79862),"Olomoucký kraj",(IF(AND(I1629&gt;=50011,I1629&lt;=50301),"Královéhradecký kraj",(IF(AND(I1629&gt;=54301,I1629&lt;=54303),"Královéhradecký kraj","0")))))))))))))))))))))))))))))))))))))))))))))))</f>
        <v>Středočeský kraj</v>
      </c>
      <c r="AD1629" t="s">
        <v>998</v>
      </c>
      <c r="AE1629" t="s">
        <v>998</v>
      </c>
      <c r="AF1629" t="s">
        <v>998</v>
      </c>
      <c r="AG1629" s="107">
        <v>0</v>
      </c>
      <c r="AH1629" s="107">
        <v>0</v>
      </c>
      <c r="AI1629" s="107">
        <v>0</v>
      </c>
      <c r="AJ1629" t="s">
        <v>1012</v>
      </c>
    </row>
    <row r="1630" spans="1:37" x14ac:dyDescent="0.45">
      <c r="A1630" t="s">
        <v>1102</v>
      </c>
      <c r="B1630" t="s">
        <v>4547</v>
      </c>
      <c r="C1630" t="s">
        <v>1002</v>
      </c>
      <c r="D1630" t="s">
        <v>7888</v>
      </c>
      <c r="E1630" t="s">
        <v>992</v>
      </c>
      <c r="F1630" t="s">
        <v>7889</v>
      </c>
      <c r="G1630">
        <v>2</v>
      </c>
      <c r="H1630" t="s">
        <v>7890</v>
      </c>
      <c r="I1630">
        <v>28163</v>
      </c>
      <c r="K1630" t="s">
        <v>7891</v>
      </c>
      <c r="L1630" s="106">
        <v>40538</v>
      </c>
      <c r="M1630">
        <v>14736024</v>
      </c>
      <c r="N1630" t="s">
        <v>996</v>
      </c>
      <c r="O1630" t="s">
        <v>12</v>
      </c>
      <c r="P1630" t="s">
        <v>997</v>
      </c>
      <c r="R1630" s="109" t="str">
        <f>IF(OR(P1630="SB",Q1630="SB"),"SB",0)</f>
        <v>SB</v>
      </c>
      <c r="T1630" s="110" t="s">
        <v>998</v>
      </c>
      <c r="V1630" s="113" t="str">
        <f>IF(AND(I1630&gt;=10000,I1630&lt;=19900),"Praha",(IF(AND(I1630&gt;=25001,I1630&lt;=29501),"Středočeský kraj",(IF(AND(I1630&gt;=30100,I1630&lt;=34972),"Středočeský kraj",(IF(AND(I1630&gt;=35002,I1630&lt;=36271),"Karlovarský kraj",(IF(AND(I1630&gt;=37001,I1630&lt;=39201),"Jihočeský kraj",(IF(AND(I1630&gt;=39701,I1630&lt;=39901),"Jihočeský kraj",(IF(AND(I1630&gt;=39301,I1630&lt;=39601),"Kraj Vysočina",(IF(AND(I1630&gt;=58001,I1630&lt;=59501),"Kraj Vysočina",(IF(AND(I1630&gt;=67401,I1630&lt;=67602),"Kraj Vysočina",(IF(AND(I1630&gt;=40001,I1630&lt;=44101),"Ústecký kraj",(IF(AND(I1630&gt;=46001,I1630&lt;=47201),"Liberecký kraj",(IF(AND(I1630&gt;=51202,I1630&lt;=51401),"Liberecký kraj",(IF(AND(I1630&gt;=53002,I1630&lt;=53976),"Pardubický kraj",(IF(AND(I1630&gt;=56002,I1630&lt;=57201),"Pardubický kraj",(IF(AND(I1630&gt;=60200,I1630&lt;=67201),"Jihomoravský kraj",(IF(AND(I1630&gt;=67801,I1630&lt;=68501),"Jihomoravský kraj",(IF(AND(I1630&gt;=69002,I1630&lt;=69801),"Jihomoravský kraj",(IF(AND(I1630&gt;=68601,I1630&lt;=68801),"Zlínský kraj",(IF(AND(I1630&gt;=75501,I1630&lt;=76901),"Zlínský kraj",(IF(AND(I1630&gt;=70030,I1630&lt;=74901),"Moravskoslezský kraj",(IF(AND(I1630&gt;=75000,I1630&lt;=75368),"Olomoucký kraj",(IF(AND(I1630&gt;=77200,I1630&lt;=79862),"Olomoucký kraj",(IF(AND(I1630&gt;=50011,I1630&lt;=50301),"Královéhradecký kraj",(IF(AND(I1630&gt;=54301,I1630&lt;=54303),"Královéhradecký kraj","0")))))))))))))))))))))))))))))))))))))))))))))))</f>
        <v>Středočeský kraj</v>
      </c>
      <c r="AB1630" t="s">
        <v>998</v>
      </c>
      <c r="AD1630" t="s">
        <v>998</v>
      </c>
      <c r="AE1630" t="s">
        <v>998</v>
      </c>
      <c r="AF1630" t="s">
        <v>998</v>
      </c>
      <c r="AG1630" s="107">
        <v>300</v>
      </c>
      <c r="AH1630" s="107">
        <v>0</v>
      </c>
      <c r="AI1630" s="107">
        <v>0</v>
      </c>
      <c r="AJ1630" t="s">
        <v>999</v>
      </c>
      <c r="AK1630" s="106">
        <v>44923</v>
      </c>
    </row>
    <row r="1631" spans="1:37" x14ac:dyDescent="0.45">
      <c r="A1631" t="s">
        <v>1626</v>
      </c>
      <c r="B1631" t="s">
        <v>12793</v>
      </c>
      <c r="C1631" t="s">
        <v>1002</v>
      </c>
      <c r="D1631" t="s">
        <v>12802</v>
      </c>
      <c r="E1631" t="s">
        <v>992</v>
      </c>
      <c r="F1631" t="s">
        <v>12803</v>
      </c>
      <c r="G1631">
        <v>1055</v>
      </c>
      <c r="H1631" t="s">
        <v>12804</v>
      </c>
      <c r="I1631">
        <v>28163</v>
      </c>
      <c r="K1631" t="s">
        <v>12805</v>
      </c>
      <c r="L1631" s="106">
        <v>26543</v>
      </c>
      <c r="M1631">
        <v>13014070</v>
      </c>
      <c r="N1631" t="s">
        <v>996</v>
      </c>
      <c r="O1631" t="s">
        <v>12</v>
      </c>
      <c r="P1631" t="s">
        <v>997</v>
      </c>
      <c r="R1631" s="109" t="str">
        <f>IF(OR(P1631="SB",Q1631="SB"),"SB",0)</f>
        <v>SB</v>
      </c>
      <c r="T1631" s="110" t="s">
        <v>998</v>
      </c>
      <c r="V1631" s="113" t="str">
        <f>IF(AND(I1631&gt;=10000,I1631&lt;=19900),"Praha",(IF(AND(I1631&gt;=25001,I1631&lt;=29501),"Středočeský kraj",(IF(AND(I1631&gt;=30100,I1631&lt;=34972),"Středočeský kraj",(IF(AND(I1631&gt;=35002,I1631&lt;=36271),"Karlovarský kraj",(IF(AND(I1631&gt;=37001,I1631&lt;=39201),"Jihočeský kraj",(IF(AND(I1631&gt;=39701,I1631&lt;=39901),"Jihočeský kraj",(IF(AND(I1631&gt;=39301,I1631&lt;=39601),"Kraj Vysočina",(IF(AND(I1631&gt;=58001,I1631&lt;=59501),"Kraj Vysočina",(IF(AND(I1631&gt;=67401,I1631&lt;=67602),"Kraj Vysočina",(IF(AND(I1631&gt;=40001,I1631&lt;=44101),"Ústecký kraj",(IF(AND(I1631&gt;=46001,I1631&lt;=47201),"Liberecký kraj",(IF(AND(I1631&gt;=51202,I1631&lt;=51401),"Liberecký kraj",(IF(AND(I1631&gt;=53002,I1631&lt;=53976),"Pardubický kraj",(IF(AND(I1631&gt;=56002,I1631&lt;=57201),"Pardubický kraj",(IF(AND(I1631&gt;=60200,I1631&lt;=67201),"Jihomoravský kraj",(IF(AND(I1631&gt;=67801,I1631&lt;=68501),"Jihomoravský kraj",(IF(AND(I1631&gt;=69002,I1631&lt;=69801),"Jihomoravský kraj",(IF(AND(I1631&gt;=68601,I1631&lt;=68801),"Zlínský kraj",(IF(AND(I1631&gt;=75501,I1631&lt;=76901),"Zlínský kraj",(IF(AND(I1631&gt;=70030,I1631&lt;=74901),"Moravskoslezský kraj",(IF(AND(I1631&gt;=75000,I1631&lt;=75368),"Olomoucký kraj",(IF(AND(I1631&gt;=77200,I1631&lt;=79862),"Olomoucký kraj",(IF(AND(I1631&gt;=50011,I1631&lt;=50301),"Královéhradecký kraj",(IF(AND(I1631&gt;=54301,I1631&lt;=54303),"Královéhradecký kraj","0")))))))))))))))))))))))))))))))))))))))))))))))</f>
        <v>Středočeský kraj</v>
      </c>
      <c r="AB1631" t="s">
        <v>998</v>
      </c>
      <c r="AD1631" t="s">
        <v>998</v>
      </c>
      <c r="AE1631" t="s">
        <v>998</v>
      </c>
      <c r="AF1631" t="s">
        <v>998</v>
      </c>
      <c r="AG1631" s="107">
        <v>0</v>
      </c>
      <c r="AH1631" s="107">
        <v>0</v>
      </c>
      <c r="AI1631" s="107">
        <v>0</v>
      </c>
      <c r="AJ1631" t="s">
        <v>1012</v>
      </c>
    </row>
    <row r="1632" spans="1:37" x14ac:dyDescent="0.45">
      <c r="A1632" t="s">
        <v>1151</v>
      </c>
      <c r="B1632" t="s">
        <v>17528</v>
      </c>
      <c r="C1632" t="s">
        <v>990</v>
      </c>
      <c r="D1632" t="s">
        <v>17529</v>
      </c>
      <c r="E1632" t="s">
        <v>992</v>
      </c>
      <c r="F1632" t="s">
        <v>17530</v>
      </c>
      <c r="G1632">
        <v>120</v>
      </c>
      <c r="H1632" t="s">
        <v>17531</v>
      </c>
      <c r="I1632">
        <v>28163</v>
      </c>
      <c r="K1632" t="s">
        <v>17532</v>
      </c>
      <c r="L1632" s="106">
        <v>32568</v>
      </c>
      <c r="M1632">
        <v>13056611</v>
      </c>
      <c r="N1632" t="s">
        <v>996</v>
      </c>
      <c r="O1632" t="s">
        <v>12</v>
      </c>
      <c r="P1632" t="s">
        <v>997</v>
      </c>
      <c r="R1632" s="109" t="str">
        <f>IF(OR(P1632="SB",Q1632="SB"),"SB",0)</f>
        <v>SB</v>
      </c>
      <c r="T1632" s="110" t="s">
        <v>998</v>
      </c>
      <c r="V1632" s="113" t="str">
        <f>IF(AND(I1632&gt;=10000,I1632&lt;=19900),"Praha",(IF(AND(I1632&gt;=25001,I1632&lt;=29501),"Středočeský kraj",(IF(AND(I1632&gt;=30100,I1632&lt;=34972),"Středočeský kraj",(IF(AND(I1632&gt;=35002,I1632&lt;=36271),"Karlovarský kraj",(IF(AND(I1632&gt;=37001,I1632&lt;=39201),"Jihočeský kraj",(IF(AND(I1632&gt;=39701,I1632&lt;=39901),"Jihočeský kraj",(IF(AND(I1632&gt;=39301,I1632&lt;=39601),"Kraj Vysočina",(IF(AND(I1632&gt;=58001,I1632&lt;=59501),"Kraj Vysočina",(IF(AND(I1632&gt;=67401,I1632&lt;=67602),"Kraj Vysočina",(IF(AND(I1632&gt;=40001,I1632&lt;=44101),"Ústecký kraj",(IF(AND(I1632&gt;=46001,I1632&lt;=47201),"Liberecký kraj",(IF(AND(I1632&gt;=51202,I1632&lt;=51401),"Liberecký kraj",(IF(AND(I1632&gt;=53002,I1632&lt;=53976),"Pardubický kraj",(IF(AND(I1632&gt;=56002,I1632&lt;=57201),"Pardubický kraj",(IF(AND(I1632&gt;=60200,I1632&lt;=67201),"Jihomoravský kraj",(IF(AND(I1632&gt;=67801,I1632&lt;=68501),"Jihomoravský kraj",(IF(AND(I1632&gt;=69002,I1632&lt;=69801),"Jihomoravský kraj",(IF(AND(I1632&gt;=68601,I1632&lt;=68801),"Zlínský kraj",(IF(AND(I1632&gt;=75501,I1632&lt;=76901),"Zlínský kraj",(IF(AND(I1632&gt;=70030,I1632&lt;=74901),"Moravskoslezský kraj",(IF(AND(I1632&gt;=75000,I1632&lt;=75368),"Olomoucký kraj",(IF(AND(I1632&gt;=77200,I1632&lt;=79862),"Olomoucký kraj",(IF(AND(I1632&gt;=50011,I1632&lt;=50301),"Královéhradecký kraj",(IF(AND(I1632&gt;=54301,I1632&lt;=54303),"Královéhradecký kraj","0")))))))))))))))))))))))))))))))))))))))))))))))</f>
        <v>Středočeský kraj</v>
      </c>
      <c r="AB1632" t="s">
        <v>998</v>
      </c>
      <c r="AD1632" t="s">
        <v>998</v>
      </c>
      <c r="AE1632" t="s">
        <v>998</v>
      </c>
      <c r="AF1632" t="s">
        <v>998</v>
      </c>
      <c r="AG1632" s="107">
        <v>0</v>
      </c>
      <c r="AH1632" s="107">
        <v>0</v>
      </c>
      <c r="AI1632" s="107">
        <v>0</v>
      </c>
      <c r="AJ1632" t="s">
        <v>1012</v>
      </c>
    </row>
    <row r="1633" spans="1:37" x14ac:dyDescent="0.45">
      <c r="A1633" t="s">
        <v>1816</v>
      </c>
      <c r="B1633" t="s">
        <v>18279</v>
      </c>
      <c r="C1633" t="s">
        <v>990</v>
      </c>
      <c r="D1633" t="s">
        <v>18280</v>
      </c>
      <c r="E1633" t="s">
        <v>992</v>
      </c>
      <c r="F1633" t="s">
        <v>1265</v>
      </c>
      <c r="G1633">
        <v>82</v>
      </c>
      <c r="H1633" t="s">
        <v>12804</v>
      </c>
      <c r="I1633">
        <v>28163</v>
      </c>
      <c r="K1633" t="s">
        <v>18281</v>
      </c>
      <c r="L1633" s="106">
        <v>38909</v>
      </c>
      <c r="M1633">
        <v>14729556</v>
      </c>
      <c r="N1633" t="s">
        <v>996</v>
      </c>
      <c r="O1633" t="s">
        <v>12</v>
      </c>
      <c r="P1633" t="s">
        <v>997</v>
      </c>
      <c r="R1633" s="109" t="str">
        <f>IF(OR(P1633="SB",Q1633="SB"),"SB",0)</f>
        <v>SB</v>
      </c>
      <c r="T1633" s="110" t="s">
        <v>998</v>
      </c>
      <c r="V1633" s="113" t="str">
        <f>IF(AND(I1633&gt;=10000,I1633&lt;=19900),"Praha",(IF(AND(I1633&gt;=25001,I1633&lt;=29501),"Středočeský kraj",(IF(AND(I1633&gt;=30100,I1633&lt;=34972),"Středočeský kraj",(IF(AND(I1633&gt;=35002,I1633&lt;=36271),"Karlovarský kraj",(IF(AND(I1633&gt;=37001,I1633&lt;=39201),"Jihočeský kraj",(IF(AND(I1633&gt;=39701,I1633&lt;=39901),"Jihočeský kraj",(IF(AND(I1633&gt;=39301,I1633&lt;=39601),"Kraj Vysočina",(IF(AND(I1633&gt;=58001,I1633&lt;=59501),"Kraj Vysočina",(IF(AND(I1633&gt;=67401,I1633&lt;=67602),"Kraj Vysočina",(IF(AND(I1633&gt;=40001,I1633&lt;=44101),"Ústecký kraj",(IF(AND(I1633&gt;=46001,I1633&lt;=47201),"Liberecký kraj",(IF(AND(I1633&gt;=51202,I1633&lt;=51401),"Liberecký kraj",(IF(AND(I1633&gt;=53002,I1633&lt;=53976),"Pardubický kraj",(IF(AND(I1633&gt;=56002,I1633&lt;=57201),"Pardubický kraj",(IF(AND(I1633&gt;=60200,I1633&lt;=67201),"Jihomoravský kraj",(IF(AND(I1633&gt;=67801,I1633&lt;=68501),"Jihomoravský kraj",(IF(AND(I1633&gt;=69002,I1633&lt;=69801),"Jihomoravský kraj",(IF(AND(I1633&gt;=68601,I1633&lt;=68801),"Zlínský kraj",(IF(AND(I1633&gt;=75501,I1633&lt;=76901),"Zlínský kraj",(IF(AND(I1633&gt;=70030,I1633&lt;=74901),"Moravskoslezský kraj",(IF(AND(I1633&gt;=75000,I1633&lt;=75368),"Olomoucký kraj",(IF(AND(I1633&gt;=77200,I1633&lt;=79862),"Olomoucký kraj",(IF(AND(I1633&gt;=50011,I1633&lt;=50301),"Královéhradecký kraj",(IF(AND(I1633&gt;=54301,I1633&lt;=54303),"Královéhradecký kraj","0")))))))))))))))))))))))))))))))))))))))))))))))</f>
        <v>Středočeský kraj</v>
      </c>
      <c r="AB1633" t="s">
        <v>998</v>
      </c>
      <c r="AD1633" t="s">
        <v>998</v>
      </c>
      <c r="AE1633" t="s">
        <v>998</v>
      </c>
      <c r="AF1633" t="s">
        <v>998</v>
      </c>
      <c r="AG1633" s="107">
        <v>300</v>
      </c>
      <c r="AH1633" s="107">
        <v>0</v>
      </c>
      <c r="AI1633" s="107">
        <v>0</v>
      </c>
      <c r="AJ1633" t="s">
        <v>999</v>
      </c>
      <c r="AK1633" s="106">
        <v>44923</v>
      </c>
    </row>
    <row r="1634" spans="1:37" x14ac:dyDescent="0.45">
      <c r="A1634" t="s">
        <v>1915</v>
      </c>
      <c r="B1634" t="s">
        <v>18282</v>
      </c>
      <c r="C1634" t="s">
        <v>1002</v>
      </c>
      <c r="D1634" t="s">
        <v>18283</v>
      </c>
      <c r="E1634" t="s">
        <v>992</v>
      </c>
      <c r="F1634" t="s">
        <v>1265</v>
      </c>
      <c r="G1634">
        <v>82</v>
      </c>
      <c r="H1634" t="s">
        <v>12804</v>
      </c>
      <c r="I1634">
        <v>28163</v>
      </c>
      <c r="K1634" t="s">
        <v>18281</v>
      </c>
      <c r="L1634" s="106">
        <v>40396</v>
      </c>
      <c r="M1634">
        <v>14755020</v>
      </c>
      <c r="N1634" t="s">
        <v>996</v>
      </c>
      <c r="O1634" t="s">
        <v>12</v>
      </c>
      <c r="P1634" t="s">
        <v>997</v>
      </c>
      <c r="R1634" s="109" t="str">
        <f>IF(OR(P1634="SB",Q1634="SB"),"SB",0)</f>
        <v>SB</v>
      </c>
      <c r="T1634" s="110" t="s">
        <v>998</v>
      </c>
      <c r="V1634" s="113" t="str">
        <f>IF(AND(I1634&gt;=10000,I1634&lt;=19900),"Praha",(IF(AND(I1634&gt;=25001,I1634&lt;=29501),"Středočeský kraj",(IF(AND(I1634&gt;=30100,I1634&lt;=34972),"Středočeský kraj",(IF(AND(I1634&gt;=35002,I1634&lt;=36271),"Karlovarský kraj",(IF(AND(I1634&gt;=37001,I1634&lt;=39201),"Jihočeský kraj",(IF(AND(I1634&gt;=39701,I1634&lt;=39901),"Jihočeský kraj",(IF(AND(I1634&gt;=39301,I1634&lt;=39601),"Kraj Vysočina",(IF(AND(I1634&gt;=58001,I1634&lt;=59501),"Kraj Vysočina",(IF(AND(I1634&gt;=67401,I1634&lt;=67602),"Kraj Vysočina",(IF(AND(I1634&gt;=40001,I1634&lt;=44101),"Ústecký kraj",(IF(AND(I1634&gt;=46001,I1634&lt;=47201),"Liberecký kraj",(IF(AND(I1634&gt;=51202,I1634&lt;=51401),"Liberecký kraj",(IF(AND(I1634&gt;=53002,I1634&lt;=53976),"Pardubický kraj",(IF(AND(I1634&gt;=56002,I1634&lt;=57201),"Pardubický kraj",(IF(AND(I1634&gt;=60200,I1634&lt;=67201),"Jihomoravský kraj",(IF(AND(I1634&gt;=67801,I1634&lt;=68501),"Jihomoravský kraj",(IF(AND(I1634&gt;=69002,I1634&lt;=69801),"Jihomoravský kraj",(IF(AND(I1634&gt;=68601,I1634&lt;=68801),"Zlínský kraj",(IF(AND(I1634&gt;=75501,I1634&lt;=76901),"Zlínský kraj",(IF(AND(I1634&gt;=70030,I1634&lt;=74901),"Moravskoslezský kraj",(IF(AND(I1634&gt;=75000,I1634&lt;=75368),"Olomoucký kraj",(IF(AND(I1634&gt;=77200,I1634&lt;=79862),"Olomoucký kraj",(IF(AND(I1634&gt;=50011,I1634&lt;=50301),"Královéhradecký kraj",(IF(AND(I1634&gt;=54301,I1634&lt;=54303),"Královéhradecký kraj","0")))))))))))))))))))))))))))))))))))))))))))))))</f>
        <v>Středočeský kraj</v>
      </c>
      <c r="AB1634" t="s">
        <v>998</v>
      </c>
      <c r="AD1634" t="s">
        <v>998</v>
      </c>
      <c r="AE1634" t="s">
        <v>998</v>
      </c>
      <c r="AF1634" t="s">
        <v>998</v>
      </c>
      <c r="AG1634" s="107">
        <v>300</v>
      </c>
      <c r="AH1634" s="107">
        <v>0</v>
      </c>
      <c r="AI1634" s="107">
        <v>0</v>
      </c>
      <c r="AJ1634" t="s">
        <v>999</v>
      </c>
      <c r="AK1634" s="106">
        <v>44923</v>
      </c>
    </row>
    <row r="1635" spans="1:37" x14ac:dyDescent="0.45">
      <c r="A1635" t="s">
        <v>1446</v>
      </c>
      <c r="B1635" t="s">
        <v>17771</v>
      </c>
      <c r="C1635" t="s">
        <v>990</v>
      </c>
      <c r="D1635" t="s">
        <v>17772</v>
      </c>
      <c r="E1635" t="s">
        <v>992</v>
      </c>
      <c r="F1635" t="s">
        <v>17773</v>
      </c>
      <c r="G1635">
        <v>88</v>
      </c>
      <c r="H1635" t="s">
        <v>7890</v>
      </c>
      <c r="I1635">
        <v>28163</v>
      </c>
      <c r="K1635" t="s">
        <v>17774</v>
      </c>
      <c r="L1635" s="106">
        <v>38888</v>
      </c>
      <c r="M1635">
        <v>13640126</v>
      </c>
      <c r="N1635" t="s">
        <v>1757</v>
      </c>
      <c r="O1635" t="s">
        <v>1010</v>
      </c>
      <c r="P1635" t="s">
        <v>997</v>
      </c>
      <c r="Q1635" t="s">
        <v>1016</v>
      </c>
      <c r="R1635" s="109" t="str">
        <f>IF(OR(P1635="SB",Q1635="SB"),"SB",0)</f>
        <v>SB</v>
      </c>
      <c r="V1635" s="113" t="str">
        <f>IF(AND(I1635&gt;=10000,I1635&lt;=19900),"Praha",(IF(AND(I1635&gt;=25001,I1635&lt;=29501),"Středočeský kraj",(IF(AND(I1635&gt;=30100,I1635&lt;=34972),"Středočeský kraj",(IF(AND(I1635&gt;=35002,I1635&lt;=36271),"Karlovarský kraj",(IF(AND(I1635&gt;=37001,I1635&lt;=39201),"Jihočeský kraj",(IF(AND(I1635&gt;=39701,I1635&lt;=39901),"Jihočeský kraj",(IF(AND(I1635&gt;=39301,I1635&lt;=39601),"Kraj Vysočina",(IF(AND(I1635&gt;=58001,I1635&lt;=59501),"Kraj Vysočina",(IF(AND(I1635&gt;=67401,I1635&lt;=67602),"Kraj Vysočina",(IF(AND(I1635&gt;=40001,I1635&lt;=44101),"Ústecký kraj",(IF(AND(I1635&gt;=46001,I1635&lt;=47201),"Liberecký kraj",(IF(AND(I1635&gt;=51202,I1635&lt;=51401),"Liberecký kraj",(IF(AND(I1635&gt;=53002,I1635&lt;=53976),"Pardubický kraj",(IF(AND(I1635&gt;=56002,I1635&lt;=57201),"Pardubický kraj",(IF(AND(I1635&gt;=60200,I1635&lt;=67201),"Jihomoravský kraj",(IF(AND(I1635&gt;=67801,I1635&lt;=68501),"Jihomoravský kraj",(IF(AND(I1635&gt;=69002,I1635&lt;=69801),"Jihomoravský kraj",(IF(AND(I1635&gt;=68601,I1635&lt;=68801),"Zlínský kraj",(IF(AND(I1635&gt;=75501,I1635&lt;=76901),"Zlínský kraj",(IF(AND(I1635&gt;=70030,I1635&lt;=74901),"Moravskoslezský kraj",(IF(AND(I1635&gt;=75000,I1635&lt;=75368),"Olomoucký kraj",(IF(AND(I1635&gt;=77200,I1635&lt;=79862),"Olomoucký kraj",(IF(AND(I1635&gt;=50011,I1635&lt;=50301),"Královéhradecký kraj",(IF(AND(I1635&gt;=54301,I1635&lt;=54303),"Královéhradecký kraj","0")))))))))))))))))))))))))))))))))))))))))))))))</f>
        <v>Středočeský kraj</v>
      </c>
      <c r="AD1635" t="s">
        <v>998</v>
      </c>
      <c r="AE1635" t="s">
        <v>998</v>
      </c>
      <c r="AF1635" t="s">
        <v>998</v>
      </c>
      <c r="AG1635" s="107">
        <v>0</v>
      </c>
      <c r="AH1635" s="107">
        <v>0</v>
      </c>
      <c r="AI1635" s="107">
        <v>0</v>
      </c>
      <c r="AJ1635" t="s">
        <v>1012</v>
      </c>
    </row>
    <row r="1636" spans="1:37" x14ac:dyDescent="0.45">
      <c r="A1636" t="s">
        <v>8411</v>
      </c>
      <c r="B1636" t="s">
        <v>17771</v>
      </c>
      <c r="C1636" t="s">
        <v>990</v>
      </c>
      <c r="D1636" t="s">
        <v>17777</v>
      </c>
      <c r="E1636" t="s">
        <v>992</v>
      </c>
      <c r="F1636" t="s">
        <v>17773</v>
      </c>
      <c r="G1636">
        <v>88</v>
      </c>
      <c r="H1636" t="s">
        <v>7890</v>
      </c>
      <c r="I1636">
        <v>28163</v>
      </c>
      <c r="K1636" t="s">
        <v>17774</v>
      </c>
      <c r="L1636" s="106">
        <v>39977</v>
      </c>
      <c r="M1636">
        <v>13640227</v>
      </c>
      <c r="N1636" t="s">
        <v>1757</v>
      </c>
      <c r="O1636" t="s">
        <v>1010</v>
      </c>
      <c r="P1636" t="s">
        <v>997</v>
      </c>
      <c r="Q1636" t="s">
        <v>1016</v>
      </c>
      <c r="R1636" s="109" t="str">
        <f>IF(OR(P1636="SB",Q1636="SB"),"SB",0)</f>
        <v>SB</v>
      </c>
      <c r="V1636" s="113" t="str">
        <f>IF(AND(I1636&gt;=10000,I1636&lt;=19900),"Praha",(IF(AND(I1636&gt;=25001,I1636&lt;=29501),"Středočeský kraj",(IF(AND(I1636&gt;=30100,I1636&lt;=34972),"Středočeský kraj",(IF(AND(I1636&gt;=35002,I1636&lt;=36271),"Karlovarský kraj",(IF(AND(I1636&gt;=37001,I1636&lt;=39201),"Jihočeský kraj",(IF(AND(I1636&gt;=39701,I1636&lt;=39901),"Jihočeský kraj",(IF(AND(I1636&gt;=39301,I1636&lt;=39601),"Kraj Vysočina",(IF(AND(I1636&gt;=58001,I1636&lt;=59501),"Kraj Vysočina",(IF(AND(I1636&gt;=67401,I1636&lt;=67602),"Kraj Vysočina",(IF(AND(I1636&gt;=40001,I1636&lt;=44101),"Ústecký kraj",(IF(AND(I1636&gt;=46001,I1636&lt;=47201),"Liberecký kraj",(IF(AND(I1636&gt;=51202,I1636&lt;=51401),"Liberecký kraj",(IF(AND(I1636&gt;=53002,I1636&lt;=53976),"Pardubický kraj",(IF(AND(I1636&gt;=56002,I1636&lt;=57201),"Pardubický kraj",(IF(AND(I1636&gt;=60200,I1636&lt;=67201),"Jihomoravský kraj",(IF(AND(I1636&gt;=67801,I1636&lt;=68501),"Jihomoravský kraj",(IF(AND(I1636&gt;=69002,I1636&lt;=69801),"Jihomoravský kraj",(IF(AND(I1636&gt;=68601,I1636&lt;=68801),"Zlínský kraj",(IF(AND(I1636&gt;=75501,I1636&lt;=76901),"Zlínský kraj",(IF(AND(I1636&gt;=70030,I1636&lt;=74901),"Moravskoslezský kraj",(IF(AND(I1636&gt;=75000,I1636&lt;=75368),"Olomoucký kraj",(IF(AND(I1636&gt;=77200,I1636&lt;=79862),"Olomoucký kraj",(IF(AND(I1636&gt;=50011,I1636&lt;=50301),"Královéhradecký kraj",(IF(AND(I1636&gt;=54301,I1636&lt;=54303),"Královéhradecký kraj","0")))))))))))))))))))))))))))))))))))))))))))))))</f>
        <v>Středočeský kraj</v>
      </c>
      <c r="AD1636" t="s">
        <v>998</v>
      </c>
      <c r="AE1636" t="s">
        <v>998</v>
      </c>
      <c r="AF1636" t="s">
        <v>998</v>
      </c>
      <c r="AG1636" s="107">
        <v>0</v>
      </c>
      <c r="AH1636" s="107">
        <v>0</v>
      </c>
      <c r="AI1636" s="107">
        <v>0</v>
      </c>
      <c r="AJ1636" t="s">
        <v>1012</v>
      </c>
    </row>
    <row r="1637" spans="1:37" x14ac:dyDescent="0.45">
      <c r="A1637" t="s">
        <v>16421</v>
      </c>
      <c r="B1637" t="s">
        <v>16418</v>
      </c>
      <c r="C1637" t="s">
        <v>990</v>
      </c>
      <c r="D1637" t="s">
        <v>16422</v>
      </c>
      <c r="E1637" t="s">
        <v>992</v>
      </c>
      <c r="F1637" t="s">
        <v>1265</v>
      </c>
      <c r="G1637">
        <v>44</v>
      </c>
      <c r="H1637" t="s">
        <v>6767</v>
      </c>
      <c r="I1637">
        <v>28166</v>
      </c>
      <c r="K1637" t="s">
        <v>16423</v>
      </c>
      <c r="L1637" s="106">
        <v>39798</v>
      </c>
      <c r="M1637">
        <v>16007229</v>
      </c>
      <c r="N1637" t="s">
        <v>2063</v>
      </c>
      <c r="O1637" t="s">
        <v>1173</v>
      </c>
      <c r="P1637" t="s">
        <v>997</v>
      </c>
      <c r="R1637" s="109" t="str">
        <f>IF(OR(P1637="SB",Q1637="SB"),"SB",0)</f>
        <v>SB</v>
      </c>
      <c r="T1637" s="110">
        <v>2023004</v>
      </c>
      <c r="U1637" t="s">
        <v>19633</v>
      </c>
      <c r="V1637" s="113" t="str">
        <f>IF(AND(I1637&gt;=10000,I1637&lt;=19900),"Praha",(IF(AND(I1637&gt;=25001,I1637&lt;=29501),"Středočeský kraj",(IF(AND(I1637&gt;=30100,I1637&lt;=34972),"Středočeský kraj",(IF(AND(I1637&gt;=35002,I1637&lt;=36271),"Karlovarský kraj",(IF(AND(I1637&gt;=37001,I1637&lt;=39201),"Jihočeský kraj",(IF(AND(I1637&gt;=39701,I1637&lt;=39901),"Jihočeský kraj",(IF(AND(I1637&gt;=39301,I1637&lt;=39601),"Kraj Vysočina",(IF(AND(I1637&gt;=58001,I1637&lt;=59501),"Kraj Vysočina",(IF(AND(I1637&gt;=67401,I1637&lt;=67602),"Kraj Vysočina",(IF(AND(I1637&gt;=40001,I1637&lt;=44101),"Ústecký kraj",(IF(AND(I1637&gt;=46001,I1637&lt;=47201),"Liberecký kraj",(IF(AND(I1637&gt;=51202,I1637&lt;=51401),"Liberecký kraj",(IF(AND(I1637&gt;=53002,I1637&lt;=53976),"Pardubický kraj",(IF(AND(I1637&gt;=56002,I1637&lt;=57201),"Pardubický kraj",(IF(AND(I1637&gt;=60200,I1637&lt;=67201),"Jihomoravský kraj",(IF(AND(I1637&gt;=67801,I1637&lt;=68501),"Jihomoravský kraj",(IF(AND(I1637&gt;=69002,I1637&lt;=69801),"Jihomoravský kraj",(IF(AND(I1637&gt;=68601,I1637&lt;=68801),"Zlínský kraj",(IF(AND(I1637&gt;=75501,I1637&lt;=76901),"Zlínský kraj",(IF(AND(I1637&gt;=70030,I1637&lt;=74901),"Moravskoslezský kraj",(IF(AND(I1637&gt;=75000,I1637&lt;=75368),"Olomoucký kraj",(IF(AND(I1637&gt;=77200,I1637&lt;=79862),"Olomoucký kraj",(IF(AND(I1637&gt;=50011,I1637&lt;=50301),"Královéhradecký kraj",(IF(AND(I1637&gt;=54301,I1637&lt;=54303),"Královéhradecký kraj","0")))))))))))))))))))))))))))))))))))))))))))))))</f>
        <v>Středočeský kraj</v>
      </c>
      <c r="AD1637" t="s">
        <v>998</v>
      </c>
      <c r="AE1637" t="s">
        <v>998</v>
      </c>
      <c r="AF1637" t="s">
        <v>998</v>
      </c>
      <c r="AG1637" s="107">
        <v>300</v>
      </c>
      <c r="AH1637" s="107">
        <v>0</v>
      </c>
      <c r="AI1637" s="107">
        <v>0</v>
      </c>
      <c r="AJ1637" t="s">
        <v>999</v>
      </c>
      <c r="AK1637" s="106">
        <v>44910</v>
      </c>
    </row>
    <row r="1638" spans="1:37" x14ac:dyDescent="0.45">
      <c r="A1638" t="s">
        <v>16426</v>
      </c>
      <c r="B1638" t="s">
        <v>16418</v>
      </c>
      <c r="C1638" t="s">
        <v>1002</v>
      </c>
      <c r="D1638" t="s">
        <v>16427</v>
      </c>
      <c r="E1638" t="s">
        <v>992</v>
      </c>
      <c r="F1638" t="s">
        <v>16428</v>
      </c>
      <c r="G1638">
        <v>44</v>
      </c>
      <c r="H1638" t="s">
        <v>6767</v>
      </c>
      <c r="I1638">
        <v>28166</v>
      </c>
      <c r="K1638" t="s">
        <v>16423</v>
      </c>
      <c r="L1638" s="106">
        <v>41717</v>
      </c>
      <c r="M1638">
        <v>16007128</v>
      </c>
      <c r="N1638" t="s">
        <v>2063</v>
      </c>
      <c r="O1638" t="s">
        <v>1173</v>
      </c>
      <c r="P1638" t="s">
        <v>997</v>
      </c>
      <c r="R1638" s="109" t="str">
        <f>IF(OR(P1638="SB",Q1638="SB"),"SB",0)</f>
        <v>SB</v>
      </c>
      <c r="T1638" s="110" t="s">
        <v>998</v>
      </c>
      <c r="V1638" s="113" t="str">
        <f>IF(AND(I1638&gt;=10000,I1638&lt;=19900),"Praha",(IF(AND(I1638&gt;=25001,I1638&lt;=29501),"Středočeský kraj",(IF(AND(I1638&gt;=30100,I1638&lt;=34972),"Středočeský kraj",(IF(AND(I1638&gt;=35002,I1638&lt;=36271),"Karlovarský kraj",(IF(AND(I1638&gt;=37001,I1638&lt;=39201),"Jihočeský kraj",(IF(AND(I1638&gt;=39701,I1638&lt;=39901),"Jihočeský kraj",(IF(AND(I1638&gt;=39301,I1638&lt;=39601),"Kraj Vysočina",(IF(AND(I1638&gt;=58001,I1638&lt;=59501),"Kraj Vysočina",(IF(AND(I1638&gt;=67401,I1638&lt;=67602),"Kraj Vysočina",(IF(AND(I1638&gt;=40001,I1638&lt;=44101),"Ústecký kraj",(IF(AND(I1638&gt;=46001,I1638&lt;=47201),"Liberecký kraj",(IF(AND(I1638&gt;=51202,I1638&lt;=51401),"Liberecký kraj",(IF(AND(I1638&gt;=53002,I1638&lt;=53976),"Pardubický kraj",(IF(AND(I1638&gt;=56002,I1638&lt;=57201),"Pardubický kraj",(IF(AND(I1638&gt;=60200,I1638&lt;=67201),"Jihomoravský kraj",(IF(AND(I1638&gt;=67801,I1638&lt;=68501),"Jihomoravský kraj",(IF(AND(I1638&gt;=69002,I1638&lt;=69801),"Jihomoravský kraj",(IF(AND(I1638&gt;=68601,I1638&lt;=68801),"Zlínský kraj",(IF(AND(I1638&gt;=75501,I1638&lt;=76901),"Zlínský kraj",(IF(AND(I1638&gt;=70030,I1638&lt;=74901),"Moravskoslezský kraj",(IF(AND(I1638&gt;=75000,I1638&lt;=75368),"Olomoucký kraj",(IF(AND(I1638&gt;=77200,I1638&lt;=79862),"Olomoucký kraj",(IF(AND(I1638&gt;=50011,I1638&lt;=50301),"Královéhradecký kraj",(IF(AND(I1638&gt;=54301,I1638&lt;=54303),"Královéhradecký kraj","0")))))))))))))))))))))))))))))))))))))))))))))))</f>
        <v>Středočeský kraj</v>
      </c>
      <c r="AB1638" t="s">
        <v>998</v>
      </c>
      <c r="AD1638" t="s">
        <v>998</v>
      </c>
      <c r="AE1638" t="s">
        <v>998</v>
      </c>
      <c r="AF1638" t="s">
        <v>998</v>
      </c>
      <c r="AG1638" s="107">
        <v>300</v>
      </c>
      <c r="AH1638" s="107">
        <v>0</v>
      </c>
      <c r="AI1638" s="107">
        <v>0</v>
      </c>
      <c r="AJ1638" t="s">
        <v>999</v>
      </c>
      <c r="AK1638" s="106">
        <v>44910</v>
      </c>
    </row>
    <row r="1639" spans="1:37" x14ac:dyDescent="0.45">
      <c r="A1639" t="s">
        <v>1323</v>
      </c>
      <c r="B1639" t="s">
        <v>18494</v>
      </c>
      <c r="C1639" t="s">
        <v>1002</v>
      </c>
      <c r="D1639" t="s">
        <v>18495</v>
      </c>
      <c r="E1639" t="s">
        <v>992</v>
      </c>
      <c r="F1639" t="s">
        <v>18496</v>
      </c>
      <c r="G1639">
        <v>321</v>
      </c>
      <c r="H1639" t="s">
        <v>6767</v>
      </c>
      <c r="I1639">
        <v>28166</v>
      </c>
      <c r="K1639" t="s">
        <v>18497</v>
      </c>
      <c r="L1639" s="106">
        <v>25388</v>
      </c>
      <c r="M1639">
        <v>13004370</v>
      </c>
      <c r="N1639" t="s">
        <v>996</v>
      </c>
      <c r="O1639" t="s">
        <v>12</v>
      </c>
      <c r="P1639" t="s">
        <v>997</v>
      </c>
      <c r="R1639" s="109" t="str">
        <f>IF(OR(P1639="SB",Q1639="SB"),"SB",0)</f>
        <v>SB</v>
      </c>
      <c r="T1639" s="110" t="s">
        <v>998</v>
      </c>
      <c r="V1639" s="113" t="str">
        <f>IF(AND(I1639&gt;=10000,I1639&lt;=19900),"Praha",(IF(AND(I1639&gt;=25001,I1639&lt;=29501),"Středočeský kraj",(IF(AND(I1639&gt;=30100,I1639&lt;=34972),"Středočeský kraj",(IF(AND(I1639&gt;=35002,I1639&lt;=36271),"Karlovarský kraj",(IF(AND(I1639&gt;=37001,I1639&lt;=39201),"Jihočeský kraj",(IF(AND(I1639&gt;=39701,I1639&lt;=39901),"Jihočeský kraj",(IF(AND(I1639&gt;=39301,I1639&lt;=39601),"Kraj Vysočina",(IF(AND(I1639&gt;=58001,I1639&lt;=59501),"Kraj Vysočina",(IF(AND(I1639&gt;=67401,I1639&lt;=67602),"Kraj Vysočina",(IF(AND(I1639&gt;=40001,I1639&lt;=44101),"Ústecký kraj",(IF(AND(I1639&gt;=46001,I1639&lt;=47201),"Liberecký kraj",(IF(AND(I1639&gt;=51202,I1639&lt;=51401),"Liberecký kraj",(IF(AND(I1639&gt;=53002,I1639&lt;=53976),"Pardubický kraj",(IF(AND(I1639&gt;=56002,I1639&lt;=57201),"Pardubický kraj",(IF(AND(I1639&gt;=60200,I1639&lt;=67201),"Jihomoravský kraj",(IF(AND(I1639&gt;=67801,I1639&lt;=68501),"Jihomoravský kraj",(IF(AND(I1639&gt;=69002,I1639&lt;=69801),"Jihomoravský kraj",(IF(AND(I1639&gt;=68601,I1639&lt;=68801),"Zlínský kraj",(IF(AND(I1639&gt;=75501,I1639&lt;=76901),"Zlínský kraj",(IF(AND(I1639&gt;=70030,I1639&lt;=74901),"Moravskoslezský kraj",(IF(AND(I1639&gt;=75000,I1639&lt;=75368),"Olomoucký kraj",(IF(AND(I1639&gt;=77200,I1639&lt;=79862),"Olomoucký kraj",(IF(AND(I1639&gt;=50011,I1639&lt;=50301),"Královéhradecký kraj",(IF(AND(I1639&gt;=54301,I1639&lt;=54303),"Královéhradecký kraj","0")))))))))))))))))))))))))))))))))))))))))))))))</f>
        <v>Středočeský kraj</v>
      </c>
      <c r="AB1639" t="s">
        <v>998</v>
      </c>
      <c r="AD1639" t="s">
        <v>998</v>
      </c>
      <c r="AE1639" t="s">
        <v>998</v>
      </c>
      <c r="AF1639" t="s">
        <v>998</v>
      </c>
      <c r="AG1639" s="107">
        <v>0</v>
      </c>
      <c r="AH1639" s="107">
        <v>0</v>
      </c>
      <c r="AI1639" s="107">
        <v>0</v>
      </c>
      <c r="AJ1639" t="s">
        <v>1012</v>
      </c>
    </row>
    <row r="1640" spans="1:37" x14ac:dyDescent="0.45">
      <c r="A1640" t="s">
        <v>1694</v>
      </c>
      <c r="B1640" t="s">
        <v>8185</v>
      </c>
      <c r="C1640" t="s">
        <v>1002</v>
      </c>
      <c r="D1640" t="s">
        <v>8188</v>
      </c>
      <c r="E1640" t="s">
        <v>992</v>
      </c>
      <c r="F1640" t="s">
        <v>8189</v>
      </c>
      <c r="G1640">
        <v>181</v>
      </c>
      <c r="H1640" t="s">
        <v>8189</v>
      </c>
      <c r="I1640">
        <v>28201</v>
      </c>
      <c r="J1640">
        <v>724312489</v>
      </c>
      <c r="K1640" t="s">
        <v>8190</v>
      </c>
      <c r="L1640" s="106">
        <v>32140</v>
      </c>
      <c r="M1640">
        <v>11670218</v>
      </c>
      <c r="N1640" t="s">
        <v>1359</v>
      </c>
      <c r="O1640" t="s">
        <v>12</v>
      </c>
      <c r="P1640" t="s">
        <v>997</v>
      </c>
      <c r="Q1640" t="s">
        <v>1064</v>
      </c>
      <c r="R1640" s="109" t="str">
        <f>IF(OR(P1640="SB",Q1640="SB"),"SB",0)</f>
        <v>SB</v>
      </c>
      <c r="V1640" s="113" t="str">
        <f>IF(AND(I1640&gt;=10000,I1640&lt;=19900),"Praha",(IF(AND(I1640&gt;=25001,I1640&lt;=29501),"Středočeský kraj",(IF(AND(I1640&gt;=30100,I1640&lt;=34972),"Středočeský kraj",(IF(AND(I1640&gt;=35002,I1640&lt;=36271),"Karlovarský kraj",(IF(AND(I1640&gt;=37001,I1640&lt;=39201),"Jihočeský kraj",(IF(AND(I1640&gt;=39701,I1640&lt;=39901),"Jihočeský kraj",(IF(AND(I1640&gt;=39301,I1640&lt;=39601),"Kraj Vysočina",(IF(AND(I1640&gt;=58001,I1640&lt;=59501),"Kraj Vysočina",(IF(AND(I1640&gt;=67401,I1640&lt;=67602),"Kraj Vysočina",(IF(AND(I1640&gt;=40001,I1640&lt;=44101),"Ústecký kraj",(IF(AND(I1640&gt;=46001,I1640&lt;=47201),"Liberecký kraj",(IF(AND(I1640&gt;=51202,I1640&lt;=51401),"Liberecký kraj",(IF(AND(I1640&gt;=53002,I1640&lt;=53976),"Pardubický kraj",(IF(AND(I1640&gt;=56002,I1640&lt;=57201),"Pardubický kraj",(IF(AND(I1640&gt;=60200,I1640&lt;=67201),"Jihomoravský kraj",(IF(AND(I1640&gt;=67801,I1640&lt;=68501),"Jihomoravský kraj",(IF(AND(I1640&gt;=69002,I1640&lt;=69801),"Jihomoravský kraj",(IF(AND(I1640&gt;=68601,I1640&lt;=68801),"Zlínský kraj",(IF(AND(I1640&gt;=75501,I1640&lt;=76901),"Zlínský kraj",(IF(AND(I1640&gt;=70030,I1640&lt;=74901),"Moravskoslezský kraj",(IF(AND(I1640&gt;=75000,I1640&lt;=75368),"Olomoucký kraj",(IF(AND(I1640&gt;=77200,I1640&lt;=79862),"Olomoucký kraj",(IF(AND(I1640&gt;=50011,I1640&lt;=50301),"Královéhradecký kraj",(IF(AND(I1640&gt;=54301,I1640&lt;=54303),"Královéhradecký kraj","0")))))))))))))))))))))))))))))))))))))))))))))))</f>
        <v>Středočeský kraj</v>
      </c>
      <c r="AB1640" t="s">
        <v>8191</v>
      </c>
      <c r="AD1640" t="s">
        <v>998</v>
      </c>
      <c r="AE1640" t="s">
        <v>998</v>
      </c>
      <c r="AF1640" t="s">
        <v>998</v>
      </c>
      <c r="AG1640" s="107">
        <v>0</v>
      </c>
      <c r="AH1640" s="107">
        <v>0</v>
      </c>
      <c r="AI1640" s="107">
        <v>0</v>
      </c>
      <c r="AJ1640" t="s">
        <v>1012</v>
      </c>
    </row>
    <row r="1641" spans="1:37" x14ac:dyDescent="0.45">
      <c r="A1641" t="s">
        <v>1079</v>
      </c>
      <c r="B1641" t="s">
        <v>19596</v>
      </c>
      <c r="C1641" t="s">
        <v>990</v>
      </c>
      <c r="D1641" t="s">
        <v>19597</v>
      </c>
      <c r="E1641" t="s">
        <v>992</v>
      </c>
      <c r="F1641" t="s">
        <v>19598</v>
      </c>
      <c r="G1641">
        <v>31</v>
      </c>
      <c r="H1641" t="s">
        <v>9552</v>
      </c>
      <c r="I1641">
        <v>28201</v>
      </c>
      <c r="K1641" t="s">
        <v>19599</v>
      </c>
      <c r="L1641" s="106">
        <v>33047</v>
      </c>
      <c r="M1641">
        <v>10888760</v>
      </c>
      <c r="N1641" t="s">
        <v>996</v>
      </c>
      <c r="O1641" t="s">
        <v>12</v>
      </c>
      <c r="P1641" t="s">
        <v>997</v>
      </c>
      <c r="R1641" s="109" t="str">
        <f>IF(OR(P1641="SB",Q1641="SB"),"SB",0)</f>
        <v>SB</v>
      </c>
      <c r="T1641" s="110">
        <v>11975</v>
      </c>
      <c r="U1641" t="s">
        <v>19633</v>
      </c>
      <c r="V1641" s="113" t="str">
        <f>IF(AND(I1641&gt;=10000,I1641&lt;=19900),"Praha",(IF(AND(I1641&gt;=25001,I1641&lt;=29501),"Středočeský kraj",(IF(AND(I1641&gt;=30100,I1641&lt;=34972),"Středočeský kraj",(IF(AND(I1641&gt;=35002,I1641&lt;=36271),"Karlovarský kraj",(IF(AND(I1641&gt;=37001,I1641&lt;=39201),"Jihočeský kraj",(IF(AND(I1641&gt;=39701,I1641&lt;=39901),"Jihočeský kraj",(IF(AND(I1641&gt;=39301,I1641&lt;=39601),"Kraj Vysočina",(IF(AND(I1641&gt;=58001,I1641&lt;=59501),"Kraj Vysočina",(IF(AND(I1641&gt;=67401,I1641&lt;=67602),"Kraj Vysočina",(IF(AND(I1641&gt;=40001,I1641&lt;=44101),"Ústecký kraj",(IF(AND(I1641&gt;=46001,I1641&lt;=47201),"Liberecký kraj",(IF(AND(I1641&gt;=51202,I1641&lt;=51401),"Liberecký kraj",(IF(AND(I1641&gt;=53002,I1641&lt;=53976),"Pardubický kraj",(IF(AND(I1641&gt;=56002,I1641&lt;=57201),"Pardubický kraj",(IF(AND(I1641&gt;=60200,I1641&lt;=67201),"Jihomoravský kraj",(IF(AND(I1641&gt;=67801,I1641&lt;=68501),"Jihomoravský kraj",(IF(AND(I1641&gt;=69002,I1641&lt;=69801),"Jihomoravský kraj",(IF(AND(I1641&gt;=68601,I1641&lt;=68801),"Zlínský kraj",(IF(AND(I1641&gt;=75501,I1641&lt;=76901),"Zlínský kraj",(IF(AND(I1641&gt;=70030,I1641&lt;=74901),"Moravskoslezský kraj",(IF(AND(I1641&gt;=75000,I1641&lt;=75368),"Olomoucký kraj",(IF(AND(I1641&gt;=77200,I1641&lt;=79862),"Olomoucký kraj",(IF(AND(I1641&gt;=50011,I1641&lt;=50301),"Královéhradecký kraj",(IF(AND(I1641&gt;=54301,I1641&lt;=54303),"Královéhradecký kraj","0")))))))))))))))))))))))))))))))))))))))))))))))</f>
        <v>Středočeský kraj</v>
      </c>
      <c r="AD1641" t="s">
        <v>998</v>
      </c>
      <c r="AE1641" t="s">
        <v>998</v>
      </c>
      <c r="AF1641" t="s">
        <v>998</v>
      </c>
      <c r="AG1641" s="107">
        <v>0</v>
      </c>
      <c r="AH1641" s="107">
        <v>0</v>
      </c>
      <c r="AI1641" s="107">
        <v>0</v>
      </c>
      <c r="AJ1641" t="s">
        <v>1012</v>
      </c>
    </row>
    <row r="1642" spans="1:37" x14ac:dyDescent="0.45">
      <c r="A1642" t="s">
        <v>1111</v>
      </c>
      <c r="B1642" t="s">
        <v>16920</v>
      </c>
      <c r="C1642" t="s">
        <v>1002</v>
      </c>
      <c r="D1642" t="s">
        <v>16922</v>
      </c>
      <c r="E1642" t="s">
        <v>992</v>
      </c>
      <c r="F1642" t="s">
        <v>16923</v>
      </c>
      <c r="G1642">
        <v>274</v>
      </c>
      <c r="H1642" t="s">
        <v>16924</v>
      </c>
      <c r="I1642">
        <v>28201</v>
      </c>
      <c r="J1642">
        <v>775961883</v>
      </c>
      <c r="K1642" t="s">
        <v>16925</v>
      </c>
      <c r="L1642" s="106">
        <v>36009</v>
      </c>
      <c r="M1642">
        <v>14888190</v>
      </c>
      <c r="N1642" t="s">
        <v>1589</v>
      </c>
      <c r="O1642" t="s">
        <v>1050</v>
      </c>
      <c r="P1642" t="s">
        <v>997</v>
      </c>
      <c r="R1642" s="109" t="str">
        <f>IF(OR(P1642="SB",Q1642="SB"),"SB",0)</f>
        <v>SB</v>
      </c>
      <c r="T1642" s="110">
        <v>2019506</v>
      </c>
      <c r="U1642" t="s">
        <v>19634</v>
      </c>
      <c r="V1642" s="113" t="str">
        <f>IF(AND(I1642&gt;=10000,I1642&lt;=19900),"Praha",(IF(AND(I1642&gt;=25001,I1642&lt;=29501),"Středočeský kraj",(IF(AND(I1642&gt;=30100,I1642&lt;=34972),"Středočeský kraj",(IF(AND(I1642&gt;=35002,I1642&lt;=36271),"Karlovarský kraj",(IF(AND(I1642&gt;=37001,I1642&lt;=39201),"Jihočeský kraj",(IF(AND(I1642&gt;=39701,I1642&lt;=39901),"Jihočeský kraj",(IF(AND(I1642&gt;=39301,I1642&lt;=39601),"Kraj Vysočina",(IF(AND(I1642&gt;=58001,I1642&lt;=59501),"Kraj Vysočina",(IF(AND(I1642&gt;=67401,I1642&lt;=67602),"Kraj Vysočina",(IF(AND(I1642&gt;=40001,I1642&lt;=44101),"Ústecký kraj",(IF(AND(I1642&gt;=46001,I1642&lt;=47201),"Liberecký kraj",(IF(AND(I1642&gt;=51202,I1642&lt;=51401),"Liberecký kraj",(IF(AND(I1642&gt;=53002,I1642&lt;=53976),"Pardubický kraj",(IF(AND(I1642&gt;=56002,I1642&lt;=57201),"Pardubický kraj",(IF(AND(I1642&gt;=60200,I1642&lt;=67201),"Jihomoravský kraj",(IF(AND(I1642&gt;=67801,I1642&lt;=68501),"Jihomoravský kraj",(IF(AND(I1642&gt;=69002,I1642&lt;=69801),"Jihomoravský kraj",(IF(AND(I1642&gt;=68601,I1642&lt;=68801),"Zlínský kraj",(IF(AND(I1642&gt;=75501,I1642&lt;=76901),"Zlínský kraj",(IF(AND(I1642&gt;=70030,I1642&lt;=74901),"Moravskoslezský kraj",(IF(AND(I1642&gt;=75000,I1642&lt;=75368),"Olomoucký kraj",(IF(AND(I1642&gt;=77200,I1642&lt;=79862),"Olomoucký kraj",(IF(AND(I1642&gt;=50011,I1642&lt;=50301),"Královéhradecký kraj",(IF(AND(I1642&gt;=54301,I1642&lt;=54303),"Královéhradecký kraj","0")))))))))))))))))))))))))))))))))))))))))))))))</f>
        <v>Středočeský kraj</v>
      </c>
      <c r="W1642" s="111">
        <v>2019506</v>
      </c>
      <c r="X1642" s="111" t="s">
        <v>19633</v>
      </c>
      <c r="AB1642" t="s">
        <v>16926</v>
      </c>
      <c r="AD1642" t="s">
        <v>1024</v>
      </c>
      <c r="AE1642" t="s">
        <v>1515</v>
      </c>
      <c r="AF1642" t="s">
        <v>998</v>
      </c>
      <c r="AG1642" s="107">
        <v>0</v>
      </c>
      <c r="AH1642" s="107">
        <v>0</v>
      </c>
      <c r="AI1642" s="107">
        <v>0</v>
      </c>
      <c r="AJ1642" t="s">
        <v>1012</v>
      </c>
    </row>
    <row r="1643" spans="1:37" x14ac:dyDescent="0.45">
      <c r="A1643" t="s">
        <v>4676</v>
      </c>
      <c r="B1643" t="s">
        <v>5791</v>
      </c>
      <c r="C1643" t="s">
        <v>1002</v>
      </c>
      <c r="D1643" t="s">
        <v>5792</v>
      </c>
      <c r="E1643" t="s">
        <v>992</v>
      </c>
      <c r="F1643" t="s">
        <v>5793</v>
      </c>
      <c r="G1643">
        <v>437</v>
      </c>
      <c r="H1643" t="s">
        <v>3200</v>
      </c>
      <c r="I1643">
        <v>28201</v>
      </c>
      <c r="K1643" t="s">
        <v>5794</v>
      </c>
      <c r="L1643" s="106">
        <v>27639</v>
      </c>
      <c r="M1643">
        <v>13026804</v>
      </c>
      <c r="N1643" t="s">
        <v>996</v>
      </c>
      <c r="O1643" t="s">
        <v>12</v>
      </c>
      <c r="P1643" t="s">
        <v>997</v>
      </c>
      <c r="R1643" s="109" t="str">
        <f>IF(OR(P1643="SB",Q1643="SB"),"SB",0)</f>
        <v>SB</v>
      </c>
      <c r="T1643" s="110" t="s">
        <v>998</v>
      </c>
      <c r="V1643" s="113" t="str">
        <f>IF(AND(I1643&gt;=10000,I1643&lt;=19900),"Praha",(IF(AND(I1643&gt;=25001,I1643&lt;=29501),"Středočeský kraj",(IF(AND(I1643&gt;=30100,I1643&lt;=34972),"Středočeský kraj",(IF(AND(I1643&gt;=35002,I1643&lt;=36271),"Karlovarský kraj",(IF(AND(I1643&gt;=37001,I1643&lt;=39201),"Jihočeský kraj",(IF(AND(I1643&gt;=39701,I1643&lt;=39901),"Jihočeský kraj",(IF(AND(I1643&gt;=39301,I1643&lt;=39601),"Kraj Vysočina",(IF(AND(I1643&gt;=58001,I1643&lt;=59501),"Kraj Vysočina",(IF(AND(I1643&gt;=67401,I1643&lt;=67602),"Kraj Vysočina",(IF(AND(I1643&gt;=40001,I1643&lt;=44101),"Ústecký kraj",(IF(AND(I1643&gt;=46001,I1643&lt;=47201),"Liberecký kraj",(IF(AND(I1643&gt;=51202,I1643&lt;=51401),"Liberecký kraj",(IF(AND(I1643&gt;=53002,I1643&lt;=53976),"Pardubický kraj",(IF(AND(I1643&gt;=56002,I1643&lt;=57201),"Pardubický kraj",(IF(AND(I1643&gt;=60200,I1643&lt;=67201),"Jihomoravský kraj",(IF(AND(I1643&gt;=67801,I1643&lt;=68501),"Jihomoravský kraj",(IF(AND(I1643&gt;=69002,I1643&lt;=69801),"Jihomoravský kraj",(IF(AND(I1643&gt;=68601,I1643&lt;=68801),"Zlínský kraj",(IF(AND(I1643&gt;=75501,I1643&lt;=76901),"Zlínský kraj",(IF(AND(I1643&gt;=70030,I1643&lt;=74901),"Moravskoslezský kraj",(IF(AND(I1643&gt;=75000,I1643&lt;=75368),"Olomoucký kraj",(IF(AND(I1643&gt;=77200,I1643&lt;=79862),"Olomoucký kraj",(IF(AND(I1643&gt;=50011,I1643&lt;=50301),"Královéhradecký kraj",(IF(AND(I1643&gt;=54301,I1643&lt;=54303),"Královéhradecký kraj","0")))))))))))))))))))))))))))))))))))))))))))))))</f>
        <v>Středočeský kraj</v>
      </c>
      <c r="AB1643" t="s">
        <v>998</v>
      </c>
      <c r="AD1643" t="s">
        <v>998</v>
      </c>
      <c r="AE1643" t="s">
        <v>998</v>
      </c>
      <c r="AF1643" t="s">
        <v>998</v>
      </c>
      <c r="AG1643" s="107">
        <v>0</v>
      </c>
      <c r="AH1643" s="107">
        <v>0</v>
      </c>
      <c r="AI1643" s="107">
        <v>0</v>
      </c>
      <c r="AJ1643" t="s">
        <v>1012</v>
      </c>
    </row>
    <row r="1644" spans="1:37" x14ac:dyDescent="0.45">
      <c r="A1644" t="s">
        <v>1189</v>
      </c>
      <c r="B1644" t="s">
        <v>1611</v>
      </c>
      <c r="C1644" t="s">
        <v>1002</v>
      </c>
      <c r="D1644" t="s">
        <v>7281</v>
      </c>
      <c r="E1644" t="s">
        <v>992</v>
      </c>
      <c r="F1644" t="s">
        <v>7282</v>
      </c>
      <c r="G1644">
        <v>10</v>
      </c>
      <c r="H1644" t="s">
        <v>1744</v>
      </c>
      <c r="I1644">
        <v>28201</v>
      </c>
      <c r="K1644" t="s">
        <v>7283</v>
      </c>
      <c r="L1644" s="106">
        <v>27847</v>
      </c>
      <c r="M1644">
        <v>12929093</v>
      </c>
      <c r="N1644" t="s">
        <v>996</v>
      </c>
      <c r="O1644" t="s">
        <v>12</v>
      </c>
      <c r="P1644" t="s">
        <v>997</v>
      </c>
      <c r="R1644" s="109" t="str">
        <f>IF(OR(P1644="SB",Q1644="SB"),"SB",0)</f>
        <v>SB</v>
      </c>
      <c r="T1644" s="110" t="s">
        <v>998</v>
      </c>
      <c r="V1644" s="113" t="str">
        <f>IF(AND(I1644&gt;=10000,I1644&lt;=19900),"Praha",(IF(AND(I1644&gt;=25001,I1644&lt;=29501),"Středočeský kraj",(IF(AND(I1644&gt;=30100,I1644&lt;=34972),"Středočeský kraj",(IF(AND(I1644&gt;=35002,I1644&lt;=36271),"Karlovarský kraj",(IF(AND(I1644&gt;=37001,I1644&lt;=39201),"Jihočeský kraj",(IF(AND(I1644&gt;=39701,I1644&lt;=39901),"Jihočeský kraj",(IF(AND(I1644&gt;=39301,I1644&lt;=39601),"Kraj Vysočina",(IF(AND(I1644&gt;=58001,I1644&lt;=59501),"Kraj Vysočina",(IF(AND(I1644&gt;=67401,I1644&lt;=67602),"Kraj Vysočina",(IF(AND(I1644&gt;=40001,I1644&lt;=44101),"Ústecký kraj",(IF(AND(I1644&gt;=46001,I1644&lt;=47201),"Liberecký kraj",(IF(AND(I1644&gt;=51202,I1644&lt;=51401),"Liberecký kraj",(IF(AND(I1644&gt;=53002,I1644&lt;=53976),"Pardubický kraj",(IF(AND(I1644&gt;=56002,I1644&lt;=57201),"Pardubický kraj",(IF(AND(I1644&gt;=60200,I1644&lt;=67201),"Jihomoravský kraj",(IF(AND(I1644&gt;=67801,I1644&lt;=68501),"Jihomoravský kraj",(IF(AND(I1644&gt;=69002,I1644&lt;=69801),"Jihomoravský kraj",(IF(AND(I1644&gt;=68601,I1644&lt;=68801),"Zlínský kraj",(IF(AND(I1644&gt;=75501,I1644&lt;=76901),"Zlínský kraj",(IF(AND(I1644&gt;=70030,I1644&lt;=74901),"Moravskoslezský kraj",(IF(AND(I1644&gt;=75000,I1644&lt;=75368),"Olomoucký kraj",(IF(AND(I1644&gt;=77200,I1644&lt;=79862),"Olomoucký kraj",(IF(AND(I1644&gt;=50011,I1644&lt;=50301),"Královéhradecký kraj",(IF(AND(I1644&gt;=54301,I1644&lt;=54303),"Královéhradecký kraj","0")))))))))))))))))))))))))))))))))))))))))))))))</f>
        <v>Středočeský kraj</v>
      </c>
      <c r="AB1644" t="s">
        <v>998</v>
      </c>
      <c r="AD1644" t="s">
        <v>998</v>
      </c>
      <c r="AE1644" t="s">
        <v>998</v>
      </c>
      <c r="AF1644" t="s">
        <v>998</v>
      </c>
      <c r="AG1644" s="107">
        <v>0</v>
      </c>
      <c r="AH1644" s="107">
        <v>0</v>
      </c>
      <c r="AI1644" s="107">
        <v>0</v>
      </c>
      <c r="AJ1644" t="s">
        <v>1012</v>
      </c>
    </row>
    <row r="1645" spans="1:37" x14ac:dyDescent="0.45">
      <c r="A1645" t="s">
        <v>1225</v>
      </c>
      <c r="B1645" t="s">
        <v>15365</v>
      </c>
      <c r="C1645" t="s">
        <v>1002</v>
      </c>
      <c r="D1645" t="s">
        <v>15366</v>
      </c>
      <c r="E1645" t="s">
        <v>992</v>
      </c>
      <c r="F1645" t="s">
        <v>5662</v>
      </c>
      <c r="G1645">
        <v>2313</v>
      </c>
      <c r="H1645" t="s">
        <v>3200</v>
      </c>
      <c r="I1645">
        <v>28201</v>
      </c>
      <c r="K1645" t="s">
        <v>15367</v>
      </c>
      <c r="L1645" s="106">
        <v>25092</v>
      </c>
      <c r="M1645">
        <v>13016191</v>
      </c>
      <c r="N1645" t="s">
        <v>996</v>
      </c>
      <c r="O1645" t="s">
        <v>12</v>
      </c>
      <c r="P1645" t="s">
        <v>997</v>
      </c>
      <c r="R1645" s="109" t="str">
        <f>IF(OR(P1645="SB",Q1645="SB"),"SB",0)</f>
        <v>SB</v>
      </c>
      <c r="T1645" s="110" t="s">
        <v>998</v>
      </c>
      <c r="V1645" s="113" t="str">
        <f>IF(AND(I1645&gt;=10000,I1645&lt;=19900),"Praha",(IF(AND(I1645&gt;=25001,I1645&lt;=29501),"Středočeský kraj",(IF(AND(I1645&gt;=30100,I1645&lt;=34972),"Středočeský kraj",(IF(AND(I1645&gt;=35002,I1645&lt;=36271),"Karlovarský kraj",(IF(AND(I1645&gt;=37001,I1645&lt;=39201),"Jihočeský kraj",(IF(AND(I1645&gt;=39701,I1645&lt;=39901),"Jihočeský kraj",(IF(AND(I1645&gt;=39301,I1645&lt;=39601),"Kraj Vysočina",(IF(AND(I1645&gt;=58001,I1645&lt;=59501),"Kraj Vysočina",(IF(AND(I1645&gt;=67401,I1645&lt;=67602),"Kraj Vysočina",(IF(AND(I1645&gt;=40001,I1645&lt;=44101),"Ústecký kraj",(IF(AND(I1645&gt;=46001,I1645&lt;=47201),"Liberecký kraj",(IF(AND(I1645&gt;=51202,I1645&lt;=51401),"Liberecký kraj",(IF(AND(I1645&gt;=53002,I1645&lt;=53976),"Pardubický kraj",(IF(AND(I1645&gt;=56002,I1645&lt;=57201),"Pardubický kraj",(IF(AND(I1645&gt;=60200,I1645&lt;=67201),"Jihomoravský kraj",(IF(AND(I1645&gt;=67801,I1645&lt;=68501),"Jihomoravský kraj",(IF(AND(I1645&gt;=69002,I1645&lt;=69801),"Jihomoravský kraj",(IF(AND(I1645&gt;=68601,I1645&lt;=68801),"Zlínský kraj",(IF(AND(I1645&gt;=75501,I1645&lt;=76901),"Zlínský kraj",(IF(AND(I1645&gt;=70030,I1645&lt;=74901),"Moravskoslezský kraj",(IF(AND(I1645&gt;=75000,I1645&lt;=75368),"Olomoucký kraj",(IF(AND(I1645&gt;=77200,I1645&lt;=79862),"Olomoucký kraj",(IF(AND(I1645&gt;=50011,I1645&lt;=50301),"Královéhradecký kraj",(IF(AND(I1645&gt;=54301,I1645&lt;=54303),"Královéhradecký kraj","0")))))))))))))))))))))))))))))))))))))))))))))))</f>
        <v>Středočeský kraj</v>
      </c>
      <c r="AB1645" t="s">
        <v>998</v>
      </c>
      <c r="AD1645" t="s">
        <v>998</v>
      </c>
      <c r="AE1645" t="s">
        <v>998</v>
      </c>
      <c r="AF1645" t="s">
        <v>998</v>
      </c>
      <c r="AG1645" s="107">
        <v>0</v>
      </c>
      <c r="AH1645" s="107">
        <v>0</v>
      </c>
      <c r="AI1645" s="107">
        <v>0</v>
      </c>
      <c r="AJ1645" t="s">
        <v>1012</v>
      </c>
    </row>
    <row r="1646" spans="1:37" x14ac:dyDescent="0.45">
      <c r="A1646" t="s">
        <v>1076</v>
      </c>
      <c r="B1646" t="s">
        <v>2291</v>
      </c>
      <c r="C1646" t="s">
        <v>990</v>
      </c>
      <c r="D1646" t="s">
        <v>2292</v>
      </c>
      <c r="E1646" t="s">
        <v>992</v>
      </c>
      <c r="F1646" t="s">
        <v>2293</v>
      </c>
      <c r="G1646">
        <v>107</v>
      </c>
      <c r="H1646" t="s">
        <v>2294</v>
      </c>
      <c r="I1646">
        <v>28401</v>
      </c>
      <c r="J1646">
        <v>608556685</v>
      </c>
      <c r="K1646" t="s">
        <v>2295</v>
      </c>
      <c r="L1646" s="106">
        <v>28885</v>
      </c>
      <c r="M1646">
        <v>10589474</v>
      </c>
      <c r="N1646" t="s">
        <v>996</v>
      </c>
      <c r="O1646" t="s">
        <v>12</v>
      </c>
      <c r="P1646" t="s">
        <v>997</v>
      </c>
      <c r="R1646" s="109" t="str">
        <f>IF(OR(P1646="SB",Q1646="SB"),"SB",0)</f>
        <v>SB</v>
      </c>
      <c r="T1646" s="110">
        <v>10595</v>
      </c>
      <c r="U1646" t="s">
        <v>19633</v>
      </c>
      <c r="V1646" s="113" t="str">
        <f>IF(AND(I1646&gt;=10000,I1646&lt;=19900),"Praha",(IF(AND(I1646&gt;=25001,I1646&lt;=29501),"Středočeský kraj",(IF(AND(I1646&gt;=30100,I1646&lt;=34972),"Středočeský kraj",(IF(AND(I1646&gt;=35002,I1646&lt;=36271),"Karlovarský kraj",(IF(AND(I1646&gt;=37001,I1646&lt;=39201),"Jihočeský kraj",(IF(AND(I1646&gt;=39701,I1646&lt;=39901),"Jihočeský kraj",(IF(AND(I1646&gt;=39301,I1646&lt;=39601),"Kraj Vysočina",(IF(AND(I1646&gt;=58001,I1646&lt;=59501),"Kraj Vysočina",(IF(AND(I1646&gt;=67401,I1646&lt;=67602),"Kraj Vysočina",(IF(AND(I1646&gt;=40001,I1646&lt;=44101),"Ústecký kraj",(IF(AND(I1646&gt;=46001,I1646&lt;=47201),"Liberecký kraj",(IF(AND(I1646&gt;=51202,I1646&lt;=51401),"Liberecký kraj",(IF(AND(I1646&gt;=53002,I1646&lt;=53976),"Pardubický kraj",(IF(AND(I1646&gt;=56002,I1646&lt;=57201),"Pardubický kraj",(IF(AND(I1646&gt;=60200,I1646&lt;=67201),"Jihomoravský kraj",(IF(AND(I1646&gt;=67801,I1646&lt;=68501),"Jihomoravský kraj",(IF(AND(I1646&gt;=69002,I1646&lt;=69801),"Jihomoravský kraj",(IF(AND(I1646&gt;=68601,I1646&lt;=68801),"Zlínský kraj",(IF(AND(I1646&gt;=75501,I1646&lt;=76901),"Zlínský kraj",(IF(AND(I1646&gt;=70030,I1646&lt;=74901),"Moravskoslezský kraj",(IF(AND(I1646&gt;=75000,I1646&lt;=75368),"Olomoucký kraj",(IF(AND(I1646&gt;=77200,I1646&lt;=79862),"Olomoucký kraj",(IF(AND(I1646&gt;=50011,I1646&lt;=50301),"Královéhradecký kraj",(IF(AND(I1646&gt;=54301,I1646&lt;=54303),"Královéhradecký kraj","0")))))))))))))))))))))))))))))))))))))))))))))))</f>
        <v>Středočeský kraj</v>
      </c>
      <c r="AD1646" t="s">
        <v>998</v>
      </c>
      <c r="AE1646" t="s">
        <v>998</v>
      </c>
      <c r="AF1646" t="s">
        <v>998</v>
      </c>
      <c r="AG1646" s="107">
        <v>0</v>
      </c>
      <c r="AH1646" s="107">
        <v>0</v>
      </c>
      <c r="AI1646" s="107">
        <v>0</v>
      </c>
      <c r="AJ1646" t="s">
        <v>1012</v>
      </c>
    </row>
    <row r="1647" spans="1:37" x14ac:dyDescent="0.45">
      <c r="A1647" t="s">
        <v>2296</v>
      </c>
      <c r="B1647" t="s">
        <v>2291</v>
      </c>
      <c r="C1647" t="s">
        <v>990</v>
      </c>
      <c r="D1647" t="s">
        <v>2297</v>
      </c>
      <c r="E1647" t="s">
        <v>992</v>
      </c>
      <c r="F1647" t="s">
        <v>2298</v>
      </c>
      <c r="G1647">
        <v>71</v>
      </c>
      <c r="H1647" t="s">
        <v>2294</v>
      </c>
      <c r="I1647">
        <v>28401</v>
      </c>
      <c r="K1647" t="s">
        <v>2295</v>
      </c>
      <c r="L1647" s="106">
        <v>32622</v>
      </c>
      <c r="M1647">
        <v>10755485</v>
      </c>
      <c r="N1647" t="s">
        <v>996</v>
      </c>
      <c r="O1647" t="s">
        <v>12</v>
      </c>
      <c r="P1647" t="s">
        <v>997</v>
      </c>
      <c r="R1647" s="109" t="str">
        <f>IF(OR(P1647="SB",Q1647="SB"),"SB",0)</f>
        <v>SB</v>
      </c>
      <c r="T1647" s="110">
        <v>11250</v>
      </c>
      <c r="U1647" t="s">
        <v>19633</v>
      </c>
      <c r="V1647" s="113" t="str">
        <f>IF(AND(I1647&gt;=10000,I1647&lt;=19900),"Praha",(IF(AND(I1647&gt;=25001,I1647&lt;=29501),"Středočeský kraj",(IF(AND(I1647&gt;=30100,I1647&lt;=34972),"Středočeský kraj",(IF(AND(I1647&gt;=35002,I1647&lt;=36271),"Karlovarský kraj",(IF(AND(I1647&gt;=37001,I1647&lt;=39201),"Jihočeský kraj",(IF(AND(I1647&gt;=39701,I1647&lt;=39901),"Jihočeský kraj",(IF(AND(I1647&gt;=39301,I1647&lt;=39601),"Kraj Vysočina",(IF(AND(I1647&gt;=58001,I1647&lt;=59501),"Kraj Vysočina",(IF(AND(I1647&gt;=67401,I1647&lt;=67602),"Kraj Vysočina",(IF(AND(I1647&gt;=40001,I1647&lt;=44101),"Ústecký kraj",(IF(AND(I1647&gt;=46001,I1647&lt;=47201),"Liberecký kraj",(IF(AND(I1647&gt;=51202,I1647&lt;=51401),"Liberecký kraj",(IF(AND(I1647&gt;=53002,I1647&lt;=53976),"Pardubický kraj",(IF(AND(I1647&gt;=56002,I1647&lt;=57201),"Pardubický kraj",(IF(AND(I1647&gt;=60200,I1647&lt;=67201),"Jihomoravský kraj",(IF(AND(I1647&gt;=67801,I1647&lt;=68501),"Jihomoravský kraj",(IF(AND(I1647&gt;=69002,I1647&lt;=69801),"Jihomoravský kraj",(IF(AND(I1647&gt;=68601,I1647&lt;=68801),"Zlínský kraj",(IF(AND(I1647&gt;=75501,I1647&lt;=76901),"Zlínský kraj",(IF(AND(I1647&gt;=70030,I1647&lt;=74901),"Moravskoslezský kraj",(IF(AND(I1647&gt;=75000,I1647&lt;=75368),"Olomoucký kraj",(IF(AND(I1647&gt;=77200,I1647&lt;=79862),"Olomoucký kraj",(IF(AND(I1647&gt;=50011,I1647&lt;=50301),"Královéhradecký kraj",(IF(AND(I1647&gt;=54301,I1647&lt;=54303),"Královéhradecký kraj","0")))))))))))))))))))))))))))))))))))))))))))))))</f>
        <v>Středočeský kraj</v>
      </c>
      <c r="AD1647" t="s">
        <v>998</v>
      </c>
      <c r="AE1647" t="s">
        <v>998</v>
      </c>
      <c r="AF1647" t="s">
        <v>998</v>
      </c>
      <c r="AG1647" s="107">
        <v>0</v>
      </c>
      <c r="AH1647" s="107">
        <v>0</v>
      </c>
      <c r="AI1647" s="107">
        <v>0</v>
      </c>
      <c r="AJ1647" t="s">
        <v>1012</v>
      </c>
    </row>
    <row r="1648" spans="1:37" x14ac:dyDescent="0.45">
      <c r="A1648" t="s">
        <v>1102</v>
      </c>
      <c r="B1648" t="s">
        <v>12539</v>
      </c>
      <c r="C1648" t="s">
        <v>1002</v>
      </c>
      <c r="D1648" t="s">
        <v>12540</v>
      </c>
      <c r="E1648" t="s">
        <v>992</v>
      </c>
      <c r="F1648" t="s">
        <v>3451</v>
      </c>
      <c r="G1648">
        <v>943</v>
      </c>
      <c r="H1648" t="s">
        <v>2294</v>
      </c>
      <c r="I1648">
        <v>28401</v>
      </c>
      <c r="J1648">
        <v>721261311</v>
      </c>
      <c r="K1648" t="s">
        <v>12541</v>
      </c>
      <c r="L1648" s="106">
        <v>35669</v>
      </c>
      <c r="M1648">
        <v>12873523</v>
      </c>
      <c r="N1648" t="s">
        <v>3962</v>
      </c>
      <c r="O1648" t="s">
        <v>1050</v>
      </c>
      <c r="P1648" t="s">
        <v>997</v>
      </c>
      <c r="R1648" s="109" t="str">
        <f>IF(OR(P1648="SB",Q1648="SB"),"SB",0)</f>
        <v>SB</v>
      </c>
      <c r="V1648" s="113" t="str">
        <f>IF(AND(I1648&gt;=10000,I1648&lt;=19900),"Praha",(IF(AND(I1648&gt;=25001,I1648&lt;=29501),"Středočeský kraj",(IF(AND(I1648&gt;=30100,I1648&lt;=34972),"Středočeský kraj",(IF(AND(I1648&gt;=35002,I1648&lt;=36271),"Karlovarský kraj",(IF(AND(I1648&gt;=37001,I1648&lt;=39201),"Jihočeský kraj",(IF(AND(I1648&gt;=39701,I1648&lt;=39901),"Jihočeský kraj",(IF(AND(I1648&gt;=39301,I1648&lt;=39601),"Kraj Vysočina",(IF(AND(I1648&gt;=58001,I1648&lt;=59501),"Kraj Vysočina",(IF(AND(I1648&gt;=67401,I1648&lt;=67602),"Kraj Vysočina",(IF(AND(I1648&gt;=40001,I1648&lt;=44101),"Ústecký kraj",(IF(AND(I1648&gt;=46001,I1648&lt;=47201),"Liberecký kraj",(IF(AND(I1648&gt;=51202,I1648&lt;=51401),"Liberecký kraj",(IF(AND(I1648&gt;=53002,I1648&lt;=53976),"Pardubický kraj",(IF(AND(I1648&gt;=56002,I1648&lt;=57201),"Pardubický kraj",(IF(AND(I1648&gt;=60200,I1648&lt;=67201),"Jihomoravský kraj",(IF(AND(I1648&gt;=67801,I1648&lt;=68501),"Jihomoravský kraj",(IF(AND(I1648&gt;=69002,I1648&lt;=69801),"Jihomoravský kraj",(IF(AND(I1648&gt;=68601,I1648&lt;=68801),"Zlínský kraj",(IF(AND(I1648&gt;=75501,I1648&lt;=76901),"Zlínský kraj",(IF(AND(I1648&gt;=70030,I1648&lt;=74901),"Moravskoslezský kraj",(IF(AND(I1648&gt;=75000,I1648&lt;=75368),"Olomoucký kraj",(IF(AND(I1648&gt;=77200,I1648&lt;=79862),"Olomoucký kraj",(IF(AND(I1648&gt;=50011,I1648&lt;=50301),"Královéhradecký kraj",(IF(AND(I1648&gt;=54301,I1648&lt;=54303),"Královéhradecký kraj","0")))))))))))))))))))))))))))))))))))))))))))))))</f>
        <v>Středočeský kraj</v>
      </c>
      <c r="AD1648" t="s">
        <v>998</v>
      </c>
      <c r="AE1648" t="s">
        <v>998</v>
      </c>
      <c r="AF1648" t="s">
        <v>998</v>
      </c>
      <c r="AG1648" s="107">
        <v>0</v>
      </c>
      <c r="AH1648" s="107">
        <v>0</v>
      </c>
      <c r="AI1648" s="107">
        <v>0</v>
      </c>
      <c r="AJ1648" t="s">
        <v>1012</v>
      </c>
    </row>
    <row r="1649" spans="1:37" x14ac:dyDescent="0.45">
      <c r="A1649" t="s">
        <v>1806</v>
      </c>
      <c r="B1649" t="s">
        <v>18857</v>
      </c>
      <c r="C1649" t="s">
        <v>1002</v>
      </c>
      <c r="D1649" t="s">
        <v>18858</v>
      </c>
      <c r="E1649" t="s">
        <v>992</v>
      </c>
      <c r="F1649" t="s">
        <v>18859</v>
      </c>
      <c r="G1649">
        <v>89</v>
      </c>
      <c r="H1649" t="s">
        <v>18859</v>
      </c>
      <c r="I1649">
        <v>28502</v>
      </c>
      <c r="K1649" t="s">
        <v>18860</v>
      </c>
      <c r="L1649" s="106">
        <v>32585</v>
      </c>
      <c r="M1649">
        <v>13397020</v>
      </c>
      <c r="N1649" t="s">
        <v>996</v>
      </c>
      <c r="O1649" t="s">
        <v>12</v>
      </c>
      <c r="P1649" t="s">
        <v>997</v>
      </c>
      <c r="R1649" s="109" t="str">
        <f>IF(OR(P1649="SB",Q1649="SB"),"SB",0)</f>
        <v>SB</v>
      </c>
      <c r="T1649" s="110" t="s">
        <v>998</v>
      </c>
      <c r="V1649" s="113" t="str">
        <f>IF(AND(I1649&gt;=10000,I1649&lt;=19900),"Praha",(IF(AND(I1649&gt;=25001,I1649&lt;=29501),"Středočeský kraj",(IF(AND(I1649&gt;=30100,I1649&lt;=34972),"Středočeský kraj",(IF(AND(I1649&gt;=35002,I1649&lt;=36271),"Karlovarský kraj",(IF(AND(I1649&gt;=37001,I1649&lt;=39201),"Jihočeský kraj",(IF(AND(I1649&gt;=39701,I1649&lt;=39901),"Jihočeský kraj",(IF(AND(I1649&gt;=39301,I1649&lt;=39601),"Kraj Vysočina",(IF(AND(I1649&gt;=58001,I1649&lt;=59501),"Kraj Vysočina",(IF(AND(I1649&gt;=67401,I1649&lt;=67602),"Kraj Vysočina",(IF(AND(I1649&gt;=40001,I1649&lt;=44101),"Ústecký kraj",(IF(AND(I1649&gt;=46001,I1649&lt;=47201),"Liberecký kraj",(IF(AND(I1649&gt;=51202,I1649&lt;=51401),"Liberecký kraj",(IF(AND(I1649&gt;=53002,I1649&lt;=53976),"Pardubický kraj",(IF(AND(I1649&gt;=56002,I1649&lt;=57201),"Pardubický kraj",(IF(AND(I1649&gt;=60200,I1649&lt;=67201),"Jihomoravský kraj",(IF(AND(I1649&gt;=67801,I1649&lt;=68501),"Jihomoravský kraj",(IF(AND(I1649&gt;=69002,I1649&lt;=69801),"Jihomoravský kraj",(IF(AND(I1649&gt;=68601,I1649&lt;=68801),"Zlínský kraj",(IF(AND(I1649&gt;=75501,I1649&lt;=76901),"Zlínský kraj",(IF(AND(I1649&gt;=70030,I1649&lt;=74901),"Moravskoslezský kraj",(IF(AND(I1649&gt;=75000,I1649&lt;=75368),"Olomoucký kraj",(IF(AND(I1649&gt;=77200,I1649&lt;=79862),"Olomoucký kraj",(IF(AND(I1649&gt;=50011,I1649&lt;=50301),"Královéhradecký kraj",(IF(AND(I1649&gt;=54301,I1649&lt;=54303),"Královéhradecký kraj","0")))))))))))))))))))))))))))))))))))))))))))))))</f>
        <v>Středočeský kraj</v>
      </c>
      <c r="AB1649" t="s">
        <v>998</v>
      </c>
      <c r="AD1649" t="s">
        <v>998</v>
      </c>
      <c r="AE1649" t="s">
        <v>998</v>
      </c>
      <c r="AF1649" t="s">
        <v>998</v>
      </c>
      <c r="AG1649" s="107">
        <v>0</v>
      </c>
      <c r="AH1649" s="107">
        <v>0</v>
      </c>
      <c r="AI1649" s="107">
        <v>0</v>
      </c>
      <c r="AJ1649" t="s">
        <v>1012</v>
      </c>
    </row>
    <row r="1650" spans="1:37" x14ac:dyDescent="0.45">
      <c r="A1650" t="s">
        <v>1084</v>
      </c>
      <c r="B1650" t="s">
        <v>16958</v>
      </c>
      <c r="C1650" t="s">
        <v>990</v>
      </c>
      <c r="D1650" t="s">
        <v>16959</v>
      </c>
      <c r="E1650" t="s">
        <v>992</v>
      </c>
      <c r="F1650" t="s">
        <v>11940</v>
      </c>
      <c r="G1650">
        <v>176</v>
      </c>
      <c r="H1650" t="s">
        <v>11940</v>
      </c>
      <c r="I1650">
        <v>28506</v>
      </c>
      <c r="K1650" t="s">
        <v>16960</v>
      </c>
      <c r="L1650" s="106">
        <v>30544</v>
      </c>
      <c r="M1650">
        <v>14629829</v>
      </c>
      <c r="N1650" t="s">
        <v>996</v>
      </c>
      <c r="O1650" t="s">
        <v>12</v>
      </c>
      <c r="P1650" t="s">
        <v>997</v>
      </c>
      <c r="R1650" s="109" t="str">
        <f>IF(OR(P1650="SB",Q1650="SB"),"SB",0)</f>
        <v>SB</v>
      </c>
      <c r="T1650" s="110" t="s">
        <v>998</v>
      </c>
      <c r="V1650" s="113" t="str">
        <f>IF(AND(I1650&gt;=10000,I1650&lt;=19900),"Praha",(IF(AND(I1650&gt;=25001,I1650&lt;=29501),"Středočeský kraj",(IF(AND(I1650&gt;=30100,I1650&lt;=34972),"Středočeský kraj",(IF(AND(I1650&gt;=35002,I1650&lt;=36271),"Karlovarský kraj",(IF(AND(I1650&gt;=37001,I1650&lt;=39201),"Jihočeský kraj",(IF(AND(I1650&gt;=39701,I1650&lt;=39901),"Jihočeský kraj",(IF(AND(I1650&gt;=39301,I1650&lt;=39601),"Kraj Vysočina",(IF(AND(I1650&gt;=58001,I1650&lt;=59501),"Kraj Vysočina",(IF(AND(I1650&gt;=67401,I1650&lt;=67602),"Kraj Vysočina",(IF(AND(I1650&gt;=40001,I1650&lt;=44101),"Ústecký kraj",(IF(AND(I1650&gt;=46001,I1650&lt;=47201),"Liberecký kraj",(IF(AND(I1650&gt;=51202,I1650&lt;=51401),"Liberecký kraj",(IF(AND(I1650&gt;=53002,I1650&lt;=53976),"Pardubický kraj",(IF(AND(I1650&gt;=56002,I1650&lt;=57201),"Pardubický kraj",(IF(AND(I1650&gt;=60200,I1650&lt;=67201),"Jihomoravský kraj",(IF(AND(I1650&gt;=67801,I1650&lt;=68501),"Jihomoravský kraj",(IF(AND(I1650&gt;=69002,I1650&lt;=69801),"Jihomoravský kraj",(IF(AND(I1650&gt;=68601,I1650&lt;=68801),"Zlínský kraj",(IF(AND(I1650&gt;=75501,I1650&lt;=76901),"Zlínský kraj",(IF(AND(I1650&gt;=70030,I1650&lt;=74901),"Moravskoslezský kraj",(IF(AND(I1650&gt;=75000,I1650&lt;=75368),"Olomoucký kraj",(IF(AND(I1650&gt;=77200,I1650&lt;=79862),"Olomoucký kraj",(IF(AND(I1650&gt;=50011,I1650&lt;=50301),"Královéhradecký kraj",(IF(AND(I1650&gt;=54301,I1650&lt;=54303),"Královéhradecký kraj","0")))))))))))))))))))))))))))))))))))))))))))))))</f>
        <v>Středočeský kraj</v>
      </c>
      <c r="AB1650" t="s">
        <v>998</v>
      </c>
      <c r="AD1650" t="s">
        <v>998</v>
      </c>
      <c r="AE1650" t="s">
        <v>998</v>
      </c>
      <c r="AF1650" t="s">
        <v>998</v>
      </c>
      <c r="AG1650" s="107">
        <v>0</v>
      </c>
      <c r="AH1650" s="107">
        <v>0</v>
      </c>
      <c r="AI1650" s="107">
        <v>0</v>
      </c>
      <c r="AJ1650" t="s">
        <v>1012</v>
      </c>
    </row>
    <row r="1651" spans="1:37" x14ac:dyDescent="0.45">
      <c r="A1651" t="s">
        <v>1264</v>
      </c>
      <c r="B1651" t="s">
        <v>12764</v>
      </c>
      <c r="C1651" t="s">
        <v>1002</v>
      </c>
      <c r="D1651" t="s">
        <v>12765</v>
      </c>
      <c r="E1651" t="s">
        <v>992</v>
      </c>
      <c r="F1651" t="s">
        <v>12766</v>
      </c>
      <c r="G1651">
        <v>749</v>
      </c>
      <c r="H1651" t="s">
        <v>5773</v>
      </c>
      <c r="I1651">
        <v>28522</v>
      </c>
      <c r="K1651" t="s">
        <v>12767</v>
      </c>
      <c r="L1651" s="106">
        <v>33491</v>
      </c>
      <c r="M1651">
        <v>10895026</v>
      </c>
      <c r="N1651" t="s">
        <v>996</v>
      </c>
      <c r="O1651" t="s">
        <v>12</v>
      </c>
      <c r="P1651" t="s">
        <v>997</v>
      </c>
      <c r="R1651" s="109" t="str">
        <f>IF(OR(P1651="SB",Q1651="SB"),"SB",0)</f>
        <v>SB</v>
      </c>
      <c r="T1651" s="110">
        <v>51750</v>
      </c>
      <c r="U1651" t="s">
        <v>19633</v>
      </c>
      <c r="V1651" s="113" t="str">
        <f>IF(AND(I1651&gt;=10000,I1651&lt;=19900),"Praha",(IF(AND(I1651&gt;=25001,I1651&lt;=29501),"Středočeský kraj",(IF(AND(I1651&gt;=30100,I1651&lt;=34972),"Středočeský kraj",(IF(AND(I1651&gt;=35002,I1651&lt;=36271),"Karlovarský kraj",(IF(AND(I1651&gt;=37001,I1651&lt;=39201),"Jihočeský kraj",(IF(AND(I1651&gt;=39701,I1651&lt;=39901),"Jihočeský kraj",(IF(AND(I1651&gt;=39301,I1651&lt;=39601),"Kraj Vysočina",(IF(AND(I1651&gt;=58001,I1651&lt;=59501),"Kraj Vysočina",(IF(AND(I1651&gt;=67401,I1651&lt;=67602),"Kraj Vysočina",(IF(AND(I1651&gt;=40001,I1651&lt;=44101),"Ústecký kraj",(IF(AND(I1651&gt;=46001,I1651&lt;=47201),"Liberecký kraj",(IF(AND(I1651&gt;=51202,I1651&lt;=51401),"Liberecký kraj",(IF(AND(I1651&gt;=53002,I1651&lt;=53976),"Pardubický kraj",(IF(AND(I1651&gt;=56002,I1651&lt;=57201),"Pardubický kraj",(IF(AND(I1651&gt;=60200,I1651&lt;=67201),"Jihomoravský kraj",(IF(AND(I1651&gt;=67801,I1651&lt;=68501),"Jihomoravský kraj",(IF(AND(I1651&gt;=69002,I1651&lt;=69801),"Jihomoravský kraj",(IF(AND(I1651&gt;=68601,I1651&lt;=68801),"Zlínský kraj",(IF(AND(I1651&gt;=75501,I1651&lt;=76901),"Zlínský kraj",(IF(AND(I1651&gt;=70030,I1651&lt;=74901),"Moravskoslezský kraj",(IF(AND(I1651&gt;=75000,I1651&lt;=75368),"Olomoucký kraj",(IF(AND(I1651&gt;=77200,I1651&lt;=79862),"Olomoucký kraj",(IF(AND(I1651&gt;=50011,I1651&lt;=50301),"Královéhradecký kraj",(IF(AND(I1651&gt;=54301,I1651&lt;=54303),"Královéhradecký kraj","0")))))))))))))))))))))))))))))))))))))))))))))))</f>
        <v>Středočeský kraj</v>
      </c>
      <c r="AD1651" t="s">
        <v>998</v>
      </c>
      <c r="AE1651" t="s">
        <v>998</v>
      </c>
      <c r="AF1651" t="s">
        <v>998</v>
      </c>
      <c r="AG1651" s="107">
        <v>0</v>
      </c>
      <c r="AH1651" s="107">
        <v>0</v>
      </c>
      <c r="AI1651" s="107">
        <v>0</v>
      </c>
      <c r="AJ1651" t="s">
        <v>1012</v>
      </c>
    </row>
    <row r="1652" spans="1:37" x14ac:dyDescent="0.45">
      <c r="A1652" t="s">
        <v>988</v>
      </c>
      <c r="B1652" t="s">
        <v>6691</v>
      </c>
      <c r="C1652" t="s">
        <v>990</v>
      </c>
      <c r="D1652" t="s">
        <v>6692</v>
      </c>
      <c r="E1652" t="s">
        <v>992</v>
      </c>
      <c r="F1652" t="s">
        <v>1277</v>
      </c>
      <c r="G1652">
        <v>15</v>
      </c>
      <c r="H1652" t="s">
        <v>5773</v>
      </c>
      <c r="I1652">
        <v>28522</v>
      </c>
      <c r="K1652" t="s">
        <v>6693</v>
      </c>
      <c r="L1652" s="106">
        <v>31487</v>
      </c>
      <c r="M1652">
        <v>13412073</v>
      </c>
      <c r="N1652" t="s">
        <v>996</v>
      </c>
      <c r="O1652" t="s">
        <v>12</v>
      </c>
      <c r="P1652" t="s">
        <v>997</v>
      </c>
      <c r="R1652" s="109" t="str">
        <f>IF(OR(P1652="SB",Q1652="SB"),"SB",0)</f>
        <v>SB</v>
      </c>
      <c r="T1652" s="110" t="s">
        <v>998</v>
      </c>
      <c r="V1652" s="113" t="str">
        <f>IF(AND(I1652&gt;=10000,I1652&lt;=19900),"Praha",(IF(AND(I1652&gt;=25001,I1652&lt;=29501),"Středočeský kraj",(IF(AND(I1652&gt;=30100,I1652&lt;=34972),"Středočeský kraj",(IF(AND(I1652&gt;=35002,I1652&lt;=36271),"Karlovarský kraj",(IF(AND(I1652&gt;=37001,I1652&lt;=39201),"Jihočeský kraj",(IF(AND(I1652&gt;=39701,I1652&lt;=39901),"Jihočeský kraj",(IF(AND(I1652&gt;=39301,I1652&lt;=39601),"Kraj Vysočina",(IF(AND(I1652&gt;=58001,I1652&lt;=59501),"Kraj Vysočina",(IF(AND(I1652&gt;=67401,I1652&lt;=67602),"Kraj Vysočina",(IF(AND(I1652&gt;=40001,I1652&lt;=44101),"Ústecký kraj",(IF(AND(I1652&gt;=46001,I1652&lt;=47201),"Liberecký kraj",(IF(AND(I1652&gt;=51202,I1652&lt;=51401),"Liberecký kraj",(IF(AND(I1652&gt;=53002,I1652&lt;=53976),"Pardubický kraj",(IF(AND(I1652&gt;=56002,I1652&lt;=57201),"Pardubický kraj",(IF(AND(I1652&gt;=60200,I1652&lt;=67201),"Jihomoravský kraj",(IF(AND(I1652&gt;=67801,I1652&lt;=68501),"Jihomoravský kraj",(IF(AND(I1652&gt;=69002,I1652&lt;=69801),"Jihomoravský kraj",(IF(AND(I1652&gt;=68601,I1652&lt;=68801),"Zlínský kraj",(IF(AND(I1652&gt;=75501,I1652&lt;=76901),"Zlínský kraj",(IF(AND(I1652&gt;=70030,I1652&lt;=74901),"Moravskoslezský kraj",(IF(AND(I1652&gt;=75000,I1652&lt;=75368),"Olomoucký kraj",(IF(AND(I1652&gt;=77200,I1652&lt;=79862),"Olomoucký kraj",(IF(AND(I1652&gt;=50011,I1652&lt;=50301),"Královéhradecký kraj",(IF(AND(I1652&gt;=54301,I1652&lt;=54303),"Královéhradecký kraj","0")))))))))))))))))))))))))))))))))))))))))))))))</f>
        <v>Středočeský kraj</v>
      </c>
      <c r="AB1652" t="s">
        <v>998</v>
      </c>
      <c r="AD1652" t="s">
        <v>998</v>
      </c>
      <c r="AE1652" t="s">
        <v>998</v>
      </c>
      <c r="AF1652" t="s">
        <v>998</v>
      </c>
      <c r="AG1652" s="107">
        <v>0</v>
      </c>
      <c r="AH1652" s="107">
        <v>0</v>
      </c>
      <c r="AI1652" s="107">
        <v>0</v>
      </c>
      <c r="AJ1652" t="s">
        <v>1012</v>
      </c>
    </row>
    <row r="1653" spans="1:37" x14ac:dyDescent="0.45">
      <c r="A1653" t="s">
        <v>1021</v>
      </c>
      <c r="B1653" t="s">
        <v>18861</v>
      </c>
      <c r="C1653" t="s">
        <v>990</v>
      </c>
      <c r="D1653" t="s">
        <v>18864</v>
      </c>
      <c r="E1653" t="s">
        <v>992</v>
      </c>
      <c r="F1653" t="s">
        <v>18865</v>
      </c>
      <c r="G1653">
        <v>1044</v>
      </c>
      <c r="H1653" t="s">
        <v>5773</v>
      </c>
      <c r="I1653">
        <v>28522</v>
      </c>
      <c r="K1653" t="s">
        <v>18866</v>
      </c>
      <c r="L1653" s="106">
        <v>32384</v>
      </c>
      <c r="M1653">
        <v>13016902</v>
      </c>
      <c r="N1653" t="s">
        <v>996</v>
      </c>
      <c r="O1653" t="s">
        <v>12</v>
      </c>
      <c r="P1653" t="s">
        <v>997</v>
      </c>
      <c r="R1653" s="109" t="str">
        <f>IF(OR(P1653="SB",Q1653="SB"),"SB",0)</f>
        <v>SB</v>
      </c>
      <c r="T1653" s="110" t="s">
        <v>998</v>
      </c>
      <c r="V1653" s="113" t="str">
        <f>IF(AND(I1653&gt;=10000,I1653&lt;=19900),"Praha",(IF(AND(I1653&gt;=25001,I1653&lt;=29501),"Středočeský kraj",(IF(AND(I1653&gt;=30100,I1653&lt;=34972),"Středočeský kraj",(IF(AND(I1653&gt;=35002,I1653&lt;=36271),"Karlovarský kraj",(IF(AND(I1653&gt;=37001,I1653&lt;=39201),"Jihočeský kraj",(IF(AND(I1653&gt;=39701,I1653&lt;=39901),"Jihočeský kraj",(IF(AND(I1653&gt;=39301,I1653&lt;=39601),"Kraj Vysočina",(IF(AND(I1653&gt;=58001,I1653&lt;=59501),"Kraj Vysočina",(IF(AND(I1653&gt;=67401,I1653&lt;=67602),"Kraj Vysočina",(IF(AND(I1653&gt;=40001,I1653&lt;=44101),"Ústecký kraj",(IF(AND(I1653&gt;=46001,I1653&lt;=47201),"Liberecký kraj",(IF(AND(I1653&gt;=51202,I1653&lt;=51401),"Liberecký kraj",(IF(AND(I1653&gt;=53002,I1653&lt;=53976),"Pardubický kraj",(IF(AND(I1653&gt;=56002,I1653&lt;=57201),"Pardubický kraj",(IF(AND(I1653&gt;=60200,I1653&lt;=67201),"Jihomoravský kraj",(IF(AND(I1653&gt;=67801,I1653&lt;=68501),"Jihomoravský kraj",(IF(AND(I1653&gt;=69002,I1653&lt;=69801),"Jihomoravský kraj",(IF(AND(I1653&gt;=68601,I1653&lt;=68801),"Zlínský kraj",(IF(AND(I1653&gt;=75501,I1653&lt;=76901),"Zlínský kraj",(IF(AND(I1653&gt;=70030,I1653&lt;=74901),"Moravskoslezský kraj",(IF(AND(I1653&gt;=75000,I1653&lt;=75368),"Olomoucký kraj",(IF(AND(I1653&gt;=77200,I1653&lt;=79862),"Olomoucký kraj",(IF(AND(I1653&gt;=50011,I1653&lt;=50301),"Královéhradecký kraj",(IF(AND(I1653&gt;=54301,I1653&lt;=54303),"Královéhradecký kraj","0")))))))))))))))))))))))))))))))))))))))))))))))</f>
        <v>Středočeský kraj</v>
      </c>
      <c r="AB1653" t="s">
        <v>998</v>
      </c>
      <c r="AD1653" t="s">
        <v>998</v>
      </c>
      <c r="AE1653" t="s">
        <v>998</v>
      </c>
      <c r="AF1653" t="s">
        <v>998</v>
      </c>
      <c r="AG1653" s="107">
        <v>0</v>
      </c>
      <c r="AH1653" s="107">
        <v>0</v>
      </c>
      <c r="AI1653" s="107">
        <v>0</v>
      </c>
      <c r="AJ1653" t="s">
        <v>1012</v>
      </c>
    </row>
    <row r="1654" spans="1:37" x14ac:dyDescent="0.45">
      <c r="A1654" t="s">
        <v>2783</v>
      </c>
      <c r="B1654" t="s">
        <v>13297</v>
      </c>
      <c r="C1654" t="s">
        <v>990</v>
      </c>
      <c r="D1654" t="s">
        <v>13301</v>
      </c>
      <c r="E1654" t="s">
        <v>992</v>
      </c>
      <c r="F1654" t="s">
        <v>5276</v>
      </c>
      <c r="G1654">
        <v>115</v>
      </c>
      <c r="H1654" t="s">
        <v>10036</v>
      </c>
      <c r="I1654">
        <v>28531</v>
      </c>
      <c r="K1654" t="s">
        <v>13302</v>
      </c>
      <c r="L1654" s="106">
        <v>37672</v>
      </c>
      <c r="M1654">
        <v>14467454</v>
      </c>
      <c r="N1654" t="s">
        <v>1242</v>
      </c>
      <c r="O1654" t="s">
        <v>1106</v>
      </c>
      <c r="P1654" t="s">
        <v>997</v>
      </c>
      <c r="R1654" s="109" t="str">
        <f>IF(OR(P1654="SB",Q1654="SB"),"SB",0)</f>
        <v>SB</v>
      </c>
      <c r="T1654" s="110" t="s">
        <v>998</v>
      </c>
      <c r="V1654" s="113" t="str">
        <f>IF(AND(I1654&gt;=10000,I1654&lt;=19900),"Praha",(IF(AND(I1654&gt;=25001,I1654&lt;=29501),"Středočeský kraj",(IF(AND(I1654&gt;=30100,I1654&lt;=34972),"Středočeský kraj",(IF(AND(I1654&gt;=35002,I1654&lt;=36271),"Karlovarský kraj",(IF(AND(I1654&gt;=37001,I1654&lt;=39201),"Jihočeský kraj",(IF(AND(I1654&gt;=39701,I1654&lt;=39901),"Jihočeský kraj",(IF(AND(I1654&gt;=39301,I1654&lt;=39601),"Kraj Vysočina",(IF(AND(I1654&gt;=58001,I1654&lt;=59501),"Kraj Vysočina",(IF(AND(I1654&gt;=67401,I1654&lt;=67602),"Kraj Vysočina",(IF(AND(I1654&gt;=40001,I1654&lt;=44101),"Ústecký kraj",(IF(AND(I1654&gt;=46001,I1654&lt;=47201),"Liberecký kraj",(IF(AND(I1654&gt;=51202,I1654&lt;=51401),"Liberecký kraj",(IF(AND(I1654&gt;=53002,I1654&lt;=53976),"Pardubický kraj",(IF(AND(I1654&gt;=56002,I1654&lt;=57201),"Pardubický kraj",(IF(AND(I1654&gt;=60200,I1654&lt;=67201),"Jihomoravský kraj",(IF(AND(I1654&gt;=67801,I1654&lt;=68501),"Jihomoravský kraj",(IF(AND(I1654&gt;=69002,I1654&lt;=69801),"Jihomoravský kraj",(IF(AND(I1654&gt;=68601,I1654&lt;=68801),"Zlínský kraj",(IF(AND(I1654&gt;=75501,I1654&lt;=76901),"Zlínský kraj",(IF(AND(I1654&gt;=70030,I1654&lt;=74901),"Moravskoslezský kraj",(IF(AND(I1654&gt;=75000,I1654&lt;=75368),"Olomoucký kraj",(IF(AND(I1654&gt;=77200,I1654&lt;=79862),"Olomoucký kraj",(IF(AND(I1654&gt;=50011,I1654&lt;=50301),"Královéhradecký kraj",(IF(AND(I1654&gt;=54301,I1654&lt;=54303),"Královéhradecký kraj","0")))))))))))))))))))))))))))))))))))))))))))))))</f>
        <v>Středočeský kraj</v>
      </c>
      <c r="AB1654" t="s">
        <v>998</v>
      </c>
      <c r="AD1654" t="s">
        <v>998</v>
      </c>
      <c r="AE1654" t="s">
        <v>998</v>
      </c>
      <c r="AF1654" t="s">
        <v>998</v>
      </c>
      <c r="AG1654" s="107">
        <v>0</v>
      </c>
      <c r="AH1654" s="107">
        <v>0</v>
      </c>
      <c r="AI1654" s="107">
        <v>0</v>
      </c>
      <c r="AJ1654" t="s">
        <v>1012</v>
      </c>
    </row>
    <row r="1655" spans="1:37" x14ac:dyDescent="0.45">
      <c r="A1655" t="s">
        <v>1268</v>
      </c>
      <c r="B1655" t="s">
        <v>12991</v>
      </c>
      <c r="C1655" t="s">
        <v>990</v>
      </c>
      <c r="D1655" t="s">
        <v>12995</v>
      </c>
      <c r="E1655" t="s">
        <v>992</v>
      </c>
      <c r="F1655" t="s">
        <v>12996</v>
      </c>
      <c r="G1655">
        <v>29</v>
      </c>
      <c r="H1655" t="s">
        <v>12996</v>
      </c>
      <c r="I1655">
        <v>28571</v>
      </c>
      <c r="K1655" t="s">
        <v>12997</v>
      </c>
      <c r="L1655" s="106">
        <v>39040</v>
      </c>
      <c r="M1655">
        <v>14643468</v>
      </c>
      <c r="N1655" t="s">
        <v>996</v>
      </c>
      <c r="O1655" t="s">
        <v>12</v>
      </c>
      <c r="P1655" t="s">
        <v>997</v>
      </c>
      <c r="R1655" s="109" t="str">
        <f>IF(OR(P1655="SB",Q1655="SB"),"SB",0)</f>
        <v>SB</v>
      </c>
      <c r="T1655" s="110" t="s">
        <v>998</v>
      </c>
      <c r="V1655" s="113" t="str">
        <f>IF(AND(I1655&gt;=10000,I1655&lt;=19900),"Praha",(IF(AND(I1655&gt;=25001,I1655&lt;=29501),"Středočeský kraj",(IF(AND(I1655&gt;=30100,I1655&lt;=34972),"Středočeský kraj",(IF(AND(I1655&gt;=35002,I1655&lt;=36271),"Karlovarský kraj",(IF(AND(I1655&gt;=37001,I1655&lt;=39201),"Jihočeský kraj",(IF(AND(I1655&gt;=39701,I1655&lt;=39901),"Jihočeský kraj",(IF(AND(I1655&gt;=39301,I1655&lt;=39601),"Kraj Vysočina",(IF(AND(I1655&gt;=58001,I1655&lt;=59501),"Kraj Vysočina",(IF(AND(I1655&gt;=67401,I1655&lt;=67602),"Kraj Vysočina",(IF(AND(I1655&gt;=40001,I1655&lt;=44101),"Ústecký kraj",(IF(AND(I1655&gt;=46001,I1655&lt;=47201),"Liberecký kraj",(IF(AND(I1655&gt;=51202,I1655&lt;=51401),"Liberecký kraj",(IF(AND(I1655&gt;=53002,I1655&lt;=53976),"Pardubický kraj",(IF(AND(I1655&gt;=56002,I1655&lt;=57201),"Pardubický kraj",(IF(AND(I1655&gt;=60200,I1655&lt;=67201),"Jihomoravský kraj",(IF(AND(I1655&gt;=67801,I1655&lt;=68501),"Jihomoravský kraj",(IF(AND(I1655&gt;=69002,I1655&lt;=69801),"Jihomoravský kraj",(IF(AND(I1655&gt;=68601,I1655&lt;=68801),"Zlínský kraj",(IF(AND(I1655&gt;=75501,I1655&lt;=76901),"Zlínský kraj",(IF(AND(I1655&gt;=70030,I1655&lt;=74901),"Moravskoslezský kraj",(IF(AND(I1655&gt;=75000,I1655&lt;=75368),"Olomoucký kraj",(IF(AND(I1655&gt;=77200,I1655&lt;=79862),"Olomoucký kraj",(IF(AND(I1655&gt;=50011,I1655&lt;=50301),"Královéhradecký kraj",(IF(AND(I1655&gt;=54301,I1655&lt;=54303),"Královéhradecký kraj","0")))))))))))))))))))))))))))))))))))))))))))))))</f>
        <v>Středočeský kraj</v>
      </c>
      <c r="AB1655" t="s">
        <v>998</v>
      </c>
      <c r="AD1655" t="s">
        <v>998</v>
      </c>
      <c r="AE1655" t="s">
        <v>998</v>
      </c>
      <c r="AF1655" t="s">
        <v>998</v>
      </c>
      <c r="AG1655" s="107">
        <v>300</v>
      </c>
      <c r="AH1655" s="107">
        <v>0</v>
      </c>
      <c r="AI1655" s="107">
        <v>0</v>
      </c>
      <c r="AJ1655" t="s">
        <v>999</v>
      </c>
      <c r="AK1655" s="106">
        <v>44923</v>
      </c>
    </row>
    <row r="1656" spans="1:37" x14ac:dyDescent="0.45">
      <c r="A1656" t="s">
        <v>1285</v>
      </c>
      <c r="B1656" t="s">
        <v>17958</v>
      </c>
      <c r="C1656" t="s">
        <v>990</v>
      </c>
      <c r="D1656" t="s">
        <v>17959</v>
      </c>
      <c r="E1656" t="s">
        <v>992</v>
      </c>
      <c r="F1656" t="s">
        <v>17960</v>
      </c>
      <c r="G1656">
        <v>2292</v>
      </c>
      <c r="H1656" t="s">
        <v>1457</v>
      </c>
      <c r="I1656">
        <v>28802</v>
      </c>
      <c r="J1656">
        <v>777302011</v>
      </c>
      <c r="K1656" t="s">
        <v>17961</v>
      </c>
      <c r="L1656" s="106">
        <v>29593</v>
      </c>
      <c r="M1656">
        <v>13656290</v>
      </c>
      <c r="N1656" t="s">
        <v>2990</v>
      </c>
      <c r="O1656" t="s">
        <v>1106</v>
      </c>
      <c r="P1656" t="s">
        <v>997</v>
      </c>
      <c r="R1656" s="109" t="str">
        <f>IF(OR(P1656="SB",Q1656="SB"),"SB",0)</f>
        <v>SB</v>
      </c>
      <c r="T1656" s="110">
        <v>161050</v>
      </c>
      <c r="U1656" t="s">
        <v>19633</v>
      </c>
      <c r="V1656" s="113" t="str">
        <f>IF(AND(I1656&gt;=10000,I1656&lt;=19900),"Praha",(IF(AND(I1656&gt;=25001,I1656&lt;=29501),"Středočeský kraj",(IF(AND(I1656&gt;=30100,I1656&lt;=34972),"Středočeský kraj",(IF(AND(I1656&gt;=35002,I1656&lt;=36271),"Karlovarský kraj",(IF(AND(I1656&gt;=37001,I1656&lt;=39201),"Jihočeský kraj",(IF(AND(I1656&gt;=39701,I1656&lt;=39901),"Jihočeský kraj",(IF(AND(I1656&gt;=39301,I1656&lt;=39601),"Kraj Vysočina",(IF(AND(I1656&gt;=58001,I1656&lt;=59501),"Kraj Vysočina",(IF(AND(I1656&gt;=67401,I1656&lt;=67602),"Kraj Vysočina",(IF(AND(I1656&gt;=40001,I1656&lt;=44101),"Ústecký kraj",(IF(AND(I1656&gt;=46001,I1656&lt;=47201),"Liberecký kraj",(IF(AND(I1656&gt;=51202,I1656&lt;=51401),"Liberecký kraj",(IF(AND(I1656&gt;=53002,I1656&lt;=53976),"Pardubický kraj",(IF(AND(I1656&gt;=56002,I1656&lt;=57201),"Pardubický kraj",(IF(AND(I1656&gt;=60200,I1656&lt;=67201),"Jihomoravský kraj",(IF(AND(I1656&gt;=67801,I1656&lt;=68501),"Jihomoravský kraj",(IF(AND(I1656&gt;=69002,I1656&lt;=69801),"Jihomoravský kraj",(IF(AND(I1656&gt;=68601,I1656&lt;=68801),"Zlínský kraj",(IF(AND(I1656&gt;=75501,I1656&lt;=76901),"Zlínský kraj",(IF(AND(I1656&gt;=70030,I1656&lt;=74901),"Moravskoslezský kraj",(IF(AND(I1656&gt;=75000,I1656&lt;=75368),"Olomoucký kraj",(IF(AND(I1656&gt;=77200,I1656&lt;=79862),"Olomoucký kraj",(IF(AND(I1656&gt;=50011,I1656&lt;=50301),"Královéhradecký kraj",(IF(AND(I1656&gt;=54301,I1656&lt;=54303),"Královéhradecký kraj","0")))))))))))))))))))))))))))))))))))))))))))))))</f>
        <v>Středočeský kraj</v>
      </c>
      <c r="AB1656" t="s">
        <v>17962</v>
      </c>
      <c r="AD1656" t="s">
        <v>1024</v>
      </c>
      <c r="AE1656" t="s">
        <v>998</v>
      </c>
      <c r="AF1656" t="s">
        <v>998</v>
      </c>
      <c r="AG1656" s="107">
        <v>300</v>
      </c>
      <c r="AH1656" s="107">
        <v>0</v>
      </c>
      <c r="AI1656" s="107">
        <v>0</v>
      </c>
      <c r="AJ1656" t="s">
        <v>999</v>
      </c>
      <c r="AK1656" s="106">
        <v>44901</v>
      </c>
    </row>
    <row r="1657" spans="1:37" x14ac:dyDescent="0.45">
      <c r="A1657" t="s">
        <v>1037</v>
      </c>
      <c r="B1657" t="s">
        <v>6128</v>
      </c>
      <c r="C1657" t="s">
        <v>990</v>
      </c>
      <c r="D1657" t="s">
        <v>6129</v>
      </c>
      <c r="E1657" t="s">
        <v>992</v>
      </c>
      <c r="F1657" t="s">
        <v>6130</v>
      </c>
      <c r="G1657">
        <v>614</v>
      </c>
      <c r="H1657" t="s">
        <v>1457</v>
      </c>
      <c r="I1657">
        <v>28802</v>
      </c>
      <c r="K1657" t="s">
        <v>6131</v>
      </c>
      <c r="L1657" s="106">
        <v>34029</v>
      </c>
      <c r="M1657">
        <v>12920306</v>
      </c>
      <c r="N1657" t="s">
        <v>996</v>
      </c>
      <c r="O1657" t="s">
        <v>12</v>
      </c>
      <c r="P1657" t="s">
        <v>997</v>
      </c>
      <c r="R1657" s="109" t="str">
        <f>IF(OR(P1657="SB",Q1657="SB"),"SB",0)</f>
        <v>SB</v>
      </c>
      <c r="T1657" s="110" t="s">
        <v>998</v>
      </c>
      <c r="V1657" s="113" t="str">
        <f>IF(AND(I1657&gt;=10000,I1657&lt;=19900),"Praha",(IF(AND(I1657&gt;=25001,I1657&lt;=29501),"Středočeský kraj",(IF(AND(I1657&gt;=30100,I1657&lt;=34972),"Středočeský kraj",(IF(AND(I1657&gt;=35002,I1657&lt;=36271),"Karlovarský kraj",(IF(AND(I1657&gt;=37001,I1657&lt;=39201),"Jihočeský kraj",(IF(AND(I1657&gt;=39701,I1657&lt;=39901),"Jihočeský kraj",(IF(AND(I1657&gt;=39301,I1657&lt;=39601),"Kraj Vysočina",(IF(AND(I1657&gt;=58001,I1657&lt;=59501),"Kraj Vysočina",(IF(AND(I1657&gt;=67401,I1657&lt;=67602),"Kraj Vysočina",(IF(AND(I1657&gt;=40001,I1657&lt;=44101),"Ústecký kraj",(IF(AND(I1657&gt;=46001,I1657&lt;=47201),"Liberecký kraj",(IF(AND(I1657&gt;=51202,I1657&lt;=51401),"Liberecký kraj",(IF(AND(I1657&gt;=53002,I1657&lt;=53976),"Pardubický kraj",(IF(AND(I1657&gt;=56002,I1657&lt;=57201),"Pardubický kraj",(IF(AND(I1657&gt;=60200,I1657&lt;=67201),"Jihomoravský kraj",(IF(AND(I1657&gt;=67801,I1657&lt;=68501),"Jihomoravský kraj",(IF(AND(I1657&gt;=69002,I1657&lt;=69801),"Jihomoravský kraj",(IF(AND(I1657&gt;=68601,I1657&lt;=68801),"Zlínský kraj",(IF(AND(I1657&gt;=75501,I1657&lt;=76901),"Zlínský kraj",(IF(AND(I1657&gt;=70030,I1657&lt;=74901),"Moravskoslezský kraj",(IF(AND(I1657&gt;=75000,I1657&lt;=75368),"Olomoucký kraj",(IF(AND(I1657&gt;=77200,I1657&lt;=79862),"Olomoucký kraj",(IF(AND(I1657&gt;=50011,I1657&lt;=50301),"Královéhradecký kraj",(IF(AND(I1657&gt;=54301,I1657&lt;=54303),"Královéhradecký kraj","0")))))))))))))))))))))))))))))))))))))))))))))))</f>
        <v>Středočeský kraj</v>
      </c>
      <c r="AB1657" t="s">
        <v>998</v>
      </c>
      <c r="AD1657" t="s">
        <v>998</v>
      </c>
      <c r="AE1657" t="s">
        <v>998</v>
      </c>
      <c r="AF1657" t="s">
        <v>998</v>
      </c>
      <c r="AG1657" s="107">
        <v>0</v>
      </c>
      <c r="AH1657" s="107">
        <v>0</v>
      </c>
      <c r="AI1657" s="107">
        <v>0</v>
      </c>
      <c r="AJ1657" t="s">
        <v>1012</v>
      </c>
    </row>
    <row r="1658" spans="1:37" x14ac:dyDescent="0.45">
      <c r="A1658" t="s">
        <v>1095</v>
      </c>
      <c r="B1658" t="s">
        <v>12098</v>
      </c>
      <c r="C1658" t="s">
        <v>990</v>
      </c>
      <c r="D1658" t="s">
        <v>12099</v>
      </c>
      <c r="E1658" t="s">
        <v>992</v>
      </c>
      <c r="F1658" t="s">
        <v>2977</v>
      </c>
      <c r="G1658">
        <v>14</v>
      </c>
      <c r="H1658" t="s">
        <v>1457</v>
      </c>
      <c r="I1658">
        <v>28802</v>
      </c>
      <c r="K1658" t="s">
        <v>12100</v>
      </c>
      <c r="L1658" s="106">
        <v>23948</v>
      </c>
      <c r="M1658">
        <v>13029228</v>
      </c>
      <c r="N1658" t="s">
        <v>996</v>
      </c>
      <c r="O1658" t="s">
        <v>12</v>
      </c>
      <c r="P1658" t="s">
        <v>997</v>
      </c>
      <c r="R1658" s="109" t="str">
        <f>IF(OR(P1658="SB",Q1658="SB"),"SB",0)</f>
        <v>SB</v>
      </c>
      <c r="T1658" s="110" t="s">
        <v>998</v>
      </c>
      <c r="V1658" s="113" t="str">
        <f>IF(AND(I1658&gt;=10000,I1658&lt;=19900),"Praha",(IF(AND(I1658&gt;=25001,I1658&lt;=29501),"Středočeský kraj",(IF(AND(I1658&gt;=30100,I1658&lt;=34972),"Středočeský kraj",(IF(AND(I1658&gt;=35002,I1658&lt;=36271),"Karlovarský kraj",(IF(AND(I1658&gt;=37001,I1658&lt;=39201),"Jihočeský kraj",(IF(AND(I1658&gt;=39701,I1658&lt;=39901),"Jihočeský kraj",(IF(AND(I1658&gt;=39301,I1658&lt;=39601),"Kraj Vysočina",(IF(AND(I1658&gt;=58001,I1658&lt;=59501),"Kraj Vysočina",(IF(AND(I1658&gt;=67401,I1658&lt;=67602),"Kraj Vysočina",(IF(AND(I1658&gt;=40001,I1658&lt;=44101),"Ústecký kraj",(IF(AND(I1658&gt;=46001,I1658&lt;=47201),"Liberecký kraj",(IF(AND(I1658&gt;=51202,I1658&lt;=51401),"Liberecký kraj",(IF(AND(I1658&gt;=53002,I1658&lt;=53976),"Pardubický kraj",(IF(AND(I1658&gt;=56002,I1658&lt;=57201),"Pardubický kraj",(IF(AND(I1658&gt;=60200,I1658&lt;=67201),"Jihomoravský kraj",(IF(AND(I1658&gt;=67801,I1658&lt;=68501),"Jihomoravský kraj",(IF(AND(I1658&gt;=69002,I1658&lt;=69801),"Jihomoravský kraj",(IF(AND(I1658&gt;=68601,I1658&lt;=68801),"Zlínský kraj",(IF(AND(I1658&gt;=75501,I1658&lt;=76901),"Zlínský kraj",(IF(AND(I1658&gt;=70030,I1658&lt;=74901),"Moravskoslezský kraj",(IF(AND(I1658&gt;=75000,I1658&lt;=75368),"Olomoucký kraj",(IF(AND(I1658&gt;=77200,I1658&lt;=79862),"Olomoucký kraj",(IF(AND(I1658&gt;=50011,I1658&lt;=50301),"Královéhradecký kraj",(IF(AND(I1658&gt;=54301,I1658&lt;=54303),"Královéhradecký kraj","0")))))))))))))))))))))))))))))))))))))))))))))))</f>
        <v>Středočeský kraj</v>
      </c>
      <c r="AB1658" t="s">
        <v>998</v>
      </c>
      <c r="AD1658" t="s">
        <v>998</v>
      </c>
      <c r="AE1658" t="s">
        <v>998</v>
      </c>
      <c r="AF1658" t="s">
        <v>998</v>
      </c>
      <c r="AG1658" s="107">
        <v>0</v>
      </c>
      <c r="AH1658" s="107">
        <v>0</v>
      </c>
      <c r="AI1658" s="107">
        <v>0</v>
      </c>
      <c r="AJ1658" t="s">
        <v>1012</v>
      </c>
    </row>
    <row r="1659" spans="1:37" x14ac:dyDescent="0.45">
      <c r="A1659" t="s">
        <v>1285</v>
      </c>
      <c r="B1659" t="s">
        <v>19356</v>
      </c>
      <c r="C1659" t="s">
        <v>990</v>
      </c>
      <c r="D1659" t="s">
        <v>19357</v>
      </c>
      <c r="E1659" t="s">
        <v>992</v>
      </c>
      <c r="F1659" t="s">
        <v>19358</v>
      </c>
      <c r="G1659">
        <v>17</v>
      </c>
      <c r="H1659" t="s">
        <v>1457</v>
      </c>
      <c r="I1659">
        <v>28802</v>
      </c>
      <c r="K1659" t="s">
        <v>19359</v>
      </c>
      <c r="L1659" s="106">
        <v>27093</v>
      </c>
      <c r="M1659">
        <v>12994468</v>
      </c>
      <c r="N1659" t="s">
        <v>996</v>
      </c>
      <c r="O1659" t="s">
        <v>12</v>
      </c>
      <c r="P1659" t="s">
        <v>997</v>
      </c>
      <c r="R1659" s="109" t="str">
        <f>IF(OR(P1659="SB",Q1659="SB"),"SB",0)</f>
        <v>SB</v>
      </c>
      <c r="T1659" s="110" t="s">
        <v>998</v>
      </c>
      <c r="V1659" s="113" t="str">
        <f>IF(AND(I1659&gt;=10000,I1659&lt;=19900),"Praha",(IF(AND(I1659&gt;=25001,I1659&lt;=29501),"Středočeský kraj",(IF(AND(I1659&gt;=30100,I1659&lt;=34972),"Středočeský kraj",(IF(AND(I1659&gt;=35002,I1659&lt;=36271),"Karlovarský kraj",(IF(AND(I1659&gt;=37001,I1659&lt;=39201),"Jihočeský kraj",(IF(AND(I1659&gt;=39701,I1659&lt;=39901),"Jihočeský kraj",(IF(AND(I1659&gt;=39301,I1659&lt;=39601),"Kraj Vysočina",(IF(AND(I1659&gt;=58001,I1659&lt;=59501),"Kraj Vysočina",(IF(AND(I1659&gt;=67401,I1659&lt;=67602),"Kraj Vysočina",(IF(AND(I1659&gt;=40001,I1659&lt;=44101),"Ústecký kraj",(IF(AND(I1659&gt;=46001,I1659&lt;=47201),"Liberecký kraj",(IF(AND(I1659&gt;=51202,I1659&lt;=51401),"Liberecký kraj",(IF(AND(I1659&gt;=53002,I1659&lt;=53976),"Pardubický kraj",(IF(AND(I1659&gt;=56002,I1659&lt;=57201),"Pardubický kraj",(IF(AND(I1659&gt;=60200,I1659&lt;=67201),"Jihomoravský kraj",(IF(AND(I1659&gt;=67801,I1659&lt;=68501),"Jihomoravský kraj",(IF(AND(I1659&gt;=69002,I1659&lt;=69801),"Jihomoravský kraj",(IF(AND(I1659&gt;=68601,I1659&lt;=68801),"Zlínský kraj",(IF(AND(I1659&gt;=75501,I1659&lt;=76901),"Zlínský kraj",(IF(AND(I1659&gt;=70030,I1659&lt;=74901),"Moravskoslezský kraj",(IF(AND(I1659&gt;=75000,I1659&lt;=75368),"Olomoucký kraj",(IF(AND(I1659&gt;=77200,I1659&lt;=79862),"Olomoucký kraj",(IF(AND(I1659&gt;=50011,I1659&lt;=50301),"Královéhradecký kraj",(IF(AND(I1659&gt;=54301,I1659&lt;=54303),"Královéhradecký kraj","0")))))))))))))))))))))))))))))))))))))))))))))))</f>
        <v>Středočeský kraj</v>
      </c>
      <c r="AB1659" t="s">
        <v>998</v>
      </c>
      <c r="AD1659" t="s">
        <v>998</v>
      </c>
      <c r="AE1659" t="s">
        <v>998</v>
      </c>
      <c r="AF1659" t="s">
        <v>998</v>
      </c>
      <c r="AG1659" s="107">
        <v>0</v>
      </c>
      <c r="AH1659" s="107">
        <v>0</v>
      </c>
      <c r="AI1659" s="107">
        <v>0</v>
      </c>
      <c r="AJ1659" t="s">
        <v>1012</v>
      </c>
    </row>
    <row r="1660" spans="1:37" x14ac:dyDescent="0.45">
      <c r="A1660" t="s">
        <v>1169</v>
      </c>
      <c r="B1660" t="s">
        <v>5853</v>
      </c>
      <c r="C1660" t="s">
        <v>990</v>
      </c>
      <c r="D1660" t="s">
        <v>5854</v>
      </c>
      <c r="E1660" t="s">
        <v>992</v>
      </c>
      <c r="F1660" t="s">
        <v>1812</v>
      </c>
      <c r="G1660">
        <v>2237</v>
      </c>
      <c r="H1660" t="s">
        <v>1457</v>
      </c>
      <c r="I1660">
        <v>28802</v>
      </c>
      <c r="K1660" t="s">
        <v>5855</v>
      </c>
      <c r="L1660" s="106">
        <v>36016</v>
      </c>
      <c r="M1660">
        <v>12924851</v>
      </c>
      <c r="N1660" t="s">
        <v>996</v>
      </c>
      <c r="O1660" t="s">
        <v>12</v>
      </c>
      <c r="P1660" t="s">
        <v>997</v>
      </c>
      <c r="R1660" s="109" t="str">
        <f>IF(OR(P1660="SB",Q1660="SB"),"SB",0)</f>
        <v>SB</v>
      </c>
      <c r="V1660" s="113" t="str">
        <f>IF(AND(I1660&gt;=10000,I1660&lt;=19900),"Praha",(IF(AND(I1660&gt;=25001,I1660&lt;=29501),"Středočeský kraj",(IF(AND(I1660&gt;=30100,I1660&lt;=34972),"Středočeský kraj",(IF(AND(I1660&gt;=35002,I1660&lt;=36271),"Karlovarský kraj",(IF(AND(I1660&gt;=37001,I1660&lt;=39201),"Jihočeský kraj",(IF(AND(I1660&gt;=39701,I1660&lt;=39901),"Jihočeský kraj",(IF(AND(I1660&gt;=39301,I1660&lt;=39601),"Kraj Vysočina",(IF(AND(I1660&gt;=58001,I1660&lt;=59501),"Kraj Vysočina",(IF(AND(I1660&gt;=67401,I1660&lt;=67602),"Kraj Vysočina",(IF(AND(I1660&gt;=40001,I1660&lt;=44101),"Ústecký kraj",(IF(AND(I1660&gt;=46001,I1660&lt;=47201),"Liberecký kraj",(IF(AND(I1660&gt;=51202,I1660&lt;=51401),"Liberecký kraj",(IF(AND(I1660&gt;=53002,I1660&lt;=53976),"Pardubický kraj",(IF(AND(I1660&gt;=56002,I1660&lt;=57201),"Pardubický kraj",(IF(AND(I1660&gt;=60200,I1660&lt;=67201),"Jihomoravský kraj",(IF(AND(I1660&gt;=67801,I1660&lt;=68501),"Jihomoravský kraj",(IF(AND(I1660&gt;=69002,I1660&lt;=69801),"Jihomoravský kraj",(IF(AND(I1660&gt;=68601,I1660&lt;=68801),"Zlínský kraj",(IF(AND(I1660&gt;=75501,I1660&lt;=76901),"Zlínský kraj",(IF(AND(I1660&gt;=70030,I1660&lt;=74901),"Moravskoslezský kraj",(IF(AND(I1660&gt;=75000,I1660&lt;=75368),"Olomoucký kraj",(IF(AND(I1660&gt;=77200,I1660&lt;=79862),"Olomoucký kraj",(IF(AND(I1660&gt;=50011,I1660&lt;=50301),"Královéhradecký kraj",(IF(AND(I1660&gt;=54301,I1660&lt;=54303),"Královéhradecký kraj","0")))))))))))))))))))))))))))))))))))))))))))))))</f>
        <v>Středočeský kraj</v>
      </c>
      <c r="AD1660" t="s">
        <v>998</v>
      </c>
      <c r="AE1660" t="s">
        <v>998</v>
      </c>
      <c r="AF1660" t="s">
        <v>998</v>
      </c>
      <c r="AG1660" s="107">
        <v>300</v>
      </c>
      <c r="AH1660" s="107">
        <v>0</v>
      </c>
      <c r="AI1660" s="107">
        <v>0</v>
      </c>
      <c r="AJ1660" t="s">
        <v>999</v>
      </c>
      <c r="AK1660" s="106">
        <v>44924</v>
      </c>
    </row>
    <row r="1661" spans="1:37" x14ac:dyDescent="0.45">
      <c r="A1661" t="s">
        <v>1124</v>
      </c>
      <c r="B1661" t="s">
        <v>16796</v>
      </c>
      <c r="C1661" t="s">
        <v>990</v>
      </c>
      <c r="D1661" t="s">
        <v>16803</v>
      </c>
      <c r="E1661" t="s">
        <v>992</v>
      </c>
      <c r="F1661" t="s">
        <v>16804</v>
      </c>
      <c r="G1661">
        <v>16</v>
      </c>
      <c r="H1661" t="s">
        <v>16805</v>
      </c>
      <c r="I1661">
        <v>28907</v>
      </c>
      <c r="K1661" t="s">
        <v>16806</v>
      </c>
      <c r="L1661" s="106">
        <v>32441</v>
      </c>
      <c r="M1661">
        <v>14645690</v>
      </c>
      <c r="N1661" t="s">
        <v>996</v>
      </c>
      <c r="O1661" t="s">
        <v>12</v>
      </c>
      <c r="P1661" t="s">
        <v>997</v>
      </c>
      <c r="R1661" s="109" t="str">
        <f>IF(OR(P1661="SB",Q1661="SB"),"SB",0)</f>
        <v>SB</v>
      </c>
      <c r="T1661" s="110" t="s">
        <v>998</v>
      </c>
      <c r="V1661" s="113" t="str">
        <f>IF(AND(I1661&gt;=10000,I1661&lt;=19900),"Praha",(IF(AND(I1661&gt;=25001,I1661&lt;=29501),"Středočeský kraj",(IF(AND(I1661&gt;=30100,I1661&lt;=34972),"Středočeský kraj",(IF(AND(I1661&gt;=35002,I1661&lt;=36271),"Karlovarský kraj",(IF(AND(I1661&gt;=37001,I1661&lt;=39201),"Jihočeský kraj",(IF(AND(I1661&gt;=39701,I1661&lt;=39901),"Jihočeský kraj",(IF(AND(I1661&gt;=39301,I1661&lt;=39601),"Kraj Vysočina",(IF(AND(I1661&gt;=58001,I1661&lt;=59501),"Kraj Vysočina",(IF(AND(I1661&gt;=67401,I1661&lt;=67602),"Kraj Vysočina",(IF(AND(I1661&gt;=40001,I1661&lt;=44101),"Ústecký kraj",(IF(AND(I1661&gt;=46001,I1661&lt;=47201),"Liberecký kraj",(IF(AND(I1661&gt;=51202,I1661&lt;=51401),"Liberecký kraj",(IF(AND(I1661&gt;=53002,I1661&lt;=53976),"Pardubický kraj",(IF(AND(I1661&gt;=56002,I1661&lt;=57201),"Pardubický kraj",(IF(AND(I1661&gt;=60200,I1661&lt;=67201),"Jihomoravský kraj",(IF(AND(I1661&gt;=67801,I1661&lt;=68501),"Jihomoravský kraj",(IF(AND(I1661&gt;=69002,I1661&lt;=69801),"Jihomoravský kraj",(IF(AND(I1661&gt;=68601,I1661&lt;=68801),"Zlínský kraj",(IF(AND(I1661&gt;=75501,I1661&lt;=76901),"Zlínský kraj",(IF(AND(I1661&gt;=70030,I1661&lt;=74901),"Moravskoslezský kraj",(IF(AND(I1661&gt;=75000,I1661&lt;=75368),"Olomoucký kraj",(IF(AND(I1661&gt;=77200,I1661&lt;=79862),"Olomoucký kraj",(IF(AND(I1661&gt;=50011,I1661&lt;=50301),"Královéhradecký kraj",(IF(AND(I1661&gt;=54301,I1661&lt;=54303),"Královéhradecký kraj","0")))))))))))))))))))))))))))))))))))))))))))))))</f>
        <v>Středočeský kraj</v>
      </c>
      <c r="AB1661" t="s">
        <v>998</v>
      </c>
      <c r="AD1661" t="s">
        <v>998</v>
      </c>
      <c r="AE1661" t="s">
        <v>998</v>
      </c>
      <c r="AF1661" t="s">
        <v>998</v>
      </c>
      <c r="AG1661" s="107">
        <v>0</v>
      </c>
      <c r="AH1661" s="107">
        <v>0</v>
      </c>
      <c r="AI1661" s="107">
        <v>0</v>
      </c>
      <c r="AJ1661" t="s">
        <v>1012</v>
      </c>
    </row>
    <row r="1662" spans="1:37" x14ac:dyDescent="0.45">
      <c r="A1662" t="s">
        <v>1713</v>
      </c>
      <c r="B1662" t="s">
        <v>1870</v>
      </c>
      <c r="C1662" t="s">
        <v>1002</v>
      </c>
      <c r="D1662" t="s">
        <v>1871</v>
      </c>
      <c r="E1662" t="s">
        <v>992</v>
      </c>
      <c r="F1662" t="s">
        <v>1872</v>
      </c>
      <c r="G1662">
        <v>120</v>
      </c>
      <c r="H1662" t="s">
        <v>1744</v>
      </c>
      <c r="I1662">
        <v>28911</v>
      </c>
      <c r="K1662" t="s">
        <v>1873</v>
      </c>
      <c r="L1662" s="106">
        <v>27907</v>
      </c>
      <c r="M1662">
        <v>12971937</v>
      </c>
      <c r="N1662" t="s">
        <v>996</v>
      </c>
      <c r="O1662" t="s">
        <v>12</v>
      </c>
      <c r="P1662" t="s">
        <v>997</v>
      </c>
      <c r="R1662" s="109" t="str">
        <f>IF(OR(P1662="SB",Q1662="SB"),"SB",0)</f>
        <v>SB</v>
      </c>
      <c r="T1662" s="110" t="s">
        <v>998</v>
      </c>
      <c r="V1662" s="113" t="str">
        <f>IF(AND(I1662&gt;=10000,I1662&lt;=19900),"Praha",(IF(AND(I1662&gt;=25001,I1662&lt;=29501),"Středočeský kraj",(IF(AND(I1662&gt;=30100,I1662&lt;=34972),"Středočeský kraj",(IF(AND(I1662&gt;=35002,I1662&lt;=36271),"Karlovarský kraj",(IF(AND(I1662&gt;=37001,I1662&lt;=39201),"Jihočeský kraj",(IF(AND(I1662&gt;=39701,I1662&lt;=39901),"Jihočeský kraj",(IF(AND(I1662&gt;=39301,I1662&lt;=39601),"Kraj Vysočina",(IF(AND(I1662&gt;=58001,I1662&lt;=59501),"Kraj Vysočina",(IF(AND(I1662&gt;=67401,I1662&lt;=67602),"Kraj Vysočina",(IF(AND(I1662&gt;=40001,I1662&lt;=44101),"Ústecký kraj",(IF(AND(I1662&gt;=46001,I1662&lt;=47201),"Liberecký kraj",(IF(AND(I1662&gt;=51202,I1662&lt;=51401),"Liberecký kraj",(IF(AND(I1662&gt;=53002,I1662&lt;=53976),"Pardubický kraj",(IF(AND(I1662&gt;=56002,I1662&lt;=57201),"Pardubický kraj",(IF(AND(I1662&gt;=60200,I1662&lt;=67201),"Jihomoravský kraj",(IF(AND(I1662&gt;=67801,I1662&lt;=68501),"Jihomoravský kraj",(IF(AND(I1662&gt;=69002,I1662&lt;=69801),"Jihomoravský kraj",(IF(AND(I1662&gt;=68601,I1662&lt;=68801),"Zlínský kraj",(IF(AND(I1662&gt;=75501,I1662&lt;=76901),"Zlínský kraj",(IF(AND(I1662&gt;=70030,I1662&lt;=74901),"Moravskoslezský kraj",(IF(AND(I1662&gt;=75000,I1662&lt;=75368),"Olomoucký kraj",(IF(AND(I1662&gt;=77200,I1662&lt;=79862),"Olomoucký kraj",(IF(AND(I1662&gt;=50011,I1662&lt;=50301),"Královéhradecký kraj",(IF(AND(I1662&gt;=54301,I1662&lt;=54303),"Královéhradecký kraj","0")))))))))))))))))))))))))))))))))))))))))))))))</f>
        <v>Středočeský kraj</v>
      </c>
      <c r="AB1662" t="s">
        <v>998</v>
      </c>
      <c r="AD1662" t="s">
        <v>998</v>
      </c>
      <c r="AE1662" t="s">
        <v>998</v>
      </c>
      <c r="AF1662" t="s">
        <v>998</v>
      </c>
      <c r="AG1662" s="107">
        <v>0</v>
      </c>
      <c r="AH1662" s="107">
        <v>0</v>
      </c>
      <c r="AI1662" s="107">
        <v>0</v>
      </c>
      <c r="AJ1662" t="s">
        <v>1012</v>
      </c>
    </row>
    <row r="1663" spans="1:37" x14ac:dyDescent="0.45">
      <c r="A1663" t="s">
        <v>1268</v>
      </c>
      <c r="B1663" t="s">
        <v>6496</v>
      </c>
      <c r="C1663" t="s">
        <v>990</v>
      </c>
      <c r="D1663" t="s">
        <v>6497</v>
      </c>
      <c r="E1663" t="s">
        <v>992</v>
      </c>
      <c r="F1663" t="s">
        <v>1265</v>
      </c>
      <c r="G1663">
        <v>419</v>
      </c>
      <c r="H1663" t="s">
        <v>6498</v>
      </c>
      <c r="I1663">
        <v>28912</v>
      </c>
      <c r="K1663" t="s">
        <v>6499</v>
      </c>
      <c r="L1663" s="106">
        <v>32821</v>
      </c>
      <c r="M1663">
        <v>12926871</v>
      </c>
      <c r="N1663" t="s">
        <v>996</v>
      </c>
      <c r="O1663" t="s">
        <v>12</v>
      </c>
      <c r="P1663" t="s">
        <v>997</v>
      </c>
      <c r="R1663" s="109" t="str">
        <f>IF(OR(P1663="SB",Q1663="SB"),"SB",0)</f>
        <v>SB</v>
      </c>
      <c r="T1663" s="110" t="s">
        <v>998</v>
      </c>
      <c r="V1663" s="113" t="str">
        <f>IF(AND(I1663&gt;=10000,I1663&lt;=19900),"Praha",(IF(AND(I1663&gt;=25001,I1663&lt;=29501),"Středočeský kraj",(IF(AND(I1663&gt;=30100,I1663&lt;=34972),"Středočeský kraj",(IF(AND(I1663&gt;=35002,I1663&lt;=36271),"Karlovarský kraj",(IF(AND(I1663&gt;=37001,I1663&lt;=39201),"Jihočeský kraj",(IF(AND(I1663&gt;=39701,I1663&lt;=39901),"Jihočeský kraj",(IF(AND(I1663&gt;=39301,I1663&lt;=39601),"Kraj Vysočina",(IF(AND(I1663&gt;=58001,I1663&lt;=59501),"Kraj Vysočina",(IF(AND(I1663&gt;=67401,I1663&lt;=67602),"Kraj Vysočina",(IF(AND(I1663&gt;=40001,I1663&lt;=44101),"Ústecký kraj",(IF(AND(I1663&gt;=46001,I1663&lt;=47201),"Liberecký kraj",(IF(AND(I1663&gt;=51202,I1663&lt;=51401),"Liberecký kraj",(IF(AND(I1663&gt;=53002,I1663&lt;=53976),"Pardubický kraj",(IF(AND(I1663&gt;=56002,I1663&lt;=57201),"Pardubický kraj",(IF(AND(I1663&gt;=60200,I1663&lt;=67201),"Jihomoravský kraj",(IF(AND(I1663&gt;=67801,I1663&lt;=68501),"Jihomoravský kraj",(IF(AND(I1663&gt;=69002,I1663&lt;=69801),"Jihomoravský kraj",(IF(AND(I1663&gt;=68601,I1663&lt;=68801),"Zlínský kraj",(IF(AND(I1663&gt;=75501,I1663&lt;=76901),"Zlínský kraj",(IF(AND(I1663&gt;=70030,I1663&lt;=74901),"Moravskoslezský kraj",(IF(AND(I1663&gt;=75000,I1663&lt;=75368),"Olomoucký kraj",(IF(AND(I1663&gt;=77200,I1663&lt;=79862),"Olomoucký kraj",(IF(AND(I1663&gt;=50011,I1663&lt;=50301),"Královéhradecký kraj",(IF(AND(I1663&gt;=54301,I1663&lt;=54303),"Královéhradecký kraj","0")))))))))))))))))))))))))))))))))))))))))))))))</f>
        <v>Středočeský kraj</v>
      </c>
      <c r="AB1663" t="s">
        <v>998</v>
      </c>
      <c r="AD1663" t="s">
        <v>998</v>
      </c>
      <c r="AE1663" t="s">
        <v>998</v>
      </c>
      <c r="AF1663" t="s">
        <v>998</v>
      </c>
      <c r="AG1663" s="107">
        <v>0</v>
      </c>
      <c r="AH1663" s="107">
        <v>0</v>
      </c>
      <c r="AI1663" s="107">
        <v>0</v>
      </c>
      <c r="AJ1663" t="s">
        <v>1012</v>
      </c>
    </row>
    <row r="1664" spans="1:37" x14ac:dyDescent="0.45">
      <c r="A1664" t="s">
        <v>2811</v>
      </c>
      <c r="B1664" t="s">
        <v>10003</v>
      </c>
      <c r="C1664" t="s">
        <v>1002</v>
      </c>
      <c r="D1664" t="s">
        <v>10004</v>
      </c>
      <c r="E1664" t="s">
        <v>992</v>
      </c>
      <c r="F1664" t="s">
        <v>7999</v>
      </c>
      <c r="G1664">
        <v>6</v>
      </c>
      <c r="H1664" t="s">
        <v>10005</v>
      </c>
      <c r="I1664">
        <v>28915</v>
      </c>
      <c r="J1664" s="108">
        <v>602496599</v>
      </c>
      <c r="K1664" t="s">
        <v>10006</v>
      </c>
      <c r="L1664" s="106">
        <v>41652</v>
      </c>
      <c r="M1664">
        <v>16068560</v>
      </c>
      <c r="N1664" t="s">
        <v>1431</v>
      </c>
      <c r="O1664" t="s">
        <v>1282</v>
      </c>
      <c r="P1664" t="s">
        <v>997</v>
      </c>
      <c r="R1664" s="109" t="str">
        <f>IF(OR(P1664="SB",Q1664="SB"),"SB",0)</f>
        <v>SB</v>
      </c>
      <c r="T1664" s="110">
        <v>2023014</v>
      </c>
      <c r="U1664" t="s">
        <v>19633</v>
      </c>
      <c r="V1664" s="113" t="str">
        <f>IF(AND(I1664&gt;=10000,I1664&lt;=19900),"Praha",(IF(AND(I1664&gt;=25001,I1664&lt;=29501),"Středočeský kraj",(IF(AND(I1664&gt;=30100,I1664&lt;=34972),"Středočeský kraj",(IF(AND(I1664&gt;=35002,I1664&lt;=36271),"Karlovarský kraj",(IF(AND(I1664&gt;=37001,I1664&lt;=39201),"Jihočeský kraj",(IF(AND(I1664&gt;=39701,I1664&lt;=39901),"Jihočeský kraj",(IF(AND(I1664&gt;=39301,I1664&lt;=39601),"Kraj Vysočina",(IF(AND(I1664&gt;=58001,I1664&lt;=59501),"Kraj Vysočina",(IF(AND(I1664&gt;=67401,I1664&lt;=67602),"Kraj Vysočina",(IF(AND(I1664&gt;=40001,I1664&lt;=44101),"Ústecký kraj",(IF(AND(I1664&gt;=46001,I1664&lt;=47201),"Liberecký kraj",(IF(AND(I1664&gt;=51202,I1664&lt;=51401),"Liberecký kraj",(IF(AND(I1664&gt;=53002,I1664&lt;=53976),"Pardubický kraj",(IF(AND(I1664&gt;=56002,I1664&lt;=57201),"Pardubický kraj",(IF(AND(I1664&gt;=60200,I1664&lt;=67201),"Jihomoravský kraj",(IF(AND(I1664&gt;=67801,I1664&lt;=68501),"Jihomoravský kraj",(IF(AND(I1664&gt;=69002,I1664&lt;=69801),"Jihomoravský kraj",(IF(AND(I1664&gt;=68601,I1664&lt;=68801),"Zlínský kraj",(IF(AND(I1664&gt;=75501,I1664&lt;=76901),"Zlínský kraj",(IF(AND(I1664&gt;=70030,I1664&lt;=74901),"Moravskoslezský kraj",(IF(AND(I1664&gt;=75000,I1664&lt;=75368),"Olomoucký kraj",(IF(AND(I1664&gt;=77200,I1664&lt;=79862),"Olomoucký kraj",(IF(AND(I1664&gt;=50011,I1664&lt;=50301),"Královéhradecký kraj",(IF(AND(I1664&gt;=54301,I1664&lt;=54303),"Královéhradecký kraj","0")))))))))))))))))))))))))))))))))))))))))))))))</f>
        <v>Středočeský kraj</v>
      </c>
      <c r="AD1664" t="s">
        <v>998</v>
      </c>
      <c r="AE1664" t="s">
        <v>998</v>
      </c>
      <c r="AF1664" t="s">
        <v>998</v>
      </c>
      <c r="AG1664" s="107">
        <v>300</v>
      </c>
      <c r="AH1664" s="107">
        <v>0</v>
      </c>
      <c r="AI1664" s="107">
        <v>0</v>
      </c>
      <c r="AJ1664" t="s">
        <v>999</v>
      </c>
      <c r="AK1664" s="106">
        <v>44920</v>
      </c>
    </row>
    <row r="1665" spans="1:37" x14ac:dyDescent="0.45">
      <c r="A1665" t="s">
        <v>1243</v>
      </c>
      <c r="B1665" t="s">
        <v>10007</v>
      </c>
      <c r="C1665" t="s">
        <v>990</v>
      </c>
      <c r="D1665" t="s">
        <v>10008</v>
      </c>
      <c r="E1665" t="s">
        <v>992</v>
      </c>
      <c r="F1665" t="s">
        <v>10005</v>
      </c>
      <c r="G1665">
        <v>57</v>
      </c>
      <c r="H1665" t="s">
        <v>10005</v>
      </c>
      <c r="I1665">
        <v>28915</v>
      </c>
      <c r="K1665" t="s">
        <v>10006</v>
      </c>
      <c r="L1665" s="106">
        <v>42477</v>
      </c>
      <c r="M1665">
        <v>13815029</v>
      </c>
      <c r="N1665" t="s">
        <v>1431</v>
      </c>
      <c r="O1665" t="s">
        <v>1282</v>
      </c>
      <c r="P1665" t="s">
        <v>997</v>
      </c>
      <c r="R1665" s="109" t="str">
        <f>IF(OR(P1665="SB",Q1665="SB"),"SB",0)</f>
        <v>SB</v>
      </c>
      <c r="T1665" s="110">
        <v>2023986</v>
      </c>
      <c r="U1665" t="s">
        <v>19633</v>
      </c>
      <c r="V1665" s="113" t="str">
        <f>IF(AND(I1665&gt;=10000,I1665&lt;=19900),"Praha",(IF(AND(I1665&gt;=25001,I1665&lt;=29501),"Středočeský kraj",(IF(AND(I1665&gt;=30100,I1665&lt;=34972),"Středočeský kraj",(IF(AND(I1665&gt;=35002,I1665&lt;=36271),"Karlovarský kraj",(IF(AND(I1665&gt;=37001,I1665&lt;=39201),"Jihočeský kraj",(IF(AND(I1665&gt;=39701,I1665&lt;=39901),"Jihočeský kraj",(IF(AND(I1665&gt;=39301,I1665&lt;=39601),"Kraj Vysočina",(IF(AND(I1665&gt;=58001,I1665&lt;=59501),"Kraj Vysočina",(IF(AND(I1665&gt;=67401,I1665&lt;=67602),"Kraj Vysočina",(IF(AND(I1665&gt;=40001,I1665&lt;=44101),"Ústecký kraj",(IF(AND(I1665&gt;=46001,I1665&lt;=47201),"Liberecký kraj",(IF(AND(I1665&gt;=51202,I1665&lt;=51401),"Liberecký kraj",(IF(AND(I1665&gt;=53002,I1665&lt;=53976),"Pardubický kraj",(IF(AND(I1665&gt;=56002,I1665&lt;=57201),"Pardubický kraj",(IF(AND(I1665&gt;=60200,I1665&lt;=67201),"Jihomoravský kraj",(IF(AND(I1665&gt;=67801,I1665&lt;=68501),"Jihomoravský kraj",(IF(AND(I1665&gt;=69002,I1665&lt;=69801),"Jihomoravský kraj",(IF(AND(I1665&gt;=68601,I1665&lt;=68801),"Zlínský kraj",(IF(AND(I1665&gt;=75501,I1665&lt;=76901),"Zlínský kraj",(IF(AND(I1665&gt;=70030,I1665&lt;=74901),"Moravskoslezský kraj",(IF(AND(I1665&gt;=75000,I1665&lt;=75368),"Olomoucký kraj",(IF(AND(I1665&gt;=77200,I1665&lt;=79862),"Olomoucký kraj",(IF(AND(I1665&gt;=50011,I1665&lt;=50301),"Královéhradecký kraj",(IF(AND(I1665&gt;=54301,I1665&lt;=54303),"Královéhradecký kraj","0")))))))))))))))))))))))))))))))))))))))))))))))</f>
        <v>Středočeský kraj</v>
      </c>
      <c r="AD1665" t="s">
        <v>998</v>
      </c>
      <c r="AE1665" t="s">
        <v>998</v>
      </c>
      <c r="AF1665" t="s">
        <v>998</v>
      </c>
      <c r="AG1665" s="107">
        <v>0</v>
      </c>
      <c r="AH1665" s="107">
        <v>0</v>
      </c>
      <c r="AI1665" s="107">
        <v>0</v>
      </c>
      <c r="AJ1665" t="s">
        <v>1012</v>
      </c>
    </row>
    <row r="1666" spans="1:37" x14ac:dyDescent="0.45">
      <c r="A1666" t="s">
        <v>1079</v>
      </c>
      <c r="B1666" t="s">
        <v>4126</v>
      </c>
      <c r="C1666" t="s">
        <v>990</v>
      </c>
      <c r="D1666" t="s">
        <v>4131</v>
      </c>
      <c r="E1666" t="s">
        <v>992</v>
      </c>
      <c r="F1666" t="s">
        <v>4132</v>
      </c>
      <c r="G1666">
        <v>93</v>
      </c>
      <c r="H1666" t="s">
        <v>4133</v>
      </c>
      <c r="I1666">
        <v>28922</v>
      </c>
      <c r="K1666" t="s">
        <v>4134</v>
      </c>
      <c r="L1666" s="106">
        <v>33611</v>
      </c>
      <c r="M1666">
        <v>10895228</v>
      </c>
      <c r="N1666" t="s">
        <v>996</v>
      </c>
      <c r="O1666" t="s">
        <v>12</v>
      </c>
      <c r="P1666" t="s">
        <v>997</v>
      </c>
      <c r="R1666" s="109" t="str">
        <f>IF(OR(P1666="SB",Q1666="SB"),"SB",0)</f>
        <v>SB</v>
      </c>
      <c r="T1666" s="110">
        <v>11521</v>
      </c>
      <c r="U1666" t="s">
        <v>19633</v>
      </c>
      <c r="V1666" s="113" t="str">
        <f>IF(AND(I1666&gt;=10000,I1666&lt;=19900),"Praha",(IF(AND(I1666&gt;=25001,I1666&lt;=29501),"Středočeský kraj",(IF(AND(I1666&gt;=30100,I1666&lt;=34972),"Středočeský kraj",(IF(AND(I1666&gt;=35002,I1666&lt;=36271),"Karlovarský kraj",(IF(AND(I1666&gt;=37001,I1666&lt;=39201),"Jihočeský kraj",(IF(AND(I1666&gt;=39701,I1666&lt;=39901),"Jihočeský kraj",(IF(AND(I1666&gt;=39301,I1666&lt;=39601),"Kraj Vysočina",(IF(AND(I1666&gt;=58001,I1666&lt;=59501),"Kraj Vysočina",(IF(AND(I1666&gt;=67401,I1666&lt;=67602),"Kraj Vysočina",(IF(AND(I1666&gt;=40001,I1666&lt;=44101),"Ústecký kraj",(IF(AND(I1666&gt;=46001,I1666&lt;=47201),"Liberecký kraj",(IF(AND(I1666&gt;=51202,I1666&lt;=51401),"Liberecký kraj",(IF(AND(I1666&gt;=53002,I1666&lt;=53976),"Pardubický kraj",(IF(AND(I1666&gt;=56002,I1666&lt;=57201),"Pardubický kraj",(IF(AND(I1666&gt;=60200,I1666&lt;=67201),"Jihomoravský kraj",(IF(AND(I1666&gt;=67801,I1666&lt;=68501),"Jihomoravský kraj",(IF(AND(I1666&gt;=69002,I1666&lt;=69801),"Jihomoravský kraj",(IF(AND(I1666&gt;=68601,I1666&lt;=68801),"Zlínský kraj",(IF(AND(I1666&gt;=75501,I1666&lt;=76901),"Zlínský kraj",(IF(AND(I1666&gt;=70030,I1666&lt;=74901),"Moravskoslezský kraj",(IF(AND(I1666&gt;=75000,I1666&lt;=75368),"Olomoucký kraj",(IF(AND(I1666&gt;=77200,I1666&lt;=79862),"Olomoucký kraj",(IF(AND(I1666&gt;=50011,I1666&lt;=50301),"Královéhradecký kraj",(IF(AND(I1666&gt;=54301,I1666&lt;=54303),"Královéhradecký kraj","0")))))))))))))))))))))))))))))))))))))))))))))))</f>
        <v>Středočeský kraj</v>
      </c>
      <c r="AD1666" t="s">
        <v>998</v>
      </c>
      <c r="AE1666" t="s">
        <v>998</v>
      </c>
      <c r="AF1666" t="s">
        <v>998</v>
      </c>
      <c r="AG1666" s="107">
        <v>0</v>
      </c>
      <c r="AH1666" s="107">
        <v>0</v>
      </c>
      <c r="AI1666" s="107">
        <v>0</v>
      </c>
      <c r="AJ1666" t="s">
        <v>1012</v>
      </c>
    </row>
    <row r="1667" spans="1:37" x14ac:dyDescent="0.45">
      <c r="A1667" t="s">
        <v>1149</v>
      </c>
      <c r="B1667" t="s">
        <v>12407</v>
      </c>
      <c r="C1667" t="s">
        <v>990</v>
      </c>
      <c r="D1667" t="s">
        <v>12408</v>
      </c>
      <c r="E1667" t="s">
        <v>992</v>
      </c>
      <c r="F1667" t="s">
        <v>1702</v>
      </c>
      <c r="G1667">
        <v>1729</v>
      </c>
      <c r="H1667" t="s">
        <v>4133</v>
      </c>
      <c r="I1667">
        <v>28922</v>
      </c>
      <c r="K1667" t="s">
        <v>12409</v>
      </c>
      <c r="L1667" s="106">
        <v>21207</v>
      </c>
      <c r="M1667">
        <v>10830358</v>
      </c>
      <c r="N1667" t="s">
        <v>1900</v>
      </c>
      <c r="O1667" t="s">
        <v>1023</v>
      </c>
      <c r="P1667" t="s">
        <v>997</v>
      </c>
      <c r="R1667" s="109" t="str">
        <f>IF(OR(P1667="SB",Q1667="SB"),"SB",0)</f>
        <v>SB</v>
      </c>
      <c r="T1667" s="110" t="s">
        <v>998</v>
      </c>
      <c r="V1667" s="113" t="str">
        <f>IF(AND(I1667&gt;=10000,I1667&lt;=19900),"Praha",(IF(AND(I1667&gt;=25001,I1667&lt;=29501),"Středočeský kraj",(IF(AND(I1667&gt;=30100,I1667&lt;=34972),"Středočeský kraj",(IF(AND(I1667&gt;=35002,I1667&lt;=36271),"Karlovarský kraj",(IF(AND(I1667&gt;=37001,I1667&lt;=39201),"Jihočeský kraj",(IF(AND(I1667&gt;=39701,I1667&lt;=39901),"Jihočeský kraj",(IF(AND(I1667&gt;=39301,I1667&lt;=39601),"Kraj Vysočina",(IF(AND(I1667&gt;=58001,I1667&lt;=59501),"Kraj Vysočina",(IF(AND(I1667&gt;=67401,I1667&lt;=67602),"Kraj Vysočina",(IF(AND(I1667&gt;=40001,I1667&lt;=44101),"Ústecký kraj",(IF(AND(I1667&gt;=46001,I1667&lt;=47201),"Liberecký kraj",(IF(AND(I1667&gt;=51202,I1667&lt;=51401),"Liberecký kraj",(IF(AND(I1667&gt;=53002,I1667&lt;=53976),"Pardubický kraj",(IF(AND(I1667&gt;=56002,I1667&lt;=57201),"Pardubický kraj",(IF(AND(I1667&gt;=60200,I1667&lt;=67201),"Jihomoravský kraj",(IF(AND(I1667&gt;=67801,I1667&lt;=68501),"Jihomoravský kraj",(IF(AND(I1667&gt;=69002,I1667&lt;=69801),"Jihomoravský kraj",(IF(AND(I1667&gt;=68601,I1667&lt;=68801),"Zlínský kraj",(IF(AND(I1667&gt;=75501,I1667&lt;=76901),"Zlínský kraj",(IF(AND(I1667&gt;=70030,I1667&lt;=74901),"Moravskoslezský kraj",(IF(AND(I1667&gt;=75000,I1667&lt;=75368),"Olomoucký kraj",(IF(AND(I1667&gt;=77200,I1667&lt;=79862),"Olomoucký kraj",(IF(AND(I1667&gt;=50011,I1667&lt;=50301),"Královéhradecký kraj",(IF(AND(I1667&gt;=54301,I1667&lt;=54303),"Královéhradecký kraj","0")))))))))))))))))))))))))))))))))))))))))))))))</f>
        <v>Středočeský kraj</v>
      </c>
      <c r="AB1667" t="s">
        <v>998</v>
      </c>
      <c r="AD1667" t="s">
        <v>998</v>
      </c>
      <c r="AE1667" t="s">
        <v>998</v>
      </c>
      <c r="AF1667" t="s">
        <v>998</v>
      </c>
      <c r="AG1667" s="107">
        <v>0</v>
      </c>
      <c r="AH1667" s="107">
        <v>0</v>
      </c>
      <c r="AI1667" s="107">
        <v>0</v>
      </c>
      <c r="AJ1667" t="s">
        <v>1012</v>
      </c>
    </row>
    <row r="1668" spans="1:37" x14ac:dyDescent="0.45">
      <c r="A1668" t="s">
        <v>1468</v>
      </c>
      <c r="B1668" t="s">
        <v>12410</v>
      </c>
      <c r="C1668" t="s">
        <v>1002</v>
      </c>
      <c r="D1668" t="s">
        <v>12411</v>
      </c>
      <c r="E1668" t="s">
        <v>992</v>
      </c>
      <c r="F1668" t="s">
        <v>1702</v>
      </c>
      <c r="G1668">
        <v>1729</v>
      </c>
      <c r="H1668" t="s">
        <v>4133</v>
      </c>
      <c r="I1668">
        <v>28922</v>
      </c>
      <c r="K1668" t="s">
        <v>12412</v>
      </c>
      <c r="L1668" s="106">
        <v>33176</v>
      </c>
      <c r="M1668">
        <v>10830055</v>
      </c>
      <c r="N1668" t="s">
        <v>1900</v>
      </c>
      <c r="O1668" t="s">
        <v>1023</v>
      </c>
      <c r="P1668" t="s">
        <v>997</v>
      </c>
      <c r="R1668" s="109" t="str">
        <f>IF(OR(P1668="SB",Q1668="SB"),"SB",0)</f>
        <v>SB</v>
      </c>
      <c r="T1668" s="110" t="s">
        <v>998</v>
      </c>
      <c r="V1668" s="113" t="str">
        <f>IF(AND(I1668&gt;=10000,I1668&lt;=19900),"Praha",(IF(AND(I1668&gt;=25001,I1668&lt;=29501),"Středočeský kraj",(IF(AND(I1668&gt;=30100,I1668&lt;=34972),"Středočeský kraj",(IF(AND(I1668&gt;=35002,I1668&lt;=36271),"Karlovarský kraj",(IF(AND(I1668&gt;=37001,I1668&lt;=39201),"Jihočeský kraj",(IF(AND(I1668&gt;=39701,I1668&lt;=39901),"Jihočeský kraj",(IF(AND(I1668&gt;=39301,I1668&lt;=39601),"Kraj Vysočina",(IF(AND(I1668&gt;=58001,I1668&lt;=59501),"Kraj Vysočina",(IF(AND(I1668&gt;=67401,I1668&lt;=67602),"Kraj Vysočina",(IF(AND(I1668&gt;=40001,I1668&lt;=44101),"Ústecký kraj",(IF(AND(I1668&gt;=46001,I1668&lt;=47201),"Liberecký kraj",(IF(AND(I1668&gt;=51202,I1668&lt;=51401),"Liberecký kraj",(IF(AND(I1668&gt;=53002,I1668&lt;=53976),"Pardubický kraj",(IF(AND(I1668&gt;=56002,I1668&lt;=57201),"Pardubický kraj",(IF(AND(I1668&gt;=60200,I1668&lt;=67201),"Jihomoravský kraj",(IF(AND(I1668&gt;=67801,I1668&lt;=68501),"Jihomoravský kraj",(IF(AND(I1668&gt;=69002,I1668&lt;=69801),"Jihomoravský kraj",(IF(AND(I1668&gt;=68601,I1668&lt;=68801),"Zlínský kraj",(IF(AND(I1668&gt;=75501,I1668&lt;=76901),"Zlínský kraj",(IF(AND(I1668&gt;=70030,I1668&lt;=74901),"Moravskoslezský kraj",(IF(AND(I1668&gt;=75000,I1668&lt;=75368),"Olomoucký kraj",(IF(AND(I1668&gt;=77200,I1668&lt;=79862),"Olomoucký kraj",(IF(AND(I1668&gt;=50011,I1668&lt;=50301),"Královéhradecký kraj",(IF(AND(I1668&gt;=54301,I1668&lt;=54303),"Královéhradecký kraj","0")))))))))))))))))))))))))))))))))))))))))))))))</f>
        <v>Středočeský kraj</v>
      </c>
      <c r="AB1668" t="s">
        <v>998</v>
      </c>
      <c r="AD1668" t="s">
        <v>998</v>
      </c>
      <c r="AE1668" t="s">
        <v>998</v>
      </c>
      <c r="AF1668" t="s">
        <v>998</v>
      </c>
      <c r="AG1668" s="107">
        <v>300</v>
      </c>
      <c r="AH1668" s="107">
        <v>0</v>
      </c>
      <c r="AI1668" s="107">
        <v>0</v>
      </c>
      <c r="AJ1668" t="s">
        <v>999</v>
      </c>
      <c r="AK1668" s="106">
        <v>44920</v>
      </c>
    </row>
    <row r="1669" spans="1:37" x14ac:dyDescent="0.45">
      <c r="A1669" t="s">
        <v>1806</v>
      </c>
      <c r="B1669" t="s">
        <v>12410</v>
      </c>
      <c r="C1669" t="s">
        <v>1002</v>
      </c>
      <c r="D1669" t="s">
        <v>12413</v>
      </c>
      <c r="E1669" t="s">
        <v>992</v>
      </c>
      <c r="F1669" t="s">
        <v>1702</v>
      </c>
      <c r="G1669">
        <v>1729</v>
      </c>
      <c r="H1669" t="s">
        <v>4133</v>
      </c>
      <c r="I1669">
        <v>28922</v>
      </c>
      <c r="K1669" t="s">
        <v>12414</v>
      </c>
      <c r="L1669" s="106">
        <v>21193</v>
      </c>
      <c r="M1669">
        <v>10829954</v>
      </c>
      <c r="N1669" t="s">
        <v>1900</v>
      </c>
      <c r="O1669" t="s">
        <v>1023</v>
      </c>
      <c r="P1669" t="s">
        <v>997</v>
      </c>
      <c r="R1669" s="109" t="str">
        <f>IF(OR(P1669="SB",Q1669="SB"),"SB",0)</f>
        <v>SB</v>
      </c>
      <c r="T1669" s="110" t="s">
        <v>998</v>
      </c>
      <c r="V1669" s="113" t="str">
        <f>IF(AND(I1669&gt;=10000,I1669&lt;=19900),"Praha",(IF(AND(I1669&gt;=25001,I1669&lt;=29501),"Středočeský kraj",(IF(AND(I1669&gt;=30100,I1669&lt;=34972),"Středočeský kraj",(IF(AND(I1669&gt;=35002,I1669&lt;=36271),"Karlovarský kraj",(IF(AND(I1669&gt;=37001,I1669&lt;=39201),"Jihočeský kraj",(IF(AND(I1669&gt;=39701,I1669&lt;=39901),"Jihočeský kraj",(IF(AND(I1669&gt;=39301,I1669&lt;=39601),"Kraj Vysočina",(IF(AND(I1669&gt;=58001,I1669&lt;=59501),"Kraj Vysočina",(IF(AND(I1669&gt;=67401,I1669&lt;=67602),"Kraj Vysočina",(IF(AND(I1669&gt;=40001,I1669&lt;=44101),"Ústecký kraj",(IF(AND(I1669&gt;=46001,I1669&lt;=47201),"Liberecký kraj",(IF(AND(I1669&gt;=51202,I1669&lt;=51401),"Liberecký kraj",(IF(AND(I1669&gt;=53002,I1669&lt;=53976),"Pardubický kraj",(IF(AND(I1669&gt;=56002,I1669&lt;=57201),"Pardubický kraj",(IF(AND(I1669&gt;=60200,I1669&lt;=67201),"Jihomoravský kraj",(IF(AND(I1669&gt;=67801,I1669&lt;=68501),"Jihomoravský kraj",(IF(AND(I1669&gt;=69002,I1669&lt;=69801),"Jihomoravský kraj",(IF(AND(I1669&gt;=68601,I1669&lt;=68801),"Zlínský kraj",(IF(AND(I1669&gt;=75501,I1669&lt;=76901),"Zlínský kraj",(IF(AND(I1669&gt;=70030,I1669&lt;=74901),"Moravskoslezský kraj",(IF(AND(I1669&gt;=75000,I1669&lt;=75368),"Olomoucký kraj",(IF(AND(I1669&gt;=77200,I1669&lt;=79862),"Olomoucký kraj",(IF(AND(I1669&gt;=50011,I1669&lt;=50301),"Královéhradecký kraj",(IF(AND(I1669&gt;=54301,I1669&lt;=54303),"Královéhradecký kraj","0")))))))))))))))))))))))))))))))))))))))))))))))</f>
        <v>Středočeský kraj</v>
      </c>
      <c r="AB1669" t="s">
        <v>998</v>
      </c>
      <c r="AD1669" t="s">
        <v>998</v>
      </c>
      <c r="AE1669" t="s">
        <v>998</v>
      </c>
      <c r="AF1669" t="s">
        <v>998</v>
      </c>
      <c r="AG1669" s="107">
        <v>0</v>
      </c>
      <c r="AH1669" s="107">
        <v>0</v>
      </c>
      <c r="AI1669" s="107">
        <v>0</v>
      </c>
      <c r="AJ1669" t="s">
        <v>1012</v>
      </c>
    </row>
    <row r="1670" spans="1:37" x14ac:dyDescent="0.45">
      <c r="A1670" t="s">
        <v>1408</v>
      </c>
      <c r="B1670" t="s">
        <v>17172</v>
      </c>
      <c r="C1670" t="s">
        <v>1002</v>
      </c>
      <c r="D1670" t="s">
        <v>17179</v>
      </c>
      <c r="E1670" t="s">
        <v>992</v>
      </c>
      <c r="F1670" t="s">
        <v>1718</v>
      </c>
      <c r="G1670">
        <v>1459</v>
      </c>
      <c r="H1670" t="s">
        <v>4133</v>
      </c>
      <c r="I1670">
        <v>28922</v>
      </c>
      <c r="J1670">
        <v>777285819</v>
      </c>
      <c r="K1670" t="s">
        <v>17180</v>
      </c>
      <c r="L1670" s="106">
        <v>29834</v>
      </c>
      <c r="M1670">
        <v>11723061</v>
      </c>
      <c r="N1670" t="s">
        <v>3962</v>
      </c>
      <c r="O1670" t="s">
        <v>1050</v>
      </c>
      <c r="P1670" t="s">
        <v>997</v>
      </c>
      <c r="R1670" s="109" t="str">
        <f>IF(OR(P1670="SB",Q1670="SB"),"SB",0)</f>
        <v>SB</v>
      </c>
      <c r="T1670" s="110" t="s">
        <v>998</v>
      </c>
      <c r="V1670" s="113" t="str">
        <f>IF(AND(I1670&gt;=10000,I1670&lt;=19900),"Praha",(IF(AND(I1670&gt;=25001,I1670&lt;=29501),"Středočeský kraj",(IF(AND(I1670&gt;=30100,I1670&lt;=34972),"Středočeský kraj",(IF(AND(I1670&gt;=35002,I1670&lt;=36271),"Karlovarský kraj",(IF(AND(I1670&gt;=37001,I1670&lt;=39201),"Jihočeský kraj",(IF(AND(I1670&gt;=39701,I1670&lt;=39901),"Jihočeský kraj",(IF(AND(I1670&gt;=39301,I1670&lt;=39601),"Kraj Vysočina",(IF(AND(I1670&gt;=58001,I1670&lt;=59501),"Kraj Vysočina",(IF(AND(I1670&gt;=67401,I1670&lt;=67602),"Kraj Vysočina",(IF(AND(I1670&gt;=40001,I1670&lt;=44101),"Ústecký kraj",(IF(AND(I1670&gt;=46001,I1670&lt;=47201),"Liberecký kraj",(IF(AND(I1670&gt;=51202,I1670&lt;=51401),"Liberecký kraj",(IF(AND(I1670&gt;=53002,I1670&lt;=53976),"Pardubický kraj",(IF(AND(I1670&gt;=56002,I1670&lt;=57201),"Pardubický kraj",(IF(AND(I1670&gt;=60200,I1670&lt;=67201),"Jihomoravský kraj",(IF(AND(I1670&gt;=67801,I1670&lt;=68501),"Jihomoravský kraj",(IF(AND(I1670&gt;=69002,I1670&lt;=69801),"Jihomoravský kraj",(IF(AND(I1670&gt;=68601,I1670&lt;=68801),"Zlínský kraj",(IF(AND(I1670&gt;=75501,I1670&lt;=76901),"Zlínský kraj",(IF(AND(I1670&gt;=70030,I1670&lt;=74901),"Moravskoslezský kraj",(IF(AND(I1670&gt;=75000,I1670&lt;=75368),"Olomoucký kraj",(IF(AND(I1670&gt;=77200,I1670&lt;=79862),"Olomoucký kraj",(IF(AND(I1670&gt;=50011,I1670&lt;=50301),"Královéhradecký kraj",(IF(AND(I1670&gt;=54301,I1670&lt;=54303),"Královéhradecký kraj","0")))))))))))))))))))))))))))))))))))))))))))))))</f>
        <v>Středočeský kraj</v>
      </c>
      <c r="AB1670" t="s">
        <v>998</v>
      </c>
      <c r="AD1670" t="s">
        <v>998</v>
      </c>
      <c r="AE1670" t="s">
        <v>998</v>
      </c>
      <c r="AF1670" t="s">
        <v>998</v>
      </c>
      <c r="AG1670" s="107">
        <v>0</v>
      </c>
      <c r="AH1670" s="107">
        <v>0</v>
      </c>
      <c r="AI1670" s="107">
        <v>0</v>
      </c>
      <c r="AJ1670" t="s">
        <v>1012</v>
      </c>
    </row>
    <row r="1671" spans="1:37" x14ac:dyDescent="0.45">
      <c r="A1671" t="s">
        <v>1026</v>
      </c>
      <c r="B1671" t="s">
        <v>12484</v>
      </c>
      <c r="C1671" t="s">
        <v>990</v>
      </c>
      <c r="D1671" t="s">
        <v>12485</v>
      </c>
      <c r="E1671" t="s">
        <v>992</v>
      </c>
      <c r="F1671" t="s">
        <v>12486</v>
      </c>
      <c r="G1671">
        <v>604</v>
      </c>
      <c r="H1671" t="s">
        <v>1942</v>
      </c>
      <c r="I1671">
        <v>28924</v>
      </c>
      <c r="K1671" t="s">
        <v>12487</v>
      </c>
      <c r="L1671" s="106">
        <v>34802</v>
      </c>
      <c r="M1671">
        <v>13002451</v>
      </c>
      <c r="N1671" t="s">
        <v>996</v>
      </c>
      <c r="O1671" t="s">
        <v>12</v>
      </c>
      <c r="P1671" t="s">
        <v>997</v>
      </c>
      <c r="R1671" s="109" t="str">
        <f>IF(OR(P1671="SB",Q1671="SB"),"SB",0)</f>
        <v>SB</v>
      </c>
      <c r="T1671" s="110" t="s">
        <v>998</v>
      </c>
      <c r="V1671" s="113" t="str">
        <f>IF(AND(I1671&gt;=10000,I1671&lt;=19900),"Praha",(IF(AND(I1671&gt;=25001,I1671&lt;=29501),"Středočeský kraj",(IF(AND(I1671&gt;=30100,I1671&lt;=34972),"Středočeský kraj",(IF(AND(I1671&gt;=35002,I1671&lt;=36271),"Karlovarský kraj",(IF(AND(I1671&gt;=37001,I1671&lt;=39201),"Jihočeský kraj",(IF(AND(I1671&gt;=39701,I1671&lt;=39901),"Jihočeský kraj",(IF(AND(I1671&gt;=39301,I1671&lt;=39601),"Kraj Vysočina",(IF(AND(I1671&gt;=58001,I1671&lt;=59501),"Kraj Vysočina",(IF(AND(I1671&gt;=67401,I1671&lt;=67602),"Kraj Vysočina",(IF(AND(I1671&gt;=40001,I1671&lt;=44101),"Ústecký kraj",(IF(AND(I1671&gt;=46001,I1671&lt;=47201),"Liberecký kraj",(IF(AND(I1671&gt;=51202,I1671&lt;=51401),"Liberecký kraj",(IF(AND(I1671&gt;=53002,I1671&lt;=53976),"Pardubický kraj",(IF(AND(I1671&gt;=56002,I1671&lt;=57201),"Pardubický kraj",(IF(AND(I1671&gt;=60200,I1671&lt;=67201),"Jihomoravský kraj",(IF(AND(I1671&gt;=67801,I1671&lt;=68501),"Jihomoravský kraj",(IF(AND(I1671&gt;=69002,I1671&lt;=69801),"Jihomoravský kraj",(IF(AND(I1671&gt;=68601,I1671&lt;=68801),"Zlínský kraj",(IF(AND(I1671&gt;=75501,I1671&lt;=76901),"Zlínský kraj",(IF(AND(I1671&gt;=70030,I1671&lt;=74901),"Moravskoslezský kraj",(IF(AND(I1671&gt;=75000,I1671&lt;=75368),"Olomoucký kraj",(IF(AND(I1671&gt;=77200,I1671&lt;=79862),"Olomoucký kraj",(IF(AND(I1671&gt;=50011,I1671&lt;=50301),"Královéhradecký kraj",(IF(AND(I1671&gt;=54301,I1671&lt;=54303),"Královéhradecký kraj","0")))))))))))))))))))))))))))))))))))))))))))))))</f>
        <v>Středočeský kraj</v>
      </c>
      <c r="AB1671" t="s">
        <v>998</v>
      </c>
      <c r="AD1671" t="s">
        <v>998</v>
      </c>
      <c r="AE1671" t="s">
        <v>998</v>
      </c>
      <c r="AF1671" t="s">
        <v>998</v>
      </c>
      <c r="AG1671" s="107">
        <v>300</v>
      </c>
      <c r="AH1671" s="107">
        <v>0</v>
      </c>
      <c r="AI1671" s="107">
        <v>0</v>
      </c>
      <c r="AJ1671" t="s">
        <v>999</v>
      </c>
      <c r="AK1671" s="106">
        <v>44924</v>
      </c>
    </row>
    <row r="1672" spans="1:37" x14ac:dyDescent="0.45">
      <c r="A1672" t="s">
        <v>1007</v>
      </c>
      <c r="B1672" t="s">
        <v>14818</v>
      </c>
      <c r="C1672" t="s">
        <v>990</v>
      </c>
      <c r="D1672" t="s">
        <v>14823</v>
      </c>
      <c r="E1672" t="s">
        <v>992</v>
      </c>
      <c r="F1672" t="s">
        <v>1941</v>
      </c>
      <c r="G1672">
        <v>575</v>
      </c>
      <c r="H1672" t="s">
        <v>1942</v>
      </c>
      <c r="I1672">
        <v>28924</v>
      </c>
      <c r="K1672" t="s">
        <v>14824</v>
      </c>
      <c r="L1672" s="106">
        <v>29332</v>
      </c>
      <c r="M1672">
        <v>14612752</v>
      </c>
      <c r="N1672" t="s">
        <v>996</v>
      </c>
      <c r="O1672" t="s">
        <v>12</v>
      </c>
      <c r="P1672" t="s">
        <v>997</v>
      </c>
      <c r="R1672" s="109" t="str">
        <f>IF(OR(P1672="SB",Q1672="SB"),"SB",0)</f>
        <v>SB</v>
      </c>
      <c r="T1672" s="110" t="s">
        <v>998</v>
      </c>
      <c r="V1672" s="113" t="str">
        <f>IF(AND(I1672&gt;=10000,I1672&lt;=19900),"Praha",(IF(AND(I1672&gt;=25001,I1672&lt;=29501),"Středočeský kraj",(IF(AND(I1672&gt;=30100,I1672&lt;=34972),"Středočeský kraj",(IF(AND(I1672&gt;=35002,I1672&lt;=36271),"Karlovarský kraj",(IF(AND(I1672&gt;=37001,I1672&lt;=39201),"Jihočeský kraj",(IF(AND(I1672&gt;=39701,I1672&lt;=39901),"Jihočeský kraj",(IF(AND(I1672&gt;=39301,I1672&lt;=39601),"Kraj Vysočina",(IF(AND(I1672&gt;=58001,I1672&lt;=59501),"Kraj Vysočina",(IF(AND(I1672&gt;=67401,I1672&lt;=67602),"Kraj Vysočina",(IF(AND(I1672&gt;=40001,I1672&lt;=44101),"Ústecký kraj",(IF(AND(I1672&gt;=46001,I1672&lt;=47201),"Liberecký kraj",(IF(AND(I1672&gt;=51202,I1672&lt;=51401),"Liberecký kraj",(IF(AND(I1672&gt;=53002,I1672&lt;=53976),"Pardubický kraj",(IF(AND(I1672&gt;=56002,I1672&lt;=57201),"Pardubický kraj",(IF(AND(I1672&gt;=60200,I1672&lt;=67201),"Jihomoravský kraj",(IF(AND(I1672&gt;=67801,I1672&lt;=68501),"Jihomoravský kraj",(IF(AND(I1672&gt;=69002,I1672&lt;=69801),"Jihomoravský kraj",(IF(AND(I1672&gt;=68601,I1672&lt;=68801),"Zlínský kraj",(IF(AND(I1672&gt;=75501,I1672&lt;=76901),"Zlínský kraj",(IF(AND(I1672&gt;=70030,I1672&lt;=74901),"Moravskoslezský kraj",(IF(AND(I1672&gt;=75000,I1672&lt;=75368),"Olomoucký kraj",(IF(AND(I1672&gt;=77200,I1672&lt;=79862),"Olomoucký kraj",(IF(AND(I1672&gt;=50011,I1672&lt;=50301),"Královéhradecký kraj",(IF(AND(I1672&gt;=54301,I1672&lt;=54303),"Královéhradecký kraj","0")))))))))))))))))))))))))))))))))))))))))))))))</f>
        <v>Středočeský kraj</v>
      </c>
      <c r="AB1672" t="s">
        <v>998</v>
      </c>
      <c r="AD1672" t="s">
        <v>998</v>
      </c>
      <c r="AE1672" t="s">
        <v>998</v>
      </c>
      <c r="AF1672" t="s">
        <v>998</v>
      </c>
      <c r="AG1672" s="107">
        <v>0</v>
      </c>
      <c r="AH1672" s="107">
        <v>0</v>
      </c>
      <c r="AI1672" s="107">
        <v>0</v>
      </c>
      <c r="AJ1672" t="s">
        <v>1012</v>
      </c>
    </row>
    <row r="1673" spans="1:37" x14ac:dyDescent="0.45">
      <c r="A1673" t="s">
        <v>1124</v>
      </c>
      <c r="B1673" t="s">
        <v>1552</v>
      </c>
      <c r="C1673" t="s">
        <v>990</v>
      </c>
      <c r="D1673" t="s">
        <v>11988</v>
      </c>
      <c r="E1673" t="s">
        <v>992</v>
      </c>
      <c r="F1673" t="s">
        <v>11989</v>
      </c>
      <c r="G1673">
        <v>241</v>
      </c>
      <c r="H1673" t="s">
        <v>11990</v>
      </c>
      <c r="I1673">
        <v>28937</v>
      </c>
      <c r="J1673">
        <v>608319193</v>
      </c>
      <c r="K1673" t="s">
        <v>11991</v>
      </c>
      <c r="L1673" s="106">
        <v>29112</v>
      </c>
      <c r="M1673">
        <v>11722455</v>
      </c>
      <c r="N1673" t="s">
        <v>3962</v>
      </c>
      <c r="O1673" t="s">
        <v>1050</v>
      </c>
      <c r="P1673" t="s">
        <v>997</v>
      </c>
      <c r="R1673" s="109" t="str">
        <f>IF(OR(P1673="SB",Q1673="SB"),"SB",0)</f>
        <v>SB</v>
      </c>
      <c r="T1673" s="110" t="s">
        <v>998</v>
      </c>
      <c r="V1673" s="113" t="str">
        <f>IF(AND(I1673&gt;=10000,I1673&lt;=19900),"Praha",(IF(AND(I1673&gt;=25001,I1673&lt;=29501),"Středočeský kraj",(IF(AND(I1673&gt;=30100,I1673&lt;=34972),"Středočeský kraj",(IF(AND(I1673&gt;=35002,I1673&lt;=36271),"Karlovarský kraj",(IF(AND(I1673&gt;=37001,I1673&lt;=39201),"Jihočeský kraj",(IF(AND(I1673&gt;=39701,I1673&lt;=39901),"Jihočeský kraj",(IF(AND(I1673&gt;=39301,I1673&lt;=39601),"Kraj Vysočina",(IF(AND(I1673&gt;=58001,I1673&lt;=59501),"Kraj Vysočina",(IF(AND(I1673&gt;=67401,I1673&lt;=67602),"Kraj Vysočina",(IF(AND(I1673&gt;=40001,I1673&lt;=44101),"Ústecký kraj",(IF(AND(I1673&gt;=46001,I1673&lt;=47201),"Liberecký kraj",(IF(AND(I1673&gt;=51202,I1673&lt;=51401),"Liberecký kraj",(IF(AND(I1673&gt;=53002,I1673&lt;=53976),"Pardubický kraj",(IF(AND(I1673&gt;=56002,I1673&lt;=57201),"Pardubický kraj",(IF(AND(I1673&gt;=60200,I1673&lt;=67201),"Jihomoravský kraj",(IF(AND(I1673&gt;=67801,I1673&lt;=68501),"Jihomoravský kraj",(IF(AND(I1673&gt;=69002,I1673&lt;=69801),"Jihomoravský kraj",(IF(AND(I1673&gt;=68601,I1673&lt;=68801),"Zlínský kraj",(IF(AND(I1673&gt;=75501,I1673&lt;=76901),"Zlínský kraj",(IF(AND(I1673&gt;=70030,I1673&lt;=74901),"Moravskoslezský kraj",(IF(AND(I1673&gt;=75000,I1673&lt;=75368),"Olomoucký kraj",(IF(AND(I1673&gt;=77200,I1673&lt;=79862),"Olomoucký kraj",(IF(AND(I1673&gt;=50011,I1673&lt;=50301),"Královéhradecký kraj",(IF(AND(I1673&gt;=54301,I1673&lt;=54303),"Královéhradecký kraj","0")))))))))))))))))))))))))))))))))))))))))))))))</f>
        <v>Středočeský kraj</v>
      </c>
      <c r="AB1673" t="s">
        <v>998</v>
      </c>
      <c r="AD1673" t="s">
        <v>998</v>
      </c>
      <c r="AE1673" t="s">
        <v>998</v>
      </c>
      <c r="AF1673" t="s">
        <v>998</v>
      </c>
      <c r="AG1673" s="107">
        <v>0</v>
      </c>
      <c r="AH1673" s="107">
        <v>0</v>
      </c>
      <c r="AI1673" s="107">
        <v>0</v>
      </c>
      <c r="AJ1673" t="s">
        <v>1012</v>
      </c>
    </row>
    <row r="1674" spans="1:37" x14ac:dyDescent="0.45">
      <c r="A1674" t="s">
        <v>1037</v>
      </c>
      <c r="B1674" t="s">
        <v>6532</v>
      </c>
      <c r="C1674" t="s">
        <v>990</v>
      </c>
      <c r="D1674" t="s">
        <v>6533</v>
      </c>
      <c r="E1674" t="s">
        <v>992</v>
      </c>
      <c r="F1674" t="s">
        <v>6534</v>
      </c>
      <c r="G1674">
        <v>1121</v>
      </c>
      <c r="H1674" t="s">
        <v>1105</v>
      </c>
      <c r="I1674">
        <v>29001</v>
      </c>
      <c r="K1674" t="s">
        <v>6535</v>
      </c>
      <c r="L1674" s="106">
        <v>39794</v>
      </c>
      <c r="M1674">
        <v>13605669</v>
      </c>
      <c r="N1674" t="s">
        <v>1757</v>
      </c>
      <c r="O1674" t="s">
        <v>1010</v>
      </c>
      <c r="P1674" t="s">
        <v>997</v>
      </c>
      <c r="R1674" s="109" t="str">
        <f>IF(OR(P1674="SB",Q1674="SB"),"SB",0)</f>
        <v>SB</v>
      </c>
      <c r="T1674" s="110">
        <v>16184</v>
      </c>
      <c r="U1674" t="s">
        <v>19633</v>
      </c>
      <c r="V1674" s="113" t="str">
        <f>IF(AND(I1674&gt;=10000,I1674&lt;=19900),"Praha",(IF(AND(I1674&gt;=25001,I1674&lt;=29501),"Středočeský kraj",(IF(AND(I1674&gt;=30100,I1674&lt;=34972),"Středočeský kraj",(IF(AND(I1674&gt;=35002,I1674&lt;=36271),"Karlovarský kraj",(IF(AND(I1674&gt;=37001,I1674&lt;=39201),"Jihočeský kraj",(IF(AND(I1674&gt;=39701,I1674&lt;=39901),"Jihočeský kraj",(IF(AND(I1674&gt;=39301,I1674&lt;=39601),"Kraj Vysočina",(IF(AND(I1674&gt;=58001,I1674&lt;=59501),"Kraj Vysočina",(IF(AND(I1674&gt;=67401,I1674&lt;=67602),"Kraj Vysočina",(IF(AND(I1674&gt;=40001,I1674&lt;=44101),"Ústecký kraj",(IF(AND(I1674&gt;=46001,I1674&lt;=47201),"Liberecký kraj",(IF(AND(I1674&gt;=51202,I1674&lt;=51401),"Liberecký kraj",(IF(AND(I1674&gt;=53002,I1674&lt;=53976),"Pardubický kraj",(IF(AND(I1674&gt;=56002,I1674&lt;=57201),"Pardubický kraj",(IF(AND(I1674&gt;=60200,I1674&lt;=67201),"Jihomoravský kraj",(IF(AND(I1674&gt;=67801,I1674&lt;=68501),"Jihomoravský kraj",(IF(AND(I1674&gt;=69002,I1674&lt;=69801),"Jihomoravský kraj",(IF(AND(I1674&gt;=68601,I1674&lt;=68801),"Zlínský kraj",(IF(AND(I1674&gt;=75501,I1674&lt;=76901),"Zlínský kraj",(IF(AND(I1674&gt;=70030,I1674&lt;=74901),"Moravskoslezský kraj",(IF(AND(I1674&gt;=75000,I1674&lt;=75368),"Olomoucký kraj",(IF(AND(I1674&gt;=77200,I1674&lt;=79862),"Olomoucký kraj",(IF(AND(I1674&gt;=50011,I1674&lt;=50301),"Královéhradecký kraj",(IF(AND(I1674&gt;=54301,I1674&lt;=54303),"Královéhradecký kraj","0")))))))))))))))))))))))))))))))))))))))))))))))</f>
        <v>Středočeský kraj</v>
      </c>
      <c r="AB1674" t="s">
        <v>6536</v>
      </c>
      <c r="AD1674" t="s">
        <v>998</v>
      </c>
      <c r="AE1674" t="s">
        <v>998</v>
      </c>
      <c r="AF1674" t="s">
        <v>998</v>
      </c>
      <c r="AG1674" s="107">
        <v>300</v>
      </c>
      <c r="AH1674" s="107">
        <v>0</v>
      </c>
      <c r="AI1674" s="107">
        <v>0</v>
      </c>
      <c r="AJ1674" t="s">
        <v>999</v>
      </c>
      <c r="AK1674" s="106">
        <v>44925</v>
      </c>
    </row>
    <row r="1675" spans="1:37" x14ac:dyDescent="0.45">
      <c r="A1675" t="s">
        <v>1210</v>
      </c>
      <c r="B1675" t="s">
        <v>6943</v>
      </c>
      <c r="C1675" t="s">
        <v>1002</v>
      </c>
      <c r="D1675" t="s">
        <v>6947</v>
      </c>
      <c r="E1675" t="s">
        <v>992</v>
      </c>
      <c r="F1675" t="s">
        <v>6945</v>
      </c>
      <c r="G1675">
        <v>998</v>
      </c>
      <c r="H1675" t="s">
        <v>1105</v>
      </c>
      <c r="I1675">
        <v>29001</v>
      </c>
      <c r="J1675" s="108">
        <v>602688316</v>
      </c>
      <c r="K1675" t="s">
        <v>6946</v>
      </c>
      <c r="L1675" s="106">
        <v>38666</v>
      </c>
      <c r="M1675">
        <v>13636688</v>
      </c>
      <c r="N1675" t="s">
        <v>1029</v>
      </c>
      <c r="O1675" t="s">
        <v>1010</v>
      </c>
      <c r="P1675" t="s">
        <v>997</v>
      </c>
      <c r="R1675" s="109" t="str">
        <f>IF(OR(P1675="SB",Q1675="SB"),"SB",0)</f>
        <v>SB</v>
      </c>
      <c r="T1675" s="110">
        <v>2022016</v>
      </c>
      <c r="U1675" t="s">
        <v>19633</v>
      </c>
      <c r="V1675" s="113" t="str">
        <f>IF(AND(I1675&gt;=10000,I1675&lt;=19900),"Praha",(IF(AND(I1675&gt;=25001,I1675&lt;=29501),"Středočeský kraj",(IF(AND(I1675&gt;=30100,I1675&lt;=34972),"Středočeský kraj",(IF(AND(I1675&gt;=35002,I1675&lt;=36271),"Karlovarský kraj",(IF(AND(I1675&gt;=37001,I1675&lt;=39201),"Jihočeský kraj",(IF(AND(I1675&gt;=39701,I1675&lt;=39901),"Jihočeský kraj",(IF(AND(I1675&gt;=39301,I1675&lt;=39601),"Kraj Vysočina",(IF(AND(I1675&gt;=58001,I1675&lt;=59501),"Kraj Vysočina",(IF(AND(I1675&gt;=67401,I1675&lt;=67602),"Kraj Vysočina",(IF(AND(I1675&gt;=40001,I1675&lt;=44101),"Ústecký kraj",(IF(AND(I1675&gt;=46001,I1675&lt;=47201),"Liberecký kraj",(IF(AND(I1675&gt;=51202,I1675&lt;=51401),"Liberecký kraj",(IF(AND(I1675&gt;=53002,I1675&lt;=53976),"Pardubický kraj",(IF(AND(I1675&gt;=56002,I1675&lt;=57201),"Pardubický kraj",(IF(AND(I1675&gt;=60200,I1675&lt;=67201),"Jihomoravský kraj",(IF(AND(I1675&gt;=67801,I1675&lt;=68501),"Jihomoravský kraj",(IF(AND(I1675&gt;=69002,I1675&lt;=69801),"Jihomoravský kraj",(IF(AND(I1675&gt;=68601,I1675&lt;=68801),"Zlínský kraj",(IF(AND(I1675&gt;=75501,I1675&lt;=76901),"Zlínský kraj",(IF(AND(I1675&gt;=70030,I1675&lt;=74901),"Moravskoslezský kraj",(IF(AND(I1675&gt;=75000,I1675&lt;=75368),"Olomoucký kraj",(IF(AND(I1675&gt;=77200,I1675&lt;=79862),"Olomoucký kraj",(IF(AND(I1675&gt;=50011,I1675&lt;=50301),"Královéhradecký kraj",(IF(AND(I1675&gt;=54301,I1675&lt;=54303),"Královéhradecký kraj","0")))))))))))))))))))))))))))))))))))))))))))))))</f>
        <v>Středočeský kraj</v>
      </c>
      <c r="AB1675" t="s">
        <v>6948</v>
      </c>
      <c r="AD1675" t="s">
        <v>998</v>
      </c>
      <c r="AE1675" t="s">
        <v>998</v>
      </c>
      <c r="AF1675" t="s">
        <v>998</v>
      </c>
      <c r="AG1675" s="107">
        <v>300</v>
      </c>
      <c r="AH1675" s="107">
        <v>0</v>
      </c>
      <c r="AI1675" s="107">
        <v>0</v>
      </c>
      <c r="AJ1675" t="s">
        <v>999</v>
      </c>
      <c r="AK1675" s="106">
        <v>44914</v>
      </c>
    </row>
    <row r="1676" spans="1:37" x14ac:dyDescent="0.45">
      <c r="A1676" t="s">
        <v>2428</v>
      </c>
      <c r="B1676" t="s">
        <v>6943</v>
      </c>
      <c r="C1676" t="s">
        <v>1002</v>
      </c>
      <c r="D1676" t="s">
        <v>6944</v>
      </c>
      <c r="E1676" t="s">
        <v>992</v>
      </c>
      <c r="F1676" t="s">
        <v>6945</v>
      </c>
      <c r="G1676">
        <v>998</v>
      </c>
      <c r="H1676" t="s">
        <v>1105</v>
      </c>
      <c r="I1676">
        <v>29001</v>
      </c>
      <c r="J1676">
        <v>602688316</v>
      </c>
      <c r="K1676" t="s">
        <v>6946</v>
      </c>
      <c r="L1676" s="106">
        <v>39924</v>
      </c>
      <c r="M1676">
        <v>13636991</v>
      </c>
      <c r="N1676" t="s">
        <v>1029</v>
      </c>
      <c r="O1676" t="s">
        <v>1010</v>
      </c>
      <c r="P1676" t="s">
        <v>997</v>
      </c>
      <c r="R1676" s="109" t="str">
        <f>IF(OR(P1676="SB",Q1676="SB"),"SB",0)</f>
        <v>SB</v>
      </c>
      <c r="T1676" s="110">
        <v>2022017</v>
      </c>
      <c r="U1676" t="s">
        <v>19633</v>
      </c>
      <c r="V1676" s="113" t="str">
        <f>IF(AND(I1676&gt;=10000,I1676&lt;=19900),"Praha",(IF(AND(I1676&gt;=25001,I1676&lt;=29501),"Středočeský kraj",(IF(AND(I1676&gt;=30100,I1676&lt;=34972),"Středočeský kraj",(IF(AND(I1676&gt;=35002,I1676&lt;=36271),"Karlovarský kraj",(IF(AND(I1676&gt;=37001,I1676&lt;=39201),"Jihočeský kraj",(IF(AND(I1676&gt;=39701,I1676&lt;=39901),"Jihočeský kraj",(IF(AND(I1676&gt;=39301,I1676&lt;=39601),"Kraj Vysočina",(IF(AND(I1676&gt;=58001,I1676&lt;=59501),"Kraj Vysočina",(IF(AND(I1676&gt;=67401,I1676&lt;=67602),"Kraj Vysočina",(IF(AND(I1676&gt;=40001,I1676&lt;=44101),"Ústecký kraj",(IF(AND(I1676&gt;=46001,I1676&lt;=47201),"Liberecký kraj",(IF(AND(I1676&gt;=51202,I1676&lt;=51401),"Liberecký kraj",(IF(AND(I1676&gt;=53002,I1676&lt;=53976),"Pardubický kraj",(IF(AND(I1676&gt;=56002,I1676&lt;=57201),"Pardubický kraj",(IF(AND(I1676&gt;=60200,I1676&lt;=67201),"Jihomoravský kraj",(IF(AND(I1676&gt;=67801,I1676&lt;=68501),"Jihomoravský kraj",(IF(AND(I1676&gt;=69002,I1676&lt;=69801),"Jihomoravský kraj",(IF(AND(I1676&gt;=68601,I1676&lt;=68801),"Zlínský kraj",(IF(AND(I1676&gt;=75501,I1676&lt;=76901),"Zlínský kraj",(IF(AND(I1676&gt;=70030,I1676&lt;=74901),"Moravskoslezský kraj",(IF(AND(I1676&gt;=75000,I1676&lt;=75368),"Olomoucký kraj",(IF(AND(I1676&gt;=77200,I1676&lt;=79862),"Olomoucký kraj",(IF(AND(I1676&gt;=50011,I1676&lt;=50301),"Královéhradecký kraj",(IF(AND(I1676&gt;=54301,I1676&lt;=54303),"Královéhradecký kraj","0")))))))))))))))))))))))))))))))))))))))))))))))</f>
        <v>Středočeský kraj</v>
      </c>
      <c r="AD1676" t="s">
        <v>998</v>
      </c>
      <c r="AE1676" t="s">
        <v>998</v>
      </c>
      <c r="AF1676" t="s">
        <v>998</v>
      </c>
      <c r="AG1676" s="107">
        <v>300</v>
      </c>
      <c r="AH1676" s="107">
        <v>0</v>
      </c>
      <c r="AI1676" s="107">
        <v>0</v>
      </c>
      <c r="AJ1676" t="s">
        <v>999</v>
      </c>
      <c r="AK1676" s="106">
        <v>44914</v>
      </c>
    </row>
    <row r="1677" spans="1:37" x14ac:dyDescent="0.45">
      <c r="A1677" t="s">
        <v>2144</v>
      </c>
      <c r="B1677" t="s">
        <v>3201</v>
      </c>
      <c r="C1677" t="s">
        <v>1002</v>
      </c>
      <c r="D1677" t="s">
        <v>3202</v>
      </c>
      <c r="E1677" t="s">
        <v>992</v>
      </c>
      <c r="F1677" t="s">
        <v>3203</v>
      </c>
      <c r="G1677">
        <v>132</v>
      </c>
      <c r="H1677" t="s">
        <v>3203</v>
      </c>
      <c r="I1677">
        <v>29001</v>
      </c>
      <c r="J1677">
        <v>773876543</v>
      </c>
      <c r="K1677" t="s">
        <v>3204</v>
      </c>
      <c r="L1677" s="106">
        <v>41989</v>
      </c>
      <c r="M1677">
        <v>16017535</v>
      </c>
      <c r="N1677" t="s">
        <v>2063</v>
      </c>
      <c r="O1677" t="s">
        <v>1173</v>
      </c>
      <c r="P1677" t="s">
        <v>997</v>
      </c>
      <c r="R1677" s="109" t="str">
        <f>IF(OR(P1677="SB",Q1677="SB"),"SB",0)</f>
        <v>SB</v>
      </c>
      <c r="T1677" s="110">
        <v>2022090</v>
      </c>
      <c r="U1677" t="s">
        <v>19633</v>
      </c>
      <c r="V1677" s="113" t="str">
        <f>IF(AND(I1677&gt;=10000,I1677&lt;=19900),"Praha",(IF(AND(I1677&gt;=25001,I1677&lt;=29501),"Středočeský kraj",(IF(AND(I1677&gt;=30100,I1677&lt;=34972),"Středočeský kraj",(IF(AND(I1677&gt;=35002,I1677&lt;=36271),"Karlovarský kraj",(IF(AND(I1677&gt;=37001,I1677&lt;=39201),"Jihočeský kraj",(IF(AND(I1677&gt;=39701,I1677&lt;=39901),"Jihočeský kraj",(IF(AND(I1677&gt;=39301,I1677&lt;=39601),"Kraj Vysočina",(IF(AND(I1677&gt;=58001,I1677&lt;=59501),"Kraj Vysočina",(IF(AND(I1677&gt;=67401,I1677&lt;=67602),"Kraj Vysočina",(IF(AND(I1677&gt;=40001,I1677&lt;=44101),"Ústecký kraj",(IF(AND(I1677&gt;=46001,I1677&lt;=47201),"Liberecký kraj",(IF(AND(I1677&gt;=51202,I1677&lt;=51401),"Liberecký kraj",(IF(AND(I1677&gt;=53002,I1677&lt;=53976),"Pardubický kraj",(IF(AND(I1677&gt;=56002,I1677&lt;=57201),"Pardubický kraj",(IF(AND(I1677&gt;=60200,I1677&lt;=67201),"Jihomoravský kraj",(IF(AND(I1677&gt;=67801,I1677&lt;=68501),"Jihomoravský kraj",(IF(AND(I1677&gt;=69002,I1677&lt;=69801),"Jihomoravský kraj",(IF(AND(I1677&gt;=68601,I1677&lt;=68801),"Zlínský kraj",(IF(AND(I1677&gt;=75501,I1677&lt;=76901),"Zlínský kraj",(IF(AND(I1677&gt;=70030,I1677&lt;=74901),"Moravskoslezský kraj",(IF(AND(I1677&gt;=75000,I1677&lt;=75368),"Olomoucký kraj",(IF(AND(I1677&gt;=77200,I1677&lt;=79862),"Olomoucký kraj",(IF(AND(I1677&gt;=50011,I1677&lt;=50301),"Královéhradecký kraj",(IF(AND(I1677&gt;=54301,I1677&lt;=54303),"Královéhradecký kraj","0")))))))))))))))))))))))))))))))))))))))))))))))</f>
        <v>Středočeský kraj</v>
      </c>
      <c r="AD1677" t="s">
        <v>998</v>
      </c>
      <c r="AE1677" t="s">
        <v>998</v>
      </c>
      <c r="AF1677" t="s">
        <v>998</v>
      </c>
      <c r="AG1677" s="107">
        <v>300</v>
      </c>
      <c r="AH1677" s="107">
        <v>0</v>
      </c>
      <c r="AI1677" s="107">
        <v>0</v>
      </c>
      <c r="AJ1677" t="s">
        <v>999</v>
      </c>
      <c r="AK1677" s="106">
        <v>44910</v>
      </c>
    </row>
    <row r="1678" spans="1:37" x14ac:dyDescent="0.45">
      <c r="A1678" t="s">
        <v>988</v>
      </c>
      <c r="B1678" t="s">
        <v>8210</v>
      </c>
      <c r="C1678" t="s">
        <v>990</v>
      </c>
      <c r="D1678" t="s">
        <v>8211</v>
      </c>
      <c r="E1678" t="s">
        <v>992</v>
      </c>
      <c r="F1678" t="s">
        <v>2002</v>
      </c>
      <c r="G1678">
        <v>710</v>
      </c>
      <c r="H1678" t="s">
        <v>1105</v>
      </c>
      <c r="I1678">
        <v>29001</v>
      </c>
      <c r="J1678">
        <v>724266212</v>
      </c>
      <c r="K1678" t="s">
        <v>8207</v>
      </c>
      <c r="L1678" s="106">
        <v>40276</v>
      </c>
      <c r="M1678">
        <v>15412091</v>
      </c>
      <c r="N1678" t="s">
        <v>8212</v>
      </c>
      <c r="O1678" t="s">
        <v>1106</v>
      </c>
      <c r="P1678" t="s">
        <v>997</v>
      </c>
      <c r="Q1678" t="s">
        <v>997</v>
      </c>
      <c r="R1678" s="109" t="str">
        <f>IF(OR(P1678="SB",Q1678="SB"),"SB",0)</f>
        <v>SB</v>
      </c>
      <c r="T1678" s="110">
        <v>2020109</v>
      </c>
      <c r="U1678" t="s">
        <v>19634</v>
      </c>
      <c r="V1678" s="113" t="str">
        <f>IF(AND(I1678&gt;=10000,I1678&lt;=19900),"Praha",(IF(AND(I1678&gt;=25001,I1678&lt;=29501),"Středočeský kraj",(IF(AND(I1678&gt;=30100,I1678&lt;=34972),"Středočeský kraj",(IF(AND(I1678&gt;=35002,I1678&lt;=36271),"Karlovarský kraj",(IF(AND(I1678&gt;=37001,I1678&lt;=39201),"Jihočeský kraj",(IF(AND(I1678&gt;=39701,I1678&lt;=39901),"Jihočeský kraj",(IF(AND(I1678&gt;=39301,I1678&lt;=39601),"Kraj Vysočina",(IF(AND(I1678&gt;=58001,I1678&lt;=59501),"Kraj Vysočina",(IF(AND(I1678&gt;=67401,I1678&lt;=67602),"Kraj Vysočina",(IF(AND(I1678&gt;=40001,I1678&lt;=44101),"Ústecký kraj",(IF(AND(I1678&gt;=46001,I1678&lt;=47201),"Liberecký kraj",(IF(AND(I1678&gt;=51202,I1678&lt;=51401),"Liberecký kraj",(IF(AND(I1678&gt;=53002,I1678&lt;=53976),"Pardubický kraj",(IF(AND(I1678&gt;=56002,I1678&lt;=57201),"Pardubický kraj",(IF(AND(I1678&gt;=60200,I1678&lt;=67201),"Jihomoravský kraj",(IF(AND(I1678&gt;=67801,I1678&lt;=68501),"Jihomoravský kraj",(IF(AND(I1678&gt;=69002,I1678&lt;=69801),"Jihomoravský kraj",(IF(AND(I1678&gt;=68601,I1678&lt;=68801),"Zlínský kraj",(IF(AND(I1678&gt;=75501,I1678&lt;=76901),"Zlínský kraj",(IF(AND(I1678&gt;=70030,I1678&lt;=74901),"Moravskoslezský kraj",(IF(AND(I1678&gt;=75000,I1678&lt;=75368),"Olomoucký kraj",(IF(AND(I1678&gt;=77200,I1678&lt;=79862),"Olomoucký kraj",(IF(AND(I1678&gt;=50011,I1678&lt;=50301),"Královéhradecký kraj",(IF(AND(I1678&gt;=54301,I1678&lt;=54303),"Královéhradecký kraj","0")))))))))))))))))))))))))))))))))))))))))))))))</f>
        <v>Středočeský kraj</v>
      </c>
      <c r="W1678" s="111">
        <v>2020109</v>
      </c>
      <c r="X1678" s="111" t="s">
        <v>19633</v>
      </c>
      <c r="AD1678" t="s">
        <v>998</v>
      </c>
      <c r="AE1678" t="s">
        <v>998</v>
      </c>
      <c r="AF1678" t="s">
        <v>998</v>
      </c>
      <c r="AG1678" s="107">
        <v>300</v>
      </c>
      <c r="AH1678" s="107">
        <v>0</v>
      </c>
      <c r="AI1678" s="107">
        <v>0</v>
      </c>
      <c r="AJ1678" t="s">
        <v>999</v>
      </c>
      <c r="AK1678" s="106">
        <v>44976</v>
      </c>
    </row>
    <row r="1679" spans="1:37" x14ac:dyDescent="0.45">
      <c r="A1679" t="s">
        <v>1220</v>
      </c>
      <c r="B1679" t="s">
        <v>8995</v>
      </c>
      <c r="C1679" t="s">
        <v>1002</v>
      </c>
      <c r="D1679" t="s">
        <v>8996</v>
      </c>
      <c r="E1679" t="s">
        <v>992</v>
      </c>
      <c r="F1679" t="s">
        <v>8997</v>
      </c>
      <c r="G1679">
        <v>1346</v>
      </c>
      <c r="H1679" t="s">
        <v>1105</v>
      </c>
      <c r="I1679">
        <v>29001</v>
      </c>
      <c r="K1679" t="s">
        <v>8998</v>
      </c>
      <c r="L1679" s="106">
        <v>31017</v>
      </c>
      <c r="M1679">
        <v>14514338</v>
      </c>
      <c r="N1679" t="s">
        <v>1242</v>
      </c>
      <c r="O1679" t="s">
        <v>1106</v>
      </c>
      <c r="P1679" t="s">
        <v>997</v>
      </c>
      <c r="R1679" s="109" t="str">
        <f>IF(OR(P1679="SB",Q1679="SB"),"SB",0)</f>
        <v>SB</v>
      </c>
      <c r="T1679" s="110" t="s">
        <v>998</v>
      </c>
      <c r="V1679" s="113" t="str">
        <f>IF(AND(I1679&gt;=10000,I1679&lt;=19900),"Praha",(IF(AND(I1679&gt;=25001,I1679&lt;=29501),"Středočeský kraj",(IF(AND(I1679&gt;=30100,I1679&lt;=34972),"Středočeský kraj",(IF(AND(I1679&gt;=35002,I1679&lt;=36271),"Karlovarský kraj",(IF(AND(I1679&gt;=37001,I1679&lt;=39201),"Jihočeský kraj",(IF(AND(I1679&gt;=39701,I1679&lt;=39901),"Jihočeský kraj",(IF(AND(I1679&gt;=39301,I1679&lt;=39601),"Kraj Vysočina",(IF(AND(I1679&gt;=58001,I1679&lt;=59501),"Kraj Vysočina",(IF(AND(I1679&gt;=67401,I1679&lt;=67602),"Kraj Vysočina",(IF(AND(I1679&gt;=40001,I1679&lt;=44101),"Ústecký kraj",(IF(AND(I1679&gt;=46001,I1679&lt;=47201),"Liberecký kraj",(IF(AND(I1679&gt;=51202,I1679&lt;=51401),"Liberecký kraj",(IF(AND(I1679&gt;=53002,I1679&lt;=53976),"Pardubický kraj",(IF(AND(I1679&gt;=56002,I1679&lt;=57201),"Pardubický kraj",(IF(AND(I1679&gt;=60200,I1679&lt;=67201),"Jihomoravský kraj",(IF(AND(I1679&gt;=67801,I1679&lt;=68501),"Jihomoravský kraj",(IF(AND(I1679&gt;=69002,I1679&lt;=69801),"Jihomoravský kraj",(IF(AND(I1679&gt;=68601,I1679&lt;=68801),"Zlínský kraj",(IF(AND(I1679&gt;=75501,I1679&lt;=76901),"Zlínský kraj",(IF(AND(I1679&gt;=70030,I1679&lt;=74901),"Moravskoslezský kraj",(IF(AND(I1679&gt;=75000,I1679&lt;=75368),"Olomoucký kraj",(IF(AND(I1679&gt;=77200,I1679&lt;=79862),"Olomoucký kraj",(IF(AND(I1679&gt;=50011,I1679&lt;=50301),"Královéhradecký kraj",(IF(AND(I1679&gt;=54301,I1679&lt;=54303),"Královéhradecký kraj","0")))))))))))))))))))))))))))))))))))))))))))))))</f>
        <v>Středočeský kraj</v>
      </c>
      <c r="AB1679" t="s">
        <v>998</v>
      </c>
      <c r="AD1679" t="s">
        <v>998</v>
      </c>
      <c r="AE1679" t="s">
        <v>998</v>
      </c>
      <c r="AF1679" t="s">
        <v>998</v>
      </c>
      <c r="AG1679" s="107">
        <v>0</v>
      </c>
      <c r="AH1679" s="107">
        <v>0</v>
      </c>
      <c r="AI1679" s="107">
        <v>0</v>
      </c>
      <c r="AJ1679" t="s">
        <v>1012</v>
      </c>
    </row>
    <row r="1680" spans="1:37" x14ac:dyDescent="0.45">
      <c r="A1680" t="s">
        <v>1095</v>
      </c>
      <c r="B1680" t="s">
        <v>13216</v>
      </c>
      <c r="C1680" t="s">
        <v>990</v>
      </c>
      <c r="D1680" t="s">
        <v>13270</v>
      </c>
      <c r="E1680" t="s">
        <v>992</v>
      </c>
      <c r="F1680" t="s">
        <v>2604</v>
      </c>
      <c r="G1680">
        <v>37</v>
      </c>
      <c r="H1680" t="s">
        <v>1105</v>
      </c>
      <c r="I1680">
        <v>29001</v>
      </c>
      <c r="K1680" t="s">
        <v>13271</v>
      </c>
      <c r="L1680" s="106">
        <v>34724</v>
      </c>
      <c r="M1680">
        <v>13417127</v>
      </c>
      <c r="N1680" t="s">
        <v>996</v>
      </c>
      <c r="O1680" t="s">
        <v>12</v>
      </c>
      <c r="P1680" t="s">
        <v>997</v>
      </c>
      <c r="R1680" s="109" t="str">
        <f>IF(OR(P1680="SB",Q1680="SB"),"SB",0)</f>
        <v>SB</v>
      </c>
      <c r="T1680" s="110" t="s">
        <v>998</v>
      </c>
      <c r="V1680" s="113" t="str">
        <f>IF(AND(I1680&gt;=10000,I1680&lt;=19900),"Praha",(IF(AND(I1680&gt;=25001,I1680&lt;=29501),"Středočeský kraj",(IF(AND(I1680&gt;=30100,I1680&lt;=34972),"Středočeský kraj",(IF(AND(I1680&gt;=35002,I1680&lt;=36271),"Karlovarský kraj",(IF(AND(I1680&gt;=37001,I1680&lt;=39201),"Jihočeský kraj",(IF(AND(I1680&gt;=39701,I1680&lt;=39901),"Jihočeský kraj",(IF(AND(I1680&gt;=39301,I1680&lt;=39601),"Kraj Vysočina",(IF(AND(I1680&gt;=58001,I1680&lt;=59501),"Kraj Vysočina",(IF(AND(I1680&gt;=67401,I1680&lt;=67602),"Kraj Vysočina",(IF(AND(I1680&gt;=40001,I1680&lt;=44101),"Ústecký kraj",(IF(AND(I1680&gt;=46001,I1680&lt;=47201),"Liberecký kraj",(IF(AND(I1680&gt;=51202,I1680&lt;=51401),"Liberecký kraj",(IF(AND(I1680&gt;=53002,I1680&lt;=53976),"Pardubický kraj",(IF(AND(I1680&gt;=56002,I1680&lt;=57201),"Pardubický kraj",(IF(AND(I1680&gt;=60200,I1680&lt;=67201),"Jihomoravský kraj",(IF(AND(I1680&gt;=67801,I1680&lt;=68501),"Jihomoravský kraj",(IF(AND(I1680&gt;=69002,I1680&lt;=69801),"Jihomoravský kraj",(IF(AND(I1680&gt;=68601,I1680&lt;=68801),"Zlínský kraj",(IF(AND(I1680&gt;=75501,I1680&lt;=76901),"Zlínský kraj",(IF(AND(I1680&gt;=70030,I1680&lt;=74901),"Moravskoslezský kraj",(IF(AND(I1680&gt;=75000,I1680&lt;=75368),"Olomoucký kraj",(IF(AND(I1680&gt;=77200,I1680&lt;=79862),"Olomoucký kraj",(IF(AND(I1680&gt;=50011,I1680&lt;=50301),"Královéhradecký kraj",(IF(AND(I1680&gt;=54301,I1680&lt;=54303),"Královéhradecký kraj","0")))))))))))))))))))))))))))))))))))))))))))))))</f>
        <v>Středočeský kraj</v>
      </c>
      <c r="AB1680" t="s">
        <v>998</v>
      </c>
      <c r="AD1680" t="s">
        <v>998</v>
      </c>
      <c r="AE1680" t="s">
        <v>998</v>
      </c>
      <c r="AF1680" t="s">
        <v>998</v>
      </c>
      <c r="AG1680" s="107">
        <v>300</v>
      </c>
      <c r="AH1680" s="107">
        <v>0</v>
      </c>
      <c r="AI1680" s="107">
        <v>0</v>
      </c>
      <c r="AJ1680" t="s">
        <v>999</v>
      </c>
      <c r="AK1680" s="106">
        <v>44924</v>
      </c>
    </row>
    <row r="1681" spans="1:37" x14ac:dyDescent="0.45">
      <c r="A1681" t="s">
        <v>1129</v>
      </c>
      <c r="B1681" t="s">
        <v>14147</v>
      </c>
      <c r="C1681" t="s">
        <v>990</v>
      </c>
      <c r="D1681" t="s">
        <v>14148</v>
      </c>
      <c r="E1681" t="s">
        <v>992</v>
      </c>
      <c r="F1681" t="s">
        <v>5498</v>
      </c>
      <c r="G1681">
        <v>229</v>
      </c>
      <c r="H1681" t="s">
        <v>5498</v>
      </c>
      <c r="I1681">
        <v>29001</v>
      </c>
      <c r="K1681" t="s">
        <v>14149</v>
      </c>
      <c r="L1681" s="106">
        <v>33734</v>
      </c>
      <c r="M1681">
        <v>13401161</v>
      </c>
      <c r="N1681" t="s">
        <v>996</v>
      </c>
      <c r="O1681" t="s">
        <v>12</v>
      </c>
      <c r="P1681" t="s">
        <v>997</v>
      </c>
      <c r="R1681" s="109" t="str">
        <f>IF(OR(P1681="SB",Q1681="SB"),"SB",0)</f>
        <v>SB</v>
      </c>
      <c r="T1681" s="110" t="s">
        <v>998</v>
      </c>
      <c r="V1681" s="113" t="str">
        <f>IF(AND(I1681&gt;=10000,I1681&lt;=19900),"Praha",(IF(AND(I1681&gt;=25001,I1681&lt;=29501),"Středočeský kraj",(IF(AND(I1681&gt;=30100,I1681&lt;=34972),"Středočeský kraj",(IF(AND(I1681&gt;=35002,I1681&lt;=36271),"Karlovarský kraj",(IF(AND(I1681&gt;=37001,I1681&lt;=39201),"Jihočeský kraj",(IF(AND(I1681&gt;=39701,I1681&lt;=39901),"Jihočeský kraj",(IF(AND(I1681&gt;=39301,I1681&lt;=39601),"Kraj Vysočina",(IF(AND(I1681&gt;=58001,I1681&lt;=59501),"Kraj Vysočina",(IF(AND(I1681&gt;=67401,I1681&lt;=67602),"Kraj Vysočina",(IF(AND(I1681&gt;=40001,I1681&lt;=44101),"Ústecký kraj",(IF(AND(I1681&gt;=46001,I1681&lt;=47201),"Liberecký kraj",(IF(AND(I1681&gt;=51202,I1681&lt;=51401),"Liberecký kraj",(IF(AND(I1681&gt;=53002,I1681&lt;=53976),"Pardubický kraj",(IF(AND(I1681&gt;=56002,I1681&lt;=57201),"Pardubický kraj",(IF(AND(I1681&gt;=60200,I1681&lt;=67201),"Jihomoravský kraj",(IF(AND(I1681&gt;=67801,I1681&lt;=68501),"Jihomoravský kraj",(IF(AND(I1681&gt;=69002,I1681&lt;=69801),"Jihomoravský kraj",(IF(AND(I1681&gt;=68601,I1681&lt;=68801),"Zlínský kraj",(IF(AND(I1681&gt;=75501,I1681&lt;=76901),"Zlínský kraj",(IF(AND(I1681&gt;=70030,I1681&lt;=74901),"Moravskoslezský kraj",(IF(AND(I1681&gt;=75000,I1681&lt;=75368),"Olomoucký kraj",(IF(AND(I1681&gt;=77200,I1681&lt;=79862),"Olomoucký kraj",(IF(AND(I1681&gt;=50011,I1681&lt;=50301),"Královéhradecký kraj",(IF(AND(I1681&gt;=54301,I1681&lt;=54303),"Královéhradecký kraj","0")))))))))))))))))))))))))))))))))))))))))))))))</f>
        <v>Středočeský kraj</v>
      </c>
      <c r="AB1681" t="s">
        <v>998</v>
      </c>
      <c r="AD1681" t="s">
        <v>998</v>
      </c>
      <c r="AE1681" t="s">
        <v>998</v>
      </c>
      <c r="AF1681" t="s">
        <v>998</v>
      </c>
      <c r="AG1681" s="107">
        <v>0</v>
      </c>
      <c r="AH1681" s="107">
        <v>0</v>
      </c>
      <c r="AI1681" s="107">
        <v>0</v>
      </c>
      <c r="AJ1681" t="s">
        <v>1012</v>
      </c>
    </row>
    <row r="1682" spans="1:37" x14ac:dyDescent="0.45">
      <c r="A1682" t="s">
        <v>988</v>
      </c>
      <c r="B1682" t="s">
        <v>7352</v>
      </c>
      <c r="C1682" t="s">
        <v>990</v>
      </c>
      <c r="D1682" t="s">
        <v>7353</v>
      </c>
      <c r="E1682" t="s">
        <v>992</v>
      </c>
      <c r="F1682" t="s">
        <v>2377</v>
      </c>
      <c r="G1682">
        <v>729</v>
      </c>
      <c r="H1682" t="s">
        <v>1286</v>
      </c>
      <c r="I1682">
        <v>29301</v>
      </c>
      <c r="K1682" t="s">
        <v>7354</v>
      </c>
      <c r="L1682" s="106">
        <v>29611</v>
      </c>
      <c r="M1682">
        <v>10414672</v>
      </c>
      <c r="N1682" t="s">
        <v>996</v>
      </c>
      <c r="O1682" t="s">
        <v>12</v>
      </c>
      <c r="P1682" t="s">
        <v>997</v>
      </c>
      <c r="R1682" s="109" t="str">
        <f>IF(OR(P1682="SB",Q1682="SB"),"SB",0)</f>
        <v>SB</v>
      </c>
      <c r="T1682" s="110">
        <v>10186</v>
      </c>
      <c r="U1682" t="s">
        <v>19633</v>
      </c>
      <c r="V1682" s="113" t="str">
        <f>IF(AND(I1682&gt;=10000,I1682&lt;=19900),"Praha",(IF(AND(I1682&gt;=25001,I1682&lt;=29501),"Středočeský kraj",(IF(AND(I1682&gt;=30100,I1682&lt;=34972),"Středočeský kraj",(IF(AND(I1682&gt;=35002,I1682&lt;=36271),"Karlovarský kraj",(IF(AND(I1682&gt;=37001,I1682&lt;=39201),"Jihočeský kraj",(IF(AND(I1682&gt;=39701,I1682&lt;=39901),"Jihočeský kraj",(IF(AND(I1682&gt;=39301,I1682&lt;=39601),"Kraj Vysočina",(IF(AND(I1682&gt;=58001,I1682&lt;=59501),"Kraj Vysočina",(IF(AND(I1682&gt;=67401,I1682&lt;=67602),"Kraj Vysočina",(IF(AND(I1682&gt;=40001,I1682&lt;=44101),"Ústecký kraj",(IF(AND(I1682&gt;=46001,I1682&lt;=47201),"Liberecký kraj",(IF(AND(I1682&gt;=51202,I1682&lt;=51401),"Liberecký kraj",(IF(AND(I1682&gt;=53002,I1682&lt;=53976),"Pardubický kraj",(IF(AND(I1682&gt;=56002,I1682&lt;=57201),"Pardubický kraj",(IF(AND(I1682&gt;=60200,I1682&lt;=67201),"Jihomoravský kraj",(IF(AND(I1682&gt;=67801,I1682&lt;=68501),"Jihomoravský kraj",(IF(AND(I1682&gt;=69002,I1682&lt;=69801),"Jihomoravský kraj",(IF(AND(I1682&gt;=68601,I1682&lt;=68801),"Zlínský kraj",(IF(AND(I1682&gt;=75501,I1682&lt;=76901),"Zlínský kraj",(IF(AND(I1682&gt;=70030,I1682&lt;=74901),"Moravskoslezský kraj",(IF(AND(I1682&gt;=75000,I1682&lt;=75368),"Olomoucký kraj",(IF(AND(I1682&gt;=77200,I1682&lt;=79862),"Olomoucký kraj",(IF(AND(I1682&gt;=50011,I1682&lt;=50301),"Královéhradecký kraj",(IF(AND(I1682&gt;=54301,I1682&lt;=54303),"Královéhradecký kraj","0")))))))))))))))))))))))))))))))))))))))))))))))</f>
        <v>Středočeský kraj</v>
      </c>
      <c r="AD1682" t="s">
        <v>998</v>
      </c>
      <c r="AE1682" t="s">
        <v>998</v>
      </c>
      <c r="AF1682" t="s">
        <v>998</v>
      </c>
      <c r="AG1682" s="107">
        <v>0</v>
      </c>
      <c r="AH1682" s="107">
        <v>0</v>
      </c>
      <c r="AI1682" s="107">
        <v>0</v>
      </c>
      <c r="AJ1682" t="s">
        <v>1012</v>
      </c>
    </row>
    <row r="1683" spans="1:37" x14ac:dyDescent="0.45">
      <c r="A1683" t="s">
        <v>3371</v>
      </c>
      <c r="B1683" t="s">
        <v>10837</v>
      </c>
      <c r="C1683" t="s">
        <v>990</v>
      </c>
      <c r="D1683" t="s">
        <v>10838</v>
      </c>
      <c r="E1683" t="s">
        <v>992</v>
      </c>
      <c r="F1683" t="s">
        <v>10839</v>
      </c>
      <c r="G1683">
        <v>1044</v>
      </c>
      <c r="H1683" t="s">
        <v>10840</v>
      </c>
      <c r="I1683">
        <v>29301</v>
      </c>
      <c r="K1683" t="s">
        <v>10841</v>
      </c>
      <c r="L1683" s="106">
        <v>31669</v>
      </c>
      <c r="M1683">
        <v>10613120</v>
      </c>
      <c r="N1683" t="s">
        <v>996</v>
      </c>
      <c r="O1683" t="s">
        <v>12</v>
      </c>
      <c r="P1683" t="s">
        <v>997</v>
      </c>
      <c r="R1683" s="109" t="str">
        <f>IF(OR(P1683="SB",Q1683="SB"),"SB",0)</f>
        <v>SB</v>
      </c>
      <c r="T1683" s="110">
        <v>10784</v>
      </c>
      <c r="U1683" t="s">
        <v>19633</v>
      </c>
      <c r="V1683" s="113" t="str">
        <f>IF(AND(I1683&gt;=10000,I1683&lt;=19900),"Praha",(IF(AND(I1683&gt;=25001,I1683&lt;=29501),"Středočeský kraj",(IF(AND(I1683&gt;=30100,I1683&lt;=34972),"Středočeský kraj",(IF(AND(I1683&gt;=35002,I1683&lt;=36271),"Karlovarský kraj",(IF(AND(I1683&gt;=37001,I1683&lt;=39201),"Jihočeský kraj",(IF(AND(I1683&gt;=39701,I1683&lt;=39901),"Jihočeský kraj",(IF(AND(I1683&gt;=39301,I1683&lt;=39601),"Kraj Vysočina",(IF(AND(I1683&gt;=58001,I1683&lt;=59501),"Kraj Vysočina",(IF(AND(I1683&gt;=67401,I1683&lt;=67602),"Kraj Vysočina",(IF(AND(I1683&gt;=40001,I1683&lt;=44101),"Ústecký kraj",(IF(AND(I1683&gt;=46001,I1683&lt;=47201),"Liberecký kraj",(IF(AND(I1683&gt;=51202,I1683&lt;=51401),"Liberecký kraj",(IF(AND(I1683&gt;=53002,I1683&lt;=53976),"Pardubický kraj",(IF(AND(I1683&gt;=56002,I1683&lt;=57201),"Pardubický kraj",(IF(AND(I1683&gt;=60200,I1683&lt;=67201),"Jihomoravský kraj",(IF(AND(I1683&gt;=67801,I1683&lt;=68501),"Jihomoravský kraj",(IF(AND(I1683&gt;=69002,I1683&lt;=69801),"Jihomoravský kraj",(IF(AND(I1683&gt;=68601,I1683&lt;=68801),"Zlínský kraj",(IF(AND(I1683&gt;=75501,I1683&lt;=76901),"Zlínský kraj",(IF(AND(I1683&gt;=70030,I1683&lt;=74901),"Moravskoslezský kraj",(IF(AND(I1683&gt;=75000,I1683&lt;=75368),"Olomoucký kraj",(IF(AND(I1683&gt;=77200,I1683&lt;=79862),"Olomoucký kraj",(IF(AND(I1683&gt;=50011,I1683&lt;=50301),"Královéhradecký kraj",(IF(AND(I1683&gt;=54301,I1683&lt;=54303),"Královéhradecký kraj","0")))))))))))))))))))))))))))))))))))))))))))))))</f>
        <v>Středočeský kraj</v>
      </c>
      <c r="AD1683" t="s">
        <v>998</v>
      </c>
      <c r="AE1683" t="s">
        <v>998</v>
      </c>
      <c r="AF1683" t="s">
        <v>998</v>
      </c>
      <c r="AG1683" s="107">
        <v>0</v>
      </c>
      <c r="AH1683" s="107">
        <v>0</v>
      </c>
      <c r="AI1683" s="107">
        <v>0</v>
      </c>
      <c r="AJ1683" t="s">
        <v>1012</v>
      </c>
    </row>
    <row r="1684" spans="1:37" x14ac:dyDescent="0.45">
      <c r="A1684" t="s">
        <v>1124</v>
      </c>
      <c r="B1684" t="s">
        <v>18028</v>
      </c>
      <c r="C1684" t="s">
        <v>990</v>
      </c>
      <c r="D1684" t="s">
        <v>18029</v>
      </c>
      <c r="E1684" t="s">
        <v>992</v>
      </c>
      <c r="F1684" t="s">
        <v>18030</v>
      </c>
      <c r="G1684">
        <v>805</v>
      </c>
      <c r="H1684" t="s">
        <v>1557</v>
      </c>
      <c r="I1684">
        <v>29301</v>
      </c>
      <c r="K1684" t="s">
        <v>18031</v>
      </c>
      <c r="L1684" s="106">
        <v>33422</v>
      </c>
      <c r="M1684">
        <v>10738311</v>
      </c>
      <c r="N1684" t="s">
        <v>996</v>
      </c>
      <c r="O1684" t="s">
        <v>12</v>
      </c>
      <c r="P1684" t="s">
        <v>997</v>
      </c>
      <c r="R1684" s="109" t="str">
        <f>IF(OR(P1684="SB",Q1684="SB"),"SB",0)</f>
        <v>SB</v>
      </c>
      <c r="T1684" s="110">
        <v>11083</v>
      </c>
      <c r="U1684" t="s">
        <v>19633</v>
      </c>
      <c r="V1684" s="113" t="str">
        <f>IF(AND(I1684&gt;=10000,I1684&lt;=19900),"Praha",(IF(AND(I1684&gt;=25001,I1684&lt;=29501),"Středočeský kraj",(IF(AND(I1684&gt;=30100,I1684&lt;=34972),"Středočeský kraj",(IF(AND(I1684&gt;=35002,I1684&lt;=36271),"Karlovarský kraj",(IF(AND(I1684&gt;=37001,I1684&lt;=39201),"Jihočeský kraj",(IF(AND(I1684&gt;=39701,I1684&lt;=39901),"Jihočeský kraj",(IF(AND(I1684&gt;=39301,I1684&lt;=39601),"Kraj Vysočina",(IF(AND(I1684&gt;=58001,I1684&lt;=59501),"Kraj Vysočina",(IF(AND(I1684&gt;=67401,I1684&lt;=67602),"Kraj Vysočina",(IF(AND(I1684&gt;=40001,I1684&lt;=44101),"Ústecký kraj",(IF(AND(I1684&gt;=46001,I1684&lt;=47201),"Liberecký kraj",(IF(AND(I1684&gt;=51202,I1684&lt;=51401),"Liberecký kraj",(IF(AND(I1684&gt;=53002,I1684&lt;=53976),"Pardubický kraj",(IF(AND(I1684&gt;=56002,I1684&lt;=57201),"Pardubický kraj",(IF(AND(I1684&gt;=60200,I1684&lt;=67201),"Jihomoravský kraj",(IF(AND(I1684&gt;=67801,I1684&lt;=68501),"Jihomoravský kraj",(IF(AND(I1684&gt;=69002,I1684&lt;=69801),"Jihomoravský kraj",(IF(AND(I1684&gt;=68601,I1684&lt;=68801),"Zlínský kraj",(IF(AND(I1684&gt;=75501,I1684&lt;=76901),"Zlínský kraj",(IF(AND(I1684&gt;=70030,I1684&lt;=74901),"Moravskoslezský kraj",(IF(AND(I1684&gt;=75000,I1684&lt;=75368),"Olomoucký kraj",(IF(AND(I1684&gt;=77200,I1684&lt;=79862),"Olomoucký kraj",(IF(AND(I1684&gt;=50011,I1684&lt;=50301),"Královéhradecký kraj",(IF(AND(I1684&gt;=54301,I1684&lt;=54303),"Královéhradecký kraj","0")))))))))))))))))))))))))))))))))))))))))))))))</f>
        <v>Středočeský kraj</v>
      </c>
      <c r="AD1684" t="s">
        <v>998</v>
      </c>
      <c r="AE1684" t="s">
        <v>998</v>
      </c>
      <c r="AF1684" t="s">
        <v>998</v>
      </c>
      <c r="AG1684" s="107">
        <v>0</v>
      </c>
      <c r="AH1684" s="107">
        <v>0</v>
      </c>
      <c r="AI1684" s="107">
        <v>0</v>
      </c>
      <c r="AJ1684" t="s">
        <v>1012</v>
      </c>
    </row>
    <row r="1685" spans="1:37" x14ac:dyDescent="0.45">
      <c r="A1685" t="s">
        <v>988</v>
      </c>
      <c r="B1685" t="s">
        <v>1554</v>
      </c>
      <c r="C1685" t="s">
        <v>990</v>
      </c>
      <c r="D1685" t="s">
        <v>1555</v>
      </c>
      <c r="E1685" t="s">
        <v>992</v>
      </c>
      <c r="F1685" t="s">
        <v>1556</v>
      </c>
      <c r="G1685">
        <v>305</v>
      </c>
      <c r="H1685" t="s">
        <v>1557</v>
      </c>
      <c r="I1685">
        <v>29301</v>
      </c>
      <c r="K1685" t="s">
        <v>1558</v>
      </c>
      <c r="L1685" s="106">
        <v>32175</v>
      </c>
      <c r="M1685">
        <v>10743462</v>
      </c>
      <c r="N1685" t="s">
        <v>996</v>
      </c>
      <c r="O1685" t="s">
        <v>12</v>
      </c>
      <c r="P1685" t="s">
        <v>997</v>
      </c>
      <c r="R1685" s="109" t="str">
        <f>IF(OR(P1685="SB",Q1685="SB"),"SB",0)</f>
        <v>SB</v>
      </c>
      <c r="T1685" s="110">
        <v>11134</v>
      </c>
      <c r="U1685" t="s">
        <v>19633</v>
      </c>
      <c r="V1685" s="113" t="str">
        <f>IF(AND(I1685&gt;=10000,I1685&lt;=19900),"Praha",(IF(AND(I1685&gt;=25001,I1685&lt;=29501),"Středočeský kraj",(IF(AND(I1685&gt;=30100,I1685&lt;=34972),"Středočeský kraj",(IF(AND(I1685&gt;=35002,I1685&lt;=36271),"Karlovarský kraj",(IF(AND(I1685&gt;=37001,I1685&lt;=39201),"Jihočeský kraj",(IF(AND(I1685&gt;=39701,I1685&lt;=39901),"Jihočeský kraj",(IF(AND(I1685&gt;=39301,I1685&lt;=39601),"Kraj Vysočina",(IF(AND(I1685&gt;=58001,I1685&lt;=59501),"Kraj Vysočina",(IF(AND(I1685&gt;=67401,I1685&lt;=67602),"Kraj Vysočina",(IF(AND(I1685&gt;=40001,I1685&lt;=44101),"Ústecký kraj",(IF(AND(I1685&gt;=46001,I1685&lt;=47201),"Liberecký kraj",(IF(AND(I1685&gt;=51202,I1685&lt;=51401),"Liberecký kraj",(IF(AND(I1685&gt;=53002,I1685&lt;=53976),"Pardubický kraj",(IF(AND(I1685&gt;=56002,I1685&lt;=57201),"Pardubický kraj",(IF(AND(I1685&gt;=60200,I1685&lt;=67201),"Jihomoravský kraj",(IF(AND(I1685&gt;=67801,I1685&lt;=68501),"Jihomoravský kraj",(IF(AND(I1685&gt;=69002,I1685&lt;=69801),"Jihomoravský kraj",(IF(AND(I1685&gt;=68601,I1685&lt;=68801),"Zlínský kraj",(IF(AND(I1685&gt;=75501,I1685&lt;=76901),"Zlínský kraj",(IF(AND(I1685&gt;=70030,I1685&lt;=74901),"Moravskoslezský kraj",(IF(AND(I1685&gt;=75000,I1685&lt;=75368),"Olomoucký kraj",(IF(AND(I1685&gt;=77200,I1685&lt;=79862),"Olomoucký kraj",(IF(AND(I1685&gt;=50011,I1685&lt;=50301),"Královéhradecký kraj",(IF(AND(I1685&gt;=54301,I1685&lt;=54303),"Královéhradecký kraj","0")))))))))))))))))))))))))))))))))))))))))))))))</f>
        <v>Středočeský kraj</v>
      </c>
      <c r="AD1685" t="s">
        <v>998</v>
      </c>
      <c r="AE1685" t="s">
        <v>998</v>
      </c>
      <c r="AF1685" t="s">
        <v>998</v>
      </c>
      <c r="AG1685" s="107">
        <v>0</v>
      </c>
      <c r="AH1685" s="107">
        <v>0</v>
      </c>
      <c r="AI1685" s="107">
        <v>0</v>
      </c>
      <c r="AJ1685" t="s">
        <v>1012</v>
      </c>
    </row>
    <row r="1686" spans="1:37" x14ac:dyDescent="0.45">
      <c r="A1686" t="s">
        <v>1687</v>
      </c>
      <c r="B1686" t="s">
        <v>6718</v>
      </c>
      <c r="C1686" t="s">
        <v>1002</v>
      </c>
      <c r="D1686" t="s">
        <v>6719</v>
      </c>
      <c r="E1686" t="s">
        <v>992</v>
      </c>
      <c r="F1686" t="s">
        <v>6720</v>
      </c>
      <c r="G1686">
        <v>1316</v>
      </c>
      <c r="H1686" t="s">
        <v>1286</v>
      </c>
      <c r="I1686">
        <v>29301</v>
      </c>
      <c r="K1686" t="s">
        <v>6721</v>
      </c>
      <c r="L1686" s="106">
        <v>38120</v>
      </c>
      <c r="M1686">
        <v>14082585</v>
      </c>
      <c r="N1686" t="s">
        <v>1589</v>
      </c>
      <c r="O1686" t="s">
        <v>1050</v>
      </c>
      <c r="P1686" t="s">
        <v>997</v>
      </c>
      <c r="R1686" s="109" t="str">
        <f>IF(OR(P1686="SB",Q1686="SB"),"SB",0)</f>
        <v>SB</v>
      </c>
      <c r="T1686" s="110">
        <v>17001</v>
      </c>
      <c r="U1686" t="s">
        <v>19633</v>
      </c>
      <c r="V1686" s="113" t="str">
        <f>IF(AND(I1686&gt;=10000,I1686&lt;=19900),"Praha",(IF(AND(I1686&gt;=25001,I1686&lt;=29501),"Středočeský kraj",(IF(AND(I1686&gt;=30100,I1686&lt;=34972),"Středočeský kraj",(IF(AND(I1686&gt;=35002,I1686&lt;=36271),"Karlovarský kraj",(IF(AND(I1686&gt;=37001,I1686&lt;=39201),"Jihočeský kraj",(IF(AND(I1686&gt;=39701,I1686&lt;=39901),"Jihočeský kraj",(IF(AND(I1686&gt;=39301,I1686&lt;=39601),"Kraj Vysočina",(IF(AND(I1686&gt;=58001,I1686&lt;=59501),"Kraj Vysočina",(IF(AND(I1686&gt;=67401,I1686&lt;=67602),"Kraj Vysočina",(IF(AND(I1686&gt;=40001,I1686&lt;=44101),"Ústecký kraj",(IF(AND(I1686&gt;=46001,I1686&lt;=47201),"Liberecký kraj",(IF(AND(I1686&gt;=51202,I1686&lt;=51401),"Liberecký kraj",(IF(AND(I1686&gt;=53002,I1686&lt;=53976),"Pardubický kraj",(IF(AND(I1686&gt;=56002,I1686&lt;=57201),"Pardubický kraj",(IF(AND(I1686&gt;=60200,I1686&lt;=67201),"Jihomoravský kraj",(IF(AND(I1686&gt;=67801,I1686&lt;=68501),"Jihomoravský kraj",(IF(AND(I1686&gt;=69002,I1686&lt;=69801),"Jihomoravský kraj",(IF(AND(I1686&gt;=68601,I1686&lt;=68801),"Zlínský kraj",(IF(AND(I1686&gt;=75501,I1686&lt;=76901),"Zlínský kraj",(IF(AND(I1686&gt;=70030,I1686&lt;=74901),"Moravskoslezský kraj",(IF(AND(I1686&gt;=75000,I1686&lt;=75368),"Olomoucký kraj",(IF(AND(I1686&gt;=77200,I1686&lt;=79862),"Olomoucký kraj",(IF(AND(I1686&gt;=50011,I1686&lt;=50301),"Královéhradecký kraj",(IF(AND(I1686&gt;=54301,I1686&lt;=54303),"Královéhradecký kraj","0")))))))))))))))))))))))))))))))))))))))))))))))</f>
        <v>Středočeský kraj</v>
      </c>
      <c r="AD1686" t="s">
        <v>998</v>
      </c>
      <c r="AE1686" t="s">
        <v>998</v>
      </c>
      <c r="AF1686" t="s">
        <v>998</v>
      </c>
      <c r="AG1686" s="107">
        <v>0</v>
      </c>
      <c r="AH1686" s="107">
        <v>0</v>
      </c>
      <c r="AI1686" s="107">
        <v>0</v>
      </c>
      <c r="AJ1686" t="s">
        <v>1012</v>
      </c>
    </row>
    <row r="1687" spans="1:37" x14ac:dyDescent="0.45">
      <c r="A1687" t="s">
        <v>1206</v>
      </c>
      <c r="B1687" t="s">
        <v>5317</v>
      </c>
      <c r="C1687" t="s">
        <v>1002</v>
      </c>
      <c r="D1687" t="s">
        <v>5318</v>
      </c>
      <c r="E1687" t="s">
        <v>992</v>
      </c>
      <c r="F1687" t="s">
        <v>1561</v>
      </c>
      <c r="G1687">
        <v>937</v>
      </c>
      <c r="H1687" t="s">
        <v>1286</v>
      </c>
      <c r="I1687">
        <v>29301</v>
      </c>
      <c r="J1687">
        <v>777866500</v>
      </c>
      <c r="K1687" t="s">
        <v>5319</v>
      </c>
      <c r="L1687" s="106">
        <v>30064</v>
      </c>
      <c r="M1687">
        <v>10602814</v>
      </c>
      <c r="N1687" t="s">
        <v>996</v>
      </c>
      <c r="O1687" t="s">
        <v>12</v>
      </c>
      <c r="P1687" t="s">
        <v>997</v>
      </c>
      <c r="R1687" s="109" t="str">
        <f>IF(OR(P1687="SB",Q1687="SB"),"SB",0)</f>
        <v>SB</v>
      </c>
      <c r="T1687" s="110">
        <v>50696</v>
      </c>
      <c r="U1687" t="s">
        <v>19633</v>
      </c>
      <c r="V1687" s="113" t="str">
        <f>IF(AND(I1687&gt;=10000,I1687&lt;=19900),"Praha",(IF(AND(I1687&gt;=25001,I1687&lt;=29501),"Středočeský kraj",(IF(AND(I1687&gt;=30100,I1687&lt;=34972),"Středočeský kraj",(IF(AND(I1687&gt;=35002,I1687&lt;=36271),"Karlovarský kraj",(IF(AND(I1687&gt;=37001,I1687&lt;=39201),"Jihočeský kraj",(IF(AND(I1687&gt;=39701,I1687&lt;=39901),"Jihočeský kraj",(IF(AND(I1687&gt;=39301,I1687&lt;=39601),"Kraj Vysočina",(IF(AND(I1687&gt;=58001,I1687&lt;=59501),"Kraj Vysočina",(IF(AND(I1687&gt;=67401,I1687&lt;=67602),"Kraj Vysočina",(IF(AND(I1687&gt;=40001,I1687&lt;=44101),"Ústecký kraj",(IF(AND(I1687&gt;=46001,I1687&lt;=47201),"Liberecký kraj",(IF(AND(I1687&gt;=51202,I1687&lt;=51401),"Liberecký kraj",(IF(AND(I1687&gt;=53002,I1687&lt;=53976),"Pardubický kraj",(IF(AND(I1687&gt;=56002,I1687&lt;=57201),"Pardubický kraj",(IF(AND(I1687&gt;=60200,I1687&lt;=67201),"Jihomoravský kraj",(IF(AND(I1687&gt;=67801,I1687&lt;=68501),"Jihomoravský kraj",(IF(AND(I1687&gt;=69002,I1687&lt;=69801),"Jihomoravský kraj",(IF(AND(I1687&gt;=68601,I1687&lt;=68801),"Zlínský kraj",(IF(AND(I1687&gt;=75501,I1687&lt;=76901),"Zlínský kraj",(IF(AND(I1687&gt;=70030,I1687&lt;=74901),"Moravskoslezský kraj",(IF(AND(I1687&gt;=75000,I1687&lt;=75368),"Olomoucký kraj",(IF(AND(I1687&gt;=77200,I1687&lt;=79862),"Olomoucký kraj",(IF(AND(I1687&gt;=50011,I1687&lt;=50301),"Královéhradecký kraj",(IF(AND(I1687&gt;=54301,I1687&lt;=54303),"Královéhradecký kraj","0")))))))))))))))))))))))))))))))))))))))))))))))</f>
        <v>Středočeský kraj</v>
      </c>
      <c r="AD1687" t="s">
        <v>998</v>
      </c>
      <c r="AE1687" t="s">
        <v>998</v>
      </c>
      <c r="AF1687" t="s">
        <v>998</v>
      </c>
      <c r="AG1687" s="107">
        <v>0</v>
      </c>
      <c r="AH1687" s="107">
        <v>0</v>
      </c>
      <c r="AI1687" s="107">
        <v>0</v>
      </c>
      <c r="AJ1687" t="s">
        <v>1012</v>
      </c>
    </row>
    <row r="1688" spans="1:37" x14ac:dyDescent="0.45">
      <c r="A1688" t="s">
        <v>2670</v>
      </c>
      <c r="B1688" t="s">
        <v>15298</v>
      </c>
      <c r="C1688" t="s">
        <v>990</v>
      </c>
      <c r="D1688" t="s">
        <v>15299</v>
      </c>
      <c r="E1688" t="s">
        <v>992</v>
      </c>
      <c r="F1688" t="s">
        <v>1605</v>
      </c>
      <c r="G1688">
        <v>58</v>
      </c>
      <c r="H1688" t="s">
        <v>1286</v>
      </c>
      <c r="I1688">
        <v>29301</v>
      </c>
      <c r="J1688">
        <v>602233389</v>
      </c>
      <c r="K1688" t="s">
        <v>15300</v>
      </c>
      <c r="L1688" s="106">
        <v>37256</v>
      </c>
      <c r="M1688">
        <v>11520371</v>
      </c>
      <c r="N1688" t="s">
        <v>996</v>
      </c>
      <c r="O1688" t="s">
        <v>12</v>
      </c>
      <c r="P1688" t="s">
        <v>997</v>
      </c>
      <c r="R1688" s="109" t="str">
        <f>IF(OR(P1688="SB",Q1688="SB"),"SB",0)</f>
        <v>SB</v>
      </c>
      <c r="T1688" s="110">
        <v>2022992</v>
      </c>
      <c r="U1688" t="s">
        <v>19633</v>
      </c>
      <c r="V1688" s="113" t="str">
        <f>IF(AND(I1688&gt;=10000,I1688&lt;=19900),"Praha",(IF(AND(I1688&gt;=25001,I1688&lt;=29501),"Středočeský kraj",(IF(AND(I1688&gt;=30100,I1688&lt;=34972),"Středočeský kraj",(IF(AND(I1688&gt;=35002,I1688&lt;=36271),"Karlovarský kraj",(IF(AND(I1688&gt;=37001,I1688&lt;=39201),"Jihočeský kraj",(IF(AND(I1688&gt;=39701,I1688&lt;=39901),"Jihočeský kraj",(IF(AND(I1688&gt;=39301,I1688&lt;=39601),"Kraj Vysočina",(IF(AND(I1688&gt;=58001,I1688&lt;=59501),"Kraj Vysočina",(IF(AND(I1688&gt;=67401,I1688&lt;=67602),"Kraj Vysočina",(IF(AND(I1688&gt;=40001,I1688&lt;=44101),"Ústecký kraj",(IF(AND(I1688&gt;=46001,I1688&lt;=47201),"Liberecký kraj",(IF(AND(I1688&gt;=51202,I1688&lt;=51401),"Liberecký kraj",(IF(AND(I1688&gt;=53002,I1688&lt;=53976),"Pardubický kraj",(IF(AND(I1688&gt;=56002,I1688&lt;=57201),"Pardubický kraj",(IF(AND(I1688&gt;=60200,I1688&lt;=67201),"Jihomoravský kraj",(IF(AND(I1688&gt;=67801,I1688&lt;=68501),"Jihomoravský kraj",(IF(AND(I1688&gt;=69002,I1688&lt;=69801),"Jihomoravský kraj",(IF(AND(I1688&gt;=68601,I1688&lt;=68801),"Zlínský kraj",(IF(AND(I1688&gt;=75501,I1688&lt;=76901),"Zlínský kraj",(IF(AND(I1688&gt;=70030,I1688&lt;=74901),"Moravskoslezský kraj",(IF(AND(I1688&gt;=75000,I1688&lt;=75368),"Olomoucký kraj",(IF(AND(I1688&gt;=77200,I1688&lt;=79862),"Olomoucký kraj",(IF(AND(I1688&gt;=50011,I1688&lt;=50301),"Královéhradecký kraj",(IF(AND(I1688&gt;=54301,I1688&lt;=54303),"Královéhradecký kraj","0")))))))))))))))))))))))))))))))))))))))))))))))</f>
        <v>Středočeský kraj</v>
      </c>
      <c r="AD1688" t="s">
        <v>998</v>
      </c>
      <c r="AE1688" t="s">
        <v>998</v>
      </c>
      <c r="AF1688" t="s">
        <v>998</v>
      </c>
      <c r="AG1688" s="107">
        <v>300</v>
      </c>
      <c r="AH1688" s="107">
        <v>0</v>
      </c>
      <c r="AI1688" s="107">
        <v>0</v>
      </c>
      <c r="AJ1688" t="s">
        <v>999</v>
      </c>
      <c r="AK1688" s="106">
        <v>44924</v>
      </c>
    </row>
    <row r="1689" spans="1:37" x14ac:dyDescent="0.45">
      <c r="A1689" t="s">
        <v>1164</v>
      </c>
      <c r="B1689" t="s">
        <v>2305</v>
      </c>
      <c r="C1689" t="s">
        <v>990</v>
      </c>
      <c r="D1689" t="s">
        <v>2306</v>
      </c>
      <c r="E1689" t="s">
        <v>992</v>
      </c>
      <c r="F1689" t="s">
        <v>1314</v>
      </c>
      <c r="G1689">
        <v>778</v>
      </c>
      <c r="H1689" t="s">
        <v>1286</v>
      </c>
      <c r="I1689">
        <v>29301</v>
      </c>
      <c r="K1689" t="s">
        <v>2307</v>
      </c>
      <c r="L1689" s="106">
        <v>27478</v>
      </c>
      <c r="M1689">
        <v>13007202</v>
      </c>
      <c r="N1689" t="s">
        <v>996</v>
      </c>
      <c r="O1689" t="s">
        <v>12</v>
      </c>
      <c r="P1689" t="s">
        <v>997</v>
      </c>
      <c r="R1689" s="109" t="str">
        <f>IF(OR(P1689="SB",Q1689="SB"),"SB",0)</f>
        <v>SB</v>
      </c>
      <c r="T1689" s="110" t="s">
        <v>998</v>
      </c>
      <c r="V1689" s="113" t="str">
        <f>IF(AND(I1689&gt;=10000,I1689&lt;=19900),"Praha",(IF(AND(I1689&gt;=25001,I1689&lt;=29501),"Středočeský kraj",(IF(AND(I1689&gt;=30100,I1689&lt;=34972),"Středočeský kraj",(IF(AND(I1689&gt;=35002,I1689&lt;=36271),"Karlovarský kraj",(IF(AND(I1689&gt;=37001,I1689&lt;=39201),"Jihočeský kraj",(IF(AND(I1689&gt;=39701,I1689&lt;=39901),"Jihočeský kraj",(IF(AND(I1689&gt;=39301,I1689&lt;=39601),"Kraj Vysočina",(IF(AND(I1689&gt;=58001,I1689&lt;=59501),"Kraj Vysočina",(IF(AND(I1689&gt;=67401,I1689&lt;=67602),"Kraj Vysočina",(IF(AND(I1689&gt;=40001,I1689&lt;=44101),"Ústecký kraj",(IF(AND(I1689&gt;=46001,I1689&lt;=47201),"Liberecký kraj",(IF(AND(I1689&gt;=51202,I1689&lt;=51401),"Liberecký kraj",(IF(AND(I1689&gt;=53002,I1689&lt;=53976),"Pardubický kraj",(IF(AND(I1689&gt;=56002,I1689&lt;=57201),"Pardubický kraj",(IF(AND(I1689&gt;=60200,I1689&lt;=67201),"Jihomoravský kraj",(IF(AND(I1689&gt;=67801,I1689&lt;=68501),"Jihomoravský kraj",(IF(AND(I1689&gt;=69002,I1689&lt;=69801),"Jihomoravský kraj",(IF(AND(I1689&gt;=68601,I1689&lt;=68801),"Zlínský kraj",(IF(AND(I1689&gt;=75501,I1689&lt;=76901),"Zlínský kraj",(IF(AND(I1689&gt;=70030,I1689&lt;=74901),"Moravskoslezský kraj",(IF(AND(I1689&gt;=75000,I1689&lt;=75368),"Olomoucký kraj",(IF(AND(I1689&gt;=77200,I1689&lt;=79862),"Olomoucký kraj",(IF(AND(I1689&gt;=50011,I1689&lt;=50301),"Královéhradecký kraj",(IF(AND(I1689&gt;=54301,I1689&lt;=54303),"Královéhradecký kraj","0")))))))))))))))))))))))))))))))))))))))))))))))</f>
        <v>Středočeský kraj</v>
      </c>
      <c r="AB1689" t="s">
        <v>998</v>
      </c>
      <c r="AD1689" t="s">
        <v>998</v>
      </c>
      <c r="AE1689" t="s">
        <v>998</v>
      </c>
      <c r="AF1689" t="s">
        <v>998</v>
      </c>
      <c r="AG1689" s="107">
        <v>0</v>
      </c>
      <c r="AH1689" s="107">
        <v>0</v>
      </c>
      <c r="AI1689" s="107">
        <v>0</v>
      </c>
      <c r="AJ1689" t="s">
        <v>1012</v>
      </c>
    </row>
    <row r="1690" spans="1:37" x14ac:dyDescent="0.45">
      <c r="A1690" t="s">
        <v>1044</v>
      </c>
      <c r="B1690" t="s">
        <v>7457</v>
      </c>
      <c r="C1690" t="s">
        <v>990</v>
      </c>
      <c r="D1690" t="s">
        <v>7458</v>
      </c>
      <c r="E1690" t="s">
        <v>992</v>
      </c>
      <c r="F1690" t="s">
        <v>7459</v>
      </c>
      <c r="G1690">
        <v>95</v>
      </c>
      <c r="H1690" t="s">
        <v>1286</v>
      </c>
      <c r="I1690">
        <v>29301</v>
      </c>
      <c r="K1690" t="s">
        <v>7460</v>
      </c>
      <c r="L1690" s="106">
        <v>28514</v>
      </c>
      <c r="M1690">
        <v>13023669</v>
      </c>
      <c r="N1690" t="s">
        <v>996</v>
      </c>
      <c r="O1690" t="s">
        <v>12</v>
      </c>
      <c r="P1690" t="s">
        <v>997</v>
      </c>
      <c r="R1690" s="109" t="str">
        <f>IF(OR(P1690="SB",Q1690="SB"),"SB",0)</f>
        <v>SB</v>
      </c>
      <c r="T1690" s="110" t="s">
        <v>998</v>
      </c>
      <c r="V1690" s="113" t="str">
        <f>IF(AND(I1690&gt;=10000,I1690&lt;=19900),"Praha",(IF(AND(I1690&gt;=25001,I1690&lt;=29501),"Středočeský kraj",(IF(AND(I1690&gt;=30100,I1690&lt;=34972),"Středočeský kraj",(IF(AND(I1690&gt;=35002,I1690&lt;=36271),"Karlovarský kraj",(IF(AND(I1690&gt;=37001,I1690&lt;=39201),"Jihočeský kraj",(IF(AND(I1690&gt;=39701,I1690&lt;=39901),"Jihočeský kraj",(IF(AND(I1690&gt;=39301,I1690&lt;=39601),"Kraj Vysočina",(IF(AND(I1690&gt;=58001,I1690&lt;=59501),"Kraj Vysočina",(IF(AND(I1690&gt;=67401,I1690&lt;=67602),"Kraj Vysočina",(IF(AND(I1690&gt;=40001,I1690&lt;=44101),"Ústecký kraj",(IF(AND(I1690&gt;=46001,I1690&lt;=47201),"Liberecký kraj",(IF(AND(I1690&gt;=51202,I1690&lt;=51401),"Liberecký kraj",(IF(AND(I1690&gt;=53002,I1690&lt;=53976),"Pardubický kraj",(IF(AND(I1690&gt;=56002,I1690&lt;=57201),"Pardubický kraj",(IF(AND(I1690&gt;=60200,I1690&lt;=67201),"Jihomoravský kraj",(IF(AND(I1690&gt;=67801,I1690&lt;=68501),"Jihomoravský kraj",(IF(AND(I1690&gt;=69002,I1690&lt;=69801),"Jihomoravský kraj",(IF(AND(I1690&gt;=68601,I1690&lt;=68801),"Zlínský kraj",(IF(AND(I1690&gt;=75501,I1690&lt;=76901),"Zlínský kraj",(IF(AND(I1690&gt;=70030,I1690&lt;=74901),"Moravskoslezský kraj",(IF(AND(I1690&gt;=75000,I1690&lt;=75368),"Olomoucký kraj",(IF(AND(I1690&gt;=77200,I1690&lt;=79862),"Olomoucký kraj",(IF(AND(I1690&gt;=50011,I1690&lt;=50301),"Královéhradecký kraj",(IF(AND(I1690&gt;=54301,I1690&lt;=54303),"Královéhradecký kraj","0")))))))))))))))))))))))))))))))))))))))))))))))</f>
        <v>Středočeský kraj</v>
      </c>
      <c r="AB1690" t="s">
        <v>998</v>
      </c>
      <c r="AD1690" t="s">
        <v>998</v>
      </c>
      <c r="AE1690" t="s">
        <v>998</v>
      </c>
      <c r="AF1690" t="s">
        <v>998</v>
      </c>
      <c r="AG1690" s="107">
        <v>0</v>
      </c>
      <c r="AH1690" s="107">
        <v>0</v>
      </c>
      <c r="AI1690" s="107">
        <v>0</v>
      </c>
      <c r="AJ1690" t="s">
        <v>1012</v>
      </c>
    </row>
    <row r="1691" spans="1:37" x14ac:dyDescent="0.45">
      <c r="A1691" t="s">
        <v>8002</v>
      </c>
      <c r="B1691" t="s">
        <v>8003</v>
      </c>
      <c r="C1691" t="s">
        <v>1002</v>
      </c>
      <c r="D1691" t="s">
        <v>8004</v>
      </c>
      <c r="E1691" t="s">
        <v>992</v>
      </c>
      <c r="F1691" t="s">
        <v>2582</v>
      </c>
      <c r="G1691">
        <v>533</v>
      </c>
      <c r="H1691" t="s">
        <v>1286</v>
      </c>
      <c r="I1691">
        <v>29301</v>
      </c>
      <c r="K1691" t="s">
        <v>8005</v>
      </c>
      <c r="L1691" s="106">
        <v>27233</v>
      </c>
      <c r="M1691">
        <v>12921922</v>
      </c>
      <c r="N1691" t="s">
        <v>996</v>
      </c>
      <c r="O1691" t="s">
        <v>12</v>
      </c>
      <c r="P1691" t="s">
        <v>997</v>
      </c>
      <c r="R1691" s="109" t="str">
        <f>IF(OR(P1691="SB",Q1691="SB"),"SB",0)</f>
        <v>SB</v>
      </c>
      <c r="T1691" s="110" t="s">
        <v>998</v>
      </c>
      <c r="V1691" s="113" t="str">
        <f>IF(AND(I1691&gt;=10000,I1691&lt;=19900),"Praha",(IF(AND(I1691&gt;=25001,I1691&lt;=29501),"Středočeský kraj",(IF(AND(I1691&gt;=30100,I1691&lt;=34972),"Středočeský kraj",(IF(AND(I1691&gt;=35002,I1691&lt;=36271),"Karlovarský kraj",(IF(AND(I1691&gt;=37001,I1691&lt;=39201),"Jihočeský kraj",(IF(AND(I1691&gt;=39701,I1691&lt;=39901),"Jihočeský kraj",(IF(AND(I1691&gt;=39301,I1691&lt;=39601),"Kraj Vysočina",(IF(AND(I1691&gt;=58001,I1691&lt;=59501),"Kraj Vysočina",(IF(AND(I1691&gt;=67401,I1691&lt;=67602),"Kraj Vysočina",(IF(AND(I1691&gt;=40001,I1691&lt;=44101),"Ústecký kraj",(IF(AND(I1691&gt;=46001,I1691&lt;=47201),"Liberecký kraj",(IF(AND(I1691&gt;=51202,I1691&lt;=51401),"Liberecký kraj",(IF(AND(I1691&gt;=53002,I1691&lt;=53976),"Pardubický kraj",(IF(AND(I1691&gt;=56002,I1691&lt;=57201),"Pardubický kraj",(IF(AND(I1691&gt;=60200,I1691&lt;=67201),"Jihomoravský kraj",(IF(AND(I1691&gt;=67801,I1691&lt;=68501),"Jihomoravský kraj",(IF(AND(I1691&gt;=69002,I1691&lt;=69801),"Jihomoravský kraj",(IF(AND(I1691&gt;=68601,I1691&lt;=68801),"Zlínský kraj",(IF(AND(I1691&gt;=75501,I1691&lt;=76901),"Zlínský kraj",(IF(AND(I1691&gt;=70030,I1691&lt;=74901),"Moravskoslezský kraj",(IF(AND(I1691&gt;=75000,I1691&lt;=75368),"Olomoucký kraj",(IF(AND(I1691&gt;=77200,I1691&lt;=79862),"Olomoucký kraj",(IF(AND(I1691&gt;=50011,I1691&lt;=50301),"Královéhradecký kraj",(IF(AND(I1691&gt;=54301,I1691&lt;=54303),"Královéhradecký kraj","0")))))))))))))))))))))))))))))))))))))))))))))))</f>
        <v>Středočeský kraj</v>
      </c>
      <c r="AB1691" t="s">
        <v>998</v>
      </c>
      <c r="AD1691" t="s">
        <v>998</v>
      </c>
      <c r="AE1691" t="s">
        <v>998</v>
      </c>
      <c r="AF1691" t="s">
        <v>998</v>
      </c>
      <c r="AG1691" s="107">
        <v>0</v>
      </c>
      <c r="AH1691" s="107">
        <v>0</v>
      </c>
      <c r="AI1691" s="107">
        <v>0</v>
      </c>
      <c r="AJ1691" t="s">
        <v>1012</v>
      </c>
    </row>
    <row r="1692" spans="1:37" x14ac:dyDescent="0.45">
      <c r="A1692" t="s">
        <v>1169</v>
      </c>
      <c r="B1692" t="s">
        <v>9635</v>
      </c>
      <c r="C1692" t="s">
        <v>990</v>
      </c>
      <c r="D1692" t="s">
        <v>9636</v>
      </c>
      <c r="E1692" t="s">
        <v>992</v>
      </c>
      <c r="F1692" t="s">
        <v>9637</v>
      </c>
      <c r="G1692">
        <v>79</v>
      </c>
      <c r="H1692" t="s">
        <v>1286</v>
      </c>
      <c r="I1692">
        <v>29301</v>
      </c>
      <c r="K1692" t="s">
        <v>9638</v>
      </c>
      <c r="L1692" s="106">
        <v>28104</v>
      </c>
      <c r="M1692">
        <v>13009626</v>
      </c>
      <c r="N1692" t="s">
        <v>996</v>
      </c>
      <c r="O1692" t="s">
        <v>12</v>
      </c>
      <c r="P1692" t="s">
        <v>997</v>
      </c>
      <c r="R1692" s="109" t="str">
        <f>IF(OR(P1692="SB",Q1692="SB"),"SB",0)</f>
        <v>SB</v>
      </c>
      <c r="T1692" s="110" t="s">
        <v>998</v>
      </c>
      <c r="V1692" s="113" t="str">
        <f>IF(AND(I1692&gt;=10000,I1692&lt;=19900),"Praha",(IF(AND(I1692&gt;=25001,I1692&lt;=29501),"Středočeský kraj",(IF(AND(I1692&gt;=30100,I1692&lt;=34972),"Středočeský kraj",(IF(AND(I1692&gt;=35002,I1692&lt;=36271),"Karlovarský kraj",(IF(AND(I1692&gt;=37001,I1692&lt;=39201),"Jihočeský kraj",(IF(AND(I1692&gt;=39701,I1692&lt;=39901),"Jihočeský kraj",(IF(AND(I1692&gt;=39301,I1692&lt;=39601),"Kraj Vysočina",(IF(AND(I1692&gt;=58001,I1692&lt;=59501),"Kraj Vysočina",(IF(AND(I1692&gt;=67401,I1692&lt;=67602),"Kraj Vysočina",(IF(AND(I1692&gt;=40001,I1692&lt;=44101),"Ústecký kraj",(IF(AND(I1692&gt;=46001,I1692&lt;=47201),"Liberecký kraj",(IF(AND(I1692&gt;=51202,I1692&lt;=51401),"Liberecký kraj",(IF(AND(I1692&gt;=53002,I1692&lt;=53976),"Pardubický kraj",(IF(AND(I1692&gt;=56002,I1692&lt;=57201),"Pardubický kraj",(IF(AND(I1692&gt;=60200,I1692&lt;=67201),"Jihomoravský kraj",(IF(AND(I1692&gt;=67801,I1692&lt;=68501),"Jihomoravský kraj",(IF(AND(I1692&gt;=69002,I1692&lt;=69801),"Jihomoravský kraj",(IF(AND(I1692&gt;=68601,I1692&lt;=68801),"Zlínský kraj",(IF(AND(I1692&gt;=75501,I1692&lt;=76901),"Zlínský kraj",(IF(AND(I1692&gt;=70030,I1692&lt;=74901),"Moravskoslezský kraj",(IF(AND(I1692&gt;=75000,I1692&lt;=75368),"Olomoucký kraj",(IF(AND(I1692&gt;=77200,I1692&lt;=79862),"Olomoucký kraj",(IF(AND(I1692&gt;=50011,I1692&lt;=50301),"Královéhradecký kraj",(IF(AND(I1692&gt;=54301,I1692&lt;=54303),"Královéhradecký kraj","0")))))))))))))))))))))))))))))))))))))))))))))))</f>
        <v>Středočeský kraj</v>
      </c>
      <c r="AB1692" t="s">
        <v>998</v>
      </c>
      <c r="AD1692" t="s">
        <v>998</v>
      </c>
      <c r="AE1692" t="s">
        <v>998</v>
      </c>
      <c r="AF1692" t="s">
        <v>998</v>
      </c>
      <c r="AG1692" s="107">
        <v>0</v>
      </c>
      <c r="AH1692" s="107">
        <v>0</v>
      </c>
      <c r="AI1692" s="107">
        <v>0</v>
      </c>
      <c r="AJ1692" t="s">
        <v>1012</v>
      </c>
    </row>
    <row r="1693" spans="1:37" x14ac:dyDescent="0.45">
      <c r="A1693" t="s">
        <v>1408</v>
      </c>
      <c r="B1693" t="s">
        <v>10257</v>
      </c>
      <c r="C1693" t="s">
        <v>1002</v>
      </c>
      <c r="D1693" t="s">
        <v>10266</v>
      </c>
      <c r="E1693" t="s">
        <v>992</v>
      </c>
      <c r="F1693" t="s">
        <v>10267</v>
      </c>
      <c r="G1693">
        <v>60</v>
      </c>
      <c r="H1693" t="s">
        <v>1286</v>
      </c>
      <c r="I1693">
        <v>29301</v>
      </c>
      <c r="K1693" t="s">
        <v>10268</v>
      </c>
      <c r="L1693" s="106">
        <v>31229</v>
      </c>
      <c r="M1693">
        <v>13401969</v>
      </c>
      <c r="N1693" t="s">
        <v>996</v>
      </c>
      <c r="O1693" t="s">
        <v>12</v>
      </c>
      <c r="P1693" t="s">
        <v>997</v>
      </c>
      <c r="R1693" s="109" t="str">
        <f>IF(OR(P1693="SB",Q1693="SB"),"SB",0)</f>
        <v>SB</v>
      </c>
      <c r="T1693" s="110" t="s">
        <v>998</v>
      </c>
      <c r="V1693" s="113" t="str">
        <f>IF(AND(I1693&gt;=10000,I1693&lt;=19900),"Praha",(IF(AND(I1693&gt;=25001,I1693&lt;=29501),"Středočeský kraj",(IF(AND(I1693&gt;=30100,I1693&lt;=34972),"Středočeský kraj",(IF(AND(I1693&gt;=35002,I1693&lt;=36271),"Karlovarský kraj",(IF(AND(I1693&gt;=37001,I1693&lt;=39201),"Jihočeský kraj",(IF(AND(I1693&gt;=39701,I1693&lt;=39901),"Jihočeský kraj",(IF(AND(I1693&gt;=39301,I1693&lt;=39601),"Kraj Vysočina",(IF(AND(I1693&gt;=58001,I1693&lt;=59501),"Kraj Vysočina",(IF(AND(I1693&gt;=67401,I1693&lt;=67602),"Kraj Vysočina",(IF(AND(I1693&gt;=40001,I1693&lt;=44101),"Ústecký kraj",(IF(AND(I1693&gt;=46001,I1693&lt;=47201),"Liberecký kraj",(IF(AND(I1693&gt;=51202,I1693&lt;=51401),"Liberecký kraj",(IF(AND(I1693&gt;=53002,I1693&lt;=53976),"Pardubický kraj",(IF(AND(I1693&gt;=56002,I1693&lt;=57201),"Pardubický kraj",(IF(AND(I1693&gt;=60200,I1693&lt;=67201),"Jihomoravský kraj",(IF(AND(I1693&gt;=67801,I1693&lt;=68501),"Jihomoravský kraj",(IF(AND(I1693&gt;=69002,I1693&lt;=69801),"Jihomoravský kraj",(IF(AND(I1693&gt;=68601,I1693&lt;=68801),"Zlínský kraj",(IF(AND(I1693&gt;=75501,I1693&lt;=76901),"Zlínský kraj",(IF(AND(I1693&gt;=70030,I1693&lt;=74901),"Moravskoslezský kraj",(IF(AND(I1693&gt;=75000,I1693&lt;=75368),"Olomoucký kraj",(IF(AND(I1693&gt;=77200,I1693&lt;=79862),"Olomoucký kraj",(IF(AND(I1693&gt;=50011,I1693&lt;=50301),"Královéhradecký kraj",(IF(AND(I1693&gt;=54301,I1693&lt;=54303),"Královéhradecký kraj","0")))))))))))))))))))))))))))))))))))))))))))))))</f>
        <v>Středočeský kraj</v>
      </c>
      <c r="AB1693" t="s">
        <v>998</v>
      </c>
      <c r="AD1693" t="s">
        <v>998</v>
      </c>
      <c r="AE1693" t="s">
        <v>998</v>
      </c>
      <c r="AF1693" t="s">
        <v>998</v>
      </c>
      <c r="AG1693" s="107">
        <v>0</v>
      </c>
      <c r="AH1693" s="107">
        <v>0</v>
      </c>
      <c r="AI1693" s="107">
        <v>0</v>
      </c>
      <c r="AJ1693" t="s">
        <v>1012</v>
      </c>
    </row>
    <row r="1694" spans="1:37" x14ac:dyDescent="0.45">
      <c r="A1694" t="s">
        <v>1264</v>
      </c>
      <c r="B1694" t="s">
        <v>11700</v>
      </c>
      <c r="C1694" t="s">
        <v>1002</v>
      </c>
      <c r="D1694" t="s">
        <v>11701</v>
      </c>
      <c r="E1694" t="s">
        <v>992</v>
      </c>
      <c r="F1694" t="s">
        <v>11702</v>
      </c>
      <c r="G1694">
        <v>247</v>
      </c>
      <c r="H1694" t="s">
        <v>1286</v>
      </c>
      <c r="I1694">
        <v>29301</v>
      </c>
      <c r="J1694">
        <v>739877860</v>
      </c>
      <c r="K1694" t="s">
        <v>11703</v>
      </c>
      <c r="L1694" s="106">
        <v>32296</v>
      </c>
      <c r="M1694">
        <v>14122803</v>
      </c>
      <c r="N1694" t="s">
        <v>2373</v>
      </c>
      <c r="O1694" t="s">
        <v>1023</v>
      </c>
      <c r="P1694" t="s">
        <v>997</v>
      </c>
      <c r="R1694" s="109" t="str">
        <f>IF(OR(P1694="SB",Q1694="SB"),"SB",0)</f>
        <v>SB</v>
      </c>
      <c r="T1694" s="110" t="s">
        <v>998</v>
      </c>
      <c r="V1694" s="113" t="str">
        <f>IF(AND(I1694&gt;=10000,I1694&lt;=19900),"Praha",(IF(AND(I1694&gt;=25001,I1694&lt;=29501),"Středočeský kraj",(IF(AND(I1694&gt;=30100,I1694&lt;=34972),"Středočeský kraj",(IF(AND(I1694&gt;=35002,I1694&lt;=36271),"Karlovarský kraj",(IF(AND(I1694&gt;=37001,I1694&lt;=39201),"Jihočeský kraj",(IF(AND(I1694&gt;=39701,I1694&lt;=39901),"Jihočeský kraj",(IF(AND(I1694&gt;=39301,I1694&lt;=39601),"Kraj Vysočina",(IF(AND(I1694&gt;=58001,I1694&lt;=59501),"Kraj Vysočina",(IF(AND(I1694&gt;=67401,I1694&lt;=67602),"Kraj Vysočina",(IF(AND(I1694&gt;=40001,I1694&lt;=44101),"Ústecký kraj",(IF(AND(I1694&gt;=46001,I1694&lt;=47201),"Liberecký kraj",(IF(AND(I1694&gt;=51202,I1694&lt;=51401),"Liberecký kraj",(IF(AND(I1694&gt;=53002,I1694&lt;=53976),"Pardubický kraj",(IF(AND(I1694&gt;=56002,I1694&lt;=57201),"Pardubický kraj",(IF(AND(I1694&gt;=60200,I1694&lt;=67201),"Jihomoravský kraj",(IF(AND(I1694&gt;=67801,I1694&lt;=68501),"Jihomoravský kraj",(IF(AND(I1694&gt;=69002,I1694&lt;=69801),"Jihomoravský kraj",(IF(AND(I1694&gt;=68601,I1694&lt;=68801),"Zlínský kraj",(IF(AND(I1694&gt;=75501,I1694&lt;=76901),"Zlínský kraj",(IF(AND(I1694&gt;=70030,I1694&lt;=74901),"Moravskoslezský kraj",(IF(AND(I1694&gt;=75000,I1694&lt;=75368),"Olomoucký kraj",(IF(AND(I1694&gt;=77200,I1694&lt;=79862),"Olomoucký kraj",(IF(AND(I1694&gt;=50011,I1694&lt;=50301),"Královéhradecký kraj",(IF(AND(I1694&gt;=54301,I1694&lt;=54303),"Královéhradecký kraj","0")))))))))))))))))))))))))))))))))))))))))))))))</f>
        <v>Středočeský kraj</v>
      </c>
      <c r="AB1694" t="s">
        <v>998</v>
      </c>
      <c r="AD1694" t="s">
        <v>998</v>
      </c>
      <c r="AE1694" t="s">
        <v>998</v>
      </c>
      <c r="AF1694" t="s">
        <v>998</v>
      </c>
      <c r="AG1694" s="107">
        <v>300</v>
      </c>
      <c r="AH1694" s="107">
        <v>0</v>
      </c>
      <c r="AI1694" s="107">
        <v>0</v>
      </c>
      <c r="AJ1694" t="s">
        <v>999</v>
      </c>
      <c r="AK1694" s="106">
        <v>44917</v>
      </c>
    </row>
    <row r="1695" spans="1:37" x14ac:dyDescent="0.45">
      <c r="A1695" t="s">
        <v>1264</v>
      </c>
      <c r="B1695" t="s">
        <v>13136</v>
      </c>
      <c r="C1695" t="s">
        <v>1002</v>
      </c>
      <c r="D1695" t="s">
        <v>13154</v>
      </c>
      <c r="E1695" t="s">
        <v>992</v>
      </c>
      <c r="F1695" t="s">
        <v>13155</v>
      </c>
      <c r="G1695">
        <v>630</v>
      </c>
      <c r="H1695" t="s">
        <v>1286</v>
      </c>
      <c r="I1695">
        <v>29301</v>
      </c>
      <c r="K1695" t="s">
        <v>13156</v>
      </c>
      <c r="L1695" s="106">
        <v>30202</v>
      </c>
      <c r="M1695">
        <v>13003865</v>
      </c>
      <c r="N1695" t="s">
        <v>996</v>
      </c>
      <c r="O1695" t="s">
        <v>12</v>
      </c>
      <c r="P1695" t="s">
        <v>997</v>
      </c>
      <c r="R1695" s="109" t="str">
        <f>IF(OR(P1695="SB",Q1695="SB"),"SB",0)</f>
        <v>SB</v>
      </c>
      <c r="T1695" s="110" t="s">
        <v>998</v>
      </c>
      <c r="V1695" s="113" t="str">
        <f>IF(AND(I1695&gt;=10000,I1695&lt;=19900),"Praha",(IF(AND(I1695&gt;=25001,I1695&lt;=29501),"Středočeský kraj",(IF(AND(I1695&gt;=30100,I1695&lt;=34972),"Středočeský kraj",(IF(AND(I1695&gt;=35002,I1695&lt;=36271),"Karlovarský kraj",(IF(AND(I1695&gt;=37001,I1695&lt;=39201),"Jihočeský kraj",(IF(AND(I1695&gt;=39701,I1695&lt;=39901),"Jihočeský kraj",(IF(AND(I1695&gt;=39301,I1695&lt;=39601),"Kraj Vysočina",(IF(AND(I1695&gt;=58001,I1695&lt;=59501),"Kraj Vysočina",(IF(AND(I1695&gt;=67401,I1695&lt;=67602),"Kraj Vysočina",(IF(AND(I1695&gt;=40001,I1695&lt;=44101),"Ústecký kraj",(IF(AND(I1695&gt;=46001,I1695&lt;=47201),"Liberecký kraj",(IF(AND(I1695&gt;=51202,I1695&lt;=51401),"Liberecký kraj",(IF(AND(I1695&gt;=53002,I1695&lt;=53976),"Pardubický kraj",(IF(AND(I1695&gt;=56002,I1695&lt;=57201),"Pardubický kraj",(IF(AND(I1695&gt;=60200,I1695&lt;=67201),"Jihomoravský kraj",(IF(AND(I1695&gt;=67801,I1695&lt;=68501),"Jihomoravský kraj",(IF(AND(I1695&gt;=69002,I1695&lt;=69801),"Jihomoravský kraj",(IF(AND(I1695&gt;=68601,I1695&lt;=68801),"Zlínský kraj",(IF(AND(I1695&gt;=75501,I1695&lt;=76901),"Zlínský kraj",(IF(AND(I1695&gt;=70030,I1695&lt;=74901),"Moravskoslezský kraj",(IF(AND(I1695&gt;=75000,I1695&lt;=75368),"Olomoucký kraj",(IF(AND(I1695&gt;=77200,I1695&lt;=79862),"Olomoucký kraj",(IF(AND(I1695&gt;=50011,I1695&lt;=50301),"Královéhradecký kraj",(IF(AND(I1695&gt;=54301,I1695&lt;=54303),"Královéhradecký kraj","0")))))))))))))))))))))))))))))))))))))))))))))))</f>
        <v>Středočeský kraj</v>
      </c>
      <c r="AB1695" t="s">
        <v>998</v>
      </c>
      <c r="AD1695" t="s">
        <v>998</v>
      </c>
      <c r="AE1695" t="s">
        <v>998</v>
      </c>
      <c r="AF1695" t="s">
        <v>998</v>
      </c>
      <c r="AG1695" s="107">
        <v>0</v>
      </c>
      <c r="AH1695" s="107">
        <v>0</v>
      </c>
      <c r="AI1695" s="107">
        <v>0</v>
      </c>
      <c r="AJ1695" t="s">
        <v>1012</v>
      </c>
    </row>
    <row r="1696" spans="1:37" x14ac:dyDescent="0.45">
      <c r="A1696" t="s">
        <v>1187</v>
      </c>
      <c r="B1696" t="s">
        <v>15570</v>
      </c>
      <c r="C1696" t="s">
        <v>1002</v>
      </c>
      <c r="D1696" t="s">
        <v>15571</v>
      </c>
      <c r="E1696" t="s">
        <v>992</v>
      </c>
      <c r="F1696" t="s">
        <v>5401</v>
      </c>
      <c r="G1696">
        <v>893</v>
      </c>
      <c r="H1696" t="s">
        <v>1286</v>
      </c>
      <c r="I1696">
        <v>29301</v>
      </c>
      <c r="J1696">
        <v>777017612</v>
      </c>
      <c r="K1696" t="s">
        <v>6721</v>
      </c>
      <c r="L1696" s="106">
        <v>26504</v>
      </c>
      <c r="M1696">
        <v>13726214</v>
      </c>
      <c r="N1696" t="s">
        <v>1242</v>
      </c>
      <c r="O1696" t="s">
        <v>1106</v>
      </c>
      <c r="P1696" t="s">
        <v>997</v>
      </c>
      <c r="R1696" s="109" t="str">
        <f>IF(OR(P1696="SB",Q1696="SB"),"SB",0)</f>
        <v>SB</v>
      </c>
      <c r="T1696" s="110" t="s">
        <v>998</v>
      </c>
      <c r="V1696" s="113" t="str">
        <f>IF(AND(I1696&gt;=10000,I1696&lt;=19900),"Praha",(IF(AND(I1696&gt;=25001,I1696&lt;=29501),"Středočeský kraj",(IF(AND(I1696&gt;=30100,I1696&lt;=34972),"Středočeský kraj",(IF(AND(I1696&gt;=35002,I1696&lt;=36271),"Karlovarský kraj",(IF(AND(I1696&gt;=37001,I1696&lt;=39201),"Jihočeský kraj",(IF(AND(I1696&gt;=39701,I1696&lt;=39901),"Jihočeský kraj",(IF(AND(I1696&gt;=39301,I1696&lt;=39601),"Kraj Vysočina",(IF(AND(I1696&gt;=58001,I1696&lt;=59501),"Kraj Vysočina",(IF(AND(I1696&gt;=67401,I1696&lt;=67602),"Kraj Vysočina",(IF(AND(I1696&gt;=40001,I1696&lt;=44101),"Ústecký kraj",(IF(AND(I1696&gt;=46001,I1696&lt;=47201),"Liberecký kraj",(IF(AND(I1696&gt;=51202,I1696&lt;=51401),"Liberecký kraj",(IF(AND(I1696&gt;=53002,I1696&lt;=53976),"Pardubický kraj",(IF(AND(I1696&gt;=56002,I1696&lt;=57201),"Pardubický kraj",(IF(AND(I1696&gt;=60200,I1696&lt;=67201),"Jihomoravský kraj",(IF(AND(I1696&gt;=67801,I1696&lt;=68501),"Jihomoravský kraj",(IF(AND(I1696&gt;=69002,I1696&lt;=69801),"Jihomoravský kraj",(IF(AND(I1696&gt;=68601,I1696&lt;=68801),"Zlínský kraj",(IF(AND(I1696&gt;=75501,I1696&lt;=76901),"Zlínský kraj",(IF(AND(I1696&gt;=70030,I1696&lt;=74901),"Moravskoslezský kraj",(IF(AND(I1696&gt;=75000,I1696&lt;=75368),"Olomoucký kraj",(IF(AND(I1696&gt;=77200,I1696&lt;=79862),"Olomoucký kraj",(IF(AND(I1696&gt;=50011,I1696&lt;=50301),"Královéhradecký kraj",(IF(AND(I1696&gt;=54301,I1696&lt;=54303),"Královéhradecký kraj","0")))))))))))))))))))))))))))))))))))))))))))))))</f>
        <v>Středočeský kraj</v>
      </c>
      <c r="AB1696" t="s">
        <v>998</v>
      </c>
      <c r="AD1696" t="s">
        <v>998</v>
      </c>
      <c r="AE1696" t="s">
        <v>998</v>
      </c>
      <c r="AF1696" t="s">
        <v>998</v>
      </c>
      <c r="AG1696" s="107">
        <v>0</v>
      </c>
      <c r="AH1696" s="107">
        <v>0</v>
      </c>
      <c r="AI1696" s="107">
        <v>0</v>
      </c>
      <c r="AJ1696" t="s">
        <v>1012</v>
      </c>
    </row>
    <row r="1697" spans="1:37" x14ac:dyDescent="0.45">
      <c r="A1697" t="s">
        <v>1256</v>
      </c>
      <c r="B1697" t="s">
        <v>17951</v>
      </c>
      <c r="C1697" t="s">
        <v>1002</v>
      </c>
      <c r="D1697" t="s">
        <v>17952</v>
      </c>
      <c r="E1697" t="s">
        <v>992</v>
      </c>
      <c r="F1697" t="s">
        <v>17953</v>
      </c>
      <c r="G1697">
        <v>850</v>
      </c>
      <c r="H1697" t="s">
        <v>1286</v>
      </c>
      <c r="I1697">
        <v>29301</v>
      </c>
      <c r="K1697" t="s">
        <v>17954</v>
      </c>
      <c r="L1697" s="106">
        <v>26337</v>
      </c>
      <c r="M1697">
        <v>12931622</v>
      </c>
      <c r="N1697" t="s">
        <v>996</v>
      </c>
      <c r="O1697" t="s">
        <v>12</v>
      </c>
      <c r="P1697" t="s">
        <v>997</v>
      </c>
      <c r="R1697" s="109" t="str">
        <f>IF(OR(P1697="SB",Q1697="SB"),"SB",0)</f>
        <v>SB</v>
      </c>
      <c r="T1697" s="110" t="s">
        <v>998</v>
      </c>
      <c r="V1697" s="113" t="str">
        <f>IF(AND(I1697&gt;=10000,I1697&lt;=19900),"Praha",(IF(AND(I1697&gt;=25001,I1697&lt;=29501),"Středočeský kraj",(IF(AND(I1697&gt;=30100,I1697&lt;=34972),"Středočeský kraj",(IF(AND(I1697&gt;=35002,I1697&lt;=36271),"Karlovarský kraj",(IF(AND(I1697&gt;=37001,I1697&lt;=39201),"Jihočeský kraj",(IF(AND(I1697&gt;=39701,I1697&lt;=39901),"Jihočeský kraj",(IF(AND(I1697&gt;=39301,I1697&lt;=39601),"Kraj Vysočina",(IF(AND(I1697&gt;=58001,I1697&lt;=59501),"Kraj Vysočina",(IF(AND(I1697&gt;=67401,I1697&lt;=67602),"Kraj Vysočina",(IF(AND(I1697&gt;=40001,I1697&lt;=44101),"Ústecký kraj",(IF(AND(I1697&gt;=46001,I1697&lt;=47201),"Liberecký kraj",(IF(AND(I1697&gt;=51202,I1697&lt;=51401),"Liberecký kraj",(IF(AND(I1697&gt;=53002,I1697&lt;=53976),"Pardubický kraj",(IF(AND(I1697&gt;=56002,I1697&lt;=57201),"Pardubický kraj",(IF(AND(I1697&gt;=60200,I1697&lt;=67201),"Jihomoravský kraj",(IF(AND(I1697&gt;=67801,I1697&lt;=68501),"Jihomoravský kraj",(IF(AND(I1697&gt;=69002,I1697&lt;=69801),"Jihomoravský kraj",(IF(AND(I1697&gt;=68601,I1697&lt;=68801),"Zlínský kraj",(IF(AND(I1697&gt;=75501,I1697&lt;=76901),"Zlínský kraj",(IF(AND(I1697&gt;=70030,I1697&lt;=74901),"Moravskoslezský kraj",(IF(AND(I1697&gt;=75000,I1697&lt;=75368),"Olomoucký kraj",(IF(AND(I1697&gt;=77200,I1697&lt;=79862),"Olomoucký kraj",(IF(AND(I1697&gt;=50011,I1697&lt;=50301),"Královéhradecký kraj",(IF(AND(I1697&gt;=54301,I1697&lt;=54303),"Královéhradecký kraj","0")))))))))))))))))))))))))))))))))))))))))))))))</f>
        <v>Středočeský kraj</v>
      </c>
      <c r="AB1697" t="s">
        <v>998</v>
      </c>
      <c r="AD1697" t="s">
        <v>998</v>
      </c>
      <c r="AE1697" t="s">
        <v>998</v>
      </c>
      <c r="AF1697" t="s">
        <v>998</v>
      </c>
      <c r="AG1697" s="107">
        <v>0</v>
      </c>
      <c r="AH1697" s="107">
        <v>0</v>
      </c>
      <c r="AI1697" s="107">
        <v>0</v>
      </c>
      <c r="AJ1697" t="s">
        <v>1012</v>
      </c>
    </row>
    <row r="1698" spans="1:37" x14ac:dyDescent="0.45">
      <c r="A1698" t="s">
        <v>1087</v>
      </c>
      <c r="B1698" t="s">
        <v>4765</v>
      </c>
      <c r="C1698" t="s">
        <v>990</v>
      </c>
      <c r="D1698" t="s">
        <v>4767</v>
      </c>
      <c r="E1698" t="s">
        <v>992</v>
      </c>
      <c r="F1698" t="s">
        <v>4768</v>
      </c>
      <c r="G1698">
        <v>203</v>
      </c>
      <c r="H1698" t="s">
        <v>1286</v>
      </c>
      <c r="I1698">
        <v>29301</v>
      </c>
      <c r="J1698">
        <v>608313292</v>
      </c>
      <c r="K1698" t="s">
        <v>4769</v>
      </c>
      <c r="L1698" s="106">
        <v>38331</v>
      </c>
      <c r="M1698">
        <v>10602713</v>
      </c>
      <c r="N1698" t="s">
        <v>996</v>
      </c>
      <c r="O1698" t="s">
        <v>12</v>
      </c>
      <c r="P1698" t="s">
        <v>997</v>
      </c>
      <c r="R1698" s="109" t="str">
        <f>IF(OR(P1698="SB",Q1698="SB"),"SB",0)</f>
        <v>SB</v>
      </c>
      <c r="V1698" s="113" t="str">
        <f>IF(AND(I1698&gt;=10000,I1698&lt;=19900),"Praha",(IF(AND(I1698&gt;=25001,I1698&lt;=29501),"Středočeský kraj",(IF(AND(I1698&gt;=30100,I1698&lt;=34972),"Středočeský kraj",(IF(AND(I1698&gt;=35002,I1698&lt;=36271),"Karlovarský kraj",(IF(AND(I1698&gt;=37001,I1698&lt;=39201),"Jihočeský kraj",(IF(AND(I1698&gt;=39701,I1698&lt;=39901),"Jihočeský kraj",(IF(AND(I1698&gt;=39301,I1698&lt;=39601),"Kraj Vysočina",(IF(AND(I1698&gt;=58001,I1698&lt;=59501),"Kraj Vysočina",(IF(AND(I1698&gt;=67401,I1698&lt;=67602),"Kraj Vysočina",(IF(AND(I1698&gt;=40001,I1698&lt;=44101),"Ústecký kraj",(IF(AND(I1698&gt;=46001,I1698&lt;=47201),"Liberecký kraj",(IF(AND(I1698&gt;=51202,I1698&lt;=51401),"Liberecký kraj",(IF(AND(I1698&gt;=53002,I1698&lt;=53976),"Pardubický kraj",(IF(AND(I1698&gt;=56002,I1698&lt;=57201),"Pardubický kraj",(IF(AND(I1698&gt;=60200,I1698&lt;=67201),"Jihomoravský kraj",(IF(AND(I1698&gt;=67801,I1698&lt;=68501),"Jihomoravský kraj",(IF(AND(I1698&gt;=69002,I1698&lt;=69801),"Jihomoravský kraj",(IF(AND(I1698&gt;=68601,I1698&lt;=68801),"Zlínský kraj",(IF(AND(I1698&gt;=75501,I1698&lt;=76901),"Zlínský kraj",(IF(AND(I1698&gt;=70030,I1698&lt;=74901),"Moravskoslezský kraj",(IF(AND(I1698&gt;=75000,I1698&lt;=75368),"Olomoucký kraj",(IF(AND(I1698&gt;=77200,I1698&lt;=79862),"Olomoucký kraj",(IF(AND(I1698&gt;=50011,I1698&lt;=50301),"Královéhradecký kraj",(IF(AND(I1698&gt;=54301,I1698&lt;=54303),"Královéhradecký kraj","0")))))))))))))))))))))))))))))))))))))))))))))))</f>
        <v>Středočeský kraj</v>
      </c>
      <c r="AD1698" t="s">
        <v>998</v>
      </c>
      <c r="AE1698" t="s">
        <v>998</v>
      </c>
      <c r="AF1698" t="s">
        <v>998</v>
      </c>
      <c r="AG1698" s="107">
        <v>300</v>
      </c>
      <c r="AH1698" s="107">
        <v>0</v>
      </c>
      <c r="AI1698" s="107">
        <v>0</v>
      </c>
      <c r="AJ1698" t="s">
        <v>999</v>
      </c>
      <c r="AK1698" s="106">
        <v>44924</v>
      </c>
    </row>
    <row r="1699" spans="1:37" x14ac:dyDescent="0.45">
      <c r="A1699" t="s">
        <v>1007</v>
      </c>
      <c r="B1699" t="s">
        <v>14549</v>
      </c>
      <c r="C1699" t="s">
        <v>990</v>
      </c>
      <c r="D1699" t="s">
        <v>14550</v>
      </c>
      <c r="E1699" t="s">
        <v>992</v>
      </c>
      <c r="F1699" t="s">
        <v>1027</v>
      </c>
      <c r="G1699">
        <v>967</v>
      </c>
      <c r="H1699" t="s">
        <v>2025</v>
      </c>
      <c r="I1699">
        <v>29306</v>
      </c>
      <c r="K1699" t="s">
        <v>14551</v>
      </c>
      <c r="L1699" s="106">
        <v>33113</v>
      </c>
      <c r="M1699">
        <v>10889366</v>
      </c>
      <c r="N1699" t="s">
        <v>996</v>
      </c>
      <c r="O1699" t="s">
        <v>12</v>
      </c>
      <c r="P1699" t="s">
        <v>997</v>
      </c>
      <c r="R1699" s="109" t="str">
        <f>IF(OR(P1699="SB",Q1699="SB"),"SB",0)</f>
        <v>SB</v>
      </c>
      <c r="T1699" s="110">
        <v>11803</v>
      </c>
      <c r="U1699" t="s">
        <v>19633</v>
      </c>
      <c r="V1699" s="113" t="str">
        <f>IF(AND(I1699&gt;=10000,I1699&lt;=19900),"Praha",(IF(AND(I1699&gt;=25001,I1699&lt;=29501),"Středočeský kraj",(IF(AND(I1699&gt;=30100,I1699&lt;=34972),"Středočeský kraj",(IF(AND(I1699&gt;=35002,I1699&lt;=36271),"Karlovarský kraj",(IF(AND(I1699&gt;=37001,I1699&lt;=39201),"Jihočeský kraj",(IF(AND(I1699&gt;=39701,I1699&lt;=39901),"Jihočeský kraj",(IF(AND(I1699&gt;=39301,I1699&lt;=39601),"Kraj Vysočina",(IF(AND(I1699&gt;=58001,I1699&lt;=59501),"Kraj Vysočina",(IF(AND(I1699&gt;=67401,I1699&lt;=67602),"Kraj Vysočina",(IF(AND(I1699&gt;=40001,I1699&lt;=44101),"Ústecký kraj",(IF(AND(I1699&gt;=46001,I1699&lt;=47201),"Liberecký kraj",(IF(AND(I1699&gt;=51202,I1699&lt;=51401),"Liberecký kraj",(IF(AND(I1699&gt;=53002,I1699&lt;=53976),"Pardubický kraj",(IF(AND(I1699&gt;=56002,I1699&lt;=57201),"Pardubický kraj",(IF(AND(I1699&gt;=60200,I1699&lt;=67201),"Jihomoravský kraj",(IF(AND(I1699&gt;=67801,I1699&lt;=68501),"Jihomoravský kraj",(IF(AND(I1699&gt;=69002,I1699&lt;=69801),"Jihomoravský kraj",(IF(AND(I1699&gt;=68601,I1699&lt;=68801),"Zlínský kraj",(IF(AND(I1699&gt;=75501,I1699&lt;=76901),"Zlínský kraj",(IF(AND(I1699&gt;=70030,I1699&lt;=74901),"Moravskoslezský kraj",(IF(AND(I1699&gt;=75000,I1699&lt;=75368),"Olomoucký kraj",(IF(AND(I1699&gt;=77200,I1699&lt;=79862),"Olomoucký kraj",(IF(AND(I1699&gt;=50011,I1699&lt;=50301),"Královéhradecký kraj",(IF(AND(I1699&gt;=54301,I1699&lt;=54303),"Královéhradecký kraj","0")))))))))))))))))))))))))))))))))))))))))))))))</f>
        <v>Středočeský kraj</v>
      </c>
      <c r="AD1699" t="s">
        <v>998</v>
      </c>
      <c r="AE1699" t="s">
        <v>998</v>
      </c>
      <c r="AF1699" t="s">
        <v>998</v>
      </c>
      <c r="AG1699" s="107">
        <v>0</v>
      </c>
      <c r="AH1699" s="107">
        <v>0</v>
      </c>
      <c r="AI1699" s="107">
        <v>0</v>
      </c>
      <c r="AJ1699" t="s">
        <v>1012</v>
      </c>
    </row>
    <row r="1700" spans="1:37" x14ac:dyDescent="0.45">
      <c r="A1700" t="s">
        <v>1169</v>
      </c>
      <c r="B1700" t="s">
        <v>16849</v>
      </c>
      <c r="C1700" t="s">
        <v>990</v>
      </c>
      <c r="D1700" t="s">
        <v>16850</v>
      </c>
      <c r="E1700" t="s">
        <v>992</v>
      </c>
      <c r="F1700" t="s">
        <v>16851</v>
      </c>
      <c r="G1700">
        <v>743</v>
      </c>
      <c r="H1700" t="s">
        <v>2025</v>
      </c>
      <c r="I1700">
        <v>29306</v>
      </c>
      <c r="K1700" t="s">
        <v>16852</v>
      </c>
      <c r="L1700" s="106">
        <v>29680</v>
      </c>
      <c r="M1700">
        <v>13010131</v>
      </c>
      <c r="N1700" t="s">
        <v>996</v>
      </c>
      <c r="O1700" t="s">
        <v>12</v>
      </c>
      <c r="P1700" t="s">
        <v>997</v>
      </c>
      <c r="R1700" s="109" t="str">
        <f>IF(OR(P1700="SB",Q1700="SB"),"SB",0)</f>
        <v>SB</v>
      </c>
      <c r="T1700" s="110" t="s">
        <v>998</v>
      </c>
      <c r="V1700" s="113" t="str">
        <f>IF(AND(I1700&gt;=10000,I1700&lt;=19900),"Praha",(IF(AND(I1700&gt;=25001,I1700&lt;=29501),"Středočeský kraj",(IF(AND(I1700&gt;=30100,I1700&lt;=34972),"Středočeský kraj",(IF(AND(I1700&gt;=35002,I1700&lt;=36271),"Karlovarský kraj",(IF(AND(I1700&gt;=37001,I1700&lt;=39201),"Jihočeský kraj",(IF(AND(I1700&gt;=39701,I1700&lt;=39901),"Jihočeský kraj",(IF(AND(I1700&gt;=39301,I1700&lt;=39601),"Kraj Vysočina",(IF(AND(I1700&gt;=58001,I1700&lt;=59501),"Kraj Vysočina",(IF(AND(I1700&gt;=67401,I1700&lt;=67602),"Kraj Vysočina",(IF(AND(I1700&gt;=40001,I1700&lt;=44101),"Ústecký kraj",(IF(AND(I1700&gt;=46001,I1700&lt;=47201),"Liberecký kraj",(IF(AND(I1700&gt;=51202,I1700&lt;=51401),"Liberecký kraj",(IF(AND(I1700&gt;=53002,I1700&lt;=53976),"Pardubický kraj",(IF(AND(I1700&gt;=56002,I1700&lt;=57201),"Pardubický kraj",(IF(AND(I1700&gt;=60200,I1700&lt;=67201),"Jihomoravský kraj",(IF(AND(I1700&gt;=67801,I1700&lt;=68501),"Jihomoravský kraj",(IF(AND(I1700&gt;=69002,I1700&lt;=69801),"Jihomoravský kraj",(IF(AND(I1700&gt;=68601,I1700&lt;=68801),"Zlínský kraj",(IF(AND(I1700&gt;=75501,I1700&lt;=76901),"Zlínský kraj",(IF(AND(I1700&gt;=70030,I1700&lt;=74901),"Moravskoslezský kraj",(IF(AND(I1700&gt;=75000,I1700&lt;=75368),"Olomoucký kraj",(IF(AND(I1700&gt;=77200,I1700&lt;=79862),"Olomoucký kraj",(IF(AND(I1700&gt;=50011,I1700&lt;=50301),"Královéhradecký kraj",(IF(AND(I1700&gt;=54301,I1700&lt;=54303),"Královéhradecký kraj","0")))))))))))))))))))))))))))))))))))))))))))))))</f>
        <v>Středočeský kraj</v>
      </c>
      <c r="AB1700" t="s">
        <v>998</v>
      </c>
      <c r="AD1700" t="s">
        <v>998</v>
      </c>
      <c r="AE1700" t="s">
        <v>998</v>
      </c>
      <c r="AF1700" t="s">
        <v>998</v>
      </c>
      <c r="AG1700" s="107">
        <v>0</v>
      </c>
      <c r="AH1700" s="107">
        <v>0</v>
      </c>
      <c r="AI1700" s="107">
        <v>0</v>
      </c>
      <c r="AJ1700" t="s">
        <v>1012</v>
      </c>
    </row>
    <row r="1701" spans="1:37" x14ac:dyDescent="0.45">
      <c r="A1701" t="s">
        <v>1295</v>
      </c>
      <c r="B1701" t="s">
        <v>4279</v>
      </c>
      <c r="C1701" t="s">
        <v>1002</v>
      </c>
      <c r="D1701" t="s">
        <v>4280</v>
      </c>
      <c r="E1701" t="s">
        <v>992</v>
      </c>
      <c r="F1701" t="s">
        <v>1751</v>
      </c>
      <c r="G1701">
        <v>1065</v>
      </c>
      <c r="H1701" t="s">
        <v>4281</v>
      </c>
      <c r="I1701">
        <v>29401</v>
      </c>
      <c r="K1701" t="s">
        <v>4282</v>
      </c>
      <c r="L1701" s="106">
        <v>30197</v>
      </c>
      <c r="M1701">
        <v>10412753</v>
      </c>
      <c r="N1701" t="s">
        <v>996</v>
      </c>
      <c r="O1701" t="s">
        <v>12</v>
      </c>
      <c r="P1701" t="s">
        <v>997</v>
      </c>
      <c r="R1701" s="109" t="str">
        <f>IF(OR(P1701="SB",Q1701="SB"),"SB",0)</f>
        <v>SB</v>
      </c>
      <c r="T1701" s="110">
        <v>50169</v>
      </c>
      <c r="U1701" t="s">
        <v>19633</v>
      </c>
      <c r="V1701" s="113" t="str">
        <f>IF(AND(I1701&gt;=10000,I1701&lt;=19900),"Praha",(IF(AND(I1701&gt;=25001,I1701&lt;=29501),"Středočeský kraj",(IF(AND(I1701&gt;=30100,I1701&lt;=34972),"Středočeský kraj",(IF(AND(I1701&gt;=35002,I1701&lt;=36271),"Karlovarský kraj",(IF(AND(I1701&gt;=37001,I1701&lt;=39201),"Jihočeský kraj",(IF(AND(I1701&gt;=39701,I1701&lt;=39901),"Jihočeský kraj",(IF(AND(I1701&gt;=39301,I1701&lt;=39601),"Kraj Vysočina",(IF(AND(I1701&gt;=58001,I1701&lt;=59501),"Kraj Vysočina",(IF(AND(I1701&gt;=67401,I1701&lt;=67602),"Kraj Vysočina",(IF(AND(I1701&gt;=40001,I1701&lt;=44101),"Ústecký kraj",(IF(AND(I1701&gt;=46001,I1701&lt;=47201),"Liberecký kraj",(IF(AND(I1701&gt;=51202,I1701&lt;=51401),"Liberecký kraj",(IF(AND(I1701&gt;=53002,I1701&lt;=53976),"Pardubický kraj",(IF(AND(I1701&gt;=56002,I1701&lt;=57201),"Pardubický kraj",(IF(AND(I1701&gt;=60200,I1701&lt;=67201),"Jihomoravský kraj",(IF(AND(I1701&gt;=67801,I1701&lt;=68501),"Jihomoravský kraj",(IF(AND(I1701&gt;=69002,I1701&lt;=69801),"Jihomoravský kraj",(IF(AND(I1701&gt;=68601,I1701&lt;=68801),"Zlínský kraj",(IF(AND(I1701&gt;=75501,I1701&lt;=76901),"Zlínský kraj",(IF(AND(I1701&gt;=70030,I1701&lt;=74901),"Moravskoslezský kraj",(IF(AND(I1701&gt;=75000,I1701&lt;=75368),"Olomoucký kraj",(IF(AND(I1701&gt;=77200,I1701&lt;=79862),"Olomoucký kraj",(IF(AND(I1701&gt;=50011,I1701&lt;=50301),"Královéhradecký kraj",(IF(AND(I1701&gt;=54301,I1701&lt;=54303),"Královéhradecký kraj","0")))))))))))))))))))))))))))))))))))))))))))))))</f>
        <v>Středočeský kraj</v>
      </c>
      <c r="AD1701" t="s">
        <v>998</v>
      </c>
      <c r="AE1701" t="s">
        <v>998</v>
      </c>
      <c r="AF1701" t="s">
        <v>998</v>
      </c>
      <c r="AG1701" s="107">
        <v>0</v>
      </c>
      <c r="AH1701" s="107">
        <v>0</v>
      </c>
      <c r="AI1701" s="107">
        <v>0</v>
      </c>
      <c r="AJ1701" t="s">
        <v>1012</v>
      </c>
    </row>
    <row r="1702" spans="1:37" x14ac:dyDescent="0.45">
      <c r="A1702" t="s">
        <v>1079</v>
      </c>
      <c r="B1702" t="s">
        <v>2440</v>
      </c>
      <c r="C1702" t="s">
        <v>990</v>
      </c>
      <c r="D1702" t="s">
        <v>2448</v>
      </c>
      <c r="E1702" t="s">
        <v>992</v>
      </c>
      <c r="F1702" t="s">
        <v>2449</v>
      </c>
      <c r="G1702">
        <v>226</v>
      </c>
      <c r="H1702" t="s">
        <v>1227</v>
      </c>
      <c r="I1702">
        <v>29402</v>
      </c>
      <c r="K1702" t="s">
        <v>2443</v>
      </c>
      <c r="L1702" s="106">
        <v>32477</v>
      </c>
      <c r="M1702">
        <v>10882494</v>
      </c>
      <c r="N1702" t="s">
        <v>996</v>
      </c>
      <c r="O1702" t="s">
        <v>12</v>
      </c>
      <c r="P1702" t="s">
        <v>997</v>
      </c>
      <c r="R1702" s="109" t="str">
        <f>IF(OR(P1702="SB",Q1702="SB"),"SB",0)</f>
        <v>SB</v>
      </c>
      <c r="T1702" s="110">
        <v>11486</v>
      </c>
      <c r="U1702" t="s">
        <v>19633</v>
      </c>
      <c r="V1702" s="113" t="str">
        <f>IF(AND(I1702&gt;=10000,I1702&lt;=19900),"Praha",(IF(AND(I1702&gt;=25001,I1702&lt;=29501),"Středočeský kraj",(IF(AND(I1702&gt;=30100,I1702&lt;=34972),"Středočeský kraj",(IF(AND(I1702&gt;=35002,I1702&lt;=36271),"Karlovarský kraj",(IF(AND(I1702&gt;=37001,I1702&lt;=39201),"Jihočeský kraj",(IF(AND(I1702&gt;=39701,I1702&lt;=39901),"Jihočeský kraj",(IF(AND(I1702&gt;=39301,I1702&lt;=39601),"Kraj Vysočina",(IF(AND(I1702&gt;=58001,I1702&lt;=59501),"Kraj Vysočina",(IF(AND(I1702&gt;=67401,I1702&lt;=67602),"Kraj Vysočina",(IF(AND(I1702&gt;=40001,I1702&lt;=44101),"Ústecký kraj",(IF(AND(I1702&gt;=46001,I1702&lt;=47201),"Liberecký kraj",(IF(AND(I1702&gt;=51202,I1702&lt;=51401),"Liberecký kraj",(IF(AND(I1702&gt;=53002,I1702&lt;=53976),"Pardubický kraj",(IF(AND(I1702&gt;=56002,I1702&lt;=57201),"Pardubický kraj",(IF(AND(I1702&gt;=60200,I1702&lt;=67201),"Jihomoravský kraj",(IF(AND(I1702&gt;=67801,I1702&lt;=68501),"Jihomoravský kraj",(IF(AND(I1702&gt;=69002,I1702&lt;=69801),"Jihomoravský kraj",(IF(AND(I1702&gt;=68601,I1702&lt;=68801),"Zlínský kraj",(IF(AND(I1702&gt;=75501,I1702&lt;=76901),"Zlínský kraj",(IF(AND(I1702&gt;=70030,I1702&lt;=74901),"Moravskoslezský kraj",(IF(AND(I1702&gt;=75000,I1702&lt;=75368),"Olomoucký kraj",(IF(AND(I1702&gt;=77200,I1702&lt;=79862),"Olomoucký kraj",(IF(AND(I1702&gt;=50011,I1702&lt;=50301),"Královéhradecký kraj",(IF(AND(I1702&gt;=54301,I1702&lt;=54303),"Královéhradecký kraj","0")))))))))))))))))))))))))))))))))))))))))))))))</f>
        <v>Středočeský kraj</v>
      </c>
      <c r="AD1702" t="s">
        <v>998</v>
      </c>
      <c r="AE1702" t="s">
        <v>998</v>
      </c>
      <c r="AF1702" t="s">
        <v>998</v>
      </c>
      <c r="AG1702" s="107">
        <v>0</v>
      </c>
      <c r="AH1702" s="107">
        <v>0</v>
      </c>
      <c r="AI1702" s="107">
        <v>0</v>
      </c>
      <c r="AJ1702" t="s">
        <v>1012</v>
      </c>
    </row>
    <row r="1703" spans="1:37" x14ac:dyDescent="0.45">
      <c r="A1703" t="s">
        <v>1806</v>
      </c>
      <c r="B1703" t="s">
        <v>11688</v>
      </c>
      <c r="C1703" t="s">
        <v>1002</v>
      </c>
      <c r="D1703" t="s">
        <v>11689</v>
      </c>
      <c r="E1703" t="s">
        <v>992</v>
      </c>
      <c r="F1703" t="s">
        <v>11690</v>
      </c>
      <c r="G1703">
        <v>54</v>
      </c>
      <c r="H1703" t="s">
        <v>11690</v>
      </c>
      <c r="I1703">
        <v>29404</v>
      </c>
      <c r="K1703" t="s">
        <v>11691</v>
      </c>
      <c r="L1703" s="106">
        <v>28716</v>
      </c>
      <c r="M1703">
        <v>13021952</v>
      </c>
      <c r="N1703" t="s">
        <v>996</v>
      </c>
      <c r="O1703" t="s">
        <v>12</v>
      </c>
      <c r="P1703" t="s">
        <v>997</v>
      </c>
      <c r="R1703" s="109" t="str">
        <f>IF(OR(P1703="SB",Q1703="SB"),"SB",0)</f>
        <v>SB</v>
      </c>
      <c r="T1703" s="110" t="s">
        <v>998</v>
      </c>
      <c r="V1703" s="113" t="str">
        <f>IF(AND(I1703&gt;=10000,I1703&lt;=19900),"Praha",(IF(AND(I1703&gt;=25001,I1703&lt;=29501),"Středočeský kraj",(IF(AND(I1703&gt;=30100,I1703&lt;=34972),"Středočeský kraj",(IF(AND(I1703&gt;=35002,I1703&lt;=36271),"Karlovarský kraj",(IF(AND(I1703&gt;=37001,I1703&lt;=39201),"Jihočeský kraj",(IF(AND(I1703&gt;=39701,I1703&lt;=39901),"Jihočeský kraj",(IF(AND(I1703&gt;=39301,I1703&lt;=39601),"Kraj Vysočina",(IF(AND(I1703&gt;=58001,I1703&lt;=59501),"Kraj Vysočina",(IF(AND(I1703&gt;=67401,I1703&lt;=67602),"Kraj Vysočina",(IF(AND(I1703&gt;=40001,I1703&lt;=44101),"Ústecký kraj",(IF(AND(I1703&gt;=46001,I1703&lt;=47201),"Liberecký kraj",(IF(AND(I1703&gt;=51202,I1703&lt;=51401),"Liberecký kraj",(IF(AND(I1703&gt;=53002,I1703&lt;=53976),"Pardubický kraj",(IF(AND(I1703&gt;=56002,I1703&lt;=57201),"Pardubický kraj",(IF(AND(I1703&gt;=60200,I1703&lt;=67201),"Jihomoravský kraj",(IF(AND(I1703&gt;=67801,I1703&lt;=68501),"Jihomoravský kraj",(IF(AND(I1703&gt;=69002,I1703&lt;=69801),"Jihomoravský kraj",(IF(AND(I1703&gt;=68601,I1703&lt;=68801),"Zlínský kraj",(IF(AND(I1703&gt;=75501,I1703&lt;=76901),"Zlínský kraj",(IF(AND(I1703&gt;=70030,I1703&lt;=74901),"Moravskoslezský kraj",(IF(AND(I1703&gt;=75000,I1703&lt;=75368),"Olomoucký kraj",(IF(AND(I1703&gt;=77200,I1703&lt;=79862),"Olomoucký kraj",(IF(AND(I1703&gt;=50011,I1703&lt;=50301),"Královéhradecký kraj",(IF(AND(I1703&gt;=54301,I1703&lt;=54303),"Královéhradecký kraj","0")))))))))))))))))))))))))))))))))))))))))))))))</f>
        <v>Středočeský kraj</v>
      </c>
      <c r="AB1703" t="s">
        <v>998</v>
      </c>
      <c r="AD1703" t="s">
        <v>998</v>
      </c>
      <c r="AE1703" t="s">
        <v>998</v>
      </c>
      <c r="AF1703" t="s">
        <v>998</v>
      </c>
      <c r="AG1703" s="107">
        <v>0</v>
      </c>
      <c r="AH1703" s="107">
        <v>0</v>
      </c>
      <c r="AI1703" s="107">
        <v>0</v>
      </c>
      <c r="AJ1703" t="s">
        <v>1012</v>
      </c>
    </row>
    <row r="1704" spans="1:37" x14ac:dyDescent="0.45">
      <c r="A1704" t="s">
        <v>1087</v>
      </c>
      <c r="B1704" t="s">
        <v>13085</v>
      </c>
      <c r="C1704" t="s">
        <v>990</v>
      </c>
      <c r="D1704" t="s">
        <v>13118</v>
      </c>
      <c r="E1704" t="s">
        <v>992</v>
      </c>
      <c r="F1704" t="s">
        <v>1545</v>
      </c>
      <c r="G1704">
        <v>362</v>
      </c>
      <c r="H1704" t="s">
        <v>8614</v>
      </c>
      <c r="I1704">
        <v>29421</v>
      </c>
      <c r="K1704" t="s">
        <v>13119</v>
      </c>
      <c r="L1704" s="106">
        <v>31833</v>
      </c>
      <c r="M1704">
        <v>10877545</v>
      </c>
      <c r="N1704" t="s">
        <v>996</v>
      </c>
      <c r="O1704" t="s">
        <v>12</v>
      </c>
      <c r="P1704" t="s">
        <v>997</v>
      </c>
      <c r="R1704" s="109" t="str">
        <f>IF(OR(P1704="SB",Q1704="SB"),"SB",0)</f>
        <v>SB</v>
      </c>
      <c r="T1704" s="110">
        <v>11762</v>
      </c>
      <c r="U1704" t="s">
        <v>19633</v>
      </c>
      <c r="V1704" s="113" t="str">
        <f>IF(AND(I1704&gt;=10000,I1704&lt;=19900),"Praha",(IF(AND(I1704&gt;=25001,I1704&lt;=29501),"Středočeský kraj",(IF(AND(I1704&gt;=30100,I1704&lt;=34972),"Středočeský kraj",(IF(AND(I1704&gt;=35002,I1704&lt;=36271),"Karlovarský kraj",(IF(AND(I1704&gt;=37001,I1704&lt;=39201),"Jihočeský kraj",(IF(AND(I1704&gt;=39701,I1704&lt;=39901),"Jihočeský kraj",(IF(AND(I1704&gt;=39301,I1704&lt;=39601),"Kraj Vysočina",(IF(AND(I1704&gt;=58001,I1704&lt;=59501),"Kraj Vysočina",(IF(AND(I1704&gt;=67401,I1704&lt;=67602),"Kraj Vysočina",(IF(AND(I1704&gt;=40001,I1704&lt;=44101),"Ústecký kraj",(IF(AND(I1704&gt;=46001,I1704&lt;=47201),"Liberecký kraj",(IF(AND(I1704&gt;=51202,I1704&lt;=51401),"Liberecký kraj",(IF(AND(I1704&gt;=53002,I1704&lt;=53976),"Pardubický kraj",(IF(AND(I1704&gt;=56002,I1704&lt;=57201),"Pardubický kraj",(IF(AND(I1704&gt;=60200,I1704&lt;=67201),"Jihomoravský kraj",(IF(AND(I1704&gt;=67801,I1704&lt;=68501),"Jihomoravský kraj",(IF(AND(I1704&gt;=69002,I1704&lt;=69801),"Jihomoravský kraj",(IF(AND(I1704&gt;=68601,I1704&lt;=68801),"Zlínský kraj",(IF(AND(I1704&gt;=75501,I1704&lt;=76901),"Zlínský kraj",(IF(AND(I1704&gt;=70030,I1704&lt;=74901),"Moravskoslezský kraj",(IF(AND(I1704&gt;=75000,I1704&lt;=75368),"Olomoucký kraj",(IF(AND(I1704&gt;=77200,I1704&lt;=79862),"Olomoucký kraj",(IF(AND(I1704&gt;=50011,I1704&lt;=50301),"Královéhradecký kraj",(IF(AND(I1704&gt;=54301,I1704&lt;=54303),"Královéhradecký kraj","0")))))))))))))))))))))))))))))))))))))))))))))))</f>
        <v>Středočeský kraj</v>
      </c>
      <c r="AD1704" t="s">
        <v>998</v>
      </c>
      <c r="AE1704" t="s">
        <v>998</v>
      </c>
      <c r="AF1704" t="s">
        <v>998</v>
      </c>
      <c r="AG1704" s="107">
        <v>0</v>
      </c>
      <c r="AH1704" s="107">
        <v>0</v>
      </c>
      <c r="AI1704" s="107">
        <v>0</v>
      </c>
      <c r="AJ1704" t="s">
        <v>1012</v>
      </c>
    </row>
    <row r="1705" spans="1:37" x14ac:dyDescent="0.45">
      <c r="A1705" t="s">
        <v>1164</v>
      </c>
      <c r="B1705" t="s">
        <v>14289</v>
      </c>
      <c r="C1705" t="s">
        <v>990</v>
      </c>
      <c r="D1705" t="s">
        <v>14293</v>
      </c>
      <c r="E1705" t="s">
        <v>992</v>
      </c>
      <c r="F1705" t="s">
        <v>8867</v>
      </c>
      <c r="G1705">
        <v>130</v>
      </c>
      <c r="H1705" t="s">
        <v>1990</v>
      </c>
      <c r="I1705">
        <v>29471</v>
      </c>
      <c r="J1705">
        <v>420606589623</v>
      </c>
      <c r="K1705" t="s">
        <v>14294</v>
      </c>
      <c r="L1705" s="106">
        <v>29340</v>
      </c>
      <c r="M1705">
        <v>10588767</v>
      </c>
      <c r="N1705" t="s">
        <v>996</v>
      </c>
      <c r="O1705" t="s">
        <v>12</v>
      </c>
      <c r="P1705" t="s">
        <v>997</v>
      </c>
      <c r="R1705" s="109" t="str">
        <f>IF(OR(P1705="SB",Q1705="SB"),"SB",0)</f>
        <v>SB</v>
      </c>
      <c r="T1705" s="110">
        <v>10589</v>
      </c>
      <c r="U1705" t="s">
        <v>19633</v>
      </c>
      <c r="V1705" s="113" t="str">
        <f>IF(AND(I1705&gt;=10000,I1705&lt;=19900),"Praha",(IF(AND(I1705&gt;=25001,I1705&lt;=29501),"Středočeský kraj",(IF(AND(I1705&gt;=30100,I1705&lt;=34972),"Středočeský kraj",(IF(AND(I1705&gt;=35002,I1705&lt;=36271),"Karlovarský kraj",(IF(AND(I1705&gt;=37001,I1705&lt;=39201),"Jihočeský kraj",(IF(AND(I1705&gt;=39701,I1705&lt;=39901),"Jihočeský kraj",(IF(AND(I1705&gt;=39301,I1705&lt;=39601),"Kraj Vysočina",(IF(AND(I1705&gt;=58001,I1705&lt;=59501),"Kraj Vysočina",(IF(AND(I1705&gt;=67401,I1705&lt;=67602),"Kraj Vysočina",(IF(AND(I1705&gt;=40001,I1705&lt;=44101),"Ústecký kraj",(IF(AND(I1705&gt;=46001,I1705&lt;=47201),"Liberecký kraj",(IF(AND(I1705&gt;=51202,I1705&lt;=51401),"Liberecký kraj",(IF(AND(I1705&gt;=53002,I1705&lt;=53976),"Pardubický kraj",(IF(AND(I1705&gt;=56002,I1705&lt;=57201),"Pardubický kraj",(IF(AND(I1705&gt;=60200,I1705&lt;=67201),"Jihomoravský kraj",(IF(AND(I1705&gt;=67801,I1705&lt;=68501),"Jihomoravský kraj",(IF(AND(I1705&gt;=69002,I1705&lt;=69801),"Jihomoravský kraj",(IF(AND(I1705&gt;=68601,I1705&lt;=68801),"Zlínský kraj",(IF(AND(I1705&gt;=75501,I1705&lt;=76901),"Zlínský kraj",(IF(AND(I1705&gt;=70030,I1705&lt;=74901),"Moravskoslezský kraj",(IF(AND(I1705&gt;=75000,I1705&lt;=75368),"Olomoucký kraj",(IF(AND(I1705&gt;=77200,I1705&lt;=79862),"Olomoucký kraj",(IF(AND(I1705&gt;=50011,I1705&lt;=50301),"Královéhradecký kraj",(IF(AND(I1705&gt;=54301,I1705&lt;=54303),"Královéhradecký kraj","0")))))))))))))))))))))))))))))))))))))))))))))))</f>
        <v>Středočeský kraj</v>
      </c>
      <c r="AD1705" t="s">
        <v>998</v>
      </c>
      <c r="AE1705" t="s">
        <v>998</v>
      </c>
      <c r="AF1705" t="s">
        <v>998</v>
      </c>
      <c r="AG1705" s="107">
        <v>0</v>
      </c>
      <c r="AH1705" s="107">
        <v>0</v>
      </c>
      <c r="AI1705" s="107">
        <v>0</v>
      </c>
      <c r="AJ1705" t="s">
        <v>1012</v>
      </c>
    </row>
    <row r="1706" spans="1:37" x14ac:dyDescent="0.45">
      <c r="A1706" t="s">
        <v>1021</v>
      </c>
      <c r="B1706" t="s">
        <v>5437</v>
      </c>
      <c r="C1706" t="s">
        <v>990</v>
      </c>
      <c r="D1706" t="s">
        <v>5438</v>
      </c>
      <c r="E1706" t="s">
        <v>992</v>
      </c>
      <c r="F1706" t="s">
        <v>1559</v>
      </c>
      <c r="G1706">
        <v>407</v>
      </c>
      <c r="H1706" t="s">
        <v>1990</v>
      </c>
      <c r="I1706">
        <v>29471</v>
      </c>
      <c r="J1706">
        <v>774039742</v>
      </c>
      <c r="K1706" t="s">
        <v>5439</v>
      </c>
      <c r="L1706" s="106">
        <v>26958</v>
      </c>
      <c r="M1706">
        <v>13016700</v>
      </c>
      <c r="N1706" t="s">
        <v>996</v>
      </c>
      <c r="O1706" t="s">
        <v>12</v>
      </c>
      <c r="P1706" t="s">
        <v>997</v>
      </c>
      <c r="R1706" s="109" t="str">
        <f>IF(OR(P1706="SB",Q1706="SB"),"SB",0)</f>
        <v>SB</v>
      </c>
      <c r="T1706" s="110" t="s">
        <v>998</v>
      </c>
      <c r="V1706" s="113" t="str">
        <f>IF(AND(I1706&gt;=10000,I1706&lt;=19900),"Praha",(IF(AND(I1706&gt;=25001,I1706&lt;=29501),"Středočeský kraj",(IF(AND(I1706&gt;=30100,I1706&lt;=34972),"Středočeský kraj",(IF(AND(I1706&gt;=35002,I1706&lt;=36271),"Karlovarský kraj",(IF(AND(I1706&gt;=37001,I1706&lt;=39201),"Jihočeský kraj",(IF(AND(I1706&gt;=39701,I1706&lt;=39901),"Jihočeský kraj",(IF(AND(I1706&gt;=39301,I1706&lt;=39601),"Kraj Vysočina",(IF(AND(I1706&gt;=58001,I1706&lt;=59501),"Kraj Vysočina",(IF(AND(I1706&gt;=67401,I1706&lt;=67602),"Kraj Vysočina",(IF(AND(I1706&gt;=40001,I1706&lt;=44101),"Ústecký kraj",(IF(AND(I1706&gt;=46001,I1706&lt;=47201),"Liberecký kraj",(IF(AND(I1706&gt;=51202,I1706&lt;=51401),"Liberecký kraj",(IF(AND(I1706&gt;=53002,I1706&lt;=53976),"Pardubický kraj",(IF(AND(I1706&gt;=56002,I1706&lt;=57201),"Pardubický kraj",(IF(AND(I1706&gt;=60200,I1706&lt;=67201),"Jihomoravský kraj",(IF(AND(I1706&gt;=67801,I1706&lt;=68501),"Jihomoravský kraj",(IF(AND(I1706&gt;=69002,I1706&lt;=69801),"Jihomoravský kraj",(IF(AND(I1706&gt;=68601,I1706&lt;=68801),"Zlínský kraj",(IF(AND(I1706&gt;=75501,I1706&lt;=76901),"Zlínský kraj",(IF(AND(I1706&gt;=70030,I1706&lt;=74901),"Moravskoslezský kraj",(IF(AND(I1706&gt;=75000,I1706&lt;=75368),"Olomoucký kraj",(IF(AND(I1706&gt;=77200,I1706&lt;=79862),"Olomoucký kraj",(IF(AND(I1706&gt;=50011,I1706&lt;=50301),"Královéhradecký kraj",(IF(AND(I1706&gt;=54301,I1706&lt;=54303),"Královéhradecký kraj","0")))))))))))))))))))))))))))))))))))))))))))))))</f>
        <v>Středočeský kraj</v>
      </c>
      <c r="AB1706" t="s">
        <v>998</v>
      </c>
      <c r="AD1706" t="s">
        <v>998</v>
      </c>
      <c r="AE1706" t="s">
        <v>998</v>
      </c>
      <c r="AF1706" t="s">
        <v>998</v>
      </c>
      <c r="AG1706" s="107">
        <v>0</v>
      </c>
      <c r="AH1706" s="107">
        <v>0</v>
      </c>
      <c r="AI1706" s="107">
        <v>0</v>
      </c>
      <c r="AJ1706" t="s">
        <v>1012</v>
      </c>
    </row>
    <row r="1707" spans="1:37" x14ac:dyDescent="0.45">
      <c r="A1707" t="s">
        <v>1149</v>
      </c>
      <c r="B1707" t="s">
        <v>14549</v>
      </c>
      <c r="C1707" t="s">
        <v>990</v>
      </c>
      <c r="D1707" t="s">
        <v>14559</v>
      </c>
      <c r="E1707" t="s">
        <v>992</v>
      </c>
      <c r="F1707" t="s">
        <v>14560</v>
      </c>
      <c r="G1707">
        <v>267</v>
      </c>
      <c r="H1707" t="s">
        <v>14560</v>
      </c>
      <c r="I1707">
        <v>29474</v>
      </c>
      <c r="K1707" t="s">
        <v>14561</v>
      </c>
      <c r="L1707" s="106">
        <v>28209</v>
      </c>
      <c r="M1707">
        <v>12983455</v>
      </c>
      <c r="N1707" t="s">
        <v>996</v>
      </c>
      <c r="O1707" t="s">
        <v>12</v>
      </c>
      <c r="P1707" t="s">
        <v>997</v>
      </c>
      <c r="R1707" s="109" t="str">
        <f>IF(OR(P1707="SB",Q1707="SB"),"SB",0)</f>
        <v>SB</v>
      </c>
      <c r="T1707" s="110" t="s">
        <v>998</v>
      </c>
      <c r="V1707" s="113" t="str">
        <f>IF(AND(I1707&gt;=10000,I1707&lt;=19900),"Praha",(IF(AND(I1707&gt;=25001,I1707&lt;=29501),"Středočeský kraj",(IF(AND(I1707&gt;=30100,I1707&lt;=34972),"Středočeský kraj",(IF(AND(I1707&gt;=35002,I1707&lt;=36271),"Karlovarský kraj",(IF(AND(I1707&gt;=37001,I1707&lt;=39201),"Jihočeský kraj",(IF(AND(I1707&gt;=39701,I1707&lt;=39901),"Jihočeský kraj",(IF(AND(I1707&gt;=39301,I1707&lt;=39601),"Kraj Vysočina",(IF(AND(I1707&gt;=58001,I1707&lt;=59501),"Kraj Vysočina",(IF(AND(I1707&gt;=67401,I1707&lt;=67602),"Kraj Vysočina",(IF(AND(I1707&gt;=40001,I1707&lt;=44101),"Ústecký kraj",(IF(AND(I1707&gt;=46001,I1707&lt;=47201),"Liberecký kraj",(IF(AND(I1707&gt;=51202,I1707&lt;=51401),"Liberecký kraj",(IF(AND(I1707&gt;=53002,I1707&lt;=53976),"Pardubický kraj",(IF(AND(I1707&gt;=56002,I1707&lt;=57201),"Pardubický kraj",(IF(AND(I1707&gt;=60200,I1707&lt;=67201),"Jihomoravský kraj",(IF(AND(I1707&gt;=67801,I1707&lt;=68501),"Jihomoravský kraj",(IF(AND(I1707&gt;=69002,I1707&lt;=69801),"Jihomoravský kraj",(IF(AND(I1707&gt;=68601,I1707&lt;=68801),"Zlínský kraj",(IF(AND(I1707&gt;=75501,I1707&lt;=76901),"Zlínský kraj",(IF(AND(I1707&gt;=70030,I1707&lt;=74901),"Moravskoslezský kraj",(IF(AND(I1707&gt;=75000,I1707&lt;=75368),"Olomoucký kraj",(IF(AND(I1707&gt;=77200,I1707&lt;=79862),"Olomoucký kraj",(IF(AND(I1707&gt;=50011,I1707&lt;=50301),"Královéhradecký kraj",(IF(AND(I1707&gt;=54301,I1707&lt;=54303),"Královéhradecký kraj","0")))))))))))))))))))))))))))))))))))))))))))))))</f>
        <v>Středočeský kraj</v>
      </c>
      <c r="AB1707" t="s">
        <v>998</v>
      </c>
      <c r="AD1707" t="s">
        <v>998</v>
      </c>
      <c r="AE1707" t="s">
        <v>998</v>
      </c>
      <c r="AF1707" t="s">
        <v>998</v>
      </c>
      <c r="AG1707" s="107">
        <v>0</v>
      </c>
      <c r="AH1707" s="107">
        <v>0</v>
      </c>
      <c r="AI1707" s="107">
        <v>0</v>
      </c>
      <c r="AJ1707" t="s">
        <v>1012</v>
      </c>
    </row>
    <row r="1708" spans="1:37" x14ac:dyDescent="0.45">
      <c r="A1708" t="s">
        <v>1079</v>
      </c>
      <c r="B1708" t="s">
        <v>8180</v>
      </c>
      <c r="C1708" t="s">
        <v>990</v>
      </c>
      <c r="D1708" t="s">
        <v>8181</v>
      </c>
      <c r="E1708" t="s">
        <v>992</v>
      </c>
      <c r="F1708" t="s">
        <v>1525</v>
      </c>
      <c r="G1708">
        <v>894</v>
      </c>
      <c r="H1708" t="s">
        <v>6571</v>
      </c>
      <c r="I1708">
        <v>29501</v>
      </c>
      <c r="K1708" t="s">
        <v>8182</v>
      </c>
      <c r="L1708" s="106">
        <v>27585</v>
      </c>
      <c r="M1708">
        <v>13787242</v>
      </c>
      <c r="N1708" t="s">
        <v>5901</v>
      </c>
      <c r="O1708" t="s">
        <v>12</v>
      </c>
      <c r="P1708" t="s">
        <v>997</v>
      </c>
      <c r="R1708" s="109" t="str">
        <f>IF(OR(P1708="SB",Q1708="SB"),"SB",0)</f>
        <v>SB</v>
      </c>
      <c r="T1708" s="110" t="s">
        <v>998</v>
      </c>
      <c r="V1708" s="113" t="str">
        <f>IF(AND(I1708&gt;=10000,I1708&lt;=19900),"Praha",(IF(AND(I1708&gt;=25001,I1708&lt;=29501),"Středočeský kraj",(IF(AND(I1708&gt;=30100,I1708&lt;=34972),"Středočeský kraj",(IF(AND(I1708&gt;=35002,I1708&lt;=36271),"Karlovarský kraj",(IF(AND(I1708&gt;=37001,I1708&lt;=39201),"Jihočeský kraj",(IF(AND(I1708&gt;=39701,I1708&lt;=39901),"Jihočeský kraj",(IF(AND(I1708&gt;=39301,I1708&lt;=39601),"Kraj Vysočina",(IF(AND(I1708&gt;=58001,I1708&lt;=59501),"Kraj Vysočina",(IF(AND(I1708&gt;=67401,I1708&lt;=67602),"Kraj Vysočina",(IF(AND(I1708&gt;=40001,I1708&lt;=44101),"Ústecký kraj",(IF(AND(I1708&gt;=46001,I1708&lt;=47201),"Liberecký kraj",(IF(AND(I1708&gt;=51202,I1708&lt;=51401),"Liberecký kraj",(IF(AND(I1708&gt;=53002,I1708&lt;=53976),"Pardubický kraj",(IF(AND(I1708&gt;=56002,I1708&lt;=57201),"Pardubický kraj",(IF(AND(I1708&gt;=60200,I1708&lt;=67201),"Jihomoravský kraj",(IF(AND(I1708&gt;=67801,I1708&lt;=68501),"Jihomoravský kraj",(IF(AND(I1708&gt;=69002,I1708&lt;=69801),"Jihomoravský kraj",(IF(AND(I1708&gt;=68601,I1708&lt;=68801),"Zlínský kraj",(IF(AND(I1708&gt;=75501,I1708&lt;=76901),"Zlínský kraj",(IF(AND(I1708&gt;=70030,I1708&lt;=74901),"Moravskoslezský kraj",(IF(AND(I1708&gt;=75000,I1708&lt;=75368),"Olomoucký kraj",(IF(AND(I1708&gt;=77200,I1708&lt;=79862),"Olomoucký kraj",(IF(AND(I1708&gt;=50011,I1708&lt;=50301),"Královéhradecký kraj",(IF(AND(I1708&gt;=54301,I1708&lt;=54303),"Královéhradecký kraj","0")))))))))))))))))))))))))))))))))))))))))))))))</f>
        <v>Středočeský kraj</v>
      </c>
      <c r="AB1708" t="s">
        <v>998</v>
      </c>
      <c r="AD1708" t="s">
        <v>998</v>
      </c>
      <c r="AE1708" t="s">
        <v>998</v>
      </c>
      <c r="AF1708" t="s">
        <v>998</v>
      </c>
      <c r="AG1708" s="107">
        <v>300</v>
      </c>
      <c r="AH1708" s="107">
        <v>0</v>
      </c>
      <c r="AI1708" s="107">
        <v>0</v>
      </c>
      <c r="AJ1708" t="s">
        <v>999</v>
      </c>
      <c r="AK1708" s="106">
        <v>44918</v>
      </c>
    </row>
    <row r="1709" spans="1:37" x14ac:dyDescent="0.45">
      <c r="A1709" t="s">
        <v>1079</v>
      </c>
      <c r="B1709" t="s">
        <v>8180</v>
      </c>
      <c r="C1709" t="s">
        <v>990</v>
      </c>
      <c r="D1709" t="s">
        <v>8183</v>
      </c>
      <c r="E1709" t="s">
        <v>992</v>
      </c>
      <c r="F1709" t="s">
        <v>1525</v>
      </c>
      <c r="G1709">
        <v>894</v>
      </c>
      <c r="H1709" t="s">
        <v>6571</v>
      </c>
      <c r="I1709">
        <v>29501</v>
      </c>
      <c r="K1709" t="s">
        <v>8184</v>
      </c>
      <c r="L1709" s="106">
        <v>40005</v>
      </c>
      <c r="M1709">
        <v>15376729</v>
      </c>
      <c r="N1709" t="s">
        <v>5901</v>
      </c>
      <c r="O1709" t="s">
        <v>12</v>
      </c>
      <c r="P1709" t="s">
        <v>997</v>
      </c>
      <c r="R1709" s="109" t="str">
        <f>IF(OR(P1709="SB",Q1709="SB"),"SB",0)</f>
        <v>SB</v>
      </c>
      <c r="T1709" s="110" t="s">
        <v>998</v>
      </c>
      <c r="V1709" s="113" t="str">
        <f>IF(AND(I1709&gt;=10000,I1709&lt;=19900),"Praha",(IF(AND(I1709&gt;=25001,I1709&lt;=29501),"Středočeský kraj",(IF(AND(I1709&gt;=30100,I1709&lt;=34972),"Středočeský kraj",(IF(AND(I1709&gt;=35002,I1709&lt;=36271),"Karlovarský kraj",(IF(AND(I1709&gt;=37001,I1709&lt;=39201),"Jihočeský kraj",(IF(AND(I1709&gt;=39701,I1709&lt;=39901),"Jihočeský kraj",(IF(AND(I1709&gt;=39301,I1709&lt;=39601),"Kraj Vysočina",(IF(AND(I1709&gt;=58001,I1709&lt;=59501),"Kraj Vysočina",(IF(AND(I1709&gt;=67401,I1709&lt;=67602),"Kraj Vysočina",(IF(AND(I1709&gt;=40001,I1709&lt;=44101),"Ústecký kraj",(IF(AND(I1709&gt;=46001,I1709&lt;=47201),"Liberecký kraj",(IF(AND(I1709&gt;=51202,I1709&lt;=51401),"Liberecký kraj",(IF(AND(I1709&gt;=53002,I1709&lt;=53976),"Pardubický kraj",(IF(AND(I1709&gt;=56002,I1709&lt;=57201),"Pardubický kraj",(IF(AND(I1709&gt;=60200,I1709&lt;=67201),"Jihomoravský kraj",(IF(AND(I1709&gt;=67801,I1709&lt;=68501),"Jihomoravský kraj",(IF(AND(I1709&gt;=69002,I1709&lt;=69801),"Jihomoravský kraj",(IF(AND(I1709&gt;=68601,I1709&lt;=68801),"Zlínský kraj",(IF(AND(I1709&gt;=75501,I1709&lt;=76901),"Zlínský kraj",(IF(AND(I1709&gt;=70030,I1709&lt;=74901),"Moravskoslezský kraj",(IF(AND(I1709&gt;=75000,I1709&lt;=75368),"Olomoucký kraj",(IF(AND(I1709&gt;=77200,I1709&lt;=79862),"Olomoucký kraj",(IF(AND(I1709&gt;=50011,I1709&lt;=50301),"Královéhradecký kraj",(IF(AND(I1709&gt;=54301,I1709&lt;=54303),"Královéhradecký kraj","0")))))))))))))))))))))))))))))))))))))))))))))))</f>
        <v>Středočeský kraj</v>
      </c>
      <c r="AB1709" t="s">
        <v>998</v>
      </c>
      <c r="AD1709" t="s">
        <v>998</v>
      </c>
      <c r="AE1709" t="s">
        <v>998</v>
      </c>
      <c r="AF1709" t="s">
        <v>998</v>
      </c>
      <c r="AG1709" s="107">
        <v>300</v>
      </c>
      <c r="AH1709" s="107">
        <v>0</v>
      </c>
      <c r="AI1709" s="107">
        <v>0</v>
      </c>
      <c r="AJ1709" t="s">
        <v>999</v>
      </c>
      <c r="AK1709" s="106">
        <v>44918</v>
      </c>
    </row>
    <row r="1710" spans="1:37" x14ac:dyDescent="0.45">
      <c r="A1710" t="s">
        <v>1201</v>
      </c>
      <c r="B1710" t="s">
        <v>8185</v>
      </c>
      <c r="C1710" t="s">
        <v>1002</v>
      </c>
      <c r="D1710" t="s">
        <v>8186</v>
      </c>
      <c r="E1710" t="s">
        <v>992</v>
      </c>
      <c r="F1710" t="s">
        <v>1525</v>
      </c>
      <c r="G1710">
        <v>894</v>
      </c>
      <c r="H1710" t="s">
        <v>6571</v>
      </c>
      <c r="I1710">
        <v>29501</v>
      </c>
      <c r="K1710" t="s">
        <v>8187</v>
      </c>
      <c r="L1710" s="106">
        <v>39141</v>
      </c>
      <c r="M1710">
        <v>14230816</v>
      </c>
      <c r="N1710" t="s">
        <v>5901</v>
      </c>
      <c r="O1710" t="s">
        <v>12</v>
      </c>
      <c r="P1710" t="s">
        <v>997</v>
      </c>
      <c r="R1710" s="109" t="str">
        <f>IF(OR(P1710="SB",Q1710="SB"),"SB",0)</f>
        <v>SB</v>
      </c>
      <c r="T1710" s="110" t="s">
        <v>998</v>
      </c>
      <c r="V1710" s="113" t="str">
        <f>IF(AND(I1710&gt;=10000,I1710&lt;=19900),"Praha",(IF(AND(I1710&gt;=25001,I1710&lt;=29501),"Středočeský kraj",(IF(AND(I1710&gt;=30100,I1710&lt;=34972),"Středočeský kraj",(IF(AND(I1710&gt;=35002,I1710&lt;=36271),"Karlovarský kraj",(IF(AND(I1710&gt;=37001,I1710&lt;=39201),"Jihočeský kraj",(IF(AND(I1710&gt;=39701,I1710&lt;=39901),"Jihočeský kraj",(IF(AND(I1710&gt;=39301,I1710&lt;=39601),"Kraj Vysočina",(IF(AND(I1710&gt;=58001,I1710&lt;=59501),"Kraj Vysočina",(IF(AND(I1710&gt;=67401,I1710&lt;=67602),"Kraj Vysočina",(IF(AND(I1710&gt;=40001,I1710&lt;=44101),"Ústecký kraj",(IF(AND(I1710&gt;=46001,I1710&lt;=47201),"Liberecký kraj",(IF(AND(I1710&gt;=51202,I1710&lt;=51401),"Liberecký kraj",(IF(AND(I1710&gt;=53002,I1710&lt;=53976),"Pardubický kraj",(IF(AND(I1710&gt;=56002,I1710&lt;=57201),"Pardubický kraj",(IF(AND(I1710&gt;=60200,I1710&lt;=67201),"Jihomoravský kraj",(IF(AND(I1710&gt;=67801,I1710&lt;=68501),"Jihomoravský kraj",(IF(AND(I1710&gt;=69002,I1710&lt;=69801),"Jihomoravský kraj",(IF(AND(I1710&gt;=68601,I1710&lt;=68801),"Zlínský kraj",(IF(AND(I1710&gt;=75501,I1710&lt;=76901),"Zlínský kraj",(IF(AND(I1710&gt;=70030,I1710&lt;=74901),"Moravskoslezský kraj",(IF(AND(I1710&gt;=75000,I1710&lt;=75368),"Olomoucký kraj",(IF(AND(I1710&gt;=77200,I1710&lt;=79862),"Olomoucký kraj",(IF(AND(I1710&gt;=50011,I1710&lt;=50301),"Královéhradecký kraj",(IF(AND(I1710&gt;=54301,I1710&lt;=54303),"Královéhradecký kraj","0")))))))))))))))))))))))))))))))))))))))))))))))</f>
        <v>Středočeský kraj</v>
      </c>
      <c r="AB1710" t="s">
        <v>998</v>
      </c>
      <c r="AD1710" t="s">
        <v>998</v>
      </c>
      <c r="AE1710" t="s">
        <v>998</v>
      </c>
      <c r="AF1710" t="s">
        <v>998</v>
      </c>
      <c r="AG1710" s="107">
        <v>300</v>
      </c>
      <c r="AH1710" s="107">
        <v>0</v>
      </c>
      <c r="AI1710" s="107">
        <v>0</v>
      </c>
      <c r="AJ1710" t="s">
        <v>999</v>
      </c>
      <c r="AK1710" s="106">
        <v>44918</v>
      </c>
    </row>
    <row r="1711" spans="1:37" x14ac:dyDescent="0.45">
      <c r="A1711" t="s">
        <v>1413</v>
      </c>
      <c r="B1711" t="s">
        <v>8185</v>
      </c>
      <c r="C1711" t="s">
        <v>1002</v>
      </c>
      <c r="D1711" t="s">
        <v>8192</v>
      </c>
      <c r="E1711" t="s">
        <v>992</v>
      </c>
      <c r="F1711" t="s">
        <v>1525</v>
      </c>
      <c r="G1711">
        <v>894</v>
      </c>
      <c r="H1711" t="s">
        <v>6571</v>
      </c>
      <c r="I1711">
        <v>29501</v>
      </c>
      <c r="K1711" t="s">
        <v>8182</v>
      </c>
      <c r="L1711" s="106">
        <v>26252</v>
      </c>
      <c r="M1711">
        <v>13787343</v>
      </c>
      <c r="N1711" t="s">
        <v>1242</v>
      </c>
      <c r="O1711" t="s">
        <v>1106</v>
      </c>
      <c r="P1711" t="s">
        <v>997</v>
      </c>
      <c r="R1711" s="109" t="str">
        <f>IF(OR(P1711="SB",Q1711="SB"),"SB",0)</f>
        <v>SB</v>
      </c>
      <c r="T1711" s="110" t="s">
        <v>998</v>
      </c>
      <c r="V1711" s="113" t="str">
        <f>IF(AND(I1711&gt;=10000,I1711&lt;=19900),"Praha",(IF(AND(I1711&gt;=25001,I1711&lt;=29501),"Středočeský kraj",(IF(AND(I1711&gt;=30100,I1711&lt;=34972),"Středočeský kraj",(IF(AND(I1711&gt;=35002,I1711&lt;=36271),"Karlovarský kraj",(IF(AND(I1711&gt;=37001,I1711&lt;=39201),"Jihočeský kraj",(IF(AND(I1711&gt;=39701,I1711&lt;=39901),"Jihočeský kraj",(IF(AND(I1711&gt;=39301,I1711&lt;=39601),"Kraj Vysočina",(IF(AND(I1711&gt;=58001,I1711&lt;=59501),"Kraj Vysočina",(IF(AND(I1711&gt;=67401,I1711&lt;=67602),"Kraj Vysočina",(IF(AND(I1711&gt;=40001,I1711&lt;=44101),"Ústecký kraj",(IF(AND(I1711&gt;=46001,I1711&lt;=47201),"Liberecký kraj",(IF(AND(I1711&gt;=51202,I1711&lt;=51401),"Liberecký kraj",(IF(AND(I1711&gt;=53002,I1711&lt;=53976),"Pardubický kraj",(IF(AND(I1711&gt;=56002,I1711&lt;=57201),"Pardubický kraj",(IF(AND(I1711&gt;=60200,I1711&lt;=67201),"Jihomoravský kraj",(IF(AND(I1711&gt;=67801,I1711&lt;=68501),"Jihomoravský kraj",(IF(AND(I1711&gt;=69002,I1711&lt;=69801),"Jihomoravský kraj",(IF(AND(I1711&gt;=68601,I1711&lt;=68801),"Zlínský kraj",(IF(AND(I1711&gt;=75501,I1711&lt;=76901),"Zlínský kraj",(IF(AND(I1711&gt;=70030,I1711&lt;=74901),"Moravskoslezský kraj",(IF(AND(I1711&gt;=75000,I1711&lt;=75368),"Olomoucký kraj",(IF(AND(I1711&gt;=77200,I1711&lt;=79862),"Olomoucký kraj",(IF(AND(I1711&gt;=50011,I1711&lt;=50301),"Královéhradecký kraj",(IF(AND(I1711&gt;=54301,I1711&lt;=54303),"Královéhradecký kraj","0")))))))))))))))))))))))))))))))))))))))))))))))</f>
        <v>Středočeský kraj</v>
      </c>
      <c r="AB1711" t="s">
        <v>998</v>
      </c>
      <c r="AD1711" t="s">
        <v>998</v>
      </c>
      <c r="AE1711" t="s">
        <v>998</v>
      </c>
      <c r="AF1711" t="s">
        <v>998</v>
      </c>
      <c r="AG1711" s="107">
        <v>0</v>
      </c>
      <c r="AH1711" s="107">
        <v>0</v>
      </c>
      <c r="AI1711" s="107">
        <v>0</v>
      </c>
      <c r="AJ1711" t="s">
        <v>1012</v>
      </c>
    </row>
    <row r="1712" spans="1:37" x14ac:dyDescent="0.45">
      <c r="A1712" t="s">
        <v>988</v>
      </c>
      <c r="B1712" t="s">
        <v>14064</v>
      </c>
      <c r="C1712" t="s">
        <v>990</v>
      </c>
      <c r="D1712" t="s">
        <v>14065</v>
      </c>
      <c r="E1712" t="s">
        <v>992</v>
      </c>
      <c r="F1712" t="s">
        <v>1525</v>
      </c>
      <c r="G1712">
        <v>894</v>
      </c>
      <c r="H1712" t="s">
        <v>6571</v>
      </c>
      <c r="I1712">
        <v>29501</v>
      </c>
      <c r="K1712" t="s">
        <v>14066</v>
      </c>
      <c r="L1712" s="106">
        <v>39925</v>
      </c>
      <c r="M1712">
        <v>15376830</v>
      </c>
      <c r="N1712" t="s">
        <v>5901</v>
      </c>
      <c r="O1712" t="s">
        <v>12</v>
      </c>
      <c r="P1712" t="s">
        <v>997</v>
      </c>
      <c r="R1712" s="109" t="str">
        <f>IF(OR(P1712="SB",Q1712="SB"),"SB",0)</f>
        <v>SB</v>
      </c>
      <c r="T1712" s="110" t="s">
        <v>998</v>
      </c>
      <c r="V1712" s="113" t="str">
        <f>IF(AND(I1712&gt;=10000,I1712&lt;=19900),"Praha",(IF(AND(I1712&gt;=25001,I1712&lt;=29501),"Středočeský kraj",(IF(AND(I1712&gt;=30100,I1712&lt;=34972),"Středočeský kraj",(IF(AND(I1712&gt;=35002,I1712&lt;=36271),"Karlovarský kraj",(IF(AND(I1712&gt;=37001,I1712&lt;=39201),"Jihočeský kraj",(IF(AND(I1712&gt;=39701,I1712&lt;=39901),"Jihočeský kraj",(IF(AND(I1712&gt;=39301,I1712&lt;=39601),"Kraj Vysočina",(IF(AND(I1712&gt;=58001,I1712&lt;=59501),"Kraj Vysočina",(IF(AND(I1712&gt;=67401,I1712&lt;=67602),"Kraj Vysočina",(IF(AND(I1712&gt;=40001,I1712&lt;=44101),"Ústecký kraj",(IF(AND(I1712&gt;=46001,I1712&lt;=47201),"Liberecký kraj",(IF(AND(I1712&gt;=51202,I1712&lt;=51401),"Liberecký kraj",(IF(AND(I1712&gt;=53002,I1712&lt;=53976),"Pardubický kraj",(IF(AND(I1712&gt;=56002,I1712&lt;=57201),"Pardubický kraj",(IF(AND(I1712&gt;=60200,I1712&lt;=67201),"Jihomoravský kraj",(IF(AND(I1712&gt;=67801,I1712&lt;=68501),"Jihomoravský kraj",(IF(AND(I1712&gt;=69002,I1712&lt;=69801),"Jihomoravský kraj",(IF(AND(I1712&gt;=68601,I1712&lt;=68801),"Zlínský kraj",(IF(AND(I1712&gt;=75501,I1712&lt;=76901),"Zlínský kraj",(IF(AND(I1712&gt;=70030,I1712&lt;=74901),"Moravskoslezský kraj",(IF(AND(I1712&gt;=75000,I1712&lt;=75368),"Olomoucký kraj",(IF(AND(I1712&gt;=77200,I1712&lt;=79862),"Olomoucký kraj",(IF(AND(I1712&gt;=50011,I1712&lt;=50301),"Královéhradecký kraj",(IF(AND(I1712&gt;=54301,I1712&lt;=54303),"Královéhradecký kraj","0")))))))))))))))))))))))))))))))))))))))))))))))</f>
        <v>Středočeský kraj</v>
      </c>
      <c r="AB1712" t="s">
        <v>998</v>
      </c>
      <c r="AD1712" t="s">
        <v>998</v>
      </c>
      <c r="AE1712" t="s">
        <v>998</v>
      </c>
      <c r="AF1712" t="s">
        <v>998</v>
      </c>
      <c r="AG1712" s="107">
        <v>300</v>
      </c>
      <c r="AH1712" s="107">
        <v>0</v>
      </c>
      <c r="AI1712" s="107">
        <v>0</v>
      </c>
      <c r="AJ1712" t="s">
        <v>999</v>
      </c>
      <c r="AK1712" s="106">
        <v>44918</v>
      </c>
    </row>
    <row r="1713" spans="1:37" x14ac:dyDescent="0.45">
      <c r="A1713" t="s">
        <v>1061</v>
      </c>
      <c r="B1713" t="s">
        <v>2440</v>
      </c>
      <c r="C1713" t="s">
        <v>990</v>
      </c>
      <c r="D1713" t="s">
        <v>2441</v>
      </c>
      <c r="E1713" t="s">
        <v>992</v>
      </c>
      <c r="F1713" t="s">
        <v>2442</v>
      </c>
      <c r="G1713">
        <v>15</v>
      </c>
      <c r="H1713" t="s">
        <v>1628</v>
      </c>
      <c r="I1713">
        <v>29701</v>
      </c>
      <c r="K1713" t="s">
        <v>2443</v>
      </c>
      <c r="L1713" s="106">
        <v>33349</v>
      </c>
      <c r="M1713">
        <v>11469346</v>
      </c>
      <c r="N1713" t="s">
        <v>996</v>
      </c>
      <c r="O1713" t="s">
        <v>12</v>
      </c>
      <c r="P1713" t="s">
        <v>997</v>
      </c>
      <c r="R1713" s="109" t="str">
        <f>IF(OR(P1713="SB",Q1713="SB"),"SB",0)</f>
        <v>SB</v>
      </c>
      <c r="T1713" s="110">
        <v>12713</v>
      </c>
      <c r="U1713" t="s">
        <v>19633</v>
      </c>
      <c r="V1713" s="113" t="str">
        <f>IF(AND(I1713&gt;=10000,I1713&lt;=19900),"Praha",(IF(AND(I1713&gt;=25001,I1713&lt;=29501),"Středočeský kraj",(IF(AND(I1713&gt;=30100,I1713&lt;=34972),"Středočeský kraj",(IF(AND(I1713&gt;=35002,I1713&lt;=36271),"Karlovarský kraj",(IF(AND(I1713&gt;=37001,I1713&lt;=39201),"Jihočeský kraj",(IF(AND(I1713&gt;=39701,I1713&lt;=39901),"Jihočeský kraj",(IF(AND(I1713&gt;=39301,I1713&lt;=39601),"Kraj Vysočina",(IF(AND(I1713&gt;=58001,I1713&lt;=59501),"Kraj Vysočina",(IF(AND(I1713&gt;=67401,I1713&lt;=67602),"Kraj Vysočina",(IF(AND(I1713&gt;=40001,I1713&lt;=44101),"Ústecký kraj",(IF(AND(I1713&gt;=46001,I1713&lt;=47201),"Liberecký kraj",(IF(AND(I1713&gt;=51202,I1713&lt;=51401),"Liberecký kraj",(IF(AND(I1713&gt;=53002,I1713&lt;=53976),"Pardubický kraj",(IF(AND(I1713&gt;=56002,I1713&lt;=57201),"Pardubický kraj",(IF(AND(I1713&gt;=60200,I1713&lt;=67201),"Jihomoravský kraj",(IF(AND(I1713&gt;=67801,I1713&lt;=68501),"Jihomoravský kraj",(IF(AND(I1713&gt;=69002,I1713&lt;=69801),"Jihomoravský kraj",(IF(AND(I1713&gt;=68601,I1713&lt;=68801),"Zlínský kraj",(IF(AND(I1713&gt;=75501,I1713&lt;=76901),"Zlínský kraj",(IF(AND(I1713&gt;=70030,I1713&lt;=74901),"Moravskoslezský kraj",(IF(AND(I1713&gt;=75000,I1713&lt;=75368),"Olomoucký kraj",(IF(AND(I1713&gt;=77200,I1713&lt;=79862),"Olomoucký kraj",(IF(AND(I1713&gt;=50011,I1713&lt;=50301),"Královéhradecký kraj",(IF(AND(I1713&gt;=54301,I1713&lt;=54303),"Královéhradecký kraj","0")))))))))))))))))))))))))))))))))))))))))))))))</f>
        <v>0</v>
      </c>
      <c r="AD1713" t="s">
        <v>998</v>
      </c>
      <c r="AE1713" t="s">
        <v>998</v>
      </c>
      <c r="AF1713" t="s">
        <v>998</v>
      </c>
      <c r="AG1713" s="107">
        <v>0</v>
      </c>
      <c r="AH1713" s="107">
        <v>0</v>
      </c>
      <c r="AI1713" s="107">
        <v>0</v>
      </c>
      <c r="AJ1713" t="s">
        <v>1012</v>
      </c>
    </row>
    <row r="1714" spans="1:37" x14ac:dyDescent="0.45">
      <c r="A1714" t="s">
        <v>1007</v>
      </c>
      <c r="B1714" t="s">
        <v>6586</v>
      </c>
      <c r="C1714" t="s">
        <v>990</v>
      </c>
      <c r="D1714" t="s">
        <v>6589</v>
      </c>
      <c r="E1714" t="s">
        <v>992</v>
      </c>
      <c r="F1714" t="s">
        <v>1494</v>
      </c>
      <c r="G1714">
        <v>49</v>
      </c>
      <c r="H1714" t="s">
        <v>1203</v>
      </c>
      <c r="I1714">
        <v>30001</v>
      </c>
      <c r="K1714" t="s">
        <v>6588</v>
      </c>
      <c r="L1714" s="106">
        <v>39364</v>
      </c>
      <c r="M1714">
        <v>13663465</v>
      </c>
      <c r="N1714" t="s">
        <v>1431</v>
      </c>
      <c r="O1714" t="s">
        <v>1282</v>
      </c>
      <c r="P1714" t="s">
        <v>997</v>
      </c>
      <c r="R1714" s="109" t="str">
        <f>IF(OR(P1714="SB",Q1714="SB"),"SB",0)</f>
        <v>SB</v>
      </c>
      <c r="T1714" s="110">
        <v>16149</v>
      </c>
      <c r="U1714" t="s">
        <v>19633</v>
      </c>
      <c r="V1714" s="113" t="str">
        <f>IF(AND(I1714&gt;=10000,I1714&lt;=19900),"Praha",(IF(AND(I1714&gt;=25001,I1714&lt;=29501),"Středočeský kraj",(IF(AND(I1714&gt;=30100,I1714&lt;=34972),"Středočeský kraj",(IF(AND(I1714&gt;=35002,I1714&lt;=36271),"Karlovarský kraj",(IF(AND(I1714&gt;=37001,I1714&lt;=39201),"Jihočeský kraj",(IF(AND(I1714&gt;=39701,I1714&lt;=39901),"Jihočeský kraj",(IF(AND(I1714&gt;=39301,I1714&lt;=39601),"Kraj Vysočina",(IF(AND(I1714&gt;=58001,I1714&lt;=59501),"Kraj Vysočina",(IF(AND(I1714&gt;=67401,I1714&lt;=67602),"Kraj Vysočina",(IF(AND(I1714&gt;=40001,I1714&lt;=44101),"Ústecký kraj",(IF(AND(I1714&gt;=46001,I1714&lt;=47201),"Liberecký kraj",(IF(AND(I1714&gt;=51202,I1714&lt;=51401),"Liberecký kraj",(IF(AND(I1714&gt;=53002,I1714&lt;=53976),"Pardubický kraj",(IF(AND(I1714&gt;=56002,I1714&lt;=57201),"Pardubický kraj",(IF(AND(I1714&gt;=60200,I1714&lt;=67201),"Jihomoravský kraj",(IF(AND(I1714&gt;=67801,I1714&lt;=68501),"Jihomoravský kraj",(IF(AND(I1714&gt;=69002,I1714&lt;=69801),"Jihomoravský kraj",(IF(AND(I1714&gt;=68601,I1714&lt;=68801),"Zlínský kraj",(IF(AND(I1714&gt;=75501,I1714&lt;=76901),"Zlínský kraj",(IF(AND(I1714&gt;=70030,I1714&lt;=74901),"Moravskoslezský kraj",(IF(AND(I1714&gt;=75000,I1714&lt;=75368),"Olomoucký kraj",(IF(AND(I1714&gt;=77200,I1714&lt;=79862),"Olomoucký kraj",(IF(AND(I1714&gt;=50011,I1714&lt;=50301),"Královéhradecký kraj",(IF(AND(I1714&gt;=54301,I1714&lt;=54303),"Královéhradecký kraj","0")))))))))))))))))))))))))))))))))))))))))))))))</f>
        <v>0</v>
      </c>
      <c r="AD1714" t="s">
        <v>998</v>
      </c>
      <c r="AE1714" t="s">
        <v>998</v>
      </c>
      <c r="AF1714" t="s">
        <v>998</v>
      </c>
      <c r="AG1714" s="107">
        <v>300</v>
      </c>
      <c r="AH1714" s="107">
        <v>0</v>
      </c>
      <c r="AI1714" s="107">
        <v>0</v>
      </c>
      <c r="AJ1714" t="s">
        <v>999</v>
      </c>
      <c r="AK1714" s="106">
        <v>44920</v>
      </c>
    </row>
    <row r="1715" spans="1:37" x14ac:dyDescent="0.45">
      <c r="A1715" t="s">
        <v>1087</v>
      </c>
      <c r="B1715" t="s">
        <v>2819</v>
      </c>
      <c r="C1715" t="s">
        <v>990</v>
      </c>
      <c r="D1715" t="s">
        <v>2831</v>
      </c>
      <c r="E1715" t="s">
        <v>992</v>
      </c>
      <c r="F1715" t="s">
        <v>2832</v>
      </c>
      <c r="G1715">
        <v>12</v>
      </c>
      <c r="H1715" t="s">
        <v>1203</v>
      </c>
      <c r="I1715">
        <v>30100</v>
      </c>
      <c r="K1715" t="s">
        <v>2833</v>
      </c>
      <c r="L1715" s="106">
        <v>30774</v>
      </c>
      <c r="M1715">
        <v>10472165</v>
      </c>
      <c r="N1715" t="s">
        <v>1431</v>
      </c>
      <c r="O1715" t="s">
        <v>1282</v>
      </c>
      <c r="P1715" t="s">
        <v>997</v>
      </c>
      <c r="R1715" s="109" t="str">
        <f>IF(OR(P1715="SB",Q1715="SB"),"SB",0)</f>
        <v>SB</v>
      </c>
      <c r="T1715" s="110">
        <v>10429</v>
      </c>
      <c r="U1715" t="s">
        <v>19633</v>
      </c>
      <c r="V1715" s="113" t="str">
        <f>IF(AND(I1715&gt;=10000,I1715&lt;=19900),"Praha",(IF(AND(I1715&gt;=25001,I1715&lt;=29501),"Středočeský kraj",(IF(AND(I1715&gt;=30100,I1715&lt;=34972),"Středočeský kraj",(IF(AND(I1715&gt;=35002,I1715&lt;=36271),"Karlovarský kraj",(IF(AND(I1715&gt;=37001,I1715&lt;=39201),"Jihočeský kraj",(IF(AND(I1715&gt;=39701,I1715&lt;=39901),"Jihočeský kraj",(IF(AND(I1715&gt;=39301,I1715&lt;=39601),"Kraj Vysočina",(IF(AND(I1715&gt;=58001,I1715&lt;=59501),"Kraj Vysočina",(IF(AND(I1715&gt;=67401,I1715&lt;=67602),"Kraj Vysočina",(IF(AND(I1715&gt;=40001,I1715&lt;=44101),"Ústecký kraj",(IF(AND(I1715&gt;=46001,I1715&lt;=47201),"Liberecký kraj",(IF(AND(I1715&gt;=51202,I1715&lt;=51401),"Liberecký kraj",(IF(AND(I1715&gt;=53002,I1715&lt;=53976),"Pardubický kraj",(IF(AND(I1715&gt;=56002,I1715&lt;=57201),"Pardubický kraj",(IF(AND(I1715&gt;=60200,I1715&lt;=67201),"Jihomoravský kraj",(IF(AND(I1715&gt;=67801,I1715&lt;=68501),"Jihomoravský kraj",(IF(AND(I1715&gt;=69002,I1715&lt;=69801),"Jihomoravský kraj",(IF(AND(I1715&gt;=68601,I1715&lt;=68801),"Zlínský kraj",(IF(AND(I1715&gt;=75501,I1715&lt;=76901),"Zlínský kraj",(IF(AND(I1715&gt;=70030,I1715&lt;=74901),"Moravskoslezský kraj",(IF(AND(I1715&gt;=75000,I1715&lt;=75368),"Olomoucký kraj",(IF(AND(I1715&gt;=77200,I1715&lt;=79862),"Olomoucký kraj",(IF(AND(I1715&gt;=50011,I1715&lt;=50301),"Královéhradecký kraj",(IF(AND(I1715&gt;=54301,I1715&lt;=54303),"Královéhradecký kraj","0")))))))))))))))))))))))))))))))))))))))))))))))</f>
        <v>Středočeský kraj</v>
      </c>
      <c r="AD1715" t="s">
        <v>998</v>
      </c>
      <c r="AE1715" t="s">
        <v>998</v>
      </c>
      <c r="AF1715" t="s">
        <v>998</v>
      </c>
      <c r="AG1715" s="107">
        <v>300</v>
      </c>
      <c r="AH1715" s="107">
        <v>0</v>
      </c>
      <c r="AI1715" s="107">
        <v>0</v>
      </c>
      <c r="AJ1715" t="s">
        <v>999</v>
      </c>
      <c r="AK1715" s="106">
        <v>44920</v>
      </c>
    </row>
    <row r="1716" spans="1:37" x14ac:dyDescent="0.45">
      <c r="A1716" t="s">
        <v>1026</v>
      </c>
      <c r="B1716" t="s">
        <v>14672</v>
      </c>
      <c r="C1716" t="s">
        <v>990</v>
      </c>
      <c r="D1716" t="s">
        <v>14673</v>
      </c>
      <c r="E1716" t="s">
        <v>992</v>
      </c>
      <c r="F1716" t="s">
        <v>9989</v>
      </c>
      <c r="G1716">
        <v>5</v>
      </c>
      <c r="H1716" t="s">
        <v>1203</v>
      </c>
      <c r="I1716">
        <v>30100</v>
      </c>
      <c r="K1716" t="s">
        <v>14674</v>
      </c>
      <c r="L1716" s="106">
        <v>33246</v>
      </c>
      <c r="M1716">
        <v>10892093</v>
      </c>
      <c r="N1716" t="s">
        <v>996</v>
      </c>
      <c r="O1716" t="s">
        <v>12</v>
      </c>
      <c r="P1716" t="s">
        <v>997</v>
      </c>
      <c r="R1716" s="109" t="str">
        <f>IF(OR(P1716="SB",Q1716="SB"),"SB",0)</f>
        <v>SB</v>
      </c>
      <c r="T1716" s="110">
        <v>11805</v>
      </c>
      <c r="U1716" t="s">
        <v>19633</v>
      </c>
      <c r="V1716" s="113" t="str">
        <f>IF(AND(I1716&gt;=10000,I1716&lt;=19900),"Praha",(IF(AND(I1716&gt;=25001,I1716&lt;=29501),"Středočeský kraj",(IF(AND(I1716&gt;=30100,I1716&lt;=34972),"Středočeský kraj",(IF(AND(I1716&gt;=35002,I1716&lt;=36271),"Karlovarský kraj",(IF(AND(I1716&gt;=37001,I1716&lt;=39201),"Jihočeský kraj",(IF(AND(I1716&gt;=39701,I1716&lt;=39901),"Jihočeský kraj",(IF(AND(I1716&gt;=39301,I1716&lt;=39601),"Kraj Vysočina",(IF(AND(I1716&gt;=58001,I1716&lt;=59501),"Kraj Vysočina",(IF(AND(I1716&gt;=67401,I1716&lt;=67602),"Kraj Vysočina",(IF(AND(I1716&gt;=40001,I1716&lt;=44101),"Ústecký kraj",(IF(AND(I1716&gt;=46001,I1716&lt;=47201),"Liberecký kraj",(IF(AND(I1716&gt;=51202,I1716&lt;=51401),"Liberecký kraj",(IF(AND(I1716&gt;=53002,I1716&lt;=53976),"Pardubický kraj",(IF(AND(I1716&gt;=56002,I1716&lt;=57201),"Pardubický kraj",(IF(AND(I1716&gt;=60200,I1716&lt;=67201),"Jihomoravský kraj",(IF(AND(I1716&gt;=67801,I1716&lt;=68501),"Jihomoravský kraj",(IF(AND(I1716&gt;=69002,I1716&lt;=69801),"Jihomoravský kraj",(IF(AND(I1716&gt;=68601,I1716&lt;=68801),"Zlínský kraj",(IF(AND(I1716&gt;=75501,I1716&lt;=76901),"Zlínský kraj",(IF(AND(I1716&gt;=70030,I1716&lt;=74901),"Moravskoslezský kraj",(IF(AND(I1716&gt;=75000,I1716&lt;=75368),"Olomoucký kraj",(IF(AND(I1716&gt;=77200,I1716&lt;=79862),"Olomoucký kraj",(IF(AND(I1716&gt;=50011,I1716&lt;=50301),"Královéhradecký kraj",(IF(AND(I1716&gt;=54301,I1716&lt;=54303),"Královéhradecký kraj","0")))))))))))))))))))))))))))))))))))))))))))))))</f>
        <v>Středočeský kraj</v>
      </c>
      <c r="AD1716" t="s">
        <v>998</v>
      </c>
      <c r="AE1716" t="s">
        <v>998</v>
      </c>
      <c r="AF1716" t="s">
        <v>998</v>
      </c>
      <c r="AG1716" s="107">
        <v>0</v>
      </c>
      <c r="AH1716" s="107">
        <v>0</v>
      </c>
      <c r="AI1716" s="107">
        <v>0</v>
      </c>
      <c r="AJ1716" t="s">
        <v>1012</v>
      </c>
    </row>
    <row r="1717" spans="1:37" x14ac:dyDescent="0.45">
      <c r="A1717" t="s">
        <v>1275</v>
      </c>
      <c r="B1717" t="s">
        <v>9729</v>
      </c>
      <c r="C1717" t="s">
        <v>1002</v>
      </c>
      <c r="D1717" t="s">
        <v>9730</v>
      </c>
      <c r="E1717" t="s">
        <v>992</v>
      </c>
      <c r="F1717" t="s">
        <v>2638</v>
      </c>
      <c r="G1717">
        <v>55</v>
      </c>
      <c r="H1717" t="s">
        <v>1203</v>
      </c>
      <c r="I1717">
        <v>30100</v>
      </c>
      <c r="K1717" t="s">
        <v>9731</v>
      </c>
      <c r="L1717" s="106">
        <v>40439</v>
      </c>
      <c r="M1717">
        <v>16227804</v>
      </c>
      <c r="N1717" t="s">
        <v>2063</v>
      </c>
      <c r="O1717" t="s">
        <v>1173</v>
      </c>
      <c r="P1717" t="s">
        <v>997</v>
      </c>
      <c r="R1717" s="109" t="str">
        <f>IF(OR(P1717="SB",Q1717="SB"),"SB",0)</f>
        <v>SB</v>
      </c>
      <c r="T1717" s="110">
        <v>2023005</v>
      </c>
      <c r="U1717" t="s">
        <v>19633</v>
      </c>
      <c r="V1717" s="113" t="str">
        <f>IF(AND(I1717&gt;=10000,I1717&lt;=19900),"Praha",(IF(AND(I1717&gt;=25001,I1717&lt;=29501),"Středočeský kraj",(IF(AND(I1717&gt;=30100,I1717&lt;=34972),"Středočeský kraj",(IF(AND(I1717&gt;=35002,I1717&lt;=36271),"Karlovarský kraj",(IF(AND(I1717&gt;=37001,I1717&lt;=39201),"Jihočeský kraj",(IF(AND(I1717&gt;=39701,I1717&lt;=39901),"Jihočeský kraj",(IF(AND(I1717&gt;=39301,I1717&lt;=39601),"Kraj Vysočina",(IF(AND(I1717&gt;=58001,I1717&lt;=59501),"Kraj Vysočina",(IF(AND(I1717&gt;=67401,I1717&lt;=67602),"Kraj Vysočina",(IF(AND(I1717&gt;=40001,I1717&lt;=44101),"Ústecký kraj",(IF(AND(I1717&gt;=46001,I1717&lt;=47201),"Liberecký kraj",(IF(AND(I1717&gt;=51202,I1717&lt;=51401),"Liberecký kraj",(IF(AND(I1717&gt;=53002,I1717&lt;=53976),"Pardubický kraj",(IF(AND(I1717&gt;=56002,I1717&lt;=57201),"Pardubický kraj",(IF(AND(I1717&gt;=60200,I1717&lt;=67201),"Jihomoravský kraj",(IF(AND(I1717&gt;=67801,I1717&lt;=68501),"Jihomoravský kraj",(IF(AND(I1717&gt;=69002,I1717&lt;=69801),"Jihomoravský kraj",(IF(AND(I1717&gt;=68601,I1717&lt;=68801),"Zlínský kraj",(IF(AND(I1717&gt;=75501,I1717&lt;=76901),"Zlínský kraj",(IF(AND(I1717&gt;=70030,I1717&lt;=74901),"Moravskoslezský kraj",(IF(AND(I1717&gt;=75000,I1717&lt;=75368),"Olomoucký kraj",(IF(AND(I1717&gt;=77200,I1717&lt;=79862),"Olomoucký kraj",(IF(AND(I1717&gt;=50011,I1717&lt;=50301),"Královéhradecký kraj",(IF(AND(I1717&gt;=54301,I1717&lt;=54303),"Královéhradecký kraj","0")))))))))))))))))))))))))))))))))))))))))))))))</f>
        <v>Středočeský kraj</v>
      </c>
      <c r="AD1717" t="s">
        <v>998</v>
      </c>
      <c r="AE1717" t="s">
        <v>998</v>
      </c>
      <c r="AF1717" t="s">
        <v>998</v>
      </c>
      <c r="AG1717" s="107">
        <v>300</v>
      </c>
      <c r="AH1717" s="107">
        <v>0</v>
      </c>
      <c r="AI1717" s="107">
        <v>0</v>
      </c>
      <c r="AJ1717" t="s">
        <v>999</v>
      </c>
      <c r="AK1717" s="106">
        <v>44950</v>
      </c>
    </row>
    <row r="1718" spans="1:37" x14ac:dyDescent="0.45">
      <c r="A1718" t="s">
        <v>1087</v>
      </c>
      <c r="B1718" t="s">
        <v>2946</v>
      </c>
      <c r="C1718" t="s">
        <v>990</v>
      </c>
      <c r="D1718" t="s">
        <v>2954</v>
      </c>
      <c r="E1718" t="s">
        <v>992</v>
      </c>
      <c r="F1718" t="s">
        <v>2955</v>
      </c>
      <c r="G1718">
        <v>15</v>
      </c>
      <c r="H1718" t="s">
        <v>1203</v>
      </c>
      <c r="I1718">
        <v>30100</v>
      </c>
      <c r="J1718" s="108">
        <v>777232510</v>
      </c>
      <c r="K1718" t="s">
        <v>2956</v>
      </c>
      <c r="L1718" s="106">
        <v>31663</v>
      </c>
      <c r="M1718">
        <v>14498473</v>
      </c>
      <c r="N1718" t="s">
        <v>1296</v>
      </c>
      <c r="O1718" t="s">
        <v>1173</v>
      </c>
      <c r="P1718" t="s">
        <v>997</v>
      </c>
      <c r="R1718" s="109" t="str">
        <f>IF(OR(P1718="SB",Q1718="SB"),"SB",0)</f>
        <v>SB</v>
      </c>
      <c r="T1718" s="110" t="s">
        <v>998</v>
      </c>
      <c r="V1718" s="113" t="str">
        <f>IF(AND(I1718&gt;=10000,I1718&lt;=19900),"Praha",(IF(AND(I1718&gt;=25001,I1718&lt;=29501),"Středočeský kraj",(IF(AND(I1718&gt;=30100,I1718&lt;=34972),"Středočeský kraj",(IF(AND(I1718&gt;=35002,I1718&lt;=36271),"Karlovarský kraj",(IF(AND(I1718&gt;=37001,I1718&lt;=39201),"Jihočeský kraj",(IF(AND(I1718&gt;=39701,I1718&lt;=39901),"Jihočeský kraj",(IF(AND(I1718&gt;=39301,I1718&lt;=39601),"Kraj Vysočina",(IF(AND(I1718&gt;=58001,I1718&lt;=59501),"Kraj Vysočina",(IF(AND(I1718&gt;=67401,I1718&lt;=67602),"Kraj Vysočina",(IF(AND(I1718&gt;=40001,I1718&lt;=44101),"Ústecký kraj",(IF(AND(I1718&gt;=46001,I1718&lt;=47201),"Liberecký kraj",(IF(AND(I1718&gt;=51202,I1718&lt;=51401),"Liberecký kraj",(IF(AND(I1718&gt;=53002,I1718&lt;=53976),"Pardubický kraj",(IF(AND(I1718&gt;=56002,I1718&lt;=57201),"Pardubický kraj",(IF(AND(I1718&gt;=60200,I1718&lt;=67201),"Jihomoravský kraj",(IF(AND(I1718&gt;=67801,I1718&lt;=68501),"Jihomoravský kraj",(IF(AND(I1718&gt;=69002,I1718&lt;=69801),"Jihomoravský kraj",(IF(AND(I1718&gt;=68601,I1718&lt;=68801),"Zlínský kraj",(IF(AND(I1718&gt;=75501,I1718&lt;=76901),"Zlínský kraj",(IF(AND(I1718&gt;=70030,I1718&lt;=74901),"Moravskoslezský kraj",(IF(AND(I1718&gt;=75000,I1718&lt;=75368),"Olomoucký kraj",(IF(AND(I1718&gt;=77200,I1718&lt;=79862),"Olomoucký kraj",(IF(AND(I1718&gt;=50011,I1718&lt;=50301),"Královéhradecký kraj",(IF(AND(I1718&gt;=54301,I1718&lt;=54303),"Královéhradecký kraj","0")))))))))))))))))))))))))))))))))))))))))))))))</f>
        <v>Středočeský kraj</v>
      </c>
      <c r="AB1718" t="s">
        <v>998</v>
      </c>
      <c r="AD1718" t="s">
        <v>998</v>
      </c>
      <c r="AE1718" t="s">
        <v>998</v>
      </c>
      <c r="AF1718" t="s">
        <v>998</v>
      </c>
      <c r="AG1718" s="107">
        <v>0</v>
      </c>
      <c r="AH1718" s="107">
        <v>0</v>
      </c>
      <c r="AI1718" s="107">
        <v>0</v>
      </c>
      <c r="AJ1718" t="s">
        <v>1012</v>
      </c>
    </row>
    <row r="1719" spans="1:37" x14ac:dyDescent="0.45">
      <c r="A1719" t="s">
        <v>1725</v>
      </c>
      <c r="B1719" t="s">
        <v>7320</v>
      </c>
      <c r="C1719" t="s">
        <v>990</v>
      </c>
      <c r="D1719" t="s">
        <v>7321</v>
      </c>
      <c r="E1719" t="s">
        <v>992</v>
      </c>
      <c r="F1719" t="s">
        <v>3113</v>
      </c>
      <c r="G1719">
        <v>1322</v>
      </c>
      <c r="H1719" t="s">
        <v>1203</v>
      </c>
      <c r="I1719">
        <v>30100</v>
      </c>
      <c r="K1719" t="s">
        <v>7322</v>
      </c>
      <c r="L1719" s="106">
        <v>27470</v>
      </c>
      <c r="M1719">
        <v>13000734</v>
      </c>
      <c r="N1719" t="s">
        <v>996</v>
      </c>
      <c r="O1719" t="s">
        <v>12</v>
      </c>
      <c r="P1719" t="s">
        <v>997</v>
      </c>
      <c r="R1719" s="109" t="str">
        <f>IF(OR(P1719="SB",Q1719="SB"),"SB",0)</f>
        <v>SB</v>
      </c>
      <c r="T1719" s="110" t="s">
        <v>998</v>
      </c>
      <c r="V1719" s="113" t="str">
        <f>IF(AND(I1719&gt;=10000,I1719&lt;=19900),"Praha",(IF(AND(I1719&gt;=25001,I1719&lt;=29501),"Středočeský kraj",(IF(AND(I1719&gt;=30100,I1719&lt;=34972),"Středočeský kraj",(IF(AND(I1719&gt;=35002,I1719&lt;=36271),"Karlovarský kraj",(IF(AND(I1719&gt;=37001,I1719&lt;=39201),"Jihočeský kraj",(IF(AND(I1719&gt;=39701,I1719&lt;=39901),"Jihočeský kraj",(IF(AND(I1719&gt;=39301,I1719&lt;=39601),"Kraj Vysočina",(IF(AND(I1719&gt;=58001,I1719&lt;=59501),"Kraj Vysočina",(IF(AND(I1719&gt;=67401,I1719&lt;=67602),"Kraj Vysočina",(IF(AND(I1719&gt;=40001,I1719&lt;=44101),"Ústecký kraj",(IF(AND(I1719&gt;=46001,I1719&lt;=47201),"Liberecký kraj",(IF(AND(I1719&gt;=51202,I1719&lt;=51401),"Liberecký kraj",(IF(AND(I1719&gt;=53002,I1719&lt;=53976),"Pardubický kraj",(IF(AND(I1719&gt;=56002,I1719&lt;=57201),"Pardubický kraj",(IF(AND(I1719&gt;=60200,I1719&lt;=67201),"Jihomoravský kraj",(IF(AND(I1719&gt;=67801,I1719&lt;=68501),"Jihomoravský kraj",(IF(AND(I1719&gt;=69002,I1719&lt;=69801),"Jihomoravský kraj",(IF(AND(I1719&gt;=68601,I1719&lt;=68801),"Zlínský kraj",(IF(AND(I1719&gt;=75501,I1719&lt;=76901),"Zlínský kraj",(IF(AND(I1719&gt;=70030,I1719&lt;=74901),"Moravskoslezský kraj",(IF(AND(I1719&gt;=75000,I1719&lt;=75368),"Olomoucký kraj",(IF(AND(I1719&gt;=77200,I1719&lt;=79862),"Olomoucký kraj",(IF(AND(I1719&gt;=50011,I1719&lt;=50301),"Královéhradecký kraj",(IF(AND(I1719&gt;=54301,I1719&lt;=54303),"Královéhradecký kraj","0")))))))))))))))))))))))))))))))))))))))))))))))</f>
        <v>Středočeský kraj</v>
      </c>
      <c r="AB1719" t="s">
        <v>998</v>
      </c>
      <c r="AD1719" t="s">
        <v>998</v>
      </c>
      <c r="AE1719" t="s">
        <v>998</v>
      </c>
      <c r="AF1719" t="s">
        <v>998</v>
      </c>
      <c r="AG1719" s="107">
        <v>0</v>
      </c>
      <c r="AH1719" s="107">
        <v>0</v>
      </c>
      <c r="AI1719" s="107">
        <v>0</v>
      </c>
      <c r="AJ1719" t="s">
        <v>1012</v>
      </c>
    </row>
    <row r="1720" spans="1:37" x14ac:dyDescent="0.45">
      <c r="A1720" t="s">
        <v>1124</v>
      </c>
      <c r="B1720" t="s">
        <v>10568</v>
      </c>
      <c r="C1720" t="s">
        <v>990</v>
      </c>
      <c r="D1720" t="s">
        <v>10571</v>
      </c>
      <c r="E1720" t="s">
        <v>992</v>
      </c>
      <c r="F1720" t="s">
        <v>2832</v>
      </c>
      <c r="G1720">
        <v>8</v>
      </c>
      <c r="H1720" t="s">
        <v>1203</v>
      </c>
      <c r="I1720">
        <v>30100</v>
      </c>
      <c r="J1720">
        <v>777281306</v>
      </c>
      <c r="K1720" t="s">
        <v>10572</v>
      </c>
      <c r="L1720" s="106">
        <v>26145</v>
      </c>
      <c r="M1720">
        <v>10610389</v>
      </c>
      <c r="N1720" t="s">
        <v>996</v>
      </c>
      <c r="O1720" t="s">
        <v>12</v>
      </c>
      <c r="P1720" t="s">
        <v>997</v>
      </c>
      <c r="R1720" s="109" t="str">
        <f>IF(OR(P1720="SB",Q1720="SB"),"SB",0)</f>
        <v>SB</v>
      </c>
      <c r="T1720" s="110" t="s">
        <v>998</v>
      </c>
      <c r="V1720" s="113" t="str">
        <f>IF(AND(I1720&gt;=10000,I1720&lt;=19900),"Praha",(IF(AND(I1720&gt;=25001,I1720&lt;=29501),"Středočeský kraj",(IF(AND(I1720&gt;=30100,I1720&lt;=34972),"Středočeský kraj",(IF(AND(I1720&gt;=35002,I1720&lt;=36271),"Karlovarský kraj",(IF(AND(I1720&gt;=37001,I1720&lt;=39201),"Jihočeský kraj",(IF(AND(I1720&gt;=39701,I1720&lt;=39901),"Jihočeský kraj",(IF(AND(I1720&gt;=39301,I1720&lt;=39601),"Kraj Vysočina",(IF(AND(I1720&gt;=58001,I1720&lt;=59501),"Kraj Vysočina",(IF(AND(I1720&gt;=67401,I1720&lt;=67602),"Kraj Vysočina",(IF(AND(I1720&gt;=40001,I1720&lt;=44101),"Ústecký kraj",(IF(AND(I1720&gt;=46001,I1720&lt;=47201),"Liberecký kraj",(IF(AND(I1720&gt;=51202,I1720&lt;=51401),"Liberecký kraj",(IF(AND(I1720&gt;=53002,I1720&lt;=53976),"Pardubický kraj",(IF(AND(I1720&gt;=56002,I1720&lt;=57201),"Pardubický kraj",(IF(AND(I1720&gt;=60200,I1720&lt;=67201),"Jihomoravský kraj",(IF(AND(I1720&gt;=67801,I1720&lt;=68501),"Jihomoravský kraj",(IF(AND(I1720&gt;=69002,I1720&lt;=69801),"Jihomoravský kraj",(IF(AND(I1720&gt;=68601,I1720&lt;=68801),"Zlínský kraj",(IF(AND(I1720&gt;=75501,I1720&lt;=76901),"Zlínský kraj",(IF(AND(I1720&gt;=70030,I1720&lt;=74901),"Moravskoslezský kraj",(IF(AND(I1720&gt;=75000,I1720&lt;=75368),"Olomoucký kraj",(IF(AND(I1720&gt;=77200,I1720&lt;=79862),"Olomoucký kraj",(IF(AND(I1720&gt;=50011,I1720&lt;=50301),"Královéhradecký kraj",(IF(AND(I1720&gt;=54301,I1720&lt;=54303),"Královéhradecký kraj","0")))))))))))))))))))))))))))))))))))))))))))))))</f>
        <v>Středočeský kraj</v>
      </c>
      <c r="AB1720" t="s">
        <v>998</v>
      </c>
      <c r="AD1720" t="s">
        <v>998</v>
      </c>
      <c r="AE1720" t="s">
        <v>998</v>
      </c>
      <c r="AF1720" t="s">
        <v>998</v>
      </c>
      <c r="AG1720" s="107">
        <v>0</v>
      </c>
      <c r="AH1720" s="107">
        <v>0</v>
      </c>
      <c r="AI1720" s="107">
        <v>0</v>
      </c>
      <c r="AJ1720" t="s">
        <v>1012</v>
      </c>
    </row>
    <row r="1721" spans="1:37" x14ac:dyDescent="0.45">
      <c r="A1721" t="s">
        <v>1782</v>
      </c>
      <c r="B1721" t="s">
        <v>12598</v>
      </c>
      <c r="C1721" t="s">
        <v>1002</v>
      </c>
      <c r="D1721" t="s">
        <v>12599</v>
      </c>
      <c r="E1721" t="s">
        <v>992</v>
      </c>
      <c r="F1721" t="s">
        <v>1146</v>
      </c>
      <c r="G1721">
        <v>1184</v>
      </c>
      <c r="H1721" t="s">
        <v>1203</v>
      </c>
      <c r="I1721">
        <v>30100</v>
      </c>
      <c r="K1721" t="s">
        <v>12600</v>
      </c>
      <c r="L1721" s="106">
        <v>31161</v>
      </c>
      <c r="M1721">
        <v>13002754</v>
      </c>
      <c r="N1721" t="s">
        <v>996</v>
      </c>
      <c r="O1721" t="s">
        <v>12</v>
      </c>
      <c r="P1721" t="s">
        <v>997</v>
      </c>
      <c r="R1721" s="109" t="str">
        <f>IF(OR(P1721="SB",Q1721="SB"),"SB",0)</f>
        <v>SB</v>
      </c>
      <c r="T1721" s="110" t="s">
        <v>998</v>
      </c>
      <c r="V1721" s="113" t="str">
        <f>IF(AND(I1721&gt;=10000,I1721&lt;=19900),"Praha",(IF(AND(I1721&gt;=25001,I1721&lt;=29501),"Středočeský kraj",(IF(AND(I1721&gt;=30100,I1721&lt;=34972),"Středočeský kraj",(IF(AND(I1721&gt;=35002,I1721&lt;=36271),"Karlovarský kraj",(IF(AND(I1721&gt;=37001,I1721&lt;=39201),"Jihočeský kraj",(IF(AND(I1721&gt;=39701,I1721&lt;=39901),"Jihočeský kraj",(IF(AND(I1721&gt;=39301,I1721&lt;=39601),"Kraj Vysočina",(IF(AND(I1721&gt;=58001,I1721&lt;=59501),"Kraj Vysočina",(IF(AND(I1721&gt;=67401,I1721&lt;=67602),"Kraj Vysočina",(IF(AND(I1721&gt;=40001,I1721&lt;=44101),"Ústecký kraj",(IF(AND(I1721&gt;=46001,I1721&lt;=47201),"Liberecký kraj",(IF(AND(I1721&gt;=51202,I1721&lt;=51401),"Liberecký kraj",(IF(AND(I1721&gt;=53002,I1721&lt;=53976),"Pardubický kraj",(IF(AND(I1721&gt;=56002,I1721&lt;=57201),"Pardubický kraj",(IF(AND(I1721&gt;=60200,I1721&lt;=67201),"Jihomoravský kraj",(IF(AND(I1721&gt;=67801,I1721&lt;=68501),"Jihomoravský kraj",(IF(AND(I1721&gt;=69002,I1721&lt;=69801),"Jihomoravský kraj",(IF(AND(I1721&gt;=68601,I1721&lt;=68801),"Zlínský kraj",(IF(AND(I1721&gt;=75501,I1721&lt;=76901),"Zlínský kraj",(IF(AND(I1721&gt;=70030,I1721&lt;=74901),"Moravskoslezský kraj",(IF(AND(I1721&gt;=75000,I1721&lt;=75368),"Olomoucký kraj",(IF(AND(I1721&gt;=77200,I1721&lt;=79862),"Olomoucký kraj",(IF(AND(I1721&gt;=50011,I1721&lt;=50301),"Královéhradecký kraj",(IF(AND(I1721&gt;=54301,I1721&lt;=54303),"Královéhradecký kraj","0")))))))))))))))))))))))))))))))))))))))))))))))</f>
        <v>Středočeský kraj</v>
      </c>
      <c r="AB1721" t="s">
        <v>998</v>
      </c>
      <c r="AD1721" t="s">
        <v>998</v>
      </c>
      <c r="AE1721" t="s">
        <v>998</v>
      </c>
      <c r="AF1721" t="s">
        <v>998</v>
      </c>
      <c r="AG1721" s="107">
        <v>0</v>
      </c>
      <c r="AH1721" s="107">
        <v>0</v>
      </c>
      <c r="AI1721" s="107">
        <v>0</v>
      </c>
      <c r="AJ1721" t="s">
        <v>1012</v>
      </c>
    </row>
    <row r="1722" spans="1:37" x14ac:dyDescent="0.45">
      <c r="A1722" t="s">
        <v>1208</v>
      </c>
      <c r="B1722" t="s">
        <v>13478</v>
      </c>
      <c r="C1722" t="s">
        <v>1002</v>
      </c>
      <c r="D1722" t="s">
        <v>13479</v>
      </c>
      <c r="E1722" t="s">
        <v>992</v>
      </c>
      <c r="F1722" t="s">
        <v>7535</v>
      </c>
      <c r="G1722">
        <v>3</v>
      </c>
      <c r="H1722" t="s">
        <v>1203</v>
      </c>
      <c r="I1722">
        <v>30100</v>
      </c>
      <c r="K1722" t="s">
        <v>13480</v>
      </c>
      <c r="L1722" s="106">
        <v>31050</v>
      </c>
      <c r="M1722">
        <v>13404595</v>
      </c>
      <c r="N1722" t="s">
        <v>996</v>
      </c>
      <c r="O1722" t="s">
        <v>12</v>
      </c>
      <c r="P1722" t="s">
        <v>997</v>
      </c>
      <c r="R1722" s="109" t="str">
        <f>IF(OR(P1722="SB",Q1722="SB"),"SB",0)</f>
        <v>SB</v>
      </c>
      <c r="T1722" s="110" t="s">
        <v>998</v>
      </c>
      <c r="V1722" s="113" t="str">
        <f>IF(AND(I1722&gt;=10000,I1722&lt;=19900),"Praha",(IF(AND(I1722&gt;=25001,I1722&lt;=29501),"Středočeský kraj",(IF(AND(I1722&gt;=30100,I1722&lt;=34972),"Středočeský kraj",(IF(AND(I1722&gt;=35002,I1722&lt;=36271),"Karlovarský kraj",(IF(AND(I1722&gt;=37001,I1722&lt;=39201),"Jihočeský kraj",(IF(AND(I1722&gt;=39701,I1722&lt;=39901),"Jihočeský kraj",(IF(AND(I1722&gt;=39301,I1722&lt;=39601),"Kraj Vysočina",(IF(AND(I1722&gt;=58001,I1722&lt;=59501),"Kraj Vysočina",(IF(AND(I1722&gt;=67401,I1722&lt;=67602),"Kraj Vysočina",(IF(AND(I1722&gt;=40001,I1722&lt;=44101),"Ústecký kraj",(IF(AND(I1722&gt;=46001,I1722&lt;=47201),"Liberecký kraj",(IF(AND(I1722&gt;=51202,I1722&lt;=51401),"Liberecký kraj",(IF(AND(I1722&gt;=53002,I1722&lt;=53976),"Pardubický kraj",(IF(AND(I1722&gt;=56002,I1722&lt;=57201),"Pardubický kraj",(IF(AND(I1722&gt;=60200,I1722&lt;=67201),"Jihomoravský kraj",(IF(AND(I1722&gt;=67801,I1722&lt;=68501),"Jihomoravský kraj",(IF(AND(I1722&gt;=69002,I1722&lt;=69801),"Jihomoravský kraj",(IF(AND(I1722&gt;=68601,I1722&lt;=68801),"Zlínský kraj",(IF(AND(I1722&gt;=75501,I1722&lt;=76901),"Zlínský kraj",(IF(AND(I1722&gt;=70030,I1722&lt;=74901),"Moravskoslezský kraj",(IF(AND(I1722&gt;=75000,I1722&lt;=75368),"Olomoucký kraj",(IF(AND(I1722&gt;=77200,I1722&lt;=79862),"Olomoucký kraj",(IF(AND(I1722&gt;=50011,I1722&lt;=50301),"Královéhradecký kraj",(IF(AND(I1722&gt;=54301,I1722&lt;=54303),"Královéhradecký kraj","0")))))))))))))))))))))))))))))))))))))))))))))))</f>
        <v>Středočeský kraj</v>
      </c>
      <c r="AB1722" t="s">
        <v>998</v>
      </c>
      <c r="AD1722" t="s">
        <v>998</v>
      </c>
      <c r="AE1722" t="s">
        <v>998</v>
      </c>
      <c r="AF1722" t="s">
        <v>998</v>
      </c>
      <c r="AG1722" s="107">
        <v>0</v>
      </c>
      <c r="AH1722" s="107">
        <v>0</v>
      </c>
      <c r="AI1722" s="107">
        <v>0</v>
      </c>
      <c r="AJ1722" t="s">
        <v>1012</v>
      </c>
    </row>
    <row r="1723" spans="1:37" x14ac:dyDescent="0.45">
      <c r="A1723" t="s">
        <v>1187</v>
      </c>
      <c r="B1723" t="s">
        <v>13908</v>
      </c>
      <c r="C1723" t="s">
        <v>1002</v>
      </c>
      <c r="D1723" t="s">
        <v>13909</v>
      </c>
      <c r="E1723" t="s">
        <v>992</v>
      </c>
      <c r="F1723" t="s">
        <v>4385</v>
      </c>
      <c r="G1723">
        <v>812</v>
      </c>
      <c r="H1723" t="s">
        <v>13910</v>
      </c>
      <c r="I1723">
        <v>30100</v>
      </c>
      <c r="K1723" t="s">
        <v>13911</v>
      </c>
      <c r="L1723" s="106">
        <v>39744</v>
      </c>
      <c r="M1723">
        <v>14621139</v>
      </c>
      <c r="N1723" t="s">
        <v>996</v>
      </c>
      <c r="O1723" t="s">
        <v>12</v>
      </c>
      <c r="P1723" t="s">
        <v>997</v>
      </c>
      <c r="R1723" s="109" t="str">
        <f>IF(OR(P1723="SB",Q1723="SB"),"SB",0)</f>
        <v>SB</v>
      </c>
      <c r="T1723" s="110" t="s">
        <v>998</v>
      </c>
      <c r="V1723" s="113" t="str">
        <f>IF(AND(I1723&gt;=10000,I1723&lt;=19900),"Praha",(IF(AND(I1723&gt;=25001,I1723&lt;=29501),"Středočeský kraj",(IF(AND(I1723&gt;=30100,I1723&lt;=34972),"Středočeský kraj",(IF(AND(I1723&gt;=35002,I1723&lt;=36271),"Karlovarský kraj",(IF(AND(I1723&gt;=37001,I1723&lt;=39201),"Jihočeský kraj",(IF(AND(I1723&gt;=39701,I1723&lt;=39901),"Jihočeský kraj",(IF(AND(I1723&gt;=39301,I1723&lt;=39601),"Kraj Vysočina",(IF(AND(I1723&gt;=58001,I1723&lt;=59501),"Kraj Vysočina",(IF(AND(I1723&gt;=67401,I1723&lt;=67602),"Kraj Vysočina",(IF(AND(I1723&gt;=40001,I1723&lt;=44101),"Ústecký kraj",(IF(AND(I1723&gt;=46001,I1723&lt;=47201),"Liberecký kraj",(IF(AND(I1723&gt;=51202,I1723&lt;=51401),"Liberecký kraj",(IF(AND(I1723&gt;=53002,I1723&lt;=53976),"Pardubický kraj",(IF(AND(I1723&gt;=56002,I1723&lt;=57201),"Pardubický kraj",(IF(AND(I1723&gt;=60200,I1723&lt;=67201),"Jihomoravský kraj",(IF(AND(I1723&gt;=67801,I1723&lt;=68501),"Jihomoravský kraj",(IF(AND(I1723&gt;=69002,I1723&lt;=69801),"Jihomoravský kraj",(IF(AND(I1723&gt;=68601,I1723&lt;=68801),"Zlínský kraj",(IF(AND(I1723&gt;=75501,I1723&lt;=76901),"Zlínský kraj",(IF(AND(I1723&gt;=70030,I1723&lt;=74901),"Moravskoslezský kraj",(IF(AND(I1723&gt;=75000,I1723&lt;=75368),"Olomoucký kraj",(IF(AND(I1723&gt;=77200,I1723&lt;=79862),"Olomoucký kraj",(IF(AND(I1723&gt;=50011,I1723&lt;=50301),"Královéhradecký kraj",(IF(AND(I1723&gt;=54301,I1723&lt;=54303),"Královéhradecký kraj","0")))))))))))))))))))))))))))))))))))))))))))))))</f>
        <v>Středočeský kraj</v>
      </c>
      <c r="AB1723" t="s">
        <v>998</v>
      </c>
      <c r="AD1723" t="s">
        <v>998</v>
      </c>
      <c r="AE1723" t="s">
        <v>998</v>
      </c>
      <c r="AF1723" t="s">
        <v>998</v>
      </c>
      <c r="AG1723" s="107">
        <v>300</v>
      </c>
      <c r="AH1723" s="107">
        <v>0</v>
      </c>
      <c r="AI1723" s="107">
        <v>0</v>
      </c>
      <c r="AJ1723" t="s">
        <v>999</v>
      </c>
      <c r="AK1723" s="106">
        <v>44923</v>
      </c>
    </row>
    <row r="1724" spans="1:37" x14ac:dyDescent="0.45">
      <c r="A1724" t="s">
        <v>1013</v>
      </c>
      <c r="B1724" t="s">
        <v>15654</v>
      </c>
      <c r="C1724" t="s">
        <v>1002</v>
      </c>
      <c r="D1724" t="s">
        <v>15660</v>
      </c>
      <c r="E1724" t="s">
        <v>992</v>
      </c>
      <c r="F1724" t="s">
        <v>4269</v>
      </c>
      <c r="G1724">
        <v>7</v>
      </c>
      <c r="H1724" t="s">
        <v>1203</v>
      </c>
      <c r="I1724">
        <v>30100</v>
      </c>
      <c r="K1724" t="s">
        <v>15661</v>
      </c>
      <c r="L1724" s="106">
        <v>29960</v>
      </c>
      <c r="M1724">
        <v>13404696</v>
      </c>
      <c r="N1724" t="s">
        <v>996</v>
      </c>
      <c r="O1724" t="s">
        <v>12</v>
      </c>
      <c r="P1724" t="s">
        <v>997</v>
      </c>
      <c r="R1724" s="109" t="str">
        <f>IF(OR(P1724="SB",Q1724="SB"),"SB",0)</f>
        <v>SB</v>
      </c>
      <c r="T1724" s="110" t="s">
        <v>998</v>
      </c>
      <c r="V1724" s="113" t="str">
        <f>IF(AND(I1724&gt;=10000,I1724&lt;=19900),"Praha",(IF(AND(I1724&gt;=25001,I1724&lt;=29501),"Středočeský kraj",(IF(AND(I1724&gt;=30100,I1724&lt;=34972),"Středočeský kraj",(IF(AND(I1724&gt;=35002,I1724&lt;=36271),"Karlovarský kraj",(IF(AND(I1724&gt;=37001,I1724&lt;=39201),"Jihočeský kraj",(IF(AND(I1724&gt;=39701,I1724&lt;=39901),"Jihočeský kraj",(IF(AND(I1724&gt;=39301,I1724&lt;=39601),"Kraj Vysočina",(IF(AND(I1724&gt;=58001,I1724&lt;=59501),"Kraj Vysočina",(IF(AND(I1724&gt;=67401,I1724&lt;=67602),"Kraj Vysočina",(IF(AND(I1724&gt;=40001,I1724&lt;=44101),"Ústecký kraj",(IF(AND(I1724&gt;=46001,I1724&lt;=47201),"Liberecký kraj",(IF(AND(I1724&gt;=51202,I1724&lt;=51401),"Liberecký kraj",(IF(AND(I1724&gt;=53002,I1724&lt;=53976),"Pardubický kraj",(IF(AND(I1724&gt;=56002,I1724&lt;=57201),"Pardubický kraj",(IF(AND(I1724&gt;=60200,I1724&lt;=67201),"Jihomoravský kraj",(IF(AND(I1724&gt;=67801,I1724&lt;=68501),"Jihomoravský kraj",(IF(AND(I1724&gt;=69002,I1724&lt;=69801),"Jihomoravský kraj",(IF(AND(I1724&gt;=68601,I1724&lt;=68801),"Zlínský kraj",(IF(AND(I1724&gt;=75501,I1724&lt;=76901),"Zlínský kraj",(IF(AND(I1724&gt;=70030,I1724&lt;=74901),"Moravskoslezský kraj",(IF(AND(I1724&gt;=75000,I1724&lt;=75368),"Olomoucký kraj",(IF(AND(I1724&gt;=77200,I1724&lt;=79862),"Olomoucký kraj",(IF(AND(I1724&gt;=50011,I1724&lt;=50301),"Královéhradecký kraj",(IF(AND(I1724&gt;=54301,I1724&lt;=54303),"Královéhradecký kraj","0")))))))))))))))))))))))))))))))))))))))))))))))</f>
        <v>Středočeský kraj</v>
      </c>
      <c r="AB1724" t="s">
        <v>998</v>
      </c>
      <c r="AD1724" t="s">
        <v>998</v>
      </c>
      <c r="AE1724" t="s">
        <v>998</v>
      </c>
      <c r="AF1724" t="s">
        <v>998</v>
      </c>
      <c r="AG1724" s="107">
        <v>0</v>
      </c>
      <c r="AH1724" s="107">
        <v>0</v>
      </c>
      <c r="AI1724" s="107">
        <v>0</v>
      </c>
      <c r="AJ1724" t="s">
        <v>1012</v>
      </c>
    </row>
    <row r="1725" spans="1:37" x14ac:dyDescent="0.45">
      <c r="A1725" t="s">
        <v>1468</v>
      </c>
      <c r="B1725" t="s">
        <v>16005</v>
      </c>
      <c r="C1725" t="s">
        <v>1002</v>
      </c>
      <c r="D1725" t="s">
        <v>16006</v>
      </c>
      <c r="E1725" t="s">
        <v>992</v>
      </c>
      <c r="F1725" t="s">
        <v>16007</v>
      </c>
      <c r="G1725">
        <v>1093</v>
      </c>
      <c r="H1725" t="s">
        <v>1203</v>
      </c>
      <c r="I1725">
        <v>30100</v>
      </c>
      <c r="K1725" t="s">
        <v>16008</v>
      </c>
      <c r="L1725" s="106">
        <v>33755</v>
      </c>
      <c r="M1725">
        <v>13017811</v>
      </c>
      <c r="N1725" t="s">
        <v>996</v>
      </c>
      <c r="O1725" t="s">
        <v>12</v>
      </c>
      <c r="P1725" t="s">
        <v>997</v>
      </c>
      <c r="R1725" s="109" t="str">
        <f>IF(OR(P1725="SB",Q1725="SB"),"SB",0)</f>
        <v>SB</v>
      </c>
      <c r="T1725" s="110" t="s">
        <v>998</v>
      </c>
      <c r="V1725" s="113" t="str">
        <f>IF(AND(I1725&gt;=10000,I1725&lt;=19900),"Praha",(IF(AND(I1725&gt;=25001,I1725&lt;=29501),"Středočeský kraj",(IF(AND(I1725&gt;=30100,I1725&lt;=34972),"Středočeský kraj",(IF(AND(I1725&gt;=35002,I1725&lt;=36271),"Karlovarský kraj",(IF(AND(I1725&gt;=37001,I1725&lt;=39201),"Jihočeský kraj",(IF(AND(I1725&gt;=39701,I1725&lt;=39901),"Jihočeský kraj",(IF(AND(I1725&gt;=39301,I1725&lt;=39601),"Kraj Vysočina",(IF(AND(I1725&gt;=58001,I1725&lt;=59501),"Kraj Vysočina",(IF(AND(I1725&gt;=67401,I1725&lt;=67602),"Kraj Vysočina",(IF(AND(I1725&gt;=40001,I1725&lt;=44101),"Ústecký kraj",(IF(AND(I1725&gt;=46001,I1725&lt;=47201),"Liberecký kraj",(IF(AND(I1725&gt;=51202,I1725&lt;=51401),"Liberecký kraj",(IF(AND(I1725&gt;=53002,I1725&lt;=53976),"Pardubický kraj",(IF(AND(I1725&gt;=56002,I1725&lt;=57201),"Pardubický kraj",(IF(AND(I1725&gt;=60200,I1725&lt;=67201),"Jihomoravský kraj",(IF(AND(I1725&gt;=67801,I1725&lt;=68501),"Jihomoravský kraj",(IF(AND(I1725&gt;=69002,I1725&lt;=69801),"Jihomoravský kraj",(IF(AND(I1725&gt;=68601,I1725&lt;=68801),"Zlínský kraj",(IF(AND(I1725&gt;=75501,I1725&lt;=76901),"Zlínský kraj",(IF(AND(I1725&gt;=70030,I1725&lt;=74901),"Moravskoslezský kraj",(IF(AND(I1725&gt;=75000,I1725&lt;=75368),"Olomoucký kraj",(IF(AND(I1725&gt;=77200,I1725&lt;=79862),"Olomoucký kraj",(IF(AND(I1725&gt;=50011,I1725&lt;=50301),"Královéhradecký kraj",(IF(AND(I1725&gt;=54301,I1725&lt;=54303),"Královéhradecký kraj","0")))))))))))))))))))))))))))))))))))))))))))))))</f>
        <v>Středočeský kraj</v>
      </c>
      <c r="AB1725" t="s">
        <v>998</v>
      </c>
      <c r="AD1725" t="s">
        <v>998</v>
      </c>
      <c r="AE1725" t="s">
        <v>998</v>
      </c>
      <c r="AF1725" t="s">
        <v>998</v>
      </c>
      <c r="AG1725" s="107">
        <v>0</v>
      </c>
      <c r="AH1725" s="107">
        <v>0</v>
      </c>
      <c r="AI1725" s="107">
        <v>0</v>
      </c>
      <c r="AJ1725" t="s">
        <v>1012</v>
      </c>
    </row>
    <row r="1726" spans="1:37" x14ac:dyDescent="0.45">
      <c r="A1726" t="s">
        <v>1448</v>
      </c>
      <c r="B1726" t="s">
        <v>16171</v>
      </c>
      <c r="C1726" t="s">
        <v>990</v>
      </c>
      <c r="D1726" t="s">
        <v>16172</v>
      </c>
      <c r="E1726" t="s">
        <v>992</v>
      </c>
      <c r="F1726" t="s">
        <v>15753</v>
      </c>
      <c r="G1726">
        <v>205</v>
      </c>
      <c r="H1726" t="s">
        <v>1203</v>
      </c>
      <c r="I1726">
        <v>30100</v>
      </c>
      <c r="K1726" t="s">
        <v>16173</v>
      </c>
      <c r="L1726" s="106">
        <v>28242</v>
      </c>
      <c r="M1726">
        <v>13001340</v>
      </c>
      <c r="N1726" t="s">
        <v>996</v>
      </c>
      <c r="O1726" t="s">
        <v>12</v>
      </c>
      <c r="P1726" t="s">
        <v>997</v>
      </c>
      <c r="R1726" s="109" t="str">
        <f>IF(OR(P1726="SB",Q1726="SB"),"SB",0)</f>
        <v>SB</v>
      </c>
      <c r="T1726" s="110" t="s">
        <v>998</v>
      </c>
      <c r="V1726" s="113" t="str">
        <f>IF(AND(I1726&gt;=10000,I1726&lt;=19900),"Praha",(IF(AND(I1726&gt;=25001,I1726&lt;=29501),"Středočeský kraj",(IF(AND(I1726&gt;=30100,I1726&lt;=34972),"Středočeský kraj",(IF(AND(I1726&gt;=35002,I1726&lt;=36271),"Karlovarský kraj",(IF(AND(I1726&gt;=37001,I1726&lt;=39201),"Jihočeský kraj",(IF(AND(I1726&gt;=39701,I1726&lt;=39901),"Jihočeský kraj",(IF(AND(I1726&gt;=39301,I1726&lt;=39601),"Kraj Vysočina",(IF(AND(I1726&gt;=58001,I1726&lt;=59501),"Kraj Vysočina",(IF(AND(I1726&gt;=67401,I1726&lt;=67602),"Kraj Vysočina",(IF(AND(I1726&gt;=40001,I1726&lt;=44101),"Ústecký kraj",(IF(AND(I1726&gt;=46001,I1726&lt;=47201),"Liberecký kraj",(IF(AND(I1726&gt;=51202,I1726&lt;=51401),"Liberecký kraj",(IF(AND(I1726&gt;=53002,I1726&lt;=53976),"Pardubický kraj",(IF(AND(I1726&gt;=56002,I1726&lt;=57201),"Pardubický kraj",(IF(AND(I1726&gt;=60200,I1726&lt;=67201),"Jihomoravský kraj",(IF(AND(I1726&gt;=67801,I1726&lt;=68501),"Jihomoravský kraj",(IF(AND(I1726&gt;=69002,I1726&lt;=69801),"Jihomoravský kraj",(IF(AND(I1726&gt;=68601,I1726&lt;=68801),"Zlínský kraj",(IF(AND(I1726&gt;=75501,I1726&lt;=76901),"Zlínský kraj",(IF(AND(I1726&gt;=70030,I1726&lt;=74901),"Moravskoslezský kraj",(IF(AND(I1726&gt;=75000,I1726&lt;=75368),"Olomoucký kraj",(IF(AND(I1726&gt;=77200,I1726&lt;=79862),"Olomoucký kraj",(IF(AND(I1726&gt;=50011,I1726&lt;=50301),"Královéhradecký kraj",(IF(AND(I1726&gt;=54301,I1726&lt;=54303),"Královéhradecký kraj","0")))))))))))))))))))))))))))))))))))))))))))))))</f>
        <v>Středočeský kraj</v>
      </c>
      <c r="AB1726" t="s">
        <v>998</v>
      </c>
      <c r="AD1726" t="s">
        <v>998</v>
      </c>
      <c r="AE1726" t="s">
        <v>998</v>
      </c>
      <c r="AF1726" t="s">
        <v>998</v>
      </c>
      <c r="AG1726" s="107">
        <v>0</v>
      </c>
      <c r="AH1726" s="107">
        <v>0</v>
      </c>
      <c r="AI1726" s="107">
        <v>0</v>
      </c>
      <c r="AJ1726" t="s">
        <v>1012</v>
      </c>
    </row>
    <row r="1727" spans="1:37" x14ac:dyDescent="0.45">
      <c r="A1727" t="s">
        <v>1806</v>
      </c>
      <c r="B1727" t="s">
        <v>17928</v>
      </c>
      <c r="C1727" t="s">
        <v>1002</v>
      </c>
      <c r="D1727" t="s">
        <v>17929</v>
      </c>
      <c r="E1727" t="s">
        <v>992</v>
      </c>
      <c r="F1727" t="s">
        <v>13167</v>
      </c>
      <c r="G1727">
        <v>4</v>
      </c>
      <c r="H1727" t="s">
        <v>1203</v>
      </c>
      <c r="I1727">
        <v>30100</v>
      </c>
      <c r="K1727" t="s">
        <v>17930</v>
      </c>
      <c r="L1727" s="106">
        <v>35465</v>
      </c>
      <c r="M1727">
        <v>13404700</v>
      </c>
      <c r="N1727" t="s">
        <v>996</v>
      </c>
      <c r="O1727" t="s">
        <v>12</v>
      </c>
      <c r="P1727" t="s">
        <v>997</v>
      </c>
      <c r="R1727" s="109" t="str">
        <f>IF(OR(P1727="SB",Q1727="SB"),"SB",0)</f>
        <v>SB</v>
      </c>
      <c r="T1727" s="110" t="s">
        <v>998</v>
      </c>
      <c r="V1727" s="113" t="str">
        <f>IF(AND(I1727&gt;=10000,I1727&lt;=19900),"Praha",(IF(AND(I1727&gt;=25001,I1727&lt;=29501),"Středočeský kraj",(IF(AND(I1727&gt;=30100,I1727&lt;=34972),"Středočeský kraj",(IF(AND(I1727&gt;=35002,I1727&lt;=36271),"Karlovarský kraj",(IF(AND(I1727&gt;=37001,I1727&lt;=39201),"Jihočeský kraj",(IF(AND(I1727&gt;=39701,I1727&lt;=39901),"Jihočeský kraj",(IF(AND(I1727&gt;=39301,I1727&lt;=39601),"Kraj Vysočina",(IF(AND(I1727&gt;=58001,I1727&lt;=59501),"Kraj Vysočina",(IF(AND(I1727&gt;=67401,I1727&lt;=67602),"Kraj Vysočina",(IF(AND(I1727&gt;=40001,I1727&lt;=44101),"Ústecký kraj",(IF(AND(I1727&gt;=46001,I1727&lt;=47201),"Liberecký kraj",(IF(AND(I1727&gt;=51202,I1727&lt;=51401),"Liberecký kraj",(IF(AND(I1727&gt;=53002,I1727&lt;=53976),"Pardubický kraj",(IF(AND(I1727&gt;=56002,I1727&lt;=57201),"Pardubický kraj",(IF(AND(I1727&gt;=60200,I1727&lt;=67201),"Jihomoravský kraj",(IF(AND(I1727&gt;=67801,I1727&lt;=68501),"Jihomoravský kraj",(IF(AND(I1727&gt;=69002,I1727&lt;=69801),"Jihomoravský kraj",(IF(AND(I1727&gt;=68601,I1727&lt;=68801),"Zlínský kraj",(IF(AND(I1727&gt;=75501,I1727&lt;=76901),"Zlínský kraj",(IF(AND(I1727&gt;=70030,I1727&lt;=74901),"Moravskoslezský kraj",(IF(AND(I1727&gt;=75000,I1727&lt;=75368),"Olomoucký kraj",(IF(AND(I1727&gt;=77200,I1727&lt;=79862),"Olomoucký kraj",(IF(AND(I1727&gt;=50011,I1727&lt;=50301),"Královéhradecký kraj",(IF(AND(I1727&gt;=54301,I1727&lt;=54303),"Královéhradecký kraj","0")))))))))))))))))))))))))))))))))))))))))))))))</f>
        <v>Středočeský kraj</v>
      </c>
      <c r="AB1727" t="s">
        <v>998</v>
      </c>
      <c r="AD1727" t="s">
        <v>998</v>
      </c>
      <c r="AE1727" t="s">
        <v>998</v>
      </c>
      <c r="AF1727" t="s">
        <v>998</v>
      </c>
      <c r="AG1727" s="107">
        <v>300</v>
      </c>
      <c r="AH1727" s="107">
        <v>0</v>
      </c>
      <c r="AI1727" s="107">
        <v>0</v>
      </c>
      <c r="AJ1727" t="s">
        <v>999</v>
      </c>
      <c r="AK1727" s="106">
        <v>44924</v>
      </c>
    </row>
    <row r="1728" spans="1:37" x14ac:dyDescent="0.45">
      <c r="A1728" t="s">
        <v>1395</v>
      </c>
      <c r="B1728" t="s">
        <v>6586</v>
      </c>
      <c r="C1728" t="s">
        <v>990</v>
      </c>
      <c r="D1728" t="s">
        <v>6587</v>
      </c>
      <c r="E1728" t="s">
        <v>992</v>
      </c>
      <c r="F1728" t="s">
        <v>1494</v>
      </c>
      <c r="G1728">
        <v>49</v>
      </c>
      <c r="H1728" t="s">
        <v>1203</v>
      </c>
      <c r="I1728">
        <v>30101</v>
      </c>
      <c r="K1728" t="s">
        <v>6588</v>
      </c>
      <c r="L1728" s="106">
        <v>40067</v>
      </c>
      <c r="M1728">
        <v>13663869</v>
      </c>
      <c r="N1728" t="s">
        <v>1431</v>
      </c>
      <c r="O1728" t="s">
        <v>1282</v>
      </c>
      <c r="P1728" t="s">
        <v>997</v>
      </c>
      <c r="R1728" s="109" t="str">
        <f>IF(OR(P1728="SB",Q1728="SB"),"SB",0)</f>
        <v>SB</v>
      </c>
      <c r="T1728" s="110">
        <v>16147</v>
      </c>
      <c r="U1728" t="s">
        <v>19633</v>
      </c>
      <c r="V1728" s="113" t="str">
        <f>IF(AND(I1728&gt;=10000,I1728&lt;=19900),"Praha",(IF(AND(I1728&gt;=25001,I1728&lt;=29501),"Středočeský kraj",(IF(AND(I1728&gt;=30100,I1728&lt;=34972),"Středočeský kraj",(IF(AND(I1728&gt;=35002,I1728&lt;=36271),"Karlovarský kraj",(IF(AND(I1728&gt;=37001,I1728&lt;=39201),"Jihočeský kraj",(IF(AND(I1728&gt;=39701,I1728&lt;=39901),"Jihočeský kraj",(IF(AND(I1728&gt;=39301,I1728&lt;=39601),"Kraj Vysočina",(IF(AND(I1728&gt;=58001,I1728&lt;=59501),"Kraj Vysočina",(IF(AND(I1728&gt;=67401,I1728&lt;=67602),"Kraj Vysočina",(IF(AND(I1728&gt;=40001,I1728&lt;=44101),"Ústecký kraj",(IF(AND(I1728&gt;=46001,I1728&lt;=47201),"Liberecký kraj",(IF(AND(I1728&gt;=51202,I1728&lt;=51401),"Liberecký kraj",(IF(AND(I1728&gt;=53002,I1728&lt;=53976),"Pardubický kraj",(IF(AND(I1728&gt;=56002,I1728&lt;=57201),"Pardubický kraj",(IF(AND(I1728&gt;=60200,I1728&lt;=67201),"Jihomoravský kraj",(IF(AND(I1728&gt;=67801,I1728&lt;=68501),"Jihomoravský kraj",(IF(AND(I1728&gt;=69002,I1728&lt;=69801),"Jihomoravský kraj",(IF(AND(I1728&gt;=68601,I1728&lt;=68801),"Zlínský kraj",(IF(AND(I1728&gt;=75501,I1728&lt;=76901),"Zlínský kraj",(IF(AND(I1728&gt;=70030,I1728&lt;=74901),"Moravskoslezský kraj",(IF(AND(I1728&gt;=75000,I1728&lt;=75368),"Olomoucký kraj",(IF(AND(I1728&gt;=77200,I1728&lt;=79862),"Olomoucký kraj",(IF(AND(I1728&gt;=50011,I1728&lt;=50301),"Královéhradecký kraj",(IF(AND(I1728&gt;=54301,I1728&lt;=54303),"Královéhradecký kraj","0")))))))))))))))))))))))))))))))))))))))))))))))</f>
        <v>Středočeský kraj</v>
      </c>
      <c r="AD1728" t="s">
        <v>998</v>
      </c>
      <c r="AE1728" t="s">
        <v>998</v>
      </c>
      <c r="AF1728" t="s">
        <v>998</v>
      </c>
      <c r="AG1728" s="107">
        <v>300</v>
      </c>
      <c r="AH1728" s="107">
        <v>0</v>
      </c>
      <c r="AI1728" s="107">
        <v>0</v>
      </c>
      <c r="AJ1728" t="s">
        <v>999</v>
      </c>
      <c r="AK1728" s="106">
        <v>44920</v>
      </c>
    </row>
    <row r="1729" spans="1:37" x14ac:dyDescent="0.45">
      <c r="A1729" t="s">
        <v>1220</v>
      </c>
      <c r="B1729" t="s">
        <v>7298</v>
      </c>
      <c r="C1729" t="s">
        <v>1002</v>
      </c>
      <c r="D1729" t="s">
        <v>7299</v>
      </c>
      <c r="E1729" t="s">
        <v>992</v>
      </c>
      <c r="F1729" t="s">
        <v>7300</v>
      </c>
      <c r="G1729">
        <v>832</v>
      </c>
      <c r="H1729" t="s">
        <v>1203</v>
      </c>
      <c r="I1729">
        <v>30101</v>
      </c>
      <c r="K1729" t="s">
        <v>7301</v>
      </c>
      <c r="L1729" s="106">
        <v>28721</v>
      </c>
      <c r="M1729">
        <v>10473882</v>
      </c>
      <c r="N1729" t="s">
        <v>1431</v>
      </c>
      <c r="O1729" t="s">
        <v>1282</v>
      </c>
      <c r="P1729" t="s">
        <v>997</v>
      </c>
      <c r="R1729" s="109" t="str">
        <f>IF(OR(P1729="SB",Q1729="SB"),"SB",0)</f>
        <v>SB</v>
      </c>
      <c r="T1729" s="110">
        <v>50437</v>
      </c>
      <c r="U1729" t="s">
        <v>19633</v>
      </c>
      <c r="V1729" s="113" t="str">
        <f>IF(AND(I1729&gt;=10000,I1729&lt;=19900),"Praha",(IF(AND(I1729&gt;=25001,I1729&lt;=29501),"Středočeský kraj",(IF(AND(I1729&gt;=30100,I1729&lt;=34972),"Středočeský kraj",(IF(AND(I1729&gt;=35002,I1729&lt;=36271),"Karlovarský kraj",(IF(AND(I1729&gt;=37001,I1729&lt;=39201),"Jihočeský kraj",(IF(AND(I1729&gt;=39701,I1729&lt;=39901),"Jihočeský kraj",(IF(AND(I1729&gt;=39301,I1729&lt;=39601),"Kraj Vysočina",(IF(AND(I1729&gt;=58001,I1729&lt;=59501),"Kraj Vysočina",(IF(AND(I1729&gt;=67401,I1729&lt;=67602),"Kraj Vysočina",(IF(AND(I1729&gt;=40001,I1729&lt;=44101),"Ústecký kraj",(IF(AND(I1729&gt;=46001,I1729&lt;=47201),"Liberecký kraj",(IF(AND(I1729&gt;=51202,I1729&lt;=51401),"Liberecký kraj",(IF(AND(I1729&gt;=53002,I1729&lt;=53976),"Pardubický kraj",(IF(AND(I1729&gt;=56002,I1729&lt;=57201),"Pardubický kraj",(IF(AND(I1729&gt;=60200,I1729&lt;=67201),"Jihomoravský kraj",(IF(AND(I1729&gt;=67801,I1729&lt;=68501),"Jihomoravský kraj",(IF(AND(I1729&gt;=69002,I1729&lt;=69801),"Jihomoravský kraj",(IF(AND(I1729&gt;=68601,I1729&lt;=68801),"Zlínský kraj",(IF(AND(I1729&gt;=75501,I1729&lt;=76901),"Zlínský kraj",(IF(AND(I1729&gt;=70030,I1729&lt;=74901),"Moravskoslezský kraj",(IF(AND(I1729&gt;=75000,I1729&lt;=75368),"Olomoucký kraj",(IF(AND(I1729&gt;=77200,I1729&lt;=79862),"Olomoucký kraj",(IF(AND(I1729&gt;=50011,I1729&lt;=50301),"Královéhradecký kraj",(IF(AND(I1729&gt;=54301,I1729&lt;=54303),"Královéhradecký kraj","0")))))))))))))))))))))))))))))))))))))))))))))))</f>
        <v>Středočeský kraj</v>
      </c>
      <c r="AD1729" t="s">
        <v>998</v>
      </c>
      <c r="AE1729" t="s">
        <v>998</v>
      </c>
      <c r="AF1729" t="s">
        <v>998</v>
      </c>
      <c r="AG1729" s="107">
        <v>300</v>
      </c>
      <c r="AH1729" s="107">
        <v>0</v>
      </c>
      <c r="AI1729" s="107">
        <v>0</v>
      </c>
      <c r="AJ1729" t="s">
        <v>999</v>
      </c>
      <c r="AK1729" s="106">
        <v>44920</v>
      </c>
    </row>
    <row r="1730" spans="1:37" x14ac:dyDescent="0.45">
      <c r="A1730" t="s">
        <v>1102</v>
      </c>
      <c r="B1730" t="s">
        <v>2840</v>
      </c>
      <c r="C1730" t="s">
        <v>1002</v>
      </c>
      <c r="D1730" t="s">
        <v>2841</v>
      </c>
      <c r="E1730" t="s">
        <v>992</v>
      </c>
      <c r="F1730" t="s">
        <v>2643</v>
      </c>
      <c r="G1730">
        <v>30</v>
      </c>
      <c r="H1730" t="s">
        <v>1203</v>
      </c>
      <c r="I1730">
        <v>30101</v>
      </c>
      <c r="K1730" t="s">
        <v>2842</v>
      </c>
      <c r="L1730" s="106">
        <v>31256</v>
      </c>
      <c r="M1730">
        <v>10743159</v>
      </c>
      <c r="N1730" t="s">
        <v>996</v>
      </c>
      <c r="O1730" t="s">
        <v>12</v>
      </c>
      <c r="P1730" t="s">
        <v>997</v>
      </c>
      <c r="R1730" s="109" t="str">
        <f>IF(OR(P1730="SB",Q1730="SB"),"SB",0)</f>
        <v>SB</v>
      </c>
      <c r="T1730" s="110">
        <v>51131</v>
      </c>
      <c r="U1730" t="s">
        <v>19633</v>
      </c>
      <c r="V1730" s="113" t="str">
        <f>IF(AND(I1730&gt;=10000,I1730&lt;=19900),"Praha",(IF(AND(I1730&gt;=25001,I1730&lt;=29501),"Středočeský kraj",(IF(AND(I1730&gt;=30100,I1730&lt;=34972),"Středočeský kraj",(IF(AND(I1730&gt;=35002,I1730&lt;=36271),"Karlovarský kraj",(IF(AND(I1730&gt;=37001,I1730&lt;=39201),"Jihočeský kraj",(IF(AND(I1730&gt;=39701,I1730&lt;=39901),"Jihočeský kraj",(IF(AND(I1730&gt;=39301,I1730&lt;=39601),"Kraj Vysočina",(IF(AND(I1730&gt;=58001,I1730&lt;=59501),"Kraj Vysočina",(IF(AND(I1730&gt;=67401,I1730&lt;=67602),"Kraj Vysočina",(IF(AND(I1730&gt;=40001,I1730&lt;=44101),"Ústecký kraj",(IF(AND(I1730&gt;=46001,I1730&lt;=47201),"Liberecký kraj",(IF(AND(I1730&gt;=51202,I1730&lt;=51401),"Liberecký kraj",(IF(AND(I1730&gt;=53002,I1730&lt;=53976),"Pardubický kraj",(IF(AND(I1730&gt;=56002,I1730&lt;=57201),"Pardubický kraj",(IF(AND(I1730&gt;=60200,I1730&lt;=67201),"Jihomoravský kraj",(IF(AND(I1730&gt;=67801,I1730&lt;=68501),"Jihomoravský kraj",(IF(AND(I1730&gt;=69002,I1730&lt;=69801),"Jihomoravský kraj",(IF(AND(I1730&gt;=68601,I1730&lt;=68801),"Zlínský kraj",(IF(AND(I1730&gt;=75501,I1730&lt;=76901),"Zlínský kraj",(IF(AND(I1730&gt;=70030,I1730&lt;=74901),"Moravskoslezský kraj",(IF(AND(I1730&gt;=75000,I1730&lt;=75368),"Olomoucký kraj",(IF(AND(I1730&gt;=77200,I1730&lt;=79862),"Olomoucký kraj",(IF(AND(I1730&gt;=50011,I1730&lt;=50301),"Královéhradecký kraj",(IF(AND(I1730&gt;=54301,I1730&lt;=54303),"Královéhradecký kraj","0")))))))))))))))))))))))))))))))))))))))))))))))</f>
        <v>Středočeský kraj</v>
      </c>
      <c r="AD1730" t="s">
        <v>998</v>
      </c>
      <c r="AE1730" t="s">
        <v>998</v>
      </c>
      <c r="AF1730" t="s">
        <v>998</v>
      </c>
      <c r="AG1730" s="107">
        <v>0</v>
      </c>
      <c r="AH1730" s="107">
        <v>0</v>
      </c>
      <c r="AI1730" s="107">
        <v>0</v>
      </c>
      <c r="AJ1730" t="s">
        <v>1012</v>
      </c>
    </row>
    <row r="1731" spans="1:37" x14ac:dyDescent="0.45">
      <c r="A1731" t="s">
        <v>1206</v>
      </c>
      <c r="B1731" t="s">
        <v>2840</v>
      </c>
      <c r="C1731" t="s">
        <v>1002</v>
      </c>
      <c r="D1731" t="s">
        <v>2843</v>
      </c>
      <c r="E1731" t="s">
        <v>992</v>
      </c>
      <c r="F1731" t="s">
        <v>2643</v>
      </c>
      <c r="G1731">
        <v>30</v>
      </c>
      <c r="H1731" t="s">
        <v>1203</v>
      </c>
      <c r="I1731">
        <v>30101</v>
      </c>
      <c r="K1731" t="s">
        <v>2842</v>
      </c>
      <c r="L1731" s="106">
        <v>25505</v>
      </c>
      <c r="M1731">
        <v>10828843</v>
      </c>
      <c r="N1731" t="s">
        <v>996</v>
      </c>
      <c r="O1731" t="s">
        <v>12</v>
      </c>
      <c r="P1731" t="s">
        <v>997</v>
      </c>
      <c r="R1731" s="109" t="str">
        <f>IF(OR(P1731="SB",Q1731="SB"),"SB",0)</f>
        <v>SB</v>
      </c>
      <c r="T1731" s="110" t="s">
        <v>998</v>
      </c>
      <c r="V1731" s="113" t="str">
        <f>IF(AND(I1731&gt;=10000,I1731&lt;=19900),"Praha",(IF(AND(I1731&gt;=25001,I1731&lt;=29501),"Středočeský kraj",(IF(AND(I1731&gt;=30100,I1731&lt;=34972),"Středočeský kraj",(IF(AND(I1731&gt;=35002,I1731&lt;=36271),"Karlovarský kraj",(IF(AND(I1731&gt;=37001,I1731&lt;=39201),"Jihočeský kraj",(IF(AND(I1731&gt;=39701,I1731&lt;=39901),"Jihočeský kraj",(IF(AND(I1731&gt;=39301,I1731&lt;=39601),"Kraj Vysočina",(IF(AND(I1731&gt;=58001,I1731&lt;=59501),"Kraj Vysočina",(IF(AND(I1731&gt;=67401,I1731&lt;=67602),"Kraj Vysočina",(IF(AND(I1731&gt;=40001,I1731&lt;=44101),"Ústecký kraj",(IF(AND(I1731&gt;=46001,I1731&lt;=47201),"Liberecký kraj",(IF(AND(I1731&gt;=51202,I1731&lt;=51401),"Liberecký kraj",(IF(AND(I1731&gt;=53002,I1731&lt;=53976),"Pardubický kraj",(IF(AND(I1731&gt;=56002,I1731&lt;=57201),"Pardubický kraj",(IF(AND(I1731&gt;=60200,I1731&lt;=67201),"Jihomoravský kraj",(IF(AND(I1731&gt;=67801,I1731&lt;=68501),"Jihomoravský kraj",(IF(AND(I1731&gt;=69002,I1731&lt;=69801),"Jihomoravský kraj",(IF(AND(I1731&gt;=68601,I1731&lt;=68801),"Zlínský kraj",(IF(AND(I1731&gt;=75501,I1731&lt;=76901),"Zlínský kraj",(IF(AND(I1731&gt;=70030,I1731&lt;=74901),"Moravskoslezský kraj",(IF(AND(I1731&gt;=75000,I1731&lt;=75368),"Olomoucký kraj",(IF(AND(I1731&gt;=77200,I1731&lt;=79862),"Olomoucký kraj",(IF(AND(I1731&gt;=50011,I1731&lt;=50301),"Královéhradecký kraj",(IF(AND(I1731&gt;=54301,I1731&lt;=54303),"Královéhradecký kraj","0")))))))))))))))))))))))))))))))))))))))))))))))</f>
        <v>Středočeský kraj</v>
      </c>
      <c r="AB1731" t="s">
        <v>998</v>
      </c>
      <c r="AD1731" t="s">
        <v>998</v>
      </c>
      <c r="AE1731" t="s">
        <v>998</v>
      </c>
      <c r="AF1731" t="s">
        <v>998</v>
      </c>
      <c r="AG1731" s="107">
        <v>0</v>
      </c>
      <c r="AH1731" s="107">
        <v>0</v>
      </c>
      <c r="AI1731" s="107">
        <v>0</v>
      </c>
      <c r="AJ1731" t="s">
        <v>1012</v>
      </c>
    </row>
    <row r="1732" spans="1:37" x14ac:dyDescent="0.45">
      <c r="A1732" t="s">
        <v>1225</v>
      </c>
      <c r="B1732" t="s">
        <v>15817</v>
      </c>
      <c r="C1732" t="s">
        <v>1002</v>
      </c>
      <c r="D1732" t="s">
        <v>15820</v>
      </c>
      <c r="E1732" t="s">
        <v>992</v>
      </c>
      <c r="F1732" t="s">
        <v>1659</v>
      </c>
      <c r="G1732">
        <v>18</v>
      </c>
      <c r="H1732" t="s">
        <v>1203</v>
      </c>
      <c r="I1732">
        <v>30110</v>
      </c>
      <c r="J1732">
        <v>737731006</v>
      </c>
      <c r="K1732" t="s">
        <v>15821</v>
      </c>
      <c r="L1732" s="106">
        <v>32079</v>
      </c>
      <c r="M1732">
        <v>10590282</v>
      </c>
      <c r="N1732" t="s">
        <v>996</v>
      </c>
      <c r="O1732" t="s">
        <v>12</v>
      </c>
      <c r="P1732" t="s">
        <v>997</v>
      </c>
      <c r="R1732" s="109" t="str">
        <f>IF(OR(P1732="SB",Q1732="SB"),"SB",0)</f>
        <v>SB</v>
      </c>
      <c r="T1732" s="110">
        <v>50601</v>
      </c>
      <c r="U1732" t="s">
        <v>19633</v>
      </c>
      <c r="V1732" s="113" t="str">
        <f>IF(AND(I1732&gt;=10000,I1732&lt;=19900),"Praha",(IF(AND(I1732&gt;=25001,I1732&lt;=29501),"Středočeský kraj",(IF(AND(I1732&gt;=30100,I1732&lt;=34972),"Středočeský kraj",(IF(AND(I1732&gt;=35002,I1732&lt;=36271),"Karlovarský kraj",(IF(AND(I1732&gt;=37001,I1732&lt;=39201),"Jihočeský kraj",(IF(AND(I1732&gt;=39701,I1732&lt;=39901),"Jihočeský kraj",(IF(AND(I1732&gt;=39301,I1732&lt;=39601),"Kraj Vysočina",(IF(AND(I1732&gt;=58001,I1732&lt;=59501),"Kraj Vysočina",(IF(AND(I1732&gt;=67401,I1732&lt;=67602),"Kraj Vysočina",(IF(AND(I1732&gt;=40001,I1732&lt;=44101),"Ústecký kraj",(IF(AND(I1732&gt;=46001,I1732&lt;=47201),"Liberecký kraj",(IF(AND(I1732&gt;=51202,I1732&lt;=51401),"Liberecký kraj",(IF(AND(I1732&gt;=53002,I1732&lt;=53976),"Pardubický kraj",(IF(AND(I1732&gt;=56002,I1732&lt;=57201),"Pardubický kraj",(IF(AND(I1732&gt;=60200,I1732&lt;=67201),"Jihomoravský kraj",(IF(AND(I1732&gt;=67801,I1732&lt;=68501),"Jihomoravský kraj",(IF(AND(I1732&gt;=69002,I1732&lt;=69801),"Jihomoravský kraj",(IF(AND(I1732&gt;=68601,I1732&lt;=68801),"Zlínský kraj",(IF(AND(I1732&gt;=75501,I1732&lt;=76901),"Zlínský kraj",(IF(AND(I1732&gt;=70030,I1732&lt;=74901),"Moravskoslezský kraj",(IF(AND(I1732&gt;=75000,I1732&lt;=75368),"Olomoucký kraj",(IF(AND(I1732&gt;=77200,I1732&lt;=79862),"Olomoucký kraj",(IF(AND(I1732&gt;=50011,I1732&lt;=50301),"Královéhradecký kraj",(IF(AND(I1732&gt;=54301,I1732&lt;=54303),"Královéhradecký kraj","0")))))))))))))))))))))))))))))))))))))))))))))))</f>
        <v>Středočeský kraj</v>
      </c>
      <c r="AD1732" t="s">
        <v>998</v>
      </c>
      <c r="AE1732" t="s">
        <v>998</v>
      </c>
      <c r="AF1732" t="s">
        <v>998</v>
      </c>
      <c r="AG1732" s="107">
        <v>0</v>
      </c>
      <c r="AH1732" s="107">
        <v>0</v>
      </c>
      <c r="AI1732" s="107">
        <v>0</v>
      </c>
      <c r="AJ1732" t="s">
        <v>1012</v>
      </c>
    </row>
    <row r="1733" spans="1:37" x14ac:dyDescent="0.45">
      <c r="A1733" t="s">
        <v>1666</v>
      </c>
      <c r="B1733" t="s">
        <v>13949</v>
      </c>
      <c r="C1733" t="s">
        <v>990</v>
      </c>
      <c r="D1733" t="s">
        <v>13950</v>
      </c>
      <c r="E1733" t="s">
        <v>992</v>
      </c>
      <c r="F1733" t="s">
        <v>10219</v>
      </c>
      <c r="G1733">
        <v>20</v>
      </c>
      <c r="H1733" t="s">
        <v>1203</v>
      </c>
      <c r="I1733">
        <v>30135</v>
      </c>
      <c r="K1733" t="s">
        <v>13951</v>
      </c>
      <c r="L1733" s="106">
        <v>30241</v>
      </c>
      <c r="M1733">
        <v>10866633</v>
      </c>
      <c r="N1733" t="s">
        <v>996</v>
      </c>
      <c r="O1733" t="s">
        <v>12</v>
      </c>
      <c r="P1733" t="s">
        <v>997</v>
      </c>
      <c r="R1733" s="109" t="str">
        <f>IF(OR(P1733="SB",Q1733="SB"),"SB",0)</f>
        <v>SB</v>
      </c>
      <c r="T1733" s="110">
        <v>11789</v>
      </c>
      <c r="U1733" t="s">
        <v>19633</v>
      </c>
      <c r="V1733" s="113" t="str">
        <f>IF(AND(I1733&gt;=10000,I1733&lt;=19900),"Praha",(IF(AND(I1733&gt;=25001,I1733&lt;=29501),"Středočeský kraj",(IF(AND(I1733&gt;=30100,I1733&lt;=34972),"Středočeský kraj",(IF(AND(I1733&gt;=35002,I1733&lt;=36271),"Karlovarský kraj",(IF(AND(I1733&gt;=37001,I1733&lt;=39201),"Jihočeský kraj",(IF(AND(I1733&gt;=39701,I1733&lt;=39901),"Jihočeský kraj",(IF(AND(I1733&gt;=39301,I1733&lt;=39601),"Kraj Vysočina",(IF(AND(I1733&gt;=58001,I1733&lt;=59501),"Kraj Vysočina",(IF(AND(I1733&gt;=67401,I1733&lt;=67602),"Kraj Vysočina",(IF(AND(I1733&gt;=40001,I1733&lt;=44101),"Ústecký kraj",(IF(AND(I1733&gt;=46001,I1733&lt;=47201),"Liberecký kraj",(IF(AND(I1733&gt;=51202,I1733&lt;=51401),"Liberecký kraj",(IF(AND(I1733&gt;=53002,I1733&lt;=53976),"Pardubický kraj",(IF(AND(I1733&gt;=56002,I1733&lt;=57201),"Pardubický kraj",(IF(AND(I1733&gt;=60200,I1733&lt;=67201),"Jihomoravský kraj",(IF(AND(I1733&gt;=67801,I1733&lt;=68501),"Jihomoravský kraj",(IF(AND(I1733&gt;=69002,I1733&lt;=69801),"Jihomoravský kraj",(IF(AND(I1733&gt;=68601,I1733&lt;=68801),"Zlínský kraj",(IF(AND(I1733&gt;=75501,I1733&lt;=76901),"Zlínský kraj",(IF(AND(I1733&gt;=70030,I1733&lt;=74901),"Moravskoslezský kraj",(IF(AND(I1733&gt;=75000,I1733&lt;=75368),"Olomoucký kraj",(IF(AND(I1733&gt;=77200,I1733&lt;=79862),"Olomoucký kraj",(IF(AND(I1733&gt;=50011,I1733&lt;=50301),"Královéhradecký kraj",(IF(AND(I1733&gt;=54301,I1733&lt;=54303),"Královéhradecký kraj","0")))))))))))))))))))))))))))))))))))))))))))))))</f>
        <v>Středočeský kraj</v>
      </c>
      <c r="AD1733" t="s">
        <v>998</v>
      </c>
      <c r="AE1733" t="s">
        <v>998</v>
      </c>
      <c r="AF1733" t="s">
        <v>998</v>
      </c>
      <c r="AG1733" s="107">
        <v>0</v>
      </c>
      <c r="AH1733" s="107">
        <v>0</v>
      </c>
      <c r="AI1733" s="107">
        <v>0</v>
      </c>
      <c r="AJ1733" t="s">
        <v>1012</v>
      </c>
    </row>
    <row r="1734" spans="1:37" x14ac:dyDescent="0.45">
      <c r="A1734" t="s">
        <v>1130</v>
      </c>
      <c r="B1734" t="s">
        <v>16066</v>
      </c>
      <c r="C1734" t="s">
        <v>990</v>
      </c>
      <c r="D1734" t="s">
        <v>16069</v>
      </c>
      <c r="E1734" t="s">
        <v>992</v>
      </c>
      <c r="F1734" t="s">
        <v>16070</v>
      </c>
      <c r="G1734">
        <v>1075</v>
      </c>
      <c r="H1734" t="s">
        <v>1203</v>
      </c>
      <c r="I1734">
        <v>31200</v>
      </c>
      <c r="K1734" t="s">
        <v>16071</v>
      </c>
      <c r="L1734" s="106">
        <v>38553</v>
      </c>
      <c r="M1734">
        <v>14475033</v>
      </c>
      <c r="N1734" t="s">
        <v>2063</v>
      </c>
      <c r="O1734" t="s">
        <v>1173</v>
      </c>
      <c r="P1734" t="s">
        <v>997</v>
      </c>
      <c r="R1734" s="109" t="str">
        <f>IF(OR(P1734="SB",Q1734="SB"),"SB",0)</f>
        <v>SB</v>
      </c>
      <c r="T1734" s="110">
        <v>2018018</v>
      </c>
      <c r="U1734" t="s">
        <v>19633</v>
      </c>
      <c r="V1734" s="113" t="str">
        <f>IF(AND(I1734&gt;=10000,I1734&lt;=19900),"Praha",(IF(AND(I1734&gt;=25001,I1734&lt;=29501),"Středočeský kraj",(IF(AND(I1734&gt;=30100,I1734&lt;=34972),"Středočeský kraj",(IF(AND(I1734&gt;=35002,I1734&lt;=36271),"Karlovarský kraj",(IF(AND(I1734&gt;=37001,I1734&lt;=39201),"Jihočeský kraj",(IF(AND(I1734&gt;=39701,I1734&lt;=39901),"Jihočeský kraj",(IF(AND(I1734&gt;=39301,I1734&lt;=39601),"Kraj Vysočina",(IF(AND(I1734&gt;=58001,I1734&lt;=59501),"Kraj Vysočina",(IF(AND(I1734&gt;=67401,I1734&lt;=67602),"Kraj Vysočina",(IF(AND(I1734&gt;=40001,I1734&lt;=44101),"Ústecký kraj",(IF(AND(I1734&gt;=46001,I1734&lt;=47201),"Liberecký kraj",(IF(AND(I1734&gt;=51202,I1734&lt;=51401),"Liberecký kraj",(IF(AND(I1734&gt;=53002,I1734&lt;=53976),"Pardubický kraj",(IF(AND(I1734&gt;=56002,I1734&lt;=57201),"Pardubický kraj",(IF(AND(I1734&gt;=60200,I1734&lt;=67201),"Jihomoravský kraj",(IF(AND(I1734&gt;=67801,I1734&lt;=68501),"Jihomoravský kraj",(IF(AND(I1734&gt;=69002,I1734&lt;=69801),"Jihomoravský kraj",(IF(AND(I1734&gt;=68601,I1734&lt;=68801),"Zlínský kraj",(IF(AND(I1734&gt;=75501,I1734&lt;=76901),"Zlínský kraj",(IF(AND(I1734&gt;=70030,I1734&lt;=74901),"Moravskoslezský kraj",(IF(AND(I1734&gt;=75000,I1734&lt;=75368),"Olomoucký kraj",(IF(AND(I1734&gt;=77200,I1734&lt;=79862),"Olomoucký kraj",(IF(AND(I1734&gt;=50011,I1734&lt;=50301),"Královéhradecký kraj",(IF(AND(I1734&gt;=54301,I1734&lt;=54303),"Královéhradecký kraj","0")))))))))))))))))))))))))))))))))))))))))))))))</f>
        <v>Středočeský kraj</v>
      </c>
      <c r="AD1734" t="s">
        <v>998</v>
      </c>
      <c r="AE1734" t="s">
        <v>998</v>
      </c>
      <c r="AF1734" t="s">
        <v>998</v>
      </c>
      <c r="AG1734" s="107">
        <v>0</v>
      </c>
      <c r="AH1734" s="107">
        <v>0</v>
      </c>
      <c r="AI1734" s="107">
        <v>0</v>
      </c>
      <c r="AJ1734" t="s">
        <v>1012</v>
      </c>
    </row>
    <row r="1735" spans="1:37" x14ac:dyDescent="0.45">
      <c r="A1735" t="s">
        <v>1285</v>
      </c>
      <c r="B1735" t="s">
        <v>5707</v>
      </c>
      <c r="C1735" t="s">
        <v>990</v>
      </c>
      <c r="D1735" t="s">
        <v>5708</v>
      </c>
      <c r="E1735" t="s">
        <v>992</v>
      </c>
      <c r="F1735" t="s">
        <v>5709</v>
      </c>
      <c r="G1735">
        <v>48</v>
      </c>
      <c r="H1735" t="s">
        <v>1203</v>
      </c>
      <c r="I1735">
        <v>31200</v>
      </c>
      <c r="K1735" t="s">
        <v>5710</v>
      </c>
      <c r="L1735" s="106">
        <v>39087</v>
      </c>
      <c r="M1735">
        <v>14621846</v>
      </c>
      <c r="N1735" t="s">
        <v>996</v>
      </c>
      <c r="O1735" t="s">
        <v>12</v>
      </c>
      <c r="P1735" t="s">
        <v>997</v>
      </c>
      <c r="R1735" s="109" t="str">
        <f>IF(OR(P1735="SB",Q1735="SB"),"SB",0)</f>
        <v>SB</v>
      </c>
      <c r="T1735" s="110" t="s">
        <v>998</v>
      </c>
      <c r="V1735" s="113" t="str">
        <f>IF(AND(I1735&gt;=10000,I1735&lt;=19900),"Praha",(IF(AND(I1735&gt;=25001,I1735&lt;=29501),"Středočeský kraj",(IF(AND(I1735&gt;=30100,I1735&lt;=34972),"Středočeský kraj",(IF(AND(I1735&gt;=35002,I1735&lt;=36271),"Karlovarský kraj",(IF(AND(I1735&gt;=37001,I1735&lt;=39201),"Jihočeský kraj",(IF(AND(I1735&gt;=39701,I1735&lt;=39901),"Jihočeský kraj",(IF(AND(I1735&gt;=39301,I1735&lt;=39601),"Kraj Vysočina",(IF(AND(I1735&gt;=58001,I1735&lt;=59501),"Kraj Vysočina",(IF(AND(I1735&gt;=67401,I1735&lt;=67602),"Kraj Vysočina",(IF(AND(I1735&gt;=40001,I1735&lt;=44101),"Ústecký kraj",(IF(AND(I1735&gt;=46001,I1735&lt;=47201),"Liberecký kraj",(IF(AND(I1735&gt;=51202,I1735&lt;=51401),"Liberecký kraj",(IF(AND(I1735&gt;=53002,I1735&lt;=53976),"Pardubický kraj",(IF(AND(I1735&gt;=56002,I1735&lt;=57201),"Pardubický kraj",(IF(AND(I1735&gt;=60200,I1735&lt;=67201),"Jihomoravský kraj",(IF(AND(I1735&gt;=67801,I1735&lt;=68501),"Jihomoravský kraj",(IF(AND(I1735&gt;=69002,I1735&lt;=69801),"Jihomoravský kraj",(IF(AND(I1735&gt;=68601,I1735&lt;=68801),"Zlínský kraj",(IF(AND(I1735&gt;=75501,I1735&lt;=76901),"Zlínský kraj",(IF(AND(I1735&gt;=70030,I1735&lt;=74901),"Moravskoslezský kraj",(IF(AND(I1735&gt;=75000,I1735&lt;=75368),"Olomoucký kraj",(IF(AND(I1735&gt;=77200,I1735&lt;=79862),"Olomoucký kraj",(IF(AND(I1735&gt;=50011,I1735&lt;=50301),"Královéhradecký kraj",(IF(AND(I1735&gt;=54301,I1735&lt;=54303),"Královéhradecký kraj","0")))))))))))))))))))))))))))))))))))))))))))))))</f>
        <v>Středočeský kraj</v>
      </c>
      <c r="AB1735" t="s">
        <v>998</v>
      </c>
      <c r="AD1735" t="s">
        <v>998</v>
      </c>
      <c r="AE1735" t="s">
        <v>998</v>
      </c>
      <c r="AF1735" t="s">
        <v>998</v>
      </c>
      <c r="AG1735" s="107">
        <v>300</v>
      </c>
      <c r="AH1735" s="107">
        <v>0</v>
      </c>
      <c r="AI1735" s="107">
        <v>0</v>
      </c>
      <c r="AJ1735" t="s">
        <v>999</v>
      </c>
      <c r="AK1735" s="106">
        <v>44923</v>
      </c>
    </row>
    <row r="1736" spans="1:37" x14ac:dyDescent="0.45">
      <c r="A1736" t="s">
        <v>1224</v>
      </c>
      <c r="B1736" t="s">
        <v>4558</v>
      </c>
      <c r="C1736" t="s">
        <v>1002</v>
      </c>
      <c r="D1736" t="s">
        <v>4559</v>
      </c>
      <c r="E1736" t="s">
        <v>992</v>
      </c>
      <c r="F1736" t="s">
        <v>4560</v>
      </c>
      <c r="G1736">
        <v>12</v>
      </c>
      <c r="H1736" t="s">
        <v>1203</v>
      </c>
      <c r="I1736">
        <v>31500</v>
      </c>
      <c r="K1736" t="s">
        <v>4561</v>
      </c>
      <c r="L1736" s="106">
        <v>37760</v>
      </c>
      <c r="M1736">
        <v>13776734</v>
      </c>
      <c r="N1736" t="s">
        <v>2063</v>
      </c>
      <c r="O1736" t="s">
        <v>1173</v>
      </c>
      <c r="P1736" t="s">
        <v>997</v>
      </c>
      <c r="R1736" s="109" t="str">
        <f>IF(OR(P1736="SB",Q1736="SB"),"SB",0)</f>
        <v>SB</v>
      </c>
      <c r="T1736" s="110">
        <v>171017</v>
      </c>
      <c r="U1736" t="s">
        <v>19633</v>
      </c>
      <c r="V1736" s="113" t="str">
        <f>IF(AND(I1736&gt;=10000,I1736&lt;=19900),"Praha",(IF(AND(I1736&gt;=25001,I1736&lt;=29501),"Středočeský kraj",(IF(AND(I1736&gt;=30100,I1736&lt;=34972),"Středočeský kraj",(IF(AND(I1736&gt;=35002,I1736&lt;=36271),"Karlovarský kraj",(IF(AND(I1736&gt;=37001,I1736&lt;=39201),"Jihočeský kraj",(IF(AND(I1736&gt;=39701,I1736&lt;=39901),"Jihočeský kraj",(IF(AND(I1736&gt;=39301,I1736&lt;=39601),"Kraj Vysočina",(IF(AND(I1736&gt;=58001,I1736&lt;=59501),"Kraj Vysočina",(IF(AND(I1736&gt;=67401,I1736&lt;=67602),"Kraj Vysočina",(IF(AND(I1736&gt;=40001,I1736&lt;=44101),"Ústecký kraj",(IF(AND(I1736&gt;=46001,I1736&lt;=47201),"Liberecký kraj",(IF(AND(I1736&gt;=51202,I1736&lt;=51401),"Liberecký kraj",(IF(AND(I1736&gt;=53002,I1736&lt;=53976),"Pardubický kraj",(IF(AND(I1736&gt;=56002,I1736&lt;=57201),"Pardubický kraj",(IF(AND(I1736&gt;=60200,I1736&lt;=67201),"Jihomoravský kraj",(IF(AND(I1736&gt;=67801,I1736&lt;=68501),"Jihomoravský kraj",(IF(AND(I1736&gt;=69002,I1736&lt;=69801),"Jihomoravský kraj",(IF(AND(I1736&gt;=68601,I1736&lt;=68801),"Zlínský kraj",(IF(AND(I1736&gt;=75501,I1736&lt;=76901),"Zlínský kraj",(IF(AND(I1736&gt;=70030,I1736&lt;=74901),"Moravskoslezský kraj",(IF(AND(I1736&gt;=75000,I1736&lt;=75368),"Olomoucký kraj",(IF(AND(I1736&gt;=77200,I1736&lt;=79862),"Olomoucký kraj",(IF(AND(I1736&gt;=50011,I1736&lt;=50301),"Královéhradecký kraj",(IF(AND(I1736&gt;=54301,I1736&lt;=54303),"Královéhradecký kraj","0")))))))))))))))))))))))))))))))))))))))))))))))</f>
        <v>Středočeský kraj</v>
      </c>
      <c r="AB1736" t="s">
        <v>4562</v>
      </c>
      <c r="AD1736" t="s">
        <v>998</v>
      </c>
      <c r="AE1736" t="s">
        <v>998</v>
      </c>
      <c r="AF1736" t="s">
        <v>998</v>
      </c>
      <c r="AG1736" s="107">
        <v>0</v>
      </c>
      <c r="AH1736" s="107">
        <v>0</v>
      </c>
      <c r="AI1736" s="107">
        <v>0</v>
      </c>
      <c r="AJ1736" t="s">
        <v>1012</v>
      </c>
    </row>
    <row r="1737" spans="1:37" x14ac:dyDescent="0.45">
      <c r="A1737" t="s">
        <v>988</v>
      </c>
      <c r="B1737" t="s">
        <v>18555</v>
      </c>
      <c r="C1737" t="s">
        <v>990</v>
      </c>
      <c r="D1737" t="s">
        <v>18558</v>
      </c>
      <c r="E1737" t="s">
        <v>992</v>
      </c>
      <c r="F1737" t="s">
        <v>18559</v>
      </c>
      <c r="G1737">
        <v>3</v>
      </c>
      <c r="H1737" t="s">
        <v>1203</v>
      </c>
      <c r="I1737">
        <v>31800</v>
      </c>
      <c r="K1737" t="s">
        <v>18560</v>
      </c>
      <c r="L1737" s="106">
        <v>40883</v>
      </c>
      <c r="M1737">
        <v>14627405</v>
      </c>
      <c r="N1737" t="s">
        <v>996</v>
      </c>
      <c r="O1737" t="s">
        <v>12</v>
      </c>
      <c r="P1737" t="s">
        <v>997</v>
      </c>
      <c r="R1737" s="109" t="str">
        <f>IF(OR(P1737="SB",Q1737="SB"),"SB",0)</f>
        <v>SB</v>
      </c>
      <c r="T1737" s="110" t="s">
        <v>998</v>
      </c>
      <c r="V1737" s="113" t="str">
        <f>IF(AND(I1737&gt;=10000,I1737&lt;=19900),"Praha",(IF(AND(I1737&gt;=25001,I1737&lt;=29501),"Středočeský kraj",(IF(AND(I1737&gt;=30100,I1737&lt;=34972),"Středočeský kraj",(IF(AND(I1737&gt;=35002,I1737&lt;=36271),"Karlovarský kraj",(IF(AND(I1737&gt;=37001,I1737&lt;=39201),"Jihočeský kraj",(IF(AND(I1737&gt;=39701,I1737&lt;=39901),"Jihočeský kraj",(IF(AND(I1737&gt;=39301,I1737&lt;=39601),"Kraj Vysočina",(IF(AND(I1737&gt;=58001,I1737&lt;=59501),"Kraj Vysočina",(IF(AND(I1737&gt;=67401,I1737&lt;=67602),"Kraj Vysočina",(IF(AND(I1737&gt;=40001,I1737&lt;=44101),"Ústecký kraj",(IF(AND(I1737&gt;=46001,I1737&lt;=47201),"Liberecký kraj",(IF(AND(I1737&gt;=51202,I1737&lt;=51401),"Liberecký kraj",(IF(AND(I1737&gt;=53002,I1737&lt;=53976),"Pardubický kraj",(IF(AND(I1737&gt;=56002,I1737&lt;=57201),"Pardubický kraj",(IF(AND(I1737&gt;=60200,I1737&lt;=67201),"Jihomoravský kraj",(IF(AND(I1737&gt;=67801,I1737&lt;=68501),"Jihomoravský kraj",(IF(AND(I1737&gt;=69002,I1737&lt;=69801),"Jihomoravský kraj",(IF(AND(I1737&gt;=68601,I1737&lt;=68801),"Zlínský kraj",(IF(AND(I1737&gt;=75501,I1737&lt;=76901),"Zlínský kraj",(IF(AND(I1737&gt;=70030,I1737&lt;=74901),"Moravskoslezský kraj",(IF(AND(I1737&gt;=75000,I1737&lt;=75368),"Olomoucký kraj",(IF(AND(I1737&gt;=77200,I1737&lt;=79862),"Olomoucký kraj",(IF(AND(I1737&gt;=50011,I1737&lt;=50301),"Královéhradecký kraj",(IF(AND(I1737&gt;=54301,I1737&lt;=54303),"Královéhradecký kraj","0")))))))))))))))))))))))))))))))))))))))))))))))</f>
        <v>Středočeský kraj</v>
      </c>
      <c r="AB1737" t="s">
        <v>998</v>
      </c>
      <c r="AD1737" t="s">
        <v>998</v>
      </c>
      <c r="AE1737" t="s">
        <v>998</v>
      </c>
      <c r="AF1737" t="s">
        <v>998</v>
      </c>
      <c r="AG1737" s="107">
        <v>300</v>
      </c>
      <c r="AH1737" s="107">
        <v>0</v>
      </c>
      <c r="AI1737" s="107">
        <v>0</v>
      </c>
      <c r="AJ1737" t="s">
        <v>999</v>
      </c>
      <c r="AK1737" s="106">
        <v>44923</v>
      </c>
    </row>
    <row r="1738" spans="1:37" x14ac:dyDescent="0.45">
      <c r="A1738" t="s">
        <v>1275</v>
      </c>
      <c r="B1738" t="s">
        <v>11764</v>
      </c>
      <c r="C1738" t="s">
        <v>1002</v>
      </c>
      <c r="D1738" t="s">
        <v>11765</v>
      </c>
      <c r="E1738" t="s">
        <v>992</v>
      </c>
      <c r="F1738" t="s">
        <v>1255</v>
      </c>
      <c r="G1738">
        <v>46</v>
      </c>
      <c r="H1738" t="s">
        <v>1203</v>
      </c>
      <c r="I1738">
        <v>32200</v>
      </c>
      <c r="K1738" t="s">
        <v>11763</v>
      </c>
      <c r="L1738" s="106">
        <v>40148</v>
      </c>
      <c r="M1738">
        <v>14754515</v>
      </c>
      <c r="N1738" t="s">
        <v>996</v>
      </c>
      <c r="O1738" t="s">
        <v>12</v>
      </c>
      <c r="P1738" t="s">
        <v>997</v>
      </c>
      <c r="R1738" s="109" t="str">
        <f>IF(OR(P1738="SB",Q1738="SB"),"SB",0)</f>
        <v>SB</v>
      </c>
      <c r="T1738" s="110" t="s">
        <v>998</v>
      </c>
      <c r="V1738" s="113" t="str">
        <f>IF(AND(I1738&gt;=10000,I1738&lt;=19900),"Praha",(IF(AND(I1738&gt;=25001,I1738&lt;=29501),"Středočeský kraj",(IF(AND(I1738&gt;=30100,I1738&lt;=34972),"Středočeský kraj",(IF(AND(I1738&gt;=35002,I1738&lt;=36271),"Karlovarský kraj",(IF(AND(I1738&gt;=37001,I1738&lt;=39201),"Jihočeský kraj",(IF(AND(I1738&gt;=39701,I1738&lt;=39901),"Jihočeský kraj",(IF(AND(I1738&gt;=39301,I1738&lt;=39601),"Kraj Vysočina",(IF(AND(I1738&gt;=58001,I1738&lt;=59501),"Kraj Vysočina",(IF(AND(I1738&gt;=67401,I1738&lt;=67602),"Kraj Vysočina",(IF(AND(I1738&gt;=40001,I1738&lt;=44101),"Ústecký kraj",(IF(AND(I1738&gt;=46001,I1738&lt;=47201),"Liberecký kraj",(IF(AND(I1738&gt;=51202,I1738&lt;=51401),"Liberecký kraj",(IF(AND(I1738&gt;=53002,I1738&lt;=53976),"Pardubický kraj",(IF(AND(I1738&gt;=56002,I1738&lt;=57201),"Pardubický kraj",(IF(AND(I1738&gt;=60200,I1738&lt;=67201),"Jihomoravský kraj",(IF(AND(I1738&gt;=67801,I1738&lt;=68501),"Jihomoravský kraj",(IF(AND(I1738&gt;=69002,I1738&lt;=69801),"Jihomoravský kraj",(IF(AND(I1738&gt;=68601,I1738&lt;=68801),"Zlínský kraj",(IF(AND(I1738&gt;=75501,I1738&lt;=76901),"Zlínský kraj",(IF(AND(I1738&gt;=70030,I1738&lt;=74901),"Moravskoslezský kraj",(IF(AND(I1738&gt;=75000,I1738&lt;=75368),"Olomoucký kraj",(IF(AND(I1738&gt;=77200,I1738&lt;=79862),"Olomoucký kraj",(IF(AND(I1738&gt;=50011,I1738&lt;=50301),"Královéhradecký kraj",(IF(AND(I1738&gt;=54301,I1738&lt;=54303),"Královéhradecký kraj","0")))))))))))))))))))))))))))))))))))))))))))))))</f>
        <v>Středočeský kraj</v>
      </c>
      <c r="AB1738" t="s">
        <v>998</v>
      </c>
      <c r="AD1738" t="s">
        <v>998</v>
      </c>
      <c r="AE1738" t="s">
        <v>998</v>
      </c>
      <c r="AF1738" t="s">
        <v>998</v>
      </c>
      <c r="AG1738" s="107">
        <v>300</v>
      </c>
      <c r="AH1738" s="107">
        <v>0</v>
      </c>
      <c r="AI1738" s="107">
        <v>0</v>
      </c>
      <c r="AJ1738" t="s">
        <v>999</v>
      </c>
      <c r="AK1738" s="106">
        <v>44923</v>
      </c>
    </row>
    <row r="1739" spans="1:37" x14ac:dyDescent="0.45">
      <c r="A1739" t="s">
        <v>1793</v>
      </c>
      <c r="B1739" t="s">
        <v>11761</v>
      </c>
      <c r="C1739" t="s">
        <v>990</v>
      </c>
      <c r="D1739" t="s">
        <v>11762</v>
      </c>
      <c r="E1739" t="s">
        <v>992</v>
      </c>
      <c r="F1739" t="s">
        <v>1255</v>
      </c>
      <c r="G1739">
        <v>46</v>
      </c>
      <c r="H1739" t="s">
        <v>1203</v>
      </c>
      <c r="I1739">
        <v>32200</v>
      </c>
      <c r="K1739" t="s">
        <v>11763</v>
      </c>
      <c r="L1739" s="106">
        <v>39451</v>
      </c>
      <c r="M1739">
        <v>14729152</v>
      </c>
      <c r="N1739" t="s">
        <v>996</v>
      </c>
      <c r="O1739" t="s">
        <v>12</v>
      </c>
      <c r="P1739" t="s">
        <v>997</v>
      </c>
      <c r="R1739" s="109" t="str">
        <f>IF(OR(P1739="SB",Q1739="SB"),"SB",0)</f>
        <v>SB</v>
      </c>
      <c r="V1739" s="113" t="str">
        <f>IF(AND(I1739&gt;=10000,I1739&lt;=19900),"Praha",(IF(AND(I1739&gt;=25001,I1739&lt;=29501),"Středočeský kraj",(IF(AND(I1739&gt;=30100,I1739&lt;=34972),"Středočeský kraj",(IF(AND(I1739&gt;=35002,I1739&lt;=36271),"Karlovarský kraj",(IF(AND(I1739&gt;=37001,I1739&lt;=39201),"Jihočeský kraj",(IF(AND(I1739&gt;=39701,I1739&lt;=39901),"Jihočeský kraj",(IF(AND(I1739&gt;=39301,I1739&lt;=39601),"Kraj Vysočina",(IF(AND(I1739&gt;=58001,I1739&lt;=59501),"Kraj Vysočina",(IF(AND(I1739&gt;=67401,I1739&lt;=67602),"Kraj Vysočina",(IF(AND(I1739&gt;=40001,I1739&lt;=44101),"Ústecký kraj",(IF(AND(I1739&gt;=46001,I1739&lt;=47201),"Liberecký kraj",(IF(AND(I1739&gt;=51202,I1739&lt;=51401),"Liberecký kraj",(IF(AND(I1739&gt;=53002,I1739&lt;=53976),"Pardubický kraj",(IF(AND(I1739&gt;=56002,I1739&lt;=57201),"Pardubický kraj",(IF(AND(I1739&gt;=60200,I1739&lt;=67201),"Jihomoravský kraj",(IF(AND(I1739&gt;=67801,I1739&lt;=68501),"Jihomoravský kraj",(IF(AND(I1739&gt;=69002,I1739&lt;=69801),"Jihomoravský kraj",(IF(AND(I1739&gt;=68601,I1739&lt;=68801),"Zlínský kraj",(IF(AND(I1739&gt;=75501,I1739&lt;=76901),"Zlínský kraj",(IF(AND(I1739&gt;=70030,I1739&lt;=74901),"Moravskoslezský kraj",(IF(AND(I1739&gt;=75000,I1739&lt;=75368),"Olomoucký kraj",(IF(AND(I1739&gt;=77200,I1739&lt;=79862),"Olomoucký kraj",(IF(AND(I1739&gt;=50011,I1739&lt;=50301),"Královéhradecký kraj",(IF(AND(I1739&gt;=54301,I1739&lt;=54303),"Královéhradecký kraj","0")))))))))))))))))))))))))))))))))))))))))))))))</f>
        <v>Středočeský kraj</v>
      </c>
      <c r="AD1739" t="s">
        <v>998</v>
      </c>
      <c r="AE1739" t="s">
        <v>998</v>
      </c>
      <c r="AF1739" t="s">
        <v>998</v>
      </c>
      <c r="AG1739" s="107">
        <v>300</v>
      </c>
      <c r="AH1739" s="107">
        <v>0</v>
      </c>
      <c r="AI1739" s="107">
        <v>0</v>
      </c>
      <c r="AJ1739" t="s">
        <v>999</v>
      </c>
      <c r="AK1739" s="106">
        <v>44923</v>
      </c>
    </row>
    <row r="1740" spans="1:37" x14ac:dyDescent="0.45">
      <c r="A1740" t="s">
        <v>1084</v>
      </c>
      <c r="B1740" t="s">
        <v>8881</v>
      </c>
      <c r="C1740" t="s">
        <v>990</v>
      </c>
      <c r="D1740" t="s">
        <v>8882</v>
      </c>
      <c r="E1740" t="s">
        <v>992</v>
      </c>
      <c r="F1740" t="s">
        <v>8883</v>
      </c>
      <c r="G1740">
        <v>876</v>
      </c>
      <c r="H1740" t="s">
        <v>1203</v>
      </c>
      <c r="I1740">
        <v>32300</v>
      </c>
      <c r="J1740">
        <v>739058543</v>
      </c>
      <c r="K1740" t="s">
        <v>8884</v>
      </c>
      <c r="L1740" s="106">
        <v>39158</v>
      </c>
      <c r="M1740">
        <v>13804824</v>
      </c>
      <c r="N1740" t="s">
        <v>1296</v>
      </c>
      <c r="O1740" t="s">
        <v>1173</v>
      </c>
      <c r="P1740" t="s">
        <v>997</v>
      </c>
      <c r="R1740" s="109" t="str">
        <f>IF(OR(P1740="SB",Q1740="SB"),"SB",0)</f>
        <v>SB</v>
      </c>
      <c r="T1740" s="110">
        <v>2022080</v>
      </c>
      <c r="U1740" t="s">
        <v>19633</v>
      </c>
      <c r="V1740" s="113" t="str">
        <f>IF(AND(I1740&gt;=10000,I1740&lt;=19900),"Praha",(IF(AND(I1740&gt;=25001,I1740&lt;=29501),"Středočeský kraj",(IF(AND(I1740&gt;=30100,I1740&lt;=34972),"Středočeský kraj",(IF(AND(I1740&gt;=35002,I1740&lt;=36271),"Karlovarský kraj",(IF(AND(I1740&gt;=37001,I1740&lt;=39201),"Jihočeský kraj",(IF(AND(I1740&gt;=39701,I1740&lt;=39901),"Jihočeský kraj",(IF(AND(I1740&gt;=39301,I1740&lt;=39601),"Kraj Vysočina",(IF(AND(I1740&gt;=58001,I1740&lt;=59501),"Kraj Vysočina",(IF(AND(I1740&gt;=67401,I1740&lt;=67602),"Kraj Vysočina",(IF(AND(I1740&gt;=40001,I1740&lt;=44101),"Ústecký kraj",(IF(AND(I1740&gt;=46001,I1740&lt;=47201),"Liberecký kraj",(IF(AND(I1740&gt;=51202,I1740&lt;=51401),"Liberecký kraj",(IF(AND(I1740&gt;=53002,I1740&lt;=53976),"Pardubický kraj",(IF(AND(I1740&gt;=56002,I1740&lt;=57201),"Pardubický kraj",(IF(AND(I1740&gt;=60200,I1740&lt;=67201),"Jihomoravský kraj",(IF(AND(I1740&gt;=67801,I1740&lt;=68501),"Jihomoravský kraj",(IF(AND(I1740&gt;=69002,I1740&lt;=69801),"Jihomoravský kraj",(IF(AND(I1740&gt;=68601,I1740&lt;=68801),"Zlínský kraj",(IF(AND(I1740&gt;=75501,I1740&lt;=76901),"Zlínský kraj",(IF(AND(I1740&gt;=70030,I1740&lt;=74901),"Moravskoslezský kraj",(IF(AND(I1740&gt;=75000,I1740&lt;=75368),"Olomoucký kraj",(IF(AND(I1740&gt;=77200,I1740&lt;=79862),"Olomoucký kraj",(IF(AND(I1740&gt;=50011,I1740&lt;=50301),"Královéhradecký kraj",(IF(AND(I1740&gt;=54301,I1740&lt;=54303),"Královéhradecký kraj","0")))))))))))))))))))))))))))))))))))))))))))))))</f>
        <v>Středočeský kraj</v>
      </c>
      <c r="AD1740" t="s">
        <v>998</v>
      </c>
      <c r="AE1740" t="s">
        <v>998</v>
      </c>
      <c r="AF1740" t="s">
        <v>998</v>
      </c>
      <c r="AG1740" s="107">
        <v>0</v>
      </c>
      <c r="AH1740" s="107">
        <v>0</v>
      </c>
      <c r="AI1740" s="107">
        <v>0</v>
      </c>
      <c r="AJ1740" t="s">
        <v>1012</v>
      </c>
    </row>
    <row r="1741" spans="1:37" x14ac:dyDescent="0.45">
      <c r="A1741" t="s">
        <v>1224</v>
      </c>
      <c r="B1741" t="s">
        <v>11845</v>
      </c>
      <c r="C1741" t="s">
        <v>1002</v>
      </c>
      <c r="D1741" t="s">
        <v>11847</v>
      </c>
      <c r="E1741" t="s">
        <v>992</v>
      </c>
      <c r="F1741" t="s">
        <v>11848</v>
      </c>
      <c r="G1741">
        <v>1209</v>
      </c>
      <c r="H1741" t="s">
        <v>11849</v>
      </c>
      <c r="I1741">
        <v>32300</v>
      </c>
      <c r="J1741">
        <v>605166247</v>
      </c>
      <c r="K1741" t="s">
        <v>11850</v>
      </c>
      <c r="L1741" s="106">
        <v>39786</v>
      </c>
      <c r="M1741">
        <v>13804925</v>
      </c>
      <c r="N1741" t="s">
        <v>1296</v>
      </c>
      <c r="O1741" t="s">
        <v>1173</v>
      </c>
      <c r="P1741" t="s">
        <v>997</v>
      </c>
      <c r="R1741" s="109" t="str">
        <f>IF(OR(P1741="SB",Q1741="SB"),"SB",0)</f>
        <v>SB</v>
      </c>
      <c r="T1741" s="110">
        <v>2022081</v>
      </c>
      <c r="U1741" t="s">
        <v>19633</v>
      </c>
      <c r="V1741" s="113" t="str">
        <f>IF(AND(I1741&gt;=10000,I1741&lt;=19900),"Praha",(IF(AND(I1741&gt;=25001,I1741&lt;=29501),"Středočeský kraj",(IF(AND(I1741&gt;=30100,I1741&lt;=34972),"Středočeský kraj",(IF(AND(I1741&gt;=35002,I1741&lt;=36271),"Karlovarský kraj",(IF(AND(I1741&gt;=37001,I1741&lt;=39201),"Jihočeský kraj",(IF(AND(I1741&gt;=39701,I1741&lt;=39901),"Jihočeský kraj",(IF(AND(I1741&gt;=39301,I1741&lt;=39601),"Kraj Vysočina",(IF(AND(I1741&gt;=58001,I1741&lt;=59501),"Kraj Vysočina",(IF(AND(I1741&gt;=67401,I1741&lt;=67602),"Kraj Vysočina",(IF(AND(I1741&gt;=40001,I1741&lt;=44101),"Ústecký kraj",(IF(AND(I1741&gt;=46001,I1741&lt;=47201),"Liberecký kraj",(IF(AND(I1741&gt;=51202,I1741&lt;=51401),"Liberecký kraj",(IF(AND(I1741&gt;=53002,I1741&lt;=53976),"Pardubický kraj",(IF(AND(I1741&gt;=56002,I1741&lt;=57201),"Pardubický kraj",(IF(AND(I1741&gt;=60200,I1741&lt;=67201),"Jihomoravský kraj",(IF(AND(I1741&gt;=67801,I1741&lt;=68501),"Jihomoravský kraj",(IF(AND(I1741&gt;=69002,I1741&lt;=69801),"Jihomoravský kraj",(IF(AND(I1741&gt;=68601,I1741&lt;=68801),"Zlínský kraj",(IF(AND(I1741&gt;=75501,I1741&lt;=76901),"Zlínský kraj",(IF(AND(I1741&gt;=70030,I1741&lt;=74901),"Moravskoslezský kraj",(IF(AND(I1741&gt;=75000,I1741&lt;=75368),"Olomoucký kraj",(IF(AND(I1741&gt;=77200,I1741&lt;=79862),"Olomoucký kraj",(IF(AND(I1741&gt;=50011,I1741&lt;=50301),"Královéhradecký kraj",(IF(AND(I1741&gt;=54301,I1741&lt;=54303),"Královéhradecký kraj","0")))))))))))))))))))))))))))))))))))))))))))))))</f>
        <v>Středočeský kraj</v>
      </c>
      <c r="AD1741" t="s">
        <v>998</v>
      </c>
      <c r="AE1741" t="s">
        <v>998</v>
      </c>
      <c r="AF1741" t="s">
        <v>998</v>
      </c>
      <c r="AG1741" s="107">
        <v>0</v>
      </c>
      <c r="AH1741" s="107">
        <v>0</v>
      </c>
      <c r="AI1741" s="107">
        <v>0</v>
      </c>
      <c r="AJ1741" t="s">
        <v>1012</v>
      </c>
    </row>
    <row r="1742" spans="1:37" x14ac:dyDescent="0.45">
      <c r="A1742" t="s">
        <v>1044</v>
      </c>
      <c r="B1742" t="s">
        <v>5816</v>
      </c>
      <c r="C1742" t="s">
        <v>990</v>
      </c>
      <c r="D1742" t="s">
        <v>5817</v>
      </c>
      <c r="E1742" t="s">
        <v>992</v>
      </c>
      <c r="F1742" t="s">
        <v>2176</v>
      </c>
      <c r="G1742">
        <v>24</v>
      </c>
      <c r="H1742" t="s">
        <v>1203</v>
      </c>
      <c r="I1742">
        <v>32300</v>
      </c>
      <c r="K1742" t="s">
        <v>5818</v>
      </c>
      <c r="L1742" s="106">
        <v>28137</v>
      </c>
      <c r="M1742">
        <v>12920205</v>
      </c>
      <c r="N1742" t="s">
        <v>996</v>
      </c>
      <c r="O1742" t="s">
        <v>12</v>
      </c>
      <c r="P1742" t="s">
        <v>997</v>
      </c>
      <c r="R1742" s="109" t="str">
        <f>IF(OR(P1742="SB",Q1742="SB"),"SB",0)</f>
        <v>SB</v>
      </c>
      <c r="T1742" s="110" t="s">
        <v>998</v>
      </c>
      <c r="V1742" s="113" t="str">
        <f>IF(AND(I1742&gt;=10000,I1742&lt;=19900),"Praha",(IF(AND(I1742&gt;=25001,I1742&lt;=29501),"Středočeský kraj",(IF(AND(I1742&gt;=30100,I1742&lt;=34972),"Středočeský kraj",(IF(AND(I1742&gt;=35002,I1742&lt;=36271),"Karlovarský kraj",(IF(AND(I1742&gt;=37001,I1742&lt;=39201),"Jihočeský kraj",(IF(AND(I1742&gt;=39701,I1742&lt;=39901),"Jihočeský kraj",(IF(AND(I1742&gt;=39301,I1742&lt;=39601),"Kraj Vysočina",(IF(AND(I1742&gt;=58001,I1742&lt;=59501),"Kraj Vysočina",(IF(AND(I1742&gt;=67401,I1742&lt;=67602),"Kraj Vysočina",(IF(AND(I1742&gt;=40001,I1742&lt;=44101),"Ústecký kraj",(IF(AND(I1742&gt;=46001,I1742&lt;=47201),"Liberecký kraj",(IF(AND(I1742&gt;=51202,I1742&lt;=51401),"Liberecký kraj",(IF(AND(I1742&gt;=53002,I1742&lt;=53976),"Pardubický kraj",(IF(AND(I1742&gt;=56002,I1742&lt;=57201),"Pardubický kraj",(IF(AND(I1742&gt;=60200,I1742&lt;=67201),"Jihomoravský kraj",(IF(AND(I1742&gt;=67801,I1742&lt;=68501),"Jihomoravský kraj",(IF(AND(I1742&gt;=69002,I1742&lt;=69801),"Jihomoravský kraj",(IF(AND(I1742&gt;=68601,I1742&lt;=68801),"Zlínský kraj",(IF(AND(I1742&gt;=75501,I1742&lt;=76901),"Zlínský kraj",(IF(AND(I1742&gt;=70030,I1742&lt;=74901),"Moravskoslezský kraj",(IF(AND(I1742&gt;=75000,I1742&lt;=75368),"Olomoucký kraj",(IF(AND(I1742&gt;=77200,I1742&lt;=79862),"Olomoucký kraj",(IF(AND(I1742&gt;=50011,I1742&lt;=50301),"Královéhradecký kraj",(IF(AND(I1742&gt;=54301,I1742&lt;=54303),"Královéhradecký kraj","0")))))))))))))))))))))))))))))))))))))))))))))))</f>
        <v>Středočeský kraj</v>
      </c>
      <c r="AB1742" t="s">
        <v>998</v>
      </c>
      <c r="AD1742" t="s">
        <v>998</v>
      </c>
      <c r="AE1742" t="s">
        <v>998</v>
      </c>
      <c r="AF1742" t="s">
        <v>998</v>
      </c>
      <c r="AG1742" s="107">
        <v>0</v>
      </c>
      <c r="AH1742" s="107">
        <v>0</v>
      </c>
      <c r="AI1742" s="107">
        <v>0</v>
      </c>
      <c r="AJ1742" t="s">
        <v>1012</v>
      </c>
    </row>
    <row r="1743" spans="1:37" x14ac:dyDescent="0.45">
      <c r="A1743" t="s">
        <v>988</v>
      </c>
      <c r="B1743" t="s">
        <v>8678</v>
      </c>
      <c r="C1743" t="s">
        <v>990</v>
      </c>
      <c r="D1743" t="s">
        <v>8679</v>
      </c>
      <c r="E1743" t="s">
        <v>992</v>
      </c>
      <c r="F1743" t="s">
        <v>8680</v>
      </c>
      <c r="G1743">
        <v>48</v>
      </c>
      <c r="H1743" t="s">
        <v>1203</v>
      </c>
      <c r="I1743">
        <v>32300</v>
      </c>
      <c r="K1743" t="s">
        <v>8681</v>
      </c>
      <c r="L1743" s="106">
        <v>34315</v>
      </c>
      <c r="M1743">
        <v>12922730</v>
      </c>
      <c r="N1743" t="s">
        <v>996</v>
      </c>
      <c r="O1743" t="s">
        <v>12</v>
      </c>
      <c r="P1743" t="s">
        <v>997</v>
      </c>
      <c r="R1743" s="109" t="str">
        <f>IF(OR(P1743="SB",Q1743="SB"),"SB",0)</f>
        <v>SB</v>
      </c>
      <c r="T1743" s="110" t="s">
        <v>998</v>
      </c>
      <c r="V1743" s="113" t="str">
        <f>IF(AND(I1743&gt;=10000,I1743&lt;=19900),"Praha",(IF(AND(I1743&gt;=25001,I1743&lt;=29501),"Středočeský kraj",(IF(AND(I1743&gt;=30100,I1743&lt;=34972),"Středočeský kraj",(IF(AND(I1743&gt;=35002,I1743&lt;=36271),"Karlovarský kraj",(IF(AND(I1743&gt;=37001,I1743&lt;=39201),"Jihočeský kraj",(IF(AND(I1743&gt;=39701,I1743&lt;=39901),"Jihočeský kraj",(IF(AND(I1743&gt;=39301,I1743&lt;=39601),"Kraj Vysočina",(IF(AND(I1743&gt;=58001,I1743&lt;=59501),"Kraj Vysočina",(IF(AND(I1743&gt;=67401,I1743&lt;=67602),"Kraj Vysočina",(IF(AND(I1743&gt;=40001,I1743&lt;=44101),"Ústecký kraj",(IF(AND(I1743&gt;=46001,I1743&lt;=47201),"Liberecký kraj",(IF(AND(I1743&gt;=51202,I1743&lt;=51401),"Liberecký kraj",(IF(AND(I1743&gt;=53002,I1743&lt;=53976),"Pardubický kraj",(IF(AND(I1743&gt;=56002,I1743&lt;=57201),"Pardubický kraj",(IF(AND(I1743&gt;=60200,I1743&lt;=67201),"Jihomoravský kraj",(IF(AND(I1743&gt;=67801,I1743&lt;=68501),"Jihomoravský kraj",(IF(AND(I1743&gt;=69002,I1743&lt;=69801),"Jihomoravský kraj",(IF(AND(I1743&gt;=68601,I1743&lt;=68801),"Zlínský kraj",(IF(AND(I1743&gt;=75501,I1743&lt;=76901),"Zlínský kraj",(IF(AND(I1743&gt;=70030,I1743&lt;=74901),"Moravskoslezský kraj",(IF(AND(I1743&gt;=75000,I1743&lt;=75368),"Olomoucký kraj",(IF(AND(I1743&gt;=77200,I1743&lt;=79862),"Olomoucký kraj",(IF(AND(I1743&gt;=50011,I1743&lt;=50301),"Královéhradecký kraj",(IF(AND(I1743&gt;=54301,I1743&lt;=54303),"Královéhradecký kraj","0")))))))))))))))))))))))))))))))))))))))))))))))</f>
        <v>Středočeský kraj</v>
      </c>
      <c r="AB1743" t="s">
        <v>998</v>
      </c>
      <c r="AD1743" t="s">
        <v>998</v>
      </c>
      <c r="AE1743" t="s">
        <v>998</v>
      </c>
      <c r="AF1743" t="s">
        <v>998</v>
      </c>
      <c r="AG1743" s="107">
        <v>0</v>
      </c>
      <c r="AH1743" s="107">
        <v>0</v>
      </c>
      <c r="AI1743" s="107">
        <v>0</v>
      </c>
      <c r="AJ1743" t="s">
        <v>1012</v>
      </c>
    </row>
    <row r="1744" spans="1:37" x14ac:dyDescent="0.45">
      <c r="A1744" t="s">
        <v>1026</v>
      </c>
      <c r="B1744" t="s">
        <v>2322</v>
      </c>
      <c r="C1744" t="s">
        <v>990</v>
      </c>
      <c r="D1744" t="s">
        <v>2323</v>
      </c>
      <c r="E1744" t="s">
        <v>992</v>
      </c>
      <c r="F1744" t="s">
        <v>2324</v>
      </c>
      <c r="G1744">
        <v>1</v>
      </c>
      <c r="H1744" t="s">
        <v>2325</v>
      </c>
      <c r="I1744">
        <v>32321</v>
      </c>
      <c r="K1744" t="s">
        <v>2326</v>
      </c>
      <c r="L1744" s="106">
        <v>32917</v>
      </c>
      <c r="M1744">
        <v>10886942</v>
      </c>
      <c r="N1744" t="s">
        <v>996</v>
      </c>
      <c r="O1744" t="s">
        <v>12</v>
      </c>
      <c r="P1744" t="s">
        <v>997</v>
      </c>
      <c r="R1744" s="109" t="str">
        <f>IF(OR(P1744="SB",Q1744="SB"),"SB",0)</f>
        <v>SB</v>
      </c>
      <c r="T1744" s="110">
        <v>11484</v>
      </c>
      <c r="U1744" t="s">
        <v>19633</v>
      </c>
      <c r="V1744" s="113" t="str">
        <f>IF(AND(I1744&gt;=10000,I1744&lt;=19900),"Praha",(IF(AND(I1744&gt;=25001,I1744&lt;=29501),"Středočeský kraj",(IF(AND(I1744&gt;=30100,I1744&lt;=34972),"Středočeský kraj",(IF(AND(I1744&gt;=35002,I1744&lt;=36271),"Karlovarský kraj",(IF(AND(I1744&gt;=37001,I1744&lt;=39201),"Jihočeský kraj",(IF(AND(I1744&gt;=39701,I1744&lt;=39901),"Jihočeský kraj",(IF(AND(I1744&gt;=39301,I1744&lt;=39601),"Kraj Vysočina",(IF(AND(I1744&gt;=58001,I1744&lt;=59501),"Kraj Vysočina",(IF(AND(I1744&gt;=67401,I1744&lt;=67602),"Kraj Vysočina",(IF(AND(I1744&gt;=40001,I1744&lt;=44101),"Ústecký kraj",(IF(AND(I1744&gt;=46001,I1744&lt;=47201),"Liberecký kraj",(IF(AND(I1744&gt;=51202,I1744&lt;=51401),"Liberecký kraj",(IF(AND(I1744&gt;=53002,I1744&lt;=53976),"Pardubický kraj",(IF(AND(I1744&gt;=56002,I1744&lt;=57201),"Pardubický kraj",(IF(AND(I1744&gt;=60200,I1744&lt;=67201),"Jihomoravský kraj",(IF(AND(I1744&gt;=67801,I1744&lt;=68501),"Jihomoravský kraj",(IF(AND(I1744&gt;=69002,I1744&lt;=69801),"Jihomoravský kraj",(IF(AND(I1744&gt;=68601,I1744&lt;=68801),"Zlínský kraj",(IF(AND(I1744&gt;=75501,I1744&lt;=76901),"Zlínský kraj",(IF(AND(I1744&gt;=70030,I1744&lt;=74901),"Moravskoslezský kraj",(IF(AND(I1744&gt;=75000,I1744&lt;=75368),"Olomoucký kraj",(IF(AND(I1744&gt;=77200,I1744&lt;=79862),"Olomoucký kraj",(IF(AND(I1744&gt;=50011,I1744&lt;=50301),"Královéhradecký kraj",(IF(AND(I1744&gt;=54301,I1744&lt;=54303),"Královéhradecký kraj","0")))))))))))))))))))))))))))))))))))))))))))))))</f>
        <v>Středočeský kraj</v>
      </c>
      <c r="AD1744" t="s">
        <v>998</v>
      </c>
      <c r="AE1744" t="s">
        <v>998</v>
      </c>
      <c r="AF1744" t="s">
        <v>998</v>
      </c>
      <c r="AG1744" s="107">
        <v>0</v>
      </c>
      <c r="AH1744" s="107">
        <v>0</v>
      </c>
      <c r="AI1744" s="107">
        <v>0</v>
      </c>
      <c r="AJ1744" t="s">
        <v>1012</v>
      </c>
    </row>
    <row r="1745" spans="1:37" x14ac:dyDescent="0.45">
      <c r="A1745" t="s">
        <v>1112</v>
      </c>
      <c r="B1745" t="s">
        <v>6283</v>
      </c>
      <c r="C1745" t="s">
        <v>990</v>
      </c>
      <c r="D1745" t="s">
        <v>6284</v>
      </c>
      <c r="E1745" t="s">
        <v>992</v>
      </c>
      <c r="F1745" t="s">
        <v>6285</v>
      </c>
      <c r="G1745">
        <v>1289</v>
      </c>
      <c r="H1745" t="s">
        <v>6286</v>
      </c>
      <c r="I1745">
        <v>32326</v>
      </c>
      <c r="J1745">
        <v>731466260</v>
      </c>
      <c r="K1745" t="s">
        <v>6287</v>
      </c>
      <c r="L1745" s="106">
        <v>41696</v>
      </c>
      <c r="M1745">
        <v>13805026</v>
      </c>
      <c r="N1745" t="s">
        <v>1296</v>
      </c>
      <c r="O1745" t="s">
        <v>1173</v>
      </c>
      <c r="P1745" t="s">
        <v>997</v>
      </c>
      <c r="R1745" s="109" t="str">
        <f>IF(OR(P1745="SB",Q1745="SB"),"SB",0)</f>
        <v>SB</v>
      </c>
      <c r="T1745" s="110">
        <v>2022078</v>
      </c>
      <c r="U1745" t="s">
        <v>19633</v>
      </c>
      <c r="V1745" s="113" t="str">
        <f>IF(AND(I1745&gt;=10000,I1745&lt;=19900),"Praha",(IF(AND(I1745&gt;=25001,I1745&lt;=29501),"Středočeský kraj",(IF(AND(I1745&gt;=30100,I1745&lt;=34972),"Středočeský kraj",(IF(AND(I1745&gt;=35002,I1745&lt;=36271),"Karlovarský kraj",(IF(AND(I1745&gt;=37001,I1745&lt;=39201),"Jihočeský kraj",(IF(AND(I1745&gt;=39701,I1745&lt;=39901),"Jihočeský kraj",(IF(AND(I1745&gt;=39301,I1745&lt;=39601),"Kraj Vysočina",(IF(AND(I1745&gt;=58001,I1745&lt;=59501),"Kraj Vysočina",(IF(AND(I1745&gt;=67401,I1745&lt;=67602),"Kraj Vysočina",(IF(AND(I1745&gt;=40001,I1745&lt;=44101),"Ústecký kraj",(IF(AND(I1745&gt;=46001,I1745&lt;=47201),"Liberecký kraj",(IF(AND(I1745&gt;=51202,I1745&lt;=51401),"Liberecký kraj",(IF(AND(I1745&gt;=53002,I1745&lt;=53976),"Pardubický kraj",(IF(AND(I1745&gt;=56002,I1745&lt;=57201),"Pardubický kraj",(IF(AND(I1745&gt;=60200,I1745&lt;=67201),"Jihomoravský kraj",(IF(AND(I1745&gt;=67801,I1745&lt;=68501),"Jihomoravský kraj",(IF(AND(I1745&gt;=69002,I1745&lt;=69801),"Jihomoravský kraj",(IF(AND(I1745&gt;=68601,I1745&lt;=68801),"Zlínský kraj",(IF(AND(I1745&gt;=75501,I1745&lt;=76901),"Zlínský kraj",(IF(AND(I1745&gt;=70030,I1745&lt;=74901),"Moravskoslezský kraj",(IF(AND(I1745&gt;=75000,I1745&lt;=75368),"Olomoucký kraj",(IF(AND(I1745&gt;=77200,I1745&lt;=79862),"Olomoucký kraj",(IF(AND(I1745&gt;=50011,I1745&lt;=50301),"Královéhradecký kraj",(IF(AND(I1745&gt;=54301,I1745&lt;=54303),"Královéhradecký kraj","0")))))))))))))))))))))))))))))))))))))))))))))))</f>
        <v>Středočeský kraj</v>
      </c>
      <c r="AD1745" t="s">
        <v>998</v>
      </c>
      <c r="AE1745" t="s">
        <v>998</v>
      </c>
      <c r="AF1745" t="s">
        <v>998</v>
      </c>
      <c r="AG1745" s="107">
        <v>300</v>
      </c>
      <c r="AH1745" s="107">
        <v>0</v>
      </c>
      <c r="AI1745" s="107">
        <v>0</v>
      </c>
      <c r="AJ1745" t="s">
        <v>999</v>
      </c>
      <c r="AK1745" s="106">
        <v>44824</v>
      </c>
    </row>
    <row r="1746" spans="1:37" x14ac:dyDescent="0.45">
      <c r="A1746" t="s">
        <v>1124</v>
      </c>
      <c r="B1746" t="s">
        <v>14220</v>
      </c>
      <c r="C1746" t="s">
        <v>990</v>
      </c>
      <c r="D1746" t="s">
        <v>14221</v>
      </c>
      <c r="E1746" t="s">
        <v>992</v>
      </c>
      <c r="F1746" t="s">
        <v>14222</v>
      </c>
      <c r="G1746">
        <v>29</v>
      </c>
      <c r="H1746" t="s">
        <v>2241</v>
      </c>
      <c r="I1746">
        <v>32501</v>
      </c>
      <c r="J1746" t="s">
        <v>14223</v>
      </c>
      <c r="K1746" t="s">
        <v>14224</v>
      </c>
      <c r="L1746" s="106">
        <v>32659</v>
      </c>
      <c r="M1746">
        <v>10613019</v>
      </c>
      <c r="N1746" t="s">
        <v>996</v>
      </c>
      <c r="O1746" t="s">
        <v>12</v>
      </c>
      <c r="P1746" t="s">
        <v>997</v>
      </c>
      <c r="R1746" s="109" t="str">
        <f>IF(OR(P1746="SB",Q1746="SB"),"SB",0)</f>
        <v>SB</v>
      </c>
      <c r="T1746" s="110">
        <v>10783</v>
      </c>
      <c r="U1746" t="s">
        <v>19633</v>
      </c>
      <c r="V1746" s="113" t="str">
        <f>IF(AND(I1746&gt;=10000,I1746&lt;=19900),"Praha",(IF(AND(I1746&gt;=25001,I1746&lt;=29501),"Středočeský kraj",(IF(AND(I1746&gt;=30100,I1746&lt;=34972),"Středočeský kraj",(IF(AND(I1746&gt;=35002,I1746&lt;=36271),"Karlovarský kraj",(IF(AND(I1746&gt;=37001,I1746&lt;=39201),"Jihočeský kraj",(IF(AND(I1746&gt;=39701,I1746&lt;=39901),"Jihočeský kraj",(IF(AND(I1746&gt;=39301,I1746&lt;=39601),"Kraj Vysočina",(IF(AND(I1746&gt;=58001,I1746&lt;=59501),"Kraj Vysočina",(IF(AND(I1746&gt;=67401,I1746&lt;=67602),"Kraj Vysočina",(IF(AND(I1746&gt;=40001,I1746&lt;=44101),"Ústecký kraj",(IF(AND(I1746&gt;=46001,I1746&lt;=47201),"Liberecký kraj",(IF(AND(I1746&gt;=51202,I1746&lt;=51401),"Liberecký kraj",(IF(AND(I1746&gt;=53002,I1746&lt;=53976),"Pardubický kraj",(IF(AND(I1746&gt;=56002,I1746&lt;=57201),"Pardubický kraj",(IF(AND(I1746&gt;=60200,I1746&lt;=67201),"Jihomoravský kraj",(IF(AND(I1746&gt;=67801,I1746&lt;=68501),"Jihomoravský kraj",(IF(AND(I1746&gt;=69002,I1746&lt;=69801),"Jihomoravský kraj",(IF(AND(I1746&gt;=68601,I1746&lt;=68801),"Zlínský kraj",(IF(AND(I1746&gt;=75501,I1746&lt;=76901),"Zlínský kraj",(IF(AND(I1746&gt;=70030,I1746&lt;=74901),"Moravskoslezský kraj",(IF(AND(I1746&gt;=75000,I1746&lt;=75368),"Olomoucký kraj",(IF(AND(I1746&gt;=77200,I1746&lt;=79862),"Olomoucký kraj",(IF(AND(I1746&gt;=50011,I1746&lt;=50301),"Královéhradecký kraj",(IF(AND(I1746&gt;=54301,I1746&lt;=54303),"Královéhradecký kraj","0")))))))))))))))))))))))))))))))))))))))))))))))</f>
        <v>Středočeský kraj</v>
      </c>
      <c r="AD1746" t="s">
        <v>998</v>
      </c>
      <c r="AE1746" t="s">
        <v>998</v>
      </c>
      <c r="AF1746" t="s">
        <v>998</v>
      </c>
      <c r="AG1746" s="107">
        <v>0</v>
      </c>
      <c r="AH1746" s="107">
        <v>0</v>
      </c>
      <c r="AI1746" s="107">
        <v>0</v>
      </c>
      <c r="AJ1746" t="s">
        <v>1012</v>
      </c>
    </row>
    <row r="1747" spans="1:37" x14ac:dyDescent="0.45">
      <c r="A1747" t="s">
        <v>1087</v>
      </c>
      <c r="B1747" t="s">
        <v>9754</v>
      </c>
      <c r="C1747" t="s">
        <v>990</v>
      </c>
      <c r="D1747" t="s">
        <v>9758</v>
      </c>
      <c r="E1747" t="s">
        <v>992</v>
      </c>
      <c r="F1747" t="s">
        <v>3028</v>
      </c>
      <c r="G1747">
        <v>19</v>
      </c>
      <c r="H1747" t="s">
        <v>1203</v>
      </c>
      <c r="I1747">
        <v>32600</v>
      </c>
      <c r="K1747" t="s">
        <v>9759</v>
      </c>
      <c r="L1747" s="106">
        <v>31506</v>
      </c>
      <c r="M1747">
        <v>10875323</v>
      </c>
      <c r="N1747" t="s">
        <v>996</v>
      </c>
      <c r="O1747" t="s">
        <v>12</v>
      </c>
      <c r="P1747" t="s">
        <v>997</v>
      </c>
      <c r="R1747" s="109" t="str">
        <f>IF(OR(P1747="SB",Q1747="SB"),"SB",0)</f>
        <v>SB</v>
      </c>
      <c r="T1747" s="110">
        <v>11661</v>
      </c>
      <c r="U1747" t="s">
        <v>19633</v>
      </c>
      <c r="V1747" s="113" t="str">
        <f>IF(AND(I1747&gt;=10000,I1747&lt;=19900),"Praha",(IF(AND(I1747&gt;=25001,I1747&lt;=29501),"Středočeský kraj",(IF(AND(I1747&gt;=30100,I1747&lt;=34972),"Středočeský kraj",(IF(AND(I1747&gt;=35002,I1747&lt;=36271),"Karlovarský kraj",(IF(AND(I1747&gt;=37001,I1747&lt;=39201),"Jihočeský kraj",(IF(AND(I1747&gt;=39701,I1747&lt;=39901),"Jihočeský kraj",(IF(AND(I1747&gt;=39301,I1747&lt;=39601),"Kraj Vysočina",(IF(AND(I1747&gt;=58001,I1747&lt;=59501),"Kraj Vysočina",(IF(AND(I1747&gt;=67401,I1747&lt;=67602),"Kraj Vysočina",(IF(AND(I1747&gt;=40001,I1747&lt;=44101),"Ústecký kraj",(IF(AND(I1747&gt;=46001,I1747&lt;=47201),"Liberecký kraj",(IF(AND(I1747&gt;=51202,I1747&lt;=51401),"Liberecký kraj",(IF(AND(I1747&gt;=53002,I1747&lt;=53976),"Pardubický kraj",(IF(AND(I1747&gt;=56002,I1747&lt;=57201),"Pardubický kraj",(IF(AND(I1747&gt;=60200,I1747&lt;=67201),"Jihomoravský kraj",(IF(AND(I1747&gt;=67801,I1747&lt;=68501),"Jihomoravský kraj",(IF(AND(I1747&gt;=69002,I1747&lt;=69801),"Jihomoravský kraj",(IF(AND(I1747&gt;=68601,I1747&lt;=68801),"Zlínský kraj",(IF(AND(I1747&gt;=75501,I1747&lt;=76901),"Zlínský kraj",(IF(AND(I1747&gt;=70030,I1747&lt;=74901),"Moravskoslezský kraj",(IF(AND(I1747&gt;=75000,I1747&lt;=75368),"Olomoucký kraj",(IF(AND(I1747&gt;=77200,I1747&lt;=79862),"Olomoucký kraj",(IF(AND(I1747&gt;=50011,I1747&lt;=50301),"Královéhradecký kraj",(IF(AND(I1747&gt;=54301,I1747&lt;=54303),"Královéhradecký kraj","0")))))))))))))))))))))))))))))))))))))))))))))))</f>
        <v>Středočeský kraj</v>
      </c>
      <c r="AD1747" t="s">
        <v>998</v>
      </c>
      <c r="AE1747" t="s">
        <v>998</v>
      </c>
      <c r="AF1747" t="s">
        <v>998</v>
      </c>
      <c r="AG1747" s="107">
        <v>0</v>
      </c>
      <c r="AH1747" s="107">
        <v>0</v>
      </c>
      <c r="AI1747" s="107">
        <v>0</v>
      </c>
      <c r="AJ1747" t="s">
        <v>1012</v>
      </c>
    </row>
    <row r="1748" spans="1:37" x14ac:dyDescent="0.45">
      <c r="A1748" t="s">
        <v>1206</v>
      </c>
      <c r="B1748" t="s">
        <v>7461</v>
      </c>
      <c r="C1748" t="s">
        <v>1002</v>
      </c>
      <c r="D1748" t="s">
        <v>7462</v>
      </c>
      <c r="E1748" t="s">
        <v>992</v>
      </c>
      <c r="F1748" t="s">
        <v>2563</v>
      </c>
      <c r="G1748">
        <v>64</v>
      </c>
      <c r="H1748" t="s">
        <v>1203</v>
      </c>
      <c r="I1748">
        <v>32600</v>
      </c>
      <c r="K1748" t="s">
        <v>7463</v>
      </c>
      <c r="L1748" s="106">
        <v>28663</v>
      </c>
      <c r="M1748">
        <v>10413056</v>
      </c>
      <c r="N1748" t="s">
        <v>996</v>
      </c>
      <c r="O1748" t="s">
        <v>12</v>
      </c>
      <c r="P1748" t="s">
        <v>997</v>
      </c>
      <c r="R1748" s="109" t="str">
        <f>IF(OR(P1748="SB",Q1748="SB"),"SB",0)</f>
        <v>SB</v>
      </c>
      <c r="T1748" s="110">
        <v>50171</v>
      </c>
      <c r="U1748" t="s">
        <v>19633</v>
      </c>
      <c r="V1748" s="113" t="str">
        <f>IF(AND(I1748&gt;=10000,I1748&lt;=19900),"Praha",(IF(AND(I1748&gt;=25001,I1748&lt;=29501),"Středočeský kraj",(IF(AND(I1748&gt;=30100,I1748&lt;=34972),"Středočeský kraj",(IF(AND(I1748&gt;=35002,I1748&lt;=36271),"Karlovarský kraj",(IF(AND(I1748&gt;=37001,I1748&lt;=39201),"Jihočeský kraj",(IF(AND(I1748&gt;=39701,I1748&lt;=39901),"Jihočeský kraj",(IF(AND(I1748&gt;=39301,I1748&lt;=39601),"Kraj Vysočina",(IF(AND(I1748&gt;=58001,I1748&lt;=59501),"Kraj Vysočina",(IF(AND(I1748&gt;=67401,I1748&lt;=67602),"Kraj Vysočina",(IF(AND(I1748&gt;=40001,I1748&lt;=44101),"Ústecký kraj",(IF(AND(I1748&gt;=46001,I1748&lt;=47201),"Liberecký kraj",(IF(AND(I1748&gt;=51202,I1748&lt;=51401),"Liberecký kraj",(IF(AND(I1748&gt;=53002,I1748&lt;=53976),"Pardubický kraj",(IF(AND(I1748&gt;=56002,I1748&lt;=57201),"Pardubický kraj",(IF(AND(I1748&gt;=60200,I1748&lt;=67201),"Jihomoravský kraj",(IF(AND(I1748&gt;=67801,I1748&lt;=68501),"Jihomoravský kraj",(IF(AND(I1748&gt;=69002,I1748&lt;=69801),"Jihomoravský kraj",(IF(AND(I1748&gt;=68601,I1748&lt;=68801),"Zlínský kraj",(IF(AND(I1748&gt;=75501,I1748&lt;=76901),"Zlínský kraj",(IF(AND(I1748&gt;=70030,I1748&lt;=74901),"Moravskoslezský kraj",(IF(AND(I1748&gt;=75000,I1748&lt;=75368),"Olomoucký kraj",(IF(AND(I1748&gt;=77200,I1748&lt;=79862),"Olomoucký kraj",(IF(AND(I1748&gt;=50011,I1748&lt;=50301),"Královéhradecký kraj",(IF(AND(I1748&gt;=54301,I1748&lt;=54303),"Královéhradecký kraj","0")))))))))))))))))))))))))))))))))))))))))))))))</f>
        <v>Středočeský kraj</v>
      </c>
      <c r="AD1748" t="s">
        <v>998</v>
      </c>
      <c r="AE1748" t="s">
        <v>998</v>
      </c>
      <c r="AF1748" t="s">
        <v>998</v>
      </c>
      <c r="AG1748" s="107">
        <v>0</v>
      </c>
      <c r="AH1748" s="107">
        <v>0</v>
      </c>
      <c r="AI1748" s="107">
        <v>0</v>
      </c>
      <c r="AJ1748" t="s">
        <v>1012</v>
      </c>
    </row>
    <row r="1749" spans="1:37" x14ac:dyDescent="0.45">
      <c r="A1749" t="s">
        <v>1206</v>
      </c>
      <c r="B1749" t="s">
        <v>18117</v>
      </c>
      <c r="C1749" t="s">
        <v>1002</v>
      </c>
      <c r="D1749" t="s">
        <v>18120</v>
      </c>
      <c r="E1749" t="s">
        <v>992</v>
      </c>
      <c r="F1749" t="s">
        <v>6047</v>
      </c>
      <c r="G1749">
        <v>1</v>
      </c>
      <c r="H1749" t="s">
        <v>1203</v>
      </c>
      <c r="I1749">
        <v>32600</v>
      </c>
      <c r="K1749" t="s">
        <v>18121</v>
      </c>
      <c r="L1749" s="106">
        <v>32695</v>
      </c>
      <c r="M1749">
        <v>10886538</v>
      </c>
      <c r="N1749" t="s">
        <v>996</v>
      </c>
      <c r="O1749" t="s">
        <v>12</v>
      </c>
      <c r="P1749" t="s">
        <v>997</v>
      </c>
      <c r="R1749" s="109" t="str">
        <f>IF(OR(P1749="SB",Q1749="SB"),"SB",0)</f>
        <v>SB</v>
      </c>
      <c r="T1749" s="110">
        <v>51919</v>
      </c>
      <c r="U1749" t="s">
        <v>19633</v>
      </c>
      <c r="V1749" s="113" t="str">
        <f>IF(AND(I1749&gt;=10000,I1749&lt;=19900),"Praha",(IF(AND(I1749&gt;=25001,I1749&lt;=29501),"Středočeský kraj",(IF(AND(I1749&gt;=30100,I1749&lt;=34972),"Středočeský kraj",(IF(AND(I1749&gt;=35002,I1749&lt;=36271),"Karlovarský kraj",(IF(AND(I1749&gt;=37001,I1749&lt;=39201),"Jihočeský kraj",(IF(AND(I1749&gt;=39701,I1749&lt;=39901),"Jihočeský kraj",(IF(AND(I1749&gt;=39301,I1749&lt;=39601),"Kraj Vysočina",(IF(AND(I1749&gt;=58001,I1749&lt;=59501),"Kraj Vysočina",(IF(AND(I1749&gt;=67401,I1749&lt;=67602),"Kraj Vysočina",(IF(AND(I1749&gt;=40001,I1749&lt;=44101),"Ústecký kraj",(IF(AND(I1749&gt;=46001,I1749&lt;=47201),"Liberecký kraj",(IF(AND(I1749&gt;=51202,I1749&lt;=51401),"Liberecký kraj",(IF(AND(I1749&gt;=53002,I1749&lt;=53976),"Pardubický kraj",(IF(AND(I1749&gt;=56002,I1749&lt;=57201),"Pardubický kraj",(IF(AND(I1749&gt;=60200,I1749&lt;=67201),"Jihomoravský kraj",(IF(AND(I1749&gt;=67801,I1749&lt;=68501),"Jihomoravský kraj",(IF(AND(I1749&gt;=69002,I1749&lt;=69801),"Jihomoravský kraj",(IF(AND(I1749&gt;=68601,I1749&lt;=68801),"Zlínský kraj",(IF(AND(I1749&gt;=75501,I1749&lt;=76901),"Zlínský kraj",(IF(AND(I1749&gt;=70030,I1749&lt;=74901),"Moravskoslezský kraj",(IF(AND(I1749&gt;=75000,I1749&lt;=75368),"Olomoucký kraj",(IF(AND(I1749&gt;=77200,I1749&lt;=79862),"Olomoucký kraj",(IF(AND(I1749&gt;=50011,I1749&lt;=50301),"Královéhradecký kraj",(IF(AND(I1749&gt;=54301,I1749&lt;=54303),"Královéhradecký kraj","0")))))))))))))))))))))))))))))))))))))))))))))))</f>
        <v>Středočeský kraj</v>
      </c>
      <c r="AD1749" t="s">
        <v>998</v>
      </c>
      <c r="AE1749" t="s">
        <v>998</v>
      </c>
      <c r="AF1749" t="s">
        <v>998</v>
      </c>
      <c r="AG1749" s="107">
        <v>0</v>
      </c>
      <c r="AH1749" s="107">
        <v>0</v>
      </c>
      <c r="AI1749" s="107">
        <v>0</v>
      </c>
      <c r="AJ1749" t="s">
        <v>1012</v>
      </c>
    </row>
    <row r="1750" spans="1:37" x14ac:dyDescent="0.45">
      <c r="A1750" t="s">
        <v>14739</v>
      </c>
      <c r="B1750" t="s">
        <v>14740</v>
      </c>
      <c r="C1750" t="s">
        <v>990</v>
      </c>
      <c r="D1750" t="s">
        <v>14741</v>
      </c>
      <c r="E1750" t="s">
        <v>992</v>
      </c>
      <c r="F1750" t="s">
        <v>14742</v>
      </c>
      <c r="G1750">
        <v>7</v>
      </c>
      <c r="H1750" t="s">
        <v>1203</v>
      </c>
      <c r="I1750">
        <v>32600</v>
      </c>
      <c r="K1750" t="s">
        <v>14743</v>
      </c>
      <c r="L1750" s="106">
        <v>40480</v>
      </c>
      <c r="M1750">
        <v>15749268</v>
      </c>
      <c r="N1750" t="s">
        <v>2063</v>
      </c>
      <c r="O1750" t="s">
        <v>1173</v>
      </c>
      <c r="P1750" t="s">
        <v>997</v>
      </c>
      <c r="R1750" s="109" t="str">
        <f>IF(OR(P1750="SB",Q1750="SB"),"SB",0)</f>
        <v>SB</v>
      </c>
      <c r="T1750" s="110">
        <v>2021112</v>
      </c>
      <c r="U1750" t="s">
        <v>19633</v>
      </c>
      <c r="V1750" s="113" t="str">
        <f>IF(AND(I1750&gt;=10000,I1750&lt;=19900),"Praha",(IF(AND(I1750&gt;=25001,I1750&lt;=29501),"Středočeský kraj",(IF(AND(I1750&gt;=30100,I1750&lt;=34972),"Středočeský kraj",(IF(AND(I1750&gt;=35002,I1750&lt;=36271),"Karlovarský kraj",(IF(AND(I1750&gt;=37001,I1750&lt;=39201),"Jihočeský kraj",(IF(AND(I1750&gt;=39701,I1750&lt;=39901),"Jihočeský kraj",(IF(AND(I1750&gt;=39301,I1750&lt;=39601),"Kraj Vysočina",(IF(AND(I1750&gt;=58001,I1750&lt;=59501),"Kraj Vysočina",(IF(AND(I1750&gt;=67401,I1750&lt;=67602),"Kraj Vysočina",(IF(AND(I1750&gt;=40001,I1750&lt;=44101),"Ústecký kraj",(IF(AND(I1750&gt;=46001,I1750&lt;=47201),"Liberecký kraj",(IF(AND(I1750&gt;=51202,I1750&lt;=51401),"Liberecký kraj",(IF(AND(I1750&gt;=53002,I1750&lt;=53976),"Pardubický kraj",(IF(AND(I1750&gt;=56002,I1750&lt;=57201),"Pardubický kraj",(IF(AND(I1750&gt;=60200,I1750&lt;=67201),"Jihomoravský kraj",(IF(AND(I1750&gt;=67801,I1750&lt;=68501),"Jihomoravský kraj",(IF(AND(I1750&gt;=69002,I1750&lt;=69801),"Jihomoravský kraj",(IF(AND(I1750&gt;=68601,I1750&lt;=68801),"Zlínský kraj",(IF(AND(I1750&gt;=75501,I1750&lt;=76901),"Zlínský kraj",(IF(AND(I1750&gt;=70030,I1750&lt;=74901),"Moravskoslezský kraj",(IF(AND(I1750&gt;=75000,I1750&lt;=75368),"Olomoucký kraj",(IF(AND(I1750&gt;=77200,I1750&lt;=79862),"Olomoucký kraj",(IF(AND(I1750&gt;=50011,I1750&lt;=50301),"Královéhradecký kraj",(IF(AND(I1750&gt;=54301,I1750&lt;=54303),"Královéhradecký kraj","0")))))))))))))))))))))))))))))))))))))))))))))))</f>
        <v>Středočeský kraj</v>
      </c>
      <c r="AD1750" t="s">
        <v>998</v>
      </c>
      <c r="AE1750" t="s">
        <v>998</v>
      </c>
      <c r="AF1750" t="s">
        <v>998</v>
      </c>
      <c r="AG1750" s="107">
        <v>300</v>
      </c>
      <c r="AH1750" s="107">
        <v>0</v>
      </c>
      <c r="AI1750" s="107">
        <v>0</v>
      </c>
      <c r="AJ1750" t="s">
        <v>999</v>
      </c>
      <c r="AK1750" s="106">
        <v>44910</v>
      </c>
    </row>
    <row r="1751" spans="1:37" x14ac:dyDescent="0.45">
      <c r="A1751" t="s">
        <v>1026</v>
      </c>
      <c r="B1751" t="s">
        <v>6894</v>
      </c>
      <c r="C1751" t="s">
        <v>990</v>
      </c>
      <c r="D1751" t="s">
        <v>6896</v>
      </c>
      <c r="E1751" t="s">
        <v>992</v>
      </c>
      <c r="F1751" t="s">
        <v>6897</v>
      </c>
      <c r="G1751">
        <v>13</v>
      </c>
      <c r="H1751" t="s">
        <v>6898</v>
      </c>
      <c r="I1751">
        <v>33008</v>
      </c>
      <c r="K1751" t="s">
        <v>6899</v>
      </c>
      <c r="L1751" s="106">
        <v>33243</v>
      </c>
      <c r="M1751">
        <v>13411972</v>
      </c>
      <c r="N1751" t="s">
        <v>996</v>
      </c>
      <c r="O1751" t="s">
        <v>12</v>
      </c>
      <c r="P1751" t="s">
        <v>997</v>
      </c>
      <c r="R1751" s="109" t="str">
        <f>IF(OR(P1751="SB",Q1751="SB"),"SB",0)</f>
        <v>SB</v>
      </c>
      <c r="T1751" s="110" t="s">
        <v>998</v>
      </c>
      <c r="V1751" s="113" t="str">
        <f>IF(AND(I1751&gt;=10000,I1751&lt;=19900),"Praha",(IF(AND(I1751&gt;=25001,I1751&lt;=29501),"Středočeský kraj",(IF(AND(I1751&gt;=30100,I1751&lt;=34972),"Středočeský kraj",(IF(AND(I1751&gt;=35002,I1751&lt;=36271),"Karlovarský kraj",(IF(AND(I1751&gt;=37001,I1751&lt;=39201),"Jihočeský kraj",(IF(AND(I1751&gt;=39701,I1751&lt;=39901),"Jihočeský kraj",(IF(AND(I1751&gt;=39301,I1751&lt;=39601),"Kraj Vysočina",(IF(AND(I1751&gt;=58001,I1751&lt;=59501),"Kraj Vysočina",(IF(AND(I1751&gt;=67401,I1751&lt;=67602),"Kraj Vysočina",(IF(AND(I1751&gt;=40001,I1751&lt;=44101),"Ústecký kraj",(IF(AND(I1751&gt;=46001,I1751&lt;=47201),"Liberecký kraj",(IF(AND(I1751&gt;=51202,I1751&lt;=51401),"Liberecký kraj",(IF(AND(I1751&gt;=53002,I1751&lt;=53976),"Pardubický kraj",(IF(AND(I1751&gt;=56002,I1751&lt;=57201),"Pardubický kraj",(IF(AND(I1751&gt;=60200,I1751&lt;=67201),"Jihomoravský kraj",(IF(AND(I1751&gt;=67801,I1751&lt;=68501),"Jihomoravský kraj",(IF(AND(I1751&gt;=69002,I1751&lt;=69801),"Jihomoravský kraj",(IF(AND(I1751&gt;=68601,I1751&lt;=68801),"Zlínský kraj",(IF(AND(I1751&gt;=75501,I1751&lt;=76901),"Zlínský kraj",(IF(AND(I1751&gt;=70030,I1751&lt;=74901),"Moravskoslezský kraj",(IF(AND(I1751&gt;=75000,I1751&lt;=75368),"Olomoucký kraj",(IF(AND(I1751&gt;=77200,I1751&lt;=79862),"Olomoucký kraj",(IF(AND(I1751&gt;=50011,I1751&lt;=50301),"Královéhradecký kraj",(IF(AND(I1751&gt;=54301,I1751&lt;=54303),"Královéhradecký kraj","0")))))))))))))))))))))))))))))))))))))))))))))))</f>
        <v>Středočeský kraj</v>
      </c>
      <c r="AB1751" t="s">
        <v>998</v>
      </c>
      <c r="AD1751" t="s">
        <v>998</v>
      </c>
      <c r="AE1751" t="s">
        <v>998</v>
      </c>
      <c r="AF1751" t="s">
        <v>998</v>
      </c>
      <c r="AG1751" s="107">
        <v>0</v>
      </c>
      <c r="AH1751" s="107">
        <v>0</v>
      </c>
      <c r="AI1751" s="107">
        <v>0</v>
      </c>
      <c r="AJ1751" t="s">
        <v>1012</v>
      </c>
    </row>
    <row r="1752" spans="1:37" x14ac:dyDescent="0.45">
      <c r="A1752" t="s">
        <v>1208</v>
      </c>
      <c r="B1752" t="s">
        <v>9829</v>
      </c>
      <c r="C1752" t="s">
        <v>1002</v>
      </c>
      <c r="D1752" t="s">
        <v>9830</v>
      </c>
      <c r="E1752" t="s">
        <v>992</v>
      </c>
      <c r="F1752" t="s">
        <v>9831</v>
      </c>
      <c r="G1752">
        <v>211</v>
      </c>
      <c r="H1752" t="s">
        <v>2258</v>
      </c>
      <c r="I1752">
        <v>33011</v>
      </c>
      <c r="K1752" t="s">
        <v>9832</v>
      </c>
      <c r="L1752" s="106">
        <v>32917</v>
      </c>
      <c r="M1752">
        <v>11489958</v>
      </c>
      <c r="N1752" t="s">
        <v>996</v>
      </c>
      <c r="O1752" t="s">
        <v>12</v>
      </c>
      <c r="P1752" t="s">
        <v>997</v>
      </c>
      <c r="R1752" s="109" t="str">
        <f>IF(OR(P1752="SB",Q1752="SB"),"SB",0)</f>
        <v>SB</v>
      </c>
      <c r="T1752" s="110">
        <v>52913</v>
      </c>
      <c r="U1752" t="s">
        <v>19633</v>
      </c>
      <c r="V1752" s="113" t="str">
        <f>IF(AND(I1752&gt;=10000,I1752&lt;=19900),"Praha",(IF(AND(I1752&gt;=25001,I1752&lt;=29501),"Středočeský kraj",(IF(AND(I1752&gt;=30100,I1752&lt;=34972),"Středočeský kraj",(IF(AND(I1752&gt;=35002,I1752&lt;=36271),"Karlovarský kraj",(IF(AND(I1752&gt;=37001,I1752&lt;=39201),"Jihočeský kraj",(IF(AND(I1752&gt;=39701,I1752&lt;=39901),"Jihočeský kraj",(IF(AND(I1752&gt;=39301,I1752&lt;=39601),"Kraj Vysočina",(IF(AND(I1752&gt;=58001,I1752&lt;=59501),"Kraj Vysočina",(IF(AND(I1752&gt;=67401,I1752&lt;=67602),"Kraj Vysočina",(IF(AND(I1752&gt;=40001,I1752&lt;=44101),"Ústecký kraj",(IF(AND(I1752&gt;=46001,I1752&lt;=47201),"Liberecký kraj",(IF(AND(I1752&gt;=51202,I1752&lt;=51401),"Liberecký kraj",(IF(AND(I1752&gt;=53002,I1752&lt;=53976),"Pardubický kraj",(IF(AND(I1752&gt;=56002,I1752&lt;=57201),"Pardubický kraj",(IF(AND(I1752&gt;=60200,I1752&lt;=67201),"Jihomoravský kraj",(IF(AND(I1752&gt;=67801,I1752&lt;=68501),"Jihomoravský kraj",(IF(AND(I1752&gt;=69002,I1752&lt;=69801),"Jihomoravský kraj",(IF(AND(I1752&gt;=68601,I1752&lt;=68801),"Zlínský kraj",(IF(AND(I1752&gt;=75501,I1752&lt;=76901),"Zlínský kraj",(IF(AND(I1752&gt;=70030,I1752&lt;=74901),"Moravskoslezský kraj",(IF(AND(I1752&gt;=75000,I1752&lt;=75368),"Olomoucký kraj",(IF(AND(I1752&gt;=77200,I1752&lt;=79862),"Olomoucký kraj",(IF(AND(I1752&gt;=50011,I1752&lt;=50301),"Královéhradecký kraj",(IF(AND(I1752&gt;=54301,I1752&lt;=54303),"Královéhradecký kraj","0")))))))))))))))))))))))))))))))))))))))))))))))</f>
        <v>Středočeský kraj</v>
      </c>
      <c r="AD1752" t="s">
        <v>998</v>
      </c>
      <c r="AE1752" t="s">
        <v>998</v>
      </c>
      <c r="AF1752" t="s">
        <v>998</v>
      </c>
      <c r="AG1752" s="107">
        <v>0</v>
      </c>
      <c r="AH1752" s="107">
        <v>0</v>
      </c>
      <c r="AI1752" s="107">
        <v>0</v>
      </c>
      <c r="AJ1752" t="s">
        <v>1012</v>
      </c>
    </row>
    <row r="1753" spans="1:37" x14ac:dyDescent="0.45">
      <c r="A1753" t="s">
        <v>1411</v>
      </c>
      <c r="B1753" t="s">
        <v>2242</v>
      </c>
      <c r="C1753" t="s">
        <v>990</v>
      </c>
      <c r="D1753" t="s">
        <v>2256</v>
      </c>
      <c r="E1753" t="s">
        <v>992</v>
      </c>
      <c r="F1753" t="s">
        <v>2257</v>
      </c>
      <c r="G1753">
        <v>30</v>
      </c>
      <c r="H1753" t="s">
        <v>2258</v>
      </c>
      <c r="I1753">
        <v>33011</v>
      </c>
      <c r="K1753" t="s">
        <v>2259</v>
      </c>
      <c r="L1753" s="106">
        <v>35705</v>
      </c>
      <c r="M1753">
        <v>13410962</v>
      </c>
      <c r="N1753" t="s">
        <v>996</v>
      </c>
      <c r="O1753" t="s">
        <v>12</v>
      </c>
      <c r="P1753" t="s">
        <v>997</v>
      </c>
      <c r="R1753" s="109" t="str">
        <f>IF(OR(P1753="SB",Q1753="SB"),"SB",0)</f>
        <v>SB</v>
      </c>
      <c r="T1753" s="110" t="s">
        <v>998</v>
      </c>
      <c r="V1753" s="113" t="str">
        <f>IF(AND(I1753&gt;=10000,I1753&lt;=19900),"Praha",(IF(AND(I1753&gt;=25001,I1753&lt;=29501),"Středočeský kraj",(IF(AND(I1753&gt;=30100,I1753&lt;=34972),"Středočeský kraj",(IF(AND(I1753&gt;=35002,I1753&lt;=36271),"Karlovarský kraj",(IF(AND(I1753&gt;=37001,I1753&lt;=39201),"Jihočeský kraj",(IF(AND(I1753&gt;=39701,I1753&lt;=39901),"Jihočeský kraj",(IF(AND(I1753&gt;=39301,I1753&lt;=39601),"Kraj Vysočina",(IF(AND(I1753&gt;=58001,I1753&lt;=59501),"Kraj Vysočina",(IF(AND(I1753&gt;=67401,I1753&lt;=67602),"Kraj Vysočina",(IF(AND(I1753&gt;=40001,I1753&lt;=44101),"Ústecký kraj",(IF(AND(I1753&gt;=46001,I1753&lt;=47201),"Liberecký kraj",(IF(AND(I1753&gt;=51202,I1753&lt;=51401),"Liberecký kraj",(IF(AND(I1753&gt;=53002,I1753&lt;=53976),"Pardubický kraj",(IF(AND(I1753&gt;=56002,I1753&lt;=57201),"Pardubický kraj",(IF(AND(I1753&gt;=60200,I1753&lt;=67201),"Jihomoravský kraj",(IF(AND(I1753&gt;=67801,I1753&lt;=68501),"Jihomoravský kraj",(IF(AND(I1753&gt;=69002,I1753&lt;=69801),"Jihomoravský kraj",(IF(AND(I1753&gt;=68601,I1753&lt;=68801),"Zlínský kraj",(IF(AND(I1753&gt;=75501,I1753&lt;=76901),"Zlínský kraj",(IF(AND(I1753&gt;=70030,I1753&lt;=74901),"Moravskoslezský kraj",(IF(AND(I1753&gt;=75000,I1753&lt;=75368),"Olomoucký kraj",(IF(AND(I1753&gt;=77200,I1753&lt;=79862),"Olomoucký kraj",(IF(AND(I1753&gt;=50011,I1753&lt;=50301),"Královéhradecký kraj",(IF(AND(I1753&gt;=54301,I1753&lt;=54303),"Královéhradecký kraj","0")))))))))))))))))))))))))))))))))))))))))))))))</f>
        <v>Středočeský kraj</v>
      </c>
      <c r="AB1753" t="s">
        <v>998</v>
      </c>
      <c r="AD1753" t="s">
        <v>998</v>
      </c>
      <c r="AE1753" t="s">
        <v>998</v>
      </c>
      <c r="AF1753" t="s">
        <v>998</v>
      </c>
      <c r="AG1753" s="107">
        <v>300</v>
      </c>
      <c r="AH1753" s="107">
        <v>0</v>
      </c>
      <c r="AI1753" s="107">
        <v>0</v>
      </c>
      <c r="AJ1753" t="s">
        <v>999</v>
      </c>
      <c r="AK1753" s="106">
        <v>44924</v>
      </c>
    </row>
    <row r="1754" spans="1:37" x14ac:dyDescent="0.45">
      <c r="A1754" t="s">
        <v>1061</v>
      </c>
      <c r="B1754" t="s">
        <v>1496</v>
      </c>
      <c r="C1754" t="s">
        <v>990</v>
      </c>
      <c r="D1754" t="s">
        <v>1497</v>
      </c>
      <c r="E1754" t="s">
        <v>992</v>
      </c>
      <c r="F1754" t="s">
        <v>1498</v>
      </c>
      <c r="G1754">
        <v>1132</v>
      </c>
      <c r="H1754" t="s">
        <v>1499</v>
      </c>
      <c r="I1754">
        <v>33023</v>
      </c>
      <c r="K1754" t="s">
        <v>1500</v>
      </c>
      <c r="L1754" s="106">
        <v>32685</v>
      </c>
      <c r="M1754">
        <v>10884417</v>
      </c>
      <c r="N1754" t="s">
        <v>996</v>
      </c>
      <c r="O1754" t="s">
        <v>12</v>
      </c>
      <c r="P1754" t="s">
        <v>997</v>
      </c>
      <c r="R1754" s="109" t="str">
        <f>IF(OR(P1754="SB",Q1754="SB"),"SB",0)</f>
        <v>SB</v>
      </c>
      <c r="T1754" s="110">
        <v>11475</v>
      </c>
      <c r="U1754" t="s">
        <v>19633</v>
      </c>
      <c r="V1754" s="113" t="str">
        <f>IF(AND(I1754&gt;=10000,I1754&lt;=19900),"Praha",(IF(AND(I1754&gt;=25001,I1754&lt;=29501),"Středočeský kraj",(IF(AND(I1754&gt;=30100,I1754&lt;=34972),"Středočeský kraj",(IF(AND(I1754&gt;=35002,I1754&lt;=36271),"Karlovarský kraj",(IF(AND(I1754&gt;=37001,I1754&lt;=39201),"Jihočeský kraj",(IF(AND(I1754&gt;=39701,I1754&lt;=39901),"Jihočeský kraj",(IF(AND(I1754&gt;=39301,I1754&lt;=39601),"Kraj Vysočina",(IF(AND(I1754&gt;=58001,I1754&lt;=59501),"Kraj Vysočina",(IF(AND(I1754&gt;=67401,I1754&lt;=67602),"Kraj Vysočina",(IF(AND(I1754&gt;=40001,I1754&lt;=44101),"Ústecký kraj",(IF(AND(I1754&gt;=46001,I1754&lt;=47201),"Liberecký kraj",(IF(AND(I1754&gt;=51202,I1754&lt;=51401),"Liberecký kraj",(IF(AND(I1754&gt;=53002,I1754&lt;=53976),"Pardubický kraj",(IF(AND(I1754&gt;=56002,I1754&lt;=57201),"Pardubický kraj",(IF(AND(I1754&gt;=60200,I1754&lt;=67201),"Jihomoravský kraj",(IF(AND(I1754&gt;=67801,I1754&lt;=68501),"Jihomoravský kraj",(IF(AND(I1754&gt;=69002,I1754&lt;=69801),"Jihomoravský kraj",(IF(AND(I1754&gt;=68601,I1754&lt;=68801),"Zlínský kraj",(IF(AND(I1754&gt;=75501,I1754&lt;=76901),"Zlínský kraj",(IF(AND(I1754&gt;=70030,I1754&lt;=74901),"Moravskoslezský kraj",(IF(AND(I1754&gt;=75000,I1754&lt;=75368),"Olomoucký kraj",(IF(AND(I1754&gt;=77200,I1754&lt;=79862),"Olomoucký kraj",(IF(AND(I1754&gt;=50011,I1754&lt;=50301),"Královéhradecký kraj",(IF(AND(I1754&gt;=54301,I1754&lt;=54303),"Královéhradecký kraj","0")))))))))))))))))))))))))))))))))))))))))))))))</f>
        <v>Středočeský kraj</v>
      </c>
      <c r="AB1754" t="s">
        <v>1501</v>
      </c>
      <c r="AD1754" t="s">
        <v>998</v>
      </c>
      <c r="AE1754" t="s">
        <v>998</v>
      </c>
      <c r="AF1754" t="s">
        <v>998</v>
      </c>
      <c r="AG1754" s="107">
        <v>0</v>
      </c>
      <c r="AH1754" s="107">
        <v>0</v>
      </c>
      <c r="AI1754" s="107">
        <v>0</v>
      </c>
      <c r="AJ1754" t="s">
        <v>1012</v>
      </c>
    </row>
    <row r="1755" spans="1:37" x14ac:dyDescent="0.45">
      <c r="A1755" t="s">
        <v>1032</v>
      </c>
      <c r="B1755" t="s">
        <v>2817</v>
      </c>
      <c r="C1755" t="s">
        <v>1002</v>
      </c>
      <c r="D1755" t="s">
        <v>10242</v>
      </c>
      <c r="E1755" t="s">
        <v>992</v>
      </c>
      <c r="F1755" t="s">
        <v>10241</v>
      </c>
      <c r="G1755">
        <v>19</v>
      </c>
      <c r="H1755" t="s">
        <v>1499</v>
      </c>
      <c r="I1755">
        <v>33023</v>
      </c>
      <c r="J1755">
        <v>605275696</v>
      </c>
      <c r="K1755" t="s">
        <v>10243</v>
      </c>
      <c r="L1755" s="106">
        <v>38327</v>
      </c>
      <c r="M1755">
        <v>10592508</v>
      </c>
      <c r="N1755" t="s">
        <v>996</v>
      </c>
      <c r="O1755" t="s">
        <v>12</v>
      </c>
      <c r="P1755" t="s">
        <v>997</v>
      </c>
      <c r="R1755" s="109" t="str">
        <f>IF(OR(P1755="SB",Q1755="SB"),"SB",0)</f>
        <v>SB</v>
      </c>
      <c r="V1755" s="113" t="str">
        <f>IF(AND(I1755&gt;=10000,I1755&lt;=19900),"Praha",(IF(AND(I1755&gt;=25001,I1755&lt;=29501),"Středočeský kraj",(IF(AND(I1755&gt;=30100,I1755&lt;=34972),"Středočeský kraj",(IF(AND(I1755&gt;=35002,I1755&lt;=36271),"Karlovarský kraj",(IF(AND(I1755&gt;=37001,I1755&lt;=39201),"Jihočeský kraj",(IF(AND(I1755&gt;=39701,I1755&lt;=39901),"Jihočeský kraj",(IF(AND(I1755&gt;=39301,I1755&lt;=39601),"Kraj Vysočina",(IF(AND(I1755&gt;=58001,I1755&lt;=59501),"Kraj Vysočina",(IF(AND(I1755&gt;=67401,I1755&lt;=67602),"Kraj Vysočina",(IF(AND(I1755&gt;=40001,I1755&lt;=44101),"Ústecký kraj",(IF(AND(I1755&gt;=46001,I1755&lt;=47201),"Liberecký kraj",(IF(AND(I1755&gt;=51202,I1755&lt;=51401),"Liberecký kraj",(IF(AND(I1755&gt;=53002,I1755&lt;=53976),"Pardubický kraj",(IF(AND(I1755&gt;=56002,I1755&lt;=57201),"Pardubický kraj",(IF(AND(I1755&gt;=60200,I1755&lt;=67201),"Jihomoravský kraj",(IF(AND(I1755&gt;=67801,I1755&lt;=68501),"Jihomoravský kraj",(IF(AND(I1755&gt;=69002,I1755&lt;=69801),"Jihomoravský kraj",(IF(AND(I1755&gt;=68601,I1755&lt;=68801),"Zlínský kraj",(IF(AND(I1755&gt;=75501,I1755&lt;=76901),"Zlínský kraj",(IF(AND(I1755&gt;=70030,I1755&lt;=74901),"Moravskoslezský kraj",(IF(AND(I1755&gt;=75000,I1755&lt;=75368),"Olomoucký kraj",(IF(AND(I1755&gt;=77200,I1755&lt;=79862),"Olomoucký kraj",(IF(AND(I1755&gt;=50011,I1755&lt;=50301),"Královéhradecký kraj",(IF(AND(I1755&gt;=54301,I1755&lt;=54303),"Královéhradecký kraj","0")))))))))))))))))))))))))))))))))))))))))))))))</f>
        <v>Středočeský kraj</v>
      </c>
      <c r="AD1755" t="s">
        <v>998</v>
      </c>
      <c r="AE1755" t="s">
        <v>998</v>
      </c>
      <c r="AF1755" t="s">
        <v>998</v>
      </c>
      <c r="AG1755" s="107">
        <v>300</v>
      </c>
      <c r="AH1755" s="107">
        <v>0</v>
      </c>
      <c r="AI1755" s="107">
        <v>0</v>
      </c>
      <c r="AJ1755" t="s">
        <v>999</v>
      </c>
      <c r="AK1755" s="106">
        <v>44924</v>
      </c>
    </row>
    <row r="1756" spans="1:37" x14ac:dyDescent="0.45">
      <c r="A1756" t="s">
        <v>1169</v>
      </c>
      <c r="B1756" t="s">
        <v>9085</v>
      </c>
      <c r="C1756" t="s">
        <v>990</v>
      </c>
      <c r="D1756" t="s">
        <v>9088</v>
      </c>
      <c r="E1756" t="s">
        <v>992</v>
      </c>
      <c r="F1756" t="s">
        <v>1066</v>
      </c>
      <c r="G1756">
        <v>276</v>
      </c>
      <c r="H1756" t="s">
        <v>8651</v>
      </c>
      <c r="I1756">
        <v>33027</v>
      </c>
      <c r="K1756" t="s">
        <v>9087</v>
      </c>
      <c r="L1756" s="106">
        <v>30298</v>
      </c>
      <c r="M1756">
        <v>10867037</v>
      </c>
      <c r="N1756" t="s">
        <v>996</v>
      </c>
      <c r="O1756" t="s">
        <v>12</v>
      </c>
      <c r="P1756" t="s">
        <v>997</v>
      </c>
      <c r="R1756" s="109" t="str">
        <f>IF(OR(P1756="SB",Q1756="SB"),"SB",0)</f>
        <v>SB</v>
      </c>
      <c r="T1756" s="110">
        <v>11647</v>
      </c>
      <c r="U1756" t="s">
        <v>19633</v>
      </c>
      <c r="V1756" s="113" t="str">
        <f>IF(AND(I1756&gt;=10000,I1756&lt;=19900),"Praha",(IF(AND(I1756&gt;=25001,I1756&lt;=29501),"Středočeský kraj",(IF(AND(I1756&gt;=30100,I1756&lt;=34972),"Středočeský kraj",(IF(AND(I1756&gt;=35002,I1756&lt;=36271),"Karlovarský kraj",(IF(AND(I1756&gt;=37001,I1756&lt;=39201),"Jihočeský kraj",(IF(AND(I1756&gt;=39701,I1756&lt;=39901),"Jihočeský kraj",(IF(AND(I1756&gt;=39301,I1756&lt;=39601),"Kraj Vysočina",(IF(AND(I1756&gt;=58001,I1756&lt;=59501),"Kraj Vysočina",(IF(AND(I1756&gt;=67401,I1756&lt;=67602),"Kraj Vysočina",(IF(AND(I1756&gt;=40001,I1756&lt;=44101),"Ústecký kraj",(IF(AND(I1756&gt;=46001,I1756&lt;=47201),"Liberecký kraj",(IF(AND(I1756&gt;=51202,I1756&lt;=51401),"Liberecký kraj",(IF(AND(I1756&gt;=53002,I1756&lt;=53976),"Pardubický kraj",(IF(AND(I1756&gt;=56002,I1756&lt;=57201),"Pardubický kraj",(IF(AND(I1756&gt;=60200,I1756&lt;=67201),"Jihomoravský kraj",(IF(AND(I1756&gt;=67801,I1756&lt;=68501),"Jihomoravský kraj",(IF(AND(I1756&gt;=69002,I1756&lt;=69801),"Jihomoravský kraj",(IF(AND(I1756&gt;=68601,I1756&lt;=68801),"Zlínský kraj",(IF(AND(I1756&gt;=75501,I1756&lt;=76901),"Zlínský kraj",(IF(AND(I1756&gt;=70030,I1756&lt;=74901),"Moravskoslezský kraj",(IF(AND(I1756&gt;=75000,I1756&lt;=75368),"Olomoucký kraj",(IF(AND(I1756&gt;=77200,I1756&lt;=79862),"Olomoucký kraj",(IF(AND(I1756&gt;=50011,I1756&lt;=50301),"Královéhradecký kraj",(IF(AND(I1756&gt;=54301,I1756&lt;=54303),"Královéhradecký kraj","0")))))))))))))))))))))))))))))))))))))))))))))))</f>
        <v>Středočeský kraj</v>
      </c>
      <c r="AD1756" t="s">
        <v>998</v>
      </c>
      <c r="AE1756" t="s">
        <v>998</v>
      </c>
      <c r="AF1756" t="s">
        <v>998</v>
      </c>
      <c r="AG1756" s="107">
        <v>0</v>
      </c>
      <c r="AH1756" s="107">
        <v>0</v>
      </c>
      <c r="AI1756" s="107">
        <v>0</v>
      </c>
      <c r="AJ1756" t="s">
        <v>1012</v>
      </c>
    </row>
    <row r="1757" spans="1:37" x14ac:dyDescent="0.45">
      <c r="A1757" t="s">
        <v>1124</v>
      </c>
      <c r="B1757" t="s">
        <v>16367</v>
      </c>
      <c r="C1757" t="s">
        <v>990</v>
      </c>
      <c r="D1757" t="s">
        <v>16368</v>
      </c>
      <c r="E1757" t="s">
        <v>992</v>
      </c>
      <c r="F1757" t="s">
        <v>1255</v>
      </c>
      <c r="G1757">
        <v>837</v>
      </c>
      <c r="H1757" t="s">
        <v>8651</v>
      </c>
      <c r="I1757">
        <v>33027</v>
      </c>
      <c r="K1757" t="s">
        <v>16369</v>
      </c>
      <c r="L1757" s="106">
        <v>32868</v>
      </c>
      <c r="M1757">
        <v>10886134</v>
      </c>
      <c r="N1757" t="s">
        <v>996</v>
      </c>
      <c r="O1757" t="s">
        <v>12</v>
      </c>
      <c r="P1757" t="s">
        <v>997</v>
      </c>
      <c r="R1757" s="109" t="str">
        <f>IF(OR(P1757="SB",Q1757="SB"),"SB",0)</f>
        <v>SB</v>
      </c>
      <c r="T1757" s="110">
        <v>11858</v>
      </c>
      <c r="U1757" t="s">
        <v>19633</v>
      </c>
      <c r="V1757" s="113" t="str">
        <f>IF(AND(I1757&gt;=10000,I1757&lt;=19900),"Praha",(IF(AND(I1757&gt;=25001,I1757&lt;=29501),"Středočeský kraj",(IF(AND(I1757&gt;=30100,I1757&lt;=34972),"Středočeský kraj",(IF(AND(I1757&gt;=35002,I1757&lt;=36271),"Karlovarský kraj",(IF(AND(I1757&gt;=37001,I1757&lt;=39201),"Jihočeský kraj",(IF(AND(I1757&gt;=39701,I1757&lt;=39901),"Jihočeský kraj",(IF(AND(I1757&gt;=39301,I1757&lt;=39601),"Kraj Vysočina",(IF(AND(I1757&gt;=58001,I1757&lt;=59501),"Kraj Vysočina",(IF(AND(I1757&gt;=67401,I1757&lt;=67602),"Kraj Vysočina",(IF(AND(I1757&gt;=40001,I1757&lt;=44101),"Ústecký kraj",(IF(AND(I1757&gt;=46001,I1757&lt;=47201),"Liberecký kraj",(IF(AND(I1757&gt;=51202,I1757&lt;=51401),"Liberecký kraj",(IF(AND(I1757&gt;=53002,I1757&lt;=53976),"Pardubický kraj",(IF(AND(I1757&gt;=56002,I1757&lt;=57201),"Pardubický kraj",(IF(AND(I1757&gt;=60200,I1757&lt;=67201),"Jihomoravský kraj",(IF(AND(I1757&gt;=67801,I1757&lt;=68501),"Jihomoravský kraj",(IF(AND(I1757&gt;=69002,I1757&lt;=69801),"Jihomoravský kraj",(IF(AND(I1757&gt;=68601,I1757&lt;=68801),"Zlínský kraj",(IF(AND(I1757&gt;=75501,I1757&lt;=76901),"Zlínský kraj",(IF(AND(I1757&gt;=70030,I1757&lt;=74901),"Moravskoslezský kraj",(IF(AND(I1757&gt;=75000,I1757&lt;=75368),"Olomoucký kraj",(IF(AND(I1757&gt;=77200,I1757&lt;=79862),"Olomoucký kraj",(IF(AND(I1757&gt;=50011,I1757&lt;=50301),"Královéhradecký kraj",(IF(AND(I1757&gt;=54301,I1757&lt;=54303),"Královéhradecký kraj","0")))))))))))))))))))))))))))))))))))))))))))))))</f>
        <v>Středočeský kraj</v>
      </c>
      <c r="AD1757" t="s">
        <v>998</v>
      </c>
      <c r="AE1757" t="s">
        <v>998</v>
      </c>
      <c r="AF1757" t="s">
        <v>998</v>
      </c>
      <c r="AG1757" s="107">
        <v>0</v>
      </c>
      <c r="AH1757" s="107">
        <v>0</v>
      </c>
      <c r="AI1757" s="107">
        <v>0</v>
      </c>
      <c r="AJ1757" t="s">
        <v>1012</v>
      </c>
    </row>
    <row r="1758" spans="1:37" x14ac:dyDescent="0.45">
      <c r="A1758" t="s">
        <v>1061</v>
      </c>
      <c r="B1758" t="s">
        <v>9085</v>
      </c>
      <c r="C1758" t="s">
        <v>990</v>
      </c>
      <c r="D1758" t="s">
        <v>9086</v>
      </c>
      <c r="E1758" t="s">
        <v>992</v>
      </c>
      <c r="F1758" t="s">
        <v>1066</v>
      </c>
      <c r="G1758">
        <v>276</v>
      </c>
      <c r="H1758" t="s">
        <v>8651</v>
      </c>
      <c r="I1758">
        <v>33027</v>
      </c>
      <c r="K1758" t="s">
        <v>9087</v>
      </c>
      <c r="L1758" s="106">
        <v>34148</v>
      </c>
      <c r="M1758">
        <v>11474905</v>
      </c>
      <c r="N1758" t="s">
        <v>996</v>
      </c>
      <c r="O1758" t="s">
        <v>12</v>
      </c>
      <c r="P1758" t="s">
        <v>997</v>
      </c>
      <c r="R1758" s="109" t="str">
        <f>IF(OR(P1758="SB",Q1758="SB"),"SB",0)</f>
        <v>SB</v>
      </c>
      <c r="T1758" s="110">
        <v>12782</v>
      </c>
      <c r="U1758" t="s">
        <v>19633</v>
      </c>
      <c r="V1758" s="113" t="str">
        <f>IF(AND(I1758&gt;=10000,I1758&lt;=19900),"Praha",(IF(AND(I1758&gt;=25001,I1758&lt;=29501),"Středočeský kraj",(IF(AND(I1758&gt;=30100,I1758&lt;=34972),"Středočeský kraj",(IF(AND(I1758&gt;=35002,I1758&lt;=36271),"Karlovarský kraj",(IF(AND(I1758&gt;=37001,I1758&lt;=39201),"Jihočeský kraj",(IF(AND(I1758&gt;=39701,I1758&lt;=39901),"Jihočeský kraj",(IF(AND(I1758&gt;=39301,I1758&lt;=39601),"Kraj Vysočina",(IF(AND(I1758&gt;=58001,I1758&lt;=59501),"Kraj Vysočina",(IF(AND(I1758&gt;=67401,I1758&lt;=67602),"Kraj Vysočina",(IF(AND(I1758&gt;=40001,I1758&lt;=44101),"Ústecký kraj",(IF(AND(I1758&gt;=46001,I1758&lt;=47201),"Liberecký kraj",(IF(AND(I1758&gt;=51202,I1758&lt;=51401),"Liberecký kraj",(IF(AND(I1758&gt;=53002,I1758&lt;=53976),"Pardubický kraj",(IF(AND(I1758&gt;=56002,I1758&lt;=57201),"Pardubický kraj",(IF(AND(I1758&gt;=60200,I1758&lt;=67201),"Jihomoravský kraj",(IF(AND(I1758&gt;=67801,I1758&lt;=68501),"Jihomoravský kraj",(IF(AND(I1758&gt;=69002,I1758&lt;=69801),"Jihomoravský kraj",(IF(AND(I1758&gt;=68601,I1758&lt;=68801),"Zlínský kraj",(IF(AND(I1758&gt;=75501,I1758&lt;=76901),"Zlínský kraj",(IF(AND(I1758&gt;=70030,I1758&lt;=74901),"Moravskoslezský kraj",(IF(AND(I1758&gt;=75000,I1758&lt;=75368),"Olomoucký kraj",(IF(AND(I1758&gt;=77200,I1758&lt;=79862),"Olomoucký kraj",(IF(AND(I1758&gt;=50011,I1758&lt;=50301),"Královéhradecký kraj",(IF(AND(I1758&gt;=54301,I1758&lt;=54303),"Královéhradecký kraj","0")))))))))))))))))))))))))))))))))))))))))))))))</f>
        <v>Středočeský kraj</v>
      </c>
      <c r="AD1758" t="s">
        <v>998</v>
      </c>
      <c r="AE1758" t="s">
        <v>998</v>
      </c>
      <c r="AF1758" t="s">
        <v>998</v>
      </c>
      <c r="AG1758" s="107">
        <v>0</v>
      </c>
      <c r="AH1758" s="107">
        <v>0</v>
      </c>
      <c r="AI1758" s="107">
        <v>0</v>
      </c>
      <c r="AJ1758" t="s">
        <v>1012</v>
      </c>
    </row>
    <row r="1759" spans="1:37" x14ac:dyDescent="0.45">
      <c r="A1759" t="s">
        <v>1793</v>
      </c>
      <c r="B1759" t="s">
        <v>16009</v>
      </c>
      <c r="C1759" t="s">
        <v>990</v>
      </c>
      <c r="D1759" t="s">
        <v>16010</v>
      </c>
      <c r="E1759" t="s">
        <v>992</v>
      </c>
      <c r="F1759" t="s">
        <v>16011</v>
      </c>
      <c r="G1759">
        <v>256</v>
      </c>
      <c r="H1759" t="s">
        <v>9991</v>
      </c>
      <c r="I1759">
        <v>33101</v>
      </c>
      <c r="K1759" t="s">
        <v>16012</v>
      </c>
      <c r="L1759" s="106">
        <v>30458</v>
      </c>
      <c r="M1759">
        <v>14084811</v>
      </c>
      <c r="N1759" t="s">
        <v>1296</v>
      </c>
      <c r="O1759" t="s">
        <v>1173</v>
      </c>
      <c r="P1759" t="s">
        <v>997</v>
      </c>
      <c r="Q1759" t="s">
        <v>1016</v>
      </c>
      <c r="R1759" s="109" t="str">
        <f>IF(OR(P1759="SB",Q1759="SB"),"SB",0)</f>
        <v>SB</v>
      </c>
      <c r="T1759" s="110" t="s">
        <v>998</v>
      </c>
      <c r="V1759" s="113" t="str">
        <f>IF(AND(I1759&gt;=10000,I1759&lt;=19900),"Praha",(IF(AND(I1759&gt;=25001,I1759&lt;=29501),"Středočeský kraj",(IF(AND(I1759&gt;=30100,I1759&lt;=34972),"Středočeský kraj",(IF(AND(I1759&gt;=35002,I1759&lt;=36271),"Karlovarský kraj",(IF(AND(I1759&gt;=37001,I1759&lt;=39201),"Jihočeský kraj",(IF(AND(I1759&gt;=39701,I1759&lt;=39901),"Jihočeský kraj",(IF(AND(I1759&gt;=39301,I1759&lt;=39601),"Kraj Vysočina",(IF(AND(I1759&gt;=58001,I1759&lt;=59501),"Kraj Vysočina",(IF(AND(I1759&gt;=67401,I1759&lt;=67602),"Kraj Vysočina",(IF(AND(I1759&gt;=40001,I1759&lt;=44101),"Ústecký kraj",(IF(AND(I1759&gt;=46001,I1759&lt;=47201),"Liberecký kraj",(IF(AND(I1759&gt;=51202,I1759&lt;=51401),"Liberecký kraj",(IF(AND(I1759&gt;=53002,I1759&lt;=53976),"Pardubický kraj",(IF(AND(I1759&gt;=56002,I1759&lt;=57201),"Pardubický kraj",(IF(AND(I1759&gt;=60200,I1759&lt;=67201),"Jihomoravský kraj",(IF(AND(I1759&gt;=67801,I1759&lt;=68501),"Jihomoravský kraj",(IF(AND(I1759&gt;=69002,I1759&lt;=69801),"Jihomoravský kraj",(IF(AND(I1759&gt;=68601,I1759&lt;=68801),"Zlínský kraj",(IF(AND(I1759&gt;=75501,I1759&lt;=76901),"Zlínský kraj",(IF(AND(I1759&gt;=70030,I1759&lt;=74901),"Moravskoslezský kraj",(IF(AND(I1759&gt;=75000,I1759&lt;=75368),"Olomoucký kraj",(IF(AND(I1759&gt;=77200,I1759&lt;=79862),"Olomoucký kraj",(IF(AND(I1759&gt;=50011,I1759&lt;=50301),"Královéhradecký kraj",(IF(AND(I1759&gt;=54301,I1759&lt;=54303),"Královéhradecký kraj","0")))))))))))))))))))))))))))))))))))))))))))))))</f>
        <v>Středočeský kraj</v>
      </c>
      <c r="AB1759" t="s">
        <v>998</v>
      </c>
      <c r="AD1759" t="s">
        <v>998</v>
      </c>
      <c r="AE1759" t="s">
        <v>998</v>
      </c>
      <c r="AF1759" t="s">
        <v>998</v>
      </c>
      <c r="AG1759" s="107">
        <v>0</v>
      </c>
      <c r="AH1759" s="107">
        <v>0</v>
      </c>
      <c r="AI1759" s="107">
        <v>0</v>
      </c>
      <c r="AJ1759" t="s">
        <v>1012</v>
      </c>
    </row>
    <row r="1760" spans="1:37" x14ac:dyDescent="0.45">
      <c r="A1760" t="s">
        <v>1007</v>
      </c>
      <c r="B1760" t="s">
        <v>15043</v>
      </c>
      <c r="C1760" t="s">
        <v>990</v>
      </c>
      <c r="D1760" t="s">
        <v>15047</v>
      </c>
      <c r="E1760" t="s">
        <v>992</v>
      </c>
      <c r="F1760" t="s">
        <v>15048</v>
      </c>
      <c r="G1760">
        <v>5</v>
      </c>
      <c r="H1760" t="s">
        <v>15045</v>
      </c>
      <c r="I1760">
        <v>33141</v>
      </c>
      <c r="K1760" t="s">
        <v>11648</v>
      </c>
      <c r="L1760" s="106">
        <v>36377</v>
      </c>
      <c r="M1760">
        <v>13206454</v>
      </c>
      <c r="N1760" t="s">
        <v>1431</v>
      </c>
      <c r="O1760" t="s">
        <v>1282</v>
      </c>
      <c r="P1760" t="s">
        <v>997</v>
      </c>
      <c r="R1760" s="109" t="str">
        <f>IF(OR(P1760="SB",Q1760="SB"),"SB",0)</f>
        <v>SB</v>
      </c>
      <c r="T1760" s="110">
        <v>16171</v>
      </c>
      <c r="U1760" t="s">
        <v>19633</v>
      </c>
      <c r="V1760" s="113" t="str">
        <f>IF(AND(I1760&gt;=10000,I1760&lt;=19900),"Praha",(IF(AND(I1760&gt;=25001,I1760&lt;=29501),"Středočeský kraj",(IF(AND(I1760&gt;=30100,I1760&lt;=34972),"Středočeský kraj",(IF(AND(I1760&gt;=35002,I1760&lt;=36271),"Karlovarský kraj",(IF(AND(I1760&gt;=37001,I1760&lt;=39201),"Jihočeský kraj",(IF(AND(I1760&gt;=39701,I1760&lt;=39901),"Jihočeský kraj",(IF(AND(I1760&gt;=39301,I1760&lt;=39601),"Kraj Vysočina",(IF(AND(I1760&gt;=58001,I1760&lt;=59501),"Kraj Vysočina",(IF(AND(I1760&gt;=67401,I1760&lt;=67602),"Kraj Vysočina",(IF(AND(I1760&gt;=40001,I1760&lt;=44101),"Ústecký kraj",(IF(AND(I1760&gt;=46001,I1760&lt;=47201),"Liberecký kraj",(IF(AND(I1760&gt;=51202,I1760&lt;=51401),"Liberecký kraj",(IF(AND(I1760&gt;=53002,I1760&lt;=53976),"Pardubický kraj",(IF(AND(I1760&gt;=56002,I1760&lt;=57201),"Pardubický kraj",(IF(AND(I1760&gt;=60200,I1760&lt;=67201),"Jihomoravský kraj",(IF(AND(I1760&gt;=67801,I1760&lt;=68501),"Jihomoravský kraj",(IF(AND(I1760&gt;=69002,I1760&lt;=69801),"Jihomoravský kraj",(IF(AND(I1760&gt;=68601,I1760&lt;=68801),"Zlínský kraj",(IF(AND(I1760&gt;=75501,I1760&lt;=76901),"Zlínský kraj",(IF(AND(I1760&gt;=70030,I1760&lt;=74901),"Moravskoslezský kraj",(IF(AND(I1760&gt;=75000,I1760&lt;=75368),"Olomoucký kraj",(IF(AND(I1760&gt;=77200,I1760&lt;=79862),"Olomoucký kraj",(IF(AND(I1760&gt;=50011,I1760&lt;=50301),"Královéhradecký kraj",(IF(AND(I1760&gt;=54301,I1760&lt;=54303),"Královéhradecký kraj","0")))))))))))))))))))))))))))))))))))))))))))))))</f>
        <v>Středočeský kraj</v>
      </c>
      <c r="AD1760" t="s">
        <v>998</v>
      </c>
      <c r="AE1760" t="s">
        <v>998</v>
      </c>
      <c r="AF1760" t="s">
        <v>998</v>
      </c>
      <c r="AG1760" s="107">
        <v>300</v>
      </c>
      <c r="AH1760" s="107">
        <v>0</v>
      </c>
      <c r="AI1760" s="107">
        <v>0</v>
      </c>
      <c r="AJ1760" t="s">
        <v>999</v>
      </c>
      <c r="AK1760" s="106">
        <v>44920</v>
      </c>
    </row>
    <row r="1761" spans="1:37" x14ac:dyDescent="0.45">
      <c r="A1761" t="s">
        <v>1007</v>
      </c>
      <c r="B1761" t="s">
        <v>15043</v>
      </c>
      <c r="C1761" t="s">
        <v>990</v>
      </c>
      <c r="D1761" t="s">
        <v>15044</v>
      </c>
      <c r="E1761" t="s">
        <v>992</v>
      </c>
      <c r="F1761" t="s">
        <v>7231</v>
      </c>
      <c r="G1761">
        <v>5</v>
      </c>
      <c r="H1761" t="s">
        <v>15045</v>
      </c>
      <c r="I1761">
        <v>33141</v>
      </c>
      <c r="K1761" t="s">
        <v>15046</v>
      </c>
      <c r="L1761" s="106">
        <v>27189</v>
      </c>
      <c r="M1761">
        <v>15302058</v>
      </c>
      <c r="N1761" t="s">
        <v>3938</v>
      </c>
      <c r="O1761" t="s">
        <v>1282</v>
      </c>
      <c r="P1761" t="s">
        <v>997</v>
      </c>
      <c r="R1761" s="109" t="str">
        <f>IF(OR(P1761="SB",Q1761="SB"),"SB",0)</f>
        <v>SB</v>
      </c>
      <c r="T1761" s="110" t="s">
        <v>998</v>
      </c>
      <c r="V1761" s="113" t="str">
        <f>IF(AND(I1761&gt;=10000,I1761&lt;=19900),"Praha",(IF(AND(I1761&gt;=25001,I1761&lt;=29501),"Středočeský kraj",(IF(AND(I1761&gt;=30100,I1761&lt;=34972),"Středočeský kraj",(IF(AND(I1761&gt;=35002,I1761&lt;=36271),"Karlovarský kraj",(IF(AND(I1761&gt;=37001,I1761&lt;=39201),"Jihočeský kraj",(IF(AND(I1761&gt;=39701,I1761&lt;=39901),"Jihočeský kraj",(IF(AND(I1761&gt;=39301,I1761&lt;=39601),"Kraj Vysočina",(IF(AND(I1761&gt;=58001,I1761&lt;=59501),"Kraj Vysočina",(IF(AND(I1761&gt;=67401,I1761&lt;=67602),"Kraj Vysočina",(IF(AND(I1761&gt;=40001,I1761&lt;=44101),"Ústecký kraj",(IF(AND(I1761&gt;=46001,I1761&lt;=47201),"Liberecký kraj",(IF(AND(I1761&gt;=51202,I1761&lt;=51401),"Liberecký kraj",(IF(AND(I1761&gt;=53002,I1761&lt;=53976),"Pardubický kraj",(IF(AND(I1761&gt;=56002,I1761&lt;=57201),"Pardubický kraj",(IF(AND(I1761&gt;=60200,I1761&lt;=67201),"Jihomoravský kraj",(IF(AND(I1761&gt;=67801,I1761&lt;=68501),"Jihomoravský kraj",(IF(AND(I1761&gt;=69002,I1761&lt;=69801),"Jihomoravský kraj",(IF(AND(I1761&gt;=68601,I1761&lt;=68801),"Zlínský kraj",(IF(AND(I1761&gt;=75501,I1761&lt;=76901),"Zlínský kraj",(IF(AND(I1761&gt;=70030,I1761&lt;=74901),"Moravskoslezský kraj",(IF(AND(I1761&gt;=75000,I1761&lt;=75368),"Olomoucký kraj",(IF(AND(I1761&gt;=77200,I1761&lt;=79862),"Olomoucký kraj",(IF(AND(I1761&gt;=50011,I1761&lt;=50301),"Královéhradecký kraj",(IF(AND(I1761&gt;=54301,I1761&lt;=54303),"Královéhradecký kraj","0")))))))))))))))))))))))))))))))))))))))))))))))</f>
        <v>Středočeský kraj</v>
      </c>
      <c r="AB1761" t="s">
        <v>998</v>
      </c>
      <c r="AD1761" t="s">
        <v>1024</v>
      </c>
      <c r="AE1761" t="s">
        <v>1515</v>
      </c>
      <c r="AF1761" t="s">
        <v>998</v>
      </c>
      <c r="AG1761" s="107">
        <v>0</v>
      </c>
      <c r="AH1761" s="107">
        <v>0</v>
      </c>
      <c r="AI1761" s="107">
        <v>0</v>
      </c>
      <c r="AJ1761" t="s">
        <v>1012</v>
      </c>
    </row>
    <row r="1762" spans="1:37" x14ac:dyDescent="0.45">
      <c r="A1762" t="s">
        <v>1076</v>
      </c>
      <c r="B1762" t="s">
        <v>10417</v>
      </c>
      <c r="C1762" t="s">
        <v>990</v>
      </c>
      <c r="D1762" t="s">
        <v>10418</v>
      </c>
      <c r="E1762" t="s">
        <v>992</v>
      </c>
      <c r="F1762" t="s">
        <v>1854</v>
      </c>
      <c r="G1762">
        <v>417</v>
      </c>
      <c r="H1762" t="s">
        <v>10419</v>
      </c>
      <c r="I1762">
        <v>33151</v>
      </c>
      <c r="K1762" t="s">
        <v>10420</v>
      </c>
      <c r="L1762" s="106">
        <v>33026</v>
      </c>
      <c r="M1762">
        <v>10888457</v>
      </c>
      <c r="N1762" t="s">
        <v>996</v>
      </c>
      <c r="O1762" t="s">
        <v>12</v>
      </c>
      <c r="P1762" t="s">
        <v>997</v>
      </c>
      <c r="R1762" s="109" t="str">
        <f>IF(OR(P1762="SB",Q1762="SB"),"SB",0)</f>
        <v>SB</v>
      </c>
      <c r="T1762" s="110">
        <v>11680</v>
      </c>
      <c r="U1762" t="s">
        <v>19633</v>
      </c>
      <c r="V1762" s="113" t="str">
        <f>IF(AND(I1762&gt;=10000,I1762&lt;=19900),"Praha",(IF(AND(I1762&gt;=25001,I1762&lt;=29501),"Středočeský kraj",(IF(AND(I1762&gt;=30100,I1762&lt;=34972),"Středočeský kraj",(IF(AND(I1762&gt;=35002,I1762&lt;=36271),"Karlovarský kraj",(IF(AND(I1762&gt;=37001,I1762&lt;=39201),"Jihočeský kraj",(IF(AND(I1762&gt;=39701,I1762&lt;=39901),"Jihočeský kraj",(IF(AND(I1762&gt;=39301,I1762&lt;=39601),"Kraj Vysočina",(IF(AND(I1762&gt;=58001,I1762&lt;=59501),"Kraj Vysočina",(IF(AND(I1762&gt;=67401,I1762&lt;=67602),"Kraj Vysočina",(IF(AND(I1762&gt;=40001,I1762&lt;=44101),"Ústecký kraj",(IF(AND(I1762&gt;=46001,I1762&lt;=47201),"Liberecký kraj",(IF(AND(I1762&gt;=51202,I1762&lt;=51401),"Liberecký kraj",(IF(AND(I1762&gt;=53002,I1762&lt;=53976),"Pardubický kraj",(IF(AND(I1762&gt;=56002,I1762&lt;=57201),"Pardubický kraj",(IF(AND(I1762&gt;=60200,I1762&lt;=67201),"Jihomoravský kraj",(IF(AND(I1762&gt;=67801,I1762&lt;=68501),"Jihomoravský kraj",(IF(AND(I1762&gt;=69002,I1762&lt;=69801),"Jihomoravský kraj",(IF(AND(I1762&gt;=68601,I1762&lt;=68801),"Zlínský kraj",(IF(AND(I1762&gt;=75501,I1762&lt;=76901),"Zlínský kraj",(IF(AND(I1762&gt;=70030,I1762&lt;=74901),"Moravskoslezský kraj",(IF(AND(I1762&gt;=75000,I1762&lt;=75368),"Olomoucký kraj",(IF(AND(I1762&gt;=77200,I1762&lt;=79862),"Olomoucký kraj",(IF(AND(I1762&gt;=50011,I1762&lt;=50301),"Královéhradecký kraj",(IF(AND(I1762&gt;=54301,I1762&lt;=54303),"Královéhradecký kraj","0")))))))))))))))))))))))))))))))))))))))))))))))</f>
        <v>Středočeský kraj</v>
      </c>
      <c r="AD1762" t="s">
        <v>998</v>
      </c>
      <c r="AE1762" t="s">
        <v>998</v>
      </c>
      <c r="AF1762" t="s">
        <v>998</v>
      </c>
      <c r="AG1762" s="107">
        <v>0</v>
      </c>
      <c r="AH1762" s="107">
        <v>0</v>
      </c>
      <c r="AI1762" s="107">
        <v>0</v>
      </c>
      <c r="AJ1762" t="s">
        <v>1012</v>
      </c>
    </row>
    <row r="1763" spans="1:37" x14ac:dyDescent="0.45">
      <c r="A1763" t="s">
        <v>1007</v>
      </c>
      <c r="B1763" t="s">
        <v>18734</v>
      </c>
      <c r="C1763" t="s">
        <v>990</v>
      </c>
      <c r="D1763" t="s">
        <v>18735</v>
      </c>
      <c r="E1763" t="s">
        <v>992</v>
      </c>
      <c r="F1763" t="s">
        <v>1766</v>
      </c>
      <c r="G1763">
        <v>57</v>
      </c>
      <c r="H1763" t="s">
        <v>1766</v>
      </c>
      <c r="I1763">
        <v>33201</v>
      </c>
      <c r="K1763" t="s">
        <v>18736</v>
      </c>
      <c r="L1763" s="106">
        <v>32479</v>
      </c>
      <c r="M1763">
        <v>13411063</v>
      </c>
      <c r="N1763" t="s">
        <v>996</v>
      </c>
      <c r="O1763" t="s">
        <v>12</v>
      </c>
      <c r="P1763" t="s">
        <v>997</v>
      </c>
      <c r="R1763" s="109" t="str">
        <f>IF(OR(P1763="SB",Q1763="SB"),"SB",0)</f>
        <v>SB</v>
      </c>
      <c r="T1763" s="110" t="s">
        <v>998</v>
      </c>
      <c r="V1763" s="113" t="str">
        <f>IF(AND(I1763&gt;=10000,I1763&lt;=19900),"Praha",(IF(AND(I1763&gt;=25001,I1763&lt;=29501),"Středočeský kraj",(IF(AND(I1763&gt;=30100,I1763&lt;=34972),"Středočeský kraj",(IF(AND(I1763&gt;=35002,I1763&lt;=36271),"Karlovarský kraj",(IF(AND(I1763&gt;=37001,I1763&lt;=39201),"Jihočeský kraj",(IF(AND(I1763&gt;=39701,I1763&lt;=39901),"Jihočeský kraj",(IF(AND(I1763&gt;=39301,I1763&lt;=39601),"Kraj Vysočina",(IF(AND(I1763&gt;=58001,I1763&lt;=59501),"Kraj Vysočina",(IF(AND(I1763&gt;=67401,I1763&lt;=67602),"Kraj Vysočina",(IF(AND(I1763&gt;=40001,I1763&lt;=44101),"Ústecký kraj",(IF(AND(I1763&gt;=46001,I1763&lt;=47201),"Liberecký kraj",(IF(AND(I1763&gt;=51202,I1763&lt;=51401),"Liberecký kraj",(IF(AND(I1763&gt;=53002,I1763&lt;=53976),"Pardubický kraj",(IF(AND(I1763&gt;=56002,I1763&lt;=57201),"Pardubický kraj",(IF(AND(I1763&gt;=60200,I1763&lt;=67201),"Jihomoravský kraj",(IF(AND(I1763&gt;=67801,I1763&lt;=68501),"Jihomoravský kraj",(IF(AND(I1763&gt;=69002,I1763&lt;=69801),"Jihomoravský kraj",(IF(AND(I1763&gt;=68601,I1763&lt;=68801),"Zlínský kraj",(IF(AND(I1763&gt;=75501,I1763&lt;=76901),"Zlínský kraj",(IF(AND(I1763&gt;=70030,I1763&lt;=74901),"Moravskoslezský kraj",(IF(AND(I1763&gt;=75000,I1763&lt;=75368),"Olomoucký kraj",(IF(AND(I1763&gt;=77200,I1763&lt;=79862),"Olomoucký kraj",(IF(AND(I1763&gt;=50011,I1763&lt;=50301),"Královéhradecký kraj",(IF(AND(I1763&gt;=54301,I1763&lt;=54303),"Královéhradecký kraj","0")))))))))))))))))))))))))))))))))))))))))))))))</f>
        <v>Středočeský kraj</v>
      </c>
      <c r="AB1763" t="s">
        <v>998</v>
      </c>
      <c r="AD1763" t="s">
        <v>998</v>
      </c>
      <c r="AE1763" t="s">
        <v>998</v>
      </c>
      <c r="AF1763" t="s">
        <v>998</v>
      </c>
      <c r="AG1763" s="107">
        <v>0</v>
      </c>
      <c r="AH1763" s="107">
        <v>0</v>
      </c>
      <c r="AI1763" s="107">
        <v>0</v>
      </c>
      <c r="AJ1763" t="s">
        <v>1012</v>
      </c>
    </row>
    <row r="1764" spans="1:37" x14ac:dyDescent="0.45">
      <c r="A1764" t="s">
        <v>1124</v>
      </c>
      <c r="B1764" t="s">
        <v>11653</v>
      </c>
      <c r="C1764" t="s">
        <v>990</v>
      </c>
      <c r="D1764" t="s">
        <v>11654</v>
      </c>
      <c r="E1764" t="s">
        <v>992</v>
      </c>
      <c r="F1764" t="s">
        <v>5243</v>
      </c>
      <c r="G1764">
        <v>1256</v>
      </c>
      <c r="H1764" t="s">
        <v>1294</v>
      </c>
      <c r="I1764">
        <v>33202</v>
      </c>
      <c r="K1764" t="s">
        <v>11655</v>
      </c>
      <c r="L1764" s="106">
        <v>37904</v>
      </c>
      <c r="M1764">
        <v>11541488</v>
      </c>
      <c r="N1764" t="s">
        <v>2063</v>
      </c>
      <c r="O1764" t="s">
        <v>1173</v>
      </c>
      <c r="P1764" t="s">
        <v>997</v>
      </c>
      <c r="Q1764" t="s">
        <v>1011</v>
      </c>
      <c r="R1764" s="109" t="str">
        <f>IF(OR(P1764="SB",Q1764="SB"),"SB",0)</f>
        <v>SB</v>
      </c>
      <c r="T1764" s="110">
        <v>16082</v>
      </c>
      <c r="U1764" t="s">
        <v>19634</v>
      </c>
      <c r="V1764" s="113" t="str">
        <f>IF(AND(I1764&gt;=10000,I1764&lt;=19900),"Praha",(IF(AND(I1764&gt;=25001,I1764&lt;=29501),"Středočeský kraj",(IF(AND(I1764&gt;=30100,I1764&lt;=34972),"Středočeský kraj",(IF(AND(I1764&gt;=35002,I1764&lt;=36271),"Karlovarský kraj",(IF(AND(I1764&gt;=37001,I1764&lt;=39201),"Jihočeský kraj",(IF(AND(I1764&gt;=39701,I1764&lt;=39901),"Jihočeský kraj",(IF(AND(I1764&gt;=39301,I1764&lt;=39601),"Kraj Vysočina",(IF(AND(I1764&gt;=58001,I1764&lt;=59501),"Kraj Vysočina",(IF(AND(I1764&gt;=67401,I1764&lt;=67602),"Kraj Vysočina",(IF(AND(I1764&gt;=40001,I1764&lt;=44101),"Ústecký kraj",(IF(AND(I1764&gt;=46001,I1764&lt;=47201),"Liberecký kraj",(IF(AND(I1764&gt;=51202,I1764&lt;=51401),"Liberecký kraj",(IF(AND(I1764&gt;=53002,I1764&lt;=53976),"Pardubický kraj",(IF(AND(I1764&gt;=56002,I1764&lt;=57201),"Pardubický kraj",(IF(AND(I1764&gt;=60200,I1764&lt;=67201),"Jihomoravský kraj",(IF(AND(I1764&gt;=67801,I1764&lt;=68501),"Jihomoravský kraj",(IF(AND(I1764&gt;=69002,I1764&lt;=69801),"Jihomoravský kraj",(IF(AND(I1764&gt;=68601,I1764&lt;=68801),"Zlínský kraj",(IF(AND(I1764&gt;=75501,I1764&lt;=76901),"Zlínský kraj",(IF(AND(I1764&gt;=70030,I1764&lt;=74901),"Moravskoslezský kraj",(IF(AND(I1764&gt;=75000,I1764&lt;=75368),"Olomoucký kraj",(IF(AND(I1764&gt;=77200,I1764&lt;=79862),"Olomoucký kraj",(IF(AND(I1764&gt;=50011,I1764&lt;=50301),"Královéhradecký kraj",(IF(AND(I1764&gt;=54301,I1764&lt;=54303),"Královéhradecký kraj","0")))))))))))))))))))))))))))))))))))))))))))))))</f>
        <v>Středočeský kraj</v>
      </c>
      <c r="W1764" s="111">
        <v>16082</v>
      </c>
      <c r="X1764" s="111" t="s">
        <v>19633</v>
      </c>
      <c r="AB1764" t="s">
        <v>11656</v>
      </c>
      <c r="AD1764" t="s">
        <v>1034</v>
      </c>
      <c r="AE1764" t="s">
        <v>998</v>
      </c>
      <c r="AF1764" t="s">
        <v>998</v>
      </c>
      <c r="AG1764" s="107">
        <v>300</v>
      </c>
      <c r="AH1764" s="107">
        <v>0</v>
      </c>
      <c r="AI1764" s="107">
        <v>0</v>
      </c>
      <c r="AJ1764" t="s">
        <v>999</v>
      </c>
      <c r="AK1764" s="106">
        <v>44910</v>
      </c>
    </row>
    <row r="1765" spans="1:37" x14ac:dyDescent="0.45">
      <c r="A1765" t="s">
        <v>1032</v>
      </c>
      <c r="B1765" t="s">
        <v>16902</v>
      </c>
      <c r="C1765" t="s">
        <v>1002</v>
      </c>
      <c r="D1765" t="s">
        <v>16903</v>
      </c>
      <c r="E1765" t="s">
        <v>992</v>
      </c>
      <c r="F1765" t="s">
        <v>1146</v>
      </c>
      <c r="G1765">
        <v>1180</v>
      </c>
      <c r="H1765" t="s">
        <v>1294</v>
      </c>
      <c r="I1765">
        <v>33202</v>
      </c>
      <c r="J1765">
        <v>602193462</v>
      </c>
      <c r="K1765" t="s">
        <v>16904</v>
      </c>
      <c r="L1765" s="106">
        <v>38029</v>
      </c>
      <c r="M1765">
        <v>14138866</v>
      </c>
      <c r="N1765" t="s">
        <v>1296</v>
      </c>
      <c r="O1765" t="s">
        <v>1173</v>
      </c>
      <c r="P1765" t="s">
        <v>997</v>
      </c>
      <c r="R1765" s="109" t="str">
        <f>IF(OR(P1765="SB",Q1765="SB"),"SB",0)</f>
        <v>SB</v>
      </c>
      <c r="V1765" s="113" t="str">
        <f>IF(AND(I1765&gt;=10000,I1765&lt;=19900),"Praha",(IF(AND(I1765&gt;=25001,I1765&lt;=29501),"Středočeský kraj",(IF(AND(I1765&gt;=30100,I1765&lt;=34972),"Středočeský kraj",(IF(AND(I1765&gt;=35002,I1765&lt;=36271),"Karlovarský kraj",(IF(AND(I1765&gt;=37001,I1765&lt;=39201),"Jihočeský kraj",(IF(AND(I1765&gt;=39701,I1765&lt;=39901),"Jihočeský kraj",(IF(AND(I1765&gt;=39301,I1765&lt;=39601),"Kraj Vysočina",(IF(AND(I1765&gt;=58001,I1765&lt;=59501),"Kraj Vysočina",(IF(AND(I1765&gt;=67401,I1765&lt;=67602),"Kraj Vysočina",(IF(AND(I1765&gt;=40001,I1765&lt;=44101),"Ústecký kraj",(IF(AND(I1765&gt;=46001,I1765&lt;=47201),"Liberecký kraj",(IF(AND(I1765&gt;=51202,I1765&lt;=51401),"Liberecký kraj",(IF(AND(I1765&gt;=53002,I1765&lt;=53976),"Pardubický kraj",(IF(AND(I1765&gt;=56002,I1765&lt;=57201),"Pardubický kraj",(IF(AND(I1765&gt;=60200,I1765&lt;=67201),"Jihomoravský kraj",(IF(AND(I1765&gt;=67801,I1765&lt;=68501),"Jihomoravský kraj",(IF(AND(I1765&gt;=69002,I1765&lt;=69801),"Jihomoravský kraj",(IF(AND(I1765&gt;=68601,I1765&lt;=68801),"Zlínský kraj",(IF(AND(I1765&gt;=75501,I1765&lt;=76901),"Zlínský kraj",(IF(AND(I1765&gt;=70030,I1765&lt;=74901),"Moravskoslezský kraj",(IF(AND(I1765&gt;=75000,I1765&lt;=75368),"Olomoucký kraj",(IF(AND(I1765&gt;=77200,I1765&lt;=79862),"Olomoucký kraj",(IF(AND(I1765&gt;=50011,I1765&lt;=50301),"Královéhradecký kraj",(IF(AND(I1765&gt;=54301,I1765&lt;=54303),"Královéhradecký kraj","0")))))))))))))))))))))))))))))))))))))))))))))))</f>
        <v>Středočeský kraj</v>
      </c>
      <c r="AD1765" t="s">
        <v>998</v>
      </c>
      <c r="AE1765" t="s">
        <v>998</v>
      </c>
      <c r="AF1765" t="s">
        <v>998</v>
      </c>
      <c r="AG1765" s="107">
        <v>0</v>
      </c>
      <c r="AH1765" s="107">
        <v>0</v>
      </c>
      <c r="AI1765" s="107">
        <v>0</v>
      </c>
      <c r="AJ1765" t="s">
        <v>1012</v>
      </c>
    </row>
    <row r="1766" spans="1:37" x14ac:dyDescent="0.45">
      <c r="A1766" t="s">
        <v>2031</v>
      </c>
      <c r="B1766" t="s">
        <v>12502</v>
      </c>
      <c r="C1766" t="s">
        <v>990</v>
      </c>
      <c r="D1766" t="s">
        <v>12515</v>
      </c>
      <c r="E1766" t="s">
        <v>992</v>
      </c>
      <c r="F1766" t="s">
        <v>7996</v>
      </c>
      <c r="G1766">
        <v>174</v>
      </c>
      <c r="H1766" t="s">
        <v>3254</v>
      </c>
      <c r="I1766">
        <v>33209</v>
      </c>
      <c r="J1766">
        <v>777293921</v>
      </c>
      <c r="K1766" t="s">
        <v>12516</v>
      </c>
      <c r="L1766" s="106">
        <v>32948</v>
      </c>
      <c r="M1766">
        <v>10589676</v>
      </c>
      <c r="N1766" t="s">
        <v>996</v>
      </c>
      <c r="O1766" t="s">
        <v>12</v>
      </c>
      <c r="P1766" t="s">
        <v>997</v>
      </c>
      <c r="R1766" s="109" t="str">
        <f>IF(OR(P1766="SB",Q1766="SB"),"SB",0)</f>
        <v>SB</v>
      </c>
      <c r="T1766" s="110">
        <v>10597</v>
      </c>
      <c r="U1766" t="s">
        <v>19633</v>
      </c>
      <c r="V1766" s="113" t="str">
        <f>IF(AND(I1766&gt;=10000,I1766&lt;=19900),"Praha",(IF(AND(I1766&gt;=25001,I1766&lt;=29501),"Středočeský kraj",(IF(AND(I1766&gt;=30100,I1766&lt;=34972),"Středočeský kraj",(IF(AND(I1766&gt;=35002,I1766&lt;=36271),"Karlovarský kraj",(IF(AND(I1766&gt;=37001,I1766&lt;=39201),"Jihočeský kraj",(IF(AND(I1766&gt;=39701,I1766&lt;=39901),"Jihočeský kraj",(IF(AND(I1766&gt;=39301,I1766&lt;=39601),"Kraj Vysočina",(IF(AND(I1766&gt;=58001,I1766&lt;=59501),"Kraj Vysočina",(IF(AND(I1766&gt;=67401,I1766&lt;=67602),"Kraj Vysočina",(IF(AND(I1766&gt;=40001,I1766&lt;=44101),"Ústecký kraj",(IF(AND(I1766&gt;=46001,I1766&lt;=47201),"Liberecký kraj",(IF(AND(I1766&gt;=51202,I1766&lt;=51401),"Liberecký kraj",(IF(AND(I1766&gt;=53002,I1766&lt;=53976),"Pardubický kraj",(IF(AND(I1766&gt;=56002,I1766&lt;=57201),"Pardubický kraj",(IF(AND(I1766&gt;=60200,I1766&lt;=67201),"Jihomoravský kraj",(IF(AND(I1766&gt;=67801,I1766&lt;=68501),"Jihomoravský kraj",(IF(AND(I1766&gt;=69002,I1766&lt;=69801),"Jihomoravský kraj",(IF(AND(I1766&gt;=68601,I1766&lt;=68801),"Zlínský kraj",(IF(AND(I1766&gt;=75501,I1766&lt;=76901),"Zlínský kraj",(IF(AND(I1766&gt;=70030,I1766&lt;=74901),"Moravskoslezský kraj",(IF(AND(I1766&gt;=75000,I1766&lt;=75368),"Olomoucký kraj",(IF(AND(I1766&gt;=77200,I1766&lt;=79862),"Olomoucký kraj",(IF(AND(I1766&gt;=50011,I1766&lt;=50301),"Královéhradecký kraj",(IF(AND(I1766&gt;=54301,I1766&lt;=54303),"Královéhradecký kraj","0")))))))))))))))))))))))))))))))))))))))))))))))</f>
        <v>Středočeský kraj</v>
      </c>
      <c r="AD1766" t="s">
        <v>998</v>
      </c>
      <c r="AE1766" t="s">
        <v>998</v>
      </c>
      <c r="AF1766" t="s">
        <v>998</v>
      </c>
      <c r="AG1766" s="107">
        <v>0</v>
      </c>
      <c r="AH1766" s="107">
        <v>0</v>
      </c>
      <c r="AI1766" s="107">
        <v>0</v>
      </c>
      <c r="AJ1766" t="s">
        <v>1012</v>
      </c>
    </row>
    <row r="1767" spans="1:37" x14ac:dyDescent="0.45">
      <c r="A1767" t="s">
        <v>988</v>
      </c>
      <c r="B1767" t="s">
        <v>17694</v>
      </c>
      <c r="C1767" t="s">
        <v>990</v>
      </c>
      <c r="D1767" t="s">
        <v>17695</v>
      </c>
      <c r="E1767" t="s">
        <v>992</v>
      </c>
      <c r="F1767" t="s">
        <v>7996</v>
      </c>
      <c r="G1767">
        <v>154</v>
      </c>
      <c r="H1767" t="s">
        <v>1203</v>
      </c>
      <c r="I1767">
        <v>33209</v>
      </c>
      <c r="K1767" t="s">
        <v>17696</v>
      </c>
      <c r="L1767" s="106">
        <v>33758</v>
      </c>
      <c r="M1767">
        <v>12979415</v>
      </c>
      <c r="N1767" t="s">
        <v>996</v>
      </c>
      <c r="O1767" t="s">
        <v>12</v>
      </c>
      <c r="P1767" t="s">
        <v>997</v>
      </c>
      <c r="R1767" s="109" t="str">
        <f>IF(OR(P1767="SB",Q1767="SB"),"SB",0)</f>
        <v>SB</v>
      </c>
      <c r="T1767" s="110" t="s">
        <v>998</v>
      </c>
      <c r="V1767" s="113" t="str">
        <f>IF(AND(I1767&gt;=10000,I1767&lt;=19900),"Praha",(IF(AND(I1767&gt;=25001,I1767&lt;=29501),"Středočeský kraj",(IF(AND(I1767&gt;=30100,I1767&lt;=34972),"Středočeský kraj",(IF(AND(I1767&gt;=35002,I1767&lt;=36271),"Karlovarský kraj",(IF(AND(I1767&gt;=37001,I1767&lt;=39201),"Jihočeský kraj",(IF(AND(I1767&gt;=39701,I1767&lt;=39901),"Jihočeský kraj",(IF(AND(I1767&gt;=39301,I1767&lt;=39601),"Kraj Vysočina",(IF(AND(I1767&gt;=58001,I1767&lt;=59501),"Kraj Vysočina",(IF(AND(I1767&gt;=67401,I1767&lt;=67602),"Kraj Vysočina",(IF(AND(I1767&gt;=40001,I1767&lt;=44101),"Ústecký kraj",(IF(AND(I1767&gt;=46001,I1767&lt;=47201),"Liberecký kraj",(IF(AND(I1767&gt;=51202,I1767&lt;=51401),"Liberecký kraj",(IF(AND(I1767&gt;=53002,I1767&lt;=53976),"Pardubický kraj",(IF(AND(I1767&gt;=56002,I1767&lt;=57201),"Pardubický kraj",(IF(AND(I1767&gt;=60200,I1767&lt;=67201),"Jihomoravský kraj",(IF(AND(I1767&gt;=67801,I1767&lt;=68501),"Jihomoravský kraj",(IF(AND(I1767&gt;=69002,I1767&lt;=69801),"Jihomoravský kraj",(IF(AND(I1767&gt;=68601,I1767&lt;=68801),"Zlínský kraj",(IF(AND(I1767&gt;=75501,I1767&lt;=76901),"Zlínský kraj",(IF(AND(I1767&gt;=70030,I1767&lt;=74901),"Moravskoslezský kraj",(IF(AND(I1767&gt;=75000,I1767&lt;=75368),"Olomoucký kraj",(IF(AND(I1767&gt;=77200,I1767&lt;=79862),"Olomoucký kraj",(IF(AND(I1767&gt;=50011,I1767&lt;=50301),"Královéhradecký kraj",(IF(AND(I1767&gt;=54301,I1767&lt;=54303),"Královéhradecký kraj","0")))))))))))))))))))))))))))))))))))))))))))))))</f>
        <v>Středočeský kraj</v>
      </c>
      <c r="AB1767" t="s">
        <v>998</v>
      </c>
      <c r="AD1767" t="s">
        <v>998</v>
      </c>
      <c r="AE1767" t="s">
        <v>998</v>
      </c>
      <c r="AF1767" t="s">
        <v>998</v>
      </c>
      <c r="AG1767" s="107">
        <v>0</v>
      </c>
      <c r="AH1767" s="107">
        <v>0</v>
      </c>
      <c r="AI1767" s="107">
        <v>0</v>
      </c>
      <c r="AJ1767" t="s">
        <v>1012</v>
      </c>
    </row>
    <row r="1768" spans="1:37" x14ac:dyDescent="0.45">
      <c r="A1768" t="s">
        <v>1095</v>
      </c>
      <c r="B1768" t="s">
        <v>18380</v>
      </c>
      <c r="C1768" t="s">
        <v>990</v>
      </c>
      <c r="D1768" t="s">
        <v>18403</v>
      </c>
      <c r="E1768" t="s">
        <v>992</v>
      </c>
      <c r="F1768" t="s">
        <v>16493</v>
      </c>
      <c r="G1768">
        <v>170</v>
      </c>
      <c r="H1768" t="s">
        <v>1203</v>
      </c>
      <c r="I1768">
        <v>33209</v>
      </c>
      <c r="K1768" t="s">
        <v>18404</v>
      </c>
      <c r="L1768" s="106">
        <v>33302</v>
      </c>
      <c r="M1768">
        <v>13027612</v>
      </c>
      <c r="N1768" t="s">
        <v>996</v>
      </c>
      <c r="O1768" t="s">
        <v>12</v>
      </c>
      <c r="P1768" t="s">
        <v>997</v>
      </c>
      <c r="R1768" s="109" t="str">
        <f>IF(OR(P1768="SB",Q1768="SB"),"SB",0)</f>
        <v>SB</v>
      </c>
      <c r="T1768" s="110" t="s">
        <v>998</v>
      </c>
      <c r="V1768" s="113" t="str">
        <f>IF(AND(I1768&gt;=10000,I1768&lt;=19900),"Praha",(IF(AND(I1768&gt;=25001,I1768&lt;=29501),"Středočeský kraj",(IF(AND(I1768&gt;=30100,I1768&lt;=34972),"Středočeský kraj",(IF(AND(I1768&gt;=35002,I1768&lt;=36271),"Karlovarský kraj",(IF(AND(I1768&gt;=37001,I1768&lt;=39201),"Jihočeský kraj",(IF(AND(I1768&gt;=39701,I1768&lt;=39901),"Jihočeský kraj",(IF(AND(I1768&gt;=39301,I1768&lt;=39601),"Kraj Vysočina",(IF(AND(I1768&gt;=58001,I1768&lt;=59501),"Kraj Vysočina",(IF(AND(I1768&gt;=67401,I1768&lt;=67602),"Kraj Vysočina",(IF(AND(I1768&gt;=40001,I1768&lt;=44101),"Ústecký kraj",(IF(AND(I1768&gt;=46001,I1768&lt;=47201),"Liberecký kraj",(IF(AND(I1768&gt;=51202,I1768&lt;=51401),"Liberecký kraj",(IF(AND(I1768&gt;=53002,I1768&lt;=53976),"Pardubický kraj",(IF(AND(I1768&gt;=56002,I1768&lt;=57201),"Pardubický kraj",(IF(AND(I1768&gt;=60200,I1768&lt;=67201),"Jihomoravský kraj",(IF(AND(I1768&gt;=67801,I1768&lt;=68501),"Jihomoravský kraj",(IF(AND(I1768&gt;=69002,I1768&lt;=69801),"Jihomoravský kraj",(IF(AND(I1768&gt;=68601,I1768&lt;=68801),"Zlínský kraj",(IF(AND(I1768&gt;=75501,I1768&lt;=76901),"Zlínský kraj",(IF(AND(I1768&gt;=70030,I1768&lt;=74901),"Moravskoslezský kraj",(IF(AND(I1768&gt;=75000,I1768&lt;=75368),"Olomoucký kraj",(IF(AND(I1768&gt;=77200,I1768&lt;=79862),"Olomoucký kraj",(IF(AND(I1768&gt;=50011,I1768&lt;=50301),"Královéhradecký kraj",(IF(AND(I1768&gt;=54301,I1768&lt;=54303),"Královéhradecký kraj","0")))))))))))))))))))))))))))))))))))))))))))))))</f>
        <v>Středočeský kraj</v>
      </c>
      <c r="AB1768" t="s">
        <v>998</v>
      </c>
      <c r="AD1768" t="s">
        <v>998</v>
      </c>
      <c r="AE1768" t="s">
        <v>998</v>
      </c>
      <c r="AF1768" t="s">
        <v>998</v>
      </c>
      <c r="AG1768" s="107">
        <v>0</v>
      </c>
      <c r="AH1768" s="107">
        <v>0</v>
      </c>
      <c r="AI1768" s="107">
        <v>0</v>
      </c>
      <c r="AJ1768" t="s">
        <v>1012</v>
      </c>
    </row>
    <row r="1769" spans="1:37" x14ac:dyDescent="0.45">
      <c r="A1769" t="s">
        <v>1834</v>
      </c>
      <c r="B1769" t="s">
        <v>19041</v>
      </c>
      <c r="C1769" t="s">
        <v>1002</v>
      </c>
      <c r="D1769" t="s">
        <v>19042</v>
      </c>
      <c r="E1769" t="s">
        <v>992</v>
      </c>
      <c r="F1769" t="s">
        <v>19043</v>
      </c>
      <c r="G1769">
        <v>642</v>
      </c>
      <c r="H1769" t="s">
        <v>19044</v>
      </c>
      <c r="I1769">
        <v>33214</v>
      </c>
      <c r="K1769" t="s">
        <v>19045</v>
      </c>
      <c r="L1769" s="106">
        <v>36086</v>
      </c>
      <c r="M1769">
        <v>13635476</v>
      </c>
      <c r="N1769" t="s">
        <v>2063</v>
      </c>
      <c r="O1769" t="s">
        <v>1173</v>
      </c>
      <c r="P1769" t="s">
        <v>997</v>
      </c>
      <c r="R1769" s="109" t="str">
        <f>IF(OR(P1769="SB",Q1769="SB"),"SB",0)</f>
        <v>SB</v>
      </c>
      <c r="T1769" s="110">
        <v>16006</v>
      </c>
      <c r="U1769" t="s">
        <v>19633</v>
      </c>
      <c r="V1769" s="113" t="str">
        <f>IF(AND(I1769&gt;=10000,I1769&lt;=19900),"Praha",(IF(AND(I1769&gt;=25001,I1769&lt;=29501),"Středočeský kraj",(IF(AND(I1769&gt;=30100,I1769&lt;=34972),"Středočeský kraj",(IF(AND(I1769&gt;=35002,I1769&lt;=36271),"Karlovarský kraj",(IF(AND(I1769&gt;=37001,I1769&lt;=39201),"Jihočeský kraj",(IF(AND(I1769&gt;=39701,I1769&lt;=39901),"Jihočeský kraj",(IF(AND(I1769&gt;=39301,I1769&lt;=39601),"Kraj Vysočina",(IF(AND(I1769&gt;=58001,I1769&lt;=59501),"Kraj Vysočina",(IF(AND(I1769&gt;=67401,I1769&lt;=67602),"Kraj Vysočina",(IF(AND(I1769&gt;=40001,I1769&lt;=44101),"Ústecký kraj",(IF(AND(I1769&gt;=46001,I1769&lt;=47201),"Liberecký kraj",(IF(AND(I1769&gt;=51202,I1769&lt;=51401),"Liberecký kraj",(IF(AND(I1769&gt;=53002,I1769&lt;=53976),"Pardubický kraj",(IF(AND(I1769&gt;=56002,I1769&lt;=57201),"Pardubický kraj",(IF(AND(I1769&gt;=60200,I1769&lt;=67201),"Jihomoravský kraj",(IF(AND(I1769&gt;=67801,I1769&lt;=68501),"Jihomoravský kraj",(IF(AND(I1769&gt;=69002,I1769&lt;=69801),"Jihomoravský kraj",(IF(AND(I1769&gt;=68601,I1769&lt;=68801),"Zlínský kraj",(IF(AND(I1769&gt;=75501,I1769&lt;=76901),"Zlínský kraj",(IF(AND(I1769&gt;=70030,I1769&lt;=74901),"Moravskoslezský kraj",(IF(AND(I1769&gt;=75000,I1769&lt;=75368),"Olomoucký kraj",(IF(AND(I1769&gt;=77200,I1769&lt;=79862),"Olomoucký kraj",(IF(AND(I1769&gt;=50011,I1769&lt;=50301),"Královéhradecký kraj",(IF(AND(I1769&gt;=54301,I1769&lt;=54303),"Královéhradecký kraj","0")))))))))))))))))))))))))))))))))))))))))))))))</f>
        <v>Středočeský kraj</v>
      </c>
      <c r="AB1769" t="s">
        <v>19046</v>
      </c>
      <c r="AD1769" t="s">
        <v>998</v>
      </c>
      <c r="AE1769" t="s">
        <v>998</v>
      </c>
      <c r="AF1769" t="s">
        <v>998</v>
      </c>
      <c r="AG1769" s="107">
        <v>0</v>
      </c>
      <c r="AH1769" s="107">
        <v>0</v>
      </c>
      <c r="AI1769" s="107">
        <v>0</v>
      </c>
      <c r="AJ1769" t="s">
        <v>1012</v>
      </c>
    </row>
    <row r="1770" spans="1:37" x14ac:dyDescent="0.45">
      <c r="A1770" t="s">
        <v>18680</v>
      </c>
      <c r="B1770" t="s">
        <v>18679</v>
      </c>
      <c r="C1770" t="s">
        <v>990</v>
      </c>
      <c r="D1770" t="s">
        <v>18681</v>
      </c>
      <c r="E1770" t="s">
        <v>992</v>
      </c>
      <c r="F1770" t="s">
        <v>2626</v>
      </c>
      <c r="G1770">
        <v>783</v>
      </c>
      <c r="H1770" t="s">
        <v>4666</v>
      </c>
      <c r="I1770">
        <v>33401</v>
      </c>
      <c r="J1770">
        <v>777706545</v>
      </c>
      <c r="K1770" t="s">
        <v>18682</v>
      </c>
      <c r="L1770" s="106">
        <v>39868</v>
      </c>
      <c r="M1770">
        <v>14236270</v>
      </c>
      <c r="N1770" t="s">
        <v>1029</v>
      </c>
      <c r="O1770" t="s">
        <v>1010</v>
      </c>
      <c r="P1770" t="s">
        <v>997</v>
      </c>
      <c r="R1770" s="109" t="str">
        <f>IF(OR(P1770="SB",Q1770="SB"),"SB",0)</f>
        <v>SB</v>
      </c>
      <c r="T1770" s="110">
        <v>2018302</v>
      </c>
      <c r="U1770" t="s">
        <v>19633</v>
      </c>
      <c r="V1770" s="113" t="str">
        <f>IF(AND(I1770&gt;=10000,I1770&lt;=19900),"Praha",(IF(AND(I1770&gt;=25001,I1770&lt;=29501),"Středočeský kraj",(IF(AND(I1770&gt;=30100,I1770&lt;=34972),"Středočeský kraj",(IF(AND(I1770&gt;=35002,I1770&lt;=36271),"Karlovarský kraj",(IF(AND(I1770&gt;=37001,I1770&lt;=39201),"Jihočeský kraj",(IF(AND(I1770&gt;=39701,I1770&lt;=39901),"Jihočeský kraj",(IF(AND(I1770&gt;=39301,I1770&lt;=39601),"Kraj Vysočina",(IF(AND(I1770&gt;=58001,I1770&lt;=59501),"Kraj Vysočina",(IF(AND(I1770&gt;=67401,I1770&lt;=67602),"Kraj Vysočina",(IF(AND(I1770&gt;=40001,I1770&lt;=44101),"Ústecký kraj",(IF(AND(I1770&gt;=46001,I1770&lt;=47201),"Liberecký kraj",(IF(AND(I1770&gt;=51202,I1770&lt;=51401),"Liberecký kraj",(IF(AND(I1770&gt;=53002,I1770&lt;=53976),"Pardubický kraj",(IF(AND(I1770&gt;=56002,I1770&lt;=57201),"Pardubický kraj",(IF(AND(I1770&gt;=60200,I1770&lt;=67201),"Jihomoravský kraj",(IF(AND(I1770&gt;=67801,I1770&lt;=68501),"Jihomoravský kraj",(IF(AND(I1770&gt;=69002,I1770&lt;=69801),"Jihomoravský kraj",(IF(AND(I1770&gt;=68601,I1770&lt;=68801),"Zlínský kraj",(IF(AND(I1770&gt;=75501,I1770&lt;=76901),"Zlínský kraj",(IF(AND(I1770&gt;=70030,I1770&lt;=74901),"Moravskoslezský kraj",(IF(AND(I1770&gt;=75000,I1770&lt;=75368),"Olomoucký kraj",(IF(AND(I1770&gt;=77200,I1770&lt;=79862),"Olomoucký kraj",(IF(AND(I1770&gt;=50011,I1770&lt;=50301),"Královéhradecký kraj",(IF(AND(I1770&gt;=54301,I1770&lt;=54303),"Královéhradecký kraj","0")))))))))))))))))))))))))))))))))))))))))))))))</f>
        <v>Středočeský kraj</v>
      </c>
      <c r="AD1770" t="s">
        <v>998</v>
      </c>
      <c r="AE1770" t="s">
        <v>998</v>
      </c>
      <c r="AF1770" t="s">
        <v>998</v>
      </c>
      <c r="AG1770" s="107">
        <v>300</v>
      </c>
      <c r="AH1770" s="107">
        <v>0</v>
      </c>
      <c r="AI1770" s="107">
        <v>0</v>
      </c>
      <c r="AJ1770" t="s">
        <v>999</v>
      </c>
      <c r="AK1770" s="106">
        <v>44918</v>
      </c>
    </row>
    <row r="1771" spans="1:37" x14ac:dyDescent="0.45">
      <c r="A1771" t="s">
        <v>1844</v>
      </c>
      <c r="B1771" t="s">
        <v>18687</v>
      </c>
      <c r="C1771" t="s">
        <v>1002</v>
      </c>
      <c r="D1771" t="s">
        <v>18688</v>
      </c>
      <c r="E1771" t="s">
        <v>992</v>
      </c>
      <c r="F1771" t="s">
        <v>2626</v>
      </c>
      <c r="G1771">
        <v>783</v>
      </c>
      <c r="H1771" t="s">
        <v>4666</v>
      </c>
      <c r="I1771">
        <v>33401</v>
      </c>
      <c r="J1771">
        <v>777706545</v>
      </c>
      <c r="K1771" t="s">
        <v>18682</v>
      </c>
      <c r="L1771" s="106">
        <v>39271</v>
      </c>
      <c r="M1771">
        <v>14236068</v>
      </c>
      <c r="N1771" t="s">
        <v>1029</v>
      </c>
      <c r="O1771" t="s">
        <v>1010</v>
      </c>
      <c r="P1771" t="s">
        <v>997</v>
      </c>
      <c r="R1771" s="109" t="str">
        <f>IF(OR(P1771="SB",Q1771="SB"),"SB",0)</f>
        <v>SB</v>
      </c>
      <c r="T1771" s="110">
        <v>2018309</v>
      </c>
      <c r="U1771" t="s">
        <v>19633</v>
      </c>
      <c r="V1771" s="113" t="str">
        <f>IF(AND(I1771&gt;=10000,I1771&lt;=19900),"Praha",(IF(AND(I1771&gt;=25001,I1771&lt;=29501),"Středočeský kraj",(IF(AND(I1771&gt;=30100,I1771&lt;=34972),"Středočeský kraj",(IF(AND(I1771&gt;=35002,I1771&lt;=36271),"Karlovarský kraj",(IF(AND(I1771&gt;=37001,I1771&lt;=39201),"Jihočeský kraj",(IF(AND(I1771&gt;=39701,I1771&lt;=39901),"Jihočeský kraj",(IF(AND(I1771&gt;=39301,I1771&lt;=39601),"Kraj Vysočina",(IF(AND(I1771&gt;=58001,I1771&lt;=59501),"Kraj Vysočina",(IF(AND(I1771&gt;=67401,I1771&lt;=67602),"Kraj Vysočina",(IF(AND(I1771&gt;=40001,I1771&lt;=44101),"Ústecký kraj",(IF(AND(I1771&gt;=46001,I1771&lt;=47201),"Liberecký kraj",(IF(AND(I1771&gt;=51202,I1771&lt;=51401),"Liberecký kraj",(IF(AND(I1771&gt;=53002,I1771&lt;=53976),"Pardubický kraj",(IF(AND(I1771&gt;=56002,I1771&lt;=57201),"Pardubický kraj",(IF(AND(I1771&gt;=60200,I1771&lt;=67201),"Jihomoravský kraj",(IF(AND(I1771&gt;=67801,I1771&lt;=68501),"Jihomoravský kraj",(IF(AND(I1771&gt;=69002,I1771&lt;=69801),"Jihomoravský kraj",(IF(AND(I1771&gt;=68601,I1771&lt;=68801),"Zlínský kraj",(IF(AND(I1771&gt;=75501,I1771&lt;=76901),"Zlínský kraj",(IF(AND(I1771&gt;=70030,I1771&lt;=74901),"Moravskoslezský kraj",(IF(AND(I1771&gt;=75000,I1771&lt;=75368),"Olomoucký kraj",(IF(AND(I1771&gt;=77200,I1771&lt;=79862),"Olomoucký kraj",(IF(AND(I1771&gt;=50011,I1771&lt;=50301),"Královéhradecký kraj",(IF(AND(I1771&gt;=54301,I1771&lt;=54303),"Královéhradecký kraj","0")))))))))))))))))))))))))))))))))))))))))))))))</f>
        <v>Středočeský kraj</v>
      </c>
      <c r="AD1771" t="s">
        <v>998</v>
      </c>
      <c r="AE1771" t="s">
        <v>998</v>
      </c>
      <c r="AF1771" t="s">
        <v>998</v>
      </c>
      <c r="AG1771" s="107">
        <v>300</v>
      </c>
      <c r="AH1771" s="107">
        <v>0</v>
      </c>
      <c r="AI1771" s="107">
        <v>0</v>
      </c>
      <c r="AJ1771" t="s">
        <v>999</v>
      </c>
      <c r="AK1771" s="106">
        <v>44918</v>
      </c>
    </row>
    <row r="1772" spans="1:37" x14ac:dyDescent="0.45">
      <c r="A1772" t="s">
        <v>2564</v>
      </c>
      <c r="B1772" t="s">
        <v>2565</v>
      </c>
      <c r="C1772" t="s">
        <v>990</v>
      </c>
      <c r="D1772" t="s">
        <v>2566</v>
      </c>
      <c r="E1772" t="s">
        <v>992</v>
      </c>
      <c r="F1772" t="s">
        <v>2567</v>
      </c>
      <c r="G1772">
        <v>227</v>
      </c>
      <c r="H1772" t="s">
        <v>2567</v>
      </c>
      <c r="I1772">
        <v>33401</v>
      </c>
      <c r="K1772" t="s">
        <v>2568</v>
      </c>
      <c r="L1772" s="106">
        <v>33241</v>
      </c>
      <c r="M1772">
        <v>10747506</v>
      </c>
      <c r="N1772" t="s">
        <v>996</v>
      </c>
      <c r="O1772" t="s">
        <v>12</v>
      </c>
      <c r="P1772" t="s">
        <v>997</v>
      </c>
      <c r="R1772" s="109" t="str">
        <f>IF(OR(P1772="SB",Q1772="SB"),"SB",0)</f>
        <v>SB</v>
      </c>
      <c r="T1772" s="110">
        <v>11175</v>
      </c>
      <c r="U1772" t="s">
        <v>19634</v>
      </c>
      <c r="V1772" s="113" t="str">
        <f>IF(AND(I1772&gt;=10000,I1772&lt;=19900),"Praha",(IF(AND(I1772&gt;=25001,I1772&lt;=29501),"Středočeský kraj",(IF(AND(I1772&gt;=30100,I1772&lt;=34972),"Středočeský kraj",(IF(AND(I1772&gt;=35002,I1772&lt;=36271),"Karlovarský kraj",(IF(AND(I1772&gt;=37001,I1772&lt;=39201),"Jihočeský kraj",(IF(AND(I1772&gt;=39701,I1772&lt;=39901),"Jihočeský kraj",(IF(AND(I1772&gt;=39301,I1772&lt;=39601),"Kraj Vysočina",(IF(AND(I1772&gt;=58001,I1772&lt;=59501),"Kraj Vysočina",(IF(AND(I1772&gt;=67401,I1772&lt;=67602),"Kraj Vysočina",(IF(AND(I1772&gt;=40001,I1772&lt;=44101),"Ústecký kraj",(IF(AND(I1772&gt;=46001,I1772&lt;=47201),"Liberecký kraj",(IF(AND(I1772&gt;=51202,I1772&lt;=51401),"Liberecký kraj",(IF(AND(I1772&gt;=53002,I1772&lt;=53976),"Pardubický kraj",(IF(AND(I1772&gt;=56002,I1772&lt;=57201),"Pardubický kraj",(IF(AND(I1772&gt;=60200,I1772&lt;=67201),"Jihomoravský kraj",(IF(AND(I1772&gt;=67801,I1772&lt;=68501),"Jihomoravský kraj",(IF(AND(I1772&gt;=69002,I1772&lt;=69801),"Jihomoravský kraj",(IF(AND(I1772&gt;=68601,I1772&lt;=68801),"Zlínský kraj",(IF(AND(I1772&gt;=75501,I1772&lt;=76901),"Zlínský kraj",(IF(AND(I1772&gt;=70030,I1772&lt;=74901),"Moravskoslezský kraj",(IF(AND(I1772&gt;=75000,I1772&lt;=75368),"Olomoucký kraj",(IF(AND(I1772&gt;=77200,I1772&lt;=79862),"Olomoucký kraj",(IF(AND(I1772&gt;=50011,I1772&lt;=50301),"Královéhradecký kraj",(IF(AND(I1772&gt;=54301,I1772&lt;=54303),"Královéhradecký kraj","0")))))))))))))))))))))))))))))))))))))))))))))))</f>
        <v>Středočeský kraj</v>
      </c>
      <c r="W1772" s="111">
        <v>11175</v>
      </c>
      <c r="X1772" s="111" t="s">
        <v>19633</v>
      </c>
      <c r="AD1772" t="s">
        <v>1024</v>
      </c>
      <c r="AE1772" t="s">
        <v>1515</v>
      </c>
      <c r="AF1772" t="s">
        <v>998</v>
      </c>
      <c r="AG1772" s="107">
        <v>0</v>
      </c>
      <c r="AH1772" s="107">
        <v>0</v>
      </c>
      <c r="AI1772" s="107">
        <v>0</v>
      </c>
      <c r="AJ1772" t="s">
        <v>1012</v>
      </c>
    </row>
    <row r="1773" spans="1:37" x14ac:dyDescent="0.45">
      <c r="A1773" t="s">
        <v>1069</v>
      </c>
      <c r="B1773" t="s">
        <v>2565</v>
      </c>
      <c r="C1773" t="s">
        <v>990</v>
      </c>
      <c r="D1773" t="s">
        <v>2569</v>
      </c>
      <c r="E1773" t="s">
        <v>992</v>
      </c>
      <c r="F1773" t="s">
        <v>2567</v>
      </c>
      <c r="G1773">
        <v>227</v>
      </c>
      <c r="H1773" t="s">
        <v>2567</v>
      </c>
      <c r="I1773">
        <v>33401</v>
      </c>
      <c r="K1773" t="s">
        <v>2568</v>
      </c>
      <c r="L1773" s="106">
        <v>34744</v>
      </c>
      <c r="M1773">
        <v>10748213</v>
      </c>
      <c r="N1773" t="s">
        <v>996</v>
      </c>
      <c r="O1773" t="s">
        <v>12</v>
      </c>
      <c r="P1773" t="s">
        <v>997</v>
      </c>
      <c r="R1773" s="109" t="str">
        <f>IF(OR(P1773="SB",Q1773="SB"),"SB",0)</f>
        <v>SB</v>
      </c>
      <c r="T1773" s="110">
        <v>11181</v>
      </c>
      <c r="U1773" t="s">
        <v>19634</v>
      </c>
      <c r="V1773" s="113" t="str">
        <f>IF(AND(I1773&gt;=10000,I1773&lt;=19900),"Praha",(IF(AND(I1773&gt;=25001,I1773&lt;=29501),"Středočeský kraj",(IF(AND(I1773&gt;=30100,I1773&lt;=34972),"Středočeský kraj",(IF(AND(I1773&gt;=35002,I1773&lt;=36271),"Karlovarský kraj",(IF(AND(I1773&gt;=37001,I1773&lt;=39201),"Jihočeský kraj",(IF(AND(I1773&gt;=39701,I1773&lt;=39901),"Jihočeský kraj",(IF(AND(I1773&gt;=39301,I1773&lt;=39601),"Kraj Vysočina",(IF(AND(I1773&gt;=58001,I1773&lt;=59501),"Kraj Vysočina",(IF(AND(I1773&gt;=67401,I1773&lt;=67602),"Kraj Vysočina",(IF(AND(I1773&gt;=40001,I1773&lt;=44101),"Ústecký kraj",(IF(AND(I1773&gt;=46001,I1773&lt;=47201),"Liberecký kraj",(IF(AND(I1773&gt;=51202,I1773&lt;=51401),"Liberecký kraj",(IF(AND(I1773&gt;=53002,I1773&lt;=53976),"Pardubický kraj",(IF(AND(I1773&gt;=56002,I1773&lt;=57201),"Pardubický kraj",(IF(AND(I1773&gt;=60200,I1773&lt;=67201),"Jihomoravský kraj",(IF(AND(I1773&gt;=67801,I1773&lt;=68501),"Jihomoravský kraj",(IF(AND(I1773&gt;=69002,I1773&lt;=69801),"Jihomoravský kraj",(IF(AND(I1773&gt;=68601,I1773&lt;=68801),"Zlínský kraj",(IF(AND(I1773&gt;=75501,I1773&lt;=76901),"Zlínský kraj",(IF(AND(I1773&gt;=70030,I1773&lt;=74901),"Moravskoslezský kraj",(IF(AND(I1773&gt;=75000,I1773&lt;=75368),"Olomoucký kraj",(IF(AND(I1773&gt;=77200,I1773&lt;=79862),"Olomoucký kraj",(IF(AND(I1773&gt;=50011,I1773&lt;=50301),"Královéhradecký kraj",(IF(AND(I1773&gt;=54301,I1773&lt;=54303),"Královéhradecký kraj","0")))))))))))))))))))))))))))))))))))))))))))))))</f>
        <v>Středočeský kraj</v>
      </c>
      <c r="W1773" s="111">
        <v>11181</v>
      </c>
      <c r="X1773" s="111" t="s">
        <v>19633</v>
      </c>
      <c r="AD1773" t="s">
        <v>1024</v>
      </c>
      <c r="AE1773" t="s">
        <v>1515</v>
      </c>
      <c r="AF1773" t="s">
        <v>998</v>
      </c>
      <c r="AG1773" s="107">
        <v>300</v>
      </c>
      <c r="AH1773" s="107">
        <v>0</v>
      </c>
      <c r="AI1773" s="107">
        <v>0</v>
      </c>
      <c r="AJ1773" t="s">
        <v>999</v>
      </c>
      <c r="AK1773" s="106">
        <v>44924</v>
      </c>
    </row>
    <row r="1774" spans="1:37" x14ac:dyDescent="0.45">
      <c r="A1774" t="s">
        <v>3216</v>
      </c>
      <c r="B1774" t="s">
        <v>7916</v>
      </c>
      <c r="C1774" t="s">
        <v>1002</v>
      </c>
      <c r="D1774" t="s">
        <v>7920</v>
      </c>
      <c r="E1774" t="s">
        <v>992</v>
      </c>
      <c r="F1774" t="s">
        <v>7921</v>
      </c>
      <c r="G1774">
        <v>1</v>
      </c>
      <c r="H1774" t="s">
        <v>4666</v>
      </c>
      <c r="I1774">
        <v>33401</v>
      </c>
      <c r="K1774" t="s">
        <v>7922</v>
      </c>
      <c r="L1774" s="106">
        <v>34712</v>
      </c>
      <c r="M1774">
        <v>11179962</v>
      </c>
      <c r="N1774" t="s">
        <v>2743</v>
      </c>
      <c r="O1774" t="s">
        <v>12</v>
      </c>
      <c r="P1774" t="s">
        <v>997</v>
      </c>
      <c r="R1774" s="109" t="str">
        <f>IF(OR(P1774="SB",Q1774="SB"),"SB",0)</f>
        <v>SB</v>
      </c>
      <c r="T1774" s="110" t="s">
        <v>998</v>
      </c>
      <c r="V1774" s="113" t="str">
        <f>IF(AND(I1774&gt;=10000,I1774&lt;=19900),"Praha",(IF(AND(I1774&gt;=25001,I1774&lt;=29501),"Středočeský kraj",(IF(AND(I1774&gt;=30100,I1774&lt;=34972),"Středočeský kraj",(IF(AND(I1774&gt;=35002,I1774&lt;=36271),"Karlovarský kraj",(IF(AND(I1774&gt;=37001,I1774&lt;=39201),"Jihočeský kraj",(IF(AND(I1774&gt;=39701,I1774&lt;=39901),"Jihočeský kraj",(IF(AND(I1774&gt;=39301,I1774&lt;=39601),"Kraj Vysočina",(IF(AND(I1774&gt;=58001,I1774&lt;=59501),"Kraj Vysočina",(IF(AND(I1774&gt;=67401,I1774&lt;=67602),"Kraj Vysočina",(IF(AND(I1774&gt;=40001,I1774&lt;=44101),"Ústecký kraj",(IF(AND(I1774&gt;=46001,I1774&lt;=47201),"Liberecký kraj",(IF(AND(I1774&gt;=51202,I1774&lt;=51401),"Liberecký kraj",(IF(AND(I1774&gt;=53002,I1774&lt;=53976),"Pardubický kraj",(IF(AND(I1774&gt;=56002,I1774&lt;=57201),"Pardubický kraj",(IF(AND(I1774&gt;=60200,I1774&lt;=67201),"Jihomoravský kraj",(IF(AND(I1774&gt;=67801,I1774&lt;=68501),"Jihomoravský kraj",(IF(AND(I1774&gt;=69002,I1774&lt;=69801),"Jihomoravský kraj",(IF(AND(I1774&gt;=68601,I1774&lt;=68801),"Zlínský kraj",(IF(AND(I1774&gt;=75501,I1774&lt;=76901),"Zlínský kraj",(IF(AND(I1774&gt;=70030,I1774&lt;=74901),"Moravskoslezský kraj",(IF(AND(I1774&gt;=75000,I1774&lt;=75368),"Olomoucký kraj",(IF(AND(I1774&gt;=77200,I1774&lt;=79862),"Olomoucký kraj",(IF(AND(I1774&gt;=50011,I1774&lt;=50301),"Královéhradecký kraj",(IF(AND(I1774&gt;=54301,I1774&lt;=54303),"Královéhradecký kraj","0")))))))))))))))))))))))))))))))))))))))))))))))</f>
        <v>Středočeský kraj</v>
      </c>
      <c r="AB1774" t="s">
        <v>998</v>
      </c>
      <c r="AD1774" t="s">
        <v>998</v>
      </c>
      <c r="AE1774" t="s">
        <v>998</v>
      </c>
      <c r="AF1774" t="s">
        <v>998</v>
      </c>
      <c r="AG1774" s="107">
        <v>0</v>
      </c>
      <c r="AH1774" s="107">
        <v>0</v>
      </c>
      <c r="AI1774" s="107">
        <v>0</v>
      </c>
      <c r="AJ1774" t="s">
        <v>1012</v>
      </c>
    </row>
    <row r="1775" spans="1:37" x14ac:dyDescent="0.45">
      <c r="A1775" t="s">
        <v>1058</v>
      </c>
      <c r="B1775" t="s">
        <v>11709</v>
      </c>
      <c r="C1775" t="s">
        <v>1002</v>
      </c>
      <c r="D1775" t="s">
        <v>11712</v>
      </c>
      <c r="E1775" t="s">
        <v>992</v>
      </c>
      <c r="F1775" t="s">
        <v>1751</v>
      </c>
      <c r="G1775">
        <v>10</v>
      </c>
      <c r="H1775" t="s">
        <v>3347</v>
      </c>
      <c r="I1775">
        <v>33441</v>
      </c>
      <c r="K1775" t="s">
        <v>11713</v>
      </c>
      <c r="L1775" s="106">
        <v>27397</v>
      </c>
      <c r="M1775">
        <v>13398131</v>
      </c>
      <c r="N1775" t="s">
        <v>996</v>
      </c>
      <c r="O1775" t="s">
        <v>12</v>
      </c>
      <c r="P1775" t="s">
        <v>997</v>
      </c>
      <c r="R1775" s="109" t="str">
        <f>IF(OR(P1775="SB",Q1775="SB"),"SB",0)</f>
        <v>SB</v>
      </c>
      <c r="T1775" s="110" t="s">
        <v>998</v>
      </c>
      <c r="V1775" s="113" t="str">
        <f>IF(AND(I1775&gt;=10000,I1775&lt;=19900),"Praha",(IF(AND(I1775&gt;=25001,I1775&lt;=29501),"Středočeský kraj",(IF(AND(I1775&gt;=30100,I1775&lt;=34972),"Středočeský kraj",(IF(AND(I1775&gt;=35002,I1775&lt;=36271),"Karlovarský kraj",(IF(AND(I1775&gt;=37001,I1775&lt;=39201),"Jihočeský kraj",(IF(AND(I1775&gt;=39701,I1775&lt;=39901),"Jihočeský kraj",(IF(AND(I1775&gt;=39301,I1775&lt;=39601),"Kraj Vysočina",(IF(AND(I1775&gt;=58001,I1775&lt;=59501),"Kraj Vysočina",(IF(AND(I1775&gt;=67401,I1775&lt;=67602),"Kraj Vysočina",(IF(AND(I1775&gt;=40001,I1775&lt;=44101),"Ústecký kraj",(IF(AND(I1775&gt;=46001,I1775&lt;=47201),"Liberecký kraj",(IF(AND(I1775&gt;=51202,I1775&lt;=51401),"Liberecký kraj",(IF(AND(I1775&gt;=53002,I1775&lt;=53976),"Pardubický kraj",(IF(AND(I1775&gt;=56002,I1775&lt;=57201),"Pardubický kraj",(IF(AND(I1775&gt;=60200,I1775&lt;=67201),"Jihomoravský kraj",(IF(AND(I1775&gt;=67801,I1775&lt;=68501),"Jihomoravský kraj",(IF(AND(I1775&gt;=69002,I1775&lt;=69801),"Jihomoravský kraj",(IF(AND(I1775&gt;=68601,I1775&lt;=68801),"Zlínský kraj",(IF(AND(I1775&gt;=75501,I1775&lt;=76901),"Zlínský kraj",(IF(AND(I1775&gt;=70030,I1775&lt;=74901),"Moravskoslezský kraj",(IF(AND(I1775&gt;=75000,I1775&lt;=75368),"Olomoucký kraj",(IF(AND(I1775&gt;=77200,I1775&lt;=79862),"Olomoucký kraj",(IF(AND(I1775&gt;=50011,I1775&lt;=50301),"Královéhradecký kraj",(IF(AND(I1775&gt;=54301,I1775&lt;=54303),"Královéhradecký kraj","0")))))))))))))))))))))))))))))))))))))))))))))))</f>
        <v>Středočeský kraj</v>
      </c>
      <c r="AB1775" t="s">
        <v>998</v>
      </c>
      <c r="AD1775" t="s">
        <v>998</v>
      </c>
      <c r="AE1775" t="s">
        <v>998</v>
      </c>
      <c r="AF1775" t="s">
        <v>998</v>
      </c>
      <c r="AG1775" s="107">
        <v>0</v>
      </c>
      <c r="AH1775" s="107">
        <v>0</v>
      </c>
      <c r="AI1775" s="107">
        <v>0</v>
      </c>
      <c r="AJ1775" t="s">
        <v>1012</v>
      </c>
    </row>
    <row r="1776" spans="1:37" x14ac:dyDescent="0.45">
      <c r="A1776" t="s">
        <v>1124</v>
      </c>
      <c r="B1776" t="s">
        <v>14865</v>
      </c>
      <c r="C1776" t="s">
        <v>990</v>
      </c>
      <c r="D1776" t="s">
        <v>14866</v>
      </c>
      <c r="E1776" t="s">
        <v>992</v>
      </c>
      <c r="F1776" t="s">
        <v>1214</v>
      </c>
      <c r="G1776">
        <v>357</v>
      </c>
      <c r="H1776" t="s">
        <v>6433</v>
      </c>
      <c r="I1776">
        <v>33501</v>
      </c>
      <c r="K1776" t="s">
        <v>14867</v>
      </c>
      <c r="L1776" s="106">
        <v>29941</v>
      </c>
      <c r="M1776">
        <v>10865522</v>
      </c>
      <c r="N1776" t="s">
        <v>996</v>
      </c>
      <c r="O1776" t="s">
        <v>12</v>
      </c>
      <c r="P1776" t="s">
        <v>997</v>
      </c>
      <c r="R1776" s="109" t="str">
        <f>IF(OR(P1776="SB",Q1776="SB"),"SB",0)</f>
        <v>SB</v>
      </c>
      <c r="T1776" s="110">
        <v>11813</v>
      </c>
      <c r="U1776" t="s">
        <v>19633</v>
      </c>
      <c r="V1776" s="113" t="str">
        <f>IF(AND(I1776&gt;=10000,I1776&lt;=19900),"Praha",(IF(AND(I1776&gt;=25001,I1776&lt;=29501),"Středočeský kraj",(IF(AND(I1776&gt;=30100,I1776&lt;=34972),"Středočeský kraj",(IF(AND(I1776&gt;=35002,I1776&lt;=36271),"Karlovarský kraj",(IF(AND(I1776&gt;=37001,I1776&lt;=39201),"Jihočeský kraj",(IF(AND(I1776&gt;=39701,I1776&lt;=39901),"Jihočeský kraj",(IF(AND(I1776&gt;=39301,I1776&lt;=39601),"Kraj Vysočina",(IF(AND(I1776&gt;=58001,I1776&lt;=59501),"Kraj Vysočina",(IF(AND(I1776&gt;=67401,I1776&lt;=67602),"Kraj Vysočina",(IF(AND(I1776&gt;=40001,I1776&lt;=44101),"Ústecký kraj",(IF(AND(I1776&gt;=46001,I1776&lt;=47201),"Liberecký kraj",(IF(AND(I1776&gt;=51202,I1776&lt;=51401),"Liberecký kraj",(IF(AND(I1776&gt;=53002,I1776&lt;=53976),"Pardubický kraj",(IF(AND(I1776&gt;=56002,I1776&lt;=57201),"Pardubický kraj",(IF(AND(I1776&gt;=60200,I1776&lt;=67201),"Jihomoravský kraj",(IF(AND(I1776&gt;=67801,I1776&lt;=68501),"Jihomoravský kraj",(IF(AND(I1776&gt;=69002,I1776&lt;=69801),"Jihomoravský kraj",(IF(AND(I1776&gt;=68601,I1776&lt;=68801),"Zlínský kraj",(IF(AND(I1776&gt;=75501,I1776&lt;=76901),"Zlínský kraj",(IF(AND(I1776&gt;=70030,I1776&lt;=74901),"Moravskoslezský kraj",(IF(AND(I1776&gt;=75000,I1776&lt;=75368),"Olomoucký kraj",(IF(AND(I1776&gt;=77200,I1776&lt;=79862),"Olomoucký kraj",(IF(AND(I1776&gt;=50011,I1776&lt;=50301),"Královéhradecký kraj",(IF(AND(I1776&gt;=54301,I1776&lt;=54303),"Královéhradecký kraj","0")))))))))))))))))))))))))))))))))))))))))))))))</f>
        <v>Středočeský kraj</v>
      </c>
      <c r="AD1776" t="s">
        <v>998</v>
      </c>
      <c r="AE1776" t="s">
        <v>998</v>
      </c>
      <c r="AF1776" t="s">
        <v>998</v>
      </c>
      <c r="AG1776" s="107">
        <v>0</v>
      </c>
      <c r="AH1776" s="107">
        <v>0</v>
      </c>
      <c r="AI1776" s="107">
        <v>0</v>
      </c>
      <c r="AJ1776" t="s">
        <v>1012</v>
      </c>
    </row>
    <row r="1777" spans="1:37" x14ac:dyDescent="0.45">
      <c r="A1777" t="s">
        <v>1087</v>
      </c>
      <c r="B1777" t="s">
        <v>9050</v>
      </c>
      <c r="C1777" t="s">
        <v>990</v>
      </c>
      <c r="D1777" t="s">
        <v>9051</v>
      </c>
      <c r="E1777" t="s">
        <v>992</v>
      </c>
      <c r="F1777" t="s">
        <v>9052</v>
      </c>
      <c r="G1777">
        <v>1096</v>
      </c>
      <c r="H1777" t="s">
        <v>4441</v>
      </c>
      <c r="I1777">
        <v>33701</v>
      </c>
      <c r="K1777" t="s">
        <v>9053</v>
      </c>
      <c r="L1777" s="106">
        <v>32533</v>
      </c>
      <c r="M1777">
        <v>10883407</v>
      </c>
      <c r="N1777" t="s">
        <v>996</v>
      </c>
      <c r="O1777" t="s">
        <v>12</v>
      </c>
      <c r="P1777" t="s">
        <v>997</v>
      </c>
      <c r="R1777" s="109" t="str">
        <f>IF(OR(P1777="SB",Q1777="SB"),"SB",0)</f>
        <v>SB</v>
      </c>
      <c r="T1777" s="110">
        <v>11646</v>
      </c>
      <c r="U1777" t="s">
        <v>19633</v>
      </c>
      <c r="V1777" s="113" t="str">
        <f>IF(AND(I1777&gt;=10000,I1777&lt;=19900),"Praha",(IF(AND(I1777&gt;=25001,I1777&lt;=29501),"Středočeský kraj",(IF(AND(I1777&gt;=30100,I1777&lt;=34972),"Středočeský kraj",(IF(AND(I1777&gt;=35002,I1777&lt;=36271),"Karlovarský kraj",(IF(AND(I1777&gt;=37001,I1777&lt;=39201),"Jihočeský kraj",(IF(AND(I1777&gt;=39701,I1777&lt;=39901),"Jihočeský kraj",(IF(AND(I1777&gt;=39301,I1777&lt;=39601),"Kraj Vysočina",(IF(AND(I1777&gt;=58001,I1777&lt;=59501),"Kraj Vysočina",(IF(AND(I1777&gt;=67401,I1777&lt;=67602),"Kraj Vysočina",(IF(AND(I1777&gt;=40001,I1777&lt;=44101),"Ústecký kraj",(IF(AND(I1777&gt;=46001,I1777&lt;=47201),"Liberecký kraj",(IF(AND(I1777&gt;=51202,I1777&lt;=51401),"Liberecký kraj",(IF(AND(I1777&gt;=53002,I1777&lt;=53976),"Pardubický kraj",(IF(AND(I1777&gt;=56002,I1777&lt;=57201),"Pardubický kraj",(IF(AND(I1777&gt;=60200,I1777&lt;=67201),"Jihomoravský kraj",(IF(AND(I1777&gt;=67801,I1777&lt;=68501),"Jihomoravský kraj",(IF(AND(I1777&gt;=69002,I1777&lt;=69801),"Jihomoravský kraj",(IF(AND(I1777&gt;=68601,I1777&lt;=68801),"Zlínský kraj",(IF(AND(I1777&gt;=75501,I1777&lt;=76901),"Zlínský kraj",(IF(AND(I1777&gt;=70030,I1777&lt;=74901),"Moravskoslezský kraj",(IF(AND(I1777&gt;=75000,I1777&lt;=75368),"Olomoucký kraj",(IF(AND(I1777&gt;=77200,I1777&lt;=79862),"Olomoucký kraj",(IF(AND(I1777&gt;=50011,I1777&lt;=50301),"Královéhradecký kraj",(IF(AND(I1777&gt;=54301,I1777&lt;=54303),"Královéhradecký kraj","0")))))))))))))))))))))))))))))))))))))))))))))))</f>
        <v>Středočeský kraj</v>
      </c>
      <c r="AD1777" t="s">
        <v>998</v>
      </c>
      <c r="AE1777" t="s">
        <v>998</v>
      </c>
      <c r="AF1777" t="s">
        <v>998</v>
      </c>
      <c r="AG1777" s="107">
        <v>0</v>
      </c>
      <c r="AH1777" s="107">
        <v>0</v>
      </c>
      <c r="AI1777" s="107">
        <v>0</v>
      </c>
      <c r="AJ1777" t="s">
        <v>1012</v>
      </c>
    </row>
    <row r="1778" spans="1:37" x14ac:dyDescent="0.45">
      <c r="A1778" t="s">
        <v>1026</v>
      </c>
      <c r="B1778" t="s">
        <v>12640</v>
      </c>
      <c r="C1778" t="s">
        <v>990</v>
      </c>
      <c r="D1778" t="s">
        <v>12641</v>
      </c>
      <c r="E1778" t="s">
        <v>992</v>
      </c>
      <c r="F1778" t="s">
        <v>4440</v>
      </c>
      <c r="G1778">
        <v>7</v>
      </c>
      <c r="H1778" t="s">
        <v>4441</v>
      </c>
      <c r="I1778">
        <v>33701</v>
      </c>
      <c r="K1778" t="s">
        <v>12642</v>
      </c>
      <c r="L1778" s="106">
        <v>32682</v>
      </c>
      <c r="M1778">
        <v>11490564</v>
      </c>
      <c r="N1778" t="s">
        <v>996</v>
      </c>
      <c r="O1778" t="s">
        <v>12</v>
      </c>
      <c r="P1778" t="s">
        <v>997</v>
      </c>
      <c r="R1778" s="109" t="str">
        <f>IF(OR(P1778="SB",Q1778="SB"),"SB",0)</f>
        <v>SB</v>
      </c>
      <c r="T1778" s="110">
        <v>12913</v>
      </c>
      <c r="U1778" t="s">
        <v>19633</v>
      </c>
      <c r="V1778" s="113" t="str">
        <f>IF(AND(I1778&gt;=10000,I1778&lt;=19900),"Praha",(IF(AND(I1778&gt;=25001,I1778&lt;=29501),"Středočeský kraj",(IF(AND(I1778&gt;=30100,I1778&lt;=34972),"Středočeský kraj",(IF(AND(I1778&gt;=35002,I1778&lt;=36271),"Karlovarský kraj",(IF(AND(I1778&gt;=37001,I1778&lt;=39201),"Jihočeský kraj",(IF(AND(I1778&gt;=39701,I1778&lt;=39901),"Jihočeský kraj",(IF(AND(I1778&gt;=39301,I1778&lt;=39601),"Kraj Vysočina",(IF(AND(I1778&gt;=58001,I1778&lt;=59501),"Kraj Vysočina",(IF(AND(I1778&gt;=67401,I1778&lt;=67602),"Kraj Vysočina",(IF(AND(I1778&gt;=40001,I1778&lt;=44101),"Ústecký kraj",(IF(AND(I1778&gt;=46001,I1778&lt;=47201),"Liberecký kraj",(IF(AND(I1778&gt;=51202,I1778&lt;=51401),"Liberecký kraj",(IF(AND(I1778&gt;=53002,I1778&lt;=53976),"Pardubický kraj",(IF(AND(I1778&gt;=56002,I1778&lt;=57201),"Pardubický kraj",(IF(AND(I1778&gt;=60200,I1778&lt;=67201),"Jihomoravský kraj",(IF(AND(I1778&gt;=67801,I1778&lt;=68501),"Jihomoravský kraj",(IF(AND(I1778&gt;=69002,I1778&lt;=69801),"Jihomoravský kraj",(IF(AND(I1778&gt;=68601,I1778&lt;=68801),"Zlínský kraj",(IF(AND(I1778&gt;=75501,I1778&lt;=76901),"Zlínský kraj",(IF(AND(I1778&gt;=70030,I1778&lt;=74901),"Moravskoslezský kraj",(IF(AND(I1778&gt;=75000,I1778&lt;=75368),"Olomoucký kraj",(IF(AND(I1778&gt;=77200,I1778&lt;=79862),"Olomoucký kraj",(IF(AND(I1778&gt;=50011,I1778&lt;=50301),"Královéhradecký kraj",(IF(AND(I1778&gt;=54301,I1778&lt;=54303),"Královéhradecký kraj","0")))))))))))))))))))))))))))))))))))))))))))))))</f>
        <v>Středočeský kraj</v>
      </c>
      <c r="AD1778" t="s">
        <v>998</v>
      </c>
      <c r="AE1778" t="s">
        <v>998</v>
      </c>
      <c r="AF1778" t="s">
        <v>998</v>
      </c>
      <c r="AG1778" s="107">
        <v>0</v>
      </c>
      <c r="AH1778" s="107">
        <v>0</v>
      </c>
      <c r="AI1778" s="107">
        <v>0</v>
      </c>
      <c r="AJ1778" t="s">
        <v>1012</v>
      </c>
    </row>
    <row r="1779" spans="1:37" x14ac:dyDescent="0.45">
      <c r="A1779" t="s">
        <v>1058</v>
      </c>
      <c r="B1779" t="s">
        <v>4438</v>
      </c>
      <c r="C1779" t="s">
        <v>1002</v>
      </c>
      <c r="D1779" t="s">
        <v>4439</v>
      </c>
      <c r="E1779" t="s">
        <v>992</v>
      </c>
      <c r="F1779" t="s">
        <v>4440</v>
      </c>
      <c r="G1779">
        <v>1</v>
      </c>
      <c r="H1779" t="s">
        <v>4441</v>
      </c>
      <c r="I1779">
        <v>33701</v>
      </c>
      <c r="K1779" t="s">
        <v>4442</v>
      </c>
      <c r="L1779" s="106">
        <v>28084</v>
      </c>
      <c r="M1779">
        <v>12928588</v>
      </c>
      <c r="N1779" t="s">
        <v>996</v>
      </c>
      <c r="O1779" t="s">
        <v>12</v>
      </c>
      <c r="P1779" t="s">
        <v>997</v>
      </c>
      <c r="R1779" s="109" t="str">
        <f>IF(OR(P1779="SB",Q1779="SB"),"SB",0)</f>
        <v>SB</v>
      </c>
      <c r="T1779" s="110" t="s">
        <v>998</v>
      </c>
      <c r="V1779" s="113" t="str">
        <f>IF(AND(I1779&gt;=10000,I1779&lt;=19900),"Praha",(IF(AND(I1779&gt;=25001,I1779&lt;=29501),"Středočeský kraj",(IF(AND(I1779&gt;=30100,I1779&lt;=34972),"Středočeský kraj",(IF(AND(I1779&gt;=35002,I1779&lt;=36271),"Karlovarský kraj",(IF(AND(I1779&gt;=37001,I1779&lt;=39201),"Jihočeský kraj",(IF(AND(I1779&gt;=39701,I1779&lt;=39901),"Jihočeský kraj",(IF(AND(I1779&gt;=39301,I1779&lt;=39601),"Kraj Vysočina",(IF(AND(I1779&gt;=58001,I1779&lt;=59501),"Kraj Vysočina",(IF(AND(I1779&gt;=67401,I1779&lt;=67602),"Kraj Vysočina",(IF(AND(I1779&gt;=40001,I1779&lt;=44101),"Ústecký kraj",(IF(AND(I1779&gt;=46001,I1779&lt;=47201),"Liberecký kraj",(IF(AND(I1779&gt;=51202,I1779&lt;=51401),"Liberecký kraj",(IF(AND(I1779&gt;=53002,I1779&lt;=53976),"Pardubický kraj",(IF(AND(I1779&gt;=56002,I1779&lt;=57201),"Pardubický kraj",(IF(AND(I1779&gt;=60200,I1779&lt;=67201),"Jihomoravský kraj",(IF(AND(I1779&gt;=67801,I1779&lt;=68501),"Jihomoravský kraj",(IF(AND(I1779&gt;=69002,I1779&lt;=69801),"Jihomoravský kraj",(IF(AND(I1779&gt;=68601,I1779&lt;=68801),"Zlínský kraj",(IF(AND(I1779&gt;=75501,I1779&lt;=76901),"Zlínský kraj",(IF(AND(I1779&gt;=70030,I1779&lt;=74901),"Moravskoslezský kraj",(IF(AND(I1779&gt;=75000,I1779&lt;=75368),"Olomoucký kraj",(IF(AND(I1779&gt;=77200,I1779&lt;=79862),"Olomoucký kraj",(IF(AND(I1779&gt;=50011,I1779&lt;=50301),"Královéhradecký kraj",(IF(AND(I1779&gt;=54301,I1779&lt;=54303),"Královéhradecký kraj","0")))))))))))))))))))))))))))))))))))))))))))))))</f>
        <v>Středočeský kraj</v>
      </c>
      <c r="AB1779" t="s">
        <v>998</v>
      </c>
      <c r="AD1779" t="s">
        <v>998</v>
      </c>
      <c r="AE1779" t="s">
        <v>998</v>
      </c>
      <c r="AF1779" t="s">
        <v>998</v>
      </c>
      <c r="AG1779" s="107">
        <v>0</v>
      </c>
      <c r="AH1779" s="107">
        <v>0</v>
      </c>
      <c r="AI1779" s="107">
        <v>0</v>
      </c>
      <c r="AJ1779" t="s">
        <v>1012</v>
      </c>
    </row>
    <row r="1780" spans="1:37" x14ac:dyDescent="0.45">
      <c r="A1780" t="s">
        <v>1129</v>
      </c>
      <c r="B1780" t="s">
        <v>3488</v>
      </c>
      <c r="C1780" t="s">
        <v>990</v>
      </c>
      <c r="D1780" t="s">
        <v>5589</v>
      </c>
      <c r="E1780" t="s">
        <v>992</v>
      </c>
      <c r="F1780" t="s">
        <v>1214</v>
      </c>
      <c r="G1780">
        <v>261</v>
      </c>
      <c r="H1780" t="s">
        <v>4441</v>
      </c>
      <c r="I1780">
        <v>33701</v>
      </c>
      <c r="K1780" t="s">
        <v>5590</v>
      </c>
      <c r="L1780" s="106">
        <v>26422</v>
      </c>
      <c r="M1780">
        <v>13012858</v>
      </c>
      <c r="N1780" t="s">
        <v>996</v>
      </c>
      <c r="O1780" t="s">
        <v>12</v>
      </c>
      <c r="P1780" t="s">
        <v>997</v>
      </c>
      <c r="R1780" s="109" t="str">
        <f>IF(OR(P1780="SB",Q1780="SB"),"SB",0)</f>
        <v>SB</v>
      </c>
      <c r="T1780" s="110" t="s">
        <v>998</v>
      </c>
      <c r="V1780" s="113" t="str">
        <f>IF(AND(I1780&gt;=10000,I1780&lt;=19900),"Praha",(IF(AND(I1780&gt;=25001,I1780&lt;=29501),"Středočeský kraj",(IF(AND(I1780&gt;=30100,I1780&lt;=34972),"Středočeský kraj",(IF(AND(I1780&gt;=35002,I1780&lt;=36271),"Karlovarský kraj",(IF(AND(I1780&gt;=37001,I1780&lt;=39201),"Jihočeský kraj",(IF(AND(I1780&gt;=39701,I1780&lt;=39901),"Jihočeský kraj",(IF(AND(I1780&gt;=39301,I1780&lt;=39601),"Kraj Vysočina",(IF(AND(I1780&gt;=58001,I1780&lt;=59501),"Kraj Vysočina",(IF(AND(I1780&gt;=67401,I1780&lt;=67602),"Kraj Vysočina",(IF(AND(I1780&gt;=40001,I1780&lt;=44101),"Ústecký kraj",(IF(AND(I1780&gt;=46001,I1780&lt;=47201),"Liberecký kraj",(IF(AND(I1780&gt;=51202,I1780&lt;=51401),"Liberecký kraj",(IF(AND(I1780&gt;=53002,I1780&lt;=53976),"Pardubický kraj",(IF(AND(I1780&gt;=56002,I1780&lt;=57201),"Pardubický kraj",(IF(AND(I1780&gt;=60200,I1780&lt;=67201),"Jihomoravský kraj",(IF(AND(I1780&gt;=67801,I1780&lt;=68501),"Jihomoravský kraj",(IF(AND(I1780&gt;=69002,I1780&lt;=69801),"Jihomoravský kraj",(IF(AND(I1780&gt;=68601,I1780&lt;=68801),"Zlínský kraj",(IF(AND(I1780&gt;=75501,I1780&lt;=76901),"Zlínský kraj",(IF(AND(I1780&gt;=70030,I1780&lt;=74901),"Moravskoslezský kraj",(IF(AND(I1780&gt;=75000,I1780&lt;=75368),"Olomoucký kraj",(IF(AND(I1780&gt;=77200,I1780&lt;=79862),"Olomoucký kraj",(IF(AND(I1780&gt;=50011,I1780&lt;=50301),"Královéhradecký kraj",(IF(AND(I1780&gt;=54301,I1780&lt;=54303),"Královéhradecký kraj","0")))))))))))))))))))))))))))))))))))))))))))))))</f>
        <v>Středočeský kraj</v>
      </c>
      <c r="AB1780" t="s">
        <v>998</v>
      </c>
      <c r="AD1780" t="s">
        <v>998</v>
      </c>
      <c r="AE1780" t="s">
        <v>998</v>
      </c>
      <c r="AF1780" t="s">
        <v>998</v>
      </c>
      <c r="AG1780" s="107">
        <v>0</v>
      </c>
      <c r="AH1780" s="107">
        <v>0</v>
      </c>
      <c r="AI1780" s="107">
        <v>0</v>
      </c>
      <c r="AJ1780" t="s">
        <v>1012</v>
      </c>
    </row>
    <row r="1781" spans="1:37" x14ac:dyDescent="0.45">
      <c r="A1781" t="s">
        <v>1184</v>
      </c>
      <c r="B1781" t="s">
        <v>7405</v>
      </c>
      <c r="C1781" t="s">
        <v>990</v>
      </c>
      <c r="D1781" t="s">
        <v>7406</v>
      </c>
      <c r="E1781" t="s">
        <v>992</v>
      </c>
      <c r="F1781" t="s">
        <v>7407</v>
      </c>
      <c r="G1781">
        <v>636</v>
      </c>
      <c r="H1781" t="s">
        <v>4441</v>
      </c>
      <c r="I1781">
        <v>33701</v>
      </c>
      <c r="K1781" t="s">
        <v>7408</v>
      </c>
      <c r="L1781" s="106">
        <v>28107</v>
      </c>
      <c r="M1781">
        <v>12921114</v>
      </c>
      <c r="N1781" t="s">
        <v>996</v>
      </c>
      <c r="O1781" t="s">
        <v>12</v>
      </c>
      <c r="P1781" t="s">
        <v>997</v>
      </c>
      <c r="R1781" s="109" t="str">
        <f>IF(OR(P1781="SB",Q1781="SB"),"SB",0)</f>
        <v>SB</v>
      </c>
      <c r="T1781" s="110" t="s">
        <v>998</v>
      </c>
      <c r="V1781" s="113" t="str">
        <f>IF(AND(I1781&gt;=10000,I1781&lt;=19900),"Praha",(IF(AND(I1781&gt;=25001,I1781&lt;=29501),"Středočeský kraj",(IF(AND(I1781&gt;=30100,I1781&lt;=34972),"Středočeský kraj",(IF(AND(I1781&gt;=35002,I1781&lt;=36271),"Karlovarský kraj",(IF(AND(I1781&gt;=37001,I1781&lt;=39201),"Jihočeský kraj",(IF(AND(I1781&gt;=39701,I1781&lt;=39901),"Jihočeský kraj",(IF(AND(I1781&gt;=39301,I1781&lt;=39601),"Kraj Vysočina",(IF(AND(I1781&gt;=58001,I1781&lt;=59501),"Kraj Vysočina",(IF(AND(I1781&gt;=67401,I1781&lt;=67602),"Kraj Vysočina",(IF(AND(I1781&gt;=40001,I1781&lt;=44101),"Ústecký kraj",(IF(AND(I1781&gt;=46001,I1781&lt;=47201),"Liberecký kraj",(IF(AND(I1781&gt;=51202,I1781&lt;=51401),"Liberecký kraj",(IF(AND(I1781&gt;=53002,I1781&lt;=53976),"Pardubický kraj",(IF(AND(I1781&gt;=56002,I1781&lt;=57201),"Pardubický kraj",(IF(AND(I1781&gt;=60200,I1781&lt;=67201),"Jihomoravský kraj",(IF(AND(I1781&gt;=67801,I1781&lt;=68501),"Jihomoravský kraj",(IF(AND(I1781&gt;=69002,I1781&lt;=69801),"Jihomoravský kraj",(IF(AND(I1781&gt;=68601,I1781&lt;=68801),"Zlínský kraj",(IF(AND(I1781&gt;=75501,I1781&lt;=76901),"Zlínský kraj",(IF(AND(I1781&gt;=70030,I1781&lt;=74901),"Moravskoslezský kraj",(IF(AND(I1781&gt;=75000,I1781&lt;=75368),"Olomoucký kraj",(IF(AND(I1781&gt;=77200,I1781&lt;=79862),"Olomoucký kraj",(IF(AND(I1781&gt;=50011,I1781&lt;=50301),"Královéhradecký kraj",(IF(AND(I1781&gt;=54301,I1781&lt;=54303),"Královéhradecký kraj","0")))))))))))))))))))))))))))))))))))))))))))))))</f>
        <v>Středočeský kraj</v>
      </c>
      <c r="AB1781" t="s">
        <v>998</v>
      </c>
      <c r="AD1781" t="s">
        <v>998</v>
      </c>
      <c r="AE1781" t="s">
        <v>998</v>
      </c>
      <c r="AF1781" t="s">
        <v>998</v>
      </c>
      <c r="AG1781" s="107">
        <v>0</v>
      </c>
      <c r="AH1781" s="107">
        <v>0</v>
      </c>
      <c r="AI1781" s="107">
        <v>0</v>
      </c>
      <c r="AJ1781" t="s">
        <v>1012</v>
      </c>
    </row>
    <row r="1782" spans="1:37" x14ac:dyDescent="0.45">
      <c r="A1782" t="s">
        <v>1084</v>
      </c>
      <c r="B1782" t="s">
        <v>9443</v>
      </c>
      <c r="C1782" t="s">
        <v>990</v>
      </c>
      <c r="D1782" t="s">
        <v>9444</v>
      </c>
      <c r="E1782" t="s">
        <v>992</v>
      </c>
      <c r="F1782" t="s">
        <v>2377</v>
      </c>
      <c r="G1782">
        <v>20</v>
      </c>
      <c r="H1782" t="s">
        <v>4441</v>
      </c>
      <c r="I1782">
        <v>33701</v>
      </c>
      <c r="K1782" t="s">
        <v>9445</v>
      </c>
      <c r="L1782" s="106">
        <v>32349</v>
      </c>
      <c r="M1782">
        <v>13409144</v>
      </c>
      <c r="N1782" t="s">
        <v>996</v>
      </c>
      <c r="O1782" t="s">
        <v>12</v>
      </c>
      <c r="P1782" t="s">
        <v>997</v>
      </c>
      <c r="R1782" s="109" t="str">
        <f>IF(OR(P1782="SB",Q1782="SB"),"SB",0)</f>
        <v>SB</v>
      </c>
      <c r="T1782" s="110" t="s">
        <v>998</v>
      </c>
      <c r="V1782" s="113" t="str">
        <f>IF(AND(I1782&gt;=10000,I1782&lt;=19900),"Praha",(IF(AND(I1782&gt;=25001,I1782&lt;=29501),"Středočeský kraj",(IF(AND(I1782&gt;=30100,I1782&lt;=34972),"Středočeský kraj",(IF(AND(I1782&gt;=35002,I1782&lt;=36271),"Karlovarský kraj",(IF(AND(I1782&gt;=37001,I1782&lt;=39201),"Jihočeský kraj",(IF(AND(I1782&gt;=39701,I1782&lt;=39901),"Jihočeský kraj",(IF(AND(I1782&gt;=39301,I1782&lt;=39601),"Kraj Vysočina",(IF(AND(I1782&gt;=58001,I1782&lt;=59501),"Kraj Vysočina",(IF(AND(I1782&gt;=67401,I1782&lt;=67602),"Kraj Vysočina",(IF(AND(I1782&gt;=40001,I1782&lt;=44101),"Ústecký kraj",(IF(AND(I1782&gt;=46001,I1782&lt;=47201),"Liberecký kraj",(IF(AND(I1782&gt;=51202,I1782&lt;=51401),"Liberecký kraj",(IF(AND(I1782&gt;=53002,I1782&lt;=53976),"Pardubický kraj",(IF(AND(I1782&gt;=56002,I1782&lt;=57201),"Pardubický kraj",(IF(AND(I1782&gt;=60200,I1782&lt;=67201),"Jihomoravský kraj",(IF(AND(I1782&gt;=67801,I1782&lt;=68501),"Jihomoravský kraj",(IF(AND(I1782&gt;=69002,I1782&lt;=69801),"Jihomoravský kraj",(IF(AND(I1782&gt;=68601,I1782&lt;=68801),"Zlínský kraj",(IF(AND(I1782&gt;=75501,I1782&lt;=76901),"Zlínský kraj",(IF(AND(I1782&gt;=70030,I1782&lt;=74901),"Moravskoslezský kraj",(IF(AND(I1782&gt;=75000,I1782&lt;=75368),"Olomoucký kraj",(IF(AND(I1782&gt;=77200,I1782&lt;=79862),"Olomoucký kraj",(IF(AND(I1782&gt;=50011,I1782&lt;=50301),"Královéhradecký kraj",(IF(AND(I1782&gt;=54301,I1782&lt;=54303),"Královéhradecký kraj","0")))))))))))))))))))))))))))))))))))))))))))))))</f>
        <v>Středočeský kraj</v>
      </c>
      <c r="AB1782" t="s">
        <v>998</v>
      </c>
      <c r="AD1782" t="s">
        <v>998</v>
      </c>
      <c r="AE1782" t="s">
        <v>998</v>
      </c>
      <c r="AF1782" t="s">
        <v>998</v>
      </c>
      <c r="AG1782" s="107">
        <v>0</v>
      </c>
      <c r="AH1782" s="107">
        <v>0</v>
      </c>
      <c r="AI1782" s="107">
        <v>0</v>
      </c>
      <c r="AJ1782" t="s">
        <v>1012</v>
      </c>
    </row>
    <row r="1783" spans="1:37" x14ac:dyDescent="0.45">
      <c r="A1783" t="s">
        <v>1087</v>
      </c>
      <c r="B1783" t="s">
        <v>9443</v>
      </c>
      <c r="C1783" t="s">
        <v>990</v>
      </c>
      <c r="D1783" t="s">
        <v>9446</v>
      </c>
      <c r="E1783" t="s">
        <v>992</v>
      </c>
      <c r="F1783" t="s">
        <v>2377</v>
      </c>
      <c r="G1783">
        <v>20</v>
      </c>
      <c r="H1783" t="s">
        <v>4441</v>
      </c>
      <c r="I1783">
        <v>33701</v>
      </c>
      <c r="K1783" t="s">
        <v>9447</v>
      </c>
      <c r="L1783" s="106">
        <v>32748</v>
      </c>
      <c r="M1783">
        <v>13409043</v>
      </c>
      <c r="N1783" t="s">
        <v>996</v>
      </c>
      <c r="O1783" t="s">
        <v>12</v>
      </c>
      <c r="P1783" t="s">
        <v>997</v>
      </c>
      <c r="R1783" s="109" t="str">
        <f>IF(OR(P1783="SB",Q1783="SB"),"SB",0)</f>
        <v>SB</v>
      </c>
      <c r="T1783" s="110" t="s">
        <v>998</v>
      </c>
      <c r="V1783" s="113" t="str">
        <f>IF(AND(I1783&gt;=10000,I1783&lt;=19900),"Praha",(IF(AND(I1783&gt;=25001,I1783&lt;=29501),"Středočeský kraj",(IF(AND(I1783&gt;=30100,I1783&lt;=34972),"Středočeský kraj",(IF(AND(I1783&gt;=35002,I1783&lt;=36271),"Karlovarský kraj",(IF(AND(I1783&gt;=37001,I1783&lt;=39201),"Jihočeský kraj",(IF(AND(I1783&gt;=39701,I1783&lt;=39901),"Jihočeský kraj",(IF(AND(I1783&gt;=39301,I1783&lt;=39601),"Kraj Vysočina",(IF(AND(I1783&gt;=58001,I1783&lt;=59501),"Kraj Vysočina",(IF(AND(I1783&gt;=67401,I1783&lt;=67602),"Kraj Vysočina",(IF(AND(I1783&gt;=40001,I1783&lt;=44101),"Ústecký kraj",(IF(AND(I1783&gt;=46001,I1783&lt;=47201),"Liberecký kraj",(IF(AND(I1783&gt;=51202,I1783&lt;=51401),"Liberecký kraj",(IF(AND(I1783&gt;=53002,I1783&lt;=53976),"Pardubický kraj",(IF(AND(I1783&gt;=56002,I1783&lt;=57201),"Pardubický kraj",(IF(AND(I1783&gt;=60200,I1783&lt;=67201),"Jihomoravský kraj",(IF(AND(I1783&gt;=67801,I1783&lt;=68501),"Jihomoravský kraj",(IF(AND(I1783&gt;=69002,I1783&lt;=69801),"Jihomoravský kraj",(IF(AND(I1783&gt;=68601,I1783&lt;=68801),"Zlínský kraj",(IF(AND(I1783&gt;=75501,I1783&lt;=76901),"Zlínský kraj",(IF(AND(I1783&gt;=70030,I1783&lt;=74901),"Moravskoslezský kraj",(IF(AND(I1783&gt;=75000,I1783&lt;=75368),"Olomoucký kraj",(IF(AND(I1783&gt;=77200,I1783&lt;=79862),"Olomoucký kraj",(IF(AND(I1783&gt;=50011,I1783&lt;=50301),"Královéhradecký kraj",(IF(AND(I1783&gt;=54301,I1783&lt;=54303),"Královéhradecký kraj","0")))))))))))))))))))))))))))))))))))))))))))))))</f>
        <v>Středočeský kraj</v>
      </c>
      <c r="AB1783" t="s">
        <v>998</v>
      </c>
      <c r="AD1783" t="s">
        <v>998</v>
      </c>
      <c r="AE1783" t="s">
        <v>998</v>
      </c>
      <c r="AF1783" t="s">
        <v>998</v>
      </c>
      <c r="AG1783" s="107">
        <v>0</v>
      </c>
      <c r="AH1783" s="107">
        <v>0</v>
      </c>
      <c r="AI1783" s="107">
        <v>0</v>
      </c>
      <c r="AJ1783" t="s">
        <v>1012</v>
      </c>
    </row>
    <row r="1784" spans="1:37" x14ac:dyDescent="0.45">
      <c r="A1784" t="s">
        <v>1156</v>
      </c>
      <c r="B1784" t="s">
        <v>10888</v>
      </c>
      <c r="C1784" t="s">
        <v>990</v>
      </c>
      <c r="D1784" t="s">
        <v>10889</v>
      </c>
      <c r="E1784" t="s">
        <v>992</v>
      </c>
      <c r="F1784" t="s">
        <v>3211</v>
      </c>
      <c r="G1784">
        <v>10</v>
      </c>
      <c r="H1784" t="s">
        <v>4441</v>
      </c>
      <c r="I1784">
        <v>33701</v>
      </c>
      <c r="K1784" t="s">
        <v>10890</v>
      </c>
      <c r="L1784" s="106">
        <v>27181</v>
      </c>
      <c r="M1784">
        <v>13409245</v>
      </c>
      <c r="N1784" t="s">
        <v>996</v>
      </c>
      <c r="O1784" t="s">
        <v>12</v>
      </c>
      <c r="P1784" t="s">
        <v>997</v>
      </c>
      <c r="R1784" s="109" t="str">
        <f>IF(OR(P1784="SB",Q1784="SB"),"SB",0)</f>
        <v>SB</v>
      </c>
      <c r="T1784" s="110" t="s">
        <v>998</v>
      </c>
      <c r="V1784" s="113" t="str">
        <f>IF(AND(I1784&gt;=10000,I1784&lt;=19900),"Praha",(IF(AND(I1784&gt;=25001,I1784&lt;=29501),"Středočeský kraj",(IF(AND(I1784&gt;=30100,I1784&lt;=34972),"Středočeský kraj",(IF(AND(I1784&gt;=35002,I1784&lt;=36271),"Karlovarský kraj",(IF(AND(I1784&gt;=37001,I1784&lt;=39201),"Jihočeský kraj",(IF(AND(I1784&gt;=39701,I1784&lt;=39901),"Jihočeský kraj",(IF(AND(I1784&gt;=39301,I1784&lt;=39601),"Kraj Vysočina",(IF(AND(I1784&gt;=58001,I1784&lt;=59501),"Kraj Vysočina",(IF(AND(I1784&gt;=67401,I1784&lt;=67602),"Kraj Vysočina",(IF(AND(I1784&gt;=40001,I1784&lt;=44101),"Ústecký kraj",(IF(AND(I1784&gt;=46001,I1784&lt;=47201),"Liberecký kraj",(IF(AND(I1784&gt;=51202,I1784&lt;=51401),"Liberecký kraj",(IF(AND(I1784&gt;=53002,I1784&lt;=53976),"Pardubický kraj",(IF(AND(I1784&gt;=56002,I1784&lt;=57201),"Pardubický kraj",(IF(AND(I1784&gt;=60200,I1784&lt;=67201),"Jihomoravský kraj",(IF(AND(I1784&gt;=67801,I1784&lt;=68501),"Jihomoravský kraj",(IF(AND(I1784&gt;=69002,I1784&lt;=69801),"Jihomoravský kraj",(IF(AND(I1784&gt;=68601,I1784&lt;=68801),"Zlínský kraj",(IF(AND(I1784&gt;=75501,I1784&lt;=76901),"Zlínský kraj",(IF(AND(I1784&gt;=70030,I1784&lt;=74901),"Moravskoslezský kraj",(IF(AND(I1784&gt;=75000,I1784&lt;=75368),"Olomoucký kraj",(IF(AND(I1784&gt;=77200,I1784&lt;=79862),"Olomoucký kraj",(IF(AND(I1784&gt;=50011,I1784&lt;=50301),"Královéhradecký kraj",(IF(AND(I1784&gt;=54301,I1784&lt;=54303),"Královéhradecký kraj","0")))))))))))))))))))))))))))))))))))))))))))))))</f>
        <v>Středočeský kraj</v>
      </c>
      <c r="AB1784" t="s">
        <v>998</v>
      </c>
      <c r="AD1784" t="s">
        <v>998</v>
      </c>
      <c r="AE1784" t="s">
        <v>998</v>
      </c>
      <c r="AF1784" t="s">
        <v>998</v>
      </c>
      <c r="AG1784" s="107">
        <v>0</v>
      </c>
      <c r="AH1784" s="107">
        <v>0</v>
      </c>
      <c r="AI1784" s="107">
        <v>0</v>
      </c>
      <c r="AJ1784" t="s">
        <v>1012</v>
      </c>
    </row>
    <row r="1785" spans="1:37" x14ac:dyDescent="0.45">
      <c r="A1785" t="s">
        <v>1224</v>
      </c>
      <c r="B1785" t="s">
        <v>11505</v>
      </c>
      <c r="C1785" t="s">
        <v>1002</v>
      </c>
      <c r="D1785" t="s">
        <v>11507</v>
      </c>
      <c r="E1785" t="s">
        <v>992</v>
      </c>
      <c r="F1785" t="s">
        <v>2154</v>
      </c>
      <c r="G1785">
        <v>28</v>
      </c>
      <c r="H1785" t="s">
        <v>4441</v>
      </c>
      <c r="I1785">
        <v>33701</v>
      </c>
      <c r="K1785" t="s">
        <v>11508</v>
      </c>
      <c r="L1785" s="106">
        <v>33539</v>
      </c>
      <c r="M1785">
        <v>13409346</v>
      </c>
      <c r="N1785" t="s">
        <v>996</v>
      </c>
      <c r="O1785" t="s">
        <v>12</v>
      </c>
      <c r="P1785" t="s">
        <v>997</v>
      </c>
      <c r="R1785" s="109" t="str">
        <f>IF(OR(P1785="SB",Q1785="SB"),"SB",0)</f>
        <v>SB</v>
      </c>
      <c r="T1785" s="110" t="s">
        <v>998</v>
      </c>
      <c r="V1785" s="113" t="str">
        <f>IF(AND(I1785&gt;=10000,I1785&lt;=19900),"Praha",(IF(AND(I1785&gt;=25001,I1785&lt;=29501),"Středočeský kraj",(IF(AND(I1785&gt;=30100,I1785&lt;=34972),"Středočeský kraj",(IF(AND(I1785&gt;=35002,I1785&lt;=36271),"Karlovarský kraj",(IF(AND(I1785&gt;=37001,I1785&lt;=39201),"Jihočeský kraj",(IF(AND(I1785&gt;=39701,I1785&lt;=39901),"Jihočeský kraj",(IF(AND(I1785&gt;=39301,I1785&lt;=39601),"Kraj Vysočina",(IF(AND(I1785&gt;=58001,I1785&lt;=59501),"Kraj Vysočina",(IF(AND(I1785&gt;=67401,I1785&lt;=67602),"Kraj Vysočina",(IF(AND(I1785&gt;=40001,I1785&lt;=44101),"Ústecký kraj",(IF(AND(I1785&gt;=46001,I1785&lt;=47201),"Liberecký kraj",(IF(AND(I1785&gt;=51202,I1785&lt;=51401),"Liberecký kraj",(IF(AND(I1785&gt;=53002,I1785&lt;=53976),"Pardubický kraj",(IF(AND(I1785&gt;=56002,I1785&lt;=57201),"Pardubický kraj",(IF(AND(I1785&gt;=60200,I1785&lt;=67201),"Jihomoravský kraj",(IF(AND(I1785&gt;=67801,I1785&lt;=68501),"Jihomoravský kraj",(IF(AND(I1785&gt;=69002,I1785&lt;=69801),"Jihomoravský kraj",(IF(AND(I1785&gt;=68601,I1785&lt;=68801),"Zlínský kraj",(IF(AND(I1785&gt;=75501,I1785&lt;=76901),"Zlínský kraj",(IF(AND(I1785&gt;=70030,I1785&lt;=74901),"Moravskoslezský kraj",(IF(AND(I1785&gt;=75000,I1785&lt;=75368),"Olomoucký kraj",(IF(AND(I1785&gt;=77200,I1785&lt;=79862),"Olomoucký kraj",(IF(AND(I1785&gt;=50011,I1785&lt;=50301),"Královéhradecký kraj",(IF(AND(I1785&gt;=54301,I1785&lt;=54303),"Královéhradecký kraj","0")))))))))))))))))))))))))))))))))))))))))))))))</f>
        <v>Středočeský kraj</v>
      </c>
      <c r="AB1785" t="s">
        <v>998</v>
      </c>
      <c r="AD1785" t="s">
        <v>998</v>
      </c>
      <c r="AE1785" t="s">
        <v>998</v>
      </c>
      <c r="AF1785" t="s">
        <v>998</v>
      </c>
      <c r="AG1785" s="107">
        <v>0</v>
      </c>
      <c r="AH1785" s="107">
        <v>0</v>
      </c>
      <c r="AI1785" s="107">
        <v>0</v>
      </c>
      <c r="AJ1785" t="s">
        <v>1012</v>
      </c>
    </row>
    <row r="1786" spans="1:37" x14ac:dyDescent="0.45">
      <c r="A1786" t="s">
        <v>1462</v>
      </c>
      <c r="B1786" t="s">
        <v>12930</v>
      </c>
      <c r="C1786" t="s">
        <v>990</v>
      </c>
      <c r="D1786" t="s">
        <v>12931</v>
      </c>
      <c r="E1786" t="s">
        <v>992</v>
      </c>
      <c r="F1786" t="s">
        <v>12932</v>
      </c>
      <c r="G1786">
        <v>74</v>
      </c>
      <c r="H1786" t="s">
        <v>4441</v>
      </c>
      <c r="I1786">
        <v>33701</v>
      </c>
      <c r="K1786" t="s">
        <v>12933</v>
      </c>
      <c r="L1786" s="106">
        <v>25691</v>
      </c>
      <c r="M1786">
        <v>13015787</v>
      </c>
      <c r="N1786" t="s">
        <v>996</v>
      </c>
      <c r="O1786" t="s">
        <v>12</v>
      </c>
      <c r="P1786" t="s">
        <v>997</v>
      </c>
      <c r="R1786" s="109" t="str">
        <f>IF(OR(P1786="SB",Q1786="SB"),"SB",0)</f>
        <v>SB</v>
      </c>
      <c r="T1786" s="110" t="s">
        <v>998</v>
      </c>
      <c r="V1786" s="113" t="str">
        <f>IF(AND(I1786&gt;=10000,I1786&lt;=19900),"Praha",(IF(AND(I1786&gt;=25001,I1786&lt;=29501),"Středočeský kraj",(IF(AND(I1786&gt;=30100,I1786&lt;=34972),"Středočeský kraj",(IF(AND(I1786&gt;=35002,I1786&lt;=36271),"Karlovarský kraj",(IF(AND(I1786&gt;=37001,I1786&lt;=39201),"Jihočeský kraj",(IF(AND(I1786&gt;=39701,I1786&lt;=39901),"Jihočeský kraj",(IF(AND(I1786&gt;=39301,I1786&lt;=39601),"Kraj Vysočina",(IF(AND(I1786&gt;=58001,I1786&lt;=59501),"Kraj Vysočina",(IF(AND(I1786&gt;=67401,I1786&lt;=67602),"Kraj Vysočina",(IF(AND(I1786&gt;=40001,I1786&lt;=44101),"Ústecký kraj",(IF(AND(I1786&gt;=46001,I1786&lt;=47201),"Liberecký kraj",(IF(AND(I1786&gt;=51202,I1786&lt;=51401),"Liberecký kraj",(IF(AND(I1786&gt;=53002,I1786&lt;=53976),"Pardubický kraj",(IF(AND(I1786&gt;=56002,I1786&lt;=57201),"Pardubický kraj",(IF(AND(I1786&gt;=60200,I1786&lt;=67201),"Jihomoravský kraj",(IF(AND(I1786&gt;=67801,I1786&lt;=68501),"Jihomoravský kraj",(IF(AND(I1786&gt;=69002,I1786&lt;=69801),"Jihomoravský kraj",(IF(AND(I1786&gt;=68601,I1786&lt;=68801),"Zlínský kraj",(IF(AND(I1786&gt;=75501,I1786&lt;=76901),"Zlínský kraj",(IF(AND(I1786&gt;=70030,I1786&lt;=74901),"Moravskoslezský kraj",(IF(AND(I1786&gt;=75000,I1786&lt;=75368),"Olomoucký kraj",(IF(AND(I1786&gt;=77200,I1786&lt;=79862),"Olomoucký kraj",(IF(AND(I1786&gt;=50011,I1786&lt;=50301),"Královéhradecký kraj",(IF(AND(I1786&gt;=54301,I1786&lt;=54303),"Královéhradecký kraj","0")))))))))))))))))))))))))))))))))))))))))))))))</f>
        <v>Středočeský kraj</v>
      </c>
      <c r="AB1786" t="s">
        <v>998</v>
      </c>
      <c r="AD1786" t="s">
        <v>998</v>
      </c>
      <c r="AE1786" t="s">
        <v>998</v>
      </c>
      <c r="AF1786" t="s">
        <v>998</v>
      </c>
      <c r="AG1786" s="107">
        <v>0</v>
      </c>
      <c r="AH1786" s="107">
        <v>0</v>
      </c>
      <c r="AI1786" s="107">
        <v>0</v>
      </c>
      <c r="AJ1786" t="s">
        <v>1012</v>
      </c>
    </row>
    <row r="1787" spans="1:37" x14ac:dyDescent="0.45">
      <c r="A1787" t="s">
        <v>1130</v>
      </c>
      <c r="B1787" t="s">
        <v>18443</v>
      </c>
      <c r="C1787" t="s">
        <v>990</v>
      </c>
      <c r="D1787" t="s">
        <v>18444</v>
      </c>
      <c r="E1787" t="s">
        <v>992</v>
      </c>
      <c r="F1787" t="s">
        <v>17121</v>
      </c>
      <c r="G1787">
        <v>4</v>
      </c>
      <c r="H1787" t="s">
        <v>4441</v>
      </c>
      <c r="I1787">
        <v>33701</v>
      </c>
      <c r="K1787" t="s">
        <v>18445</v>
      </c>
      <c r="L1787" s="106">
        <v>28612</v>
      </c>
      <c r="M1787">
        <v>13409447</v>
      </c>
      <c r="N1787" t="s">
        <v>996</v>
      </c>
      <c r="O1787" t="s">
        <v>12</v>
      </c>
      <c r="P1787" t="s">
        <v>997</v>
      </c>
      <c r="R1787" s="109" t="str">
        <f>IF(OR(P1787="SB",Q1787="SB"),"SB",0)</f>
        <v>SB</v>
      </c>
      <c r="T1787" s="110" t="s">
        <v>998</v>
      </c>
      <c r="V1787" s="113" t="str">
        <f>IF(AND(I1787&gt;=10000,I1787&lt;=19900),"Praha",(IF(AND(I1787&gt;=25001,I1787&lt;=29501),"Středočeský kraj",(IF(AND(I1787&gt;=30100,I1787&lt;=34972),"Středočeský kraj",(IF(AND(I1787&gt;=35002,I1787&lt;=36271),"Karlovarský kraj",(IF(AND(I1787&gt;=37001,I1787&lt;=39201),"Jihočeský kraj",(IF(AND(I1787&gt;=39701,I1787&lt;=39901),"Jihočeský kraj",(IF(AND(I1787&gt;=39301,I1787&lt;=39601),"Kraj Vysočina",(IF(AND(I1787&gt;=58001,I1787&lt;=59501),"Kraj Vysočina",(IF(AND(I1787&gt;=67401,I1787&lt;=67602),"Kraj Vysočina",(IF(AND(I1787&gt;=40001,I1787&lt;=44101),"Ústecký kraj",(IF(AND(I1787&gt;=46001,I1787&lt;=47201),"Liberecký kraj",(IF(AND(I1787&gt;=51202,I1787&lt;=51401),"Liberecký kraj",(IF(AND(I1787&gt;=53002,I1787&lt;=53976),"Pardubický kraj",(IF(AND(I1787&gt;=56002,I1787&lt;=57201),"Pardubický kraj",(IF(AND(I1787&gt;=60200,I1787&lt;=67201),"Jihomoravský kraj",(IF(AND(I1787&gt;=67801,I1787&lt;=68501),"Jihomoravský kraj",(IF(AND(I1787&gt;=69002,I1787&lt;=69801),"Jihomoravský kraj",(IF(AND(I1787&gt;=68601,I1787&lt;=68801),"Zlínský kraj",(IF(AND(I1787&gt;=75501,I1787&lt;=76901),"Zlínský kraj",(IF(AND(I1787&gt;=70030,I1787&lt;=74901),"Moravskoslezský kraj",(IF(AND(I1787&gt;=75000,I1787&lt;=75368),"Olomoucký kraj",(IF(AND(I1787&gt;=77200,I1787&lt;=79862),"Olomoucký kraj",(IF(AND(I1787&gt;=50011,I1787&lt;=50301),"Královéhradecký kraj",(IF(AND(I1787&gt;=54301,I1787&lt;=54303),"Královéhradecký kraj","0")))))))))))))))))))))))))))))))))))))))))))))))</f>
        <v>Středočeský kraj</v>
      </c>
      <c r="AB1787" t="s">
        <v>998</v>
      </c>
      <c r="AD1787" t="s">
        <v>998</v>
      </c>
      <c r="AE1787" t="s">
        <v>998</v>
      </c>
      <c r="AF1787" t="s">
        <v>998</v>
      </c>
      <c r="AG1787" s="107">
        <v>0</v>
      </c>
      <c r="AH1787" s="107">
        <v>0</v>
      </c>
      <c r="AI1787" s="107">
        <v>0</v>
      </c>
      <c r="AJ1787" t="s">
        <v>1012</v>
      </c>
    </row>
    <row r="1788" spans="1:37" x14ac:dyDescent="0.45">
      <c r="A1788" t="s">
        <v>1058</v>
      </c>
      <c r="B1788" t="s">
        <v>10484</v>
      </c>
      <c r="C1788" t="s">
        <v>1002</v>
      </c>
      <c r="D1788" t="s">
        <v>10485</v>
      </c>
      <c r="E1788" t="s">
        <v>992</v>
      </c>
      <c r="F1788" t="s">
        <v>10486</v>
      </c>
      <c r="G1788">
        <v>675</v>
      </c>
      <c r="H1788" t="s">
        <v>3019</v>
      </c>
      <c r="I1788">
        <v>33901</v>
      </c>
      <c r="K1788" t="s">
        <v>10487</v>
      </c>
      <c r="L1788" s="106">
        <v>36486</v>
      </c>
      <c r="M1788">
        <v>13357008</v>
      </c>
      <c r="N1788" t="s">
        <v>2063</v>
      </c>
      <c r="O1788" t="s">
        <v>1173</v>
      </c>
      <c r="P1788" t="s">
        <v>997</v>
      </c>
      <c r="R1788" s="109" t="str">
        <f>IF(OR(P1788="SB",Q1788="SB"),"SB",0)</f>
        <v>SB</v>
      </c>
      <c r="T1788" s="110">
        <v>16010</v>
      </c>
      <c r="U1788" t="s">
        <v>19633</v>
      </c>
      <c r="V1788" s="113" t="str">
        <f>IF(AND(I1788&gt;=10000,I1788&lt;=19900),"Praha",(IF(AND(I1788&gt;=25001,I1788&lt;=29501),"Středočeský kraj",(IF(AND(I1788&gt;=30100,I1788&lt;=34972),"Středočeský kraj",(IF(AND(I1788&gt;=35002,I1788&lt;=36271),"Karlovarský kraj",(IF(AND(I1788&gt;=37001,I1788&lt;=39201),"Jihočeský kraj",(IF(AND(I1788&gt;=39701,I1788&lt;=39901),"Jihočeský kraj",(IF(AND(I1788&gt;=39301,I1788&lt;=39601),"Kraj Vysočina",(IF(AND(I1788&gt;=58001,I1788&lt;=59501),"Kraj Vysočina",(IF(AND(I1788&gt;=67401,I1788&lt;=67602),"Kraj Vysočina",(IF(AND(I1788&gt;=40001,I1788&lt;=44101),"Ústecký kraj",(IF(AND(I1788&gt;=46001,I1788&lt;=47201),"Liberecký kraj",(IF(AND(I1788&gt;=51202,I1788&lt;=51401),"Liberecký kraj",(IF(AND(I1788&gt;=53002,I1788&lt;=53976),"Pardubický kraj",(IF(AND(I1788&gt;=56002,I1788&lt;=57201),"Pardubický kraj",(IF(AND(I1788&gt;=60200,I1788&lt;=67201),"Jihomoravský kraj",(IF(AND(I1788&gt;=67801,I1788&lt;=68501),"Jihomoravský kraj",(IF(AND(I1788&gt;=69002,I1788&lt;=69801),"Jihomoravský kraj",(IF(AND(I1788&gt;=68601,I1788&lt;=68801),"Zlínský kraj",(IF(AND(I1788&gt;=75501,I1788&lt;=76901),"Zlínský kraj",(IF(AND(I1788&gt;=70030,I1788&lt;=74901),"Moravskoslezský kraj",(IF(AND(I1788&gt;=75000,I1788&lt;=75368),"Olomoucký kraj",(IF(AND(I1788&gt;=77200,I1788&lt;=79862),"Olomoucký kraj",(IF(AND(I1788&gt;=50011,I1788&lt;=50301),"Královéhradecký kraj",(IF(AND(I1788&gt;=54301,I1788&lt;=54303),"Královéhradecký kraj","0")))))))))))))))))))))))))))))))))))))))))))))))</f>
        <v>Středočeský kraj</v>
      </c>
      <c r="AB1788" t="s">
        <v>10488</v>
      </c>
      <c r="AD1788" t="s">
        <v>998</v>
      </c>
      <c r="AE1788" t="s">
        <v>998</v>
      </c>
      <c r="AF1788" t="s">
        <v>998</v>
      </c>
      <c r="AG1788" s="107">
        <v>300</v>
      </c>
      <c r="AH1788" s="107">
        <v>0</v>
      </c>
      <c r="AI1788" s="107">
        <v>0</v>
      </c>
      <c r="AJ1788" t="s">
        <v>999</v>
      </c>
      <c r="AK1788" s="106">
        <v>44910</v>
      </c>
    </row>
    <row r="1789" spans="1:37" x14ac:dyDescent="0.45">
      <c r="A1789" t="s">
        <v>1285</v>
      </c>
      <c r="B1789" t="s">
        <v>9917</v>
      </c>
      <c r="C1789" t="s">
        <v>990</v>
      </c>
      <c r="D1789" t="s">
        <v>9918</v>
      </c>
      <c r="E1789" t="s">
        <v>992</v>
      </c>
      <c r="F1789" t="s">
        <v>1715</v>
      </c>
      <c r="G1789" t="s">
        <v>9919</v>
      </c>
      <c r="H1789" t="s">
        <v>3019</v>
      </c>
      <c r="I1789">
        <v>33901</v>
      </c>
      <c r="K1789" t="s">
        <v>9920</v>
      </c>
      <c r="L1789" s="106">
        <v>37921</v>
      </c>
      <c r="M1789">
        <v>14470383</v>
      </c>
      <c r="N1789" t="s">
        <v>2063</v>
      </c>
      <c r="O1789" t="s">
        <v>1173</v>
      </c>
      <c r="P1789" t="s">
        <v>997</v>
      </c>
      <c r="R1789" s="109" t="str">
        <f>IF(OR(P1789="SB",Q1789="SB"),"SB",0)</f>
        <v>SB</v>
      </c>
      <c r="T1789" s="110">
        <v>2018010</v>
      </c>
      <c r="U1789" t="s">
        <v>19633</v>
      </c>
      <c r="V1789" s="113" t="str">
        <f>IF(AND(I1789&gt;=10000,I1789&lt;=19900),"Praha",(IF(AND(I1789&gt;=25001,I1789&lt;=29501),"Středočeský kraj",(IF(AND(I1789&gt;=30100,I1789&lt;=34972),"Středočeský kraj",(IF(AND(I1789&gt;=35002,I1789&lt;=36271),"Karlovarský kraj",(IF(AND(I1789&gt;=37001,I1789&lt;=39201),"Jihočeský kraj",(IF(AND(I1789&gt;=39701,I1789&lt;=39901),"Jihočeský kraj",(IF(AND(I1789&gt;=39301,I1789&lt;=39601),"Kraj Vysočina",(IF(AND(I1789&gt;=58001,I1789&lt;=59501),"Kraj Vysočina",(IF(AND(I1789&gt;=67401,I1789&lt;=67602),"Kraj Vysočina",(IF(AND(I1789&gt;=40001,I1789&lt;=44101),"Ústecký kraj",(IF(AND(I1789&gt;=46001,I1789&lt;=47201),"Liberecký kraj",(IF(AND(I1789&gt;=51202,I1789&lt;=51401),"Liberecký kraj",(IF(AND(I1789&gt;=53002,I1789&lt;=53976),"Pardubický kraj",(IF(AND(I1789&gt;=56002,I1789&lt;=57201),"Pardubický kraj",(IF(AND(I1789&gt;=60200,I1789&lt;=67201),"Jihomoravský kraj",(IF(AND(I1789&gt;=67801,I1789&lt;=68501),"Jihomoravský kraj",(IF(AND(I1789&gt;=69002,I1789&lt;=69801),"Jihomoravský kraj",(IF(AND(I1789&gt;=68601,I1789&lt;=68801),"Zlínský kraj",(IF(AND(I1789&gt;=75501,I1789&lt;=76901),"Zlínský kraj",(IF(AND(I1789&gt;=70030,I1789&lt;=74901),"Moravskoslezský kraj",(IF(AND(I1789&gt;=75000,I1789&lt;=75368),"Olomoucký kraj",(IF(AND(I1789&gt;=77200,I1789&lt;=79862),"Olomoucký kraj",(IF(AND(I1789&gt;=50011,I1789&lt;=50301),"Královéhradecký kraj",(IF(AND(I1789&gt;=54301,I1789&lt;=54303),"Královéhradecký kraj","0")))))))))))))))))))))))))))))))))))))))))))))))</f>
        <v>Středočeský kraj</v>
      </c>
      <c r="AD1789" t="s">
        <v>998</v>
      </c>
      <c r="AE1789" t="s">
        <v>998</v>
      </c>
      <c r="AF1789" t="s">
        <v>998</v>
      </c>
      <c r="AG1789" s="107">
        <v>0</v>
      </c>
      <c r="AH1789" s="107">
        <v>0</v>
      </c>
      <c r="AI1789" s="107">
        <v>0</v>
      </c>
      <c r="AJ1789" t="s">
        <v>1012</v>
      </c>
    </row>
    <row r="1790" spans="1:37" x14ac:dyDescent="0.45">
      <c r="A1790" t="s">
        <v>1216</v>
      </c>
      <c r="B1790" t="s">
        <v>9181</v>
      </c>
      <c r="C1790" t="s">
        <v>1002</v>
      </c>
      <c r="D1790" t="s">
        <v>9187</v>
      </c>
      <c r="E1790" t="s">
        <v>992</v>
      </c>
      <c r="F1790" t="s">
        <v>9188</v>
      </c>
      <c r="G1790">
        <v>11</v>
      </c>
      <c r="H1790" t="s">
        <v>8249</v>
      </c>
      <c r="I1790">
        <v>33901</v>
      </c>
      <c r="K1790" t="s">
        <v>9189</v>
      </c>
      <c r="L1790" s="106">
        <v>38106</v>
      </c>
      <c r="M1790">
        <v>14488369</v>
      </c>
      <c r="N1790" t="s">
        <v>2063</v>
      </c>
      <c r="O1790" t="s">
        <v>1173</v>
      </c>
      <c r="P1790" t="s">
        <v>997</v>
      </c>
      <c r="R1790" s="109" t="str">
        <f>IF(OR(P1790="SB",Q1790="SB"),"SB",0)</f>
        <v>SB</v>
      </c>
      <c r="T1790" s="110">
        <v>2018499</v>
      </c>
      <c r="U1790" t="s">
        <v>19633</v>
      </c>
      <c r="V1790" s="113" t="str">
        <f>IF(AND(I1790&gt;=10000,I1790&lt;=19900),"Praha",(IF(AND(I1790&gt;=25001,I1790&lt;=29501),"Středočeský kraj",(IF(AND(I1790&gt;=30100,I1790&lt;=34972),"Středočeský kraj",(IF(AND(I1790&gt;=35002,I1790&lt;=36271),"Karlovarský kraj",(IF(AND(I1790&gt;=37001,I1790&lt;=39201),"Jihočeský kraj",(IF(AND(I1790&gt;=39701,I1790&lt;=39901),"Jihočeský kraj",(IF(AND(I1790&gt;=39301,I1790&lt;=39601),"Kraj Vysočina",(IF(AND(I1790&gt;=58001,I1790&lt;=59501),"Kraj Vysočina",(IF(AND(I1790&gt;=67401,I1790&lt;=67602),"Kraj Vysočina",(IF(AND(I1790&gt;=40001,I1790&lt;=44101),"Ústecký kraj",(IF(AND(I1790&gt;=46001,I1790&lt;=47201),"Liberecký kraj",(IF(AND(I1790&gt;=51202,I1790&lt;=51401),"Liberecký kraj",(IF(AND(I1790&gt;=53002,I1790&lt;=53976),"Pardubický kraj",(IF(AND(I1790&gt;=56002,I1790&lt;=57201),"Pardubický kraj",(IF(AND(I1790&gt;=60200,I1790&lt;=67201),"Jihomoravský kraj",(IF(AND(I1790&gt;=67801,I1790&lt;=68501),"Jihomoravský kraj",(IF(AND(I1790&gt;=69002,I1790&lt;=69801),"Jihomoravský kraj",(IF(AND(I1790&gt;=68601,I1790&lt;=68801),"Zlínský kraj",(IF(AND(I1790&gt;=75501,I1790&lt;=76901),"Zlínský kraj",(IF(AND(I1790&gt;=70030,I1790&lt;=74901),"Moravskoslezský kraj",(IF(AND(I1790&gt;=75000,I1790&lt;=75368),"Olomoucký kraj",(IF(AND(I1790&gt;=77200,I1790&lt;=79862),"Olomoucký kraj",(IF(AND(I1790&gt;=50011,I1790&lt;=50301),"Královéhradecký kraj",(IF(AND(I1790&gt;=54301,I1790&lt;=54303),"Královéhradecký kraj","0")))))))))))))))))))))))))))))))))))))))))))))))</f>
        <v>Středočeský kraj</v>
      </c>
      <c r="AD1790" t="s">
        <v>998</v>
      </c>
      <c r="AE1790" t="s">
        <v>998</v>
      </c>
      <c r="AF1790" t="s">
        <v>998</v>
      </c>
      <c r="AG1790" s="107">
        <v>0</v>
      </c>
      <c r="AH1790" s="107">
        <v>0</v>
      </c>
      <c r="AI1790" s="107">
        <v>0</v>
      </c>
      <c r="AJ1790" t="s">
        <v>1012</v>
      </c>
    </row>
    <row r="1791" spans="1:37" x14ac:dyDescent="0.45">
      <c r="A1791" t="s">
        <v>1112</v>
      </c>
      <c r="B1791" t="s">
        <v>6949</v>
      </c>
      <c r="C1791" t="s">
        <v>990</v>
      </c>
      <c r="D1791" t="s">
        <v>6950</v>
      </c>
      <c r="E1791" t="s">
        <v>992</v>
      </c>
      <c r="F1791" t="s">
        <v>2251</v>
      </c>
      <c r="G1791">
        <v>644</v>
      </c>
      <c r="H1791" t="s">
        <v>3019</v>
      </c>
      <c r="I1791">
        <v>33901</v>
      </c>
      <c r="K1791" t="s">
        <v>6951</v>
      </c>
      <c r="L1791" s="106">
        <v>38673</v>
      </c>
      <c r="M1791">
        <v>15488681</v>
      </c>
      <c r="N1791" t="s">
        <v>2063</v>
      </c>
      <c r="O1791" t="s">
        <v>1173</v>
      </c>
      <c r="P1791" t="s">
        <v>997</v>
      </c>
      <c r="R1791" s="109" t="str">
        <f>IF(OR(P1791="SB",Q1791="SB"),"SB",0)</f>
        <v>SB</v>
      </c>
      <c r="T1791" s="110">
        <v>2020140</v>
      </c>
      <c r="U1791" t="s">
        <v>19633</v>
      </c>
      <c r="V1791" s="113" t="str">
        <f>IF(AND(I1791&gt;=10000,I1791&lt;=19900),"Praha",(IF(AND(I1791&gt;=25001,I1791&lt;=29501),"Středočeský kraj",(IF(AND(I1791&gt;=30100,I1791&lt;=34972),"Středočeský kraj",(IF(AND(I1791&gt;=35002,I1791&lt;=36271),"Karlovarský kraj",(IF(AND(I1791&gt;=37001,I1791&lt;=39201),"Jihočeský kraj",(IF(AND(I1791&gt;=39701,I1791&lt;=39901),"Jihočeský kraj",(IF(AND(I1791&gt;=39301,I1791&lt;=39601),"Kraj Vysočina",(IF(AND(I1791&gt;=58001,I1791&lt;=59501),"Kraj Vysočina",(IF(AND(I1791&gt;=67401,I1791&lt;=67602),"Kraj Vysočina",(IF(AND(I1791&gt;=40001,I1791&lt;=44101),"Ústecký kraj",(IF(AND(I1791&gt;=46001,I1791&lt;=47201),"Liberecký kraj",(IF(AND(I1791&gt;=51202,I1791&lt;=51401),"Liberecký kraj",(IF(AND(I1791&gt;=53002,I1791&lt;=53976),"Pardubický kraj",(IF(AND(I1791&gt;=56002,I1791&lt;=57201),"Pardubický kraj",(IF(AND(I1791&gt;=60200,I1791&lt;=67201),"Jihomoravský kraj",(IF(AND(I1791&gt;=67801,I1791&lt;=68501),"Jihomoravský kraj",(IF(AND(I1791&gt;=69002,I1791&lt;=69801),"Jihomoravský kraj",(IF(AND(I1791&gt;=68601,I1791&lt;=68801),"Zlínský kraj",(IF(AND(I1791&gt;=75501,I1791&lt;=76901),"Zlínský kraj",(IF(AND(I1791&gt;=70030,I1791&lt;=74901),"Moravskoslezský kraj",(IF(AND(I1791&gt;=75000,I1791&lt;=75368),"Olomoucký kraj",(IF(AND(I1791&gt;=77200,I1791&lt;=79862),"Olomoucký kraj",(IF(AND(I1791&gt;=50011,I1791&lt;=50301),"Královéhradecký kraj",(IF(AND(I1791&gt;=54301,I1791&lt;=54303),"Královéhradecký kraj","0")))))))))))))))))))))))))))))))))))))))))))))))</f>
        <v>Středočeský kraj</v>
      </c>
      <c r="AD1791" t="s">
        <v>998</v>
      </c>
      <c r="AE1791" t="s">
        <v>998</v>
      </c>
      <c r="AF1791" t="s">
        <v>998</v>
      </c>
      <c r="AG1791" s="107">
        <v>0</v>
      </c>
      <c r="AH1791" s="107">
        <v>0</v>
      </c>
      <c r="AI1791" s="107">
        <v>0</v>
      </c>
      <c r="AJ1791" t="s">
        <v>1012</v>
      </c>
    </row>
    <row r="1792" spans="1:37" x14ac:dyDescent="0.45">
      <c r="A1792" t="s">
        <v>1069</v>
      </c>
      <c r="B1792" t="s">
        <v>4564</v>
      </c>
      <c r="C1792" t="s">
        <v>990</v>
      </c>
      <c r="D1792" t="s">
        <v>4565</v>
      </c>
      <c r="E1792" t="s">
        <v>992</v>
      </c>
      <c r="F1792" t="s">
        <v>4566</v>
      </c>
      <c r="G1792">
        <v>32</v>
      </c>
      <c r="H1792" t="s">
        <v>3019</v>
      </c>
      <c r="I1792">
        <v>33901</v>
      </c>
      <c r="K1792" t="s">
        <v>4567</v>
      </c>
      <c r="L1792" s="106">
        <v>37585</v>
      </c>
      <c r="M1792">
        <v>15659241</v>
      </c>
      <c r="N1792" t="s">
        <v>2063</v>
      </c>
      <c r="O1792" t="s">
        <v>1173</v>
      </c>
      <c r="P1792" t="s">
        <v>997</v>
      </c>
      <c r="R1792" s="109" t="str">
        <f>IF(OR(P1792="SB",Q1792="SB"),"SB",0)</f>
        <v>SB</v>
      </c>
      <c r="T1792" s="110">
        <v>2021104</v>
      </c>
      <c r="U1792" t="s">
        <v>19633</v>
      </c>
      <c r="V1792" s="113" t="str">
        <f>IF(AND(I1792&gt;=10000,I1792&lt;=19900),"Praha",(IF(AND(I1792&gt;=25001,I1792&lt;=29501),"Středočeský kraj",(IF(AND(I1792&gt;=30100,I1792&lt;=34972),"Středočeský kraj",(IF(AND(I1792&gt;=35002,I1792&lt;=36271),"Karlovarský kraj",(IF(AND(I1792&gt;=37001,I1792&lt;=39201),"Jihočeský kraj",(IF(AND(I1792&gt;=39701,I1792&lt;=39901),"Jihočeský kraj",(IF(AND(I1792&gt;=39301,I1792&lt;=39601),"Kraj Vysočina",(IF(AND(I1792&gt;=58001,I1792&lt;=59501),"Kraj Vysočina",(IF(AND(I1792&gt;=67401,I1792&lt;=67602),"Kraj Vysočina",(IF(AND(I1792&gt;=40001,I1792&lt;=44101),"Ústecký kraj",(IF(AND(I1792&gt;=46001,I1792&lt;=47201),"Liberecký kraj",(IF(AND(I1792&gt;=51202,I1792&lt;=51401),"Liberecký kraj",(IF(AND(I1792&gt;=53002,I1792&lt;=53976),"Pardubický kraj",(IF(AND(I1792&gt;=56002,I1792&lt;=57201),"Pardubický kraj",(IF(AND(I1792&gt;=60200,I1792&lt;=67201),"Jihomoravský kraj",(IF(AND(I1792&gt;=67801,I1792&lt;=68501),"Jihomoravský kraj",(IF(AND(I1792&gt;=69002,I1792&lt;=69801),"Jihomoravský kraj",(IF(AND(I1792&gt;=68601,I1792&lt;=68801),"Zlínský kraj",(IF(AND(I1792&gt;=75501,I1792&lt;=76901),"Zlínský kraj",(IF(AND(I1792&gt;=70030,I1792&lt;=74901),"Moravskoslezský kraj",(IF(AND(I1792&gt;=75000,I1792&lt;=75368),"Olomoucký kraj",(IF(AND(I1792&gt;=77200,I1792&lt;=79862),"Olomoucký kraj",(IF(AND(I1792&gt;=50011,I1792&lt;=50301),"Královéhradecký kraj",(IF(AND(I1792&gt;=54301,I1792&lt;=54303),"Královéhradecký kraj","0")))))))))))))))))))))))))))))))))))))))))))))))</f>
        <v>Středočeský kraj</v>
      </c>
      <c r="AD1792" t="s">
        <v>998</v>
      </c>
      <c r="AE1792" t="s">
        <v>998</v>
      </c>
      <c r="AF1792" t="s">
        <v>998</v>
      </c>
      <c r="AG1792" s="107">
        <v>0</v>
      </c>
      <c r="AH1792" s="107">
        <v>0</v>
      </c>
      <c r="AI1792" s="107">
        <v>0</v>
      </c>
      <c r="AJ1792" t="s">
        <v>1012</v>
      </c>
    </row>
    <row r="1793" spans="1:37" x14ac:dyDescent="0.45">
      <c r="A1793" t="s">
        <v>1169</v>
      </c>
      <c r="B1793" t="s">
        <v>3013</v>
      </c>
      <c r="C1793" t="s">
        <v>990</v>
      </c>
      <c r="D1793" t="s">
        <v>3018</v>
      </c>
      <c r="E1793" t="s">
        <v>992</v>
      </c>
      <c r="F1793" t="s">
        <v>3019</v>
      </c>
      <c r="G1793">
        <v>120</v>
      </c>
      <c r="H1793" t="s">
        <v>3016</v>
      </c>
      <c r="I1793">
        <v>33901</v>
      </c>
      <c r="J1793">
        <v>732639779</v>
      </c>
      <c r="K1793" t="s">
        <v>3020</v>
      </c>
      <c r="L1793" s="106">
        <v>33359</v>
      </c>
      <c r="M1793">
        <v>11179861</v>
      </c>
      <c r="N1793" t="s">
        <v>2063</v>
      </c>
      <c r="O1793" t="s">
        <v>1173</v>
      </c>
      <c r="P1793" t="s">
        <v>997</v>
      </c>
      <c r="R1793" s="109" t="str">
        <f>IF(OR(P1793="SB",Q1793="SB"),"SB",0)</f>
        <v>SB</v>
      </c>
      <c r="T1793" s="110">
        <v>12592</v>
      </c>
      <c r="U1793" t="s">
        <v>19634</v>
      </c>
      <c r="V1793" s="113" t="str">
        <f>IF(AND(I1793&gt;=10000,I1793&lt;=19900),"Praha",(IF(AND(I1793&gt;=25001,I1793&lt;=29501),"Středočeský kraj",(IF(AND(I1793&gt;=30100,I1793&lt;=34972),"Středočeský kraj",(IF(AND(I1793&gt;=35002,I1793&lt;=36271),"Karlovarský kraj",(IF(AND(I1793&gt;=37001,I1793&lt;=39201),"Jihočeský kraj",(IF(AND(I1793&gt;=39701,I1793&lt;=39901),"Jihočeský kraj",(IF(AND(I1793&gt;=39301,I1793&lt;=39601),"Kraj Vysočina",(IF(AND(I1793&gt;=58001,I1793&lt;=59501),"Kraj Vysočina",(IF(AND(I1793&gt;=67401,I1793&lt;=67602),"Kraj Vysočina",(IF(AND(I1793&gt;=40001,I1793&lt;=44101),"Ústecký kraj",(IF(AND(I1793&gt;=46001,I1793&lt;=47201),"Liberecký kraj",(IF(AND(I1793&gt;=51202,I1793&lt;=51401),"Liberecký kraj",(IF(AND(I1793&gt;=53002,I1793&lt;=53976),"Pardubický kraj",(IF(AND(I1793&gt;=56002,I1793&lt;=57201),"Pardubický kraj",(IF(AND(I1793&gt;=60200,I1793&lt;=67201),"Jihomoravský kraj",(IF(AND(I1793&gt;=67801,I1793&lt;=68501),"Jihomoravský kraj",(IF(AND(I1793&gt;=69002,I1793&lt;=69801),"Jihomoravský kraj",(IF(AND(I1793&gt;=68601,I1793&lt;=68801),"Zlínský kraj",(IF(AND(I1793&gt;=75501,I1793&lt;=76901),"Zlínský kraj",(IF(AND(I1793&gt;=70030,I1793&lt;=74901),"Moravskoslezský kraj",(IF(AND(I1793&gt;=75000,I1793&lt;=75368),"Olomoucký kraj",(IF(AND(I1793&gt;=77200,I1793&lt;=79862),"Olomoucký kraj",(IF(AND(I1793&gt;=50011,I1793&lt;=50301),"Královéhradecký kraj",(IF(AND(I1793&gt;=54301,I1793&lt;=54303),"Královéhradecký kraj","0")))))))))))))))))))))))))))))))))))))))))))))))</f>
        <v>Středočeský kraj</v>
      </c>
      <c r="W1793" s="111">
        <v>12592</v>
      </c>
      <c r="X1793" s="111" t="s">
        <v>19633</v>
      </c>
      <c r="AB1793" t="s">
        <v>3021</v>
      </c>
      <c r="AD1793" t="s">
        <v>1159</v>
      </c>
      <c r="AE1793" t="s">
        <v>1272</v>
      </c>
      <c r="AF1793" t="s">
        <v>998</v>
      </c>
      <c r="AG1793" s="107">
        <v>300</v>
      </c>
      <c r="AH1793" s="107">
        <v>0</v>
      </c>
      <c r="AI1793" s="107">
        <v>0</v>
      </c>
      <c r="AJ1793" t="s">
        <v>999</v>
      </c>
      <c r="AK1793" s="106">
        <v>44910</v>
      </c>
    </row>
    <row r="1794" spans="1:37" x14ac:dyDescent="0.45">
      <c r="A1794" t="s">
        <v>1032</v>
      </c>
      <c r="B1794" t="s">
        <v>3022</v>
      </c>
      <c r="C1794" t="s">
        <v>1002</v>
      </c>
      <c r="D1794" t="s">
        <v>3023</v>
      </c>
      <c r="E1794" t="s">
        <v>992</v>
      </c>
      <c r="F1794" t="s">
        <v>3015</v>
      </c>
      <c r="G1794">
        <v>120</v>
      </c>
      <c r="H1794" t="s">
        <v>3016</v>
      </c>
      <c r="I1794">
        <v>33901</v>
      </c>
      <c r="K1794" t="s">
        <v>3024</v>
      </c>
      <c r="L1794" s="106">
        <v>35700</v>
      </c>
      <c r="M1794">
        <v>11731852</v>
      </c>
      <c r="N1794" t="s">
        <v>2063</v>
      </c>
      <c r="O1794" t="s">
        <v>1173</v>
      </c>
      <c r="P1794" t="s">
        <v>997</v>
      </c>
      <c r="Q1794" t="s">
        <v>1502</v>
      </c>
      <c r="R1794" s="109" t="str">
        <f>IF(OR(P1794="SB",Q1794="SB"),"SB",0)</f>
        <v>SB</v>
      </c>
      <c r="T1794" s="110">
        <v>16004</v>
      </c>
      <c r="U1794" t="s">
        <v>19634</v>
      </c>
      <c r="V1794" s="113" t="str">
        <f>IF(AND(I1794&gt;=10000,I1794&lt;=19900),"Praha",(IF(AND(I1794&gt;=25001,I1794&lt;=29501),"Středočeský kraj",(IF(AND(I1794&gt;=30100,I1794&lt;=34972),"Středočeský kraj",(IF(AND(I1794&gt;=35002,I1794&lt;=36271),"Karlovarský kraj",(IF(AND(I1794&gt;=37001,I1794&lt;=39201),"Jihočeský kraj",(IF(AND(I1794&gt;=39701,I1794&lt;=39901),"Jihočeský kraj",(IF(AND(I1794&gt;=39301,I1794&lt;=39601),"Kraj Vysočina",(IF(AND(I1794&gt;=58001,I1794&lt;=59501),"Kraj Vysočina",(IF(AND(I1794&gt;=67401,I1794&lt;=67602),"Kraj Vysočina",(IF(AND(I1794&gt;=40001,I1794&lt;=44101),"Ústecký kraj",(IF(AND(I1794&gt;=46001,I1794&lt;=47201),"Liberecký kraj",(IF(AND(I1794&gt;=51202,I1794&lt;=51401),"Liberecký kraj",(IF(AND(I1794&gt;=53002,I1794&lt;=53976),"Pardubický kraj",(IF(AND(I1794&gt;=56002,I1794&lt;=57201),"Pardubický kraj",(IF(AND(I1794&gt;=60200,I1794&lt;=67201),"Jihomoravský kraj",(IF(AND(I1794&gt;=67801,I1794&lt;=68501),"Jihomoravský kraj",(IF(AND(I1794&gt;=69002,I1794&lt;=69801),"Jihomoravský kraj",(IF(AND(I1794&gt;=68601,I1794&lt;=68801),"Zlínský kraj",(IF(AND(I1794&gt;=75501,I1794&lt;=76901),"Zlínský kraj",(IF(AND(I1794&gt;=70030,I1794&lt;=74901),"Moravskoslezský kraj",(IF(AND(I1794&gt;=75000,I1794&lt;=75368),"Olomoucký kraj",(IF(AND(I1794&gt;=77200,I1794&lt;=79862),"Olomoucký kraj",(IF(AND(I1794&gt;=50011,I1794&lt;=50301),"Královéhradecký kraj",(IF(AND(I1794&gt;=54301,I1794&lt;=54303),"Královéhradecký kraj","0")))))))))))))))))))))))))))))))))))))))))))))))</f>
        <v>Středočeský kraj</v>
      </c>
      <c r="W1794" s="111">
        <v>16004</v>
      </c>
      <c r="X1794" s="111" t="s">
        <v>19633</v>
      </c>
      <c r="AB1794" t="s">
        <v>3025</v>
      </c>
      <c r="AD1794" t="s">
        <v>1530</v>
      </c>
      <c r="AE1794" t="s">
        <v>1515</v>
      </c>
      <c r="AF1794" t="s">
        <v>998</v>
      </c>
      <c r="AG1794" s="107">
        <v>300</v>
      </c>
      <c r="AH1794" s="107">
        <v>0</v>
      </c>
      <c r="AI1794" s="107">
        <v>0</v>
      </c>
      <c r="AJ1794" t="s">
        <v>999</v>
      </c>
      <c r="AK1794" s="106">
        <v>44910</v>
      </c>
    </row>
    <row r="1795" spans="1:37" x14ac:dyDescent="0.45">
      <c r="A1795" t="s">
        <v>1268</v>
      </c>
      <c r="B1795" t="s">
        <v>16699</v>
      </c>
      <c r="C1795" t="s">
        <v>990</v>
      </c>
      <c r="D1795" t="s">
        <v>16700</v>
      </c>
      <c r="E1795" t="s">
        <v>992</v>
      </c>
      <c r="F1795" t="s">
        <v>5754</v>
      </c>
      <c r="G1795">
        <v>764</v>
      </c>
      <c r="H1795" t="s">
        <v>3019</v>
      </c>
      <c r="I1795">
        <v>33901</v>
      </c>
      <c r="K1795" t="s">
        <v>16701</v>
      </c>
      <c r="L1795" s="106">
        <v>35593</v>
      </c>
      <c r="M1795">
        <v>13634365</v>
      </c>
      <c r="N1795" t="s">
        <v>2063</v>
      </c>
      <c r="O1795" t="s">
        <v>1173</v>
      </c>
      <c r="P1795" t="s">
        <v>997</v>
      </c>
      <c r="R1795" s="109" t="str">
        <f>IF(OR(P1795="SB",Q1795="SB"),"SB",0)</f>
        <v>SB</v>
      </c>
      <c r="T1795" s="110">
        <v>16020</v>
      </c>
      <c r="U1795" t="s">
        <v>19634</v>
      </c>
      <c r="V1795" s="113" t="str">
        <f>IF(AND(I1795&gt;=10000,I1795&lt;=19900),"Praha",(IF(AND(I1795&gt;=25001,I1795&lt;=29501),"Středočeský kraj",(IF(AND(I1795&gt;=30100,I1795&lt;=34972),"Středočeský kraj",(IF(AND(I1795&gt;=35002,I1795&lt;=36271),"Karlovarský kraj",(IF(AND(I1795&gt;=37001,I1795&lt;=39201),"Jihočeský kraj",(IF(AND(I1795&gt;=39701,I1795&lt;=39901),"Jihočeský kraj",(IF(AND(I1795&gt;=39301,I1795&lt;=39601),"Kraj Vysočina",(IF(AND(I1795&gt;=58001,I1795&lt;=59501),"Kraj Vysočina",(IF(AND(I1795&gt;=67401,I1795&lt;=67602),"Kraj Vysočina",(IF(AND(I1795&gt;=40001,I1795&lt;=44101),"Ústecký kraj",(IF(AND(I1795&gt;=46001,I1795&lt;=47201),"Liberecký kraj",(IF(AND(I1795&gt;=51202,I1795&lt;=51401),"Liberecký kraj",(IF(AND(I1795&gt;=53002,I1795&lt;=53976),"Pardubický kraj",(IF(AND(I1795&gt;=56002,I1795&lt;=57201),"Pardubický kraj",(IF(AND(I1795&gt;=60200,I1795&lt;=67201),"Jihomoravský kraj",(IF(AND(I1795&gt;=67801,I1795&lt;=68501),"Jihomoravský kraj",(IF(AND(I1795&gt;=69002,I1795&lt;=69801),"Jihomoravský kraj",(IF(AND(I1795&gt;=68601,I1795&lt;=68801),"Zlínský kraj",(IF(AND(I1795&gt;=75501,I1795&lt;=76901),"Zlínský kraj",(IF(AND(I1795&gt;=70030,I1795&lt;=74901),"Moravskoslezský kraj",(IF(AND(I1795&gt;=75000,I1795&lt;=75368),"Olomoucký kraj",(IF(AND(I1795&gt;=77200,I1795&lt;=79862),"Olomoucký kraj",(IF(AND(I1795&gt;=50011,I1795&lt;=50301),"Královéhradecký kraj",(IF(AND(I1795&gt;=54301,I1795&lt;=54303),"Královéhradecký kraj","0")))))))))))))))))))))))))))))))))))))))))))))))</f>
        <v>Středočeský kraj</v>
      </c>
      <c r="W1795" s="111">
        <v>16020</v>
      </c>
      <c r="X1795" s="111" t="s">
        <v>19633</v>
      </c>
      <c r="AB1795" t="s">
        <v>16702</v>
      </c>
      <c r="AD1795" t="s">
        <v>1024</v>
      </c>
      <c r="AE1795" t="s">
        <v>1515</v>
      </c>
      <c r="AF1795" t="s">
        <v>998</v>
      </c>
      <c r="AG1795" s="107">
        <v>0</v>
      </c>
      <c r="AH1795" s="107">
        <v>0</v>
      </c>
      <c r="AI1795" s="107">
        <v>0</v>
      </c>
      <c r="AJ1795" t="s">
        <v>1012</v>
      </c>
    </row>
    <row r="1796" spans="1:37" x14ac:dyDescent="0.45">
      <c r="A1796" t="s">
        <v>1164</v>
      </c>
      <c r="B1796" t="s">
        <v>3013</v>
      </c>
      <c r="C1796" t="s">
        <v>990</v>
      </c>
      <c r="D1796" t="s">
        <v>3014</v>
      </c>
      <c r="E1796" t="s">
        <v>992</v>
      </c>
      <c r="F1796" t="s">
        <v>3015</v>
      </c>
      <c r="G1796">
        <v>120</v>
      </c>
      <c r="H1796" t="s">
        <v>3016</v>
      </c>
      <c r="I1796">
        <v>33901</v>
      </c>
      <c r="K1796" t="s">
        <v>3017</v>
      </c>
      <c r="L1796" s="106">
        <v>23848</v>
      </c>
      <c r="M1796">
        <v>15745733</v>
      </c>
      <c r="N1796" t="s">
        <v>2063</v>
      </c>
      <c r="O1796" t="s">
        <v>1173</v>
      </c>
      <c r="P1796" t="s">
        <v>997</v>
      </c>
      <c r="R1796" s="109" t="str">
        <f>IF(OR(P1796="SB",Q1796="SB"),"SB",0)</f>
        <v>SB</v>
      </c>
      <c r="T1796" s="110" t="s">
        <v>998</v>
      </c>
      <c r="V1796" s="113" t="str">
        <f>IF(AND(I1796&gt;=10000,I1796&lt;=19900),"Praha",(IF(AND(I1796&gt;=25001,I1796&lt;=29501),"Středočeský kraj",(IF(AND(I1796&gt;=30100,I1796&lt;=34972),"Středočeský kraj",(IF(AND(I1796&gt;=35002,I1796&lt;=36271),"Karlovarský kraj",(IF(AND(I1796&gt;=37001,I1796&lt;=39201),"Jihočeský kraj",(IF(AND(I1796&gt;=39701,I1796&lt;=39901),"Jihočeský kraj",(IF(AND(I1796&gt;=39301,I1796&lt;=39601),"Kraj Vysočina",(IF(AND(I1796&gt;=58001,I1796&lt;=59501),"Kraj Vysočina",(IF(AND(I1796&gt;=67401,I1796&lt;=67602),"Kraj Vysočina",(IF(AND(I1796&gt;=40001,I1796&lt;=44101),"Ústecký kraj",(IF(AND(I1796&gt;=46001,I1796&lt;=47201),"Liberecký kraj",(IF(AND(I1796&gt;=51202,I1796&lt;=51401),"Liberecký kraj",(IF(AND(I1796&gt;=53002,I1796&lt;=53976),"Pardubický kraj",(IF(AND(I1796&gt;=56002,I1796&lt;=57201),"Pardubický kraj",(IF(AND(I1796&gt;=60200,I1796&lt;=67201),"Jihomoravský kraj",(IF(AND(I1796&gt;=67801,I1796&lt;=68501),"Jihomoravský kraj",(IF(AND(I1796&gt;=69002,I1796&lt;=69801),"Jihomoravský kraj",(IF(AND(I1796&gt;=68601,I1796&lt;=68801),"Zlínský kraj",(IF(AND(I1796&gt;=75501,I1796&lt;=76901),"Zlínský kraj",(IF(AND(I1796&gt;=70030,I1796&lt;=74901),"Moravskoslezský kraj",(IF(AND(I1796&gt;=75000,I1796&lt;=75368),"Olomoucký kraj",(IF(AND(I1796&gt;=77200,I1796&lt;=79862),"Olomoucký kraj",(IF(AND(I1796&gt;=50011,I1796&lt;=50301),"Královéhradecký kraj",(IF(AND(I1796&gt;=54301,I1796&lt;=54303),"Královéhradecký kraj","0")))))))))))))))))))))))))))))))))))))))))))))))</f>
        <v>Středočeský kraj</v>
      </c>
      <c r="AB1796" t="s">
        <v>998</v>
      </c>
      <c r="AD1796" t="s">
        <v>998</v>
      </c>
      <c r="AE1796" t="s">
        <v>998</v>
      </c>
      <c r="AF1796" t="s">
        <v>998</v>
      </c>
      <c r="AG1796" s="107">
        <v>0</v>
      </c>
      <c r="AH1796" s="107">
        <v>0</v>
      </c>
      <c r="AI1796" s="107">
        <v>0</v>
      </c>
      <c r="AJ1796" t="s">
        <v>1012</v>
      </c>
    </row>
    <row r="1797" spans="1:37" x14ac:dyDescent="0.45">
      <c r="A1797" t="s">
        <v>1149</v>
      </c>
      <c r="B1797" t="s">
        <v>7438</v>
      </c>
      <c r="C1797" t="s">
        <v>990</v>
      </c>
      <c r="D1797" t="s">
        <v>7439</v>
      </c>
      <c r="E1797" t="s">
        <v>992</v>
      </c>
      <c r="F1797" t="s">
        <v>3714</v>
      </c>
      <c r="G1797">
        <v>229</v>
      </c>
      <c r="H1797" t="s">
        <v>3019</v>
      </c>
      <c r="I1797">
        <v>33901</v>
      </c>
      <c r="K1797" t="s">
        <v>7440</v>
      </c>
      <c r="L1797" s="106">
        <v>29400</v>
      </c>
      <c r="M1797">
        <v>12921215</v>
      </c>
      <c r="N1797" t="s">
        <v>996</v>
      </c>
      <c r="O1797" t="s">
        <v>12</v>
      </c>
      <c r="P1797" t="s">
        <v>997</v>
      </c>
      <c r="R1797" s="109" t="str">
        <f>IF(OR(P1797="SB",Q1797="SB"),"SB",0)</f>
        <v>SB</v>
      </c>
      <c r="T1797" s="110" t="s">
        <v>998</v>
      </c>
      <c r="V1797" s="113" t="str">
        <f>IF(AND(I1797&gt;=10000,I1797&lt;=19900),"Praha",(IF(AND(I1797&gt;=25001,I1797&lt;=29501),"Středočeský kraj",(IF(AND(I1797&gt;=30100,I1797&lt;=34972),"Středočeský kraj",(IF(AND(I1797&gt;=35002,I1797&lt;=36271),"Karlovarský kraj",(IF(AND(I1797&gt;=37001,I1797&lt;=39201),"Jihočeský kraj",(IF(AND(I1797&gt;=39701,I1797&lt;=39901),"Jihočeský kraj",(IF(AND(I1797&gt;=39301,I1797&lt;=39601),"Kraj Vysočina",(IF(AND(I1797&gt;=58001,I1797&lt;=59501),"Kraj Vysočina",(IF(AND(I1797&gt;=67401,I1797&lt;=67602),"Kraj Vysočina",(IF(AND(I1797&gt;=40001,I1797&lt;=44101),"Ústecký kraj",(IF(AND(I1797&gt;=46001,I1797&lt;=47201),"Liberecký kraj",(IF(AND(I1797&gt;=51202,I1797&lt;=51401),"Liberecký kraj",(IF(AND(I1797&gt;=53002,I1797&lt;=53976),"Pardubický kraj",(IF(AND(I1797&gt;=56002,I1797&lt;=57201),"Pardubický kraj",(IF(AND(I1797&gt;=60200,I1797&lt;=67201),"Jihomoravský kraj",(IF(AND(I1797&gt;=67801,I1797&lt;=68501),"Jihomoravský kraj",(IF(AND(I1797&gt;=69002,I1797&lt;=69801),"Jihomoravský kraj",(IF(AND(I1797&gt;=68601,I1797&lt;=68801),"Zlínský kraj",(IF(AND(I1797&gt;=75501,I1797&lt;=76901),"Zlínský kraj",(IF(AND(I1797&gt;=70030,I1797&lt;=74901),"Moravskoslezský kraj",(IF(AND(I1797&gt;=75000,I1797&lt;=75368),"Olomoucký kraj",(IF(AND(I1797&gt;=77200,I1797&lt;=79862),"Olomoucký kraj",(IF(AND(I1797&gt;=50011,I1797&lt;=50301),"Královéhradecký kraj",(IF(AND(I1797&gt;=54301,I1797&lt;=54303),"Královéhradecký kraj","0")))))))))))))))))))))))))))))))))))))))))))))))</f>
        <v>Středočeský kraj</v>
      </c>
      <c r="AB1797" t="s">
        <v>998</v>
      </c>
      <c r="AD1797" t="s">
        <v>998</v>
      </c>
      <c r="AE1797" t="s">
        <v>998</v>
      </c>
      <c r="AF1797" t="s">
        <v>998</v>
      </c>
      <c r="AG1797" s="107">
        <v>0</v>
      </c>
      <c r="AH1797" s="107">
        <v>0</v>
      </c>
      <c r="AI1797" s="107">
        <v>0</v>
      </c>
      <c r="AJ1797" t="s">
        <v>1012</v>
      </c>
    </row>
    <row r="1798" spans="1:37" x14ac:dyDescent="0.45">
      <c r="A1798" t="s">
        <v>1151</v>
      </c>
      <c r="B1798" t="s">
        <v>8058</v>
      </c>
      <c r="C1798" t="s">
        <v>990</v>
      </c>
      <c r="D1798" t="s">
        <v>8062</v>
      </c>
      <c r="E1798" t="s">
        <v>992</v>
      </c>
      <c r="F1798" t="s">
        <v>8063</v>
      </c>
      <c r="G1798">
        <v>629</v>
      </c>
      <c r="H1798" t="s">
        <v>3019</v>
      </c>
      <c r="I1798">
        <v>33901</v>
      </c>
      <c r="K1798" t="s">
        <v>8064</v>
      </c>
      <c r="L1798" s="106">
        <v>30273</v>
      </c>
      <c r="M1798">
        <v>12981940</v>
      </c>
      <c r="N1798" t="s">
        <v>996</v>
      </c>
      <c r="O1798" t="s">
        <v>12</v>
      </c>
      <c r="P1798" t="s">
        <v>997</v>
      </c>
      <c r="R1798" s="109" t="str">
        <f>IF(OR(P1798="SB",Q1798="SB"),"SB",0)</f>
        <v>SB</v>
      </c>
      <c r="T1798" s="110" t="s">
        <v>998</v>
      </c>
      <c r="V1798" s="113" t="str">
        <f>IF(AND(I1798&gt;=10000,I1798&lt;=19900),"Praha",(IF(AND(I1798&gt;=25001,I1798&lt;=29501),"Středočeský kraj",(IF(AND(I1798&gt;=30100,I1798&lt;=34972),"Středočeský kraj",(IF(AND(I1798&gt;=35002,I1798&lt;=36271),"Karlovarský kraj",(IF(AND(I1798&gt;=37001,I1798&lt;=39201),"Jihočeský kraj",(IF(AND(I1798&gt;=39701,I1798&lt;=39901),"Jihočeský kraj",(IF(AND(I1798&gt;=39301,I1798&lt;=39601),"Kraj Vysočina",(IF(AND(I1798&gt;=58001,I1798&lt;=59501),"Kraj Vysočina",(IF(AND(I1798&gt;=67401,I1798&lt;=67602),"Kraj Vysočina",(IF(AND(I1798&gt;=40001,I1798&lt;=44101),"Ústecký kraj",(IF(AND(I1798&gt;=46001,I1798&lt;=47201),"Liberecký kraj",(IF(AND(I1798&gt;=51202,I1798&lt;=51401),"Liberecký kraj",(IF(AND(I1798&gt;=53002,I1798&lt;=53976),"Pardubický kraj",(IF(AND(I1798&gt;=56002,I1798&lt;=57201),"Pardubický kraj",(IF(AND(I1798&gt;=60200,I1798&lt;=67201),"Jihomoravský kraj",(IF(AND(I1798&gt;=67801,I1798&lt;=68501),"Jihomoravský kraj",(IF(AND(I1798&gt;=69002,I1798&lt;=69801),"Jihomoravský kraj",(IF(AND(I1798&gt;=68601,I1798&lt;=68801),"Zlínský kraj",(IF(AND(I1798&gt;=75501,I1798&lt;=76901),"Zlínský kraj",(IF(AND(I1798&gt;=70030,I1798&lt;=74901),"Moravskoslezský kraj",(IF(AND(I1798&gt;=75000,I1798&lt;=75368),"Olomoucký kraj",(IF(AND(I1798&gt;=77200,I1798&lt;=79862),"Olomoucký kraj",(IF(AND(I1798&gt;=50011,I1798&lt;=50301),"Královéhradecký kraj",(IF(AND(I1798&gt;=54301,I1798&lt;=54303),"Královéhradecký kraj","0")))))))))))))))))))))))))))))))))))))))))))))))</f>
        <v>Středočeský kraj</v>
      </c>
      <c r="AB1798" t="s">
        <v>998</v>
      </c>
      <c r="AD1798" t="s">
        <v>998</v>
      </c>
      <c r="AE1798" t="s">
        <v>998</v>
      </c>
      <c r="AF1798" t="s">
        <v>998</v>
      </c>
      <c r="AG1798" s="107">
        <v>0</v>
      </c>
      <c r="AH1798" s="107">
        <v>0</v>
      </c>
      <c r="AI1798" s="107">
        <v>0</v>
      </c>
      <c r="AJ1798" t="s">
        <v>1012</v>
      </c>
    </row>
    <row r="1799" spans="1:37" x14ac:dyDescent="0.45">
      <c r="A1799" t="s">
        <v>1058</v>
      </c>
      <c r="B1799" t="s">
        <v>11528</v>
      </c>
      <c r="C1799" t="s">
        <v>1002</v>
      </c>
      <c r="D1799" t="s">
        <v>11531</v>
      </c>
      <c r="E1799" t="s">
        <v>992</v>
      </c>
      <c r="F1799" t="s">
        <v>2279</v>
      </c>
      <c r="G1799">
        <v>322</v>
      </c>
      <c r="H1799" t="s">
        <v>3019</v>
      </c>
      <c r="I1799">
        <v>33901</v>
      </c>
      <c r="K1799" t="s">
        <v>11532</v>
      </c>
      <c r="L1799" s="106">
        <v>32736</v>
      </c>
      <c r="M1799">
        <v>13661748</v>
      </c>
      <c r="N1799" t="s">
        <v>1296</v>
      </c>
      <c r="O1799" t="s">
        <v>1173</v>
      </c>
      <c r="P1799" t="s">
        <v>997</v>
      </c>
      <c r="R1799" s="109" t="str">
        <f>IF(OR(P1799="SB",Q1799="SB"),"SB",0)</f>
        <v>SB</v>
      </c>
      <c r="T1799" s="110" t="s">
        <v>998</v>
      </c>
      <c r="V1799" s="113" t="str">
        <f>IF(AND(I1799&gt;=10000,I1799&lt;=19900),"Praha",(IF(AND(I1799&gt;=25001,I1799&lt;=29501),"Středočeský kraj",(IF(AND(I1799&gt;=30100,I1799&lt;=34972),"Středočeský kraj",(IF(AND(I1799&gt;=35002,I1799&lt;=36271),"Karlovarský kraj",(IF(AND(I1799&gt;=37001,I1799&lt;=39201),"Jihočeský kraj",(IF(AND(I1799&gt;=39701,I1799&lt;=39901),"Jihočeský kraj",(IF(AND(I1799&gt;=39301,I1799&lt;=39601),"Kraj Vysočina",(IF(AND(I1799&gt;=58001,I1799&lt;=59501),"Kraj Vysočina",(IF(AND(I1799&gt;=67401,I1799&lt;=67602),"Kraj Vysočina",(IF(AND(I1799&gt;=40001,I1799&lt;=44101),"Ústecký kraj",(IF(AND(I1799&gt;=46001,I1799&lt;=47201),"Liberecký kraj",(IF(AND(I1799&gt;=51202,I1799&lt;=51401),"Liberecký kraj",(IF(AND(I1799&gt;=53002,I1799&lt;=53976),"Pardubický kraj",(IF(AND(I1799&gt;=56002,I1799&lt;=57201),"Pardubický kraj",(IF(AND(I1799&gt;=60200,I1799&lt;=67201),"Jihomoravský kraj",(IF(AND(I1799&gt;=67801,I1799&lt;=68501),"Jihomoravský kraj",(IF(AND(I1799&gt;=69002,I1799&lt;=69801),"Jihomoravský kraj",(IF(AND(I1799&gt;=68601,I1799&lt;=68801),"Zlínský kraj",(IF(AND(I1799&gt;=75501,I1799&lt;=76901),"Zlínský kraj",(IF(AND(I1799&gt;=70030,I1799&lt;=74901),"Moravskoslezský kraj",(IF(AND(I1799&gt;=75000,I1799&lt;=75368),"Olomoucký kraj",(IF(AND(I1799&gt;=77200,I1799&lt;=79862),"Olomoucký kraj",(IF(AND(I1799&gt;=50011,I1799&lt;=50301),"Královéhradecký kraj",(IF(AND(I1799&gt;=54301,I1799&lt;=54303),"Královéhradecký kraj","0")))))))))))))))))))))))))))))))))))))))))))))))</f>
        <v>Středočeský kraj</v>
      </c>
      <c r="AB1799" t="s">
        <v>998</v>
      </c>
      <c r="AD1799" t="s">
        <v>998</v>
      </c>
      <c r="AE1799" t="s">
        <v>998</v>
      </c>
      <c r="AF1799" t="s">
        <v>998</v>
      </c>
      <c r="AG1799" s="107">
        <v>0</v>
      </c>
      <c r="AH1799" s="107">
        <v>0</v>
      </c>
      <c r="AI1799" s="107">
        <v>0</v>
      </c>
      <c r="AJ1799" t="s">
        <v>1012</v>
      </c>
    </row>
    <row r="1800" spans="1:37" x14ac:dyDescent="0.45">
      <c r="A1800" t="s">
        <v>1076</v>
      </c>
      <c r="B1800" t="s">
        <v>14341</v>
      </c>
      <c r="C1800" t="s">
        <v>990</v>
      </c>
      <c r="D1800" t="s">
        <v>14344</v>
      </c>
      <c r="E1800" t="s">
        <v>992</v>
      </c>
      <c r="F1800" t="s">
        <v>13074</v>
      </c>
      <c r="G1800">
        <v>452</v>
      </c>
      <c r="H1800" t="s">
        <v>3019</v>
      </c>
      <c r="I1800">
        <v>33901</v>
      </c>
      <c r="K1800" t="s">
        <v>14345</v>
      </c>
      <c r="L1800" s="106">
        <v>31686</v>
      </c>
      <c r="M1800">
        <v>13022962</v>
      </c>
      <c r="N1800" t="s">
        <v>996</v>
      </c>
      <c r="O1800" t="s">
        <v>12</v>
      </c>
      <c r="P1800" t="s">
        <v>997</v>
      </c>
      <c r="R1800" s="109" t="str">
        <f>IF(OR(P1800="SB",Q1800="SB"),"SB",0)</f>
        <v>SB</v>
      </c>
      <c r="T1800" s="110" t="s">
        <v>998</v>
      </c>
      <c r="V1800" s="113" t="str">
        <f>IF(AND(I1800&gt;=10000,I1800&lt;=19900),"Praha",(IF(AND(I1800&gt;=25001,I1800&lt;=29501),"Středočeský kraj",(IF(AND(I1800&gt;=30100,I1800&lt;=34972),"Středočeský kraj",(IF(AND(I1800&gt;=35002,I1800&lt;=36271),"Karlovarský kraj",(IF(AND(I1800&gt;=37001,I1800&lt;=39201),"Jihočeský kraj",(IF(AND(I1800&gt;=39701,I1800&lt;=39901),"Jihočeský kraj",(IF(AND(I1800&gt;=39301,I1800&lt;=39601),"Kraj Vysočina",(IF(AND(I1800&gt;=58001,I1800&lt;=59501),"Kraj Vysočina",(IF(AND(I1800&gt;=67401,I1800&lt;=67602),"Kraj Vysočina",(IF(AND(I1800&gt;=40001,I1800&lt;=44101),"Ústecký kraj",(IF(AND(I1800&gt;=46001,I1800&lt;=47201),"Liberecký kraj",(IF(AND(I1800&gt;=51202,I1800&lt;=51401),"Liberecký kraj",(IF(AND(I1800&gt;=53002,I1800&lt;=53976),"Pardubický kraj",(IF(AND(I1800&gt;=56002,I1800&lt;=57201),"Pardubický kraj",(IF(AND(I1800&gt;=60200,I1800&lt;=67201),"Jihomoravský kraj",(IF(AND(I1800&gt;=67801,I1800&lt;=68501),"Jihomoravský kraj",(IF(AND(I1800&gt;=69002,I1800&lt;=69801),"Jihomoravský kraj",(IF(AND(I1800&gt;=68601,I1800&lt;=68801),"Zlínský kraj",(IF(AND(I1800&gt;=75501,I1800&lt;=76901),"Zlínský kraj",(IF(AND(I1800&gt;=70030,I1800&lt;=74901),"Moravskoslezský kraj",(IF(AND(I1800&gt;=75000,I1800&lt;=75368),"Olomoucký kraj",(IF(AND(I1800&gt;=77200,I1800&lt;=79862),"Olomoucký kraj",(IF(AND(I1800&gt;=50011,I1800&lt;=50301),"Královéhradecký kraj",(IF(AND(I1800&gt;=54301,I1800&lt;=54303),"Královéhradecký kraj","0")))))))))))))))))))))))))))))))))))))))))))))))</f>
        <v>Středočeský kraj</v>
      </c>
      <c r="AB1800" t="s">
        <v>998</v>
      </c>
      <c r="AD1800" t="s">
        <v>998</v>
      </c>
      <c r="AE1800" t="s">
        <v>998</v>
      </c>
      <c r="AF1800" t="s">
        <v>998</v>
      </c>
      <c r="AG1800" s="107">
        <v>0</v>
      </c>
      <c r="AH1800" s="107">
        <v>0</v>
      </c>
      <c r="AI1800" s="107">
        <v>0</v>
      </c>
      <c r="AJ1800" t="s">
        <v>1012</v>
      </c>
    </row>
    <row r="1801" spans="1:37" x14ac:dyDescent="0.45">
      <c r="A1801" t="s">
        <v>1349</v>
      </c>
      <c r="B1801" t="s">
        <v>15368</v>
      </c>
      <c r="C1801" t="s">
        <v>1002</v>
      </c>
      <c r="D1801" t="s">
        <v>15369</v>
      </c>
      <c r="E1801" t="s">
        <v>992</v>
      </c>
      <c r="F1801" t="s">
        <v>8063</v>
      </c>
      <c r="G1801">
        <v>619</v>
      </c>
      <c r="H1801" t="s">
        <v>3019</v>
      </c>
      <c r="I1801">
        <v>33901</v>
      </c>
      <c r="K1801" t="s">
        <v>15370</v>
      </c>
      <c r="L1801" s="106">
        <v>27536</v>
      </c>
      <c r="M1801">
        <v>13060348</v>
      </c>
      <c r="N1801" t="s">
        <v>996</v>
      </c>
      <c r="O1801" t="s">
        <v>12</v>
      </c>
      <c r="P1801" t="s">
        <v>997</v>
      </c>
      <c r="R1801" s="109" t="str">
        <f>IF(OR(P1801="SB",Q1801="SB"),"SB",0)</f>
        <v>SB</v>
      </c>
      <c r="T1801" s="110" t="s">
        <v>998</v>
      </c>
      <c r="V1801" s="113" t="str">
        <f>IF(AND(I1801&gt;=10000,I1801&lt;=19900),"Praha",(IF(AND(I1801&gt;=25001,I1801&lt;=29501),"Středočeský kraj",(IF(AND(I1801&gt;=30100,I1801&lt;=34972),"Středočeský kraj",(IF(AND(I1801&gt;=35002,I1801&lt;=36271),"Karlovarský kraj",(IF(AND(I1801&gt;=37001,I1801&lt;=39201),"Jihočeský kraj",(IF(AND(I1801&gt;=39701,I1801&lt;=39901),"Jihočeský kraj",(IF(AND(I1801&gt;=39301,I1801&lt;=39601),"Kraj Vysočina",(IF(AND(I1801&gt;=58001,I1801&lt;=59501),"Kraj Vysočina",(IF(AND(I1801&gt;=67401,I1801&lt;=67602),"Kraj Vysočina",(IF(AND(I1801&gt;=40001,I1801&lt;=44101),"Ústecký kraj",(IF(AND(I1801&gt;=46001,I1801&lt;=47201),"Liberecký kraj",(IF(AND(I1801&gt;=51202,I1801&lt;=51401),"Liberecký kraj",(IF(AND(I1801&gt;=53002,I1801&lt;=53976),"Pardubický kraj",(IF(AND(I1801&gt;=56002,I1801&lt;=57201),"Pardubický kraj",(IF(AND(I1801&gt;=60200,I1801&lt;=67201),"Jihomoravský kraj",(IF(AND(I1801&gt;=67801,I1801&lt;=68501),"Jihomoravský kraj",(IF(AND(I1801&gt;=69002,I1801&lt;=69801),"Jihomoravský kraj",(IF(AND(I1801&gt;=68601,I1801&lt;=68801),"Zlínský kraj",(IF(AND(I1801&gt;=75501,I1801&lt;=76901),"Zlínský kraj",(IF(AND(I1801&gt;=70030,I1801&lt;=74901),"Moravskoslezský kraj",(IF(AND(I1801&gt;=75000,I1801&lt;=75368),"Olomoucký kraj",(IF(AND(I1801&gt;=77200,I1801&lt;=79862),"Olomoucký kraj",(IF(AND(I1801&gt;=50011,I1801&lt;=50301),"Královéhradecký kraj",(IF(AND(I1801&gt;=54301,I1801&lt;=54303),"Královéhradecký kraj","0")))))))))))))))))))))))))))))))))))))))))))))))</f>
        <v>Středočeský kraj</v>
      </c>
      <c r="AB1801" t="s">
        <v>998</v>
      </c>
      <c r="AD1801" t="s">
        <v>998</v>
      </c>
      <c r="AE1801" t="s">
        <v>998</v>
      </c>
      <c r="AF1801" t="s">
        <v>998</v>
      </c>
      <c r="AG1801" s="107">
        <v>0</v>
      </c>
      <c r="AH1801" s="107">
        <v>0</v>
      </c>
      <c r="AI1801" s="107">
        <v>0</v>
      </c>
      <c r="AJ1801" t="s">
        <v>1012</v>
      </c>
    </row>
    <row r="1802" spans="1:37" x14ac:dyDescent="0.45">
      <c r="A1802" t="s">
        <v>1268</v>
      </c>
      <c r="B1802" t="s">
        <v>13999</v>
      </c>
      <c r="C1802" t="s">
        <v>990</v>
      </c>
      <c r="D1802" t="s">
        <v>14000</v>
      </c>
      <c r="E1802" t="s">
        <v>992</v>
      </c>
      <c r="F1802" t="s">
        <v>14001</v>
      </c>
      <c r="G1802">
        <v>116</v>
      </c>
      <c r="H1802" t="s">
        <v>14002</v>
      </c>
      <c r="I1802">
        <v>34001</v>
      </c>
      <c r="K1802" t="s">
        <v>14003</v>
      </c>
      <c r="L1802" s="106">
        <v>33568</v>
      </c>
      <c r="M1802">
        <v>10894117</v>
      </c>
      <c r="N1802" t="s">
        <v>996</v>
      </c>
      <c r="O1802" t="s">
        <v>12</v>
      </c>
      <c r="P1802" t="s">
        <v>997</v>
      </c>
      <c r="R1802" s="109" t="str">
        <f>IF(OR(P1802="SB",Q1802="SB"),"SB",0)</f>
        <v>SB</v>
      </c>
      <c r="T1802" s="110">
        <v>11792</v>
      </c>
      <c r="U1802" t="s">
        <v>19633</v>
      </c>
      <c r="V1802" s="113" t="str">
        <f>IF(AND(I1802&gt;=10000,I1802&lt;=19900),"Praha",(IF(AND(I1802&gt;=25001,I1802&lt;=29501),"Středočeský kraj",(IF(AND(I1802&gt;=30100,I1802&lt;=34972),"Středočeský kraj",(IF(AND(I1802&gt;=35002,I1802&lt;=36271),"Karlovarský kraj",(IF(AND(I1802&gt;=37001,I1802&lt;=39201),"Jihočeský kraj",(IF(AND(I1802&gt;=39701,I1802&lt;=39901),"Jihočeský kraj",(IF(AND(I1802&gt;=39301,I1802&lt;=39601),"Kraj Vysočina",(IF(AND(I1802&gt;=58001,I1802&lt;=59501),"Kraj Vysočina",(IF(AND(I1802&gt;=67401,I1802&lt;=67602),"Kraj Vysočina",(IF(AND(I1802&gt;=40001,I1802&lt;=44101),"Ústecký kraj",(IF(AND(I1802&gt;=46001,I1802&lt;=47201),"Liberecký kraj",(IF(AND(I1802&gt;=51202,I1802&lt;=51401),"Liberecký kraj",(IF(AND(I1802&gt;=53002,I1802&lt;=53976),"Pardubický kraj",(IF(AND(I1802&gt;=56002,I1802&lt;=57201),"Pardubický kraj",(IF(AND(I1802&gt;=60200,I1802&lt;=67201),"Jihomoravský kraj",(IF(AND(I1802&gt;=67801,I1802&lt;=68501),"Jihomoravský kraj",(IF(AND(I1802&gt;=69002,I1802&lt;=69801),"Jihomoravský kraj",(IF(AND(I1802&gt;=68601,I1802&lt;=68801),"Zlínský kraj",(IF(AND(I1802&gt;=75501,I1802&lt;=76901),"Zlínský kraj",(IF(AND(I1802&gt;=70030,I1802&lt;=74901),"Moravskoslezský kraj",(IF(AND(I1802&gt;=75000,I1802&lt;=75368),"Olomoucký kraj",(IF(AND(I1802&gt;=77200,I1802&lt;=79862),"Olomoucký kraj",(IF(AND(I1802&gt;=50011,I1802&lt;=50301),"Královéhradecký kraj",(IF(AND(I1802&gt;=54301,I1802&lt;=54303),"Královéhradecký kraj","0")))))))))))))))))))))))))))))))))))))))))))))))</f>
        <v>Středočeský kraj</v>
      </c>
      <c r="AD1802" t="s">
        <v>998</v>
      </c>
      <c r="AE1802" t="s">
        <v>998</v>
      </c>
      <c r="AF1802" t="s">
        <v>998</v>
      </c>
      <c r="AG1802" s="107">
        <v>0</v>
      </c>
      <c r="AH1802" s="107">
        <v>0</v>
      </c>
      <c r="AI1802" s="107">
        <v>0</v>
      </c>
      <c r="AJ1802" t="s">
        <v>1012</v>
      </c>
    </row>
    <row r="1803" spans="1:37" x14ac:dyDescent="0.45">
      <c r="A1803" t="s">
        <v>12129</v>
      </c>
      <c r="B1803" t="s">
        <v>12130</v>
      </c>
      <c r="C1803" t="s">
        <v>1002</v>
      </c>
      <c r="D1803" t="s">
        <v>12131</v>
      </c>
      <c r="E1803" t="s">
        <v>992</v>
      </c>
      <c r="F1803" t="s">
        <v>12132</v>
      </c>
      <c r="G1803">
        <v>69</v>
      </c>
      <c r="H1803" t="s">
        <v>1417</v>
      </c>
      <c r="I1803">
        <v>34003</v>
      </c>
      <c r="K1803" t="s">
        <v>12133</v>
      </c>
      <c r="L1803" s="106">
        <v>16173</v>
      </c>
      <c r="M1803">
        <v>10581087</v>
      </c>
      <c r="N1803" t="s">
        <v>1431</v>
      </c>
      <c r="O1803" t="s">
        <v>1282</v>
      </c>
      <c r="P1803" t="s">
        <v>997</v>
      </c>
      <c r="R1803" s="109" t="str">
        <f>IF(OR(P1803="SB",Q1803="SB"),"SB",0)</f>
        <v>SB</v>
      </c>
      <c r="T1803" s="110" t="s">
        <v>998</v>
      </c>
      <c r="V1803" s="113" t="str">
        <f>IF(AND(I1803&gt;=10000,I1803&lt;=19900),"Praha",(IF(AND(I1803&gt;=25001,I1803&lt;=29501),"Středočeský kraj",(IF(AND(I1803&gt;=30100,I1803&lt;=34972),"Středočeský kraj",(IF(AND(I1803&gt;=35002,I1803&lt;=36271),"Karlovarský kraj",(IF(AND(I1803&gt;=37001,I1803&lt;=39201),"Jihočeský kraj",(IF(AND(I1803&gt;=39701,I1803&lt;=39901),"Jihočeský kraj",(IF(AND(I1803&gt;=39301,I1803&lt;=39601),"Kraj Vysočina",(IF(AND(I1803&gt;=58001,I1803&lt;=59501),"Kraj Vysočina",(IF(AND(I1803&gt;=67401,I1803&lt;=67602),"Kraj Vysočina",(IF(AND(I1803&gt;=40001,I1803&lt;=44101),"Ústecký kraj",(IF(AND(I1803&gt;=46001,I1803&lt;=47201),"Liberecký kraj",(IF(AND(I1803&gt;=51202,I1803&lt;=51401),"Liberecký kraj",(IF(AND(I1803&gt;=53002,I1803&lt;=53976),"Pardubický kraj",(IF(AND(I1803&gt;=56002,I1803&lt;=57201),"Pardubický kraj",(IF(AND(I1803&gt;=60200,I1803&lt;=67201),"Jihomoravský kraj",(IF(AND(I1803&gt;=67801,I1803&lt;=68501),"Jihomoravský kraj",(IF(AND(I1803&gt;=69002,I1803&lt;=69801),"Jihomoravský kraj",(IF(AND(I1803&gt;=68601,I1803&lt;=68801),"Zlínský kraj",(IF(AND(I1803&gt;=75501,I1803&lt;=76901),"Zlínský kraj",(IF(AND(I1803&gt;=70030,I1803&lt;=74901),"Moravskoslezský kraj",(IF(AND(I1803&gt;=75000,I1803&lt;=75368),"Olomoucký kraj",(IF(AND(I1803&gt;=77200,I1803&lt;=79862),"Olomoucký kraj",(IF(AND(I1803&gt;=50011,I1803&lt;=50301),"Královéhradecký kraj",(IF(AND(I1803&gt;=54301,I1803&lt;=54303),"Královéhradecký kraj","0")))))))))))))))))))))))))))))))))))))))))))))))</f>
        <v>Středočeský kraj</v>
      </c>
      <c r="AB1803" t="s">
        <v>998</v>
      </c>
      <c r="AD1803" t="s">
        <v>998</v>
      </c>
      <c r="AE1803" t="s">
        <v>998</v>
      </c>
      <c r="AF1803" t="s">
        <v>998</v>
      </c>
      <c r="AG1803" s="107">
        <v>100</v>
      </c>
      <c r="AH1803" s="107">
        <v>0</v>
      </c>
      <c r="AI1803" s="107">
        <v>0</v>
      </c>
      <c r="AJ1803" t="s">
        <v>999</v>
      </c>
      <c r="AK1803" s="106">
        <v>44920</v>
      </c>
    </row>
    <row r="1804" spans="1:37" x14ac:dyDescent="0.45">
      <c r="A1804" t="s">
        <v>1187</v>
      </c>
      <c r="B1804" t="s">
        <v>15468</v>
      </c>
      <c r="C1804" t="s">
        <v>1002</v>
      </c>
      <c r="D1804" t="s">
        <v>15469</v>
      </c>
      <c r="E1804" t="s">
        <v>992</v>
      </c>
      <c r="F1804" t="s">
        <v>5320</v>
      </c>
      <c r="G1804">
        <v>107</v>
      </c>
      <c r="H1804" t="s">
        <v>2157</v>
      </c>
      <c r="I1804">
        <v>34004</v>
      </c>
      <c r="K1804" t="s">
        <v>15470</v>
      </c>
      <c r="L1804" s="106">
        <v>38062</v>
      </c>
      <c r="M1804">
        <v>14494534</v>
      </c>
      <c r="N1804" t="s">
        <v>2063</v>
      </c>
      <c r="O1804" t="s">
        <v>1173</v>
      </c>
      <c r="P1804" t="s">
        <v>997</v>
      </c>
      <c r="R1804" s="109" t="str">
        <f>IF(OR(P1804="SB",Q1804="SB"),"SB",0)</f>
        <v>SB</v>
      </c>
      <c r="T1804" s="110">
        <v>2018482</v>
      </c>
      <c r="U1804" t="s">
        <v>19633</v>
      </c>
      <c r="V1804" s="113" t="str">
        <f>IF(AND(I1804&gt;=10000,I1804&lt;=19900),"Praha",(IF(AND(I1804&gt;=25001,I1804&lt;=29501),"Středočeský kraj",(IF(AND(I1804&gt;=30100,I1804&lt;=34972),"Středočeský kraj",(IF(AND(I1804&gt;=35002,I1804&lt;=36271),"Karlovarský kraj",(IF(AND(I1804&gt;=37001,I1804&lt;=39201),"Jihočeský kraj",(IF(AND(I1804&gt;=39701,I1804&lt;=39901),"Jihočeský kraj",(IF(AND(I1804&gt;=39301,I1804&lt;=39601),"Kraj Vysočina",(IF(AND(I1804&gt;=58001,I1804&lt;=59501),"Kraj Vysočina",(IF(AND(I1804&gt;=67401,I1804&lt;=67602),"Kraj Vysočina",(IF(AND(I1804&gt;=40001,I1804&lt;=44101),"Ústecký kraj",(IF(AND(I1804&gt;=46001,I1804&lt;=47201),"Liberecký kraj",(IF(AND(I1804&gt;=51202,I1804&lt;=51401),"Liberecký kraj",(IF(AND(I1804&gt;=53002,I1804&lt;=53976),"Pardubický kraj",(IF(AND(I1804&gt;=56002,I1804&lt;=57201),"Pardubický kraj",(IF(AND(I1804&gt;=60200,I1804&lt;=67201),"Jihomoravský kraj",(IF(AND(I1804&gt;=67801,I1804&lt;=68501),"Jihomoravský kraj",(IF(AND(I1804&gt;=69002,I1804&lt;=69801),"Jihomoravský kraj",(IF(AND(I1804&gt;=68601,I1804&lt;=68801),"Zlínský kraj",(IF(AND(I1804&gt;=75501,I1804&lt;=76901),"Zlínský kraj",(IF(AND(I1804&gt;=70030,I1804&lt;=74901),"Moravskoslezský kraj",(IF(AND(I1804&gt;=75000,I1804&lt;=75368),"Olomoucký kraj",(IF(AND(I1804&gt;=77200,I1804&lt;=79862),"Olomoucký kraj",(IF(AND(I1804&gt;=50011,I1804&lt;=50301),"Královéhradecký kraj",(IF(AND(I1804&gt;=54301,I1804&lt;=54303),"Královéhradecký kraj","0")))))))))))))))))))))))))))))))))))))))))))))))</f>
        <v>Středočeský kraj</v>
      </c>
      <c r="AD1804" t="s">
        <v>998</v>
      </c>
      <c r="AE1804" t="s">
        <v>998</v>
      </c>
      <c r="AF1804" t="s">
        <v>998</v>
      </c>
      <c r="AG1804" s="107">
        <v>0</v>
      </c>
      <c r="AH1804" s="107">
        <v>0</v>
      </c>
      <c r="AI1804" s="107">
        <v>0</v>
      </c>
      <c r="AJ1804" t="s">
        <v>1012</v>
      </c>
    </row>
    <row r="1805" spans="1:37" x14ac:dyDescent="0.45">
      <c r="A1805" t="s">
        <v>1055</v>
      </c>
      <c r="B1805" t="s">
        <v>5870</v>
      </c>
      <c r="C1805" t="s">
        <v>1002</v>
      </c>
      <c r="D1805" t="s">
        <v>5871</v>
      </c>
      <c r="E1805" t="s">
        <v>992</v>
      </c>
      <c r="F1805" t="s">
        <v>5872</v>
      </c>
      <c r="G1805">
        <v>282</v>
      </c>
      <c r="H1805" t="s">
        <v>2157</v>
      </c>
      <c r="I1805">
        <v>34004</v>
      </c>
      <c r="K1805" t="s">
        <v>5873</v>
      </c>
      <c r="L1805" s="106">
        <v>37804</v>
      </c>
      <c r="M1805">
        <v>14494433</v>
      </c>
      <c r="N1805" t="s">
        <v>2063</v>
      </c>
      <c r="O1805" t="s">
        <v>1173</v>
      </c>
      <c r="P1805" t="s">
        <v>997</v>
      </c>
      <c r="R1805" s="109" t="str">
        <f>IF(OR(P1805="SB",Q1805="SB"),"SB",0)</f>
        <v>SB</v>
      </c>
      <c r="T1805" s="110">
        <v>2018483</v>
      </c>
      <c r="U1805" t="s">
        <v>19633</v>
      </c>
      <c r="V1805" s="113" t="str">
        <f>IF(AND(I1805&gt;=10000,I1805&lt;=19900),"Praha",(IF(AND(I1805&gt;=25001,I1805&lt;=29501),"Středočeský kraj",(IF(AND(I1805&gt;=30100,I1805&lt;=34972),"Středočeský kraj",(IF(AND(I1805&gt;=35002,I1805&lt;=36271),"Karlovarský kraj",(IF(AND(I1805&gt;=37001,I1805&lt;=39201),"Jihočeský kraj",(IF(AND(I1805&gt;=39701,I1805&lt;=39901),"Jihočeský kraj",(IF(AND(I1805&gt;=39301,I1805&lt;=39601),"Kraj Vysočina",(IF(AND(I1805&gt;=58001,I1805&lt;=59501),"Kraj Vysočina",(IF(AND(I1805&gt;=67401,I1805&lt;=67602),"Kraj Vysočina",(IF(AND(I1805&gt;=40001,I1805&lt;=44101),"Ústecký kraj",(IF(AND(I1805&gt;=46001,I1805&lt;=47201),"Liberecký kraj",(IF(AND(I1805&gt;=51202,I1805&lt;=51401),"Liberecký kraj",(IF(AND(I1805&gt;=53002,I1805&lt;=53976),"Pardubický kraj",(IF(AND(I1805&gt;=56002,I1805&lt;=57201),"Pardubický kraj",(IF(AND(I1805&gt;=60200,I1805&lt;=67201),"Jihomoravský kraj",(IF(AND(I1805&gt;=67801,I1805&lt;=68501),"Jihomoravský kraj",(IF(AND(I1805&gt;=69002,I1805&lt;=69801),"Jihomoravský kraj",(IF(AND(I1805&gt;=68601,I1805&lt;=68801),"Zlínský kraj",(IF(AND(I1805&gt;=75501,I1805&lt;=76901),"Zlínský kraj",(IF(AND(I1805&gt;=70030,I1805&lt;=74901),"Moravskoslezský kraj",(IF(AND(I1805&gt;=75000,I1805&lt;=75368),"Olomoucký kraj",(IF(AND(I1805&gt;=77200,I1805&lt;=79862),"Olomoucký kraj",(IF(AND(I1805&gt;=50011,I1805&lt;=50301),"Královéhradecký kraj",(IF(AND(I1805&gt;=54301,I1805&lt;=54303),"Královéhradecký kraj","0")))))))))))))))))))))))))))))))))))))))))))))))</f>
        <v>Středočeský kraj</v>
      </c>
      <c r="AD1805" t="s">
        <v>998</v>
      </c>
      <c r="AE1805" t="s">
        <v>998</v>
      </c>
      <c r="AF1805" t="s">
        <v>998</v>
      </c>
      <c r="AG1805" s="107">
        <v>0</v>
      </c>
      <c r="AH1805" s="107">
        <v>0</v>
      </c>
      <c r="AI1805" s="107">
        <v>0</v>
      </c>
      <c r="AJ1805" t="s">
        <v>1012</v>
      </c>
    </row>
    <row r="1806" spans="1:37" x14ac:dyDescent="0.45">
      <c r="A1806" t="s">
        <v>1268</v>
      </c>
      <c r="B1806" t="s">
        <v>18139</v>
      </c>
      <c r="C1806" t="s">
        <v>990</v>
      </c>
      <c r="D1806" t="s">
        <v>18140</v>
      </c>
      <c r="E1806" t="s">
        <v>992</v>
      </c>
      <c r="F1806" t="s">
        <v>5320</v>
      </c>
      <c r="G1806">
        <v>166</v>
      </c>
      <c r="H1806" t="s">
        <v>2157</v>
      </c>
      <c r="I1806">
        <v>34004</v>
      </c>
      <c r="J1806">
        <v>606614795</v>
      </c>
      <c r="K1806" t="s">
        <v>18141</v>
      </c>
      <c r="L1806" s="106">
        <v>39471</v>
      </c>
      <c r="M1806">
        <v>12878876</v>
      </c>
      <c r="N1806" t="s">
        <v>1306</v>
      </c>
      <c r="O1806" t="s">
        <v>1173</v>
      </c>
      <c r="P1806" t="s">
        <v>997</v>
      </c>
      <c r="Q1806" t="s">
        <v>2673</v>
      </c>
      <c r="R1806" s="109" t="str">
        <f>IF(OR(P1806="SB",Q1806="SB"),"SB",0)</f>
        <v>SB</v>
      </c>
      <c r="T1806" s="110">
        <v>2019137</v>
      </c>
      <c r="U1806" t="s">
        <v>19634</v>
      </c>
      <c r="V1806" s="113" t="str">
        <f>IF(AND(I1806&gt;=10000,I1806&lt;=19900),"Praha",(IF(AND(I1806&gt;=25001,I1806&lt;=29501),"Středočeský kraj",(IF(AND(I1806&gt;=30100,I1806&lt;=34972),"Středočeský kraj",(IF(AND(I1806&gt;=35002,I1806&lt;=36271),"Karlovarský kraj",(IF(AND(I1806&gt;=37001,I1806&lt;=39201),"Jihočeský kraj",(IF(AND(I1806&gt;=39701,I1806&lt;=39901),"Jihočeský kraj",(IF(AND(I1806&gt;=39301,I1806&lt;=39601),"Kraj Vysočina",(IF(AND(I1806&gt;=58001,I1806&lt;=59501),"Kraj Vysočina",(IF(AND(I1806&gt;=67401,I1806&lt;=67602),"Kraj Vysočina",(IF(AND(I1806&gt;=40001,I1806&lt;=44101),"Ústecký kraj",(IF(AND(I1806&gt;=46001,I1806&lt;=47201),"Liberecký kraj",(IF(AND(I1806&gt;=51202,I1806&lt;=51401),"Liberecký kraj",(IF(AND(I1806&gt;=53002,I1806&lt;=53976),"Pardubický kraj",(IF(AND(I1806&gt;=56002,I1806&lt;=57201),"Pardubický kraj",(IF(AND(I1806&gt;=60200,I1806&lt;=67201),"Jihomoravský kraj",(IF(AND(I1806&gt;=67801,I1806&lt;=68501),"Jihomoravský kraj",(IF(AND(I1806&gt;=69002,I1806&lt;=69801),"Jihomoravský kraj",(IF(AND(I1806&gt;=68601,I1806&lt;=68801),"Zlínský kraj",(IF(AND(I1806&gt;=75501,I1806&lt;=76901),"Zlínský kraj",(IF(AND(I1806&gt;=70030,I1806&lt;=74901),"Moravskoslezský kraj",(IF(AND(I1806&gt;=75000,I1806&lt;=75368),"Olomoucký kraj",(IF(AND(I1806&gt;=77200,I1806&lt;=79862),"Olomoucký kraj",(IF(AND(I1806&gt;=50011,I1806&lt;=50301),"Královéhradecký kraj",(IF(AND(I1806&gt;=54301,I1806&lt;=54303),"Královéhradecký kraj","0")))))))))))))))))))))))))))))))))))))))))))))))</f>
        <v>Středočeský kraj</v>
      </c>
      <c r="W1806" s="111">
        <v>2019137</v>
      </c>
      <c r="X1806" s="111" t="s">
        <v>19633</v>
      </c>
      <c r="AB1806" t="s">
        <v>18142</v>
      </c>
      <c r="AD1806" t="s">
        <v>998</v>
      </c>
      <c r="AE1806" t="s">
        <v>998</v>
      </c>
      <c r="AF1806" t="s">
        <v>998</v>
      </c>
      <c r="AG1806" s="107">
        <v>300</v>
      </c>
      <c r="AH1806" s="107">
        <v>0</v>
      </c>
      <c r="AI1806" s="107">
        <v>0</v>
      </c>
      <c r="AJ1806" t="s">
        <v>999</v>
      </c>
      <c r="AK1806" s="106">
        <v>44856</v>
      </c>
    </row>
    <row r="1807" spans="1:37" x14ac:dyDescent="0.45">
      <c r="A1807" t="s">
        <v>1007</v>
      </c>
      <c r="B1807" t="s">
        <v>8933</v>
      </c>
      <c r="C1807" t="s">
        <v>990</v>
      </c>
      <c r="D1807" t="s">
        <v>8934</v>
      </c>
      <c r="E1807" t="s">
        <v>992</v>
      </c>
      <c r="F1807" t="s">
        <v>8935</v>
      </c>
      <c r="G1807">
        <v>21</v>
      </c>
      <c r="H1807" t="s">
        <v>3294</v>
      </c>
      <c r="I1807">
        <v>34020</v>
      </c>
      <c r="J1807">
        <v>724095446</v>
      </c>
      <c r="K1807" t="s">
        <v>8936</v>
      </c>
      <c r="L1807" s="106">
        <v>31150</v>
      </c>
      <c r="M1807">
        <v>10602208</v>
      </c>
      <c r="N1807" t="s">
        <v>996</v>
      </c>
      <c r="O1807" t="s">
        <v>12</v>
      </c>
      <c r="P1807" t="s">
        <v>997</v>
      </c>
      <c r="R1807" s="109" t="str">
        <f>IF(OR(P1807="SB",Q1807="SB"),"SB",0)</f>
        <v>SB</v>
      </c>
      <c r="T1807" s="110">
        <v>10691</v>
      </c>
      <c r="U1807" t="s">
        <v>19633</v>
      </c>
      <c r="V1807" s="113" t="str">
        <f>IF(AND(I1807&gt;=10000,I1807&lt;=19900),"Praha",(IF(AND(I1807&gt;=25001,I1807&lt;=29501),"Středočeský kraj",(IF(AND(I1807&gt;=30100,I1807&lt;=34972),"Středočeský kraj",(IF(AND(I1807&gt;=35002,I1807&lt;=36271),"Karlovarský kraj",(IF(AND(I1807&gt;=37001,I1807&lt;=39201),"Jihočeský kraj",(IF(AND(I1807&gt;=39701,I1807&lt;=39901),"Jihočeský kraj",(IF(AND(I1807&gt;=39301,I1807&lt;=39601),"Kraj Vysočina",(IF(AND(I1807&gt;=58001,I1807&lt;=59501),"Kraj Vysočina",(IF(AND(I1807&gt;=67401,I1807&lt;=67602),"Kraj Vysočina",(IF(AND(I1807&gt;=40001,I1807&lt;=44101),"Ústecký kraj",(IF(AND(I1807&gt;=46001,I1807&lt;=47201),"Liberecký kraj",(IF(AND(I1807&gt;=51202,I1807&lt;=51401),"Liberecký kraj",(IF(AND(I1807&gt;=53002,I1807&lt;=53976),"Pardubický kraj",(IF(AND(I1807&gt;=56002,I1807&lt;=57201),"Pardubický kraj",(IF(AND(I1807&gt;=60200,I1807&lt;=67201),"Jihomoravský kraj",(IF(AND(I1807&gt;=67801,I1807&lt;=68501),"Jihomoravský kraj",(IF(AND(I1807&gt;=69002,I1807&lt;=69801),"Jihomoravský kraj",(IF(AND(I1807&gt;=68601,I1807&lt;=68801),"Zlínský kraj",(IF(AND(I1807&gt;=75501,I1807&lt;=76901),"Zlínský kraj",(IF(AND(I1807&gt;=70030,I1807&lt;=74901),"Moravskoslezský kraj",(IF(AND(I1807&gt;=75000,I1807&lt;=75368),"Olomoucký kraj",(IF(AND(I1807&gt;=77200,I1807&lt;=79862),"Olomoucký kraj",(IF(AND(I1807&gt;=50011,I1807&lt;=50301),"Královéhradecký kraj",(IF(AND(I1807&gt;=54301,I1807&lt;=54303),"Královéhradecký kraj","0")))))))))))))))))))))))))))))))))))))))))))))))</f>
        <v>Středočeský kraj</v>
      </c>
      <c r="AD1807" t="s">
        <v>998</v>
      </c>
      <c r="AE1807" t="s">
        <v>998</v>
      </c>
      <c r="AF1807" t="s">
        <v>998</v>
      </c>
      <c r="AG1807" s="107">
        <v>0</v>
      </c>
      <c r="AH1807" s="107">
        <v>0</v>
      </c>
      <c r="AI1807" s="107">
        <v>0</v>
      </c>
      <c r="AJ1807" t="s">
        <v>1012</v>
      </c>
    </row>
    <row r="1808" spans="1:37" x14ac:dyDescent="0.45">
      <c r="A1808" t="s">
        <v>1216</v>
      </c>
      <c r="B1808" t="s">
        <v>3283</v>
      </c>
      <c r="C1808" t="s">
        <v>1002</v>
      </c>
      <c r="D1808" t="s">
        <v>3292</v>
      </c>
      <c r="E1808" t="s">
        <v>992</v>
      </c>
      <c r="F1808" t="s">
        <v>3293</v>
      </c>
      <c r="G1808">
        <v>5</v>
      </c>
      <c r="H1808" t="s">
        <v>3294</v>
      </c>
      <c r="I1808">
        <v>34021</v>
      </c>
      <c r="K1808" t="s">
        <v>3295</v>
      </c>
      <c r="L1808" s="106">
        <v>36894</v>
      </c>
      <c r="M1808">
        <v>13634971</v>
      </c>
      <c r="N1808" t="s">
        <v>1589</v>
      </c>
      <c r="O1808" t="s">
        <v>1050</v>
      </c>
      <c r="P1808" t="s">
        <v>997</v>
      </c>
      <c r="R1808" s="109" t="str">
        <f>IF(OR(P1808="SB",Q1808="SB"),"SB",0)</f>
        <v>SB</v>
      </c>
      <c r="T1808" s="110">
        <v>16013</v>
      </c>
      <c r="U1808" t="s">
        <v>19633</v>
      </c>
      <c r="V1808" s="113" t="str">
        <f>IF(AND(I1808&gt;=10000,I1808&lt;=19900),"Praha",(IF(AND(I1808&gt;=25001,I1808&lt;=29501),"Středočeský kraj",(IF(AND(I1808&gt;=30100,I1808&lt;=34972),"Středočeský kraj",(IF(AND(I1808&gt;=35002,I1808&lt;=36271),"Karlovarský kraj",(IF(AND(I1808&gt;=37001,I1808&lt;=39201),"Jihočeský kraj",(IF(AND(I1808&gt;=39701,I1808&lt;=39901),"Jihočeský kraj",(IF(AND(I1808&gt;=39301,I1808&lt;=39601),"Kraj Vysočina",(IF(AND(I1808&gt;=58001,I1808&lt;=59501),"Kraj Vysočina",(IF(AND(I1808&gt;=67401,I1808&lt;=67602),"Kraj Vysočina",(IF(AND(I1808&gt;=40001,I1808&lt;=44101),"Ústecký kraj",(IF(AND(I1808&gt;=46001,I1808&lt;=47201),"Liberecký kraj",(IF(AND(I1808&gt;=51202,I1808&lt;=51401),"Liberecký kraj",(IF(AND(I1808&gt;=53002,I1808&lt;=53976),"Pardubický kraj",(IF(AND(I1808&gt;=56002,I1808&lt;=57201),"Pardubický kraj",(IF(AND(I1808&gt;=60200,I1808&lt;=67201),"Jihomoravský kraj",(IF(AND(I1808&gt;=67801,I1808&lt;=68501),"Jihomoravský kraj",(IF(AND(I1808&gt;=69002,I1808&lt;=69801),"Jihomoravský kraj",(IF(AND(I1808&gt;=68601,I1808&lt;=68801),"Zlínský kraj",(IF(AND(I1808&gt;=75501,I1808&lt;=76901),"Zlínský kraj",(IF(AND(I1808&gt;=70030,I1808&lt;=74901),"Moravskoslezský kraj",(IF(AND(I1808&gt;=75000,I1808&lt;=75368),"Olomoucký kraj",(IF(AND(I1808&gt;=77200,I1808&lt;=79862),"Olomoucký kraj",(IF(AND(I1808&gt;=50011,I1808&lt;=50301),"Královéhradecký kraj",(IF(AND(I1808&gt;=54301,I1808&lt;=54303),"Královéhradecký kraj","0")))))))))))))))))))))))))))))))))))))))))))))))</f>
        <v>Středočeský kraj</v>
      </c>
      <c r="AB1808" t="s">
        <v>3296</v>
      </c>
      <c r="AD1808" t="s">
        <v>998</v>
      </c>
      <c r="AE1808" t="s">
        <v>998</v>
      </c>
      <c r="AF1808" t="s">
        <v>998</v>
      </c>
      <c r="AG1808" s="107">
        <v>0</v>
      </c>
      <c r="AH1808" s="107">
        <v>0</v>
      </c>
      <c r="AI1808" s="107">
        <v>0</v>
      </c>
      <c r="AJ1808" t="s">
        <v>1012</v>
      </c>
    </row>
    <row r="1809" spans="1:37" x14ac:dyDescent="0.45">
      <c r="A1809" t="s">
        <v>1061</v>
      </c>
      <c r="B1809" t="s">
        <v>9071</v>
      </c>
      <c r="C1809" t="s">
        <v>990</v>
      </c>
      <c r="D1809" t="s">
        <v>9072</v>
      </c>
      <c r="E1809" t="s">
        <v>992</v>
      </c>
      <c r="F1809" t="s">
        <v>9073</v>
      </c>
      <c r="G1809">
        <v>351</v>
      </c>
      <c r="H1809" t="s">
        <v>3294</v>
      </c>
      <c r="I1809">
        <v>34021</v>
      </c>
      <c r="K1809" t="s">
        <v>9074</v>
      </c>
      <c r="L1809" s="106">
        <v>37135</v>
      </c>
      <c r="M1809">
        <v>13636284</v>
      </c>
      <c r="N1809" t="s">
        <v>2063</v>
      </c>
      <c r="O1809" t="s">
        <v>1173</v>
      </c>
      <c r="P1809" t="s">
        <v>997</v>
      </c>
      <c r="R1809" s="109" t="str">
        <f>IF(OR(P1809="SB",Q1809="SB"),"SB",0)</f>
        <v>SB</v>
      </c>
      <c r="T1809" s="110">
        <v>16029</v>
      </c>
      <c r="U1809" t="s">
        <v>19634</v>
      </c>
      <c r="V1809" s="113" t="str">
        <f>IF(AND(I1809&gt;=10000,I1809&lt;=19900),"Praha",(IF(AND(I1809&gt;=25001,I1809&lt;=29501),"Středočeský kraj",(IF(AND(I1809&gt;=30100,I1809&lt;=34972),"Středočeský kraj",(IF(AND(I1809&gt;=35002,I1809&lt;=36271),"Karlovarský kraj",(IF(AND(I1809&gt;=37001,I1809&lt;=39201),"Jihočeský kraj",(IF(AND(I1809&gt;=39701,I1809&lt;=39901),"Jihočeský kraj",(IF(AND(I1809&gt;=39301,I1809&lt;=39601),"Kraj Vysočina",(IF(AND(I1809&gt;=58001,I1809&lt;=59501),"Kraj Vysočina",(IF(AND(I1809&gt;=67401,I1809&lt;=67602),"Kraj Vysočina",(IF(AND(I1809&gt;=40001,I1809&lt;=44101),"Ústecký kraj",(IF(AND(I1809&gt;=46001,I1809&lt;=47201),"Liberecký kraj",(IF(AND(I1809&gt;=51202,I1809&lt;=51401),"Liberecký kraj",(IF(AND(I1809&gt;=53002,I1809&lt;=53976),"Pardubický kraj",(IF(AND(I1809&gt;=56002,I1809&lt;=57201),"Pardubický kraj",(IF(AND(I1809&gt;=60200,I1809&lt;=67201),"Jihomoravský kraj",(IF(AND(I1809&gt;=67801,I1809&lt;=68501),"Jihomoravský kraj",(IF(AND(I1809&gt;=69002,I1809&lt;=69801),"Jihomoravský kraj",(IF(AND(I1809&gt;=68601,I1809&lt;=68801),"Zlínský kraj",(IF(AND(I1809&gt;=75501,I1809&lt;=76901),"Zlínský kraj",(IF(AND(I1809&gt;=70030,I1809&lt;=74901),"Moravskoslezský kraj",(IF(AND(I1809&gt;=75000,I1809&lt;=75368),"Olomoucký kraj",(IF(AND(I1809&gt;=77200,I1809&lt;=79862),"Olomoucký kraj",(IF(AND(I1809&gt;=50011,I1809&lt;=50301),"Královéhradecký kraj",(IF(AND(I1809&gt;=54301,I1809&lt;=54303),"Královéhradecký kraj","0")))))))))))))))))))))))))))))))))))))))))))))))</f>
        <v>Středočeský kraj</v>
      </c>
      <c r="W1809" s="111">
        <v>16029</v>
      </c>
      <c r="X1809" s="111" t="s">
        <v>19633</v>
      </c>
      <c r="AB1809" t="s">
        <v>9075</v>
      </c>
      <c r="AD1809" t="s">
        <v>1024</v>
      </c>
      <c r="AE1809" t="s">
        <v>1515</v>
      </c>
      <c r="AF1809" t="s">
        <v>998</v>
      </c>
      <c r="AG1809" s="107">
        <v>0</v>
      </c>
      <c r="AH1809" s="107">
        <v>0</v>
      </c>
      <c r="AI1809" s="107">
        <v>0</v>
      </c>
      <c r="AJ1809" t="s">
        <v>1012</v>
      </c>
    </row>
    <row r="1810" spans="1:37" x14ac:dyDescent="0.45">
      <c r="A1810" t="s">
        <v>1087</v>
      </c>
      <c r="B1810" t="s">
        <v>15986</v>
      </c>
      <c r="C1810" t="s">
        <v>990</v>
      </c>
      <c r="D1810" t="s">
        <v>15992</v>
      </c>
      <c r="E1810" t="s">
        <v>992</v>
      </c>
      <c r="F1810" t="s">
        <v>9768</v>
      </c>
      <c r="G1810">
        <v>105</v>
      </c>
      <c r="H1810" t="s">
        <v>2116</v>
      </c>
      <c r="I1810">
        <v>34022</v>
      </c>
      <c r="K1810" t="s">
        <v>15993</v>
      </c>
      <c r="L1810" s="106">
        <v>39012</v>
      </c>
      <c r="M1810">
        <v>15488580</v>
      </c>
      <c r="N1810" t="s">
        <v>2063</v>
      </c>
      <c r="O1810" t="s">
        <v>1173</v>
      </c>
      <c r="P1810" t="s">
        <v>997</v>
      </c>
      <c r="R1810" s="109" t="str">
        <f>IF(OR(P1810="SB",Q1810="SB"),"SB",0)</f>
        <v>SB</v>
      </c>
      <c r="T1810" s="110">
        <v>2020141</v>
      </c>
      <c r="U1810" t="s">
        <v>19633</v>
      </c>
      <c r="V1810" s="113" t="str">
        <f>IF(AND(I1810&gt;=10000,I1810&lt;=19900),"Praha",(IF(AND(I1810&gt;=25001,I1810&lt;=29501),"Středočeský kraj",(IF(AND(I1810&gt;=30100,I1810&lt;=34972),"Středočeský kraj",(IF(AND(I1810&gt;=35002,I1810&lt;=36271),"Karlovarský kraj",(IF(AND(I1810&gt;=37001,I1810&lt;=39201),"Jihočeský kraj",(IF(AND(I1810&gt;=39701,I1810&lt;=39901),"Jihočeský kraj",(IF(AND(I1810&gt;=39301,I1810&lt;=39601),"Kraj Vysočina",(IF(AND(I1810&gt;=58001,I1810&lt;=59501),"Kraj Vysočina",(IF(AND(I1810&gt;=67401,I1810&lt;=67602),"Kraj Vysočina",(IF(AND(I1810&gt;=40001,I1810&lt;=44101),"Ústecký kraj",(IF(AND(I1810&gt;=46001,I1810&lt;=47201),"Liberecký kraj",(IF(AND(I1810&gt;=51202,I1810&lt;=51401),"Liberecký kraj",(IF(AND(I1810&gt;=53002,I1810&lt;=53976),"Pardubický kraj",(IF(AND(I1810&gt;=56002,I1810&lt;=57201),"Pardubický kraj",(IF(AND(I1810&gt;=60200,I1810&lt;=67201),"Jihomoravský kraj",(IF(AND(I1810&gt;=67801,I1810&lt;=68501),"Jihomoravský kraj",(IF(AND(I1810&gt;=69002,I1810&lt;=69801),"Jihomoravský kraj",(IF(AND(I1810&gt;=68601,I1810&lt;=68801),"Zlínský kraj",(IF(AND(I1810&gt;=75501,I1810&lt;=76901),"Zlínský kraj",(IF(AND(I1810&gt;=70030,I1810&lt;=74901),"Moravskoslezský kraj",(IF(AND(I1810&gt;=75000,I1810&lt;=75368),"Olomoucký kraj",(IF(AND(I1810&gt;=77200,I1810&lt;=79862),"Olomoucký kraj",(IF(AND(I1810&gt;=50011,I1810&lt;=50301),"Královéhradecký kraj",(IF(AND(I1810&gt;=54301,I1810&lt;=54303),"Královéhradecký kraj","0")))))))))))))))))))))))))))))))))))))))))))))))</f>
        <v>Středočeský kraj</v>
      </c>
      <c r="AD1810" t="s">
        <v>998</v>
      </c>
      <c r="AE1810" t="s">
        <v>998</v>
      </c>
      <c r="AF1810" t="s">
        <v>998</v>
      </c>
      <c r="AG1810" s="107">
        <v>0</v>
      </c>
      <c r="AH1810" s="107">
        <v>0</v>
      </c>
      <c r="AI1810" s="107">
        <v>0</v>
      </c>
      <c r="AJ1810" t="s">
        <v>1012</v>
      </c>
    </row>
    <row r="1811" spans="1:37" x14ac:dyDescent="0.45">
      <c r="A1811" t="s">
        <v>1687</v>
      </c>
      <c r="B1811" t="s">
        <v>8922</v>
      </c>
      <c r="C1811" t="s">
        <v>1002</v>
      </c>
      <c r="D1811" t="s">
        <v>8923</v>
      </c>
      <c r="E1811" t="s">
        <v>992</v>
      </c>
      <c r="F1811" t="s">
        <v>8924</v>
      </c>
      <c r="G1811">
        <v>506</v>
      </c>
      <c r="H1811" t="s">
        <v>8924</v>
      </c>
      <c r="I1811">
        <v>34022</v>
      </c>
      <c r="K1811" t="s">
        <v>8925</v>
      </c>
      <c r="L1811" s="106">
        <v>33426</v>
      </c>
      <c r="M1811">
        <v>13399444</v>
      </c>
      <c r="N1811" t="s">
        <v>996</v>
      </c>
      <c r="O1811" t="s">
        <v>12</v>
      </c>
      <c r="P1811" t="s">
        <v>997</v>
      </c>
      <c r="R1811" s="109" t="str">
        <f>IF(OR(P1811="SB",Q1811="SB"),"SB",0)</f>
        <v>SB</v>
      </c>
      <c r="T1811" s="110" t="s">
        <v>998</v>
      </c>
      <c r="V1811" s="113" t="str">
        <f>IF(AND(I1811&gt;=10000,I1811&lt;=19900),"Praha",(IF(AND(I1811&gt;=25001,I1811&lt;=29501),"Středočeský kraj",(IF(AND(I1811&gt;=30100,I1811&lt;=34972),"Středočeský kraj",(IF(AND(I1811&gt;=35002,I1811&lt;=36271),"Karlovarský kraj",(IF(AND(I1811&gt;=37001,I1811&lt;=39201),"Jihočeský kraj",(IF(AND(I1811&gt;=39701,I1811&lt;=39901),"Jihočeský kraj",(IF(AND(I1811&gt;=39301,I1811&lt;=39601),"Kraj Vysočina",(IF(AND(I1811&gt;=58001,I1811&lt;=59501),"Kraj Vysočina",(IF(AND(I1811&gt;=67401,I1811&lt;=67602),"Kraj Vysočina",(IF(AND(I1811&gt;=40001,I1811&lt;=44101),"Ústecký kraj",(IF(AND(I1811&gt;=46001,I1811&lt;=47201),"Liberecký kraj",(IF(AND(I1811&gt;=51202,I1811&lt;=51401),"Liberecký kraj",(IF(AND(I1811&gt;=53002,I1811&lt;=53976),"Pardubický kraj",(IF(AND(I1811&gt;=56002,I1811&lt;=57201),"Pardubický kraj",(IF(AND(I1811&gt;=60200,I1811&lt;=67201),"Jihomoravský kraj",(IF(AND(I1811&gt;=67801,I1811&lt;=68501),"Jihomoravský kraj",(IF(AND(I1811&gt;=69002,I1811&lt;=69801),"Jihomoravský kraj",(IF(AND(I1811&gt;=68601,I1811&lt;=68801),"Zlínský kraj",(IF(AND(I1811&gt;=75501,I1811&lt;=76901),"Zlínský kraj",(IF(AND(I1811&gt;=70030,I1811&lt;=74901),"Moravskoslezský kraj",(IF(AND(I1811&gt;=75000,I1811&lt;=75368),"Olomoucký kraj",(IF(AND(I1811&gt;=77200,I1811&lt;=79862),"Olomoucký kraj",(IF(AND(I1811&gt;=50011,I1811&lt;=50301),"Královéhradecký kraj",(IF(AND(I1811&gt;=54301,I1811&lt;=54303),"Královéhradecký kraj","0")))))))))))))))))))))))))))))))))))))))))))))))</f>
        <v>Středočeský kraj</v>
      </c>
      <c r="AB1811" t="s">
        <v>998</v>
      </c>
      <c r="AD1811" t="s">
        <v>998</v>
      </c>
      <c r="AE1811" t="s">
        <v>998</v>
      </c>
      <c r="AF1811" t="s">
        <v>998</v>
      </c>
      <c r="AG1811" s="107">
        <v>0</v>
      </c>
      <c r="AH1811" s="107">
        <v>0</v>
      </c>
      <c r="AI1811" s="107">
        <v>0</v>
      </c>
      <c r="AJ1811" t="s">
        <v>1012</v>
      </c>
    </row>
    <row r="1812" spans="1:37" x14ac:dyDescent="0.45">
      <c r="A1812" t="s">
        <v>1211</v>
      </c>
      <c r="B1812" t="s">
        <v>5387</v>
      </c>
      <c r="C1812" t="s">
        <v>1002</v>
      </c>
      <c r="D1812" t="s">
        <v>5388</v>
      </c>
      <c r="E1812" t="s">
        <v>992</v>
      </c>
      <c r="F1812" t="s">
        <v>5389</v>
      </c>
      <c r="G1812">
        <v>331</v>
      </c>
      <c r="H1812" t="s">
        <v>5389</v>
      </c>
      <c r="I1812">
        <v>34024</v>
      </c>
      <c r="K1812" t="s">
        <v>5390</v>
      </c>
      <c r="L1812" s="106">
        <v>37524</v>
      </c>
      <c r="M1812">
        <v>13636183</v>
      </c>
      <c r="N1812" t="s">
        <v>2063</v>
      </c>
      <c r="O1812" t="s">
        <v>1173</v>
      </c>
      <c r="P1812" t="s">
        <v>997</v>
      </c>
      <c r="R1812" s="109" t="str">
        <f>IF(OR(P1812="SB",Q1812="SB"),"SB",0)</f>
        <v>SB</v>
      </c>
      <c r="T1812" s="110">
        <v>16068</v>
      </c>
      <c r="U1812" t="s">
        <v>19633</v>
      </c>
      <c r="V1812" s="113" t="str">
        <f>IF(AND(I1812&gt;=10000,I1812&lt;=19900),"Praha",(IF(AND(I1812&gt;=25001,I1812&lt;=29501),"Středočeský kraj",(IF(AND(I1812&gt;=30100,I1812&lt;=34972),"Středočeský kraj",(IF(AND(I1812&gt;=35002,I1812&lt;=36271),"Karlovarský kraj",(IF(AND(I1812&gt;=37001,I1812&lt;=39201),"Jihočeský kraj",(IF(AND(I1812&gt;=39701,I1812&lt;=39901),"Jihočeský kraj",(IF(AND(I1812&gt;=39301,I1812&lt;=39601),"Kraj Vysočina",(IF(AND(I1812&gt;=58001,I1812&lt;=59501),"Kraj Vysočina",(IF(AND(I1812&gt;=67401,I1812&lt;=67602),"Kraj Vysočina",(IF(AND(I1812&gt;=40001,I1812&lt;=44101),"Ústecký kraj",(IF(AND(I1812&gt;=46001,I1812&lt;=47201),"Liberecký kraj",(IF(AND(I1812&gt;=51202,I1812&lt;=51401),"Liberecký kraj",(IF(AND(I1812&gt;=53002,I1812&lt;=53976),"Pardubický kraj",(IF(AND(I1812&gt;=56002,I1812&lt;=57201),"Pardubický kraj",(IF(AND(I1812&gt;=60200,I1812&lt;=67201),"Jihomoravský kraj",(IF(AND(I1812&gt;=67801,I1812&lt;=68501),"Jihomoravský kraj",(IF(AND(I1812&gt;=69002,I1812&lt;=69801),"Jihomoravský kraj",(IF(AND(I1812&gt;=68601,I1812&lt;=68801),"Zlínský kraj",(IF(AND(I1812&gt;=75501,I1812&lt;=76901),"Zlínský kraj",(IF(AND(I1812&gt;=70030,I1812&lt;=74901),"Moravskoslezský kraj",(IF(AND(I1812&gt;=75000,I1812&lt;=75368),"Olomoucký kraj",(IF(AND(I1812&gt;=77200,I1812&lt;=79862),"Olomoucký kraj",(IF(AND(I1812&gt;=50011,I1812&lt;=50301),"Královéhradecký kraj",(IF(AND(I1812&gt;=54301,I1812&lt;=54303),"Královéhradecký kraj","0")))))))))))))))))))))))))))))))))))))))))))))))</f>
        <v>Středočeský kraj</v>
      </c>
      <c r="AD1812" t="s">
        <v>998</v>
      </c>
      <c r="AE1812" t="s">
        <v>998</v>
      </c>
      <c r="AF1812" t="s">
        <v>998</v>
      </c>
      <c r="AG1812" s="107">
        <v>0</v>
      </c>
      <c r="AH1812" s="107">
        <v>0</v>
      </c>
      <c r="AI1812" s="107">
        <v>0</v>
      </c>
      <c r="AJ1812" t="s">
        <v>1012</v>
      </c>
    </row>
    <row r="1813" spans="1:37" x14ac:dyDescent="0.45">
      <c r="A1813" t="s">
        <v>1845</v>
      </c>
      <c r="B1813" t="s">
        <v>13216</v>
      </c>
      <c r="C1813" t="s">
        <v>990</v>
      </c>
      <c r="D1813" t="s">
        <v>13257</v>
      </c>
      <c r="E1813" t="s">
        <v>992</v>
      </c>
      <c r="F1813" t="s">
        <v>13258</v>
      </c>
      <c r="G1813">
        <v>64</v>
      </c>
      <c r="H1813" t="s">
        <v>1744</v>
      </c>
      <c r="I1813">
        <v>34142</v>
      </c>
      <c r="K1813" t="s">
        <v>13259</v>
      </c>
      <c r="L1813" s="106">
        <v>18549</v>
      </c>
      <c r="M1813">
        <v>13059338</v>
      </c>
      <c r="N1813" t="s">
        <v>996</v>
      </c>
      <c r="O1813" t="s">
        <v>12</v>
      </c>
      <c r="P1813" t="s">
        <v>997</v>
      </c>
      <c r="R1813" s="109" t="str">
        <f>IF(OR(P1813="SB",Q1813="SB"),"SB",0)</f>
        <v>SB</v>
      </c>
      <c r="T1813" s="110" t="s">
        <v>998</v>
      </c>
      <c r="V1813" s="113" t="str">
        <f>IF(AND(I1813&gt;=10000,I1813&lt;=19900),"Praha",(IF(AND(I1813&gt;=25001,I1813&lt;=29501),"Středočeský kraj",(IF(AND(I1813&gt;=30100,I1813&lt;=34972),"Středočeský kraj",(IF(AND(I1813&gt;=35002,I1813&lt;=36271),"Karlovarský kraj",(IF(AND(I1813&gt;=37001,I1813&lt;=39201),"Jihočeský kraj",(IF(AND(I1813&gt;=39701,I1813&lt;=39901),"Jihočeský kraj",(IF(AND(I1813&gt;=39301,I1813&lt;=39601),"Kraj Vysočina",(IF(AND(I1813&gt;=58001,I1813&lt;=59501),"Kraj Vysočina",(IF(AND(I1813&gt;=67401,I1813&lt;=67602),"Kraj Vysočina",(IF(AND(I1813&gt;=40001,I1813&lt;=44101),"Ústecký kraj",(IF(AND(I1813&gt;=46001,I1813&lt;=47201),"Liberecký kraj",(IF(AND(I1813&gt;=51202,I1813&lt;=51401),"Liberecký kraj",(IF(AND(I1813&gt;=53002,I1813&lt;=53976),"Pardubický kraj",(IF(AND(I1813&gt;=56002,I1813&lt;=57201),"Pardubický kraj",(IF(AND(I1813&gt;=60200,I1813&lt;=67201),"Jihomoravský kraj",(IF(AND(I1813&gt;=67801,I1813&lt;=68501),"Jihomoravský kraj",(IF(AND(I1813&gt;=69002,I1813&lt;=69801),"Jihomoravský kraj",(IF(AND(I1813&gt;=68601,I1813&lt;=68801),"Zlínský kraj",(IF(AND(I1813&gt;=75501,I1813&lt;=76901),"Zlínský kraj",(IF(AND(I1813&gt;=70030,I1813&lt;=74901),"Moravskoslezský kraj",(IF(AND(I1813&gt;=75000,I1813&lt;=75368),"Olomoucký kraj",(IF(AND(I1813&gt;=77200,I1813&lt;=79862),"Olomoucký kraj",(IF(AND(I1813&gt;=50011,I1813&lt;=50301),"Královéhradecký kraj",(IF(AND(I1813&gt;=54301,I1813&lt;=54303),"Královéhradecký kraj","0")))))))))))))))))))))))))))))))))))))))))))))))</f>
        <v>Středočeský kraj</v>
      </c>
      <c r="AB1813" t="s">
        <v>998</v>
      </c>
      <c r="AD1813" t="s">
        <v>998</v>
      </c>
      <c r="AE1813" t="s">
        <v>998</v>
      </c>
      <c r="AF1813" t="s">
        <v>998</v>
      </c>
      <c r="AG1813" s="107">
        <v>0</v>
      </c>
      <c r="AH1813" s="107">
        <v>0</v>
      </c>
      <c r="AI1813" s="107">
        <v>0</v>
      </c>
      <c r="AJ1813" t="s">
        <v>1012</v>
      </c>
    </row>
    <row r="1814" spans="1:37" x14ac:dyDescent="0.45">
      <c r="A1814" t="s">
        <v>1407</v>
      </c>
      <c r="B1814" t="s">
        <v>15519</v>
      </c>
      <c r="C1814" t="s">
        <v>1002</v>
      </c>
      <c r="D1814" t="s">
        <v>15520</v>
      </c>
      <c r="E1814" t="s">
        <v>992</v>
      </c>
      <c r="F1814" t="s">
        <v>15521</v>
      </c>
      <c r="G1814">
        <v>1</v>
      </c>
      <c r="H1814" t="s">
        <v>6490</v>
      </c>
      <c r="I1814">
        <v>34192</v>
      </c>
      <c r="K1814" t="s">
        <v>15522</v>
      </c>
      <c r="L1814" s="106">
        <v>34221</v>
      </c>
      <c r="M1814">
        <v>10709413</v>
      </c>
      <c r="N1814" t="s">
        <v>1276</v>
      </c>
      <c r="O1814" t="s">
        <v>1086</v>
      </c>
      <c r="P1814" t="s">
        <v>997</v>
      </c>
      <c r="R1814" s="109" t="str">
        <f>IF(OR(P1814="SB",Q1814="SB"),"SB",0)</f>
        <v>SB</v>
      </c>
      <c r="T1814" s="110">
        <v>50942</v>
      </c>
      <c r="U1814" t="s">
        <v>19634</v>
      </c>
      <c r="V1814" s="113" t="str">
        <f>IF(AND(I1814&gt;=10000,I1814&lt;=19900),"Praha",(IF(AND(I1814&gt;=25001,I1814&lt;=29501),"Středočeský kraj",(IF(AND(I1814&gt;=30100,I1814&lt;=34972),"Středočeský kraj",(IF(AND(I1814&gt;=35002,I1814&lt;=36271),"Karlovarský kraj",(IF(AND(I1814&gt;=37001,I1814&lt;=39201),"Jihočeský kraj",(IF(AND(I1814&gt;=39701,I1814&lt;=39901),"Jihočeský kraj",(IF(AND(I1814&gt;=39301,I1814&lt;=39601),"Kraj Vysočina",(IF(AND(I1814&gt;=58001,I1814&lt;=59501),"Kraj Vysočina",(IF(AND(I1814&gt;=67401,I1814&lt;=67602),"Kraj Vysočina",(IF(AND(I1814&gt;=40001,I1814&lt;=44101),"Ústecký kraj",(IF(AND(I1814&gt;=46001,I1814&lt;=47201),"Liberecký kraj",(IF(AND(I1814&gt;=51202,I1814&lt;=51401),"Liberecký kraj",(IF(AND(I1814&gt;=53002,I1814&lt;=53976),"Pardubický kraj",(IF(AND(I1814&gt;=56002,I1814&lt;=57201),"Pardubický kraj",(IF(AND(I1814&gt;=60200,I1814&lt;=67201),"Jihomoravský kraj",(IF(AND(I1814&gt;=67801,I1814&lt;=68501),"Jihomoravský kraj",(IF(AND(I1814&gt;=69002,I1814&lt;=69801),"Jihomoravský kraj",(IF(AND(I1814&gt;=68601,I1814&lt;=68801),"Zlínský kraj",(IF(AND(I1814&gt;=75501,I1814&lt;=76901),"Zlínský kraj",(IF(AND(I1814&gt;=70030,I1814&lt;=74901),"Moravskoslezský kraj",(IF(AND(I1814&gt;=75000,I1814&lt;=75368),"Olomoucký kraj",(IF(AND(I1814&gt;=77200,I1814&lt;=79862),"Olomoucký kraj",(IF(AND(I1814&gt;=50011,I1814&lt;=50301),"Královéhradecký kraj",(IF(AND(I1814&gt;=54301,I1814&lt;=54303),"Královéhradecký kraj","0")))))))))))))))))))))))))))))))))))))))))))))))</f>
        <v>Středočeský kraj</v>
      </c>
      <c r="W1814" s="111">
        <v>50942</v>
      </c>
      <c r="X1814" s="111" t="s">
        <v>19633</v>
      </c>
      <c r="AD1814" t="s">
        <v>998</v>
      </c>
      <c r="AE1814" t="s">
        <v>998</v>
      </c>
      <c r="AF1814" t="s">
        <v>1515</v>
      </c>
      <c r="AG1814" s="107">
        <v>0</v>
      </c>
      <c r="AH1814" s="107">
        <v>0</v>
      </c>
      <c r="AI1814" s="107">
        <v>0</v>
      </c>
      <c r="AJ1814" t="s">
        <v>1012</v>
      </c>
    </row>
    <row r="1815" spans="1:37" x14ac:dyDescent="0.45">
      <c r="A1815" t="s">
        <v>1087</v>
      </c>
      <c r="B1815" t="s">
        <v>3457</v>
      </c>
      <c r="C1815" t="s">
        <v>990</v>
      </c>
      <c r="D1815" t="s">
        <v>3458</v>
      </c>
      <c r="E1815" t="s">
        <v>992</v>
      </c>
      <c r="F1815" t="s">
        <v>1453</v>
      </c>
      <c r="G1815">
        <v>673</v>
      </c>
      <c r="H1815" t="s">
        <v>3459</v>
      </c>
      <c r="I1815">
        <v>34201</v>
      </c>
      <c r="J1815">
        <v>776063130</v>
      </c>
      <c r="K1815" t="s">
        <v>3460</v>
      </c>
      <c r="L1815" s="106">
        <v>38114</v>
      </c>
      <c r="M1815">
        <v>14865962</v>
      </c>
      <c r="N1815" t="s">
        <v>1296</v>
      </c>
      <c r="O1815" t="s">
        <v>1173</v>
      </c>
      <c r="P1815" t="s">
        <v>997</v>
      </c>
      <c r="R1815" s="109" t="str">
        <f>IF(OR(P1815="SB",Q1815="SB"),"SB",0)</f>
        <v>SB</v>
      </c>
      <c r="T1815" s="110" t="s">
        <v>998</v>
      </c>
      <c r="V1815" s="113" t="str">
        <f>IF(AND(I1815&gt;=10000,I1815&lt;=19900),"Praha",(IF(AND(I1815&gt;=25001,I1815&lt;=29501),"Středočeský kraj",(IF(AND(I1815&gt;=30100,I1815&lt;=34972),"Středočeský kraj",(IF(AND(I1815&gt;=35002,I1815&lt;=36271),"Karlovarský kraj",(IF(AND(I1815&gt;=37001,I1815&lt;=39201),"Jihočeský kraj",(IF(AND(I1815&gt;=39701,I1815&lt;=39901),"Jihočeský kraj",(IF(AND(I1815&gt;=39301,I1815&lt;=39601),"Kraj Vysočina",(IF(AND(I1815&gt;=58001,I1815&lt;=59501),"Kraj Vysočina",(IF(AND(I1815&gt;=67401,I1815&lt;=67602),"Kraj Vysočina",(IF(AND(I1815&gt;=40001,I1815&lt;=44101),"Ústecký kraj",(IF(AND(I1815&gt;=46001,I1815&lt;=47201),"Liberecký kraj",(IF(AND(I1815&gt;=51202,I1815&lt;=51401),"Liberecký kraj",(IF(AND(I1815&gt;=53002,I1815&lt;=53976),"Pardubický kraj",(IF(AND(I1815&gt;=56002,I1815&lt;=57201),"Pardubický kraj",(IF(AND(I1815&gt;=60200,I1815&lt;=67201),"Jihomoravský kraj",(IF(AND(I1815&gt;=67801,I1815&lt;=68501),"Jihomoravský kraj",(IF(AND(I1815&gt;=69002,I1815&lt;=69801),"Jihomoravský kraj",(IF(AND(I1815&gt;=68601,I1815&lt;=68801),"Zlínský kraj",(IF(AND(I1815&gt;=75501,I1815&lt;=76901),"Zlínský kraj",(IF(AND(I1815&gt;=70030,I1815&lt;=74901),"Moravskoslezský kraj",(IF(AND(I1815&gt;=75000,I1815&lt;=75368),"Olomoucký kraj",(IF(AND(I1815&gt;=77200,I1815&lt;=79862),"Olomoucký kraj",(IF(AND(I1815&gt;=50011,I1815&lt;=50301),"Královéhradecký kraj",(IF(AND(I1815&gt;=54301,I1815&lt;=54303),"Královéhradecký kraj","0")))))))))))))))))))))))))))))))))))))))))))))))</f>
        <v>Středočeský kraj</v>
      </c>
      <c r="AB1815" t="s">
        <v>998</v>
      </c>
      <c r="AD1815" t="s">
        <v>998</v>
      </c>
      <c r="AE1815" t="s">
        <v>998</v>
      </c>
      <c r="AF1815" t="s">
        <v>998</v>
      </c>
      <c r="AG1815" s="107">
        <v>0</v>
      </c>
      <c r="AH1815" s="107">
        <v>0</v>
      </c>
      <c r="AI1815" s="107">
        <v>0</v>
      </c>
      <c r="AJ1815" t="s">
        <v>1012</v>
      </c>
    </row>
    <row r="1816" spans="1:37" x14ac:dyDescent="0.45">
      <c r="A1816" t="s">
        <v>1149</v>
      </c>
      <c r="B1816" t="s">
        <v>8201</v>
      </c>
      <c r="C1816" t="s">
        <v>990</v>
      </c>
      <c r="D1816" t="s">
        <v>8202</v>
      </c>
      <c r="E1816" t="s">
        <v>992</v>
      </c>
      <c r="F1816" t="s">
        <v>8203</v>
      </c>
      <c r="G1816">
        <v>25</v>
      </c>
      <c r="H1816" t="s">
        <v>8203</v>
      </c>
      <c r="I1816">
        <v>34201</v>
      </c>
      <c r="J1816">
        <v>734756910</v>
      </c>
      <c r="K1816" t="s">
        <v>8204</v>
      </c>
      <c r="L1816" s="106">
        <v>35705</v>
      </c>
      <c r="M1816">
        <v>11851989</v>
      </c>
      <c r="N1816" t="s">
        <v>1640</v>
      </c>
      <c r="O1816" t="s">
        <v>1086</v>
      </c>
      <c r="P1816" t="s">
        <v>997</v>
      </c>
      <c r="R1816" s="109" t="str">
        <f>IF(OR(P1816="SB",Q1816="SB"),"SB",0)</f>
        <v>SB</v>
      </c>
      <c r="T1816" s="110" t="s">
        <v>998</v>
      </c>
      <c r="V1816" s="113" t="str">
        <f>IF(AND(I1816&gt;=10000,I1816&lt;=19900),"Praha",(IF(AND(I1816&gt;=25001,I1816&lt;=29501),"Středočeský kraj",(IF(AND(I1816&gt;=30100,I1816&lt;=34972),"Středočeský kraj",(IF(AND(I1816&gt;=35002,I1816&lt;=36271),"Karlovarský kraj",(IF(AND(I1816&gt;=37001,I1816&lt;=39201),"Jihočeský kraj",(IF(AND(I1816&gt;=39701,I1816&lt;=39901),"Jihočeský kraj",(IF(AND(I1816&gt;=39301,I1816&lt;=39601),"Kraj Vysočina",(IF(AND(I1816&gt;=58001,I1816&lt;=59501),"Kraj Vysočina",(IF(AND(I1816&gt;=67401,I1816&lt;=67602),"Kraj Vysočina",(IF(AND(I1816&gt;=40001,I1816&lt;=44101),"Ústecký kraj",(IF(AND(I1816&gt;=46001,I1816&lt;=47201),"Liberecký kraj",(IF(AND(I1816&gt;=51202,I1816&lt;=51401),"Liberecký kraj",(IF(AND(I1816&gt;=53002,I1816&lt;=53976),"Pardubický kraj",(IF(AND(I1816&gt;=56002,I1816&lt;=57201),"Pardubický kraj",(IF(AND(I1816&gt;=60200,I1816&lt;=67201),"Jihomoravský kraj",(IF(AND(I1816&gt;=67801,I1816&lt;=68501),"Jihomoravský kraj",(IF(AND(I1816&gt;=69002,I1816&lt;=69801),"Jihomoravský kraj",(IF(AND(I1816&gt;=68601,I1816&lt;=68801),"Zlínský kraj",(IF(AND(I1816&gt;=75501,I1816&lt;=76901),"Zlínský kraj",(IF(AND(I1816&gt;=70030,I1816&lt;=74901),"Moravskoslezský kraj",(IF(AND(I1816&gt;=75000,I1816&lt;=75368),"Olomoucký kraj",(IF(AND(I1816&gt;=77200,I1816&lt;=79862),"Olomoucký kraj",(IF(AND(I1816&gt;=50011,I1816&lt;=50301),"Královéhradecký kraj",(IF(AND(I1816&gt;=54301,I1816&lt;=54303),"Královéhradecký kraj","0")))))))))))))))))))))))))))))))))))))))))))))))</f>
        <v>Středočeský kraj</v>
      </c>
      <c r="AB1816" t="s">
        <v>998</v>
      </c>
      <c r="AD1816" t="s">
        <v>998</v>
      </c>
      <c r="AE1816" t="s">
        <v>998</v>
      </c>
      <c r="AF1816" t="s">
        <v>1515</v>
      </c>
      <c r="AG1816" s="107">
        <v>0</v>
      </c>
      <c r="AH1816" s="107">
        <v>0</v>
      </c>
      <c r="AI1816" s="107">
        <v>0</v>
      </c>
      <c r="AJ1816" t="s">
        <v>1012</v>
      </c>
    </row>
    <row r="1817" spans="1:37" x14ac:dyDescent="0.45">
      <c r="A1817" t="s">
        <v>3495</v>
      </c>
      <c r="B1817" t="s">
        <v>10548</v>
      </c>
      <c r="C1817" t="s">
        <v>990</v>
      </c>
      <c r="D1817" t="s">
        <v>10549</v>
      </c>
      <c r="E1817" t="s">
        <v>992</v>
      </c>
      <c r="F1817" t="s">
        <v>10550</v>
      </c>
      <c r="G1817">
        <v>976</v>
      </c>
      <c r="H1817" t="s">
        <v>3459</v>
      </c>
      <c r="I1817">
        <v>34201</v>
      </c>
      <c r="K1817" t="s">
        <v>10551</v>
      </c>
      <c r="L1817" s="106">
        <v>34248</v>
      </c>
      <c r="M1817">
        <v>14727435</v>
      </c>
      <c r="N1817" t="s">
        <v>996</v>
      </c>
      <c r="O1817" t="s">
        <v>12</v>
      </c>
      <c r="P1817" t="s">
        <v>997</v>
      </c>
      <c r="R1817" s="109" t="str">
        <f>IF(OR(P1817="SB",Q1817="SB"),"SB",0)</f>
        <v>SB</v>
      </c>
      <c r="T1817" s="110" t="s">
        <v>998</v>
      </c>
      <c r="V1817" s="113" t="str">
        <f>IF(AND(I1817&gt;=10000,I1817&lt;=19900),"Praha",(IF(AND(I1817&gt;=25001,I1817&lt;=29501),"Středočeský kraj",(IF(AND(I1817&gt;=30100,I1817&lt;=34972),"Středočeský kraj",(IF(AND(I1817&gt;=35002,I1817&lt;=36271),"Karlovarský kraj",(IF(AND(I1817&gt;=37001,I1817&lt;=39201),"Jihočeský kraj",(IF(AND(I1817&gt;=39701,I1817&lt;=39901),"Jihočeský kraj",(IF(AND(I1817&gt;=39301,I1817&lt;=39601),"Kraj Vysočina",(IF(AND(I1817&gt;=58001,I1817&lt;=59501),"Kraj Vysočina",(IF(AND(I1817&gt;=67401,I1817&lt;=67602),"Kraj Vysočina",(IF(AND(I1817&gt;=40001,I1817&lt;=44101),"Ústecký kraj",(IF(AND(I1817&gt;=46001,I1817&lt;=47201),"Liberecký kraj",(IF(AND(I1817&gt;=51202,I1817&lt;=51401),"Liberecký kraj",(IF(AND(I1817&gt;=53002,I1817&lt;=53976),"Pardubický kraj",(IF(AND(I1817&gt;=56002,I1817&lt;=57201),"Pardubický kraj",(IF(AND(I1817&gt;=60200,I1817&lt;=67201),"Jihomoravský kraj",(IF(AND(I1817&gt;=67801,I1817&lt;=68501),"Jihomoravský kraj",(IF(AND(I1817&gt;=69002,I1817&lt;=69801),"Jihomoravský kraj",(IF(AND(I1817&gt;=68601,I1817&lt;=68801),"Zlínský kraj",(IF(AND(I1817&gt;=75501,I1817&lt;=76901),"Zlínský kraj",(IF(AND(I1817&gt;=70030,I1817&lt;=74901),"Moravskoslezský kraj",(IF(AND(I1817&gt;=75000,I1817&lt;=75368),"Olomoucký kraj",(IF(AND(I1817&gt;=77200,I1817&lt;=79862),"Olomoucký kraj",(IF(AND(I1817&gt;=50011,I1817&lt;=50301),"Královéhradecký kraj",(IF(AND(I1817&gt;=54301,I1817&lt;=54303),"Královéhradecký kraj","0")))))))))))))))))))))))))))))))))))))))))))))))</f>
        <v>Středočeský kraj</v>
      </c>
      <c r="AB1817" t="s">
        <v>998</v>
      </c>
      <c r="AD1817" t="s">
        <v>998</v>
      </c>
      <c r="AE1817" t="s">
        <v>998</v>
      </c>
      <c r="AF1817" t="s">
        <v>998</v>
      </c>
      <c r="AG1817" s="107">
        <v>0</v>
      </c>
      <c r="AH1817" s="107">
        <v>0</v>
      </c>
      <c r="AI1817" s="107">
        <v>0</v>
      </c>
      <c r="AJ1817" t="s">
        <v>1012</v>
      </c>
    </row>
    <row r="1818" spans="1:37" x14ac:dyDescent="0.45">
      <c r="A1818" t="s">
        <v>1128</v>
      </c>
      <c r="B1818" t="s">
        <v>14987</v>
      </c>
      <c r="C1818" t="s">
        <v>990</v>
      </c>
      <c r="D1818" t="s">
        <v>14988</v>
      </c>
      <c r="E1818" t="s">
        <v>992</v>
      </c>
      <c r="F1818" t="s">
        <v>9045</v>
      </c>
      <c r="G1818">
        <v>741</v>
      </c>
      <c r="H1818" t="s">
        <v>3459</v>
      </c>
      <c r="I1818">
        <v>34201</v>
      </c>
      <c r="J1818">
        <v>420605985796</v>
      </c>
      <c r="K1818" t="s">
        <v>14989</v>
      </c>
      <c r="L1818" s="106">
        <v>30318</v>
      </c>
      <c r="M1818">
        <v>11722354</v>
      </c>
      <c r="N1818" t="s">
        <v>996</v>
      </c>
      <c r="O1818" t="s">
        <v>12</v>
      </c>
      <c r="P1818" t="s">
        <v>997</v>
      </c>
      <c r="R1818" s="109" t="str">
        <f>IF(OR(P1818="SB",Q1818="SB"),"SB",0)</f>
        <v>SB</v>
      </c>
      <c r="T1818" s="110" t="s">
        <v>998</v>
      </c>
      <c r="V1818" s="113" t="str">
        <f>IF(AND(I1818&gt;=10000,I1818&lt;=19900),"Praha",(IF(AND(I1818&gt;=25001,I1818&lt;=29501),"Středočeský kraj",(IF(AND(I1818&gt;=30100,I1818&lt;=34972),"Středočeský kraj",(IF(AND(I1818&gt;=35002,I1818&lt;=36271),"Karlovarský kraj",(IF(AND(I1818&gt;=37001,I1818&lt;=39201),"Jihočeský kraj",(IF(AND(I1818&gt;=39701,I1818&lt;=39901),"Jihočeský kraj",(IF(AND(I1818&gt;=39301,I1818&lt;=39601),"Kraj Vysočina",(IF(AND(I1818&gt;=58001,I1818&lt;=59501),"Kraj Vysočina",(IF(AND(I1818&gt;=67401,I1818&lt;=67602),"Kraj Vysočina",(IF(AND(I1818&gt;=40001,I1818&lt;=44101),"Ústecký kraj",(IF(AND(I1818&gt;=46001,I1818&lt;=47201),"Liberecký kraj",(IF(AND(I1818&gt;=51202,I1818&lt;=51401),"Liberecký kraj",(IF(AND(I1818&gt;=53002,I1818&lt;=53976),"Pardubický kraj",(IF(AND(I1818&gt;=56002,I1818&lt;=57201),"Pardubický kraj",(IF(AND(I1818&gt;=60200,I1818&lt;=67201),"Jihomoravský kraj",(IF(AND(I1818&gt;=67801,I1818&lt;=68501),"Jihomoravský kraj",(IF(AND(I1818&gt;=69002,I1818&lt;=69801),"Jihomoravský kraj",(IF(AND(I1818&gt;=68601,I1818&lt;=68801),"Zlínský kraj",(IF(AND(I1818&gt;=75501,I1818&lt;=76901),"Zlínský kraj",(IF(AND(I1818&gt;=70030,I1818&lt;=74901),"Moravskoslezský kraj",(IF(AND(I1818&gt;=75000,I1818&lt;=75368),"Olomoucký kraj",(IF(AND(I1818&gt;=77200,I1818&lt;=79862),"Olomoucký kraj",(IF(AND(I1818&gt;=50011,I1818&lt;=50301),"Královéhradecký kraj",(IF(AND(I1818&gt;=54301,I1818&lt;=54303),"Královéhradecký kraj","0")))))))))))))))))))))))))))))))))))))))))))))))</f>
        <v>Středočeský kraj</v>
      </c>
      <c r="AB1818" t="s">
        <v>998</v>
      </c>
      <c r="AD1818" t="s">
        <v>1024</v>
      </c>
      <c r="AE1818" t="s">
        <v>1272</v>
      </c>
      <c r="AF1818" t="s">
        <v>998</v>
      </c>
      <c r="AG1818" s="107">
        <v>0</v>
      </c>
      <c r="AH1818" s="107">
        <v>0</v>
      </c>
      <c r="AI1818" s="107">
        <v>0</v>
      </c>
      <c r="AJ1818" t="s">
        <v>1012</v>
      </c>
    </row>
    <row r="1819" spans="1:37" x14ac:dyDescent="0.45">
      <c r="A1819" t="s">
        <v>1687</v>
      </c>
      <c r="B1819" t="s">
        <v>15049</v>
      </c>
      <c r="C1819" t="s">
        <v>1002</v>
      </c>
      <c r="D1819" t="s">
        <v>15050</v>
      </c>
      <c r="E1819" t="s">
        <v>992</v>
      </c>
      <c r="F1819" t="s">
        <v>4726</v>
      </c>
      <c r="G1819">
        <v>5</v>
      </c>
      <c r="H1819" t="s">
        <v>3459</v>
      </c>
      <c r="I1819">
        <v>34201</v>
      </c>
      <c r="K1819" t="s">
        <v>15051</v>
      </c>
      <c r="L1819" s="106">
        <v>35204</v>
      </c>
      <c r="M1819">
        <v>14594160</v>
      </c>
      <c r="N1819" t="s">
        <v>1144</v>
      </c>
      <c r="O1819" t="s">
        <v>12</v>
      </c>
      <c r="P1819" t="s">
        <v>997</v>
      </c>
      <c r="R1819" s="109" t="str">
        <f>IF(OR(P1819="SB",Q1819="SB"),"SB",0)</f>
        <v>SB</v>
      </c>
      <c r="T1819" s="110" t="s">
        <v>998</v>
      </c>
      <c r="V1819" s="113" t="str">
        <f>IF(AND(I1819&gt;=10000,I1819&lt;=19900),"Praha",(IF(AND(I1819&gt;=25001,I1819&lt;=29501),"Středočeský kraj",(IF(AND(I1819&gt;=30100,I1819&lt;=34972),"Středočeský kraj",(IF(AND(I1819&gt;=35002,I1819&lt;=36271),"Karlovarský kraj",(IF(AND(I1819&gt;=37001,I1819&lt;=39201),"Jihočeský kraj",(IF(AND(I1819&gt;=39701,I1819&lt;=39901),"Jihočeský kraj",(IF(AND(I1819&gt;=39301,I1819&lt;=39601),"Kraj Vysočina",(IF(AND(I1819&gt;=58001,I1819&lt;=59501),"Kraj Vysočina",(IF(AND(I1819&gt;=67401,I1819&lt;=67602),"Kraj Vysočina",(IF(AND(I1819&gt;=40001,I1819&lt;=44101),"Ústecký kraj",(IF(AND(I1819&gt;=46001,I1819&lt;=47201),"Liberecký kraj",(IF(AND(I1819&gt;=51202,I1819&lt;=51401),"Liberecký kraj",(IF(AND(I1819&gt;=53002,I1819&lt;=53976),"Pardubický kraj",(IF(AND(I1819&gt;=56002,I1819&lt;=57201),"Pardubický kraj",(IF(AND(I1819&gt;=60200,I1819&lt;=67201),"Jihomoravský kraj",(IF(AND(I1819&gt;=67801,I1819&lt;=68501),"Jihomoravský kraj",(IF(AND(I1819&gt;=69002,I1819&lt;=69801),"Jihomoravský kraj",(IF(AND(I1819&gt;=68601,I1819&lt;=68801),"Zlínský kraj",(IF(AND(I1819&gt;=75501,I1819&lt;=76901),"Zlínský kraj",(IF(AND(I1819&gt;=70030,I1819&lt;=74901),"Moravskoslezský kraj",(IF(AND(I1819&gt;=75000,I1819&lt;=75368),"Olomoucký kraj",(IF(AND(I1819&gt;=77200,I1819&lt;=79862),"Olomoucký kraj",(IF(AND(I1819&gt;=50011,I1819&lt;=50301),"Královéhradecký kraj",(IF(AND(I1819&gt;=54301,I1819&lt;=54303),"Královéhradecký kraj","0")))))))))))))))))))))))))))))))))))))))))))))))</f>
        <v>Středočeský kraj</v>
      </c>
      <c r="AB1819" t="s">
        <v>998</v>
      </c>
      <c r="AD1819" t="s">
        <v>998</v>
      </c>
      <c r="AE1819" t="s">
        <v>998</v>
      </c>
      <c r="AF1819" t="s">
        <v>998</v>
      </c>
      <c r="AG1819" s="107">
        <v>300</v>
      </c>
      <c r="AH1819" s="107">
        <v>0</v>
      </c>
      <c r="AI1819" s="107">
        <v>0</v>
      </c>
      <c r="AJ1819" t="s">
        <v>999</v>
      </c>
      <c r="AK1819" s="106">
        <v>44923</v>
      </c>
    </row>
    <row r="1820" spans="1:37" x14ac:dyDescent="0.45">
      <c r="A1820" t="s">
        <v>1206</v>
      </c>
      <c r="B1820" t="s">
        <v>15516</v>
      </c>
      <c r="C1820" t="s">
        <v>1002</v>
      </c>
      <c r="D1820" t="s">
        <v>15517</v>
      </c>
      <c r="E1820" t="s">
        <v>992</v>
      </c>
      <c r="F1820" t="s">
        <v>8203</v>
      </c>
      <c r="G1820">
        <v>101</v>
      </c>
      <c r="H1820" t="s">
        <v>3459</v>
      </c>
      <c r="I1820">
        <v>34201</v>
      </c>
      <c r="J1820">
        <v>731302621</v>
      </c>
      <c r="K1820" t="s">
        <v>15518</v>
      </c>
      <c r="L1820" s="106">
        <v>37845</v>
      </c>
      <c r="M1820">
        <v>14865760</v>
      </c>
      <c r="N1820" t="s">
        <v>1276</v>
      </c>
      <c r="O1820" t="s">
        <v>1086</v>
      </c>
      <c r="P1820" t="s">
        <v>997</v>
      </c>
      <c r="R1820" s="109" t="str">
        <f>IF(OR(P1820="SB",Q1820="SB"),"SB",0)</f>
        <v>SB</v>
      </c>
      <c r="V1820" s="113" t="str">
        <f>IF(AND(I1820&gt;=10000,I1820&lt;=19900),"Praha",(IF(AND(I1820&gt;=25001,I1820&lt;=29501),"Středočeský kraj",(IF(AND(I1820&gt;=30100,I1820&lt;=34972),"Středočeský kraj",(IF(AND(I1820&gt;=35002,I1820&lt;=36271),"Karlovarský kraj",(IF(AND(I1820&gt;=37001,I1820&lt;=39201),"Jihočeský kraj",(IF(AND(I1820&gt;=39701,I1820&lt;=39901),"Jihočeský kraj",(IF(AND(I1820&gt;=39301,I1820&lt;=39601),"Kraj Vysočina",(IF(AND(I1820&gt;=58001,I1820&lt;=59501),"Kraj Vysočina",(IF(AND(I1820&gt;=67401,I1820&lt;=67602),"Kraj Vysočina",(IF(AND(I1820&gt;=40001,I1820&lt;=44101),"Ústecký kraj",(IF(AND(I1820&gt;=46001,I1820&lt;=47201),"Liberecký kraj",(IF(AND(I1820&gt;=51202,I1820&lt;=51401),"Liberecký kraj",(IF(AND(I1820&gt;=53002,I1820&lt;=53976),"Pardubický kraj",(IF(AND(I1820&gt;=56002,I1820&lt;=57201),"Pardubický kraj",(IF(AND(I1820&gt;=60200,I1820&lt;=67201),"Jihomoravský kraj",(IF(AND(I1820&gt;=67801,I1820&lt;=68501),"Jihomoravský kraj",(IF(AND(I1820&gt;=69002,I1820&lt;=69801),"Jihomoravský kraj",(IF(AND(I1820&gt;=68601,I1820&lt;=68801),"Zlínský kraj",(IF(AND(I1820&gt;=75501,I1820&lt;=76901),"Zlínský kraj",(IF(AND(I1820&gt;=70030,I1820&lt;=74901),"Moravskoslezský kraj",(IF(AND(I1820&gt;=75000,I1820&lt;=75368),"Olomoucký kraj",(IF(AND(I1820&gt;=77200,I1820&lt;=79862),"Olomoucký kraj",(IF(AND(I1820&gt;=50011,I1820&lt;=50301),"Královéhradecký kraj",(IF(AND(I1820&gt;=54301,I1820&lt;=54303),"Královéhradecký kraj","0")))))))))))))))))))))))))))))))))))))))))))))))</f>
        <v>Středočeský kraj</v>
      </c>
      <c r="AD1820" t="s">
        <v>998</v>
      </c>
      <c r="AE1820" t="s">
        <v>998</v>
      </c>
      <c r="AF1820" t="s">
        <v>998</v>
      </c>
      <c r="AG1820" s="107">
        <v>0</v>
      </c>
      <c r="AH1820" s="107">
        <v>0</v>
      </c>
      <c r="AI1820" s="107">
        <v>0</v>
      </c>
      <c r="AJ1820" t="s">
        <v>1012</v>
      </c>
    </row>
    <row r="1821" spans="1:37" x14ac:dyDescent="0.45">
      <c r="A1821" t="s">
        <v>1026</v>
      </c>
      <c r="B1821" t="s">
        <v>15662</v>
      </c>
      <c r="C1821" t="s">
        <v>990</v>
      </c>
      <c r="D1821" t="s">
        <v>15666</v>
      </c>
      <c r="E1821" t="s">
        <v>992</v>
      </c>
      <c r="F1821" t="s">
        <v>3411</v>
      </c>
      <c r="G1821">
        <v>48</v>
      </c>
      <c r="H1821" t="s">
        <v>13280</v>
      </c>
      <c r="I1821">
        <v>34301</v>
      </c>
      <c r="J1821" t="s">
        <v>15667</v>
      </c>
      <c r="K1821" t="s">
        <v>15665</v>
      </c>
      <c r="L1821" s="106">
        <v>31009</v>
      </c>
      <c r="M1821">
        <v>10586747</v>
      </c>
      <c r="N1821" t="s">
        <v>996</v>
      </c>
      <c r="O1821" t="s">
        <v>12</v>
      </c>
      <c r="P1821" t="s">
        <v>997</v>
      </c>
      <c r="R1821" s="109" t="str">
        <f>IF(OR(P1821="SB",Q1821="SB"),"SB",0)</f>
        <v>SB</v>
      </c>
      <c r="T1821" s="110">
        <v>10575</v>
      </c>
      <c r="U1821" t="s">
        <v>19633</v>
      </c>
      <c r="V1821" s="113" t="str">
        <f>IF(AND(I1821&gt;=10000,I1821&lt;=19900),"Praha",(IF(AND(I1821&gt;=25001,I1821&lt;=29501),"Středočeský kraj",(IF(AND(I1821&gt;=30100,I1821&lt;=34972),"Středočeský kraj",(IF(AND(I1821&gt;=35002,I1821&lt;=36271),"Karlovarský kraj",(IF(AND(I1821&gt;=37001,I1821&lt;=39201),"Jihočeský kraj",(IF(AND(I1821&gt;=39701,I1821&lt;=39901),"Jihočeský kraj",(IF(AND(I1821&gt;=39301,I1821&lt;=39601),"Kraj Vysočina",(IF(AND(I1821&gt;=58001,I1821&lt;=59501),"Kraj Vysočina",(IF(AND(I1821&gt;=67401,I1821&lt;=67602),"Kraj Vysočina",(IF(AND(I1821&gt;=40001,I1821&lt;=44101),"Ústecký kraj",(IF(AND(I1821&gt;=46001,I1821&lt;=47201),"Liberecký kraj",(IF(AND(I1821&gt;=51202,I1821&lt;=51401),"Liberecký kraj",(IF(AND(I1821&gt;=53002,I1821&lt;=53976),"Pardubický kraj",(IF(AND(I1821&gt;=56002,I1821&lt;=57201),"Pardubický kraj",(IF(AND(I1821&gt;=60200,I1821&lt;=67201),"Jihomoravský kraj",(IF(AND(I1821&gt;=67801,I1821&lt;=68501),"Jihomoravský kraj",(IF(AND(I1821&gt;=69002,I1821&lt;=69801),"Jihomoravský kraj",(IF(AND(I1821&gt;=68601,I1821&lt;=68801),"Zlínský kraj",(IF(AND(I1821&gt;=75501,I1821&lt;=76901),"Zlínský kraj",(IF(AND(I1821&gt;=70030,I1821&lt;=74901),"Moravskoslezský kraj",(IF(AND(I1821&gt;=75000,I1821&lt;=75368),"Olomoucký kraj",(IF(AND(I1821&gt;=77200,I1821&lt;=79862),"Olomoucký kraj",(IF(AND(I1821&gt;=50011,I1821&lt;=50301),"Královéhradecký kraj",(IF(AND(I1821&gt;=54301,I1821&lt;=54303),"Královéhradecký kraj","0")))))))))))))))))))))))))))))))))))))))))))))))</f>
        <v>Středočeský kraj</v>
      </c>
      <c r="AD1821" t="s">
        <v>998</v>
      </c>
      <c r="AE1821" t="s">
        <v>998</v>
      </c>
      <c r="AF1821" t="s">
        <v>998</v>
      </c>
      <c r="AG1821" s="107">
        <v>0</v>
      </c>
      <c r="AH1821" s="107">
        <v>0</v>
      </c>
      <c r="AI1821" s="107">
        <v>0</v>
      </c>
      <c r="AJ1821" t="s">
        <v>1012</v>
      </c>
    </row>
    <row r="1822" spans="1:37" x14ac:dyDescent="0.45">
      <c r="A1822" t="s">
        <v>1037</v>
      </c>
      <c r="B1822" t="s">
        <v>15662</v>
      </c>
      <c r="C1822" t="s">
        <v>990</v>
      </c>
      <c r="D1822" t="s">
        <v>15663</v>
      </c>
      <c r="E1822" t="s">
        <v>992</v>
      </c>
      <c r="F1822" t="s">
        <v>3411</v>
      </c>
      <c r="G1822">
        <v>48</v>
      </c>
      <c r="H1822" t="s">
        <v>13280</v>
      </c>
      <c r="I1822">
        <v>34301</v>
      </c>
      <c r="J1822" t="s">
        <v>15664</v>
      </c>
      <c r="K1822" t="s">
        <v>15665</v>
      </c>
      <c r="L1822" s="106">
        <v>32771</v>
      </c>
      <c r="M1822">
        <v>10586848</v>
      </c>
      <c r="N1822" t="s">
        <v>996</v>
      </c>
      <c r="O1822" t="s">
        <v>12</v>
      </c>
      <c r="P1822" t="s">
        <v>997</v>
      </c>
      <c r="R1822" s="109" t="str">
        <f>IF(OR(P1822="SB",Q1822="SB"),"SB",0)</f>
        <v>SB</v>
      </c>
      <c r="T1822" s="110">
        <v>10576</v>
      </c>
      <c r="U1822" t="s">
        <v>19633</v>
      </c>
      <c r="V1822" s="113" t="str">
        <f>IF(AND(I1822&gt;=10000,I1822&lt;=19900),"Praha",(IF(AND(I1822&gt;=25001,I1822&lt;=29501),"Středočeský kraj",(IF(AND(I1822&gt;=30100,I1822&lt;=34972),"Středočeský kraj",(IF(AND(I1822&gt;=35002,I1822&lt;=36271),"Karlovarský kraj",(IF(AND(I1822&gt;=37001,I1822&lt;=39201),"Jihočeský kraj",(IF(AND(I1822&gt;=39701,I1822&lt;=39901),"Jihočeský kraj",(IF(AND(I1822&gt;=39301,I1822&lt;=39601),"Kraj Vysočina",(IF(AND(I1822&gt;=58001,I1822&lt;=59501),"Kraj Vysočina",(IF(AND(I1822&gt;=67401,I1822&lt;=67602),"Kraj Vysočina",(IF(AND(I1822&gt;=40001,I1822&lt;=44101),"Ústecký kraj",(IF(AND(I1822&gt;=46001,I1822&lt;=47201),"Liberecký kraj",(IF(AND(I1822&gt;=51202,I1822&lt;=51401),"Liberecký kraj",(IF(AND(I1822&gt;=53002,I1822&lt;=53976),"Pardubický kraj",(IF(AND(I1822&gt;=56002,I1822&lt;=57201),"Pardubický kraj",(IF(AND(I1822&gt;=60200,I1822&lt;=67201),"Jihomoravský kraj",(IF(AND(I1822&gt;=67801,I1822&lt;=68501),"Jihomoravský kraj",(IF(AND(I1822&gt;=69002,I1822&lt;=69801),"Jihomoravský kraj",(IF(AND(I1822&gt;=68601,I1822&lt;=68801),"Zlínský kraj",(IF(AND(I1822&gt;=75501,I1822&lt;=76901),"Zlínský kraj",(IF(AND(I1822&gt;=70030,I1822&lt;=74901),"Moravskoslezský kraj",(IF(AND(I1822&gt;=75000,I1822&lt;=75368),"Olomoucký kraj",(IF(AND(I1822&gt;=77200,I1822&lt;=79862),"Olomoucký kraj",(IF(AND(I1822&gt;=50011,I1822&lt;=50301),"Královéhradecký kraj",(IF(AND(I1822&gt;=54301,I1822&lt;=54303),"Královéhradecký kraj","0")))))))))))))))))))))))))))))))))))))))))))))))</f>
        <v>Středočeský kraj</v>
      </c>
      <c r="AD1822" t="s">
        <v>998</v>
      </c>
      <c r="AE1822" t="s">
        <v>998</v>
      </c>
      <c r="AF1822" t="s">
        <v>998</v>
      </c>
      <c r="AG1822" s="107">
        <v>0</v>
      </c>
      <c r="AH1822" s="107">
        <v>0</v>
      </c>
      <c r="AI1822" s="107">
        <v>0</v>
      </c>
      <c r="AJ1822" t="s">
        <v>1012</v>
      </c>
    </row>
    <row r="1823" spans="1:37" x14ac:dyDescent="0.45">
      <c r="A1823" t="s">
        <v>1189</v>
      </c>
      <c r="B1823" t="s">
        <v>9542</v>
      </c>
      <c r="C1823" t="s">
        <v>1002</v>
      </c>
      <c r="D1823" t="s">
        <v>9549</v>
      </c>
      <c r="E1823" t="s">
        <v>992</v>
      </c>
      <c r="F1823" t="s">
        <v>9550</v>
      </c>
      <c r="G1823">
        <v>14</v>
      </c>
      <c r="H1823" t="s">
        <v>1562</v>
      </c>
      <c r="I1823">
        <v>34401</v>
      </c>
      <c r="K1823" t="s">
        <v>9551</v>
      </c>
      <c r="L1823" s="106">
        <v>34958</v>
      </c>
      <c r="M1823">
        <v>12929602</v>
      </c>
      <c r="N1823" t="s">
        <v>996</v>
      </c>
      <c r="O1823" t="s">
        <v>12</v>
      </c>
      <c r="P1823" t="s">
        <v>997</v>
      </c>
      <c r="R1823" s="109" t="str">
        <f>IF(OR(P1823="SB",Q1823="SB"),"SB",0)</f>
        <v>SB</v>
      </c>
      <c r="T1823" s="110" t="s">
        <v>998</v>
      </c>
      <c r="V1823" s="113" t="str">
        <f>IF(AND(I1823&gt;=10000,I1823&lt;=19900),"Praha",(IF(AND(I1823&gt;=25001,I1823&lt;=29501),"Středočeský kraj",(IF(AND(I1823&gt;=30100,I1823&lt;=34972),"Středočeský kraj",(IF(AND(I1823&gt;=35002,I1823&lt;=36271),"Karlovarský kraj",(IF(AND(I1823&gt;=37001,I1823&lt;=39201),"Jihočeský kraj",(IF(AND(I1823&gt;=39701,I1823&lt;=39901),"Jihočeský kraj",(IF(AND(I1823&gt;=39301,I1823&lt;=39601),"Kraj Vysočina",(IF(AND(I1823&gt;=58001,I1823&lt;=59501),"Kraj Vysočina",(IF(AND(I1823&gt;=67401,I1823&lt;=67602),"Kraj Vysočina",(IF(AND(I1823&gt;=40001,I1823&lt;=44101),"Ústecký kraj",(IF(AND(I1823&gt;=46001,I1823&lt;=47201),"Liberecký kraj",(IF(AND(I1823&gt;=51202,I1823&lt;=51401),"Liberecký kraj",(IF(AND(I1823&gt;=53002,I1823&lt;=53976),"Pardubický kraj",(IF(AND(I1823&gt;=56002,I1823&lt;=57201),"Pardubický kraj",(IF(AND(I1823&gt;=60200,I1823&lt;=67201),"Jihomoravský kraj",(IF(AND(I1823&gt;=67801,I1823&lt;=68501),"Jihomoravský kraj",(IF(AND(I1823&gt;=69002,I1823&lt;=69801),"Jihomoravský kraj",(IF(AND(I1823&gt;=68601,I1823&lt;=68801),"Zlínský kraj",(IF(AND(I1823&gt;=75501,I1823&lt;=76901),"Zlínský kraj",(IF(AND(I1823&gt;=70030,I1823&lt;=74901),"Moravskoslezský kraj",(IF(AND(I1823&gt;=75000,I1823&lt;=75368),"Olomoucký kraj",(IF(AND(I1823&gt;=77200,I1823&lt;=79862),"Olomoucký kraj",(IF(AND(I1823&gt;=50011,I1823&lt;=50301),"Královéhradecký kraj",(IF(AND(I1823&gt;=54301,I1823&lt;=54303),"Královéhradecký kraj","0")))))))))))))))))))))))))))))))))))))))))))))))</f>
        <v>Středočeský kraj</v>
      </c>
      <c r="AB1823" t="s">
        <v>998</v>
      </c>
      <c r="AD1823" t="s">
        <v>998</v>
      </c>
      <c r="AE1823" t="s">
        <v>998</v>
      </c>
      <c r="AF1823" t="s">
        <v>998</v>
      </c>
      <c r="AG1823" s="107">
        <v>0</v>
      </c>
      <c r="AH1823" s="107">
        <v>0</v>
      </c>
      <c r="AI1823" s="107">
        <v>0</v>
      </c>
      <c r="AJ1823" t="s">
        <v>1012</v>
      </c>
    </row>
    <row r="1824" spans="1:37" x14ac:dyDescent="0.45">
      <c r="A1824" t="s">
        <v>1713</v>
      </c>
      <c r="B1824" t="s">
        <v>16648</v>
      </c>
      <c r="C1824" t="s">
        <v>1002</v>
      </c>
      <c r="D1824" t="s">
        <v>16649</v>
      </c>
      <c r="E1824" t="s">
        <v>992</v>
      </c>
      <c r="F1824" t="s">
        <v>16650</v>
      </c>
      <c r="G1824">
        <v>11</v>
      </c>
      <c r="H1824" t="s">
        <v>1562</v>
      </c>
      <c r="I1824">
        <v>34401</v>
      </c>
      <c r="K1824" t="s">
        <v>16651</v>
      </c>
      <c r="L1824" s="106">
        <v>27279</v>
      </c>
      <c r="M1824">
        <v>13037413</v>
      </c>
      <c r="N1824" t="s">
        <v>996</v>
      </c>
      <c r="O1824" t="s">
        <v>12</v>
      </c>
      <c r="P1824" t="s">
        <v>997</v>
      </c>
      <c r="R1824" s="109" t="str">
        <f>IF(OR(P1824="SB",Q1824="SB"),"SB",0)</f>
        <v>SB</v>
      </c>
      <c r="T1824" s="110" t="s">
        <v>998</v>
      </c>
      <c r="V1824" s="113" t="str">
        <f>IF(AND(I1824&gt;=10000,I1824&lt;=19900),"Praha",(IF(AND(I1824&gt;=25001,I1824&lt;=29501),"Středočeský kraj",(IF(AND(I1824&gt;=30100,I1824&lt;=34972),"Středočeský kraj",(IF(AND(I1824&gt;=35002,I1824&lt;=36271),"Karlovarský kraj",(IF(AND(I1824&gt;=37001,I1824&lt;=39201),"Jihočeský kraj",(IF(AND(I1824&gt;=39701,I1824&lt;=39901),"Jihočeský kraj",(IF(AND(I1824&gt;=39301,I1824&lt;=39601),"Kraj Vysočina",(IF(AND(I1824&gt;=58001,I1824&lt;=59501),"Kraj Vysočina",(IF(AND(I1824&gt;=67401,I1824&lt;=67602),"Kraj Vysočina",(IF(AND(I1824&gt;=40001,I1824&lt;=44101),"Ústecký kraj",(IF(AND(I1824&gt;=46001,I1824&lt;=47201),"Liberecký kraj",(IF(AND(I1824&gt;=51202,I1824&lt;=51401),"Liberecký kraj",(IF(AND(I1824&gt;=53002,I1824&lt;=53976),"Pardubický kraj",(IF(AND(I1824&gt;=56002,I1824&lt;=57201),"Pardubický kraj",(IF(AND(I1824&gt;=60200,I1824&lt;=67201),"Jihomoravský kraj",(IF(AND(I1824&gt;=67801,I1824&lt;=68501),"Jihomoravský kraj",(IF(AND(I1824&gt;=69002,I1824&lt;=69801),"Jihomoravský kraj",(IF(AND(I1824&gt;=68601,I1824&lt;=68801),"Zlínský kraj",(IF(AND(I1824&gt;=75501,I1824&lt;=76901),"Zlínský kraj",(IF(AND(I1824&gt;=70030,I1824&lt;=74901),"Moravskoslezský kraj",(IF(AND(I1824&gt;=75000,I1824&lt;=75368),"Olomoucký kraj",(IF(AND(I1824&gt;=77200,I1824&lt;=79862),"Olomoucký kraj",(IF(AND(I1824&gt;=50011,I1824&lt;=50301),"Královéhradecký kraj",(IF(AND(I1824&gt;=54301,I1824&lt;=54303),"Královéhradecký kraj","0")))))))))))))))))))))))))))))))))))))))))))))))</f>
        <v>Středočeský kraj</v>
      </c>
      <c r="AB1824" t="s">
        <v>998</v>
      </c>
      <c r="AD1824" t="s">
        <v>998</v>
      </c>
      <c r="AE1824" t="s">
        <v>998</v>
      </c>
      <c r="AF1824" t="s">
        <v>998</v>
      </c>
      <c r="AG1824" s="107">
        <v>0</v>
      </c>
      <c r="AH1824" s="107">
        <v>0</v>
      </c>
      <c r="AI1824" s="107">
        <v>0</v>
      </c>
      <c r="AJ1824" t="s">
        <v>1012</v>
      </c>
    </row>
    <row r="1825" spans="1:37" x14ac:dyDescent="0.45">
      <c r="A1825" t="s">
        <v>1307</v>
      </c>
      <c r="B1825" t="s">
        <v>18672</v>
      </c>
      <c r="C1825" t="s">
        <v>1002</v>
      </c>
      <c r="D1825" t="s">
        <v>18673</v>
      </c>
      <c r="E1825" t="s">
        <v>992</v>
      </c>
      <c r="F1825" t="s">
        <v>18674</v>
      </c>
      <c r="G1825">
        <v>364</v>
      </c>
      <c r="H1825" t="s">
        <v>1562</v>
      </c>
      <c r="I1825">
        <v>34401</v>
      </c>
      <c r="K1825" t="s">
        <v>18675</v>
      </c>
      <c r="L1825" s="106">
        <v>22459</v>
      </c>
      <c r="M1825">
        <v>13026194</v>
      </c>
      <c r="N1825" t="s">
        <v>996</v>
      </c>
      <c r="O1825" t="s">
        <v>12</v>
      </c>
      <c r="P1825" t="s">
        <v>997</v>
      </c>
      <c r="R1825" s="109" t="str">
        <f>IF(OR(P1825="SB",Q1825="SB"),"SB",0)</f>
        <v>SB</v>
      </c>
      <c r="T1825" s="110" t="s">
        <v>998</v>
      </c>
      <c r="V1825" s="113" t="str">
        <f>IF(AND(I1825&gt;=10000,I1825&lt;=19900),"Praha",(IF(AND(I1825&gt;=25001,I1825&lt;=29501),"Středočeský kraj",(IF(AND(I1825&gt;=30100,I1825&lt;=34972),"Středočeský kraj",(IF(AND(I1825&gt;=35002,I1825&lt;=36271),"Karlovarský kraj",(IF(AND(I1825&gt;=37001,I1825&lt;=39201),"Jihočeský kraj",(IF(AND(I1825&gt;=39701,I1825&lt;=39901),"Jihočeský kraj",(IF(AND(I1825&gt;=39301,I1825&lt;=39601),"Kraj Vysočina",(IF(AND(I1825&gt;=58001,I1825&lt;=59501),"Kraj Vysočina",(IF(AND(I1825&gt;=67401,I1825&lt;=67602),"Kraj Vysočina",(IF(AND(I1825&gt;=40001,I1825&lt;=44101),"Ústecký kraj",(IF(AND(I1825&gt;=46001,I1825&lt;=47201),"Liberecký kraj",(IF(AND(I1825&gt;=51202,I1825&lt;=51401),"Liberecký kraj",(IF(AND(I1825&gt;=53002,I1825&lt;=53976),"Pardubický kraj",(IF(AND(I1825&gt;=56002,I1825&lt;=57201),"Pardubický kraj",(IF(AND(I1825&gt;=60200,I1825&lt;=67201),"Jihomoravský kraj",(IF(AND(I1825&gt;=67801,I1825&lt;=68501),"Jihomoravský kraj",(IF(AND(I1825&gt;=69002,I1825&lt;=69801),"Jihomoravský kraj",(IF(AND(I1825&gt;=68601,I1825&lt;=68801),"Zlínský kraj",(IF(AND(I1825&gt;=75501,I1825&lt;=76901),"Zlínský kraj",(IF(AND(I1825&gt;=70030,I1825&lt;=74901),"Moravskoslezský kraj",(IF(AND(I1825&gt;=75000,I1825&lt;=75368),"Olomoucký kraj",(IF(AND(I1825&gt;=77200,I1825&lt;=79862),"Olomoucký kraj",(IF(AND(I1825&gt;=50011,I1825&lt;=50301),"Královéhradecký kraj",(IF(AND(I1825&gt;=54301,I1825&lt;=54303),"Královéhradecký kraj","0")))))))))))))))))))))))))))))))))))))))))))))))</f>
        <v>Středočeský kraj</v>
      </c>
      <c r="AB1825" t="s">
        <v>998</v>
      </c>
      <c r="AD1825" t="s">
        <v>998</v>
      </c>
      <c r="AE1825" t="s">
        <v>998</v>
      </c>
      <c r="AF1825" t="s">
        <v>998</v>
      </c>
      <c r="AG1825" s="107">
        <v>0</v>
      </c>
      <c r="AH1825" s="107">
        <v>0</v>
      </c>
      <c r="AI1825" s="107">
        <v>0</v>
      </c>
      <c r="AJ1825" t="s">
        <v>1012</v>
      </c>
    </row>
    <row r="1826" spans="1:37" x14ac:dyDescent="0.45">
      <c r="A1826" t="s">
        <v>8945</v>
      </c>
      <c r="B1826" t="s">
        <v>18702</v>
      </c>
      <c r="C1826" t="s">
        <v>990</v>
      </c>
      <c r="D1826" t="s">
        <v>18703</v>
      </c>
      <c r="E1826" t="s">
        <v>992</v>
      </c>
      <c r="F1826" t="s">
        <v>18704</v>
      </c>
      <c r="G1826">
        <v>709</v>
      </c>
      <c r="H1826" t="s">
        <v>1562</v>
      </c>
      <c r="I1826">
        <v>34401</v>
      </c>
      <c r="K1826" t="s">
        <v>18705</v>
      </c>
      <c r="L1826" s="106">
        <v>26368</v>
      </c>
      <c r="M1826">
        <v>13026093</v>
      </c>
      <c r="N1826" t="s">
        <v>996</v>
      </c>
      <c r="O1826" t="s">
        <v>12</v>
      </c>
      <c r="P1826" t="s">
        <v>997</v>
      </c>
      <c r="R1826" s="109" t="str">
        <f>IF(OR(P1826="SB",Q1826="SB"),"SB",0)</f>
        <v>SB</v>
      </c>
      <c r="T1826" s="110" t="s">
        <v>998</v>
      </c>
      <c r="V1826" s="113" t="str">
        <f>IF(AND(I1826&gt;=10000,I1826&lt;=19900),"Praha",(IF(AND(I1826&gt;=25001,I1826&lt;=29501),"Středočeský kraj",(IF(AND(I1826&gt;=30100,I1826&lt;=34972),"Středočeský kraj",(IF(AND(I1826&gt;=35002,I1826&lt;=36271),"Karlovarský kraj",(IF(AND(I1826&gt;=37001,I1826&lt;=39201),"Jihočeský kraj",(IF(AND(I1826&gt;=39701,I1826&lt;=39901),"Jihočeský kraj",(IF(AND(I1826&gt;=39301,I1826&lt;=39601),"Kraj Vysočina",(IF(AND(I1826&gt;=58001,I1826&lt;=59501),"Kraj Vysočina",(IF(AND(I1826&gt;=67401,I1826&lt;=67602),"Kraj Vysočina",(IF(AND(I1826&gt;=40001,I1826&lt;=44101),"Ústecký kraj",(IF(AND(I1826&gt;=46001,I1826&lt;=47201),"Liberecký kraj",(IF(AND(I1826&gt;=51202,I1826&lt;=51401),"Liberecký kraj",(IF(AND(I1826&gt;=53002,I1826&lt;=53976),"Pardubický kraj",(IF(AND(I1826&gt;=56002,I1826&lt;=57201),"Pardubický kraj",(IF(AND(I1826&gt;=60200,I1826&lt;=67201),"Jihomoravský kraj",(IF(AND(I1826&gt;=67801,I1826&lt;=68501),"Jihomoravský kraj",(IF(AND(I1826&gt;=69002,I1826&lt;=69801),"Jihomoravský kraj",(IF(AND(I1826&gt;=68601,I1826&lt;=68801),"Zlínský kraj",(IF(AND(I1826&gt;=75501,I1826&lt;=76901),"Zlínský kraj",(IF(AND(I1826&gt;=70030,I1826&lt;=74901),"Moravskoslezský kraj",(IF(AND(I1826&gt;=75000,I1826&lt;=75368),"Olomoucký kraj",(IF(AND(I1826&gt;=77200,I1826&lt;=79862),"Olomoucký kraj",(IF(AND(I1826&gt;=50011,I1826&lt;=50301),"Královéhradecký kraj",(IF(AND(I1826&gt;=54301,I1826&lt;=54303),"Královéhradecký kraj","0")))))))))))))))))))))))))))))))))))))))))))))))</f>
        <v>Středočeský kraj</v>
      </c>
      <c r="AB1826" t="s">
        <v>998</v>
      </c>
      <c r="AD1826" t="s">
        <v>998</v>
      </c>
      <c r="AE1826" t="s">
        <v>998</v>
      </c>
      <c r="AF1826" t="s">
        <v>998</v>
      </c>
      <c r="AG1826" s="107">
        <v>0</v>
      </c>
      <c r="AH1826" s="107">
        <v>0</v>
      </c>
      <c r="AI1826" s="107">
        <v>0</v>
      </c>
      <c r="AJ1826" t="s">
        <v>1012</v>
      </c>
    </row>
    <row r="1827" spans="1:37" x14ac:dyDescent="0.45">
      <c r="A1827" t="s">
        <v>1169</v>
      </c>
      <c r="B1827" t="s">
        <v>8941</v>
      </c>
      <c r="C1827" t="s">
        <v>990</v>
      </c>
      <c r="D1827" t="s">
        <v>8942</v>
      </c>
      <c r="E1827" t="s">
        <v>992</v>
      </c>
      <c r="F1827" t="s">
        <v>8943</v>
      </c>
      <c r="G1827">
        <v>56</v>
      </c>
      <c r="H1827" t="s">
        <v>3754</v>
      </c>
      <c r="I1827">
        <v>34506</v>
      </c>
      <c r="J1827" s="108">
        <v>776759706</v>
      </c>
      <c r="K1827" t="s">
        <v>8944</v>
      </c>
      <c r="L1827" s="106">
        <v>34848</v>
      </c>
      <c r="M1827">
        <v>13814625</v>
      </c>
      <c r="N1827" t="s">
        <v>1296</v>
      </c>
      <c r="O1827" t="s">
        <v>1173</v>
      </c>
      <c r="P1827" t="s">
        <v>997</v>
      </c>
      <c r="R1827" s="109" t="str">
        <f>IF(OR(P1827="SB",Q1827="SB"),"SB",0)</f>
        <v>SB</v>
      </c>
      <c r="T1827" s="110" t="s">
        <v>998</v>
      </c>
      <c r="V1827" s="113" t="str">
        <f>IF(AND(I1827&gt;=10000,I1827&lt;=19900),"Praha",(IF(AND(I1827&gt;=25001,I1827&lt;=29501),"Středočeský kraj",(IF(AND(I1827&gt;=30100,I1827&lt;=34972),"Středočeský kraj",(IF(AND(I1827&gt;=35002,I1827&lt;=36271),"Karlovarský kraj",(IF(AND(I1827&gt;=37001,I1827&lt;=39201),"Jihočeský kraj",(IF(AND(I1827&gt;=39701,I1827&lt;=39901),"Jihočeský kraj",(IF(AND(I1827&gt;=39301,I1827&lt;=39601),"Kraj Vysočina",(IF(AND(I1827&gt;=58001,I1827&lt;=59501),"Kraj Vysočina",(IF(AND(I1827&gt;=67401,I1827&lt;=67602),"Kraj Vysočina",(IF(AND(I1827&gt;=40001,I1827&lt;=44101),"Ústecký kraj",(IF(AND(I1827&gt;=46001,I1827&lt;=47201),"Liberecký kraj",(IF(AND(I1827&gt;=51202,I1827&lt;=51401),"Liberecký kraj",(IF(AND(I1827&gt;=53002,I1827&lt;=53976),"Pardubický kraj",(IF(AND(I1827&gt;=56002,I1827&lt;=57201),"Pardubický kraj",(IF(AND(I1827&gt;=60200,I1827&lt;=67201),"Jihomoravský kraj",(IF(AND(I1827&gt;=67801,I1827&lt;=68501),"Jihomoravský kraj",(IF(AND(I1827&gt;=69002,I1827&lt;=69801),"Jihomoravský kraj",(IF(AND(I1827&gt;=68601,I1827&lt;=68801),"Zlínský kraj",(IF(AND(I1827&gt;=75501,I1827&lt;=76901),"Zlínský kraj",(IF(AND(I1827&gt;=70030,I1827&lt;=74901),"Moravskoslezský kraj",(IF(AND(I1827&gt;=75000,I1827&lt;=75368),"Olomoucký kraj",(IF(AND(I1827&gt;=77200,I1827&lt;=79862),"Olomoucký kraj",(IF(AND(I1827&gt;=50011,I1827&lt;=50301),"Královéhradecký kraj",(IF(AND(I1827&gt;=54301,I1827&lt;=54303),"Královéhradecký kraj","0")))))))))))))))))))))))))))))))))))))))))))))))</f>
        <v>Středočeský kraj</v>
      </c>
      <c r="AB1827" t="s">
        <v>998</v>
      </c>
      <c r="AD1827" t="s">
        <v>998</v>
      </c>
      <c r="AE1827" t="s">
        <v>998</v>
      </c>
      <c r="AF1827" t="s">
        <v>998</v>
      </c>
      <c r="AG1827" s="107">
        <v>0</v>
      </c>
      <c r="AH1827" s="107">
        <v>0</v>
      </c>
      <c r="AI1827" s="107">
        <v>0</v>
      </c>
      <c r="AJ1827" t="s">
        <v>1012</v>
      </c>
    </row>
    <row r="1828" spans="1:37" x14ac:dyDescent="0.45">
      <c r="A1828" t="s">
        <v>1156</v>
      </c>
      <c r="B1828" t="s">
        <v>5362</v>
      </c>
      <c r="C1828" t="s">
        <v>990</v>
      </c>
      <c r="D1828" t="s">
        <v>5363</v>
      </c>
      <c r="E1828" t="s">
        <v>992</v>
      </c>
      <c r="F1828" t="s">
        <v>4221</v>
      </c>
      <c r="G1828">
        <v>170</v>
      </c>
      <c r="H1828" t="s">
        <v>5364</v>
      </c>
      <c r="I1828">
        <v>34561</v>
      </c>
      <c r="K1828" t="s">
        <v>5365</v>
      </c>
      <c r="L1828" s="106">
        <v>30165</v>
      </c>
      <c r="M1828">
        <v>10866229</v>
      </c>
      <c r="N1828" t="s">
        <v>996</v>
      </c>
      <c r="O1828" t="s">
        <v>12</v>
      </c>
      <c r="P1828" t="s">
        <v>997</v>
      </c>
      <c r="R1828" s="109" t="str">
        <f>IF(OR(P1828="SB",Q1828="SB"),"SB",0)</f>
        <v>SB</v>
      </c>
      <c r="T1828" s="110">
        <v>11556</v>
      </c>
      <c r="U1828" t="s">
        <v>19633</v>
      </c>
      <c r="V1828" s="113" t="str">
        <f>IF(AND(I1828&gt;=10000,I1828&lt;=19900),"Praha",(IF(AND(I1828&gt;=25001,I1828&lt;=29501),"Středočeský kraj",(IF(AND(I1828&gt;=30100,I1828&lt;=34972),"Středočeský kraj",(IF(AND(I1828&gt;=35002,I1828&lt;=36271),"Karlovarský kraj",(IF(AND(I1828&gt;=37001,I1828&lt;=39201),"Jihočeský kraj",(IF(AND(I1828&gt;=39701,I1828&lt;=39901),"Jihočeský kraj",(IF(AND(I1828&gt;=39301,I1828&lt;=39601),"Kraj Vysočina",(IF(AND(I1828&gt;=58001,I1828&lt;=59501),"Kraj Vysočina",(IF(AND(I1828&gt;=67401,I1828&lt;=67602),"Kraj Vysočina",(IF(AND(I1828&gt;=40001,I1828&lt;=44101),"Ústecký kraj",(IF(AND(I1828&gt;=46001,I1828&lt;=47201),"Liberecký kraj",(IF(AND(I1828&gt;=51202,I1828&lt;=51401),"Liberecký kraj",(IF(AND(I1828&gt;=53002,I1828&lt;=53976),"Pardubický kraj",(IF(AND(I1828&gt;=56002,I1828&lt;=57201),"Pardubický kraj",(IF(AND(I1828&gt;=60200,I1828&lt;=67201),"Jihomoravský kraj",(IF(AND(I1828&gt;=67801,I1828&lt;=68501),"Jihomoravský kraj",(IF(AND(I1828&gt;=69002,I1828&lt;=69801),"Jihomoravský kraj",(IF(AND(I1828&gt;=68601,I1828&lt;=68801),"Zlínský kraj",(IF(AND(I1828&gt;=75501,I1828&lt;=76901),"Zlínský kraj",(IF(AND(I1828&gt;=70030,I1828&lt;=74901),"Moravskoslezský kraj",(IF(AND(I1828&gt;=75000,I1828&lt;=75368),"Olomoucký kraj",(IF(AND(I1828&gt;=77200,I1828&lt;=79862),"Olomoucký kraj",(IF(AND(I1828&gt;=50011,I1828&lt;=50301),"Královéhradecký kraj",(IF(AND(I1828&gt;=54301,I1828&lt;=54303),"Královéhradecký kraj","0")))))))))))))))))))))))))))))))))))))))))))))))</f>
        <v>Středočeský kraj</v>
      </c>
      <c r="AD1828" t="s">
        <v>998</v>
      </c>
      <c r="AE1828" t="s">
        <v>998</v>
      </c>
      <c r="AF1828" t="s">
        <v>998</v>
      </c>
      <c r="AG1828" s="107">
        <v>0</v>
      </c>
      <c r="AH1828" s="107">
        <v>0</v>
      </c>
      <c r="AI1828" s="107">
        <v>0</v>
      </c>
      <c r="AJ1828" t="s">
        <v>1012</v>
      </c>
    </row>
    <row r="1829" spans="1:37" x14ac:dyDescent="0.45">
      <c r="A1829" t="s">
        <v>1420</v>
      </c>
      <c r="B1829" t="s">
        <v>2081</v>
      </c>
      <c r="C1829" t="s">
        <v>990</v>
      </c>
      <c r="D1829" t="s">
        <v>2082</v>
      </c>
      <c r="E1829" t="s">
        <v>992</v>
      </c>
      <c r="F1829" t="s">
        <v>2083</v>
      </c>
      <c r="G1829">
        <v>52</v>
      </c>
      <c r="H1829" t="s">
        <v>1399</v>
      </c>
      <c r="I1829">
        <v>34701</v>
      </c>
      <c r="K1829" t="s">
        <v>2084</v>
      </c>
      <c r="L1829" s="106">
        <v>33149</v>
      </c>
      <c r="M1829">
        <v>10889871</v>
      </c>
      <c r="N1829" t="s">
        <v>996</v>
      </c>
      <c r="O1829" t="s">
        <v>12</v>
      </c>
      <c r="P1829" t="s">
        <v>997</v>
      </c>
      <c r="R1829" s="109" t="str">
        <f>IF(OR(P1829="SB",Q1829="SB"),"SB",0)</f>
        <v>SB</v>
      </c>
      <c r="T1829" s="110">
        <v>11482</v>
      </c>
      <c r="U1829" t="s">
        <v>19633</v>
      </c>
      <c r="V1829" s="113" t="str">
        <f>IF(AND(I1829&gt;=10000,I1829&lt;=19900),"Praha",(IF(AND(I1829&gt;=25001,I1829&lt;=29501),"Středočeský kraj",(IF(AND(I1829&gt;=30100,I1829&lt;=34972),"Středočeský kraj",(IF(AND(I1829&gt;=35002,I1829&lt;=36271),"Karlovarský kraj",(IF(AND(I1829&gt;=37001,I1829&lt;=39201),"Jihočeský kraj",(IF(AND(I1829&gt;=39701,I1829&lt;=39901),"Jihočeský kraj",(IF(AND(I1829&gt;=39301,I1829&lt;=39601),"Kraj Vysočina",(IF(AND(I1829&gt;=58001,I1829&lt;=59501),"Kraj Vysočina",(IF(AND(I1829&gt;=67401,I1829&lt;=67602),"Kraj Vysočina",(IF(AND(I1829&gt;=40001,I1829&lt;=44101),"Ústecký kraj",(IF(AND(I1829&gt;=46001,I1829&lt;=47201),"Liberecký kraj",(IF(AND(I1829&gt;=51202,I1829&lt;=51401),"Liberecký kraj",(IF(AND(I1829&gt;=53002,I1829&lt;=53976),"Pardubický kraj",(IF(AND(I1829&gt;=56002,I1829&lt;=57201),"Pardubický kraj",(IF(AND(I1829&gt;=60200,I1829&lt;=67201),"Jihomoravský kraj",(IF(AND(I1829&gt;=67801,I1829&lt;=68501),"Jihomoravský kraj",(IF(AND(I1829&gt;=69002,I1829&lt;=69801),"Jihomoravský kraj",(IF(AND(I1829&gt;=68601,I1829&lt;=68801),"Zlínský kraj",(IF(AND(I1829&gt;=75501,I1829&lt;=76901),"Zlínský kraj",(IF(AND(I1829&gt;=70030,I1829&lt;=74901),"Moravskoslezský kraj",(IF(AND(I1829&gt;=75000,I1829&lt;=75368),"Olomoucký kraj",(IF(AND(I1829&gt;=77200,I1829&lt;=79862),"Olomoucký kraj",(IF(AND(I1829&gt;=50011,I1829&lt;=50301),"Královéhradecký kraj",(IF(AND(I1829&gt;=54301,I1829&lt;=54303),"Královéhradecký kraj","0")))))))))))))))))))))))))))))))))))))))))))))))</f>
        <v>Středočeský kraj</v>
      </c>
      <c r="AD1829" t="s">
        <v>998</v>
      </c>
      <c r="AE1829" t="s">
        <v>998</v>
      </c>
      <c r="AF1829" t="s">
        <v>998</v>
      </c>
      <c r="AG1829" s="107">
        <v>0</v>
      </c>
      <c r="AH1829" s="107">
        <v>0</v>
      </c>
      <c r="AI1829" s="107">
        <v>0</v>
      </c>
      <c r="AJ1829" t="s">
        <v>1012</v>
      </c>
    </row>
    <row r="1830" spans="1:37" x14ac:dyDescent="0.45">
      <c r="A1830" t="s">
        <v>1395</v>
      </c>
      <c r="B1830" t="s">
        <v>17083</v>
      </c>
      <c r="C1830" t="s">
        <v>990</v>
      </c>
      <c r="D1830" t="s">
        <v>17084</v>
      </c>
      <c r="E1830" t="s">
        <v>992</v>
      </c>
      <c r="F1830" t="s">
        <v>3815</v>
      </c>
      <c r="G1830">
        <v>1698</v>
      </c>
      <c r="H1830" t="s">
        <v>1399</v>
      </c>
      <c r="I1830">
        <v>34701</v>
      </c>
      <c r="J1830">
        <v>602418580</v>
      </c>
      <c r="K1830" t="s">
        <v>17085</v>
      </c>
      <c r="L1830" s="106">
        <v>21467</v>
      </c>
      <c r="M1830">
        <v>14486753</v>
      </c>
      <c r="N1830" t="s">
        <v>1589</v>
      </c>
      <c r="O1830" t="s">
        <v>1050</v>
      </c>
      <c r="P1830" t="s">
        <v>997</v>
      </c>
      <c r="R1830" s="109" t="str">
        <f>IF(OR(P1830="SB",Q1830="SB"),"SB",0)</f>
        <v>SB</v>
      </c>
      <c r="T1830" s="110">
        <v>2018317</v>
      </c>
      <c r="U1830" t="s">
        <v>19633</v>
      </c>
      <c r="V1830" s="113" t="str">
        <f>IF(AND(I1830&gt;=10000,I1830&lt;=19900),"Praha",(IF(AND(I1830&gt;=25001,I1830&lt;=29501),"Středočeský kraj",(IF(AND(I1830&gt;=30100,I1830&lt;=34972),"Středočeský kraj",(IF(AND(I1830&gt;=35002,I1830&lt;=36271),"Karlovarský kraj",(IF(AND(I1830&gt;=37001,I1830&lt;=39201),"Jihočeský kraj",(IF(AND(I1830&gt;=39701,I1830&lt;=39901),"Jihočeský kraj",(IF(AND(I1830&gt;=39301,I1830&lt;=39601),"Kraj Vysočina",(IF(AND(I1830&gt;=58001,I1830&lt;=59501),"Kraj Vysočina",(IF(AND(I1830&gt;=67401,I1830&lt;=67602),"Kraj Vysočina",(IF(AND(I1830&gt;=40001,I1830&lt;=44101),"Ústecký kraj",(IF(AND(I1830&gt;=46001,I1830&lt;=47201),"Liberecký kraj",(IF(AND(I1830&gt;=51202,I1830&lt;=51401),"Liberecký kraj",(IF(AND(I1830&gt;=53002,I1830&lt;=53976),"Pardubický kraj",(IF(AND(I1830&gt;=56002,I1830&lt;=57201),"Pardubický kraj",(IF(AND(I1830&gt;=60200,I1830&lt;=67201),"Jihomoravský kraj",(IF(AND(I1830&gt;=67801,I1830&lt;=68501),"Jihomoravský kraj",(IF(AND(I1830&gt;=69002,I1830&lt;=69801),"Jihomoravský kraj",(IF(AND(I1830&gt;=68601,I1830&lt;=68801),"Zlínský kraj",(IF(AND(I1830&gt;=75501,I1830&lt;=76901),"Zlínský kraj",(IF(AND(I1830&gt;=70030,I1830&lt;=74901),"Moravskoslezský kraj",(IF(AND(I1830&gt;=75000,I1830&lt;=75368),"Olomoucký kraj",(IF(AND(I1830&gt;=77200,I1830&lt;=79862),"Olomoucký kraj",(IF(AND(I1830&gt;=50011,I1830&lt;=50301),"Královéhradecký kraj",(IF(AND(I1830&gt;=54301,I1830&lt;=54303),"Královéhradecký kraj","0")))))))))))))))))))))))))))))))))))))))))))))))</f>
        <v>Středočeský kraj</v>
      </c>
      <c r="AB1830" t="s">
        <v>17086</v>
      </c>
      <c r="AD1830" t="s">
        <v>998</v>
      </c>
      <c r="AE1830" t="s">
        <v>998</v>
      </c>
      <c r="AF1830" t="s">
        <v>998</v>
      </c>
      <c r="AG1830" s="107">
        <v>0</v>
      </c>
      <c r="AH1830" s="107">
        <v>0</v>
      </c>
      <c r="AI1830" s="107">
        <v>0</v>
      </c>
      <c r="AJ1830" t="s">
        <v>1012</v>
      </c>
    </row>
    <row r="1831" spans="1:37" x14ac:dyDescent="0.45">
      <c r="A1831" t="s">
        <v>16538</v>
      </c>
      <c r="B1831" t="s">
        <v>16537</v>
      </c>
      <c r="C1831" t="s">
        <v>990</v>
      </c>
      <c r="D1831" t="s">
        <v>16539</v>
      </c>
      <c r="E1831" t="s">
        <v>992</v>
      </c>
      <c r="F1831" t="s">
        <v>16540</v>
      </c>
      <c r="G1831">
        <v>1695</v>
      </c>
      <c r="H1831" t="s">
        <v>1399</v>
      </c>
      <c r="I1831">
        <v>34701</v>
      </c>
      <c r="J1831" s="108">
        <v>606235691</v>
      </c>
      <c r="K1831" t="s">
        <v>16541</v>
      </c>
      <c r="L1831" s="106">
        <v>31592</v>
      </c>
      <c r="M1831">
        <v>13803915</v>
      </c>
      <c r="N1831" t="s">
        <v>1296</v>
      </c>
      <c r="O1831" t="s">
        <v>1173</v>
      </c>
      <c r="P1831" t="s">
        <v>997</v>
      </c>
      <c r="R1831" s="109" t="str">
        <f>IF(OR(P1831="SB",Q1831="SB"),"SB",0)</f>
        <v>SB</v>
      </c>
      <c r="T1831" s="110">
        <v>2022056</v>
      </c>
      <c r="U1831" t="s">
        <v>19633</v>
      </c>
      <c r="V1831" s="113" t="str">
        <f>IF(AND(I1831&gt;=10000,I1831&lt;=19900),"Praha",(IF(AND(I1831&gt;=25001,I1831&lt;=29501),"Středočeský kraj",(IF(AND(I1831&gt;=30100,I1831&lt;=34972),"Středočeský kraj",(IF(AND(I1831&gt;=35002,I1831&lt;=36271),"Karlovarský kraj",(IF(AND(I1831&gt;=37001,I1831&lt;=39201),"Jihočeský kraj",(IF(AND(I1831&gt;=39701,I1831&lt;=39901),"Jihočeský kraj",(IF(AND(I1831&gt;=39301,I1831&lt;=39601),"Kraj Vysočina",(IF(AND(I1831&gt;=58001,I1831&lt;=59501),"Kraj Vysočina",(IF(AND(I1831&gt;=67401,I1831&lt;=67602),"Kraj Vysočina",(IF(AND(I1831&gt;=40001,I1831&lt;=44101),"Ústecký kraj",(IF(AND(I1831&gt;=46001,I1831&lt;=47201),"Liberecký kraj",(IF(AND(I1831&gt;=51202,I1831&lt;=51401),"Liberecký kraj",(IF(AND(I1831&gt;=53002,I1831&lt;=53976),"Pardubický kraj",(IF(AND(I1831&gt;=56002,I1831&lt;=57201),"Pardubický kraj",(IF(AND(I1831&gt;=60200,I1831&lt;=67201),"Jihomoravský kraj",(IF(AND(I1831&gt;=67801,I1831&lt;=68501),"Jihomoravský kraj",(IF(AND(I1831&gt;=69002,I1831&lt;=69801),"Jihomoravský kraj",(IF(AND(I1831&gt;=68601,I1831&lt;=68801),"Zlínský kraj",(IF(AND(I1831&gt;=75501,I1831&lt;=76901),"Zlínský kraj",(IF(AND(I1831&gt;=70030,I1831&lt;=74901),"Moravskoslezský kraj",(IF(AND(I1831&gt;=75000,I1831&lt;=75368),"Olomoucký kraj",(IF(AND(I1831&gt;=77200,I1831&lt;=79862),"Olomoucký kraj",(IF(AND(I1831&gt;=50011,I1831&lt;=50301),"Královéhradecký kraj",(IF(AND(I1831&gt;=54301,I1831&lt;=54303),"Královéhradecký kraj","0")))))))))))))))))))))))))))))))))))))))))))))))</f>
        <v>Středočeský kraj</v>
      </c>
      <c r="AB1831" t="s">
        <v>16542</v>
      </c>
      <c r="AD1831" t="s">
        <v>998</v>
      </c>
      <c r="AE1831" t="s">
        <v>998</v>
      </c>
      <c r="AF1831" t="s">
        <v>998</v>
      </c>
      <c r="AG1831" s="107">
        <v>0</v>
      </c>
      <c r="AH1831" s="107">
        <v>0</v>
      </c>
      <c r="AI1831" s="107">
        <v>0</v>
      </c>
      <c r="AJ1831" t="s">
        <v>1012</v>
      </c>
    </row>
    <row r="1832" spans="1:37" x14ac:dyDescent="0.45">
      <c r="A1832" t="s">
        <v>1151</v>
      </c>
      <c r="B1832" t="s">
        <v>14769</v>
      </c>
      <c r="C1832" t="s">
        <v>990</v>
      </c>
      <c r="D1832" t="s">
        <v>14770</v>
      </c>
      <c r="E1832" t="s">
        <v>992</v>
      </c>
      <c r="F1832" t="s">
        <v>1398</v>
      </c>
      <c r="G1832">
        <v>33</v>
      </c>
      <c r="H1832" t="s">
        <v>1398</v>
      </c>
      <c r="I1832">
        <v>34701</v>
      </c>
      <c r="K1832" t="s">
        <v>14771</v>
      </c>
      <c r="L1832" s="106">
        <v>26733</v>
      </c>
      <c r="M1832">
        <v>13012252</v>
      </c>
      <c r="N1832" t="s">
        <v>996</v>
      </c>
      <c r="O1832" t="s">
        <v>12</v>
      </c>
      <c r="P1832" t="s">
        <v>997</v>
      </c>
      <c r="R1832" s="109" t="str">
        <f>IF(OR(P1832="SB",Q1832="SB"),"SB",0)</f>
        <v>SB</v>
      </c>
      <c r="T1832" s="110" t="s">
        <v>998</v>
      </c>
      <c r="V1832" s="113" t="str">
        <f>IF(AND(I1832&gt;=10000,I1832&lt;=19900),"Praha",(IF(AND(I1832&gt;=25001,I1832&lt;=29501),"Středočeský kraj",(IF(AND(I1832&gt;=30100,I1832&lt;=34972),"Středočeský kraj",(IF(AND(I1832&gt;=35002,I1832&lt;=36271),"Karlovarský kraj",(IF(AND(I1832&gt;=37001,I1832&lt;=39201),"Jihočeský kraj",(IF(AND(I1832&gt;=39701,I1832&lt;=39901),"Jihočeský kraj",(IF(AND(I1832&gt;=39301,I1832&lt;=39601),"Kraj Vysočina",(IF(AND(I1832&gt;=58001,I1832&lt;=59501),"Kraj Vysočina",(IF(AND(I1832&gt;=67401,I1832&lt;=67602),"Kraj Vysočina",(IF(AND(I1832&gt;=40001,I1832&lt;=44101),"Ústecký kraj",(IF(AND(I1832&gt;=46001,I1832&lt;=47201),"Liberecký kraj",(IF(AND(I1832&gt;=51202,I1832&lt;=51401),"Liberecký kraj",(IF(AND(I1832&gt;=53002,I1832&lt;=53976),"Pardubický kraj",(IF(AND(I1832&gt;=56002,I1832&lt;=57201),"Pardubický kraj",(IF(AND(I1832&gt;=60200,I1832&lt;=67201),"Jihomoravský kraj",(IF(AND(I1832&gt;=67801,I1832&lt;=68501),"Jihomoravský kraj",(IF(AND(I1832&gt;=69002,I1832&lt;=69801),"Jihomoravský kraj",(IF(AND(I1832&gt;=68601,I1832&lt;=68801),"Zlínský kraj",(IF(AND(I1832&gt;=75501,I1832&lt;=76901),"Zlínský kraj",(IF(AND(I1832&gt;=70030,I1832&lt;=74901),"Moravskoslezský kraj",(IF(AND(I1832&gt;=75000,I1832&lt;=75368),"Olomoucký kraj",(IF(AND(I1832&gt;=77200,I1832&lt;=79862),"Olomoucký kraj",(IF(AND(I1832&gt;=50011,I1832&lt;=50301),"Královéhradecký kraj",(IF(AND(I1832&gt;=54301,I1832&lt;=54303),"Královéhradecký kraj","0")))))))))))))))))))))))))))))))))))))))))))))))</f>
        <v>Středočeský kraj</v>
      </c>
      <c r="AB1832" t="s">
        <v>998</v>
      </c>
      <c r="AD1832" t="s">
        <v>998</v>
      </c>
      <c r="AE1832" t="s">
        <v>998</v>
      </c>
      <c r="AF1832" t="s">
        <v>998</v>
      </c>
      <c r="AG1832" s="107">
        <v>0</v>
      </c>
      <c r="AH1832" s="107">
        <v>0</v>
      </c>
      <c r="AI1832" s="107">
        <v>0</v>
      </c>
      <c r="AJ1832" t="s">
        <v>1012</v>
      </c>
    </row>
    <row r="1833" spans="1:37" x14ac:dyDescent="0.45">
      <c r="A1833" t="s">
        <v>1806</v>
      </c>
      <c r="B1833" t="s">
        <v>16140</v>
      </c>
      <c r="C1833" t="s">
        <v>1002</v>
      </c>
      <c r="D1833" t="s">
        <v>16144</v>
      </c>
      <c r="E1833" t="s">
        <v>992</v>
      </c>
      <c r="F1833" t="s">
        <v>2832</v>
      </c>
      <c r="G1833">
        <v>1263</v>
      </c>
      <c r="H1833" t="s">
        <v>1399</v>
      </c>
      <c r="I1833">
        <v>34701</v>
      </c>
      <c r="K1833" t="s">
        <v>16145</v>
      </c>
      <c r="L1833" s="106">
        <v>26997</v>
      </c>
      <c r="M1833">
        <v>12933743</v>
      </c>
      <c r="N1833" t="s">
        <v>996</v>
      </c>
      <c r="O1833" t="s">
        <v>12</v>
      </c>
      <c r="P1833" t="s">
        <v>997</v>
      </c>
      <c r="R1833" s="109" t="str">
        <f>IF(OR(P1833="SB",Q1833="SB"),"SB",0)</f>
        <v>SB</v>
      </c>
      <c r="T1833" s="110" t="s">
        <v>998</v>
      </c>
      <c r="V1833" s="113" t="str">
        <f>IF(AND(I1833&gt;=10000,I1833&lt;=19900),"Praha",(IF(AND(I1833&gt;=25001,I1833&lt;=29501),"Středočeský kraj",(IF(AND(I1833&gt;=30100,I1833&lt;=34972),"Středočeský kraj",(IF(AND(I1833&gt;=35002,I1833&lt;=36271),"Karlovarský kraj",(IF(AND(I1833&gt;=37001,I1833&lt;=39201),"Jihočeský kraj",(IF(AND(I1833&gt;=39701,I1833&lt;=39901),"Jihočeský kraj",(IF(AND(I1833&gt;=39301,I1833&lt;=39601),"Kraj Vysočina",(IF(AND(I1833&gt;=58001,I1833&lt;=59501),"Kraj Vysočina",(IF(AND(I1833&gt;=67401,I1833&lt;=67602),"Kraj Vysočina",(IF(AND(I1833&gt;=40001,I1833&lt;=44101),"Ústecký kraj",(IF(AND(I1833&gt;=46001,I1833&lt;=47201),"Liberecký kraj",(IF(AND(I1833&gt;=51202,I1833&lt;=51401),"Liberecký kraj",(IF(AND(I1833&gt;=53002,I1833&lt;=53976),"Pardubický kraj",(IF(AND(I1833&gt;=56002,I1833&lt;=57201),"Pardubický kraj",(IF(AND(I1833&gt;=60200,I1833&lt;=67201),"Jihomoravský kraj",(IF(AND(I1833&gt;=67801,I1833&lt;=68501),"Jihomoravský kraj",(IF(AND(I1833&gt;=69002,I1833&lt;=69801),"Jihomoravský kraj",(IF(AND(I1833&gt;=68601,I1833&lt;=68801),"Zlínský kraj",(IF(AND(I1833&gt;=75501,I1833&lt;=76901),"Zlínský kraj",(IF(AND(I1833&gt;=70030,I1833&lt;=74901),"Moravskoslezský kraj",(IF(AND(I1833&gt;=75000,I1833&lt;=75368),"Olomoucký kraj",(IF(AND(I1833&gt;=77200,I1833&lt;=79862),"Olomoucký kraj",(IF(AND(I1833&gt;=50011,I1833&lt;=50301),"Královéhradecký kraj",(IF(AND(I1833&gt;=54301,I1833&lt;=54303),"Královéhradecký kraj","0")))))))))))))))))))))))))))))))))))))))))))))))</f>
        <v>Středočeský kraj</v>
      </c>
      <c r="AB1833" t="s">
        <v>998</v>
      </c>
      <c r="AD1833" t="s">
        <v>998</v>
      </c>
      <c r="AE1833" t="s">
        <v>998</v>
      </c>
      <c r="AF1833" t="s">
        <v>998</v>
      </c>
      <c r="AG1833" s="107">
        <v>0</v>
      </c>
      <c r="AH1833" s="107">
        <v>0</v>
      </c>
      <c r="AI1833" s="107">
        <v>0</v>
      </c>
      <c r="AJ1833" t="s">
        <v>1012</v>
      </c>
    </row>
    <row r="1834" spans="1:37" x14ac:dyDescent="0.45">
      <c r="A1834" t="s">
        <v>1007</v>
      </c>
      <c r="B1834" t="s">
        <v>1390</v>
      </c>
      <c r="C1834" t="s">
        <v>990</v>
      </c>
      <c r="D1834" t="s">
        <v>1397</v>
      </c>
      <c r="E1834" t="s">
        <v>992</v>
      </c>
      <c r="F1834" t="s">
        <v>1398</v>
      </c>
      <c r="G1834">
        <v>21</v>
      </c>
      <c r="H1834" t="s">
        <v>1399</v>
      </c>
      <c r="I1834">
        <v>34705</v>
      </c>
      <c r="J1834">
        <v>603451180</v>
      </c>
      <c r="K1834" t="s">
        <v>1400</v>
      </c>
      <c r="L1834" s="106">
        <v>30112</v>
      </c>
      <c r="M1834">
        <v>10605642</v>
      </c>
      <c r="N1834" t="s">
        <v>996</v>
      </c>
      <c r="O1834" t="s">
        <v>12</v>
      </c>
      <c r="P1834" t="s">
        <v>997</v>
      </c>
      <c r="R1834" s="109" t="str">
        <f>IF(OR(P1834="SB",Q1834="SB"),"SB",0)</f>
        <v>SB</v>
      </c>
      <c r="T1834" s="110">
        <v>10723</v>
      </c>
      <c r="U1834" t="s">
        <v>19633</v>
      </c>
      <c r="V1834" s="113" t="str">
        <f>IF(AND(I1834&gt;=10000,I1834&lt;=19900),"Praha",(IF(AND(I1834&gt;=25001,I1834&lt;=29501),"Středočeský kraj",(IF(AND(I1834&gt;=30100,I1834&lt;=34972),"Středočeský kraj",(IF(AND(I1834&gt;=35002,I1834&lt;=36271),"Karlovarský kraj",(IF(AND(I1834&gt;=37001,I1834&lt;=39201),"Jihočeský kraj",(IF(AND(I1834&gt;=39701,I1834&lt;=39901),"Jihočeský kraj",(IF(AND(I1834&gt;=39301,I1834&lt;=39601),"Kraj Vysočina",(IF(AND(I1834&gt;=58001,I1834&lt;=59501),"Kraj Vysočina",(IF(AND(I1834&gt;=67401,I1834&lt;=67602),"Kraj Vysočina",(IF(AND(I1834&gt;=40001,I1834&lt;=44101),"Ústecký kraj",(IF(AND(I1834&gt;=46001,I1834&lt;=47201),"Liberecký kraj",(IF(AND(I1834&gt;=51202,I1834&lt;=51401),"Liberecký kraj",(IF(AND(I1834&gt;=53002,I1834&lt;=53976),"Pardubický kraj",(IF(AND(I1834&gt;=56002,I1834&lt;=57201),"Pardubický kraj",(IF(AND(I1834&gt;=60200,I1834&lt;=67201),"Jihomoravský kraj",(IF(AND(I1834&gt;=67801,I1834&lt;=68501),"Jihomoravský kraj",(IF(AND(I1834&gt;=69002,I1834&lt;=69801),"Jihomoravský kraj",(IF(AND(I1834&gt;=68601,I1834&lt;=68801),"Zlínský kraj",(IF(AND(I1834&gt;=75501,I1834&lt;=76901),"Zlínský kraj",(IF(AND(I1834&gt;=70030,I1834&lt;=74901),"Moravskoslezský kraj",(IF(AND(I1834&gt;=75000,I1834&lt;=75368),"Olomoucký kraj",(IF(AND(I1834&gt;=77200,I1834&lt;=79862),"Olomoucký kraj",(IF(AND(I1834&gt;=50011,I1834&lt;=50301),"Královéhradecký kraj",(IF(AND(I1834&gt;=54301,I1834&lt;=54303),"Královéhradecký kraj","0")))))))))))))))))))))))))))))))))))))))))))))))</f>
        <v>Středočeský kraj</v>
      </c>
      <c r="AD1834" t="s">
        <v>998</v>
      </c>
      <c r="AE1834" t="s">
        <v>998</v>
      </c>
      <c r="AF1834" t="s">
        <v>998</v>
      </c>
      <c r="AG1834" s="107">
        <v>0</v>
      </c>
      <c r="AH1834" s="107">
        <v>0</v>
      </c>
      <c r="AI1834" s="107">
        <v>0</v>
      </c>
      <c r="AJ1834" t="s">
        <v>1012</v>
      </c>
    </row>
    <row r="1835" spans="1:37" x14ac:dyDescent="0.45">
      <c r="A1835" t="s">
        <v>1224</v>
      </c>
      <c r="B1835" t="s">
        <v>17087</v>
      </c>
      <c r="C1835" t="s">
        <v>1002</v>
      </c>
      <c r="D1835" t="s">
        <v>17088</v>
      </c>
      <c r="E1835" t="s">
        <v>992</v>
      </c>
      <c r="F1835" t="s">
        <v>11241</v>
      </c>
      <c r="G1835">
        <v>49</v>
      </c>
      <c r="H1835" t="s">
        <v>17089</v>
      </c>
      <c r="I1835">
        <v>34802</v>
      </c>
      <c r="J1835">
        <v>777148655</v>
      </c>
      <c r="K1835" t="s">
        <v>17090</v>
      </c>
      <c r="L1835" s="106">
        <v>38987</v>
      </c>
      <c r="M1835">
        <v>13376610</v>
      </c>
      <c r="N1835" t="s">
        <v>1589</v>
      </c>
      <c r="O1835" t="s">
        <v>1050</v>
      </c>
      <c r="P1835" t="s">
        <v>997</v>
      </c>
      <c r="R1835" s="109" t="str">
        <f>IF(OR(P1835="SB",Q1835="SB"),"SB",0)</f>
        <v>SB</v>
      </c>
      <c r="T1835" s="110">
        <v>16032</v>
      </c>
      <c r="U1835" t="s">
        <v>19633</v>
      </c>
      <c r="V1835" s="113" t="str">
        <f>IF(AND(I1835&gt;=10000,I1835&lt;=19900),"Praha",(IF(AND(I1835&gt;=25001,I1835&lt;=29501),"Středočeský kraj",(IF(AND(I1835&gt;=30100,I1835&lt;=34972),"Středočeský kraj",(IF(AND(I1835&gt;=35002,I1835&lt;=36271),"Karlovarský kraj",(IF(AND(I1835&gt;=37001,I1835&lt;=39201),"Jihočeský kraj",(IF(AND(I1835&gt;=39701,I1835&lt;=39901),"Jihočeský kraj",(IF(AND(I1835&gt;=39301,I1835&lt;=39601),"Kraj Vysočina",(IF(AND(I1835&gt;=58001,I1835&lt;=59501),"Kraj Vysočina",(IF(AND(I1835&gt;=67401,I1835&lt;=67602),"Kraj Vysočina",(IF(AND(I1835&gt;=40001,I1835&lt;=44101),"Ústecký kraj",(IF(AND(I1835&gt;=46001,I1835&lt;=47201),"Liberecký kraj",(IF(AND(I1835&gt;=51202,I1835&lt;=51401),"Liberecký kraj",(IF(AND(I1835&gt;=53002,I1835&lt;=53976),"Pardubický kraj",(IF(AND(I1835&gt;=56002,I1835&lt;=57201),"Pardubický kraj",(IF(AND(I1835&gt;=60200,I1835&lt;=67201),"Jihomoravský kraj",(IF(AND(I1835&gt;=67801,I1835&lt;=68501),"Jihomoravský kraj",(IF(AND(I1835&gt;=69002,I1835&lt;=69801),"Jihomoravský kraj",(IF(AND(I1835&gt;=68601,I1835&lt;=68801),"Zlínský kraj",(IF(AND(I1835&gt;=75501,I1835&lt;=76901),"Zlínský kraj",(IF(AND(I1835&gt;=70030,I1835&lt;=74901),"Moravskoslezský kraj",(IF(AND(I1835&gt;=75000,I1835&lt;=75368),"Olomoucký kraj",(IF(AND(I1835&gt;=77200,I1835&lt;=79862),"Olomoucký kraj",(IF(AND(I1835&gt;=50011,I1835&lt;=50301),"Královéhradecký kraj",(IF(AND(I1835&gt;=54301,I1835&lt;=54303),"Královéhradecký kraj","0")))))))))))))))))))))))))))))))))))))))))))))))</f>
        <v>Středočeský kraj</v>
      </c>
      <c r="AB1835" t="s">
        <v>17091</v>
      </c>
      <c r="AD1835" t="s">
        <v>998</v>
      </c>
      <c r="AE1835" t="s">
        <v>998</v>
      </c>
      <c r="AF1835" t="s">
        <v>998</v>
      </c>
      <c r="AG1835" s="107">
        <v>300</v>
      </c>
      <c r="AH1835" s="107">
        <v>0</v>
      </c>
      <c r="AI1835" s="107">
        <v>0</v>
      </c>
      <c r="AJ1835" t="s">
        <v>999</v>
      </c>
      <c r="AK1835" s="106">
        <v>44956</v>
      </c>
    </row>
    <row r="1836" spans="1:37" x14ac:dyDescent="0.45">
      <c r="A1836" t="s">
        <v>1264</v>
      </c>
      <c r="B1836" t="s">
        <v>17087</v>
      </c>
      <c r="C1836" t="s">
        <v>1002</v>
      </c>
      <c r="D1836" t="s">
        <v>17092</v>
      </c>
      <c r="E1836" t="s">
        <v>992</v>
      </c>
      <c r="F1836" t="s">
        <v>11241</v>
      </c>
      <c r="G1836">
        <v>49</v>
      </c>
      <c r="H1836" t="s">
        <v>17089</v>
      </c>
      <c r="I1836">
        <v>34802</v>
      </c>
      <c r="J1836">
        <v>777148655</v>
      </c>
      <c r="K1836" t="s">
        <v>17090</v>
      </c>
      <c r="L1836" s="106">
        <v>27079</v>
      </c>
      <c r="M1836">
        <v>13725204</v>
      </c>
      <c r="N1836" t="s">
        <v>1589</v>
      </c>
      <c r="O1836" t="s">
        <v>1050</v>
      </c>
      <c r="P1836" t="s">
        <v>997</v>
      </c>
      <c r="R1836" s="109" t="str">
        <f>IF(OR(P1836="SB",Q1836="SB"),"SB",0)</f>
        <v>SB</v>
      </c>
      <c r="T1836" s="110" t="s">
        <v>998</v>
      </c>
      <c r="V1836" s="113" t="str">
        <f>IF(AND(I1836&gt;=10000,I1836&lt;=19900),"Praha",(IF(AND(I1836&gt;=25001,I1836&lt;=29501),"Středočeský kraj",(IF(AND(I1836&gt;=30100,I1836&lt;=34972),"Středočeský kraj",(IF(AND(I1836&gt;=35002,I1836&lt;=36271),"Karlovarský kraj",(IF(AND(I1836&gt;=37001,I1836&lt;=39201),"Jihočeský kraj",(IF(AND(I1836&gt;=39701,I1836&lt;=39901),"Jihočeský kraj",(IF(AND(I1836&gt;=39301,I1836&lt;=39601),"Kraj Vysočina",(IF(AND(I1836&gt;=58001,I1836&lt;=59501),"Kraj Vysočina",(IF(AND(I1836&gt;=67401,I1836&lt;=67602),"Kraj Vysočina",(IF(AND(I1836&gt;=40001,I1836&lt;=44101),"Ústecký kraj",(IF(AND(I1836&gt;=46001,I1836&lt;=47201),"Liberecký kraj",(IF(AND(I1836&gt;=51202,I1836&lt;=51401),"Liberecký kraj",(IF(AND(I1836&gt;=53002,I1836&lt;=53976),"Pardubický kraj",(IF(AND(I1836&gt;=56002,I1836&lt;=57201),"Pardubický kraj",(IF(AND(I1836&gt;=60200,I1836&lt;=67201),"Jihomoravský kraj",(IF(AND(I1836&gt;=67801,I1836&lt;=68501),"Jihomoravský kraj",(IF(AND(I1836&gt;=69002,I1836&lt;=69801),"Jihomoravský kraj",(IF(AND(I1836&gt;=68601,I1836&lt;=68801),"Zlínský kraj",(IF(AND(I1836&gt;=75501,I1836&lt;=76901),"Zlínský kraj",(IF(AND(I1836&gt;=70030,I1836&lt;=74901),"Moravskoslezský kraj",(IF(AND(I1836&gt;=75000,I1836&lt;=75368),"Olomoucký kraj",(IF(AND(I1836&gt;=77200,I1836&lt;=79862),"Olomoucký kraj",(IF(AND(I1836&gt;=50011,I1836&lt;=50301),"Královéhradecký kraj",(IF(AND(I1836&gt;=54301,I1836&lt;=54303),"Královéhradecký kraj","0")))))))))))))))))))))))))))))))))))))))))))))))</f>
        <v>Středočeský kraj</v>
      </c>
      <c r="AB1836" t="s">
        <v>998</v>
      </c>
      <c r="AD1836" t="s">
        <v>998</v>
      </c>
      <c r="AE1836" t="s">
        <v>998</v>
      </c>
      <c r="AF1836" t="s">
        <v>998</v>
      </c>
      <c r="AG1836" s="107">
        <v>0</v>
      </c>
      <c r="AH1836" s="107">
        <v>0</v>
      </c>
      <c r="AI1836" s="107">
        <v>0</v>
      </c>
      <c r="AJ1836" t="s">
        <v>1012</v>
      </c>
    </row>
    <row r="1837" spans="1:37" x14ac:dyDescent="0.45">
      <c r="A1837" t="s">
        <v>1026</v>
      </c>
      <c r="B1837" t="s">
        <v>10741</v>
      </c>
      <c r="C1837" t="s">
        <v>990</v>
      </c>
      <c r="D1837" t="s">
        <v>10742</v>
      </c>
      <c r="E1837" t="s">
        <v>992</v>
      </c>
      <c r="F1837" t="s">
        <v>1954</v>
      </c>
      <c r="G1837">
        <v>25</v>
      </c>
      <c r="H1837" t="s">
        <v>10743</v>
      </c>
      <c r="I1837">
        <v>34815</v>
      </c>
      <c r="K1837" t="s">
        <v>10744</v>
      </c>
      <c r="L1837" s="106">
        <v>31362</v>
      </c>
      <c r="M1837">
        <v>13404494</v>
      </c>
      <c r="N1837" t="s">
        <v>996</v>
      </c>
      <c r="O1837" t="s">
        <v>12</v>
      </c>
      <c r="P1837" t="s">
        <v>997</v>
      </c>
      <c r="R1837" s="109" t="str">
        <f>IF(OR(P1837="SB",Q1837="SB"),"SB",0)</f>
        <v>SB</v>
      </c>
      <c r="T1837" s="110" t="s">
        <v>998</v>
      </c>
      <c r="V1837" s="113" t="str">
        <f>IF(AND(I1837&gt;=10000,I1837&lt;=19900),"Praha",(IF(AND(I1837&gt;=25001,I1837&lt;=29501),"Středočeský kraj",(IF(AND(I1837&gt;=30100,I1837&lt;=34972),"Středočeský kraj",(IF(AND(I1837&gt;=35002,I1837&lt;=36271),"Karlovarský kraj",(IF(AND(I1837&gt;=37001,I1837&lt;=39201),"Jihočeský kraj",(IF(AND(I1837&gt;=39701,I1837&lt;=39901),"Jihočeský kraj",(IF(AND(I1837&gt;=39301,I1837&lt;=39601),"Kraj Vysočina",(IF(AND(I1837&gt;=58001,I1837&lt;=59501),"Kraj Vysočina",(IF(AND(I1837&gt;=67401,I1837&lt;=67602),"Kraj Vysočina",(IF(AND(I1837&gt;=40001,I1837&lt;=44101),"Ústecký kraj",(IF(AND(I1837&gt;=46001,I1837&lt;=47201),"Liberecký kraj",(IF(AND(I1837&gt;=51202,I1837&lt;=51401),"Liberecký kraj",(IF(AND(I1837&gt;=53002,I1837&lt;=53976),"Pardubický kraj",(IF(AND(I1837&gt;=56002,I1837&lt;=57201),"Pardubický kraj",(IF(AND(I1837&gt;=60200,I1837&lt;=67201),"Jihomoravský kraj",(IF(AND(I1837&gt;=67801,I1837&lt;=68501),"Jihomoravský kraj",(IF(AND(I1837&gt;=69002,I1837&lt;=69801),"Jihomoravský kraj",(IF(AND(I1837&gt;=68601,I1837&lt;=68801),"Zlínský kraj",(IF(AND(I1837&gt;=75501,I1837&lt;=76901),"Zlínský kraj",(IF(AND(I1837&gt;=70030,I1837&lt;=74901),"Moravskoslezský kraj",(IF(AND(I1837&gt;=75000,I1837&lt;=75368),"Olomoucký kraj",(IF(AND(I1837&gt;=77200,I1837&lt;=79862),"Olomoucký kraj",(IF(AND(I1837&gt;=50011,I1837&lt;=50301),"Královéhradecký kraj",(IF(AND(I1837&gt;=54301,I1837&lt;=54303),"Královéhradecký kraj","0")))))))))))))))))))))))))))))))))))))))))))))))</f>
        <v>Středočeský kraj</v>
      </c>
      <c r="AB1837" t="s">
        <v>998</v>
      </c>
      <c r="AD1837" t="s">
        <v>998</v>
      </c>
      <c r="AE1837" t="s">
        <v>998</v>
      </c>
      <c r="AF1837" t="s">
        <v>998</v>
      </c>
      <c r="AG1837" s="107">
        <v>0</v>
      </c>
      <c r="AH1837" s="107">
        <v>0</v>
      </c>
      <c r="AI1837" s="107">
        <v>0</v>
      </c>
      <c r="AJ1837" t="s">
        <v>1012</v>
      </c>
    </row>
    <row r="1838" spans="1:37" x14ac:dyDescent="0.45">
      <c r="A1838" t="s">
        <v>2109</v>
      </c>
      <c r="B1838" t="s">
        <v>6844</v>
      </c>
      <c r="C1838" t="s">
        <v>990</v>
      </c>
      <c r="D1838" t="s">
        <v>6845</v>
      </c>
      <c r="E1838" t="s">
        <v>992</v>
      </c>
      <c r="F1838" t="s">
        <v>6846</v>
      </c>
      <c r="G1838">
        <v>926</v>
      </c>
      <c r="H1838" t="s">
        <v>2156</v>
      </c>
      <c r="I1838">
        <v>35001</v>
      </c>
      <c r="K1838" t="s">
        <v>6847</v>
      </c>
      <c r="L1838" s="106">
        <v>27394</v>
      </c>
      <c r="M1838">
        <v>10474084</v>
      </c>
      <c r="N1838" t="s">
        <v>1431</v>
      </c>
      <c r="O1838" t="s">
        <v>1282</v>
      </c>
      <c r="P1838" t="s">
        <v>997</v>
      </c>
      <c r="R1838" s="109" t="str">
        <f>IF(OR(P1838="SB",Q1838="SB"),"SB",0)</f>
        <v>SB</v>
      </c>
      <c r="T1838" s="110">
        <v>10439</v>
      </c>
      <c r="U1838" t="s">
        <v>19633</v>
      </c>
      <c r="V1838" s="113" t="str">
        <f>IF(AND(I1838&gt;=10000,I1838&lt;=19900),"Praha",(IF(AND(I1838&gt;=25001,I1838&lt;=29501),"Středočeský kraj",(IF(AND(I1838&gt;=30100,I1838&lt;=34972),"Středočeský kraj",(IF(AND(I1838&gt;=35002,I1838&lt;=36271),"Karlovarský kraj",(IF(AND(I1838&gt;=37001,I1838&lt;=39201),"Jihočeský kraj",(IF(AND(I1838&gt;=39701,I1838&lt;=39901),"Jihočeský kraj",(IF(AND(I1838&gt;=39301,I1838&lt;=39601),"Kraj Vysočina",(IF(AND(I1838&gt;=58001,I1838&lt;=59501),"Kraj Vysočina",(IF(AND(I1838&gt;=67401,I1838&lt;=67602),"Kraj Vysočina",(IF(AND(I1838&gt;=40001,I1838&lt;=44101),"Ústecký kraj",(IF(AND(I1838&gt;=46001,I1838&lt;=47201),"Liberecký kraj",(IF(AND(I1838&gt;=51202,I1838&lt;=51401),"Liberecký kraj",(IF(AND(I1838&gt;=53002,I1838&lt;=53976),"Pardubický kraj",(IF(AND(I1838&gt;=56002,I1838&lt;=57201),"Pardubický kraj",(IF(AND(I1838&gt;=60200,I1838&lt;=67201),"Jihomoravský kraj",(IF(AND(I1838&gt;=67801,I1838&lt;=68501),"Jihomoravský kraj",(IF(AND(I1838&gt;=69002,I1838&lt;=69801),"Jihomoravský kraj",(IF(AND(I1838&gt;=68601,I1838&lt;=68801),"Zlínský kraj",(IF(AND(I1838&gt;=75501,I1838&lt;=76901),"Zlínský kraj",(IF(AND(I1838&gt;=70030,I1838&lt;=74901),"Moravskoslezský kraj",(IF(AND(I1838&gt;=75000,I1838&lt;=75368),"Olomoucký kraj",(IF(AND(I1838&gt;=77200,I1838&lt;=79862),"Olomoucký kraj",(IF(AND(I1838&gt;=50011,I1838&lt;=50301),"Královéhradecký kraj",(IF(AND(I1838&gt;=54301,I1838&lt;=54303),"Královéhradecký kraj","0")))))))))))))))))))))))))))))))))))))))))))))))</f>
        <v>0</v>
      </c>
      <c r="AD1838" t="s">
        <v>998</v>
      </c>
      <c r="AE1838" t="s">
        <v>998</v>
      </c>
      <c r="AF1838" t="s">
        <v>998</v>
      </c>
      <c r="AG1838" s="107">
        <v>300</v>
      </c>
      <c r="AH1838" s="107">
        <v>0</v>
      </c>
      <c r="AI1838" s="107">
        <v>0</v>
      </c>
      <c r="AJ1838" t="s">
        <v>999</v>
      </c>
      <c r="AK1838" s="106">
        <v>44920</v>
      </c>
    </row>
    <row r="1839" spans="1:37" x14ac:dyDescent="0.45">
      <c r="A1839" t="s">
        <v>1156</v>
      </c>
      <c r="B1839" t="s">
        <v>17422</v>
      </c>
      <c r="C1839" t="s">
        <v>990</v>
      </c>
      <c r="D1839" t="s">
        <v>17423</v>
      </c>
      <c r="E1839" t="s">
        <v>992</v>
      </c>
      <c r="F1839" t="s">
        <v>1401</v>
      </c>
      <c r="G1839">
        <v>7</v>
      </c>
      <c r="H1839" t="s">
        <v>4067</v>
      </c>
      <c r="I1839">
        <v>35001</v>
      </c>
      <c r="J1839">
        <v>604365617</v>
      </c>
      <c r="K1839" t="s">
        <v>17424</v>
      </c>
      <c r="L1839" s="106">
        <v>29600</v>
      </c>
      <c r="M1839">
        <v>10605036</v>
      </c>
      <c r="N1839" t="s">
        <v>996</v>
      </c>
      <c r="O1839" t="s">
        <v>12</v>
      </c>
      <c r="P1839" t="s">
        <v>997</v>
      </c>
      <c r="R1839" s="109" t="str">
        <f>IF(OR(P1839="SB",Q1839="SB"),"SB",0)</f>
        <v>SB</v>
      </c>
      <c r="T1839" s="110">
        <v>10717</v>
      </c>
      <c r="U1839" t="s">
        <v>19633</v>
      </c>
      <c r="V1839" s="113" t="str">
        <f>IF(AND(I1839&gt;=10000,I1839&lt;=19900),"Praha",(IF(AND(I1839&gt;=25001,I1839&lt;=29501),"Středočeský kraj",(IF(AND(I1839&gt;=30100,I1839&lt;=34972),"Středočeský kraj",(IF(AND(I1839&gt;=35002,I1839&lt;=36271),"Karlovarský kraj",(IF(AND(I1839&gt;=37001,I1839&lt;=39201),"Jihočeský kraj",(IF(AND(I1839&gt;=39701,I1839&lt;=39901),"Jihočeský kraj",(IF(AND(I1839&gt;=39301,I1839&lt;=39601),"Kraj Vysočina",(IF(AND(I1839&gt;=58001,I1839&lt;=59501),"Kraj Vysočina",(IF(AND(I1839&gt;=67401,I1839&lt;=67602),"Kraj Vysočina",(IF(AND(I1839&gt;=40001,I1839&lt;=44101),"Ústecký kraj",(IF(AND(I1839&gt;=46001,I1839&lt;=47201),"Liberecký kraj",(IF(AND(I1839&gt;=51202,I1839&lt;=51401),"Liberecký kraj",(IF(AND(I1839&gt;=53002,I1839&lt;=53976),"Pardubický kraj",(IF(AND(I1839&gt;=56002,I1839&lt;=57201),"Pardubický kraj",(IF(AND(I1839&gt;=60200,I1839&lt;=67201),"Jihomoravský kraj",(IF(AND(I1839&gt;=67801,I1839&lt;=68501),"Jihomoravský kraj",(IF(AND(I1839&gt;=69002,I1839&lt;=69801),"Jihomoravský kraj",(IF(AND(I1839&gt;=68601,I1839&lt;=68801),"Zlínský kraj",(IF(AND(I1839&gt;=75501,I1839&lt;=76901),"Zlínský kraj",(IF(AND(I1839&gt;=70030,I1839&lt;=74901),"Moravskoslezský kraj",(IF(AND(I1839&gt;=75000,I1839&lt;=75368),"Olomoucký kraj",(IF(AND(I1839&gt;=77200,I1839&lt;=79862),"Olomoucký kraj",(IF(AND(I1839&gt;=50011,I1839&lt;=50301),"Královéhradecký kraj",(IF(AND(I1839&gt;=54301,I1839&lt;=54303),"Královéhradecký kraj","0")))))))))))))))))))))))))))))))))))))))))))))))</f>
        <v>0</v>
      </c>
      <c r="AD1839" t="s">
        <v>998</v>
      </c>
      <c r="AE1839" t="s">
        <v>998</v>
      </c>
      <c r="AF1839" t="s">
        <v>998</v>
      </c>
      <c r="AG1839" s="107">
        <v>0</v>
      </c>
      <c r="AH1839" s="107">
        <v>0</v>
      </c>
      <c r="AI1839" s="107">
        <v>0</v>
      </c>
      <c r="AJ1839" t="s">
        <v>1012</v>
      </c>
    </row>
    <row r="1840" spans="1:37" x14ac:dyDescent="0.45">
      <c r="A1840" t="s">
        <v>1666</v>
      </c>
      <c r="B1840" t="s">
        <v>5846</v>
      </c>
      <c r="C1840" t="s">
        <v>990</v>
      </c>
      <c r="D1840" t="s">
        <v>5847</v>
      </c>
      <c r="E1840" t="s">
        <v>992</v>
      </c>
      <c r="F1840" t="s">
        <v>5848</v>
      </c>
      <c r="G1840">
        <v>6</v>
      </c>
      <c r="H1840" t="s">
        <v>4067</v>
      </c>
      <c r="I1840">
        <v>35001</v>
      </c>
      <c r="J1840">
        <v>732965281</v>
      </c>
      <c r="K1840" t="s">
        <v>5849</v>
      </c>
      <c r="L1840" s="106">
        <v>28168</v>
      </c>
      <c r="M1840">
        <v>10594528</v>
      </c>
      <c r="N1840" t="s">
        <v>996</v>
      </c>
      <c r="O1840" t="s">
        <v>12</v>
      </c>
      <c r="P1840" t="s">
        <v>997</v>
      </c>
      <c r="R1840" s="109" t="str">
        <f>IF(OR(P1840="SB",Q1840="SB"),"SB",0)</f>
        <v>SB</v>
      </c>
      <c r="T1840" s="110">
        <v>12743</v>
      </c>
      <c r="U1840" t="s">
        <v>19633</v>
      </c>
      <c r="V1840" s="113" t="str">
        <f>IF(AND(I1840&gt;=10000,I1840&lt;=19900),"Praha",(IF(AND(I1840&gt;=25001,I1840&lt;=29501),"Středočeský kraj",(IF(AND(I1840&gt;=30100,I1840&lt;=34972),"Středočeský kraj",(IF(AND(I1840&gt;=35002,I1840&lt;=36271),"Karlovarský kraj",(IF(AND(I1840&gt;=37001,I1840&lt;=39201),"Jihočeský kraj",(IF(AND(I1840&gt;=39701,I1840&lt;=39901),"Jihočeský kraj",(IF(AND(I1840&gt;=39301,I1840&lt;=39601),"Kraj Vysočina",(IF(AND(I1840&gt;=58001,I1840&lt;=59501),"Kraj Vysočina",(IF(AND(I1840&gt;=67401,I1840&lt;=67602),"Kraj Vysočina",(IF(AND(I1840&gt;=40001,I1840&lt;=44101),"Ústecký kraj",(IF(AND(I1840&gt;=46001,I1840&lt;=47201),"Liberecký kraj",(IF(AND(I1840&gt;=51202,I1840&lt;=51401),"Liberecký kraj",(IF(AND(I1840&gt;=53002,I1840&lt;=53976),"Pardubický kraj",(IF(AND(I1840&gt;=56002,I1840&lt;=57201),"Pardubický kraj",(IF(AND(I1840&gt;=60200,I1840&lt;=67201),"Jihomoravský kraj",(IF(AND(I1840&gt;=67801,I1840&lt;=68501),"Jihomoravský kraj",(IF(AND(I1840&gt;=69002,I1840&lt;=69801),"Jihomoravský kraj",(IF(AND(I1840&gt;=68601,I1840&lt;=68801),"Zlínský kraj",(IF(AND(I1840&gt;=75501,I1840&lt;=76901),"Zlínský kraj",(IF(AND(I1840&gt;=70030,I1840&lt;=74901),"Moravskoslezský kraj",(IF(AND(I1840&gt;=75000,I1840&lt;=75368),"Olomoucký kraj",(IF(AND(I1840&gt;=77200,I1840&lt;=79862),"Olomoucký kraj",(IF(AND(I1840&gt;=50011,I1840&lt;=50301),"Královéhradecký kraj",(IF(AND(I1840&gt;=54301,I1840&lt;=54303),"Královéhradecký kraj","0")))))))))))))))))))))))))))))))))))))))))))))))</f>
        <v>0</v>
      </c>
      <c r="AD1840" t="s">
        <v>998</v>
      </c>
      <c r="AE1840" t="s">
        <v>998</v>
      </c>
      <c r="AF1840" t="s">
        <v>998</v>
      </c>
      <c r="AG1840" s="107">
        <v>0</v>
      </c>
      <c r="AH1840" s="107">
        <v>0</v>
      </c>
      <c r="AI1840" s="107">
        <v>0</v>
      </c>
      <c r="AJ1840" t="s">
        <v>1012</v>
      </c>
    </row>
    <row r="1841" spans="1:37" x14ac:dyDescent="0.45">
      <c r="A1841" t="s">
        <v>1164</v>
      </c>
      <c r="B1841" t="s">
        <v>17925</v>
      </c>
      <c r="C1841" t="s">
        <v>990</v>
      </c>
      <c r="D1841" t="s">
        <v>17926</v>
      </c>
      <c r="E1841" t="s">
        <v>992</v>
      </c>
      <c r="F1841" t="s">
        <v>1911</v>
      </c>
      <c r="G1841">
        <v>4</v>
      </c>
      <c r="H1841" t="s">
        <v>4067</v>
      </c>
      <c r="I1841">
        <v>35002</v>
      </c>
      <c r="K1841" t="s">
        <v>17927</v>
      </c>
      <c r="L1841" s="106">
        <v>29355</v>
      </c>
      <c r="M1841">
        <v>10863195</v>
      </c>
      <c r="N1841" t="s">
        <v>996</v>
      </c>
      <c r="O1841" t="s">
        <v>12</v>
      </c>
      <c r="P1841" t="s">
        <v>997</v>
      </c>
      <c r="R1841" s="109" t="str">
        <f>IF(OR(P1841="SB",Q1841="SB"),"SB",0)</f>
        <v>SB</v>
      </c>
      <c r="T1841" s="110">
        <v>11914</v>
      </c>
      <c r="U1841" t="s">
        <v>19633</v>
      </c>
      <c r="V1841" s="113" t="str">
        <f>IF(AND(I1841&gt;=10000,I1841&lt;=19900),"Praha",(IF(AND(I1841&gt;=25001,I1841&lt;=29501),"Středočeský kraj",(IF(AND(I1841&gt;=30100,I1841&lt;=34972),"Středočeský kraj",(IF(AND(I1841&gt;=35002,I1841&lt;=36271),"Karlovarský kraj",(IF(AND(I1841&gt;=37001,I1841&lt;=39201),"Jihočeský kraj",(IF(AND(I1841&gt;=39701,I1841&lt;=39901),"Jihočeský kraj",(IF(AND(I1841&gt;=39301,I1841&lt;=39601),"Kraj Vysočina",(IF(AND(I1841&gt;=58001,I1841&lt;=59501),"Kraj Vysočina",(IF(AND(I1841&gt;=67401,I1841&lt;=67602),"Kraj Vysočina",(IF(AND(I1841&gt;=40001,I1841&lt;=44101),"Ústecký kraj",(IF(AND(I1841&gt;=46001,I1841&lt;=47201),"Liberecký kraj",(IF(AND(I1841&gt;=51202,I1841&lt;=51401),"Liberecký kraj",(IF(AND(I1841&gt;=53002,I1841&lt;=53976),"Pardubický kraj",(IF(AND(I1841&gt;=56002,I1841&lt;=57201),"Pardubický kraj",(IF(AND(I1841&gt;=60200,I1841&lt;=67201),"Jihomoravský kraj",(IF(AND(I1841&gt;=67801,I1841&lt;=68501),"Jihomoravský kraj",(IF(AND(I1841&gt;=69002,I1841&lt;=69801),"Jihomoravský kraj",(IF(AND(I1841&gt;=68601,I1841&lt;=68801),"Zlínský kraj",(IF(AND(I1841&gt;=75501,I1841&lt;=76901),"Zlínský kraj",(IF(AND(I1841&gt;=70030,I1841&lt;=74901),"Moravskoslezský kraj",(IF(AND(I1841&gt;=75000,I1841&lt;=75368),"Olomoucký kraj",(IF(AND(I1841&gt;=77200,I1841&lt;=79862),"Olomoucký kraj",(IF(AND(I1841&gt;=50011,I1841&lt;=50301),"Královéhradecký kraj",(IF(AND(I1841&gt;=54301,I1841&lt;=54303),"Královéhradecký kraj","0")))))))))))))))))))))))))))))))))))))))))))))))</f>
        <v>Karlovarský kraj</v>
      </c>
      <c r="AD1841" t="s">
        <v>998</v>
      </c>
      <c r="AE1841" t="s">
        <v>998</v>
      </c>
      <c r="AF1841" t="s">
        <v>998</v>
      </c>
      <c r="AG1841" s="107">
        <v>0</v>
      </c>
      <c r="AH1841" s="107">
        <v>0</v>
      </c>
      <c r="AI1841" s="107">
        <v>0</v>
      </c>
      <c r="AJ1841" t="s">
        <v>1012</v>
      </c>
    </row>
    <row r="1842" spans="1:37" x14ac:dyDescent="0.45">
      <c r="A1842" t="s">
        <v>1225</v>
      </c>
      <c r="B1842" t="s">
        <v>5185</v>
      </c>
      <c r="C1842" t="s">
        <v>1002</v>
      </c>
      <c r="D1842" t="s">
        <v>5186</v>
      </c>
      <c r="E1842" t="s">
        <v>992</v>
      </c>
      <c r="F1842" t="s">
        <v>5187</v>
      </c>
      <c r="G1842">
        <v>37</v>
      </c>
      <c r="H1842" t="s">
        <v>4067</v>
      </c>
      <c r="I1842">
        <v>35002</v>
      </c>
      <c r="K1842" t="s">
        <v>5188</v>
      </c>
      <c r="L1842" s="106">
        <v>29689</v>
      </c>
      <c r="M1842">
        <v>10865623</v>
      </c>
      <c r="N1842" t="s">
        <v>996</v>
      </c>
      <c r="O1842" t="s">
        <v>12</v>
      </c>
      <c r="P1842" t="s">
        <v>997</v>
      </c>
      <c r="R1842" s="109" t="str">
        <f>IF(OR(P1842="SB",Q1842="SB"),"SB",0)</f>
        <v>SB</v>
      </c>
      <c r="T1842" s="110">
        <v>51550</v>
      </c>
      <c r="U1842" t="s">
        <v>19633</v>
      </c>
      <c r="V1842" s="113" t="str">
        <f>IF(AND(I1842&gt;=10000,I1842&lt;=19900),"Praha",(IF(AND(I1842&gt;=25001,I1842&lt;=29501),"Středočeský kraj",(IF(AND(I1842&gt;=30100,I1842&lt;=34972),"Středočeský kraj",(IF(AND(I1842&gt;=35002,I1842&lt;=36271),"Karlovarský kraj",(IF(AND(I1842&gt;=37001,I1842&lt;=39201),"Jihočeský kraj",(IF(AND(I1842&gt;=39701,I1842&lt;=39901),"Jihočeský kraj",(IF(AND(I1842&gt;=39301,I1842&lt;=39601),"Kraj Vysočina",(IF(AND(I1842&gt;=58001,I1842&lt;=59501),"Kraj Vysočina",(IF(AND(I1842&gt;=67401,I1842&lt;=67602),"Kraj Vysočina",(IF(AND(I1842&gt;=40001,I1842&lt;=44101),"Ústecký kraj",(IF(AND(I1842&gt;=46001,I1842&lt;=47201),"Liberecký kraj",(IF(AND(I1842&gt;=51202,I1842&lt;=51401),"Liberecký kraj",(IF(AND(I1842&gt;=53002,I1842&lt;=53976),"Pardubický kraj",(IF(AND(I1842&gt;=56002,I1842&lt;=57201),"Pardubický kraj",(IF(AND(I1842&gt;=60200,I1842&lt;=67201),"Jihomoravský kraj",(IF(AND(I1842&gt;=67801,I1842&lt;=68501),"Jihomoravský kraj",(IF(AND(I1842&gt;=69002,I1842&lt;=69801),"Jihomoravský kraj",(IF(AND(I1842&gt;=68601,I1842&lt;=68801),"Zlínský kraj",(IF(AND(I1842&gt;=75501,I1842&lt;=76901),"Zlínský kraj",(IF(AND(I1842&gt;=70030,I1842&lt;=74901),"Moravskoslezský kraj",(IF(AND(I1842&gt;=75000,I1842&lt;=75368),"Olomoucký kraj",(IF(AND(I1842&gt;=77200,I1842&lt;=79862),"Olomoucký kraj",(IF(AND(I1842&gt;=50011,I1842&lt;=50301),"Královéhradecký kraj",(IF(AND(I1842&gt;=54301,I1842&lt;=54303),"Královéhradecký kraj","0")))))))))))))))))))))))))))))))))))))))))))))))</f>
        <v>Karlovarský kraj</v>
      </c>
      <c r="AD1842" t="s">
        <v>998</v>
      </c>
      <c r="AE1842" t="s">
        <v>998</v>
      </c>
      <c r="AF1842" t="s">
        <v>998</v>
      </c>
      <c r="AG1842" s="107">
        <v>0</v>
      </c>
      <c r="AH1842" s="107">
        <v>0</v>
      </c>
      <c r="AI1842" s="107">
        <v>0</v>
      </c>
      <c r="AJ1842" t="s">
        <v>1012</v>
      </c>
    </row>
    <row r="1843" spans="1:37" x14ac:dyDescent="0.45">
      <c r="A1843" t="s">
        <v>1129</v>
      </c>
      <c r="B1843" t="s">
        <v>9067</v>
      </c>
      <c r="C1843" t="s">
        <v>990</v>
      </c>
      <c r="D1843" t="s">
        <v>9068</v>
      </c>
      <c r="E1843" t="s">
        <v>992</v>
      </c>
      <c r="F1843" t="s">
        <v>1529</v>
      </c>
      <c r="G1843">
        <v>702</v>
      </c>
      <c r="H1843" t="s">
        <v>4067</v>
      </c>
      <c r="I1843">
        <v>35002</v>
      </c>
      <c r="K1843" t="s">
        <v>9069</v>
      </c>
      <c r="L1843" s="106">
        <v>27912</v>
      </c>
      <c r="M1843">
        <v>13013060</v>
      </c>
      <c r="N1843" t="s">
        <v>996</v>
      </c>
      <c r="O1843" t="s">
        <v>12</v>
      </c>
      <c r="P1843" t="s">
        <v>997</v>
      </c>
      <c r="R1843" s="109" t="str">
        <f>IF(OR(P1843="SB",Q1843="SB"),"SB",0)</f>
        <v>SB</v>
      </c>
      <c r="T1843" s="110" t="s">
        <v>998</v>
      </c>
      <c r="V1843" s="113" t="str">
        <f>IF(AND(I1843&gt;=10000,I1843&lt;=19900),"Praha",(IF(AND(I1843&gt;=25001,I1843&lt;=29501),"Středočeský kraj",(IF(AND(I1843&gt;=30100,I1843&lt;=34972),"Středočeský kraj",(IF(AND(I1843&gt;=35002,I1843&lt;=36271),"Karlovarský kraj",(IF(AND(I1843&gt;=37001,I1843&lt;=39201),"Jihočeský kraj",(IF(AND(I1843&gt;=39701,I1843&lt;=39901),"Jihočeský kraj",(IF(AND(I1843&gt;=39301,I1843&lt;=39601),"Kraj Vysočina",(IF(AND(I1843&gt;=58001,I1843&lt;=59501),"Kraj Vysočina",(IF(AND(I1843&gt;=67401,I1843&lt;=67602),"Kraj Vysočina",(IF(AND(I1843&gt;=40001,I1843&lt;=44101),"Ústecký kraj",(IF(AND(I1843&gt;=46001,I1843&lt;=47201),"Liberecký kraj",(IF(AND(I1843&gt;=51202,I1843&lt;=51401),"Liberecký kraj",(IF(AND(I1843&gt;=53002,I1843&lt;=53976),"Pardubický kraj",(IF(AND(I1843&gt;=56002,I1843&lt;=57201),"Pardubický kraj",(IF(AND(I1843&gt;=60200,I1843&lt;=67201),"Jihomoravský kraj",(IF(AND(I1843&gt;=67801,I1843&lt;=68501),"Jihomoravský kraj",(IF(AND(I1843&gt;=69002,I1843&lt;=69801),"Jihomoravský kraj",(IF(AND(I1843&gt;=68601,I1843&lt;=68801),"Zlínský kraj",(IF(AND(I1843&gt;=75501,I1843&lt;=76901),"Zlínský kraj",(IF(AND(I1843&gt;=70030,I1843&lt;=74901),"Moravskoslezský kraj",(IF(AND(I1843&gt;=75000,I1843&lt;=75368),"Olomoucký kraj",(IF(AND(I1843&gt;=77200,I1843&lt;=79862),"Olomoucký kraj",(IF(AND(I1843&gt;=50011,I1843&lt;=50301),"Královéhradecký kraj",(IF(AND(I1843&gt;=54301,I1843&lt;=54303),"Královéhradecký kraj","0")))))))))))))))))))))))))))))))))))))))))))))))</f>
        <v>Karlovarský kraj</v>
      </c>
      <c r="AB1843" t="s">
        <v>998</v>
      </c>
      <c r="AD1843" t="s">
        <v>998</v>
      </c>
      <c r="AE1843" t="s">
        <v>998</v>
      </c>
      <c r="AF1843" t="s">
        <v>998</v>
      </c>
      <c r="AG1843" s="107">
        <v>0</v>
      </c>
      <c r="AH1843" s="107">
        <v>0</v>
      </c>
      <c r="AI1843" s="107">
        <v>0</v>
      </c>
      <c r="AJ1843" t="s">
        <v>1012</v>
      </c>
    </row>
    <row r="1844" spans="1:37" x14ac:dyDescent="0.45">
      <c r="A1844" t="s">
        <v>1687</v>
      </c>
      <c r="B1844" t="s">
        <v>12297</v>
      </c>
      <c r="C1844" t="s">
        <v>1002</v>
      </c>
      <c r="D1844" t="s">
        <v>12298</v>
      </c>
      <c r="E1844" t="s">
        <v>992</v>
      </c>
      <c r="F1844" t="s">
        <v>4976</v>
      </c>
      <c r="G1844">
        <v>1</v>
      </c>
      <c r="H1844" t="s">
        <v>4067</v>
      </c>
      <c r="I1844">
        <v>35002</v>
      </c>
      <c r="K1844" t="s">
        <v>12299</v>
      </c>
      <c r="L1844" s="106">
        <v>34835</v>
      </c>
      <c r="M1844">
        <v>13399141</v>
      </c>
      <c r="N1844" t="s">
        <v>996</v>
      </c>
      <c r="O1844" t="s">
        <v>12</v>
      </c>
      <c r="P1844" t="s">
        <v>997</v>
      </c>
      <c r="R1844" s="109" t="str">
        <f>IF(OR(P1844="SB",Q1844="SB"),"SB",0)</f>
        <v>SB</v>
      </c>
      <c r="T1844" s="110" t="s">
        <v>998</v>
      </c>
      <c r="V1844" s="113" t="str">
        <f>IF(AND(I1844&gt;=10000,I1844&lt;=19900),"Praha",(IF(AND(I1844&gt;=25001,I1844&lt;=29501),"Středočeský kraj",(IF(AND(I1844&gt;=30100,I1844&lt;=34972),"Středočeský kraj",(IF(AND(I1844&gt;=35002,I1844&lt;=36271),"Karlovarský kraj",(IF(AND(I1844&gt;=37001,I1844&lt;=39201),"Jihočeský kraj",(IF(AND(I1844&gt;=39701,I1844&lt;=39901),"Jihočeský kraj",(IF(AND(I1844&gt;=39301,I1844&lt;=39601),"Kraj Vysočina",(IF(AND(I1844&gt;=58001,I1844&lt;=59501),"Kraj Vysočina",(IF(AND(I1844&gt;=67401,I1844&lt;=67602),"Kraj Vysočina",(IF(AND(I1844&gt;=40001,I1844&lt;=44101),"Ústecký kraj",(IF(AND(I1844&gt;=46001,I1844&lt;=47201),"Liberecký kraj",(IF(AND(I1844&gt;=51202,I1844&lt;=51401),"Liberecký kraj",(IF(AND(I1844&gt;=53002,I1844&lt;=53976),"Pardubický kraj",(IF(AND(I1844&gt;=56002,I1844&lt;=57201),"Pardubický kraj",(IF(AND(I1844&gt;=60200,I1844&lt;=67201),"Jihomoravský kraj",(IF(AND(I1844&gt;=67801,I1844&lt;=68501),"Jihomoravský kraj",(IF(AND(I1844&gt;=69002,I1844&lt;=69801),"Jihomoravský kraj",(IF(AND(I1844&gt;=68601,I1844&lt;=68801),"Zlínský kraj",(IF(AND(I1844&gt;=75501,I1844&lt;=76901),"Zlínský kraj",(IF(AND(I1844&gt;=70030,I1844&lt;=74901),"Moravskoslezský kraj",(IF(AND(I1844&gt;=75000,I1844&lt;=75368),"Olomoucký kraj",(IF(AND(I1844&gt;=77200,I1844&lt;=79862),"Olomoucký kraj",(IF(AND(I1844&gt;=50011,I1844&lt;=50301),"Královéhradecký kraj",(IF(AND(I1844&gt;=54301,I1844&lt;=54303),"Královéhradecký kraj","0")))))))))))))))))))))))))))))))))))))))))))))))</f>
        <v>Karlovarský kraj</v>
      </c>
      <c r="AB1844" t="s">
        <v>998</v>
      </c>
      <c r="AD1844" t="s">
        <v>998</v>
      </c>
      <c r="AE1844" t="s">
        <v>998</v>
      </c>
      <c r="AF1844" t="s">
        <v>998</v>
      </c>
      <c r="AG1844" s="107">
        <v>300</v>
      </c>
      <c r="AH1844" s="107">
        <v>0</v>
      </c>
      <c r="AI1844" s="107">
        <v>0</v>
      </c>
      <c r="AJ1844" t="s">
        <v>999</v>
      </c>
      <c r="AK1844" s="106">
        <v>44924</v>
      </c>
    </row>
    <row r="1845" spans="1:37" x14ac:dyDescent="0.45">
      <c r="A1845" t="s">
        <v>1061</v>
      </c>
      <c r="B1845" t="s">
        <v>18411</v>
      </c>
      <c r="C1845" t="s">
        <v>990</v>
      </c>
      <c r="D1845" t="s">
        <v>18412</v>
      </c>
      <c r="E1845" t="s">
        <v>992</v>
      </c>
      <c r="F1845" t="s">
        <v>11064</v>
      </c>
      <c r="G1845">
        <v>27</v>
      </c>
      <c r="H1845" t="s">
        <v>4067</v>
      </c>
      <c r="I1845">
        <v>35002</v>
      </c>
      <c r="K1845" t="s">
        <v>18413</v>
      </c>
      <c r="L1845" s="106">
        <v>33505</v>
      </c>
      <c r="M1845">
        <v>13399343</v>
      </c>
      <c r="N1845" t="s">
        <v>996</v>
      </c>
      <c r="O1845" t="s">
        <v>12</v>
      </c>
      <c r="P1845" t="s">
        <v>997</v>
      </c>
      <c r="R1845" s="109" t="str">
        <f>IF(OR(P1845="SB",Q1845="SB"),"SB",0)</f>
        <v>SB</v>
      </c>
      <c r="T1845" s="110" t="s">
        <v>998</v>
      </c>
      <c r="V1845" s="113" t="str">
        <f>IF(AND(I1845&gt;=10000,I1845&lt;=19900),"Praha",(IF(AND(I1845&gt;=25001,I1845&lt;=29501),"Středočeský kraj",(IF(AND(I1845&gt;=30100,I1845&lt;=34972),"Středočeský kraj",(IF(AND(I1845&gt;=35002,I1845&lt;=36271),"Karlovarský kraj",(IF(AND(I1845&gt;=37001,I1845&lt;=39201),"Jihočeský kraj",(IF(AND(I1845&gt;=39701,I1845&lt;=39901),"Jihočeský kraj",(IF(AND(I1845&gt;=39301,I1845&lt;=39601),"Kraj Vysočina",(IF(AND(I1845&gt;=58001,I1845&lt;=59501),"Kraj Vysočina",(IF(AND(I1845&gt;=67401,I1845&lt;=67602),"Kraj Vysočina",(IF(AND(I1845&gt;=40001,I1845&lt;=44101),"Ústecký kraj",(IF(AND(I1845&gt;=46001,I1845&lt;=47201),"Liberecký kraj",(IF(AND(I1845&gt;=51202,I1845&lt;=51401),"Liberecký kraj",(IF(AND(I1845&gt;=53002,I1845&lt;=53976),"Pardubický kraj",(IF(AND(I1845&gt;=56002,I1845&lt;=57201),"Pardubický kraj",(IF(AND(I1845&gt;=60200,I1845&lt;=67201),"Jihomoravský kraj",(IF(AND(I1845&gt;=67801,I1845&lt;=68501),"Jihomoravský kraj",(IF(AND(I1845&gt;=69002,I1845&lt;=69801),"Jihomoravský kraj",(IF(AND(I1845&gt;=68601,I1845&lt;=68801),"Zlínský kraj",(IF(AND(I1845&gt;=75501,I1845&lt;=76901),"Zlínský kraj",(IF(AND(I1845&gt;=70030,I1845&lt;=74901),"Moravskoslezský kraj",(IF(AND(I1845&gt;=75000,I1845&lt;=75368),"Olomoucký kraj",(IF(AND(I1845&gt;=77200,I1845&lt;=79862),"Olomoucký kraj",(IF(AND(I1845&gt;=50011,I1845&lt;=50301),"Královéhradecký kraj",(IF(AND(I1845&gt;=54301,I1845&lt;=54303),"Královéhradecký kraj","0")))))))))))))))))))))))))))))))))))))))))))))))</f>
        <v>Karlovarský kraj</v>
      </c>
      <c r="AB1845" t="s">
        <v>998</v>
      </c>
      <c r="AD1845" t="s">
        <v>998</v>
      </c>
      <c r="AE1845" t="s">
        <v>998</v>
      </c>
      <c r="AF1845" t="s">
        <v>998</v>
      </c>
      <c r="AG1845" s="107">
        <v>0</v>
      </c>
      <c r="AH1845" s="107">
        <v>0</v>
      </c>
      <c r="AI1845" s="107">
        <v>0</v>
      </c>
      <c r="AJ1845" t="s">
        <v>1012</v>
      </c>
    </row>
    <row r="1846" spans="1:37" x14ac:dyDescent="0.45">
      <c r="A1846" t="s">
        <v>1087</v>
      </c>
      <c r="B1846" t="s">
        <v>18809</v>
      </c>
      <c r="C1846" t="s">
        <v>990</v>
      </c>
      <c r="D1846" t="s">
        <v>18810</v>
      </c>
      <c r="E1846" t="s">
        <v>992</v>
      </c>
      <c r="F1846" t="s">
        <v>1954</v>
      </c>
      <c r="G1846">
        <v>27</v>
      </c>
      <c r="H1846" t="s">
        <v>4067</v>
      </c>
      <c r="I1846">
        <v>35002</v>
      </c>
      <c r="K1846" t="s">
        <v>18811</v>
      </c>
      <c r="L1846" s="106">
        <v>31035</v>
      </c>
      <c r="M1846">
        <v>13399242</v>
      </c>
      <c r="N1846" t="s">
        <v>996</v>
      </c>
      <c r="O1846" t="s">
        <v>12</v>
      </c>
      <c r="P1846" t="s">
        <v>997</v>
      </c>
      <c r="R1846" s="109" t="str">
        <f>IF(OR(P1846="SB",Q1846="SB"),"SB",0)</f>
        <v>SB</v>
      </c>
      <c r="T1846" s="110" t="s">
        <v>998</v>
      </c>
      <c r="V1846" s="113" t="str">
        <f>IF(AND(I1846&gt;=10000,I1846&lt;=19900),"Praha",(IF(AND(I1846&gt;=25001,I1846&lt;=29501),"Středočeský kraj",(IF(AND(I1846&gt;=30100,I1846&lt;=34972),"Středočeský kraj",(IF(AND(I1846&gt;=35002,I1846&lt;=36271),"Karlovarský kraj",(IF(AND(I1846&gt;=37001,I1846&lt;=39201),"Jihočeský kraj",(IF(AND(I1846&gt;=39701,I1846&lt;=39901),"Jihočeský kraj",(IF(AND(I1846&gt;=39301,I1846&lt;=39601),"Kraj Vysočina",(IF(AND(I1846&gt;=58001,I1846&lt;=59501),"Kraj Vysočina",(IF(AND(I1846&gt;=67401,I1846&lt;=67602),"Kraj Vysočina",(IF(AND(I1846&gt;=40001,I1846&lt;=44101),"Ústecký kraj",(IF(AND(I1846&gt;=46001,I1846&lt;=47201),"Liberecký kraj",(IF(AND(I1846&gt;=51202,I1846&lt;=51401),"Liberecký kraj",(IF(AND(I1846&gt;=53002,I1846&lt;=53976),"Pardubický kraj",(IF(AND(I1846&gt;=56002,I1846&lt;=57201),"Pardubický kraj",(IF(AND(I1846&gt;=60200,I1846&lt;=67201),"Jihomoravský kraj",(IF(AND(I1846&gt;=67801,I1846&lt;=68501),"Jihomoravský kraj",(IF(AND(I1846&gt;=69002,I1846&lt;=69801),"Jihomoravský kraj",(IF(AND(I1846&gt;=68601,I1846&lt;=68801),"Zlínský kraj",(IF(AND(I1846&gt;=75501,I1846&lt;=76901),"Zlínský kraj",(IF(AND(I1846&gt;=70030,I1846&lt;=74901),"Moravskoslezský kraj",(IF(AND(I1846&gt;=75000,I1846&lt;=75368),"Olomoucký kraj",(IF(AND(I1846&gt;=77200,I1846&lt;=79862),"Olomoucký kraj",(IF(AND(I1846&gt;=50011,I1846&lt;=50301),"Královéhradecký kraj",(IF(AND(I1846&gt;=54301,I1846&lt;=54303),"Královéhradecký kraj","0")))))))))))))))))))))))))))))))))))))))))))))))</f>
        <v>Karlovarský kraj</v>
      </c>
      <c r="AB1846" t="s">
        <v>998</v>
      </c>
      <c r="AD1846" t="s">
        <v>998</v>
      </c>
      <c r="AE1846" t="s">
        <v>998</v>
      </c>
      <c r="AF1846" t="s">
        <v>998</v>
      </c>
      <c r="AG1846" s="107">
        <v>0</v>
      </c>
      <c r="AH1846" s="107">
        <v>0</v>
      </c>
      <c r="AI1846" s="107">
        <v>0</v>
      </c>
      <c r="AJ1846" t="s">
        <v>1012</v>
      </c>
    </row>
    <row r="1847" spans="1:37" x14ac:dyDescent="0.45">
      <c r="A1847" t="s">
        <v>1889</v>
      </c>
      <c r="B1847" t="s">
        <v>19381</v>
      </c>
      <c r="C1847" t="s">
        <v>1002</v>
      </c>
      <c r="D1847" t="s">
        <v>19385</v>
      </c>
      <c r="E1847" t="s">
        <v>992</v>
      </c>
      <c r="F1847" t="s">
        <v>19386</v>
      </c>
      <c r="G1847">
        <v>154</v>
      </c>
      <c r="H1847" t="s">
        <v>4067</v>
      </c>
      <c r="I1847">
        <v>35002</v>
      </c>
      <c r="K1847" t="s">
        <v>19387</v>
      </c>
      <c r="L1847" s="106">
        <v>26708</v>
      </c>
      <c r="M1847">
        <v>12994367</v>
      </c>
      <c r="N1847" t="s">
        <v>996</v>
      </c>
      <c r="O1847" t="s">
        <v>12</v>
      </c>
      <c r="P1847" t="s">
        <v>997</v>
      </c>
      <c r="R1847" s="109" t="str">
        <f>IF(OR(P1847="SB",Q1847="SB"),"SB",0)</f>
        <v>SB</v>
      </c>
      <c r="T1847" s="110" t="s">
        <v>998</v>
      </c>
      <c r="V1847" s="113" t="str">
        <f>IF(AND(I1847&gt;=10000,I1847&lt;=19900),"Praha",(IF(AND(I1847&gt;=25001,I1847&lt;=29501),"Středočeský kraj",(IF(AND(I1847&gt;=30100,I1847&lt;=34972),"Středočeský kraj",(IF(AND(I1847&gt;=35002,I1847&lt;=36271),"Karlovarský kraj",(IF(AND(I1847&gt;=37001,I1847&lt;=39201),"Jihočeský kraj",(IF(AND(I1847&gt;=39701,I1847&lt;=39901),"Jihočeský kraj",(IF(AND(I1847&gt;=39301,I1847&lt;=39601),"Kraj Vysočina",(IF(AND(I1847&gt;=58001,I1847&lt;=59501),"Kraj Vysočina",(IF(AND(I1847&gt;=67401,I1847&lt;=67602),"Kraj Vysočina",(IF(AND(I1847&gt;=40001,I1847&lt;=44101),"Ústecký kraj",(IF(AND(I1847&gt;=46001,I1847&lt;=47201),"Liberecký kraj",(IF(AND(I1847&gt;=51202,I1847&lt;=51401),"Liberecký kraj",(IF(AND(I1847&gt;=53002,I1847&lt;=53976),"Pardubický kraj",(IF(AND(I1847&gt;=56002,I1847&lt;=57201),"Pardubický kraj",(IF(AND(I1847&gt;=60200,I1847&lt;=67201),"Jihomoravský kraj",(IF(AND(I1847&gt;=67801,I1847&lt;=68501),"Jihomoravský kraj",(IF(AND(I1847&gt;=69002,I1847&lt;=69801),"Jihomoravský kraj",(IF(AND(I1847&gt;=68601,I1847&lt;=68801),"Zlínský kraj",(IF(AND(I1847&gt;=75501,I1847&lt;=76901),"Zlínský kraj",(IF(AND(I1847&gt;=70030,I1847&lt;=74901),"Moravskoslezský kraj",(IF(AND(I1847&gt;=75000,I1847&lt;=75368),"Olomoucký kraj",(IF(AND(I1847&gt;=77200,I1847&lt;=79862),"Olomoucký kraj",(IF(AND(I1847&gt;=50011,I1847&lt;=50301),"Královéhradecký kraj",(IF(AND(I1847&gt;=54301,I1847&lt;=54303),"Královéhradecký kraj","0")))))))))))))))))))))))))))))))))))))))))))))))</f>
        <v>Karlovarský kraj</v>
      </c>
      <c r="AB1847" t="s">
        <v>998</v>
      </c>
      <c r="AD1847" t="s">
        <v>998</v>
      </c>
      <c r="AE1847" t="s">
        <v>998</v>
      </c>
      <c r="AF1847" t="s">
        <v>998</v>
      </c>
      <c r="AG1847" s="107">
        <v>0</v>
      </c>
      <c r="AH1847" s="107">
        <v>0</v>
      </c>
      <c r="AI1847" s="107">
        <v>0</v>
      </c>
      <c r="AJ1847" t="s">
        <v>1012</v>
      </c>
    </row>
    <row r="1848" spans="1:37" x14ac:dyDescent="0.45">
      <c r="A1848" t="s">
        <v>1806</v>
      </c>
      <c r="B1848" t="s">
        <v>1807</v>
      </c>
      <c r="C1848" t="s">
        <v>1002</v>
      </c>
      <c r="D1848" t="s">
        <v>1808</v>
      </c>
      <c r="E1848" t="s">
        <v>992</v>
      </c>
      <c r="F1848" t="s">
        <v>1809</v>
      </c>
      <c r="G1848">
        <v>1758</v>
      </c>
      <c r="H1848" t="s">
        <v>1495</v>
      </c>
      <c r="I1848">
        <v>35003</v>
      </c>
      <c r="K1848" t="s">
        <v>1810</v>
      </c>
      <c r="L1848" s="106">
        <v>32092</v>
      </c>
      <c r="M1848">
        <v>10879767</v>
      </c>
      <c r="N1848" t="s">
        <v>996</v>
      </c>
      <c r="O1848" t="s">
        <v>12</v>
      </c>
      <c r="P1848" t="s">
        <v>997</v>
      </c>
      <c r="R1848" s="109" t="str">
        <f>IF(OR(P1848="SB",Q1848="SB"),"SB",0)</f>
        <v>SB</v>
      </c>
      <c r="T1848" s="110">
        <v>51478</v>
      </c>
      <c r="U1848" t="s">
        <v>19633</v>
      </c>
      <c r="V1848" s="113" t="str">
        <f>IF(AND(I1848&gt;=10000,I1848&lt;=19900),"Praha",(IF(AND(I1848&gt;=25001,I1848&lt;=29501),"Středočeský kraj",(IF(AND(I1848&gt;=30100,I1848&lt;=34972),"Středočeský kraj",(IF(AND(I1848&gt;=35002,I1848&lt;=36271),"Karlovarský kraj",(IF(AND(I1848&gt;=37001,I1848&lt;=39201),"Jihočeský kraj",(IF(AND(I1848&gt;=39701,I1848&lt;=39901),"Jihočeský kraj",(IF(AND(I1848&gt;=39301,I1848&lt;=39601),"Kraj Vysočina",(IF(AND(I1848&gt;=58001,I1848&lt;=59501),"Kraj Vysočina",(IF(AND(I1848&gt;=67401,I1848&lt;=67602),"Kraj Vysočina",(IF(AND(I1848&gt;=40001,I1848&lt;=44101),"Ústecký kraj",(IF(AND(I1848&gt;=46001,I1848&lt;=47201),"Liberecký kraj",(IF(AND(I1848&gt;=51202,I1848&lt;=51401),"Liberecký kraj",(IF(AND(I1848&gt;=53002,I1848&lt;=53976),"Pardubický kraj",(IF(AND(I1848&gt;=56002,I1848&lt;=57201),"Pardubický kraj",(IF(AND(I1848&gt;=60200,I1848&lt;=67201),"Jihomoravský kraj",(IF(AND(I1848&gt;=67801,I1848&lt;=68501),"Jihomoravský kraj",(IF(AND(I1848&gt;=69002,I1848&lt;=69801),"Jihomoravský kraj",(IF(AND(I1848&gt;=68601,I1848&lt;=68801),"Zlínský kraj",(IF(AND(I1848&gt;=75501,I1848&lt;=76901),"Zlínský kraj",(IF(AND(I1848&gt;=70030,I1848&lt;=74901),"Moravskoslezský kraj",(IF(AND(I1848&gt;=75000,I1848&lt;=75368),"Olomoucký kraj",(IF(AND(I1848&gt;=77200,I1848&lt;=79862),"Olomoucký kraj",(IF(AND(I1848&gt;=50011,I1848&lt;=50301),"Královéhradecký kraj",(IF(AND(I1848&gt;=54301,I1848&lt;=54303),"Královéhradecký kraj","0")))))))))))))))))))))))))))))))))))))))))))))))</f>
        <v>Karlovarský kraj</v>
      </c>
      <c r="AD1848" t="s">
        <v>998</v>
      </c>
      <c r="AE1848" t="s">
        <v>998</v>
      </c>
      <c r="AF1848" t="s">
        <v>998</v>
      </c>
      <c r="AG1848" s="107">
        <v>0</v>
      </c>
      <c r="AH1848" s="107">
        <v>0</v>
      </c>
      <c r="AI1848" s="107">
        <v>0</v>
      </c>
      <c r="AJ1848" t="s">
        <v>1012</v>
      </c>
    </row>
    <row r="1849" spans="1:37" x14ac:dyDescent="0.45">
      <c r="A1849" t="s">
        <v>3258</v>
      </c>
      <c r="B1849" t="s">
        <v>16906</v>
      </c>
      <c r="C1849" t="s">
        <v>990</v>
      </c>
      <c r="D1849" t="s">
        <v>16909</v>
      </c>
      <c r="E1849" t="s">
        <v>992</v>
      </c>
      <c r="F1849" t="s">
        <v>2154</v>
      </c>
      <c r="G1849">
        <v>7</v>
      </c>
      <c r="H1849" t="s">
        <v>4067</v>
      </c>
      <c r="I1849">
        <v>35012</v>
      </c>
      <c r="J1849">
        <v>604268899</v>
      </c>
      <c r="K1849" t="s">
        <v>16908</v>
      </c>
      <c r="L1849" s="106">
        <v>27914</v>
      </c>
      <c r="M1849">
        <v>10606248</v>
      </c>
      <c r="N1849" t="s">
        <v>996</v>
      </c>
      <c r="O1849" t="s">
        <v>12</v>
      </c>
      <c r="P1849" t="s">
        <v>997</v>
      </c>
      <c r="R1849" s="109" t="str">
        <f>IF(OR(P1849="SB",Q1849="SB"),"SB",0)</f>
        <v>SB</v>
      </c>
      <c r="T1849" s="110">
        <v>10728</v>
      </c>
      <c r="U1849" t="s">
        <v>19633</v>
      </c>
      <c r="V1849" s="113" t="str">
        <f>IF(AND(I1849&gt;=10000,I1849&lt;=19900),"Praha",(IF(AND(I1849&gt;=25001,I1849&lt;=29501),"Středočeský kraj",(IF(AND(I1849&gt;=30100,I1849&lt;=34972),"Středočeský kraj",(IF(AND(I1849&gt;=35002,I1849&lt;=36271),"Karlovarský kraj",(IF(AND(I1849&gt;=37001,I1849&lt;=39201),"Jihočeský kraj",(IF(AND(I1849&gt;=39701,I1849&lt;=39901),"Jihočeský kraj",(IF(AND(I1849&gt;=39301,I1849&lt;=39601),"Kraj Vysočina",(IF(AND(I1849&gt;=58001,I1849&lt;=59501),"Kraj Vysočina",(IF(AND(I1849&gt;=67401,I1849&lt;=67602),"Kraj Vysočina",(IF(AND(I1849&gt;=40001,I1849&lt;=44101),"Ústecký kraj",(IF(AND(I1849&gt;=46001,I1849&lt;=47201),"Liberecký kraj",(IF(AND(I1849&gt;=51202,I1849&lt;=51401),"Liberecký kraj",(IF(AND(I1849&gt;=53002,I1849&lt;=53976),"Pardubický kraj",(IF(AND(I1849&gt;=56002,I1849&lt;=57201),"Pardubický kraj",(IF(AND(I1849&gt;=60200,I1849&lt;=67201),"Jihomoravský kraj",(IF(AND(I1849&gt;=67801,I1849&lt;=68501),"Jihomoravský kraj",(IF(AND(I1849&gt;=69002,I1849&lt;=69801),"Jihomoravský kraj",(IF(AND(I1849&gt;=68601,I1849&lt;=68801),"Zlínský kraj",(IF(AND(I1849&gt;=75501,I1849&lt;=76901),"Zlínský kraj",(IF(AND(I1849&gt;=70030,I1849&lt;=74901),"Moravskoslezský kraj",(IF(AND(I1849&gt;=75000,I1849&lt;=75368),"Olomoucký kraj",(IF(AND(I1849&gt;=77200,I1849&lt;=79862),"Olomoucký kraj",(IF(AND(I1849&gt;=50011,I1849&lt;=50301),"Královéhradecký kraj",(IF(AND(I1849&gt;=54301,I1849&lt;=54303),"Královéhradecký kraj","0")))))))))))))))))))))))))))))))))))))))))))))))</f>
        <v>Karlovarský kraj</v>
      </c>
      <c r="AD1849" t="s">
        <v>998</v>
      </c>
      <c r="AE1849" t="s">
        <v>998</v>
      </c>
      <c r="AF1849" t="s">
        <v>998</v>
      </c>
      <c r="AG1849" s="107">
        <v>0</v>
      </c>
      <c r="AH1849" s="107">
        <v>0</v>
      </c>
      <c r="AI1849" s="107">
        <v>0</v>
      </c>
      <c r="AJ1849" t="s">
        <v>1012</v>
      </c>
    </row>
    <row r="1850" spans="1:37" x14ac:dyDescent="0.45">
      <c r="A1850" t="s">
        <v>1448</v>
      </c>
      <c r="B1850" t="s">
        <v>15754</v>
      </c>
      <c r="C1850" t="s">
        <v>990</v>
      </c>
      <c r="D1850" t="s">
        <v>15758</v>
      </c>
      <c r="E1850" t="s">
        <v>992</v>
      </c>
      <c r="F1850" t="s">
        <v>2553</v>
      </c>
      <c r="G1850">
        <v>20</v>
      </c>
      <c r="H1850" t="s">
        <v>4468</v>
      </c>
      <c r="I1850">
        <v>35101</v>
      </c>
      <c r="K1850" t="s">
        <v>15759</v>
      </c>
      <c r="L1850" s="106">
        <v>31822</v>
      </c>
      <c r="M1850">
        <v>11491271</v>
      </c>
      <c r="N1850" t="s">
        <v>996</v>
      </c>
      <c r="O1850" t="s">
        <v>12</v>
      </c>
      <c r="P1850" t="s">
        <v>997</v>
      </c>
      <c r="R1850" s="109" t="str">
        <f>IF(OR(P1850="SB",Q1850="SB"),"SB",0)</f>
        <v>SB</v>
      </c>
      <c r="T1850" s="110">
        <v>12918</v>
      </c>
      <c r="U1850" t="s">
        <v>19633</v>
      </c>
      <c r="V1850" s="113" t="str">
        <f>IF(AND(I1850&gt;=10000,I1850&lt;=19900),"Praha",(IF(AND(I1850&gt;=25001,I1850&lt;=29501),"Středočeský kraj",(IF(AND(I1850&gt;=30100,I1850&lt;=34972),"Středočeský kraj",(IF(AND(I1850&gt;=35002,I1850&lt;=36271),"Karlovarský kraj",(IF(AND(I1850&gt;=37001,I1850&lt;=39201),"Jihočeský kraj",(IF(AND(I1850&gt;=39701,I1850&lt;=39901),"Jihočeský kraj",(IF(AND(I1850&gt;=39301,I1850&lt;=39601),"Kraj Vysočina",(IF(AND(I1850&gt;=58001,I1850&lt;=59501),"Kraj Vysočina",(IF(AND(I1850&gt;=67401,I1850&lt;=67602),"Kraj Vysočina",(IF(AND(I1850&gt;=40001,I1850&lt;=44101),"Ústecký kraj",(IF(AND(I1850&gt;=46001,I1850&lt;=47201),"Liberecký kraj",(IF(AND(I1850&gt;=51202,I1850&lt;=51401),"Liberecký kraj",(IF(AND(I1850&gt;=53002,I1850&lt;=53976),"Pardubický kraj",(IF(AND(I1850&gt;=56002,I1850&lt;=57201),"Pardubický kraj",(IF(AND(I1850&gt;=60200,I1850&lt;=67201),"Jihomoravský kraj",(IF(AND(I1850&gt;=67801,I1850&lt;=68501),"Jihomoravský kraj",(IF(AND(I1850&gt;=69002,I1850&lt;=69801),"Jihomoravský kraj",(IF(AND(I1850&gt;=68601,I1850&lt;=68801),"Zlínský kraj",(IF(AND(I1850&gt;=75501,I1850&lt;=76901),"Zlínský kraj",(IF(AND(I1850&gt;=70030,I1850&lt;=74901),"Moravskoslezský kraj",(IF(AND(I1850&gt;=75000,I1850&lt;=75368),"Olomoucký kraj",(IF(AND(I1850&gt;=77200,I1850&lt;=79862),"Olomoucký kraj",(IF(AND(I1850&gt;=50011,I1850&lt;=50301),"Královéhradecký kraj",(IF(AND(I1850&gt;=54301,I1850&lt;=54303),"Královéhradecký kraj","0")))))))))))))))))))))))))))))))))))))))))))))))</f>
        <v>Karlovarský kraj</v>
      </c>
      <c r="AD1850" t="s">
        <v>998</v>
      </c>
      <c r="AE1850" t="s">
        <v>998</v>
      </c>
      <c r="AF1850" t="s">
        <v>998</v>
      </c>
      <c r="AG1850" s="107">
        <v>0</v>
      </c>
      <c r="AH1850" s="107">
        <v>0</v>
      </c>
      <c r="AI1850" s="107">
        <v>0</v>
      </c>
      <c r="AJ1850" t="s">
        <v>1012</v>
      </c>
    </row>
    <row r="1851" spans="1:37" x14ac:dyDescent="0.45">
      <c r="A1851" t="s">
        <v>1446</v>
      </c>
      <c r="B1851" t="s">
        <v>4796</v>
      </c>
      <c r="C1851" t="s">
        <v>990</v>
      </c>
      <c r="D1851" t="s">
        <v>4797</v>
      </c>
      <c r="E1851" t="s">
        <v>992</v>
      </c>
      <c r="F1851" t="s">
        <v>2266</v>
      </c>
      <c r="G1851">
        <v>7</v>
      </c>
      <c r="H1851" t="s">
        <v>4798</v>
      </c>
      <c r="I1851">
        <v>35101</v>
      </c>
      <c r="K1851" t="s">
        <v>4799</v>
      </c>
      <c r="L1851" s="106">
        <v>37471</v>
      </c>
      <c r="M1851">
        <v>14670952</v>
      </c>
      <c r="N1851" t="s">
        <v>996</v>
      </c>
      <c r="O1851" t="s">
        <v>12</v>
      </c>
      <c r="P1851" t="s">
        <v>997</v>
      </c>
      <c r="R1851" s="109" t="str">
        <f>IF(OR(P1851="SB",Q1851="SB"),"SB",0)</f>
        <v>SB</v>
      </c>
      <c r="T1851" s="110" t="s">
        <v>998</v>
      </c>
      <c r="V1851" s="113" t="str">
        <f>IF(AND(I1851&gt;=10000,I1851&lt;=19900),"Praha",(IF(AND(I1851&gt;=25001,I1851&lt;=29501),"Středočeský kraj",(IF(AND(I1851&gt;=30100,I1851&lt;=34972),"Středočeský kraj",(IF(AND(I1851&gt;=35002,I1851&lt;=36271),"Karlovarský kraj",(IF(AND(I1851&gt;=37001,I1851&lt;=39201),"Jihočeský kraj",(IF(AND(I1851&gt;=39701,I1851&lt;=39901),"Jihočeský kraj",(IF(AND(I1851&gt;=39301,I1851&lt;=39601),"Kraj Vysočina",(IF(AND(I1851&gt;=58001,I1851&lt;=59501),"Kraj Vysočina",(IF(AND(I1851&gt;=67401,I1851&lt;=67602),"Kraj Vysočina",(IF(AND(I1851&gt;=40001,I1851&lt;=44101),"Ústecký kraj",(IF(AND(I1851&gt;=46001,I1851&lt;=47201),"Liberecký kraj",(IF(AND(I1851&gt;=51202,I1851&lt;=51401),"Liberecký kraj",(IF(AND(I1851&gt;=53002,I1851&lt;=53976),"Pardubický kraj",(IF(AND(I1851&gt;=56002,I1851&lt;=57201),"Pardubický kraj",(IF(AND(I1851&gt;=60200,I1851&lt;=67201),"Jihomoravský kraj",(IF(AND(I1851&gt;=67801,I1851&lt;=68501),"Jihomoravský kraj",(IF(AND(I1851&gt;=69002,I1851&lt;=69801),"Jihomoravský kraj",(IF(AND(I1851&gt;=68601,I1851&lt;=68801),"Zlínský kraj",(IF(AND(I1851&gt;=75501,I1851&lt;=76901),"Zlínský kraj",(IF(AND(I1851&gt;=70030,I1851&lt;=74901),"Moravskoslezský kraj",(IF(AND(I1851&gt;=75000,I1851&lt;=75368),"Olomoucký kraj",(IF(AND(I1851&gt;=77200,I1851&lt;=79862),"Olomoucký kraj",(IF(AND(I1851&gt;=50011,I1851&lt;=50301),"Královéhradecký kraj",(IF(AND(I1851&gt;=54301,I1851&lt;=54303),"Královéhradecký kraj","0")))))))))))))))))))))))))))))))))))))))))))))))</f>
        <v>Karlovarský kraj</v>
      </c>
      <c r="AB1851" t="s">
        <v>998</v>
      </c>
      <c r="AD1851" t="s">
        <v>998</v>
      </c>
      <c r="AE1851" t="s">
        <v>998</v>
      </c>
      <c r="AF1851" t="s">
        <v>998</v>
      </c>
      <c r="AG1851" s="107">
        <v>300</v>
      </c>
      <c r="AH1851" s="107">
        <v>0</v>
      </c>
      <c r="AI1851" s="107">
        <v>0</v>
      </c>
      <c r="AJ1851" t="s">
        <v>999</v>
      </c>
      <c r="AK1851" s="106">
        <v>44924</v>
      </c>
    </row>
    <row r="1852" spans="1:37" x14ac:dyDescent="0.45">
      <c r="A1852" t="s">
        <v>1084</v>
      </c>
      <c r="B1852" t="s">
        <v>11865</v>
      </c>
      <c r="C1852" t="s">
        <v>990</v>
      </c>
      <c r="D1852" t="s">
        <v>11866</v>
      </c>
      <c r="E1852" t="s">
        <v>992</v>
      </c>
      <c r="F1852" t="s">
        <v>1650</v>
      </c>
      <c r="G1852">
        <v>360</v>
      </c>
      <c r="H1852" t="s">
        <v>2821</v>
      </c>
      <c r="I1852">
        <v>35134</v>
      </c>
      <c r="K1852" t="s">
        <v>11867</v>
      </c>
      <c r="L1852" s="106">
        <v>38088</v>
      </c>
      <c r="M1852">
        <v>15489590</v>
      </c>
      <c r="N1852" t="s">
        <v>3938</v>
      </c>
      <c r="O1852" t="s">
        <v>1282</v>
      </c>
      <c r="P1852" t="s">
        <v>997</v>
      </c>
      <c r="R1852" s="109" t="str">
        <f>IF(OR(P1852="SB",Q1852="SB"),"SB",0)</f>
        <v>SB</v>
      </c>
      <c r="T1852" s="110" t="s">
        <v>998</v>
      </c>
      <c r="V1852" s="113" t="str">
        <f>IF(AND(I1852&gt;=10000,I1852&lt;=19900),"Praha",(IF(AND(I1852&gt;=25001,I1852&lt;=29501),"Středočeský kraj",(IF(AND(I1852&gt;=30100,I1852&lt;=34972),"Středočeský kraj",(IF(AND(I1852&gt;=35002,I1852&lt;=36271),"Karlovarský kraj",(IF(AND(I1852&gt;=37001,I1852&lt;=39201),"Jihočeský kraj",(IF(AND(I1852&gt;=39701,I1852&lt;=39901),"Jihočeský kraj",(IF(AND(I1852&gt;=39301,I1852&lt;=39601),"Kraj Vysočina",(IF(AND(I1852&gt;=58001,I1852&lt;=59501),"Kraj Vysočina",(IF(AND(I1852&gt;=67401,I1852&lt;=67602),"Kraj Vysočina",(IF(AND(I1852&gt;=40001,I1852&lt;=44101),"Ústecký kraj",(IF(AND(I1852&gt;=46001,I1852&lt;=47201),"Liberecký kraj",(IF(AND(I1852&gt;=51202,I1852&lt;=51401),"Liberecký kraj",(IF(AND(I1852&gt;=53002,I1852&lt;=53976),"Pardubický kraj",(IF(AND(I1852&gt;=56002,I1852&lt;=57201),"Pardubický kraj",(IF(AND(I1852&gt;=60200,I1852&lt;=67201),"Jihomoravský kraj",(IF(AND(I1852&gt;=67801,I1852&lt;=68501),"Jihomoravský kraj",(IF(AND(I1852&gt;=69002,I1852&lt;=69801),"Jihomoravský kraj",(IF(AND(I1852&gt;=68601,I1852&lt;=68801),"Zlínský kraj",(IF(AND(I1852&gt;=75501,I1852&lt;=76901),"Zlínský kraj",(IF(AND(I1852&gt;=70030,I1852&lt;=74901),"Moravskoslezský kraj",(IF(AND(I1852&gt;=75000,I1852&lt;=75368),"Olomoucký kraj",(IF(AND(I1852&gt;=77200,I1852&lt;=79862),"Olomoucký kraj",(IF(AND(I1852&gt;=50011,I1852&lt;=50301),"Královéhradecký kraj",(IF(AND(I1852&gt;=54301,I1852&lt;=54303),"Královéhradecký kraj","0")))))))))))))))))))))))))))))))))))))))))))))))</f>
        <v>Karlovarský kraj</v>
      </c>
      <c r="AB1852" t="s">
        <v>998</v>
      </c>
      <c r="AD1852" t="s">
        <v>998</v>
      </c>
      <c r="AE1852" t="s">
        <v>998</v>
      </c>
      <c r="AF1852" t="s">
        <v>998</v>
      </c>
      <c r="AG1852" s="107">
        <v>0</v>
      </c>
      <c r="AH1852" s="107">
        <v>0</v>
      </c>
      <c r="AI1852" s="107">
        <v>0</v>
      </c>
      <c r="AJ1852" t="s">
        <v>1012</v>
      </c>
    </row>
    <row r="1853" spans="1:37" x14ac:dyDescent="0.45">
      <c r="A1853" t="s">
        <v>15229</v>
      </c>
      <c r="B1853" t="s">
        <v>15228</v>
      </c>
      <c r="C1853" t="s">
        <v>990</v>
      </c>
      <c r="D1853" t="s">
        <v>15230</v>
      </c>
      <c r="E1853" t="s">
        <v>992</v>
      </c>
      <c r="F1853" t="s">
        <v>8060</v>
      </c>
      <c r="G1853">
        <v>5</v>
      </c>
      <c r="H1853" t="s">
        <v>2241</v>
      </c>
      <c r="I1853">
        <v>35201</v>
      </c>
      <c r="K1853" t="s">
        <v>15231</v>
      </c>
      <c r="L1853" s="106">
        <v>31961</v>
      </c>
      <c r="M1853">
        <v>10878050</v>
      </c>
      <c r="N1853" t="s">
        <v>996</v>
      </c>
      <c r="O1853" t="s">
        <v>12</v>
      </c>
      <c r="P1853" t="s">
        <v>997</v>
      </c>
      <c r="R1853" s="109" t="str">
        <f>IF(OR(P1853="SB",Q1853="SB"),"SB",0)</f>
        <v>SB</v>
      </c>
      <c r="T1853" s="110">
        <v>11826</v>
      </c>
      <c r="U1853" t="s">
        <v>19633</v>
      </c>
      <c r="V1853" s="113" t="str">
        <f>IF(AND(I1853&gt;=10000,I1853&lt;=19900),"Praha",(IF(AND(I1853&gt;=25001,I1853&lt;=29501),"Středočeský kraj",(IF(AND(I1853&gt;=30100,I1853&lt;=34972),"Středočeský kraj",(IF(AND(I1853&gt;=35002,I1853&lt;=36271),"Karlovarský kraj",(IF(AND(I1853&gt;=37001,I1853&lt;=39201),"Jihočeský kraj",(IF(AND(I1853&gt;=39701,I1853&lt;=39901),"Jihočeský kraj",(IF(AND(I1853&gt;=39301,I1853&lt;=39601),"Kraj Vysočina",(IF(AND(I1853&gt;=58001,I1853&lt;=59501),"Kraj Vysočina",(IF(AND(I1853&gt;=67401,I1853&lt;=67602),"Kraj Vysočina",(IF(AND(I1853&gt;=40001,I1853&lt;=44101),"Ústecký kraj",(IF(AND(I1853&gt;=46001,I1853&lt;=47201),"Liberecký kraj",(IF(AND(I1853&gt;=51202,I1853&lt;=51401),"Liberecký kraj",(IF(AND(I1853&gt;=53002,I1853&lt;=53976),"Pardubický kraj",(IF(AND(I1853&gt;=56002,I1853&lt;=57201),"Pardubický kraj",(IF(AND(I1853&gt;=60200,I1853&lt;=67201),"Jihomoravský kraj",(IF(AND(I1853&gt;=67801,I1853&lt;=68501),"Jihomoravský kraj",(IF(AND(I1853&gt;=69002,I1853&lt;=69801),"Jihomoravský kraj",(IF(AND(I1853&gt;=68601,I1853&lt;=68801),"Zlínský kraj",(IF(AND(I1853&gt;=75501,I1853&lt;=76901),"Zlínský kraj",(IF(AND(I1853&gt;=70030,I1853&lt;=74901),"Moravskoslezský kraj",(IF(AND(I1853&gt;=75000,I1853&lt;=75368),"Olomoucký kraj",(IF(AND(I1853&gt;=77200,I1853&lt;=79862),"Olomoucký kraj",(IF(AND(I1853&gt;=50011,I1853&lt;=50301),"Královéhradecký kraj",(IF(AND(I1853&gt;=54301,I1853&lt;=54303),"Královéhradecký kraj","0")))))))))))))))))))))))))))))))))))))))))))))))</f>
        <v>Karlovarský kraj</v>
      </c>
      <c r="AD1853" t="s">
        <v>998</v>
      </c>
      <c r="AE1853" t="s">
        <v>998</v>
      </c>
      <c r="AF1853" t="s">
        <v>998</v>
      </c>
      <c r="AG1853" s="107">
        <v>0</v>
      </c>
      <c r="AH1853" s="107">
        <v>0</v>
      </c>
      <c r="AI1853" s="107">
        <v>0</v>
      </c>
      <c r="AJ1853" t="s">
        <v>1012</v>
      </c>
    </row>
    <row r="1854" spans="1:37" x14ac:dyDescent="0.45">
      <c r="A1854" t="s">
        <v>1051</v>
      </c>
      <c r="B1854" t="s">
        <v>13772</v>
      </c>
      <c r="C1854" t="s">
        <v>1002</v>
      </c>
      <c r="D1854" t="s">
        <v>13773</v>
      </c>
      <c r="E1854" t="s">
        <v>992</v>
      </c>
      <c r="F1854" t="s">
        <v>13774</v>
      </c>
      <c r="G1854">
        <v>125</v>
      </c>
      <c r="H1854" t="s">
        <v>2241</v>
      </c>
      <c r="I1854">
        <v>35201</v>
      </c>
      <c r="K1854" t="s">
        <v>2727</v>
      </c>
      <c r="L1854" s="106">
        <v>35172</v>
      </c>
      <c r="M1854">
        <v>16247810</v>
      </c>
      <c r="N1854" t="s">
        <v>1144</v>
      </c>
      <c r="O1854" t="s">
        <v>12</v>
      </c>
      <c r="P1854" t="s">
        <v>997</v>
      </c>
      <c r="R1854" s="109" t="str">
        <f>IF(OR(P1854="SB",Q1854="SB"),"SB",0)</f>
        <v>SB</v>
      </c>
      <c r="T1854" s="110" t="s">
        <v>998</v>
      </c>
      <c r="V1854" s="113" t="str">
        <f>IF(AND(I1854&gt;=10000,I1854&lt;=19900),"Praha",(IF(AND(I1854&gt;=25001,I1854&lt;=29501),"Středočeský kraj",(IF(AND(I1854&gt;=30100,I1854&lt;=34972),"Středočeský kraj",(IF(AND(I1854&gt;=35002,I1854&lt;=36271),"Karlovarský kraj",(IF(AND(I1854&gt;=37001,I1854&lt;=39201),"Jihočeský kraj",(IF(AND(I1854&gt;=39701,I1854&lt;=39901),"Jihočeský kraj",(IF(AND(I1854&gt;=39301,I1854&lt;=39601),"Kraj Vysočina",(IF(AND(I1854&gt;=58001,I1854&lt;=59501),"Kraj Vysočina",(IF(AND(I1854&gt;=67401,I1854&lt;=67602),"Kraj Vysočina",(IF(AND(I1854&gt;=40001,I1854&lt;=44101),"Ústecký kraj",(IF(AND(I1854&gt;=46001,I1854&lt;=47201),"Liberecký kraj",(IF(AND(I1854&gt;=51202,I1854&lt;=51401),"Liberecký kraj",(IF(AND(I1854&gt;=53002,I1854&lt;=53976),"Pardubický kraj",(IF(AND(I1854&gt;=56002,I1854&lt;=57201),"Pardubický kraj",(IF(AND(I1854&gt;=60200,I1854&lt;=67201),"Jihomoravský kraj",(IF(AND(I1854&gt;=67801,I1854&lt;=68501),"Jihomoravský kraj",(IF(AND(I1854&gt;=69002,I1854&lt;=69801),"Jihomoravský kraj",(IF(AND(I1854&gt;=68601,I1854&lt;=68801),"Zlínský kraj",(IF(AND(I1854&gt;=75501,I1854&lt;=76901),"Zlínský kraj",(IF(AND(I1854&gt;=70030,I1854&lt;=74901),"Moravskoslezský kraj",(IF(AND(I1854&gt;=75000,I1854&lt;=75368),"Olomoucký kraj",(IF(AND(I1854&gt;=77200,I1854&lt;=79862),"Olomoucký kraj",(IF(AND(I1854&gt;=50011,I1854&lt;=50301),"Královéhradecký kraj",(IF(AND(I1854&gt;=54301,I1854&lt;=54303),"Královéhradecký kraj","0")))))))))))))))))))))))))))))))))))))))))))))))</f>
        <v>Karlovarský kraj</v>
      </c>
      <c r="AB1854" t="s">
        <v>998</v>
      </c>
      <c r="AD1854" t="s">
        <v>998</v>
      </c>
      <c r="AE1854" t="s">
        <v>998</v>
      </c>
      <c r="AF1854" t="s">
        <v>998</v>
      </c>
      <c r="AG1854" s="107">
        <v>0</v>
      </c>
      <c r="AH1854" s="107">
        <v>0</v>
      </c>
      <c r="AI1854" s="107">
        <v>0</v>
      </c>
      <c r="AJ1854" t="s">
        <v>1012</v>
      </c>
    </row>
    <row r="1855" spans="1:37" x14ac:dyDescent="0.45">
      <c r="A1855" t="s">
        <v>1727</v>
      </c>
      <c r="B1855" t="s">
        <v>19350</v>
      </c>
      <c r="C1855" t="s">
        <v>1002</v>
      </c>
      <c r="D1855" t="s">
        <v>19351</v>
      </c>
      <c r="E1855" t="s">
        <v>992</v>
      </c>
      <c r="F1855" t="s">
        <v>1401</v>
      </c>
      <c r="G1855">
        <v>2435</v>
      </c>
      <c r="H1855" t="s">
        <v>2241</v>
      </c>
      <c r="I1855">
        <v>35201</v>
      </c>
      <c r="K1855" t="s">
        <v>19352</v>
      </c>
      <c r="L1855" s="106">
        <v>33472</v>
      </c>
      <c r="M1855">
        <v>10829853</v>
      </c>
      <c r="N1855" t="s">
        <v>1900</v>
      </c>
      <c r="O1855" t="s">
        <v>1023</v>
      </c>
      <c r="P1855" t="s">
        <v>997</v>
      </c>
      <c r="R1855" s="109" t="str">
        <f>IF(OR(P1855="SB",Q1855="SB"),"SB",0)</f>
        <v>SB</v>
      </c>
      <c r="T1855" s="110" t="s">
        <v>998</v>
      </c>
      <c r="V1855" s="113" t="str">
        <f>IF(AND(I1855&gt;=10000,I1855&lt;=19900),"Praha",(IF(AND(I1855&gt;=25001,I1855&lt;=29501),"Středočeský kraj",(IF(AND(I1855&gt;=30100,I1855&lt;=34972),"Středočeský kraj",(IF(AND(I1855&gt;=35002,I1855&lt;=36271),"Karlovarský kraj",(IF(AND(I1855&gt;=37001,I1855&lt;=39201),"Jihočeský kraj",(IF(AND(I1855&gt;=39701,I1855&lt;=39901),"Jihočeský kraj",(IF(AND(I1855&gt;=39301,I1855&lt;=39601),"Kraj Vysočina",(IF(AND(I1855&gt;=58001,I1855&lt;=59501),"Kraj Vysočina",(IF(AND(I1855&gt;=67401,I1855&lt;=67602),"Kraj Vysočina",(IF(AND(I1855&gt;=40001,I1855&lt;=44101),"Ústecký kraj",(IF(AND(I1855&gt;=46001,I1855&lt;=47201),"Liberecký kraj",(IF(AND(I1855&gt;=51202,I1855&lt;=51401),"Liberecký kraj",(IF(AND(I1855&gt;=53002,I1855&lt;=53976),"Pardubický kraj",(IF(AND(I1855&gt;=56002,I1855&lt;=57201),"Pardubický kraj",(IF(AND(I1855&gt;=60200,I1855&lt;=67201),"Jihomoravský kraj",(IF(AND(I1855&gt;=67801,I1855&lt;=68501),"Jihomoravský kraj",(IF(AND(I1855&gt;=69002,I1855&lt;=69801),"Jihomoravský kraj",(IF(AND(I1855&gt;=68601,I1855&lt;=68801),"Zlínský kraj",(IF(AND(I1855&gt;=75501,I1855&lt;=76901),"Zlínský kraj",(IF(AND(I1855&gt;=70030,I1855&lt;=74901),"Moravskoslezský kraj",(IF(AND(I1855&gt;=75000,I1855&lt;=75368),"Olomoucký kraj",(IF(AND(I1855&gt;=77200,I1855&lt;=79862),"Olomoucký kraj",(IF(AND(I1855&gt;=50011,I1855&lt;=50301),"Královéhradecký kraj",(IF(AND(I1855&gt;=54301,I1855&lt;=54303),"Královéhradecký kraj","0")))))))))))))))))))))))))))))))))))))))))))))))</f>
        <v>Karlovarský kraj</v>
      </c>
      <c r="AB1855" t="s">
        <v>998</v>
      </c>
      <c r="AD1855" t="s">
        <v>998</v>
      </c>
      <c r="AE1855" t="s">
        <v>998</v>
      </c>
      <c r="AF1855" t="s">
        <v>998</v>
      </c>
      <c r="AG1855" s="107">
        <v>300</v>
      </c>
      <c r="AH1855" s="107">
        <v>0</v>
      </c>
      <c r="AI1855" s="107">
        <v>0</v>
      </c>
      <c r="AJ1855" t="s">
        <v>999</v>
      </c>
      <c r="AK1855" s="106">
        <v>44920</v>
      </c>
    </row>
    <row r="1856" spans="1:37" x14ac:dyDescent="0.45">
      <c r="A1856" t="s">
        <v>1061</v>
      </c>
      <c r="B1856" t="s">
        <v>8824</v>
      </c>
      <c r="C1856" t="s">
        <v>990</v>
      </c>
      <c r="D1856" t="s">
        <v>8825</v>
      </c>
      <c r="E1856" t="s">
        <v>992</v>
      </c>
      <c r="F1856" t="s">
        <v>1004</v>
      </c>
      <c r="G1856">
        <v>529</v>
      </c>
      <c r="H1856" t="s">
        <v>2014</v>
      </c>
      <c r="I1856">
        <v>35300</v>
      </c>
      <c r="J1856">
        <v>736641804</v>
      </c>
      <c r="K1856" t="s">
        <v>8826</v>
      </c>
      <c r="L1856" s="106">
        <v>38345</v>
      </c>
      <c r="M1856">
        <v>10613322</v>
      </c>
      <c r="N1856" t="s">
        <v>996</v>
      </c>
      <c r="O1856" t="s">
        <v>12</v>
      </c>
      <c r="P1856" t="s">
        <v>997</v>
      </c>
      <c r="R1856" s="109" t="str">
        <f>IF(OR(P1856="SB",Q1856="SB"),"SB",0)</f>
        <v>SB</v>
      </c>
      <c r="T1856" s="110">
        <v>12780</v>
      </c>
      <c r="U1856" t="s">
        <v>19633</v>
      </c>
      <c r="V1856" s="113" t="str">
        <f>IF(AND(I1856&gt;=10000,I1856&lt;=19900),"Praha",(IF(AND(I1856&gt;=25001,I1856&lt;=29501),"Středočeský kraj",(IF(AND(I1856&gt;=30100,I1856&lt;=34972),"Středočeský kraj",(IF(AND(I1856&gt;=35002,I1856&lt;=36271),"Karlovarský kraj",(IF(AND(I1856&gt;=37001,I1856&lt;=39201),"Jihočeský kraj",(IF(AND(I1856&gt;=39701,I1856&lt;=39901),"Jihočeský kraj",(IF(AND(I1856&gt;=39301,I1856&lt;=39601),"Kraj Vysočina",(IF(AND(I1856&gt;=58001,I1856&lt;=59501),"Kraj Vysočina",(IF(AND(I1856&gt;=67401,I1856&lt;=67602),"Kraj Vysočina",(IF(AND(I1856&gt;=40001,I1856&lt;=44101),"Ústecký kraj",(IF(AND(I1856&gt;=46001,I1856&lt;=47201),"Liberecký kraj",(IF(AND(I1856&gt;=51202,I1856&lt;=51401),"Liberecký kraj",(IF(AND(I1856&gt;=53002,I1856&lt;=53976),"Pardubický kraj",(IF(AND(I1856&gt;=56002,I1856&lt;=57201),"Pardubický kraj",(IF(AND(I1856&gt;=60200,I1856&lt;=67201),"Jihomoravský kraj",(IF(AND(I1856&gt;=67801,I1856&lt;=68501),"Jihomoravský kraj",(IF(AND(I1856&gt;=69002,I1856&lt;=69801),"Jihomoravský kraj",(IF(AND(I1856&gt;=68601,I1856&lt;=68801),"Zlínský kraj",(IF(AND(I1856&gt;=75501,I1856&lt;=76901),"Zlínský kraj",(IF(AND(I1856&gt;=70030,I1856&lt;=74901),"Moravskoslezský kraj",(IF(AND(I1856&gt;=75000,I1856&lt;=75368),"Olomoucký kraj",(IF(AND(I1856&gt;=77200,I1856&lt;=79862),"Olomoucký kraj",(IF(AND(I1856&gt;=50011,I1856&lt;=50301),"Královéhradecký kraj",(IF(AND(I1856&gt;=54301,I1856&lt;=54303),"Královéhradecký kraj","0")))))))))))))))))))))))))))))))))))))))))))))))</f>
        <v>Karlovarský kraj</v>
      </c>
      <c r="AD1856" t="s">
        <v>998</v>
      </c>
      <c r="AE1856" t="s">
        <v>998</v>
      </c>
      <c r="AF1856" t="s">
        <v>998</v>
      </c>
      <c r="AG1856" s="107">
        <v>300</v>
      </c>
      <c r="AH1856" s="107">
        <v>0</v>
      </c>
      <c r="AI1856" s="107">
        <v>0</v>
      </c>
      <c r="AJ1856" t="s">
        <v>999</v>
      </c>
      <c r="AK1856" s="106">
        <v>44924</v>
      </c>
    </row>
    <row r="1857" spans="1:37" x14ac:dyDescent="0.45">
      <c r="A1857" t="s">
        <v>1129</v>
      </c>
      <c r="B1857" t="s">
        <v>4173</v>
      </c>
      <c r="C1857" t="s">
        <v>990</v>
      </c>
      <c r="D1857" t="s">
        <v>4199</v>
      </c>
      <c r="E1857" t="s">
        <v>992</v>
      </c>
      <c r="F1857" t="s">
        <v>4200</v>
      </c>
      <c r="G1857">
        <v>127</v>
      </c>
      <c r="H1857" t="s">
        <v>4201</v>
      </c>
      <c r="I1857">
        <v>35301</v>
      </c>
      <c r="J1857">
        <v>728243449</v>
      </c>
      <c r="K1857" t="s">
        <v>4194</v>
      </c>
      <c r="L1857" s="106">
        <v>32805</v>
      </c>
      <c r="M1857">
        <v>10587454</v>
      </c>
      <c r="N1857" t="s">
        <v>996</v>
      </c>
      <c r="O1857" t="s">
        <v>12</v>
      </c>
      <c r="P1857" t="s">
        <v>997</v>
      </c>
      <c r="R1857" s="109" t="str">
        <f>IF(OR(P1857="SB",Q1857="SB"),"SB",0)</f>
        <v>SB</v>
      </c>
      <c r="T1857" s="110">
        <v>10581</v>
      </c>
      <c r="U1857" t="s">
        <v>19633</v>
      </c>
      <c r="V1857" s="113" t="str">
        <f>IF(AND(I1857&gt;=10000,I1857&lt;=19900),"Praha",(IF(AND(I1857&gt;=25001,I1857&lt;=29501),"Středočeský kraj",(IF(AND(I1857&gt;=30100,I1857&lt;=34972),"Středočeský kraj",(IF(AND(I1857&gt;=35002,I1857&lt;=36271),"Karlovarský kraj",(IF(AND(I1857&gt;=37001,I1857&lt;=39201),"Jihočeský kraj",(IF(AND(I1857&gt;=39701,I1857&lt;=39901),"Jihočeský kraj",(IF(AND(I1857&gt;=39301,I1857&lt;=39601),"Kraj Vysočina",(IF(AND(I1857&gt;=58001,I1857&lt;=59501),"Kraj Vysočina",(IF(AND(I1857&gt;=67401,I1857&lt;=67602),"Kraj Vysočina",(IF(AND(I1857&gt;=40001,I1857&lt;=44101),"Ústecký kraj",(IF(AND(I1857&gt;=46001,I1857&lt;=47201),"Liberecký kraj",(IF(AND(I1857&gt;=51202,I1857&lt;=51401),"Liberecký kraj",(IF(AND(I1857&gt;=53002,I1857&lt;=53976),"Pardubický kraj",(IF(AND(I1857&gt;=56002,I1857&lt;=57201),"Pardubický kraj",(IF(AND(I1857&gt;=60200,I1857&lt;=67201),"Jihomoravský kraj",(IF(AND(I1857&gt;=67801,I1857&lt;=68501),"Jihomoravský kraj",(IF(AND(I1857&gt;=69002,I1857&lt;=69801),"Jihomoravský kraj",(IF(AND(I1857&gt;=68601,I1857&lt;=68801),"Zlínský kraj",(IF(AND(I1857&gt;=75501,I1857&lt;=76901),"Zlínský kraj",(IF(AND(I1857&gt;=70030,I1857&lt;=74901),"Moravskoslezský kraj",(IF(AND(I1857&gt;=75000,I1857&lt;=75368),"Olomoucký kraj",(IF(AND(I1857&gt;=77200,I1857&lt;=79862),"Olomoucký kraj",(IF(AND(I1857&gt;=50011,I1857&lt;=50301),"Královéhradecký kraj",(IF(AND(I1857&gt;=54301,I1857&lt;=54303),"Královéhradecký kraj","0")))))))))))))))))))))))))))))))))))))))))))))))</f>
        <v>Karlovarský kraj</v>
      </c>
      <c r="AD1857" t="s">
        <v>998</v>
      </c>
      <c r="AE1857" t="s">
        <v>998</v>
      </c>
      <c r="AF1857" t="s">
        <v>998</v>
      </c>
      <c r="AG1857" s="107">
        <v>0</v>
      </c>
      <c r="AH1857" s="107">
        <v>0</v>
      </c>
      <c r="AI1857" s="107">
        <v>0</v>
      </c>
      <c r="AJ1857" t="s">
        <v>1012</v>
      </c>
    </row>
    <row r="1858" spans="1:37" x14ac:dyDescent="0.45">
      <c r="A1858" t="s">
        <v>1007</v>
      </c>
      <c r="B1858" t="s">
        <v>7643</v>
      </c>
      <c r="C1858" t="s">
        <v>990</v>
      </c>
      <c r="D1858" t="s">
        <v>7644</v>
      </c>
      <c r="E1858" t="s">
        <v>992</v>
      </c>
      <c r="F1858" t="s">
        <v>5111</v>
      </c>
      <c r="G1858">
        <v>71</v>
      </c>
      <c r="H1858" t="s">
        <v>2014</v>
      </c>
      <c r="I1858">
        <v>35301</v>
      </c>
      <c r="K1858" t="s">
        <v>7645</v>
      </c>
      <c r="L1858" s="106">
        <v>30997</v>
      </c>
      <c r="M1858">
        <v>10871077</v>
      </c>
      <c r="N1858" t="s">
        <v>996</v>
      </c>
      <c r="O1858" t="s">
        <v>12</v>
      </c>
      <c r="P1858" t="s">
        <v>997</v>
      </c>
      <c r="R1858" s="109" t="str">
        <f>IF(OR(P1858="SB",Q1858="SB"),"SB",0)</f>
        <v>SB</v>
      </c>
      <c r="T1858" s="110">
        <v>11611</v>
      </c>
      <c r="U1858" t="s">
        <v>19633</v>
      </c>
      <c r="V1858" s="113" t="str">
        <f>IF(AND(I1858&gt;=10000,I1858&lt;=19900),"Praha",(IF(AND(I1858&gt;=25001,I1858&lt;=29501),"Středočeský kraj",(IF(AND(I1858&gt;=30100,I1858&lt;=34972),"Středočeský kraj",(IF(AND(I1858&gt;=35002,I1858&lt;=36271),"Karlovarský kraj",(IF(AND(I1858&gt;=37001,I1858&lt;=39201),"Jihočeský kraj",(IF(AND(I1858&gt;=39701,I1858&lt;=39901),"Jihočeský kraj",(IF(AND(I1858&gt;=39301,I1858&lt;=39601),"Kraj Vysočina",(IF(AND(I1858&gt;=58001,I1858&lt;=59501),"Kraj Vysočina",(IF(AND(I1858&gt;=67401,I1858&lt;=67602),"Kraj Vysočina",(IF(AND(I1858&gt;=40001,I1858&lt;=44101),"Ústecký kraj",(IF(AND(I1858&gt;=46001,I1858&lt;=47201),"Liberecký kraj",(IF(AND(I1858&gt;=51202,I1858&lt;=51401),"Liberecký kraj",(IF(AND(I1858&gt;=53002,I1858&lt;=53976),"Pardubický kraj",(IF(AND(I1858&gt;=56002,I1858&lt;=57201),"Pardubický kraj",(IF(AND(I1858&gt;=60200,I1858&lt;=67201),"Jihomoravský kraj",(IF(AND(I1858&gt;=67801,I1858&lt;=68501),"Jihomoravský kraj",(IF(AND(I1858&gt;=69002,I1858&lt;=69801),"Jihomoravský kraj",(IF(AND(I1858&gt;=68601,I1858&lt;=68801),"Zlínský kraj",(IF(AND(I1858&gt;=75501,I1858&lt;=76901),"Zlínský kraj",(IF(AND(I1858&gt;=70030,I1858&lt;=74901),"Moravskoslezský kraj",(IF(AND(I1858&gt;=75000,I1858&lt;=75368),"Olomoucký kraj",(IF(AND(I1858&gt;=77200,I1858&lt;=79862),"Olomoucký kraj",(IF(AND(I1858&gt;=50011,I1858&lt;=50301),"Královéhradecký kraj",(IF(AND(I1858&gt;=54301,I1858&lt;=54303),"Královéhradecký kraj","0")))))))))))))))))))))))))))))))))))))))))))))))</f>
        <v>Karlovarský kraj</v>
      </c>
      <c r="AD1858" t="s">
        <v>998</v>
      </c>
      <c r="AE1858" t="s">
        <v>998</v>
      </c>
      <c r="AF1858" t="s">
        <v>998</v>
      </c>
      <c r="AG1858" s="107">
        <v>0</v>
      </c>
      <c r="AH1858" s="107">
        <v>0</v>
      </c>
      <c r="AI1858" s="107">
        <v>0</v>
      </c>
      <c r="AJ1858" t="s">
        <v>1012</v>
      </c>
    </row>
    <row r="1859" spans="1:37" x14ac:dyDescent="0.45">
      <c r="A1859" t="s">
        <v>1187</v>
      </c>
      <c r="B1859" t="s">
        <v>6295</v>
      </c>
      <c r="C1859" t="s">
        <v>1002</v>
      </c>
      <c r="D1859" t="s">
        <v>6296</v>
      </c>
      <c r="E1859" t="s">
        <v>992</v>
      </c>
      <c r="F1859" t="s">
        <v>6297</v>
      </c>
      <c r="G1859">
        <v>61</v>
      </c>
      <c r="H1859" t="s">
        <v>2014</v>
      </c>
      <c r="I1859">
        <v>35301</v>
      </c>
      <c r="K1859" t="s">
        <v>6298</v>
      </c>
      <c r="L1859" s="106">
        <v>36721</v>
      </c>
      <c r="M1859">
        <v>13634567</v>
      </c>
      <c r="N1859" t="s">
        <v>2063</v>
      </c>
      <c r="O1859" t="s">
        <v>1173</v>
      </c>
      <c r="P1859" t="s">
        <v>997</v>
      </c>
      <c r="R1859" s="109" t="str">
        <f>IF(OR(P1859="SB",Q1859="SB"),"SB",0)</f>
        <v>SB</v>
      </c>
      <c r="T1859" s="110">
        <v>16015</v>
      </c>
      <c r="U1859" t="s">
        <v>19633</v>
      </c>
      <c r="V1859" s="113" t="str">
        <f>IF(AND(I1859&gt;=10000,I1859&lt;=19900),"Praha",(IF(AND(I1859&gt;=25001,I1859&lt;=29501),"Středočeský kraj",(IF(AND(I1859&gt;=30100,I1859&lt;=34972),"Středočeský kraj",(IF(AND(I1859&gt;=35002,I1859&lt;=36271),"Karlovarský kraj",(IF(AND(I1859&gt;=37001,I1859&lt;=39201),"Jihočeský kraj",(IF(AND(I1859&gt;=39701,I1859&lt;=39901),"Jihočeský kraj",(IF(AND(I1859&gt;=39301,I1859&lt;=39601),"Kraj Vysočina",(IF(AND(I1859&gt;=58001,I1859&lt;=59501),"Kraj Vysočina",(IF(AND(I1859&gt;=67401,I1859&lt;=67602),"Kraj Vysočina",(IF(AND(I1859&gt;=40001,I1859&lt;=44101),"Ústecký kraj",(IF(AND(I1859&gt;=46001,I1859&lt;=47201),"Liberecký kraj",(IF(AND(I1859&gt;=51202,I1859&lt;=51401),"Liberecký kraj",(IF(AND(I1859&gt;=53002,I1859&lt;=53976),"Pardubický kraj",(IF(AND(I1859&gt;=56002,I1859&lt;=57201),"Pardubický kraj",(IF(AND(I1859&gt;=60200,I1859&lt;=67201),"Jihomoravský kraj",(IF(AND(I1859&gt;=67801,I1859&lt;=68501),"Jihomoravský kraj",(IF(AND(I1859&gt;=69002,I1859&lt;=69801),"Jihomoravský kraj",(IF(AND(I1859&gt;=68601,I1859&lt;=68801),"Zlínský kraj",(IF(AND(I1859&gt;=75501,I1859&lt;=76901),"Zlínský kraj",(IF(AND(I1859&gt;=70030,I1859&lt;=74901),"Moravskoslezský kraj",(IF(AND(I1859&gt;=75000,I1859&lt;=75368),"Olomoucký kraj",(IF(AND(I1859&gt;=77200,I1859&lt;=79862),"Olomoucký kraj",(IF(AND(I1859&gt;=50011,I1859&lt;=50301),"Královéhradecký kraj",(IF(AND(I1859&gt;=54301,I1859&lt;=54303),"Královéhradecký kraj","0")))))))))))))))))))))))))))))))))))))))))))))))</f>
        <v>Karlovarský kraj</v>
      </c>
      <c r="AD1859" t="s">
        <v>998</v>
      </c>
      <c r="AE1859" t="s">
        <v>998</v>
      </c>
      <c r="AF1859" t="s">
        <v>998</v>
      </c>
      <c r="AG1859" s="107">
        <v>0</v>
      </c>
      <c r="AH1859" s="107">
        <v>0</v>
      </c>
      <c r="AI1859" s="107">
        <v>0</v>
      </c>
      <c r="AJ1859" t="s">
        <v>1012</v>
      </c>
    </row>
    <row r="1860" spans="1:37" x14ac:dyDescent="0.45">
      <c r="A1860" t="s">
        <v>1197</v>
      </c>
      <c r="B1860" t="s">
        <v>2159</v>
      </c>
      <c r="C1860" t="s">
        <v>1002</v>
      </c>
      <c r="D1860" t="s">
        <v>2160</v>
      </c>
      <c r="E1860" t="s">
        <v>992</v>
      </c>
      <c r="F1860" t="s">
        <v>2161</v>
      </c>
      <c r="G1860">
        <v>34</v>
      </c>
      <c r="H1860" t="s">
        <v>2014</v>
      </c>
      <c r="I1860">
        <v>35301</v>
      </c>
      <c r="K1860" t="s">
        <v>2162</v>
      </c>
      <c r="L1860" s="106">
        <v>33652</v>
      </c>
      <c r="M1860">
        <v>13401666</v>
      </c>
      <c r="N1860" t="s">
        <v>996</v>
      </c>
      <c r="O1860" t="s">
        <v>12</v>
      </c>
      <c r="P1860" t="s">
        <v>997</v>
      </c>
      <c r="R1860" s="109" t="str">
        <f>IF(OR(P1860="SB",Q1860="SB"),"SB",0)</f>
        <v>SB</v>
      </c>
      <c r="T1860" s="110" t="s">
        <v>998</v>
      </c>
      <c r="V1860" s="113" t="str">
        <f>IF(AND(I1860&gt;=10000,I1860&lt;=19900),"Praha",(IF(AND(I1860&gt;=25001,I1860&lt;=29501),"Středočeský kraj",(IF(AND(I1860&gt;=30100,I1860&lt;=34972),"Středočeský kraj",(IF(AND(I1860&gt;=35002,I1860&lt;=36271),"Karlovarský kraj",(IF(AND(I1860&gt;=37001,I1860&lt;=39201),"Jihočeský kraj",(IF(AND(I1860&gt;=39701,I1860&lt;=39901),"Jihočeský kraj",(IF(AND(I1860&gt;=39301,I1860&lt;=39601),"Kraj Vysočina",(IF(AND(I1860&gt;=58001,I1860&lt;=59501),"Kraj Vysočina",(IF(AND(I1860&gt;=67401,I1860&lt;=67602),"Kraj Vysočina",(IF(AND(I1860&gt;=40001,I1860&lt;=44101),"Ústecký kraj",(IF(AND(I1860&gt;=46001,I1860&lt;=47201),"Liberecký kraj",(IF(AND(I1860&gt;=51202,I1860&lt;=51401),"Liberecký kraj",(IF(AND(I1860&gt;=53002,I1860&lt;=53976),"Pardubický kraj",(IF(AND(I1860&gt;=56002,I1860&lt;=57201),"Pardubický kraj",(IF(AND(I1860&gt;=60200,I1860&lt;=67201),"Jihomoravský kraj",(IF(AND(I1860&gt;=67801,I1860&lt;=68501),"Jihomoravský kraj",(IF(AND(I1860&gt;=69002,I1860&lt;=69801),"Jihomoravský kraj",(IF(AND(I1860&gt;=68601,I1860&lt;=68801),"Zlínský kraj",(IF(AND(I1860&gt;=75501,I1860&lt;=76901),"Zlínský kraj",(IF(AND(I1860&gt;=70030,I1860&lt;=74901),"Moravskoslezský kraj",(IF(AND(I1860&gt;=75000,I1860&lt;=75368),"Olomoucký kraj",(IF(AND(I1860&gt;=77200,I1860&lt;=79862),"Olomoucký kraj",(IF(AND(I1860&gt;=50011,I1860&lt;=50301),"Královéhradecký kraj",(IF(AND(I1860&gt;=54301,I1860&lt;=54303),"Královéhradecký kraj","0")))))))))))))))))))))))))))))))))))))))))))))))</f>
        <v>Karlovarský kraj</v>
      </c>
      <c r="AB1860" t="s">
        <v>998</v>
      </c>
      <c r="AD1860" t="s">
        <v>998</v>
      </c>
      <c r="AE1860" t="s">
        <v>998</v>
      </c>
      <c r="AF1860" t="s">
        <v>998</v>
      </c>
      <c r="AG1860" s="107">
        <v>0</v>
      </c>
      <c r="AH1860" s="107">
        <v>0</v>
      </c>
      <c r="AI1860" s="107">
        <v>0</v>
      </c>
      <c r="AJ1860" t="s">
        <v>1012</v>
      </c>
    </row>
    <row r="1861" spans="1:37" x14ac:dyDescent="0.45">
      <c r="A1861" t="s">
        <v>1026</v>
      </c>
      <c r="B1861" t="s">
        <v>18380</v>
      </c>
      <c r="C1861" t="s">
        <v>990</v>
      </c>
      <c r="D1861" t="s">
        <v>18395</v>
      </c>
      <c r="E1861" t="s">
        <v>992</v>
      </c>
      <c r="F1861" t="s">
        <v>2402</v>
      </c>
      <c r="G1861">
        <v>12</v>
      </c>
      <c r="H1861" t="s">
        <v>18396</v>
      </c>
      <c r="I1861">
        <v>35301</v>
      </c>
      <c r="K1861" t="s">
        <v>18397</v>
      </c>
      <c r="L1861" s="106">
        <v>24240</v>
      </c>
      <c r="M1861">
        <v>10489242</v>
      </c>
      <c r="N1861" t="s">
        <v>1155</v>
      </c>
      <c r="O1861" t="s">
        <v>1023</v>
      </c>
      <c r="P1861" t="s">
        <v>997</v>
      </c>
      <c r="R1861" s="109" t="str">
        <f>IF(OR(P1861="SB",Q1861="SB"),"SB",0)</f>
        <v>SB</v>
      </c>
      <c r="T1861" s="110" t="s">
        <v>998</v>
      </c>
      <c r="V1861" s="113" t="str">
        <f>IF(AND(I1861&gt;=10000,I1861&lt;=19900),"Praha",(IF(AND(I1861&gt;=25001,I1861&lt;=29501),"Středočeský kraj",(IF(AND(I1861&gt;=30100,I1861&lt;=34972),"Středočeský kraj",(IF(AND(I1861&gt;=35002,I1861&lt;=36271),"Karlovarský kraj",(IF(AND(I1861&gt;=37001,I1861&lt;=39201),"Jihočeský kraj",(IF(AND(I1861&gt;=39701,I1861&lt;=39901),"Jihočeský kraj",(IF(AND(I1861&gt;=39301,I1861&lt;=39601),"Kraj Vysočina",(IF(AND(I1861&gt;=58001,I1861&lt;=59501),"Kraj Vysočina",(IF(AND(I1861&gt;=67401,I1861&lt;=67602),"Kraj Vysočina",(IF(AND(I1861&gt;=40001,I1861&lt;=44101),"Ústecký kraj",(IF(AND(I1861&gt;=46001,I1861&lt;=47201),"Liberecký kraj",(IF(AND(I1861&gt;=51202,I1861&lt;=51401),"Liberecký kraj",(IF(AND(I1861&gt;=53002,I1861&lt;=53976),"Pardubický kraj",(IF(AND(I1861&gt;=56002,I1861&lt;=57201),"Pardubický kraj",(IF(AND(I1861&gt;=60200,I1861&lt;=67201),"Jihomoravský kraj",(IF(AND(I1861&gt;=67801,I1861&lt;=68501),"Jihomoravský kraj",(IF(AND(I1861&gt;=69002,I1861&lt;=69801),"Jihomoravský kraj",(IF(AND(I1861&gt;=68601,I1861&lt;=68801),"Zlínský kraj",(IF(AND(I1861&gt;=75501,I1861&lt;=76901),"Zlínský kraj",(IF(AND(I1861&gt;=70030,I1861&lt;=74901),"Moravskoslezský kraj",(IF(AND(I1861&gt;=75000,I1861&lt;=75368),"Olomoucký kraj",(IF(AND(I1861&gt;=77200,I1861&lt;=79862),"Olomoucký kraj",(IF(AND(I1861&gt;=50011,I1861&lt;=50301),"Královéhradecký kraj",(IF(AND(I1861&gt;=54301,I1861&lt;=54303),"Královéhradecký kraj","0")))))))))))))))))))))))))))))))))))))))))))))))</f>
        <v>Karlovarský kraj</v>
      </c>
      <c r="AB1861" t="s">
        <v>998</v>
      </c>
      <c r="AD1861" t="s">
        <v>998</v>
      </c>
      <c r="AE1861" t="s">
        <v>998</v>
      </c>
      <c r="AF1861" t="s">
        <v>998</v>
      </c>
      <c r="AG1861" s="107">
        <v>300</v>
      </c>
      <c r="AH1861" s="107">
        <v>0</v>
      </c>
      <c r="AI1861" s="107">
        <v>0</v>
      </c>
      <c r="AJ1861" t="s">
        <v>999</v>
      </c>
      <c r="AK1861" s="106">
        <v>44924</v>
      </c>
    </row>
    <row r="1862" spans="1:37" x14ac:dyDescent="0.45">
      <c r="A1862" t="s">
        <v>4065</v>
      </c>
      <c r="B1862" t="s">
        <v>4047</v>
      </c>
      <c r="C1862" t="s">
        <v>990</v>
      </c>
      <c r="D1862" t="s">
        <v>4066</v>
      </c>
      <c r="E1862" t="s">
        <v>992</v>
      </c>
      <c r="F1862" t="s">
        <v>2825</v>
      </c>
      <c r="G1862">
        <v>41</v>
      </c>
      <c r="H1862" t="s">
        <v>4067</v>
      </c>
      <c r="I1862">
        <v>35331</v>
      </c>
      <c r="J1862">
        <v>736283801</v>
      </c>
      <c r="K1862" t="s">
        <v>3753</v>
      </c>
      <c r="L1862" s="106">
        <v>29675</v>
      </c>
      <c r="M1862">
        <v>10604026</v>
      </c>
      <c r="N1862" t="s">
        <v>996</v>
      </c>
      <c r="O1862" t="s">
        <v>12</v>
      </c>
      <c r="P1862" t="s">
        <v>997</v>
      </c>
      <c r="R1862" s="109" t="str">
        <f>IF(OR(P1862="SB",Q1862="SB"),"SB",0)</f>
        <v>SB</v>
      </c>
      <c r="T1862" s="110">
        <v>10706</v>
      </c>
      <c r="U1862" t="s">
        <v>19633</v>
      </c>
      <c r="V1862" s="113" t="str">
        <f>IF(AND(I1862&gt;=10000,I1862&lt;=19900),"Praha",(IF(AND(I1862&gt;=25001,I1862&lt;=29501),"Středočeský kraj",(IF(AND(I1862&gt;=30100,I1862&lt;=34972),"Středočeský kraj",(IF(AND(I1862&gt;=35002,I1862&lt;=36271),"Karlovarský kraj",(IF(AND(I1862&gt;=37001,I1862&lt;=39201),"Jihočeský kraj",(IF(AND(I1862&gt;=39701,I1862&lt;=39901),"Jihočeský kraj",(IF(AND(I1862&gt;=39301,I1862&lt;=39601),"Kraj Vysočina",(IF(AND(I1862&gt;=58001,I1862&lt;=59501),"Kraj Vysočina",(IF(AND(I1862&gt;=67401,I1862&lt;=67602),"Kraj Vysočina",(IF(AND(I1862&gt;=40001,I1862&lt;=44101),"Ústecký kraj",(IF(AND(I1862&gt;=46001,I1862&lt;=47201),"Liberecký kraj",(IF(AND(I1862&gt;=51202,I1862&lt;=51401),"Liberecký kraj",(IF(AND(I1862&gt;=53002,I1862&lt;=53976),"Pardubický kraj",(IF(AND(I1862&gt;=56002,I1862&lt;=57201),"Pardubický kraj",(IF(AND(I1862&gt;=60200,I1862&lt;=67201),"Jihomoravský kraj",(IF(AND(I1862&gt;=67801,I1862&lt;=68501),"Jihomoravský kraj",(IF(AND(I1862&gt;=69002,I1862&lt;=69801),"Jihomoravský kraj",(IF(AND(I1862&gt;=68601,I1862&lt;=68801),"Zlínský kraj",(IF(AND(I1862&gt;=75501,I1862&lt;=76901),"Zlínský kraj",(IF(AND(I1862&gt;=70030,I1862&lt;=74901),"Moravskoslezský kraj",(IF(AND(I1862&gt;=75000,I1862&lt;=75368),"Olomoucký kraj",(IF(AND(I1862&gt;=77200,I1862&lt;=79862),"Olomoucký kraj",(IF(AND(I1862&gt;=50011,I1862&lt;=50301),"Královéhradecký kraj",(IF(AND(I1862&gt;=54301,I1862&lt;=54303),"Královéhradecký kraj","0")))))))))))))))))))))))))))))))))))))))))))))))</f>
        <v>Karlovarský kraj</v>
      </c>
      <c r="AD1862" t="s">
        <v>998</v>
      </c>
      <c r="AE1862" t="s">
        <v>998</v>
      </c>
      <c r="AF1862" t="s">
        <v>998</v>
      </c>
      <c r="AG1862" s="107">
        <v>0</v>
      </c>
      <c r="AH1862" s="107">
        <v>0</v>
      </c>
      <c r="AI1862" s="107">
        <v>0</v>
      </c>
      <c r="AJ1862" t="s">
        <v>1012</v>
      </c>
    </row>
    <row r="1863" spans="1:37" x14ac:dyDescent="0.45">
      <c r="A1863" t="s">
        <v>1124</v>
      </c>
      <c r="B1863" t="s">
        <v>6096</v>
      </c>
      <c r="C1863" t="s">
        <v>990</v>
      </c>
      <c r="D1863" t="s">
        <v>6097</v>
      </c>
      <c r="E1863" t="s">
        <v>992</v>
      </c>
      <c r="F1863" t="s">
        <v>6098</v>
      </c>
      <c r="G1863">
        <v>333</v>
      </c>
      <c r="H1863" t="s">
        <v>2476</v>
      </c>
      <c r="I1863">
        <v>35601</v>
      </c>
      <c r="K1863" t="s">
        <v>6099</v>
      </c>
      <c r="L1863" s="106">
        <v>28083</v>
      </c>
      <c r="M1863">
        <v>12991135</v>
      </c>
      <c r="N1863" t="s">
        <v>996</v>
      </c>
      <c r="O1863" t="s">
        <v>12</v>
      </c>
      <c r="P1863" t="s">
        <v>997</v>
      </c>
      <c r="R1863" s="109" t="str">
        <f>IF(OR(P1863="SB",Q1863="SB"),"SB",0)</f>
        <v>SB</v>
      </c>
      <c r="T1863" s="110" t="s">
        <v>998</v>
      </c>
      <c r="V1863" s="113" t="str">
        <f>IF(AND(I1863&gt;=10000,I1863&lt;=19900),"Praha",(IF(AND(I1863&gt;=25001,I1863&lt;=29501),"Středočeský kraj",(IF(AND(I1863&gt;=30100,I1863&lt;=34972),"Středočeský kraj",(IF(AND(I1863&gt;=35002,I1863&lt;=36271),"Karlovarský kraj",(IF(AND(I1863&gt;=37001,I1863&lt;=39201),"Jihočeský kraj",(IF(AND(I1863&gt;=39701,I1863&lt;=39901),"Jihočeský kraj",(IF(AND(I1863&gt;=39301,I1863&lt;=39601),"Kraj Vysočina",(IF(AND(I1863&gt;=58001,I1863&lt;=59501),"Kraj Vysočina",(IF(AND(I1863&gt;=67401,I1863&lt;=67602),"Kraj Vysočina",(IF(AND(I1863&gt;=40001,I1863&lt;=44101),"Ústecký kraj",(IF(AND(I1863&gt;=46001,I1863&lt;=47201),"Liberecký kraj",(IF(AND(I1863&gt;=51202,I1863&lt;=51401),"Liberecký kraj",(IF(AND(I1863&gt;=53002,I1863&lt;=53976),"Pardubický kraj",(IF(AND(I1863&gt;=56002,I1863&lt;=57201),"Pardubický kraj",(IF(AND(I1863&gt;=60200,I1863&lt;=67201),"Jihomoravský kraj",(IF(AND(I1863&gt;=67801,I1863&lt;=68501),"Jihomoravský kraj",(IF(AND(I1863&gt;=69002,I1863&lt;=69801),"Jihomoravský kraj",(IF(AND(I1863&gt;=68601,I1863&lt;=68801),"Zlínský kraj",(IF(AND(I1863&gt;=75501,I1863&lt;=76901),"Zlínský kraj",(IF(AND(I1863&gt;=70030,I1863&lt;=74901),"Moravskoslezský kraj",(IF(AND(I1863&gt;=75000,I1863&lt;=75368),"Olomoucký kraj",(IF(AND(I1863&gt;=77200,I1863&lt;=79862),"Olomoucký kraj",(IF(AND(I1863&gt;=50011,I1863&lt;=50301),"Královéhradecký kraj",(IF(AND(I1863&gt;=54301,I1863&lt;=54303),"Královéhradecký kraj","0")))))))))))))))))))))))))))))))))))))))))))))))</f>
        <v>Karlovarský kraj</v>
      </c>
      <c r="AB1863" t="s">
        <v>998</v>
      </c>
      <c r="AD1863" t="s">
        <v>998</v>
      </c>
      <c r="AE1863" t="s">
        <v>998</v>
      </c>
      <c r="AF1863" t="s">
        <v>998</v>
      </c>
      <c r="AG1863" s="107">
        <v>0</v>
      </c>
      <c r="AH1863" s="107">
        <v>0</v>
      </c>
      <c r="AI1863" s="107">
        <v>0</v>
      </c>
      <c r="AJ1863" t="s">
        <v>1012</v>
      </c>
    </row>
    <row r="1864" spans="1:37" x14ac:dyDescent="0.45">
      <c r="A1864" t="s">
        <v>3068</v>
      </c>
      <c r="B1864" t="s">
        <v>14872</v>
      </c>
      <c r="C1864" t="s">
        <v>990</v>
      </c>
      <c r="D1864" t="s">
        <v>14873</v>
      </c>
      <c r="E1864" t="s">
        <v>992</v>
      </c>
      <c r="F1864" t="s">
        <v>14874</v>
      </c>
      <c r="G1864">
        <v>420</v>
      </c>
      <c r="H1864" t="s">
        <v>2476</v>
      </c>
      <c r="I1864">
        <v>35601</v>
      </c>
      <c r="K1864" t="s">
        <v>14875</v>
      </c>
      <c r="L1864" s="106">
        <v>33471</v>
      </c>
      <c r="M1864">
        <v>10830156</v>
      </c>
      <c r="N1864" t="s">
        <v>1900</v>
      </c>
      <c r="O1864" t="s">
        <v>1023</v>
      </c>
      <c r="P1864" t="s">
        <v>997</v>
      </c>
      <c r="R1864" s="109" t="str">
        <f>IF(OR(P1864="SB",Q1864="SB"),"SB",0)</f>
        <v>SB</v>
      </c>
      <c r="T1864" s="110" t="s">
        <v>998</v>
      </c>
      <c r="V1864" s="113" t="str">
        <f>IF(AND(I1864&gt;=10000,I1864&lt;=19900),"Praha",(IF(AND(I1864&gt;=25001,I1864&lt;=29501),"Středočeský kraj",(IF(AND(I1864&gt;=30100,I1864&lt;=34972),"Středočeský kraj",(IF(AND(I1864&gt;=35002,I1864&lt;=36271),"Karlovarský kraj",(IF(AND(I1864&gt;=37001,I1864&lt;=39201),"Jihočeský kraj",(IF(AND(I1864&gt;=39701,I1864&lt;=39901),"Jihočeský kraj",(IF(AND(I1864&gt;=39301,I1864&lt;=39601),"Kraj Vysočina",(IF(AND(I1864&gt;=58001,I1864&lt;=59501),"Kraj Vysočina",(IF(AND(I1864&gt;=67401,I1864&lt;=67602),"Kraj Vysočina",(IF(AND(I1864&gt;=40001,I1864&lt;=44101),"Ústecký kraj",(IF(AND(I1864&gt;=46001,I1864&lt;=47201),"Liberecký kraj",(IF(AND(I1864&gt;=51202,I1864&lt;=51401),"Liberecký kraj",(IF(AND(I1864&gt;=53002,I1864&lt;=53976),"Pardubický kraj",(IF(AND(I1864&gt;=56002,I1864&lt;=57201),"Pardubický kraj",(IF(AND(I1864&gt;=60200,I1864&lt;=67201),"Jihomoravský kraj",(IF(AND(I1864&gt;=67801,I1864&lt;=68501),"Jihomoravský kraj",(IF(AND(I1864&gt;=69002,I1864&lt;=69801),"Jihomoravský kraj",(IF(AND(I1864&gt;=68601,I1864&lt;=68801),"Zlínský kraj",(IF(AND(I1864&gt;=75501,I1864&lt;=76901),"Zlínský kraj",(IF(AND(I1864&gt;=70030,I1864&lt;=74901),"Moravskoslezský kraj",(IF(AND(I1864&gt;=75000,I1864&lt;=75368),"Olomoucký kraj",(IF(AND(I1864&gt;=77200,I1864&lt;=79862),"Olomoucký kraj",(IF(AND(I1864&gt;=50011,I1864&lt;=50301),"Královéhradecký kraj",(IF(AND(I1864&gt;=54301,I1864&lt;=54303),"Královéhradecký kraj","0")))))))))))))))))))))))))))))))))))))))))))))))</f>
        <v>Karlovarský kraj</v>
      </c>
      <c r="AB1864" t="s">
        <v>998</v>
      </c>
      <c r="AD1864" t="s">
        <v>998</v>
      </c>
      <c r="AE1864" t="s">
        <v>998</v>
      </c>
      <c r="AF1864" t="s">
        <v>998</v>
      </c>
      <c r="AG1864" s="107">
        <v>0</v>
      </c>
      <c r="AH1864" s="107">
        <v>0</v>
      </c>
      <c r="AI1864" s="107">
        <v>0</v>
      </c>
      <c r="AJ1864" t="s">
        <v>1012</v>
      </c>
    </row>
    <row r="1865" spans="1:37" x14ac:dyDescent="0.45">
      <c r="A1865" t="s">
        <v>1174</v>
      </c>
      <c r="B1865" t="s">
        <v>16033</v>
      </c>
      <c r="C1865" t="s">
        <v>990</v>
      </c>
      <c r="D1865" t="s">
        <v>16034</v>
      </c>
      <c r="E1865" t="s">
        <v>992</v>
      </c>
      <c r="F1865" t="s">
        <v>3110</v>
      </c>
      <c r="G1865">
        <v>1512</v>
      </c>
      <c r="H1865" t="s">
        <v>2476</v>
      </c>
      <c r="I1865">
        <v>35601</v>
      </c>
      <c r="K1865" t="s">
        <v>16035</v>
      </c>
      <c r="L1865" s="106">
        <v>26287</v>
      </c>
      <c r="M1865">
        <v>13054991</v>
      </c>
      <c r="N1865" t="s">
        <v>996</v>
      </c>
      <c r="O1865" t="s">
        <v>12</v>
      </c>
      <c r="P1865" t="s">
        <v>997</v>
      </c>
      <c r="R1865" s="109" t="str">
        <f>IF(OR(P1865="SB",Q1865="SB"),"SB",0)</f>
        <v>SB</v>
      </c>
      <c r="T1865" s="110" t="s">
        <v>998</v>
      </c>
      <c r="V1865" s="113" t="str">
        <f>IF(AND(I1865&gt;=10000,I1865&lt;=19900),"Praha",(IF(AND(I1865&gt;=25001,I1865&lt;=29501),"Středočeský kraj",(IF(AND(I1865&gt;=30100,I1865&lt;=34972),"Středočeský kraj",(IF(AND(I1865&gt;=35002,I1865&lt;=36271),"Karlovarský kraj",(IF(AND(I1865&gt;=37001,I1865&lt;=39201),"Jihočeský kraj",(IF(AND(I1865&gt;=39701,I1865&lt;=39901),"Jihočeský kraj",(IF(AND(I1865&gt;=39301,I1865&lt;=39601),"Kraj Vysočina",(IF(AND(I1865&gt;=58001,I1865&lt;=59501),"Kraj Vysočina",(IF(AND(I1865&gt;=67401,I1865&lt;=67602),"Kraj Vysočina",(IF(AND(I1865&gt;=40001,I1865&lt;=44101),"Ústecký kraj",(IF(AND(I1865&gt;=46001,I1865&lt;=47201),"Liberecký kraj",(IF(AND(I1865&gt;=51202,I1865&lt;=51401),"Liberecký kraj",(IF(AND(I1865&gt;=53002,I1865&lt;=53976),"Pardubický kraj",(IF(AND(I1865&gt;=56002,I1865&lt;=57201),"Pardubický kraj",(IF(AND(I1865&gt;=60200,I1865&lt;=67201),"Jihomoravský kraj",(IF(AND(I1865&gt;=67801,I1865&lt;=68501),"Jihomoravský kraj",(IF(AND(I1865&gt;=69002,I1865&lt;=69801),"Jihomoravský kraj",(IF(AND(I1865&gt;=68601,I1865&lt;=68801),"Zlínský kraj",(IF(AND(I1865&gt;=75501,I1865&lt;=76901),"Zlínský kraj",(IF(AND(I1865&gt;=70030,I1865&lt;=74901),"Moravskoslezský kraj",(IF(AND(I1865&gt;=75000,I1865&lt;=75368),"Olomoucký kraj",(IF(AND(I1865&gt;=77200,I1865&lt;=79862),"Olomoucký kraj",(IF(AND(I1865&gt;=50011,I1865&lt;=50301),"Královéhradecký kraj",(IF(AND(I1865&gt;=54301,I1865&lt;=54303),"Královéhradecký kraj","0")))))))))))))))))))))))))))))))))))))))))))))))</f>
        <v>Karlovarský kraj</v>
      </c>
      <c r="AB1865" t="s">
        <v>998</v>
      </c>
      <c r="AD1865" t="s">
        <v>998</v>
      </c>
      <c r="AE1865" t="s">
        <v>998</v>
      </c>
      <c r="AF1865" t="s">
        <v>998</v>
      </c>
      <c r="AG1865" s="107">
        <v>0</v>
      </c>
      <c r="AH1865" s="107">
        <v>0</v>
      </c>
      <c r="AI1865" s="107">
        <v>0</v>
      </c>
      <c r="AJ1865" t="s">
        <v>1012</v>
      </c>
    </row>
    <row r="1866" spans="1:37" x14ac:dyDescent="0.45">
      <c r="A1866" t="s">
        <v>4470</v>
      </c>
      <c r="B1866" t="s">
        <v>18287</v>
      </c>
      <c r="C1866" t="s">
        <v>1002</v>
      </c>
      <c r="D1866" t="s">
        <v>18288</v>
      </c>
      <c r="E1866" t="s">
        <v>992</v>
      </c>
      <c r="F1866" t="s">
        <v>2640</v>
      </c>
      <c r="G1866">
        <v>752</v>
      </c>
      <c r="H1866" t="s">
        <v>2476</v>
      </c>
      <c r="I1866">
        <v>35601</v>
      </c>
      <c r="K1866" t="s">
        <v>18289</v>
      </c>
      <c r="L1866" s="106">
        <v>38963</v>
      </c>
      <c r="M1866">
        <v>15489489</v>
      </c>
      <c r="N1866" t="s">
        <v>3938</v>
      </c>
      <c r="O1866" t="s">
        <v>1282</v>
      </c>
      <c r="P1866" t="s">
        <v>997</v>
      </c>
      <c r="R1866" s="109" t="str">
        <f>IF(OR(P1866="SB",Q1866="SB"),"SB",0)</f>
        <v>SB</v>
      </c>
      <c r="T1866" s="110" t="s">
        <v>998</v>
      </c>
      <c r="V1866" s="113" t="str">
        <f>IF(AND(I1866&gt;=10000,I1866&lt;=19900),"Praha",(IF(AND(I1866&gt;=25001,I1866&lt;=29501),"Středočeský kraj",(IF(AND(I1866&gt;=30100,I1866&lt;=34972),"Středočeský kraj",(IF(AND(I1866&gt;=35002,I1866&lt;=36271),"Karlovarský kraj",(IF(AND(I1866&gt;=37001,I1866&lt;=39201),"Jihočeský kraj",(IF(AND(I1866&gt;=39701,I1866&lt;=39901),"Jihočeský kraj",(IF(AND(I1866&gt;=39301,I1866&lt;=39601),"Kraj Vysočina",(IF(AND(I1866&gt;=58001,I1866&lt;=59501),"Kraj Vysočina",(IF(AND(I1866&gt;=67401,I1866&lt;=67602),"Kraj Vysočina",(IF(AND(I1866&gt;=40001,I1866&lt;=44101),"Ústecký kraj",(IF(AND(I1866&gt;=46001,I1866&lt;=47201),"Liberecký kraj",(IF(AND(I1866&gt;=51202,I1866&lt;=51401),"Liberecký kraj",(IF(AND(I1866&gt;=53002,I1866&lt;=53976),"Pardubický kraj",(IF(AND(I1866&gt;=56002,I1866&lt;=57201),"Pardubický kraj",(IF(AND(I1866&gt;=60200,I1866&lt;=67201),"Jihomoravský kraj",(IF(AND(I1866&gt;=67801,I1866&lt;=68501),"Jihomoravský kraj",(IF(AND(I1866&gt;=69002,I1866&lt;=69801),"Jihomoravský kraj",(IF(AND(I1866&gt;=68601,I1866&lt;=68801),"Zlínský kraj",(IF(AND(I1866&gt;=75501,I1866&lt;=76901),"Zlínský kraj",(IF(AND(I1866&gt;=70030,I1866&lt;=74901),"Moravskoslezský kraj",(IF(AND(I1866&gt;=75000,I1866&lt;=75368),"Olomoucký kraj",(IF(AND(I1866&gt;=77200,I1866&lt;=79862),"Olomoucký kraj",(IF(AND(I1866&gt;=50011,I1866&lt;=50301),"Královéhradecký kraj",(IF(AND(I1866&gt;=54301,I1866&lt;=54303),"Královéhradecký kraj","0")))))))))))))))))))))))))))))))))))))))))))))))</f>
        <v>Karlovarský kraj</v>
      </c>
      <c r="AB1866" t="s">
        <v>998</v>
      </c>
      <c r="AD1866" t="s">
        <v>998</v>
      </c>
      <c r="AE1866" t="s">
        <v>998</v>
      </c>
      <c r="AF1866" t="s">
        <v>998</v>
      </c>
      <c r="AG1866" s="107">
        <v>0</v>
      </c>
      <c r="AH1866" s="107">
        <v>0</v>
      </c>
      <c r="AI1866" s="107">
        <v>0</v>
      </c>
      <c r="AJ1866" t="s">
        <v>1012</v>
      </c>
    </row>
    <row r="1867" spans="1:37" x14ac:dyDescent="0.45">
      <c r="A1867" t="s">
        <v>1149</v>
      </c>
      <c r="B1867" t="s">
        <v>6248</v>
      </c>
      <c r="C1867" t="s">
        <v>990</v>
      </c>
      <c r="D1867" t="s">
        <v>6257</v>
      </c>
      <c r="E1867" t="s">
        <v>992</v>
      </c>
      <c r="F1867" t="s">
        <v>6258</v>
      </c>
      <c r="G1867">
        <v>1923</v>
      </c>
      <c r="H1867" t="s">
        <v>2476</v>
      </c>
      <c r="I1867">
        <v>35605</v>
      </c>
      <c r="K1867" t="s">
        <v>6259</v>
      </c>
      <c r="L1867" s="106">
        <v>33025</v>
      </c>
      <c r="M1867">
        <v>10888356</v>
      </c>
      <c r="N1867" t="s">
        <v>996</v>
      </c>
      <c r="O1867" t="s">
        <v>12</v>
      </c>
      <c r="P1867" t="s">
        <v>997</v>
      </c>
      <c r="R1867" s="109" t="str">
        <f>IF(OR(P1867="SB",Q1867="SB"),"SB",0)</f>
        <v>SB</v>
      </c>
      <c r="T1867" s="110">
        <v>11580</v>
      </c>
      <c r="U1867" t="s">
        <v>19633</v>
      </c>
      <c r="V1867" s="113" t="str">
        <f>IF(AND(I1867&gt;=10000,I1867&lt;=19900),"Praha",(IF(AND(I1867&gt;=25001,I1867&lt;=29501),"Středočeský kraj",(IF(AND(I1867&gt;=30100,I1867&lt;=34972),"Středočeský kraj",(IF(AND(I1867&gt;=35002,I1867&lt;=36271),"Karlovarský kraj",(IF(AND(I1867&gt;=37001,I1867&lt;=39201),"Jihočeský kraj",(IF(AND(I1867&gt;=39701,I1867&lt;=39901),"Jihočeský kraj",(IF(AND(I1867&gt;=39301,I1867&lt;=39601),"Kraj Vysočina",(IF(AND(I1867&gt;=58001,I1867&lt;=59501),"Kraj Vysočina",(IF(AND(I1867&gt;=67401,I1867&lt;=67602),"Kraj Vysočina",(IF(AND(I1867&gt;=40001,I1867&lt;=44101),"Ústecký kraj",(IF(AND(I1867&gt;=46001,I1867&lt;=47201),"Liberecký kraj",(IF(AND(I1867&gt;=51202,I1867&lt;=51401),"Liberecký kraj",(IF(AND(I1867&gt;=53002,I1867&lt;=53976),"Pardubický kraj",(IF(AND(I1867&gt;=56002,I1867&lt;=57201),"Pardubický kraj",(IF(AND(I1867&gt;=60200,I1867&lt;=67201),"Jihomoravský kraj",(IF(AND(I1867&gt;=67801,I1867&lt;=68501),"Jihomoravský kraj",(IF(AND(I1867&gt;=69002,I1867&lt;=69801),"Jihomoravský kraj",(IF(AND(I1867&gt;=68601,I1867&lt;=68801),"Zlínský kraj",(IF(AND(I1867&gt;=75501,I1867&lt;=76901),"Zlínský kraj",(IF(AND(I1867&gt;=70030,I1867&lt;=74901),"Moravskoslezský kraj",(IF(AND(I1867&gt;=75000,I1867&lt;=75368),"Olomoucký kraj",(IF(AND(I1867&gt;=77200,I1867&lt;=79862),"Olomoucký kraj",(IF(AND(I1867&gt;=50011,I1867&lt;=50301),"Královéhradecký kraj",(IF(AND(I1867&gt;=54301,I1867&lt;=54303),"Královéhradecký kraj","0")))))))))))))))))))))))))))))))))))))))))))))))</f>
        <v>Karlovarský kraj</v>
      </c>
      <c r="AD1867" t="s">
        <v>998</v>
      </c>
      <c r="AE1867" t="s">
        <v>998</v>
      </c>
      <c r="AF1867" t="s">
        <v>998</v>
      </c>
      <c r="AG1867" s="107">
        <v>0</v>
      </c>
      <c r="AH1867" s="107">
        <v>0</v>
      </c>
      <c r="AI1867" s="107">
        <v>0</v>
      </c>
      <c r="AJ1867" t="s">
        <v>1012</v>
      </c>
    </row>
    <row r="1868" spans="1:37" x14ac:dyDescent="0.45">
      <c r="A1868" t="s">
        <v>1197</v>
      </c>
      <c r="B1868" t="s">
        <v>10493</v>
      </c>
      <c r="C1868" t="s">
        <v>1002</v>
      </c>
      <c r="D1868" t="s">
        <v>10494</v>
      </c>
      <c r="E1868" t="s">
        <v>992</v>
      </c>
      <c r="F1868" t="s">
        <v>1718</v>
      </c>
      <c r="G1868">
        <v>656</v>
      </c>
      <c r="H1868" t="s">
        <v>2733</v>
      </c>
      <c r="I1868">
        <v>35701</v>
      </c>
      <c r="K1868" t="s">
        <v>10495</v>
      </c>
      <c r="L1868" s="106">
        <v>35306</v>
      </c>
      <c r="M1868">
        <v>14664080</v>
      </c>
      <c r="N1868" t="s">
        <v>996</v>
      </c>
      <c r="O1868" t="s">
        <v>12</v>
      </c>
      <c r="P1868" t="s">
        <v>997</v>
      </c>
      <c r="R1868" s="109" t="str">
        <f>IF(OR(P1868="SB",Q1868="SB"),"SB",0)</f>
        <v>SB</v>
      </c>
      <c r="V1868" s="113" t="str">
        <f>IF(AND(I1868&gt;=10000,I1868&lt;=19900),"Praha",(IF(AND(I1868&gt;=25001,I1868&lt;=29501),"Středočeský kraj",(IF(AND(I1868&gt;=30100,I1868&lt;=34972),"Středočeský kraj",(IF(AND(I1868&gt;=35002,I1868&lt;=36271),"Karlovarský kraj",(IF(AND(I1868&gt;=37001,I1868&lt;=39201),"Jihočeský kraj",(IF(AND(I1868&gt;=39701,I1868&lt;=39901),"Jihočeský kraj",(IF(AND(I1868&gt;=39301,I1868&lt;=39601),"Kraj Vysočina",(IF(AND(I1868&gt;=58001,I1868&lt;=59501),"Kraj Vysočina",(IF(AND(I1868&gt;=67401,I1868&lt;=67602),"Kraj Vysočina",(IF(AND(I1868&gt;=40001,I1868&lt;=44101),"Ústecký kraj",(IF(AND(I1868&gt;=46001,I1868&lt;=47201),"Liberecký kraj",(IF(AND(I1868&gt;=51202,I1868&lt;=51401),"Liberecký kraj",(IF(AND(I1868&gt;=53002,I1868&lt;=53976),"Pardubický kraj",(IF(AND(I1868&gt;=56002,I1868&lt;=57201),"Pardubický kraj",(IF(AND(I1868&gt;=60200,I1868&lt;=67201),"Jihomoravský kraj",(IF(AND(I1868&gt;=67801,I1868&lt;=68501),"Jihomoravský kraj",(IF(AND(I1868&gt;=69002,I1868&lt;=69801),"Jihomoravský kraj",(IF(AND(I1868&gt;=68601,I1868&lt;=68801),"Zlínský kraj",(IF(AND(I1868&gt;=75501,I1868&lt;=76901),"Zlínský kraj",(IF(AND(I1868&gt;=70030,I1868&lt;=74901),"Moravskoslezský kraj",(IF(AND(I1868&gt;=75000,I1868&lt;=75368),"Olomoucký kraj",(IF(AND(I1868&gt;=77200,I1868&lt;=79862),"Olomoucký kraj",(IF(AND(I1868&gt;=50011,I1868&lt;=50301),"Královéhradecký kraj",(IF(AND(I1868&gt;=54301,I1868&lt;=54303),"Královéhradecký kraj","0")))))))))))))))))))))))))))))))))))))))))))))))</f>
        <v>Karlovarský kraj</v>
      </c>
      <c r="AD1868" t="s">
        <v>998</v>
      </c>
      <c r="AE1868" t="s">
        <v>998</v>
      </c>
      <c r="AF1868" t="s">
        <v>998</v>
      </c>
      <c r="AG1868" s="107">
        <v>300</v>
      </c>
      <c r="AH1868" s="107">
        <v>0</v>
      </c>
      <c r="AI1868" s="107">
        <v>0</v>
      </c>
      <c r="AJ1868" t="s">
        <v>999</v>
      </c>
      <c r="AK1868" s="106">
        <v>44924</v>
      </c>
    </row>
    <row r="1869" spans="1:37" x14ac:dyDescent="0.45">
      <c r="A1869" t="s">
        <v>1026</v>
      </c>
      <c r="B1869" t="s">
        <v>10846</v>
      </c>
      <c r="C1869" t="s">
        <v>990</v>
      </c>
      <c r="D1869" t="s">
        <v>10847</v>
      </c>
      <c r="E1869" t="s">
        <v>992</v>
      </c>
      <c r="F1869" t="s">
        <v>1715</v>
      </c>
      <c r="G1869">
        <v>69</v>
      </c>
      <c r="H1869" t="s">
        <v>10848</v>
      </c>
      <c r="I1869">
        <v>35709</v>
      </c>
      <c r="K1869" t="s">
        <v>10849</v>
      </c>
      <c r="L1869" s="106">
        <v>31553</v>
      </c>
      <c r="M1869">
        <v>13398535</v>
      </c>
      <c r="N1869" t="s">
        <v>996</v>
      </c>
      <c r="O1869" t="s">
        <v>12</v>
      </c>
      <c r="P1869" t="s">
        <v>997</v>
      </c>
      <c r="R1869" s="109" t="str">
        <f>IF(OR(P1869="SB",Q1869="SB"),"SB",0)</f>
        <v>SB</v>
      </c>
      <c r="T1869" s="110" t="s">
        <v>998</v>
      </c>
      <c r="V1869" s="113" t="str">
        <f>IF(AND(I1869&gt;=10000,I1869&lt;=19900),"Praha",(IF(AND(I1869&gt;=25001,I1869&lt;=29501),"Středočeský kraj",(IF(AND(I1869&gt;=30100,I1869&lt;=34972),"Středočeský kraj",(IF(AND(I1869&gt;=35002,I1869&lt;=36271),"Karlovarský kraj",(IF(AND(I1869&gt;=37001,I1869&lt;=39201),"Jihočeský kraj",(IF(AND(I1869&gt;=39701,I1869&lt;=39901),"Jihočeský kraj",(IF(AND(I1869&gt;=39301,I1869&lt;=39601),"Kraj Vysočina",(IF(AND(I1869&gt;=58001,I1869&lt;=59501),"Kraj Vysočina",(IF(AND(I1869&gt;=67401,I1869&lt;=67602),"Kraj Vysočina",(IF(AND(I1869&gt;=40001,I1869&lt;=44101),"Ústecký kraj",(IF(AND(I1869&gt;=46001,I1869&lt;=47201),"Liberecký kraj",(IF(AND(I1869&gt;=51202,I1869&lt;=51401),"Liberecký kraj",(IF(AND(I1869&gt;=53002,I1869&lt;=53976),"Pardubický kraj",(IF(AND(I1869&gt;=56002,I1869&lt;=57201),"Pardubický kraj",(IF(AND(I1869&gt;=60200,I1869&lt;=67201),"Jihomoravský kraj",(IF(AND(I1869&gt;=67801,I1869&lt;=68501),"Jihomoravský kraj",(IF(AND(I1869&gt;=69002,I1869&lt;=69801),"Jihomoravský kraj",(IF(AND(I1869&gt;=68601,I1869&lt;=68801),"Zlínský kraj",(IF(AND(I1869&gt;=75501,I1869&lt;=76901),"Zlínský kraj",(IF(AND(I1869&gt;=70030,I1869&lt;=74901),"Moravskoslezský kraj",(IF(AND(I1869&gt;=75000,I1869&lt;=75368),"Olomoucký kraj",(IF(AND(I1869&gt;=77200,I1869&lt;=79862),"Olomoucký kraj",(IF(AND(I1869&gt;=50011,I1869&lt;=50301),"Královéhradecký kraj",(IF(AND(I1869&gt;=54301,I1869&lt;=54303),"Královéhradecký kraj","0")))))))))))))))))))))))))))))))))))))))))))))))</f>
        <v>Karlovarský kraj</v>
      </c>
      <c r="AB1869" t="s">
        <v>998</v>
      </c>
      <c r="AD1869" t="s">
        <v>998</v>
      </c>
      <c r="AE1869" t="s">
        <v>998</v>
      </c>
      <c r="AF1869" t="s">
        <v>998</v>
      </c>
      <c r="AG1869" s="107">
        <v>0</v>
      </c>
      <c r="AH1869" s="107">
        <v>0</v>
      </c>
      <c r="AI1869" s="107">
        <v>0</v>
      </c>
      <c r="AJ1869" t="s">
        <v>1012</v>
      </c>
    </row>
    <row r="1870" spans="1:37" x14ac:dyDescent="0.45">
      <c r="A1870" t="s">
        <v>1044</v>
      </c>
      <c r="B1870" t="s">
        <v>19251</v>
      </c>
      <c r="C1870" t="s">
        <v>990</v>
      </c>
      <c r="D1870" t="s">
        <v>19252</v>
      </c>
      <c r="E1870" t="s">
        <v>992</v>
      </c>
      <c r="F1870" t="s">
        <v>2683</v>
      </c>
      <c r="G1870">
        <v>676</v>
      </c>
      <c r="H1870" t="s">
        <v>18442</v>
      </c>
      <c r="I1870">
        <v>35731</v>
      </c>
      <c r="K1870" t="s">
        <v>19253</v>
      </c>
      <c r="L1870" s="106">
        <v>28966</v>
      </c>
      <c r="M1870">
        <v>14633263</v>
      </c>
      <c r="N1870" t="s">
        <v>996</v>
      </c>
      <c r="O1870" t="s">
        <v>12</v>
      </c>
      <c r="P1870" t="s">
        <v>997</v>
      </c>
      <c r="R1870" s="109" t="str">
        <f>IF(OR(P1870="SB",Q1870="SB"),"SB",0)</f>
        <v>SB</v>
      </c>
      <c r="T1870" s="110" t="s">
        <v>998</v>
      </c>
      <c r="V1870" s="113" t="str">
        <f>IF(AND(I1870&gt;=10000,I1870&lt;=19900),"Praha",(IF(AND(I1870&gt;=25001,I1870&lt;=29501),"Středočeský kraj",(IF(AND(I1870&gt;=30100,I1870&lt;=34972),"Středočeský kraj",(IF(AND(I1870&gt;=35002,I1870&lt;=36271),"Karlovarský kraj",(IF(AND(I1870&gt;=37001,I1870&lt;=39201),"Jihočeský kraj",(IF(AND(I1870&gt;=39701,I1870&lt;=39901),"Jihočeský kraj",(IF(AND(I1870&gt;=39301,I1870&lt;=39601),"Kraj Vysočina",(IF(AND(I1870&gt;=58001,I1870&lt;=59501),"Kraj Vysočina",(IF(AND(I1870&gt;=67401,I1870&lt;=67602),"Kraj Vysočina",(IF(AND(I1870&gt;=40001,I1870&lt;=44101),"Ústecký kraj",(IF(AND(I1870&gt;=46001,I1870&lt;=47201),"Liberecký kraj",(IF(AND(I1870&gt;=51202,I1870&lt;=51401),"Liberecký kraj",(IF(AND(I1870&gt;=53002,I1870&lt;=53976),"Pardubický kraj",(IF(AND(I1870&gt;=56002,I1870&lt;=57201),"Pardubický kraj",(IF(AND(I1870&gt;=60200,I1870&lt;=67201),"Jihomoravský kraj",(IF(AND(I1870&gt;=67801,I1870&lt;=68501),"Jihomoravský kraj",(IF(AND(I1870&gt;=69002,I1870&lt;=69801),"Jihomoravský kraj",(IF(AND(I1870&gt;=68601,I1870&lt;=68801),"Zlínský kraj",(IF(AND(I1870&gt;=75501,I1870&lt;=76901),"Zlínský kraj",(IF(AND(I1870&gt;=70030,I1870&lt;=74901),"Moravskoslezský kraj",(IF(AND(I1870&gt;=75000,I1870&lt;=75368),"Olomoucký kraj",(IF(AND(I1870&gt;=77200,I1870&lt;=79862),"Olomoucký kraj",(IF(AND(I1870&gt;=50011,I1870&lt;=50301),"Královéhradecký kraj",(IF(AND(I1870&gt;=54301,I1870&lt;=54303),"Královéhradecký kraj","0")))))))))))))))))))))))))))))))))))))))))))))))</f>
        <v>Karlovarský kraj</v>
      </c>
      <c r="AB1870" t="s">
        <v>998</v>
      </c>
      <c r="AD1870" t="s">
        <v>998</v>
      </c>
      <c r="AE1870" t="s">
        <v>998</v>
      </c>
      <c r="AF1870" t="s">
        <v>998</v>
      </c>
      <c r="AG1870" s="107">
        <v>0</v>
      </c>
      <c r="AH1870" s="107">
        <v>0</v>
      </c>
      <c r="AI1870" s="107">
        <v>0</v>
      </c>
      <c r="AJ1870" t="s">
        <v>1012</v>
      </c>
    </row>
    <row r="1871" spans="1:37" x14ac:dyDescent="0.45">
      <c r="A1871" t="s">
        <v>1981</v>
      </c>
      <c r="B1871" t="s">
        <v>10275</v>
      </c>
      <c r="C1871" t="s">
        <v>990</v>
      </c>
      <c r="D1871" t="s">
        <v>10276</v>
      </c>
      <c r="E1871" t="s">
        <v>992</v>
      </c>
      <c r="F1871" t="s">
        <v>1954</v>
      </c>
      <c r="G1871">
        <v>61</v>
      </c>
      <c r="H1871" t="s">
        <v>10277</v>
      </c>
      <c r="I1871">
        <v>35733</v>
      </c>
      <c r="J1871">
        <v>731000754</v>
      </c>
      <c r="K1871" t="s">
        <v>10278</v>
      </c>
      <c r="L1871" s="106">
        <v>41057</v>
      </c>
      <c r="M1871">
        <v>15648834</v>
      </c>
      <c r="N1871" t="s">
        <v>1431</v>
      </c>
      <c r="O1871" t="s">
        <v>1282</v>
      </c>
      <c r="P1871" t="s">
        <v>997</v>
      </c>
      <c r="R1871" s="109" t="str">
        <f>IF(OR(P1871="SB",Q1871="SB"),"SB",0)</f>
        <v>SB</v>
      </c>
      <c r="T1871" s="110">
        <v>2022022</v>
      </c>
      <c r="U1871" t="s">
        <v>19633</v>
      </c>
      <c r="V1871" s="113" t="str">
        <f>IF(AND(I1871&gt;=10000,I1871&lt;=19900),"Praha",(IF(AND(I1871&gt;=25001,I1871&lt;=29501),"Středočeský kraj",(IF(AND(I1871&gt;=30100,I1871&lt;=34972),"Středočeský kraj",(IF(AND(I1871&gt;=35002,I1871&lt;=36271),"Karlovarský kraj",(IF(AND(I1871&gt;=37001,I1871&lt;=39201),"Jihočeský kraj",(IF(AND(I1871&gt;=39701,I1871&lt;=39901),"Jihočeský kraj",(IF(AND(I1871&gt;=39301,I1871&lt;=39601),"Kraj Vysočina",(IF(AND(I1871&gt;=58001,I1871&lt;=59501),"Kraj Vysočina",(IF(AND(I1871&gt;=67401,I1871&lt;=67602),"Kraj Vysočina",(IF(AND(I1871&gt;=40001,I1871&lt;=44101),"Ústecký kraj",(IF(AND(I1871&gt;=46001,I1871&lt;=47201),"Liberecký kraj",(IF(AND(I1871&gt;=51202,I1871&lt;=51401),"Liberecký kraj",(IF(AND(I1871&gt;=53002,I1871&lt;=53976),"Pardubický kraj",(IF(AND(I1871&gt;=56002,I1871&lt;=57201),"Pardubický kraj",(IF(AND(I1871&gt;=60200,I1871&lt;=67201),"Jihomoravský kraj",(IF(AND(I1871&gt;=67801,I1871&lt;=68501),"Jihomoravský kraj",(IF(AND(I1871&gt;=69002,I1871&lt;=69801),"Jihomoravský kraj",(IF(AND(I1871&gt;=68601,I1871&lt;=68801),"Zlínský kraj",(IF(AND(I1871&gt;=75501,I1871&lt;=76901),"Zlínský kraj",(IF(AND(I1871&gt;=70030,I1871&lt;=74901),"Moravskoslezský kraj",(IF(AND(I1871&gt;=75000,I1871&lt;=75368),"Olomoucký kraj",(IF(AND(I1871&gt;=77200,I1871&lt;=79862),"Olomoucký kraj",(IF(AND(I1871&gt;=50011,I1871&lt;=50301),"Královéhradecký kraj",(IF(AND(I1871&gt;=54301,I1871&lt;=54303),"Královéhradecký kraj","0")))))))))))))))))))))))))))))))))))))))))))))))</f>
        <v>Karlovarský kraj</v>
      </c>
      <c r="AD1871" t="s">
        <v>998</v>
      </c>
      <c r="AE1871" t="s">
        <v>998</v>
      </c>
      <c r="AF1871" t="s">
        <v>998</v>
      </c>
      <c r="AG1871" s="107">
        <v>300</v>
      </c>
      <c r="AH1871" s="107">
        <v>0</v>
      </c>
      <c r="AI1871" s="107">
        <v>0</v>
      </c>
      <c r="AJ1871" t="s">
        <v>999</v>
      </c>
      <c r="AK1871" s="106">
        <v>44920</v>
      </c>
    </row>
    <row r="1872" spans="1:37" x14ac:dyDescent="0.45">
      <c r="A1872" t="s">
        <v>1032</v>
      </c>
      <c r="B1872" t="s">
        <v>10281</v>
      </c>
      <c r="C1872" t="s">
        <v>1002</v>
      </c>
      <c r="D1872" t="s">
        <v>10282</v>
      </c>
      <c r="E1872" t="s">
        <v>992</v>
      </c>
      <c r="F1872" t="s">
        <v>1954</v>
      </c>
      <c r="G1872">
        <v>61</v>
      </c>
      <c r="H1872" t="s">
        <v>10277</v>
      </c>
      <c r="I1872">
        <v>35733</v>
      </c>
      <c r="J1872">
        <v>602946047</v>
      </c>
      <c r="K1872" t="s">
        <v>10283</v>
      </c>
      <c r="L1872" s="106">
        <v>42012</v>
      </c>
      <c r="M1872">
        <v>15562342</v>
      </c>
      <c r="N1872" t="s">
        <v>1431</v>
      </c>
      <c r="O1872" t="s">
        <v>1282</v>
      </c>
      <c r="P1872" t="s">
        <v>997</v>
      </c>
      <c r="R1872" s="109" t="str">
        <f>IF(OR(P1872="SB",Q1872="SB"),"SB",0)</f>
        <v>SB</v>
      </c>
      <c r="T1872" s="110">
        <v>2022037</v>
      </c>
      <c r="U1872" t="s">
        <v>19633</v>
      </c>
      <c r="V1872" s="113" t="str">
        <f>IF(AND(I1872&gt;=10000,I1872&lt;=19900),"Praha",(IF(AND(I1872&gt;=25001,I1872&lt;=29501),"Středočeský kraj",(IF(AND(I1872&gt;=30100,I1872&lt;=34972),"Středočeský kraj",(IF(AND(I1872&gt;=35002,I1872&lt;=36271),"Karlovarský kraj",(IF(AND(I1872&gt;=37001,I1872&lt;=39201),"Jihočeský kraj",(IF(AND(I1872&gt;=39701,I1872&lt;=39901),"Jihočeský kraj",(IF(AND(I1872&gt;=39301,I1872&lt;=39601),"Kraj Vysočina",(IF(AND(I1872&gt;=58001,I1872&lt;=59501),"Kraj Vysočina",(IF(AND(I1872&gt;=67401,I1872&lt;=67602),"Kraj Vysočina",(IF(AND(I1872&gt;=40001,I1872&lt;=44101),"Ústecký kraj",(IF(AND(I1872&gt;=46001,I1872&lt;=47201),"Liberecký kraj",(IF(AND(I1872&gt;=51202,I1872&lt;=51401),"Liberecký kraj",(IF(AND(I1872&gt;=53002,I1872&lt;=53976),"Pardubický kraj",(IF(AND(I1872&gt;=56002,I1872&lt;=57201),"Pardubický kraj",(IF(AND(I1872&gt;=60200,I1872&lt;=67201),"Jihomoravský kraj",(IF(AND(I1872&gt;=67801,I1872&lt;=68501),"Jihomoravský kraj",(IF(AND(I1872&gt;=69002,I1872&lt;=69801),"Jihomoravský kraj",(IF(AND(I1872&gt;=68601,I1872&lt;=68801),"Zlínský kraj",(IF(AND(I1872&gt;=75501,I1872&lt;=76901),"Zlínský kraj",(IF(AND(I1872&gt;=70030,I1872&lt;=74901),"Moravskoslezský kraj",(IF(AND(I1872&gt;=75000,I1872&lt;=75368),"Olomoucký kraj",(IF(AND(I1872&gt;=77200,I1872&lt;=79862),"Olomoucký kraj",(IF(AND(I1872&gt;=50011,I1872&lt;=50301),"Královéhradecký kraj",(IF(AND(I1872&gt;=54301,I1872&lt;=54303),"Královéhradecký kraj","0")))))))))))))))))))))))))))))))))))))))))))))))</f>
        <v>Karlovarský kraj</v>
      </c>
      <c r="AD1872" t="s">
        <v>998</v>
      </c>
      <c r="AE1872" t="s">
        <v>998</v>
      </c>
      <c r="AF1872" t="s">
        <v>998</v>
      </c>
      <c r="AG1872" s="107">
        <v>300</v>
      </c>
      <c r="AH1872" s="107">
        <v>0</v>
      </c>
      <c r="AI1872" s="107">
        <v>0</v>
      </c>
      <c r="AJ1872" t="s">
        <v>999</v>
      </c>
      <c r="AK1872" s="106">
        <v>44920</v>
      </c>
    </row>
    <row r="1873" spans="1:37" x14ac:dyDescent="0.45">
      <c r="A1873" t="s">
        <v>1033</v>
      </c>
      <c r="B1873" t="s">
        <v>12228</v>
      </c>
      <c r="C1873" t="s">
        <v>1002</v>
      </c>
      <c r="D1873" t="s">
        <v>14490</v>
      </c>
      <c r="E1873" t="s">
        <v>992</v>
      </c>
      <c r="F1873" t="s">
        <v>1650</v>
      </c>
      <c r="G1873">
        <v>548</v>
      </c>
      <c r="H1873" t="s">
        <v>3198</v>
      </c>
      <c r="I1873">
        <v>35733</v>
      </c>
      <c r="J1873">
        <v>737401795</v>
      </c>
      <c r="K1873" t="s">
        <v>14491</v>
      </c>
      <c r="L1873" s="106">
        <v>37307</v>
      </c>
      <c r="M1873">
        <v>14683278</v>
      </c>
      <c r="N1873" t="s">
        <v>996</v>
      </c>
      <c r="O1873" t="s">
        <v>12</v>
      </c>
      <c r="P1873" t="s">
        <v>997</v>
      </c>
      <c r="R1873" s="109" t="str">
        <f>IF(OR(P1873="SB",Q1873="SB"),"SB",0)</f>
        <v>SB</v>
      </c>
      <c r="T1873" s="110" t="s">
        <v>998</v>
      </c>
      <c r="V1873" s="113" t="str">
        <f>IF(AND(I1873&gt;=10000,I1873&lt;=19900),"Praha",(IF(AND(I1873&gt;=25001,I1873&lt;=29501),"Středočeský kraj",(IF(AND(I1873&gt;=30100,I1873&lt;=34972),"Středočeský kraj",(IF(AND(I1873&gt;=35002,I1873&lt;=36271),"Karlovarský kraj",(IF(AND(I1873&gt;=37001,I1873&lt;=39201),"Jihočeský kraj",(IF(AND(I1873&gt;=39701,I1873&lt;=39901),"Jihočeský kraj",(IF(AND(I1873&gt;=39301,I1873&lt;=39601),"Kraj Vysočina",(IF(AND(I1873&gt;=58001,I1873&lt;=59501),"Kraj Vysočina",(IF(AND(I1873&gt;=67401,I1873&lt;=67602),"Kraj Vysočina",(IF(AND(I1873&gt;=40001,I1873&lt;=44101),"Ústecký kraj",(IF(AND(I1873&gt;=46001,I1873&lt;=47201),"Liberecký kraj",(IF(AND(I1873&gt;=51202,I1873&lt;=51401),"Liberecký kraj",(IF(AND(I1873&gt;=53002,I1873&lt;=53976),"Pardubický kraj",(IF(AND(I1873&gt;=56002,I1873&lt;=57201),"Pardubický kraj",(IF(AND(I1873&gt;=60200,I1873&lt;=67201),"Jihomoravský kraj",(IF(AND(I1873&gt;=67801,I1873&lt;=68501),"Jihomoravský kraj",(IF(AND(I1873&gt;=69002,I1873&lt;=69801),"Jihomoravský kraj",(IF(AND(I1873&gt;=68601,I1873&lt;=68801),"Zlínský kraj",(IF(AND(I1873&gt;=75501,I1873&lt;=76901),"Zlínský kraj",(IF(AND(I1873&gt;=70030,I1873&lt;=74901),"Moravskoslezský kraj",(IF(AND(I1873&gt;=75000,I1873&lt;=75368),"Olomoucký kraj",(IF(AND(I1873&gt;=77200,I1873&lt;=79862),"Olomoucký kraj",(IF(AND(I1873&gt;=50011,I1873&lt;=50301),"Královéhradecký kraj",(IF(AND(I1873&gt;=54301,I1873&lt;=54303),"Královéhradecký kraj","0")))))))))))))))))))))))))))))))))))))))))))))))</f>
        <v>Karlovarský kraj</v>
      </c>
      <c r="AB1873" t="s">
        <v>998</v>
      </c>
      <c r="AD1873" t="s">
        <v>998</v>
      </c>
      <c r="AE1873" t="s">
        <v>998</v>
      </c>
      <c r="AF1873" t="s">
        <v>998</v>
      </c>
      <c r="AG1873" s="107">
        <v>300</v>
      </c>
      <c r="AH1873" s="107">
        <v>0</v>
      </c>
      <c r="AI1873" s="107">
        <v>0</v>
      </c>
      <c r="AJ1873" t="s">
        <v>999</v>
      </c>
      <c r="AK1873" s="106">
        <v>44924</v>
      </c>
    </row>
    <row r="1874" spans="1:37" x14ac:dyDescent="0.45">
      <c r="A1874" t="s">
        <v>2114</v>
      </c>
      <c r="B1874" t="s">
        <v>15286</v>
      </c>
      <c r="C1874" t="s">
        <v>990</v>
      </c>
      <c r="D1874" t="s">
        <v>15290</v>
      </c>
      <c r="E1874" t="s">
        <v>992</v>
      </c>
      <c r="F1874" t="s">
        <v>9903</v>
      </c>
      <c r="G1874">
        <v>276</v>
      </c>
      <c r="H1874" t="s">
        <v>15288</v>
      </c>
      <c r="I1874">
        <v>35734</v>
      </c>
      <c r="K1874" t="s">
        <v>15291</v>
      </c>
      <c r="L1874" s="106">
        <v>41763</v>
      </c>
      <c r="M1874">
        <v>14658727</v>
      </c>
      <c r="N1874" t="s">
        <v>996</v>
      </c>
      <c r="O1874" t="s">
        <v>12</v>
      </c>
      <c r="P1874" t="s">
        <v>997</v>
      </c>
      <c r="R1874" s="109" t="str">
        <f>IF(OR(P1874="SB",Q1874="SB"),"SB",0)</f>
        <v>SB</v>
      </c>
      <c r="T1874" s="110" t="s">
        <v>998</v>
      </c>
      <c r="V1874" s="113" t="str">
        <f>IF(AND(I1874&gt;=10000,I1874&lt;=19900),"Praha",(IF(AND(I1874&gt;=25001,I1874&lt;=29501),"Středočeský kraj",(IF(AND(I1874&gt;=30100,I1874&lt;=34972),"Středočeský kraj",(IF(AND(I1874&gt;=35002,I1874&lt;=36271),"Karlovarský kraj",(IF(AND(I1874&gt;=37001,I1874&lt;=39201),"Jihočeský kraj",(IF(AND(I1874&gt;=39701,I1874&lt;=39901),"Jihočeský kraj",(IF(AND(I1874&gt;=39301,I1874&lt;=39601),"Kraj Vysočina",(IF(AND(I1874&gt;=58001,I1874&lt;=59501),"Kraj Vysočina",(IF(AND(I1874&gt;=67401,I1874&lt;=67602),"Kraj Vysočina",(IF(AND(I1874&gt;=40001,I1874&lt;=44101),"Ústecký kraj",(IF(AND(I1874&gt;=46001,I1874&lt;=47201),"Liberecký kraj",(IF(AND(I1874&gt;=51202,I1874&lt;=51401),"Liberecký kraj",(IF(AND(I1874&gt;=53002,I1874&lt;=53976),"Pardubický kraj",(IF(AND(I1874&gt;=56002,I1874&lt;=57201),"Pardubický kraj",(IF(AND(I1874&gt;=60200,I1874&lt;=67201),"Jihomoravský kraj",(IF(AND(I1874&gt;=67801,I1874&lt;=68501),"Jihomoravský kraj",(IF(AND(I1874&gt;=69002,I1874&lt;=69801),"Jihomoravský kraj",(IF(AND(I1874&gt;=68601,I1874&lt;=68801),"Zlínský kraj",(IF(AND(I1874&gt;=75501,I1874&lt;=76901),"Zlínský kraj",(IF(AND(I1874&gt;=70030,I1874&lt;=74901),"Moravskoslezský kraj",(IF(AND(I1874&gt;=75000,I1874&lt;=75368),"Olomoucký kraj",(IF(AND(I1874&gt;=77200,I1874&lt;=79862),"Olomoucký kraj",(IF(AND(I1874&gt;=50011,I1874&lt;=50301),"Královéhradecký kraj",(IF(AND(I1874&gt;=54301,I1874&lt;=54303),"Královéhradecký kraj","0")))))))))))))))))))))))))))))))))))))))))))))))</f>
        <v>Karlovarský kraj</v>
      </c>
      <c r="AB1874" t="s">
        <v>998</v>
      </c>
      <c r="AD1874" t="s">
        <v>998</v>
      </c>
      <c r="AE1874" t="s">
        <v>998</v>
      </c>
      <c r="AF1874" t="s">
        <v>998</v>
      </c>
      <c r="AG1874" s="107">
        <v>300</v>
      </c>
      <c r="AH1874" s="107">
        <v>0</v>
      </c>
      <c r="AI1874" s="107">
        <v>0</v>
      </c>
      <c r="AJ1874" t="s">
        <v>999</v>
      </c>
      <c r="AK1874" s="106">
        <v>44923</v>
      </c>
    </row>
    <row r="1875" spans="1:37" x14ac:dyDescent="0.45">
      <c r="A1875" t="s">
        <v>1102</v>
      </c>
      <c r="B1875" t="s">
        <v>6021</v>
      </c>
      <c r="C1875" t="s">
        <v>1002</v>
      </c>
      <c r="D1875" t="s">
        <v>6022</v>
      </c>
      <c r="E1875" t="s">
        <v>992</v>
      </c>
      <c r="F1875" t="s">
        <v>6023</v>
      </c>
      <c r="G1875">
        <v>756</v>
      </c>
      <c r="H1875" t="s">
        <v>2102</v>
      </c>
      <c r="I1875">
        <v>35735</v>
      </c>
      <c r="K1875" t="s">
        <v>6024</v>
      </c>
      <c r="L1875" s="106">
        <v>33431</v>
      </c>
      <c r="M1875">
        <v>11471770</v>
      </c>
      <c r="N1875" t="s">
        <v>996</v>
      </c>
      <c r="O1875" t="s">
        <v>12</v>
      </c>
      <c r="P1875" t="s">
        <v>997</v>
      </c>
      <c r="R1875" s="109" t="str">
        <f>IF(OR(P1875="SB",Q1875="SB"),"SB",0)</f>
        <v>SB</v>
      </c>
      <c r="T1875" s="110">
        <v>52745</v>
      </c>
      <c r="U1875" t="s">
        <v>19633</v>
      </c>
      <c r="V1875" s="113" t="str">
        <f>IF(AND(I1875&gt;=10000,I1875&lt;=19900),"Praha",(IF(AND(I1875&gt;=25001,I1875&lt;=29501),"Středočeský kraj",(IF(AND(I1875&gt;=30100,I1875&lt;=34972),"Středočeský kraj",(IF(AND(I1875&gt;=35002,I1875&lt;=36271),"Karlovarský kraj",(IF(AND(I1875&gt;=37001,I1875&lt;=39201),"Jihočeský kraj",(IF(AND(I1875&gt;=39701,I1875&lt;=39901),"Jihočeský kraj",(IF(AND(I1875&gt;=39301,I1875&lt;=39601),"Kraj Vysočina",(IF(AND(I1875&gt;=58001,I1875&lt;=59501),"Kraj Vysočina",(IF(AND(I1875&gt;=67401,I1875&lt;=67602),"Kraj Vysočina",(IF(AND(I1875&gt;=40001,I1875&lt;=44101),"Ústecký kraj",(IF(AND(I1875&gt;=46001,I1875&lt;=47201),"Liberecký kraj",(IF(AND(I1875&gt;=51202,I1875&lt;=51401),"Liberecký kraj",(IF(AND(I1875&gt;=53002,I1875&lt;=53976),"Pardubický kraj",(IF(AND(I1875&gt;=56002,I1875&lt;=57201),"Pardubický kraj",(IF(AND(I1875&gt;=60200,I1875&lt;=67201),"Jihomoravský kraj",(IF(AND(I1875&gt;=67801,I1875&lt;=68501),"Jihomoravský kraj",(IF(AND(I1875&gt;=69002,I1875&lt;=69801),"Jihomoravský kraj",(IF(AND(I1875&gt;=68601,I1875&lt;=68801),"Zlínský kraj",(IF(AND(I1875&gt;=75501,I1875&lt;=76901),"Zlínský kraj",(IF(AND(I1875&gt;=70030,I1875&lt;=74901),"Moravskoslezský kraj",(IF(AND(I1875&gt;=75000,I1875&lt;=75368),"Olomoucký kraj",(IF(AND(I1875&gt;=77200,I1875&lt;=79862),"Olomoucký kraj",(IF(AND(I1875&gt;=50011,I1875&lt;=50301),"Královéhradecký kraj",(IF(AND(I1875&gt;=54301,I1875&lt;=54303),"Královéhradecký kraj","0")))))))))))))))))))))))))))))))))))))))))))))))</f>
        <v>Karlovarský kraj</v>
      </c>
      <c r="AD1875" t="s">
        <v>998</v>
      </c>
      <c r="AE1875" t="s">
        <v>998</v>
      </c>
      <c r="AF1875" t="s">
        <v>998</v>
      </c>
      <c r="AG1875" s="107">
        <v>0</v>
      </c>
      <c r="AH1875" s="107">
        <v>0</v>
      </c>
      <c r="AI1875" s="107">
        <v>0</v>
      </c>
      <c r="AJ1875" t="s">
        <v>1012</v>
      </c>
    </row>
    <row r="1876" spans="1:37" x14ac:dyDescent="0.45">
      <c r="A1876" t="s">
        <v>1363</v>
      </c>
      <c r="B1876" t="s">
        <v>16418</v>
      </c>
      <c r="C1876" t="s">
        <v>990</v>
      </c>
      <c r="D1876" t="s">
        <v>16456</v>
      </c>
      <c r="E1876" t="s">
        <v>992</v>
      </c>
      <c r="F1876" t="s">
        <v>10640</v>
      </c>
      <c r="G1876">
        <v>274</v>
      </c>
      <c r="H1876" t="s">
        <v>15288</v>
      </c>
      <c r="I1876">
        <v>35735</v>
      </c>
      <c r="J1876">
        <v>777885488</v>
      </c>
      <c r="K1876" t="s">
        <v>16457</v>
      </c>
      <c r="L1876" s="106">
        <v>39287</v>
      </c>
      <c r="M1876">
        <v>15648632</v>
      </c>
      <c r="N1876" t="s">
        <v>1431</v>
      </c>
      <c r="O1876" t="s">
        <v>1282</v>
      </c>
      <c r="P1876" t="s">
        <v>997</v>
      </c>
      <c r="R1876" s="109" t="str">
        <f>IF(OR(P1876="SB",Q1876="SB"),"SB",0)</f>
        <v>SB</v>
      </c>
      <c r="T1876" s="110">
        <v>2022040</v>
      </c>
      <c r="U1876" t="s">
        <v>19633</v>
      </c>
      <c r="V1876" s="113" t="str">
        <f>IF(AND(I1876&gt;=10000,I1876&lt;=19900),"Praha",(IF(AND(I1876&gt;=25001,I1876&lt;=29501),"Středočeský kraj",(IF(AND(I1876&gt;=30100,I1876&lt;=34972),"Středočeský kraj",(IF(AND(I1876&gt;=35002,I1876&lt;=36271),"Karlovarský kraj",(IF(AND(I1876&gt;=37001,I1876&lt;=39201),"Jihočeský kraj",(IF(AND(I1876&gt;=39701,I1876&lt;=39901),"Jihočeský kraj",(IF(AND(I1876&gt;=39301,I1876&lt;=39601),"Kraj Vysočina",(IF(AND(I1876&gt;=58001,I1876&lt;=59501),"Kraj Vysočina",(IF(AND(I1876&gt;=67401,I1876&lt;=67602),"Kraj Vysočina",(IF(AND(I1876&gt;=40001,I1876&lt;=44101),"Ústecký kraj",(IF(AND(I1876&gt;=46001,I1876&lt;=47201),"Liberecký kraj",(IF(AND(I1876&gt;=51202,I1876&lt;=51401),"Liberecký kraj",(IF(AND(I1876&gt;=53002,I1876&lt;=53976),"Pardubický kraj",(IF(AND(I1876&gt;=56002,I1876&lt;=57201),"Pardubický kraj",(IF(AND(I1876&gt;=60200,I1876&lt;=67201),"Jihomoravský kraj",(IF(AND(I1876&gt;=67801,I1876&lt;=68501),"Jihomoravský kraj",(IF(AND(I1876&gt;=69002,I1876&lt;=69801),"Jihomoravský kraj",(IF(AND(I1876&gt;=68601,I1876&lt;=68801),"Zlínský kraj",(IF(AND(I1876&gt;=75501,I1876&lt;=76901),"Zlínský kraj",(IF(AND(I1876&gt;=70030,I1876&lt;=74901),"Moravskoslezský kraj",(IF(AND(I1876&gt;=75000,I1876&lt;=75368),"Olomoucký kraj",(IF(AND(I1876&gt;=77200,I1876&lt;=79862),"Olomoucký kraj",(IF(AND(I1876&gt;=50011,I1876&lt;=50301),"Královéhradecký kraj",(IF(AND(I1876&gt;=54301,I1876&lt;=54303),"Královéhradecký kraj","0")))))))))))))))))))))))))))))))))))))))))))))))</f>
        <v>Karlovarský kraj</v>
      </c>
      <c r="AB1876" t="s">
        <v>16458</v>
      </c>
      <c r="AD1876" t="s">
        <v>998</v>
      </c>
      <c r="AE1876" t="s">
        <v>998</v>
      </c>
      <c r="AF1876" t="s">
        <v>998</v>
      </c>
      <c r="AG1876" s="107">
        <v>300</v>
      </c>
      <c r="AH1876" s="107">
        <v>0</v>
      </c>
      <c r="AI1876" s="107">
        <v>0</v>
      </c>
      <c r="AJ1876" t="s">
        <v>999</v>
      </c>
      <c r="AK1876" s="106">
        <v>44920</v>
      </c>
    </row>
    <row r="1877" spans="1:37" x14ac:dyDescent="0.45">
      <c r="A1877" t="s">
        <v>1139</v>
      </c>
      <c r="B1877" t="s">
        <v>15483</v>
      </c>
      <c r="C1877" t="s">
        <v>990</v>
      </c>
      <c r="D1877" t="s">
        <v>15484</v>
      </c>
      <c r="E1877" t="s">
        <v>992</v>
      </c>
      <c r="F1877" t="s">
        <v>15485</v>
      </c>
      <c r="G1877">
        <v>667</v>
      </c>
      <c r="H1877" t="s">
        <v>2102</v>
      </c>
      <c r="I1877">
        <v>35735</v>
      </c>
      <c r="J1877">
        <v>775222323</v>
      </c>
      <c r="K1877" t="s">
        <v>15486</v>
      </c>
      <c r="L1877" s="106">
        <v>40156</v>
      </c>
      <c r="M1877">
        <v>13804723</v>
      </c>
      <c r="N1877" t="s">
        <v>1281</v>
      </c>
      <c r="O1877" t="s">
        <v>1282</v>
      </c>
      <c r="P1877" t="s">
        <v>997</v>
      </c>
      <c r="R1877" s="109" t="str">
        <f>IF(OR(P1877="SB",Q1877="SB"),"SB",0)</f>
        <v>SB</v>
      </c>
      <c r="T1877" s="110">
        <v>2022073</v>
      </c>
      <c r="U1877" t="s">
        <v>19633</v>
      </c>
      <c r="V1877" s="113" t="str">
        <f>IF(AND(I1877&gt;=10000,I1877&lt;=19900),"Praha",(IF(AND(I1877&gt;=25001,I1877&lt;=29501),"Středočeský kraj",(IF(AND(I1877&gt;=30100,I1877&lt;=34972),"Středočeský kraj",(IF(AND(I1877&gt;=35002,I1877&lt;=36271),"Karlovarský kraj",(IF(AND(I1877&gt;=37001,I1877&lt;=39201),"Jihočeský kraj",(IF(AND(I1877&gt;=39701,I1877&lt;=39901),"Jihočeský kraj",(IF(AND(I1877&gt;=39301,I1877&lt;=39601),"Kraj Vysočina",(IF(AND(I1877&gt;=58001,I1877&lt;=59501),"Kraj Vysočina",(IF(AND(I1877&gt;=67401,I1877&lt;=67602),"Kraj Vysočina",(IF(AND(I1877&gt;=40001,I1877&lt;=44101),"Ústecký kraj",(IF(AND(I1877&gt;=46001,I1877&lt;=47201),"Liberecký kraj",(IF(AND(I1877&gt;=51202,I1877&lt;=51401),"Liberecký kraj",(IF(AND(I1877&gt;=53002,I1877&lt;=53976),"Pardubický kraj",(IF(AND(I1877&gt;=56002,I1877&lt;=57201),"Pardubický kraj",(IF(AND(I1877&gt;=60200,I1877&lt;=67201),"Jihomoravský kraj",(IF(AND(I1877&gt;=67801,I1877&lt;=68501),"Jihomoravský kraj",(IF(AND(I1877&gt;=69002,I1877&lt;=69801),"Jihomoravský kraj",(IF(AND(I1877&gt;=68601,I1877&lt;=68801),"Zlínský kraj",(IF(AND(I1877&gt;=75501,I1877&lt;=76901),"Zlínský kraj",(IF(AND(I1877&gt;=70030,I1877&lt;=74901),"Moravskoslezský kraj",(IF(AND(I1877&gt;=75000,I1877&lt;=75368),"Olomoucký kraj",(IF(AND(I1877&gt;=77200,I1877&lt;=79862),"Olomoucký kraj",(IF(AND(I1877&gt;=50011,I1877&lt;=50301),"Královéhradecký kraj",(IF(AND(I1877&gt;=54301,I1877&lt;=54303),"Královéhradecký kraj","0")))))))))))))))))))))))))))))))))))))))))))))))</f>
        <v>Karlovarský kraj</v>
      </c>
      <c r="AD1877" t="s">
        <v>998</v>
      </c>
      <c r="AE1877" t="s">
        <v>998</v>
      </c>
      <c r="AF1877" t="s">
        <v>998</v>
      </c>
      <c r="AG1877" s="107">
        <v>0</v>
      </c>
      <c r="AH1877" s="107">
        <v>0</v>
      </c>
      <c r="AI1877" s="107">
        <v>0</v>
      </c>
      <c r="AJ1877" t="s">
        <v>1012</v>
      </c>
    </row>
    <row r="1878" spans="1:37" x14ac:dyDescent="0.45">
      <c r="A1878" t="s">
        <v>1468</v>
      </c>
      <c r="B1878" t="s">
        <v>16341</v>
      </c>
      <c r="C1878" t="s">
        <v>1002</v>
      </c>
      <c r="D1878" t="s">
        <v>16342</v>
      </c>
      <c r="E1878" t="s">
        <v>992</v>
      </c>
      <c r="F1878" t="s">
        <v>2239</v>
      </c>
      <c r="G1878">
        <v>945</v>
      </c>
      <c r="H1878" t="s">
        <v>2102</v>
      </c>
      <c r="I1878">
        <v>35735</v>
      </c>
      <c r="K1878" t="s">
        <v>16343</v>
      </c>
      <c r="L1878" s="106">
        <v>30067</v>
      </c>
      <c r="M1878">
        <v>10867239</v>
      </c>
      <c r="N1878" t="s">
        <v>1431</v>
      </c>
      <c r="O1878" t="s">
        <v>1282</v>
      </c>
      <c r="P1878" t="s">
        <v>997</v>
      </c>
      <c r="R1878" s="109" t="str">
        <f>IF(OR(P1878="SB",Q1878="SB"),"SB",0)</f>
        <v>SB</v>
      </c>
      <c r="T1878" s="110" t="s">
        <v>998</v>
      </c>
      <c r="V1878" s="113" t="str">
        <f>IF(AND(I1878&gt;=10000,I1878&lt;=19900),"Praha",(IF(AND(I1878&gt;=25001,I1878&lt;=29501),"Středočeský kraj",(IF(AND(I1878&gt;=30100,I1878&lt;=34972),"Středočeský kraj",(IF(AND(I1878&gt;=35002,I1878&lt;=36271),"Karlovarský kraj",(IF(AND(I1878&gt;=37001,I1878&lt;=39201),"Jihočeský kraj",(IF(AND(I1878&gt;=39701,I1878&lt;=39901),"Jihočeský kraj",(IF(AND(I1878&gt;=39301,I1878&lt;=39601),"Kraj Vysočina",(IF(AND(I1878&gt;=58001,I1878&lt;=59501),"Kraj Vysočina",(IF(AND(I1878&gt;=67401,I1878&lt;=67602),"Kraj Vysočina",(IF(AND(I1878&gt;=40001,I1878&lt;=44101),"Ústecký kraj",(IF(AND(I1878&gt;=46001,I1878&lt;=47201),"Liberecký kraj",(IF(AND(I1878&gt;=51202,I1878&lt;=51401),"Liberecký kraj",(IF(AND(I1878&gt;=53002,I1878&lt;=53976),"Pardubický kraj",(IF(AND(I1878&gt;=56002,I1878&lt;=57201),"Pardubický kraj",(IF(AND(I1878&gt;=60200,I1878&lt;=67201),"Jihomoravský kraj",(IF(AND(I1878&gt;=67801,I1878&lt;=68501),"Jihomoravský kraj",(IF(AND(I1878&gt;=69002,I1878&lt;=69801),"Jihomoravský kraj",(IF(AND(I1878&gt;=68601,I1878&lt;=68801),"Zlínský kraj",(IF(AND(I1878&gt;=75501,I1878&lt;=76901),"Zlínský kraj",(IF(AND(I1878&gt;=70030,I1878&lt;=74901),"Moravskoslezský kraj",(IF(AND(I1878&gt;=75000,I1878&lt;=75368),"Olomoucký kraj",(IF(AND(I1878&gt;=77200,I1878&lt;=79862),"Olomoucký kraj",(IF(AND(I1878&gt;=50011,I1878&lt;=50301),"Královéhradecký kraj",(IF(AND(I1878&gt;=54301,I1878&lt;=54303),"Královéhradecký kraj","0")))))))))))))))))))))))))))))))))))))))))))))))</f>
        <v>Karlovarský kraj</v>
      </c>
      <c r="AB1878" t="s">
        <v>998</v>
      </c>
      <c r="AD1878" t="s">
        <v>1530</v>
      </c>
      <c r="AE1878" t="s">
        <v>1515</v>
      </c>
      <c r="AF1878" t="s">
        <v>998</v>
      </c>
      <c r="AG1878" s="107">
        <v>300</v>
      </c>
      <c r="AH1878" s="107">
        <v>0</v>
      </c>
      <c r="AI1878" s="107">
        <v>0</v>
      </c>
      <c r="AJ1878" t="s">
        <v>999</v>
      </c>
      <c r="AK1878" s="106">
        <v>44920</v>
      </c>
    </row>
    <row r="1879" spans="1:37" x14ac:dyDescent="0.45">
      <c r="A1879" t="s">
        <v>1007</v>
      </c>
      <c r="B1879" t="s">
        <v>10340</v>
      </c>
      <c r="C1879" t="s">
        <v>990</v>
      </c>
      <c r="D1879" t="s">
        <v>10351</v>
      </c>
      <c r="E1879" t="s">
        <v>992</v>
      </c>
      <c r="F1879" t="s">
        <v>8017</v>
      </c>
      <c r="G1879">
        <v>34</v>
      </c>
      <c r="H1879" t="s">
        <v>1638</v>
      </c>
      <c r="I1879">
        <v>35801</v>
      </c>
      <c r="J1879">
        <v>606788286</v>
      </c>
      <c r="K1879" t="s">
        <v>10349</v>
      </c>
      <c r="L1879" s="106">
        <v>37133</v>
      </c>
      <c r="M1879">
        <v>11749939</v>
      </c>
      <c r="N1879" t="s">
        <v>1640</v>
      </c>
      <c r="O1879" t="s">
        <v>1086</v>
      </c>
      <c r="P1879" t="s">
        <v>997</v>
      </c>
      <c r="R1879" s="109" t="str">
        <f>IF(OR(P1879="SB",Q1879="SB"),"SB",0)</f>
        <v>SB</v>
      </c>
      <c r="T1879" s="110">
        <v>2019119</v>
      </c>
      <c r="U1879" t="s">
        <v>19633</v>
      </c>
      <c r="V1879" s="113" t="str">
        <f>IF(AND(I1879&gt;=10000,I1879&lt;=19900),"Praha",(IF(AND(I1879&gt;=25001,I1879&lt;=29501),"Středočeský kraj",(IF(AND(I1879&gt;=30100,I1879&lt;=34972),"Středočeský kraj",(IF(AND(I1879&gt;=35002,I1879&lt;=36271),"Karlovarský kraj",(IF(AND(I1879&gt;=37001,I1879&lt;=39201),"Jihočeský kraj",(IF(AND(I1879&gt;=39701,I1879&lt;=39901),"Jihočeský kraj",(IF(AND(I1879&gt;=39301,I1879&lt;=39601),"Kraj Vysočina",(IF(AND(I1879&gt;=58001,I1879&lt;=59501),"Kraj Vysočina",(IF(AND(I1879&gt;=67401,I1879&lt;=67602),"Kraj Vysočina",(IF(AND(I1879&gt;=40001,I1879&lt;=44101),"Ústecký kraj",(IF(AND(I1879&gt;=46001,I1879&lt;=47201),"Liberecký kraj",(IF(AND(I1879&gt;=51202,I1879&lt;=51401),"Liberecký kraj",(IF(AND(I1879&gt;=53002,I1879&lt;=53976),"Pardubický kraj",(IF(AND(I1879&gt;=56002,I1879&lt;=57201),"Pardubický kraj",(IF(AND(I1879&gt;=60200,I1879&lt;=67201),"Jihomoravský kraj",(IF(AND(I1879&gt;=67801,I1879&lt;=68501),"Jihomoravský kraj",(IF(AND(I1879&gt;=69002,I1879&lt;=69801),"Jihomoravský kraj",(IF(AND(I1879&gt;=68601,I1879&lt;=68801),"Zlínský kraj",(IF(AND(I1879&gt;=75501,I1879&lt;=76901),"Zlínský kraj",(IF(AND(I1879&gt;=70030,I1879&lt;=74901),"Moravskoslezský kraj",(IF(AND(I1879&gt;=75000,I1879&lt;=75368),"Olomoucký kraj",(IF(AND(I1879&gt;=77200,I1879&lt;=79862),"Olomoucký kraj",(IF(AND(I1879&gt;=50011,I1879&lt;=50301),"Královéhradecký kraj",(IF(AND(I1879&gt;=54301,I1879&lt;=54303),"Královéhradecký kraj","0")))))))))))))))))))))))))))))))))))))))))))))))</f>
        <v>Karlovarský kraj</v>
      </c>
      <c r="AB1879" t="s">
        <v>10352</v>
      </c>
      <c r="AD1879" t="s">
        <v>998</v>
      </c>
      <c r="AE1879" t="s">
        <v>998</v>
      </c>
      <c r="AF1879" t="s">
        <v>998</v>
      </c>
      <c r="AG1879" s="107">
        <v>300</v>
      </c>
      <c r="AH1879" s="107">
        <v>0</v>
      </c>
      <c r="AI1879" s="107">
        <v>0</v>
      </c>
      <c r="AJ1879" t="s">
        <v>999</v>
      </c>
      <c r="AK1879" s="106">
        <v>44909</v>
      </c>
    </row>
    <row r="1880" spans="1:37" x14ac:dyDescent="0.45">
      <c r="A1880" t="s">
        <v>1169</v>
      </c>
      <c r="B1880" t="s">
        <v>10275</v>
      </c>
      <c r="C1880" t="s">
        <v>990</v>
      </c>
      <c r="D1880" t="s">
        <v>10279</v>
      </c>
      <c r="E1880" t="s">
        <v>992</v>
      </c>
      <c r="F1880" t="s">
        <v>5705</v>
      </c>
      <c r="G1880">
        <v>15</v>
      </c>
      <c r="H1880" t="s">
        <v>2538</v>
      </c>
      <c r="I1880">
        <v>35801</v>
      </c>
      <c r="K1880" t="s">
        <v>10280</v>
      </c>
      <c r="L1880" s="106">
        <v>28548</v>
      </c>
      <c r="M1880">
        <v>16068459</v>
      </c>
      <c r="N1880" t="s">
        <v>1431</v>
      </c>
      <c r="O1880" t="s">
        <v>1282</v>
      </c>
      <c r="P1880" t="s">
        <v>997</v>
      </c>
      <c r="R1880" s="109" t="str">
        <f>IF(OR(P1880="SB",Q1880="SB"),"SB",0)</f>
        <v>SB</v>
      </c>
      <c r="T1880" s="110" t="s">
        <v>998</v>
      </c>
      <c r="V1880" s="113" t="str">
        <f>IF(AND(I1880&gt;=10000,I1880&lt;=19900),"Praha",(IF(AND(I1880&gt;=25001,I1880&lt;=29501),"Středočeský kraj",(IF(AND(I1880&gt;=30100,I1880&lt;=34972),"Středočeský kraj",(IF(AND(I1880&gt;=35002,I1880&lt;=36271),"Karlovarský kraj",(IF(AND(I1880&gt;=37001,I1880&lt;=39201),"Jihočeský kraj",(IF(AND(I1880&gt;=39701,I1880&lt;=39901),"Jihočeský kraj",(IF(AND(I1880&gt;=39301,I1880&lt;=39601),"Kraj Vysočina",(IF(AND(I1880&gt;=58001,I1880&lt;=59501),"Kraj Vysočina",(IF(AND(I1880&gt;=67401,I1880&lt;=67602),"Kraj Vysočina",(IF(AND(I1880&gt;=40001,I1880&lt;=44101),"Ústecký kraj",(IF(AND(I1880&gt;=46001,I1880&lt;=47201),"Liberecký kraj",(IF(AND(I1880&gt;=51202,I1880&lt;=51401),"Liberecký kraj",(IF(AND(I1880&gt;=53002,I1880&lt;=53976),"Pardubický kraj",(IF(AND(I1880&gt;=56002,I1880&lt;=57201),"Pardubický kraj",(IF(AND(I1880&gt;=60200,I1880&lt;=67201),"Jihomoravský kraj",(IF(AND(I1880&gt;=67801,I1880&lt;=68501),"Jihomoravský kraj",(IF(AND(I1880&gt;=69002,I1880&lt;=69801),"Jihomoravský kraj",(IF(AND(I1880&gt;=68601,I1880&lt;=68801),"Zlínský kraj",(IF(AND(I1880&gt;=75501,I1880&lt;=76901),"Zlínský kraj",(IF(AND(I1880&gt;=70030,I1880&lt;=74901),"Moravskoslezský kraj",(IF(AND(I1880&gt;=75000,I1880&lt;=75368),"Olomoucký kraj",(IF(AND(I1880&gt;=77200,I1880&lt;=79862),"Olomoucký kraj",(IF(AND(I1880&gt;=50011,I1880&lt;=50301),"Královéhradecký kraj",(IF(AND(I1880&gt;=54301,I1880&lt;=54303),"Královéhradecký kraj","0")))))))))))))))))))))))))))))))))))))))))))))))</f>
        <v>Karlovarský kraj</v>
      </c>
      <c r="AB1880" t="s">
        <v>998</v>
      </c>
      <c r="AD1880" t="s">
        <v>998</v>
      </c>
      <c r="AE1880" t="s">
        <v>998</v>
      </c>
      <c r="AF1880" t="s">
        <v>998</v>
      </c>
      <c r="AG1880" s="107">
        <v>300</v>
      </c>
      <c r="AH1880" s="107">
        <v>0</v>
      </c>
      <c r="AI1880" s="107">
        <v>0</v>
      </c>
      <c r="AJ1880" t="s">
        <v>999</v>
      </c>
      <c r="AK1880" s="106">
        <v>44920</v>
      </c>
    </row>
    <row r="1881" spans="1:37" x14ac:dyDescent="0.45">
      <c r="A1881" t="s">
        <v>1007</v>
      </c>
      <c r="B1881" t="s">
        <v>10902</v>
      </c>
      <c r="C1881" t="s">
        <v>990</v>
      </c>
      <c r="D1881" t="s">
        <v>10903</v>
      </c>
      <c r="E1881" t="s">
        <v>992</v>
      </c>
      <c r="F1881" t="s">
        <v>10904</v>
      </c>
      <c r="G1881">
        <v>1</v>
      </c>
      <c r="H1881" t="s">
        <v>7274</v>
      </c>
      <c r="I1881">
        <v>35831</v>
      </c>
      <c r="K1881" t="s">
        <v>10905</v>
      </c>
      <c r="L1881" s="106">
        <v>25995</v>
      </c>
      <c r="M1881">
        <v>12980021</v>
      </c>
      <c r="N1881" t="s">
        <v>996</v>
      </c>
      <c r="O1881" t="s">
        <v>12</v>
      </c>
      <c r="P1881" t="s">
        <v>997</v>
      </c>
      <c r="R1881" s="109" t="str">
        <f>IF(OR(P1881="SB",Q1881="SB"),"SB",0)</f>
        <v>SB</v>
      </c>
      <c r="T1881" s="110" t="s">
        <v>998</v>
      </c>
      <c r="V1881" s="113" t="str">
        <f>IF(AND(I1881&gt;=10000,I1881&lt;=19900),"Praha",(IF(AND(I1881&gt;=25001,I1881&lt;=29501),"Středočeský kraj",(IF(AND(I1881&gt;=30100,I1881&lt;=34972),"Středočeský kraj",(IF(AND(I1881&gt;=35002,I1881&lt;=36271),"Karlovarský kraj",(IF(AND(I1881&gt;=37001,I1881&lt;=39201),"Jihočeský kraj",(IF(AND(I1881&gt;=39701,I1881&lt;=39901),"Jihočeský kraj",(IF(AND(I1881&gt;=39301,I1881&lt;=39601),"Kraj Vysočina",(IF(AND(I1881&gt;=58001,I1881&lt;=59501),"Kraj Vysočina",(IF(AND(I1881&gt;=67401,I1881&lt;=67602),"Kraj Vysočina",(IF(AND(I1881&gt;=40001,I1881&lt;=44101),"Ústecký kraj",(IF(AND(I1881&gt;=46001,I1881&lt;=47201),"Liberecký kraj",(IF(AND(I1881&gt;=51202,I1881&lt;=51401),"Liberecký kraj",(IF(AND(I1881&gt;=53002,I1881&lt;=53976),"Pardubický kraj",(IF(AND(I1881&gt;=56002,I1881&lt;=57201),"Pardubický kraj",(IF(AND(I1881&gt;=60200,I1881&lt;=67201),"Jihomoravský kraj",(IF(AND(I1881&gt;=67801,I1881&lt;=68501),"Jihomoravský kraj",(IF(AND(I1881&gt;=69002,I1881&lt;=69801),"Jihomoravský kraj",(IF(AND(I1881&gt;=68601,I1881&lt;=68801),"Zlínský kraj",(IF(AND(I1881&gt;=75501,I1881&lt;=76901),"Zlínský kraj",(IF(AND(I1881&gt;=70030,I1881&lt;=74901),"Moravskoslezský kraj",(IF(AND(I1881&gt;=75000,I1881&lt;=75368),"Olomoucký kraj",(IF(AND(I1881&gt;=77200,I1881&lt;=79862),"Olomoucký kraj",(IF(AND(I1881&gt;=50011,I1881&lt;=50301),"Královéhradecký kraj",(IF(AND(I1881&gt;=54301,I1881&lt;=54303),"Královéhradecký kraj","0")))))))))))))))))))))))))))))))))))))))))))))))</f>
        <v>Karlovarský kraj</v>
      </c>
      <c r="AB1881" t="s">
        <v>998</v>
      </c>
      <c r="AD1881" t="s">
        <v>998</v>
      </c>
      <c r="AE1881" t="s">
        <v>998</v>
      </c>
      <c r="AF1881" t="s">
        <v>998</v>
      </c>
      <c r="AG1881" s="107">
        <v>0</v>
      </c>
      <c r="AH1881" s="107">
        <v>0</v>
      </c>
      <c r="AI1881" s="107">
        <v>0</v>
      </c>
      <c r="AJ1881" t="s">
        <v>1012</v>
      </c>
    </row>
    <row r="1882" spans="1:37" x14ac:dyDescent="0.45">
      <c r="A1882" t="s">
        <v>1220</v>
      </c>
      <c r="B1882" t="s">
        <v>9415</v>
      </c>
      <c r="C1882" t="s">
        <v>1002</v>
      </c>
      <c r="E1882" t="s">
        <v>1221</v>
      </c>
      <c r="F1882" t="s">
        <v>4205</v>
      </c>
      <c r="G1882">
        <v>85</v>
      </c>
      <c r="H1882" t="s">
        <v>9416</v>
      </c>
      <c r="I1882">
        <v>35962</v>
      </c>
      <c r="K1882" t="s">
        <v>9417</v>
      </c>
      <c r="L1882" s="106">
        <v>29015</v>
      </c>
      <c r="M1882">
        <v>12973351</v>
      </c>
      <c r="N1882" t="s">
        <v>996</v>
      </c>
      <c r="O1882" t="s">
        <v>12</v>
      </c>
      <c r="P1882" t="s">
        <v>997</v>
      </c>
      <c r="R1882" s="109" t="str">
        <f>IF(OR(P1882="SB",Q1882="SB"),"SB",0)</f>
        <v>SB</v>
      </c>
      <c r="T1882" s="110" t="s">
        <v>998</v>
      </c>
      <c r="V1882" s="113" t="str">
        <f>IF(AND(I1882&gt;=10000,I1882&lt;=19900),"Praha",(IF(AND(I1882&gt;=25001,I1882&lt;=29501),"Středočeský kraj",(IF(AND(I1882&gt;=30100,I1882&lt;=34972),"Středočeský kraj",(IF(AND(I1882&gt;=35002,I1882&lt;=36271),"Karlovarský kraj",(IF(AND(I1882&gt;=37001,I1882&lt;=39201),"Jihočeský kraj",(IF(AND(I1882&gt;=39701,I1882&lt;=39901),"Jihočeský kraj",(IF(AND(I1882&gt;=39301,I1882&lt;=39601),"Kraj Vysočina",(IF(AND(I1882&gt;=58001,I1882&lt;=59501),"Kraj Vysočina",(IF(AND(I1882&gt;=67401,I1882&lt;=67602),"Kraj Vysočina",(IF(AND(I1882&gt;=40001,I1882&lt;=44101),"Ústecký kraj",(IF(AND(I1882&gt;=46001,I1882&lt;=47201),"Liberecký kraj",(IF(AND(I1882&gt;=51202,I1882&lt;=51401),"Liberecký kraj",(IF(AND(I1882&gt;=53002,I1882&lt;=53976),"Pardubický kraj",(IF(AND(I1882&gt;=56002,I1882&lt;=57201),"Pardubický kraj",(IF(AND(I1882&gt;=60200,I1882&lt;=67201),"Jihomoravský kraj",(IF(AND(I1882&gt;=67801,I1882&lt;=68501),"Jihomoravský kraj",(IF(AND(I1882&gt;=69002,I1882&lt;=69801),"Jihomoravský kraj",(IF(AND(I1882&gt;=68601,I1882&lt;=68801),"Zlínský kraj",(IF(AND(I1882&gt;=75501,I1882&lt;=76901),"Zlínský kraj",(IF(AND(I1882&gt;=70030,I1882&lt;=74901),"Moravskoslezský kraj",(IF(AND(I1882&gt;=75000,I1882&lt;=75368),"Olomoucký kraj",(IF(AND(I1882&gt;=77200,I1882&lt;=79862),"Olomoucký kraj",(IF(AND(I1882&gt;=50011,I1882&lt;=50301),"Královéhradecký kraj",(IF(AND(I1882&gt;=54301,I1882&lt;=54303),"Královéhradecký kraj","0")))))))))))))))))))))))))))))))))))))))))))))))</f>
        <v>Karlovarský kraj</v>
      </c>
      <c r="AB1882" t="s">
        <v>998</v>
      </c>
      <c r="AD1882" t="s">
        <v>998</v>
      </c>
      <c r="AE1882" t="s">
        <v>998</v>
      </c>
      <c r="AF1882" t="s">
        <v>998</v>
      </c>
      <c r="AG1882" s="107">
        <v>0</v>
      </c>
      <c r="AH1882" s="107">
        <v>0</v>
      </c>
      <c r="AI1882" s="107">
        <v>0</v>
      </c>
      <c r="AJ1882" t="s">
        <v>1012</v>
      </c>
    </row>
    <row r="1883" spans="1:37" x14ac:dyDescent="0.45">
      <c r="A1883" t="s">
        <v>1268</v>
      </c>
      <c r="B1883" t="s">
        <v>14947</v>
      </c>
      <c r="C1883" t="s">
        <v>990</v>
      </c>
      <c r="D1883" t="s">
        <v>14948</v>
      </c>
      <c r="E1883" t="s">
        <v>992</v>
      </c>
      <c r="F1883" t="s">
        <v>3297</v>
      </c>
      <c r="G1883">
        <v>760</v>
      </c>
      <c r="H1883" t="s">
        <v>1280</v>
      </c>
      <c r="I1883">
        <v>36001</v>
      </c>
      <c r="K1883" t="s">
        <v>14949</v>
      </c>
      <c r="L1883" s="106">
        <v>31431</v>
      </c>
      <c r="M1883">
        <v>10746896</v>
      </c>
      <c r="N1883" t="s">
        <v>996</v>
      </c>
      <c r="O1883" t="s">
        <v>12</v>
      </c>
      <c r="P1883" t="s">
        <v>997</v>
      </c>
      <c r="R1883" s="109" t="str">
        <f>IF(OR(P1883="SB",Q1883="SB"),"SB",0)</f>
        <v>SB</v>
      </c>
      <c r="T1883" s="110">
        <v>11168</v>
      </c>
      <c r="U1883" t="s">
        <v>19633</v>
      </c>
      <c r="V1883" s="113" t="str">
        <f>IF(AND(I1883&gt;=10000,I1883&lt;=19900),"Praha",(IF(AND(I1883&gt;=25001,I1883&lt;=29501),"Středočeský kraj",(IF(AND(I1883&gt;=30100,I1883&lt;=34972),"Středočeský kraj",(IF(AND(I1883&gt;=35002,I1883&lt;=36271),"Karlovarský kraj",(IF(AND(I1883&gt;=37001,I1883&lt;=39201),"Jihočeský kraj",(IF(AND(I1883&gt;=39701,I1883&lt;=39901),"Jihočeský kraj",(IF(AND(I1883&gt;=39301,I1883&lt;=39601),"Kraj Vysočina",(IF(AND(I1883&gt;=58001,I1883&lt;=59501),"Kraj Vysočina",(IF(AND(I1883&gt;=67401,I1883&lt;=67602),"Kraj Vysočina",(IF(AND(I1883&gt;=40001,I1883&lt;=44101),"Ústecký kraj",(IF(AND(I1883&gt;=46001,I1883&lt;=47201),"Liberecký kraj",(IF(AND(I1883&gt;=51202,I1883&lt;=51401),"Liberecký kraj",(IF(AND(I1883&gt;=53002,I1883&lt;=53976),"Pardubický kraj",(IF(AND(I1883&gt;=56002,I1883&lt;=57201),"Pardubický kraj",(IF(AND(I1883&gt;=60200,I1883&lt;=67201),"Jihomoravský kraj",(IF(AND(I1883&gt;=67801,I1883&lt;=68501),"Jihomoravský kraj",(IF(AND(I1883&gt;=69002,I1883&lt;=69801),"Jihomoravský kraj",(IF(AND(I1883&gt;=68601,I1883&lt;=68801),"Zlínský kraj",(IF(AND(I1883&gt;=75501,I1883&lt;=76901),"Zlínský kraj",(IF(AND(I1883&gt;=70030,I1883&lt;=74901),"Moravskoslezský kraj",(IF(AND(I1883&gt;=75000,I1883&lt;=75368),"Olomoucký kraj",(IF(AND(I1883&gt;=77200,I1883&lt;=79862),"Olomoucký kraj",(IF(AND(I1883&gt;=50011,I1883&lt;=50301),"Královéhradecký kraj",(IF(AND(I1883&gt;=54301,I1883&lt;=54303),"Královéhradecký kraj","0")))))))))))))))))))))))))))))))))))))))))))))))</f>
        <v>Karlovarský kraj</v>
      </c>
      <c r="AD1883" t="s">
        <v>998</v>
      </c>
      <c r="AE1883" t="s">
        <v>998</v>
      </c>
      <c r="AF1883" t="s">
        <v>998</v>
      </c>
      <c r="AG1883" s="107">
        <v>0</v>
      </c>
      <c r="AH1883" s="107">
        <v>0</v>
      </c>
      <c r="AI1883" s="107">
        <v>0</v>
      </c>
      <c r="AJ1883" t="s">
        <v>1012</v>
      </c>
    </row>
    <row r="1884" spans="1:37" x14ac:dyDescent="0.45">
      <c r="A1884" t="s">
        <v>1411</v>
      </c>
      <c r="B1884" t="s">
        <v>5204</v>
      </c>
      <c r="C1884" t="s">
        <v>990</v>
      </c>
      <c r="D1884" t="s">
        <v>5205</v>
      </c>
      <c r="E1884" t="s">
        <v>992</v>
      </c>
      <c r="F1884" t="s">
        <v>2150</v>
      </c>
      <c r="G1884">
        <v>121</v>
      </c>
      <c r="H1884" t="s">
        <v>1280</v>
      </c>
      <c r="I1884">
        <v>36001</v>
      </c>
      <c r="K1884" t="s">
        <v>5206</v>
      </c>
      <c r="L1884" s="106">
        <v>33053</v>
      </c>
      <c r="M1884">
        <v>10888861</v>
      </c>
      <c r="N1884" t="s">
        <v>996</v>
      </c>
      <c r="O1884" t="s">
        <v>12</v>
      </c>
      <c r="P1884" t="s">
        <v>997</v>
      </c>
      <c r="R1884" s="109" t="str">
        <f>IF(OR(P1884="SB",Q1884="SB"),"SB",0)</f>
        <v>SB</v>
      </c>
      <c r="T1884" s="110">
        <v>11551</v>
      </c>
      <c r="U1884" t="s">
        <v>19633</v>
      </c>
      <c r="V1884" s="113" t="str">
        <f>IF(AND(I1884&gt;=10000,I1884&lt;=19900),"Praha",(IF(AND(I1884&gt;=25001,I1884&lt;=29501),"Středočeský kraj",(IF(AND(I1884&gt;=30100,I1884&lt;=34972),"Středočeský kraj",(IF(AND(I1884&gt;=35002,I1884&lt;=36271),"Karlovarský kraj",(IF(AND(I1884&gt;=37001,I1884&lt;=39201),"Jihočeský kraj",(IF(AND(I1884&gt;=39701,I1884&lt;=39901),"Jihočeský kraj",(IF(AND(I1884&gt;=39301,I1884&lt;=39601),"Kraj Vysočina",(IF(AND(I1884&gt;=58001,I1884&lt;=59501),"Kraj Vysočina",(IF(AND(I1884&gt;=67401,I1884&lt;=67602),"Kraj Vysočina",(IF(AND(I1884&gt;=40001,I1884&lt;=44101),"Ústecký kraj",(IF(AND(I1884&gt;=46001,I1884&lt;=47201),"Liberecký kraj",(IF(AND(I1884&gt;=51202,I1884&lt;=51401),"Liberecký kraj",(IF(AND(I1884&gt;=53002,I1884&lt;=53976),"Pardubický kraj",(IF(AND(I1884&gt;=56002,I1884&lt;=57201),"Pardubický kraj",(IF(AND(I1884&gt;=60200,I1884&lt;=67201),"Jihomoravský kraj",(IF(AND(I1884&gt;=67801,I1884&lt;=68501),"Jihomoravský kraj",(IF(AND(I1884&gt;=69002,I1884&lt;=69801),"Jihomoravský kraj",(IF(AND(I1884&gt;=68601,I1884&lt;=68801),"Zlínský kraj",(IF(AND(I1884&gt;=75501,I1884&lt;=76901),"Zlínský kraj",(IF(AND(I1884&gt;=70030,I1884&lt;=74901),"Moravskoslezský kraj",(IF(AND(I1884&gt;=75000,I1884&lt;=75368),"Olomoucký kraj",(IF(AND(I1884&gt;=77200,I1884&lt;=79862),"Olomoucký kraj",(IF(AND(I1884&gt;=50011,I1884&lt;=50301),"Královéhradecký kraj",(IF(AND(I1884&gt;=54301,I1884&lt;=54303),"Královéhradecký kraj","0")))))))))))))))))))))))))))))))))))))))))))))))</f>
        <v>Karlovarský kraj</v>
      </c>
      <c r="AD1884" t="s">
        <v>998</v>
      </c>
      <c r="AE1884" t="s">
        <v>998</v>
      </c>
      <c r="AF1884" t="s">
        <v>998</v>
      </c>
      <c r="AG1884" s="107">
        <v>0</v>
      </c>
      <c r="AH1884" s="107">
        <v>0</v>
      </c>
      <c r="AI1884" s="107">
        <v>0</v>
      </c>
      <c r="AJ1884" t="s">
        <v>1012</v>
      </c>
    </row>
    <row r="1885" spans="1:37" x14ac:dyDescent="0.45">
      <c r="A1885" t="s">
        <v>1124</v>
      </c>
      <c r="B1885" t="s">
        <v>14215</v>
      </c>
      <c r="C1885" t="s">
        <v>990</v>
      </c>
      <c r="D1885" t="s">
        <v>14216</v>
      </c>
      <c r="E1885" t="s">
        <v>992</v>
      </c>
      <c r="F1885" t="s">
        <v>14217</v>
      </c>
      <c r="G1885">
        <v>294</v>
      </c>
      <c r="H1885" t="s">
        <v>1280</v>
      </c>
      <c r="I1885">
        <v>36001</v>
      </c>
      <c r="K1885" t="s">
        <v>14218</v>
      </c>
      <c r="L1885" s="106">
        <v>39592</v>
      </c>
      <c r="M1885">
        <v>13663566</v>
      </c>
      <c r="N1885" t="s">
        <v>1431</v>
      </c>
      <c r="O1885" t="s">
        <v>1282</v>
      </c>
      <c r="P1885" t="s">
        <v>997</v>
      </c>
      <c r="R1885" s="109" t="str">
        <f>IF(OR(P1885="SB",Q1885="SB"),"SB",0)</f>
        <v>SB</v>
      </c>
      <c r="T1885" s="110">
        <v>16148</v>
      </c>
      <c r="U1885" t="s">
        <v>19633</v>
      </c>
      <c r="V1885" s="113" t="str">
        <f>IF(AND(I1885&gt;=10000,I1885&lt;=19900),"Praha",(IF(AND(I1885&gt;=25001,I1885&lt;=29501),"Středočeský kraj",(IF(AND(I1885&gt;=30100,I1885&lt;=34972),"Středočeský kraj",(IF(AND(I1885&gt;=35002,I1885&lt;=36271),"Karlovarský kraj",(IF(AND(I1885&gt;=37001,I1885&lt;=39201),"Jihočeský kraj",(IF(AND(I1885&gt;=39701,I1885&lt;=39901),"Jihočeský kraj",(IF(AND(I1885&gt;=39301,I1885&lt;=39601),"Kraj Vysočina",(IF(AND(I1885&gt;=58001,I1885&lt;=59501),"Kraj Vysočina",(IF(AND(I1885&gt;=67401,I1885&lt;=67602),"Kraj Vysočina",(IF(AND(I1885&gt;=40001,I1885&lt;=44101),"Ústecký kraj",(IF(AND(I1885&gt;=46001,I1885&lt;=47201),"Liberecký kraj",(IF(AND(I1885&gt;=51202,I1885&lt;=51401),"Liberecký kraj",(IF(AND(I1885&gt;=53002,I1885&lt;=53976),"Pardubický kraj",(IF(AND(I1885&gt;=56002,I1885&lt;=57201),"Pardubický kraj",(IF(AND(I1885&gt;=60200,I1885&lt;=67201),"Jihomoravský kraj",(IF(AND(I1885&gt;=67801,I1885&lt;=68501),"Jihomoravský kraj",(IF(AND(I1885&gt;=69002,I1885&lt;=69801),"Jihomoravský kraj",(IF(AND(I1885&gt;=68601,I1885&lt;=68801),"Zlínský kraj",(IF(AND(I1885&gt;=75501,I1885&lt;=76901),"Zlínský kraj",(IF(AND(I1885&gt;=70030,I1885&lt;=74901),"Moravskoslezský kraj",(IF(AND(I1885&gt;=75000,I1885&lt;=75368),"Olomoucký kraj",(IF(AND(I1885&gt;=77200,I1885&lt;=79862),"Olomoucký kraj",(IF(AND(I1885&gt;=50011,I1885&lt;=50301),"Královéhradecký kraj",(IF(AND(I1885&gt;=54301,I1885&lt;=54303),"Královéhradecký kraj","0")))))))))))))))))))))))))))))))))))))))))))))))</f>
        <v>Karlovarský kraj</v>
      </c>
      <c r="AB1885" t="s">
        <v>14219</v>
      </c>
      <c r="AD1885" t="s">
        <v>998</v>
      </c>
      <c r="AE1885" t="s">
        <v>998</v>
      </c>
      <c r="AF1885" t="s">
        <v>998</v>
      </c>
      <c r="AG1885" s="107">
        <v>300</v>
      </c>
      <c r="AH1885" s="107">
        <v>0</v>
      </c>
      <c r="AI1885" s="107">
        <v>0</v>
      </c>
      <c r="AJ1885" t="s">
        <v>999</v>
      </c>
      <c r="AK1885" s="106">
        <v>44920</v>
      </c>
    </row>
    <row r="1886" spans="1:37" x14ac:dyDescent="0.45">
      <c r="A1886" t="s">
        <v>1793</v>
      </c>
      <c r="B1886" t="s">
        <v>6844</v>
      </c>
      <c r="C1886" t="s">
        <v>990</v>
      </c>
      <c r="D1886" t="s">
        <v>6850</v>
      </c>
      <c r="E1886" t="s">
        <v>992</v>
      </c>
      <c r="F1886" t="s">
        <v>6851</v>
      </c>
      <c r="G1886">
        <v>85</v>
      </c>
      <c r="H1886" t="s">
        <v>1280</v>
      </c>
      <c r="I1886">
        <v>36001</v>
      </c>
      <c r="K1886" t="s">
        <v>6852</v>
      </c>
      <c r="L1886" s="106">
        <v>38926</v>
      </c>
      <c r="M1886">
        <v>13587481</v>
      </c>
      <c r="N1886" t="s">
        <v>2063</v>
      </c>
      <c r="O1886" t="s">
        <v>1173</v>
      </c>
      <c r="P1886" t="s">
        <v>997</v>
      </c>
      <c r="R1886" s="109" t="str">
        <f>IF(OR(P1886="SB",Q1886="SB"),"SB",0)</f>
        <v>SB</v>
      </c>
      <c r="T1886" s="110">
        <v>16150</v>
      </c>
      <c r="U1886" t="s">
        <v>19633</v>
      </c>
      <c r="V1886" s="113" t="str">
        <f>IF(AND(I1886&gt;=10000,I1886&lt;=19900),"Praha",(IF(AND(I1886&gt;=25001,I1886&lt;=29501),"Středočeský kraj",(IF(AND(I1886&gt;=30100,I1886&lt;=34972),"Středočeský kraj",(IF(AND(I1886&gt;=35002,I1886&lt;=36271),"Karlovarský kraj",(IF(AND(I1886&gt;=37001,I1886&lt;=39201),"Jihočeský kraj",(IF(AND(I1886&gt;=39701,I1886&lt;=39901),"Jihočeský kraj",(IF(AND(I1886&gt;=39301,I1886&lt;=39601),"Kraj Vysočina",(IF(AND(I1886&gt;=58001,I1886&lt;=59501),"Kraj Vysočina",(IF(AND(I1886&gt;=67401,I1886&lt;=67602),"Kraj Vysočina",(IF(AND(I1886&gt;=40001,I1886&lt;=44101),"Ústecký kraj",(IF(AND(I1886&gt;=46001,I1886&lt;=47201),"Liberecký kraj",(IF(AND(I1886&gt;=51202,I1886&lt;=51401),"Liberecký kraj",(IF(AND(I1886&gt;=53002,I1886&lt;=53976),"Pardubický kraj",(IF(AND(I1886&gt;=56002,I1886&lt;=57201),"Pardubický kraj",(IF(AND(I1886&gt;=60200,I1886&lt;=67201),"Jihomoravský kraj",(IF(AND(I1886&gt;=67801,I1886&lt;=68501),"Jihomoravský kraj",(IF(AND(I1886&gt;=69002,I1886&lt;=69801),"Jihomoravský kraj",(IF(AND(I1886&gt;=68601,I1886&lt;=68801),"Zlínský kraj",(IF(AND(I1886&gt;=75501,I1886&lt;=76901),"Zlínský kraj",(IF(AND(I1886&gt;=70030,I1886&lt;=74901),"Moravskoslezský kraj",(IF(AND(I1886&gt;=75000,I1886&lt;=75368),"Olomoucký kraj",(IF(AND(I1886&gt;=77200,I1886&lt;=79862),"Olomoucký kraj",(IF(AND(I1886&gt;=50011,I1886&lt;=50301),"Královéhradecký kraj",(IF(AND(I1886&gt;=54301,I1886&lt;=54303),"Královéhradecký kraj","0")))))))))))))))))))))))))))))))))))))))))))))))</f>
        <v>Karlovarský kraj</v>
      </c>
      <c r="AB1886" t="s">
        <v>6853</v>
      </c>
      <c r="AD1886" t="s">
        <v>998</v>
      </c>
      <c r="AE1886" t="s">
        <v>998</v>
      </c>
      <c r="AF1886" t="s">
        <v>998</v>
      </c>
      <c r="AG1886" s="107">
        <v>300</v>
      </c>
      <c r="AH1886" s="107">
        <v>0</v>
      </c>
      <c r="AI1886" s="107">
        <v>0</v>
      </c>
      <c r="AJ1886" t="s">
        <v>999</v>
      </c>
      <c r="AK1886" s="106">
        <v>44910</v>
      </c>
    </row>
    <row r="1887" spans="1:37" x14ac:dyDescent="0.45">
      <c r="A1887" t="s">
        <v>1032</v>
      </c>
      <c r="B1887" t="s">
        <v>14861</v>
      </c>
      <c r="C1887" t="s">
        <v>1002</v>
      </c>
      <c r="D1887" t="s">
        <v>14862</v>
      </c>
      <c r="E1887" t="s">
        <v>992</v>
      </c>
      <c r="F1887" t="s">
        <v>14863</v>
      </c>
      <c r="G1887">
        <v>589</v>
      </c>
      <c r="H1887" t="s">
        <v>1280</v>
      </c>
      <c r="I1887">
        <v>36001</v>
      </c>
      <c r="K1887" t="s">
        <v>14864</v>
      </c>
      <c r="L1887" s="106">
        <v>38330</v>
      </c>
      <c r="M1887">
        <v>13663364</v>
      </c>
      <c r="N1887" t="s">
        <v>1281</v>
      </c>
      <c r="O1887" t="s">
        <v>1282</v>
      </c>
      <c r="P1887" t="s">
        <v>997</v>
      </c>
      <c r="R1887" s="109" t="str">
        <f>IF(OR(P1887="SB",Q1887="SB"),"SB",0)</f>
        <v>SB</v>
      </c>
      <c r="T1887" s="110">
        <v>16152</v>
      </c>
      <c r="U1887" t="s">
        <v>19633</v>
      </c>
      <c r="V1887" s="113" t="str">
        <f>IF(AND(I1887&gt;=10000,I1887&lt;=19900),"Praha",(IF(AND(I1887&gt;=25001,I1887&lt;=29501),"Středočeský kraj",(IF(AND(I1887&gt;=30100,I1887&lt;=34972),"Středočeský kraj",(IF(AND(I1887&gt;=35002,I1887&lt;=36271),"Karlovarský kraj",(IF(AND(I1887&gt;=37001,I1887&lt;=39201),"Jihočeský kraj",(IF(AND(I1887&gt;=39701,I1887&lt;=39901),"Jihočeský kraj",(IF(AND(I1887&gt;=39301,I1887&lt;=39601),"Kraj Vysočina",(IF(AND(I1887&gt;=58001,I1887&lt;=59501),"Kraj Vysočina",(IF(AND(I1887&gt;=67401,I1887&lt;=67602),"Kraj Vysočina",(IF(AND(I1887&gt;=40001,I1887&lt;=44101),"Ústecký kraj",(IF(AND(I1887&gt;=46001,I1887&lt;=47201),"Liberecký kraj",(IF(AND(I1887&gt;=51202,I1887&lt;=51401),"Liberecký kraj",(IF(AND(I1887&gt;=53002,I1887&lt;=53976),"Pardubický kraj",(IF(AND(I1887&gt;=56002,I1887&lt;=57201),"Pardubický kraj",(IF(AND(I1887&gt;=60200,I1887&lt;=67201),"Jihomoravský kraj",(IF(AND(I1887&gt;=67801,I1887&lt;=68501),"Jihomoravský kraj",(IF(AND(I1887&gt;=69002,I1887&lt;=69801),"Jihomoravský kraj",(IF(AND(I1887&gt;=68601,I1887&lt;=68801),"Zlínský kraj",(IF(AND(I1887&gt;=75501,I1887&lt;=76901),"Zlínský kraj",(IF(AND(I1887&gt;=70030,I1887&lt;=74901),"Moravskoslezský kraj",(IF(AND(I1887&gt;=75000,I1887&lt;=75368),"Olomoucký kraj",(IF(AND(I1887&gt;=77200,I1887&lt;=79862),"Olomoucký kraj",(IF(AND(I1887&gt;=50011,I1887&lt;=50301),"Královéhradecký kraj",(IF(AND(I1887&gt;=54301,I1887&lt;=54303),"Královéhradecký kraj","0")))))))))))))))))))))))))))))))))))))))))))))))</f>
        <v>Karlovarský kraj</v>
      </c>
      <c r="AD1887" t="s">
        <v>998</v>
      </c>
      <c r="AE1887" t="s">
        <v>998</v>
      </c>
      <c r="AF1887" t="s">
        <v>998</v>
      </c>
      <c r="AG1887" s="107">
        <v>0</v>
      </c>
      <c r="AH1887" s="107">
        <v>0</v>
      </c>
      <c r="AI1887" s="107">
        <v>0</v>
      </c>
      <c r="AJ1887" t="s">
        <v>1012</v>
      </c>
    </row>
    <row r="1888" spans="1:37" x14ac:dyDescent="0.45">
      <c r="A1888" t="s">
        <v>1224</v>
      </c>
      <c r="B1888" t="s">
        <v>2417</v>
      </c>
      <c r="C1888" t="s">
        <v>1002</v>
      </c>
      <c r="D1888" t="s">
        <v>2422</v>
      </c>
      <c r="E1888" t="s">
        <v>992</v>
      </c>
      <c r="F1888" t="s">
        <v>2423</v>
      </c>
      <c r="G1888">
        <v>45</v>
      </c>
      <c r="H1888" t="s">
        <v>1280</v>
      </c>
      <c r="I1888">
        <v>36001</v>
      </c>
      <c r="J1888">
        <v>728565752</v>
      </c>
      <c r="K1888" t="s">
        <v>2424</v>
      </c>
      <c r="L1888" s="106">
        <v>31036</v>
      </c>
      <c r="M1888">
        <v>10604733</v>
      </c>
      <c r="N1888" t="s">
        <v>996</v>
      </c>
      <c r="O1888" t="s">
        <v>12</v>
      </c>
      <c r="P1888" t="s">
        <v>997</v>
      </c>
      <c r="R1888" s="109" t="str">
        <f>IF(OR(P1888="SB",Q1888="SB"),"SB",0)</f>
        <v>SB</v>
      </c>
      <c r="T1888" s="110">
        <v>50714</v>
      </c>
      <c r="U1888" t="s">
        <v>19633</v>
      </c>
      <c r="V1888" s="113" t="str">
        <f>IF(AND(I1888&gt;=10000,I1888&lt;=19900),"Praha",(IF(AND(I1888&gt;=25001,I1888&lt;=29501),"Středočeský kraj",(IF(AND(I1888&gt;=30100,I1888&lt;=34972),"Středočeský kraj",(IF(AND(I1888&gt;=35002,I1888&lt;=36271),"Karlovarský kraj",(IF(AND(I1888&gt;=37001,I1888&lt;=39201),"Jihočeský kraj",(IF(AND(I1888&gt;=39701,I1888&lt;=39901),"Jihočeský kraj",(IF(AND(I1888&gt;=39301,I1888&lt;=39601),"Kraj Vysočina",(IF(AND(I1888&gt;=58001,I1888&lt;=59501),"Kraj Vysočina",(IF(AND(I1888&gt;=67401,I1888&lt;=67602),"Kraj Vysočina",(IF(AND(I1888&gt;=40001,I1888&lt;=44101),"Ústecký kraj",(IF(AND(I1888&gt;=46001,I1888&lt;=47201),"Liberecký kraj",(IF(AND(I1888&gt;=51202,I1888&lt;=51401),"Liberecký kraj",(IF(AND(I1888&gt;=53002,I1888&lt;=53976),"Pardubický kraj",(IF(AND(I1888&gt;=56002,I1888&lt;=57201),"Pardubický kraj",(IF(AND(I1888&gt;=60200,I1888&lt;=67201),"Jihomoravský kraj",(IF(AND(I1888&gt;=67801,I1888&lt;=68501),"Jihomoravský kraj",(IF(AND(I1888&gt;=69002,I1888&lt;=69801),"Jihomoravský kraj",(IF(AND(I1888&gt;=68601,I1888&lt;=68801),"Zlínský kraj",(IF(AND(I1888&gt;=75501,I1888&lt;=76901),"Zlínský kraj",(IF(AND(I1888&gt;=70030,I1888&lt;=74901),"Moravskoslezský kraj",(IF(AND(I1888&gt;=75000,I1888&lt;=75368),"Olomoucký kraj",(IF(AND(I1888&gt;=77200,I1888&lt;=79862),"Olomoucký kraj",(IF(AND(I1888&gt;=50011,I1888&lt;=50301),"Královéhradecký kraj",(IF(AND(I1888&gt;=54301,I1888&lt;=54303),"Královéhradecký kraj","0")))))))))))))))))))))))))))))))))))))))))))))))</f>
        <v>Karlovarský kraj</v>
      </c>
      <c r="AD1888" t="s">
        <v>998</v>
      </c>
      <c r="AE1888" t="s">
        <v>998</v>
      </c>
      <c r="AF1888" t="s">
        <v>998</v>
      </c>
      <c r="AG1888" s="107">
        <v>0</v>
      </c>
      <c r="AH1888" s="107">
        <v>0</v>
      </c>
      <c r="AI1888" s="107">
        <v>0</v>
      </c>
      <c r="AJ1888" t="s">
        <v>1012</v>
      </c>
    </row>
    <row r="1889" spans="1:37" x14ac:dyDescent="0.45">
      <c r="A1889" t="s">
        <v>1782</v>
      </c>
      <c r="B1889" t="s">
        <v>17189</v>
      </c>
      <c r="C1889" t="s">
        <v>1002</v>
      </c>
      <c r="D1889" t="s">
        <v>17190</v>
      </c>
      <c r="E1889" t="s">
        <v>992</v>
      </c>
      <c r="F1889" t="s">
        <v>3000</v>
      </c>
      <c r="G1889">
        <v>34</v>
      </c>
      <c r="H1889" t="s">
        <v>1280</v>
      </c>
      <c r="I1889">
        <v>36001</v>
      </c>
      <c r="K1889" t="s">
        <v>17191</v>
      </c>
      <c r="L1889" s="106">
        <v>28888</v>
      </c>
      <c r="M1889">
        <v>10739927</v>
      </c>
      <c r="N1889" t="s">
        <v>996</v>
      </c>
      <c r="O1889" t="s">
        <v>12</v>
      </c>
      <c r="P1889" t="s">
        <v>997</v>
      </c>
      <c r="R1889" s="109" t="str">
        <f>IF(OR(P1889="SB",Q1889="SB"),"SB",0)</f>
        <v>SB</v>
      </c>
      <c r="T1889" s="110">
        <v>51099</v>
      </c>
      <c r="U1889" t="s">
        <v>19633</v>
      </c>
      <c r="V1889" s="113" t="str">
        <f>IF(AND(I1889&gt;=10000,I1889&lt;=19900),"Praha",(IF(AND(I1889&gt;=25001,I1889&lt;=29501),"Středočeský kraj",(IF(AND(I1889&gt;=30100,I1889&lt;=34972),"Středočeský kraj",(IF(AND(I1889&gt;=35002,I1889&lt;=36271),"Karlovarský kraj",(IF(AND(I1889&gt;=37001,I1889&lt;=39201),"Jihočeský kraj",(IF(AND(I1889&gt;=39701,I1889&lt;=39901),"Jihočeský kraj",(IF(AND(I1889&gt;=39301,I1889&lt;=39601),"Kraj Vysočina",(IF(AND(I1889&gt;=58001,I1889&lt;=59501),"Kraj Vysočina",(IF(AND(I1889&gt;=67401,I1889&lt;=67602),"Kraj Vysočina",(IF(AND(I1889&gt;=40001,I1889&lt;=44101),"Ústecký kraj",(IF(AND(I1889&gt;=46001,I1889&lt;=47201),"Liberecký kraj",(IF(AND(I1889&gt;=51202,I1889&lt;=51401),"Liberecký kraj",(IF(AND(I1889&gt;=53002,I1889&lt;=53976),"Pardubický kraj",(IF(AND(I1889&gt;=56002,I1889&lt;=57201),"Pardubický kraj",(IF(AND(I1889&gt;=60200,I1889&lt;=67201),"Jihomoravský kraj",(IF(AND(I1889&gt;=67801,I1889&lt;=68501),"Jihomoravský kraj",(IF(AND(I1889&gt;=69002,I1889&lt;=69801),"Jihomoravský kraj",(IF(AND(I1889&gt;=68601,I1889&lt;=68801),"Zlínský kraj",(IF(AND(I1889&gt;=75501,I1889&lt;=76901),"Zlínský kraj",(IF(AND(I1889&gt;=70030,I1889&lt;=74901),"Moravskoslezský kraj",(IF(AND(I1889&gt;=75000,I1889&lt;=75368),"Olomoucký kraj",(IF(AND(I1889&gt;=77200,I1889&lt;=79862),"Olomoucký kraj",(IF(AND(I1889&gt;=50011,I1889&lt;=50301),"Královéhradecký kraj",(IF(AND(I1889&gt;=54301,I1889&lt;=54303),"Královéhradecký kraj","0")))))))))))))))))))))))))))))))))))))))))))))))</f>
        <v>Karlovarský kraj</v>
      </c>
      <c r="AD1889" t="s">
        <v>998</v>
      </c>
      <c r="AE1889" t="s">
        <v>998</v>
      </c>
      <c r="AF1889" t="s">
        <v>998</v>
      </c>
      <c r="AG1889" s="107">
        <v>0</v>
      </c>
      <c r="AH1889" s="107">
        <v>0</v>
      </c>
      <c r="AI1889" s="107">
        <v>0</v>
      </c>
      <c r="AJ1889" t="s">
        <v>1012</v>
      </c>
    </row>
    <row r="1890" spans="1:37" x14ac:dyDescent="0.45">
      <c r="A1890" t="s">
        <v>1189</v>
      </c>
      <c r="B1890" t="s">
        <v>11941</v>
      </c>
      <c r="C1890" t="s">
        <v>1002</v>
      </c>
      <c r="D1890" t="s">
        <v>11942</v>
      </c>
      <c r="E1890" t="s">
        <v>992</v>
      </c>
      <c r="F1890" t="s">
        <v>4243</v>
      </c>
      <c r="G1890">
        <v>121</v>
      </c>
      <c r="H1890" t="s">
        <v>1280</v>
      </c>
      <c r="I1890">
        <v>36001</v>
      </c>
      <c r="K1890" t="s">
        <v>11943</v>
      </c>
      <c r="L1890" s="106">
        <v>32358</v>
      </c>
      <c r="M1890">
        <v>11490463</v>
      </c>
      <c r="N1890" t="s">
        <v>996</v>
      </c>
      <c r="O1890" t="s">
        <v>12</v>
      </c>
      <c r="P1890" t="s">
        <v>997</v>
      </c>
      <c r="R1890" s="109" t="str">
        <f>IF(OR(P1890="SB",Q1890="SB"),"SB",0)</f>
        <v>SB</v>
      </c>
      <c r="T1890" s="110">
        <v>52918</v>
      </c>
      <c r="U1890" t="s">
        <v>19633</v>
      </c>
      <c r="V1890" s="113" t="str">
        <f>IF(AND(I1890&gt;=10000,I1890&lt;=19900),"Praha",(IF(AND(I1890&gt;=25001,I1890&lt;=29501),"Středočeský kraj",(IF(AND(I1890&gt;=30100,I1890&lt;=34972),"Středočeský kraj",(IF(AND(I1890&gt;=35002,I1890&lt;=36271),"Karlovarský kraj",(IF(AND(I1890&gt;=37001,I1890&lt;=39201),"Jihočeský kraj",(IF(AND(I1890&gt;=39701,I1890&lt;=39901),"Jihočeský kraj",(IF(AND(I1890&gt;=39301,I1890&lt;=39601),"Kraj Vysočina",(IF(AND(I1890&gt;=58001,I1890&lt;=59501),"Kraj Vysočina",(IF(AND(I1890&gt;=67401,I1890&lt;=67602),"Kraj Vysočina",(IF(AND(I1890&gt;=40001,I1890&lt;=44101),"Ústecký kraj",(IF(AND(I1890&gt;=46001,I1890&lt;=47201),"Liberecký kraj",(IF(AND(I1890&gt;=51202,I1890&lt;=51401),"Liberecký kraj",(IF(AND(I1890&gt;=53002,I1890&lt;=53976),"Pardubický kraj",(IF(AND(I1890&gt;=56002,I1890&lt;=57201),"Pardubický kraj",(IF(AND(I1890&gt;=60200,I1890&lt;=67201),"Jihomoravský kraj",(IF(AND(I1890&gt;=67801,I1890&lt;=68501),"Jihomoravský kraj",(IF(AND(I1890&gt;=69002,I1890&lt;=69801),"Jihomoravský kraj",(IF(AND(I1890&gt;=68601,I1890&lt;=68801),"Zlínský kraj",(IF(AND(I1890&gt;=75501,I1890&lt;=76901),"Zlínský kraj",(IF(AND(I1890&gt;=70030,I1890&lt;=74901),"Moravskoslezský kraj",(IF(AND(I1890&gt;=75000,I1890&lt;=75368),"Olomoucký kraj",(IF(AND(I1890&gt;=77200,I1890&lt;=79862),"Olomoucký kraj",(IF(AND(I1890&gt;=50011,I1890&lt;=50301),"Královéhradecký kraj",(IF(AND(I1890&gt;=54301,I1890&lt;=54303),"Královéhradecký kraj","0")))))))))))))))))))))))))))))))))))))))))))))))</f>
        <v>Karlovarský kraj</v>
      </c>
      <c r="AD1890" t="s">
        <v>998</v>
      </c>
      <c r="AE1890" t="s">
        <v>998</v>
      </c>
      <c r="AF1890" t="s">
        <v>998</v>
      </c>
      <c r="AG1890" s="107">
        <v>0</v>
      </c>
      <c r="AH1890" s="107">
        <v>0</v>
      </c>
      <c r="AI1890" s="107">
        <v>0</v>
      </c>
      <c r="AJ1890" t="s">
        <v>1012</v>
      </c>
    </row>
    <row r="1891" spans="1:37" x14ac:dyDescent="0.45">
      <c r="A1891" t="s">
        <v>2147</v>
      </c>
      <c r="B1891" t="s">
        <v>2148</v>
      </c>
      <c r="C1891" t="s">
        <v>990</v>
      </c>
      <c r="E1891" t="s">
        <v>2149</v>
      </c>
      <c r="F1891" t="s">
        <v>2150</v>
      </c>
      <c r="G1891">
        <v>97</v>
      </c>
      <c r="H1891" t="s">
        <v>1280</v>
      </c>
      <c r="I1891">
        <v>36001</v>
      </c>
      <c r="K1891" t="s">
        <v>2151</v>
      </c>
      <c r="L1891" s="106">
        <v>41975</v>
      </c>
      <c r="M1891">
        <v>13813413</v>
      </c>
      <c r="N1891" t="s">
        <v>1144</v>
      </c>
      <c r="O1891" t="s">
        <v>12</v>
      </c>
      <c r="P1891" t="s">
        <v>997</v>
      </c>
      <c r="R1891" s="109" t="str">
        <f>IF(OR(P1891="SB",Q1891="SB"),"SB",0)</f>
        <v>SB</v>
      </c>
      <c r="T1891" s="110" t="s">
        <v>998</v>
      </c>
      <c r="V1891" s="113" t="str">
        <f>IF(AND(I1891&gt;=10000,I1891&lt;=19900),"Praha",(IF(AND(I1891&gt;=25001,I1891&lt;=29501),"Středočeský kraj",(IF(AND(I1891&gt;=30100,I1891&lt;=34972),"Středočeský kraj",(IF(AND(I1891&gt;=35002,I1891&lt;=36271),"Karlovarský kraj",(IF(AND(I1891&gt;=37001,I1891&lt;=39201),"Jihočeský kraj",(IF(AND(I1891&gt;=39701,I1891&lt;=39901),"Jihočeský kraj",(IF(AND(I1891&gt;=39301,I1891&lt;=39601),"Kraj Vysočina",(IF(AND(I1891&gt;=58001,I1891&lt;=59501),"Kraj Vysočina",(IF(AND(I1891&gt;=67401,I1891&lt;=67602),"Kraj Vysočina",(IF(AND(I1891&gt;=40001,I1891&lt;=44101),"Ústecký kraj",(IF(AND(I1891&gt;=46001,I1891&lt;=47201),"Liberecký kraj",(IF(AND(I1891&gt;=51202,I1891&lt;=51401),"Liberecký kraj",(IF(AND(I1891&gt;=53002,I1891&lt;=53976),"Pardubický kraj",(IF(AND(I1891&gt;=56002,I1891&lt;=57201),"Pardubický kraj",(IF(AND(I1891&gt;=60200,I1891&lt;=67201),"Jihomoravský kraj",(IF(AND(I1891&gt;=67801,I1891&lt;=68501),"Jihomoravský kraj",(IF(AND(I1891&gt;=69002,I1891&lt;=69801),"Jihomoravský kraj",(IF(AND(I1891&gt;=68601,I1891&lt;=68801),"Zlínský kraj",(IF(AND(I1891&gt;=75501,I1891&lt;=76901),"Zlínský kraj",(IF(AND(I1891&gt;=70030,I1891&lt;=74901),"Moravskoslezský kraj",(IF(AND(I1891&gt;=75000,I1891&lt;=75368),"Olomoucký kraj",(IF(AND(I1891&gt;=77200,I1891&lt;=79862),"Olomoucký kraj",(IF(AND(I1891&gt;=50011,I1891&lt;=50301),"Královéhradecký kraj",(IF(AND(I1891&gt;=54301,I1891&lt;=54303),"Královéhradecký kraj","0")))))))))))))))))))))))))))))))))))))))))))))))</f>
        <v>Karlovarský kraj</v>
      </c>
      <c r="AB1891" t="s">
        <v>998</v>
      </c>
      <c r="AD1891" t="s">
        <v>998</v>
      </c>
      <c r="AE1891" t="s">
        <v>998</v>
      </c>
      <c r="AF1891" t="s">
        <v>998</v>
      </c>
      <c r="AG1891" s="107">
        <v>0</v>
      </c>
      <c r="AH1891" s="107">
        <v>0</v>
      </c>
      <c r="AI1891" s="107">
        <v>0</v>
      </c>
      <c r="AJ1891" t="s">
        <v>1012</v>
      </c>
    </row>
    <row r="1892" spans="1:37" x14ac:dyDescent="0.45">
      <c r="A1892" t="s">
        <v>2147</v>
      </c>
      <c r="B1892" t="s">
        <v>2148</v>
      </c>
      <c r="C1892" t="s">
        <v>990</v>
      </c>
      <c r="E1892" t="s">
        <v>2149</v>
      </c>
      <c r="F1892" t="s">
        <v>2150</v>
      </c>
      <c r="G1892">
        <v>97</v>
      </c>
      <c r="H1892" t="s">
        <v>1280</v>
      </c>
      <c r="I1892">
        <v>36001</v>
      </c>
      <c r="K1892" t="s">
        <v>2151</v>
      </c>
      <c r="L1892" s="106">
        <v>41975</v>
      </c>
      <c r="M1892">
        <v>13815736</v>
      </c>
      <c r="N1892" t="s">
        <v>1144</v>
      </c>
      <c r="O1892" t="s">
        <v>12</v>
      </c>
      <c r="P1892" t="s">
        <v>997</v>
      </c>
      <c r="R1892" s="109" t="str">
        <f>IF(OR(P1892="SB",Q1892="SB"),"SB",0)</f>
        <v>SB</v>
      </c>
      <c r="T1892" s="110" t="s">
        <v>998</v>
      </c>
      <c r="V1892" s="113" t="str">
        <f>IF(AND(I1892&gt;=10000,I1892&lt;=19900),"Praha",(IF(AND(I1892&gt;=25001,I1892&lt;=29501),"Středočeský kraj",(IF(AND(I1892&gt;=30100,I1892&lt;=34972),"Středočeský kraj",(IF(AND(I1892&gt;=35002,I1892&lt;=36271),"Karlovarský kraj",(IF(AND(I1892&gt;=37001,I1892&lt;=39201),"Jihočeský kraj",(IF(AND(I1892&gt;=39701,I1892&lt;=39901),"Jihočeský kraj",(IF(AND(I1892&gt;=39301,I1892&lt;=39601),"Kraj Vysočina",(IF(AND(I1892&gt;=58001,I1892&lt;=59501),"Kraj Vysočina",(IF(AND(I1892&gt;=67401,I1892&lt;=67602),"Kraj Vysočina",(IF(AND(I1892&gt;=40001,I1892&lt;=44101),"Ústecký kraj",(IF(AND(I1892&gt;=46001,I1892&lt;=47201),"Liberecký kraj",(IF(AND(I1892&gt;=51202,I1892&lt;=51401),"Liberecký kraj",(IF(AND(I1892&gt;=53002,I1892&lt;=53976),"Pardubický kraj",(IF(AND(I1892&gt;=56002,I1892&lt;=57201),"Pardubický kraj",(IF(AND(I1892&gt;=60200,I1892&lt;=67201),"Jihomoravský kraj",(IF(AND(I1892&gt;=67801,I1892&lt;=68501),"Jihomoravský kraj",(IF(AND(I1892&gt;=69002,I1892&lt;=69801),"Jihomoravský kraj",(IF(AND(I1892&gt;=68601,I1892&lt;=68801),"Zlínský kraj",(IF(AND(I1892&gt;=75501,I1892&lt;=76901),"Zlínský kraj",(IF(AND(I1892&gt;=70030,I1892&lt;=74901),"Moravskoslezský kraj",(IF(AND(I1892&gt;=75000,I1892&lt;=75368),"Olomoucký kraj",(IF(AND(I1892&gt;=77200,I1892&lt;=79862),"Olomoucký kraj",(IF(AND(I1892&gt;=50011,I1892&lt;=50301),"Královéhradecký kraj",(IF(AND(I1892&gt;=54301,I1892&lt;=54303),"Královéhradecký kraj","0")))))))))))))))))))))))))))))))))))))))))))))))</f>
        <v>Karlovarský kraj</v>
      </c>
      <c r="AB1892" t="s">
        <v>998</v>
      </c>
      <c r="AD1892" t="s">
        <v>998</v>
      </c>
      <c r="AE1892" t="s">
        <v>998</v>
      </c>
      <c r="AF1892" t="s">
        <v>998</v>
      </c>
      <c r="AG1892" s="107">
        <v>0</v>
      </c>
      <c r="AH1892" s="107">
        <v>0</v>
      </c>
      <c r="AI1892" s="107">
        <v>0</v>
      </c>
      <c r="AJ1892" t="s">
        <v>1012</v>
      </c>
    </row>
    <row r="1893" spans="1:37" x14ac:dyDescent="0.45">
      <c r="A1893" t="s">
        <v>1087</v>
      </c>
      <c r="B1893" t="s">
        <v>2405</v>
      </c>
      <c r="C1893" t="s">
        <v>990</v>
      </c>
      <c r="D1893" t="s">
        <v>2406</v>
      </c>
      <c r="E1893" t="s">
        <v>992</v>
      </c>
      <c r="F1893" t="s">
        <v>1052</v>
      </c>
      <c r="G1893">
        <v>2</v>
      </c>
      <c r="H1893" t="s">
        <v>2407</v>
      </c>
      <c r="I1893">
        <v>36001</v>
      </c>
      <c r="K1893" t="s">
        <v>2408</v>
      </c>
      <c r="L1893" s="106">
        <v>29107</v>
      </c>
      <c r="M1893">
        <v>13412679</v>
      </c>
      <c r="N1893" t="s">
        <v>996</v>
      </c>
      <c r="O1893" t="s">
        <v>12</v>
      </c>
      <c r="P1893" t="s">
        <v>997</v>
      </c>
      <c r="R1893" s="109" t="str">
        <f>IF(OR(P1893="SB",Q1893="SB"),"SB",0)</f>
        <v>SB</v>
      </c>
      <c r="T1893" s="110" t="s">
        <v>998</v>
      </c>
      <c r="V1893" s="113" t="str">
        <f>IF(AND(I1893&gt;=10000,I1893&lt;=19900),"Praha",(IF(AND(I1893&gt;=25001,I1893&lt;=29501),"Středočeský kraj",(IF(AND(I1893&gt;=30100,I1893&lt;=34972),"Středočeský kraj",(IF(AND(I1893&gt;=35002,I1893&lt;=36271),"Karlovarský kraj",(IF(AND(I1893&gt;=37001,I1893&lt;=39201),"Jihočeský kraj",(IF(AND(I1893&gt;=39701,I1893&lt;=39901),"Jihočeský kraj",(IF(AND(I1893&gt;=39301,I1893&lt;=39601),"Kraj Vysočina",(IF(AND(I1893&gt;=58001,I1893&lt;=59501),"Kraj Vysočina",(IF(AND(I1893&gt;=67401,I1893&lt;=67602),"Kraj Vysočina",(IF(AND(I1893&gt;=40001,I1893&lt;=44101),"Ústecký kraj",(IF(AND(I1893&gt;=46001,I1893&lt;=47201),"Liberecký kraj",(IF(AND(I1893&gt;=51202,I1893&lt;=51401),"Liberecký kraj",(IF(AND(I1893&gt;=53002,I1893&lt;=53976),"Pardubický kraj",(IF(AND(I1893&gt;=56002,I1893&lt;=57201),"Pardubický kraj",(IF(AND(I1893&gt;=60200,I1893&lt;=67201),"Jihomoravský kraj",(IF(AND(I1893&gt;=67801,I1893&lt;=68501),"Jihomoravský kraj",(IF(AND(I1893&gt;=69002,I1893&lt;=69801),"Jihomoravský kraj",(IF(AND(I1893&gt;=68601,I1893&lt;=68801),"Zlínský kraj",(IF(AND(I1893&gt;=75501,I1893&lt;=76901),"Zlínský kraj",(IF(AND(I1893&gt;=70030,I1893&lt;=74901),"Moravskoslezský kraj",(IF(AND(I1893&gt;=75000,I1893&lt;=75368),"Olomoucký kraj",(IF(AND(I1893&gt;=77200,I1893&lt;=79862),"Olomoucký kraj",(IF(AND(I1893&gt;=50011,I1893&lt;=50301),"Královéhradecký kraj",(IF(AND(I1893&gt;=54301,I1893&lt;=54303),"Královéhradecký kraj","0")))))))))))))))))))))))))))))))))))))))))))))))</f>
        <v>Karlovarský kraj</v>
      </c>
      <c r="AB1893" t="s">
        <v>998</v>
      </c>
      <c r="AD1893" t="s">
        <v>998</v>
      </c>
      <c r="AE1893" t="s">
        <v>998</v>
      </c>
      <c r="AF1893" t="s">
        <v>998</v>
      </c>
      <c r="AG1893" s="107">
        <v>0</v>
      </c>
      <c r="AH1893" s="107">
        <v>0</v>
      </c>
      <c r="AI1893" s="107">
        <v>0</v>
      </c>
      <c r="AJ1893" t="s">
        <v>1012</v>
      </c>
    </row>
    <row r="1894" spans="1:37" x14ac:dyDescent="0.45">
      <c r="A1894" t="s">
        <v>1151</v>
      </c>
      <c r="B1894" t="s">
        <v>5426</v>
      </c>
      <c r="C1894" t="s">
        <v>990</v>
      </c>
      <c r="D1894" t="s">
        <v>5427</v>
      </c>
      <c r="E1894" t="s">
        <v>992</v>
      </c>
      <c r="F1894" t="s">
        <v>1812</v>
      </c>
      <c r="G1894">
        <v>80</v>
      </c>
      <c r="H1894" t="s">
        <v>1280</v>
      </c>
      <c r="I1894">
        <v>36001</v>
      </c>
      <c r="K1894" t="s">
        <v>5428</v>
      </c>
      <c r="L1894" s="106">
        <v>30479</v>
      </c>
      <c r="M1894">
        <v>13400151</v>
      </c>
      <c r="N1894" t="s">
        <v>996</v>
      </c>
      <c r="O1894" t="s">
        <v>12</v>
      </c>
      <c r="P1894" t="s">
        <v>997</v>
      </c>
      <c r="R1894" s="109" t="str">
        <f>IF(OR(P1894="SB",Q1894="SB"),"SB",0)</f>
        <v>SB</v>
      </c>
      <c r="T1894" s="110" t="s">
        <v>998</v>
      </c>
      <c r="V1894" s="113" t="str">
        <f>IF(AND(I1894&gt;=10000,I1894&lt;=19900),"Praha",(IF(AND(I1894&gt;=25001,I1894&lt;=29501),"Středočeský kraj",(IF(AND(I1894&gt;=30100,I1894&lt;=34972),"Středočeský kraj",(IF(AND(I1894&gt;=35002,I1894&lt;=36271),"Karlovarský kraj",(IF(AND(I1894&gt;=37001,I1894&lt;=39201),"Jihočeský kraj",(IF(AND(I1894&gt;=39701,I1894&lt;=39901),"Jihočeský kraj",(IF(AND(I1894&gt;=39301,I1894&lt;=39601),"Kraj Vysočina",(IF(AND(I1894&gt;=58001,I1894&lt;=59501),"Kraj Vysočina",(IF(AND(I1894&gt;=67401,I1894&lt;=67602),"Kraj Vysočina",(IF(AND(I1894&gt;=40001,I1894&lt;=44101),"Ústecký kraj",(IF(AND(I1894&gt;=46001,I1894&lt;=47201),"Liberecký kraj",(IF(AND(I1894&gt;=51202,I1894&lt;=51401),"Liberecký kraj",(IF(AND(I1894&gt;=53002,I1894&lt;=53976),"Pardubický kraj",(IF(AND(I1894&gt;=56002,I1894&lt;=57201),"Pardubický kraj",(IF(AND(I1894&gt;=60200,I1894&lt;=67201),"Jihomoravský kraj",(IF(AND(I1894&gt;=67801,I1894&lt;=68501),"Jihomoravský kraj",(IF(AND(I1894&gt;=69002,I1894&lt;=69801),"Jihomoravský kraj",(IF(AND(I1894&gt;=68601,I1894&lt;=68801),"Zlínský kraj",(IF(AND(I1894&gt;=75501,I1894&lt;=76901),"Zlínský kraj",(IF(AND(I1894&gt;=70030,I1894&lt;=74901),"Moravskoslezský kraj",(IF(AND(I1894&gt;=75000,I1894&lt;=75368),"Olomoucký kraj",(IF(AND(I1894&gt;=77200,I1894&lt;=79862),"Olomoucký kraj",(IF(AND(I1894&gt;=50011,I1894&lt;=50301),"Královéhradecký kraj",(IF(AND(I1894&gt;=54301,I1894&lt;=54303),"Královéhradecký kraj","0")))))))))))))))))))))))))))))))))))))))))))))))</f>
        <v>Karlovarský kraj</v>
      </c>
      <c r="AB1894" t="s">
        <v>998</v>
      </c>
      <c r="AD1894" t="s">
        <v>998</v>
      </c>
      <c r="AE1894" t="s">
        <v>998</v>
      </c>
      <c r="AF1894" t="s">
        <v>998</v>
      </c>
      <c r="AG1894" s="107">
        <v>0</v>
      </c>
      <c r="AH1894" s="107">
        <v>0</v>
      </c>
      <c r="AI1894" s="107">
        <v>0</v>
      </c>
      <c r="AJ1894" t="s">
        <v>1012</v>
      </c>
    </row>
    <row r="1895" spans="1:37" x14ac:dyDescent="0.45">
      <c r="A1895" t="s">
        <v>7905</v>
      </c>
      <c r="B1895" t="s">
        <v>7906</v>
      </c>
      <c r="C1895" t="s">
        <v>990</v>
      </c>
      <c r="E1895" t="s">
        <v>2149</v>
      </c>
      <c r="F1895" t="s">
        <v>2150</v>
      </c>
      <c r="G1895">
        <v>97</v>
      </c>
      <c r="H1895" t="s">
        <v>1280</v>
      </c>
      <c r="I1895">
        <v>36001</v>
      </c>
      <c r="J1895">
        <v>380661387539</v>
      </c>
      <c r="K1895" t="s">
        <v>7907</v>
      </c>
      <c r="L1895" s="106">
        <v>41695</v>
      </c>
      <c r="M1895">
        <v>13815534</v>
      </c>
      <c r="N1895" t="s">
        <v>1144</v>
      </c>
      <c r="O1895" t="s">
        <v>12</v>
      </c>
      <c r="P1895" t="s">
        <v>997</v>
      </c>
      <c r="R1895" s="109" t="str">
        <f>IF(OR(P1895="SB",Q1895="SB"),"SB",0)</f>
        <v>SB</v>
      </c>
      <c r="T1895" s="110" t="s">
        <v>998</v>
      </c>
      <c r="V1895" s="113" t="str">
        <f>IF(AND(I1895&gt;=10000,I1895&lt;=19900),"Praha",(IF(AND(I1895&gt;=25001,I1895&lt;=29501),"Středočeský kraj",(IF(AND(I1895&gt;=30100,I1895&lt;=34972),"Středočeský kraj",(IF(AND(I1895&gt;=35002,I1895&lt;=36271),"Karlovarský kraj",(IF(AND(I1895&gt;=37001,I1895&lt;=39201),"Jihočeský kraj",(IF(AND(I1895&gt;=39701,I1895&lt;=39901),"Jihočeský kraj",(IF(AND(I1895&gt;=39301,I1895&lt;=39601),"Kraj Vysočina",(IF(AND(I1895&gt;=58001,I1895&lt;=59501),"Kraj Vysočina",(IF(AND(I1895&gt;=67401,I1895&lt;=67602),"Kraj Vysočina",(IF(AND(I1895&gt;=40001,I1895&lt;=44101),"Ústecký kraj",(IF(AND(I1895&gt;=46001,I1895&lt;=47201),"Liberecký kraj",(IF(AND(I1895&gt;=51202,I1895&lt;=51401),"Liberecký kraj",(IF(AND(I1895&gt;=53002,I1895&lt;=53976),"Pardubický kraj",(IF(AND(I1895&gt;=56002,I1895&lt;=57201),"Pardubický kraj",(IF(AND(I1895&gt;=60200,I1895&lt;=67201),"Jihomoravský kraj",(IF(AND(I1895&gt;=67801,I1895&lt;=68501),"Jihomoravský kraj",(IF(AND(I1895&gt;=69002,I1895&lt;=69801),"Jihomoravský kraj",(IF(AND(I1895&gt;=68601,I1895&lt;=68801),"Zlínský kraj",(IF(AND(I1895&gt;=75501,I1895&lt;=76901),"Zlínský kraj",(IF(AND(I1895&gt;=70030,I1895&lt;=74901),"Moravskoslezský kraj",(IF(AND(I1895&gt;=75000,I1895&lt;=75368),"Olomoucký kraj",(IF(AND(I1895&gt;=77200,I1895&lt;=79862),"Olomoucký kraj",(IF(AND(I1895&gt;=50011,I1895&lt;=50301),"Královéhradecký kraj",(IF(AND(I1895&gt;=54301,I1895&lt;=54303),"Královéhradecký kraj","0")))))))))))))))))))))))))))))))))))))))))))))))</f>
        <v>Karlovarský kraj</v>
      </c>
      <c r="AB1895" t="s">
        <v>998</v>
      </c>
      <c r="AD1895" t="s">
        <v>998</v>
      </c>
      <c r="AE1895" t="s">
        <v>998</v>
      </c>
      <c r="AF1895" t="s">
        <v>998</v>
      </c>
      <c r="AG1895" s="107">
        <v>0</v>
      </c>
      <c r="AH1895" s="107">
        <v>0</v>
      </c>
      <c r="AI1895" s="107">
        <v>0</v>
      </c>
      <c r="AJ1895" t="s">
        <v>1012</v>
      </c>
    </row>
    <row r="1896" spans="1:37" x14ac:dyDescent="0.45">
      <c r="A1896" t="s">
        <v>10976</v>
      </c>
      <c r="B1896" t="s">
        <v>10977</v>
      </c>
      <c r="C1896" t="s">
        <v>1002</v>
      </c>
      <c r="E1896" t="s">
        <v>2149</v>
      </c>
      <c r="F1896" t="s">
        <v>2233</v>
      </c>
      <c r="G1896">
        <v>759</v>
      </c>
      <c r="H1896" t="s">
        <v>1280</v>
      </c>
      <c r="I1896">
        <v>36001</v>
      </c>
      <c r="J1896">
        <v>420722388108</v>
      </c>
      <c r="K1896" t="s">
        <v>10978</v>
      </c>
      <c r="L1896" s="106">
        <v>41865</v>
      </c>
      <c r="M1896">
        <v>13815635</v>
      </c>
      <c r="N1896" t="s">
        <v>1144</v>
      </c>
      <c r="O1896" t="s">
        <v>12</v>
      </c>
      <c r="P1896" t="s">
        <v>997</v>
      </c>
      <c r="R1896" s="109" t="str">
        <f>IF(OR(P1896="SB",Q1896="SB"),"SB",0)</f>
        <v>SB</v>
      </c>
      <c r="T1896" s="110" t="s">
        <v>998</v>
      </c>
      <c r="V1896" s="113" t="str">
        <f>IF(AND(I1896&gt;=10000,I1896&lt;=19900),"Praha",(IF(AND(I1896&gt;=25001,I1896&lt;=29501),"Středočeský kraj",(IF(AND(I1896&gt;=30100,I1896&lt;=34972),"Středočeský kraj",(IF(AND(I1896&gt;=35002,I1896&lt;=36271),"Karlovarský kraj",(IF(AND(I1896&gt;=37001,I1896&lt;=39201),"Jihočeský kraj",(IF(AND(I1896&gt;=39701,I1896&lt;=39901),"Jihočeský kraj",(IF(AND(I1896&gt;=39301,I1896&lt;=39601),"Kraj Vysočina",(IF(AND(I1896&gt;=58001,I1896&lt;=59501),"Kraj Vysočina",(IF(AND(I1896&gt;=67401,I1896&lt;=67602),"Kraj Vysočina",(IF(AND(I1896&gt;=40001,I1896&lt;=44101),"Ústecký kraj",(IF(AND(I1896&gt;=46001,I1896&lt;=47201),"Liberecký kraj",(IF(AND(I1896&gt;=51202,I1896&lt;=51401),"Liberecký kraj",(IF(AND(I1896&gt;=53002,I1896&lt;=53976),"Pardubický kraj",(IF(AND(I1896&gt;=56002,I1896&lt;=57201),"Pardubický kraj",(IF(AND(I1896&gt;=60200,I1896&lt;=67201),"Jihomoravský kraj",(IF(AND(I1896&gt;=67801,I1896&lt;=68501),"Jihomoravský kraj",(IF(AND(I1896&gt;=69002,I1896&lt;=69801),"Jihomoravský kraj",(IF(AND(I1896&gt;=68601,I1896&lt;=68801),"Zlínský kraj",(IF(AND(I1896&gt;=75501,I1896&lt;=76901),"Zlínský kraj",(IF(AND(I1896&gt;=70030,I1896&lt;=74901),"Moravskoslezský kraj",(IF(AND(I1896&gt;=75000,I1896&lt;=75368),"Olomoucký kraj",(IF(AND(I1896&gt;=77200,I1896&lt;=79862),"Olomoucký kraj",(IF(AND(I1896&gt;=50011,I1896&lt;=50301),"Královéhradecký kraj",(IF(AND(I1896&gt;=54301,I1896&lt;=54303),"Královéhradecký kraj","0")))))))))))))))))))))))))))))))))))))))))))))))</f>
        <v>Karlovarský kraj</v>
      </c>
      <c r="AB1896" t="s">
        <v>998</v>
      </c>
      <c r="AD1896" t="s">
        <v>998</v>
      </c>
      <c r="AE1896" t="s">
        <v>998</v>
      </c>
      <c r="AF1896" t="s">
        <v>998</v>
      </c>
      <c r="AG1896" s="107">
        <v>0</v>
      </c>
      <c r="AH1896" s="107">
        <v>0</v>
      </c>
      <c r="AI1896" s="107">
        <v>0</v>
      </c>
      <c r="AJ1896" t="s">
        <v>1012</v>
      </c>
    </row>
    <row r="1897" spans="1:37" x14ac:dyDescent="0.45">
      <c r="A1897" t="s">
        <v>1087</v>
      </c>
      <c r="B1897" t="s">
        <v>16384</v>
      </c>
      <c r="C1897" t="s">
        <v>990</v>
      </c>
      <c r="D1897" t="s">
        <v>16385</v>
      </c>
      <c r="E1897" t="s">
        <v>992</v>
      </c>
      <c r="F1897" t="s">
        <v>2839</v>
      </c>
      <c r="G1897">
        <v>1265</v>
      </c>
      <c r="H1897" t="s">
        <v>1280</v>
      </c>
      <c r="I1897">
        <v>36001</v>
      </c>
      <c r="K1897" t="s">
        <v>16386</v>
      </c>
      <c r="L1897" s="106">
        <v>30602</v>
      </c>
      <c r="M1897">
        <v>13036096</v>
      </c>
      <c r="N1897" t="s">
        <v>996</v>
      </c>
      <c r="O1897" t="s">
        <v>12</v>
      </c>
      <c r="P1897" t="s">
        <v>997</v>
      </c>
      <c r="R1897" s="109" t="str">
        <f>IF(OR(P1897="SB",Q1897="SB"),"SB",0)</f>
        <v>SB</v>
      </c>
      <c r="T1897" s="110" t="s">
        <v>998</v>
      </c>
      <c r="V1897" s="113" t="str">
        <f>IF(AND(I1897&gt;=10000,I1897&lt;=19900),"Praha",(IF(AND(I1897&gt;=25001,I1897&lt;=29501),"Středočeský kraj",(IF(AND(I1897&gt;=30100,I1897&lt;=34972),"Středočeský kraj",(IF(AND(I1897&gt;=35002,I1897&lt;=36271),"Karlovarský kraj",(IF(AND(I1897&gt;=37001,I1897&lt;=39201),"Jihočeský kraj",(IF(AND(I1897&gt;=39701,I1897&lt;=39901),"Jihočeský kraj",(IF(AND(I1897&gt;=39301,I1897&lt;=39601),"Kraj Vysočina",(IF(AND(I1897&gt;=58001,I1897&lt;=59501),"Kraj Vysočina",(IF(AND(I1897&gt;=67401,I1897&lt;=67602),"Kraj Vysočina",(IF(AND(I1897&gt;=40001,I1897&lt;=44101),"Ústecký kraj",(IF(AND(I1897&gt;=46001,I1897&lt;=47201),"Liberecký kraj",(IF(AND(I1897&gt;=51202,I1897&lt;=51401),"Liberecký kraj",(IF(AND(I1897&gt;=53002,I1897&lt;=53976),"Pardubický kraj",(IF(AND(I1897&gt;=56002,I1897&lt;=57201),"Pardubický kraj",(IF(AND(I1897&gt;=60200,I1897&lt;=67201),"Jihomoravský kraj",(IF(AND(I1897&gt;=67801,I1897&lt;=68501),"Jihomoravský kraj",(IF(AND(I1897&gt;=69002,I1897&lt;=69801),"Jihomoravský kraj",(IF(AND(I1897&gt;=68601,I1897&lt;=68801),"Zlínský kraj",(IF(AND(I1897&gt;=75501,I1897&lt;=76901),"Zlínský kraj",(IF(AND(I1897&gt;=70030,I1897&lt;=74901),"Moravskoslezský kraj",(IF(AND(I1897&gt;=75000,I1897&lt;=75368),"Olomoucký kraj",(IF(AND(I1897&gt;=77200,I1897&lt;=79862),"Olomoucký kraj",(IF(AND(I1897&gt;=50011,I1897&lt;=50301),"Královéhradecký kraj",(IF(AND(I1897&gt;=54301,I1897&lt;=54303),"Královéhradecký kraj","0")))))))))))))))))))))))))))))))))))))))))))))))</f>
        <v>Karlovarský kraj</v>
      </c>
      <c r="AB1897" t="s">
        <v>998</v>
      </c>
      <c r="AD1897" t="s">
        <v>998</v>
      </c>
      <c r="AE1897" t="s">
        <v>998</v>
      </c>
      <c r="AF1897" t="s">
        <v>998</v>
      </c>
      <c r="AG1897" s="107">
        <v>0</v>
      </c>
      <c r="AH1897" s="107">
        <v>0</v>
      </c>
      <c r="AI1897" s="107">
        <v>0</v>
      </c>
      <c r="AJ1897" t="s">
        <v>1012</v>
      </c>
    </row>
    <row r="1898" spans="1:37" x14ac:dyDescent="0.45">
      <c r="A1898" t="s">
        <v>1161</v>
      </c>
      <c r="B1898" t="s">
        <v>16418</v>
      </c>
      <c r="C1898" t="s">
        <v>990</v>
      </c>
      <c r="D1898" t="s">
        <v>16440</v>
      </c>
      <c r="E1898" t="s">
        <v>992</v>
      </c>
      <c r="F1898" t="s">
        <v>16441</v>
      </c>
      <c r="G1898">
        <v>16</v>
      </c>
      <c r="H1898" t="s">
        <v>1280</v>
      </c>
      <c r="I1898">
        <v>36001</v>
      </c>
      <c r="J1898">
        <v>605161352</v>
      </c>
      <c r="K1898" t="s">
        <v>16442</v>
      </c>
      <c r="L1898" s="106">
        <v>26617</v>
      </c>
      <c r="M1898">
        <v>10606450</v>
      </c>
      <c r="N1898" t="s">
        <v>996</v>
      </c>
      <c r="O1898" t="s">
        <v>12</v>
      </c>
      <c r="P1898" t="s">
        <v>997</v>
      </c>
      <c r="R1898" s="109" t="str">
        <f>IF(OR(P1898="SB",Q1898="SB"),"SB",0)</f>
        <v>SB</v>
      </c>
      <c r="T1898" s="110" t="s">
        <v>998</v>
      </c>
      <c r="V1898" s="113" t="str">
        <f>IF(AND(I1898&gt;=10000,I1898&lt;=19900),"Praha",(IF(AND(I1898&gt;=25001,I1898&lt;=29501),"Středočeský kraj",(IF(AND(I1898&gt;=30100,I1898&lt;=34972),"Středočeský kraj",(IF(AND(I1898&gt;=35002,I1898&lt;=36271),"Karlovarský kraj",(IF(AND(I1898&gt;=37001,I1898&lt;=39201),"Jihočeský kraj",(IF(AND(I1898&gt;=39701,I1898&lt;=39901),"Jihočeský kraj",(IF(AND(I1898&gt;=39301,I1898&lt;=39601),"Kraj Vysočina",(IF(AND(I1898&gt;=58001,I1898&lt;=59501),"Kraj Vysočina",(IF(AND(I1898&gt;=67401,I1898&lt;=67602),"Kraj Vysočina",(IF(AND(I1898&gt;=40001,I1898&lt;=44101),"Ústecký kraj",(IF(AND(I1898&gt;=46001,I1898&lt;=47201),"Liberecký kraj",(IF(AND(I1898&gt;=51202,I1898&lt;=51401),"Liberecký kraj",(IF(AND(I1898&gt;=53002,I1898&lt;=53976),"Pardubický kraj",(IF(AND(I1898&gt;=56002,I1898&lt;=57201),"Pardubický kraj",(IF(AND(I1898&gt;=60200,I1898&lt;=67201),"Jihomoravský kraj",(IF(AND(I1898&gt;=67801,I1898&lt;=68501),"Jihomoravský kraj",(IF(AND(I1898&gt;=69002,I1898&lt;=69801),"Jihomoravský kraj",(IF(AND(I1898&gt;=68601,I1898&lt;=68801),"Zlínský kraj",(IF(AND(I1898&gt;=75501,I1898&lt;=76901),"Zlínský kraj",(IF(AND(I1898&gt;=70030,I1898&lt;=74901),"Moravskoslezský kraj",(IF(AND(I1898&gt;=75000,I1898&lt;=75368),"Olomoucký kraj",(IF(AND(I1898&gt;=77200,I1898&lt;=79862),"Olomoucký kraj",(IF(AND(I1898&gt;=50011,I1898&lt;=50301),"Královéhradecký kraj",(IF(AND(I1898&gt;=54301,I1898&lt;=54303),"Královéhradecký kraj","0")))))))))))))))))))))))))))))))))))))))))))))))</f>
        <v>Karlovarský kraj</v>
      </c>
      <c r="AB1898" t="s">
        <v>998</v>
      </c>
      <c r="AD1898" t="s">
        <v>998</v>
      </c>
      <c r="AE1898" t="s">
        <v>998</v>
      </c>
      <c r="AF1898" t="s">
        <v>998</v>
      </c>
      <c r="AG1898" s="107">
        <v>0</v>
      </c>
      <c r="AH1898" s="107">
        <v>0</v>
      </c>
      <c r="AI1898" s="107">
        <v>0</v>
      </c>
      <c r="AJ1898" t="s">
        <v>1012</v>
      </c>
    </row>
    <row r="1899" spans="1:37" x14ac:dyDescent="0.45">
      <c r="A1899" t="s">
        <v>988</v>
      </c>
      <c r="B1899" t="s">
        <v>8058</v>
      </c>
      <c r="C1899" t="s">
        <v>990</v>
      </c>
      <c r="D1899" t="s">
        <v>8059</v>
      </c>
      <c r="E1899" t="s">
        <v>992</v>
      </c>
      <c r="F1899" t="s">
        <v>8060</v>
      </c>
      <c r="G1899">
        <v>76</v>
      </c>
      <c r="H1899" t="s">
        <v>1280</v>
      </c>
      <c r="I1899">
        <v>36001</v>
      </c>
      <c r="K1899" t="s">
        <v>8061</v>
      </c>
      <c r="L1899" s="106">
        <v>37306</v>
      </c>
      <c r="M1899">
        <v>13400252</v>
      </c>
      <c r="N1899" t="s">
        <v>996</v>
      </c>
      <c r="O1899" t="s">
        <v>12</v>
      </c>
      <c r="P1899" t="s">
        <v>997</v>
      </c>
      <c r="R1899" s="109" t="str">
        <f>IF(OR(P1899="SB",Q1899="SB"),"SB",0)</f>
        <v>SB</v>
      </c>
      <c r="V1899" s="113" t="str">
        <f>IF(AND(I1899&gt;=10000,I1899&lt;=19900),"Praha",(IF(AND(I1899&gt;=25001,I1899&lt;=29501),"Středočeský kraj",(IF(AND(I1899&gt;=30100,I1899&lt;=34972),"Středočeský kraj",(IF(AND(I1899&gt;=35002,I1899&lt;=36271),"Karlovarský kraj",(IF(AND(I1899&gt;=37001,I1899&lt;=39201),"Jihočeský kraj",(IF(AND(I1899&gt;=39701,I1899&lt;=39901),"Jihočeský kraj",(IF(AND(I1899&gt;=39301,I1899&lt;=39601),"Kraj Vysočina",(IF(AND(I1899&gt;=58001,I1899&lt;=59501),"Kraj Vysočina",(IF(AND(I1899&gt;=67401,I1899&lt;=67602),"Kraj Vysočina",(IF(AND(I1899&gt;=40001,I1899&lt;=44101),"Ústecký kraj",(IF(AND(I1899&gt;=46001,I1899&lt;=47201),"Liberecký kraj",(IF(AND(I1899&gt;=51202,I1899&lt;=51401),"Liberecký kraj",(IF(AND(I1899&gt;=53002,I1899&lt;=53976),"Pardubický kraj",(IF(AND(I1899&gt;=56002,I1899&lt;=57201),"Pardubický kraj",(IF(AND(I1899&gt;=60200,I1899&lt;=67201),"Jihomoravský kraj",(IF(AND(I1899&gt;=67801,I1899&lt;=68501),"Jihomoravský kraj",(IF(AND(I1899&gt;=69002,I1899&lt;=69801),"Jihomoravský kraj",(IF(AND(I1899&gt;=68601,I1899&lt;=68801),"Zlínský kraj",(IF(AND(I1899&gt;=75501,I1899&lt;=76901),"Zlínský kraj",(IF(AND(I1899&gt;=70030,I1899&lt;=74901),"Moravskoslezský kraj",(IF(AND(I1899&gt;=75000,I1899&lt;=75368),"Olomoucký kraj",(IF(AND(I1899&gt;=77200,I1899&lt;=79862),"Olomoucký kraj",(IF(AND(I1899&gt;=50011,I1899&lt;=50301),"Královéhradecký kraj",(IF(AND(I1899&gt;=54301,I1899&lt;=54303),"Královéhradecký kraj","0")))))))))))))))))))))))))))))))))))))))))))))))</f>
        <v>Karlovarský kraj</v>
      </c>
      <c r="AD1899" t="s">
        <v>998</v>
      </c>
      <c r="AE1899" t="s">
        <v>998</v>
      </c>
      <c r="AF1899" t="s">
        <v>998</v>
      </c>
      <c r="AG1899" s="107">
        <v>300</v>
      </c>
      <c r="AH1899" s="107">
        <v>0</v>
      </c>
      <c r="AI1899" s="107">
        <v>0</v>
      </c>
      <c r="AJ1899" t="s">
        <v>999</v>
      </c>
      <c r="AK1899" s="106">
        <v>44924</v>
      </c>
    </row>
    <row r="1900" spans="1:37" x14ac:dyDescent="0.45">
      <c r="A1900" t="s">
        <v>1666</v>
      </c>
      <c r="B1900" t="s">
        <v>5962</v>
      </c>
      <c r="C1900" t="s">
        <v>990</v>
      </c>
      <c r="D1900" t="s">
        <v>5963</v>
      </c>
      <c r="E1900" t="s">
        <v>992</v>
      </c>
      <c r="F1900" t="s">
        <v>1404</v>
      </c>
      <c r="G1900">
        <v>370</v>
      </c>
      <c r="H1900" t="s">
        <v>1280</v>
      </c>
      <c r="I1900">
        <v>36004</v>
      </c>
      <c r="J1900">
        <v>720376115</v>
      </c>
      <c r="K1900" t="s">
        <v>5964</v>
      </c>
      <c r="L1900" s="106">
        <v>41069</v>
      </c>
      <c r="M1900">
        <v>15648935</v>
      </c>
      <c r="N1900" t="s">
        <v>1431</v>
      </c>
      <c r="O1900" t="s">
        <v>1282</v>
      </c>
      <c r="P1900" t="s">
        <v>997</v>
      </c>
      <c r="R1900" s="109" t="str">
        <f>IF(OR(P1900="SB",Q1900="SB"),"SB",0)</f>
        <v>SB</v>
      </c>
      <c r="T1900" s="110" t="s">
        <v>998</v>
      </c>
      <c r="V1900" s="113" t="str">
        <f>IF(AND(I1900&gt;=10000,I1900&lt;=19900),"Praha",(IF(AND(I1900&gt;=25001,I1900&lt;=29501),"Středočeský kraj",(IF(AND(I1900&gt;=30100,I1900&lt;=34972),"Středočeský kraj",(IF(AND(I1900&gt;=35002,I1900&lt;=36271),"Karlovarský kraj",(IF(AND(I1900&gt;=37001,I1900&lt;=39201),"Jihočeský kraj",(IF(AND(I1900&gt;=39701,I1900&lt;=39901),"Jihočeský kraj",(IF(AND(I1900&gt;=39301,I1900&lt;=39601),"Kraj Vysočina",(IF(AND(I1900&gt;=58001,I1900&lt;=59501),"Kraj Vysočina",(IF(AND(I1900&gt;=67401,I1900&lt;=67602),"Kraj Vysočina",(IF(AND(I1900&gt;=40001,I1900&lt;=44101),"Ústecký kraj",(IF(AND(I1900&gt;=46001,I1900&lt;=47201),"Liberecký kraj",(IF(AND(I1900&gt;=51202,I1900&lt;=51401),"Liberecký kraj",(IF(AND(I1900&gt;=53002,I1900&lt;=53976),"Pardubický kraj",(IF(AND(I1900&gt;=56002,I1900&lt;=57201),"Pardubický kraj",(IF(AND(I1900&gt;=60200,I1900&lt;=67201),"Jihomoravský kraj",(IF(AND(I1900&gt;=67801,I1900&lt;=68501),"Jihomoravský kraj",(IF(AND(I1900&gt;=69002,I1900&lt;=69801),"Jihomoravský kraj",(IF(AND(I1900&gt;=68601,I1900&lt;=68801),"Zlínský kraj",(IF(AND(I1900&gt;=75501,I1900&lt;=76901),"Zlínský kraj",(IF(AND(I1900&gt;=70030,I1900&lt;=74901),"Moravskoslezský kraj",(IF(AND(I1900&gt;=75000,I1900&lt;=75368),"Olomoucký kraj",(IF(AND(I1900&gt;=77200,I1900&lt;=79862),"Olomoucký kraj",(IF(AND(I1900&gt;=50011,I1900&lt;=50301),"Královéhradecký kraj",(IF(AND(I1900&gt;=54301,I1900&lt;=54303),"Královéhradecký kraj","0")))))))))))))))))))))))))))))))))))))))))))))))</f>
        <v>Karlovarský kraj</v>
      </c>
      <c r="AB1900" t="s">
        <v>998</v>
      </c>
      <c r="AD1900" t="s">
        <v>998</v>
      </c>
      <c r="AE1900" t="s">
        <v>998</v>
      </c>
      <c r="AF1900" t="s">
        <v>998</v>
      </c>
      <c r="AG1900" s="107">
        <v>300</v>
      </c>
      <c r="AH1900" s="107">
        <v>0</v>
      </c>
      <c r="AI1900" s="107">
        <v>0</v>
      </c>
      <c r="AJ1900" t="s">
        <v>999</v>
      </c>
      <c r="AK1900" s="106">
        <v>44920</v>
      </c>
    </row>
    <row r="1901" spans="1:37" x14ac:dyDescent="0.45">
      <c r="A1901" t="s">
        <v>1156</v>
      </c>
      <c r="B1901" t="s">
        <v>12269</v>
      </c>
      <c r="C1901" t="s">
        <v>990</v>
      </c>
      <c r="D1901" t="s">
        <v>12270</v>
      </c>
      <c r="E1901" t="s">
        <v>992</v>
      </c>
      <c r="F1901" t="s">
        <v>12271</v>
      </c>
      <c r="G1901">
        <v>17</v>
      </c>
      <c r="H1901" t="s">
        <v>1280</v>
      </c>
      <c r="I1901">
        <v>36005</v>
      </c>
      <c r="K1901" t="s">
        <v>12272</v>
      </c>
      <c r="L1901" s="106">
        <v>37932</v>
      </c>
      <c r="M1901">
        <v>13587582</v>
      </c>
      <c r="N1901" t="s">
        <v>1431</v>
      </c>
      <c r="O1901" t="s">
        <v>1282</v>
      </c>
      <c r="P1901" t="s">
        <v>997</v>
      </c>
      <c r="R1901" s="109" t="str">
        <f>IF(OR(P1901="SB",Q1901="SB"),"SB",0)</f>
        <v>SB</v>
      </c>
      <c r="T1901" s="110">
        <v>16160</v>
      </c>
      <c r="U1901" t="s">
        <v>19633</v>
      </c>
      <c r="V1901" s="113" t="str">
        <f>IF(AND(I1901&gt;=10000,I1901&lt;=19900),"Praha",(IF(AND(I1901&gt;=25001,I1901&lt;=29501),"Středočeský kraj",(IF(AND(I1901&gt;=30100,I1901&lt;=34972),"Středočeský kraj",(IF(AND(I1901&gt;=35002,I1901&lt;=36271),"Karlovarský kraj",(IF(AND(I1901&gt;=37001,I1901&lt;=39201),"Jihočeský kraj",(IF(AND(I1901&gt;=39701,I1901&lt;=39901),"Jihočeský kraj",(IF(AND(I1901&gt;=39301,I1901&lt;=39601),"Kraj Vysočina",(IF(AND(I1901&gt;=58001,I1901&lt;=59501),"Kraj Vysočina",(IF(AND(I1901&gt;=67401,I1901&lt;=67602),"Kraj Vysočina",(IF(AND(I1901&gt;=40001,I1901&lt;=44101),"Ústecký kraj",(IF(AND(I1901&gt;=46001,I1901&lt;=47201),"Liberecký kraj",(IF(AND(I1901&gt;=51202,I1901&lt;=51401),"Liberecký kraj",(IF(AND(I1901&gt;=53002,I1901&lt;=53976),"Pardubický kraj",(IF(AND(I1901&gt;=56002,I1901&lt;=57201),"Pardubický kraj",(IF(AND(I1901&gt;=60200,I1901&lt;=67201),"Jihomoravský kraj",(IF(AND(I1901&gt;=67801,I1901&lt;=68501),"Jihomoravský kraj",(IF(AND(I1901&gt;=69002,I1901&lt;=69801),"Jihomoravský kraj",(IF(AND(I1901&gt;=68601,I1901&lt;=68801),"Zlínský kraj",(IF(AND(I1901&gt;=75501,I1901&lt;=76901),"Zlínský kraj",(IF(AND(I1901&gt;=70030,I1901&lt;=74901),"Moravskoslezský kraj",(IF(AND(I1901&gt;=75000,I1901&lt;=75368),"Olomoucký kraj",(IF(AND(I1901&gt;=77200,I1901&lt;=79862),"Olomoucký kraj",(IF(AND(I1901&gt;=50011,I1901&lt;=50301),"Královéhradecký kraj",(IF(AND(I1901&gt;=54301,I1901&lt;=54303),"Královéhradecký kraj","0")))))))))))))))))))))))))))))))))))))))))))))))</f>
        <v>Karlovarský kraj</v>
      </c>
      <c r="AD1901" t="s">
        <v>998</v>
      </c>
      <c r="AE1901" t="s">
        <v>998</v>
      </c>
      <c r="AF1901" t="s">
        <v>998</v>
      </c>
      <c r="AG1901" s="107">
        <v>300</v>
      </c>
      <c r="AH1901" s="107">
        <v>0</v>
      </c>
      <c r="AI1901" s="107">
        <v>0</v>
      </c>
      <c r="AJ1901" t="s">
        <v>999</v>
      </c>
      <c r="AK1901" s="106">
        <v>44920</v>
      </c>
    </row>
    <row r="1902" spans="1:37" x14ac:dyDescent="0.45">
      <c r="A1902" t="s">
        <v>1164</v>
      </c>
      <c r="B1902" t="s">
        <v>11904</v>
      </c>
      <c r="C1902" t="s">
        <v>990</v>
      </c>
      <c r="D1902" t="s">
        <v>11906</v>
      </c>
      <c r="E1902" t="s">
        <v>992</v>
      </c>
      <c r="F1902" t="s">
        <v>2839</v>
      </c>
      <c r="G1902">
        <v>16</v>
      </c>
      <c r="H1902" t="s">
        <v>1280</v>
      </c>
      <c r="I1902">
        <v>36009</v>
      </c>
      <c r="J1902">
        <v>353225004</v>
      </c>
      <c r="K1902" t="s">
        <v>11907</v>
      </c>
      <c r="L1902" s="106">
        <v>32250</v>
      </c>
      <c r="M1902">
        <v>10596245</v>
      </c>
      <c r="N1902" t="s">
        <v>996</v>
      </c>
      <c r="O1902" t="s">
        <v>12</v>
      </c>
      <c r="P1902" t="s">
        <v>997</v>
      </c>
      <c r="R1902" s="109" t="str">
        <f>IF(OR(P1902="SB",Q1902="SB"),"SB",0)</f>
        <v>SB</v>
      </c>
      <c r="T1902" s="110">
        <v>10646</v>
      </c>
      <c r="U1902" t="s">
        <v>19633</v>
      </c>
      <c r="V1902" s="113" t="str">
        <f>IF(AND(I1902&gt;=10000,I1902&lt;=19900),"Praha",(IF(AND(I1902&gt;=25001,I1902&lt;=29501),"Středočeský kraj",(IF(AND(I1902&gt;=30100,I1902&lt;=34972),"Středočeský kraj",(IF(AND(I1902&gt;=35002,I1902&lt;=36271),"Karlovarský kraj",(IF(AND(I1902&gt;=37001,I1902&lt;=39201),"Jihočeský kraj",(IF(AND(I1902&gt;=39701,I1902&lt;=39901),"Jihočeský kraj",(IF(AND(I1902&gt;=39301,I1902&lt;=39601),"Kraj Vysočina",(IF(AND(I1902&gt;=58001,I1902&lt;=59501),"Kraj Vysočina",(IF(AND(I1902&gt;=67401,I1902&lt;=67602),"Kraj Vysočina",(IF(AND(I1902&gt;=40001,I1902&lt;=44101),"Ústecký kraj",(IF(AND(I1902&gt;=46001,I1902&lt;=47201),"Liberecký kraj",(IF(AND(I1902&gt;=51202,I1902&lt;=51401),"Liberecký kraj",(IF(AND(I1902&gt;=53002,I1902&lt;=53976),"Pardubický kraj",(IF(AND(I1902&gt;=56002,I1902&lt;=57201),"Pardubický kraj",(IF(AND(I1902&gt;=60200,I1902&lt;=67201),"Jihomoravský kraj",(IF(AND(I1902&gt;=67801,I1902&lt;=68501),"Jihomoravský kraj",(IF(AND(I1902&gt;=69002,I1902&lt;=69801),"Jihomoravský kraj",(IF(AND(I1902&gt;=68601,I1902&lt;=68801),"Zlínský kraj",(IF(AND(I1902&gt;=75501,I1902&lt;=76901),"Zlínský kraj",(IF(AND(I1902&gt;=70030,I1902&lt;=74901),"Moravskoslezský kraj",(IF(AND(I1902&gt;=75000,I1902&lt;=75368),"Olomoucký kraj",(IF(AND(I1902&gt;=77200,I1902&lt;=79862),"Olomoucký kraj",(IF(AND(I1902&gt;=50011,I1902&lt;=50301),"Královéhradecký kraj",(IF(AND(I1902&gt;=54301,I1902&lt;=54303),"Královéhradecký kraj","0")))))))))))))))))))))))))))))))))))))))))))))))</f>
        <v>Karlovarský kraj</v>
      </c>
      <c r="AD1902" t="s">
        <v>998</v>
      </c>
      <c r="AE1902" t="s">
        <v>998</v>
      </c>
      <c r="AF1902" t="s">
        <v>998</v>
      </c>
      <c r="AG1902" s="107">
        <v>0</v>
      </c>
      <c r="AH1902" s="107">
        <v>0</v>
      </c>
      <c r="AI1902" s="107">
        <v>0</v>
      </c>
      <c r="AJ1902" t="s">
        <v>1012</v>
      </c>
    </row>
    <row r="1903" spans="1:37" x14ac:dyDescent="0.45">
      <c r="A1903" t="s">
        <v>1479</v>
      </c>
      <c r="B1903" t="s">
        <v>6387</v>
      </c>
      <c r="C1903" t="s">
        <v>990</v>
      </c>
      <c r="D1903" t="s">
        <v>6394</v>
      </c>
      <c r="E1903" t="s">
        <v>992</v>
      </c>
      <c r="F1903" t="s">
        <v>6395</v>
      </c>
      <c r="G1903">
        <v>19</v>
      </c>
      <c r="H1903" t="s">
        <v>1280</v>
      </c>
      <c r="I1903">
        <v>36009</v>
      </c>
      <c r="J1903">
        <v>608957310</v>
      </c>
      <c r="K1903" t="s">
        <v>6396</v>
      </c>
      <c r="L1903" s="106">
        <v>37179</v>
      </c>
      <c r="M1903">
        <v>13324470</v>
      </c>
      <c r="N1903" t="s">
        <v>1431</v>
      </c>
      <c r="O1903" t="s">
        <v>1282</v>
      </c>
      <c r="P1903" t="s">
        <v>997</v>
      </c>
      <c r="R1903" s="109" t="str">
        <f>IF(OR(P1903="SB",Q1903="SB"),"SB",0)</f>
        <v>SB</v>
      </c>
      <c r="T1903" s="110">
        <v>16166</v>
      </c>
      <c r="U1903" t="s">
        <v>19633</v>
      </c>
      <c r="V1903" s="113" t="str">
        <f>IF(AND(I1903&gt;=10000,I1903&lt;=19900),"Praha",(IF(AND(I1903&gt;=25001,I1903&lt;=29501),"Středočeský kraj",(IF(AND(I1903&gt;=30100,I1903&lt;=34972),"Středočeský kraj",(IF(AND(I1903&gt;=35002,I1903&lt;=36271),"Karlovarský kraj",(IF(AND(I1903&gt;=37001,I1903&lt;=39201),"Jihočeský kraj",(IF(AND(I1903&gt;=39701,I1903&lt;=39901),"Jihočeský kraj",(IF(AND(I1903&gt;=39301,I1903&lt;=39601),"Kraj Vysočina",(IF(AND(I1903&gt;=58001,I1903&lt;=59501),"Kraj Vysočina",(IF(AND(I1903&gt;=67401,I1903&lt;=67602),"Kraj Vysočina",(IF(AND(I1903&gt;=40001,I1903&lt;=44101),"Ústecký kraj",(IF(AND(I1903&gt;=46001,I1903&lt;=47201),"Liberecký kraj",(IF(AND(I1903&gt;=51202,I1903&lt;=51401),"Liberecký kraj",(IF(AND(I1903&gt;=53002,I1903&lt;=53976),"Pardubický kraj",(IF(AND(I1903&gt;=56002,I1903&lt;=57201),"Pardubický kraj",(IF(AND(I1903&gt;=60200,I1903&lt;=67201),"Jihomoravský kraj",(IF(AND(I1903&gt;=67801,I1903&lt;=68501),"Jihomoravský kraj",(IF(AND(I1903&gt;=69002,I1903&lt;=69801),"Jihomoravský kraj",(IF(AND(I1903&gt;=68601,I1903&lt;=68801),"Zlínský kraj",(IF(AND(I1903&gt;=75501,I1903&lt;=76901),"Zlínský kraj",(IF(AND(I1903&gt;=70030,I1903&lt;=74901),"Moravskoslezský kraj",(IF(AND(I1903&gt;=75000,I1903&lt;=75368),"Olomoucký kraj",(IF(AND(I1903&gt;=77200,I1903&lt;=79862),"Olomoucký kraj",(IF(AND(I1903&gt;=50011,I1903&lt;=50301),"Královéhradecký kraj",(IF(AND(I1903&gt;=54301,I1903&lt;=54303),"Královéhradecký kraj","0")))))))))))))))))))))))))))))))))))))))))))))))</f>
        <v>Karlovarský kraj</v>
      </c>
      <c r="AD1903" t="s">
        <v>998</v>
      </c>
      <c r="AE1903" t="s">
        <v>998</v>
      </c>
      <c r="AF1903" t="s">
        <v>998</v>
      </c>
      <c r="AG1903" s="107">
        <v>300</v>
      </c>
      <c r="AH1903" s="107">
        <v>0</v>
      </c>
      <c r="AI1903" s="107">
        <v>0</v>
      </c>
      <c r="AJ1903" t="s">
        <v>999</v>
      </c>
      <c r="AK1903" s="106">
        <v>44920</v>
      </c>
    </row>
    <row r="1904" spans="1:37" x14ac:dyDescent="0.45">
      <c r="A1904" t="s">
        <v>1124</v>
      </c>
      <c r="B1904" t="s">
        <v>3464</v>
      </c>
      <c r="C1904" t="s">
        <v>990</v>
      </c>
      <c r="D1904" t="s">
        <v>3465</v>
      </c>
      <c r="E1904" t="s">
        <v>992</v>
      </c>
      <c r="F1904" t="s">
        <v>3466</v>
      </c>
      <c r="G1904">
        <v>2</v>
      </c>
      <c r="H1904" t="s">
        <v>1280</v>
      </c>
      <c r="I1904">
        <v>36009</v>
      </c>
      <c r="J1904">
        <v>602948815</v>
      </c>
      <c r="K1904" t="s">
        <v>3467</v>
      </c>
      <c r="L1904" s="106">
        <v>30087</v>
      </c>
      <c r="M1904">
        <v>11408823</v>
      </c>
      <c r="N1904" t="s">
        <v>1640</v>
      </c>
      <c r="O1904" t="s">
        <v>1086</v>
      </c>
      <c r="P1904" t="s">
        <v>997</v>
      </c>
      <c r="R1904" s="109" t="str">
        <f>IF(OR(P1904="SB",Q1904="SB"),"SB",0)</f>
        <v>SB</v>
      </c>
      <c r="T1904" s="110">
        <v>16139</v>
      </c>
      <c r="U1904" t="s">
        <v>19634</v>
      </c>
      <c r="V1904" s="113" t="str">
        <f>IF(AND(I1904&gt;=10000,I1904&lt;=19900),"Praha",(IF(AND(I1904&gt;=25001,I1904&lt;=29501),"Středočeský kraj",(IF(AND(I1904&gt;=30100,I1904&lt;=34972),"Středočeský kraj",(IF(AND(I1904&gt;=35002,I1904&lt;=36271),"Karlovarský kraj",(IF(AND(I1904&gt;=37001,I1904&lt;=39201),"Jihočeský kraj",(IF(AND(I1904&gt;=39701,I1904&lt;=39901),"Jihočeský kraj",(IF(AND(I1904&gt;=39301,I1904&lt;=39601),"Kraj Vysočina",(IF(AND(I1904&gt;=58001,I1904&lt;=59501),"Kraj Vysočina",(IF(AND(I1904&gt;=67401,I1904&lt;=67602),"Kraj Vysočina",(IF(AND(I1904&gt;=40001,I1904&lt;=44101),"Ústecký kraj",(IF(AND(I1904&gt;=46001,I1904&lt;=47201),"Liberecký kraj",(IF(AND(I1904&gt;=51202,I1904&lt;=51401),"Liberecký kraj",(IF(AND(I1904&gt;=53002,I1904&lt;=53976),"Pardubický kraj",(IF(AND(I1904&gt;=56002,I1904&lt;=57201),"Pardubický kraj",(IF(AND(I1904&gt;=60200,I1904&lt;=67201),"Jihomoravský kraj",(IF(AND(I1904&gt;=67801,I1904&lt;=68501),"Jihomoravský kraj",(IF(AND(I1904&gt;=69002,I1904&lt;=69801),"Jihomoravský kraj",(IF(AND(I1904&gt;=68601,I1904&lt;=68801),"Zlínský kraj",(IF(AND(I1904&gt;=75501,I1904&lt;=76901),"Zlínský kraj",(IF(AND(I1904&gt;=70030,I1904&lt;=74901),"Moravskoslezský kraj",(IF(AND(I1904&gt;=75000,I1904&lt;=75368),"Olomoucký kraj",(IF(AND(I1904&gt;=77200,I1904&lt;=79862),"Olomoucký kraj",(IF(AND(I1904&gt;=50011,I1904&lt;=50301),"Královéhradecký kraj",(IF(AND(I1904&gt;=54301,I1904&lt;=54303),"Královéhradecký kraj","0")))))))))))))))))))))))))))))))))))))))))))))))</f>
        <v>Karlovarský kraj</v>
      </c>
      <c r="W1904" s="111">
        <v>16139</v>
      </c>
      <c r="X1904" s="111" t="s">
        <v>19633</v>
      </c>
      <c r="AB1904" t="s">
        <v>3468</v>
      </c>
      <c r="AD1904" t="s">
        <v>998</v>
      </c>
      <c r="AE1904" t="s">
        <v>998</v>
      </c>
      <c r="AF1904" t="s">
        <v>1515</v>
      </c>
      <c r="AG1904" s="107">
        <v>300</v>
      </c>
      <c r="AH1904" s="107">
        <v>0</v>
      </c>
      <c r="AI1904" s="107">
        <v>0</v>
      </c>
      <c r="AJ1904" t="s">
        <v>999</v>
      </c>
      <c r="AK1904" s="106">
        <v>44909</v>
      </c>
    </row>
    <row r="1905" spans="1:37" x14ac:dyDescent="0.45">
      <c r="A1905" t="s">
        <v>1174</v>
      </c>
      <c r="B1905" t="s">
        <v>18723</v>
      </c>
      <c r="C1905" t="s">
        <v>990</v>
      </c>
      <c r="D1905" t="s">
        <v>18724</v>
      </c>
      <c r="E1905" t="s">
        <v>992</v>
      </c>
      <c r="F1905" t="s">
        <v>18725</v>
      </c>
      <c r="G1905">
        <v>45</v>
      </c>
      <c r="H1905" t="s">
        <v>1280</v>
      </c>
      <c r="I1905">
        <v>36010</v>
      </c>
      <c r="K1905" t="s">
        <v>18726</v>
      </c>
      <c r="L1905" s="106">
        <v>33680</v>
      </c>
      <c r="M1905">
        <v>10895733</v>
      </c>
      <c r="N1905" t="s">
        <v>996</v>
      </c>
      <c r="O1905" t="s">
        <v>12</v>
      </c>
      <c r="P1905" t="s">
        <v>997</v>
      </c>
      <c r="R1905" s="109" t="str">
        <f>IF(OR(P1905="SB",Q1905="SB"),"SB",0)</f>
        <v>SB</v>
      </c>
      <c r="T1905" s="110">
        <v>11938</v>
      </c>
      <c r="U1905" t="s">
        <v>19633</v>
      </c>
      <c r="V1905" s="113" t="str">
        <f>IF(AND(I1905&gt;=10000,I1905&lt;=19900),"Praha",(IF(AND(I1905&gt;=25001,I1905&lt;=29501),"Středočeský kraj",(IF(AND(I1905&gt;=30100,I1905&lt;=34972),"Středočeský kraj",(IF(AND(I1905&gt;=35002,I1905&lt;=36271),"Karlovarský kraj",(IF(AND(I1905&gt;=37001,I1905&lt;=39201),"Jihočeský kraj",(IF(AND(I1905&gt;=39701,I1905&lt;=39901),"Jihočeský kraj",(IF(AND(I1905&gt;=39301,I1905&lt;=39601),"Kraj Vysočina",(IF(AND(I1905&gt;=58001,I1905&lt;=59501),"Kraj Vysočina",(IF(AND(I1905&gt;=67401,I1905&lt;=67602),"Kraj Vysočina",(IF(AND(I1905&gt;=40001,I1905&lt;=44101),"Ústecký kraj",(IF(AND(I1905&gt;=46001,I1905&lt;=47201),"Liberecký kraj",(IF(AND(I1905&gt;=51202,I1905&lt;=51401),"Liberecký kraj",(IF(AND(I1905&gt;=53002,I1905&lt;=53976),"Pardubický kraj",(IF(AND(I1905&gt;=56002,I1905&lt;=57201),"Pardubický kraj",(IF(AND(I1905&gt;=60200,I1905&lt;=67201),"Jihomoravský kraj",(IF(AND(I1905&gt;=67801,I1905&lt;=68501),"Jihomoravský kraj",(IF(AND(I1905&gt;=69002,I1905&lt;=69801),"Jihomoravský kraj",(IF(AND(I1905&gt;=68601,I1905&lt;=68801),"Zlínský kraj",(IF(AND(I1905&gt;=75501,I1905&lt;=76901),"Zlínský kraj",(IF(AND(I1905&gt;=70030,I1905&lt;=74901),"Moravskoslezský kraj",(IF(AND(I1905&gt;=75000,I1905&lt;=75368),"Olomoucký kraj",(IF(AND(I1905&gt;=77200,I1905&lt;=79862),"Olomoucký kraj",(IF(AND(I1905&gt;=50011,I1905&lt;=50301),"Královéhradecký kraj",(IF(AND(I1905&gt;=54301,I1905&lt;=54303),"Královéhradecký kraj","0")))))))))))))))))))))))))))))))))))))))))))))))</f>
        <v>Karlovarský kraj</v>
      </c>
      <c r="AD1905" t="s">
        <v>998</v>
      </c>
      <c r="AE1905" t="s">
        <v>998</v>
      </c>
      <c r="AF1905" t="s">
        <v>998</v>
      </c>
      <c r="AG1905" s="107">
        <v>0</v>
      </c>
      <c r="AH1905" s="107">
        <v>0</v>
      </c>
      <c r="AI1905" s="107">
        <v>0</v>
      </c>
      <c r="AJ1905" t="s">
        <v>1012</v>
      </c>
    </row>
    <row r="1906" spans="1:37" x14ac:dyDescent="0.45">
      <c r="A1906" t="s">
        <v>1037</v>
      </c>
      <c r="B1906" t="s">
        <v>14109</v>
      </c>
      <c r="C1906" t="s">
        <v>990</v>
      </c>
      <c r="D1906" t="s">
        <v>14110</v>
      </c>
      <c r="E1906" t="s">
        <v>992</v>
      </c>
      <c r="F1906" t="s">
        <v>14111</v>
      </c>
      <c r="G1906">
        <v>929</v>
      </c>
      <c r="H1906" t="s">
        <v>1280</v>
      </c>
      <c r="I1906">
        <v>36017</v>
      </c>
      <c r="K1906" t="s">
        <v>14112</v>
      </c>
      <c r="L1906" s="106">
        <v>32190</v>
      </c>
      <c r="M1906">
        <v>14869703</v>
      </c>
      <c r="N1906" t="s">
        <v>1281</v>
      </c>
      <c r="O1906" t="s">
        <v>1282</v>
      </c>
      <c r="P1906" t="s">
        <v>997</v>
      </c>
      <c r="R1906" s="109" t="str">
        <f>IF(OR(P1906="SB",Q1906="SB"),"SB",0)</f>
        <v>SB</v>
      </c>
      <c r="T1906" s="110">
        <v>2019110</v>
      </c>
      <c r="U1906" t="s">
        <v>19633</v>
      </c>
      <c r="V1906" s="113" t="str">
        <f>IF(AND(I1906&gt;=10000,I1906&lt;=19900),"Praha",(IF(AND(I1906&gt;=25001,I1906&lt;=29501),"Středočeský kraj",(IF(AND(I1906&gt;=30100,I1906&lt;=34972),"Středočeský kraj",(IF(AND(I1906&gt;=35002,I1906&lt;=36271),"Karlovarský kraj",(IF(AND(I1906&gt;=37001,I1906&lt;=39201),"Jihočeský kraj",(IF(AND(I1906&gt;=39701,I1906&lt;=39901),"Jihočeský kraj",(IF(AND(I1906&gt;=39301,I1906&lt;=39601),"Kraj Vysočina",(IF(AND(I1906&gt;=58001,I1906&lt;=59501),"Kraj Vysočina",(IF(AND(I1906&gt;=67401,I1906&lt;=67602),"Kraj Vysočina",(IF(AND(I1906&gt;=40001,I1906&lt;=44101),"Ústecký kraj",(IF(AND(I1906&gt;=46001,I1906&lt;=47201),"Liberecký kraj",(IF(AND(I1906&gt;=51202,I1906&lt;=51401),"Liberecký kraj",(IF(AND(I1906&gt;=53002,I1906&lt;=53976),"Pardubický kraj",(IF(AND(I1906&gt;=56002,I1906&lt;=57201),"Pardubický kraj",(IF(AND(I1906&gt;=60200,I1906&lt;=67201),"Jihomoravský kraj",(IF(AND(I1906&gt;=67801,I1906&lt;=68501),"Jihomoravský kraj",(IF(AND(I1906&gt;=69002,I1906&lt;=69801),"Jihomoravský kraj",(IF(AND(I1906&gt;=68601,I1906&lt;=68801),"Zlínský kraj",(IF(AND(I1906&gt;=75501,I1906&lt;=76901),"Zlínský kraj",(IF(AND(I1906&gt;=70030,I1906&lt;=74901),"Moravskoslezský kraj",(IF(AND(I1906&gt;=75000,I1906&lt;=75368),"Olomoucký kraj",(IF(AND(I1906&gt;=77200,I1906&lt;=79862),"Olomoucký kraj",(IF(AND(I1906&gt;=50011,I1906&lt;=50301),"Královéhradecký kraj",(IF(AND(I1906&gt;=54301,I1906&lt;=54303),"Královéhradecký kraj","0")))))))))))))))))))))))))))))))))))))))))))))))</f>
        <v>Karlovarský kraj</v>
      </c>
      <c r="AB1906" t="s">
        <v>14113</v>
      </c>
      <c r="AD1906" t="s">
        <v>998</v>
      </c>
      <c r="AE1906" t="s">
        <v>998</v>
      </c>
      <c r="AF1906" t="s">
        <v>998</v>
      </c>
      <c r="AG1906" s="107">
        <v>0</v>
      </c>
      <c r="AH1906" s="107">
        <v>0</v>
      </c>
      <c r="AI1906" s="107">
        <v>0</v>
      </c>
      <c r="AJ1906" t="s">
        <v>1012</v>
      </c>
    </row>
    <row r="1907" spans="1:37" x14ac:dyDescent="0.45">
      <c r="A1907" t="s">
        <v>1007</v>
      </c>
      <c r="B1907" t="s">
        <v>13630</v>
      </c>
      <c r="C1907" t="s">
        <v>990</v>
      </c>
      <c r="D1907" t="s">
        <v>13631</v>
      </c>
      <c r="E1907" t="s">
        <v>992</v>
      </c>
      <c r="F1907" t="s">
        <v>13632</v>
      </c>
      <c r="G1907">
        <v>212</v>
      </c>
      <c r="H1907" t="s">
        <v>1280</v>
      </c>
      <c r="I1907">
        <v>36018</v>
      </c>
      <c r="J1907">
        <v>603219228</v>
      </c>
      <c r="K1907" t="s">
        <v>13633</v>
      </c>
      <c r="L1907" s="106">
        <v>31490</v>
      </c>
      <c r="M1907">
        <v>10607056</v>
      </c>
      <c r="N1907" t="s">
        <v>996</v>
      </c>
      <c r="O1907" t="s">
        <v>12</v>
      </c>
      <c r="P1907" t="s">
        <v>997</v>
      </c>
      <c r="R1907" s="109" t="str">
        <f>IF(OR(P1907="SB",Q1907="SB"),"SB",0)</f>
        <v>SB</v>
      </c>
      <c r="T1907" s="110">
        <v>10735</v>
      </c>
      <c r="U1907" t="s">
        <v>19633</v>
      </c>
      <c r="V1907" s="113" t="str">
        <f>IF(AND(I1907&gt;=10000,I1907&lt;=19900),"Praha",(IF(AND(I1907&gt;=25001,I1907&lt;=29501),"Středočeský kraj",(IF(AND(I1907&gt;=30100,I1907&lt;=34972),"Středočeský kraj",(IF(AND(I1907&gt;=35002,I1907&lt;=36271),"Karlovarský kraj",(IF(AND(I1907&gt;=37001,I1907&lt;=39201),"Jihočeský kraj",(IF(AND(I1907&gt;=39701,I1907&lt;=39901),"Jihočeský kraj",(IF(AND(I1907&gt;=39301,I1907&lt;=39601),"Kraj Vysočina",(IF(AND(I1907&gt;=58001,I1907&lt;=59501),"Kraj Vysočina",(IF(AND(I1907&gt;=67401,I1907&lt;=67602),"Kraj Vysočina",(IF(AND(I1907&gt;=40001,I1907&lt;=44101),"Ústecký kraj",(IF(AND(I1907&gt;=46001,I1907&lt;=47201),"Liberecký kraj",(IF(AND(I1907&gt;=51202,I1907&lt;=51401),"Liberecký kraj",(IF(AND(I1907&gt;=53002,I1907&lt;=53976),"Pardubický kraj",(IF(AND(I1907&gt;=56002,I1907&lt;=57201),"Pardubický kraj",(IF(AND(I1907&gt;=60200,I1907&lt;=67201),"Jihomoravský kraj",(IF(AND(I1907&gt;=67801,I1907&lt;=68501),"Jihomoravský kraj",(IF(AND(I1907&gt;=69002,I1907&lt;=69801),"Jihomoravský kraj",(IF(AND(I1907&gt;=68601,I1907&lt;=68801),"Zlínský kraj",(IF(AND(I1907&gt;=75501,I1907&lt;=76901),"Zlínský kraj",(IF(AND(I1907&gt;=70030,I1907&lt;=74901),"Moravskoslezský kraj",(IF(AND(I1907&gt;=75000,I1907&lt;=75368),"Olomoucký kraj",(IF(AND(I1907&gt;=77200,I1907&lt;=79862),"Olomoucký kraj",(IF(AND(I1907&gt;=50011,I1907&lt;=50301),"Královéhradecký kraj",(IF(AND(I1907&gt;=54301,I1907&lt;=54303),"Královéhradecký kraj","0")))))))))))))))))))))))))))))))))))))))))))))))</f>
        <v>Karlovarský kraj</v>
      </c>
      <c r="AD1907" t="s">
        <v>998</v>
      </c>
      <c r="AE1907" t="s">
        <v>998</v>
      </c>
      <c r="AF1907" t="s">
        <v>998</v>
      </c>
      <c r="AG1907" s="107">
        <v>0</v>
      </c>
      <c r="AH1907" s="107">
        <v>0</v>
      </c>
      <c r="AI1907" s="107">
        <v>0</v>
      </c>
      <c r="AJ1907" t="s">
        <v>1012</v>
      </c>
    </row>
    <row r="1908" spans="1:37" x14ac:dyDescent="0.45">
      <c r="A1908" t="s">
        <v>1256</v>
      </c>
      <c r="B1908" t="s">
        <v>9375</v>
      </c>
      <c r="C1908" t="s">
        <v>1002</v>
      </c>
      <c r="D1908" t="s">
        <v>9723</v>
      </c>
      <c r="E1908" t="s">
        <v>992</v>
      </c>
      <c r="F1908" t="s">
        <v>9724</v>
      </c>
      <c r="G1908">
        <v>6</v>
      </c>
      <c r="H1908" t="s">
        <v>1280</v>
      </c>
      <c r="I1908">
        <v>36020</v>
      </c>
      <c r="K1908" t="s">
        <v>9725</v>
      </c>
      <c r="L1908" s="106">
        <v>30714</v>
      </c>
      <c r="M1908">
        <v>10871784</v>
      </c>
      <c r="N1908" t="s">
        <v>996</v>
      </c>
      <c r="O1908" t="s">
        <v>12</v>
      </c>
      <c r="P1908" t="s">
        <v>997</v>
      </c>
      <c r="R1908" s="109" t="str">
        <f>IF(OR(P1908="SB",Q1908="SB"),"SB",0)</f>
        <v>SB</v>
      </c>
      <c r="T1908" s="110">
        <v>51657</v>
      </c>
      <c r="U1908" t="s">
        <v>19633</v>
      </c>
      <c r="V1908" s="113" t="str">
        <f>IF(AND(I1908&gt;=10000,I1908&lt;=19900),"Praha",(IF(AND(I1908&gt;=25001,I1908&lt;=29501),"Středočeský kraj",(IF(AND(I1908&gt;=30100,I1908&lt;=34972),"Středočeský kraj",(IF(AND(I1908&gt;=35002,I1908&lt;=36271),"Karlovarský kraj",(IF(AND(I1908&gt;=37001,I1908&lt;=39201),"Jihočeský kraj",(IF(AND(I1908&gt;=39701,I1908&lt;=39901),"Jihočeský kraj",(IF(AND(I1908&gt;=39301,I1908&lt;=39601),"Kraj Vysočina",(IF(AND(I1908&gt;=58001,I1908&lt;=59501),"Kraj Vysočina",(IF(AND(I1908&gt;=67401,I1908&lt;=67602),"Kraj Vysočina",(IF(AND(I1908&gt;=40001,I1908&lt;=44101),"Ústecký kraj",(IF(AND(I1908&gt;=46001,I1908&lt;=47201),"Liberecký kraj",(IF(AND(I1908&gt;=51202,I1908&lt;=51401),"Liberecký kraj",(IF(AND(I1908&gt;=53002,I1908&lt;=53976),"Pardubický kraj",(IF(AND(I1908&gt;=56002,I1908&lt;=57201),"Pardubický kraj",(IF(AND(I1908&gt;=60200,I1908&lt;=67201),"Jihomoravský kraj",(IF(AND(I1908&gt;=67801,I1908&lt;=68501),"Jihomoravský kraj",(IF(AND(I1908&gt;=69002,I1908&lt;=69801),"Jihomoravský kraj",(IF(AND(I1908&gt;=68601,I1908&lt;=68801),"Zlínský kraj",(IF(AND(I1908&gt;=75501,I1908&lt;=76901),"Zlínský kraj",(IF(AND(I1908&gt;=70030,I1908&lt;=74901),"Moravskoslezský kraj",(IF(AND(I1908&gt;=75000,I1908&lt;=75368),"Olomoucký kraj",(IF(AND(I1908&gt;=77200,I1908&lt;=79862),"Olomoucký kraj",(IF(AND(I1908&gt;=50011,I1908&lt;=50301),"Královéhradecký kraj",(IF(AND(I1908&gt;=54301,I1908&lt;=54303),"Královéhradecký kraj","0")))))))))))))))))))))))))))))))))))))))))))))))</f>
        <v>Karlovarský kraj</v>
      </c>
      <c r="AD1908" t="s">
        <v>998</v>
      </c>
      <c r="AE1908" t="s">
        <v>998</v>
      </c>
      <c r="AF1908" t="s">
        <v>998</v>
      </c>
      <c r="AG1908" s="107">
        <v>0</v>
      </c>
      <c r="AH1908" s="107">
        <v>0</v>
      </c>
      <c r="AI1908" s="107">
        <v>0</v>
      </c>
      <c r="AJ1908" t="s">
        <v>1012</v>
      </c>
    </row>
    <row r="1909" spans="1:37" x14ac:dyDescent="0.45">
      <c r="A1909" t="s">
        <v>1326</v>
      </c>
      <c r="B1909" t="s">
        <v>17628</v>
      </c>
      <c r="C1909" t="s">
        <v>990</v>
      </c>
      <c r="D1909" t="s">
        <v>17641</v>
      </c>
      <c r="E1909" t="s">
        <v>992</v>
      </c>
      <c r="F1909" t="s">
        <v>3618</v>
      </c>
      <c r="G1909" t="s">
        <v>17642</v>
      </c>
      <c r="H1909" t="s">
        <v>1280</v>
      </c>
      <c r="I1909">
        <v>36020</v>
      </c>
      <c r="J1909">
        <v>774113866</v>
      </c>
      <c r="K1909" t="s">
        <v>17643</v>
      </c>
      <c r="L1909" s="106">
        <v>36934</v>
      </c>
      <c r="M1909">
        <v>12904542</v>
      </c>
      <c r="N1909" t="s">
        <v>1431</v>
      </c>
      <c r="O1909" t="s">
        <v>1282</v>
      </c>
      <c r="P1909" t="s">
        <v>997</v>
      </c>
      <c r="R1909" s="109" t="str">
        <f>IF(OR(P1909="SB",Q1909="SB"),"SB",0)</f>
        <v>SB</v>
      </c>
      <c r="V1909" s="113" t="str">
        <f>IF(AND(I1909&gt;=10000,I1909&lt;=19900),"Praha",(IF(AND(I1909&gt;=25001,I1909&lt;=29501),"Středočeský kraj",(IF(AND(I1909&gt;=30100,I1909&lt;=34972),"Středočeský kraj",(IF(AND(I1909&gt;=35002,I1909&lt;=36271),"Karlovarský kraj",(IF(AND(I1909&gt;=37001,I1909&lt;=39201),"Jihočeský kraj",(IF(AND(I1909&gt;=39701,I1909&lt;=39901),"Jihočeský kraj",(IF(AND(I1909&gt;=39301,I1909&lt;=39601),"Kraj Vysočina",(IF(AND(I1909&gt;=58001,I1909&lt;=59501),"Kraj Vysočina",(IF(AND(I1909&gt;=67401,I1909&lt;=67602),"Kraj Vysočina",(IF(AND(I1909&gt;=40001,I1909&lt;=44101),"Ústecký kraj",(IF(AND(I1909&gt;=46001,I1909&lt;=47201),"Liberecký kraj",(IF(AND(I1909&gt;=51202,I1909&lt;=51401),"Liberecký kraj",(IF(AND(I1909&gt;=53002,I1909&lt;=53976),"Pardubický kraj",(IF(AND(I1909&gt;=56002,I1909&lt;=57201),"Pardubický kraj",(IF(AND(I1909&gt;=60200,I1909&lt;=67201),"Jihomoravský kraj",(IF(AND(I1909&gt;=67801,I1909&lt;=68501),"Jihomoravský kraj",(IF(AND(I1909&gt;=69002,I1909&lt;=69801),"Jihomoravský kraj",(IF(AND(I1909&gt;=68601,I1909&lt;=68801),"Zlínský kraj",(IF(AND(I1909&gt;=75501,I1909&lt;=76901),"Zlínský kraj",(IF(AND(I1909&gt;=70030,I1909&lt;=74901),"Moravskoslezský kraj",(IF(AND(I1909&gt;=75000,I1909&lt;=75368),"Olomoucký kraj",(IF(AND(I1909&gt;=77200,I1909&lt;=79862),"Olomoucký kraj",(IF(AND(I1909&gt;=50011,I1909&lt;=50301),"Královéhradecký kraj",(IF(AND(I1909&gt;=54301,I1909&lt;=54303),"Královéhradecký kraj","0")))))))))))))))))))))))))))))))))))))))))))))))</f>
        <v>Karlovarský kraj</v>
      </c>
      <c r="AD1909" t="s">
        <v>998</v>
      </c>
      <c r="AE1909" t="s">
        <v>998</v>
      </c>
      <c r="AF1909" t="s">
        <v>998</v>
      </c>
      <c r="AG1909" s="107">
        <v>300</v>
      </c>
      <c r="AH1909" s="107">
        <v>0</v>
      </c>
      <c r="AI1909" s="107">
        <v>0</v>
      </c>
      <c r="AJ1909" t="s">
        <v>999</v>
      </c>
      <c r="AK1909" s="106">
        <v>44920</v>
      </c>
    </row>
    <row r="1910" spans="1:37" x14ac:dyDescent="0.45">
      <c r="A1910" t="s">
        <v>1007</v>
      </c>
      <c r="B1910" t="s">
        <v>15310</v>
      </c>
      <c r="C1910" t="s">
        <v>990</v>
      </c>
      <c r="D1910" t="s">
        <v>15313</v>
      </c>
      <c r="E1910" t="s">
        <v>992</v>
      </c>
      <c r="F1910" t="s">
        <v>4510</v>
      </c>
      <c r="G1910">
        <v>36</v>
      </c>
      <c r="H1910" t="s">
        <v>4501</v>
      </c>
      <c r="I1910">
        <v>36052</v>
      </c>
      <c r="K1910" t="s">
        <v>15312</v>
      </c>
      <c r="L1910" s="106">
        <v>32522</v>
      </c>
      <c r="M1910">
        <v>10492373</v>
      </c>
      <c r="N1910" t="s">
        <v>1431</v>
      </c>
      <c r="O1910" t="s">
        <v>1282</v>
      </c>
      <c r="P1910" t="s">
        <v>997</v>
      </c>
      <c r="R1910" s="109" t="str">
        <f>IF(OR(P1910="SB",Q1910="SB"),"SB",0)</f>
        <v>SB</v>
      </c>
      <c r="T1910" s="110">
        <v>10485</v>
      </c>
      <c r="U1910" t="s">
        <v>19633</v>
      </c>
      <c r="V1910" s="113" t="str">
        <f>IF(AND(I1910&gt;=10000,I1910&lt;=19900),"Praha",(IF(AND(I1910&gt;=25001,I1910&lt;=29501),"Středočeský kraj",(IF(AND(I1910&gt;=30100,I1910&lt;=34972),"Středočeský kraj",(IF(AND(I1910&gt;=35002,I1910&lt;=36271),"Karlovarský kraj",(IF(AND(I1910&gt;=37001,I1910&lt;=39201),"Jihočeský kraj",(IF(AND(I1910&gt;=39701,I1910&lt;=39901),"Jihočeský kraj",(IF(AND(I1910&gt;=39301,I1910&lt;=39601),"Kraj Vysočina",(IF(AND(I1910&gt;=58001,I1910&lt;=59501),"Kraj Vysočina",(IF(AND(I1910&gt;=67401,I1910&lt;=67602),"Kraj Vysočina",(IF(AND(I1910&gt;=40001,I1910&lt;=44101),"Ústecký kraj",(IF(AND(I1910&gt;=46001,I1910&lt;=47201),"Liberecký kraj",(IF(AND(I1910&gt;=51202,I1910&lt;=51401),"Liberecký kraj",(IF(AND(I1910&gt;=53002,I1910&lt;=53976),"Pardubický kraj",(IF(AND(I1910&gt;=56002,I1910&lt;=57201),"Pardubický kraj",(IF(AND(I1910&gt;=60200,I1910&lt;=67201),"Jihomoravský kraj",(IF(AND(I1910&gt;=67801,I1910&lt;=68501),"Jihomoravský kraj",(IF(AND(I1910&gt;=69002,I1910&lt;=69801),"Jihomoravský kraj",(IF(AND(I1910&gt;=68601,I1910&lt;=68801),"Zlínský kraj",(IF(AND(I1910&gt;=75501,I1910&lt;=76901),"Zlínský kraj",(IF(AND(I1910&gt;=70030,I1910&lt;=74901),"Moravskoslezský kraj",(IF(AND(I1910&gt;=75000,I1910&lt;=75368),"Olomoucký kraj",(IF(AND(I1910&gt;=77200,I1910&lt;=79862),"Olomoucký kraj",(IF(AND(I1910&gt;=50011,I1910&lt;=50301),"Královéhradecký kraj",(IF(AND(I1910&gt;=54301,I1910&lt;=54303),"Královéhradecký kraj","0")))))))))))))))))))))))))))))))))))))))))))))))</f>
        <v>Karlovarský kraj</v>
      </c>
      <c r="AD1910" t="s">
        <v>998</v>
      </c>
      <c r="AE1910" t="s">
        <v>998</v>
      </c>
      <c r="AF1910" t="s">
        <v>998</v>
      </c>
      <c r="AG1910" s="107">
        <v>300</v>
      </c>
      <c r="AH1910" s="107">
        <v>0</v>
      </c>
      <c r="AI1910" s="107">
        <v>0</v>
      </c>
      <c r="AJ1910" t="s">
        <v>999</v>
      </c>
      <c r="AK1910" s="106">
        <v>44920</v>
      </c>
    </row>
    <row r="1911" spans="1:37" x14ac:dyDescent="0.45">
      <c r="A1911" t="s">
        <v>1084</v>
      </c>
      <c r="B1911" t="s">
        <v>15310</v>
      </c>
      <c r="C1911" t="s">
        <v>990</v>
      </c>
      <c r="D1911" t="s">
        <v>15314</v>
      </c>
      <c r="E1911" t="s">
        <v>992</v>
      </c>
      <c r="F1911" t="s">
        <v>4510</v>
      </c>
      <c r="G1911">
        <v>36</v>
      </c>
      <c r="H1911" t="s">
        <v>4501</v>
      </c>
      <c r="I1911">
        <v>36052</v>
      </c>
      <c r="K1911" t="s">
        <v>15312</v>
      </c>
      <c r="L1911" s="106">
        <v>31050</v>
      </c>
      <c r="M1911">
        <v>10492272</v>
      </c>
      <c r="N1911" t="s">
        <v>1431</v>
      </c>
      <c r="O1911" t="s">
        <v>1282</v>
      </c>
      <c r="P1911" t="s">
        <v>997</v>
      </c>
      <c r="R1911" s="109" t="str">
        <f>IF(OR(P1911="SB",Q1911="SB"),"SB",0)</f>
        <v>SB</v>
      </c>
      <c r="T1911" s="110">
        <v>10484</v>
      </c>
      <c r="U1911" t="s">
        <v>19634</v>
      </c>
      <c r="V1911" s="113" t="str">
        <f>IF(AND(I1911&gt;=10000,I1911&lt;=19900),"Praha",(IF(AND(I1911&gt;=25001,I1911&lt;=29501),"Středočeský kraj",(IF(AND(I1911&gt;=30100,I1911&lt;=34972),"Středočeský kraj",(IF(AND(I1911&gt;=35002,I1911&lt;=36271),"Karlovarský kraj",(IF(AND(I1911&gt;=37001,I1911&lt;=39201),"Jihočeský kraj",(IF(AND(I1911&gt;=39701,I1911&lt;=39901),"Jihočeský kraj",(IF(AND(I1911&gt;=39301,I1911&lt;=39601),"Kraj Vysočina",(IF(AND(I1911&gt;=58001,I1911&lt;=59501),"Kraj Vysočina",(IF(AND(I1911&gt;=67401,I1911&lt;=67602),"Kraj Vysočina",(IF(AND(I1911&gt;=40001,I1911&lt;=44101),"Ústecký kraj",(IF(AND(I1911&gt;=46001,I1911&lt;=47201),"Liberecký kraj",(IF(AND(I1911&gt;=51202,I1911&lt;=51401),"Liberecký kraj",(IF(AND(I1911&gt;=53002,I1911&lt;=53976),"Pardubický kraj",(IF(AND(I1911&gt;=56002,I1911&lt;=57201),"Pardubický kraj",(IF(AND(I1911&gt;=60200,I1911&lt;=67201),"Jihomoravský kraj",(IF(AND(I1911&gt;=67801,I1911&lt;=68501),"Jihomoravský kraj",(IF(AND(I1911&gt;=69002,I1911&lt;=69801),"Jihomoravský kraj",(IF(AND(I1911&gt;=68601,I1911&lt;=68801),"Zlínský kraj",(IF(AND(I1911&gt;=75501,I1911&lt;=76901),"Zlínský kraj",(IF(AND(I1911&gt;=70030,I1911&lt;=74901),"Moravskoslezský kraj",(IF(AND(I1911&gt;=75000,I1911&lt;=75368),"Olomoucký kraj",(IF(AND(I1911&gt;=77200,I1911&lt;=79862),"Olomoucký kraj",(IF(AND(I1911&gt;=50011,I1911&lt;=50301),"Královéhradecký kraj",(IF(AND(I1911&gt;=54301,I1911&lt;=54303),"Královéhradecký kraj","0")))))))))))))))))))))))))))))))))))))))))))))))</f>
        <v>Karlovarský kraj</v>
      </c>
      <c r="W1911" s="111">
        <v>10484</v>
      </c>
      <c r="X1911" s="111" t="s">
        <v>19633</v>
      </c>
      <c r="AD1911" t="s">
        <v>1364</v>
      </c>
      <c r="AE1911" t="s">
        <v>1515</v>
      </c>
      <c r="AF1911" t="s">
        <v>998</v>
      </c>
      <c r="AG1911" s="107">
        <v>300</v>
      </c>
      <c r="AH1911" s="107">
        <v>0</v>
      </c>
      <c r="AI1911" s="107">
        <v>0</v>
      </c>
      <c r="AJ1911" t="s">
        <v>999</v>
      </c>
      <c r="AK1911" s="106">
        <v>44920</v>
      </c>
    </row>
    <row r="1912" spans="1:37" x14ac:dyDescent="0.45">
      <c r="A1912" t="s">
        <v>1408</v>
      </c>
      <c r="B1912" t="s">
        <v>15307</v>
      </c>
      <c r="C1912" t="s">
        <v>1002</v>
      </c>
      <c r="D1912" t="s">
        <v>15308</v>
      </c>
      <c r="E1912" t="s">
        <v>992</v>
      </c>
      <c r="F1912" t="s">
        <v>4510</v>
      </c>
      <c r="G1912">
        <v>36</v>
      </c>
      <c r="H1912" t="s">
        <v>4501</v>
      </c>
      <c r="I1912">
        <v>36052</v>
      </c>
      <c r="K1912" t="s">
        <v>15309</v>
      </c>
      <c r="L1912" s="106">
        <v>21266</v>
      </c>
      <c r="M1912">
        <v>10492070</v>
      </c>
      <c r="N1912" t="s">
        <v>1431</v>
      </c>
      <c r="O1912" t="s">
        <v>1282</v>
      </c>
      <c r="P1912" t="s">
        <v>997</v>
      </c>
      <c r="R1912" s="109" t="str">
        <f>IF(OR(P1912="SB",Q1912="SB"),"SB",0)</f>
        <v>SB</v>
      </c>
      <c r="T1912" s="110" t="s">
        <v>998</v>
      </c>
      <c r="V1912" s="113" t="str">
        <f>IF(AND(I1912&gt;=10000,I1912&lt;=19900),"Praha",(IF(AND(I1912&gt;=25001,I1912&lt;=29501),"Středočeský kraj",(IF(AND(I1912&gt;=30100,I1912&lt;=34972),"Středočeský kraj",(IF(AND(I1912&gt;=35002,I1912&lt;=36271),"Karlovarský kraj",(IF(AND(I1912&gt;=37001,I1912&lt;=39201),"Jihočeský kraj",(IF(AND(I1912&gt;=39701,I1912&lt;=39901),"Jihočeský kraj",(IF(AND(I1912&gt;=39301,I1912&lt;=39601),"Kraj Vysočina",(IF(AND(I1912&gt;=58001,I1912&lt;=59501),"Kraj Vysočina",(IF(AND(I1912&gt;=67401,I1912&lt;=67602),"Kraj Vysočina",(IF(AND(I1912&gt;=40001,I1912&lt;=44101),"Ústecký kraj",(IF(AND(I1912&gt;=46001,I1912&lt;=47201),"Liberecký kraj",(IF(AND(I1912&gt;=51202,I1912&lt;=51401),"Liberecký kraj",(IF(AND(I1912&gt;=53002,I1912&lt;=53976),"Pardubický kraj",(IF(AND(I1912&gt;=56002,I1912&lt;=57201),"Pardubický kraj",(IF(AND(I1912&gt;=60200,I1912&lt;=67201),"Jihomoravský kraj",(IF(AND(I1912&gt;=67801,I1912&lt;=68501),"Jihomoravský kraj",(IF(AND(I1912&gt;=69002,I1912&lt;=69801),"Jihomoravský kraj",(IF(AND(I1912&gt;=68601,I1912&lt;=68801),"Zlínský kraj",(IF(AND(I1912&gt;=75501,I1912&lt;=76901),"Zlínský kraj",(IF(AND(I1912&gt;=70030,I1912&lt;=74901),"Moravskoslezský kraj",(IF(AND(I1912&gt;=75000,I1912&lt;=75368),"Olomoucký kraj",(IF(AND(I1912&gt;=77200,I1912&lt;=79862),"Olomoucký kraj",(IF(AND(I1912&gt;=50011,I1912&lt;=50301),"Královéhradecký kraj",(IF(AND(I1912&gt;=54301,I1912&lt;=54303),"Královéhradecký kraj","0")))))))))))))))))))))))))))))))))))))))))))))))</f>
        <v>Karlovarský kraj</v>
      </c>
      <c r="AB1912" t="s">
        <v>998</v>
      </c>
      <c r="AD1912" t="s">
        <v>998</v>
      </c>
      <c r="AE1912" t="s">
        <v>998</v>
      </c>
      <c r="AF1912" t="s">
        <v>998</v>
      </c>
      <c r="AG1912" s="107">
        <v>100</v>
      </c>
      <c r="AH1912" s="107">
        <v>0</v>
      </c>
      <c r="AI1912" s="107">
        <v>0</v>
      </c>
      <c r="AJ1912" t="s">
        <v>999</v>
      </c>
      <c r="AK1912" s="106">
        <v>44920</v>
      </c>
    </row>
    <row r="1913" spans="1:37" x14ac:dyDescent="0.45">
      <c r="A1913" t="s">
        <v>1007</v>
      </c>
      <c r="B1913" t="s">
        <v>15310</v>
      </c>
      <c r="C1913" t="s">
        <v>990</v>
      </c>
      <c r="D1913" t="s">
        <v>15311</v>
      </c>
      <c r="E1913" t="s">
        <v>992</v>
      </c>
      <c r="F1913" t="s">
        <v>4510</v>
      </c>
      <c r="G1913">
        <v>36</v>
      </c>
      <c r="H1913" t="s">
        <v>4501</v>
      </c>
      <c r="I1913">
        <v>36052</v>
      </c>
      <c r="K1913" t="s">
        <v>15312</v>
      </c>
      <c r="L1913" s="106">
        <v>20411</v>
      </c>
      <c r="M1913">
        <v>10492171</v>
      </c>
      <c r="N1913" t="s">
        <v>1431</v>
      </c>
      <c r="O1913" t="s">
        <v>1282</v>
      </c>
      <c r="P1913" t="s">
        <v>997</v>
      </c>
      <c r="R1913" s="109" t="str">
        <f>IF(OR(P1913="SB",Q1913="SB"),"SB",0)</f>
        <v>SB</v>
      </c>
      <c r="T1913" s="110" t="s">
        <v>998</v>
      </c>
      <c r="V1913" s="113" t="str">
        <f>IF(AND(I1913&gt;=10000,I1913&lt;=19900),"Praha",(IF(AND(I1913&gt;=25001,I1913&lt;=29501),"Středočeský kraj",(IF(AND(I1913&gt;=30100,I1913&lt;=34972),"Středočeský kraj",(IF(AND(I1913&gt;=35002,I1913&lt;=36271),"Karlovarský kraj",(IF(AND(I1913&gt;=37001,I1913&lt;=39201),"Jihočeský kraj",(IF(AND(I1913&gt;=39701,I1913&lt;=39901),"Jihočeský kraj",(IF(AND(I1913&gt;=39301,I1913&lt;=39601),"Kraj Vysočina",(IF(AND(I1913&gt;=58001,I1913&lt;=59501),"Kraj Vysočina",(IF(AND(I1913&gt;=67401,I1913&lt;=67602),"Kraj Vysočina",(IF(AND(I1913&gt;=40001,I1913&lt;=44101),"Ústecký kraj",(IF(AND(I1913&gt;=46001,I1913&lt;=47201),"Liberecký kraj",(IF(AND(I1913&gt;=51202,I1913&lt;=51401),"Liberecký kraj",(IF(AND(I1913&gt;=53002,I1913&lt;=53976),"Pardubický kraj",(IF(AND(I1913&gt;=56002,I1913&lt;=57201),"Pardubický kraj",(IF(AND(I1913&gt;=60200,I1913&lt;=67201),"Jihomoravský kraj",(IF(AND(I1913&gt;=67801,I1913&lt;=68501),"Jihomoravský kraj",(IF(AND(I1913&gt;=69002,I1913&lt;=69801),"Jihomoravský kraj",(IF(AND(I1913&gt;=68601,I1913&lt;=68801),"Zlínský kraj",(IF(AND(I1913&gt;=75501,I1913&lt;=76901),"Zlínský kraj",(IF(AND(I1913&gt;=70030,I1913&lt;=74901),"Moravskoslezský kraj",(IF(AND(I1913&gt;=75000,I1913&lt;=75368),"Olomoucký kraj",(IF(AND(I1913&gt;=77200,I1913&lt;=79862),"Olomoucký kraj",(IF(AND(I1913&gt;=50011,I1913&lt;=50301),"Královéhradecký kraj",(IF(AND(I1913&gt;=54301,I1913&lt;=54303),"Královéhradecký kraj","0")))))))))))))))))))))))))))))))))))))))))))))))</f>
        <v>Karlovarský kraj</v>
      </c>
      <c r="AB1913" t="s">
        <v>998</v>
      </c>
      <c r="AD1913" t="s">
        <v>998</v>
      </c>
      <c r="AE1913" t="s">
        <v>998</v>
      </c>
      <c r="AF1913" t="s">
        <v>998</v>
      </c>
      <c r="AG1913" s="107">
        <v>100</v>
      </c>
      <c r="AH1913" s="107">
        <v>0</v>
      </c>
      <c r="AI1913" s="107">
        <v>0</v>
      </c>
      <c r="AJ1913" t="s">
        <v>999</v>
      </c>
      <c r="AK1913" s="106">
        <v>44920</v>
      </c>
    </row>
    <row r="1914" spans="1:37" x14ac:dyDescent="0.45">
      <c r="A1914" t="s">
        <v>1021</v>
      </c>
      <c r="B1914" t="s">
        <v>4516</v>
      </c>
      <c r="C1914" t="s">
        <v>990</v>
      </c>
      <c r="D1914" t="s">
        <v>4517</v>
      </c>
      <c r="E1914" t="s">
        <v>992</v>
      </c>
      <c r="F1914" t="s">
        <v>4515</v>
      </c>
      <c r="G1914">
        <v>3</v>
      </c>
      <c r="H1914" t="s">
        <v>1203</v>
      </c>
      <c r="I1914">
        <v>36100</v>
      </c>
      <c r="K1914" t="s">
        <v>4518</v>
      </c>
      <c r="L1914" s="106">
        <v>32952</v>
      </c>
      <c r="M1914">
        <v>10887144</v>
      </c>
      <c r="N1914" t="s">
        <v>2373</v>
      </c>
      <c r="O1914" t="s">
        <v>1023</v>
      </c>
      <c r="P1914" t="s">
        <v>997</v>
      </c>
      <c r="R1914" s="109" t="str">
        <f>IF(OR(P1914="SB",Q1914="SB"),"SB",0)</f>
        <v>SB</v>
      </c>
      <c r="T1914" s="110">
        <v>11529</v>
      </c>
      <c r="U1914" t="s">
        <v>19634</v>
      </c>
      <c r="V1914" s="113" t="str">
        <f>IF(AND(I1914&gt;=10000,I1914&lt;=19900),"Praha",(IF(AND(I1914&gt;=25001,I1914&lt;=29501),"Středočeský kraj",(IF(AND(I1914&gt;=30100,I1914&lt;=34972),"Středočeský kraj",(IF(AND(I1914&gt;=35002,I1914&lt;=36271),"Karlovarský kraj",(IF(AND(I1914&gt;=37001,I1914&lt;=39201),"Jihočeský kraj",(IF(AND(I1914&gt;=39701,I1914&lt;=39901),"Jihočeský kraj",(IF(AND(I1914&gt;=39301,I1914&lt;=39601),"Kraj Vysočina",(IF(AND(I1914&gt;=58001,I1914&lt;=59501),"Kraj Vysočina",(IF(AND(I1914&gt;=67401,I1914&lt;=67602),"Kraj Vysočina",(IF(AND(I1914&gt;=40001,I1914&lt;=44101),"Ústecký kraj",(IF(AND(I1914&gt;=46001,I1914&lt;=47201),"Liberecký kraj",(IF(AND(I1914&gt;=51202,I1914&lt;=51401),"Liberecký kraj",(IF(AND(I1914&gt;=53002,I1914&lt;=53976),"Pardubický kraj",(IF(AND(I1914&gt;=56002,I1914&lt;=57201),"Pardubický kraj",(IF(AND(I1914&gt;=60200,I1914&lt;=67201),"Jihomoravský kraj",(IF(AND(I1914&gt;=67801,I1914&lt;=68501),"Jihomoravský kraj",(IF(AND(I1914&gt;=69002,I1914&lt;=69801),"Jihomoravský kraj",(IF(AND(I1914&gt;=68601,I1914&lt;=68801),"Zlínský kraj",(IF(AND(I1914&gt;=75501,I1914&lt;=76901),"Zlínský kraj",(IF(AND(I1914&gt;=70030,I1914&lt;=74901),"Moravskoslezský kraj",(IF(AND(I1914&gt;=75000,I1914&lt;=75368),"Olomoucký kraj",(IF(AND(I1914&gt;=77200,I1914&lt;=79862),"Olomoucký kraj",(IF(AND(I1914&gt;=50011,I1914&lt;=50301),"Královéhradecký kraj",(IF(AND(I1914&gt;=54301,I1914&lt;=54303),"Královéhradecký kraj","0")))))))))))))))))))))))))))))))))))))))))))))))</f>
        <v>Karlovarský kraj</v>
      </c>
      <c r="W1914" s="111">
        <v>11529</v>
      </c>
      <c r="X1914" s="111" t="s">
        <v>19633</v>
      </c>
      <c r="AD1914" t="s">
        <v>998</v>
      </c>
      <c r="AE1914" t="s">
        <v>1515</v>
      </c>
      <c r="AF1914" t="s">
        <v>998</v>
      </c>
      <c r="AG1914" s="107">
        <v>0</v>
      </c>
      <c r="AH1914" s="107">
        <v>0</v>
      </c>
      <c r="AI1914" s="107">
        <v>0</v>
      </c>
      <c r="AJ1914" t="s">
        <v>1012</v>
      </c>
    </row>
    <row r="1915" spans="1:37" x14ac:dyDescent="0.45">
      <c r="A1915" t="s">
        <v>2101</v>
      </c>
      <c r="B1915" t="s">
        <v>4551</v>
      </c>
      <c r="C1915" t="s">
        <v>1002</v>
      </c>
      <c r="D1915" t="s">
        <v>4552</v>
      </c>
      <c r="E1915" t="s">
        <v>992</v>
      </c>
      <c r="F1915" t="s">
        <v>1700</v>
      </c>
      <c r="G1915">
        <v>222</v>
      </c>
      <c r="H1915" t="s">
        <v>1700</v>
      </c>
      <c r="I1915">
        <v>36101</v>
      </c>
      <c r="K1915" t="s">
        <v>4553</v>
      </c>
      <c r="L1915" s="106">
        <v>23761</v>
      </c>
      <c r="M1915">
        <v>11180366</v>
      </c>
      <c r="N1915" t="s">
        <v>3132</v>
      </c>
      <c r="O1915" t="s">
        <v>1023</v>
      </c>
      <c r="P1915" t="s">
        <v>997</v>
      </c>
      <c r="R1915" s="109" t="str">
        <f>IF(OR(P1915="SB",Q1915="SB"),"SB",0)</f>
        <v>SB</v>
      </c>
      <c r="T1915" s="110" t="s">
        <v>998</v>
      </c>
      <c r="V1915" s="113" t="str">
        <f>IF(AND(I1915&gt;=10000,I1915&lt;=19900),"Praha",(IF(AND(I1915&gt;=25001,I1915&lt;=29501),"Středočeský kraj",(IF(AND(I1915&gt;=30100,I1915&lt;=34972),"Středočeský kraj",(IF(AND(I1915&gt;=35002,I1915&lt;=36271),"Karlovarský kraj",(IF(AND(I1915&gt;=37001,I1915&lt;=39201),"Jihočeský kraj",(IF(AND(I1915&gt;=39701,I1915&lt;=39901),"Jihočeský kraj",(IF(AND(I1915&gt;=39301,I1915&lt;=39601),"Kraj Vysočina",(IF(AND(I1915&gt;=58001,I1915&lt;=59501),"Kraj Vysočina",(IF(AND(I1915&gt;=67401,I1915&lt;=67602),"Kraj Vysočina",(IF(AND(I1915&gt;=40001,I1915&lt;=44101),"Ústecký kraj",(IF(AND(I1915&gt;=46001,I1915&lt;=47201),"Liberecký kraj",(IF(AND(I1915&gt;=51202,I1915&lt;=51401),"Liberecký kraj",(IF(AND(I1915&gt;=53002,I1915&lt;=53976),"Pardubický kraj",(IF(AND(I1915&gt;=56002,I1915&lt;=57201),"Pardubický kraj",(IF(AND(I1915&gt;=60200,I1915&lt;=67201),"Jihomoravský kraj",(IF(AND(I1915&gt;=67801,I1915&lt;=68501),"Jihomoravský kraj",(IF(AND(I1915&gt;=69002,I1915&lt;=69801),"Jihomoravský kraj",(IF(AND(I1915&gt;=68601,I1915&lt;=68801),"Zlínský kraj",(IF(AND(I1915&gt;=75501,I1915&lt;=76901),"Zlínský kraj",(IF(AND(I1915&gt;=70030,I1915&lt;=74901),"Moravskoslezský kraj",(IF(AND(I1915&gt;=75000,I1915&lt;=75368),"Olomoucký kraj",(IF(AND(I1915&gt;=77200,I1915&lt;=79862),"Olomoucký kraj",(IF(AND(I1915&gt;=50011,I1915&lt;=50301),"Královéhradecký kraj",(IF(AND(I1915&gt;=54301,I1915&lt;=54303),"Královéhradecký kraj","0")))))))))))))))))))))))))))))))))))))))))))))))</f>
        <v>Karlovarský kraj</v>
      </c>
      <c r="AB1915" t="s">
        <v>998</v>
      </c>
      <c r="AD1915" t="s">
        <v>998</v>
      </c>
      <c r="AE1915" t="s">
        <v>998</v>
      </c>
      <c r="AF1915" t="s">
        <v>998</v>
      </c>
      <c r="AG1915" s="107">
        <v>300</v>
      </c>
      <c r="AH1915" s="107">
        <v>0</v>
      </c>
      <c r="AI1915" s="107">
        <v>0</v>
      </c>
      <c r="AJ1915" t="s">
        <v>999</v>
      </c>
      <c r="AK1915" s="106">
        <v>44914</v>
      </c>
    </row>
    <row r="1916" spans="1:37" x14ac:dyDescent="0.45">
      <c r="A1916" t="s">
        <v>1687</v>
      </c>
      <c r="B1916" t="s">
        <v>7739</v>
      </c>
      <c r="C1916" t="s">
        <v>1002</v>
      </c>
      <c r="D1916" t="s">
        <v>7740</v>
      </c>
      <c r="E1916" t="s">
        <v>992</v>
      </c>
      <c r="F1916" t="s">
        <v>7741</v>
      </c>
      <c r="G1916">
        <v>66</v>
      </c>
      <c r="H1916" t="s">
        <v>1005</v>
      </c>
      <c r="I1916">
        <v>36130</v>
      </c>
      <c r="K1916" t="s">
        <v>7742</v>
      </c>
      <c r="L1916" s="106">
        <v>35337</v>
      </c>
      <c r="M1916">
        <v>14646401</v>
      </c>
      <c r="N1916" t="s">
        <v>996</v>
      </c>
      <c r="O1916" t="s">
        <v>12</v>
      </c>
      <c r="P1916" t="s">
        <v>997</v>
      </c>
      <c r="R1916" s="109" t="str">
        <f>IF(OR(P1916="SB",Q1916="SB"),"SB",0)</f>
        <v>SB</v>
      </c>
      <c r="T1916" s="110" t="s">
        <v>998</v>
      </c>
      <c r="V1916" s="113" t="str">
        <f>IF(AND(I1916&gt;=10000,I1916&lt;=19900),"Praha",(IF(AND(I1916&gt;=25001,I1916&lt;=29501),"Středočeský kraj",(IF(AND(I1916&gt;=30100,I1916&lt;=34972),"Středočeský kraj",(IF(AND(I1916&gt;=35002,I1916&lt;=36271),"Karlovarský kraj",(IF(AND(I1916&gt;=37001,I1916&lt;=39201),"Jihočeský kraj",(IF(AND(I1916&gt;=39701,I1916&lt;=39901),"Jihočeský kraj",(IF(AND(I1916&gt;=39301,I1916&lt;=39601),"Kraj Vysočina",(IF(AND(I1916&gt;=58001,I1916&lt;=59501),"Kraj Vysočina",(IF(AND(I1916&gt;=67401,I1916&lt;=67602),"Kraj Vysočina",(IF(AND(I1916&gt;=40001,I1916&lt;=44101),"Ústecký kraj",(IF(AND(I1916&gt;=46001,I1916&lt;=47201),"Liberecký kraj",(IF(AND(I1916&gt;=51202,I1916&lt;=51401),"Liberecký kraj",(IF(AND(I1916&gt;=53002,I1916&lt;=53976),"Pardubický kraj",(IF(AND(I1916&gt;=56002,I1916&lt;=57201),"Pardubický kraj",(IF(AND(I1916&gt;=60200,I1916&lt;=67201),"Jihomoravský kraj",(IF(AND(I1916&gt;=67801,I1916&lt;=68501),"Jihomoravský kraj",(IF(AND(I1916&gt;=69002,I1916&lt;=69801),"Jihomoravský kraj",(IF(AND(I1916&gt;=68601,I1916&lt;=68801),"Zlínský kraj",(IF(AND(I1916&gt;=75501,I1916&lt;=76901),"Zlínský kraj",(IF(AND(I1916&gt;=70030,I1916&lt;=74901),"Moravskoslezský kraj",(IF(AND(I1916&gt;=75000,I1916&lt;=75368),"Olomoucký kraj",(IF(AND(I1916&gt;=77200,I1916&lt;=79862),"Olomoucký kraj",(IF(AND(I1916&gt;=50011,I1916&lt;=50301),"Královéhradecký kraj",(IF(AND(I1916&gt;=54301,I1916&lt;=54303),"Královéhradecký kraj","0")))))))))))))))))))))))))))))))))))))))))))))))</f>
        <v>Karlovarský kraj</v>
      </c>
      <c r="AB1916" t="s">
        <v>998</v>
      </c>
      <c r="AD1916" t="s">
        <v>998</v>
      </c>
      <c r="AE1916" t="s">
        <v>998</v>
      </c>
      <c r="AF1916" t="s">
        <v>998</v>
      </c>
      <c r="AG1916" s="107">
        <v>300</v>
      </c>
      <c r="AH1916" s="107">
        <v>0</v>
      </c>
      <c r="AI1916" s="107">
        <v>0</v>
      </c>
      <c r="AJ1916" t="s">
        <v>999</v>
      </c>
      <c r="AK1916" s="106">
        <v>44924</v>
      </c>
    </row>
    <row r="1917" spans="1:37" x14ac:dyDescent="0.45">
      <c r="A1917" t="s">
        <v>1270</v>
      </c>
      <c r="B1917" t="s">
        <v>13968</v>
      </c>
      <c r="C1917" t="s">
        <v>990</v>
      </c>
      <c r="D1917" t="s">
        <v>13971</v>
      </c>
      <c r="E1917" t="s">
        <v>992</v>
      </c>
      <c r="H1917" t="s">
        <v>6579</v>
      </c>
      <c r="I1917">
        <v>36211</v>
      </c>
      <c r="J1917">
        <v>9368648</v>
      </c>
      <c r="K1917" t="s">
        <v>13972</v>
      </c>
      <c r="L1917" s="106">
        <v>38095</v>
      </c>
      <c r="M1917">
        <v>13662859</v>
      </c>
      <c r="N1917" t="s">
        <v>1589</v>
      </c>
      <c r="O1917" t="s">
        <v>1050</v>
      </c>
      <c r="P1917" t="s">
        <v>997</v>
      </c>
      <c r="R1917" s="109" t="str">
        <f>IF(OR(P1917="SB",Q1917="SB"),"SB",0)</f>
        <v>SB</v>
      </c>
      <c r="T1917" s="110">
        <v>16146</v>
      </c>
      <c r="U1917" t="s">
        <v>19633</v>
      </c>
      <c r="V1917" s="113" t="str">
        <f>IF(AND(I1917&gt;=10000,I1917&lt;=19900),"Praha",(IF(AND(I1917&gt;=25001,I1917&lt;=29501),"Středočeský kraj",(IF(AND(I1917&gt;=30100,I1917&lt;=34972),"Středočeský kraj",(IF(AND(I1917&gt;=35002,I1917&lt;=36271),"Karlovarský kraj",(IF(AND(I1917&gt;=37001,I1917&lt;=39201),"Jihočeský kraj",(IF(AND(I1917&gt;=39701,I1917&lt;=39901),"Jihočeský kraj",(IF(AND(I1917&gt;=39301,I1917&lt;=39601),"Kraj Vysočina",(IF(AND(I1917&gt;=58001,I1917&lt;=59501),"Kraj Vysočina",(IF(AND(I1917&gt;=67401,I1917&lt;=67602),"Kraj Vysočina",(IF(AND(I1917&gt;=40001,I1917&lt;=44101),"Ústecký kraj",(IF(AND(I1917&gt;=46001,I1917&lt;=47201),"Liberecký kraj",(IF(AND(I1917&gt;=51202,I1917&lt;=51401),"Liberecký kraj",(IF(AND(I1917&gt;=53002,I1917&lt;=53976),"Pardubický kraj",(IF(AND(I1917&gt;=56002,I1917&lt;=57201),"Pardubický kraj",(IF(AND(I1917&gt;=60200,I1917&lt;=67201),"Jihomoravský kraj",(IF(AND(I1917&gt;=67801,I1917&lt;=68501),"Jihomoravský kraj",(IF(AND(I1917&gt;=69002,I1917&lt;=69801),"Jihomoravský kraj",(IF(AND(I1917&gt;=68601,I1917&lt;=68801),"Zlínský kraj",(IF(AND(I1917&gt;=75501,I1917&lt;=76901),"Zlínský kraj",(IF(AND(I1917&gt;=70030,I1917&lt;=74901),"Moravskoslezský kraj",(IF(AND(I1917&gt;=75000,I1917&lt;=75368),"Olomoucký kraj",(IF(AND(I1917&gt;=77200,I1917&lt;=79862),"Olomoucký kraj",(IF(AND(I1917&gt;=50011,I1917&lt;=50301),"Královéhradecký kraj",(IF(AND(I1917&gt;=54301,I1917&lt;=54303),"Královéhradecký kraj","0")))))))))))))))))))))))))))))))))))))))))))))))</f>
        <v>Karlovarský kraj</v>
      </c>
      <c r="AB1917" t="s">
        <v>13973</v>
      </c>
      <c r="AD1917" t="s">
        <v>998</v>
      </c>
      <c r="AE1917" t="s">
        <v>998</v>
      </c>
      <c r="AF1917" t="s">
        <v>998</v>
      </c>
      <c r="AG1917" s="107">
        <v>300</v>
      </c>
      <c r="AH1917" s="107">
        <v>0</v>
      </c>
      <c r="AI1917" s="107">
        <v>0</v>
      </c>
      <c r="AJ1917" t="s">
        <v>999</v>
      </c>
      <c r="AK1917" s="106">
        <v>44911</v>
      </c>
    </row>
    <row r="1918" spans="1:37" x14ac:dyDescent="0.45">
      <c r="A1918" t="s">
        <v>1149</v>
      </c>
      <c r="B1918" t="s">
        <v>17583</v>
      </c>
      <c r="C1918" t="s">
        <v>990</v>
      </c>
      <c r="D1918" t="s">
        <v>17584</v>
      </c>
      <c r="E1918" t="s">
        <v>992</v>
      </c>
      <c r="F1918" t="s">
        <v>16653</v>
      </c>
      <c r="G1918">
        <v>122</v>
      </c>
      <c r="H1918" t="s">
        <v>1280</v>
      </c>
      <c r="I1918">
        <v>36213</v>
      </c>
      <c r="K1918" t="s">
        <v>17585</v>
      </c>
      <c r="L1918" s="106">
        <v>32348</v>
      </c>
      <c r="M1918">
        <v>10881686</v>
      </c>
      <c r="N1918" t="s">
        <v>996</v>
      </c>
      <c r="O1918" t="s">
        <v>12</v>
      </c>
      <c r="P1918" t="s">
        <v>997</v>
      </c>
      <c r="R1918" s="109" t="str">
        <f>IF(OR(P1918="SB",Q1918="SB"),"SB",0)</f>
        <v>SB</v>
      </c>
      <c r="T1918" s="110">
        <v>11902</v>
      </c>
      <c r="U1918" t="s">
        <v>19633</v>
      </c>
      <c r="V1918" s="113" t="str">
        <f>IF(AND(I1918&gt;=10000,I1918&lt;=19900),"Praha",(IF(AND(I1918&gt;=25001,I1918&lt;=29501),"Středočeský kraj",(IF(AND(I1918&gt;=30100,I1918&lt;=34972),"Středočeský kraj",(IF(AND(I1918&gt;=35002,I1918&lt;=36271),"Karlovarský kraj",(IF(AND(I1918&gt;=37001,I1918&lt;=39201),"Jihočeský kraj",(IF(AND(I1918&gt;=39701,I1918&lt;=39901),"Jihočeský kraj",(IF(AND(I1918&gt;=39301,I1918&lt;=39601),"Kraj Vysočina",(IF(AND(I1918&gt;=58001,I1918&lt;=59501),"Kraj Vysočina",(IF(AND(I1918&gt;=67401,I1918&lt;=67602),"Kraj Vysočina",(IF(AND(I1918&gt;=40001,I1918&lt;=44101),"Ústecký kraj",(IF(AND(I1918&gt;=46001,I1918&lt;=47201),"Liberecký kraj",(IF(AND(I1918&gt;=51202,I1918&lt;=51401),"Liberecký kraj",(IF(AND(I1918&gt;=53002,I1918&lt;=53976),"Pardubický kraj",(IF(AND(I1918&gt;=56002,I1918&lt;=57201),"Pardubický kraj",(IF(AND(I1918&gt;=60200,I1918&lt;=67201),"Jihomoravský kraj",(IF(AND(I1918&gt;=67801,I1918&lt;=68501),"Jihomoravský kraj",(IF(AND(I1918&gt;=69002,I1918&lt;=69801),"Jihomoravský kraj",(IF(AND(I1918&gt;=68601,I1918&lt;=68801),"Zlínský kraj",(IF(AND(I1918&gt;=75501,I1918&lt;=76901),"Zlínský kraj",(IF(AND(I1918&gt;=70030,I1918&lt;=74901),"Moravskoslezský kraj",(IF(AND(I1918&gt;=75000,I1918&lt;=75368),"Olomoucký kraj",(IF(AND(I1918&gt;=77200,I1918&lt;=79862),"Olomoucký kraj",(IF(AND(I1918&gt;=50011,I1918&lt;=50301),"Královéhradecký kraj",(IF(AND(I1918&gt;=54301,I1918&lt;=54303),"Královéhradecký kraj","0")))))))))))))))))))))))))))))))))))))))))))))))</f>
        <v>Karlovarský kraj</v>
      </c>
      <c r="AD1918" t="s">
        <v>998</v>
      </c>
      <c r="AE1918" t="s">
        <v>998</v>
      </c>
      <c r="AF1918" t="s">
        <v>998</v>
      </c>
      <c r="AG1918" s="107">
        <v>0</v>
      </c>
      <c r="AH1918" s="107">
        <v>0</v>
      </c>
      <c r="AI1918" s="107">
        <v>0</v>
      </c>
      <c r="AJ1918" t="s">
        <v>1012</v>
      </c>
    </row>
    <row r="1919" spans="1:37" x14ac:dyDescent="0.45">
      <c r="A1919" t="s">
        <v>5384</v>
      </c>
      <c r="B1919" t="s">
        <v>17586</v>
      </c>
      <c r="C1919" t="s">
        <v>1002</v>
      </c>
      <c r="D1919" t="s">
        <v>17587</v>
      </c>
      <c r="E1919" t="s">
        <v>992</v>
      </c>
      <c r="F1919" t="s">
        <v>16653</v>
      </c>
      <c r="G1919">
        <v>122</v>
      </c>
      <c r="H1919" t="s">
        <v>1280</v>
      </c>
      <c r="I1919">
        <v>36213</v>
      </c>
      <c r="K1919" t="s">
        <v>17588</v>
      </c>
      <c r="L1919" s="106">
        <v>31735</v>
      </c>
      <c r="M1919">
        <v>10877242</v>
      </c>
      <c r="N1919" t="s">
        <v>996</v>
      </c>
      <c r="O1919" t="s">
        <v>12</v>
      </c>
      <c r="P1919" t="s">
        <v>997</v>
      </c>
      <c r="R1919" s="109" t="str">
        <f>IF(OR(P1919="SB",Q1919="SB"),"SB",0)</f>
        <v>SB</v>
      </c>
      <c r="T1919" s="110">
        <v>51903</v>
      </c>
      <c r="U1919" t="s">
        <v>19633</v>
      </c>
      <c r="V1919" s="113" t="str">
        <f>IF(AND(I1919&gt;=10000,I1919&lt;=19900),"Praha",(IF(AND(I1919&gt;=25001,I1919&lt;=29501),"Středočeský kraj",(IF(AND(I1919&gt;=30100,I1919&lt;=34972),"Středočeský kraj",(IF(AND(I1919&gt;=35002,I1919&lt;=36271),"Karlovarský kraj",(IF(AND(I1919&gt;=37001,I1919&lt;=39201),"Jihočeský kraj",(IF(AND(I1919&gt;=39701,I1919&lt;=39901),"Jihočeský kraj",(IF(AND(I1919&gt;=39301,I1919&lt;=39601),"Kraj Vysočina",(IF(AND(I1919&gt;=58001,I1919&lt;=59501),"Kraj Vysočina",(IF(AND(I1919&gt;=67401,I1919&lt;=67602),"Kraj Vysočina",(IF(AND(I1919&gt;=40001,I1919&lt;=44101),"Ústecký kraj",(IF(AND(I1919&gt;=46001,I1919&lt;=47201),"Liberecký kraj",(IF(AND(I1919&gt;=51202,I1919&lt;=51401),"Liberecký kraj",(IF(AND(I1919&gt;=53002,I1919&lt;=53976),"Pardubický kraj",(IF(AND(I1919&gt;=56002,I1919&lt;=57201),"Pardubický kraj",(IF(AND(I1919&gt;=60200,I1919&lt;=67201),"Jihomoravský kraj",(IF(AND(I1919&gt;=67801,I1919&lt;=68501),"Jihomoravský kraj",(IF(AND(I1919&gt;=69002,I1919&lt;=69801),"Jihomoravský kraj",(IF(AND(I1919&gt;=68601,I1919&lt;=68801),"Zlínský kraj",(IF(AND(I1919&gt;=75501,I1919&lt;=76901),"Zlínský kraj",(IF(AND(I1919&gt;=70030,I1919&lt;=74901),"Moravskoslezský kraj",(IF(AND(I1919&gt;=75000,I1919&lt;=75368),"Olomoucký kraj",(IF(AND(I1919&gt;=77200,I1919&lt;=79862),"Olomoucký kraj",(IF(AND(I1919&gt;=50011,I1919&lt;=50301),"Královéhradecký kraj",(IF(AND(I1919&gt;=54301,I1919&lt;=54303),"Královéhradecký kraj","0")))))))))))))))))))))))))))))))))))))))))))))))</f>
        <v>Karlovarský kraj</v>
      </c>
      <c r="AD1919" t="s">
        <v>998</v>
      </c>
      <c r="AE1919" t="s">
        <v>998</v>
      </c>
      <c r="AF1919" t="s">
        <v>998</v>
      </c>
      <c r="AG1919" s="107">
        <v>0</v>
      </c>
      <c r="AH1919" s="107">
        <v>0</v>
      </c>
      <c r="AI1919" s="107">
        <v>0</v>
      </c>
      <c r="AJ1919" t="s">
        <v>1012</v>
      </c>
    </row>
    <row r="1920" spans="1:37" x14ac:dyDescent="0.45">
      <c r="A1920" t="s">
        <v>1212</v>
      </c>
      <c r="B1920" t="s">
        <v>5080</v>
      </c>
      <c r="C1920" t="s">
        <v>1002</v>
      </c>
      <c r="D1920" t="s">
        <v>5081</v>
      </c>
      <c r="E1920" t="s">
        <v>992</v>
      </c>
      <c r="F1920" t="s">
        <v>1409</v>
      </c>
      <c r="G1920">
        <v>150</v>
      </c>
      <c r="H1920" t="s">
        <v>1385</v>
      </c>
      <c r="I1920">
        <v>36221</v>
      </c>
      <c r="K1920" t="s">
        <v>5082</v>
      </c>
      <c r="L1920" s="106">
        <v>34151</v>
      </c>
      <c r="M1920">
        <v>11489251</v>
      </c>
      <c r="N1920" t="s">
        <v>996</v>
      </c>
      <c r="O1920" t="s">
        <v>12</v>
      </c>
      <c r="P1920" t="s">
        <v>997</v>
      </c>
      <c r="R1920" s="109" t="str">
        <f>IF(OR(P1920="SB",Q1920="SB"),"SB",0)</f>
        <v>SB</v>
      </c>
      <c r="T1920" s="110">
        <v>52906</v>
      </c>
      <c r="U1920" t="s">
        <v>19633</v>
      </c>
      <c r="V1920" s="113" t="str">
        <f>IF(AND(I1920&gt;=10000,I1920&lt;=19900),"Praha",(IF(AND(I1920&gt;=25001,I1920&lt;=29501),"Středočeský kraj",(IF(AND(I1920&gt;=30100,I1920&lt;=34972),"Středočeský kraj",(IF(AND(I1920&gt;=35002,I1920&lt;=36271),"Karlovarský kraj",(IF(AND(I1920&gt;=37001,I1920&lt;=39201),"Jihočeský kraj",(IF(AND(I1920&gt;=39701,I1920&lt;=39901),"Jihočeský kraj",(IF(AND(I1920&gt;=39301,I1920&lt;=39601),"Kraj Vysočina",(IF(AND(I1920&gt;=58001,I1920&lt;=59501),"Kraj Vysočina",(IF(AND(I1920&gt;=67401,I1920&lt;=67602),"Kraj Vysočina",(IF(AND(I1920&gt;=40001,I1920&lt;=44101),"Ústecký kraj",(IF(AND(I1920&gt;=46001,I1920&lt;=47201),"Liberecký kraj",(IF(AND(I1920&gt;=51202,I1920&lt;=51401),"Liberecký kraj",(IF(AND(I1920&gt;=53002,I1920&lt;=53976),"Pardubický kraj",(IF(AND(I1920&gt;=56002,I1920&lt;=57201),"Pardubický kraj",(IF(AND(I1920&gt;=60200,I1920&lt;=67201),"Jihomoravský kraj",(IF(AND(I1920&gt;=67801,I1920&lt;=68501),"Jihomoravský kraj",(IF(AND(I1920&gt;=69002,I1920&lt;=69801),"Jihomoravský kraj",(IF(AND(I1920&gt;=68601,I1920&lt;=68801),"Zlínský kraj",(IF(AND(I1920&gt;=75501,I1920&lt;=76901),"Zlínský kraj",(IF(AND(I1920&gt;=70030,I1920&lt;=74901),"Moravskoslezský kraj",(IF(AND(I1920&gt;=75000,I1920&lt;=75368),"Olomoucký kraj",(IF(AND(I1920&gt;=77200,I1920&lt;=79862),"Olomoucký kraj",(IF(AND(I1920&gt;=50011,I1920&lt;=50301),"Královéhradecký kraj",(IF(AND(I1920&gt;=54301,I1920&lt;=54303),"Královéhradecký kraj","0")))))))))))))))))))))))))))))))))))))))))))))))</f>
        <v>Karlovarský kraj</v>
      </c>
      <c r="AD1920" t="s">
        <v>998</v>
      </c>
      <c r="AE1920" t="s">
        <v>998</v>
      </c>
      <c r="AF1920" t="s">
        <v>998</v>
      </c>
      <c r="AG1920" s="107">
        <v>0</v>
      </c>
      <c r="AH1920" s="107">
        <v>0</v>
      </c>
      <c r="AI1920" s="107">
        <v>0</v>
      </c>
      <c r="AJ1920" t="s">
        <v>1012</v>
      </c>
    </row>
    <row r="1921" spans="1:37" x14ac:dyDescent="0.45">
      <c r="A1921" t="s">
        <v>1407</v>
      </c>
      <c r="B1921" t="s">
        <v>3619</v>
      </c>
      <c r="C1921" t="s">
        <v>1002</v>
      </c>
      <c r="D1921" t="s">
        <v>17563</v>
      </c>
      <c r="E1921" t="s">
        <v>992</v>
      </c>
      <c r="F1921" t="s">
        <v>1214</v>
      </c>
      <c r="G1921">
        <v>291</v>
      </c>
      <c r="H1921" t="s">
        <v>3935</v>
      </c>
      <c r="I1921">
        <v>36225</v>
      </c>
      <c r="K1921" t="s">
        <v>17564</v>
      </c>
      <c r="L1921" s="106">
        <v>36382</v>
      </c>
      <c r="M1921">
        <v>13359735</v>
      </c>
      <c r="N1921" t="s">
        <v>1431</v>
      </c>
      <c r="O1921" t="s">
        <v>1282</v>
      </c>
      <c r="P1921" t="s">
        <v>997</v>
      </c>
      <c r="R1921" s="109" t="str">
        <f>IF(OR(P1921="SB",Q1921="SB"),"SB",0)</f>
        <v>SB</v>
      </c>
      <c r="T1921" s="110">
        <v>16169</v>
      </c>
      <c r="U1921" t="s">
        <v>19633</v>
      </c>
      <c r="V1921" s="113" t="str">
        <f>IF(AND(I1921&gt;=10000,I1921&lt;=19900),"Praha",(IF(AND(I1921&gt;=25001,I1921&lt;=29501),"Středočeský kraj",(IF(AND(I1921&gt;=30100,I1921&lt;=34972),"Středočeský kraj",(IF(AND(I1921&gt;=35002,I1921&lt;=36271),"Karlovarský kraj",(IF(AND(I1921&gt;=37001,I1921&lt;=39201),"Jihočeský kraj",(IF(AND(I1921&gt;=39701,I1921&lt;=39901),"Jihočeský kraj",(IF(AND(I1921&gt;=39301,I1921&lt;=39601),"Kraj Vysočina",(IF(AND(I1921&gt;=58001,I1921&lt;=59501),"Kraj Vysočina",(IF(AND(I1921&gt;=67401,I1921&lt;=67602),"Kraj Vysočina",(IF(AND(I1921&gt;=40001,I1921&lt;=44101),"Ústecký kraj",(IF(AND(I1921&gt;=46001,I1921&lt;=47201),"Liberecký kraj",(IF(AND(I1921&gt;=51202,I1921&lt;=51401),"Liberecký kraj",(IF(AND(I1921&gt;=53002,I1921&lt;=53976),"Pardubický kraj",(IF(AND(I1921&gt;=56002,I1921&lt;=57201),"Pardubický kraj",(IF(AND(I1921&gt;=60200,I1921&lt;=67201),"Jihomoravský kraj",(IF(AND(I1921&gt;=67801,I1921&lt;=68501),"Jihomoravský kraj",(IF(AND(I1921&gt;=69002,I1921&lt;=69801),"Jihomoravský kraj",(IF(AND(I1921&gt;=68601,I1921&lt;=68801),"Zlínský kraj",(IF(AND(I1921&gt;=75501,I1921&lt;=76901),"Zlínský kraj",(IF(AND(I1921&gt;=70030,I1921&lt;=74901),"Moravskoslezský kraj",(IF(AND(I1921&gt;=75000,I1921&lt;=75368),"Olomoucký kraj",(IF(AND(I1921&gt;=77200,I1921&lt;=79862),"Olomoucký kraj",(IF(AND(I1921&gt;=50011,I1921&lt;=50301),"Královéhradecký kraj",(IF(AND(I1921&gt;=54301,I1921&lt;=54303),"Královéhradecký kraj","0")))))))))))))))))))))))))))))))))))))))))))))))</f>
        <v>Karlovarský kraj</v>
      </c>
      <c r="AB1921" t="s">
        <v>17565</v>
      </c>
      <c r="AD1921" t="s">
        <v>998</v>
      </c>
      <c r="AE1921" t="s">
        <v>998</v>
      </c>
      <c r="AF1921" t="s">
        <v>998</v>
      </c>
      <c r="AG1921" s="107">
        <v>300</v>
      </c>
      <c r="AH1921" s="107">
        <v>0</v>
      </c>
      <c r="AI1921" s="107">
        <v>0</v>
      </c>
      <c r="AJ1921" t="s">
        <v>999</v>
      </c>
      <c r="AK1921" s="106">
        <v>44920</v>
      </c>
    </row>
    <row r="1922" spans="1:37" x14ac:dyDescent="0.45">
      <c r="A1922" t="s">
        <v>1021</v>
      </c>
      <c r="B1922" t="s">
        <v>19169</v>
      </c>
      <c r="C1922" t="s">
        <v>990</v>
      </c>
      <c r="D1922" t="s">
        <v>19170</v>
      </c>
      <c r="E1922" t="s">
        <v>992</v>
      </c>
      <c r="F1922" t="s">
        <v>1214</v>
      </c>
      <c r="G1922">
        <v>304</v>
      </c>
      <c r="H1922" t="s">
        <v>3935</v>
      </c>
      <c r="I1922">
        <v>36225</v>
      </c>
      <c r="J1922">
        <v>777161954</v>
      </c>
      <c r="K1922" t="s">
        <v>19171</v>
      </c>
      <c r="L1922" s="106">
        <v>36531</v>
      </c>
      <c r="M1922">
        <v>13359634</v>
      </c>
      <c r="N1922" t="s">
        <v>1431</v>
      </c>
      <c r="O1922" t="s">
        <v>1282</v>
      </c>
      <c r="P1922" t="s">
        <v>997</v>
      </c>
      <c r="R1922" s="109" t="str">
        <f>IF(OR(P1922="SB",Q1922="SB"),"SB",0)</f>
        <v>SB</v>
      </c>
      <c r="T1922" s="110">
        <v>16170</v>
      </c>
      <c r="U1922" t="s">
        <v>19633</v>
      </c>
      <c r="V1922" s="113" t="str">
        <f>IF(AND(I1922&gt;=10000,I1922&lt;=19900),"Praha",(IF(AND(I1922&gt;=25001,I1922&lt;=29501),"Středočeský kraj",(IF(AND(I1922&gt;=30100,I1922&lt;=34972),"Středočeský kraj",(IF(AND(I1922&gt;=35002,I1922&lt;=36271),"Karlovarský kraj",(IF(AND(I1922&gt;=37001,I1922&lt;=39201),"Jihočeský kraj",(IF(AND(I1922&gt;=39701,I1922&lt;=39901),"Jihočeský kraj",(IF(AND(I1922&gt;=39301,I1922&lt;=39601),"Kraj Vysočina",(IF(AND(I1922&gt;=58001,I1922&lt;=59501),"Kraj Vysočina",(IF(AND(I1922&gt;=67401,I1922&lt;=67602),"Kraj Vysočina",(IF(AND(I1922&gt;=40001,I1922&lt;=44101),"Ústecký kraj",(IF(AND(I1922&gt;=46001,I1922&lt;=47201),"Liberecký kraj",(IF(AND(I1922&gt;=51202,I1922&lt;=51401),"Liberecký kraj",(IF(AND(I1922&gt;=53002,I1922&lt;=53976),"Pardubický kraj",(IF(AND(I1922&gt;=56002,I1922&lt;=57201),"Pardubický kraj",(IF(AND(I1922&gt;=60200,I1922&lt;=67201),"Jihomoravský kraj",(IF(AND(I1922&gt;=67801,I1922&lt;=68501),"Jihomoravský kraj",(IF(AND(I1922&gt;=69002,I1922&lt;=69801),"Jihomoravský kraj",(IF(AND(I1922&gt;=68601,I1922&lt;=68801),"Zlínský kraj",(IF(AND(I1922&gt;=75501,I1922&lt;=76901),"Zlínský kraj",(IF(AND(I1922&gt;=70030,I1922&lt;=74901),"Moravskoslezský kraj",(IF(AND(I1922&gt;=75000,I1922&lt;=75368),"Olomoucký kraj",(IF(AND(I1922&gt;=77200,I1922&lt;=79862),"Olomoucký kraj",(IF(AND(I1922&gt;=50011,I1922&lt;=50301),"Královéhradecký kraj",(IF(AND(I1922&gt;=54301,I1922&lt;=54303),"Královéhradecký kraj","0")))))))))))))))))))))))))))))))))))))))))))))))</f>
        <v>Karlovarský kraj</v>
      </c>
      <c r="AD1922" t="s">
        <v>998</v>
      </c>
      <c r="AE1922" t="s">
        <v>998</v>
      </c>
      <c r="AF1922" t="s">
        <v>998</v>
      </c>
      <c r="AG1922" s="107">
        <v>300</v>
      </c>
      <c r="AH1922" s="107">
        <v>0</v>
      </c>
      <c r="AI1922" s="107">
        <v>0</v>
      </c>
      <c r="AJ1922" t="s">
        <v>999</v>
      </c>
      <c r="AK1922" s="106">
        <v>44920</v>
      </c>
    </row>
    <row r="1923" spans="1:37" x14ac:dyDescent="0.45">
      <c r="A1923" t="s">
        <v>1026</v>
      </c>
      <c r="B1923" t="s">
        <v>4703</v>
      </c>
      <c r="C1923" t="s">
        <v>990</v>
      </c>
      <c r="D1923" t="s">
        <v>4704</v>
      </c>
      <c r="E1923" t="s">
        <v>992</v>
      </c>
      <c r="F1923" t="s">
        <v>4705</v>
      </c>
      <c r="G1923">
        <v>197</v>
      </c>
      <c r="H1923" t="s">
        <v>2738</v>
      </c>
      <c r="I1923">
        <v>36236</v>
      </c>
      <c r="J1923">
        <v>724237863</v>
      </c>
      <c r="K1923" t="s">
        <v>4706</v>
      </c>
      <c r="L1923" s="106">
        <v>39254</v>
      </c>
      <c r="M1923">
        <v>15648531</v>
      </c>
      <c r="N1923" t="s">
        <v>1431</v>
      </c>
      <c r="O1923" t="s">
        <v>1282</v>
      </c>
      <c r="P1923" t="s">
        <v>997</v>
      </c>
      <c r="R1923" s="109" t="str">
        <f>IF(OR(P1923="SB",Q1923="SB"),"SB",0)</f>
        <v>SB</v>
      </c>
      <c r="T1923" s="110" t="s">
        <v>998</v>
      </c>
      <c r="V1923" s="113" t="str">
        <f>IF(AND(I1923&gt;=10000,I1923&lt;=19900),"Praha",(IF(AND(I1923&gt;=25001,I1923&lt;=29501),"Středočeský kraj",(IF(AND(I1923&gt;=30100,I1923&lt;=34972),"Středočeský kraj",(IF(AND(I1923&gt;=35002,I1923&lt;=36271),"Karlovarský kraj",(IF(AND(I1923&gt;=37001,I1923&lt;=39201),"Jihočeský kraj",(IF(AND(I1923&gt;=39701,I1923&lt;=39901),"Jihočeský kraj",(IF(AND(I1923&gt;=39301,I1923&lt;=39601),"Kraj Vysočina",(IF(AND(I1923&gt;=58001,I1923&lt;=59501),"Kraj Vysočina",(IF(AND(I1923&gt;=67401,I1923&lt;=67602),"Kraj Vysočina",(IF(AND(I1923&gt;=40001,I1923&lt;=44101),"Ústecký kraj",(IF(AND(I1923&gt;=46001,I1923&lt;=47201),"Liberecký kraj",(IF(AND(I1923&gt;=51202,I1923&lt;=51401),"Liberecký kraj",(IF(AND(I1923&gt;=53002,I1923&lt;=53976),"Pardubický kraj",(IF(AND(I1923&gt;=56002,I1923&lt;=57201),"Pardubický kraj",(IF(AND(I1923&gt;=60200,I1923&lt;=67201),"Jihomoravský kraj",(IF(AND(I1923&gt;=67801,I1923&lt;=68501),"Jihomoravský kraj",(IF(AND(I1923&gt;=69002,I1923&lt;=69801),"Jihomoravský kraj",(IF(AND(I1923&gt;=68601,I1923&lt;=68801),"Zlínský kraj",(IF(AND(I1923&gt;=75501,I1923&lt;=76901),"Zlínský kraj",(IF(AND(I1923&gt;=70030,I1923&lt;=74901),"Moravskoslezský kraj",(IF(AND(I1923&gt;=75000,I1923&lt;=75368),"Olomoucký kraj",(IF(AND(I1923&gt;=77200,I1923&lt;=79862),"Olomoucký kraj",(IF(AND(I1923&gt;=50011,I1923&lt;=50301),"Královéhradecký kraj",(IF(AND(I1923&gt;=54301,I1923&lt;=54303),"Královéhradecký kraj","0")))))))))))))))))))))))))))))))))))))))))))))))</f>
        <v>Karlovarský kraj</v>
      </c>
      <c r="AB1923" t="s">
        <v>998</v>
      </c>
      <c r="AD1923" t="s">
        <v>998</v>
      </c>
      <c r="AE1923" t="s">
        <v>998</v>
      </c>
      <c r="AF1923" t="s">
        <v>998</v>
      </c>
      <c r="AG1923" s="107">
        <v>300</v>
      </c>
      <c r="AH1923" s="107">
        <v>0</v>
      </c>
      <c r="AI1923" s="107">
        <v>0</v>
      </c>
      <c r="AJ1923" t="s">
        <v>999</v>
      </c>
      <c r="AK1923" s="106">
        <v>44920</v>
      </c>
    </row>
    <row r="1924" spans="1:37" x14ac:dyDescent="0.45">
      <c r="A1924" t="s">
        <v>1407</v>
      </c>
      <c r="B1924" t="s">
        <v>16468</v>
      </c>
      <c r="C1924" t="s">
        <v>1002</v>
      </c>
      <c r="D1924" t="s">
        <v>16480</v>
      </c>
      <c r="E1924" t="s">
        <v>992</v>
      </c>
      <c r="F1924" t="s">
        <v>1004</v>
      </c>
      <c r="G1924">
        <v>767</v>
      </c>
      <c r="H1924" t="s">
        <v>16481</v>
      </c>
      <c r="I1924">
        <v>36251</v>
      </c>
      <c r="J1924">
        <v>733274496</v>
      </c>
      <c r="K1924" t="s">
        <v>16482</v>
      </c>
      <c r="L1924" s="106">
        <v>36516</v>
      </c>
      <c r="M1924">
        <v>13807147</v>
      </c>
      <c r="N1924" t="s">
        <v>1281</v>
      </c>
      <c r="O1924" t="s">
        <v>1282</v>
      </c>
      <c r="P1924" t="s">
        <v>997</v>
      </c>
      <c r="R1924" s="109" t="str">
        <f>IF(OR(P1924="SB",Q1924="SB"),"SB",0)</f>
        <v>SB</v>
      </c>
      <c r="T1924" s="110" t="s">
        <v>998</v>
      </c>
      <c r="V1924" s="113" t="str">
        <f>IF(AND(I1924&gt;=10000,I1924&lt;=19900),"Praha",(IF(AND(I1924&gt;=25001,I1924&lt;=29501),"Středočeský kraj",(IF(AND(I1924&gt;=30100,I1924&lt;=34972),"Středočeský kraj",(IF(AND(I1924&gt;=35002,I1924&lt;=36271),"Karlovarský kraj",(IF(AND(I1924&gt;=37001,I1924&lt;=39201),"Jihočeský kraj",(IF(AND(I1924&gt;=39701,I1924&lt;=39901),"Jihočeský kraj",(IF(AND(I1924&gt;=39301,I1924&lt;=39601),"Kraj Vysočina",(IF(AND(I1924&gt;=58001,I1924&lt;=59501),"Kraj Vysočina",(IF(AND(I1924&gt;=67401,I1924&lt;=67602),"Kraj Vysočina",(IF(AND(I1924&gt;=40001,I1924&lt;=44101),"Ústecký kraj",(IF(AND(I1924&gt;=46001,I1924&lt;=47201),"Liberecký kraj",(IF(AND(I1924&gt;=51202,I1924&lt;=51401),"Liberecký kraj",(IF(AND(I1924&gt;=53002,I1924&lt;=53976),"Pardubický kraj",(IF(AND(I1924&gt;=56002,I1924&lt;=57201),"Pardubický kraj",(IF(AND(I1924&gt;=60200,I1924&lt;=67201),"Jihomoravský kraj",(IF(AND(I1924&gt;=67801,I1924&lt;=68501),"Jihomoravský kraj",(IF(AND(I1924&gt;=69002,I1924&lt;=69801),"Jihomoravský kraj",(IF(AND(I1924&gt;=68601,I1924&lt;=68801),"Zlínský kraj",(IF(AND(I1924&gt;=75501,I1924&lt;=76901),"Zlínský kraj",(IF(AND(I1924&gt;=70030,I1924&lt;=74901),"Moravskoslezský kraj",(IF(AND(I1924&gt;=75000,I1924&lt;=75368),"Olomoucký kraj",(IF(AND(I1924&gt;=77200,I1924&lt;=79862),"Olomoucký kraj",(IF(AND(I1924&gt;=50011,I1924&lt;=50301),"Královéhradecký kraj",(IF(AND(I1924&gt;=54301,I1924&lt;=54303),"Královéhradecký kraj","0")))))))))))))))))))))))))))))))))))))))))))))))</f>
        <v>Karlovarský kraj</v>
      </c>
      <c r="AB1924" t="s">
        <v>998</v>
      </c>
      <c r="AD1924" t="s">
        <v>998</v>
      </c>
      <c r="AE1924" t="s">
        <v>998</v>
      </c>
      <c r="AF1924" t="s">
        <v>998</v>
      </c>
      <c r="AG1924" s="107">
        <v>0</v>
      </c>
      <c r="AH1924" s="107">
        <v>0</v>
      </c>
      <c r="AI1924" s="107">
        <v>0</v>
      </c>
      <c r="AJ1924" t="s">
        <v>1012</v>
      </c>
    </row>
    <row r="1925" spans="1:37" x14ac:dyDescent="0.45">
      <c r="A1925" t="s">
        <v>3651</v>
      </c>
      <c r="B1925" t="s">
        <v>3381</v>
      </c>
      <c r="C1925" t="s">
        <v>1002</v>
      </c>
      <c r="D1925" t="s">
        <v>3936</v>
      </c>
      <c r="E1925" t="s">
        <v>992</v>
      </c>
      <c r="F1925" t="s">
        <v>1700</v>
      </c>
      <c r="G1925">
        <v>189</v>
      </c>
      <c r="H1925" t="s">
        <v>1700</v>
      </c>
      <c r="I1925">
        <v>36261</v>
      </c>
      <c r="K1925" t="s">
        <v>3937</v>
      </c>
      <c r="L1925" s="106">
        <v>37747</v>
      </c>
      <c r="M1925">
        <v>15372887</v>
      </c>
      <c r="N1925" t="s">
        <v>3938</v>
      </c>
      <c r="O1925" t="s">
        <v>1282</v>
      </c>
      <c r="P1925" t="s">
        <v>997</v>
      </c>
      <c r="R1925" s="109" t="str">
        <f>IF(OR(P1925="SB",Q1925="SB"),"SB",0)</f>
        <v>SB</v>
      </c>
      <c r="T1925" s="110" t="s">
        <v>998</v>
      </c>
      <c r="V1925" s="113" t="str">
        <f>IF(AND(I1925&gt;=10000,I1925&lt;=19900),"Praha",(IF(AND(I1925&gt;=25001,I1925&lt;=29501),"Středočeský kraj",(IF(AND(I1925&gt;=30100,I1925&lt;=34972),"Středočeský kraj",(IF(AND(I1925&gt;=35002,I1925&lt;=36271),"Karlovarský kraj",(IF(AND(I1925&gt;=37001,I1925&lt;=39201),"Jihočeský kraj",(IF(AND(I1925&gt;=39701,I1925&lt;=39901),"Jihočeský kraj",(IF(AND(I1925&gt;=39301,I1925&lt;=39601),"Kraj Vysočina",(IF(AND(I1925&gt;=58001,I1925&lt;=59501),"Kraj Vysočina",(IF(AND(I1925&gt;=67401,I1925&lt;=67602),"Kraj Vysočina",(IF(AND(I1925&gt;=40001,I1925&lt;=44101),"Ústecký kraj",(IF(AND(I1925&gt;=46001,I1925&lt;=47201),"Liberecký kraj",(IF(AND(I1925&gt;=51202,I1925&lt;=51401),"Liberecký kraj",(IF(AND(I1925&gt;=53002,I1925&lt;=53976),"Pardubický kraj",(IF(AND(I1925&gt;=56002,I1925&lt;=57201),"Pardubický kraj",(IF(AND(I1925&gt;=60200,I1925&lt;=67201),"Jihomoravský kraj",(IF(AND(I1925&gt;=67801,I1925&lt;=68501),"Jihomoravský kraj",(IF(AND(I1925&gt;=69002,I1925&lt;=69801),"Jihomoravský kraj",(IF(AND(I1925&gt;=68601,I1925&lt;=68801),"Zlínský kraj",(IF(AND(I1925&gt;=75501,I1925&lt;=76901),"Zlínský kraj",(IF(AND(I1925&gt;=70030,I1925&lt;=74901),"Moravskoslezský kraj",(IF(AND(I1925&gt;=75000,I1925&lt;=75368),"Olomoucký kraj",(IF(AND(I1925&gt;=77200,I1925&lt;=79862),"Olomoucký kraj",(IF(AND(I1925&gt;=50011,I1925&lt;=50301),"Královéhradecký kraj",(IF(AND(I1925&gt;=54301,I1925&lt;=54303),"Královéhradecký kraj","0")))))))))))))))))))))))))))))))))))))))))))))))</f>
        <v>Karlovarský kraj</v>
      </c>
      <c r="AB1925" t="s">
        <v>998</v>
      </c>
      <c r="AD1925" t="s">
        <v>998</v>
      </c>
      <c r="AE1925" t="s">
        <v>998</v>
      </c>
      <c r="AF1925" t="s">
        <v>998</v>
      </c>
      <c r="AG1925" s="107">
        <v>0</v>
      </c>
      <c r="AH1925" s="107">
        <v>0</v>
      </c>
      <c r="AI1925" s="107">
        <v>0</v>
      </c>
      <c r="AJ1925" t="s">
        <v>1012</v>
      </c>
    </row>
    <row r="1926" spans="1:37" x14ac:dyDescent="0.45">
      <c r="A1926" t="s">
        <v>1007</v>
      </c>
      <c r="B1926" t="s">
        <v>6212</v>
      </c>
      <c r="C1926" t="s">
        <v>990</v>
      </c>
      <c r="D1926" t="s">
        <v>6213</v>
      </c>
      <c r="E1926" t="s">
        <v>992</v>
      </c>
      <c r="F1926" t="s">
        <v>1700</v>
      </c>
      <c r="G1926">
        <v>43</v>
      </c>
      <c r="H1926" t="s">
        <v>1700</v>
      </c>
      <c r="I1926">
        <v>36262</v>
      </c>
      <c r="K1926" t="s">
        <v>6214</v>
      </c>
      <c r="L1926" s="106">
        <v>33270</v>
      </c>
      <c r="M1926">
        <v>10878656</v>
      </c>
      <c r="N1926" t="s">
        <v>996</v>
      </c>
      <c r="O1926" t="s">
        <v>12</v>
      </c>
      <c r="P1926" t="s">
        <v>997</v>
      </c>
      <c r="R1926" s="109" t="str">
        <f>IF(OR(P1926="SB",Q1926="SB"),"SB",0)</f>
        <v>SB</v>
      </c>
      <c r="T1926" s="110">
        <v>11574</v>
      </c>
      <c r="U1926" t="s">
        <v>19633</v>
      </c>
      <c r="V1926" s="113" t="str">
        <f>IF(AND(I1926&gt;=10000,I1926&lt;=19900),"Praha",(IF(AND(I1926&gt;=25001,I1926&lt;=29501),"Středočeský kraj",(IF(AND(I1926&gt;=30100,I1926&lt;=34972),"Středočeský kraj",(IF(AND(I1926&gt;=35002,I1926&lt;=36271),"Karlovarský kraj",(IF(AND(I1926&gt;=37001,I1926&lt;=39201),"Jihočeský kraj",(IF(AND(I1926&gt;=39701,I1926&lt;=39901),"Jihočeský kraj",(IF(AND(I1926&gt;=39301,I1926&lt;=39601),"Kraj Vysočina",(IF(AND(I1926&gt;=58001,I1926&lt;=59501),"Kraj Vysočina",(IF(AND(I1926&gt;=67401,I1926&lt;=67602),"Kraj Vysočina",(IF(AND(I1926&gt;=40001,I1926&lt;=44101),"Ústecký kraj",(IF(AND(I1926&gt;=46001,I1926&lt;=47201),"Liberecký kraj",(IF(AND(I1926&gt;=51202,I1926&lt;=51401),"Liberecký kraj",(IF(AND(I1926&gt;=53002,I1926&lt;=53976),"Pardubický kraj",(IF(AND(I1926&gt;=56002,I1926&lt;=57201),"Pardubický kraj",(IF(AND(I1926&gt;=60200,I1926&lt;=67201),"Jihomoravský kraj",(IF(AND(I1926&gt;=67801,I1926&lt;=68501),"Jihomoravský kraj",(IF(AND(I1926&gt;=69002,I1926&lt;=69801),"Jihomoravský kraj",(IF(AND(I1926&gt;=68601,I1926&lt;=68801),"Zlínský kraj",(IF(AND(I1926&gt;=75501,I1926&lt;=76901),"Zlínský kraj",(IF(AND(I1926&gt;=70030,I1926&lt;=74901),"Moravskoslezský kraj",(IF(AND(I1926&gt;=75000,I1926&lt;=75368),"Olomoucký kraj",(IF(AND(I1926&gt;=77200,I1926&lt;=79862),"Olomoucký kraj",(IF(AND(I1926&gt;=50011,I1926&lt;=50301),"Královéhradecký kraj",(IF(AND(I1926&gt;=54301,I1926&lt;=54303),"Královéhradecký kraj","0")))))))))))))))))))))))))))))))))))))))))))))))</f>
        <v>Karlovarský kraj</v>
      </c>
      <c r="AD1926" t="s">
        <v>998</v>
      </c>
      <c r="AE1926" t="s">
        <v>998</v>
      </c>
      <c r="AF1926" t="s">
        <v>998</v>
      </c>
      <c r="AG1926" s="107">
        <v>0</v>
      </c>
      <c r="AH1926" s="107">
        <v>0</v>
      </c>
      <c r="AI1926" s="107">
        <v>0</v>
      </c>
      <c r="AJ1926" t="s">
        <v>1012</v>
      </c>
    </row>
    <row r="1927" spans="1:37" x14ac:dyDescent="0.45">
      <c r="A1927" t="s">
        <v>4455</v>
      </c>
      <c r="B1927" t="s">
        <v>15502</v>
      </c>
      <c r="C1927" t="s">
        <v>990</v>
      </c>
      <c r="D1927" t="s">
        <v>15503</v>
      </c>
      <c r="E1927" t="s">
        <v>992</v>
      </c>
      <c r="F1927" t="s">
        <v>1700</v>
      </c>
      <c r="G1927">
        <v>95</v>
      </c>
      <c r="H1927" t="s">
        <v>8205</v>
      </c>
      <c r="I1927">
        <v>36262</v>
      </c>
      <c r="K1927" t="s">
        <v>15504</v>
      </c>
      <c r="L1927" s="106">
        <v>33667</v>
      </c>
      <c r="M1927">
        <v>10895329</v>
      </c>
      <c r="N1927" t="s">
        <v>996</v>
      </c>
      <c r="O1927" t="s">
        <v>12</v>
      </c>
      <c r="P1927" t="s">
        <v>997</v>
      </c>
      <c r="R1927" s="109" t="str">
        <f>IF(OR(P1927="SB",Q1927="SB"),"SB",0)</f>
        <v>SB</v>
      </c>
      <c r="T1927" s="110">
        <v>11835</v>
      </c>
      <c r="U1927" t="s">
        <v>19633</v>
      </c>
      <c r="V1927" s="113" t="str">
        <f>IF(AND(I1927&gt;=10000,I1927&lt;=19900),"Praha",(IF(AND(I1927&gt;=25001,I1927&lt;=29501),"Středočeský kraj",(IF(AND(I1927&gt;=30100,I1927&lt;=34972),"Středočeský kraj",(IF(AND(I1927&gt;=35002,I1927&lt;=36271),"Karlovarský kraj",(IF(AND(I1927&gt;=37001,I1927&lt;=39201),"Jihočeský kraj",(IF(AND(I1927&gt;=39701,I1927&lt;=39901),"Jihočeský kraj",(IF(AND(I1927&gt;=39301,I1927&lt;=39601),"Kraj Vysočina",(IF(AND(I1927&gt;=58001,I1927&lt;=59501),"Kraj Vysočina",(IF(AND(I1927&gt;=67401,I1927&lt;=67602),"Kraj Vysočina",(IF(AND(I1927&gt;=40001,I1927&lt;=44101),"Ústecký kraj",(IF(AND(I1927&gt;=46001,I1927&lt;=47201),"Liberecký kraj",(IF(AND(I1927&gt;=51202,I1927&lt;=51401),"Liberecký kraj",(IF(AND(I1927&gt;=53002,I1927&lt;=53976),"Pardubický kraj",(IF(AND(I1927&gt;=56002,I1927&lt;=57201),"Pardubický kraj",(IF(AND(I1927&gt;=60200,I1927&lt;=67201),"Jihomoravský kraj",(IF(AND(I1927&gt;=67801,I1927&lt;=68501),"Jihomoravský kraj",(IF(AND(I1927&gt;=69002,I1927&lt;=69801),"Jihomoravský kraj",(IF(AND(I1927&gt;=68601,I1927&lt;=68801),"Zlínský kraj",(IF(AND(I1927&gt;=75501,I1927&lt;=76901),"Zlínský kraj",(IF(AND(I1927&gt;=70030,I1927&lt;=74901),"Moravskoslezský kraj",(IF(AND(I1927&gt;=75000,I1927&lt;=75368),"Olomoucký kraj",(IF(AND(I1927&gt;=77200,I1927&lt;=79862),"Olomoucký kraj",(IF(AND(I1927&gt;=50011,I1927&lt;=50301),"Královéhradecký kraj",(IF(AND(I1927&gt;=54301,I1927&lt;=54303),"Královéhradecký kraj","0")))))))))))))))))))))))))))))))))))))))))))))))</f>
        <v>Karlovarský kraj</v>
      </c>
      <c r="AD1927" t="s">
        <v>998</v>
      </c>
      <c r="AE1927" t="s">
        <v>998</v>
      </c>
      <c r="AF1927" t="s">
        <v>998</v>
      </c>
      <c r="AG1927" s="107">
        <v>0</v>
      </c>
      <c r="AH1927" s="107">
        <v>0</v>
      </c>
      <c r="AI1927" s="107">
        <v>0</v>
      </c>
      <c r="AJ1927" t="s">
        <v>1012</v>
      </c>
    </row>
    <row r="1928" spans="1:37" x14ac:dyDescent="0.45">
      <c r="A1928" t="s">
        <v>3258</v>
      </c>
      <c r="B1928" t="s">
        <v>19583</v>
      </c>
      <c r="C1928" t="s">
        <v>990</v>
      </c>
      <c r="D1928" t="s">
        <v>19584</v>
      </c>
      <c r="E1928" t="s">
        <v>992</v>
      </c>
      <c r="F1928" t="s">
        <v>1700</v>
      </c>
      <c r="G1928">
        <v>12</v>
      </c>
      <c r="H1928" t="s">
        <v>1700</v>
      </c>
      <c r="I1928">
        <v>36262</v>
      </c>
      <c r="K1928" t="s">
        <v>19585</v>
      </c>
      <c r="L1928" s="106">
        <v>33212</v>
      </c>
      <c r="M1928">
        <v>10890477</v>
      </c>
      <c r="N1928" t="s">
        <v>996</v>
      </c>
      <c r="O1928" t="s">
        <v>12</v>
      </c>
      <c r="P1928" t="s">
        <v>997</v>
      </c>
      <c r="R1928" s="109" t="str">
        <f>IF(OR(P1928="SB",Q1928="SB"),"SB",0)</f>
        <v>SB</v>
      </c>
      <c r="T1928" s="110">
        <v>11974</v>
      </c>
      <c r="U1928" t="s">
        <v>19633</v>
      </c>
      <c r="V1928" s="113" t="str">
        <f>IF(AND(I1928&gt;=10000,I1928&lt;=19900),"Praha",(IF(AND(I1928&gt;=25001,I1928&lt;=29501),"Středočeský kraj",(IF(AND(I1928&gt;=30100,I1928&lt;=34972),"Středočeský kraj",(IF(AND(I1928&gt;=35002,I1928&lt;=36271),"Karlovarský kraj",(IF(AND(I1928&gt;=37001,I1928&lt;=39201),"Jihočeský kraj",(IF(AND(I1928&gt;=39701,I1928&lt;=39901),"Jihočeský kraj",(IF(AND(I1928&gt;=39301,I1928&lt;=39601),"Kraj Vysočina",(IF(AND(I1928&gt;=58001,I1928&lt;=59501),"Kraj Vysočina",(IF(AND(I1928&gt;=67401,I1928&lt;=67602),"Kraj Vysočina",(IF(AND(I1928&gt;=40001,I1928&lt;=44101),"Ústecký kraj",(IF(AND(I1928&gt;=46001,I1928&lt;=47201),"Liberecký kraj",(IF(AND(I1928&gt;=51202,I1928&lt;=51401),"Liberecký kraj",(IF(AND(I1928&gt;=53002,I1928&lt;=53976),"Pardubický kraj",(IF(AND(I1928&gt;=56002,I1928&lt;=57201),"Pardubický kraj",(IF(AND(I1928&gt;=60200,I1928&lt;=67201),"Jihomoravský kraj",(IF(AND(I1928&gt;=67801,I1928&lt;=68501),"Jihomoravský kraj",(IF(AND(I1928&gt;=69002,I1928&lt;=69801),"Jihomoravský kraj",(IF(AND(I1928&gt;=68601,I1928&lt;=68801),"Zlínský kraj",(IF(AND(I1928&gt;=75501,I1928&lt;=76901),"Zlínský kraj",(IF(AND(I1928&gt;=70030,I1928&lt;=74901),"Moravskoslezský kraj",(IF(AND(I1928&gt;=75000,I1928&lt;=75368),"Olomoucký kraj",(IF(AND(I1928&gt;=77200,I1928&lt;=79862),"Olomoucký kraj",(IF(AND(I1928&gt;=50011,I1928&lt;=50301),"Královéhradecký kraj",(IF(AND(I1928&gt;=54301,I1928&lt;=54303),"Královéhradecký kraj","0")))))))))))))))))))))))))))))))))))))))))))))))</f>
        <v>Karlovarský kraj</v>
      </c>
      <c r="AD1928" t="s">
        <v>998</v>
      </c>
      <c r="AE1928" t="s">
        <v>998</v>
      </c>
      <c r="AF1928" t="s">
        <v>998</v>
      </c>
      <c r="AG1928" s="107">
        <v>0</v>
      </c>
      <c r="AH1928" s="107">
        <v>0</v>
      </c>
      <c r="AI1928" s="107">
        <v>0</v>
      </c>
      <c r="AJ1928" t="s">
        <v>1012</v>
      </c>
    </row>
    <row r="1929" spans="1:37" x14ac:dyDescent="0.45">
      <c r="A1929" t="s">
        <v>1197</v>
      </c>
      <c r="B1929" t="s">
        <v>17656</v>
      </c>
      <c r="C1929" t="s">
        <v>1002</v>
      </c>
      <c r="D1929" t="s">
        <v>17657</v>
      </c>
      <c r="E1929" t="s">
        <v>992</v>
      </c>
      <c r="F1929" t="s">
        <v>17658</v>
      </c>
      <c r="G1929">
        <v>48</v>
      </c>
      <c r="H1929" t="s">
        <v>8205</v>
      </c>
      <c r="I1929">
        <v>36262</v>
      </c>
      <c r="J1929">
        <v>608227285</v>
      </c>
      <c r="K1929" t="s">
        <v>17659</v>
      </c>
      <c r="L1929" s="106">
        <v>40116</v>
      </c>
      <c r="M1929">
        <v>13472192</v>
      </c>
      <c r="N1929" t="s">
        <v>2373</v>
      </c>
      <c r="O1929" t="s">
        <v>1023</v>
      </c>
      <c r="P1929" t="s">
        <v>997</v>
      </c>
      <c r="R1929" s="109" t="str">
        <f>IF(OR(P1929="SB",Q1929="SB"),"SB",0)</f>
        <v>SB</v>
      </c>
      <c r="T1929" s="110">
        <v>2019172</v>
      </c>
      <c r="U1929" t="s">
        <v>19633</v>
      </c>
      <c r="V1929" s="113" t="str">
        <f>IF(AND(I1929&gt;=10000,I1929&lt;=19900),"Praha",(IF(AND(I1929&gt;=25001,I1929&lt;=29501),"Středočeský kraj",(IF(AND(I1929&gt;=30100,I1929&lt;=34972),"Středočeský kraj",(IF(AND(I1929&gt;=35002,I1929&lt;=36271),"Karlovarský kraj",(IF(AND(I1929&gt;=37001,I1929&lt;=39201),"Jihočeský kraj",(IF(AND(I1929&gt;=39701,I1929&lt;=39901),"Jihočeský kraj",(IF(AND(I1929&gt;=39301,I1929&lt;=39601),"Kraj Vysočina",(IF(AND(I1929&gt;=58001,I1929&lt;=59501),"Kraj Vysočina",(IF(AND(I1929&gt;=67401,I1929&lt;=67602),"Kraj Vysočina",(IF(AND(I1929&gt;=40001,I1929&lt;=44101),"Ústecký kraj",(IF(AND(I1929&gt;=46001,I1929&lt;=47201),"Liberecký kraj",(IF(AND(I1929&gt;=51202,I1929&lt;=51401),"Liberecký kraj",(IF(AND(I1929&gt;=53002,I1929&lt;=53976),"Pardubický kraj",(IF(AND(I1929&gt;=56002,I1929&lt;=57201),"Pardubický kraj",(IF(AND(I1929&gt;=60200,I1929&lt;=67201),"Jihomoravský kraj",(IF(AND(I1929&gt;=67801,I1929&lt;=68501),"Jihomoravský kraj",(IF(AND(I1929&gt;=69002,I1929&lt;=69801),"Jihomoravský kraj",(IF(AND(I1929&gt;=68601,I1929&lt;=68801),"Zlínský kraj",(IF(AND(I1929&gt;=75501,I1929&lt;=76901),"Zlínský kraj",(IF(AND(I1929&gt;=70030,I1929&lt;=74901),"Moravskoslezský kraj",(IF(AND(I1929&gt;=75000,I1929&lt;=75368),"Olomoucký kraj",(IF(AND(I1929&gt;=77200,I1929&lt;=79862),"Olomoucký kraj",(IF(AND(I1929&gt;=50011,I1929&lt;=50301),"Královéhradecký kraj",(IF(AND(I1929&gt;=54301,I1929&lt;=54303),"Královéhradecký kraj","0")))))))))))))))))))))))))))))))))))))))))))))))</f>
        <v>Karlovarský kraj</v>
      </c>
      <c r="AD1929" t="s">
        <v>998</v>
      </c>
      <c r="AE1929" t="s">
        <v>998</v>
      </c>
      <c r="AF1929" t="s">
        <v>998</v>
      </c>
      <c r="AG1929" s="107">
        <v>300</v>
      </c>
      <c r="AH1929" s="107">
        <v>0</v>
      </c>
      <c r="AI1929" s="107">
        <v>0</v>
      </c>
      <c r="AJ1929" t="s">
        <v>999</v>
      </c>
      <c r="AK1929" s="106">
        <v>44917</v>
      </c>
    </row>
    <row r="1930" spans="1:37" x14ac:dyDescent="0.45">
      <c r="A1930" t="s">
        <v>1270</v>
      </c>
      <c r="B1930" t="s">
        <v>8767</v>
      </c>
      <c r="C1930" t="s">
        <v>990</v>
      </c>
      <c r="D1930" t="s">
        <v>8768</v>
      </c>
      <c r="E1930" t="s">
        <v>992</v>
      </c>
      <c r="F1930" t="s">
        <v>8205</v>
      </c>
      <c r="G1930">
        <v>95</v>
      </c>
      <c r="H1930" t="s">
        <v>1700</v>
      </c>
      <c r="I1930">
        <v>36262</v>
      </c>
      <c r="J1930">
        <v>731129775</v>
      </c>
      <c r="K1930" t="s">
        <v>8769</v>
      </c>
      <c r="L1930" s="106">
        <v>39067</v>
      </c>
      <c r="M1930">
        <v>15562241</v>
      </c>
      <c r="N1930" t="s">
        <v>1431</v>
      </c>
      <c r="O1930" t="s">
        <v>1282</v>
      </c>
      <c r="P1930" t="s">
        <v>997</v>
      </c>
      <c r="R1930" s="109" t="str">
        <f>IF(OR(P1930="SB",Q1930="SB"),"SB",0)</f>
        <v>SB</v>
      </c>
      <c r="T1930" s="110">
        <v>2022039</v>
      </c>
      <c r="U1930" t="s">
        <v>19633</v>
      </c>
      <c r="V1930" s="113" t="str">
        <f>IF(AND(I1930&gt;=10000,I1930&lt;=19900),"Praha",(IF(AND(I1930&gt;=25001,I1930&lt;=29501),"Středočeský kraj",(IF(AND(I1930&gt;=30100,I1930&lt;=34972),"Středočeský kraj",(IF(AND(I1930&gt;=35002,I1930&lt;=36271),"Karlovarský kraj",(IF(AND(I1930&gt;=37001,I1930&lt;=39201),"Jihočeský kraj",(IF(AND(I1930&gt;=39701,I1930&lt;=39901),"Jihočeský kraj",(IF(AND(I1930&gt;=39301,I1930&lt;=39601),"Kraj Vysočina",(IF(AND(I1930&gt;=58001,I1930&lt;=59501),"Kraj Vysočina",(IF(AND(I1930&gt;=67401,I1930&lt;=67602),"Kraj Vysočina",(IF(AND(I1930&gt;=40001,I1930&lt;=44101),"Ústecký kraj",(IF(AND(I1930&gt;=46001,I1930&lt;=47201),"Liberecký kraj",(IF(AND(I1930&gt;=51202,I1930&lt;=51401),"Liberecký kraj",(IF(AND(I1930&gt;=53002,I1930&lt;=53976),"Pardubický kraj",(IF(AND(I1930&gt;=56002,I1930&lt;=57201),"Pardubický kraj",(IF(AND(I1930&gt;=60200,I1930&lt;=67201),"Jihomoravský kraj",(IF(AND(I1930&gt;=67801,I1930&lt;=68501),"Jihomoravský kraj",(IF(AND(I1930&gt;=69002,I1930&lt;=69801),"Jihomoravský kraj",(IF(AND(I1930&gt;=68601,I1930&lt;=68801),"Zlínský kraj",(IF(AND(I1930&gt;=75501,I1930&lt;=76901),"Zlínský kraj",(IF(AND(I1930&gt;=70030,I1930&lt;=74901),"Moravskoslezský kraj",(IF(AND(I1930&gt;=75000,I1930&lt;=75368),"Olomoucký kraj",(IF(AND(I1930&gt;=77200,I1930&lt;=79862),"Olomoucký kraj",(IF(AND(I1930&gt;=50011,I1930&lt;=50301),"Královéhradecký kraj",(IF(AND(I1930&gt;=54301,I1930&lt;=54303),"Královéhradecký kraj","0")))))))))))))))))))))))))))))))))))))))))))))))</f>
        <v>Karlovarský kraj</v>
      </c>
      <c r="AB1930" t="s">
        <v>8770</v>
      </c>
      <c r="AD1930" t="s">
        <v>998</v>
      </c>
      <c r="AE1930" t="s">
        <v>998</v>
      </c>
      <c r="AF1930" t="s">
        <v>998</v>
      </c>
      <c r="AG1930" s="107">
        <v>300</v>
      </c>
      <c r="AH1930" s="107">
        <v>0</v>
      </c>
      <c r="AI1930" s="107">
        <v>0</v>
      </c>
      <c r="AJ1930" t="s">
        <v>999</v>
      </c>
      <c r="AK1930" s="106">
        <v>44920</v>
      </c>
    </row>
    <row r="1931" spans="1:37" x14ac:dyDescent="0.45">
      <c r="A1931" t="s">
        <v>1093</v>
      </c>
      <c r="B1931" t="s">
        <v>11646</v>
      </c>
      <c r="C1931" t="s">
        <v>990</v>
      </c>
      <c r="D1931" t="s">
        <v>11649</v>
      </c>
      <c r="E1931" t="s">
        <v>992</v>
      </c>
      <c r="F1931" t="s">
        <v>1700</v>
      </c>
      <c r="G1931">
        <v>58</v>
      </c>
      <c r="H1931" t="s">
        <v>1700</v>
      </c>
      <c r="I1931">
        <v>36262</v>
      </c>
      <c r="J1931">
        <v>777863236</v>
      </c>
      <c r="K1931" t="s">
        <v>10332</v>
      </c>
      <c r="L1931" s="106">
        <v>40584</v>
      </c>
      <c r="M1931">
        <v>15562140</v>
      </c>
      <c r="N1931" t="s">
        <v>1431</v>
      </c>
      <c r="O1931" t="s">
        <v>1282</v>
      </c>
      <c r="P1931" t="s">
        <v>997</v>
      </c>
      <c r="R1931" s="109" t="str">
        <f>IF(OR(P1931="SB",Q1931="SB"),"SB",0)</f>
        <v>SB</v>
      </c>
      <c r="T1931" s="110">
        <v>2022076</v>
      </c>
      <c r="U1931" t="s">
        <v>19633</v>
      </c>
      <c r="V1931" s="113" t="str">
        <f>IF(AND(I1931&gt;=10000,I1931&lt;=19900),"Praha",(IF(AND(I1931&gt;=25001,I1931&lt;=29501),"Středočeský kraj",(IF(AND(I1931&gt;=30100,I1931&lt;=34972),"Středočeský kraj",(IF(AND(I1931&gt;=35002,I1931&lt;=36271),"Karlovarský kraj",(IF(AND(I1931&gt;=37001,I1931&lt;=39201),"Jihočeský kraj",(IF(AND(I1931&gt;=39701,I1931&lt;=39901),"Jihočeský kraj",(IF(AND(I1931&gt;=39301,I1931&lt;=39601),"Kraj Vysočina",(IF(AND(I1931&gt;=58001,I1931&lt;=59501),"Kraj Vysočina",(IF(AND(I1931&gt;=67401,I1931&lt;=67602),"Kraj Vysočina",(IF(AND(I1931&gt;=40001,I1931&lt;=44101),"Ústecký kraj",(IF(AND(I1931&gt;=46001,I1931&lt;=47201),"Liberecký kraj",(IF(AND(I1931&gt;=51202,I1931&lt;=51401),"Liberecký kraj",(IF(AND(I1931&gt;=53002,I1931&lt;=53976),"Pardubický kraj",(IF(AND(I1931&gt;=56002,I1931&lt;=57201),"Pardubický kraj",(IF(AND(I1931&gt;=60200,I1931&lt;=67201),"Jihomoravský kraj",(IF(AND(I1931&gt;=67801,I1931&lt;=68501),"Jihomoravský kraj",(IF(AND(I1931&gt;=69002,I1931&lt;=69801),"Jihomoravský kraj",(IF(AND(I1931&gt;=68601,I1931&lt;=68801),"Zlínský kraj",(IF(AND(I1931&gt;=75501,I1931&lt;=76901),"Zlínský kraj",(IF(AND(I1931&gt;=70030,I1931&lt;=74901),"Moravskoslezský kraj",(IF(AND(I1931&gt;=75000,I1931&lt;=75368),"Olomoucký kraj",(IF(AND(I1931&gt;=77200,I1931&lt;=79862),"Olomoucký kraj",(IF(AND(I1931&gt;=50011,I1931&lt;=50301),"Královéhradecký kraj",(IF(AND(I1931&gt;=54301,I1931&lt;=54303),"Královéhradecký kraj","0")))))))))))))))))))))))))))))))))))))))))))))))</f>
        <v>Karlovarský kraj</v>
      </c>
      <c r="AD1931" t="s">
        <v>998</v>
      </c>
      <c r="AE1931" t="s">
        <v>998</v>
      </c>
      <c r="AF1931" t="s">
        <v>998</v>
      </c>
      <c r="AG1931" s="107">
        <v>300</v>
      </c>
      <c r="AH1931" s="107">
        <v>0</v>
      </c>
      <c r="AI1931" s="107">
        <v>0</v>
      </c>
      <c r="AJ1931" t="s">
        <v>999</v>
      </c>
      <c r="AK1931" s="106">
        <v>44920</v>
      </c>
    </row>
    <row r="1932" spans="1:37" x14ac:dyDescent="0.45">
      <c r="A1932" t="s">
        <v>1268</v>
      </c>
      <c r="B1932" t="s">
        <v>15926</v>
      </c>
      <c r="C1932" t="s">
        <v>990</v>
      </c>
      <c r="D1932" t="s">
        <v>15927</v>
      </c>
      <c r="E1932" t="s">
        <v>992</v>
      </c>
      <c r="F1932" t="s">
        <v>1700</v>
      </c>
      <c r="G1932">
        <v>148</v>
      </c>
      <c r="H1932" t="s">
        <v>1700</v>
      </c>
      <c r="I1932">
        <v>36262</v>
      </c>
      <c r="K1932" t="s">
        <v>15928</v>
      </c>
      <c r="L1932" s="106">
        <v>33451</v>
      </c>
      <c r="M1932">
        <v>10857640</v>
      </c>
      <c r="N1932" t="s">
        <v>996</v>
      </c>
      <c r="O1932" t="s">
        <v>12</v>
      </c>
      <c r="P1932" t="s">
        <v>997</v>
      </c>
      <c r="R1932" s="109" t="str">
        <f>IF(OR(P1932="SB",Q1932="SB"),"SB",0)</f>
        <v>SB</v>
      </c>
      <c r="T1932" s="110">
        <v>11846</v>
      </c>
      <c r="U1932" t="s">
        <v>19634</v>
      </c>
      <c r="V1932" s="113" t="str">
        <f>IF(AND(I1932&gt;=10000,I1932&lt;=19900),"Praha",(IF(AND(I1932&gt;=25001,I1932&lt;=29501),"Středočeský kraj",(IF(AND(I1932&gt;=30100,I1932&lt;=34972),"Středočeský kraj",(IF(AND(I1932&gt;=35002,I1932&lt;=36271),"Karlovarský kraj",(IF(AND(I1932&gt;=37001,I1932&lt;=39201),"Jihočeský kraj",(IF(AND(I1932&gt;=39701,I1932&lt;=39901),"Jihočeský kraj",(IF(AND(I1932&gt;=39301,I1932&lt;=39601),"Kraj Vysočina",(IF(AND(I1932&gt;=58001,I1932&lt;=59501),"Kraj Vysočina",(IF(AND(I1932&gt;=67401,I1932&lt;=67602),"Kraj Vysočina",(IF(AND(I1932&gt;=40001,I1932&lt;=44101),"Ústecký kraj",(IF(AND(I1932&gt;=46001,I1932&lt;=47201),"Liberecký kraj",(IF(AND(I1932&gt;=51202,I1932&lt;=51401),"Liberecký kraj",(IF(AND(I1932&gt;=53002,I1932&lt;=53976),"Pardubický kraj",(IF(AND(I1932&gt;=56002,I1932&lt;=57201),"Pardubický kraj",(IF(AND(I1932&gt;=60200,I1932&lt;=67201),"Jihomoravský kraj",(IF(AND(I1932&gt;=67801,I1932&lt;=68501),"Jihomoravský kraj",(IF(AND(I1932&gt;=69002,I1932&lt;=69801),"Jihomoravský kraj",(IF(AND(I1932&gt;=68601,I1932&lt;=68801),"Zlínský kraj",(IF(AND(I1932&gt;=75501,I1932&lt;=76901),"Zlínský kraj",(IF(AND(I1932&gt;=70030,I1932&lt;=74901),"Moravskoslezský kraj",(IF(AND(I1932&gt;=75000,I1932&lt;=75368),"Olomoucký kraj",(IF(AND(I1932&gt;=77200,I1932&lt;=79862),"Olomoucký kraj",(IF(AND(I1932&gt;=50011,I1932&lt;=50301),"Královéhradecký kraj",(IF(AND(I1932&gt;=54301,I1932&lt;=54303),"Královéhradecký kraj","0")))))))))))))))))))))))))))))))))))))))))))))))</f>
        <v>Karlovarský kraj</v>
      </c>
      <c r="W1932" s="111">
        <v>11846</v>
      </c>
      <c r="X1932" s="111" t="s">
        <v>19633</v>
      </c>
      <c r="AD1932" t="s">
        <v>998</v>
      </c>
      <c r="AE1932" t="s">
        <v>1515</v>
      </c>
      <c r="AF1932" t="s">
        <v>1515</v>
      </c>
      <c r="AG1932" s="107">
        <v>0</v>
      </c>
      <c r="AH1932" s="107">
        <v>0</v>
      </c>
      <c r="AI1932" s="107">
        <v>0</v>
      </c>
      <c r="AJ1932" t="s">
        <v>1012</v>
      </c>
    </row>
    <row r="1933" spans="1:37" x14ac:dyDescent="0.45">
      <c r="A1933" t="s">
        <v>1087</v>
      </c>
      <c r="B1933" t="s">
        <v>8730</v>
      </c>
      <c r="C1933" t="s">
        <v>990</v>
      </c>
      <c r="D1933" t="s">
        <v>8734</v>
      </c>
      <c r="E1933" t="s">
        <v>992</v>
      </c>
      <c r="F1933" t="s">
        <v>4510</v>
      </c>
      <c r="G1933">
        <v>66</v>
      </c>
      <c r="H1933" t="s">
        <v>4501</v>
      </c>
      <c r="I1933">
        <v>36263</v>
      </c>
      <c r="K1933" t="s">
        <v>8732</v>
      </c>
      <c r="L1933" s="106">
        <v>37723</v>
      </c>
      <c r="M1933">
        <v>13587380</v>
      </c>
      <c r="N1933" t="s">
        <v>1431</v>
      </c>
      <c r="O1933" t="s">
        <v>1282</v>
      </c>
      <c r="P1933" t="s">
        <v>997</v>
      </c>
      <c r="R1933" s="109" t="str">
        <f>IF(OR(P1933="SB",Q1933="SB"),"SB",0)</f>
        <v>SB</v>
      </c>
      <c r="T1933" s="110">
        <v>16159</v>
      </c>
      <c r="U1933" t="s">
        <v>19633</v>
      </c>
      <c r="V1933" s="113" t="str">
        <f>IF(AND(I1933&gt;=10000,I1933&lt;=19900),"Praha",(IF(AND(I1933&gt;=25001,I1933&lt;=29501),"Středočeský kraj",(IF(AND(I1933&gt;=30100,I1933&lt;=34972),"Středočeský kraj",(IF(AND(I1933&gt;=35002,I1933&lt;=36271),"Karlovarský kraj",(IF(AND(I1933&gt;=37001,I1933&lt;=39201),"Jihočeský kraj",(IF(AND(I1933&gt;=39701,I1933&lt;=39901),"Jihočeský kraj",(IF(AND(I1933&gt;=39301,I1933&lt;=39601),"Kraj Vysočina",(IF(AND(I1933&gt;=58001,I1933&lt;=59501),"Kraj Vysočina",(IF(AND(I1933&gt;=67401,I1933&lt;=67602),"Kraj Vysočina",(IF(AND(I1933&gt;=40001,I1933&lt;=44101),"Ústecký kraj",(IF(AND(I1933&gt;=46001,I1933&lt;=47201),"Liberecký kraj",(IF(AND(I1933&gt;=51202,I1933&lt;=51401),"Liberecký kraj",(IF(AND(I1933&gt;=53002,I1933&lt;=53976),"Pardubický kraj",(IF(AND(I1933&gt;=56002,I1933&lt;=57201),"Pardubický kraj",(IF(AND(I1933&gt;=60200,I1933&lt;=67201),"Jihomoravský kraj",(IF(AND(I1933&gt;=67801,I1933&lt;=68501),"Jihomoravský kraj",(IF(AND(I1933&gt;=69002,I1933&lt;=69801),"Jihomoravský kraj",(IF(AND(I1933&gt;=68601,I1933&lt;=68801),"Zlínský kraj",(IF(AND(I1933&gt;=75501,I1933&lt;=76901),"Zlínský kraj",(IF(AND(I1933&gt;=70030,I1933&lt;=74901),"Moravskoslezský kraj",(IF(AND(I1933&gt;=75000,I1933&lt;=75368),"Olomoucký kraj",(IF(AND(I1933&gt;=77200,I1933&lt;=79862),"Olomoucký kraj",(IF(AND(I1933&gt;=50011,I1933&lt;=50301),"Královéhradecký kraj",(IF(AND(I1933&gt;=54301,I1933&lt;=54303),"Královéhradecký kraj","0")))))))))))))))))))))))))))))))))))))))))))))))</f>
        <v>Karlovarský kraj</v>
      </c>
      <c r="AD1933" t="s">
        <v>998</v>
      </c>
      <c r="AE1933" t="s">
        <v>998</v>
      </c>
      <c r="AF1933" t="s">
        <v>998</v>
      </c>
      <c r="AG1933" s="107">
        <v>300</v>
      </c>
      <c r="AH1933" s="107">
        <v>0</v>
      </c>
      <c r="AI1933" s="107">
        <v>0</v>
      </c>
      <c r="AJ1933" t="s">
        <v>999</v>
      </c>
      <c r="AK1933" s="106">
        <v>44920</v>
      </c>
    </row>
    <row r="1934" spans="1:37" x14ac:dyDescent="0.45">
      <c r="A1934" t="s">
        <v>1112</v>
      </c>
      <c r="B1934" t="s">
        <v>8730</v>
      </c>
      <c r="C1934" t="s">
        <v>990</v>
      </c>
      <c r="D1934" t="s">
        <v>8731</v>
      </c>
      <c r="E1934" t="s">
        <v>992</v>
      </c>
      <c r="F1934" t="s">
        <v>4510</v>
      </c>
      <c r="G1934">
        <v>68</v>
      </c>
      <c r="H1934" t="s">
        <v>4501</v>
      </c>
      <c r="I1934">
        <v>36263</v>
      </c>
      <c r="K1934" t="s">
        <v>8732</v>
      </c>
      <c r="L1934" s="106">
        <v>38872</v>
      </c>
      <c r="M1934">
        <v>15372988</v>
      </c>
      <c r="N1934" t="s">
        <v>1431</v>
      </c>
      <c r="O1934" t="s">
        <v>1282</v>
      </c>
      <c r="P1934" t="s">
        <v>997</v>
      </c>
      <c r="R1934" s="109" t="str">
        <f>IF(OR(P1934="SB",Q1934="SB"),"SB",0)</f>
        <v>SB</v>
      </c>
      <c r="T1934" s="110">
        <v>2022082</v>
      </c>
      <c r="U1934" t="s">
        <v>19633</v>
      </c>
      <c r="V1934" s="113" t="str">
        <f>IF(AND(I1934&gt;=10000,I1934&lt;=19900),"Praha",(IF(AND(I1934&gt;=25001,I1934&lt;=29501),"Středočeský kraj",(IF(AND(I1934&gt;=30100,I1934&lt;=34972),"Středočeský kraj",(IF(AND(I1934&gt;=35002,I1934&lt;=36271),"Karlovarský kraj",(IF(AND(I1934&gt;=37001,I1934&lt;=39201),"Jihočeský kraj",(IF(AND(I1934&gt;=39701,I1934&lt;=39901),"Jihočeský kraj",(IF(AND(I1934&gt;=39301,I1934&lt;=39601),"Kraj Vysočina",(IF(AND(I1934&gt;=58001,I1934&lt;=59501),"Kraj Vysočina",(IF(AND(I1934&gt;=67401,I1934&lt;=67602),"Kraj Vysočina",(IF(AND(I1934&gt;=40001,I1934&lt;=44101),"Ústecký kraj",(IF(AND(I1934&gt;=46001,I1934&lt;=47201),"Liberecký kraj",(IF(AND(I1934&gt;=51202,I1934&lt;=51401),"Liberecký kraj",(IF(AND(I1934&gt;=53002,I1934&lt;=53976),"Pardubický kraj",(IF(AND(I1934&gt;=56002,I1934&lt;=57201),"Pardubický kraj",(IF(AND(I1934&gt;=60200,I1934&lt;=67201),"Jihomoravský kraj",(IF(AND(I1934&gt;=67801,I1934&lt;=68501),"Jihomoravský kraj",(IF(AND(I1934&gt;=69002,I1934&lt;=69801),"Jihomoravský kraj",(IF(AND(I1934&gt;=68601,I1934&lt;=68801),"Zlínský kraj",(IF(AND(I1934&gt;=75501,I1934&lt;=76901),"Zlínský kraj",(IF(AND(I1934&gt;=70030,I1934&lt;=74901),"Moravskoslezský kraj",(IF(AND(I1934&gt;=75000,I1934&lt;=75368),"Olomoucký kraj",(IF(AND(I1934&gt;=77200,I1934&lt;=79862),"Olomoucký kraj",(IF(AND(I1934&gt;=50011,I1934&lt;=50301),"Královéhradecký kraj",(IF(AND(I1934&gt;=54301,I1934&lt;=54303),"Královéhradecký kraj","0")))))))))))))))))))))))))))))))))))))))))))))))</f>
        <v>Karlovarský kraj</v>
      </c>
      <c r="AB1934" t="s">
        <v>8733</v>
      </c>
      <c r="AD1934" t="s">
        <v>998</v>
      </c>
      <c r="AE1934" t="s">
        <v>998</v>
      </c>
      <c r="AF1934" t="s">
        <v>998</v>
      </c>
      <c r="AG1934" s="107">
        <v>300</v>
      </c>
      <c r="AH1934" s="107">
        <v>0</v>
      </c>
      <c r="AI1934" s="107">
        <v>0</v>
      </c>
      <c r="AJ1934" t="s">
        <v>999</v>
      </c>
      <c r="AK1934" s="106">
        <v>44920</v>
      </c>
    </row>
    <row r="1935" spans="1:37" x14ac:dyDescent="0.45">
      <c r="A1935" t="s">
        <v>5249</v>
      </c>
      <c r="B1935" t="s">
        <v>1979</v>
      </c>
      <c r="C1935" t="s">
        <v>990</v>
      </c>
      <c r="D1935" t="s">
        <v>5250</v>
      </c>
      <c r="E1935" t="s">
        <v>992</v>
      </c>
      <c r="F1935" t="s">
        <v>5147</v>
      </c>
      <c r="G1935">
        <v>2016</v>
      </c>
      <c r="H1935" t="s">
        <v>5148</v>
      </c>
      <c r="I1935">
        <v>36272</v>
      </c>
      <c r="K1935" t="s">
        <v>5251</v>
      </c>
      <c r="L1935" s="106">
        <v>37693</v>
      </c>
      <c r="M1935">
        <v>13663263</v>
      </c>
      <c r="N1935" t="s">
        <v>1431</v>
      </c>
      <c r="O1935" t="s">
        <v>1282</v>
      </c>
      <c r="P1935" t="s">
        <v>997</v>
      </c>
      <c r="R1935" s="109" t="str">
        <f>IF(OR(P1935="SB",Q1935="SB"),"SB",0)</f>
        <v>SB</v>
      </c>
      <c r="T1935" s="110">
        <v>16161</v>
      </c>
      <c r="U1935" t="s">
        <v>19633</v>
      </c>
      <c r="V1935" s="113" t="str">
        <f>IF(AND(I1935&gt;=10000,I1935&lt;=19900),"Praha",(IF(AND(I1935&gt;=25001,I1935&lt;=29501),"Středočeský kraj",(IF(AND(I1935&gt;=30100,I1935&lt;=34972),"Středočeský kraj",(IF(AND(I1935&gt;=35002,I1935&lt;=36271),"Karlovarský kraj",(IF(AND(I1935&gt;=37001,I1935&lt;=39201),"Jihočeský kraj",(IF(AND(I1935&gt;=39701,I1935&lt;=39901),"Jihočeský kraj",(IF(AND(I1935&gt;=39301,I1935&lt;=39601),"Kraj Vysočina",(IF(AND(I1935&gt;=58001,I1935&lt;=59501),"Kraj Vysočina",(IF(AND(I1935&gt;=67401,I1935&lt;=67602),"Kraj Vysočina",(IF(AND(I1935&gt;=40001,I1935&lt;=44101),"Ústecký kraj",(IF(AND(I1935&gt;=46001,I1935&lt;=47201),"Liberecký kraj",(IF(AND(I1935&gt;=51202,I1935&lt;=51401),"Liberecký kraj",(IF(AND(I1935&gt;=53002,I1935&lt;=53976),"Pardubický kraj",(IF(AND(I1935&gt;=56002,I1935&lt;=57201),"Pardubický kraj",(IF(AND(I1935&gt;=60200,I1935&lt;=67201),"Jihomoravský kraj",(IF(AND(I1935&gt;=67801,I1935&lt;=68501),"Jihomoravský kraj",(IF(AND(I1935&gt;=69002,I1935&lt;=69801),"Jihomoravský kraj",(IF(AND(I1935&gt;=68601,I1935&lt;=68801),"Zlínský kraj",(IF(AND(I1935&gt;=75501,I1935&lt;=76901),"Zlínský kraj",(IF(AND(I1935&gt;=70030,I1935&lt;=74901),"Moravskoslezský kraj",(IF(AND(I1935&gt;=75000,I1935&lt;=75368),"Olomoucký kraj",(IF(AND(I1935&gt;=77200,I1935&lt;=79862),"Olomoucký kraj",(IF(AND(I1935&gt;=50011,I1935&lt;=50301),"Královéhradecký kraj",(IF(AND(I1935&gt;=54301,I1935&lt;=54303),"Královéhradecký kraj","0")))))))))))))))))))))))))))))))))))))))))))))))</f>
        <v>0</v>
      </c>
      <c r="AB1935" t="s">
        <v>5252</v>
      </c>
      <c r="AD1935" t="s">
        <v>998</v>
      </c>
      <c r="AE1935" t="s">
        <v>998</v>
      </c>
      <c r="AF1935" t="s">
        <v>998</v>
      </c>
      <c r="AG1935" s="107">
        <v>300</v>
      </c>
      <c r="AH1935" s="107">
        <v>0</v>
      </c>
      <c r="AI1935" s="107">
        <v>0</v>
      </c>
      <c r="AJ1935" t="s">
        <v>999</v>
      </c>
      <c r="AK1935" s="106">
        <v>44920</v>
      </c>
    </row>
    <row r="1936" spans="1:37" x14ac:dyDescent="0.45">
      <c r="A1936" t="s">
        <v>1007</v>
      </c>
      <c r="B1936" t="s">
        <v>11371</v>
      </c>
      <c r="C1936" t="s">
        <v>990</v>
      </c>
      <c r="D1936" t="s">
        <v>11372</v>
      </c>
      <c r="E1936" t="s">
        <v>992</v>
      </c>
      <c r="F1936" t="s">
        <v>11373</v>
      </c>
      <c r="G1936">
        <v>851</v>
      </c>
      <c r="H1936" t="s">
        <v>2158</v>
      </c>
      <c r="I1936">
        <v>36301</v>
      </c>
      <c r="K1936" t="s">
        <v>11374</v>
      </c>
      <c r="L1936" s="106">
        <v>33541</v>
      </c>
      <c r="M1936">
        <v>10893915</v>
      </c>
      <c r="N1936" t="s">
        <v>996</v>
      </c>
      <c r="O1936" t="s">
        <v>12</v>
      </c>
      <c r="P1936" t="s">
        <v>997</v>
      </c>
      <c r="R1936" s="109" t="str">
        <f>IF(OR(P1936="SB",Q1936="SB"),"SB",0)</f>
        <v>SB</v>
      </c>
      <c r="T1936" s="110">
        <v>11711</v>
      </c>
      <c r="U1936" t="s">
        <v>19633</v>
      </c>
      <c r="V1936" s="113" t="s">
        <v>19</v>
      </c>
      <c r="AD1936" t="s">
        <v>998</v>
      </c>
      <c r="AE1936" t="s">
        <v>998</v>
      </c>
      <c r="AF1936" t="s">
        <v>998</v>
      </c>
      <c r="AG1936" s="107">
        <v>0</v>
      </c>
      <c r="AH1936" s="107">
        <v>0</v>
      </c>
      <c r="AI1936" s="107">
        <v>0</v>
      </c>
      <c r="AJ1936" t="s">
        <v>1012</v>
      </c>
    </row>
    <row r="1937" spans="1:37" x14ac:dyDescent="0.45">
      <c r="A1937" t="s">
        <v>1007</v>
      </c>
      <c r="B1937" t="s">
        <v>11714</v>
      </c>
      <c r="C1937" t="s">
        <v>990</v>
      </c>
      <c r="D1937" t="s">
        <v>11715</v>
      </c>
      <c r="E1937" t="s">
        <v>992</v>
      </c>
      <c r="F1937" t="s">
        <v>2839</v>
      </c>
      <c r="G1937">
        <v>1268</v>
      </c>
      <c r="H1937" t="s">
        <v>2158</v>
      </c>
      <c r="I1937">
        <v>36301</v>
      </c>
      <c r="K1937" t="s">
        <v>11716</v>
      </c>
      <c r="L1937" s="106">
        <v>31972</v>
      </c>
      <c r="M1937">
        <v>10878252</v>
      </c>
      <c r="N1937" t="s">
        <v>996</v>
      </c>
      <c r="O1937" t="s">
        <v>12</v>
      </c>
      <c r="P1937" t="s">
        <v>997</v>
      </c>
      <c r="R1937" s="109" t="str">
        <f>IF(OR(P1937="SB",Q1937="SB"),"SB",0)</f>
        <v>SB</v>
      </c>
      <c r="T1937" s="110">
        <v>11727</v>
      </c>
      <c r="U1937" t="s">
        <v>19633</v>
      </c>
      <c r="V1937" s="113" t="s">
        <v>19</v>
      </c>
      <c r="AD1937" t="s">
        <v>998</v>
      </c>
      <c r="AE1937" t="s">
        <v>998</v>
      </c>
      <c r="AF1937" t="s">
        <v>998</v>
      </c>
      <c r="AG1937" s="107">
        <v>0</v>
      </c>
      <c r="AH1937" s="107">
        <v>0</v>
      </c>
      <c r="AI1937" s="107">
        <v>0</v>
      </c>
      <c r="AJ1937" t="s">
        <v>1012</v>
      </c>
    </row>
    <row r="1938" spans="1:37" x14ac:dyDescent="0.45">
      <c r="A1938" t="s">
        <v>1174</v>
      </c>
      <c r="B1938" t="s">
        <v>17489</v>
      </c>
      <c r="C1938" t="s">
        <v>990</v>
      </c>
      <c r="D1938" t="s">
        <v>17490</v>
      </c>
      <c r="E1938" t="s">
        <v>992</v>
      </c>
      <c r="F1938" t="s">
        <v>13167</v>
      </c>
      <c r="G1938">
        <v>763</v>
      </c>
      <c r="H1938" t="s">
        <v>2158</v>
      </c>
      <c r="I1938">
        <v>36301</v>
      </c>
      <c r="K1938" t="s">
        <v>17491</v>
      </c>
      <c r="L1938" s="106">
        <v>29460</v>
      </c>
      <c r="M1938">
        <v>10863401</v>
      </c>
      <c r="N1938" t="s">
        <v>996</v>
      </c>
      <c r="O1938" t="s">
        <v>12</v>
      </c>
      <c r="P1938" t="s">
        <v>997</v>
      </c>
      <c r="R1938" s="109" t="str">
        <f>IF(OR(P1938="SB",Q1938="SB"),"SB",0)</f>
        <v>SB</v>
      </c>
      <c r="T1938" s="110">
        <v>11899</v>
      </c>
      <c r="U1938" t="s">
        <v>19633</v>
      </c>
      <c r="V1938" s="113" t="s">
        <v>19</v>
      </c>
      <c r="AD1938" t="s">
        <v>998</v>
      </c>
      <c r="AE1938" t="s">
        <v>998</v>
      </c>
      <c r="AF1938" t="s">
        <v>998</v>
      </c>
      <c r="AG1938" s="107">
        <v>0</v>
      </c>
      <c r="AH1938" s="107">
        <v>0</v>
      </c>
      <c r="AI1938" s="107">
        <v>0</v>
      </c>
      <c r="AJ1938" t="s">
        <v>1012</v>
      </c>
    </row>
    <row r="1939" spans="1:37" x14ac:dyDescent="0.45">
      <c r="A1939" t="s">
        <v>1076</v>
      </c>
      <c r="B1939" t="s">
        <v>14549</v>
      </c>
      <c r="C1939" t="s">
        <v>990</v>
      </c>
      <c r="D1939" t="s">
        <v>14564</v>
      </c>
      <c r="E1939" t="s">
        <v>992</v>
      </c>
      <c r="F1939" t="s">
        <v>1700</v>
      </c>
      <c r="G1939">
        <v>243</v>
      </c>
      <c r="H1939" t="s">
        <v>1700</v>
      </c>
      <c r="I1939">
        <v>36301</v>
      </c>
      <c r="K1939" t="s">
        <v>14565</v>
      </c>
      <c r="L1939" s="106">
        <v>38934</v>
      </c>
      <c r="M1939">
        <v>13663162</v>
      </c>
      <c r="N1939" t="s">
        <v>1431</v>
      </c>
      <c r="O1939" t="s">
        <v>1282</v>
      </c>
      <c r="P1939" t="s">
        <v>997</v>
      </c>
      <c r="R1939" s="109" t="str">
        <f>IF(OR(P1939="SB",Q1939="SB"),"SB",0)</f>
        <v>SB</v>
      </c>
      <c r="T1939" s="110">
        <v>16151</v>
      </c>
      <c r="U1939" t="s">
        <v>19633</v>
      </c>
      <c r="V1939" s="113" t="s">
        <v>19</v>
      </c>
      <c r="AD1939" t="s">
        <v>998</v>
      </c>
      <c r="AE1939" t="s">
        <v>998</v>
      </c>
      <c r="AF1939" t="s">
        <v>998</v>
      </c>
      <c r="AG1939" s="107">
        <v>300</v>
      </c>
      <c r="AH1939" s="107">
        <v>0</v>
      </c>
      <c r="AI1939" s="107">
        <v>0</v>
      </c>
      <c r="AJ1939" t="s">
        <v>999</v>
      </c>
      <c r="AK1939" s="106">
        <v>44920</v>
      </c>
    </row>
    <row r="1940" spans="1:37" x14ac:dyDescent="0.45">
      <c r="A1940" t="s">
        <v>1224</v>
      </c>
      <c r="B1940" t="s">
        <v>1277</v>
      </c>
      <c r="C1940" t="s">
        <v>990</v>
      </c>
      <c r="D1940" t="s">
        <v>13071</v>
      </c>
      <c r="E1940" t="s">
        <v>992</v>
      </c>
      <c r="F1940" t="s">
        <v>1647</v>
      </c>
      <c r="G1940">
        <v>1429</v>
      </c>
      <c r="H1940" t="s">
        <v>2158</v>
      </c>
      <c r="I1940">
        <v>36301</v>
      </c>
      <c r="K1940" t="s">
        <v>13072</v>
      </c>
      <c r="L1940" s="106">
        <v>38320</v>
      </c>
      <c r="M1940">
        <v>13663768</v>
      </c>
      <c r="N1940" t="s">
        <v>1431</v>
      </c>
      <c r="O1940" t="s">
        <v>1282</v>
      </c>
      <c r="P1940" t="s">
        <v>997</v>
      </c>
      <c r="R1940" s="109" t="str">
        <f>IF(OR(P1940="SB",Q1940="SB"),"SB",0)</f>
        <v>SB</v>
      </c>
      <c r="T1940" s="110">
        <v>16153</v>
      </c>
      <c r="U1940" t="s">
        <v>19633</v>
      </c>
      <c r="V1940" s="113" t="s">
        <v>19</v>
      </c>
      <c r="AD1940" t="s">
        <v>998</v>
      </c>
      <c r="AE1940" t="s">
        <v>998</v>
      </c>
      <c r="AF1940" t="s">
        <v>998</v>
      </c>
      <c r="AG1940" s="107">
        <v>300</v>
      </c>
      <c r="AH1940" s="107">
        <v>0</v>
      </c>
      <c r="AI1940" s="107">
        <v>0</v>
      </c>
      <c r="AJ1940" t="s">
        <v>999</v>
      </c>
      <c r="AK1940" s="106">
        <v>44920</v>
      </c>
    </row>
    <row r="1941" spans="1:37" x14ac:dyDescent="0.45">
      <c r="A1941" t="s">
        <v>3651</v>
      </c>
      <c r="B1941" t="s">
        <v>6397</v>
      </c>
      <c r="C1941" t="s">
        <v>1002</v>
      </c>
      <c r="D1941" t="s">
        <v>6398</v>
      </c>
      <c r="E1941" t="s">
        <v>992</v>
      </c>
      <c r="F1941" t="s">
        <v>1700</v>
      </c>
      <c r="G1941">
        <v>222</v>
      </c>
      <c r="H1941" t="s">
        <v>1700</v>
      </c>
      <c r="I1941">
        <v>36301</v>
      </c>
      <c r="K1941" t="s">
        <v>6399</v>
      </c>
      <c r="L1941" s="106">
        <v>38155</v>
      </c>
      <c r="M1941">
        <v>13663061</v>
      </c>
      <c r="N1941" t="s">
        <v>1431</v>
      </c>
      <c r="O1941" t="s">
        <v>1282</v>
      </c>
      <c r="P1941" t="s">
        <v>997</v>
      </c>
      <c r="R1941" s="109" t="str">
        <f>IF(OR(P1941="SB",Q1941="SB"),"SB",0)</f>
        <v>SB</v>
      </c>
      <c r="T1941" s="110">
        <v>16154</v>
      </c>
      <c r="U1941" t="s">
        <v>19633</v>
      </c>
      <c r="V1941" s="113" t="s">
        <v>19</v>
      </c>
      <c r="AB1941" t="s">
        <v>6400</v>
      </c>
      <c r="AD1941" t="s">
        <v>998</v>
      </c>
      <c r="AE1941" t="s">
        <v>998</v>
      </c>
      <c r="AF1941" t="s">
        <v>998</v>
      </c>
      <c r="AG1941" s="107">
        <v>300</v>
      </c>
      <c r="AH1941" s="107">
        <v>0</v>
      </c>
      <c r="AI1941" s="107">
        <v>0</v>
      </c>
      <c r="AJ1941" t="s">
        <v>999</v>
      </c>
      <c r="AK1941" s="106">
        <v>44920</v>
      </c>
    </row>
    <row r="1942" spans="1:37" x14ac:dyDescent="0.45">
      <c r="A1942" t="s">
        <v>1032</v>
      </c>
      <c r="B1942" t="s">
        <v>10330</v>
      </c>
      <c r="C1942" t="s">
        <v>1002</v>
      </c>
      <c r="D1942" t="s">
        <v>10333</v>
      </c>
      <c r="E1942" t="s">
        <v>992</v>
      </c>
      <c r="F1942" t="s">
        <v>1700</v>
      </c>
      <c r="G1942">
        <v>58</v>
      </c>
      <c r="H1942" t="s">
        <v>1700</v>
      </c>
      <c r="I1942">
        <v>36301</v>
      </c>
      <c r="J1942">
        <v>777863236</v>
      </c>
      <c r="K1942" t="s">
        <v>10332</v>
      </c>
      <c r="L1942" s="106">
        <v>37790</v>
      </c>
      <c r="M1942">
        <v>12904946</v>
      </c>
      <c r="N1942" t="s">
        <v>1431</v>
      </c>
      <c r="O1942" t="s">
        <v>1282</v>
      </c>
      <c r="P1942" t="s">
        <v>997</v>
      </c>
      <c r="R1942" s="109" t="str">
        <f>IF(OR(P1942="SB",Q1942="SB"),"SB",0)</f>
        <v>SB</v>
      </c>
      <c r="T1942" s="110">
        <v>16155</v>
      </c>
      <c r="U1942" t="s">
        <v>19633</v>
      </c>
      <c r="V1942" s="113" t="s">
        <v>19</v>
      </c>
      <c r="AD1942" t="s">
        <v>998</v>
      </c>
      <c r="AE1942" t="s">
        <v>998</v>
      </c>
      <c r="AF1942" t="s">
        <v>998</v>
      </c>
      <c r="AG1942" s="107">
        <v>300</v>
      </c>
      <c r="AH1942" s="107">
        <v>0</v>
      </c>
      <c r="AI1942" s="107">
        <v>0</v>
      </c>
      <c r="AJ1942" t="s">
        <v>999</v>
      </c>
      <c r="AK1942" s="106">
        <v>44920</v>
      </c>
    </row>
    <row r="1943" spans="1:37" x14ac:dyDescent="0.45">
      <c r="A1943" t="s">
        <v>1842</v>
      </c>
      <c r="B1943" t="s">
        <v>7275</v>
      </c>
      <c r="C1943" t="s">
        <v>990</v>
      </c>
      <c r="D1943" t="s">
        <v>7276</v>
      </c>
      <c r="E1943" t="s">
        <v>992</v>
      </c>
      <c r="F1943" t="s">
        <v>1700</v>
      </c>
      <c r="G1943">
        <v>178</v>
      </c>
      <c r="H1943" t="s">
        <v>1700</v>
      </c>
      <c r="I1943">
        <v>36301</v>
      </c>
      <c r="J1943">
        <v>603472670</v>
      </c>
      <c r="K1943" t="s">
        <v>7277</v>
      </c>
      <c r="L1943" s="106">
        <v>37872</v>
      </c>
      <c r="M1943">
        <v>12904239</v>
      </c>
      <c r="N1943" t="s">
        <v>1431</v>
      </c>
      <c r="O1943" t="s">
        <v>1282</v>
      </c>
      <c r="P1943" t="s">
        <v>997</v>
      </c>
      <c r="R1943" s="109" t="str">
        <f>IF(OR(P1943="SB",Q1943="SB"),"SB",0)</f>
        <v>SB</v>
      </c>
      <c r="T1943" s="110">
        <v>16158</v>
      </c>
      <c r="U1943" t="s">
        <v>19633</v>
      </c>
      <c r="V1943" s="113" t="s">
        <v>19</v>
      </c>
      <c r="AD1943" t="s">
        <v>998</v>
      </c>
      <c r="AE1943" t="s">
        <v>998</v>
      </c>
      <c r="AF1943" t="s">
        <v>998</v>
      </c>
      <c r="AG1943" s="107">
        <v>300</v>
      </c>
      <c r="AH1943" s="107">
        <v>0</v>
      </c>
      <c r="AI1943" s="107">
        <v>0</v>
      </c>
      <c r="AJ1943" t="s">
        <v>999</v>
      </c>
      <c r="AK1943" s="106">
        <v>44920</v>
      </c>
    </row>
    <row r="1944" spans="1:37" x14ac:dyDescent="0.45">
      <c r="A1944" t="s">
        <v>2709</v>
      </c>
      <c r="B1944" t="s">
        <v>11936</v>
      </c>
      <c r="C1944" t="s">
        <v>990</v>
      </c>
      <c r="D1944" t="s">
        <v>11937</v>
      </c>
      <c r="E1944" t="s">
        <v>992</v>
      </c>
      <c r="F1944" t="s">
        <v>2339</v>
      </c>
      <c r="G1944">
        <v>57</v>
      </c>
      <c r="H1944" t="s">
        <v>2158</v>
      </c>
      <c r="I1944">
        <v>36301</v>
      </c>
      <c r="K1944" t="s">
        <v>11938</v>
      </c>
      <c r="L1944" s="106">
        <v>37757</v>
      </c>
      <c r="M1944">
        <v>13663667</v>
      </c>
      <c r="N1944" t="s">
        <v>1431</v>
      </c>
      <c r="O1944" t="s">
        <v>1282</v>
      </c>
      <c r="P1944" t="s">
        <v>997</v>
      </c>
      <c r="R1944" s="109" t="str">
        <f>IF(OR(P1944="SB",Q1944="SB"),"SB",0)</f>
        <v>SB</v>
      </c>
      <c r="T1944" s="110">
        <v>16162</v>
      </c>
      <c r="U1944" t="s">
        <v>19633</v>
      </c>
      <c r="V1944" s="113" t="s">
        <v>19</v>
      </c>
      <c r="AB1944" t="s">
        <v>11939</v>
      </c>
      <c r="AD1944" t="s">
        <v>998</v>
      </c>
      <c r="AE1944" t="s">
        <v>998</v>
      </c>
      <c r="AF1944" t="s">
        <v>998</v>
      </c>
      <c r="AG1944" s="107">
        <v>300</v>
      </c>
      <c r="AH1944" s="107">
        <v>0</v>
      </c>
      <c r="AI1944" s="107">
        <v>0</v>
      </c>
      <c r="AJ1944" t="s">
        <v>999</v>
      </c>
      <c r="AK1944" s="106">
        <v>44920</v>
      </c>
    </row>
    <row r="1945" spans="1:37" x14ac:dyDescent="0.45">
      <c r="A1945" t="s">
        <v>1111</v>
      </c>
      <c r="B1945" t="s">
        <v>8112</v>
      </c>
      <c r="C1945" t="s">
        <v>1002</v>
      </c>
      <c r="D1945" t="s">
        <v>8975</v>
      </c>
      <c r="E1945" t="s">
        <v>992</v>
      </c>
      <c r="F1945" t="s">
        <v>1700</v>
      </c>
      <c r="G1945">
        <v>95</v>
      </c>
      <c r="H1945" t="s">
        <v>1700</v>
      </c>
      <c r="I1945">
        <v>36301</v>
      </c>
      <c r="J1945">
        <v>603534953</v>
      </c>
      <c r="K1945" t="s">
        <v>8976</v>
      </c>
      <c r="L1945" s="106">
        <v>36527</v>
      </c>
      <c r="M1945">
        <v>12904138</v>
      </c>
      <c r="N1945" t="s">
        <v>1431</v>
      </c>
      <c r="O1945" t="s">
        <v>1282</v>
      </c>
      <c r="P1945" t="s">
        <v>997</v>
      </c>
      <c r="R1945" s="109" t="str">
        <f>IF(OR(P1945="SB",Q1945="SB"),"SB",0)</f>
        <v>SB</v>
      </c>
      <c r="T1945" s="110">
        <v>16167</v>
      </c>
      <c r="U1945" t="s">
        <v>19633</v>
      </c>
      <c r="V1945" s="113" t="s">
        <v>19</v>
      </c>
      <c r="AB1945" t="s">
        <v>8977</v>
      </c>
      <c r="AD1945" t="s">
        <v>998</v>
      </c>
      <c r="AE1945" t="s">
        <v>998</v>
      </c>
      <c r="AF1945" t="s">
        <v>998</v>
      </c>
      <c r="AG1945" s="107">
        <v>300</v>
      </c>
      <c r="AH1945" s="107">
        <v>0</v>
      </c>
      <c r="AI1945" s="107">
        <v>0</v>
      </c>
      <c r="AJ1945" t="s">
        <v>999</v>
      </c>
      <c r="AK1945" s="106">
        <v>44920</v>
      </c>
    </row>
    <row r="1946" spans="1:37" x14ac:dyDescent="0.45">
      <c r="A1946" t="s">
        <v>1055</v>
      </c>
      <c r="B1946" t="s">
        <v>10330</v>
      </c>
      <c r="C1946" t="s">
        <v>1002</v>
      </c>
      <c r="D1946" t="s">
        <v>10331</v>
      </c>
      <c r="E1946" t="s">
        <v>992</v>
      </c>
      <c r="F1946" t="s">
        <v>1700</v>
      </c>
      <c r="G1946">
        <v>58</v>
      </c>
      <c r="H1946" t="s">
        <v>1700</v>
      </c>
      <c r="I1946">
        <v>36301</v>
      </c>
      <c r="J1946">
        <v>777863236</v>
      </c>
      <c r="K1946" t="s">
        <v>10332</v>
      </c>
      <c r="L1946" s="106">
        <v>36418</v>
      </c>
      <c r="M1946">
        <v>12904845</v>
      </c>
      <c r="N1946" t="s">
        <v>1431</v>
      </c>
      <c r="O1946" t="s">
        <v>1282</v>
      </c>
      <c r="P1946" t="s">
        <v>997</v>
      </c>
      <c r="R1946" s="109" t="str">
        <f>IF(OR(P1946="SB",Q1946="SB"),"SB",0)</f>
        <v>SB</v>
      </c>
      <c r="T1946" s="110">
        <v>16168</v>
      </c>
      <c r="U1946" t="s">
        <v>19633</v>
      </c>
      <c r="V1946" s="113" t="s">
        <v>19</v>
      </c>
      <c r="AD1946" t="s">
        <v>998</v>
      </c>
      <c r="AE1946" t="s">
        <v>998</v>
      </c>
      <c r="AF1946" t="s">
        <v>998</v>
      </c>
      <c r="AG1946" s="107">
        <v>300</v>
      </c>
      <c r="AH1946" s="107">
        <v>0</v>
      </c>
      <c r="AI1946" s="107">
        <v>0</v>
      </c>
      <c r="AJ1946" t="s">
        <v>999</v>
      </c>
      <c r="AK1946" s="106">
        <v>44920</v>
      </c>
    </row>
    <row r="1947" spans="1:37" x14ac:dyDescent="0.45">
      <c r="A1947" t="s">
        <v>1225</v>
      </c>
      <c r="B1947" t="s">
        <v>2790</v>
      </c>
      <c r="C1947" t="s">
        <v>1002</v>
      </c>
      <c r="D1947" t="s">
        <v>2791</v>
      </c>
      <c r="E1947" t="s">
        <v>992</v>
      </c>
      <c r="F1947" t="s">
        <v>1700</v>
      </c>
      <c r="G1947">
        <v>222</v>
      </c>
      <c r="H1947" t="s">
        <v>1700</v>
      </c>
      <c r="I1947">
        <v>36301</v>
      </c>
      <c r="K1947" t="s">
        <v>2792</v>
      </c>
      <c r="L1947" s="106">
        <v>32851</v>
      </c>
      <c r="M1947">
        <v>10473276</v>
      </c>
      <c r="N1947" t="s">
        <v>1431</v>
      </c>
      <c r="O1947" t="s">
        <v>1282</v>
      </c>
      <c r="P1947" t="s">
        <v>997</v>
      </c>
      <c r="R1947" s="109" t="str">
        <f>IF(OR(P1947="SB",Q1947="SB"),"SB",0)</f>
        <v>SB</v>
      </c>
      <c r="T1947" s="110">
        <v>50435</v>
      </c>
      <c r="U1947" t="s">
        <v>19633</v>
      </c>
      <c r="V1947" s="113" t="s">
        <v>19</v>
      </c>
      <c r="AD1947" t="s">
        <v>998</v>
      </c>
      <c r="AE1947" t="s">
        <v>998</v>
      </c>
      <c r="AF1947" t="s">
        <v>998</v>
      </c>
      <c r="AG1947" s="107">
        <v>300</v>
      </c>
      <c r="AH1947" s="107">
        <v>0</v>
      </c>
      <c r="AI1947" s="107">
        <v>0</v>
      </c>
      <c r="AJ1947" t="s">
        <v>999</v>
      </c>
      <c r="AK1947" s="106">
        <v>44920</v>
      </c>
    </row>
    <row r="1948" spans="1:37" x14ac:dyDescent="0.45">
      <c r="A1948" t="s">
        <v>1111</v>
      </c>
      <c r="B1948" t="s">
        <v>1692</v>
      </c>
      <c r="C1948" t="s">
        <v>1002</v>
      </c>
      <c r="D1948" t="s">
        <v>1699</v>
      </c>
      <c r="E1948" t="s">
        <v>992</v>
      </c>
      <c r="F1948" t="s">
        <v>1700</v>
      </c>
      <c r="G1948">
        <v>222</v>
      </c>
      <c r="H1948" t="s">
        <v>1700</v>
      </c>
      <c r="I1948">
        <v>36301</v>
      </c>
      <c r="K1948" t="s">
        <v>1701</v>
      </c>
      <c r="L1948" s="106">
        <v>32682</v>
      </c>
      <c r="M1948">
        <v>10807524</v>
      </c>
      <c r="N1948" t="s">
        <v>1431</v>
      </c>
      <c r="O1948" t="s">
        <v>1282</v>
      </c>
      <c r="P1948" t="s">
        <v>997</v>
      </c>
      <c r="R1948" s="109" t="str">
        <f>IF(OR(P1948="SB",Q1948="SB"),"SB",0)</f>
        <v>SB</v>
      </c>
      <c r="T1948" s="110">
        <v>51376</v>
      </c>
      <c r="U1948" t="s">
        <v>19633</v>
      </c>
      <c r="V1948" s="113" t="s">
        <v>19</v>
      </c>
      <c r="AD1948" t="s">
        <v>998</v>
      </c>
      <c r="AE1948" t="s">
        <v>998</v>
      </c>
      <c r="AF1948" t="s">
        <v>998</v>
      </c>
      <c r="AG1948" s="107">
        <v>300</v>
      </c>
      <c r="AH1948" s="107">
        <v>0</v>
      </c>
      <c r="AI1948" s="107">
        <v>0</v>
      </c>
      <c r="AJ1948" t="s">
        <v>999</v>
      </c>
      <c r="AK1948" s="106">
        <v>44920</v>
      </c>
    </row>
    <row r="1949" spans="1:37" x14ac:dyDescent="0.45">
      <c r="A1949" t="s">
        <v>1197</v>
      </c>
      <c r="B1949" t="s">
        <v>7930</v>
      </c>
      <c r="C1949" t="s">
        <v>1002</v>
      </c>
      <c r="D1949" t="s">
        <v>7931</v>
      </c>
      <c r="E1949" t="s">
        <v>992</v>
      </c>
      <c r="F1949" t="s">
        <v>7932</v>
      </c>
      <c r="G1949" t="s">
        <v>7933</v>
      </c>
      <c r="H1949" t="s">
        <v>2158</v>
      </c>
      <c r="I1949">
        <v>36301</v>
      </c>
      <c r="K1949" t="s">
        <v>7934</v>
      </c>
      <c r="L1949" s="106">
        <v>39515</v>
      </c>
      <c r="M1949">
        <v>15301957</v>
      </c>
      <c r="N1949" t="s">
        <v>1431</v>
      </c>
      <c r="O1949" t="s">
        <v>1282</v>
      </c>
      <c r="P1949" t="s">
        <v>997</v>
      </c>
      <c r="R1949" s="109" t="str">
        <f>IF(OR(P1949="SB",Q1949="SB"),"SB",0)</f>
        <v>SB</v>
      </c>
      <c r="T1949" s="110">
        <v>2022041</v>
      </c>
      <c r="U1949" t="s">
        <v>19633</v>
      </c>
      <c r="V1949" s="113" t="s">
        <v>19</v>
      </c>
      <c r="AB1949" t="s">
        <v>7935</v>
      </c>
      <c r="AD1949" t="s">
        <v>998</v>
      </c>
      <c r="AE1949" t="s">
        <v>998</v>
      </c>
      <c r="AF1949" t="s">
        <v>998</v>
      </c>
      <c r="AG1949" s="107">
        <v>300</v>
      </c>
      <c r="AH1949" s="107">
        <v>0</v>
      </c>
      <c r="AI1949" s="107">
        <v>0</v>
      </c>
      <c r="AJ1949" t="s">
        <v>999</v>
      </c>
      <c r="AK1949" s="106">
        <v>44920</v>
      </c>
    </row>
    <row r="1950" spans="1:37" x14ac:dyDescent="0.45">
      <c r="A1950" t="s">
        <v>1112</v>
      </c>
      <c r="B1950" t="s">
        <v>11646</v>
      </c>
      <c r="C1950" t="s">
        <v>990</v>
      </c>
      <c r="D1950" t="s">
        <v>11647</v>
      </c>
      <c r="E1950" t="s">
        <v>992</v>
      </c>
      <c r="F1950" t="s">
        <v>1700</v>
      </c>
      <c r="G1950">
        <v>1</v>
      </c>
      <c r="H1950" t="s">
        <v>1700</v>
      </c>
      <c r="I1950">
        <v>36301</v>
      </c>
      <c r="K1950" t="s">
        <v>11648</v>
      </c>
      <c r="L1950" s="106">
        <v>31566</v>
      </c>
      <c r="M1950">
        <v>10737907</v>
      </c>
      <c r="N1950" t="s">
        <v>996</v>
      </c>
      <c r="O1950" t="s">
        <v>12</v>
      </c>
      <c r="P1950" t="s">
        <v>997</v>
      </c>
      <c r="R1950" s="109" t="str">
        <f>IF(OR(P1950="SB",Q1950="SB"),"SB",0)</f>
        <v>SB</v>
      </c>
      <c r="T1950" s="110">
        <v>11079</v>
      </c>
      <c r="U1950" t="s">
        <v>19634</v>
      </c>
      <c r="V1950" s="113" t="s">
        <v>19</v>
      </c>
      <c r="W1950" s="111">
        <v>11079</v>
      </c>
      <c r="X1950" s="111" t="s">
        <v>19633</v>
      </c>
      <c r="AD1950" t="s">
        <v>1024</v>
      </c>
      <c r="AE1950" t="s">
        <v>1515</v>
      </c>
      <c r="AF1950" t="s">
        <v>998</v>
      </c>
      <c r="AG1950" s="107">
        <v>0</v>
      </c>
      <c r="AH1950" s="107">
        <v>0</v>
      </c>
      <c r="AI1950" s="107">
        <v>0</v>
      </c>
      <c r="AJ1950" t="s">
        <v>1012</v>
      </c>
    </row>
    <row r="1951" spans="1:37" x14ac:dyDescent="0.45">
      <c r="A1951" t="s">
        <v>1268</v>
      </c>
      <c r="B1951" t="s">
        <v>8946</v>
      </c>
      <c r="C1951" t="s">
        <v>990</v>
      </c>
      <c r="D1951" t="s">
        <v>8947</v>
      </c>
      <c r="E1951" t="s">
        <v>992</v>
      </c>
      <c r="F1951" t="s">
        <v>1700</v>
      </c>
      <c r="G1951">
        <v>95</v>
      </c>
      <c r="H1951" t="s">
        <v>1700</v>
      </c>
      <c r="I1951">
        <v>36301</v>
      </c>
      <c r="J1951">
        <v>603534953</v>
      </c>
      <c r="K1951" t="s">
        <v>8948</v>
      </c>
      <c r="L1951" s="106">
        <v>36024</v>
      </c>
      <c r="M1951">
        <v>12904340</v>
      </c>
      <c r="N1951" t="s">
        <v>996</v>
      </c>
      <c r="O1951" t="s">
        <v>12</v>
      </c>
      <c r="P1951" t="s">
        <v>997</v>
      </c>
      <c r="R1951" s="109" t="str">
        <f>IF(OR(P1951="SB",Q1951="SB"),"SB",0)</f>
        <v>SB</v>
      </c>
      <c r="T1951" s="110">
        <v>16173</v>
      </c>
      <c r="U1951" t="s">
        <v>19634</v>
      </c>
      <c r="V1951" s="113" t="s">
        <v>19</v>
      </c>
      <c r="W1951" s="111">
        <v>16173</v>
      </c>
      <c r="X1951" s="111" t="s">
        <v>19633</v>
      </c>
      <c r="AB1951" t="s">
        <v>8949</v>
      </c>
      <c r="AD1951" t="s">
        <v>1159</v>
      </c>
      <c r="AE1951" t="s">
        <v>1515</v>
      </c>
      <c r="AF1951" t="s">
        <v>998</v>
      </c>
      <c r="AG1951" s="107">
        <v>300</v>
      </c>
      <c r="AH1951" s="107">
        <v>0</v>
      </c>
      <c r="AI1951" s="107">
        <v>0</v>
      </c>
      <c r="AJ1951" t="s">
        <v>999</v>
      </c>
      <c r="AK1951" s="106">
        <v>44924</v>
      </c>
    </row>
    <row r="1952" spans="1:37" x14ac:dyDescent="0.45">
      <c r="A1952" t="s">
        <v>4340</v>
      </c>
      <c r="B1952" t="s">
        <v>2812</v>
      </c>
      <c r="C1952" t="s">
        <v>1002</v>
      </c>
      <c r="D1952" t="s">
        <v>4341</v>
      </c>
      <c r="E1952" t="s">
        <v>992</v>
      </c>
      <c r="F1952" t="s">
        <v>1700</v>
      </c>
      <c r="G1952">
        <v>58</v>
      </c>
      <c r="H1952" t="s">
        <v>1700</v>
      </c>
      <c r="I1952">
        <v>36301</v>
      </c>
      <c r="K1952" t="s">
        <v>4342</v>
      </c>
      <c r="L1952" s="106">
        <v>29087</v>
      </c>
      <c r="M1952">
        <v>12910808</v>
      </c>
      <c r="N1952" t="s">
        <v>1431</v>
      </c>
      <c r="O1952" t="s">
        <v>1282</v>
      </c>
      <c r="P1952" t="s">
        <v>997</v>
      </c>
      <c r="R1952" s="109" t="str">
        <f>IF(OR(P1952="SB",Q1952="SB"),"SB",0)</f>
        <v>SB</v>
      </c>
      <c r="T1952" s="110" t="s">
        <v>998</v>
      </c>
      <c r="V1952" s="113" t="s">
        <v>19</v>
      </c>
      <c r="AB1952" t="s">
        <v>998</v>
      </c>
      <c r="AD1952" t="s">
        <v>1024</v>
      </c>
      <c r="AE1952" t="s">
        <v>1515</v>
      </c>
      <c r="AF1952" t="s">
        <v>998</v>
      </c>
      <c r="AG1952" s="107">
        <v>300</v>
      </c>
      <c r="AH1952" s="107">
        <v>0</v>
      </c>
      <c r="AI1952" s="107">
        <v>0</v>
      </c>
      <c r="AJ1952" t="s">
        <v>999</v>
      </c>
      <c r="AK1952" s="106">
        <v>44920</v>
      </c>
    </row>
    <row r="1953" spans="1:37" x14ac:dyDescent="0.45">
      <c r="A1953" t="s">
        <v>1727</v>
      </c>
      <c r="B1953" t="s">
        <v>4800</v>
      </c>
      <c r="C1953" t="s">
        <v>1002</v>
      </c>
      <c r="D1953" t="s">
        <v>4801</v>
      </c>
      <c r="E1953" t="s">
        <v>992</v>
      </c>
      <c r="F1953" t="s">
        <v>1700</v>
      </c>
      <c r="G1953">
        <v>152</v>
      </c>
      <c r="H1953" t="s">
        <v>1700</v>
      </c>
      <c r="I1953">
        <v>36301</v>
      </c>
      <c r="K1953" t="s">
        <v>4802</v>
      </c>
      <c r="L1953" s="106">
        <v>17147</v>
      </c>
      <c r="M1953">
        <v>10828742</v>
      </c>
      <c r="N1953" t="s">
        <v>1431</v>
      </c>
      <c r="O1953" t="s">
        <v>1282</v>
      </c>
      <c r="P1953" t="s">
        <v>997</v>
      </c>
      <c r="R1953" s="109" t="str">
        <f>IF(OR(P1953="SB",Q1953="SB"),"SB",0)</f>
        <v>SB</v>
      </c>
      <c r="T1953" s="110" t="s">
        <v>998</v>
      </c>
      <c r="V1953" s="113" t="s">
        <v>19</v>
      </c>
      <c r="AB1953" t="s">
        <v>998</v>
      </c>
      <c r="AD1953" t="s">
        <v>998</v>
      </c>
      <c r="AE1953" t="s">
        <v>998</v>
      </c>
      <c r="AF1953" t="s">
        <v>998</v>
      </c>
      <c r="AG1953" s="107">
        <v>100</v>
      </c>
      <c r="AH1953" s="107">
        <v>0</v>
      </c>
      <c r="AI1953" s="107">
        <v>0</v>
      </c>
      <c r="AJ1953" t="s">
        <v>999</v>
      </c>
      <c r="AK1953" s="106">
        <v>44920</v>
      </c>
    </row>
    <row r="1954" spans="1:37" x14ac:dyDescent="0.45">
      <c r="A1954" t="s">
        <v>1087</v>
      </c>
      <c r="B1954" t="s">
        <v>8771</v>
      </c>
      <c r="C1954" t="s">
        <v>990</v>
      </c>
      <c r="D1954" t="s">
        <v>8772</v>
      </c>
      <c r="E1954" t="s">
        <v>992</v>
      </c>
      <c r="F1954" t="s">
        <v>8773</v>
      </c>
      <c r="G1954">
        <v>222</v>
      </c>
      <c r="H1954" t="s">
        <v>1700</v>
      </c>
      <c r="I1954">
        <v>36301</v>
      </c>
      <c r="K1954" t="s">
        <v>8774</v>
      </c>
      <c r="L1954" s="106">
        <v>25417</v>
      </c>
      <c r="M1954">
        <v>10793275</v>
      </c>
      <c r="N1954" t="s">
        <v>1431</v>
      </c>
      <c r="O1954" t="s">
        <v>1282</v>
      </c>
      <c r="P1954" t="s">
        <v>997</v>
      </c>
      <c r="R1954" s="109" t="str">
        <f>IF(OR(P1954="SB",Q1954="SB"),"SB",0)</f>
        <v>SB</v>
      </c>
      <c r="T1954" s="110" t="s">
        <v>998</v>
      </c>
      <c r="V1954" s="113" t="s">
        <v>19</v>
      </c>
      <c r="AB1954" t="s">
        <v>998</v>
      </c>
      <c r="AD1954" t="s">
        <v>1024</v>
      </c>
      <c r="AE1954" t="s">
        <v>1515</v>
      </c>
      <c r="AF1954" t="s">
        <v>998</v>
      </c>
      <c r="AG1954" s="107">
        <v>300</v>
      </c>
      <c r="AH1954" s="107">
        <v>0</v>
      </c>
      <c r="AI1954" s="107">
        <v>0</v>
      </c>
      <c r="AJ1954" t="s">
        <v>999</v>
      </c>
      <c r="AK1954" s="106">
        <v>44920</v>
      </c>
    </row>
    <row r="1955" spans="1:37" x14ac:dyDescent="0.45">
      <c r="A1955" t="s">
        <v>1007</v>
      </c>
      <c r="B1955" t="s">
        <v>8946</v>
      </c>
      <c r="C1955" t="s">
        <v>990</v>
      </c>
      <c r="D1955" t="s">
        <v>8956</v>
      </c>
      <c r="E1955" t="s">
        <v>992</v>
      </c>
      <c r="F1955" t="s">
        <v>1700</v>
      </c>
      <c r="G1955">
        <v>95</v>
      </c>
      <c r="H1955" t="s">
        <v>1700</v>
      </c>
      <c r="I1955">
        <v>36301</v>
      </c>
      <c r="J1955">
        <v>603534953</v>
      </c>
      <c r="K1955" t="s">
        <v>8957</v>
      </c>
      <c r="L1955" s="106">
        <v>28257</v>
      </c>
      <c r="M1955">
        <v>12904441</v>
      </c>
      <c r="N1955" t="s">
        <v>1431</v>
      </c>
      <c r="O1955" t="s">
        <v>1282</v>
      </c>
      <c r="P1955" t="s">
        <v>997</v>
      </c>
      <c r="R1955" s="109" t="str">
        <f>IF(OR(P1955="SB",Q1955="SB"),"SB",0)</f>
        <v>SB</v>
      </c>
      <c r="T1955" s="110" t="s">
        <v>998</v>
      </c>
      <c r="V1955" s="113" t="s">
        <v>19</v>
      </c>
      <c r="AB1955" t="s">
        <v>998</v>
      </c>
      <c r="AD1955" t="s">
        <v>1024</v>
      </c>
      <c r="AE1955" t="s">
        <v>1272</v>
      </c>
      <c r="AF1955" t="s">
        <v>998</v>
      </c>
      <c r="AG1955" s="107">
        <v>300</v>
      </c>
      <c r="AH1955" s="107">
        <v>0</v>
      </c>
      <c r="AI1955" s="107">
        <v>0</v>
      </c>
      <c r="AJ1955" t="s">
        <v>999</v>
      </c>
      <c r="AK1955" s="106">
        <v>44920</v>
      </c>
    </row>
    <row r="1956" spans="1:37" x14ac:dyDescent="0.45">
      <c r="A1956" t="s">
        <v>1095</v>
      </c>
      <c r="B1956" t="s">
        <v>9788</v>
      </c>
      <c r="C1956" t="s">
        <v>990</v>
      </c>
      <c r="D1956" t="s">
        <v>9789</v>
      </c>
      <c r="E1956" t="s">
        <v>992</v>
      </c>
      <c r="F1956" t="s">
        <v>1587</v>
      </c>
      <c r="G1956">
        <v>907</v>
      </c>
      <c r="H1956" t="s">
        <v>2158</v>
      </c>
      <c r="I1956">
        <v>36301</v>
      </c>
      <c r="K1956" t="s">
        <v>9790</v>
      </c>
      <c r="L1956" s="106">
        <v>27827</v>
      </c>
      <c r="M1956">
        <v>13028925</v>
      </c>
      <c r="N1956" t="s">
        <v>996</v>
      </c>
      <c r="O1956" t="s">
        <v>12</v>
      </c>
      <c r="P1956" t="s">
        <v>997</v>
      </c>
      <c r="R1956" s="109" t="str">
        <f>IF(OR(P1956="SB",Q1956="SB"),"SB",0)</f>
        <v>SB</v>
      </c>
      <c r="T1956" s="110" t="s">
        <v>998</v>
      </c>
      <c r="V1956" s="113" t="s">
        <v>19</v>
      </c>
      <c r="AB1956" t="s">
        <v>998</v>
      </c>
      <c r="AD1956" t="s">
        <v>998</v>
      </c>
      <c r="AE1956" t="s">
        <v>998</v>
      </c>
      <c r="AF1956" t="s">
        <v>998</v>
      </c>
      <c r="AG1956" s="107">
        <v>0</v>
      </c>
      <c r="AH1956" s="107">
        <v>0</v>
      </c>
      <c r="AI1956" s="107">
        <v>0</v>
      </c>
      <c r="AJ1956" t="s">
        <v>1012</v>
      </c>
    </row>
    <row r="1957" spans="1:37" x14ac:dyDescent="0.45">
      <c r="A1957" t="s">
        <v>1156</v>
      </c>
      <c r="B1957" t="s">
        <v>12980</v>
      </c>
      <c r="C1957" t="s">
        <v>990</v>
      </c>
      <c r="D1957" t="s">
        <v>12981</v>
      </c>
      <c r="E1957" t="s">
        <v>992</v>
      </c>
      <c r="F1957" t="s">
        <v>3232</v>
      </c>
      <c r="G1957">
        <v>428</v>
      </c>
      <c r="H1957" t="s">
        <v>2158</v>
      </c>
      <c r="I1957">
        <v>36301</v>
      </c>
      <c r="K1957" t="s">
        <v>12982</v>
      </c>
      <c r="L1957" s="106">
        <v>38880</v>
      </c>
      <c r="M1957">
        <v>15372786</v>
      </c>
      <c r="N1957" t="s">
        <v>1431</v>
      </c>
      <c r="O1957" t="s">
        <v>1282</v>
      </c>
      <c r="P1957" t="s">
        <v>997</v>
      </c>
      <c r="R1957" s="109" t="str">
        <f>IF(OR(P1957="SB",Q1957="SB"),"SB",0)</f>
        <v>SB</v>
      </c>
      <c r="T1957" s="110" t="s">
        <v>998</v>
      </c>
      <c r="V1957" s="113" t="s">
        <v>19</v>
      </c>
      <c r="AB1957" t="s">
        <v>998</v>
      </c>
      <c r="AD1957" t="s">
        <v>998</v>
      </c>
      <c r="AE1957" t="s">
        <v>998</v>
      </c>
      <c r="AF1957" t="s">
        <v>998</v>
      </c>
      <c r="AG1957" s="107">
        <v>300</v>
      </c>
      <c r="AH1957" s="107">
        <v>0</v>
      </c>
      <c r="AI1957" s="107">
        <v>0</v>
      </c>
      <c r="AJ1957" t="s">
        <v>999</v>
      </c>
      <c r="AK1957" s="106">
        <v>44920</v>
      </c>
    </row>
    <row r="1958" spans="1:37" x14ac:dyDescent="0.45">
      <c r="A1958" t="s">
        <v>1403</v>
      </c>
      <c r="B1958" t="s">
        <v>13545</v>
      </c>
      <c r="C1958" t="s">
        <v>990</v>
      </c>
      <c r="D1958" t="s">
        <v>13546</v>
      </c>
      <c r="E1958" t="s">
        <v>992</v>
      </c>
      <c r="F1958" t="s">
        <v>3167</v>
      </c>
      <c r="G1958">
        <v>635</v>
      </c>
      <c r="H1958" t="s">
        <v>2158</v>
      </c>
      <c r="I1958">
        <v>36301</v>
      </c>
      <c r="K1958" t="s">
        <v>13547</v>
      </c>
      <c r="L1958" s="106">
        <v>38912</v>
      </c>
      <c r="M1958">
        <v>16068661</v>
      </c>
      <c r="N1958" t="s">
        <v>1431</v>
      </c>
      <c r="O1958" t="s">
        <v>1282</v>
      </c>
      <c r="P1958" t="s">
        <v>997</v>
      </c>
      <c r="R1958" s="109" t="str">
        <f>IF(OR(P1958="SB",Q1958="SB"),"SB",0)</f>
        <v>SB</v>
      </c>
      <c r="T1958" s="110" t="s">
        <v>998</v>
      </c>
      <c r="V1958" s="113" t="s">
        <v>19</v>
      </c>
      <c r="AB1958" t="s">
        <v>998</v>
      </c>
      <c r="AD1958" t="s">
        <v>998</v>
      </c>
      <c r="AE1958" t="s">
        <v>998</v>
      </c>
      <c r="AF1958" t="s">
        <v>998</v>
      </c>
      <c r="AG1958" s="107">
        <v>300</v>
      </c>
      <c r="AH1958" s="107">
        <v>0</v>
      </c>
      <c r="AI1958" s="107">
        <v>0</v>
      </c>
      <c r="AJ1958" t="s">
        <v>999</v>
      </c>
      <c r="AK1958" s="106">
        <v>44920</v>
      </c>
    </row>
    <row r="1959" spans="1:37" x14ac:dyDescent="0.45">
      <c r="A1959" t="s">
        <v>1448</v>
      </c>
      <c r="B1959" t="s">
        <v>15530</v>
      </c>
      <c r="C1959" t="s">
        <v>990</v>
      </c>
      <c r="D1959" t="s">
        <v>15535</v>
      </c>
      <c r="E1959" t="s">
        <v>992</v>
      </c>
      <c r="F1959" t="s">
        <v>1700</v>
      </c>
      <c r="G1959">
        <v>222</v>
      </c>
      <c r="H1959" t="s">
        <v>1700</v>
      </c>
      <c r="I1959">
        <v>36301</v>
      </c>
      <c r="J1959">
        <v>737222432</v>
      </c>
      <c r="K1959" t="s">
        <v>15536</v>
      </c>
      <c r="L1959" s="106">
        <v>22443</v>
      </c>
      <c r="M1959">
        <v>11207547</v>
      </c>
      <c r="N1959" t="s">
        <v>1431</v>
      </c>
      <c r="O1959" t="s">
        <v>1282</v>
      </c>
      <c r="P1959" t="s">
        <v>997</v>
      </c>
      <c r="R1959" s="109" t="str">
        <f>IF(OR(P1959="SB",Q1959="SB"),"SB",0)</f>
        <v>SB</v>
      </c>
      <c r="T1959" s="110" t="s">
        <v>998</v>
      </c>
      <c r="V1959" s="113" t="s">
        <v>19</v>
      </c>
      <c r="AB1959" t="s">
        <v>998</v>
      </c>
      <c r="AD1959" t="s">
        <v>1159</v>
      </c>
      <c r="AE1959" t="s">
        <v>1515</v>
      </c>
      <c r="AF1959" t="s">
        <v>998</v>
      </c>
      <c r="AG1959" s="107">
        <v>300</v>
      </c>
      <c r="AH1959" s="107">
        <v>0</v>
      </c>
      <c r="AI1959" s="107">
        <v>0</v>
      </c>
      <c r="AJ1959" t="s">
        <v>999</v>
      </c>
      <c r="AK1959" s="106">
        <v>44920</v>
      </c>
    </row>
    <row r="1960" spans="1:37" x14ac:dyDescent="0.45">
      <c r="A1960" t="s">
        <v>1408</v>
      </c>
      <c r="B1960" t="s">
        <v>4800</v>
      </c>
      <c r="C1960" t="s">
        <v>1002</v>
      </c>
      <c r="D1960" t="s">
        <v>4803</v>
      </c>
      <c r="E1960" t="s">
        <v>992</v>
      </c>
      <c r="F1960" t="s">
        <v>1700</v>
      </c>
      <c r="G1960">
        <v>152</v>
      </c>
      <c r="H1960" t="s">
        <v>1700</v>
      </c>
      <c r="I1960">
        <v>36301</v>
      </c>
      <c r="K1960" t="s">
        <v>4802</v>
      </c>
      <c r="L1960" s="106">
        <v>37503</v>
      </c>
      <c r="M1960">
        <v>10828641</v>
      </c>
      <c r="N1960" t="s">
        <v>1431</v>
      </c>
      <c r="O1960" t="s">
        <v>1282</v>
      </c>
      <c r="P1960" t="s">
        <v>997</v>
      </c>
      <c r="R1960" s="109" t="str">
        <f>IF(OR(P1960="SB",Q1960="SB"),"SB",0)</f>
        <v>SB</v>
      </c>
      <c r="V1960" s="113" t="s">
        <v>19</v>
      </c>
      <c r="AD1960" t="s">
        <v>998</v>
      </c>
      <c r="AE1960" t="s">
        <v>998</v>
      </c>
      <c r="AF1960" t="s">
        <v>998</v>
      </c>
      <c r="AG1960" s="107">
        <v>300</v>
      </c>
      <c r="AH1960" s="107">
        <v>0</v>
      </c>
      <c r="AI1960" s="107">
        <v>0</v>
      </c>
      <c r="AJ1960" t="s">
        <v>999</v>
      </c>
      <c r="AK1960" s="106">
        <v>44920</v>
      </c>
    </row>
    <row r="1961" spans="1:37" x14ac:dyDescent="0.45">
      <c r="A1961" t="s">
        <v>1128</v>
      </c>
      <c r="B1961" t="s">
        <v>17293</v>
      </c>
      <c r="C1961" t="s">
        <v>990</v>
      </c>
      <c r="D1961" t="s">
        <v>17294</v>
      </c>
      <c r="E1961" t="s">
        <v>992</v>
      </c>
      <c r="F1961" t="s">
        <v>17295</v>
      </c>
      <c r="G1961">
        <v>989</v>
      </c>
      <c r="H1961" t="s">
        <v>6160</v>
      </c>
      <c r="I1961">
        <v>36315</v>
      </c>
      <c r="K1961" t="s">
        <v>17296</v>
      </c>
      <c r="L1961" s="106">
        <v>32213</v>
      </c>
      <c r="M1961">
        <v>10727500</v>
      </c>
      <c r="N1961" t="s">
        <v>996</v>
      </c>
      <c r="O1961" t="s">
        <v>12</v>
      </c>
      <c r="P1961" t="s">
        <v>997</v>
      </c>
      <c r="R1961" s="109" t="str">
        <f>IF(OR(P1961="SB",Q1961="SB"),"SB",0)</f>
        <v>SB</v>
      </c>
      <c r="T1961" s="110">
        <v>10979</v>
      </c>
      <c r="U1961" t="s">
        <v>19633</v>
      </c>
      <c r="V1961" s="113" t="s">
        <v>19</v>
      </c>
      <c r="AD1961" t="s">
        <v>998</v>
      </c>
      <c r="AE1961" t="s">
        <v>998</v>
      </c>
      <c r="AF1961" t="s">
        <v>998</v>
      </c>
      <c r="AG1961" s="107">
        <v>0</v>
      </c>
      <c r="AH1961" s="107">
        <v>0</v>
      </c>
      <c r="AI1961" s="107">
        <v>0</v>
      </c>
      <c r="AJ1961" t="s">
        <v>1012</v>
      </c>
    </row>
    <row r="1962" spans="1:37" x14ac:dyDescent="0.45">
      <c r="A1962" t="s">
        <v>2048</v>
      </c>
      <c r="B1962" t="s">
        <v>17138</v>
      </c>
      <c r="C1962" t="s">
        <v>1002</v>
      </c>
      <c r="D1962" t="s">
        <v>17139</v>
      </c>
      <c r="E1962" t="s">
        <v>992</v>
      </c>
      <c r="F1962" t="s">
        <v>17140</v>
      </c>
      <c r="G1962">
        <v>12</v>
      </c>
      <c r="H1962" t="s">
        <v>1005</v>
      </c>
      <c r="I1962">
        <v>36500</v>
      </c>
      <c r="K1962" t="s">
        <v>17141</v>
      </c>
      <c r="L1962" s="106">
        <v>38472</v>
      </c>
      <c r="M1962">
        <v>14618614</v>
      </c>
      <c r="N1962" t="s">
        <v>996</v>
      </c>
      <c r="O1962" t="s">
        <v>12</v>
      </c>
      <c r="P1962" t="s">
        <v>997</v>
      </c>
      <c r="R1962" s="109" t="str">
        <f>IF(OR(P1962="SB",Q1962="SB"),"SB",0)</f>
        <v>SB</v>
      </c>
      <c r="T1962" s="110" t="s">
        <v>998</v>
      </c>
      <c r="V1962" s="113" t="str">
        <f>IF(AND(I1962&gt;=10000,I1962&lt;=19900),"Praha",(IF(AND(I1962&gt;=25001,I1962&lt;=29501),"Středočeský kraj",(IF(AND(I1962&gt;=30100,I1962&lt;=34972),"Středočeský kraj",(IF(AND(I1962&gt;=35002,I1962&lt;=36271),"Karlovarský kraj",(IF(AND(I1962&gt;=37001,I1962&lt;=39201),"Jihočeský kraj",(IF(AND(I1962&gt;=39701,I1962&lt;=39901),"Jihočeský kraj",(IF(AND(I1962&gt;=39301,I1962&lt;=39601),"Kraj Vysočina",(IF(AND(I1962&gt;=58001,I1962&lt;=59501),"Kraj Vysočina",(IF(AND(I1962&gt;=67401,I1962&lt;=67602),"Kraj Vysočina",(IF(AND(I1962&gt;=40001,I1962&lt;=44101),"Ústecký kraj",(IF(AND(I1962&gt;=46001,I1962&lt;=47201),"Liberecký kraj",(IF(AND(I1962&gt;=51202,I1962&lt;=51401),"Liberecký kraj",(IF(AND(I1962&gt;=53002,I1962&lt;=53976),"Pardubický kraj",(IF(AND(I1962&gt;=56002,I1962&lt;=57201),"Pardubický kraj",(IF(AND(I1962&gt;=60200,I1962&lt;=67201),"Jihomoravský kraj",(IF(AND(I1962&gt;=67801,I1962&lt;=68501),"Jihomoravský kraj",(IF(AND(I1962&gt;=69002,I1962&lt;=69801),"Jihomoravský kraj",(IF(AND(I1962&gt;=68601,I1962&lt;=68801),"Zlínský kraj",(IF(AND(I1962&gt;=75501,I1962&lt;=76901),"Zlínský kraj",(IF(AND(I1962&gt;=70030,I1962&lt;=74901),"Moravskoslezský kraj",(IF(AND(I1962&gt;=75000,I1962&lt;=75368),"Olomoucký kraj",(IF(AND(I1962&gt;=77200,I1962&lt;=79862),"Olomoucký kraj",(IF(AND(I1962&gt;=50011,I1962&lt;=50301),"Královéhradecký kraj",(IF(AND(I1962&gt;=54301,I1962&lt;=54303),"Královéhradecký kraj","0")))))))))))))))))))))))))))))))))))))))))))))))</f>
        <v>0</v>
      </c>
      <c r="AB1962" t="s">
        <v>998</v>
      </c>
      <c r="AD1962" t="s">
        <v>998</v>
      </c>
      <c r="AE1962" t="s">
        <v>998</v>
      </c>
      <c r="AF1962" t="s">
        <v>998</v>
      </c>
      <c r="AG1962" s="107">
        <v>300</v>
      </c>
      <c r="AH1962" s="107">
        <v>0</v>
      </c>
      <c r="AI1962" s="107">
        <v>0</v>
      </c>
      <c r="AJ1962" t="s">
        <v>999</v>
      </c>
      <c r="AK1962" s="106">
        <v>44924</v>
      </c>
    </row>
    <row r="1963" spans="1:37" x14ac:dyDescent="0.45">
      <c r="A1963" t="s">
        <v>1051</v>
      </c>
      <c r="B1963" t="s">
        <v>10370</v>
      </c>
      <c r="C1963" t="s">
        <v>1002</v>
      </c>
      <c r="D1963" t="s">
        <v>10371</v>
      </c>
      <c r="E1963" t="s">
        <v>992</v>
      </c>
      <c r="F1963" t="s">
        <v>5753</v>
      </c>
      <c r="G1963">
        <v>54</v>
      </c>
      <c r="H1963" t="s">
        <v>1385</v>
      </c>
      <c r="I1963">
        <v>36501</v>
      </c>
      <c r="K1963" t="s">
        <v>10372</v>
      </c>
      <c r="L1963" s="106">
        <v>25994</v>
      </c>
      <c r="M1963">
        <v>10658384</v>
      </c>
      <c r="N1963" t="s">
        <v>1431</v>
      </c>
      <c r="O1963" t="s">
        <v>1282</v>
      </c>
      <c r="P1963" t="s">
        <v>997</v>
      </c>
      <c r="R1963" s="109" t="str">
        <f>IF(OR(P1963="SB",Q1963="SB"),"SB",0)</f>
        <v>SB</v>
      </c>
      <c r="T1963" s="110">
        <v>50893</v>
      </c>
      <c r="U1963" t="s">
        <v>19633</v>
      </c>
      <c r="V1963" s="113" t="s">
        <v>19</v>
      </c>
      <c r="AD1963" t="s">
        <v>998</v>
      </c>
      <c r="AE1963" t="s">
        <v>998</v>
      </c>
      <c r="AF1963" t="s">
        <v>998</v>
      </c>
      <c r="AG1963" s="107">
        <v>300</v>
      </c>
      <c r="AH1963" s="107">
        <v>0</v>
      </c>
      <c r="AI1963" s="107">
        <v>0</v>
      </c>
      <c r="AJ1963" t="s">
        <v>999</v>
      </c>
      <c r="AK1963" s="106">
        <v>44920</v>
      </c>
    </row>
    <row r="1964" spans="1:37" x14ac:dyDescent="0.45">
      <c r="A1964" t="s">
        <v>1264</v>
      </c>
      <c r="B1964" t="s">
        <v>12372</v>
      </c>
      <c r="C1964" t="s">
        <v>1002</v>
      </c>
      <c r="D1964" t="s">
        <v>12373</v>
      </c>
      <c r="E1964" t="s">
        <v>992</v>
      </c>
      <c r="F1964" t="s">
        <v>9722</v>
      </c>
      <c r="G1964">
        <v>273</v>
      </c>
      <c r="H1964" t="s">
        <v>9722</v>
      </c>
      <c r="I1964">
        <v>36528</v>
      </c>
      <c r="K1964" t="s">
        <v>12374</v>
      </c>
      <c r="L1964" s="106">
        <v>30546</v>
      </c>
      <c r="M1964">
        <v>10739725</v>
      </c>
      <c r="N1964" t="s">
        <v>996</v>
      </c>
      <c r="O1964" t="s">
        <v>12</v>
      </c>
      <c r="P1964" t="s">
        <v>997</v>
      </c>
      <c r="R1964" s="109" t="str">
        <f>IF(OR(P1964="SB",Q1964="SB"),"SB",0)</f>
        <v>SB</v>
      </c>
      <c r="T1964" s="110">
        <v>51097</v>
      </c>
      <c r="U1964" t="s">
        <v>19633</v>
      </c>
      <c r="V1964" s="113" t="str">
        <f>IF(AND(I1964&gt;=10000,I1964&lt;=19900),"Praha",(IF(AND(I1964&gt;=25001,I1964&lt;=29501),"Středočeský kraj",(IF(AND(I1964&gt;=30100,I1964&lt;=34972),"Středočeský kraj",(IF(AND(I1964&gt;=35002,I1964&lt;=36271),"Karlovarský kraj",(IF(AND(I1964&gt;=37001,I1964&lt;=39201),"Jihočeský kraj",(IF(AND(I1964&gt;=39701,I1964&lt;=39901),"Jihočeský kraj",(IF(AND(I1964&gt;=39301,I1964&lt;=39601),"Kraj Vysočina",(IF(AND(I1964&gt;=58001,I1964&lt;=59501),"Kraj Vysočina",(IF(AND(I1964&gt;=67401,I1964&lt;=67602),"Kraj Vysočina",(IF(AND(I1964&gt;=40001,I1964&lt;=44101),"Ústecký kraj",(IF(AND(I1964&gt;=46001,I1964&lt;=47201),"Liberecký kraj",(IF(AND(I1964&gt;=51202,I1964&lt;=51401),"Liberecký kraj",(IF(AND(I1964&gt;=53002,I1964&lt;=53976),"Pardubický kraj",(IF(AND(I1964&gt;=56002,I1964&lt;=57201),"Pardubický kraj",(IF(AND(I1964&gt;=60200,I1964&lt;=67201),"Jihomoravský kraj",(IF(AND(I1964&gt;=67801,I1964&lt;=68501),"Jihomoravský kraj",(IF(AND(I1964&gt;=69002,I1964&lt;=69801),"Jihomoravský kraj",(IF(AND(I1964&gt;=68601,I1964&lt;=68801),"Zlínský kraj",(IF(AND(I1964&gt;=75501,I1964&lt;=76901),"Zlínský kraj",(IF(AND(I1964&gt;=70030,I1964&lt;=74901),"Moravskoslezský kraj",(IF(AND(I1964&gt;=75000,I1964&lt;=75368),"Olomoucký kraj",(IF(AND(I1964&gt;=77200,I1964&lt;=79862),"Olomoucký kraj",(IF(AND(I1964&gt;=50011,I1964&lt;=50301),"Královéhradecký kraj",(IF(AND(I1964&gt;=54301,I1964&lt;=54303),"Královéhradecký kraj","0")))))))))))))))))))))))))))))))))))))))))))))))</f>
        <v>0</v>
      </c>
      <c r="AD1964" t="s">
        <v>998</v>
      </c>
      <c r="AE1964" t="s">
        <v>998</v>
      </c>
      <c r="AF1964" t="s">
        <v>998</v>
      </c>
      <c r="AG1964" s="107">
        <v>0</v>
      </c>
      <c r="AH1964" s="107">
        <v>0</v>
      </c>
      <c r="AI1964" s="107">
        <v>0</v>
      </c>
      <c r="AJ1964" t="s">
        <v>1012</v>
      </c>
    </row>
    <row r="1965" spans="1:37" x14ac:dyDescent="0.45">
      <c r="A1965" t="s">
        <v>1468</v>
      </c>
      <c r="B1965" t="s">
        <v>8926</v>
      </c>
      <c r="C1965" t="s">
        <v>1002</v>
      </c>
      <c r="D1965" t="s">
        <v>8927</v>
      </c>
      <c r="E1965" t="s">
        <v>992</v>
      </c>
      <c r="F1965" t="s">
        <v>8928</v>
      </c>
      <c r="G1965">
        <v>7</v>
      </c>
      <c r="H1965" t="s">
        <v>3368</v>
      </c>
      <c r="I1965">
        <v>36902</v>
      </c>
      <c r="K1965" t="s">
        <v>8929</v>
      </c>
      <c r="L1965" s="106">
        <v>39193</v>
      </c>
      <c r="M1965">
        <v>14619826</v>
      </c>
      <c r="N1965" t="s">
        <v>996</v>
      </c>
      <c r="O1965" t="s">
        <v>12</v>
      </c>
      <c r="P1965" t="s">
        <v>997</v>
      </c>
      <c r="R1965" s="109" t="str">
        <f>IF(OR(P1965="SB",Q1965="SB"),"SB",0)</f>
        <v>SB</v>
      </c>
      <c r="T1965" s="110" t="s">
        <v>998</v>
      </c>
      <c r="V1965" s="113" t="str">
        <f>IF(AND(I1965&gt;=10000,I1965&lt;=19900),"Praha",(IF(AND(I1965&gt;=25001,I1965&lt;=29501),"Středočeský kraj",(IF(AND(I1965&gt;=30100,I1965&lt;=34972),"Středočeský kraj",(IF(AND(I1965&gt;=35002,I1965&lt;=36271),"Karlovarský kraj",(IF(AND(I1965&gt;=37001,I1965&lt;=39201),"Jihočeský kraj",(IF(AND(I1965&gt;=39701,I1965&lt;=39901),"Jihočeský kraj",(IF(AND(I1965&gt;=39301,I1965&lt;=39601),"Kraj Vysočina",(IF(AND(I1965&gt;=58001,I1965&lt;=59501),"Kraj Vysočina",(IF(AND(I1965&gt;=67401,I1965&lt;=67602),"Kraj Vysočina",(IF(AND(I1965&gt;=40001,I1965&lt;=44101),"Ústecký kraj",(IF(AND(I1965&gt;=46001,I1965&lt;=47201),"Liberecký kraj",(IF(AND(I1965&gt;=51202,I1965&lt;=51401),"Liberecký kraj",(IF(AND(I1965&gt;=53002,I1965&lt;=53976),"Pardubický kraj",(IF(AND(I1965&gt;=56002,I1965&lt;=57201),"Pardubický kraj",(IF(AND(I1965&gt;=60200,I1965&lt;=67201),"Jihomoravský kraj",(IF(AND(I1965&gt;=67801,I1965&lt;=68501),"Jihomoravský kraj",(IF(AND(I1965&gt;=69002,I1965&lt;=69801),"Jihomoravský kraj",(IF(AND(I1965&gt;=68601,I1965&lt;=68801),"Zlínský kraj",(IF(AND(I1965&gt;=75501,I1965&lt;=76901),"Zlínský kraj",(IF(AND(I1965&gt;=70030,I1965&lt;=74901),"Moravskoslezský kraj",(IF(AND(I1965&gt;=75000,I1965&lt;=75368),"Olomoucký kraj",(IF(AND(I1965&gt;=77200,I1965&lt;=79862),"Olomoucký kraj",(IF(AND(I1965&gt;=50011,I1965&lt;=50301),"Královéhradecký kraj",(IF(AND(I1965&gt;=54301,I1965&lt;=54303),"Královéhradecký kraj","0")))))))))))))))))))))))))))))))))))))))))))))))</f>
        <v>0</v>
      </c>
      <c r="AB1965" t="s">
        <v>998</v>
      </c>
      <c r="AD1965" t="s">
        <v>998</v>
      </c>
      <c r="AE1965" t="s">
        <v>998</v>
      </c>
      <c r="AF1965" t="s">
        <v>998</v>
      </c>
      <c r="AG1965" s="107">
        <v>300</v>
      </c>
      <c r="AH1965" s="107">
        <v>0</v>
      </c>
      <c r="AI1965" s="107">
        <v>0</v>
      </c>
      <c r="AJ1965" t="s">
        <v>999</v>
      </c>
      <c r="AK1965" s="106">
        <v>44923</v>
      </c>
    </row>
    <row r="1966" spans="1:37" x14ac:dyDescent="0.45">
      <c r="A1966" t="s">
        <v>1007</v>
      </c>
      <c r="B1966" t="s">
        <v>19266</v>
      </c>
      <c r="C1966" t="s">
        <v>990</v>
      </c>
      <c r="D1966" t="s">
        <v>19267</v>
      </c>
      <c r="E1966" t="s">
        <v>992</v>
      </c>
      <c r="F1966" t="s">
        <v>19268</v>
      </c>
      <c r="G1966">
        <v>9</v>
      </c>
      <c r="H1966" t="s">
        <v>1088</v>
      </c>
      <c r="I1966">
        <v>37001</v>
      </c>
      <c r="J1966">
        <v>721214574</v>
      </c>
      <c r="K1966" t="s">
        <v>19269</v>
      </c>
      <c r="L1966" s="106">
        <v>31706</v>
      </c>
      <c r="M1966">
        <v>10600083</v>
      </c>
      <c r="N1966" t="s">
        <v>996</v>
      </c>
      <c r="O1966" t="s">
        <v>12</v>
      </c>
      <c r="P1966" t="s">
        <v>997</v>
      </c>
      <c r="R1966" s="109" t="str">
        <f>IF(OR(P1966="SB",Q1966="SB"),"SB",0)</f>
        <v>SB</v>
      </c>
      <c r="T1966" s="110">
        <v>10674</v>
      </c>
      <c r="U1966" t="s">
        <v>19633</v>
      </c>
      <c r="V1966" s="113" t="str">
        <f>IF(AND(I1966&gt;=10000,I1966&lt;=19900),"Praha",(IF(AND(I1966&gt;=25001,I1966&lt;=29501),"Středočeský kraj",(IF(AND(I1966&gt;=30100,I1966&lt;=34972),"Středočeský kraj",(IF(AND(I1966&gt;=35002,I1966&lt;=36271),"Karlovarský kraj",(IF(AND(I1966&gt;=37001,I1966&lt;=39201),"Jihočeský kraj",(IF(AND(I1966&gt;=39701,I1966&lt;=39901),"Jihočeský kraj",(IF(AND(I1966&gt;=39301,I1966&lt;=39601),"Kraj Vysočina",(IF(AND(I1966&gt;=58001,I1966&lt;=59501),"Kraj Vysočina",(IF(AND(I1966&gt;=67401,I1966&lt;=67602),"Kraj Vysočina",(IF(AND(I1966&gt;=40001,I1966&lt;=44101),"Ústecký kraj",(IF(AND(I1966&gt;=46001,I1966&lt;=47201),"Liberecký kraj",(IF(AND(I1966&gt;=51202,I1966&lt;=51401),"Liberecký kraj",(IF(AND(I1966&gt;=53002,I1966&lt;=53976),"Pardubický kraj",(IF(AND(I1966&gt;=56002,I1966&lt;=57201),"Pardubický kraj",(IF(AND(I1966&gt;=60200,I1966&lt;=67201),"Jihomoravský kraj",(IF(AND(I1966&gt;=67801,I1966&lt;=68501),"Jihomoravský kraj",(IF(AND(I1966&gt;=69002,I1966&lt;=69801),"Jihomoravský kraj",(IF(AND(I1966&gt;=68601,I1966&lt;=68801),"Zlínský kraj",(IF(AND(I1966&gt;=75501,I1966&lt;=76901),"Zlínský kraj",(IF(AND(I1966&gt;=70030,I1966&lt;=74901),"Moravskoslezský kraj",(IF(AND(I1966&gt;=75000,I1966&lt;=75368),"Olomoucký kraj",(IF(AND(I1966&gt;=77200,I1966&lt;=79862),"Olomoucký kraj",(IF(AND(I1966&gt;=50011,I1966&lt;=50301),"Královéhradecký kraj",(IF(AND(I1966&gt;=54301,I1966&lt;=54303),"Královéhradecký kraj","0")))))))))))))))))))))))))))))))))))))))))))))))</f>
        <v>Jihočeský kraj</v>
      </c>
      <c r="AD1966" t="s">
        <v>998</v>
      </c>
      <c r="AE1966" t="s">
        <v>998</v>
      </c>
      <c r="AF1966" t="s">
        <v>998</v>
      </c>
      <c r="AG1966" s="107">
        <v>0</v>
      </c>
      <c r="AH1966" s="107">
        <v>0</v>
      </c>
      <c r="AI1966" s="107">
        <v>0</v>
      </c>
      <c r="AJ1966" t="s">
        <v>1012</v>
      </c>
    </row>
    <row r="1967" spans="1:37" x14ac:dyDescent="0.45">
      <c r="A1967" t="s">
        <v>1169</v>
      </c>
      <c r="B1967" t="s">
        <v>17958</v>
      </c>
      <c r="C1967" t="s">
        <v>990</v>
      </c>
      <c r="D1967" t="s">
        <v>17972</v>
      </c>
      <c r="E1967" t="s">
        <v>992</v>
      </c>
      <c r="F1967" t="s">
        <v>17973</v>
      </c>
      <c r="G1967">
        <v>33</v>
      </c>
      <c r="H1967" t="s">
        <v>1088</v>
      </c>
      <c r="I1967">
        <v>37001</v>
      </c>
      <c r="J1967">
        <v>724319597</v>
      </c>
      <c r="K1967" t="s">
        <v>17974</v>
      </c>
      <c r="L1967" s="106">
        <v>30384</v>
      </c>
      <c r="M1967">
        <v>10604127</v>
      </c>
      <c r="N1967" t="s">
        <v>996</v>
      </c>
      <c r="O1967" t="s">
        <v>12</v>
      </c>
      <c r="P1967" t="s">
        <v>997</v>
      </c>
      <c r="R1967" s="109" t="str">
        <f>IF(OR(P1967="SB",Q1967="SB"),"SB",0)</f>
        <v>SB</v>
      </c>
      <c r="T1967" s="110">
        <v>10707</v>
      </c>
      <c r="U1967" t="s">
        <v>19633</v>
      </c>
      <c r="V1967" s="113" t="str">
        <f>IF(AND(I1967&gt;=10000,I1967&lt;=19900),"Praha",(IF(AND(I1967&gt;=25001,I1967&lt;=29501),"Středočeský kraj",(IF(AND(I1967&gt;=30100,I1967&lt;=34972),"Středočeský kraj",(IF(AND(I1967&gt;=35002,I1967&lt;=36271),"Karlovarský kraj",(IF(AND(I1967&gt;=37001,I1967&lt;=39201),"Jihočeský kraj",(IF(AND(I1967&gt;=39701,I1967&lt;=39901),"Jihočeský kraj",(IF(AND(I1967&gt;=39301,I1967&lt;=39601),"Kraj Vysočina",(IF(AND(I1967&gt;=58001,I1967&lt;=59501),"Kraj Vysočina",(IF(AND(I1967&gt;=67401,I1967&lt;=67602),"Kraj Vysočina",(IF(AND(I1967&gt;=40001,I1967&lt;=44101),"Ústecký kraj",(IF(AND(I1967&gt;=46001,I1967&lt;=47201),"Liberecký kraj",(IF(AND(I1967&gt;=51202,I1967&lt;=51401),"Liberecký kraj",(IF(AND(I1967&gt;=53002,I1967&lt;=53976),"Pardubický kraj",(IF(AND(I1967&gt;=56002,I1967&lt;=57201),"Pardubický kraj",(IF(AND(I1967&gt;=60200,I1967&lt;=67201),"Jihomoravský kraj",(IF(AND(I1967&gt;=67801,I1967&lt;=68501),"Jihomoravský kraj",(IF(AND(I1967&gt;=69002,I1967&lt;=69801),"Jihomoravský kraj",(IF(AND(I1967&gt;=68601,I1967&lt;=68801),"Zlínský kraj",(IF(AND(I1967&gt;=75501,I1967&lt;=76901),"Zlínský kraj",(IF(AND(I1967&gt;=70030,I1967&lt;=74901),"Moravskoslezský kraj",(IF(AND(I1967&gt;=75000,I1967&lt;=75368),"Olomoucký kraj",(IF(AND(I1967&gt;=77200,I1967&lt;=79862),"Olomoucký kraj",(IF(AND(I1967&gt;=50011,I1967&lt;=50301),"Královéhradecký kraj",(IF(AND(I1967&gt;=54301,I1967&lt;=54303),"Královéhradecký kraj","0")))))))))))))))))))))))))))))))))))))))))))))))</f>
        <v>Jihočeský kraj</v>
      </c>
      <c r="AD1967" t="s">
        <v>998</v>
      </c>
      <c r="AE1967" t="s">
        <v>998</v>
      </c>
      <c r="AF1967" t="s">
        <v>998</v>
      </c>
      <c r="AG1967" s="107">
        <v>0</v>
      </c>
      <c r="AH1967" s="107">
        <v>0</v>
      </c>
      <c r="AI1967" s="107">
        <v>0</v>
      </c>
      <c r="AJ1967" t="s">
        <v>1012</v>
      </c>
    </row>
    <row r="1968" spans="1:37" x14ac:dyDescent="0.45">
      <c r="A1968" t="s">
        <v>1225</v>
      </c>
      <c r="B1968" t="s">
        <v>12455</v>
      </c>
      <c r="C1968" t="s">
        <v>1002</v>
      </c>
      <c r="D1968" t="s">
        <v>12456</v>
      </c>
      <c r="E1968" t="s">
        <v>992</v>
      </c>
      <c r="F1968" t="s">
        <v>2155</v>
      </c>
      <c r="G1968">
        <v>78</v>
      </c>
      <c r="H1968" t="s">
        <v>1088</v>
      </c>
      <c r="I1968">
        <v>37001</v>
      </c>
      <c r="J1968">
        <v>775687779</v>
      </c>
      <c r="K1968" t="s">
        <v>12457</v>
      </c>
      <c r="L1968" s="106">
        <v>31503</v>
      </c>
      <c r="M1968">
        <v>10607157</v>
      </c>
      <c r="N1968" t="s">
        <v>996</v>
      </c>
      <c r="O1968" t="s">
        <v>12</v>
      </c>
      <c r="P1968" t="s">
        <v>997</v>
      </c>
      <c r="R1968" s="109" t="str">
        <f>IF(OR(P1968="SB",Q1968="SB"),"SB",0)</f>
        <v>SB</v>
      </c>
      <c r="T1968" s="110">
        <v>50736</v>
      </c>
      <c r="U1968" t="s">
        <v>19633</v>
      </c>
      <c r="V1968" s="113" t="str">
        <f>IF(AND(I1968&gt;=10000,I1968&lt;=19900),"Praha",(IF(AND(I1968&gt;=25001,I1968&lt;=29501),"Středočeský kraj",(IF(AND(I1968&gt;=30100,I1968&lt;=34972),"Středočeský kraj",(IF(AND(I1968&gt;=35002,I1968&lt;=36271),"Karlovarský kraj",(IF(AND(I1968&gt;=37001,I1968&lt;=39201),"Jihočeský kraj",(IF(AND(I1968&gt;=39701,I1968&lt;=39901),"Jihočeský kraj",(IF(AND(I1968&gt;=39301,I1968&lt;=39601),"Kraj Vysočina",(IF(AND(I1968&gt;=58001,I1968&lt;=59501),"Kraj Vysočina",(IF(AND(I1968&gt;=67401,I1968&lt;=67602),"Kraj Vysočina",(IF(AND(I1968&gt;=40001,I1968&lt;=44101),"Ústecký kraj",(IF(AND(I1968&gt;=46001,I1968&lt;=47201),"Liberecký kraj",(IF(AND(I1968&gt;=51202,I1968&lt;=51401),"Liberecký kraj",(IF(AND(I1968&gt;=53002,I1968&lt;=53976),"Pardubický kraj",(IF(AND(I1968&gt;=56002,I1968&lt;=57201),"Pardubický kraj",(IF(AND(I1968&gt;=60200,I1968&lt;=67201),"Jihomoravský kraj",(IF(AND(I1968&gt;=67801,I1968&lt;=68501),"Jihomoravský kraj",(IF(AND(I1968&gt;=69002,I1968&lt;=69801),"Jihomoravský kraj",(IF(AND(I1968&gt;=68601,I1968&lt;=68801),"Zlínský kraj",(IF(AND(I1968&gt;=75501,I1968&lt;=76901),"Zlínský kraj",(IF(AND(I1968&gt;=70030,I1968&lt;=74901),"Moravskoslezský kraj",(IF(AND(I1968&gt;=75000,I1968&lt;=75368),"Olomoucký kraj",(IF(AND(I1968&gt;=77200,I1968&lt;=79862),"Olomoucký kraj",(IF(AND(I1968&gt;=50011,I1968&lt;=50301),"Královéhradecký kraj",(IF(AND(I1968&gt;=54301,I1968&lt;=54303),"Královéhradecký kraj","0")))))))))))))))))))))))))))))))))))))))))))))))</f>
        <v>Jihočeský kraj</v>
      </c>
      <c r="AD1968" t="s">
        <v>998</v>
      </c>
      <c r="AE1968" t="s">
        <v>998</v>
      </c>
      <c r="AF1968" t="s">
        <v>998</v>
      </c>
      <c r="AG1968" s="107">
        <v>0</v>
      </c>
      <c r="AH1968" s="107">
        <v>0</v>
      </c>
      <c r="AI1968" s="107">
        <v>0</v>
      </c>
      <c r="AJ1968" t="s">
        <v>1012</v>
      </c>
    </row>
    <row r="1969" spans="1:37" x14ac:dyDescent="0.45">
      <c r="A1969" t="s">
        <v>1224</v>
      </c>
      <c r="B1969" t="s">
        <v>5141</v>
      </c>
      <c r="C1969" t="s">
        <v>1002</v>
      </c>
      <c r="D1969" t="s">
        <v>5149</v>
      </c>
      <c r="E1969" t="s">
        <v>992</v>
      </c>
      <c r="F1969" t="s">
        <v>5150</v>
      </c>
      <c r="G1969">
        <v>14</v>
      </c>
      <c r="H1969" t="s">
        <v>1088</v>
      </c>
      <c r="I1969">
        <v>37001</v>
      </c>
      <c r="K1969" t="s">
        <v>5151</v>
      </c>
      <c r="L1969" s="106">
        <v>33126</v>
      </c>
      <c r="M1969">
        <v>11470659</v>
      </c>
      <c r="N1969" t="s">
        <v>996</v>
      </c>
      <c r="O1969" t="s">
        <v>12</v>
      </c>
      <c r="P1969" t="s">
        <v>997</v>
      </c>
      <c r="R1969" s="109" t="str">
        <f>IF(OR(P1969="SB",Q1969="SB"),"SB",0)</f>
        <v>SB</v>
      </c>
      <c r="T1969" s="110">
        <v>52731</v>
      </c>
      <c r="U1969" t="s">
        <v>19633</v>
      </c>
      <c r="V1969" s="113" t="str">
        <f>IF(AND(I1969&gt;=10000,I1969&lt;=19900),"Praha",(IF(AND(I1969&gt;=25001,I1969&lt;=29501),"Středočeský kraj",(IF(AND(I1969&gt;=30100,I1969&lt;=34972),"Středočeský kraj",(IF(AND(I1969&gt;=35002,I1969&lt;=36271),"Karlovarský kraj",(IF(AND(I1969&gt;=37001,I1969&lt;=39201),"Jihočeský kraj",(IF(AND(I1969&gt;=39701,I1969&lt;=39901),"Jihočeský kraj",(IF(AND(I1969&gt;=39301,I1969&lt;=39601),"Kraj Vysočina",(IF(AND(I1969&gt;=58001,I1969&lt;=59501),"Kraj Vysočina",(IF(AND(I1969&gt;=67401,I1969&lt;=67602),"Kraj Vysočina",(IF(AND(I1969&gt;=40001,I1969&lt;=44101),"Ústecký kraj",(IF(AND(I1969&gt;=46001,I1969&lt;=47201),"Liberecký kraj",(IF(AND(I1969&gt;=51202,I1969&lt;=51401),"Liberecký kraj",(IF(AND(I1969&gt;=53002,I1969&lt;=53976),"Pardubický kraj",(IF(AND(I1969&gt;=56002,I1969&lt;=57201),"Pardubický kraj",(IF(AND(I1969&gt;=60200,I1969&lt;=67201),"Jihomoravský kraj",(IF(AND(I1969&gt;=67801,I1969&lt;=68501),"Jihomoravský kraj",(IF(AND(I1969&gt;=69002,I1969&lt;=69801),"Jihomoravský kraj",(IF(AND(I1969&gt;=68601,I1969&lt;=68801),"Zlínský kraj",(IF(AND(I1969&gt;=75501,I1969&lt;=76901),"Zlínský kraj",(IF(AND(I1969&gt;=70030,I1969&lt;=74901),"Moravskoslezský kraj",(IF(AND(I1969&gt;=75000,I1969&lt;=75368),"Olomoucký kraj",(IF(AND(I1969&gt;=77200,I1969&lt;=79862),"Olomoucký kraj",(IF(AND(I1969&gt;=50011,I1969&lt;=50301),"Královéhradecký kraj",(IF(AND(I1969&gt;=54301,I1969&lt;=54303),"Královéhradecký kraj","0")))))))))))))))))))))))))))))))))))))))))))))))</f>
        <v>Jihočeský kraj</v>
      </c>
      <c r="AD1969" t="s">
        <v>998</v>
      </c>
      <c r="AE1969" t="s">
        <v>998</v>
      </c>
      <c r="AF1969" t="s">
        <v>998</v>
      </c>
      <c r="AG1969" s="107">
        <v>0</v>
      </c>
      <c r="AH1969" s="107">
        <v>0</v>
      </c>
      <c r="AI1969" s="107">
        <v>0</v>
      </c>
      <c r="AJ1969" t="s">
        <v>1012</v>
      </c>
    </row>
    <row r="1970" spans="1:37" x14ac:dyDescent="0.45">
      <c r="A1970" t="s">
        <v>1087</v>
      </c>
      <c r="B1970" t="s">
        <v>3767</v>
      </c>
      <c r="C1970" t="s">
        <v>990</v>
      </c>
      <c r="D1970" t="s">
        <v>3773</v>
      </c>
      <c r="E1970" t="s">
        <v>992</v>
      </c>
      <c r="F1970" t="s">
        <v>3774</v>
      </c>
      <c r="G1970">
        <v>49</v>
      </c>
      <c r="H1970" t="s">
        <v>1088</v>
      </c>
      <c r="I1970">
        <v>37001</v>
      </c>
      <c r="K1970" t="s">
        <v>3775</v>
      </c>
      <c r="L1970" s="106">
        <v>33278</v>
      </c>
      <c r="M1970">
        <v>13004875</v>
      </c>
      <c r="N1970" t="s">
        <v>996</v>
      </c>
      <c r="O1970" t="s">
        <v>12</v>
      </c>
      <c r="P1970" t="s">
        <v>997</v>
      </c>
      <c r="R1970" s="109" t="str">
        <f>IF(OR(P1970="SB",Q1970="SB"),"SB",0)</f>
        <v>SB</v>
      </c>
      <c r="T1970" s="110" t="s">
        <v>998</v>
      </c>
      <c r="V1970" s="113" t="str">
        <f>IF(AND(I1970&gt;=10000,I1970&lt;=19900),"Praha",(IF(AND(I1970&gt;=25001,I1970&lt;=29501),"Středočeský kraj",(IF(AND(I1970&gt;=30100,I1970&lt;=34972),"Středočeský kraj",(IF(AND(I1970&gt;=35002,I1970&lt;=36271),"Karlovarský kraj",(IF(AND(I1970&gt;=37001,I1970&lt;=39201),"Jihočeský kraj",(IF(AND(I1970&gt;=39701,I1970&lt;=39901),"Jihočeský kraj",(IF(AND(I1970&gt;=39301,I1970&lt;=39601),"Kraj Vysočina",(IF(AND(I1970&gt;=58001,I1970&lt;=59501),"Kraj Vysočina",(IF(AND(I1970&gt;=67401,I1970&lt;=67602),"Kraj Vysočina",(IF(AND(I1970&gt;=40001,I1970&lt;=44101),"Ústecký kraj",(IF(AND(I1970&gt;=46001,I1970&lt;=47201),"Liberecký kraj",(IF(AND(I1970&gt;=51202,I1970&lt;=51401),"Liberecký kraj",(IF(AND(I1970&gt;=53002,I1970&lt;=53976),"Pardubický kraj",(IF(AND(I1970&gt;=56002,I1970&lt;=57201),"Pardubický kraj",(IF(AND(I1970&gt;=60200,I1970&lt;=67201),"Jihomoravský kraj",(IF(AND(I1970&gt;=67801,I1970&lt;=68501),"Jihomoravský kraj",(IF(AND(I1970&gt;=69002,I1970&lt;=69801),"Jihomoravský kraj",(IF(AND(I1970&gt;=68601,I1970&lt;=68801),"Zlínský kraj",(IF(AND(I1970&gt;=75501,I1970&lt;=76901),"Zlínský kraj",(IF(AND(I1970&gt;=70030,I1970&lt;=74901),"Moravskoslezský kraj",(IF(AND(I1970&gt;=75000,I1970&lt;=75368),"Olomoucký kraj",(IF(AND(I1970&gt;=77200,I1970&lt;=79862),"Olomoucký kraj",(IF(AND(I1970&gt;=50011,I1970&lt;=50301),"Královéhradecký kraj",(IF(AND(I1970&gt;=54301,I1970&lt;=54303),"Královéhradecký kraj","0")))))))))))))))))))))))))))))))))))))))))))))))</f>
        <v>Jihočeský kraj</v>
      </c>
      <c r="AB1970" t="s">
        <v>998</v>
      </c>
      <c r="AD1970" t="s">
        <v>998</v>
      </c>
      <c r="AE1970" t="s">
        <v>998</v>
      </c>
      <c r="AF1970" t="s">
        <v>998</v>
      </c>
      <c r="AG1970" s="107">
        <v>0</v>
      </c>
      <c r="AH1970" s="107">
        <v>0</v>
      </c>
      <c r="AI1970" s="107">
        <v>0</v>
      </c>
      <c r="AJ1970" t="s">
        <v>1012</v>
      </c>
    </row>
    <row r="1971" spans="1:37" x14ac:dyDescent="0.45">
      <c r="A1971" t="s">
        <v>1032</v>
      </c>
      <c r="B1971" t="s">
        <v>12064</v>
      </c>
      <c r="C1971" t="s">
        <v>1002</v>
      </c>
      <c r="D1971" t="s">
        <v>12065</v>
      </c>
      <c r="E1971" t="s">
        <v>992</v>
      </c>
      <c r="F1971" t="s">
        <v>3823</v>
      </c>
      <c r="G1971">
        <v>482</v>
      </c>
      <c r="H1971" t="s">
        <v>12066</v>
      </c>
      <c r="I1971">
        <v>37001</v>
      </c>
      <c r="K1971" t="s">
        <v>12067</v>
      </c>
      <c r="L1971" s="106">
        <v>40366</v>
      </c>
      <c r="M1971">
        <v>14638115</v>
      </c>
      <c r="N1971" t="s">
        <v>996</v>
      </c>
      <c r="O1971" t="s">
        <v>12</v>
      </c>
      <c r="P1971" t="s">
        <v>997</v>
      </c>
      <c r="R1971" s="109" t="str">
        <f>IF(OR(P1971="SB",Q1971="SB"),"SB",0)</f>
        <v>SB</v>
      </c>
      <c r="V1971" s="113" t="str">
        <f>IF(AND(I1971&gt;=10000,I1971&lt;=19900),"Praha",(IF(AND(I1971&gt;=25001,I1971&lt;=29501),"Středočeský kraj",(IF(AND(I1971&gt;=30100,I1971&lt;=34972),"Středočeský kraj",(IF(AND(I1971&gt;=35002,I1971&lt;=36271),"Karlovarský kraj",(IF(AND(I1971&gt;=37001,I1971&lt;=39201),"Jihočeský kraj",(IF(AND(I1971&gt;=39701,I1971&lt;=39901),"Jihočeský kraj",(IF(AND(I1971&gt;=39301,I1971&lt;=39601),"Kraj Vysočina",(IF(AND(I1971&gt;=58001,I1971&lt;=59501),"Kraj Vysočina",(IF(AND(I1971&gt;=67401,I1971&lt;=67602),"Kraj Vysočina",(IF(AND(I1971&gt;=40001,I1971&lt;=44101),"Ústecký kraj",(IF(AND(I1971&gt;=46001,I1971&lt;=47201),"Liberecký kraj",(IF(AND(I1971&gt;=51202,I1971&lt;=51401),"Liberecký kraj",(IF(AND(I1971&gt;=53002,I1971&lt;=53976),"Pardubický kraj",(IF(AND(I1971&gt;=56002,I1971&lt;=57201),"Pardubický kraj",(IF(AND(I1971&gt;=60200,I1971&lt;=67201),"Jihomoravský kraj",(IF(AND(I1971&gt;=67801,I1971&lt;=68501),"Jihomoravský kraj",(IF(AND(I1971&gt;=69002,I1971&lt;=69801),"Jihomoravský kraj",(IF(AND(I1971&gt;=68601,I1971&lt;=68801),"Zlínský kraj",(IF(AND(I1971&gt;=75501,I1971&lt;=76901),"Zlínský kraj",(IF(AND(I1971&gt;=70030,I1971&lt;=74901),"Moravskoslezský kraj",(IF(AND(I1971&gt;=75000,I1971&lt;=75368),"Olomoucký kraj",(IF(AND(I1971&gt;=77200,I1971&lt;=79862),"Olomoucký kraj",(IF(AND(I1971&gt;=50011,I1971&lt;=50301),"Královéhradecký kraj",(IF(AND(I1971&gt;=54301,I1971&lt;=54303),"Královéhradecký kraj","0")))))))))))))))))))))))))))))))))))))))))))))))</f>
        <v>Jihočeský kraj</v>
      </c>
      <c r="AD1971" t="s">
        <v>998</v>
      </c>
      <c r="AE1971" t="s">
        <v>998</v>
      </c>
      <c r="AF1971" t="s">
        <v>998</v>
      </c>
      <c r="AG1971" s="107">
        <v>300</v>
      </c>
      <c r="AH1971" s="107">
        <v>0</v>
      </c>
      <c r="AI1971" s="107">
        <v>0</v>
      </c>
      <c r="AJ1971" t="s">
        <v>999</v>
      </c>
      <c r="AK1971" s="106">
        <v>44923</v>
      </c>
    </row>
    <row r="1972" spans="1:37" x14ac:dyDescent="0.45">
      <c r="A1972" t="s">
        <v>1112</v>
      </c>
      <c r="B1972" t="s">
        <v>16842</v>
      </c>
      <c r="C1972" t="s">
        <v>990</v>
      </c>
      <c r="D1972" t="s">
        <v>16843</v>
      </c>
      <c r="E1972" t="s">
        <v>992</v>
      </c>
      <c r="F1972" t="s">
        <v>1494</v>
      </c>
      <c r="G1972">
        <v>48</v>
      </c>
      <c r="H1972" t="s">
        <v>1088</v>
      </c>
      <c r="I1972">
        <v>37001</v>
      </c>
      <c r="J1972">
        <v>603703237</v>
      </c>
      <c r="K1972" t="s">
        <v>16844</v>
      </c>
      <c r="L1972" s="106">
        <v>38981</v>
      </c>
      <c r="M1972">
        <v>14511207</v>
      </c>
      <c r="N1972" t="s">
        <v>1276</v>
      </c>
      <c r="O1972" t="s">
        <v>1086</v>
      </c>
      <c r="P1972" t="s">
        <v>997</v>
      </c>
      <c r="R1972" s="109" t="str">
        <f>IF(OR(P1972="SB",Q1972="SB"),"SB",0)</f>
        <v>SB</v>
      </c>
      <c r="V1972" s="113" t="str">
        <f>IF(AND(I1972&gt;=10000,I1972&lt;=19900),"Praha",(IF(AND(I1972&gt;=25001,I1972&lt;=29501),"Středočeský kraj",(IF(AND(I1972&gt;=30100,I1972&lt;=34972),"Středočeský kraj",(IF(AND(I1972&gt;=35002,I1972&lt;=36271),"Karlovarský kraj",(IF(AND(I1972&gt;=37001,I1972&lt;=39201),"Jihočeský kraj",(IF(AND(I1972&gt;=39701,I1972&lt;=39901),"Jihočeský kraj",(IF(AND(I1972&gt;=39301,I1972&lt;=39601),"Kraj Vysočina",(IF(AND(I1972&gt;=58001,I1972&lt;=59501),"Kraj Vysočina",(IF(AND(I1972&gt;=67401,I1972&lt;=67602),"Kraj Vysočina",(IF(AND(I1972&gt;=40001,I1972&lt;=44101),"Ústecký kraj",(IF(AND(I1972&gt;=46001,I1972&lt;=47201),"Liberecký kraj",(IF(AND(I1972&gt;=51202,I1972&lt;=51401),"Liberecký kraj",(IF(AND(I1972&gt;=53002,I1972&lt;=53976),"Pardubický kraj",(IF(AND(I1972&gt;=56002,I1972&lt;=57201),"Pardubický kraj",(IF(AND(I1972&gt;=60200,I1972&lt;=67201),"Jihomoravský kraj",(IF(AND(I1972&gt;=67801,I1972&lt;=68501),"Jihomoravský kraj",(IF(AND(I1972&gt;=69002,I1972&lt;=69801),"Jihomoravský kraj",(IF(AND(I1972&gt;=68601,I1972&lt;=68801),"Zlínský kraj",(IF(AND(I1972&gt;=75501,I1972&lt;=76901),"Zlínský kraj",(IF(AND(I1972&gt;=70030,I1972&lt;=74901),"Moravskoslezský kraj",(IF(AND(I1972&gt;=75000,I1972&lt;=75368),"Olomoucký kraj",(IF(AND(I1972&gt;=77200,I1972&lt;=79862),"Olomoucký kraj",(IF(AND(I1972&gt;=50011,I1972&lt;=50301),"Královéhradecký kraj",(IF(AND(I1972&gt;=54301,I1972&lt;=54303),"Královéhradecký kraj","0")))))))))))))))))))))))))))))))))))))))))))))))</f>
        <v>Jihočeský kraj</v>
      </c>
      <c r="AD1972" t="s">
        <v>998</v>
      </c>
      <c r="AE1972" t="s">
        <v>998</v>
      </c>
      <c r="AF1972" t="s">
        <v>998</v>
      </c>
      <c r="AG1972" s="107">
        <v>0</v>
      </c>
      <c r="AH1972" s="107">
        <v>0</v>
      </c>
      <c r="AI1972" s="107">
        <v>0</v>
      </c>
      <c r="AJ1972" t="s">
        <v>1012</v>
      </c>
    </row>
    <row r="1973" spans="1:37" x14ac:dyDescent="0.45">
      <c r="A1973" t="s">
        <v>1128</v>
      </c>
      <c r="B1973" t="s">
        <v>10648</v>
      </c>
      <c r="C1973" t="s">
        <v>990</v>
      </c>
      <c r="D1973" t="s">
        <v>10669</v>
      </c>
      <c r="E1973" t="s">
        <v>992</v>
      </c>
      <c r="F1973" t="s">
        <v>2239</v>
      </c>
      <c r="G1973">
        <v>15</v>
      </c>
      <c r="H1973" t="s">
        <v>1088</v>
      </c>
      <c r="I1973">
        <v>37004</v>
      </c>
      <c r="J1973">
        <v>602566000</v>
      </c>
      <c r="K1973" t="s">
        <v>10670</v>
      </c>
      <c r="L1973" s="106">
        <v>31949</v>
      </c>
      <c r="M1973">
        <v>11551289</v>
      </c>
      <c r="N1973" t="s">
        <v>1276</v>
      </c>
      <c r="O1973" t="s">
        <v>1086</v>
      </c>
      <c r="P1973" t="s">
        <v>997</v>
      </c>
      <c r="R1973" s="109" t="str">
        <f>IF(OR(P1973="SB",Q1973="SB"),"SB",0)</f>
        <v>SB</v>
      </c>
      <c r="T1973" s="110">
        <v>161038</v>
      </c>
      <c r="U1973" t="s">
        <v>19633</v>
      </c>
      <c r="V1973" s="113" t="str">
        <f>IF(AND(I1973&gt;=10000,I1973&lt;=19900),"Praha",(IF(AND(I1973&gt;=25001,I1973&lt;=29501),"Středočeský kraj",(IF(AND(I1973&gt;=30100,I1973&lt;=34972),"Středočeský kraj",(IF(AND(I1973&gt;=35002,I1973&lt;=36271),"Karlovarský kraj",(IF(AND(I1973&gt;=37001,I1973&lt;=39201),"Jihočeský kraj",(IF(AND(I1973&gt;=39701,I1973&lt;=39901),"Jihočeský kraj",(IF(AND(I1973&gt;=39301,I1973&lt;=39601),"Kraj Vysočina",(IF(AND(I1973&gt;=58001,I1973&lt;=59501),"Kraj Vysočina",(IF(AND(I1973&gt;=67401,I1973&lt;=67602),"Kraj Vysočina",(IF(AND(I1973&gt;=40001,I1973&lt;=44101),"Ústecký kraj",(IF(AND(I1973&gt;=46001,I1973&lt;=47201),"Liberecký kraj",(IF(AND(I1973&gt;=51202,I1973&lt;=51401),"Liberecký kraj",(IF(AND(I1973&gt;=53002,I1973&lt;=53976),"Pardubický kraj",(IF(AND(I1973&gt;=56002,I1973&lt;=57201),"Pardubický kraj",(IF(AND(I1973&gt;=60200,I1973&lt;=67201),"Jihomoravský kraj",(IF(AND(I1973&gt;=67801,I1973&lt;=68501),"Jihomoravský kraj",(IF(AND(I1973&gt;=69002,I1973&lt;=69801),"Jihomoravský kraj",(IF(AND(I1973&gt;=68601,I1973&lt;=68801),"Zlínský kraj",(IF(AND(I1973&gt;=75501,I1973&lt;=76901),"Zlínský kraj",(IF(AND(I1973&gt;=70030,I1973&lt;=74901),"Moravskoslezský kraj",(IF(AND(I1973&gt;=75000,I1973&lt;=75368),"Olomoucký kraj",(IF(AND(I1973&gt;=77200,I1973&lt;=79862),"Olomoucký kraj",(IF(AND(I1973&gt;=50011,I1973&lt;=50301),"Královéhradecký kraj",(IF(AND(I1973&gt;=54301,I1973&lt;=54303),"Královéhradecký kraj","0")))))))))))))))))))))))))))))))))))))))))))))))</f>
        <v>Jihočeský kraj</v>
      </c>
      <c r="AB1973" t="s">
        <v>10671</v>
      </c>
      <c r="AD1973" t="s">
        <v>998</v>
      </c>
      <c r="AE1973" t="s">
        <v>998</v>
      </c>
      <c r="AF1973" t="s">
        <v>998</v>
      </c>
      <c r="AG1973" s="107">
        <v>0</v>
      </c>
      <c r="AH1973" s="107">
        <v>0</v>
      </c>
      <c r="AI1973" s="107">
        <v>0</v>
      </c>
      <c r="AJ1973" t="s">
        <v>1012</v>
      </c>
    </row>
    <row r="1974" spans="1:37" x14ac:dyDescent="0.45">
      <c r="A1974" t="s">
        <v>13432</v>
      </c>
      <c r="B1974" t="s">
        <v>13433</v>
      </c>
      <c r="C1974" t="s">
        <v>990</v>
      </c>
      <c r="D1974" t="s">
        <v>13434</v>
      </c>
      <c r="E1974" t="s">
        <v>992</v>
      </c>
      <c r="F1974" t="s">
        <v>13435</v>
      </c>
      <c r="G1974">
        <v>1</v>
      </c>
      <c r="H1974" t="s">
        <v>1088</v>
      </c>
      <c r="I1974">
        <v>37005</v>
      </c>
      <c r="J1974">
        <v>777114299</v>
      </c>
      <c r="K1974" t="s">
        <v>13436</v>
      </c>
      <c r="L1974" s="106">
        <v>31146</v>
      </c>
      <c r="M1974">
        <v>10612110</v>
      </c>
      <c r="N1974" t="s">
        <v>996</v>
      </c>
      <c r="O1974" t="s">
        <v>12</v>
      </c>
      <c r="P1974" t="s">
        <v>997</v>
      </c>
      <c r="R1974" s="109" t="str">
        <f>IF(OR(P1974="SB",Q1974="SB"),"SB",0)</f>
        <v>SB</v>
      </c>
      <c r="T1974" s="110">
        <v>10777</v>
      </c>
      <c r="U1974" t="s">
        <v>19633</v>
      </c>
      <c r="V1974" s="113" t="str">
        <f>IF(AND(I1974&gt;=10000,I1974&lt;=19900),"Praha",(IF(AND(I1974&gt;=25001,I1974&lt;=29501),"Středočeský kraj",(IF(AND(I1974&gt;=30100,I1974&lt;=34972),"Středočeský kraj",(IF(AND(I1974&gt;=35002,I1974&lt;=36271),"Karlovarský kraj",(IF(AND(I1974&gt;=37001,I1974&lt;=39201),"Jihočeský kraj",(IF(AND(I1974&gt;=39701,I1974&lt;=39901),"Jihočeský kraj",(IF(AND(I1974&gt;=39301,I1974&lt;=39601),"Kraj Vysočina",(IF(AND(I1974&gt;=58001,I1974&lt;=59501),"Kraj Vysočina",(IF(AND(I1974&gt;=67401,I1974&lt;=67602),"Kraj Vysočina",(IF(AND(I1974&gt;=40001,I1974&lt;=44101),"Ústecký kraj",(IF(AND(I1974&gt;=46001,I1974&lt;=47201),"Liberecký kraj",(IF(AND(I1974&gt;=51202,I1974&lt;=51401),"Liberecký kraj",(IF(AND(I1974&gt;=53002,I1974&lt;=53976),"Pardubický kraj",(IF(AND(I1974&gt;=56002,I1974&lt;=57201),"Pardubický kraj",(IF(AND(I1974&gt;=60200,I1974&lt;=67201),"Jihomoravský kraj",(IF(AND(I1974&gt;=67801,I1974&lt;=68501),"Jihomoravský kraj",(IF(AND(I1974&gt;=69002,I1974&lt;=69801),"Jihomoravský kraj",(IF(AND(I1974&gt;=68601,I1974&lt;=68801),"Zlínský kraj",(IF(AND(I1974&gt;=75501,I1974&lt;=76901),"Zlínský kraj",(IF(AND(I1974&gt;=70030,I1974&lt;=74901),"Moravskoslezský kraj",(IF(AND(I1974&gt;=75000,I1974&lt;=75368),"Olomoucký kraj",(IF(AND(I1974&gt;=77200,I1974&lt;=79862),"Olomoucký kraj",(IF(AND(I1974&gt;=50011,I1974&lt;=50301),"Královéhradecký kraj",(IF(AND(I1974&gt;=54301,I1974&lt;=54303),"Královéhradecký kraj","0")))))))))))))))))))))))))))))))))))))))))))))))</f>
        <v>Jihočeský kraj</v>
      </c>
      <c r="AD1974" t="s">
        <v>998</v>
      </c>
      <c r="AE1974" t="s">
        <v>998</v>
      </c>
      <c r="AF1974" t="s">
        <v>998</v>
      </c>
      <c r="AG1974" s="107">
        <v>0</v>
      </c>
      <c r="AH1974" s="107">
        <v>0</v>
      </c>
      <c r="AI1974" s="107">
        <v>0</v>
      </c>
      <c r="AJ1974" t="s">
        <v>1012</v>
      </c>
    </row>
    <row r="1975" spans="1:37" x14ac:dyDescent="0.45">
      <c r="A1975" t="s">
        <v>1169</v>
      </c>
      <c r="B1975" t="s">
        <v>14046</v>
      </c>
      <c r="C1975" t="s">
        <v>990</v>
      </c>
      <c r="D1975" t="s">
        <v>14047</v>
      </c>
      <c r="E1975" t="s">
        <v>992</v>
      </c>
      <c r="F1975" t="s">
        <v>14048</v>
      </c>
      <c r="G1975">
        <v>12</v>
      </c>
      <c r="H1975" t="s">
        <v>1088</v>
      </c>
      <c r="I1975">
        <v>37005</v>
      </c>
      <c r="K1975" t="s">
        <v>14049</v>
      </c>
      <c r="L1975" s="106">
        <v>33119</v>
      </c>
      <c r="M1975">
        <v>10889568</v>
      </c>
      <c r="N1975" t="s">
        <v>996</v>
      </c>
      <c r="O1975" t="s">
        <v>12</v>
      </c>
      <c r="P1975" t="s">
        <v>997</v>
      </c>
      <c r="R1975" s="109" t="str">
        <f>IF(OR(P1975="SB",Q1975="SB"),"SB",0)</f>
        <v>SB</v>
      </c>
      <c r="T1975" s="110">
        <v>11795</v>
      </c>
      <c r="U1975" t="s">
        <v>19633</v>
      </c>
      <c r="V1975" s="113" t="str">
        <f>IF(AND(I1975&gt;=10000,I1975&lt;=19900),"Praha",(IF(AND(I1975&gt;=25001,I1975&lt;=29501),"Středočeský kraj",(IF(AND(I1975&gt;=30100,I1975&lt;=34972),"Středočeský kraj",(IF(AND(I1975&gt;=35002,I1975&lt;=36271),"Karlovarský kraj",(IF(AND(I1975&gt;=37001,I1975&lt;=39201),"Jihočeský kraj",(IF(AND(I1975&gt;=39701,I1975&lt;=39901),"Jihočeský kraj",(IF(AND(I1975&gt;=39301,I1975&lt;=39601),"Kraj Vysočina",(IF(AND(I1975&gt;=58001,I1975&lt;=59501),"Kraj Vysočina",(IF(AND(I1975&gt;=67401,I1975&lt;=67602),"Kraj Vysočina",(IF(AND(I1975&gt;=40001,I1975&lt;=44101),"Ústecký kraj",(IF(AND(I1975&gt;=46001,I1975&lt;=47201),"Liberecký kraj",(IF(AND(I1975&gt;=51202,I1975&lt;=51401),"Liberecký kraj",(IF(AND(I1975&gt;=53002,I1975&lt;=53976),"Pardubický kraj",(IF(AND(I1975&gt;=56002,I1975&lt;=57201),"Pardubický kraj",(IF(AND(I1975&gt;=60200,I1975&lt;=67201),"Jihomoravský kraj",(IF(AND(I1975&gt;=67801,I1975&lt;=68501),"Jihomoravský kraj",(IF(AND(I1975&gt;=69002,I1975&lt;=69801),"Jihomoravský kraj",(IF(AND(I1975&gt;=68601,I1975&lt;=68801),"Zlínský kraj",(IF(AND(I1975&gt;=75501,I1975&lt;=76901),"Zlínský kraj",(IF(AND(I1975&gt;=70030,I1975&lt;=74901),"Moravskoslezský kraj",(IF(AND(I1975&gt;=75000,I1975&lt;=75368),"Olomoucký kraj",(IF(AND(I1975&gt;=77200,I1975&lt;=79862),"Olomoucký kraj",(IF(AND(I1975&gt;=50011,I1975&lt;=50301),"Královéhradecký kraj",(IF(AND(I1975&gt;=54301,I1975&lt;=54303),"Královéhradecký kraj","0")))))))))))))))))))))))))))))))))))))))))))))))</f>
        <v>Jihočeský kraj</v>
      </c>
      <c r="AD1975" t="s">
        <v>998</v>
      </c>
      <c r="AE1975" t="s">
        <v>998</v>
      </c>
      <c r="AF1975" t="s">
        <v>998</v>
      </c>
      <c r="AG1975" s="107">
        <v>0</v>
      </c>
      <c r="AH1975" s="107">
        <v>0</v>
      </c>
      <c r="AI1975" s="107">
        <v>0</v>
      </c>
      <c r="AJ1975" t="s">
        <v>1012</v>
      </c>
    </row>
    <row r="1976" spans="1:37" x14ac:dyDescent="0.45">
      <c r="A1976" t="s">
        <v>1124</v>
      </c>
      <c r="B1976" t="s">
        <v>12101</v>
      </c>
      <c r="C1976" t="s">
        <v>990</v>
      </c>
      <c r="D1976" t="s">
        <v>12102</v>
      </c>
      <c r="E1976" t="s">
        <v>992</v>
      </c>
      <c r="F1976" t="s">
        <v>1273</v>
      </c>
      <c r="G1976">
        <v>38</v>
      </c>
      <c r="H1976" t="s">
        <v>1088</v>
      </c>
      <c r="I1976">
        <v>37005</v>
      </c>
      <c r="K1976" t="s">
        <v>12103</v>
      </c>
      <c r="L1976" s="106">
        <v>24251</v>
      </c>
      <c r="M1976">
        <v>10659293</v>
      </c>
      <c r="N1976" t="s">
        <v>1276</v>
      </c>
      <c r="O1976" t="s">
        <v>1086</v>
      </c>
      <c r="P1976" t="s">
        <v>997</v>
      </c>
      <c r="R1976" s="109" t="str">
        <f>IF(OR(P1976="SB",Q1976="SB"),"SB",0)</f>
        <v>SB</v>
      </c>
      <c r="T1976" s="110">
        <v>12661</v>
      </c>
      <c r="U1976" t="s">
        <v>19633</v>
      </c>
      <c r="V1976" s="113" t="str">
        <f>IF(AND(I1976&gt;=10000,I1976&lt;=19900),"Praha",(IF(AND(I1976&gt;=25001,I1976&lt;=29501),"Středočeský kraj",(IF(AND(I1976&gt;=30100,I1976&lt;=34972),"Středočeský kraj",(IF(AND(I1976&gt;=35002,I1976&lt;=36271),"Karlovarský kraj",(IF(AND(I1976&gt;=37001,I1976&lt;=39201),"Jihočeský kraj",(IF(AND(I1976&gt;=39701,I1976&lt;=39901),"Jihočeský kraj",(IF(AND(I1976&gt;=39301,I1976&lt;=39601),"Kraj Vysočina",(IF(AND(I1976&gt;=58001,I1976&lt;=59501),"Kraj Vysočina",(IF(AND(I1976&gt;=67401,I1976&lt;=67602),"Kraj Vysočina",(IF(AND(I1976&gt;=40001,I1976&lt;=44101),"Ústecký kraj",(IF(AND(I1976&gt;=46001,I1976&lt;=47201),"Liberecký kraj",(IF(AND(I1976&gt;=51202,I1976&lt;=51401),"Liberecký kraj",(IF(AND(I1976&gt;=53002,I1976&lt;=53976),"Pardubický kraj",(IF(AND(I1976&gt;=56002,I1976&lt;=57201),"Pardubický kraj",(IF(AND(I1976&gt;=60200,I1976&lt;=67201),"Jihomoravský kraj",(IF(AND(I1976&gt;=67801,I1976&lt;=68501),"Jihomoravský kraj",(IF(AND(I1976&gt;=69002,I1976&lt;=69801),"Jihomoravský kraj",(IF(AND(I1976&gt;=68601,I1976&lt;=68801),"Zlínský kraj",(IF(AND(I1976&gt;=75501,I1976&lt;=76901),"Zlínský kraj",(IF(AND(I1976&gt;=70030,I1976&lt;=74901),"Moravskoslezský kraj",(IF(AND(I1976&gt;=75000,I1976&lt;=75368),"Olomoucký kraj",(IF(AND(I1976&gt;=77200,I1976&lt;=79862),"Olomoucký kraj",(IF(AND(I1976&gt;=50011,I1976&lt;=50301),"Královéhradecký kraj",(IF(AND(I1976&gt;=54301,I1976&lt;=54303),"Královéhradecký kraj","0")))))))))))))))))))))))))))))))))))))))))))))))</f>
        <v>Jihočeský kraj</v>
      </c>
      <c r="AD1976" t="s">
        <v>998</v>
      </c>
      <c r="AE1976" t="s">
        <v>998</v>
      </c>
      <c r="AF1976" t="s">
        <v>998</v>
      </c>
      <c r="AG1976" s="107">
        <v>0</v>
      </c>
      <c r="AH1976" s="107">
        <v>0</v>
      </c>
      <c r="AI1976" s="107">
        <v>0</v>
      </c>
      <c r="AJ1976" t="s">
        <v>1012</v>
      </c>
    </row>
    <row r="1977" spans="1:37" x14ac:dyDescent="0.45">
      <c r="A1977" t="s">
        <v>1133</v>
      </c>
      <c r="B1977" t="s">
        <v>7323</v>
      </c>
      <c r="C1977" t="s">
        <v>1002</v>
      </c>
      <c r="D1977" t="s">
        <v>7328</v>
      </c>
      <c r="E1977" t="s">
        <v>992</v>
      </c>
      <c r="F1977" t="s">
        <v>7329</v>
      </c>
      <c r="G1977">
        <v>2</v>
      </c>
      <c r="H1977" t="s">
        <v>1088</v>
      </c>
      <c r="I1977">
        <v>37005</v>
      </c>
      <c r="K1977" t="s">
        <v>7330</v>
      </c>
      <c r="L1977" s="106">
        <v>30153</v>
      </c>
      <c r="M1977">
        <v>12920912</v>
      </c>
      <c r="N1977" t="s">
        <v>996</v>
      </c>
      <c r="O1977" t="s">
        <v>12</v>
      </c>
      <c r="P1977" t="s">
        <v>997</v>
      </c>
      <c r="R1977" s="109" t="str">
        <f>IF(OR(P1977="SB",Q1977="SB"),"SB",0)</f>
        <v>SB</v>
      </c>
      <c r="T1977" s="110" t="s">
        <v>998</v>
      </c>
      <c r="V1977" s="113" t="str">
        <f>IF(AND(I1977&gt;=10000,I1977&lt;=19900),"Praha",(IF(AND(I1977&gt;=25001,I1977&lt;=29501),"Středočeský kraj",(IF(AND(I1977&gt;=30100,I1977&lt;=34972),"Středočeský kraj",(IF(AND(I1977&gt;=35002,I1977&lt;=36271),"Karlovarský kraj",(IF(AND(I1977&gt;=37001,I1977&lt;=39201),"Jihočeský kraj",(IF(AND(I1977&gt;=39701,I1977&lt;=39901),"Jihočeský kraj",(IF(AND(I1977&gt;=39301,I1977&lt;=39601),"Kraj Vysočina",(IF(AND(I1977&gt;=58001,I1977&lt;=59501),"Kraj Vysočina",(IF(AND(I1977&gt;=67401,I1977&lt;=67602),"Kraj Vysočina",(IF(AND(I1977&gt;=40001,I1977&lt;=44101),"Ústecký kraj",(IF(AND(I1977&gt;=46001,I1977&lt;=47201),"Liberecký kraj",(IF(AND(I1977&gt;=51202,I1977&lt;=51401),"Liberecký kraj",(IF(AND(I1977&gt;=53002,I1977&lt;=53976),"Pardubický kraj",(IF(AND(I1977&gt;=56002,I1977&lt;=57201),"Pardubický kraj",(IF(AND(I1977&gt;=60200,I1977&lt;=67201),"Jihomoravský kraj",(IF(AND(I1977&gt;=67801,I1977&lt;=68501),"Jihomoravský kraj",(IF(AND(I1977&gt;=69002,I1977&lt;=69801),"Jihomoravský kraj",(IF(AND(I1977&gt;=68601,I1977&lt;=68801),"Zlínský kraj",(IF(AND(I1977&gt;=75501,I1977&lt;=76901),"Zlínský kraj",(IF(AND(I1977&gt;=70030,I1977&lt;=74901),"Moravskoslezský kraj",(IF(AND(I1977&gt;=75000,I1977&lt;=75368),"Olomoucký kraj",(IF(AND(I1977&gt;=77200,I1977&lt;=79862),"Olomoucký kraj",(IF(AND(I1977&gt;=50011,I1977&lt;=50301),"Královéhradecký kraj",(IF(AND(I1977&gt;=54301,I1977&lt;=54303),"Královéhradecký kraj","0")))))))))))))))))))))))))))))))))))))))))))))))</f>
        <v>Jihočeský kraj</v>
      </c>
      <c r="AB1977" t="s">
        <v>998</v>
      </c>
      <c r="AD1977" t="s">
        <v>998</v>
      </c>
      <c r="AE1977" t="s">
        <v>998</v>
      </c>
      <c r="AF1977" t="s">
        <v>998</v>
      </c>
      <c r="AG1977" s="107">
        <v>0</v>
      </c>
      <c r="AH1977" s="107">
        <v>0</v>
      </c>
      <c r="AI1977" s="107">
        <v>0</v>
      </c>
      <c r="AJ1977" t="s">
        <v>1012</v>
      </c>
    </row>
    <row r="1978" spans="1:37" x14ac:dyDescent="0.45">
      <c r="A1978" t="s">
        <v>1007</v>
      </c>
      <c r="B1978" t="s">
        <v>7892</v>
      </c>
      <c r="C1978" t="s">
        <v>990</v>
      </c>
      <c r="D1978" t="s">
        <v>7893</v>
      </c>
      <c r="E1978" t="s">
        <v>992</v>
      </c>
      <c r="F1978" t="s">
        <v>7894</v>
      </c>
      <c r="G1978">
        <v>1286</v>
      </c>
      <c r="H1978" t="s">
        <v>1088</v>
      </c>
      <c r="I1978">
        <v>37005</v>
      </c>
      <c r="K1978" t="s">
        <v>7895</v>
      </c>
      <c r="L1978" s="106">
        <v>31719</v>
      </c>
      <c r="M1978">
        <v>12929804</v>
      </c>
      <c r="N1978" t="s">
        <v>996</v>
      </c>
      <c r="O1978" t="s">
        <v>12</v>
      </c>
      <c r="P1978" t="s">
        <v>997</v>
      </c>
      <c r="R1978" s="109" t="str">
        <f>IF(OR(P1978="SB",Q1978="SB"),"SB",0)</f>
        <v>SB</v>
      </c>
      <c r="T1978" s="110" t="s">
        <v>998</v>
      </c>
      <c r="V1978" s="113" t="str">
        <f>IF(AND(I1978&gt;=10000,I1978&lt;=19900),"Praha",(IF(AND(I1978&gt;=25001,I1978&lt;=29501),"Středočeský kraj",(IF(AND(I1978&gt;=30100,I1978&lt;=34972),"Středočeský kraj",(IF(AND(I1978&gt;=35002,I1978&lt;=36271),"Karlovarský kraj",(IF(AND(I1978&gt;=37001,I1978&lt;=39201),"Jihočeský kraj",(IF(AND(I1978&gt;=39701,I1978&lt;=39901),"Jihočeský kraj",(IF(AND(I1978&gt;=39301,I1978&lt;=39601),"Kraj Vysočina",(IF(AND(I1978&gt;=58001,I1978&lt;=59501),"Kraj Vysočina",(IF(AND(I1978&gt;=67401,I1978&lt;=67602),"Kraj Vysočina",(IF(AND(I1978&gt;=40001,I1978&lt;=44101),"Ústecký kraj",(IF(AND(I1978&gt;=46001,I1978&lt;=47201),"Liberecký kraj",(IF(AND(I1978&gt;=51202,I1978&lt;=51401),"Liberecký kraj",(IF(AND(I1978&gt;=53002,I1978&lt;=53976),"Pardubický kraj",(IF(AND(I1978&gt;=56002,I1978&lt;=57201),"Pardubický kraj",(IF(AND(I1978&gt;=60200,I1978&lt;=67201),"Jihomoravský kraj",(IF(AND(I1978&gt;=67801,I1978&lt;=68501),"Jihomoravský kraj",(IF(AND(I1978&gt;=69002,I1978&lt;=69801),"Jihomoravský kraj",(IF(AND(I1978&gt;=68601,I1978&lt;=68801),"Zlínský kraj",(IF(AND(I1978&gt;=75501,I1978&lt;=76901),"Zlínský kraj",(IF(AND(I1978&gt;=70030,I1978&lt;=74901),"Moravskoslezský kraj",(IF(AND(I1978&gt;=75000,I1978&lt;=75368),"Olomoucký kraj",(IF(AND(I1978&gt;=77200,I1978&lt;=79862),"Olomoucký kraj",(IF(AND(I1978&gt;=50011,I1978&lt;=50301),"Královéhradecký kraj",(IF(AND(I1978&gt;=54301,I1978&lt;=54303),"Královéhradecký kraj","0")))))))))))))))))))))))))))))))))))))))))))))))</f>
        <v>Jihočeský kraj</v>
      </c>
      <c r="AB1978" t="s">
        <v>998</v>
      </c>
      <c r="AD1978" t="s">
        <v>998</v>
      </c>
      <c r="AE1978" t="s">
        <v>998</v>
      </c>
      <c r="AF1978" t="s">
        <v>998</v>
      </c>
      <c r="AG1978" s="107">
        <v>0</v>
      </c>
      <c r="AH1978" s="107">
        <v>0</v>
      </c>
      <c r="AI1978" s="107">
        <v>0</v>
      </c>
      <c r="AJ1978" t="s">
        <v>1012</v>
      </c>
    </row>
    <row r="1979" spans="1:37" x14ac:dyDescent="0.45">
      <c r="A1979" t="s">
        <v>1026</v>
      </c>
      <c r="B1979" t="s">
        <v>5083</v>
      </c>
      <c r="C1979" t="s">
        <v>990</v>
      </c>
      <c r="D1979" t="s">
        <v>5137</v>
      </c>
      <c r="E1979" t="s">
        <v>992</v>
      </c>
      <c r="F1979" t="s">
        <v>5138</v>
      </c>
      <c r="G1979">
        <v>51</v>
      </c>
      <c r="H1979" t="s">
        <v>1088</v>
      </c>
      <c r="I1979">
        <v>37006</v>
      </c>
      <c r="K1979" t="s">
        <v>5139</v>
      </c>
      <c r="L1979" s="106">
        <v>33708</v>
      </c>
      <c r="M1979">
        <v>13413285</v>
      </c>
      <c r="N1979" t="s">
        <v>996</v>
      </c>
      <c r="O1979" t="s">
        <v>12</v>
      </c>
      <c r="P1979" t="s">
        <v>997</v>
      </c>
      <c r="R1979" s="109" t="str">
        <f>IF(OR(P1979="SB",Q1979="SB"),"SB",0)</f>
        <v>SB</v>
      </c>
      <c r="T1979" s="110" t="s">
        <v>998</v>
      </c>
      <c r="V1979" s="113" t="str">
        <f>IF(AND(I1979&gt;=10000,I1979&lt;=19900),"Praha",(IF(AND(I1979&gt;=25001,I1979&lt;=29501),"Středočeský kraj",(IF(AND(I1979&gt;=30100,I1979&lt;=34972),"Středočeský kraj",(IF(AND(I1979&gt;=35002,I1979&lt;=36271),"Karlovarský kraj",(IF(AND(I1979&gt;=37001,I1979&lt;=39201),"Jihočeský kraj",(IF(AND(I1979&gt;=39701,I1979&lt;=39901),"Jihočeský kraj",(IF(AND(I1979&gt;=39301,I1979&lt;=39601),"Kraj Vysočina",(IF(AND(I1979&gt;=58001,I1979&lt;=59501),"Kraj Vysočina",(IF(AND(I1979&gt;=67401,I1979&lt;=67602),"Kraj Vysočina",(IF(AND(I1979&gt;=40001,I1979&lt;=44101),"Ústecký kraj",(IF(AND(I1979&gt;=46001,I1979&lt;=47201),"Liberecký kraj",(IF(AND(I1979&gt;=51202,I1979&lt;=51401),"Liberecký kraj",(IF(AND(I1979&gt;=53002,I1979&lt;=53976),"Pardubický kraj",(IF(AND(I1979&gt;=56002,I1979&lt;=57201),"Pardubický kraj",(IF(AND(I1979&gt;=60200,I1979&lt;=67201),"Jihomoravský kraj",(IF(AND(I1979&gt;=67801,I1979&lt;=68501),"Jihomoravský kraj",(IF(AND(I1979&gt;=69002,I1979&lt;=69801),"Jihomoravský kraj",(IF(AND(I1979&gt;=68601,I1979&lt;=68801),"Zlínský kraj",(IF(AND(I1979&gt;=75501,I1979&lt;=76901),"Zlínský kraj",(IF(AND(I1979&gt;=70030,I1979&lt;=74901),"Moravskoslezský kraj",(IF(AND(I1979&gt;=75000,I1979&lt;=75368),"Olomoucký kraj",(IF(AND(I1979&gt;=77200,I1979&lt;=79862),"Olomoucký kraj",(IF(AND(I1979&gt;=50011,I1979&lt;=50301),"Královéhradecký kraj",(IF(AND(I1979&gt;=54301,I1979&lt;=54303),"Královéhradecký kraj","0")))))))))))))))))))))))))))))))))))))))))))))))</f>
        <v>Jihočeský kraj</v>
      </c>
      <c r="AB1979" t="s">
        <v>998</v>
      </c>
      <c r="AD1979" t="s">
        <v>998</v>
      </c>
      <c r="AE1979" t="s">
        <v>998</v>
      </c>
      <c r="AF1979" t="s">
        <v>998</v>
      </c>
      <c r="AG1979" s="107">
        <v>0</v>
      </c>
      <c r="AH1979" s="107">
        <v>0</v>
      </c>
      <c r="AI1979" s="107">
        <v>0</v>
      </c>
      <c r="AJ1979" t="s">
        <v>1012</v>
      </c>
    </row>
    <row r="1980" spans="1:37" x14ac:dyDescent="0.45">
      <c r="A1980" t="s">
        <v>988</v>
      </c>
      <c r="B1980" t="s">
        <v>14357</v>
      </c>
      <c r="C1980" t="s">
        <v>990</v>
      </c>
      <c r="D1980" t="s">
        <v>14358</v>
      </c>
      <c r="E1980" t="s">
        <v>992</v>
      </c>
      <c r="F1980" t="s">
        <v>14359</v>
      </c>
      <c r="G1980">
        <v>16</v>
      </c>
      <c r="H1980" t="s">
        <v>1088</v>
      </c>
      <c r="I1980">
        <v>37006</v>
      </c>
      <c r="K1980" t="s">
        <v>14360</v>
      </c>
      <c r="L1980" s="106">
        <v>29581</v>
      </c>
      <c r="M1980">
        <v>13413184</v>
      </c>
      <c r="N1980" t="s">
        <v>996</v>
      </c>
      <c r="O1980" t="s">
        <v>12</v>
      </c>
      <c r="P1980" t="s">
        <v>997</v>
      </c>
      <c r="R1980" s="109" t="str">
        <f>IF(OR(P1980="SB",Q1980="SB"),"SB",0)</f>
        <v>SB</v>
      </c>
      <c r="T1980" s="110" t="s">
        <v>998</v>
      </c>
      <c r="V1980" s="113" t="str">
        <f>IF(AND(I1980&gt;=10000,I1980&lt;=19900),"Praha",(IF(AND(I1980&gt;=25001,I1980&lt;=29501),"Středočeský kraj",(IF(AND(I1980&gt;=30100,I1980&lt;=34972),"Středočeský kraj",(IF(AND(I1980&gt;=35002,I1980&lt;=36271),"Karlovarský kraj",(IF(AND(I1980&gt;=37001,I1980&lt;=39201),"Jihočeský kraj",(IF(AND(I1980&gt;=39701,I1980&lt;=39901),"Jihočeský kraj",(IF(AND(I1980&gt;=39301,I1980&lt;=39601),"Kraj Vysočina",(IF(AND(I1980&gt;=58001,I1980&lt;=59501),"Kraj Vysočina",(IF(AND(I1980&gt;=67401,I1980&lt;=67602),"Kraj Vysočina",(IF(AND(I1980&gt;=40001,I1980&lt;=44101),"Ústecký kraj",(IF(AND(I1980&gt;=46001,I1980&lt;=47201),"Liberecký kraj",(IF(AND(I1980&gt;=51202,I1980&lt;=51401),"Liberecký kraj",(IF(AND(I1980&gt;=53002,I1980&lt;=53976),"Pardubický kraj",(IF(AND(I1980&gt;=56002,I1980&lt;=57201),"Pardubický kraj",(IF(AND(I1980&gt;=60200,I1980&lt;=67201),"Jihomoravský kraj",(IF(AND(I1980&gt;=67801,I1980&lt;=68501),"Jihomoravský kraj",(IF(AND(I1980&gt;=69002,I1980&lt;=69801),"Jihomoravský kraj",(IF(AND(I1980&gt;=68601,I1980&lt;=68801),"Zlínský kraj",(IF(AND(I1980&gt;=75501,I1980&lt;=76901),"Zlínský kraj",(IF(AND(I1980&gt;=70030,I1980&lt;=74901),"Moravskoslezský kraj",(IF(AND(I1980&gt;=75000,I1980&lt;=75368),"Olomoucký kraj",(IF(AND(I1980&gt;=77200,I1980&lt;=79862),"Olomoucký kraj",(IF(AND(I1980&gt;=50011,I1980&lt;=50301),"Královéhradecký kraj",(IF(AND(I1980&gt;=54301,I1980&lt;=54303),"Královéhradecký kraj","0")))))))))))))))))))))))))))))))))))))))))))))))</f>
        <v>Jihočeský kraj</v>
      </c>
      <c r="AB1980" t="s">
        <v>998</v>
      </c>
      <c r="AD1980" t="s">
        <v>998</v>
      </c>
      <c r="AE1980" t="s">
        <v>998</v>
      </c>
      <c r="AF1980" t="s">
        <v>998</v>
      </c>
      <c r="AG1980" s="107">
        <v>0</v>
      </c>
      <c r="AH1980" s="107">
        <v>0</v>
      </c>
      <c r="AI1980" s="107">
        <v>0</v>
      </c>
      <c r="AJ1980" t="s">
        <v>1012</v>
      </c>
    </row>
    <row r="1981" spans="1:37" x14ac:dyDescent="0.45">
      <c r="A1981" t="s">
        <v>1408</v>
      </c>
      <c r="B1981" t="s">
        <v>18290</v>
      </c>
      <c r="C1981" t="s">
        <v>1002</v>
      </c>
      <c r="D1981" t="s">
        <v>18291</v>
      </c>
      <c r="E1981" t="s">
        <v>992</v>
      </c>
      <c r="F1981" t="s">
        <v>18292</v>
      </c>
      <c r="G1981">
        <v>2758</v>
      </c>
      <c r="H1981" t="s">
        <v>1088</v>
      </c>
      <c r="I1981">
        <v>37006</v>
      </c>
      <c r="J1981">
        <v>721005699</v>
      </c>
      <c r="K1981" t="s">
        <v>18293</v>
      </c>
      <c r="L1981" s="106">
        <v>33224</v>
      </c>
      <c r="M1981">
        <v>15770789</v>
      </c>
      <c r="N1981" t="s">
        <v>2990</v>
      </c>
      <c r="O1981" t="s">
        <v>1106</v>
      </c>
      <c r="P1981" t="s">
        <v>997</v>
      </c>
      <c r="R1981" s="109" t="str">
        <f>IF(OR(P1981="SB",Q1981="SB"),"SB",0)</f>
        <v>SB</v>
      </c>
      <c r="T1981" s="110" t="s">
        <v>998</v>
      </c>
      <c r="V1981" s="113" t="str">
        <f>IF(AND(I1981&gt;=10000,I1981&lt;=19900),"Praha",(IF(AND(I1981&gt;=25001,I1981&lt;=29501),"Středočeský kraj",(IF(AND(I1981&gt;=30100,I1981&lt;=34972),"Středočeský kraj",(IF(AND(I1981&gt;=35002,I1981&lt;=36271),"Karlovarský kraj",(IF(AND(I1981&gt;=37001,I1981&lt;=39201),"Jihočeský kraj",(IF(AND(I1981&gt;=39701,I1981&lt;=39901),"Jihočeský kraj",(IF(AND(I1981&gt;=39301,I1981&lt;=39601),"Kraj Vysočina",(IF(AND(I1981&gt;=58001,I1981&lt;=59501),"Kraj Vysočina",(IF(AND(I1981&gt;=67401,I1981&lt;=67602),"Kraj Vysočina",(IF(AND(I1981&gt;=40001,I1981&lt;=44101),"Ústecký kraj",(IF(AND(I1981&gt;=46001,I1981&lt;=47201),"Liberecký kraj",(IF(AND(I1981&gt;=51202,I1981&lt;=51401),"Liberecký kraj",(IF(AND(I1981&gt;=53002,I1981&lt;=53976),"Pardubický kraj",(IF(AND(I1981&gt;=56002,I1981&lt;=57201),"Pardubický kraj",(IF(AND(I1981&gt;=60200,I1981&lt;=67201),"Jihomoravský kraj",(IF(AND(I1981&gt;=67801,I1981&lt;=68501),"Jihomoravský kraj",(IF(AND(I1981&gt;=69002,I1981&lt;=69801),"Jihomoravský kraj",(IF(AND(I1981&gt;=68601,I1981&lt;=68801),"Zlínský kraj",(IF(AND(I1981&gt;=75501,I1981&lt;=76901),"Zlínský kraj",(IF(AND(I1981&gt;=70030,I1981&lt;=74901),"Moravskoslezský kraj",(IF(AND(I1981&gt;=75000,I1981&lt;=75368),"Olomoucký kraj",(IF(AND(I1981&gt;=77200,I1981&lt;=79862),"Olomoucký kraj",(IF(AND(I1981&gt;=50011,I1981&lt;=50301),"Královéhradecký kraj",(IF(AND(I1981&gt;=54301,I1981&lt;=54303),"Královéhradecký kraj","0")))))))))))))))))))))))))))))))))))))))))))))))</f>
        <v>Jihočeský kraj</v>
      </c>
      <c r="AB1981" t="s">
        <v>998</v>
      </c>
      <c r="AD1981" t="s">
        <v>998</v>
      </c>
      <c r="AE1981" t="s">
        <v>998</v>
      </c>
      <c r="AF1981" t="s">
        <v>998</v>
      </c>
      <c r="AG1981" s="107">
        <v>0</v>
      </c>
      <c r="AH1981" s="107">
        <v>0</v>
      </c>
      <c r="AI1981" s="107">
        <v>0</v>
      </c>
      <c r="AJ1981" t="s">
        <v>1012</v>
      </c>
    </row>
    <row r="1982" spans="1:37" x14ac:dyDescent="0.45">
      <c r="A1982" t="s">
        <v>1026</v>
      </c>
      <c r="B1982" t="s">
        <v>13606</v>
      </c>
      <c r="C1982" t="s">
        <v>990</v>
      </c>
      <c r="D1982" t="s">
        <v>13607</v>
      </c>
      <c r="E1982" t="s">
        <v>992</v>
      </c>
      <c r="F1982" t="s">
        <v>13608</v>
      </c>
      <c r="G1982">
        <v>7</v>
      </c>
      <c r="H1982" t="s">
        <v>1088</v>
      </c>
      <c r="I1982">
        <v>37007</v>
      </c>
      <c r="J1982">
        <v>606765071</v>
      </c>
      <c r="K1982" t="s">
        <v>13609</v>
      </c>
      <c r="L1982" s="106">
        <v>33663</v>
      </c>
      <c r="M1982">
        <v>14130378</v>
      </c>
      <c r="N1982" t="s">
        <v>1276</v>
      </c>
      <c r="O1982" t="s">
        <v>1086</v>
      </c>
      <c r="P1982" t="s">
        <v>997</v>
      </c>
      <c r="R1982" s="109" t="str">
        <f>IF(OR(P1982="SB",Q1982="SB"),"SB",0)</f>
        <v>SB</v>
      </c>
      <c r="T1982" s="110">
        <v>171060</v>
      </c>
      <c r="U1982" t="s">
        <v>19633</v>
      </c>
      <c r="V1982" s="113" t="str">
        <f>IF(AND(I1982&gt;=10000,I1982&lt;=19900),"Praha",(IF(AND(I1982&gt;=25001,I1982&lt;=29501),"Středočeský kraj",(IF(AND(I1982&gt;=30100,I1982&lt;=34972),"Středočeský kraj",(IF(AND(I1982&gt;=35002,I1982&lt;=36271),"Karlovarský kraj",(IF(AND(I1982&gt;=37001,I1982&lt;=39201),"Jihočeský kraj",(IF(AND(I1982&gt;=39701,I1982&lt;=39901),"Jihočeský kraj",(IF(AND(I1982&gt;=39301,I1982&lt;=39601),"Kraj Vysočina",(IF(AND(I1982&gt;=58001,I1982&lt;=59501),"Kraj Vysočina",(IF(AND(I1982&gt;=67401,I1982&lt;=67602),"Kraj Vysočina",(IF(AND(I1982&gt;=40001,I1982&lt;=44101),"Ústecký kraj",(IF(AND(I1982&gt;=46001,I1982&lt;=47201),"Liberecký kraj",(IF(AND(I1982&gt;=51202,I1982&lt;=51401),"Liberecký kraj",(IF(AND(I1982&gt;=53002,I1982&lt;=53976),"Pardubický kraj",(IF(AND(I1982&gt;=56002,I1982&lt;=57201),"Pardubický kraj",(IF(AND(I1982&gt;=60200,I1982&lt;=67201),"Jihomoravský kraj",(IF(AND(I1982&gt;=67801,I1982&lt;=68501),"Jihomoravský kraj",(IF(AND(I1982&gt;=69002,I1982&lt;=69801),"Jihomoravský kraj",(IF(AND(I1982&gt;=68601,I1982&lt;=68801),"Zlínský kraj",(IF(AND(I1982&gt;=75501,I1982&lt;=76901),"Zlínský kraj",(IF(AND(I1982&gt;=70030,I1982&lt;=74901),"Moravskoslezský kraj",(IF(AND(I1982&gt;=75000,I1982&lt;=75368),"Olomoucký kraj",(IF(AND(I1982&gt;=77200,I1982&lt;=79862),"Olomoucký kraj",(IF(AND(I1982&gt;=50011,I1982&lt;=50301),"Královéhradecký kraj",(IF(AND(I1982&gt;=54301,I1982&lt;=54303),"Královéhradecký kraj","0")))))))))))))))))))))))))))))))))))))))))))))))</f>
        <v>Jihočeský kraj</v>
      </c>
      <c r="AB1982" t="s">
        <v>13610</v>
      </c>
      <c r="AD1982" t="s">
        <v>998</v>
      </c>
      <c r="AE1982" t="s">
        <v>998</v>
      </c>
      <c r="AF1982" t="s">
        <v>998</v>
      </c>
      <c r="AG1982" s="107">
        <v>0</v>
      </c>
      <c r="AH1982" s="107">
        <v>0</v>
      </c>
      <c r="AI1982" s="107">
        <v>0</v>
      </c>
      <c r="AJ1982" t="s">
        <v>1012</v>
      </c>
    </row>
    <row r="1983" spans="1:37" x14ac:dyDescent="0.45">
      <c r="A1983" t="s">
        <v>1836</v>
      </c>
      <c r="B1983" t="s">
        <v>17869</v>
      </c>
      <c r="C1983" t="s">
        <v>990</v>
      </c>
      <c r="D1983" t="s">
        <v>17871</v>
      </c>
      <c r="E1983" t="s">
        <v>992</v>
      </c>
      <c r="F1983" t="s">
        <v>17872</v>
      </c>
      <c r="G1983">
        <v>31</v>
      </c>
      <c r="H1983" t="s">
        <v>1088</v>
      </c>
      <c r="I1983">
        <v>37008</v>
      </c>
      <c r="K1983" t="s">
        <v>17873</v>
      </c>
      <c r="L1983" s="106">
        <v>39483</v>
      </c>
      <c r="M1983">
        <v>14889305</v>
      </c>
      <c r="N1983" t="s">
        <v>1640</v>
      </c>
      <c r="O1983" t="s">
        <v>1086</v>
      </c>
      <c r="P1983" t="s">
        <v>997</v>
      </c>
      <c r="R1983" s="109" t="str">
        <f>IF(OR(P1983="SB",Q1983="SB"),"SB",0)</f>
        <v>SB</v>
      </c>
      <c r="T1983" s="110">
        <v>2019139</v>
      </c>
      <c r="U1983" t="s">
        <v>19633</v>
      </c>
      <c r="V1983" s="113" t="str">
        <f>IF(AND(I1983&gt;=10000,I1983&lt;=19900),"Praha",(IF(AND(I1983&gt;=25001,I1983&lt;=29501),"Středočeský kraj",(IF(AND(I1983&gt;=30100,I1983&lt;=34972),"Středočeský kraj",(IF(AND(I1983&gt;=35002,I1983&lt;=36271),"Karlovarský kraj",(IF(AND(I1983&gt;=37001,I1983&lt;=39201),"Jihočeský kraj",(IF(AND(I1983&gt;=39701,I1983&lt;=39901),"Jihočeský kraj",(IF(AND(I1983&gt;=39301,I1983&lt;=39601),"Kraj Vysočina",(IF(AND(I1983&gt;=58001,I1983&lt;=59501),"Kraj Vysočina",(IF(AND(I1983&gt;=67401,I1983&lt;=67602),"Kraj Vysočina",(IF(AND(I1983&gt;=40001,I1983&lt;=44101),"Ústecký kraj",(IF(AND(I1983&gt;=46001,I1983&lt;=47201),"Liberecký kraj",(IF(AND(I1983&gt;=51202,I1983&lt;=51401),"Liberecký kraj",(IF(AND(I1983&gt;=53002,I1983&lt;=53976),"Pardubický kraj",(IF(AND(I1983&gt;=56002,I1983&lt;=57201),"Pardubický kraj",(IF(AND(I1983&gt;=60200,I1983&lt;=67201),"Jihomoravský kraj",(IF(AND(I1983&gt;=67801,I1983&lt;=68501),"Jihomoravský kraj",(IF(AND(I1983&gt;=69002,I1983&lt;=69801),"Jihomoravský kraj",(IF(AND(I1983&gt;=68601,I1983&lt;=68801),"Zlínský kraj",(IF(AND(I1983&gt;=75501,I1983&lt;=76901),"Zlínský kraj",(IF(AND(I1983&gt;=70030,I1983&lt;=74901),"Moravskoslezský kraj",(IF(AND(I1983&gt;=75000,I1983&lt;=75368),"Olomoucký kraj",(IF(AND(I1983&gt;=77200,I1983&lt;=79862),"Olomoucký kraj",(IF(AND(I1983&gt;=50011,I1983&lt;=50301),"Královéhradecký kraj",(IF(AND(I1983&gt;=54301,I1983&lt;=54303),"Královéhradecký kraj","0")))))))))))))))))))))))))))))))))))))))))))))))</f>
        <v>Jihočeský kraj</v>
      </c>
      <c r="AD1983" t="s">
        <v>998</v>
      </c>
      <c r="AE1983" t="s">
        <v>998</v>
      </c>
      <c r="AF1983" t="s">
        <v>998</v>
      </c>
      <c r="AG1983" s="107">
        <v>300</v>
      </c>
      <c r="AH1983" s="107">
        <v>0</v>
      </c>
      <c r="AI1983" s="107">
        <v>0</v>
      </c>
      <c r="AJ1983" t="s">
        <v>999</v>
      </c>
      <c r="AK1983" s="106">
        <v>44909</v>
      </c>
    </row>
    <row r="1984" spans="1:37" x14ac:dyDescent="0.45">
      <c r="A1984" t="s">
        <v>1174</v>
      </c>
      <c r="B1984" t="s">
        <v>17736</v>
      </c>
      <c r="C1984" t="s">
        <v>990</v>
      </c>
      <c r="D1984" t="s">
        <v>17739</v>
      </c>
      <c r="E1984" t="s">
        <v>992</v>
      </c>
      <c r="F1984" t="s">
        <v>1835</v>
      </c>
      <c r="G1984">
        <v>17</v>
      </c>
      <c r="H1984" t="s">
        <v>17740</v>
      </c>
      <c r="I1984">
        <v>37316</v>
      </c>
      <c r="J1984">
        <v>777173562</v>
      </c>
      <c r="K1984" t="s">
        <v>17741</v>
      </c>
      <c r="L1984" s="106">
        <v>30769</v>
      </c>
      <c r="M1984">
        <v>10610288</v>
      </c>
      <c r="N1984" t="s">
        <v>996</v>
      </c>
      <c r="O1984" t="s">
        <v>12</v>
      </c>
      <c r="P1984" t="s">
        <v>997</v>
      </c>
      <c r="R1984" s="109" t="str">
        <f>IF(OR(P1984="SB",Q1984="SB"),"SB",0)</f>
        <v>SB</v>
      </c>
      <c r="T1984" s="110">
        <v>10763</v>
      </c>
      <c r="U1984" t="s">
        <v>19633</v>
      </c>
      <c r="V1984" s="113" t="str">
        <f>IF(AND(I1984&gt;=10000,I1984&lt;=19900),"Praha",(IF(AND(I1984&gt;=25001,I1984&lt;=29501),"Středočeský kraj",(IF(AND(I1984&gt;=30100,I1984&lt;=34972),"Středočeský kraj",(IF(AND(I1984&gt;=35002,I1984&lt;=36271),"Karlovarský kraj",(IF(AND(I1984&gt;=37001,I1984&lt;=39201),"Jihočeský kraj",(IF(AND(I1984&gt;=39701,I1984&lt;=39901),"Jihočeský kraj",(IF(AND(I1984&gt;=39301,I1984&lt;=39601),"Kraj Vysočina",(IF(AND(I1984&gt;=58001,I1984&lt;=59501),"Kraj Vysočina",(IF(AND(I1984&gt;=67401,I1984&lt;=67602),"Kraj Vysočina",(IF(AND(I1984&gt;=40001,I1984&lt;=44101),"Ústecký kraj",(IF(AND(I1984&gt;=46001,I1984&lt;=47201),"Liberecký kraj",(IF(AND(I1984&gt;=51202,I1984&lt;=51401),"Liberecký kraj",(IF(AND(I1984&gt;=53002,I1984&lt;=53976),"Pardubický kraj",(IF(AND(I1984&gt;=56002,I1984&lt;=57201),"Pardubický kraj",(IF(AND(I1984&gt;=60200,I1984&lt;=67201),"Jihomoravský kraj",(IF(AND(I1984&gt;=67801,I1984&lt;=68501),"Jihomoravský kraj",(IF(AND(I1984&gt;=69002,I1984&lt;=69801),"Jihomoravský kraj",(IF(AND(I1984&gt;=68601,I1984&lt;=68801),"Zlínský kraj",(IF(AND(I1984&gt;=75501,I1984&lt;=76901),"Zlínský kraj",(IF(AND(I1984&gt;=70030,I1984&lt;=74901),"Moravskoslezský kraj",(IF(AND(I1984&gt;=75000,I1984&lt;=75368),"Olomoucký kraj",(IF(AND(I1984&gt;=77200,I1984&lt;=79862),"Olomoucký kraj",(IF(AND(I1984&gt;=50011,I1984&lt;=50301),"Královéhradecký kraj",(IF(AND(I1984&gt;=54301,I1984&lt;=54303),"Královéhradecký kraj","0")))))))))))))))))))))))))))))))))))))))))))))))</f>
        <v>Jihočeský kraj</v>
      </c>
      <c r="AD1984" t="s">
        <v>998</v>
      </c>
      <c r="AE1984" t="s">
        <v>998</v>
      </c>
      <c r="AF1984" t="s">
        <v>998</v>
      </c>
      <c r="AG1984" s="107">
        <v>0</v>
      </c>
      <c r="AH1984" s="107">
        <v>0</v>
      </c>
      <c r="AI1984" s="107">
        <v>0</v>
      </c>
      <c r="AJ1984" t="s">
        <v>1012</v>
      </c>
    </row>
    <row r="1985" spans="1:37" x14ac:dyDescent="0.45">
      <c r="A1985" t="s">
        <v>1169</v>
      </c>
      <c r="B1985" t="s">
        <v>10648</v>
      </c>
      <c r="C1985" t="s">
        <v>990</v>
      </c>
      <c r="D1985" t="s">
        <v>10678</v>
      </c>
      <c r="E1985" t="s">
        <v>992</v>
      </c>
      <c r="F1985" t="s">
        <v>1493</v>
      </c>
      <c r="G1985">
        <v>51</v>
      </c>
      <c r="H1985" t="s">
        <v>10679</v>
      </c>
      <c r="I1985">
        <v>37324</v>
      </c>
      <c r="K1985" t="s">
        <v>10680</v>
      </c>
      <c r="L1985" s="106">
        <v>33220</v>
      </c>
      <c r="M1985">
        <v>10890679</v>
      </c>
      <c r="N1985" t="s">
        <v>996</v>
      </c>
      <c r="O1985" t="s">
        <v>12</v>
      </c>
      <c r="P1985" t="s">
        <v>997</v>
      </c>
      <c r="R1985" s="109" t="str">
        <f>IF(OR(P1985="SB",Q1985="SB"),"SB",0)</f>
        <v>SB</v>
      </c>
      <c r="T1985" s="110">
        <v>11690</v>
      </c>
      <c r="U1985" t="s">
        <v>19633</v>
      </c>
      <c r="V1985" s="113" t="str">
        <f>IF(AND(I1985&gt;=10000,I1985&lt;=19900),"Praha",(IF(AND(I1985&gt;=25001,I1985&lt;=29501),"Středočeský kraj",(IF(AND(I1985&gt;=30100,I1985&lt;=34972),"Středočeský kraj",(IF(AND(I1985&gt;=35002,I1985&lt;=36271),"Karlovarský kraj",(IF(AND(I1985&gt;=37001,I1985&lt;=39201),"Jihočeský kraj",(IF(AND(I1985&gt;=39701,I1985&lt;=39901),"Jihočeský kraj",(IF(AND(I1985&gt;=39301,I1985&lt;=39601),"Kraj Vysočina",(IF(AND(I1985&gt;=58001,I1985&lt;=59501),"Kraj Vysočina",(IF(AND(I1985&gt;=67401,I1985&lt;=67602),"Kraj Vysočina",(IF(AND(I1985&gt;=40001,I1985&lt;=44101),"Ústecký kraj",(IF(AND(I1985&gt;=46001,I1985&lt;=47201),"Liberecký kraj",(IF(AND(I1985&gt;=51202,I1985&lt;=51401),"Liberecký kraj",(IF(AND(I1985&gt;=53002,I1985&lt;=53976),"Pardubický kraj",(IF(AND(I1985&gt;=56002,I1985&lt;=57201),"Pardubický kraj",(IF(AND(I1985&gt;=60200,I1985&lt;=67201),"Jihomoravský kraj",(IF(AND(I1985&gt;=67801,I1985&lt;=68501),"Jihomoravský kraj",(IF(AND(I1985&gt;=69002,I1985&lt;=69801),"Jihomoravský kraj",(IF(AND(I1985&gt;=68601,I1985&lt;=68801),"Zlínský kraj",(IF(AND(I1985&gt;=75501,I1985&lt;=76901),"Zlínský kraj",(IF(AND(I1985&gt;=70030,I1985&lt;=74901),"Moravskoslezský kraj",(IF(AND(I1985&gt;=75000,I1985&lt;=75368),"Olomoucký kraj",(IF(AND(I1985&gt;=77200,I1985&lt;=79862),"Olomoucký kraj",(IF(AND(I1985&gt;=50011,I1985&lt;=50301),"Královéhradecký kraj",(IF(AND(I1985&gt;=54301,I1985&lt;=54303),"Královéhradecký kraj","0")))))))))))))))))))))))))))))))))))))))))))))))</f>
        <v>Jihočeský kraj</v>
      </c>
      <c r="AD1985" t="s">
        <v>998</v>
      </c>
      <c r="AE1985" t="s">
        <v>998</v>
      </c>
      <c r="AF1985" t="s">
        <v>998</v>
      </c>
      <c r="AG1985" s="107">
        <v>0</v>
      </c>
      <c r="AH1985" s="107">
        <v>0</v>
      </c>
      <c r="AI1985" s="107">
        <v>0</v>
      </c>
      <c r="AJ1985" t="s">
        <v>1012</v>
      </c>
    </row>
    <row r="1986" spans="1:37" x14ac:dyDescent="0.45">
      <c r="A1986" t="s">
        <v>3057</v>
      </c>
      <c r="B1986" t="s">
        <v>5897</v>
      </c>
      <c r="C1986" t="s">
        <v>990</v>
      </c>
      <c r="D1986" t="s">
        <v>5898</v>
      </c>
      <c r="E1986" t="s">
        <v>992</v>
      </c>
      <c r="F1986" t="s">
        <v>5899</v>
      </c>
      <c r="G1986">
        <v>1003</v>
      </c>
      <c r="H1986" t="s">
        <v>3968</v>
      </c>
      <c r="I1986">
        <v>37341</v>
      </c>
      <c r="K1986" t="s">
        <v>5900</v>
      </c>
      <c r="L1986" s="106">
        <v>25604</v>
      </c>
      <c r="M1986">
        <v>15641558</v>
      </c>
      <c r="N1986" t="s">
        <v>5901</v>
      </c>
      <c r="O1986" t="s">
        <v>12</v>
      </c>
      <c r="P1986" t="s">
        <v>997</v>
      </c>
      <c r="R1986" s="109" t="str">
        <f>IF(OR(P1986="SB",Q1986="SB"),"SB",0)</f>
        <v>SB</v>
      </c>
      <c r="T1986" s="110" t="s">
        <v>998</v>
      </c>
      <c r="V1986" s="113" t="str">
        <f>IF(AND(I1986&gt;=10000,I1986&lt;=19900),"Praha",(IF(AND(I1986&gt;=25001,I1986&lt;=29501),"Středočeský kraj",(IF(AND(I1986&gt;=30100,I1986&lt;=34972),"Středočeský kraj",(IF(AND(I1986&gt;=35002,I1986&lt;=36271),"Karlovarský kraj",(IF(AND(I1986&gt;=37001,I1986&lt;=39201),"Jihočeský kraj",(IF(AND(I1986&gt;=39701,I1986&lt;=39901),"Jihočeský kraj",(IF(AND(I1986&gt;=39301,I1986&lt;=39601),"Kraj Vysočina",(IF(AND(I1986&gt;=58001,I1986&lt;=59501),"Kraj Vysočina",(IF(AND(I1986&gt;=67401,I1986&lt;=67602),"Kraj Vysočina",(IF(AND(I1986&gt;=40001,I1986&lt;=44101),"Ústecký kraj",(IF(AND(I1986&gt;=46001,I1986&lt;=47201),"Liberecký kraj",(IF(AND(I1986&gt;=51202,I1986&lt;=51401),"Liberecký kraj",(IF(AND(I1986&gt;=53002,I1986&lt;=53976),"Pardubický kraj",(IF(AND(I1986&gt;=56002,I1986&lt;=57201),"Pardubický kraj",(IF(AND(I1986&gt;=60200,I1986&lt;=67201),"Jihomoravský kraj",(IF(AND(I1986&gt;=67801,I1986&lt;=68501),"Jihomoravský kraj",(IF(AND(I1986&gt;=69002,I1986&lt;=69801),"Jihomoravský kraj",(IF(AND(I1986&gt;=68601,I1986&lt;=68801),"Zlínský kraj",(IF(AND(I1986&gt;=75501,I1986&lt;=76901),"Zlínský kraj",(IF(AND(I1986&gt;=70030,I1986&lt;=74901),"Moravskoslezský kraj",(IF(AND(I1986&gt;=75000,I1986&lt;=75368),"Olomoucký kraj",(IF(AND(I1986&gt;=77200,I1986&lt;=79862),"Olomoucký kraj",(IF(AND(I1986&gt;=50011,I1986&lt;=50301),"Královéhradecký kraj",(IF(AND(I1986&gt;=54301,I1986&lt;=54303),"Královéhradecký kraj","0")))))))))))))))))))))))))))))))))))))))))))))))</f>
        <v>Jihočeský kraj</v>
      </c>
      <c r="AB1986" t="s">
        <v>998</v>
      </c>
      <c r="AD1986" t="s">
        <v>998</v>
      </c>
      <c r="AE1986" t="s">
        <v>998</v>
      </c>
      <c r="AF1986" t="s">
        <v>998</v>
      </c>
      <c r="AG1986" s="107">
        <v>300</v>
      </c>
      <c r="AH1986" s="107">
        <v>0</v>
      </c>
      <c r="AI1986" s="107">
        <v>0</v>
      </c>
      <c r="AJ1986" t="s">
        <v>999</v>
      </c>
      <c r="AK1986" s="106">
        <v>44918</v>
      </c>
    </row>
    <row r="1987" spans="1:37" x14ac:dyDescent="0.45">
      <c r="A1987" t="s">
        <v>1174</v>
      </c>
      <c r="B1987" t="s">
        <v>12497</v>
      </c>
      <c r="C1987" t="s">
        <v>990</v>
      </c>
      <c r="D1987" t="s">
        <v>12500</v>
      </c>
      <c r="E1987" t="s">
        <v>992</v>
      </c>
      <c r="F1987" t="s">
        <v>5143</v>
      </c>
      <c r="G1987">
        <v>257</v>
      </c>
      <c r="H1987" t="s">
        <v>5143</v>
      </c>
      <c r="I1987">
        <v>37351</v>
      </c>
      <c r="J1987">
        <v>720732076</v>
      </c>
      <c r="K1987" t="s">
        <v>12501</v>
      </c>
      <c r="L1987" s="106">
        <v>33551</v>
      </c>
      <c r="M1987">
        <v>14474730</v>
      </c>
      <c r="N1987" t="s">
        <v>2373</v>
      </c>
      <c r="O1987" t="s">
        <v>1023</v>
      </c>
      <c r="P1987" t="s">
        <v>997</v>
      </c>
      <c r="R1987" s="109" t="str">
        <f>IF(OR(P1987="SB",Q1987="SB"),"SB",0)</f>
        <v>SB</v>
      </c>
      <c r="T1987" s="110" t="s">
        <v>998</v>
      </c>
      <c r="V1987" s="113" t="str">
        <f>IF(AND(I1987&gt;=10000,I1987&lt;=19900),"Praha",(IF(AND(I1987&gt;=25001,I1987&lt;=29501),"Středočeský kraj",(IF(AND(I1987&gt;=30100,I1987&lt;=34972),"Středočeský kraj",(IF(AND(I1987&gt;=35002,I1987&lt;=36271),"Karlovarský kraj",(IF(AND(I1987&gt;=37001,I1987&lt;=39201),"Jihočeský kraj",(IF(AND(I1987&gt;=39701,I1987&lt;=39901),"Jihočeský kraj",(IF(AND(I1987&gt;=39301,I1987&lt;=39601),"Kraj Vysočina",(IF(AND(I1987&gt;=58001,I1987&lt;=59501),"Kraj Vysočina",(IF(AND(I1987&gt;=67401,I1987&lt;=67602),"Kraj Vysočina",(IF(AND(I1987&gt;=40001,I1987&lt;=44101),"Ústecký kraj",(IF(AND(I1987&gt;=46001,I1987&lt;=47201),"Liberecký kraj",(IF(AND(I1987&gt;=51202,I1987&lt;=51401),"Liberecký kraj",(IF(AND(I1987&gt;=53002,I1987&lt;=53976),"Pardubický kraj",(IF(AND(I1987&gt;=56002,I1987&lt;=57201),"Pardubický kraj",(IF(AND(I1987&gt;=60200,I1987&lt;=67201),"Jihomoravský kraj",(IF(AND(I1987&gt;=67801,I1987&lt;=68501),"Jihomoravský kraj",(IF(AND(I1987&gt;=69002,I1987&lt;=69801),"Jihomoravský kraj",(IF(AND(I1987&gt;=68601,I1987&lt;=68801),"Zlínský kraj",(IF(AND(I1987&gt;=75501,I1987&lt;=76901),"Zlínský kraj",(IF(AND(I1987&gt;=70030,I1987&lt;=74901),"Moravskoslezský kraj",(IF(AND(I1987&gt;=75000,I1987&lt;=75368),"Olomoucký kraj",(IF(AND(I1987&gt;=77200,I1987&lt;=79862),"Olomoucký kraj",(IF(AND(I1987&gt;=50011,I1987&lt;=50301),"Královéhradecký kraj",(IF(AND(I1987&gt;=54301,I1987&lt;=54303),"Královéhradecký kraj","0")))))))))))))))))))))))))))))))))))))))))))))))</f>
        <v>Jihočeský kraj</v>
      </c>
      <c r="AB1987" t="s">
        <v>998</v>
      </c>
      <c r="AD1987" t="s">
        <v>998</v>
      </c>
      <c r="AE1987" t="s">
        <v>998</v>
      </c>
      <c r="AF1987" t="s">
        <v>998</v>
      </c>
      <c r="AG1987" s="107">
        <v>300</v>
      </c>
      <c r="AH1987" s="107">
        <v>0</v>
      </c>
      <c r="AI1987" s="107">
        <v>0</v>
      </c>
      <c r="AJ1987" t="s">
        <v>999</v>
      </c>
      <c r="AK1987" s="106">
        <v>44917</v>
      </c>
    </row>
    <row r="1988" spans="1:37" x14ac:dyDescent="0.45">
      <c r="A1988" t="s">
        <v>1254</v>
      </c>
      <c r="B1988" t="s">
        <v>15973</v>
      </c>
      <c r="C1988" t="s">
        <v>990</v>
      </c>
      <c r="D1988" t="s">
        <v>15978</v>
      </c>
      <c r="E1988" t="s">
        <v>992</v>
      </c>
      <c r="F1988" t="s">
        <v>2683</v>
      </c>
      <c r="G1988">
        <v>171</v>
      </c>
      <c r="H1988" t="s">
        <v>11414</v>
      </c>
      <c r="I1988">
        <v>37371</v>
      </c>
      <c r="K1988" t="s">
        <v>15979</v>
      </c>
      <c r="L1988" s="106">
        <v>32545</v>
      </c>
      <c r="M1988">
        <v>10883508</v>
      </c>
      <c r="N1988" t="s">
        <v>996</v>
      </c>
      <c r="O1988" t="s">
        <v>12</v>
      </c>
      <c r="P1988" t="s">
        <v>997</v>
      </c>
      <c r="R1988" s="109" t="str">
        <f>IF(OR(P1988="SB",Q1988="SB"),"SB",0)</f>
        <v>SB</v>
      </c>
      <c r="T1988" s="110">
        <v>11847</v>
      </c>
      <c r="U1988" t="s">
        <v>19633</v>
      </c>
      <c r="V1988" s="113" t="str">
        <f>IF(AND(I1988&gt;=10000,I1988&lt;=19900),"Praha",(IF(AND(I1988&gt;=25001,I1988&lt;=29501),"Středočeský kraj",(IF(AND(I1988&gt;=30100,I1988&lt;=34972),"Středočeský kraj",(IF(AND(I1988&gt;=35002,I1988&lt;=36271),"Karlovarský kraj",(IF(AND(I1988&gt;=37001,I1988&lt;=39201),"Jihočeský kraj",(IF(AND(I1988&gt;=39701,I1988&lt;=39901),"Jihočeský kraj",(IF(AND(I1988&gt;=39301,I1988&lt;=39601),"Kraj Vysočina",(IF(AND(I1988&gt;=58001,I1988&lt;=59501),"Kraj Vysočina",(IF(AND(I1988&gt;=67401,I1988&lt;=67602),"Kraj Vysočina",(IF(AND(I1988&gt;=40001,I1988&lt;=44101),"Ústecký kraj",(IF(AND(I1988&gt;=46001,I1988&lt;=47201),"Liberecký kraj",(IF(AND(I1988&gt;=51202,I1988&lt;=51401),"Liberecký kraj",(IF(AND(I1988&gt;=53002,I1988&lt;=53976),"Pardubický kraj",(IF(AND(I1988&gt;=56002,I1988&lt;=57201),"Pardubický kraj",(IF(AND(I1988&gt;=60200,I1988&lt;=67201),"Jihomoravský kraj",(IF(AND(I1988&gt;=67801,I1988&lt;=68501),"Jihomoravský kraj",(IF(AND(I1988&gt;=69002,I1988&lt;=69801),"Jihomoravský kraj",(IF(AND(I1988&gt;=68601,I1988&lt;=68801),"Zlínský kraj",(IF(AND(I1988&gt;=75501,I1988&lt;=76901),"Zlínský kraj",(IF(AND(I1988&gt;=70030,I1988&lt;=74901),"Moravskoslezský kraj",(IF(AND(I1988&gt;=75000,I1988&lt;=75368),"Olomoucký kraj",(IF(AND(I1988&gt;=77200,I1988&lt;=79862),"Olomoucký kraj",(IF(AND(I1988&gt;=50011,I1988&lt;=50301),"Královéhradecký kraj",(IF(AND(I1988&gt;=54301,I1988&lt;=54303),"Královéhradecký kraj","0")))))))))))))))))))))))))))))))))))))))))))))))</f>
        <v>Jihočeský kraj</v>
      </c>
      <c r="AD1988" t="s">
        <v>998</v>
      </c>
      <c r="AE1988" t="s">
        <v>998</v>
      </c>
      <c r="AF1988" t="s">
        <v>998</v>
      </c>
      <c r="AG1988" s="107">
        <v>0</v>
      </c>
      <c r="AH1988" s="107">
        <v>0</v>
      </c>
      <c r="AI1988" s="107">
        <v>0</v>
      </c>
      <c r="AJ1988" t="s">
        <v>1012</v>
      </c>
    </row>
    <row r="1989" spans="1:37" x14ac:dyDescent="0.45">
      <c r="A1989" t="s">
        <v>1079</v>
      </c>
      <c r="B1989" t="s">
        <v>12886</v>
      </c>
      <c r="C1989" t="s">
        <v>990</v>
      </c>
      <c r="D1989" t="s">
        <v>12887</v>
      </c>
      <c r="E1989" t="s">
        <v>992</v>
      </c>
      <c r="F1989" t="s">
        <v>3288</v>
      </c>
      <c r="G1989">
        <v>84</v>
      </c>
      <c r="H1989" t="s">
        <v>1088</v>
      </c>
      <c r="I1989">
        <v>37382</v>
      </c>
      <c r="K1989" t="s">
        <v>12888</v>
      </c>
      <c r="L1989" s="106">
        <v>31669</v>
      </c>
      <c r="M1989">
        <v>10587050</v>
      </c>
      <c r="N1989" t="s">
        <v>996</v>
      </c>
      <c r="O1989" t="s">
        <v>12</v>
      </c>
      <c r="P1989" t="s">
        <v>997</v>
      </c>
      <c r="R1989" s="109" t="str">
        <f>IF(OR(P1989="SB",Q1989="SB"),"SB",0)</f>
        <v>SB</v>
      </c>
      <c r="T1989" s="110">
        <v>10578</v>
      </c>
      <c r="U1989" t="s">
        <v>19633</v>
      </c>
      <c r="V1989" s="113" t="str">
        <f>IF(AND(I1989&gt;=10000,I1989&lt;=19900),"Praha",(IF(AND(I1989&gt;=25001,I1989&lt;=29501),"Středočeský kraj",(IF(AND(I1989&gt;=30100,I1989&lt;=34972),"Středočeský kraj",(IF(AND(I1989&gt;=35002,I1989&lt;=36271),"Karlovarský kraj",(IF(AND(I1989&gt;=37001,I1989&lt;=39201),"Jihočeský kraj",(IF(AND(I1989&gt;=39701,I1989&lt;=39901),"Jihočeský kraj",(IF(AND(I1989&gt;=39301,I1989&lt;=39601),"Kraj Vysočina",(IF(AND(I1989&gt;=58001,I1989&lt;=59501),"Kraj Vysočina",(IF(AND(I1989&gt;=67401,I1989&lt;=67602),"Kraj Vysočina",(IF(AND(I1989&gt;=40001,I1989&lt;=44101),"Ústecký kraj",(IF(AND(I1989&gt;=46001,I1989&lt;=47201),"Liberecký kraj",(IF(AND(I1989&gt;=51202,I1989&lt;=51401),"Liberecký kraj",(IF(AND(I1989&gt;=53002,I1989&lt;=53976),"Pardubický kraj",(IF(AND(I1989&gt;=56002,I1989&lt;=57201),"Pardubický kraj",(IF(AND(I1989&gt;=60200,I1989&lt;=67201),"Jihomoravský kraj",(IF(AND(I1989&gt;=67801,I1989&lt;=68501),"Jihomoravský kraj",(IF(AND(I1989&gt;=69002,I1989&lt;=69801),"Jihomoravský kraj",(IF(AND(I1989&gt;=68601,I1989&lt;=68801),"Zlínský kraj",(IF(AND(I1989&gt;=75501,I1989&lt;=76901),"Zlínský kraj",(IF(AND(I1989&gt;=70030,I1989&lt;=74901),"Moravskoslezský kraj",(IF(AND(I1989&gt;=75000,I1989&lt;=75368),"Olomoucký kraj",(IF(AND(I1989&gt;=77200,I1989&lt;=79862),"Olomoucký kraj",(IF(AND(I1989&gt;=50011,I1989&lt;=50301),"Královéhradecký kraj",(IF(AND(I1989&gt;=54301,I1989&lt;=54303),"Královéhradecký kraj","0")))))))))))))))))))))))))))))))))))))))))))))))</f>
        <v>Jihočeský kraj</v>
      </c>
      <c r="AD1989" t="s">
        <v>998</v>
      </c>
      <c r="AE1989" t="s">
        <v>998</v>
      </c>
      <c r="AF1989" t="s">
        <v>998</v>
      </c>
      <c r="AG1989" s="107">
        <v>0</v>
      </c>
      <c r="AH1989" s="107">
        <v>0</v>
      </c>
      <c r="AI1989" s="107">
        <v>0</v>
      </c>
      <c r="AJ1989" t="s">
        <v>1012</v>
      </c>
    </row>
    <row r="1990" spans="1:37" x14ac:dyDescent="0.45">
      <c r="A1990" t="s">
        <v>1007</v>
      </c>
      <c r="B1990" t="s">
        <v>9156</v>
      </c>
      <c r="C1990" t="s">
        <v>990</v>
      </c>
      <c r="D1990" t="s">
        <v>9157</v>
      </c>
      <c r="E1990" t="s">
        <v>992</v>
      </c>
      <c r="F1990" t="s">
        <v>9158</v>
      </c>
      <c r="G1990">
        <v>658</v>
      </c>
      <c r="H1990" t="s">
        <v>2499</v>
      </c>
      <c r="I1990">
        <v>37701</v>
      </c>
      <c r="K1990" t="s">
        <v>9159</v>
      </c>
      <c r="L1990" s="106">
        <v>29831</v>
      </c>
      <c r="M1990">
        <v>10415076</v>
      </c>
      <c r="N1990" t="s">
        <v>996</v>
      </c>
      <c r="O1990" t="s">
        <v>12</v>
      </c>
      <c r="P1990" t="s">
        <v>997</v>
      </c>
      <c r="R1990" s="109" t="str">
        <f>IF(OR(P1990="SB",Q1990="SB"),"SB",0)</f>
        <v>SB</v>
      </c>
      <c r="T1990" s="110">
        <v>10188</v>
      </c>
      <c r="U1990" t="s">
        <v>19633</v>
      </c>
      <c r="V1990" s="113" t="str">
        <f>IF(AND(I1990&gt;=10000,I1990&lt;=19900),"Praha",(IF(AND(I1990&gt;=25001,I1990&lt;=29501),"Středočeský kraj",(IF(AND(I1990&gt;=30100,I1990&lt;=34972),"Středočeský kraj",(IF(AND(I1990&gt;=35002,I1990&lt;=36271),"Karlovarský kraj",(IF(AND(I1990&gt;=37001,I1990&lt;=39201),"Jihočeský kraj",(IF(AND(I1990&gt;=39701,I1990&lt;=39901),"Jihočeský kraj",(IF(AND(I1990&gt;=39301,I1990&lt;=39601),"Kraj Vysočina",(IF(AND(I1990&gt;=58001,I1990&lt;=59501),"Kraj Vysočina",(IF(AND(I1990&gt;=67401,I1990&lt;=67602),"Kraj Vysočina",(IF(AND(I1990&gt;=40001,I1990&lt;=44101),"Ústecký kraj",(IF(AND(I1990&gt;=46001,I1990&lt;=47201),"Liberecký kraj",(IF(AND(I1990&gt;=51202,I1990&lt;=51401),"Liberecký kraj",(IF(AND(I1990&gt;=53002,I1990&lt;=53976),"Pardubický kraj",(IF(AND(I1990&gt;=56002,I1990&lt;=57201),"Pardubický kraj",(IF(AND(I1990&gt;=60200,I1990&lt;=67201),"Jihomoravský kraj",(IF(AND(I1990&gt;=67801,I1990&lt;=68501),"Jihomoravský kraj",(IF(AND(I1990&gt;=69002,I1990&lt;=69801),"Jihomoravský kraj",(IF(AND(I1990&gt;=68601,I1990&lt;=68801),"Zlínský kraj",(IF(AND(I1990&gt;=75501,I1990&lt;=76901),"Zlínský kraj",(IF(AND(I1990&gt;=70030,I1990&lt;=74901),"Moravskoslezský kraj",(IF(AND(I1990&gt;=75000,I1990&lt;=75368),"Olomoucký kraj",(IF(AND(I1990&gt;=77200,I1990&lt;=79862),"Olomoucký kraj",(IF(AND(I1990&gt;=50011,I1990&lt;=50301),"Královéhradecký kraj",(IF(AND(I1990&gt;=54301,I1990&lt;=54303),"Královéhradecký kraj","0")))))))))))))))))))))))))))))))))))))))))))))))</f>
        <v>Jihočeský kraj</v>
      </c>
      <c r="AD1990" t="s">
        <v>998</v>
      </c>
      <c r="AE1990" t="s">
        <v>998</v>
      </c>
      <c r="AF1990" t="s">
        <v>998</v>
      </c>
      <c r="AG1990" s="107">
        <v>0</v>
      </c>
      <c r="AH1990" s="107">
        <v>0</v>
      </c>
      <c r="AI1990" s="107">
        <v>0</v>
      </c>
      <c r="AJ1990" t="s">
        <v>1012</v>
      </c>
    </row>
    <row r="1991" spans="1:37" x14ac:dyDescent="0.45">
      <c r="A1991" t="s">
        <v>1007</v>
      </c>
      <c r="B1991" t="s">
        <v>14549</v>
      </c>
      <c r="C1991" t="s">
        <v>990</v>
      </c>
      <c r="D1991" t="s">
        <v>14552</v>
      </c>
      <c r="E1991" t="s">
        <v>992</v>
      </c>
      <c r="F1991" t="s">
        <v>14553</v>
      </c>
      <c r="G1991" t="s">
        <v>14554</v>
      </c>
      <c r="H1991" t="s">
        <v>2499</v>
      </c>
      <c r="I1991">
        <v>37701</v>
      </c>
      <c r="J1991">
        <v>732173385</v>
      </c>
      <c r="K1991" t="s">
        <v>14555</v>
      </c>
      <c r="L1991" s="106">
        <v>36658</v>
      </c>
      <c r="M1991">
        <v>14129570</v>
      </c>
      <c r="N1991" t="s">
        <v>1276</v>
      </c>
      <c r="O1991" t="s">
        <v>1086</v>
      </c>
      <c r="P1991" t="s">
        <v>997</v>
      </c>
      <c r="R1991" s="109" t="str">
        <f>IF(OR(P1991="SB",Q1991="SB"),"SB",0)</f>
        <v>SB</v>
      </c>
      <c r="T1991" s="110">
        <v>171051</v>
      </c>
      <c r="U1991" t="s">
        <v>19633</v>
      </c>
      <c r="V1991" s="113" t="str">
        <f>IF(AND(I1991&gt;=10000,I1991&lt;=19900),"Praha",(IF(AND(I1991&gt;=25001,I1991&lt;=29501),"Středočeský kraj",(IF(AND(I1991&gt;=30100,I1991&lt;=34972),"Středočeský kraj",(IF(AND(I1991&gt;=35002,I1991&lt;=36271),"Karlovarský kraj",(IF(AND(I1991&gt;=37001,I1991&lt;=39201),"Jihočeský kraj",(IF(AND(I1991&gt;=39701,I1991&lt;=39901),"Jihočeský kraj",(IF(AND(I1991&gt;=39301,I1991&lt;=39601),"Kraj Vysočina",(IF(AND(I1991&gt;=58001,I1991&lt;=59501),"Kraj Vysočina",(IF(AND(I1991&gt;=67401,I1991&lt;=67602),"Kraj Vysočina",(IF(AND(I1991&gt;=40001,I1991&lt;=44101),"Ústecký kraj",(IF(AND(I1991&gt;=46001,I1991&lt;=47201),"Liberecký kraj",(IF(AND(I1991&gt;=51202,I1991&lt;=51401),"Liberecký kraj",(IF(AND(I1991&gt;=53002,I1991&lt;=53976),"Pardubický kraj",(IF(AND(I1991&gt;=56002,I1991&lt;=57201),"Pardubický kraj",(IF(AND(I1991&gt;=60200,I1991&lt;=67201),"Jihomoravský kraj",(IF(AND(I1991&gt;=67801,I1991&lt;=68501),"Jihomoravský kraj",(IF(AND(I1991&gt;=69002,I1991&lt;=69801),"Jihomoravský kraj",(IF(AND(I1991&gt;=68601,I1991&lt;=68801),"Zlínský kraj",(IF(AND(I1991&gt;=75501,I1991&lt;=76901),"Zlínský kraj",(IF(AND(I1991&gt;=70030,I1991&lt;=74901),"Moravskoslezský kraj",(IF(AND(I1991&gt;=75000,I1991&lt;=75368),"Olomoucký kraj",(IF(AND(I1991&gt;=77200,I1991&lt;=79862),"Olomoucký kraj",(IF(AND(I1991&gt;=50011,I1991&lt;=50301),"Královéhradecký kraj",(IF(AND(I1991&gt;=54301,I1991&lt;=54303),"Královéhradecký kraj","0")))))))))))))))))))))))))))))))))))))))))))))))</f>
        <v>Jihočeský kraj</v>
      </c>
      <c r="AB1991" t="s">
        <v>14556</v>
      </c>
      <c r="AD1991" t="s">
        <v>998</v>
      </c>
      <c r="AE1991" t="s">
        <v>998</v>
      </c>
      <c r="AF1991" t="s">
        <v>998</v>
      </c>
      <c r="AG1991" s="107">
        <v>0</v>
      </c>
      <c r="AH1991" s="107">
        <v>0</v>
      </c>
      <c r="AI1991" s="107">
        <v>0</v>
      </c>
      <c r="AJ1991" t="s">
        <v>1012</v>
      </c>
    </row>
    <row r="1992" spans="1:37" x14ac:dyDescent="0.45">
      <c r="A1992" t="s">
        <v>1806</v>
      </c>
      <c r="B1992" t="s">
        <v>4603</v>
      </c>
      <c r="C1992" t="s">
        <v>1002</v>
      </c>
      <c r="D1992" t="s">
        <v>4607</v>
      </c>
      <c r="E1992" t="s">
        <v>992</v>
      </c>
      <c r="F1992" t="s">
        <v>4608</v>
      </c>
      <c r="G1992">
        <v>15</v>
      </c>
      <c r="H1992" t="s">
        <v>4609</v>
      </c>
      <c r="I1992">
        <v>37701</v>
      </c>
      <c r="K1992" t="s">
        <v>4610</v>
      </c>
      <c r="L1992" s="106">
        <v>27562</v>
      </c>
      <c r="M1992">
        <v>13021750</v>
      </c>
      <c r="N1992" t="s">
        <v>996</v>
      </c>
      <c r="O1992" t="s">
        <v>12</v>
      </c>
      <c r="P1992" t="s">
        <v>997</v>
      </c>
      <c r="R1992" s="109" t="str">
        <f>IF(OR(P1992="SB",Q1992="SB"),"SB",0)</f>
        <v>SB</v>
      </c>
      <c r="T1992" s="110" t="s">
        <v>998</v>
      </c>
      <c r="V1992" s="113" t="str">
        <f>IF(AND(I1992&gt;=10000,I1992&lt;=19900),"Praha",(IF(AND(I1992&gt;=25001,I1992&lt;=29501),"Středočeský kraj",(IF(AND(I1992&gt;=30100,I1992&lt;=34972),"Středočeský kraj",(IF(AND(I1992&gt;=35002,I1992&lt;=36271),"Karlovarský kraj",(IF(AND(I1992&gt;=37001,I1992&lt;=39201),"Jihočeský kraj",(IF(AND(I1992&gt;=39701,I1992&lt;=39901),"Jihočeský kraj",(IF(AND(I1992&gt;=39301,I1992&lt;=39601),"Kraj Vysočina",(IF(AND(I1992&gt;=58001,I1992&lt;=59501),"Kraj Vysočina",(IF(AND(I1992&gt;=67401,I1992&lt;=67602),"Kraj Vysočina",(IF(AND(I1992&gt;=40001,I1992&lt;=44101),"Ústecký kraj",(IF(AND(I1992&gt;=46001,I1992&lt;=47201),"Liberecký kraj",(IF(AND(I1992&gt;=51202,I1992&lt;=51401),"Liberecký kraj",(IF(AND(I1992&gt;=53002,I1992&lt;=53976),"Pardubický kraj",(IF(AND(I1992&gt;=56002,I1992&lt;=57201),"Pardubický kraj",(IF(AND(I1992&gt;=60200,I1992&lt;=67201),"Jihomoravský kraj",(IF(AND(I1992&gt;=67801,I1992&lt;=68501),"Jihomoravský kraj",(IF(AND(I1992&gt;=69002,I1992&lt;=69801),"Jihomoravský kraj",(IF(AND(I1992&gt;=68601,I1992&lt;=68801),"Zlínský kraj",(IF(AND(I1992&gt;=75501,I1992&lt;=76901),"Zlínský kraj",(IF(AND(I1992&gt;=70030,I1992&lt;=74901),"Moravskoslezský kraj",(IF(AND(I1992&gt;=75000,I1992&lt;=75368),"Olomoucký kraj",(IF(AND(I1992&gt;=77200,I1992&lt;=79862),"Olomoucký kraj",(IF(AND(I1992&gt;=50011,I1992&lt;=50301),"Královéhradecký kraj",(IF(AND(I1992&gt;=54301,I1992&lt;=54303),"Královéhradecký kraj","0")))))))))))))))))))))))))))))))))))))))))))))))</f>
        <v>Jihočeský kraj</v>
      </c>
      <c r="AB1992" t="s">
        <v>998</v>
      </c>
      <c r="AD1992" t="s">
        <v>998</v>
      </c>
      <c r="AE1992" t="s">
        <v>998</v>
      </c>
      <c r="AF1992" t="s">
        <v>998</v>
      </c>
      <c r="AG1992" s="107">
        <v>0</v>
      </c>
      <c r="AH1992" s="107">
        <v>0</v>
      </c>
      <c r="AI1992" s="107">
        <v>0</v>
      </c>
      <c r="AJ1992" t="s">
        <v>1012</v>
      </c>
    </row>
    <row r="1993" spans="1:37" x14ac:dyDescent="0.45">
      <c r="A1993" t="s">
        <v>2519</v>
      </c>
      <c r="B1993" t="s">
        <v>7633</v>
      </c>
      <c r="C1993" t="s">
        <v>1002</v>
      </c>
      <c r="D1993" t="s">
        <v>7636</v>
      </c>
      <c r="E1993" t="s">
        <v>992</v>
      </c>
      <c r="F1993" t="s">
        <v>6729</v>
      </c>
      <c r="G1993">
        <v>33</v>
      </c>
      <c r="H1993" t="s">
        <v>2499</v>
      </c>
      <c r="I1993">
        <v>37701</v>
      </c>
      <c r="K1993" t="s">
        <v>7637</v>
      </c>
      <c r="L1993" s="106">
        <v>27542</v>
      </c>
      <c r="M1993">
        <v>12930107</v>
      </c>
      <c r="N1993" t="s">
        <v>996</v>
      </c>
      <c r="O1993" t="s">
        <v>12</v>
      </c>
      <c r="P1993" t="s">
        <v>997</v>
      </c>
      <c r="R1993" s="109" t="str">
        <f>IF(OR(P1993="SB",Q1993="SB"),"SB",0)</f>
        <v>SB</v>
      </c>
      <c r="T1993" s="110" t="s">
        <v>998</v>
      </c>
      <c r="V1993" s="113" t="str">
        <f>IF(AND(I1993&gt;=10000,I1993&lt;=19900),"Praha",(IF(AND(I1993&gt;=25001,I1993&lt;=29501),"Středočeský kraj",(IF(AND(I1993&gt;=30100,I1993&lt;=34972),"Středočeský kraj",(IF(AND(I1993&gt;=35002,I1993&lt;=36271),"Karlovarský kraj",(IF(AND(I1993&gt;=37001,I1993&lt;=39201),"Jihočeský kraj",(IF(AND(I1993&gt;=39701,I1993&lt;=39901),"Jihočeský kraj",(IF(AND(I1993&gt;=39301,I1993&lt;=39601),"Kraj Vysočina",(IF(AND(I1993&gt;=58001,I1993&lt;=59501),"Kraj Vysočina",(IF(AND(I1993&gt;=67401,I1993&lt;=67602),"Kraj Vysočina",(IF(AND(I1993&gt;=40001,I1993&lt;=44101),"Ústecký kraj",(IF(AND(I1993&gt;=46001,I1993&lt;=47201),"Liberecký kraj",(IF(AND(I1993&gt;=51202,I1993&lt;=51401),"Liberecký kraj",(IF(AND(I1993&gt;=53002,I1993&lt;=53976),"Pardubický kraj",(IF(AND(I1993&gt;=56002,I1993&lt;=57201),"Pardubický kraj",(IF(AND(I1993&gt;=60200,I1993&lt;=67201),"Jihomoravský kraj",(IF(AND(I1993&gt;=67801,I1993&lt;=68501),"Jihomoravský kraj",(IF(AND(I1993&gt;=69002,I1993&lt;=69801),"Jihomoravský kraj",(IF(AND(I1993&gt;=68601,I1993&lt;=68801),"Zlínský kraj",(IF(AND(I1993&gt;=75501,I1993&lt;=76901),"Zlínský kraj",(IF(AND(I1993&gt;=70030,I1993&lt;=74901),"Moravskoslezský kraj",(IF(AND(I1993&gt;=75000,I1993&lt;=75368),"Olomoucký kraj",(IF(AND(I1993&gt;=77200,I1993&lt;=79862),"Olomoucký kraj",(IF(AND(I1993&gt;=50011,I1993&lt;=50301),"Královéhradecký kraj",(IF(AND(I1993&gt;=54301,I1993&lt;=54303),"Královéhradecký kraj","0")))))))))))))))))))))))))))))))))))))))))))))))</f>
        <v>Jihočeský kraj</v>
      </c>
      <c r="AB1993" t="s">
        <v>998</v>
      </c>
      <c r="AD1993" t="s">
        <v>998</v>
      </c>
      <c r="AE1993" t="s">
        <v>998</v>
      </c>
      <c r="AF1993" t="s">
        <v>998</v>
      </c>
      <c r="AG1993" s="107">
        <v>0</v>
      </c>
      <c r="AH1993" s="107">
        <v>0</v>
      </c>
      <c r="AI1993" s="107">
        <v>0</v>
      </c>
      <c r="AJ1993" t="s">
        <v>1012</v>
      </c>
    </row>
    <row r="1994" spans="1:37" x14ac:dyDescent="0.45">
      <c r="A1994" t="s">
        <v>1013</v>
      </c>
      <c r="B1994" t="s">
        <v>2888</v>
      </c>
      <c r="C1994" t="s">
        <v>1002</v>
      </c>
      <c r="D1994" t="s">
        <v>2898</v>
      </c>
      <c r="E1994" t="s">
        <v>992</v>
      </c>
      <c r="F1994" t="s">
        <v>2899</v>
      </c>
      <c r="G1994">
        <v>95</v>
      </c>
      <c r="H1994" t="s">
        <v>2899</v>
      </c>
      <c r="I1994">
        <v>37802</v>
      </c>
      <c r="K1994" t="s">
        <v>2900</v>
      </c>
      <c r="L1994" s="106">
        <v>38536</v>
      </c>
      <c r="M1994">
        <v>14586379</v>
      </c>
      <c r="N1994" t="s">
        <v>1144</v>
      </c>
      <c r="O1994" t="s">
        <v>12</v>
      </c>
      <c r="P1994" t="s">
        <v>997</v>
      </c>
      <c r="R1994" s="109" t="str">
        <f>IF(OR(P1994="SB",Q1994="SB"),"SB",0)</f>
        <v>SB</v>
      </c>
      <c r="V1994" s="113" t="str">
        <f>IF(AND(I1994&gt;=10000,I1994&lt;=19900),"Praha",(IF(AND(I1994&gt;=25001,I1994&lt;=29501),"Středočeský kraj",(IF(AND(I1994&gt;=30100,I1994&lt;=34972),"Středočeský kraj",(IF(AND(I1994&gt;=35002,I1994&lt;=36271),"Karlovarský kraj",(IF(AND(I1994&gt;=37001,I1994&lt;=39201),"Jihočeský kraj",(IF(AND(I1994&gt;=39701,I1994&lt;=39901),"Jihočeský kraj",(IF(AND(I1994&gt;=39301,I1994&lt;=39601),"Kraj Vysočina",(IF(AND(I1994&gt;=58001,I1994&lt;=59501),"Kraj Vysočina",(IF(AND(I1994&gt;=67401,I1994&lt;=67602),"Kraj Vysočina",(IF(AND(I1994&gt;=40001,I1994&lt;=44101),"Ústecký kraj",(IF(AND(I1994&gt;=46001,I1994&lt;=47201),"Liberecký kraj",(IF(AND(I1994&gt;=51202,I1994&lt;=51401),"Liberecký kraj",(IF(AND(I1994&gt;=53002,I1994&lt;=53976),"Pardubický kraj",(IF(AND(I1994&gt;=56002,I1994&lt;=57201),"Pardubický kraj",(IF(AND(I1994&gt;=60200,I1994&lt;=67201),"Jihomoravský kraj",(IF(AND(I1994&gt;=67801,I1994&lt;=68501),"Jihomoravský kraj",(IF(AND(I1994&gt;=69002,I1994&lt;=69801),"Jihomoravský kraj",(IF(AND(I1994&gt;=68601,I1994&lt;=68801),"Zlínský kraj",(IF(AND(I1994&gt;=75501,I1994&lt;=76901),"Zlínský kraj",(IF(AND(I1994&gt;=70030,I1994&lt;=74901),"Moravskoslezský kraj",(IF(AND(I1994&gt;=75000,I1994&lt;=75368),"Olomoucký kraj",(IF(AND(I1994&gt;=77200,I1994&lt;=79862),"Olomoucký kraj",(IF(AND(I1994&gt;=50011,I1994&lt;=50301),"Královéhradecký kraj",(IF(AND(I1994&gt;=54301,I1994&lt;=54303),"Královéhradecký kraj","0")))))))))))))))))))))))))))))))))))))))))))))))</f>
        <v>Jihočeský kraj</v>
      </c>
      <c r="AD1994" t="s">
        <v>998</v>
      </c>
      <c r="AE1994" t="s">
        <v>998</v>
      </c>
      <c r="AF1994" t="s">
        <v>998</v>
      </c>
      <c r="AG1994" s="107">
        <v>300</v>
      </c>
      <c r="AH1994" s="107">
        <v>0</v>
      </c>
      <c r="AI1994" s="107">
        <v>0</v>
      </c>
      <c r="AJ1994" t="s">
        <v>999</v>
      </c>
      <c r="AK1994" s="106">
        <v>44877</v>
      </c>
    </row>
    <row r="1995" spans="1:37" x14ac:dyDescent="0.45">
      <c r="A1995" t="s">
        <v>1270</v>
      </c>
      <c r="B1995" t="s">
        <v>2675</v>
      </c>
      <c r="C1995" t="s">
        <v>990</v>
      </c>
      <c r="D1995" t="s">
        <v>2676</v>
      </c>
      <c r="E1995" t="s">
        <v>992</v>
      </c>
      <c r="F1995" t="s">
        <v>2677</v>
      </c>
      <c r="G1995">
        <v>535</v>
      </c>
      <c r="H1995" t="s">
        <v>2678</v>
      </c>
      <c r="I1995">
        <v>37816</v>
      </c>
      <c r="K1995" t="s">
        <v>2679</v>
      </c>
      <c r="L1995" s="106">
        <v>41214</v>
      </c>
      <c r="M1995">
        <v>14586177</v>
      </c>
      <c r="N1995" t="s">
        <v>1144</v>
      </c>
      <c r="O1995" t="s">
        <v>12</v>
      </c>
      <c r="P1995" t="s">
        <v>997</v>
      </c>
      <c r="R1995" s="109" t="str">
        <f>IF(OR(P1995="SB",Q1995="SB"),"SB",0)</f>
        <v>SB</v>
      </c>
      <c r="T1995" s="110" t="s">
        <v>998</v>
      </c>
      <c r="V1995" s="113" t="str">
        <f>IF(AND(I1995&gt;=10000,I1995&lt;=19900),"Praha",(IF(AND(I1995&gt;=25001,I1995&lt;=29501),"Středočeský kraj",(IF(AND(I1995&gt;=30100,I1995&lt;=34972),"Středočeský kraj",(IF(AND(I1995&gt;=35002,I1995&lt;=36271),"Karlovarský kraj",(IF(AND(I1995&gt;=37001,I1995&lt;=39201),"Jihočeský kraj",(IF(AND(I1995&gt;=39701,I1995&lt;=39901),"Jihočeský kraj",(IF(AND(I1995&gt;=39301,I1995&lt;=39601),"Kraj Vysočina",(IF(AND(I1995&gt;=58001,I1995&lt;=59501),"Kraj Vysočina",(IF(AND(I1995&gt;=67401,I1995&lt;=67602),"Kraj Vysočina",(IF(AND(I1995&gt;=40001,I1995&lt;=44101),"Ústecký kraj",(IF(AND(I1995&gt;=46001,I1995&lt;=47201),"Liberecký kraj",(IF(AND(I1995&gt;=51202,I1995&lt;=51401),"Liberecký kraj",(IF(AND(I1995&gt;=53002,I1995&lt;=53976),"Pardubický kraj",(IF(AND(I1995&gt;=56002,I1995&lt;=57201),"Pardubický kraj",(IF(AND(I1995&gt;=60200,I1995&lt;=67201),"Jihomoravský kraj",(IF(AND(I1995&gt;=67801,I1995&lt;=68501),"Jihomoravský kraj",(IF(AND(I1995&gt;=69002,I1995&lt;=69801),"Jihomoravský kraj",(IF(AND(I1995&gt;=68601,I1995&lt;=68801),"Zlínský kraj",(IF(AND(I1995&gt;=75501,I1995&lt;=76901),"Zlínský kraj",(IF(AND(I1995&gt;=70030,I1995&lt;=74901),"Moravskoslezský kraj",(IF(AND(I1995&gt;=75000,I1995&lt;=75368),"Olomoucký kraj",(IF(AND(I1995&gt;=77200,I1995&lt;=79862),"Olomoucký kraj",(IF(AND(I1995&gt;=50011,I1995&lt;=50301),"Královéhradecký kraj",(IF(AND(I1995&gt;=54301,I1995&lt;=54303),"Královéhradecký kraj","0")))))))))))))))))))))))))))))))))))))))))))))))</f>
        <v>Jihočeský kraj</v>
      </c>
      <c r="AB1995" t="s">
        <v>998</v>
      </c>
      <c r="AD1995" t="s">
        <v>998</v>
      </c>
      <c r="AE1995" t="s">
        <v>998</v>
      </c>
      <c r="AF1995" t="s">
        <v>998</v>
      </c>
      <c r="AG1995" s="107">
        <v>300</v>
      </c>
      <c r="AH1995" s="107">
        <v>0</v>
      </c>
      <c r="AI1995" s="107">
        <v>0</v>
      </c>
      <c r="AJ1995" t="s">
        <v>999</v>
      </c>
      <c r="AK1995" s="106">
        <v>44877</v>
      </c>
    </row>
    <row r="1996" spans="1:37" x14ac:dyDescent="0.45">
      <c r="A1996" t="s">
        <v>2611</v>
      </c>
      <c r="B1996" t="s">
        <v>2675</v>
      </c>
      <c r="C1996" t="s">
        <v>990</v>
      </c>
      <c r="D1996" t="s">
        <v>2680</v>
      </c>
      <c r="E1996" t="s">
        <v>992</v>
      </c>
      <c r="F1996" t="s">
        <v>2677</v>
      </c>
      <c r="G1996">
        <v>535</v>
      </c>
      <c r="H1996" t="s">
        <v>2678</v>
      </c>
      <c r="I1996">
        <v>37816</v>
      </c>
      <c r="K1996" t="s">
        <v>2681</v>
      </c>
      <c r="L1996" s="106">
        <v>39324</v>
      </c>
      <c r="M1996">
        <v>14586076</v>
      </c>
      <c r="N1996" t="s">
        <v>1144</v>
      </c>
      <c r="O1996" t="s">
        <v>12</v>
      </c>
      <c r="P1996" t="s">
        <v>997</v>
      </c>
      <c r="R1996" s="109" t="str">
        <f>IF(OR(P1996="SB",Q1996="SB"),"SB",0)</f>
        <v>SB</v>
      </c>
      <c r="T1996" s="110" t="s">
        <v>998</v>
      </c>
      <c r="V1996" s="113" t="str">
        <f>IF(AND(I1996&gt;=10000,I1996&lt;=19900),"Praha",(IF(AND(I1996&gt;=25001,I1996&lt;=29501),"Středočeský kraj",(IF(AND(I1996&gt;=30100,I1996&lt;=34972),"Středočeský kraj",(IF(AND(I1996&gt;=35002,I1996&lt;=36271),"Karlovarský kraj",(IF(AND(I1996&gt;=37001,I1996&lt;=39201),"Jihočeský kraj",(IF(AND(I1996&gt;=39701,I1996&lt;=39901),"Jihočeský kraj",(IF(AND(I1996&gt;=39301,I1996&lt;=39601),"Kraj Vysočina",(IF(AND(I1996&gt;=58001,I1996&lt;=59501),"Kraj Vysočina",(IF(AND(I1996&gt;=67401,I1996&lt;=67602),"Kraj Vysočina",(IF(AND(I1996&gt;=40001,I1996&lt;=44101),"Ústecký kraj",(IF(AND(I1996&gt;=46001,I1996&lt;=47201),"Liberecký kraj",(IF(AND(I1996&gt;=51202,I1996&lt;=51401),"Liberecký kraj",(IF(AND(I1996&gt;=53002,I1996&lt;=53976),"Pardubický kraj",(IF(AND(I1996&gt;=56002,I1996&lt;=57201),"Pardubický kraj",(IF(AND(I1996&gt;=60200,I1996&lt;=67201),"Jihomoravský kraj",(IF(AND(I1996&gt;=67801,I1996&lt;=68501),"Jihomoravský kraj",(IF(AND(I1996&gt;=69002,I1996&lt;=69801),"Jihomoravský kraj",(IF(AND(I1996&gt;=68601,I1996&lt;=68801),"Zlínský kraj",(IF(AND(I1996&gt;=75501,I1996&lt;=76901),"Zlínský kraj",(IF(AND(I1996&gt;=70030,I1996&lt;=74901),"Moravskoslezský kraj",(IF(AND(I1996&gt;=75000,I1996&lt;=75368),"Olomoucký kraj",(IF(AND(I1996&gt;=77200,I1996&lt;=79862),"Olomoucký kraj",(IF(AND(I1996&gt;=50011,I1996&lt;=50301),"Královéhradecký kraj",(IF(AND(I1996&gt;=54301,I1996&lt;=54303),"Královéhradecký kraj","0")))))))))))))))))))))))))))))))))))))))))))))))</f>
        <v>Jihočeský kraj</v>
      </c>
      <c r="AB1996" t="s">
        <v>998</v>
      </c>
      <c r="AD1996" t="s">
        <v>998</v>
      </c>
      <c r="AE1996" t="s">
        <v>998</v>
      </c>
      <c r="AF1996" t="s">
        <v>998</v>
      </c>
      <c r="AG1996" s="107">
        <v>300</v>
      </c>
      <c r="AH1996" s="107">
        <v>0</v>
      </c>
      <c r="AI1996" s="107">
        <v>0</v>
      </c>
      <c r="AJ1996" t="s">
        <v>999</v>
      </c>
      <c r="AK1996" s="106">
        <v>44877</v>
      </c>
    </row>
    <row r="1997" spans="1:37" x14ac:dyDescent="0.45">
      <c r="A1997" t="s">
        <v>1007</v>
      </c>
      <c r="B1997" t="s">
        <v>14899</v>
      </c>
      <c r="C1997" t="s">
        <v>990</v>
      </c>
      <c r="D1997" t="s">
        <v>14900</v>
      </c>
      <c r="E1997" t="s">
        <v>992</v>
      </c>
      <c r="F1997" t="s">
        <v>1976</v>
      </c>
      <c r="G1997">
        <v>110</v>
      </c>
      <c r="H1997" t="s">
        <v>14901</v>
      </c>
      <c r="I1997">
        <v>37818</v>
      </c>
      <c r="J1997">
        <v>723000369</v>
      </c>
      <c r="K1997" t="s">
        <v>14902</v>
      </c>
      <c r="L1997" s="106">
        <v>38703</v>
      </c>
      <c r="M1997">
        <v>14695406</v>
      </c>
      <c r="N1997" t="s">
        <v>996</v>
      </c>
      <c r="O1997" t="s">
        <v>12</v>
      </c>
      <c r="P1997" t="s">
        <v>997</v>
      </c>
      <c r="R1997" s="109" t="str">
        <f>IF(OR(P1997="SB",Q1997="SB"),"SB",0)</f>
        <v>SB</v>
      </c>
      <c r="T1997" s="110" t="s">
        <v>998</v>
      </c>
      <c r="V1997" s="113" t="str">
        <f>IF(AND(I1997&gt;=10000,I1997&lt;=19900),"Praha",(IF(AND(I1997&gt;=25001,I1997&lt;=29501),"Středočeský kraj",(IF(AND(I1997&gt;=30100,I1997&lt;=34972),"Středočeský kraj",(IF(AND(I1997&gt;=35002,I1997&lt;=36271),"Karlovarský kraj",(IF(AND(I1997&gt;=37001,I1997&lt;=39201),"Jihočeský kraj",(IF(AND(I1997&gt;=39701,I1997&lt;=39901),"Jihočeský kraj",(IF(AND(I1997&gt;=39301,I1997&lt;=39601),"Kraj Vysočina",(IF(AND(I1997&gt;=58001,I1997&lt;=59501),"Kraj Vysočina",(IF(AND(I1997&gt;=67401,I1997&lt;=67602),"Kraj Vysočina",(IF(AND(I1997&gt;=40001,I1997&lt;=44101),"Ústecký kraj",(IF(AND(I1997&gt;=46001,I1997&lt;=47201),"Liberecký kraj",(IF(AND(I1997&gt;=51202,I1997&lt;=51401),"Liberecký kraj",(IF(AND(I1997&gt;=53002,I1997&lt;=53976),"Pardubický kraj",(IF(AND(I1997&gt;=56002,I1997&lt;=57201),"Pardubický kraj",(IF(AND(I1997&gt;=60200,I1997&lt;=67201),"Jihomoravský kraj",(IF(AND(I1997&gt;=67801,I1997&lt;=68501),"Jihomoravský kraj",(IF(AND(I1997&gt;=69002,I1997&lt;=69801),"Jihomoravský kraj",(IF(AND(I1997&gt;=68601,I1997&lt;=68801),"Zlínský kraj",(IF(AND(I1997&gt;=75501,I1997&lt;=76901),"Zlínský kraj",(IF(AND(I1997&gt;=70030,I1997&lt;=74901),"Moravskoslezský kraj",(IF(AND(I1997&gt;=75000,I1997&lt;=75368),"Olomoucký kraj",(IF(AND(I1997&gt;=77200,I1997&lt;=79862),"Olomoucký kraj",(IF(AND(I1997&gt;=50011,I1997&lt;=50301),"Královéhradecký kraj",(IF(AND(I1997&gt;=54301,I1997&lt;=54303),"Královéhradecký kraj","0")))))))))))))))))))))))))))))))))))))))))))))))</f>
        <v>Jihočeský kraj</v>
      </c>
      <c r="AB1997" t="s">
        <v>998</v>
      </c>
      <c r="AD1997" t="s">
        <v>998</v>
      </c>
      <c r="AE1997" t="s">
        <v>998</v>
      </c>
      <c r="AF1997" t="s">
        <v>998</v>
      </c>
      <c r="AG1997" s="107">
        <v>300</v>
      </c>
      <c r="AH1997" s="107">
        <v>0</v>
      </c>
      <c r="AI1997" s="107">
        <v>0</v>
      </c>
      <c r="AJ1997" t="s">
        <v>999</v>
      </c>
      <c r="AK1997" s="106">
        <v>44924</v>
      </c>
    </row>
    <row r="1998" spans="1:37" x14ac:dyDescent="0.45">
      <c r="A1998" t="s">
        <v>1174</v>
      </c>
      <c r="B1998" t="s">
        <v>8455</v>
      </c>
      <c r="C1998" t="s">
        <v>990</v>
      </c>
      <c r="D1998" t="s">
        <v>8456</v>
      </c>
      <c r="E1998" t="s">
        <v>992</v>
      </c>
      <c r="F1998" t="s">
        <v>4988</v>
      </c>
      <c r="G1998">
        <v>102</v>
      </c>
      <c r="H1998" t="s">
        <v>4988</v>
      </c>
      <c r="I1998">
        <v>37846</v>
      </c>
      <c r="J1998">
        <v>724464386</v>
      </c>
      <c r="K1998" t="s">
        <v>8457</v>
      </c>
      <c r="L1998" s="106">
        <v>39916</v>
      </c>
      <c r="M1998">
        <v>15516367</v>
      </c>
      <c r="N1998" t="s">
        <v>1589</v>
      </c>
      <c r="O1998" t="s">
        <v>1050</v>
      </c>
      <c r="P1998" t="s">
        <v>997</v>
      </c>
      <c r="R1998" s="109" t="str">
        <f>IF(OR(P1998="SB",Q1998="SB"),"SB",0)</f>
        <v>SB</v>
      </c>
      <c r="T1998" s="110">
        <v>2020139</v>
      </c>
      <c r="U1998" t="s">
        <v>19633</v>
      </c>
      <c r="V1998" s="113" t="str">
        <f>IF(AND(I1998&gt;=10000,I1998&lt;=19900),"Praha",(IF(AND(I1998&gt;=25001,I1998&lt;=29501),"Středočeský kraj",(IF(AND(I1998&gt;=30100,I1998&lt;=34972),"Středočeský kraj",(IF(AND(I1998&gt;=35002,I1998&lt;=36271),"Karlovarský kraj",(IF(AND(I1998&gt;=37001,I1998&lt;=39201),"Jihočeský kraj",(IF(AND(I1998&gt;=39701,I1998&lt;=39901),"Jihočeský kraj",(IF(AND(I1998&gt;=39301,I1998&lt;=39601),"Kraj Vysočina",(IF(AND(I1998&gt;=58001,I1998&lt;=59501),"Kraj Vysočina",(IF(AND(I1998&gt;=67401,I1998&lt;=67602),"Kraj Vysočina",(IF(AND(I1998&gt;=40001,I1998&lt;=44101),"Ústecký kraj",(IF(AND(I1998&gt;=46001,I1998&lt;=47201),"Liberecký kraj",(IF(AND(I1998&gt;=51202,I1998&lt;=51401),"Liberecký kraj",(IF(AND(I1998&gt;=53002,I1998&lt;=53976),"Pardubický kraj",(IF(AND(I1998&gt;=56002,I1998&lt;=57201),"Pardubický kraj",(IF(AND(I1998&gt;=60200,I1998&lt;=67201),"Jihomoravský kraj",(IF(AND(I1998&gt;=67801,I1998&lt;=68501),"Jihomoravský kraj",(IF(AND(I1998&gt;=69002,I1998&lt;=69801),"Jihomoravský kraj",(IF(AND(I1998&gt;=68601,I1998&lt;=68801),"Zlínský kraj",(IF(AND(I1998&gt;=75501,I1998&lt;=76901),"Zlínský kraj",(IF(AND(I1998&gt;=70030,I1998&lt;=74901),"Moravskoslezský kraj",(IF(AND(I1998&gt;=75000,I1998&lt;=75368),"Olomoucký kraj",(IF(AND(I1998&gt;=77200,I1998&lt;=79862),"Olomoucký kraj",(IF(AND(I1998&gt;=50011,I1998&lt;=50301),"Královéhradecký kraj",(IF(AND(I1998&gt;=54301,I1998&lt;=54303),"Královéhradecký kraj","0")))))))))))))))))))))))))))))))))))))))))))))))</f>
        <v>Jihočeský kraj</v>
      </c>
      <c r="AD1998" t="s">
        <v>998</v>
      </c>
      <c r="AE1998" t="s">
        <v>998</v>
      </c>
      <c r="AF1998" t="s">
        <v>998</v>
      </c>
      <c r="AG1998" s="107">
        <v>0</v>
      </c>
      <c r="AH1998" s="107">
        <v>0</v>
      </c>
      <c r="AI1998" s="107">
        <v>0</v>
      </c>
      <c r="AJ1998" t="s">
        <v>1012</v>
      </c>
    </row>
    <row r="1999" spans="1:37" x14ac:dyDescent="0.45">
      <c r="A1999" t="s">
        <v>1448</v>
      </c>
      <c r="B1999" t="s">
        <v>1448</v>
      </c>
      <c r="C1999" t="s">
        <v>990</v>
      </c>
      <c r="D1999" t="s">
        <v>12395</v>
      </c>
      <c r="E1999" t="s">
        <v>992</v>
      </c>
      <c r="F1999" t="s">
        <v>12396</v>
      </c>
      <c r="G1999">
        <v>834</v>
      </c>
      <c r="H1999" t="s">
        <v>8760</v>
      </c>
      <c r="I1999">
        <v>37901</v>
      </c>
      <c r="K1999" t="s">
        <v>12397</v>
      </c>
      <c r="L1999" s="106">
        <v>31039</v>
      </c>
      <c r="M1999">
        <v>10723355</v>
      </c>
      <c r="N1999" t="s">
        <v>996</v>
      </c>
      <c r="O1999" t="s">
        <v>12</v>
      </c>
      <c r="P1999" t="s">
        <v>997</v>
      </c>
      <c r="R1999" s="109" t="str">
        <f>IF(OR(P1999="SB",Q1999="SB"),"SB",0)</f>
        <v>SB</v>
      </c>
      <c r="T1999" s="110">
        <v>10959</v>
      </c>
      <c r="U1999" t="s">
        <v>19633</v>
      </c>
      <c r="V1999" s="113" t="str">
        <f>IF(AND(I1999&gt;=10000,I1999&lt;=19900),"Praha",(IF(AND(I1999&gt;=25001,I1999&lt;=29501),"Středočeský kraj",(IF(AND(I1999&gt;=30100,I1999&lt;=34972),"Středočeský kraj",(IF(AND(I1999&gt;=35002,I1999&lt;=36271),"Karlovarský kraj",(IF(AND(I1999&gt;=37001,I1999&lt;=39201),"Jihočeský kraj",(IF(AND(I1999&gt;=39701,I1999&lt;=39901),"Jihočeský kraj",(IF(AND(I1999&gt;=39301,I1999&lt;=39601),"Kraj Vysočina",(IF(AND(I1999&gt;=58001,I1999&lt;=59501),"Kraj Vysočina",(IF(AND(I1999&gt;=67401,I1999&lt;=67602),"Kraj Vysočina",(IF(AND(I1999&gt;=40001,I1999&lt;=44101),"Ústecký kraj",(IF(AND(I1999&gt;=46001,I1999&lt;=47201),"Liberecký kraj",(IF(AND(I1999&gt;=51202,I1999&lt;=51401),"Liberecký kraj",(IF(AND(I1999&gt;=53002,I1999&lt;=53976),"Pardubický kraj",(IF(AND(I1999&gt;=56002,I1999&lt;=57201),"Pardubický kraj",(IF(AND(I1999&gt;=60200,I1999&lt;=67201),"Jihomoravský kraj",(IF(AND(I1999&gt;=67801,I1999&lt;=68501),"Jihomoravský kraj",(IF(AND(I1999&gt;=69002,I1999&lt;=69801),"Jihomoravský kraj",(IF(AND(I1999&gt;=68601,I1999&lt;=68801),"Zlínský kraj",(IF(AND(I1999&gt;=75501,I1999&lt;=76901),"Zlínský kraj",(IF(AND(I1999&gt;=70030,I1999&lt;=74901),"Moravskoslezský kraj",(IF(AND(I1999&gt;=75000,I1999&lt;=75368),"Olomoucký kraj",(IF(AND(I1999&gt;=77200,I1999&lt;=79862),"Olomoucký kraj",(IF(AND(I1999&gt;=50011,I1999&lt;=50301),"Královéhradecký kraj",(IF(AND(I1999&gt;=54301,I1999&lt;=54303),"Královéhradecký kraj","0")))))))))))))))))))))))))))))))))))))))))))))))</f>
        <v>Jihočeský kraj</v>
      </c>
      <c r="AD1999" t="s">
        <v>998</v>
      </c>
      <c r="AE1999" t="s">
        <v>998</v>
      </c>
      <c r="AF1999" t="s">
        <v>998</v>
      </c>
      <c r="AG1999" s="107">
        <v>0</v>
      </c>
      <c r="AH1999" s="107">
        <v>0</v>
      </c>
      <c r="AI1999" s="107">
        <v>0</v>
      </c>
      <c r="AJ1999" t="s">
        <v>1012</v>
      </c>
    </row>
    <row r="2000" spans="1:37" x14ac:dyDescent="0.45">
      <c r="A2000" t="s">
        <v>1026</v>
      </c>
      <c r="B2000" t="s">
        <v>8758</v>
      </c>
      <c r="C2000" t="s">
        <v>990</v>
      </c>
      <c r="D2000" t="s">
        <v>8759</v>
      </c>
      <c r="E2000" t="s">
        <v>992</v>
      </c>
      <c r="F2000" t="s">
        <v>2154</v>
      </c>
      <c r="G2000">
        <v>1202</v>
      </c>
      <c r="H2000" t="s">
        <v>8760</v>
      </c>
      <c r="I2000">
        <v>37901</v>
      </c>
      <c r="J2000">
        <v>420776721688</v>
      </c>
      <c r="K2000" t="s">
        <v>8761</v>
      </c>
      <c r="L2000" s="106">
        <v>31787</v>
      </c>
      <c r="M2000">
        <v>14870107</v>
      </c>
      <c r="N2000" t="s">
        <v>1296</v>
      </c>
      <c r="O2000" t="s">
        <v>1173</v>
      </c>
      <c r="P2000" t="s">
        <v>997</v>
      </c>
      <c r="R2000" s="109" t="str">
        <f>IF(OR(P2000="SB",Q2000="SB"),"SB",0)</f>
        <v>SB</v>
      </c>
      <c r="T2000" s="110">
        <v>2019112</v>
      </c>
      <c r="U2000" t="s">
        <v>19633</v>
      </c>
      <c r="V2000" s="113" t="str">
        <f>IF(AND(I2000&gt;=10000,I2000&lt;=19900),"Praha",(IF(AND(I2000&gt;=25001,I2000&lt;=29501),"Středočeský kraj",(IF(AND(I2000&gt;=30100,I2000&lt;=34972),"Středočeský kraj",(IF(AND(I2000&gt;=35002,I2000&lt;=36271),"Karlovarský kraj",(IF(AND(I2000&gt;=37001,I2000&lt;=39201),"Jihočeský kraj",(IF(AND(I2000&gt;=39701,I2000&lt;=39901),"Jihočeský kraj",(IF(AND(I2000&gt;=39301,I2000&lt;=39601),"Kraj Vysočina",(IF(AND(I2000&gt;=58001,I2000&lt;=59501),"Kraj Vysočina",(IF(AND(I2000&gt;=67401,I2000&lt;=67602),"Kraj Vysočina",(IF(AND(I2000&gt;=40001,I2000&lt;=44101),"Ústecký kraj",(IF(AND(I2000&gt;=46001,I2000&lt;=47201),"Liberecký kraj",(IF(AND(I2000&gt;=51202,I2000&lt;=51401),"Liberecký kraj",(IF(AND(I2000&gt;=53002,I2000&lt;=53976),"Pardubický kraj",(IF(AND(I2000&gt;=56002,I2000&lt;=57201),"Pardubický kraj",(IF(AND(I2000&gt;=60200,I2000&lt;=67201),"Jihomoravský kraj",(IF(AND(I2000&gt;=67801,I2000&lt;=68501),"Jihomoravský kraj",(IF(AND(I2000&gt;=69002,I2000&lt;=69801),"Jihomoravský kraj",(IF(AND(I2000&gt;=68601,I2000&lt;=68801),"Zlínský kraj",(IF(AND(I2000&gt;=75501,I2000&lt;=76901),"Zlínský kraj",(IF(AND(I2000&gt;=70030,I2000&lt;=74901),"Moravskoslezský kraj",(IF(AND(I2000&gt;=75000,I2000&lt;=75368),"Olomoucký kraj",(IF(AND(I2000&gt;=77200,I2000&lt;=79862),"Olomoucký kraj",(IF(AND(I2000&gt;=50011,I2000&lt;=50301),"Královéhradecký kraj",(IF(AND(I2000&gt;=54301,I2000&lt;=54303),"Královéhradecký kraj","0")))))))))))))))))))))))))))))))))))))))))))))))</f>
        <v>Jihočeský kraj</v>
      </c>
      <c r="AB2000" t="s">
        <v>8762</v>
      </c>
      <c r="AD2000" t="s">
        <v>998</v>
      </c>
      <c r="AE2000" t="s">
        <v>998</v>
      </c>
      <c r="AF2000" t="s">
        <v>998</v>
      </c>
      <c r="AG2000" s="107">
        <v>0</v>
      </c>
      <c r="AH2000" s="107">
        <v>0</v>
      </c>
      <c r="AI2000" s="107">
        <v>0</v>
      </c>
      <c r="AJ2000" t="s">
        <v>1012</v>
      </c>
    </row>
    <row r="2001" spans="1:37" x14ac:dyDescent="0.45">
      <c r="A2001" t="s">
        <v>1133</v>
      </c>
      <c r="B2001" t="s">
        <v>16066</v>
      </c>
      <c r="C2001" t="s">
        <v>990</v>
      </c>
      <c r="D2001" t="s">
        <v>16072</v>
      </c>
      <c r="E2001" t="s">
        <v>992</v>
      </c>
      <c r="F2001" t="s">
        <v>8501</v>
      </c>
      <c r="G2001">
        <v>36</v>
      </c>
      <c r="H2001" t="s">
        <v>16073</v>
      </c>
      <c r="I2001">
        <v>38001</v>
      </c>
      <c r="K2001" t="s">
        <v>16074</v>
      </c>
      <c r="L2001" s="106">
        <v>30444</v>
      </c>
      <c r="M2001">
        <v>14626900</v>
      </c>
      <c r="N2001" t="s">
        <v>996</v>
      </c>
      <c r="O2001" t="s">
        <v>12</v>
      </c>
      <c r="P2001" t="s">
        <v>997</v>
      </c>
      <c r="R2001" s="109" t="str">
        <f>IF(OR(P2001="SB",Q2001="SB"),"SB",0)</f>
        <v>SB</v>
      </c>
      <c r="T2001" s="110" t="s">
        <v>998</v>
      </c>
      <c r="V2001" s="113" t="str">
        <f>IF(AND(I2001&gt;=10000,I2001&lt;=19900),"Praha",(IF(AND(I2001&gt;=25001,I2001&lt;=29501),"Středočeský kraj",(IF(AND(I2001&gt;=30100,I2001&lt;=34972),"Středočeský kraj",(IF(AND(I2001&gt;=35002,I2001&lt;=36271),"Karlovarský kraj",(IF(AND(I2001&gt;=37001,I2001&lt;=39201),"Jihočeský kraj",(IF(AND(I2001&gt;=39701,I2001&lt;=39901),"Jihočeský kraj",(IF(AND(I2001&gt;=39301,I2001&lt;=39601),"Kraj Vysočina",(IF(AND(I2001&gt;=58001,I2001&lt;=59501),"Kraj Vysočina",(IF(AND(I2001&gt;=67401,I2001&lt;=67602),"Kraj Vysočina",(IF(AND(I2001&gt;=40001,I2001&lt;=44101),"Ústecký kraj",(IF(AND(I2001&gt;=46001,I2001&lt;=47201),"Liberecký kraj",(IF(AND(I2001&gt;=51202,I2001&lt;=51401),"Liberecký kraj",(IF(AND(I2001&gt;=53002,I2001&lt;=53976),"Pardubický kraj",(IF(AND(I2001&gt;=56002,I2001&lt;=57201),"Pardubický kraj",(IF(AND(I2001&gt;=60200,I2001&lt;=67201),"Jihomoravský kraj",(IF(AND(I2001&gt;=67801,I2001&lt;=68501),"Jihomoravský kraj",(IF(AND(I2001&gt;=69002,I2001&lt;=69801),"Jihomoravský kraj",(IF(AND(I2001&gt;=68601,I2001&lt;=68801),"Zlínský kraj",(IF(AND(I2001&gt;=75501,I2001&lt;=76901),"Zlínský kraj",(IF(AND(I2001&gt;=70030,I2001&lt;=74901),"Moravskoslezský kraj",(IF(AND(I2001&gt;=75000,I2001&lt;=75368),"Olomoucký kraj",(IF(AND(I2001&gt;=77200,I2001&lt;=79862),"Olomoucký kraj",(IF(AND(I2001&gt;=50011,I2001&lt;=50301),"Královéhradecký kraj",(IF(AND(I2001&gt;=54301,I2001&lt;=54303),"Královéhradecký kraj","0")))))))))))))))))))))))))))))))))))))))))))))))</f>
        <v>Jihočeský kraj</v>
      </c>
      <c r="AB2001" t="s">
        <v>998</v>
      </c>
      <c r="AD2001" t="s">
        <v>998</v>
      </c>
      <c r="AE2001" t="s">
        <v>998</v>
      </c>
      <c r="AF2001" t="s">
        <v>998</v>
      </c>
      <c r="AG2001" s="107">
        <v>0</v>
      </c>
      <c r="AH2001" s="107">
        <v>0</v>
      </c>
      <c r="AI2001" s="107">
        <v>0</v>
      </c>
      <c r="AJ2001" t="s">
        <v>1012</v>
      </c>
    </row>
    <row r="2002" spans="1:37" x14ac:dyDescent="0.45">
      <c r="A2002" t="s">
        <v>1687</v>
      </c>
      <c r="B2002" t="s">
        <v>18331</v>
      </c>
      <c r="C2002" t="s">
        <v>1002</v>
      </c>
      <c r="D2002" t="s">
        <v>18332</v>
      </c>
      <c r="E2002" t="s">
        <v>992</v>
      </c>
      <c r="F2002" t="s">
        <v>8501</v>
      </c>
      <c r="G2002">
        <v>36</v>
      </c>
      <c r="H2002" t="s">
        <v>16073</v>
      </c>
      <c r="I2002">
        <v>38001</v>
      </c>
      <c r="K2002" t="s">
        <v>18333</v>
      </c>
      <c r="L2002" s="106">
        <v>32839</v>
      </c>
      <c r="M2002">
        <v>14626896</v>
      </c>
      <c r="N2002" t="s">
        <v>996</v>
      </c>
      <c r="O2002" t="s">
        <v>12</v>
      </c>
      <c r="P2002" t="s">
        <v>997</v>
      </c>
      <c r="R2002" s="109" t="str">
        <f>IF(OR(P2002="SB",Q2002="SB"),"SB",0)</f>
        <v>SB</v>
      </c>
      <c r="T2002" s="110" t="s">
        <v>998</v>
      </c>
      <c r="V2002" s="113" t="str">
        <f>IF(AND(I2002&gt;=10000,I2002&lt;=19900),"Praha",(IF(AND(I2002&gt;=25001,I2002&lt;=29501),"Středočeský kraj",(IF(AND(I2002&gt;=30100,I2002&lt;=34972),"Středočeský kraj",(IF(AND(I2002&gt;=35002,I2002&lt;=36271),"Karlovarský kraj",(IF(AND(I2002&gt;=37001,I2002&lt;=39201),"Jihočeský kraj",(IF(AND(I2002&gt;=39701,I2002&lt;=39901),"Jihočeský kraj",(IF(AND(I2002&gt;=39301,I2002&lt;=39601),"Kraj Vysočina",(IF(AND(I2002&gt;=58001,I2002&lt;=59501),"Kraj Vysočina",(IF(AND(I2002&gt;=67401,I2002&lt;=67602),"Kraj Vysočina",(IF(AND(I2002&gt;=40001,I2002&lt;=44101),"Ústecký kraj",(IF(AND(I2002&gt;=46001,I2002&lt;=47201),"Liberecký kraj",(IF(AND(I2002&gt;=51202,I2002&lt;=51401),"Liberecký kraj",(IF(AND(I2002&gt;=53002,I2002&lt;=53976),"Pardubický kraj",(IF(AND(I2002&gt;=56002,I2002&lt;=57201),"Pardubický kraj",(IF(AND(I2002&gt;=60200,I2002&lt;=67201),"Jihomoravský kraj",(IF(AND(I2002&gt;=67801,I2002&lt;=68501),"Jihomoravský kraj",(IF(AND(I2002&gt;=69002,I2002&lt;=69801),"Jihomoravský kraj",(IF(AND(I2002&gt;=68601,I2002&lt;=68801),"Zlínský kraj",(IF(AND(I2002&gt;=75501,I2002&lt;=76901),"Zlínský kraj",(IF(AND(I2002&gt;=70030,I2002&lt;=74901),"Moravskoslezský kraj",(IF(AND(I2002&gt;=75000,I2002&lt;=75368),"Olomoucký kraj",(IF(AND(I2002&gt;=77200,I2002&lt;=79862),"Olomoucký kraj",(IF(AND(I2002&gt;=50011,I2002&lt;=50301),"Královéhradecký kraj",(IF(AND(I2002&gt;=54301,I2002&lt;=54303),"Královéhradecký kraj","0")))))))))))))))))))))))))))))))))))))))))))))))</f>
        <v>Jihočeský kraj</v>
      </c>
      <c r="AB2002" t="s">
        <v>998</v>
      </c>
      <c r="AD2002" t="s">
        <v>998</v>
      </c>
      <c r="AE2002" t="s">
        <v>998</v>
      </c>
      <c r="AF2002" t="s">
        <v>998</v>
      </c>
      <c r="AG2002" s="107">
        <v>0</v>
      </c>
      <c r="AH2002" s="107">
        <v>0</v>
      </c>
      <c r="AI2002" s="107">
        <v>0</v>
      </c>
      <c r="AJ2002" t="s">
        <v>1012</v>
      </c>
    </row>
    <row r="2003" spans="1:37" x14ac:dyDescent="0.45">
      <c r="A2003" t="s">
        <v>1225</v>
      </c>
      <c r="B2003" t="s">
        <v>8387</v>
      </c>
      <c r="C2003" t="s">
        <v>1002</v>
      </c>
      <c r="D2003" t="s">
        <v>8388</v>
      </c>
      <c r="E2003" t="s">
        <v>992</v>
      </c>
      <c r="F2003" t="s">
        <v>8389</v>
      </c>
      <c r="G2003">
        <v>56</v>
      </c>
      <c r="H2003" t="s">
        <v>8390</v>
      </c>
      <c r="I2003">
        <v>38001</v>
      </c>
      <c r="K2003" t="s">
        <v>8391</v>
      </c>
      <c r="L2003" s="106">
        <v>35923</v>
      </c>
      <c r="M2003">
        <v>14595675</v>
      </c>
      <c r="N2003" t="s">
        <v>1144</v>
      </c>
      <c r="O2003" t="s">
        <v>12</v>
      </c>
      <c r="P2003" t="s">
        <v>997</v>
      </c>
      <c r="R2003" s="109" t="str">
        <f>IF(OR(P2003="SB",Q2003="SB"),"SB",0)</f>
        <v>SB</v>
      </c>
      <c r="V2003" s="113" t="str">
        <f>IF(AND(I2003&gt;=10000,I2003&lt;=19900),"Praha",(IF(AND(I2003&gt;=25001,I2003&lt;=29501),"Středočeský kraj",(IF(AND(I2003&gt;=30100,I2003&lt;=34972),"Středočeský kraj",(IF(AND(I2003&gt;=35002,I2003&lt;=36271),"Karlovarský kraj",(IF(AND(I2003&gt;=37001,I2003&lt;=39201),"Jihočeský kraj",(IF(AND(I2003&gt;=39701,I2003&lt;=39901),"Jihočeský kraj",(IF(AND(I2003&gt;=39301,I2003&lt;=39601),"Kraj Vysočina",(IF(AND(I2003&gt;=58001,I2003&lt;=59501),"Kraj Vysočina",(IF(AND(I2003&gt;=67401,I2003&lt;=67602),"Kraj Vysočina",(IF(AND(I2003&gt;=40001,I2003&lt;=44101),"Ústecký kraj",(IF(AND(I2003&gt;=46001,I2003&lt;=47201),"Liberecký kraj",(IF(AND(I2003&gt;=51202,I2003&lt;=51401),"Liberecký kraj",(IF(AND(I2003&gt;=53002,I2003&lt;=53976),"Pardubický kraj",(IF(AND(I2003&gt;=56002,I2003&lt;=57201),"Pardubický kraj",(IF(AND(I2003&gt;=60200,I2003&lt;=67201),"Jihomoravský kraj",(IF(AND(I2003&gt;=67801,I2003&lt;=68501),"Jihomoravský kraj",(IF(AND(I2003&gt;=69002,I2003&lt;=69801),"Jihomoravský kraj",(IF(AND(I2003&gt;=68601,I2003&lt;=68801),"Zlínský kraj",(IF(AND(I2003&gt;=75501,I2003&lt;=76901),"Zlínský kraj",(IF(AND(I2003&gt;=70030,I2003&lt;=74901),"Moravskoslezský kraj",(IF(AND(I2003&gt;=75000,I2003&lt;=75368),"Olomoucký kraj",(IF(AND(I2003&gt;=77200,I2003&lt;=79862),"Olomoucký kraj",(IF(AND(I2003&gt;=50011,I2003&lt;=50301),"Královéhradecký kraj",(IF(AND(I2003&gt;=54301,I2003&lt;=54303),"Královéhradecký kraj","0")))))))))))))))))))))))))))))))))))))))))))))))</f>
        <v>Jihočeský kraj</v>
      </c>
      <c r="AD2003" t="s">
        <v>998</v>
      </c>
      <c r="AE2003" t="s">
        <v>998</v>
      </c>
      <c r="AF2003" t="s">
        <v>998</v>
      </c>
      <c r="AG2003" s="107">
        <v>300</v>
      </c>
      <c r="AH2003" s="107">
        <v>0</v>
      </c>
      <c r="AI2003" s="107">
        <v>0</v>
      </c>
      <c r="AJ2003" t="s">
        <v>999</v>
      </c>
      <c r="AK2003" s="106">
        <v>44923</v>
      </c>
    </row>
    <row r="2004" spans="1:37" x14ac:dyDescent="0.45">
      <c r="A2004" t="s">
        <v>1531</v>
      </c>
      <c r="B2004" t="s">
        <v>1532</v>
      </c>
      <c r="C2004" t="s">
        <v>1002</v>
      </c>
      <c r="D2004" t="s">
        <v>1533</v>
      </c>
      <c r="E2004" t="s">
        <v>992</v>
      </c>
      <c r="F2004" t="s">
        <v>1534</v>
      </c>
      <c r="G2004">
        <v>114</v>
      </c>
      <c r="H2004" t="s">
        <v>1535</v>
      </c>
      <c r="I2004">
        <v>38101</v>
      </c>
      <c r="J2004">
        <v>777672222</v>
      </c>
      <c r="K2004" t="s">
        <v>1536</v>
      </c>
      <c r="L2004" s="106">
        <v>34970</v>
      </c>
      <c r="M2004">
        <v>10976262</v>
      </c>
      <c r="N2004" t="s">
        <v>1276</v>
      </c>
      <c r="O2004" t="s">
        <v>1086</v>
      </c>
      <c r="P2004" t="s">
        <v>997</v>
      </c>
      <c r="R2004" s="109" t="str">
        <f>IF(OR(P2004="SB",Q2004="SB"),"SB",0)</f>
        <v>SB</v>
      </c>
      <c r="T2004" s="110">
        <v>52369</v>
      </c>
      <c r="U2004" t="s">
        <v>19634</v>
      </c>
      <c r="V2004" s="113" t="str">
        <f>IF(AND(I2004&gt;=10000,I2004&lt;=19900),"Praha",(IF(AND(I2004&gt;=25001,I2004&lt;=29501),"Středočeský kraj",(IF(AND(I2004&gt;=30100,I2004&lt;=34972),"Středočeský kraj",(IF(AND(I2004&gt;=35002,I2004&lt;=36271),"Karlovarský kraj",(IF(AND(I2004&gt;=37001,I2004&lt;=39201),"Jihočeský kraj",(IF(AND(I2004&gt;=39701,I2004&lt;=39901),"Jihočeský kraj",(IF(AND(I2004&gt;=39301,I2004&lt;=39601),"Kraj Vysočina",(IF(AND(I2004&gt;=58001,I2004&lt;=59501),"Kraj Vysočina",(IF(AND(I2004&gt;=67401,I2004&lt;=67602),"Kraj Vysočina",(IF(AND(I2004&gt;=40001,I2004&lt;=44101),"Ústecký kraj",(IF(AND(I2004&gt;=46001,I2004&lt;=47201),"Liberecký kraj",(IF(AND(I2004&gt;=51202,I2004&lt;=51401),"Liberecký kraj",(IF(AND(I2004&gt;=53002,I2004&lt;=53976),"Pardubický kraj",(IF(AND(I2004&gt;=56002,I2004&lt;=57201),"Pardubický kraj",(IF(AND(I2004&gt;=60200,I2004&lt;=67201),"Jihomoravský kraj",(IF(AND(I2004&gt;=67801,I2004&lt;=68501),"Jihomoravský kraj",(IF(AND(I2004&gt;=69002,I2004&lt;=69801),"Jihomoravský kraj",(IF(AND(I2004&gt;=68601,I2004&lt;=68801),"Zlínský kraj",(IF(AND(I2004&gt;=75501,I2004&lt;=76901),"Zlínský kraj",(IF(AND(I2004&gt;=70030,I2004&lt;=74901),"Moravskoslezský kraj",(IF(AND(I2004&gt;=75000,I2004&lt;=75368),"Olomoucký kraj",(IF(AND(I2004&gt;=77200,I2004&lt;=79862),"Olomoucký kraj",(IF(AND(I2004&gt;=50011,I2004&lt;=50301),"Královéhradecký kraj",(IF(AND(I2004&gt;=54301,I2004&lt;=54303),"Královéhradecký kraj","0")))))))))))))))))))))))))))))))))))))))))))))))</f>
        <v>Jihočeský kraj</v>
      </c>
      <c r="W2004" s="111">
        <v>52369</v>
      </c>
      <c r="X2004" s="111" t="s">
        <v>19633</v>
      </c>
      <c r="AD2004" t="s">
        <v>998</v>
      </c>
      <c r="AE2004" t="s">
        <v>998</v>
      </c>
      <c r="AF2004" t="s">
        <v>1515</v>
      </c>
      <c r="AG2004" s="107">
        <v>0</v>
      </c>
      <c r="AH2004" s="107">
        <v>0</v>
      </c>
      <c r="AI2004" s="107">
        <v>0</v>
      </c>
      <c r="AJ2004" t="s">
        <v>1012</v>
      </c>
    </row>
    <row r="2005" spans="1:37" x14ac:dyDescent="0.45">
      <c r="A2005" t="s">
        <v>1128</v>
      </c>
      <c r="B2005" t="s">
        <v>10528</v>
      </c>
      <c r="C2005" t="s">
        <v>990</v>
      </c>
      <c r="D2005" t="s">
        <v>10529</v>
      </c>
      <c r="E2005" t="s">
        <v>992</v>
      </c>
      <c r="F2005" t="s">
        <v>10530</v>
      </c>
      <c r="G2005">
        <v>308</v>
      </c>
      <c r="H2005" t="s">
        <v>1535</v>
      </c>
      <c r="I2005">
        <v>38101</v>
      </c>
      <c r="K2005" t="s">
        <v>10531</v>
      </c>
      <c r="L2005" s="106">
        <v>34467</v>
      </c>
      <c r="M2005">
        <v>12923437</v>
      </c>
      <c r="N2005" t="s">
        <v>996</v>
      </c>
      <c r="O2005" t="s">
        <v>12</v>
      </c>
      <c r="P2005" t="s">
        <v>997</v>
      </c>
      <c r="R2005" s="109" t="str">
        <f>IF(OR(P2005="SB",Q2005="SB"),"SB",0)</f>
        <v>SB</v>
      </c>
      <c r="T2005" s="110" t="s">
        <v>998</v>
      </c>
      <c r="V2005" s="113" t="str">
        <f>IF(AND(I2005&gt;=10000,I2005&lt;=19900),"Praha",(IF(AND(I2005&gt;=25001,I2005&lt;=29501),"Středočeský kraj",(IF(AND(I2005&gt;=30100,I2005&lt;=34972),"Středočeský kraj",(IF(AND(I2005&gt;=35002,I2005&lt;=36271),"Karlovarský kraj",(IF(AND(I2005&gt;=37001,I2005&lt;=39201),"Jihočeský kraj",(IF(AND(I2005&gt;=39701,I2005&lt;=39901),"Jihočeský kraj",(IF(AND(I2005&gt;=39301,I2005&lt;=39601),"Kraj Vysočina",(IF(AND(I2005&gt;=58001,I2005&lt;=59501),"Kraj Vysočina",(IF(AND(I2005&gt;=67401,I2005&lt;=67602),"Kraj Vysočina",(IF(AND(I2005&gt;=40001,I2005&lt;=44101),"Ústecký kraj",(IF(AND(I2005&gt;=46001,I2005&lt;=47201),"Liberecký kraj",(IF(AND(I2005&gt;=51202,I2005&lt;=51401),"Liberecký kraj",(IF(AND(I2005&gt;=53002,I2005&lt;=53976),"Pardubický kraj",(IF(AND(I2005&gt;=56002,I2005&lt;=57201),"Pardubický kraj",(IF(AND(I2005&gt;=60200,I2005&lt;=67201),"Jihomoravský kraj",(IF(AND(I2005&gt;=67801,I2005&lt;=68501),"Jihomoravský kraj",(IF(AND(I2005&gt;=69002,I2005&lt;=69801),"Jihomoravský kraj",(IF(AND(I2005&gt;=68601,I2005&lt;=68801),"Zlínský kraj",(IF(AND(I2005&gt;=75501,I2005&lt;=76901),"Zlínský kraj",(IF(AND(I2005&gt;=70030,I2005&lt;=74901),"Moravskoslezský kraj",(IF(AND(I2005&gt;=75000,I2005&lt;=75368),"Olomoucký kraj",(IF(AND(I2005&gt;=77200,I2005&lt;=79862),"Olomoucký kraj",(IF(AND(I2005&gt;=50011,I2005&lt;=50301),"Královéhradecký kraj",(IF(AND(I2005&gt;=54301,I2005&lt;=54303),"Královéhradecký kraj","0")))))))))))))))))))))))))))))))))))))))))))))))</f>
        <v>Jihočeský kraj</v>
      </c>
      <c r="AB2005" t="s">
        <v>998</v>
      </c>
      <c r="AD2005" t="s">
        <v>998</v>
      </c>
      <c r="AE2005" t="s">
        <v>998</v>
      </c>
      <c r="AF2005" t="s">
        <v>998</v>
      </c>
      <c r="AG2005" s="107">
        <v>0</v>
      </c>
      <c r="AH2005" s="107">
        <v>0</v>
      </c>
      <c r="AI2005" s="107">
        <v>0</v>
      </c>
      <c r="AJ2005" t="s">
        <v>1012</v>
      </c>
    </row>
    <row r="2006" spans="1:37" x14ac:dyDescent="0.45">
      <c r="A2006" t="s">
        <v>1403</v>
      </c>
      <c r="B2006" t="s">
        <v>10648</v>
      </c>
      <c r="C2006" t="s">
        <v>990</v>
      </c>
      <c r="D2006" t="s">
        <v>10660</v>
      </c>
      <c r="E2006" t="s">
        <v>992</v>
      </c>
      <c r="F2006" t="s">
        <v>1611</v>
      </c>
      <c r="G2006">
        <v>70</v>
      </c>
      <c r="H2006" t="s">
        <v>1535</v>
      </c>
      <c r="I2006">
        <v>38101</v>
      </c>
      <c r="K2006" t="s">
        <v>10661</v>
      </c>
      <c r="L2006" s="106">
        <v>33807</v>
      </c>
      <c r="M2006">
        <v>12932834</v>
      </c>
      <c r="N2006" t="s">
        <v>996</v>
      </c>
      <c r="O2006" t="s">
        <v>12</v>
      </c>
      <c r="P2006" t="s">
        <v>997</v>
      </c>
      <c r="R2006" s="109" t="str">
        <f>IF(OR(P2006="SB",Q2006="SB"),"SB",0)</f>
        <v>SB</v>
      </c>
      <c r="T2006" s="110" t="s">
        <v>998</v>
      </c>
      <c r="V2006" s="113" t="str">
        <f>IF(AND(I2006&gt;=10000,I2006&lt;=19900),"Praha",(IF(AND(I2006&gt;=25001,I2006&lt;=29501),"Středočeský kraj",(IF(AND(I2006&gt;=30100,I2006&lt;=34972),"Středočeský kraj",(IF(AND(I2006&gt;=35002,I2006&lt;=36271),"Karlovarský kraj",(IF(AND(I2006&gt;=37001,I2006&lt;=39201),"Jihočeský kraj",(IF(AND(I2006&gt;=39701,I2006&lt;=39901),"Jihočeský kraj",(IF(AND(I2006&gt;=39301,I2006&lt;=39601),"Kraj Vysočina",(IF(AND(I2006&gt;=58001,I2006&lt;=59501),"Kraj Vysočina",(IF(AND(I2006&gt;=67401,I2006&lt;=67602),"Kraj Vysočina",(IF(AND(I2006&gt;=40001,I2006&lt;=44101),"Ústecký kraj",(IF(AND(I2006&gt;=46001,I2006&lt;=47201),"Liberecký kraj",(IF(AND(I2006&gt;=51202,I2006&lt;=51401),"Liberecký kraj",(IF(AND(I2006&gt;=53002,I2006&lt;=53976),"Pardubický kraj",(IF(AND(I2006&gt;=56002,I2006&lt;=57201),"Pardubický kraj",(IF(AND(I2006&gt;=60200,I2006&lt;=67201),"Jihomoravský kraj",(IF(AND(I2006&gt;=67801,I2006&lt;=68501),"Jihomoravský kraj",(IF(AND(I2006&gt;=69002,I2006&lt;=69801),"Jihomoravský kraj",(IF(AND(I2006&gt;=68601,I2006&lt;=68801),"Zlínský kraj",(IF(AND(I2006&gt;=75501,I2006&lt;=76901),"Zlínský kraj",(IF(AND(I2006&gt;=70030,I2006&lt;=74901),"Moravskoslezský kraj",(IF(AND(I2006&gt;=75000,I2006&lt;=75368),"Olomoucký kraj",(IF(AND(I2006&gt;=77200,I2006&lt;=79862),"Olomoucký kraj",(IF(AND(I2006&gt;=50011,I2006&lt;=50301),"Královéhradecký kraj",(IF(AND(I2006&gt;=54301,I2006&lt;=54303),"Královéhradecký kraj","0")))))))))))))))))))))))))))))))))))))))))))))))</f>
        <v>Jihočeský kraj</v>
      </c>
      <c r="AB2006" t="s">
        <v>998</v>
      </c>
      <c r="AD2006" t="s">
        <v>998</v>
      </c>
      <c r="AE2006" t="s">
        <v>998</v>
      </c>
      <c r="AF2006" t="s">
        <v>998</v>
      </c>
      <c r="AG2006" s="107">
        <v>0</v>
      </c>
      <c r="AH2006" s="107">
        <v>0</v>
      </c>
      <c r="AI2006" s="107">
        <v>0</v>
      </c>
      <c r="AJ2006" t="s">
        <v>1012</v>
      </c>
    </row>
    <row r="2007" spans="1:37" x14ac:dyDescent="0.45">
      <c r="A2007" t="s">
        <v>1007</v>
      </c>
      <c r="B2007" t="s">
        <v>11467</v>
      </c>
      <c r="C2007" t="s">
        <v>990</v>
      </c>
      <c r="D2007" t="s">
        <v>11468</v>
      </c>
      <c r="E2007" t="s">
        <v>992</v>
      </c>
      <c r="F2007" t="s">
        <v>11469</v>
      </c>
      <c r="G2007">
        <v>300</v>
      </c>
      <c r="H2007" t="s">
        <v>1088</v>
      </c>
      <c r="I2007">
        <v>38101</v>
      </c>
      <c r="K2007" t="s">
        <v>11470</v>
      </c>
      <c r="L2007" s="106">
        <v>32528</v>
      </c>
      <c r="M2007">
        <v>12931016</v>
      </c>
      <c r="N2007" t="s">
        <v>996</v>
      </c>
      <c r="O2007" t="s">
        <v>12</v>
      </c>
      <c r="P2007" t="s">
        <v>997</v>
      </c>
      <c r="R2007" s="109" t="str">
        <f>IF(OR(P2007="SB",Q2007="SB"),"SB",0)</f>
        <v>SB</v>
      </c>
      <c r="T2007" s="110" t="s">
        <v>998</v>
      </c>
      <c r="V2007" s="113" t="str">
        <f>IF(AND(I2007&gt;=10000,I2007&lt;=19900),"Praha",(IF(AND(I2007&gt;=25001,I2007&lt;=29501),"Středočeský kraj",(IF(AND(I2007&gt;=30100,I2007&lt;=34972),"Středočeský kraj",(IF(AND(I2007&gt;=35002,I2007&lt;=36271),"Karlovarský kraj",(IF(AND(I2007&gt;=37001,I2007&lt;=39201),"Jihočeský kraj",(IF(AND(I2007&gt;=39701,I2007&lt;=39901),"Jihočeský kraj",(IF(AND(I2007&gt;=39301,I2007&lt;=39601),"Kraj Vysočina",(IF(AND(I2007&gt;=58001,I2007&lt;=59501),"Kraj Vysočina",(IF(AND(I2007&gt;=67401,I2007&lt;=67602),"Kraj Vysočina",(IF(AND(I2007&gt;=40001,I2007&lt;=44101),"Ústecký kraj",(IF(AND(I2007&gt;=46001,I2007&lt;=47201),"Liberecký kraj",(IF(AND(I2007&gt;=51202,I2007&lt;=51401),"Liberecký kraj",(IF(AND(I2007&gt;=53002,I2007&lt;=53976),"Pardubický kraj",(IF(AND(I2007&gt;=56002,I2007&lt;=57201),"Pardubický kraj",(IF(AND(I2007&gt;=60200,I2007&lt;=67201),"Jihomoravský kraj",(IF(AND(I2007&gt;=67801,I2007&lt;=68501),"Jihomoravský kraj",(IF(AND(I2007&gt;=69002,I2007&lt;=69801),"Jihomoravský kraj",(IF(AND(I2007&gt;=68601,I2007&lt;=68801),"Zlínský kraj",(IF(AND(I2007&gt;=75501,I2007&lt;=76901),"Zlínský kraj",(IF(AND(I2007&gt;=70030,I2007&lt;=74901),"Moravskoslezský kraj",(IF(AND(I2007&gt;=75000,I2007&lt;=75368),"Olomoucký kraj",(IF(AND(I2007&gt;=77200,I2007&lt;=79862),"Olomoucký kraj",(IF(AND(I2007&gt;=50011,I2007&lt;=50301),"Královéhradecký kraj",(IF(AND(I2007&gt;=54301,I2007&lt;=54303),"Královéhradecký kraj","0")))))))))))))))))))))))))))))))))))))))))))))))</f>
        <v>Jihočeský kraj</v>
      </c>
      <c r="AB2007" t="s">
        <v>998</v>
      </c>
      <c r="AD2007" t="s">
        <v>998</v>
      </c>
      <c r="AE2007" t="s">
        <v>998</v>
      </c>
      <c r="AF2007" t="s">
        <v>998</v>
      </c>
      <c r="AG2007" s="107">
        <v>0</v>
      </c>
      <c r="AH2007" s="107">
        <v>0</v>
      </c>
      <c r="AI2007" s="107">
        <v>0</v>
      </c>
      <c r="AJ2007" t="s">
        <v>1012</v>
      </c>
    </row>
    <row r="2008" spans="1:37" x14ac:dyDescent="0.45">
      <c r="A2008" t="s">
        <v>1206</v>
      </c>
      <c r="B2008" t="s">
        <v>12987</v>
      </c>
      <c r="C2008" t="s">
        <v>1002</v>
      </c>
      <c r="D2008" t="s">
        <v>12988</v>
      </c>
      <c r="E2008" t="s">
        <v>992</v>
      </c>
      <c r="F2008" t="s">
        <v>1162</v>
      </c>
      <c r="G2008">
        <v>464</v>
      </c>
      <c r="H2008" t="s">
        <v>12989</v>
      </c>
      <c r="I2008">
        <v>38101</v>
      </c>
      <c r="K2008" t="s">
        <v>12990</v>
      </c>
      <c r="L2008" s="106">
        <v>33566</v>
      </c>
      <c r="M2008">
        <v>12981839</v>
      </c>
      <c r="N2008" t="s">
        <v>996</v>
      </c>
      <c r="O2008" t="s">
        <v>12</v>
      </c>
      <c r="P2008" t="s">
        <v>997</v>
      </c>
      <c r="R2008" s="109" t="str">
        <f>IF(OR(P2008="SB",Q2008="SB"),"SB",0)</f>
        <v>SB</v>
      </c>
      <c r="T2008" s="110" t="s">
        <v>998</v>
      </c>
      <c r="V2008" s="113" t="str">
        <f>IF(AND(I2008&gt;=10000,I2008&lt;=19900),"Praha",(IF(AND(I2008&gt;=25001,I2008&lt;=29501),"Středočeský kraj",(IF(AND(I2008&gt;=30100,I2008&lt;=34972),"Středočeský kraj",(IF(AND(I2008&gt;=35002,I2008&lt;=36271),"Karlovarský kraj",(IF(AND(I2008&gt;=37001,I2008&lt;=39201),"Jihočeský kraj",(IF(AND(I2008&gt;=39701,I2008&lt;=39901),"Jihočeský kraj",(IF(AND(I2008&gt;=39301,I2008&lt;=39601),"Kraj Vysočina",(IF(AND(I2008&gt;=58001,I2008&lt;=59501),"Kraj Vysočina",(IF(AND(I2008&gt;=67401,I2008&lt;=67602),"Kraj Vysočina",(IF(AND(I2008&gt;=40001,I2008&lt;=44101),"Ústecký kraj",(IF(AND(I2008&gt;=46001,I2008&lt;=47201),"Liberecký kraj",(IF(AND(I2008&gt;=51202,I2008&lt;=51401),"Liberecký kraj",(IF(AND(I2008&gt;=53002,I2008&lt;=53976),"Pardubický kraj",(IF(AND(I2008&gt;=56002,I2008&lt;=57201),"Pardubický kraj",(IF(AND(I2008&gt;=60200,I2008&lt;=67201),"Jihomoravský kraj",(IF(AND(I2008&gt;=67801,I2008&lt;=68501),"Jihomoravský kraj",(IF(AND(I2008&gt;=69002,I2008&lt;=69801),"Jihomoravský kraj",(IF(AND(I2008&gt;=68601,I2008&lt;=68801),"Zlínský kraj",(IF(AND(I2008&gt;=75501,I2008&lt;=76901),"Zlínský kraj",(IF(AND(I2008&gt;=70030,I2008&lt;=74901),"Moravskoslezský kraj",(IF(AND(I2008&gt;=75000,I2008&lt;=75368),"Olomoucký kraj",(IF(AND(I2008&gt;=77200,I2008&lt;=79862),"Olomoucký kraj",(IF(AND(I2008&gt;=50011,I2008&lt;=50301),"Královéhradecký kraj",(IF(AND(I2008&gt;=54301,I2008&lt;=54303),"Královéhradecký kraj","0")))))))))))))))))))))))))))))))))))))))))))))))</f>
        <v>Jihočeský kraj</v>
      </c>
      <c r="AB2008" t="s">
        <v>998</v>
      </c>
      <c r="AD2008" t="s">
        <v>998</v>
      </c>
      <c r="AE2008" t="s">
        <v>998</v>
      </c>
      <c r="AF2008" t="s">
        <v>998</v>
      </c>
      <c r="AG2008" s="107">
        <v>0</v>
      </c>
      <c r="AH2008" s="107">
        <v>0</v>
      </c>
      <c r="AI2008" s="107">
        <v>0</v>
      </c>
      <c r="AJ2008" t="s">
        <v>1012</v>
      </c>
    </row>
    <row r="2009" spans="1:37" x14ac:dyDescent="0.45">
      <c r="A2009" t="s">
        <v>1102</v>
      </c>
      <c r="B2009" t="s">
        <v>17009</v>
      </c>
      <c r="C2009" t="s">
        <v>1002</v>
      </c>
      <c r="D2009" t="s">
        <v>17010</v>
      </c>
      <c r="E2009" t="s">
        <v>992</v>
      </c>
      <c r="F2009" t="s">
        <v>8501</v>
      </c>
      <c r="G2009">
        <v>13</v>
      </c>
      <c r="H2009" t="s">
        <v>1535</v>
      </c>
      <c r="I2009">
        <v>38101</v>
      </c>
      <c r="K2009" t="s">
        <v>17011</v>
      </c>
      <c r="L2009" s="106">
        <v>30166</v>
      </c>
      <c r="M2009">
        <v>13037716</v>
      </c>
      <c r="N2009" t="s">
        <v>996</v>
      </c>
      <c r="O2009" t="s">
        <v>12</v>
      </c>
      <c r="P2009" t="s">
        <v>997</v>
      </c>
      <c r="R2009" s="109" t="str">
        <f>IF(OR(P2009="SB",Q2009="SB"),"SB",0)</f>
        <v>SB</v>
      </c>
      <c r="T2009" s="110" t="s">
        <v>998</v>
      </c>
      <c r="V2009" s="113" t="str">
        <f>IF(AND(I2009&gt;=10000,I2009&lt;=19900),"Praha",(IF(AND(I2009&gt;=25001,I2009&lt;=29501),"Středočeský kraj",(IF(AND(I2009&gt;=30100,I2009&lt;=34972),"Středočeský kraj",(IF(AND(I2009&gt;=35002,I2009&lt;=36271),"Karlovarský kraj",(IF(AND(I2009&gt;=37001,I2009&lt;=39201),"Jihočeský kraj",(IF(AND(I2009&gt;=39701,I2009&lt;=39901),"Jihočeský kraj",(IF(AND(I2009&gt;=39301,I2009&lt;=39601),"Kraj Vysočina",(IF(AND(I2009&gt;=58001,I2009&lt;=59501),"Kraj Vysočina",(IF(AND(I2009&gt;=67401,I2009&lt;=67602),"Kraj Vysočina",(IF(AND(I2009&gt;=40001,I2009&lt;=44101),"Ústecký kraj",(IF(AND(I2009&gt;=46001,I2009&lt;=47201),"Liberecký kraj",(IF(AND(I2009&gt;=51202,I2009&lt;=51401),"Liberecký kraj",(IF(AND(I2009&gt;=53002,I2009&lt;=53976),"Pardubický kraj",(IF(AND(I2009&gt;=56002,I2009&lt;=57201),"Pardubický kraj",(IF(AND(I2009&gt;=60200,I2009&lt;=67201),"Jihomoravský kraj",(IF(AND(I2009&gt;=67801,I2009&lt;=68501),"Jihomoravský kraj",(IF(AND(I2009&gt;=69002,I2009&lt;=69801),"Jihomoravský kraj",(IF(AND(I2009&gt;=68601,I2009&lt;=68801),"Zlínský kraj",(IF(AND(I2009&gt;=75501,I2009&lt;=76901),"Zlínský kraj",(IF(AND(I2009&gt;=70030,I2009&lt;=74901),"Moravskoslezský kraj",(IF(AND(I2009&gt;=75000,I2009&lt;=75368),"Olomoucký kraj",(IF(AND(I2009&gt;=77200,I2009&lt;=79862),"Olomoucký kraj",(IF(AND(I2009&gt;=50011,I2009&lt;=50301),"Královéhradecký kraj",(IF(AND(I2009&gt;=54301,I2009&lt;=54303),"Královéhradecký kraj","0")))))))))))))))))))))))))))))))))))))))))))))))</f>
        <v>Jihočeský kraj</v>
      </c>
      <c r="AB2009" t="s">
        <v>998</v>
      </c>
      <c r="AD2009" t="s">
        <v>998</v>
      </c>
      <c r="AE2009" t="s">
        <v>998</v>
      </c>
      <c r="AF2009" t="s">
        <v>998</v>
      </c>
      <c r="AG2009" s="107">
        <v>0</v>
      </c>
      <c r="AH2009" s="107">
        <v>0</v>
      </c>
      <c r="AI2009" s="107">
        <v>0</v>
      </c>
      <c r="AJ2009" t="s">
        <v>1012</v>
      </c>
    </row>
    <row r="2010" spans="1:37" x14ac:dyDescent="0.45">
      <c r="A2010" t="s">
        <v>1112</v>
      </c>
      <c r="B2010" t="s">
        <v>6207</v>
      </c>
      <c r="C2010" t="s">
        <v>990</v>
      </c>
      <c r="D2010" t="s">
        <v>6208</v>
      </c>
      <c r="E2010" t="s">
        <v>992</v>
      </c>
      <c r="F2010" t="s">
        <v>6209</v>
      </c>
      <c r="G2010">
        <v>361</v>
      </c>
      <c r="H2010" t="s">
        <v>6210</v>
      </c>
      <c r="I2010">
        <v>38211</v>
      </c>
      <c r="J2010">
        <v>776543666</v>
      </c>
      <c r="K2010" t="s">
        <v>6211</v>
      </c>
      <c r="L2010" s="106">
        <v>33743</v>
      </c>
      <c r="M2010">
        <v>10748516</v>
      </c>
      <c r="N2010" t="s">
        <v>2373</v>
      </c>
      <c r="O2010" t="s">
        <v>1023</v>
      </c>
      <c r="P2010" t="s">
        <v>997</v>
      </c>
      <c r="R2010" s="109" t="str">
        <f>IF(OR(P2010="SB",Q2010="SB"),"SB",0)</f>
        <v>SB</v>
      </c>
      <c r="T2010" s="110">
        <v>11184</v>
      </c>
      <c r="U2010" t="s">
        <v>19633</v>
      </c>
      <c r="V2010" s="113" t="str">
        <f>IF(AND(I2010&gt;=10000,I2010&lt;=19900),"Praha",(IF(AND(I2010&gt;=25001,I2010&lt;=29501),"Středočeský kraj",(IF(AND(I2010&gt;=30100,I2010&lt;=34972),"Středočeský kraj",(IF(AND(I2010&gt;=35002,I2010&lt;=36271),"Karlovarský kraj",(IF(AND(I2010&gt;=37001,I2010&lt;=39201),"Jihočeský kraj",(IF(AND(I2010&gt;=39701,I2010&lt;=39901),"Jihočeský kraj",(IF(AND(I2010&gt;=39301,I2010&lt;=39601),"Kraj Vysočina",(IF(AND(I2010&gt;=58001,I2010&lt;=59501),"Kraj Vysočina",(IF(AND(I2010&gt;=67401,I2010&lt;=67602),"Kraj Vysočina",(IF(AND(I2010&gt;=40001,I2010&lt;=44101),"Ústecký kraj",(IF(AND(I2010&gt;=46001,I2010&lt;=47201),"Liberecký kraj",(IF(AND(I2010&gt;=51202,I2010&lt;=51401),"Liberecký kraj",(IF(AND(I2010&gt;=53002,I2010&lt;=53976),"Pardubický kraj",(IF(AND(I2010&gt;=56002,I2010&lt;=57201),"Pardubický kraj",(IF(AND(I2010&gt;=60200,I2010&lt;=67201),"Jihomoravský kraj",(IF(AND(I2010&gt;=67801,I2010&lt;=68501),"Jihomoravský kraj",(IF(AND(I2010&gt;=69002,I2010&lt;=69801),"Jihomoravský kraj",(IF(AND(I2010&gt;=68601,I2010&lt;=68801),"Zlínský kraj",(IF(AND(I2010&gt;=75501,I2010&lt;=76901),"Zlínský kraj",(IF(AND(I2010&gt;=70030,I2010&lt;=74901),"Moravskoslezský kraj",(IF(AND(I2010&gt;=75000,I2010&lt;=75368),"Olomoucký kraj",(IF(AND(I2010&gt;=77200,I2010&lt;=79862),"Olomoucký kraj",(IF(AND(I2010&gt;=50011,I2010&lt;=50301),"Královéhradecký kraj",(IF(AND(I2010&gt;=54301,I2010&lt;=54303),"Královéhradecký kraj","0")))))))))))))))))))))))))))))))))))))))))))))))</f>
        <v>Jihočeský kraj</v>
      </c>
      <c r="AD2010" t="s">
        <v>998</v>
      </c>
      <c r="AE2010" t="s">
        <v>998</v>
      </c>
      <c r="AF2010" t="s">
        <v>998</v>
      </c>
      <c r="AG2010" s="107">
        <v>300</v>
      </c>
      <c r="AH2010" s="107">
        <v>0</v>
      </c>
      <c r="AI2010" s="107">
        <v>0</v>
      </c>
      <c r="AJ2010" t="s">
        <v>999</v>
      </c>
      <c r="AK2010" s="106">
        <v>44813</v>
      </c>
    </row>
    <row r="2011" spans="1:37" x14ac:dyDescent="0.45">
      <c r="A2011" t="s">
        <v>1149</v>
      </c>
      <c r="B2011" t="s">
        <v>10010</v>
      </c>
      <c r="C2011" t="s">
        <v>990</v>
      </c>
      <c r="D2011" t="s">
        <v>10011</v>
      </c>
      <c r="E2011" t="s">
        <v>992</v>
      </c>
      <c r="F2011" t="s">
        <v>2719</v>
      </c>
      <c r="G2011">
        <v>86</v>
      </c>
      <c r="H2011" t="s">
        <v>10012</v>
      </c>
      <c r="I2011">
        <v>38226</v>
      </c>
      <c r="J2011" s="108">
        <v>420603313080</v>
      </c>
      <c r="K2011" t="s">
        <v>10013</v>
      </c>
      <c r="L2011" s="106">
        <v>34937</v>
      </c>
      <c r="M2011">
        <v>11433980</v>
      </c>
      <c r="N2011" t="s">
        <v>1589</v>
      </c>
      <c r="O2011" t="s">
        <v>1050</v>
      </c>
      <c r="P2011" t="s">
        <v>997</v>
      </c>
      <c r="R2011" s="109" t="str">
        <f>IF(OR(P2011="SB",Q2011="SB"),"SB",0)</f>
        <v>SB</v>
      </c>
      <c r="T2011" s="110">
        <v>161033</v>
      </c>
      <c r="U2011" t="s">
        <v>19634</v>
      </c>
      <c r="V2011" s="113" t="str">
        <f>IF(AND(I2011&gt;=10000,I2011&lt;=19900),"Praha",(IF(AND(I2011&gt;=25001,I2011&lt;=29501),"Středočeský kraj",(IF(AND(I2011&gt;=30100,I2011&lt;=34972),"Středočeský kraj",(IF(AND(I2011&gt;=35002,I2011&lt;=36271),"Karlovarský kraj",(IF(AND(I2011&gt;=37001,I2011&lt;=39201),"Jihočeský kraj",(IF(AND(I2011&gt;=39701,I2011&lt;=39901),"Jihočeský kraj",(IF(AND(I2011&gt;=39301,I2011&lt;=39601),"Kraj Vysočina",(IF(AND(I2011&gt;=58001,I2011&lt;=59501),"Kraj Vysočina",(IF(AND(I2011&gt;=67401,I2011&lt;=67602),"Kraj Vysočina",(IF(AND(I2011&gt;=40001,I2011&lt;=44101),"Ústecký kraj",(IF(AND(I2011&gt;=46001,I2011&lt;=47201),"Liberecký kraj",(IF(AND(I2011&gt;=51202,I2011&lt;=51401),"Liberecký kraj",(IF(AND(I2011&gt;=53002,I2011&lt;=53976),"Pardubický kraj",(IF(AND(I2011&gt;=56002,I2011&lt;=57201),"Pardubický kraj",(IF(AND(I2011&gt;=60200,I2011&lt;=67201),"Jihomoravský kraj",(IF(AND(I2011&gt;=67801,I2011&lt;=68501),"Jihomoravský kraj",(IF(AND(I2011&gt;=69002,I2011&lt;=69801),"Jihomoravský kraj",(IF(AND(I2011&gt;=68601,I2011&lt;=68801),"Zlínský kraj",(IF(AND(I2011&gt;=75501,I2011&lt;=76901),"Zlínský kraj",(IF(AND(I2011&gt;=70030,I2011&lt;=74901),"Moravskoslezský kraj",(IF(AND(I2011&gt;=75000,I2011&lt;=75368),"Olomoucký kraj",(IF(AND(I2011&gt;=77200,I2011&lt;=79862),"Olomoucký kraj",(IF(AND(I2011&gt;=50011,I2011&lt;=50301),"Královéhradecký kraj",(IF(AND(I2011&gt;=54301,I2011&lt;=54303),"Královéhradecký kraj","0")))))))))))))))))))))))))))))))))))))))))))))))</f>
        <v>Jihočeský kraj</v>
      </c>
      <c r="W2011" s="111">
        <v>161033</v>
      </c>
      <c r="X2011" s="111" t="s">
        <v>19633</v>
      </c>
      <c r="AB2011" t="s">
        <v>10014</v>
      </c>
      <c r="AD2011" t="s">
        <v>1159</v>
      </c>
      <c r="AE2011" t="s">
        <v>1515</v>
      </c>
      <c r="AF2011" t="s">
        <v>1515</v>
      </c>
      <c r="AG2011" s="107">
        <v>300</v>
      </c>
      <c r="AH2011" s="107">
        <v>0</v>
      </c>
      <c r="AI2011" s="107">
        <v>0</v>
      </c>
      <c r="AJ2011" t="s">
        <v>999</v>
      </c>
      <c r="AK2011" s="106">
        <v>44911</v>
      </c>
    </row>
    <row r="2012" spans="1:37" x14ac:dyDescent="0.45">
      <c r="A2012" t="s">
        <v>988</v>
      </c>
      <c r="B2012" t="s">
        <v>5347</v>
      </c>
      <c r="C2012" t="s">
        <v>990</v>
      </c>
      <c r="D2012" t="s">
        <v>5348</v>
      </c>
      <c r="E2012" t="s">
        <v>992</v>
      </c>
      <c r="F2012" t="s">
        <v>5349</v>
      </c>
      <c r="G2012">
        <v>506</v>
      </c>
      <c r="H2012" t="s">
        <v>5350</v>
      </c>
      <c r="I2012">
        <v>38232</v>
      </c>
      <c r="K2012" t="s">
        <v>5351</v>
      </c>
      <c r="L2012" s="106">
        <v>31424</v>
      </c>
      <c r="M2012">
        <v>14130479</v>
      </c>
      <c r="N2012" t="s">
        <v>996</v>
      </c>
      <c r="O2012" t="s">
        <v>12</v>
      </c>
      <c r="P2012" t="s">
        <v>997</v>
      </c>
      <c r="R2012" s="109" t="str">
        <f>IF(OR(P2012="SB",Q2012="SB"),"SB",0)</f>
        <v>SB</v>
      </c>
      <c r="T2012" s="110">
        <v>171061</v>
      </c>
      <c r="U2012" t="s">
        <v>19633</v>
      </c>
      <c r="V2012" s="113" t="str">
        <f>IF(AND(I2012&gt;=10000,I2012&lt;=19900),"Praha",(IF(AND(I2012&gt;=25001,I2012&lt;=29501),"Středočeský kraj",(IF(AND(I2012&gt;=30100,I2012&lt;=34972),"Středočeský kraj",(IF(AND(I2012&gt;=35002,I2012&lt;=36271),"Karlovarský kraj",(IF(AND(I2012&gt;=37001,I2012&lt;=39201),"Jihočeský kraj",(IF(AND(I2012&gt;=39701,I2012&lt;=39901),"Jihočeský kraj",(IF(AND(I2012&gt;=39301,I2012&lt;=39601),"Kraj Vysočina",(IF(AND(I2012&gt;=58001,I2012&lt;=59501),"Kraj Vysočina",(IF(AND(I2012&gt;=67401,I2012&lt;=67602),"Kraj Vysočina",(IF(AND(I2012&gt;=40001,I2012&lt;=44101),"Ústecký kraj",(IF(AND(I2012&gt;=46001,I2012&lt;=47201),"Liberecký kraj",(IF(AND(I2012&gt;=51202,I2012&lt;=51401),"Liberecký kraj",(IF(AND(I2012&gt;=53002,I2012&lt;=53976),"Pardubický kraj",(IF(AND(I2012&gt;=56002,I2012&lt;=57201),"Pardubický kraj",(IF(AND(I2012&gt;=60200,I2012&lt;=67201),"Jihomoravský kraj",(IF(AND(I2012&gt;=67801,I2012&lt;=68501),"Jihomoravský kraj",(IF(AND(I2012&gt;=69002,I2012&lt;=69801),"Jihomoravský kraj",(IF(AND(I2012&gt;=68601,I2012&lt;=68801),"Zlínský kraj",(IF(AND(I2012&gt;=75501,I2012&lt;=76901),"Zlínský kraj",(IF(AND(I2012&gt;=70030,I2012&lt;=74901),"Moravskoslezský kraj",(IF(AND(I2012&gt;=75000,I2012&lt;=75368),"Olomoucký kraj",(IF(AND(I2012&gt;=77200,I2012&lt;=79862),"Olomoucký kraj",(IF(AND(I2012&gt;=50011,I2012&lt;=50301),"Královéhradecký kraj",(IF(AND(I2012&gt;=54301,I2012&lt;=54303),"Královéhradecký kraj","0")))))))))))))))))))))))))))))))))))))))))))))))</f>
        <v>Jihočeský kraj</v>
      </c>
      <c r="AB2012" t="s">
        <v>5352</v>
      </c>
      <c r="AD2012" t="s">
        <v>998</v>
      </c>
      <c r="AE2012" t="s">
        <v>998</v>
      </c>
      <c r="AF2012" t="s">
        <v>998</v>
      </c>
      <c r="AG2012" s="107">
        <v>0</v>
      </c>
      <c r="AH2012" s="107">
        <v>0</v>
      </c>
      <c r="AI2012" s="107">
        <v>0</v>
      </c>
      <c r="AJ2012" t="s">
        <v>1012</v>
      </c>
    </row>
    <row r="2013" spans="1:37" x14ac:dyDescent="0.45">
      <c r="A2013" t="s">
        <v>1666</v>
      </c>
      <c r="B2013" t="s">
        <v>7506</v>
      </c>
      <c r="C2013" t="s">
        <v>990</v>
      </c>
      <c r="D2013" t="s">
        <v>7507</v>
      </c>
      <c r="E2013" t="s">
        <v>992</v>
      </c>
      <c r="F2013" t="s">
        <v>7508</v>
      </c>
      <c r="G2013">
        <v>745</v>
      </c>
      <c r="H2013" t="s">
        <v>7509</v>
      </c>
      <c r="I2013">
        <v>38241</v>
      </c>
      <c r="K2013" t="s">
        <v>7510</v>
      </c>
      <c r="L2013" s="106">
        <v>37209</v>
      </c>
      <c r="M2013">
        <v>11184713</v>
      </c>
      <c r="N2013" t="s">
        <v>996</v>
      </c>
      <c r="O2013" t="s">
        <v>12</v>
      </c>
      <c r="P2013" t="s">
        <v>997</v>
      </c>
      <c r="R2013" s="109" t="str">
        <f>IF(OR(P2013="SB",Q2013="SB"),"SB",0)</f>
        <v>SB</v>
      </c>
      <c r="T2013" s="110">
        <v>12613</v>
      </c>
      <c r="U2013" t="s">
        <v>19633</v>
      </c>
      <c r="V2013" s="113" t="str">
        <f>IF(AND(I2013&gt;=10000,I2013&lt;=19900),"Praha",(IF(AND(I2013&gt;=25001,I2013&lt;=29501),"Středočeský kraj",(IF(AND(I2013&gt;=30100,I2013&lt;=34972),"Středočeský kraj",(IF(AND(I2013&gt;=35002,I2013&lt;=36271),"Karlovarský kraj",(IF(AND(I2013&gt;=37001,I2013&lt;=39201),"Jihočeský kraj",(IF(AND(I2013&gt;=39701,I2013&lt;=39901),"Jihočeský kraj",(IF(AND(I2013&gt;=39301,I2013&lt;=39601),"Kraj Vysočina",(IF(AND(I2013&gt;=58001,I2013&lt;=59501),"Kraj Vysočina",(IF(AND(I2013&gt;=67401,I2013&lt;=67602),"Kraj Vysočina",(IF(AND(I2013&gt;=40001,I2013&lt;=44101),"Ústecký kraj",(IF(AND(I2013&gt;=46001,I2013&lt;=47201),"Liberecký kraj",(IF(AND(I2013&gt;=51202,I2013&lt;=51401),"Liberecký kraj",(IF(AND(I2013&gt;=53002,I2013&lt;=53976),"Pardubický kraj",(IF(AND(I2013&gt;=56002,I2013&lt;=57201),"Pardubický kraj",(IF(AND(I2013&gt;=60200,I2013&lt;=67201),"Jihomoravský kraj",(IF(AND(I2013&gt;=67801,I2013&lt;=68501),"Jihomoravský kraj",(IF(AND(I2013&gt;=69002,I2013&lt;=69801),"Jihomoravský kraj",(IF(AND(I2013&gt;=68601,I2013&lt;=68801),"Zlínský kraj",(IF(AND(I2013&gt;=75501,I2013&lt;=76901),"Zlínský kraj",(IF(AND(I2013&gt;=70030,I2013&lt;=74901),"Moravskoslezský kraj",(IF(AND(I2013&gt;=75000,I2013&lt;=75368),"Olomoucký kraj",(IF(AND(I2013&gt;=77200,I2013&lt;=79862),"Olomoucký kraj",(IF(AND(I2013&gt;=50011,I2013&lt;=50301),"Královéhradecký kraj",(IF(AND(I2013&gt;=54301,I2013&lt;=54303),"Královéhradecký kraj","0")))))))))))))))))))))))))))))))))))))))))))))))</f>
        <v>Jihočeský kraj</v>
      </c>
      <c r="AD2013" t="s">
        <v>998</v>
      </c>
      <c r="AE2013" t="s">
        <v>998</v>
      </c>
      <c r="AF2013" t="s">
        <v>998</v>
      </c>
      <c r="AG2013" s="107">
        <v>300</v>
      </c>
      <c r="AH2013" s="107">
        <v>0</v>
      </c>
      <c r="AI2013" s="107">
        <v>0</v>
      </c>
      <c r="AJ2013" t="s">
        <v>999</v>
      </c>
      <c r="AK2013" s="106">
        <v>44924</v>
      </c>
    </row>
    <row r="2014" spans="1:37" x14ac:dyDescent="0.45">
      <c r="A2014" t="s">
        <v>1058</v>
      </c>
      <c r="B2014" t="s">
        <v>5055</v>
      </c>
      <c r="C2014" t="s">
        <v>1002</v>
      </c>
      <c r="D2014" t="s">
        <v>5059</v>
      </c>
      <c r="E2014" t="s">
        <v>992</v>
      </c>
      <c r="F2014" t="s">
        <v>5060</v>
      </c>
      <c r="G2014">
        <v>35</v>
      </c>
      <c r="H2014" t="s">
        <v>1685</v>
      </c>
      <c r="I2014">
        <v>38301</v>
      </c>
      <c r="K2014" t="s">
        <v>5061</v>
      </c>
      <c r="L2014" s="106">
        <v>32271</v>
      </c>
      <c r="M2014">
        <v>12919700</v>
      </c>
      <c r="N2014" t="s">
        <v>996</v>
      </c>
      <c r="O2014" t="s">
        <v>12</v>
      </c>
      <c r="P2014" t="s">
        <v>997</v>
      </c>
      <c r="R2014" s="109" t="str">
        <f>IF(OR(P2014="SB",Q2014="SB"),"SB",0)</f>
        <v>SB</v>
      </c>
      <c r="T2014" s="110" t="s">
        <v>998</v>
      </c>
      <c r="V2014" s="113" t="str">
        <f>IF(AND(I2014&gt;=10000,I2014&lt;=19900),"Praha",(IF(AND(I2014&gt;=25001,I2014&lt;=29501),"Středočeský kraj",(IF(AND(I2014&gt;=30100,I2014&lt;=34972),"Středočeský kraj",(IF(AND(I2014&gt;=35002,I2014&lt;=36271),"Karlovarský kraj",(IF(AND(I2014&gt;=37001,I2014&lt;=39201),"Jihočeský kraj",(IF(AND(I2014&gt;=39701,I2014&lt;=39901),"Jihočeský kraj",(IF(AND(I2014&gt;=39301,I2014&lt;=39601),"Kraj Vysočina",(IF(AND(I2014&gt;=58001,I2014&lt;=59501),"Kraj Vysočina",(IF(AND(I2014&gt;=67401,I2014&lt;=67602),"Kraj Vysočina",(IF(AND(I2014&gt;=40001,I2014&lt;=44101),"Ústecký kraj",(IF(AND(I2014&gt;=46001,I2014&lt;=47201),"Liberecký kraj",(IF(AND(I2014&gt;=51202,I2014&lt;=51401),"Liberecký kraj",(IF(AND(I2014&gt;=53002,I2014&lt;=53976),"Pardubický kraj",(IF(AND(I2014&gt;=56002,I2014&lt;=57201),"Pardubický kraj",(IF(AND(I2014&gt;=60200,I2014&lt;=67201),"Jihomoravský kraj",(IF(AND(I2014&gt;=67801,I2014&lt;=68501),"Jihomoravský kraj",(IF(AND(I2014&gt;=69002,I2014&lt;=69801),"Jihomoravský kraj",(IF(AND(I2014&gt;=68601,I2014&lt;=68801),"Zlínský kraj",(IF(AND(I2014&gt;=75501,I2014&lt;=76901),"Zlínský kraj",(IF(AND(I2014&gt;=70030,I2014&lt;=74901),"Moravskoslezský kraj",(IF(AND(I2014&gt;=75000,I2014&lt;=75368),"Olomoucký kraj",(IF(AND(I2014&gt;=77200,I2014&lt;=79862),"Olomoucký kraj",(IF(AND(I2014&gt;=50011,I2014&lt;=50301),"Královéhradecký kraj",(IF(AND(I2014&gt;=54301,I2014&lt;=54303),"Královéhradecký kraj","0")))))))))))))))))))))))))))))))))))))))))))))))</f>
        <v>Jihočeský kraj</v>
      </c>
      <c r="AB2014" t="s">
        <v>998</v>
      </c>
      <c r="AD2014" t="s">
        <v>998</v>
      </c>
      <c r="AE2014" t="s">
        <v>998</v>
      </c>
      <c r="AF2014" t="s">
        <v>998</v>
      </c>
      <c r="AG2014" s="107">
        <v>0</v>
      </c>
      <c r="AH2014" s="107">
        <v>0</v>
      </c>
      <c r="AI2014" s="107">
        <v>0</v>
      </c>
      <c r="AJ2014" t="s">
        <v>1012</v>
      </c>
    </row>
    <row r="2015" spans="1:37" x14ac:dyDescent="0.45">
      <c r="A2015" t="s">
        <v>1448</v>
      </c>
      <c r="B2015" t="s">
        <v>6791</v>
      </c>
      <c r="C2015" t="s">
        <v>990</v>
      </c>
      <c r="D2015" t="s">
        <v>6794</v>
      </c>
      <c r="E2015" t="s">
        <v>992</v>
      </c>
      <c r="F2015" t="s">
        <v>3475</v>
      </c>
      <c r="G2015">
        <v>74</v>
      </c>
      <c r="H2015" t="s">
        <v>1685</v>
      </c>
      <c r="I2015">
        <v>38301</v>
      </c>
      <c r="K2015" t="s">
        <v>6795</v>
      </c>
      <c r="L2015" s="106">
        <v>29124</v>
      </c>
      <c r="M2015">
        <v>14425018</v>
      </c>
      <c r="N2015" t="s">
        <v>1276</v>
      </c>
      <c r="O2015" t="s">
        <v>1086</v>
      </c>
      <c r="P2015" t="s">
        <v>997</v>
      </c>
      <c r="R2015" s="109" t="str">
        <f>IF(OR(P2015="SB",Q2015="SB"),"SB",0)</f>
        <v>SB</v>
      </c>
      <c r="T2015" s="110" t="s">
        <v>998</v>
      </c>
      <c r="V2015" s="113" t="str">
        <f>IF(AND(I2015&gt;=10000,I2015&lt;=19900),"Praha",(IF(AND(I2015&gt;=25001,I2015&lt;=29501),"Středočeský kraj",(IF(AND(I2015&gt;=30100,I2015&lt;=34972),"Středočeský kraj",(IF(AND(I2015&gt;=35002,I2015&lt;=36271),"Karlovarský kraj",(IF(AND(I2015&gt;=37001,I2015&lt;=39201),"Jihočeský kraj",(IF(AND(I2015&gt;=39701,I2015&lt;=39901),"Jihočeský kraj",(IF(AND(I2015&gt;=39301,I2015&lt;=39601),"Kraj Vysočina",(IF(AND(I2015&gt;=58001,I2015&lt;=59501),"Kraj Vysočina",(IF(AND(I2015&gt;=67401,I2015&lt;=67602),"Kraj Vysočina",(IF(AND(I2015&gt;=40001,I2015&lt;=44101),"Ústecký kraj",(IF(AND(I2015&gt;=46001,I2015&lt;=47201),"Liberecký kraj",(IF(AND(I2015&gt;=51202,I2015&lt;=51401),"Liberecký kraj",(IF(AND(I2015&gt;=53002,I2015&lt;=53976),"Pardubický kraj",(IF(AND(I2015&gt;=56002,I2015&lt;=57201),"Pardubický kraj",(IF(AND(I2015&gt;=60200,I2015&lt;=67201),"Jihomoravský kraj",(IF(AND(I2015&gt;=67801,I2015&lt;=68501),"Jihomoravský kraj",(IF(AND(I2015&gt;=69002,I2015&lt;=69801),"Jihomoravský kraj",(IF(AND(I2015&gt;=68601,I2015&lt;=68801),"Zlínský kraj",(IF(AND(I2015&gt;=75501,I2015&lt;=76901),"Zlínský kraj",(IF(AND(I2015&gt;=70030,I2015&lt;=74901),"Moravskoslezský kraj",(IF(AND(I2015&gt;=75000,I2015&lt;=75368),"Olomoucký kraj",(IF(AND(I2015&gt;=77200,I2015&lt;=79862),"Olomoucký kraj",(IF(AND(I2015&gt;=50011,I2015&lt;=50301),"Královéhradecký kraj",(IF(AND(I2015&gt;=54301,I2015&lt;=54303),"Královéhradecký kraj","0")))))))))))))))))))))))))))))))))))))))))))))))</f>
        <v>Jihočeský kraj</v>
      </c>
      <c r="AB2015" t="s">
        <v>998</v>
      </c>
      <c r="AD2015" t="s">
        <v>998</v>
      </c>
      <c r="AE2015" t="s">
        <v>998</v>
      </c>
      <c r="AF2015" t="s">
        <v>998</v>
      </c>
      <c r="AG2015" s="107">
        <v>0</v>
      </c>
      <c r="AH2015" s="107">
        <v>0</v>
      </c>
      <c r="AI2015" s="107">
        <v>0</v>
      </c>
      <c r="AJ2015" t="s">
        <v>1012</v>
      </c>
    </row>
    <row r="2016" spans="1:37" x14ac:dyDescent="0.45">
      <c r="A2016" t="s">
        <v>1686</v>
      </c>
      <c r="B2016" t="s">
        <v>6797</v>
      </c>
      <c r="C2016" t="s">
        <v>1002</v>
      </c>
      <c r="D2016" t="s">
        <v>6800</v>
      </c>
      <c r="E2016" t="s">
        <v>992</v>
      </c>
      <c r="F2016" t="s">
        <v>3475</v>
      </c>
      <c r="G2016">
        <v>74</v>
      </c>
      <c r="H2016" t="s">
        <v>3475</v>
      </c>
      <c r="I2016">
        <v>38301</v>
      </c>
      <c r="J2016">
        <v>607540530</v>
      </c>
      <c r="K2016" t="s">
        <v>6793</v>
      </c>
      <c r="L2016" s="106">
        <v>30190</v>
      </c>
      <c r="M2016">
        <v>14142203</v>
      </c>
      <c r="N2016" t="s">
        <v>1276</v>
      </c>
      <c r="O2016" t="s">
        <v>1086</v>
      </c>
      <c r="P2016" t="s">
        <v>997</v>
      </c>
      <c r="R2016" s="109" t="str">
        <f>IF(OR(P2016="SB",Q2016="SB"),"SB",0)</f>
        <v>SB</v>
      </c>
      <c r="T2016" s="110" t="s">
        <v>998</v>
      </c>
      <c r="V2016" s="113" t="str">
        <f>IF(AND(I2016&gt;=10000,I2016&lt;=19900),"Praha",(IF(AND(I2016&gt;=25001,I2016&lt;=29501),"Středočeský kraj",(IF(AND(I2016&gt;=30100,I2016&lt;=34972),"Středočeský kraj",(IF(AND(I2016&gt;=35002,I2016&lt;=36271),"Karlovarský kraj",(IF(AND(I2016&gt;=37001,I2016&lt;=39201),"Jihočeský kraj",(IF(AND(I2016&gt;=39701,I2016&lt;=39901),"Jihočeský kraj",(IF(AND(I2016&gt;=39301,I2016&lt;=39601),"Kraj Vysočina",(IF(AND(I2016&gt;=58001,I2016&lt;=59501),"Kraj Vysočina",(IF(AND(I2016&gt;=67401,I2016&lt;=67602),"Kraj Vysočina",(IF(AND(I2016&gt;=40001,I2016&lt;=44101),"Ústecký kraj",(IF(AND(I2016&gt;=46001,I2016&lt;=47201),"Liberecký kraj",(IF(AND(I2016&gt;=51202,I2016&lt;=51401),"Liberecký kraj",(IF(AND(I2016&gt;=53002,I2016&lt;=53976),"Pardubický kraj",(IF(AND(I2016&gt;=56002,I2016&lt;=57201),"Pardubický kraj",(IF(AND(I2016&gt;=60200,I2016&lt;=67201),"Jihomoravský kraj",(IF(AND(I2016&gt;=67801,I2016&lt;=68501),"Jihomoravský kraj",(IF(AND(I2016&gt;=69002,I2016&lt;=69801),"Jihomoravský kraj",(IF(AND(I2016&gt;=68601,I2016&lt;=68801),"Zlínský kraj",(IF(AND(I2016&gt;=75501,I2016&lt;=76901),"Zlínský kraj",(IF(AND(I2016&gt;=70030,I2016&lt;=74901),"Moravskoslezský kraj",(IF(AND(I2016&gt;=75000,I2016&lt;=75368),"Olomoucký kraj",(IF(AND(I2016&gt;=77200,I2016&lt;=79862),"Olomoucký kraj",(IF(AND(I2016&gt;=50011,I2016&lt;=50301),"Královéhradecký kraj",(IF(AND(I2016&gt;=54301,I2016&lt;=54303),"Královéhradecký kraj","0")))))))))))))))))))))))))))))))))))))))))))))))</f>
        <v>Jihočeský kraj</v>
      </c>
      <c r="AB2016" t="s">
        <v>998</v>
      </c>
      <c r="AD2016" t="s">
        <v>998</v>
      </c>
      <c r="AE2016" t="s">
        <v>998</v>
      </c>
      <c r="AF2016" t="s">
        <v>998</v>
      </c>
      <c r="AG2016" s="107">
        <v>0</v>
      </c>
      <c r="AH2016" s="107">
        <v>0</v>
      </c>
      <c r="AI2016" s="107">
        <v>0</v>
      </c>
      <c r="AJ2016" t="s">
        <v>1012</v>
      </c>
    </row>
    <row r="2017" spans="1:37" x14ac:dyDescent="0.45">
      <c r="A2017" t="s">
        <v>1915</v>
      </c>
      <c r="B2017" t="s">
        <v>8817</v>
      </c>
      <c r="C2017" t="s">
        <v>1002</v>
      </c>
      <c r="D2017" t="s">
        <v>8818</v>
      </c>
      <c r="E2017" t="s">
        <v>992</v>
      </c>
      <c r="F2017" t="s">
        <v>8819</v>
      </c>
      <c r="G2017">
        <v>49</v>
      </c>
      <c r="H2017" t="s">
        <v>1685</v>
      </c>
      <c r="I2017">
        <v>38301</v>
      </c>
      <c r="J2017">
        <v>773519042</v>
      </c>
      <c r="K2017" t="s">
        <v>8820</v>
      </c>
      <c r="L2017" s="106">
        <v>41515</v>
      </c>
      <c r="M2017">
        <v>15565372</v>
      </c>
      <c r="N2017" t="s">
        <v>1276</v>
      </c>
      <c r="O2017" t="s">
        <v>1086</v>
      </c>
      <c r="P2017" t="s">
        <v>997</v>
      </c>
      <c r="R2017" s="109" t="str">
        <f>IF(OR(P2017="SB",Q2017="SB"),"SB",0)</f>
        <v>SB</v>
      </c>
      <c r="T2017" s="110" t="s">
        <v>998</v>
      </c>
      <c r="V2017" s="113" t="str">
        <f>IF(AND(I2017&gt;=10000,I2017&lt;=19900),"Praha",(IF(AND(I2017&gt;=25001,I2017&lt;=29501),"Středočeský kraj",(IF(AND(I2017&gt;=30100,I2017&lt;=34972),"Středočeský kraj",(IF(AND(I2017&gt;=35002,I2017&lt;=36271),"Karlovarský kraj",(IF(AND(I2017&gt;=37001,I2017&lt;=39201),"Jihočeský kraj",(IF(AND(I2017&gt;=39701,I2017&lt;=39901),"Jihočeský kraj",(IF(AND(I2017&gt;=39301,I2017&lt;=39601),"Kraj Vysočina",(IF(AND(I2017&gt;=58001,I2017&lt;=59501),"Kraj Vysočina",(IF(AND(I2017&gt;=67401,I2017&lt;=67602),"Kraj Vysočina",(IF(AND(I2017&gt;=40001,I2017&lt;=44101),"Ústecký kraj",(IF(AND(I2017&gt;=46001,I2017&lt;=47201),"Liberecký kraj",(IF(AND(I2017&gt;=51202,I2017&lt;=51401),"Liberecký kraj",(IF(AND(I2017&gt;=53002,I2017&lt;=53976),"Pardubický kraj",(IF(AND(I2017&gt;=56002,I2017&lt;=57201),"Pardubický kraj",(IF(AND(I2017&gt;=60200,I2017&lt;=67201),"Jihomoravský kraj",(IF(AND(I2017&gt;=67801,I2017&lt;=68501),"Jihomoravský kraj",(IF(AND(I2017&gt;=69002,I2017&lt;=69801),"Jihomoravský kraj",(IF(AND(I2017&gt;=68601,I2017&lt;=68801),"Zlínský kraj",(IF(AND(I2017&gt;=75501,I2017&lt;=76901),"Zlínský kraj",(IF(AND(I2017&gt;=70030,I2017&lt;=74901),"Moravskoslezský kraj",(IF(AND(I2017&gt;=75000,I2017&lt;=75368),"Olomoucký kraj",(IF(AND(I2017&gt;=77200,I2017&lt;=79862),"Olomoucký kraj",(IF(AND(I2017&gt;=50011,I2017&lt;=50301),"Královéhradecký kraj",(IF(AND(I2017&gt;=54301,I2017&lt;=54303),"Královéhradecký kraj","0")))))))))))))))))))))))))))))))))))))))))))))))</f>
        <v>Jihočeský kraj</v>
      </c>
      <c r="AB2017" t="s">
        <v>998</v>
      </c>
      <c r="AD2017" t="s">
        <v>998</v>
      </c>
      <c r="AE2017" t="s">
        <v>998</v>
      </c>
      <c r="AF2017" t="s">
        <v>998</v>
      </c>
      <c r="AG2017" s="107">
        <v>0</v>
      </c>
      <c r="AH2017" s="107">
        <v>0</v>
      </c>
      <c r="AI2017" s="107">
        <v>0</v>
      </c>
      <c r="AJ2017" t="s">
        <v>1012</v>
      </c>
    </row>
    <row r="2018" spans="1:37" x14ac:dyDescent="0.45">
      <c r="A2018" t="s">
        <v>988</v>
      </c>
      <c r="B2018" t="s">
        <v>6791</v>
      </c>
      <c r="C2018" t="s">
        <v>990</v>
      </c>
      <c r="D2018" t="s">
        <v>6792</v>
      </c>
      <c r="E2018" t="s">
        <v>992</v>
      </c>
      <c r="F2018" t="s">
        <v>3475</v>
      </c>
      <c r="G2018">
        <v>74</v>
      </c>
      <c r="H2018" t="s">
        <v>1685</v>
      </c>
      <c r="I2018">
        <v>38301</v>
      </c>
      <c r="K2018" t="s">
        <v>6793</v>
      </c>
      <c r="L2018" s="106">
        <v>40277</v>
      </c>
      <c r="M2018">
        <v>14773814</v>
      </c>
      <c r="N2018" t="s">
        <v>1276</v>
      </c>
      <c r="O2018" t="s">
        <v>1086</v>
      </c>
      <c r="P2018" t="s">
        <v>997</v>
      </c>
      <c r="R2018" s="109" t="str">
        <f>IF(OR(P2018="SB",Q2018="SB"),"SB",0)</f>
        <v>SB</v>
      </c>
      <c r="V2018" s="113" t="str">
        <f>IF(AND(I2018&gt;=10000,I2018&lt;=19900),"Praha",(IF(AND(I2018&gt;=25001,I2018&lt;=29501),"Středočeský kraj",(IF(AND(I2018&gt;=30100,I2018&lt;=34972),"Středočeský kraj",(IF(AND(I2018&gt;=35002,I2018&lt;=36271),"Karlovarský kraj",(IF(AND(I2018&gt;=37001,I2018&lt;=39201),"Jihočeský kraj",(IF(AND(I2018&gt;=39701,I2018&lt;=39901),"Jihočeský kraj",(IF(AND(I2018&gt;=39301,I2018&lt;=39601),"Kraj Vysočina",(IF(AND(I2018&gt;=58001,I2018&lt;=59501),"Kraj Vysočina",(IF(AND(I2018&gt;=67401,I2018&lt;=67602),"Kraj Vysočina",(IF(AND(I2018&gt;=40001,I2018&lt;=44101),"Ústecký kraj",(IF(AND(I2018&gt;=46001,I2018&lt;=47201),"Liberecký kraj",(IF(AND(I2018&gt;=51202,I2018&lt;=51401),"Liberecký kraj",(IF(AND(I2018&gt;=53002,I2018&lt;=53976),"Pardubický kraj",(IF(AND(I2018&gt;=56002,I2018&lt;=57201),"Pardubický kraj",(IF(AND(I2018&gt;=60200,I2018&lt;=67201),"Jihomoravský kraj",(IF(AND(I2018&gt;=67801,I2018&lt;=68501),"Jihomoravský kraj",(IF(AND(I2018&gt;=69002,I2018&lt;=69801),"Jihomoravský kraj",(IF(AND(I2018&gt;=68601,I2018&lt;=68801),"Zlínský kraj",(IF(AND(I2018&gt;=75501,I2018&lt;=76901),"Zlínský kraj",(IF(AND(I2018&gt;=70030,I2018&lt;=74901),"Moravskoslezský kraj",(IF(AND(I2018&gt;=75000,I2018&lt;=75368),"Olomoucký kraj",(IF(AND(I2018&gt;=77200,I2018&lt;=79862),"Olomoucký kraj",(IF(AND(I2018&gt;=50011,I2018&lt;=50301),"Královéhradecký kraj",(IF(AND(I2018&gt;=54301,I2018&lt;=54303),"Královéhradecký kraj","0")))))))))))))))))))))))))))))))))))))))))))))))</f>
        <v>Jihočeský kraj</v>
      </c>
      <c r="AD2018" t="s">
        <v>998</v>
      </c>
      <c r="AE2018" t="s">
        <v>998</v>
      </c>
      <c r="AF2018" t="s">
        <v>998</v>
      </c>
      <c r="AG2018" s="107">
        <v>0</v>
      </c>
      <c r="AH2018" s="107">
        <v>0</v>
      </c>
      <c r="AI2018" s="107">
        <v>0</v>
      </c>
      <c r="AJ2018" t="s">
        <v>1012</v>
      </c>
    </row>
    <row r="2019" spans="1:37" x14ac:dyDescent="0.45">
      <c r="A2019" t="s">
        <v>1411</v>
      </c>
      <c r="B2019" t="s">
        <v>6791</v>
      </c>
      <c r="C2019" t="s">
        <v>990</v>
      </c>
      <c r="D2019" t="s">
        <v>6796</v>
      </c>
      <c r="E2019" t="s">
        <v>992</v>
      </c>
      <c r="F2019" t="s">
        <v>3475</v>
      </c>
      <c r="G2019">
        <v>74</v>
      </c>
      <c r="H2019" t="s">
        <v>3475</v>
      </c>
      <c r="I2019">
        <v>38301</v>
      </c>
      <c r="J2019">
        <v>607540530</v>
      </c>
      <c r="K2019" t="s">
        <v>6793</v>
      </c>
      <c r="L2019" s="106">
        <v>37676</v>
      </c>
      <c r="M2019">
        <v>13752987</v>
      </c>
      <c r="N2019" t="s">
        <v>1276</v>
      </c>
      <c r="O2019" t="s">
        <v>1086</v>
      </c>
      <c r="P2019" t="s">
        <v>997</v>
      </c>
      <c r="R2019" s="109" t="str">
        <f>IF(OR(P2019="SB",Q2019="SB"),"SB",0)</f>
        <v>SB</v>
      </c>
      <c r="V2019" s="113" t="str">
        <f>IF(AND(I2019&gt;=10000,I2019&lt;=19900),"Praha",(IF(AND(I2019&gt;=25001,I2019&lt;=29501),"Středočeský kraj",(IF(AND(I2019&gt;=30100,I2019&lt;=34972),"Středočeský kraj",(IF(AND(I2019&gt;=35002,I2019&lt;=36271),"Karlovarský kraj",(IF(AND(I2019&gt;=37001,I2019&lt;=39201),"Jihočeský kraj",(IF(AND(I2019&gt;=39701,I2019&lt;=39901),"Jihočeský kraj",(IF(AND(I2019&gt;=39301,I2019&lt;=39601),"Kraj Vysočina",(IF(AND(I2019&gt;=58001,I2019&lt;=59501),"Kraj Vysočina",(IF(AND(I2019&gt;=67401,I2019&lt;=67602),"Kraj Vysočina",(IF(AND(I2019&gt;=40001,I2019&lt;=44101),"Ústecký kraj",(IF(AND(I2019&gt;=46001,I2019&lt;=47201),"Liberecký kraj",(IF(AND(I2019&gt;=51202,I2019&lt;=51401),"Liberecký kraj",(IF(AND(I2019&gt;=53002,I2019&lt;=53976),"Pardubický kraj",(IF(AND(I2019&gt;=56002,I2019&lt;=57201),"Pardubický kraj",(IF(AND(I2019&gt;=60200,I2019&lt;=67201),"Jihomoravský kraj",(IF(AND(I2019&gt;=67801,I2019&lt;=68501),"Jihomoravský kraj",(IF(AND(I2019&gt;=69002,I2019&lt;=69801),"Jihomoravský kraj",(IF(AND(I2019&gt;=68601,I2019&lt;=68801),"Zlínský kraj",(IF(AND(I2019&gt;=75501,I2019&lt;=76901),"Zlínský kraj",(IF(AND(I2019&gt;=70030,I2019&lt;=74901),"Moravskoslezský kraj",(IF(AND(I2019&gt;=75000,I2019&lt;=75368),"Olomoucký kraj",(IF(AND(I2019&gt;=77200,I2019&lt;=79862),"Olomoucký kraj",(IF(AND(I2019&gt;=50011,I2019&lt;=50301),"Královéhradecký kraj",(IF(AND(I2019&gt;=54301,I2019&lt;=54303),"Královéhradecký kraj","0")))))))))))))))))))))))))))))))))))))))))))))))</f>
        <v>Jihočeský kraj</v>
      </c>
      <c r="AD2019" t="s">
        <v>998</v>
      </c>
      <c r="AE2019" t="s">
        <v>998</v>
      </c>
      <c r="AF2019" t="s">
        <v>998</v>
      </c>
      <c r="AG2019" s="107">
        <v>0</v>
      </c>
      <c r="AH2019" s="107">
        <v>0</v>
      </c>
      <c r="AI2019" s="107">
        <v>0</v>
      </c>
      <c r="AJ2019" t="s">
        <v>1012</v>
      </c>
    </row>
    <row r="2020" spans="1:37" x14ac:dyDescent="0.45">
      <c r="A2020" t="s">
        <v>1051</v>
      </c>
      <c r="B2020" t="s">
        <v>6797</v>
      </c>
      <c r="C2020" t="s">
        <v>1002</v>
      </c>
      <c r="D2020" t="s">
        <v>6798</v>
      </c>
      <c r="E2020" t="s">
        <v>992</v>
      </c>
      <c r="F2020" t="s">
        <v>3475</v>
      </c>
      <c r="G2020">
        <v>74</v>
      </c>
      <c r="H2020" t="s">
        <v>3475</v>
      </c>
      <c r="I2020">
        <v>38301</v>
      </c>
      <c r="J2020">
        <v>728082022</v>
      </c>
      <c r="K2020" t="s">
        <v>6799</v>
      </c>
      <c r="L2020" s="106">
        <v>37138</v>
      </c>
      <c r="M2020">
        <v>14142001</v>
      </c>
      <c r="N2020" t="s">
        <v>1276</v>
      </c>
      <c r="O2020" t="s">
        <v>1086</v>
      </c>
      <c r="P2020" t="s">
        <v>997</v>
      </c>
      <c r="R2020" s="109" t="str">
        <f>IF(OR(P2020="SB",Q2020="SB"),"SB",0)</f>
        <v>SB</v>
      </c>
      <c r="V2020" s="113" t="str">
        <f>IF(AND(I2020&gt;=10000,I2020&lt;=19900),"Praha",(IF(AND(I2020&gt;=25001,I2020&lt;=29501),"Středočeský kraj",(IF(AND(I2020&gt;=30100,I2020&lt;=34972),"Středočeský kraj",(IF(AND(I2020&gt;=35002,I2020&lt;=36271),"Karlovarský kraj",(IF(AND(I2020&gt;=37001,I2020&lt;=39201),"Jihočeský kraj",(IF(AND(I2020&gt;=39701,I2020&lt;=39901),"Jihočeský kraj",(IF(AND(I2020&gt;=39301,I2020&lt;=39601),"Kraj Vysočina",(IF(AND(I2020&gt;=58001,I2020&lt;=59501),"Kraj Vysočina",(IF(AND(I2020&gt;=67401,I2020&lt;=67602),"Kraj Vysočina",(IF(AND(I2020&gt;=40001,I2020&lt;=44101),"Ústecký kraj",(IF(AND(I2020&gt;=46001,I2020&lt;=47201),"Liberecký kraj",(IF(AND(I2020&gt;=51202,I2020&lt;=51401),"Liberecký kraj",(IF(AND(I2020&gt;=53002,I2020&lt;=53976),"Pardubický kraj",(IF(AND(I2020&gt;=56002,I2020&lt;=57201),"Pardubický kraj",(IF(AND(I2020&gt;=60200,I2020&lt;=67201),"Jihomoravský kraj",(IF(AND(I2020&gt;=67801,I2020&lt;=68501),"Jihomoravský kraj",(IF(AND(I2020&gt;=69002,I2020&lt;=69801),"Jihomoravský kraj",(IF(AND(I2020&gt;=68601,I2020&lt;=68801),"Zlínský kraj",(IF(AND(I2020&gt;=75501,I2020&lt;=76901),"Zlínský kraj",(IF(AND(I2020&gt;=70030,I2020&lt;=74901),"Moravskoslezský kraj",(IF(AND(I2020&gt;=75000,I2020&lt;=75368),"Olomoucký kraj",(IF(AND(I2020&gt;=77200,I2020&lt;=79862),"Olomoucký kraj",(IF(AND(I2020&gt;=50011,I2020&lt;=50301),"Královéhradecký kraj",(IF(AND(I2020&gt;=54301,I2020&lt;=54303),"Královéhradecký kraj","0")))))))))))))))))))))))))))))))))))))))))))))))</f>
        <v>Jihočeský kraj</v>
      </c>
      <c r="AD2020" t="s">
        <v>998</v>
      </c>
      <c r="AE2020" t="s">
        <v>998</v>
      </c>
      <c r="AF2020" t="s">
        <v>998</v>
      </c>
      <c r="AG2020" s="107">
        <v>0</v>
      </c>
      <c r="AH2020" s="107">
        <v>0</v>
      </c>
      <c r="AI2020" s="107">
        <v>0</v>
      </c>
      <c r="AJ2020" t="s">
        <v>1012</v>
      </c>
    </row>
    <row r="2021" spans="1:37" x14ac:dyDescent="0.45">
      <c r="A2021" t="s">
        <v>1275</v>
      </c>
      <c r="B2021" t="s">
        <v>18374</v>
      </c>
      <c r="C2021" t="s">
        <v>1002</v>
      </c>
      <c r="D2021" t="s">
        <v>18375</v>
      </c>
      <c r="E2021" t="s">
        <v>992</v>
      </c>
      <c r="F2021" t="s">
        <v>16706</v>
      </c>
      <c r="G2021">
        <v>73</v>
      </c>
      <c r="H2021" t="s">
        <v>16707</v>
      </c>
      <c r="I2021">
        <v>38411</v>
      </c>
      <c r="J2021" s="108">
        <v>773215665</v>
      </c>
      <c r="K2021" t="s">
        <v>18376</v>
      </c>
      <c r="L2021" s="106">
        <v>39380</v>
      </c>
      <c r="M2021">
        <v>16071388</v>
      </c>
      <c r="N2021" t="s">
        <v>2063</v>
      </c>
      <c r="O2021" t="s">
        <v>1173</v>
      </c>
      <c r="P2021" t="s">
        <v>997</v>
      </c>
      <c r="R2021" s="109" t="str">
        <f>IF(OR(P2021="SB",Q2021="SB"),"SB",0)</f>
        <v>SB</v>
      </c>
      <c r="T2021" s="110" t="s">
        <v>998</v>
      </c>
      <c r="V2021" s="113" t="str">
        <f>IF(AND(I2021&gt;=10000,I2021&lt;=19900),"Praha",(IF(AND(I2021&gt;=25001,I2021&lt;=29501),"Středočeský kraj",(IF(AND(I2021&gt;=30100,I2021&lt;=34972),"Středočeský kraj",(IF(AND(I2021&gt;=35002,I2021&lt;=36271),"Karlovarský kraj",(IF(AND(I2021&gt;=37001,I2021&lt;=39201),"Jihočeský kraj",(IF(AND(I2021&gt;=39701,I2021&lt;=39901),"Jihočeský kraj",(IF(AND(I2021&gt;=39301,I2021&lt;=39601),"Kraj Vysočina",(IF(AND(I2021&gt;=58001,I2021&lt;=59501),"Kraj Vysočina",(IF(AND(I2021&gt;=67401,I2021&lt;=67602),"Kraj Vysočina",(IF(AND(I2021&gt;=40001,I2021&lt;=44101),"Ústecký kraj",(IF(AND(I2021&gt;=46001,I2021&lt;=47201),"Liberecký kraj",(IF(AND(I2021&gt;=51202,I2021&lt;=51401),"Liberecký kraj",(IF(AND(I2021&gt;=53002,I2021&lt;=53976),"Pardubický kraj",(IF(AND(I2021&gt;=56002,I2021&lt;=57201),"Pardubický kraj",(IF(AND(I2021&gt;=60200,I2021&lt;=67201),"Jihomoravský kraj",(IF(AND(I2021&gt;=67801,I2021&lt;=68501),"Jihomoravský kraj",(IF(AND(I2021&gt;=69002,I2021&lt;=69801),"Jihomoravský kraj",(IF(AND(I2021&gt;=68601,I2021&lt;=68801),"Zlínský kraj",(IF(AND(I2021&gt;=75501,I2021&lt;=76901),"Zlínský kraj",(IF(AND(I2021&gt;=70030,I2021&lt;=74901),"Moravskoslezský kraj",(IF(AND(I2021&gt;=75000,I2021&lt;=75368),"Olomoucký kraj",(IF(AND(I2021&gt;=77200,I2021&lt;=79862),"Olomoucký kraj",(IF(AND(I2021&gt;=50011,I2021&lt;=50301),"Královéhradecký kraj",(IF(AND(I2021&gt;=54301,I2021&lt;=54303),"Královéhradecký kraj","0")))))))))))))))))))))))))))))))))))))))))))))))</f>
        <v>Jihočeský kraj</v>
      </c>
      <c r="AB2021" t="s">
        <v>998</v>
      </c>
      <c r="AD2021" t="s">
        <v>998</v>
      </c>
      <c r="AE2021" t="s">
        <v>998</v>
      </c>
      <c r="AF2021" t="s">
        <v>998</v>
      </c>
      <c r="AG2021" s="107">
        <v>300</v>
      </c>
      <c r="AH2021" s="107">
        <v>0</v>
      </c>
      <c r="AI2021" s="107">
        <v>0</v>
      </c>
      <c r="AJ2021" t="s">
        <v>999</v>
      </c>
      <c r="AK2021" s="106">
        <v>44910</v>
      </c>
    </row>
    <row r="2022" spans="1:37" x14ac:dyDescent="0.45">
      <c r="A2022" t="s">
        <v>1095</v>
      </c>
      <c r="B2022" t="s">
        <v>1939</v>
      </c>
      <c r="C2022" t="s">
        <v>990</v>
      </c>
      <c r="D2022" t="s">
        <v>1944</v>
      </c>
      <c r="E2022" t="s">
        <v>992</v>
      </c>
      <c r="F2022" t="s">
        <v>1945</v>
      </c>
      <c r="G2022">
        <v>2</v>
      </c>
      <c r="H2022" t="s">
        <v>1946</v>
      </c>
      <c r="I2022">
        <v>38421</v>
      </c>
      <c r="K2022" t="s">
        <v>1947</v>
      </c>
      <c r="L2022" s="106">
        <v>28754</v>
      </c>
      <c r="M2022">
        <v>10968178</v>
      </c>
      <c r="N2022" t="s">
        <v>1276</v>
      </c>
      <c r="O2022" t="s">
        <v>1086</v>
      </c>
      <c r="P2022" t="s">
        <v>997</v>
      </c>
      <c r="R2022" s="109" t="str">
        <f>IF(OR(P2022="SB",Q2022="SB"),"SB",0)</f>
        <v>SB</v>
      </c>
      <c r="T2022" s="110" t="s">
        <v>998</v>
      </c>
      <c r="V2022" s="113" t="str">
        <f>IF(AND(I2022&gt;=10000,I2022&lt;=19900),"Praha",(IF(AND(I2022&gt;=25001,I2022&lt;=29501),"Středočeský kraj",(IF(AND(I2022&gt;=30100,I2022&lt;=34972),"Středočeský kraj",(IF(AND(I2022&gt;=35002,I2022&lt;=36271),"Karlovarský kraj",(IF(AND(I2022&gt;=37001,I2022&lt;=39201),"Jihočeský kraj",(IF(AND(I2022&gt;=39701,I2022&lt;=39901),"Jihočeský kraj",(IF(AND(I2022&gt;=39301,I2022&lt;=39601),"Kraj Vysočina",(IF(AND(I2022&gt;=58001,I2022&lt;=59501),"Kraj Vysočina",(IF(AND(I2022&gt;=67401,I2022&lt;=67602),"Kraj Vysočina",(IF(AND(I2022&gt;=40001,I2022&lt;=44101),"Ústecký kraj",(IF(AND(I2022&gt;=46001,I2022&lt;=47201),"Liberecký kraj",(IF(AND(I2022&gt;=51202,I2022&lt;=51401),"Liberecký kraj",(IF(AND(I2022&gt;=53002,I2022&lt;=53976),"Pardubický kraj",(IF(AND(I2022&gt;=56002,I2022&lt;=57201),"Pardubický kraj",(IF(AND(I2022&gt;=60200,I2022&lt;=67201),"Jihomoravský kraj",(IF(AND(I2022&gt;=67801,I2022&lt;=68501),"Jihomoravský kraj",(IF(AND(I2022&gt;=69002,I2022&lt;=69801),"Jihomoravský kraj",(IF(AND(I2022&gt;=68601,I2022&lt;=68801),"Zlínský kraj",(IF(AND(I2022&gt;=75501,I2022&lt;=76901),"Zlínský kraj",(IF(AND(I2022&gt;=70030,I2022&lt;=74901),"Moravskoslezský kraj",(IF(AND(I2022&gt;=75000,I2022&lt;=75368),"Olomoucký kraj",(IF(AND(I2022&gt;=77200,I2022&lt;=79862),"Olomoucký kraj",(IF(AND(I2022&gt;=50011,I2022&lt;=50301),"Královéhradecký kraj",(IF(AND(I2022&gt;=54301,I2022&lt;=54303),"Královéhradecký kraj","0")))))))))))))))))))))))))))))))))))))))))))))))</f>
        <v>Jihočeský kraj</v>
      </c>
      <c r="AB2022" t="s">
        <v>998</v>
      </c>
      <c r="AD2022" t="s">
        <v>998</v>
      </c>
      <c r="AE2022" t="s">
        <v>998</v>
      </c>
      <c r="AF2022" t="s">
        <v>998</v>
      </c>
      <c r="AG2022" s="107">
        <v>0</v>
      </c>
      <c r="AH2022" s="107">
        <v>0</v>
      </c>
      <c r="AI2022" s="107">
        <v>0</v>
      </c>
      <c r="AJ2022" t="s">
        <v>1012</v>
      </c>
    </row>
    <row r="2023" spans="1:37" x14ac:dyDescent="0.45">
      <c r="A2023" t="s">
        <v>1030</v>
      </c>
      <c r="B2023" t="s">
        <v>1112</v>
      </c>
      <c r="C2023" t="s">
        <v>990</v>
      </c>
      <c r="D2023" t="s">
        <v>5486</v>
      </c>
      <c r="E2023" t="s">
        <v>992</v>
      </c>
      <c r="F2023" t="s">
        <v>3891</v>
      </c>
      <c r="G2023">
        <v>246</v>
      </c>
      <c r="H2023" t="s">
        <v>1946</v>
      </c>
      <c r="I2023">
        <v>38421</v>
      </c>
      <c r="J2023">
        <v>608205431</v>
      </c>
      <c r="K2023" t="s">
        <v>5487</v>
      </c>
      <c r="L2023" s="106">
        <v>29727</v>
      </c>
      <c r="M2023">
        <v>11750040</v>
      </c>
      <c r="N2023" t="s">
        <v>1640</v>
      </c>
      <c r="O2023" t="s">
        <v>1086</v>
      </c>
      <c r="P2023" t="s">
        <v>997</v>
      </c>
      <c r="Q2023" t="s">
        <v>1502</v>
      </c>
      <c r="R2023" s="109" t="str">
        <f>IF(OR(P2023="SB",Q2023="SB"),"SB",0)</f>
        <v>SB</v>
      </c>
      <c r="T2023" s="110" t="s">
        <v>998</v>
      </c>
      <c r="V2023" s="113" t="str">
        <f>IF(AND(I2023&gt;=10000,I2023&lt;=19900),"Praha",(IF(AND(I2023&gt;=25001,I2023&lt;=29501),"Středočeský kraj",(IF(AND(I2023&gt;=30100,I2023&lt;=34972),"Středočeský kraj",(IF(AND(I2023&gt;=35002,I2023&lt;=36271),"Karlovarský kraj",(IF(AND(I2023&gt;=37001,I2023&lt;=39201),"Jihočeský kraj",(IF(AND(I2023&gt;=39701,I2023&lt;=39901),"Jihočeský kraj",(IF(AND(I2023&gt;=39301,I2023&lt;=39601),"Kraj Vysočina",(IF(AND(I2023&gt;=58001,I2023&lt;=59501),"Kraj Vysočina",(IF(AND(I2023&gt;=67401,I2023&lt;=67602),"Kraj Vysočina",(IF(AND(I2023&gt;=40001,I2023&lt;=44101),"Ústecký kraj",(IF(AND(I2023&gt;=46001,I2023&lt;=47201),"Liberecký kraj",(IF(AND(I2023&gt;=51202,I2023&lt;=51401),"Liberecký kraj",(IF(AND(I2023&gt;=53002,I2023&lt;=53976),"Pardubický kraj",(IF(AND(I2023&gt;=56002,I2023&lt;=57201),"Pardubický kraj",(IF(AND(I2023&gt;=60200,I2023&lt;=67201),"Jihomoravský kraj",(IF(AND(I2023&gt;=67801,I2023&lt;=68501),"Jihomoravský kraj",(IF(AND(I2023&gt;=69002,I2023&lt;=69801),"Jihomoravský kraj",(IF(AND(I2023&gt;=68601,I2023&lt;=68801),"Zlínský kraj",(IF(AND(I2023&gt;=75501,I2023&lt;=76901),"Zlínský kraj",(IF(AND(I2023&gt;=70030,I2023&lt;=74901),"Moravskoslezský kraj",(IF(AND(I2023&gt;=75000,I2023&lt;=75368),"Olomoucký kraj",(IF(AND(I2023&gt;=77200,I2023&lt;=79862),"Olomoucký kraj",(IF(AND(I2023&gt;=50011,I2023&lt;=50301),"Královéhradecký kraj",(IF(AND(I2023&gt;=54301,I2023&lt;=54303),"Královéhradecký kraj","0")))))))))))))))))))))))))))))))))))))))))))))))</f>
        <v>Jihočeský kraj</v>
      </c>
      <c r="AB2023" t="s">
        <v>998</v>
      </c>
      <c r="AD2023" t="s">
        <v>1159</v>
      </c>
      <c r="AE2023" t="s">
        <v>1515</v>
      </c>
      <c r="AF2023" t="s">
        <v>1515</v>
      </c>
      <c r="AG2023" s="107">
        <v>300</v>
      </c>
      <c r="AH2023" s="107">
        <v>0</v>
      </c>
      <c r="AI2023" s="107">
        <v>0</v>
      </c>
      <c r="AJ2023" t="s">
        <v>999</v>
      </c>
      <c r="AK2023" s="106">
        <v>44909</v>
      </c>
    </row>
    <row r="2024" spans="1:37" x14ac:dyDescent="0.45">
      <c r="A2024" t="s">
        <v>1411</v>
      </c>
      <c r="B2024" t="s">
        <v>8982</v>
      </c>
      <c r="C2024" t="s">
        <v>990</v>
      </c>
      <c r="D2024" t="s">
        <v>8983</v>
      </c>
      <c r="E2024" t="s">
        <v>992</v>
      </c>
      <c r="F2024" t="s">
        <v>4950</v>
      </c>
      <c r="G2024">
        <v>63</v>
      </c>
      <c r="H2024" t="s">
        <v>2493</v>
      </c>
      <c r="I2024">
        <v>38422</v>
      </c>
      <c r="J2024">
        <v>606612379</v>
      </c>
      <c r="K2024" t="s">
        <v>8984</v>
      </c>
      <c r="L2024" s="106">
        <v>39007</v>
      </c>
      <c r="M2024">
        <v>13652755</v>
      </c>
      <c r="N2024" t="s">
        <v>1640</v>
      </c>
      <c r="O2024" t="s">
        <v>1086</v>
      </c>
      <c r="P2024" t="s">
        <v>997</v>
      </c>
      <c r="R2024" s="109" t="str">
        <f>IF(OR(P2024="SB",Q2024="SB"),"SB",0)</f>
        <v>SB</v>
      </c>
      <c r="V2024" s="113" t="str">
        <f>IF(AND(I2024&gt;=10000,I2024&lt;=19900),"Praha",(IF(AND(I2024&gt;=25001,I2024&lt;=29501),"Středočeský kraj",(IF(AND(I2024&gt;=30100,I2024&lt;=34972),"Středočeský kraj",(IF(AND(I2024&gt;=35002,I2024&lt;=36271),"Karlovarský kraj",(IF(AND(I2024&gt;=37001,I2024&lt;=39201),"Jihočeský kraj",(IF(AND(I2024&gt;=39701,I2024&lt;=39901),"Jihočeský kraj",(IF(AND(I2024&gt;=39301,I2024&lt;=39601),"Kraj Vysočina",(IF(AND(I2024&gt;=58001,I2024&lt;=59501),"Kraj Vysočina",(IF(AND(I2024&gt;=67401,I2024&lt;=67602),"Kraj Vysočina",(IF(AND(I2024&gt;=40001,I2024&lt;=44101),"Ústecký kraj",(IF(AND(I2024&gt;=46001,I2024&lt;=47201),"Liberecký kraj",(IF(AND(I2024&gt;=51202,I2024&lt;=51401),"Liberecký kraj",(IF(AND(I2024&gt;=53002,I2024&lt;=53976),"Pardubický kraj",(IF(AND(I2024&gt;=56002,I2024&lt;=57201),"Pardubický kraj",(IF(AND(I2024&gt;=60200,I2024&lt;=67201),"Jihomoravský kraj",(IF(AND(I2024&gt;=67801,I2024&lt;=68501),"Jihomoravský kraj",(IF(AND(I2024&gt;=69002,I2024&lt;=69801),"Jihomoravský kraj",(IF(AND(I2024&gt;=68601,I2024&lt;=68801),"Zlínský kraj",(IF(AND(I2024&gt;=75501,I2024&lt;=76901),"Zlínský kraj",(IF(AND(I2024&gt;=70030,I2024&lt;=74901),"Moravskoslezský kraj",(IF(AND(I2024&gt;=75000,I2024&lt;=75368),"Olomoucký kraj",(IF(AND(I2024&gt;=77200,I2024&lt;=79862),"Olomoucký kraj",(IF(AND(I2024&gt;=50011,I2024&lt;=50301),"Královéhradecký kraj",(IF(AND(I2024&gt;=54301,I2024&lt;=54303),"Královéhradecký kraj","0")))))))))))))))))))))))))))))))))))))))))))))))</f>
        <v>Jihočeský kraj</v>
      </c>
      <c r="AD2024" t="s">
        <v>998</v>
      </c>
      <c r="AE2024" t="s">
        <v>998</v>
      </c>
      <c r="AF2024" t="s">
        <v>998</v>
      </c>
      <c r="AG2024" s="107">
        <v>300</v>
      </c>
      <c r="AH2024" s="107">
        <v>0</v>
      </c>
      <c r="AI2024" s="107">
        <v>0</v>
      </c>
      <c r="AJ2024" t="s">
        <v>999</v>
      </c>
      <c r="AK2024" s="106">
        <v>44909</v>
      </c>
    </row>
    <row r="2025" spans="1:37" x14ac:dyDescent="0.45">
      <c r="A2025" t="s">
        <v>1275</v>
      </c>
      <c r="B2025" t="s">
        <v>16395</v>
      </c>
      <c r="C2025" t="s">
        <v>1002</v>
      </c>
      <c r="D2025" t="s">
        <v>16396</v>
      </c>
      <c r="E2025" t="s">
        <v>992</v>
      </c>
      <c r="F2025" t="s">
        <v>1559</v>
      </c>
      <c r="G2025">
        <v>115</v>
      </c>
      <c r="H2025" t="s">
        <v>2493</v>
      </c>
      <c r="I2025">
        <v>38422</v>
      </c>
      <c r="K2025" t="s">
        <v>16397</v>
      </c>
      <c r="L2025" s="106">
        <v>38438</v>
      </c>
      <c r="M2025">
        <v>13652654</v>
      </c>
      <c r="N2025" t="s">
        <v>1276</v>
      </c>
      <c r="O2025" t="s">
        <v>1086</v>
      </c>
      <c r="P2025" t="s">
        <v>997</v>
      </c>
      <c r="R2025" s="109" t="str">
        <f>IF(OR(P2025="SB",Q2025="SB"),"SB",0)</f>
        <v>SB</v>
      </c>
      <c r="V2025" s="113" t="str">
        <f>IF(AND(I2025&gt;=10000,I2025&lt;=19900),"Praha",(IF(AND(I2025&gt;=25001,I2025&lt;=29501),"Středočeský kraj",(IF(AND(I2025&gt;=30100,I2025&lt;=34972),"Středočeský kraj",(IF(AND(I2025&gt;=35002,I2025&lt;=36271),"Karlovarský kraj",(IF(AND(I2025&gt;=37001,I2025&lt;=39201),"Jihočeský kraj",(IF(AND(I2025&gt;=39701,I2025&lt;=39901),"Jihočeský kraj",(IF(AND(I2025&gt;=39301,I2025&lt;=39601),"Kraj Vysočina",(IF(AND(I2025&gt;=58001,I2025&lt;=59501),"Kraj Vysočina",(IF(AND(I2025&gt;=67401,I2025&lt;=67602),"Kraj Vysočina",(IF(AND(I2025&gt;=40001,I2025&lt;=44101),"Ústecký kraj",(IF(AND(I2025&gt;=46001,I2025&lt;=47201),"Liberecký kraj",(IF(AND(I2025&gt;=51202,I2025&lt;=51401),"Liberecký kraj",(IF(AND(I2025&gt;=53002,I2025&lt;=53976),"Pardubický kraj",(IF(AND(I2025&gt;=56002,I2025&lt;=57201),"Pardubický kraj",(IF(AND(I2025&gt;=60200,I2025&lt;=67201),"Jihomoravský kraj",(IF(AND(I2025&gt;=67801,I2025&lt;=68501),"Jihomoravský kraj",(IF(AND(I2025&gt;=69002,I2025&lt;=69801),"Jihomoravský kraj",(IF(AND(I2025&gt;=68601,I2025&lt;=68801),"Zlínský kraj",(IF(AND(I2025&gt;=75501,I2025&lt;=76901),"Zlínský kraj",(IF(AND(I2025&gt;=70030,I2025&lt;=74901),"Moravskoslezský kraj",(IF(AND(I2025&gt;=75000,I2025&lt;=75368),"Olomoucký kraj",(IF(AND(I2025&gt;=77200,I2025&lt;=79862),"Olomoucký kraj",(IF(AND(I2025&gt;=50011,I2025&lt;=50301),"Královéhradecký kraj",(IF(AND(I2025&gt;=54301,I2025&lt;=54303),"Královéhradecký kraj","0")))))))))))))))))))))))))))))))))))))))))))))))</f>
        <v>Jihočeský kraj</v>
      </c>
      <c r="AD2025" t="s">
        <v>998</v>
      </c>
      <c r="AE2025" t="s">
        <v>998</v>
      </c>
      <c r="AF2025" t="s">
        <v>998</v>
      </c>
      <c r="AG2025" s="107">
        <v>0</v>
      </c>
      <c r="AH2025" s="107">
        <v>0</v>
      </c>
      <c r="AI2025" s="107">
        <v>0</v>
      </c>
      <c r="AJ2025" t="s">
        <v>1012</v>
      </c>
    </row>
    <row r="2026" spans="1:37" x14ac:dyDescent="0.45">
      <c r="A2026" t="s">
        <v>988</v>
      </c>
      <c r="B2026" t="s">
        <v>19287</v>
      </c>
      <c r="C2026" t="s">
        <v>990</v>
      </c>
      <c r="D2026" t="s">
        <v>19288</v>
      </c>
      <c r="E2026" t="s">
        <v>992</v>
      </c>
      <c r="F2026" t="s">
        <v>19289</v>
      </c>
      <c r="G2026">
        <v>66</v>
      </c>
      <c r="H2026" t="s">
        <v>12292</v>
      </c>
      <c r="I2026">
        <v>38442</v>
      </c>
      <c r="K2026" t="s">
        <v>19290</v>
      </c>
      <c r="L2026" s="106">
        <v>31641</v>
      </c>
      <c r="M2026">
        <v>10876030</v>
      </c>
      <c r="N2026" t="s">
        <v>996</v>
      </c>
      <c r="O2026" t="s">
        <v>12</v>
      </c>
      <c r="P2026" t="s">
        <v>997</v>
      </c>
      <c r="R2026" s="109" t="str">
        <f>IF(OR(P2026="SB",Q2026="SB"),"SB",0)</f>
        <v>SB</v>
      </c>
      <c r="T2026" s="110">
        <v>11963</v>
      </c>
      <c r="U2026" t="s">
        <v>19633</v>
      </c>
      <c r="V2026" s="113" t="str">
        <f>IF(AND(I2026&gt;=10000,I2026&lt;=19900),"Praha",(IF(AND(I2026&gt;=25001,I2026&lt;=29501),"Středočeský kraj",(IF(AND(I2026&gt;=30100,I2026&lt;=34972),"Středočeský kraj",(IF(AND(I2026&gt;=35002,I2026&lt;=36271),"Karlovarský kraj",(IF(AND(I2026&gt;=37001,I2026&lt;=39201),"Jihočeský kraj",(IF(AND(I2026&gt;=39701,I2026&lt;=39901),"Jihočeský kraj",(IF(AND(I2026&gt;=39301,I2026&lt;=39601),"Kraj Vysočina",(IF(AND(I2026&gt;=58001,I2026&lt;=59501),"Kraj Vysočina",(IF(AND(I2026&gt;=67401,I2026&lt;=67602),"Kraj Vysočina",(IF(AND(I2026&gt;=40001,I2026&lt;=44101),"Ústecký kraj",(IF(AND(I2026&gt;=46001,I2026&lt;=47201),"Liberecký kraj",(IF(AND(I2026&gt;=51202,I2026&lt;=51401),"Liberecký kraj",(IF(AND(I2026&gt;=53002,I2026&lt;=53976),"Pardubický kraj",(IF(AND(I2026&gt;=56002,I2026&lt;=57201),"Pardubický kraj",(IF(AND(I2026&gt;=60200,I2026&lt;=67201),"Jihomoravský kraj",(IF(AND(I2026&gt;=67801,I2026&lt;=68501),"Jihomoravský kraj",(IF(AND(I2026&gt;=69002,I2026&lt;=69801),"Jihomoravský kraj",(IF(AND(I2026&gt;=68601,I2026&lt;=68801),"Zlínský kraj",(IF(AND(I2026&gt;=75501,I2026&lt;=76901),"Zlínský kraj",(IF(AND(I2026&gt;=70030,I2026&lt;=74901),"Moravskoslezský kraj",(IF(AND(I2026&gt;=75000,I2026&lt;=75368),"Olomoucký kraj",(IF(AND(I2026&gt;=77200,I2026&lt;=79862),"Olomoucký kraj",(IF(AND(I2026&gt;=50011,I2026&lt;=50301),"Královéhradecký kraj",(IF(AND(I2026&gt;=54301,I2026&lt;=54303),"Královéhradecký kraj","0")))))))))))))))))))))))))))))))))))))))))))))))</f>
        <v>Jihočeský kraj</v>
      </c>
      <c r="AD2026" t="s">
        <v>998</v>
      </c>
      <c r="AE2026" t="s">
        <v>998</v>
      </c>
      <c r="AF2026" t="s">
        <v>998</v>
      </c>
      <c r="AG2026" s="107">
        <v>0</v>
      </c>
      <c r="AH2026" s="107">
        <v>0</v>
      </c>
      <c r="AI2026" s="107">
        <v>0</v>
      </c>
      <c r="AJ2026" t="s">
        <v>1012</v>
      </c>
    </row>
    <row r="2027" spans="1:37" x14ac:dyDescent="0.45">
      <c r="A2027" t="s">
        <v>4513</v>
      </c>
      <c r="B2027" t="s">
        <v>5055</v>
      </c>
      <c r="C2027" t="s">
        <v>1002</v>
      </c>
      <c r="D2027" t="s">
        <v>5056</v>
      </c>
      <c r="E2027" t="s">
        <v>992</v>
      </c>
      <c r="F2027" t="s">
        <v>5057</v>
      </c>
      <c r="G2027">
        <v>35</v>
      </c>
      <c r="H2027" t="s">
        <v>5057</v>
      </c>
      <c r="I2027">
        <v>38443</v>
      </c>
      <c r="J2027">
        <v>728037940</v>
      </c>
      <c r="K2027" t="s">
        <v>5058</v>
      </c>
      <c r="L2027" s="106">
        <v>32271</v>
      </c>
      <c r="M2027">
        <v>10590585</v>
      </c>
      <c r="N2027" t="s">
        <v>996</v>
      </c>
      <c r="O2027" t="s">
        <v>12</v>
      </c>
      <c r="P2027" t="s">
        <v>997</v>
      </c>
      <c r="R2027" s="109" t="str">
        <f>IF(OR(P2027="SB",Q2027="SB"),"SB",0)</f>
        <v>SB</v>
      </c>
      <c r="T2027" s="110">
        <v>50603</v>
      </c>
      <c r="U2027" t="s">
        <v>19633</v>
      </c>
      <c r="V2027" s="113" t="str">
        <f>IF(AND(I2027&gt;=10000,I2027&lt;=19900),"Praha",(IF(AND(I2027&gt;=25001,I2027&lt;=29501),"Středočeský kraj",(IF(AND(I2027&gt;=30100,I2027&lt;=34972),"Středočeský kraj",(IF(AND(I2027&gt;=35002,I2027&lt;=36271),"Karlovarský kraj",(IF(AND(I2027&gt;=37001,I2027&lt;=39201),"Jihočeský kraj",(IF(AND(I2027&gt;=39701,I2027&lt;=39901),"Jihočeský kraj",(IF(AND(I2027&gt;=39301,I2027&lt;=39601),"Kraj Vysočina",(IF(AND(I2027&gt;=58001,I2027&lt;=59501),"Kraj Vysočina",(IF(AND(I2027&gt;=67401,I2027&lt;=67602),"Kraj Vysočina",(IF(AND(I2027&gt;=40001,I2027&lt;=44101),"Ústecký kraj",(IF(AND(I2027&gt;=46001,I2027&lt;=47201),"Liberecký kraj",(IF(AND(I2027&gt;=51202,I2027&lt;=51401),"Liberecký kraj",(IF(AND(I2027&gt;=53002,I2027&lt;=53976),"Pardubický kraj",(IF(AND(I2027&gt;=56002,I2027&lt;=57201),"Pardubický kraj",(IF(AND(I2027&gt;=60200,I2027&lt;=67201),"Jihomoravský kraj",(IF(AND(I2027&gt;=67801,I2027&lt;=68501),"Jihomoravský kraj",(IF(AND(I2027&gt;=69002,I2027&lt;=69801),"Jihomoravský kraj",(IF(AND(I2027&gt;=68601,I2027&lt;=68801),"Zlínský kraj",(IF(AND(I2027&gt;=75501,I2027&lt;=76901),"Zlínský kraj",(IF(AND(I2027&gt;=70030,I2027&lt;=74901),"Moravskoslezský kraj",(IF(AND(I2027&gt;=75000,I2027&lt;=75368),"Olomoucký kraj",(IF(AND(I2027&gt;=77200,I2027&lt;=79862),"Olomoucký kraj",(IF(AND(I2027&gt;=50011,I2027&lt;=50301),"Královéhradecký kraj",(IF(AND(I2027&gt;=54301,I2027&lt;=54303),"Královéhradecký kraj","0")))))))))))))))))))))))))))))))))))))))))))))))</f>
        <v>Jihočeský kraj</v>
      </c>
      <c r="AD2027" t="s">
        <v>998</v>
      </c>
      <c r="AE2027" t="s">
        <v>998</v>
      </c>
      <c r="AF2027" t="s">
        <v>998</v>
      </c>
      <c r="AG2027" s="107">
        <v>0</v>
      </c>
      <c r="AH2027" s="107">
        <v>0</v>
      </c>
      <c r="AI2027" s="107">
        <v>0</v>
      </c>
      <c r="AJ2027" t="s">
        <v>1012</v>
      </c>
    </row>
    <row r="2028" spans="1:37" x14ac:dyDescent="0.45">
      <c r="A2028" t="s">
        <v>1161</v>
      </c>
      <c r="B2028" t="s">
        <v>12656</v>
      </c>
      <c r="C2028" t="s">
        <v>1002</v>
      </c>
      <c r="D2028" t="s">
        <v>12662</v>
      </c>
      <c r="E2028" t="s">
        <v>992</v>
      </c>
      <c r="F2028" t="s">
        <v>5057</v>
      </c>
      <c r="G2028">
        <v>2</v>
      </c>
      <c r="H2028" t="s">
        <v>5057</v>
      </c>
      <c r="I2028">
        <v>38443</v>
      </c>
      <c r="K2028" t="s">
        <v>12663</v>
      </c>
      <c r="L2028" s="106">
        <v>38337</v>
      </c>
      <c r="M2028">
        <v>13529281</v>
      </c>
      <c r="N2028" t="s">
        <v>1276</v>
      </c>
      <c r="O2028" t="s">
        <v>1086</v>
      </c>
      <c r="P2028" t="s">
        <v>997</v>
      </c>
      <c r="R2028" s="109" t="str">
        <f>IF(OR(P2028="SB",Q2028="SB"),"SB",0)</f>
        <v>SB</v>
      </c>
      <c r="T2028" s="110">
        <v>171059</v>
      </c>
      <c r="U2028" t="s">
        <v>19633</v>
      </c>
      <c r="V2028" s="113" t="str">
        <f>IF(AND(I2028&gt;=10000,I2028&lt;=19900),"Praha",(IF(AND(I2028&gt;=25001,I2028&lt;=29501),"Středočeský kraj",(IF(AND(I2028&gt;=30100,I2028&lt;=34972),"Středočeský kraj",(IF(AND(I2028&gt;=35002,I2028&lt;=36271),"Karlovarský kraj",(IF(AND(I2028&gt;=37001,I2028&lt;=39201),"Jihočeský kraj",(IF(AND(I2028&gt;=39701,I2028&lt;=39901),"Jihočeský kraj",(IF(AND(I2028&gt;=39301,I2028&lt;=39601),"Kraj Vysočina",(IF(AND(I2028&gt;=58001,I2028&lt;=59501),"Kraj Vysočina",(IF(AND(I2028&gt;=67401,I2028&lt;=67602),"Kraj Vysočina",(IF(AND(I2028&gt;=40001,I2028&lt;=44101),"Ústecký kraj",(IF(AND(I2028&gt;=46001,I2028&lt;=47201),"Liberecký kraj",(IF(AND(I2028&gt;=51202,I2028&lt;=51401),"Liberecký kraj",(IF(AND(I2028&gt;=53002,I2028&lt;=53976),"Pardubický kraj",(IF(AND(I2028&gt;=56002,I2028&lt;=57201),"Pardubický kraj",(IF(AND(I2028&gt;=60200,I2028&lt;=67201),"Jihomoravský kraj",(IF(AND(I2028&gt;=67801,I2028&lt;=68501),"Jihomoravský kraj",(IF(AND(I2028&gt;=69002,I2028&lt;=69801),"Jihomoravský kraj",(IF(AND(I2028&gt;=68601,I2028&lt;=68801),"Zlínský kraj",(IF(AND(I2028&gt;=75501,I2028&lt;=76901),"Zlínský kraj",(IF(AND(I2028&gt;=70030,I2028&lt;=74901),"Moravskoslezský kraj",(IF(AND(I2028&gt;=75000,I2028&lt;=75368),"Olomoucký kraj",(IF(AND(I2028&gt;=77200,I2028&lt;=79862),"Olomoucký kraj",(IF(AND(I2028&gt;=50011,I2028&lt;=50301),"Královéhradecký kraj",(IF(AND(I2028&gt;=54301,I2028&lt;=54303),"Královéhradecký kraj","0")))))))))))))))))))))))))))))))))))))))))))))))</f>
        <v>Jihočeský kraj</v>
      </c>
      <c r="AD2028" t="s">
        <v>998</v>
      </c>
      <c r="AE2028" t="s">
        <v>998</v>
      </c>
      <c r="AF2028" t="s">
        <v>998</v>
      </c>
      <c r="AG2028" s="107">
        <v>0</v>
      </c>
      <c r="AH2028" s="107">
        <v>0</v>
      </c>
      <c r="AI2028" s="107">
        <v>0</v>
      </c>
      <c r="AJ2028" t="s">
        <v>1012</v>
      </c>
    </row>
    <row r="2029" spans="1:37" x14ac:dyDescent="0.45">
      <c r="A2029" t="s">
        <v>1395</v>
      </c>
      <c r="B2029" t="s">
        <v>10062</v>
      </c>
      <c r="C2029" t="s">
        <v>990</v>
      </c>
      <c r="D2029" t="s">
        <v>10063</v>
      </c>
      <c r="E2029" t="s">
        <v>992</v>
      </c>
      <c r="F2029" t="s">
        <v>5057</v>
      </c>
      <c r="G2029">
        <v>3</v>
      </c>
      <c r="H2029" t="s">
        <v>5057</v>
      </c>
      <c r="I2029">
        <v>38443</v>
      </c>
      <c r="K2029" t="s">
        <v>10064</v>
      </c>
      <c r="L2029" s="106">
        <v>38094</v>
      </c>
      <c r="M2029">
        <v>13652553</v>
      </c>
      <c r="N2029" t="s">
        <v>1276</v>
      </c>
      <c r="O2029" t="s">
        <v>1086</v>
      </c>
      <c r="P2029" t="s">
        <v>997</v>
      </c>
      <c r="R2029" s="109" t="str">
        <f>IF(OR(P2029="SB",Q2029="SB"),"SB",0)</f>
        <v>SB</v>
      </c>
      <c r="V2029" s="113" t="str">
        <f>IF(AND(I2029&gt;=10000,I2029&lt;=19900),"Praha",(IF(AND(I2029&gt;=25001,I2029&lt;=29501),"Středočeský kraj",(IF(AND(I2029&gt;=30100,I2029&lt;=34972),"Středočeský kraj",(IF(AND(I2029&gt;=35002,I2029&lt;=36271),"Karlovarský kraj",(IF(AND(I2029&gt;=37001,I2029&lt;=39201),"Jihočeský kraj",(IF(AND(I2029&gt;=39701,I2029&lt;=39901),"Jihočeský kraj",(IF(AND(I2029&gt;=39301,I2029&lt;=39601),"Kraj Vysočina",(IF(AND(I2029&gt;=58001,I2029&lt;=59501),"Kraj Vysočina",(IF(AND(I2029&gt;=67401,I2029&lt;=67602),"Kraj Vysočina",(IF(AND(I2029&gt;=40001,I2029&lt;=44101),"Ústecký kraj",(IF(AND(I2029&gt;=46001,I2029&lt;=47201),"Liberecký kraj",(IF(AND(I2029&gt;=51202,I2029&lt;=51401),"Liberecký kraj",(IF(AND(I2029&gt;=53002,I2029&lt;=53976),"Pardubický kraj",(IF(AND(I2029&gt;=56002,I2029&lt;=57201),"Pardubický kraj",(IF(AND(I2029&gt;=60200,I2029&lt;=67201),"Jihomoravský kraj",(IF(AND(I2029&gt;=67801,I2029&lt;=68501),"Jihomoravský kraj",(IF(AND(I2029&gt;=69002,I2029&lt;=69801),"Jihomoravský kraj",(IF(AND(I2029&gt;=68601,I2029&lt;=68801),"Zlínský kraj",(IF(AND(I2029&gt;=75501,I2029&lt;=76901),"Zlínský kraj",(IF(AND(I2029&gt;=70030,I2029&lt;=74901),"Moravskoslezský kraj",(IF(AND(I2029&gt;=75000,I2029&lt;=75368),"Olomoucký kraj",(IF(AND(I2029&gt;=77200,I2029&lt;=79862),"Olomoucký kraj",(IF(AND(I2029&gt;=50011,I2029&lt;=50301),"Královéhradecký kraj",(IF(AND(I2029&gt;=54301,I2029&lt;=54303),"Královéhradecký kraj","0")))))))))))))))))))))))))))))))))))))))))))))))</f>
        <v>Jihočeský kraj</v>
      </c>
      <c r="AD2029" t="s">
        <v>998</v>
      </c>
      <c r="AE2029" t="s">
        <v>998</v>
      </c>
      <c r="AF2029" t="s">
        <v>998</v>
      </c>
      <c r="AG2029" s="107">
        <v>0</v>
      </c>
      <c r="AH2029" s="107">
        <v>0</v>
      </c>
      <c r="AI2029" s="107">
        <v>0</v>
      </c>
      <c r="AJ2029" t="s">
        <v>1012</v>
      </c>
    </row>
    <row r="2030" spans="1:37" x14ac:dyDescent="0.45">
      <c r="A2030" t="s">
        <v>1264</v>
      </c>
      <c r="B2030" t="s">
        <v>6874</v>
      </c>
      <c r="C2030" t="s">
        <v>1002</v>
      </c>
      <c r="D2030" t="s">
        <v>6875</v>
      </c>
      <c r="E2030" t="s">
        <v>992</v>
      </c>
      <c r="F2030" t="s">
        <v>6876</v>
      </c>
      <c r="G2030">
        <v>33</v>
      </c>
      <c r="H2030" t="s">
        <v>5057</v>
      </c>
      <c r="I2030">
        <v>38451</v>
      </c>
      <c r="J2030">
        <v>777669749</v>
      </c>
      <c r="K2030" t="s">
        <v>6877</v>
      </c>
      <c r="L2030" s="106">
        <v>35516</v>
      </c>
      <c r="M2030">
        <v>11027792</v>
      </c>
      <c r="N2030" t="s">
        <v>1640</v>
      </c>
      <c r="O2030" t="s">
        <v>1086</v>
      </c>
      <c r="P2030" t="s">
        <v>997</v>
      </c>
      <c r="R2030" s="109" t="str">
        <f>IF(OR(P2030="SB",Q2030="SB"),"SB",0)</f>
        <v>SB</v>
      </c>
      <c r="T2030" s="110">
        <v>17059</v>
      </c>
      <c r="U2030" t="s">
        <v>19634</v>
      </c>
      <c r="V2030" s="113" t="str">
        <f>IF(AND(I2030&gt;=10000,I2030&lt;=19900),"Praha",(IF(AND(I2030&gt;=25001,I2030&lt;=29501),"Středočeský kraj",(IF(AND(I2030&gt;=30100,I2030&lt;=34972),"Středočeský kraj",(IF(AND(I2030&gt;=35002,I2030&lt;=36271),"Karlovarský kraj",(IF(AND(I2030&gt;=37001,I2030&lt;=39201),"Jihočeský kraj",(IF(AND(I2030&gt;=39701,I2030&lt;=39901),"Jihočeský kraj",(IF(AND(I2030&gt;=39301,I2030&lt;=39601),"Kraj Vysočina",(IF(AND(I2030&gt;=58001,I2030&lt;=59501),"Kraj Vysočina",(IF(AND(I2030&gt;=67401,I2030&lt;=67602),"Kraj Vysočina",(IF(AND(I2030&gt;=40001,I2030&lt;=44101),"Ústecký kraj",(IF(AND(I2030&gt;=46001,I2030&lt;=47201),"Liberecký kraj",(IF(AND(I2030&gt;=51202,I2030&lt;=51401),"Liberecký kraj",(IF(AND(I2030&gt;=53002,I2030&lt;=53976),"Pardubický kraj",(IF(AND(I2030&gt;=56002,I2030&lt;=57201),"Pardubický kraj",(IF(AND(I2030&gt;=60200,I2030&lt;=67201),"Jihomoravský kraj",(IF(AND(I2030&gt;=67801,I2030&lt;=68501),"Jihomoravský kraj",(IF(AND(I2030&gt;=69002,I2030&lt;=69801),"Jihomoravský kraj",(IF(AND(I2030&gt;=68601,I2030&lt;=68801),"Zlínský kraj",(IF(AND(I2030&gt;=75501,I2030&lt;=76901),"Zlínský kraj",(IF(AND(I2030&gt;=70030,I2030&lt;=74901),"Moravskoslezský kraj",(IF(AND(I2030&gt;=75000,I2030&lt;=75368),"Olomoucký kraj",(IF(AND(I2030&gt;=77200,I2030&lt;=79862),"Olomoucký kraj",(IF(AND(I2030&gt;=50011,I2030&lt;=50301),"Královéhradecký kraj",(IF(AND(I2030&gt;=54301,I2030&lt;=54303),"Královéhradecký kraj","0")))))))))))))))))))))))))))))))))))))))))))))))</f>
        <v>Jihočeský kraj</v>
      </c>
      <c r="W2030" s="111">
        <v>17059</v>
      </c>
      <c r="X2030" s="111" t="s">
        <v>19633</v>
      </c>
      <c r="AB2030" t="s">
        <v>6878</v>
      </c>
      <c r="AD2030" t="s">
        <v>1159</v>
      </c>
      <c r="AE2030" t="s">
        <v>1515</v>
      </c>
      <c r="AF2030" t="s">
        <v>1515</v>
      </c>
      <c r="AG2030" s="107">
        <v>300</v>
      </c>
      <c r="AH2030" s="107">
        <v>0</v>
      </c>
      <c r="AI2030" s="107">
        <v>0</v>
      </c>
      <c r="AJ2030" t="s">
        <v>999</v>
      </c>
      <c r="AK2030" s="106">
        <v>44909</v>
      </c>
    </row>
    <row r="2031" spans="1:37" x14ac:dyDescent="0.45">
      <c r="A2031" t="s">
        <v>6594</v>
      </c>
      <c r="B2031" t="s">
        <v>8067</v>
      </c>
      <c r="C2031" t="s">
        <v>1002</v>
      </c>
      <c r="D2031" t="s">
        <v>8068</v>
      </c>
      <c r="E2031" t="s">
        <v>992</v>
      </c>
      <c r="F2031" t="s">
        <v>1052</v>
      </c>
      <c r="G2031">
        <v>26</v>
      </c>
      <c r="H2031" t="s">
        <v>6495</v>
      </c>
      <c r="I2031">
        <v>38451</v>
      </c>
      <c r="K2031" t="s">
        <v>8069</v>
      </c>
      <c r="L2031" s="106">
        <v>31488</v>
      </c>
      <c r="M2031">
        <v>13411669</v>
      </c>
      <c r="N2031" t="s">
        <v>996</v>
      </c>
      <c r="O2031" t="s">
        <v>12</v>
      </c>
      <c r="P2031" t="s">
        <v>997</v>
      </c>
      <c r="R2031" s="109" t="str">
        <f>IF(OR(P2031="SB",Q2031="SB"),"SB",0)</f>
        <v>SB</v>
      </c>
      <c r="T2031" s="110" t="s">
        <v>998</v>
      </c>
      <c r="V2031" s="113" t="str">
        <f>IF(AND(I2031&gt;=10000,I2031&lt;=19900),"Praha",(IF(AND(I2031&gt;=25001,I2031&lt;=29501),"Středočeský kraj",(IF(AND(I2031&gt;=30100,I2031&lt;=34972),"Středočeský kraj",(IF(AND(I2031&gt;=35002,I2031&lt;=36271),"Karlovarský kraj",(IF(AND(I2031&gt;=37001,I2031&lt;=39201),"Jihočeský kraj",(IF(AND(I2031&gt;=39701,I2031&lt;=39901),"Jihočeský kraj",(IF(AND(I2031&gt;=39301,I2031&lt;=39601),"Kraj Vysočina",(IF(AND(I2031&gt;=58001,I2031&lt;=59501),"Kraj Vysočina",(IF(AND(I2031&gt;=67401,I2031&lt;=67602),"Kraj Vysočina",(IF(AND(I2031&gt;=40001,I2031&lt;=44101),"Ústecký kraj",(IF(AND(I2031&gt;=46001,I2031&lt;=47201),"Liberecký kraj",(IF(AND(I2031&gt;=51202,I2031&lt;=51401),"Liberecký kraj",(IF(AND(I2031&gt;=53002,I2031&lt;=53976),"Pardubický kraj",(IF(AND(I2031&gt;=56002,I2031&lt;=57201),"Pardubický kraj",(IF(AND(I2031&gt;=60200,I2031&lt;=67201),"Jihomoravský kraj",(IF(AND(I2031&gt;=67801,I2031&lt;=68501),"Jihomoravský kraj",(IF(AND(I2031&gt;=69002,I2031&lt;=69801),"Jihomoravský kraj",(IF(AND(I2031&gt;=68601,I2031&lt;=68801),"Zlínský kraj",(IF(AND(I2031&gt;=75501,I2031&lt;=76901),"Zlínský kraj",(IF(AND(I2031&gt;=70030,I2031&lt;=74901),"Moravskoslezský kraj",(IF(AND(I2031&gt;=75000,I2031&lt;=75368),"Olomoucký kraj",(IF(AND(I2031&gt;=77200,I2031&lt;=79862),"Olomoucký kraj",(IF(AND(I2031&gt;=50011,I2031&lt;=50301),"Královéhradecký kraj",(IF(AND(I2031&gt;=54301,I2031&lt;=54303),"Královéhradecký kraj","0")))))))))))))))))))))))))))))))))))))))))))))))</f>
        <v>Jihočeský kraj</v>
      </c>
      <c r="AB2031" t="s">
        <v>998</v>
      </c>
      <c r="AD2031" t="s">
        <v>998</v>
      </c>
      <c r="AE2031" t="s">
        <v>998</v>
      </c>
      <c r="AF2031" t="s">
        <v>998</v>
      </c>
      <c r="AG2031" s="107">
        <v>0</v>
      </c>
      <c r="AH2031" s="107">
        <v>0</v>
      </c>
      <c r="AI2031" s="107">
        <v>0</v>
      </c>
      <c r="AJ2031" t="s">
        <v>1012</v>
      </c>
    </row>
    <row r="2032" spans="1:37" x14ac:dyDescent="0.45">
      <c r="A2032" t="s">
        <v>1411</v>
      </c>
      <c r="B2032" t="s">
        <v>14727</v>
      </c>
      <c r="C2032" t="s">
        <v>990</v>
      </c>
      <c r="D2032" t="s">
        <v>14728</v>
      </c>
      <c r="E2032" t="s">
        <v>992</v>
      </c>
      <c r="F2032" t="s">
        <v>7929</v>
      </c>
      <c r="G2032">
        <v>114</v>
      </c>
      <c r="H2032" t="s">
        <v>7929</v>
      </c>
      <c r="I2032">
        <v>38471</v>
      </c>
      <c r="J2032" s="108">
        <v>777084068</v>
      </c>
      <c r="K2032" t="s">
        <v>14729</v>
      </c>
      <c r="L2032" s="106">
        <v>41279</v>
      </c>
      <c r="M2032">
        <v>16068964</v>
      </c>
      <c r="N2032" t="s">
        <v>1640</v>
      </c>
      <c r="O2032" t="s">
        <v>1086</v>
      </c>
      <c r="P2032" t="s">
        <v>997</v>
      </c>
      <c r="R2032" s="109" t="str">
        <f>IF(OR(P2032="SB",Q2032="SB"),"SB",0)</f>
        <v>SB</v>
      </c>
      <c r="T2032" s="110">
        <v>2023991</v>
      </c>
      <c r="U2032" t="s">
        <v>19633</v>
      </c>
      <c r="V2032" s="113" t="str">
        <f>IF(AND(I2032&gt;=10000,I2032&lt;=19900),"Praha",(IF(AND(I2032&gt;=25001,I2032&lt;=29501),"Středočeský kraj",(IF(AND(I2032&gt;=30100,I2032&lt;=34972),"Středočeský kraj",(IF(AND(I2032&gt;=35002,I2032&lt;=36271),"Karlovarský kraj",(IF(AND(I2032&gt;=37001,I2032&lt;=39201),"Jihočeský kraj",(IF(AND(I2032&gt;=39701,I2032&lt;=39901),"Jihočeský kraj",(IF(AND(I2032&gt;=39301,I2032&lt;=39601),"Kraj Vysočina",(IF(AND(I2032&gt;=58001,I2032&lt;=59501),"Kraj Vysočina",(IF(AND(I2032&gt;=67401,I2032&lt;=67602),"Kraj Vysočina",(IF(AND(I2032&gt;=40001,I2032&lt;=44101),"Ústecký kraj",(IF(AND(I2032&gt;=46001,I2032&lt;=47201),"Liberecký kraj",(IF(AND(I2032&gt;=51202,I2032&lt;=51401),"Liberecký kraj",(IF(AND(I2032&gt;=53002,I2032&lt;=53976),"Pardubický kraj",(IF(AND(I2032&gt;=56002,I2032&lt;=57201),"Pardubický kraj",(IF(AND(I2032&gt;=60200,I2032&lt;=67201),"Jihomoravský kraj",(IF(AND(I2032&gt;=67801,I2032&lt;=68501),"Jihomoravský kraj",(IF(AND(I2032&gt;=69002,I2032&lt;=69801),"Jihomoravský kraj",(IF(AND(I2032&gt;=68601,I2032&lt;=68801),"Zlínský kraj",(IF(AND(I2032&gt;=75501,I2032&lt;=76901),"Zlínský kraj",(IF(AND(I2032&gt;=70030,I2032&lt;=74901),"Moravskoslezský kraj",(IF(AND(I2032&gt;=75000,I2032&lt;=75368),"Olomoucký kraj",(IF(AND(I2032&gt;=77200,I2032&lt;=79862),"Olomoucký kraj",(IF(AND(I2032&gt;=50011,I2032&lt;=50301),"Královéhradecký kraj",(IF(AND(I2032&gt;=54301,I2032&lt;=54303),"Královéhradecký kraj","0")))))))))))))))))))))))))))))))))))))))))))))))</f>
        <v>Jihočeský kraj</v>
      </c>
      <c r="AD2032" t="s">
        <v>998</v>
      </c>
      <c r="AE2032" t="s">
        <v>998</v>
      </c>
      <c r="AF2032" t="s">
        <v>998</v>
      </c>
      <c r="AG2032" s="107">
        <v>300</v>
      </c>
      <c r="AH2032" s="107">
        <v>0</v>
      </c>
      <c r="AI2032" s="107">
        <v>0</v>
      </c>
      <c r="AJ2032" t="s">
        <v>999</v>
      </c>
      <c r="AK2032" s="106">
        <v>44909</v>
      </c>
    </row>
    <row r="2033" spans="1:37" x14ac:dyDescent="0.45">
      <c r="A2033" t="s">
        <v>1007</v>
      </c>
      <c r="B2033" t="s">
        <v>14850</v>
      </c>
      <c r="C2033" t="s">
        <v>990</v>
      </c>
      <c r="D2033" t="s">
        <v>14851</v>
      </c>
      <c r="E2033" t="s">
        <v>992</v>
      </c>
      <c r="F2033" t="s">
        <v>1271</v>
      </c>
      <c r="G2033">
        <v>137</v>
      </c>
      <c r="H2033" t="s">
        <v>1271</v>
      </c>
      <c r="I2033">
        <v>38472</v>
      </c>
      <c r="J2033">
        <v>777777558</v>
      </c>
      <c r="K2033" t="s">
        <v>14852</v>
      </c>
      <c r="L2033" s="106">
        <v>37477</v>
      </c>
      <c r="M2033">
        <v>11174609</v>
      </c>
      <c r="N2033" t="s">
        <v>1276</v>
      </c>
      <c r="O2033" t="s">
        <v>1086</v>
      </c>
      <c r="P2033" t="s">
        <v>997</v>
      </c>
      <c r="R2033" s="109" t="str">
        <f>IF(OR(P2033="SB",Q2033="SB"),"SB",0)</f>
        <v>SB</v>
      </c>
      <c r="T2033" s="110">
        <v>12624</v>
      </c>
      <c r="U2033" t="s">
        <v>19633</v>
      </c>
      <c r="V2033" s="113" t="str">
        <f>IF(AND(I2033&gt;=10000,I2033&lt;=19900),"Praha",(IF(AND(I2033&gt;=25001,I2033&lt;=29501),"Středočeský kraj",(IF(AND(I2033&gt;=30100,I2033&lt;=34972),"Středočeský kraj",(IF(AND(I2033&gt;=35002,I2033&lt;=36271),"Karlovarský kraj",(IF(AND(I2033&gt;=37001,I2033&lt;=39201),"Jihočeský kraj",(IF(AND(I2033&gt;=39701,I2033&lt;=39901),"Jihočeský kraj",(IF(AND(I2033&gt;=39301,I2033&lt;=39601),"Kraj Vysočina",(IF(AND(I2033&gt;=58001,I2033&lt;=59501),"Kraj Vysočina",(IF(AND(I2033&gt;=67401,I2033&lt;=67602),"Kraj Vysočina",(IF(AND(I2033&gt;=40001,I2033&lt;=44101),"Ústecký kraj",(IF(AND(I2033&gt;=46001,I2033&lt;=47201),"Liberecký kraj",(IF(AND(I2033&gt;=51202,I2033&lt;=51401),"Liberecký kraj",(IF(AND(I2033&gt;=53002,I2033&lt;=53976),"Pardubický kraj",(IF(AND(I2033&gt;=56002,I2033&lt;=57201),"Pardubický kraj",(IF(AND(I2033&gt;=60200,I2033&lt;=67201),"Jihomoravský kraj",(IF(AND(I2033&gt;=67801,I2033&lt;=68501),"Jihomoravský kraj",(IF(AND(I2033&gt;=69002,I2033&lt;=69801),"Jihomoravský kraj",(IF(AND(I2033&gt;=68601,I2033&lt;=68801),"Zlínský kraj",(IF(AND(I2033&gt;=75501,I2033&lt;=76901),"Zlínský kraj",(IF(AND(I2033&gt;=70030,I2033&lt;=74901),"Moravskoslezský kraj",(IF(AND(I2033&gt;=75000,I2033&lt;=75368),"Olomoucký kraj",(IF(AND(I2033&gt;=77200,I2033&lt;=79862),"Olomoucký kraj",(IF(AND(I2033&gt;=50011,I2033&lt;=50301),"Královéhradecký kraj",(IF(AND(I2033&gt;=54301,I2033&lt;=54303),"Královéhradecký kraj","0")))))))))))))))))))))))))))))))))))))))))))))))</f>
        <v>Jihočeský kraj</v>
      </c>
      <c r="AD2033" t="s">
        <v>998</v>
      </c>
      <c r="AE2033" t="s">
        <v>998</v>
      </c>
      <c r="AF2033" t="s">
        <v>998</v>
      </c>
      <c r="AG2033" s="107">
        <v>0</v>
      </c>
      <c r="AH2033" s="107">
        <v>0</v>
      </c>
      <c r="AI2033" s="107">
        <v>0</v>
      </c>
      <c r="AJ2033" t="s">
        <v>1012</v>
      </c>
    </row>
    <row r="2034" spans="1:37" x14ac:dyDescent="0.45">
      <c r="A2034" t="s">
        <v>2047</v>
      </c>
      <c r="B2034" t="s">
        <v>8911</v>
      </c>
      <c r="C2034" t="s">
        <v>1002</v>
      </c>
      <c r="D2034" t="s">
        <v>8914</v>
      </c>
      <c r="E2034" t="s">
        <v>992</v>
      </c>
      <c r="F2034" t="s">
        <v>1271</v>
      </c>
      <c r="G2034">
        <v>325</v>
      </c>
      <c r="H2034" t="s">
        <v>1271</v>
      </c>
      <c r="I2034">
        <v>38472</v>
      </c>
      <c r="J2034">
        <v>737272750</v>
      </c>
      <c r="K2034" t="s">
        <v>8913</v>
      </c>
      <c r="L2034" s="106">
        <v>38976</v>
      </c>
      <c r="M2034">
        <v>13489471</v>
      </c>
      <c r="N2034" t="s">
        <v>1640</v>
      </c>
      <c r="O2034" t="s">
        <v>1086</v>
      </c>
      <c r="P2034" t="s">
        <v>997</v>
      </c>
      <c r="R2034" s="109" t="str">
        <f>IF(OR(P2034="SB",Q2034="SB"),"SB",0)</f>
        <v>SB</v>
      </c>
      <c r="T2034" s="110">
        <v>171065</v>
      </c>
      <c r="U2034" t="s">
        <v>19633</v>
      </c>
      <c r="V2034" s="113" t="str">
        <f>IF(AND(I2034&gt;=10000,I2034&lt;=19900),"Praha",(IF(AND(I2034&gt;=25001,I2034&lt;=29501),"Středočeský kraj",(IF(AND(I2034&gt;=30100,I2034&lt;=34972),"Středočeský kraj",(IF(AND(I2034&gt;=35002,I2034&lt;=36271),"Karlovarský kraj",(IF(AND(I2034&gt;=37001,I2034&lt;=39201),"Jihočeský kraj",(IF(AND(I2034&gt;=39701,I2034&lt;=39901),"Jihočeský kraj",(IF(AND(I2034&gt;=39301,I2034&lt;=39601),"Kraj Vysočina",(IF(AND(I2034&gt;=58001,I2034&lt;=59501),"Kraj Vysočina",(IF(AND(I2034&gt;=67401,I2034&lt;=67602),"Kraj Vysočina",(IF(AND(I2034&gt;=40001,I2034&lt;=44101),"Ústecký kraj",(IF(AND(I2034&gt;=46001,I2034&lt;=47201),"Liberecký kraj",(IF(AND(I2034&gt;=51202,I2034&lt;=51401),"Liberecký kraj",(IF(AND(I2034&gt;=53002,I2034&lt;=53976),"Pardubický kraj",(IF(AND(I2034&gt;=56002,I2034&lt;=57201),"Pardubický kraj",(IF(AND(I2034&gt;=60200,I2034&lt;=67201),"Jihomoravský kraj",(IF(AND(I2034&gt;=67801,I2034&lt;=68501),"Jihomoravský kraj",(IF(AND(I2034&gt;=69002,I2034&lt;=69801),"Jihomoravský kraj",(IF(AND(I2034&gt;=68601,I2034&lt;=68801),"Zlínský kraj",(IF(AND(I2034&gt;=75501,I2034&lt;=76901),"Zlínský kraj",(IF(AND(I2034&gt;=70030,I2034&lt;=74901),"Moravskoslezský kraj",(IF(AND(I2034&gt;=75000,I2034&lt;=75368),"Olomoucký kraj",(IF(AND(I2034&gt;=77200,I2034&lt;=79862),"Olomoucký kraj",(IF(AND(I2034&gt;=50011,I2034&lt;=50301),"Královéhradecký kraj",(IF(AND(I2034&gt;=54301,I2034&lt;=54303),"Královéhradecký kraj","0")))))))))))))))))))))))))))))))))))))))))))))))</f>
        <v>Jihočeský kraj</v>
      </c>
      <c r="AD2034" t="s">
        <v>998</v>
      </c>
      <c r="AE2034" t="s">
        <v>998</v>
      </c>
      <c r="AF2034" t="s">
        <v>998</v>
      </c>
      <c r="AG2034" s="107">
        <v>300</v>
      </c>
      <c r="AH2034" s="107">
        <v>0</v>
      </c>
      <c r="AI2034" s="107">
        <v>0</v>
      </c>
      <c r="AJ2034" t="s">
        <v>999</v>
      </c>
      <c r="AK2034" s="106">
        <v>44909</v>
      </c>
    </row>
    <row r="2035" spans="1:37" x14ac:dyDescent="0.45">
      <c r="A2035" t="s">
        <v>1107</v>
      </c>
      <c r="B2035" t="s">
        <v>16659</v>
      </c>
      <c r="C2035" t="s">
        <v>1002</v>
      </c>
      <c r="D2035" t="s">
        <v>16660</v>
      </c>
      <c r="E2035" t="s">
        <v>992</v>
      </c>
      <c r="F2035" t="s">
        <v>1271</v>
      </c>
      <c r="G2035">
        <v>253</v>
      </c>
      <c r="H2035" t="s">
        <v>1271</v>
      </c>
      <c r="I2035">
        <v>38472</v>
      </c>
      <c r="J2035">
        <v>731270792</v>
      </c>
      <c r="K2035" t="s">
        <v>16661</v>
      </c>
      <c r="L2035" s="106">
        <v>39131</v>
      </c>
      <c r="M2035">
        <v>14541519</v>
      </c>
      <c r="N2035" t="s">
        <v>1640</v>
      </c>
      <c r="O2035" t="s">
        <v>1086</v>
      </c>
      <c r="P2035" t="s">
        <v>997</v>
      </c>
      <c r="R2035" s="109" t="str">
        <f>IF(OR(P2035="SB",Q2035="SB"),"SB",0)</f>
        <v>SB</v>
      </c>
      <c r="T2035" s="110">
        <v>2022008</v>
      </c>
      <c r="U2035" t="s">
        <v>19633</v>
      </c>
      <c r="V2035" s="113" t="str">
        <f>IF(AND(I2035&gt;=10000,I2035&lt;=19900),"Praha",(IF(AND(I2035&gt;=25001,I2035&lt;=29501),"Středočeský kraj",(IF(AND(I2035&gt;=30100,I2035&lt;=34972),"Středočeský kraj",(IF(AND(I2035&gt;=35002,I2035&lt;=36271),"Karlovarský kraj",(IF(AND(I2035&gt;=37001,I2035&lt;=39201),"Jihočeský kraj",(IF(AND(I2035&gt;=39701,I2035&lt;=39901),"Jihočeský kraj",(IF(AND(I2035&gt;=39301,I2035&lt;=39601),"Kraj Vysočina",(IF(AND(I2035&gt;=58001,I2035&lt;=59501),"Kraj Vysočina",(IF(AND(I2035&gt;=67401,I2035&lt;=67602),"Kraj Vysočina",(IF(AND(I2035&gt;=40001,I2035&lt;=44101),"Ústecký kraj",(IF(AND(I2035&gt;=46001,I2035&lt;=47201),"Liberecký kraj",(IF(AND(I2035&gt;=51202,I2035&lt;=51401),"Liberecký kraj",(IF(AND(I2035&gt;=53002,I2035&lt;=53976),"Pardubický kraj",(IF(AND(I2035&gt;=56002,I2035&lt;=57201),"Pardubický kraj",(IF(AND(I2035&gt;=60200,I2035&lt;=67201),"Jihomoravský kraj",(IF(AND(I2035&gt;=67801,I2035&lt;=68501),"Jihomoravský kraj",(IF(AND(I2035&gt;=69002,I2035&lt;=69801),"Jihomoravský kraj",(IF(AND(I2035&gt;=68601,I2035&lt;=68801),"Zlínský kraj",(IF(AND(I2035&gt;=75501,I2035&lt;=76901),"Zlínský kraj",(IF(AND(I2035&gt;=70030,I2035&lt;=74901),"Moravskoslezský kraj",(IF(AND(I2035&gt;=75000,I2035&lt;=75368),"Olomoucký kraj",(IF(AND(I2035&gt;=77200,I2035&lt;=79862),"Olomoucký kraj",(IF(AND(I2035&gt;=50011,I2035&lt;=50301),"Královéhradecký kraj",(IF(AND(I2035&gt;=54301,I2035&lt;=54303),"Královéhradecký kraj","0")))))))))))))))))))))))))))))))))))))))))))))))</f>
        <v>Jihočeský kraj</v>
      </c>
      <c r="AD2035" t="s">
        <v>998</v>
      </c>
      <c r="AE2035" t="s">
        <v>998</v>
      </c>
      <c r="AF2035" t="s">
        <v>998</v>
      </c>
      <c r="AG2035" s="107">
        <v>300</v>
      </c>
      <c r="AH2035" s="107">
        <v>0</v>
      </c>
      <c r="AI2035" s="107">
        <v>0</v>
      </c>
      <c r="AJ2035" t="s">
        <v>999</v>
      </c>
      <c r="AK2035" s="106">
        <v>44909</v>
      </c>
    </row>
    <row r="2036" spans="1:37" x14ac:dyDescent="0.45">
      <c r="A2036" t="s">
        <v>1641</v>
      </c>
      <c r="B2036" t="s">
        <v>8911</v>
      </c>
      <c r="C2036" t="s">
        <v>1002</v>
      </c>
      <c r="D2036" t="s">
        <v>8912</v>
      </c>
      <c r="E2036" t="s">
        <v>992</v>
      </c>
      <c r="F2036" t="s">
        <v>1271</v>
      </c>
      <c r="G2036">
        <v>325</v>
      </c>
      <c r="H2036" t="s">
        <v>1271</v>
      </c>
      <c r="I2036">
        <v>38472</v>
      </c>
      <c r="K2036" t="s">
        <v>8913</v>
      </c>
      <c r="L2036" s="106">
        <v>40645</v>
      </c>
      <c r="M2036">
        <v>13494020</v>
      </c>
      <c r="N2036" t="s">
        <v>1640</v>
      </c>
      <c r="O2036" t="s">
        <v>1086</v>
      </c>
      <c r="P2036" t="s">
        <v>997</v>
      </c>
      <c r="R2036" s="109" t="str">
        <f>IF(OR(P2036="SB",Q2036="SB"),"SB",0)</f>
        <v>SB</v>
      </c>
      <c r="T2036" s="110" t="s">
        <v>998</v>
      </c>
      <c r="V2036" s="113" t="str">
        <f>IF(AND(I2036&gt;=10000,I2036&lt;=19900),"Praha",(IF(AND(I2036&gt;=25001,I2036&lt;=29501),"Středočeský kraj",(IF(AND(I2036&gt;=30100,I2036&lt;=34972),"Středočeský kraj",(IF(AND(I2036&gt;=35002,I2036&lt;=36271),"Karlovarský kraj",(IF(AND(I2036&gt;=37001,I2036&lt;=39201),"Jihočeský kraj",(IF(AND(I2036&gt;=39701,I2036&lt;=39901),"Jihočeský kraj",(IF(AND(I2036&gt;=39301,I2036&lt;=39601),"Kraj Vysočina",(IF(AND(I2036&gt;=58001,I2036&lt;=59501),"Kraj Vysočina",(IF(AND(I2036&gt;=67401,I2036&lt;=67602),"Kraj Vysočina",(IF(AND(I2036&gt;=40001,I2036&lt;=44101),"Ústecký kraj",(IF(AND(I2036&gt;=46001,I2036&lt;=47201),"Liberecký kraj",(IF(AND(I2036&gt;=51202,I2036&lt;=51401),"Liberecký kraj",(IF(AND(I2036&gt;=53002,I2036&lt;=53976),"Pardubický kraj",(IF(AND(I2036&gt;=56002,I2036&lt;=57201),"Pardubický kraj",(IF(AND(I2036&gt;=60200,I2036&lt;=67201),"Jihomoravský kraj",(IF(AND(I2036&gt;=67801,I2036&lt;=68501),"Jihomoravský kraj",(IF(AND(I2036&gt;=69002,I2036&lt;=69801),"Jihomoravský kraj",(IF(AND(I2036&gt;=68601,I2036&lt;=68801),"Zlínský kraj",(IF(AND(I2036&gt;=75501,I2036&lt;=76901),"Zlínský kraj",(IF(AND(I2036&gt;=70030,I2036&lt;=74901),"Moravskoslezský kraj",(IF(AND(I2036&gt;=75000,I2036&lt;=75368),"Olomoucký kraj",(IF(AND(I2036&gt;=77200,I2036&lt;=79862),"Olomoucký kraj",(IF(AND(I2036&gt;=50011,I2036&lt;=50301),"Královéhradecký kraj",(IF(AND(I2036&gt;=54301,I2036&lt;=54303),"Královéhradecký kraj","0")))))))))))))))))))))))))))))))))))))))))))))))</f>
        <v>Jihočeský kraj</v>
      </c>
      <c r="AB2036" t="s">
        <v>998</v>
      </c>
      <c r="AD2036" t="s">
        <v>998</v>
      </c>
      <c r="AE2036" t="s">
        <v>998</v>
      </c>
      <c r="AF2036" t="s">
        <v>998</v>
      </c>
      <c r="AG2036" s="107">
        <v>300</v>
      </c>
      <c r="AH2036" s="107">
        <v>0</v>
      </c>
      <c r="AI2036" s="107">
        <v>0</v>
      </c>
      <c r="AJ2036" t="s">
        <v>999</v>
      </c>
      <c r="AK2036" s="106">
        <v>44909</v>
      </c>
    </row>
    <row r="2037" spans="1:37" x14ac:dyDescent="0.45">
      <c r="A2037" t="s">
        <v>1275</v>
      </c>
      <c r="B2037" t="s">
        <v>12477</v>
      </c>
      <c r="C2037" t="s">
        <v>1002</v>
      </c>
      <c r="D2037" t="s">
        <v>12478</v>
      </c>
      <c r="E2037" t="s">
        <v>992</v>
      </c>
      <c r="F2037" t="s">
        <v>2463</v>
      </c>
      <c r="G2037">
        <v>248</v>
      </c>
      <c r="H2037" t="s">
        <v>2463</v>
      </c>
      <c r="I2037">
        <v>38481</v>
      </c>
      <c r="J2037">
        <v>702327268</v>
      </c>
      <c r="K2037" t="s">
        <v>12479</v>
      </c>
      <c r="L2037" s="106">
        <v>37533</v>
      </c>
      <c r="M2037">
        <v>14148566</v>
      </c>
      <c r="N2037" t="s">
        <v>1640</v>
      </c>
      <c r="O2037" t="s">
        <v>1086</v>
      </c>
      <c r="P2037" t="s">
        <v>997</v>
      </c>
      <c r="R2037" s="109" t="str">
        <f>IF(OR(P2037="SB",Q2037="SB"),"SB",0)</f>
        <v>SB</v>
      </c>
      <c r="T2037" s="110">
        <v>2019120</v>
      </c>
      <c r="U2037" t="s">
        <v>19633</v>
      </c>
      <c r="V2037" s="113" t="str">
        <f>IF(AND(I2037&gt;=10000,I2037&lt;=19900),"Praha",(IF(AND(I2037&gt;=25001,I2037&lt;=29501),"Středočeský kraj",(IF(AND(I2037&gt;=30100,I2037&lt;=34972),"Středočeský kraj",(IF(AND(I2037&gt;=35002,I2037&lt;=36271),"Karlovarský kraj",(IF(AND(I2037&gt;=37001,I2037&lt;=39201),"Jihočeský kraj",(IF(AND(I2037&gt;=39701,I2037&lt;=39901),"Jihočeský kraj",(IF(AND(I2037&gt;=39301,I2037&lt;=39601),"Kraj Vysočina",(IF(AND(I2037&gt;=58001,I2037&lt;=59501),"Kraj Vysočina",(IF(AND(I2037&gt;=67401,I2037&lt;=67602),"Kraj Vysočina",(IF(AND(I2037&gt;=40001,I2037&lt;=44101),"Ústecký kraj",(IF(AND(I2037&gt;=46001,I2037&lt;=47201),"Liberecký kraj",(IF(AND(I2037&gt;=51202,I2037&lt;=51401),"Liberecký kraj",(IF(AND(I2037&gt;=53002,I2037&lt;=53976),"Pardubický kraj",(IF(AND(I2037&gt;=56002,I2037&lt;=57201),"Pardubický kraj",(IF(AND(I2037&gt;=60200,I2037&lt;=67201),"Jihomoravský kraj",(IF(AND(I2037&gt;=67801,I2037&lt;=68501),"Jihomoravský kraj",(IF(AND(I2037&gt;=69002,I2037&lt;=69801),"Jihomoravský kraj",(IF(AND(I2037&gt;=68601,I2037&lt;=68801),"Zlínský kraj",(IF(AND(I2037&gt;=75501,I2037&lt;=76901),"Zlínský kraj",(IF(AND(I2037&gt;=70030,I2037&lt;=74901),"Moravskoslezský kraj",(IF(AND(I2037&gt;=75000,I2037&lt;=75368),"Olomoucký kraj",(IF(AND(I2037&gt;=77200,I2037&lt;=79862),"Olomoucký kraj",(IF(AND(I2037&gt;=50011,I2037&lt;=50301),"Královéhradecký kraj",(IF(AND(I2037&gt;=54301,I2037&lt;=54303),"Královéhradecký kraj","0")))))))))))))))))))))))))))))))))))))))))))))))</f>
        <v>Jihočeský kraj</v>
      </c>
      <c r="AB2037" t="s">
        <v>12480</v>
      </c>
      <c r="AD2037" t="s">
        <v>998</v>
      </c>
      <c r="AE2037" t="s">
        <v>998</v>
      </c>
      <c r="AF2037" t="s">
        <v>998</v>
      </c>
      <c r="AG2037" s="107">
        <v>300</v>
      </c>
      <c r="AH2037" s="107">
        <v>0</v>
      </c>
      <c r="AI2037" s="107">
        <v>0</v>
      </c>
      <c r="AJ2037" t="s">
        <v>999</v>
      </c>
      <c r="AK2037" s="106">
        <v>44909</v>
      </c>
    </row>
    <row r="2038" spans="1:37" x14ac:dyDescent="0.45">
      <c r="A2038" t="s">
        <v>1407</v>
      </c>
      <c r="B2038" t="s">
        <v>8687</v>
      </c>
      <c r="C2038" t="s">
        <v>1002</v>
      </c>
      <c r="D2038" t="s">
        <v>8688</v>
      </c>
      <c r="E2038" t="s">
        <v>992</v>
      </c>
      <c r="F2038" t="s">
        <v>2463</v>
      </c>
      <c r="G2038">
        <v>291</v>
      </c>
      <c r="H2038" t="s">
        <v>2463</v>
      </c>
      <c r="I2038">
        <v>38481</v>
      </c>
      <c r="J2038">
        <v>604888708</v>
      </c>
      <c r="K2038" t="s">
        <v>8689</v>
      </c>
      <c r="L2038" s="106">
        <v>35861</v>
      </c>
      <c r="M2038">
        <v>15759473</v>
      </c>
      <c r="N2038" t="s">
        <v>1276</v>
      </c>
      <c r="O2038" t="s">
        <v>1086</v>
      </c>
      <c r="P2038" t="s">
        <v>997</v>
      </c>
      <c r="R2038" s="109" t="str">
        <f>IF(OR(P2038="SB",Q2038="SB"),"SB",0)</f>
        <v>SB</v>
      </c>
      <c r="T2038" s="110" t="s">
        <v>998</v>
      </c>
      <c r="V2038" s="113" t="str">
        <f>IF(AND(I2038&gt;=10000,I2038&lt;=19900),"Praha",(IF(AND(I2038&gt;=25001,I2038&lt;=29501),"Středočeský kraj",(IF(AND(I2038&gt;=30100,I2038&lt;=34972),"Středočeský kraj",(IF(AND(I2038&gt;=35002,I2038&lt;=36271),"Karlovarský kraj",(IF(AND(I2038&gt;=37001,I2038&lt;=39201),"Jihočeský kraj",(IF(AND(I2038&gt;=39701,I2038&lt;=39901),"Jihočeský kraj",(IF(AND(I2038&gt;=39301,I2038&lt;=39601),"Kraj Vysočina",(IF(AND(I2038&gt;=58001,I2038&lt;=59501),"Kraj Vysočina",(IF(AND(I2038&gt;=67401,I2038&lt;=67602),"Kraj Vysočina",(IF(AND(I2038&gt;=40001,I2038&lt;=44101),"Ústecký kraj",(IF(AND(I2038&gt;=46001,I2038&lt;=47201),"Liberecký kraj",(IF(AND(I2038&gt;=51202,I2038&lt;=51401),"Liberecký kraj",(IF(AND(I2038&gt;=53002,I2038&lt;=53976),"Pardubický kraj",(IF(AND(I2038&gt;=56002,I2038&lt;=57201),"Pardubický kraj",(IF(AND(I2038&gt;=60200,I2038&lt;=67201),"Jihomoravský kraj",(IF(AND(I2038&gt;=67801,I2038&lt;=68501),"Jihomoravský kraj",(IF(AND(I2038&gt;=69002,I2038&lt;=69801),"Jihomoravský kraj",(IF(AND(I2038&gt;=68601,I2038&lt;=68801),"Zlínský kraj",(IF(AND(I2038&gt;=75501,I2038&lt;=76901),"Zlínský kraj",(IF(AND(I2038&gt;=70030,I2038&lt;=74901),"Moravskoslezský kraj",(IF(AND(I2038&gt;=75000,I2038&lt;=75368),"Olomoucký kraj",(IF(AND(I2038&gt;=77200,I2038&lt;=79862),"Olomoucký kraj",(IF(AND(I2038&gt;=50011,I2038&lt;=50301),"Královéhradecký kraj",(IF(AND(I2038&gt;=54301,I2038&lt;=54303),"Královéhradecký kraj","0")))))))))))))))))))))))))))))))))))))))))))))))</f>
        <v>Jihočeský kraj</v>
      </c>
      <c r="AB2038" t="s">
        <v>998</v>
      </c>
      <c r="AD2038" t="s">
        <v>998</v>
      </c>
      <c r="AE2038" t="s">
        <v>998</v>
      </c>
      <c r="AF2038" t="s">
        <v>998</v>
      </c>
      <c r="AG2038" s="107">
        <v>0</v>
      </c>
      <c r="AH2038" s="107">
        <v>0</v>
      </c>
      <c r="AI2038" s="107">
        <v>0</v>
      </c>
      <c r="AJ2038" t="s">
        <v>1012</v>
      </c>
    </row>
    <row r="2039" spans="1:37" x14ac:dyDescent="0.45">
      <c r="A2039" t="s">
        <v>1349</v>
      </c>
      <c r="B2039" t="s">
        <v>11941</v>
      </c>
      <c r="C2039" t="s">
        <v>1002</v>
      </c>
      <c r="D2039" t="s">
        <v>11944</v>
      </c>
      <c r="E2039" t="s">
        <v>992</v>
      </c>
      <c r="F2039" t="s">
        <v>11945</v>
      </c>
      <c r="G2039">
        <v>82</v>
      </c>
      <c r="H2039" t="s">
        <v>2463</v>
      </c>
      <c r="I2039">
        <v>38481</v>
      </c>
      <c r="J2039">
        <v>728929987</v>
      </c>
      <c r="K2039" t="s">
        <v>11946</v>
      </c>
      <c r="L2039" s="106">
        <v>32452</v>
      </c>
      <c r="M2039">
        <v>11750141</v>
      </c>
      <c r="N2039" t="s">
        <v>1640</v>
      </c>
      <c r="O2039" t="s">
        <v>1086</v>
      </c>
      <c r="P2039" t="s">
        <v>997</v>
      </c>
      <c r="R2039" s="109" t="str">
        <f>IF(OR(P2039="SB",Q2039="SB"),"SB",0)</f>
        <v>SB</v>
      </c>
      <c r="T2039" s="110" t="s">
        <v>998</v>
      </c>
      <c r="V2039" s="113" t="str">
        <f>IF(AND(I2039&gt;=10000,I2039&lt;=19900),"Praha",(IF(AND(I2039&gt;=25001,I2039&lt;=29501),"Středočeský kraj",(IF(AND(I2039&gt;=30100,I2039&lt;=34972),"Středočeský kraj",(IF(AND(I2039&gt;=35002,I2039&lt;=36271),"Karlovarský kraj",(IF(AND(I2039&gt;=37001,I2039&lt;=39201),"Jihočeský kraj",(IF(AND(I2039&gt;=39701,I2039&lt;=39901),"Jihočeský kraj",(IF(AND(I2039&gt;=39301,I2039&lt;=39601),"Kraj Vysočina",(IF(AND(I2039&gt;=58001,I2039&lt;=59501),"Kraj Vysočina",(IF(AND(I2039&gt;=67401,I2039&lt;=67602),"Kraj Vysočina",(IF(AND(I2039&gt;=40001,I2039&lt;=44101),"Ústecký kraj",(IF(AND(I2039&gt;=46001,I2039&lt;=47201),"Liberecký kraj",(IF(AND(I2039&gt;=51202,I2039&lt;=51401),"Liberecký kraj",(IF(AND(I2039&gt;=53002,I2039&lt;=53976),"Pardubický kraj",(IF(AND(I2039&gt;=56002,I2039&lt;=57201),"Pardubický kraj",(IF(AND(I2039&gt;=60200,I2039&lt;=67201),"Jihomoravský kraj",(IF(AND(I2039&gt;=67801,I2039&lt;=68501),"Jihomoravský kraj",(IF(AND(I2039&gt;=69002,I2039&lt;=69801),"Jihomoravský kraj",(IF(AND(I2039&gt;=68601,I2039&lt;=68801),"Zlínský kraj",(IF(AND(I2039&gt;=75501,I2039&lt;=76901),"Zlínský kraj",(IF(AND(I2039&gt;=70030,I2039&lt;=74901),"Moravskoslezský kraj",(IF(AND(I2039&gt;=75000,I2039&lt;=75368),"Olomoucký kraj",(IF(AND(I2039&gt;=77200,I2039&lt;=79862),"Olomoucký kraj",(IF(AND(I2039&gt;=50011,I2039&lt;=50301),"Královéhradecký kraj",(IF(AND(I2039&gt;=54301,I2039&lt;=54303),"Královéhradecký kraj","0")))))))))))))))))))))))))))))))))))))))))))))))</f>
        <v>Jihočeský kraj</v>
      </c>
      <c r="AB2039" t="s">
        <v>998</v>
      </c>
      <c r="AD2039" t="s">
        <v>998</v>
      </c>
      <c r="AE2039" t="s">
        <v>998</v>
      </c>
      <c r="AF2039" t="s">
        <v>1515</v>
      </c>
      <c r="AG2039" s="107">
        <v>0</v>
      </c>
      <c r="AH2039" s="107">
        <v>0</v>
      </c>
      <c r="AI2039" s="107">
        <v>0</v>
      </c>
      <c r="AJ2039" t="s">
        <v>1012</v>
      </c>
    </row>
    <row r="2040" spans="1:37" x14ac:dyDescent="0.45">
      <c r="A2040" t="s">
        <v>17895</v>
      </c>
      <c r="B2040" t="s">
        <v>17891</v>
      </c>
      <c r="C2040" t="s">
        <v>1002</v>
      </c>
      <c r="D2040" t="s">
        <v>17896</v>
      </c>
      <c r="E2040" t="s">
        <v>992</v>
      </c>
      <c r="F2040" t="s">
        <v>2463</v>
      </c>
      <c r="G2040">
        <v>176</v>
      </c>
      <c r="H2040" t="s">
        <v>2463</v>
      </c>
      <c r="I2040">
        <v>38481</v>
      </c>
      <c r="J2040">
        <v>724135822</v>
      </c>
      <c r="K2040" t="s">
        <v>14852</v>
      </c>
      <c r="L2040" s="106">
        <v>37187</v>
      </c>
      <c r="M2040">
        <v>14865861</v>
      </c>
      <c r="N2040" t="s">
        <v>1276</v>
      </c>
      <c r="O2040" t="s">
        <v>1086</v>
      </c>
      <c r="P2040" t="s">
        <v>997</v>
      </c>
      <c r="R2040" s="109" t="str">
        <f>IF(OR(P2040="SB",Q2040="SB"),"SB",0)</f>
        <v>SB</v>
      </c>
      <c r="T2040" s="110" t="s">
        <v>998</v>
      </c>
      <c r="V2040" s="113" t="str">
        <f>IF(AND(I2040&gt;=10000,I2040&lt;=19900),"Praha",(IF(AND(I2040&gt;=25001,I2040&lt;=29501),"Středočeský kraj",(IF(AND(I2040&gt;=30100,I2040&lt;=34972),"Středočeský kraj",(IF(AND(I2040&gt;=35002,I2040&lt;=36271),"Karlovarský kraj",(IF(AND(I2040&gt;=37001,I2040&lt;=39201),"Jihočeský kraj",(IF(AND(I2040&gt;=39701,I2040&lt;=39901),"Jihočeský kraj",(IF(AND(I2040&gt;=39301,I2040&lt;=39601),"Kraj Vysočina",(IF(AND(I2040&gt;=58001,I2040&lt;=59501),"Kraj Vysočina",(IF(AND(I2040&gt;=67401,I2040&lt;=67602),"Kraj Vysočina",(IF(AND(I2040&gt;=40001,I2040&lt;=44101),"Ústecký kraj",(IF(AND(I2040&gt;=46001,I2040&lt;=47201),"Liberecký kraj",(IF(AND(I2040&gt;=51202,I2040&lt;=51401),"Liberecký kraj",(IF(AND(I2040&gt;=53002,I2040&lt;=53976),"Pardubický kraj",(IF(AND(I2040&gt;=56002,I2040&lt;=57201),"Pardubický kraj",(IF(AND(I2040&gt;=60200,I2040&lt;=67201),"Jihomoravský kraj",(IF(AND(I2040&gt;=67801,I2040&lt;=68501),"Jihomoravský kraj",(IF(AND(I2040&gt;=69002,I2040&lt;=69801),"Jihomoravský kraj",(IF(AND(I2040&gt;=68601,I2040&lt;=68801),"Zlínský kraj",(IF(AND(I2040&gt;=75501,I2040&lt;=76901),"Zlínský kraj",(IF(AND(I2040&gt;=70030,I2040&lt;=74901),"Moravskoslezský kraj",(IF(AND(I2040&gt;=75000,I2040&lt;=75368),"Olomoucký kraj",(IF(AND(I2040&gt;=77200,I2040&lt;=79862),"Olomoucký kraj",(IF(AND(I2040&gt;=50011,I2040&lt;=50301),"Královéhradecký kraj",(IF(AND(I2040&gt;=54301,I2040&lt;=54303),"Královéhradecký kraj","0")))))))))))))))))))))))))))))))))))))))))))))))</f>
        <v>Jihočeský kraj</v>
      </c>
      <c r="AB2040" t="s">
        <v>998</v>
      </c>
      <c r="AD2040" t="s">
        <v>998</v>
      </c>
      <c r="AE2040" t="s">
        <v>998</v>
      </c>
      <c r="AF2040" t="s">
        <v>998</v>
      </c>
      <c r="AG2040" s="107">
        <v>0</v>
      </c>
      <c r="AH2040" s="107">
        <v>0</v>
      </c>
      <c r="AI2040" s="107">
        <v>0</v>
      </c>
      <c r="AJ2040" t="s">
        <v>1012</v>
      </c>
    </row>
    <row r="2041" spans="1:37" x14ac:dyDescent="0.45">
      <c r="A2041" t="s">
        <v>1129</v>
      </c>
      <c r="B2041" t="s">
        <v>18478</v>
      </c>
      <c r="C2041" t="s">
        <v>990</v>
      </c>
      <c r="D2041" t="s">
        <v>18483</v>
      </c>
      <c r="E2041" t="s">
        <v>992</v>
      </c>
      <c r="F2041" t="s">
        <v>4020</v>
      </c>
      <c r="G2041">
        <v>102</v>
      </c>
      <c r="H2041" t="s">
        <v>4021</v>
      </c>
      <c r="I2041">
        <v>38486</v>
      </c>
      <c r="J2041">
        <v>734522963</v>
      </c>
      <c r="K2041" t="s">
        <v>18484</v>
      </c>
      <c r="L2041" s="106">
        <v>35655</v>
      </c>
      <c r="M2041">
        <v>10961916</v>
      </c>
      <c r="N2041" t="s">
        <v>1640</v>
      </c>
      <c r="O2041" t="s">
        <v>1086</v>
      </c>
      <c r="P2041" t="s">
        <v>997</v>
      </c>
      <c r="R2041" s="109" t="str">
        <f>IF(OR(P2041="SB",Q2041="SB"),"SB",0)</f>
        <v>SB</v>
      </c>
      <c r="T2041" s="110">
        <v>12352</v>
      </c>
      <c r="U2041" t="s">
        <v>19634</v>
      </c>
      <c r="V2041" s="113" t="str">
        <f>IF(AND(I2041&gt;=10000,I2041&lt;=19900),"Praha",(IF(AND(I2041&gt;=25001,I2041&lt;=29501),"Středočeský kraj",(IF(AND(I2041&gt;=30100,I2041&lt;=34972),"Středočeský kraj",(IF(AND(I2041&gt;=35002,I2041&lt;=36271),"Karlovarský kraj",(IF(AND(I2041&gt;=37001,I2041&lt;=39201),"Jihočeský kraj",(IF(AND(I2041&gt;=39701,I2041&lt;=39901),"Jihočeský kraj",(IF(AND(I2041&gt;=39301,I2041&lt;=39601),"Kraj Vysočina",(IF(AND(I2041&gt;=58001,I2041&lt;=59501),"Kraj Vysočina",(IF(AND(I2041&gt;=67401,I2041&lt;=67602),"Kraj Vysočina",(IF(AND(I2041&gt;=40001,I2041&lt;=44101),"Ústecký kraj",(IF(AND(I2041&gt;=46001,I2041&lt;=47201),"Liberecký kraj",(IF(AND(I2041&gt;=51202,I2041&lt;=51401),"Liberecký kraj",(IF(AND(I2041&gt;=53002,I2041&lt;=53976),"Pardubický kraj",(IF(AND(I2041&gt;=56002,I2041&lt;=57201),"Pardubický kraj",(IF(AND(I2041&gt;=60200,I2041&lt;=67201),"Jihomoravský kraj",(IF(AND(I2041&gt;=67801,I2041&lt;=68501),"Jihomoravský kraj",(IF(AND(I2041&gt;=69002,I2041&lt;=69801),"Jihomoravský kraj",(IF(AND(I2041&gt;=68601,I2041&lt;=68801),"Zlínský kraj",(IF(AND(I2041&gt;=75501,I2041&lt;=76901),"Zlínský kraj",(IF(AND(I2041&gt;=70030,I2041&lt;=74901),"Moravskoslezský kraj",(IF(AND(I2041&gt;=75000,I2041&lt;=75368),"Olomoucký kraj",(IF(AND(I2041&gt;=77200,I2041&lt;=79862),"Olomoucký kraj",(IF(AND(I2041&gt;=50011,I2041&lt;=50301),"Královéhradecký kraj",(IF(AND(I2041&gt;=54301,I2041&lt;=54303),"Královéhradecký kraj","0")))))))))))))))))))))))))))))))))))))))))))))))</f>
        <v>Jihočeský kraj</v>
      </c>
      <c r="W2041" s="111">
        <v>12352</v>
      </c>
      <c r="X2041" s="111" t="s">
        <v>19633</v>
      </c>
      <c r="AB2041" t="s">
        <v>18485</v>
      </c>
      <c r="AD2041" t="s">
        <v>1024</v>
      </c>
      <c r="AE2041" t="s">
        <v>1515</v>
      </c>
      <c r="AF2041" t="s">
        <v>998</v>
      </c>
      <c r="AG2041" s="107">
        <v>300</v>
      </c>
      <c r="AH2041" s="107">
        <v>0</v>
      </c>
      <c r="AI2041" s="107">
        <v>0</v>
      </c>
      <c r="AJ2041" t="s">
        <v>999</v>
      </c>
      <c r="AK2041" s="106">
        <v>44909</v>
      </c>
    </row>
    <row r="2042" spans="1:37" x14ac:dyDescent="0.45">
      <c r="A2042" t="s">
        <v>1161</v>
      </c>
      <c r="B2042" t="s">
        <v>18478</v>
      </c>
      <c r="C2042" t="s">
        <v>990</v>
      </c>
      <c r="D2042" t="s">
        <v>18481</v>
      </c>
      <c r="E2042" t="s">
        <v>992</v>
      </c>
      <c r="F2042" t="s">
        <v>4020</v>
      </c>
      <c r="G2042">
        <v>102</v>
      </c>
      <c r="H2042" t="s">
        <v>4021</v>
      </c>
      <c r="I2042">
        <v>38486</v>
      </c>
      <c r="K2042" t="s">
        <v>18482</v>
      </c>
      <c r="L2042" s="106">
        <v>26267</v>
      </c>
      <c r="M2042">
        <v>11028301</v>
      </c>
      <c r="N2042" t="s">
        <v>1276</v>
      </c>
      <c r="O2042" t="s">
        <v>1086</v>
      </c>
      <c r="P2042" t="s">
        <v>997</v>
      </c>
      <c r="R2042" s="109" t="str">
        <f>IF(OR(P2042="SB",Q2042="SB"),"SB",0)</f>
        <v>SB</v>
      </c>
      <c r="T2042" s="110" t="s">
        <v>998</v>
      </c>
      <c r="V2042" s="113" t="str">
        <f>IF(AND(I2042&gt;=10000,I2042&lt;=19900),"Praha",(IF(AND(I2042&gt;=25001,I2042&lt;=29501),"Středočeský kraj",(IF(AND(I2042&gt;=30100,I2042&lt;=34972),"Středočeský kraj",(IF(AND(I2042&gt;=35002,I2042&lt;=36271),"Karlovarský kraj",(IF(AND(I2042&gt;=37001,I2042&lt;=39201),"Jihočeský kraj",(IF(AND(I2042&gt;=39701,I2042&lt;=39901),"Jihočeský kraj",(IF(AND(I2042&gt;=39301,I2042&lt;=39601),"Kraj Vysočina",(IF(AND(I2042&gt;=58001,I2042&lt;=59501),"Kraj Vysočina",(IF(AND(I2042&gt;=67401,I2042&lt;=67602),"Kraj Vysočina",(IF(AND(I2042&gt;=40001,I2042&lt;=44101),"Ústecký kraj",(IF(AND(I2042&gt;=46001,I2042&lt;=47201),"Liberecký kraj",(IF(AND(I2042&gt;=51202,I2042&lt;=51401),"Liberecký kraj",(IF(AND(I2042&gt;=53002,I2042&lt;=53976),"Pardubický kraj",(IF(AND(I2042&gt;=56002,I2042&lt;=57201),"Pardubický kraj",(IF(AND(I2042&gt;=60200,I2042&lt;=67201),"Jihomoravský kraj",(IF(AND(I2042&gt;=67801,I2042&lt;=68501),"Jihomoravský kraj",(IF(AND(I2042&gt;=69002,I2042&lt;=69801),"Jihomoravský kraj",(IF(AND(I2042&gt;=68601,I2042&lt;=68801),"Zlínský kraj",(IF(AND(I2042&gt;=75501,I2042&lt;=76901),"Zlínský kraj",(IF(AND(I2042&gt;=70030,I2042&lt;=74901),"Moravskoslezský kraj",(IF(AND(I2042&gt;=75000,I2042&lt;=75368),"Olomoucký kraj",(IF(AND(I2042&gt;=77200,I2042&lt;=79862),"Olomoucký kraj",(IF(AND(I2042&gt;=50011,I2042&lt;=50301),"Královéhradecký kraj",(IF(AND(I2042&gt;=54301,I2042&lt;=54303),"Královéhradecký kraj","0")))))))))))))))))))))))))))))))))))))))))))))))</f>
        <v>Jihočeský kraj</v>
      </c>
      <c r="AB2042" t="s">
        <v>998</v>
      </c>
      <c r="AD2042" t="s">
        <v>998</v>
      </c>
      <c r="AE2042" t="s">
        <v>1515</v>
      </c>
      <c r="AF2042" t="s">
        <v>998</v>
      </c>
      <c r="AG2042" s="107">
        <v>0</v>
      </c>
      <c r="AH2042" s="107">
        <v>0</v>
      </c>
      <c r="AI2042" s="107">
        <v>0</v>
      </c>
      <c r="AJ2042" t="s">
        <v>1012</v>
      </c>
    </row>
    <row r="2043" spans="1:37" x14ac:dyDescent="0.45">
      <c r="A2043" t="s">
        <v>1468</v>
      </c>
      <c r="B2043" t="s">
        <v>4012</v>
      </c>
      <c r="C2043" t="s">
        <v>1002</v>
      </c>
      <c r="D2043" t="s">
        <v>4019</v>
      </c>
      <c r="E2043" t="s">
        <v>992</v>
      </c>
      <c r="F2043" t="s">
        <v>4020</v>
      </c>
      <c r="G2043">
        <v>49</v>
      </c>
      <c r="H2043" t="s">
        <v>4021</v>
      </c>
      <c r="I2043">
        <v>38486</v>
      </c>
      <c r="J2043">
        <v>723460817</v>
      </c>
      <c r="K2043" t="s">
        <v>4022</v>
      </c>
      <c r="L2043" s="106">
        <v>38043</v>
      </c>
      <c r="M2043">
        <v>14148667</v>
      </c>
      <c r="N2043" t="s">
        <v>1276</v>
      </c>
      <c r="O2043" t="s">
        <v>1086</v>
      </c>
      <c r="P2043" t="s">
        <v>997</v>
      </c>
      <c r="R2043" s="109" t="str">
        <f>IF(OR(P2043="SB",Q2043="SB"),"SB",0)</f>
        <v>SB</v>
      </c>
      <c r="V2043" s="113" t="str">
        <f>IF(AND(I2043&gt;=10000,I2043&lt;=19900),"Praha",(IF(AND(I2043&gt;=25001,I2043&lt;=29501),"Středočeský kraj",(IF(AND(I2043&gt;=30100,I2043&lt;=34972),"Středočeský kraj",(IF(AND(I2043&gt;=35002,I2043&lt;=36271),"Karlovarský kraj",(IF(AND(I2043&gt;=37001,I2043&lt;=39201),"Jihočeský kraj",(IF(AND(I2043&gt;=39701,I2043&lt;=39901),"Jihočeský kraj",(IF(AND(I2043&gt;=39301,I2043&lt;=39601),"Kraj Vysočina",(IF(AND(I2043&gt;=58001,I2043&lt;=59501),"Kraj Vysočina",(IF(AND(I2043&gt;=67401,I2043&lt;=67602),"Kraj Vysočina",(IF(AND(I2043&gt;=40001,I2043&lt;=44101),"Ústecký kraj",(IF(AND(I2043&gt;=46001,I2043&lt;=47201),"Liberecký kraj",(IF(AND(I2043&gt;=51202,I2043&lt;=51401),"Liberecký kraj",(IF(AND(I2043&gt;=53002,I2043&lt;=53976),"Pardubický kraj",(IF(AND(I2043&gt;=56002,I2043&lt;=57201),"Pardubický kraj",(IF(AND(I2043&gt;=60200,I2043&lt;=67201),"Jihomoravský kraj",(IF(AND(I2043&gt;=67801,I2043&lt;=68501),"Jihomoravský kraj",(IF(AND(I2043&gt;=69002,I2043&lt;=69801),"Jihomoravský kraj",(IF(AND(I2043&gt;=68601,I2043&lt;=68801),"Zlínský kraj",(IF(AND(I2043&gt;=75501,I2043&lt;=76901),"Zlínský kraj",(IF(AND(I2043&gt;=70030,I2043&lt;=74901),"Moravskoslezský kraj",(IF(AND(I2043&gt;=75000,I2043&lt;=75368),"Olomoucký kraj",(IF(AND(I2043&gt;=77200,I2043&lt;=79862),"Olomoucký kraj",(IF(AND(I2043&gt;=50011,I2043&lt;=50301),"Královéhradecký kraj",(IF(AND(I2043&gt;=54301,I2043&lt;=54303),"Královéhradecký kraj","0")))))))))))))))))))))))))))))))))))))))))))))))</f>
        <v>Jihočeský kraj</v>
      </c>
      <c r="AD2043" t="s">
        <v>998</v>
      </c>
      <c r="AE2043" t="s">
        <v>998</v>
      </c>
      <c r="AF2043" t="s">
        <v>998</v>
      </c>
      <c r="AG2043" s="107">
        <v>0</v>
      </c>
      <c r="AH2043" s="107">
        <v>0</v>
      </c>
      <c r="AI2043" s="107">
        <v>0</v>
      </c>
      <c r="AJ2043" t="s">
        <v>1012</v>
      </c>
    </row>
    <row r="2044" spans="1:37" x14ac:dyDescent="0.45">
      <c r="A2044" t="s">
        <v>1061</v>
      </c>
      <c r="B2044" t="s">
        <v>18037</v>
      </c>
      <c r="C2044" t="s">
        <v>990</v>
      </c>
      <c r="D2044">
        <v>1008180888</v>
      </c>
      <c r="E2044" t="s">
        <v>992</v>
      </c>
      <c r="F2044" t="s">
        <v>18038</v>
      </c>
      <c r="G2044">
        <v>35</v>
      </c>
      <c r="H2044" t="s">
        <v>18038</v>
      </c>
      <c r="I2044">
        <v>38492</v>
      </c>
      <c r="J2044">
        <v>602739198</v>
      </c>
      <c r="K2044" t="s">
        <v>18039</v>
      </c>
      <c r="L2044" s="106">
        <v>40408</v>
      </c>
      <c r="M2044">
        <v>15934275</v>
      </c>
      <c r="N2044" t="s">
        <v>1640</v>
      </c>
      <c r="O2044" t="s">
        <v>1086</v>
      </c>
      <c r="P2044" t="s">
        <v>997</v>
      </c>
      <c r="R2044" s="109" t="str">
        <f>IF(OR(P2044="SB",Q2044="SB"),"SB",0)</f>
        <v>SB</v>
      </c>
      <c r="T2044" s="110">
        <v>2023018</v>
      </c>
      <c r="U2044" t="s">
        <v>19633</v>
      </c>
      <c r="V2044" s="113" t="str">
        <f>IF(AND(I2044&gt;=10000,I2044&lt;=19900),"Praha",(IF(AND(I2044&gt;=25001,I2044&lt;=29501),"Středočeský kraj",(IF(AND(I2044&gt;=30100,I2044&lt;=34972),"Středočeský kraj",(IF(AND(I2044&gt;=35002,I2044&lt;=36271),"Karlovarský kraj",(IF(AND(I2044&gt;=37001,I2044&lt;=39201),"Jihočeský kraj",(IF(AND(I2044&gt;=39701,I2044&lt;=39901),"Jihočeský kraj",(IF(AND(I2044&gt;=39301,I2044&lt;=39601),"Kraj Vysočina",(IF(AND(I2044&gt;=58001,I2044&lt;=59501),"Kraj Vysočina",(IF(AND(I2044&gt;=67401,I2044&lt;=67602),"Kraj Vysočina",(IF(AND(I2044&gt;=40001,I2044&lt;=44101),"Ústecký kraj",(IF(AND(I2044&gt;=46001,I2044&lt;=47201),"Liberecký kraj",(IF(AND(I2044&gt;=51202,I2044&lt;=51401),"Liberecký kraj",(IF(AND(I2044&gt;=53002,I2044&lt;=53976),"Pardubický kraj",(IF(AND(I2044&gt;=56002,I2044&lt;=57201),"Pardubický kraj",(IF(AND(I2044&gt;=60200,I2044&lt;=67201),"Jihomoravský kraj",(IF(AND(I2044&gt;=67801,I2044&lt;=68501),"Jihomoravský kraj",(IF(AND(I2044&gt;=69002,I2044&lt;=69801),"Jihomoravský kraj",(IF(AND(I2044&gt;=68601,I2044&lt;=68801),"Zlínský kraj",(IF(AND(I2044&gt;=75501,I2044&lt;=76901),"Zlínský kraj",(IF(AND(I2044&gt;=70030,I2044&lt;=74901),"Moravskoslezský kraj",(IF(AND(I2044&gt;=75000,I2044&lt;=75368),"Olomoucký kraj",(IF(AND(I2044&gt;=77200,I2044&lt;=79862),"Olomoucký kraj",(IF(AND(I2044&gt;=50011,I2044&lt;=50301),"Královéhradecký kraj",(IF(AND(I2044&gt;=54301,I2044&lt;=54303),"Královéhradecký kraj","0")))))))))))))))))))))))))))))))))))))))))))))))</f>
        <v>Jihočeský kraj</v>
      </c>
      <c r="AD2044" t="s">
        <v>998</v>
      </c>
      <c r="AE2044" t="s">
        <v>998</v>
      </c>
      <c r="AF2044" t="s">
        <v>998</v>
      </c>
      <c r="AG2044" s="107">
        <v>300</v>
      </c>
      <c r="AH2044" s="107">
        <v>0</v>
      </c>
      <c r="AI2044" s="107">
        <v>0</v>
      </c>
      <c r="AJ2044" t="s">
        <v>999</v>
      </c>
      <c r="AK2044" s="106">
        <v>44909</v>
      </c>
    </row>
    <row r="2045" spans="1:37" x14ac:dyDescent="0.45">
      <c r="A2045" t="s">
        <v>1037</v>
      </c>
      <c r="B2045" t="s">
        <v>18037</v>
      </c>
      <c r="C2045" t="s">
        <v>990</v>
      </c>
      <c r="D2045">
        <v>1008180899</v>
      </c>
      <c r="E2045" t="s">
        <v>992</v>
      </c>
      <c r="F2045" t="s">
        <v>18038</v>
      </c>
      <c r="G2045">
        <v>35</v>
      </c>
      <c r="H2045" t="s">
        <v>6982</v>
      </c>
      <c r="I2045">
        <v>38492</v>
      </c>
      <c r="J2045">
        <v>602739198</v>
      </c>
      <c r="K2045" t="s">
        <v>18039</v>
      </c>
      <c r="L2045" s="106">
        <v>40408</v>
      </c>
      <c r="M2045">
        <v>15934376</v>
      </c>
      <c r="N2045" t="s">
        <v>1640</v>
      </c>
      <c r="O2045" t="s">
        <v>1086</v>
      </c>
      <c r="P2045" t="s">
        <v>997</v>
      </c>
      <c r="R2045" s="109" t="str">
        <f>IF(OR(P2045="SB",Q2045="SB"),"SB",0)</f>
        <v>SB</v>
      </c>
      <c r="T2045" s="110">
        <v>2023019</v>
      </c>
      <c r="U2045" t="s">
        <v>19633</v>
      </c>
      <c r="V2045" s="113" t="str">
        <f>IF(AND(I2045&gt;=10000,I2045&lt;=19900),"Praha",(IF(AND(I2045&gt;=25001,I2045&lt;=29501),"Středočeský kraj",(IF(AND(I2045&gt;=30100,I2045&lt;=34972),"Středočeský kraj",(IF(AND(I2045&gt;=35002,I2045&lt;=36271),"Karlovarský kraj",(IF(AND(I2045&gt;=37001,I2045&lt;=39201),"Jihočeský kraj",(IF(AND(I2045&gt;=39701,I2045&lt;=39901),"Jihočeský kraj",(IF(AND(I2045&gt;=39301,I2045&lt;=39601),"Kraj Vysočina",(IF(AND(I2045&gt;=58001,I2045&lt;=59501),"Kraj Vysočina",(IF(AND(I2045&gt;=67401,I2045&lt;=67602),"Kraj Vysočina",(IF(AND(I2045&gt;=40001,I2045&lt;=44101),"Ústecký kraj",(IF(AND(I2045&gt;=46001,I2045&lt;=47201),"Liberecký kraj",(IF(AND(I2045&gt;=51202,I2045&lt;=51401),"Liberecký kraj",(IF(AND(I2045&gt;=53002,I2045&lt;=53976),"Pardubický kraj",(IF(AND(I2045&gt;=56002,I2045&lt;=57201),"Pardubický kraj",(IF(AND(I2045&gt;=60200,I2045&lt;=67201),"Jihomoravský kraj",(IF(AND(I2045&gt;=67801,I2045&lt;=68501),"Jihomoravský kraj",(IF(AND(I2045&gt;=69002,I2045&lt;=69801),"Jihomoravský kraj",(IF(AND(I2045&gt;=68601,I2045&lt;=68801),"Zlínský kraj",(IF(AND(I2045&gt;=75501,I2045&lt;=76901),"Zlínský kraj",(IF(AND(I2045&gt;=70030,I2045&lt;=74901),"Moravskoslezský kraj",(IF(AND(I2045&gt;=75000,I2045&lt;=75368),"Olomoucký kraj",(IF(AND(I2045&gt;=77200,I2045&lt;=79862),"Olomoucký kraj",(IF(AND(I2045&gt;=50011,I2045&lt;=50301),"Královéhradecký kraj",(IF(AND(I2045&gt;=54301,I2045&lt;=54303),"Královéhradecký kraj","0")))))))))))))))))))))))))))))))))))))))))))))))</f>
        <v>Jihočeský kraj</v>
      </c>
      <c r="AD2045" t="s">
        <v>998</v>
      </c>
      <c r="AE2045" t="s">
        <v>998</v>
      </c>
      <c r="AF2045" t="s">
        <v>998</v>
      </c>
      <c r="AG2045" s="107">
        <v>300</v>
      </c>
      <c r="AH2045" s="107">
        <v>0</v>
      </c>
      <c r="AI2045" s="107">
        <v>0</v>
      </c>
      <c r="AJ2045" t="s">
        <v>999</v>
      </c>
      <c r="AK2045" s="106">
        <v>44909</v>
      </c>
    </row>
    <row r="2046" spans="1:37" x14ac:dyDescent="0.45">
      <c r="A2046" t="s">
        <v>1037</v>
      </c>
      <c r="B2046" t="s">
        <v>6980</v>
      </c>
      <c r="C2046" t="s">
        <v>990</v>
      </c>
      <c r="D2046" t="s">
        <v>6981</v>
      </c>
      <c r="E2046" t="s">
        <v>992</v>
      </c>
      <c r="F2046" t="s">
        <v>6982</v>
      </c>
      <c r="G2046">
        <v>35</v>
      </c>
      <c r="H2046" t="s">
        <v>6982</v>
      </c>
      <c r="I2046">
        <v>38492</v>
      </c>
      <c r="K2046" t="s">
        <v>6983</v>
      </c>
      <c r="L2046" s="106">
        <v>35612</v>
      </c>
      <c r="M2046">
        <v>11145307</v>
      </c>
      <c r="N2046" t="s">
        <v>1276</v>
      </c>
      <c r="O2046" t="s">
        <v>1086</v>
      </c>
      <c r="P2046" t="s">
        <v>997</v>
      </c>
      <c r="R2046" s="109" t="str">
        <f>IF(OR(P2046="SB",Q2046="SB"),"SB",0)</f>
        <v>SB</v>
      </c>
      <c r="V2046" s="113" t="str">
        <f>IF(AND(I2046&gt;=10000,I2046&lt;=19900),"Praha",(IF(AND(I2046&gt;=25001,I2046&lt;=29501),"Středočeský kraj",(IF(AND(I2046&gt;=30100,I2046&lt;=34972),"Středočeský kraj",(IF(AND(I2046&gt;=35002,I2046&lt;=36271),"Karlovarský kraj",(IF(AND(I2046&gt;=37001,I2046&lt;=39201),"Jihočeský kraj",(IF(AND(I2046&gt;=39701,I2046&lt;=39901),"Jihočeský kraj",(IF(AND(I2046&gt;=39301,I2046&lt;=39601),"Kraj Vysočina",(IF(AND(I2046&gt;=58001,I2046&lt;=59501),"Kraj Vysočina",(IF(AND(I2046&gt;=67401,I2046&lt;=67602),"Kraj Vysočina",(IF(AND(I2046&gt;=40001,I2046&lt;=44101),"Ústecký kraj",(IF(AND(I2046&gt;=46001,I2046&lt;=47201),"Liberecký kraj",(IF(AND(I2046&gt;=51202,I2046&lt;=51401),"Liberecký kraj",(IF(AND(I2046&gt;=53002,I2046&lt;=53976),"Pardubický kraj",(IF(AND(I2046&gt;=56002,I2046&lt;=57201),"Pardubický kraj",(IF(AND(I2046&gt;=60200,I2046&lt;=67201),"Jihomoravský kraj",(IF(AND(I2046&gt;=67801,I2046&lt;=68501),"Jihomoravský kraj",(IF(AND(I2046&gt;=69002,I2046&lt;=69801),"Jihomoravský kraj",(IF(AND(I2046&gt;=68601,I2046&lt;=68801),"Zlínský kraj",(IF(AND(I2046&gt;=75501,I2046&lt;=76901),"Zlínský kraj",(IF(AND(I2046&gt;=70030,I2046&lt;=74901),"Moravskoslezský kraj",(IF(AND(I2046&gt;=75000,I2046&lt;=75368),"Olomoucký kraj",(IF(AND(I2046&gt;=77200,I2046&lt;=79862),"Olomoucký kraj",(IF(AND(I2046&gt;=50011,I2046&lt;=50301),"Královéhradecký kraj",(IF(AND(I2046&gt;=54301,I2046&lt;=54303),"Královéhradecký kraj","0")))))))))))))))))))))))))))))))))))))))))))))))</f>
        <v>Jihočeský kraj</v>
      </c>
      <c r="AD2046" t="s">
        <v>998</v>
      </c>
      <c r="AE2046" t="s">
        <v>998</v>
      </c>
      <c r="AF2046" t="s">
        <v>998</v>
      </c>
      <c r="AG2046" s="107">
        <v>0</v>
      </c>
      <c r="AH2046" s="107">
        <v>0</v>
      </c>
      <c r="AI2046" s="107">
        <v>0</v>
      </c>
      <c r="AJ2046" t="s">
        <v>1012</v>
      </c>
    </row>
    <row r="2047" spans="1:37" x14ac:dyDescent="0.45">
      <c r="A2047" t="s">
        <v>1408</v>
      </c>
      <c r="B2047" t="s">
        <v>5216</v>
      </c>
      <c r="C2047" t="s">
        <v>1002</v>
      </c>
      <c r="D2047" t="s">
        <v>5217</v>
      </c>
      <c r="E2047" t="s">
        <v>992</v>
      </c>
      <c r="F2047" t="s">
        <v>5218</v>
      </c>
      <c r="G2047">
        <v>55</v>
      </c>
      <c r="H2047" t="s">
        <v>1638</v>
      </c>
      <c r="I2047">
        <v>38501</v>
      </c>
      <c r="J2047">
        <v>606336067</v>
      </c>
      <c r="K2047" t="s">
        <v>5219</v>
      </c>
      <c r="L2047" s="106">
        <v>38009</v>
      </c>
      <c r="M2047">
        <v>11656676</v>
      </c>
      <c r="N2047" t="s">
        <v>1276</v>
      </c>
      <c r="O2047" t="s">
        <v>1086</v>
      </c>
      <c r="P2047" t="s">
        <v>997</v>
      </c>
      <c r="Q2047" t="s">
        <v>1064</v>
      </c>
      <c r="R2047" s="109" t="str">
        <f>IF(OR(P2047="SB",Q2047="SB"),"SB",0)</f>
        <v>SB</v>
      </c>
      <c r="V2047" s="113" t="str">
        <f>IF(AND(I2047&gt;=10000,I2047&lt;=19900),"Praha",(IF(AND(I2047&gt;=25001,I2047&lt;=29501),"Středočeský kraj",(IF(AND(I2047&gt;=30100,I2047&lt;=34972),"Středočeský kraj",(IF(AND(I2047&gt;=35002,I2047&lt;=36271),"Karlovarský kraj",(IF(AND(I2047&gt;=37001,I2047&lt;=39201),"Jihočeský kraj",(IF(AND(I2047&gt;=39701,I2047&lt;=39901),"Jihočeský kraj",(IF(AND(I2047&gt;=39301,I2047&lt;=39601),"Kraj Vysočina",(IF(AND(I2047&gt;=58001,I2047&lt;=59501),"Kraj Vysočina",(IF(AND(I2047&gt;=67401,I2047&lt;=67602),"Kraj Vysočina",(IF(AND(I2047&gt;=40001,I2047&lt;=44101),"Ústecký kraj",(IF(AND(I2047&gt;=46001,I2047&lt;=47201),"Liberecký kraj",(IF(AND(I2047&gt;=51202,I2047&lt;=51401),"Liberecký kraj",(IF(AND(I2047&gt;=53002,I2047&lt;=53976),"Pardubický kraj",(IF(AND(I2047&gt;=56002,I2047&lt;=57201),"Pardubický kraj",(IF(AND(I2047&gt;=60200,I2047&lt;=67201),"Jihomoravský kraj",(IF(AND(I2047&gt;=67801,I2047&lt;=68501),"Jihomoravský kraj",(IF(AND(I2047&gt;=69002,I2047&lt;=69801),"Jihomoravský kraj",(IF(AND(I2047&gt;=68601,I2047&lt;=68801),"Zlínský kraj",(IF(AND(I2047&gt;=75501,I2047&lt;=76901),"Zlínský kraj",(IF(AND(I2047&gt;=70030,I2047&lt;=74901),"Moravskoslezský kraj",(IF(AND(I2047&gt;=75000,I2047&lt;=75368),"Olomoucký kraj",(IF(AND(I2047&gt;=77200,I2047&lt;=79862),"Olomoucký kraj",(IF(AND(I2047&gt;=50011,I2047&lt;=50301),"Královéhradecký kraj",(IF(AND(I2047&gt;=54301,I2047&lt;=54303),"Královéhradecký kraj","0")))))))))))))))))))))))))))))))))))))))))))))))</f>
        <v>Jihočeský kraj</v>
      </c>
      <c r="AD2047" t="s">
        <v>998</v>
      </c>
      <c r="AE2047" t="s">
        <v>998</v>
      </c>
      <c r="AF2047" t="s">
        <v>998</v>
      </c>
      <c r="AG2047" s="107">
        <v>0</v>
      </c>
      <c r="AH2047" s="107">
        <v>0</v>
      </c>
      <c r="AI2047" s="107">
        <v>0</v>
      </c>
      <c r="AJ2047" t="s">
        <v>1012</v>
      </c>
    </row>
    <row r="2048" spans="1:37" x14ac:dyDescent="0.45">
      <c r="A2048" t="s">
        <v>1552</v>
      </c>
      <c r="B2048" t="s">
        <v>10010</v>
      </c>
      <c r="C2048" t="s">
        <v>990</v>
      </c>
      <c r="D2048" t="s">
        <v>10015</v>
      </c>
      <c r="E2048" t="s">
        <v>992</v>
      </c>
      <c r="F2048" t="s">
        <v>5579</v>
      </c>
      <c r="G2048">
        <v>49</v>
      </c>
      <c r="H2048" t="s">
        <v>1638</v>
      </c>
      <c r="I2048">
        <v>38501</v>
      </c>
      <c r="J2048">
        <v>603265309</v>
      </c>
      <c r="K2048" t="s">
        <v>10016</v>
      </c>
      <c r="L2048" s="106">
        <v>36203</v>
      </c>
      <c r="M2048">
        <v>11434182</v>
      </c>
      <c r="N2048" t="s">
        <v>1640</v>
      </c>
      <c r="O2048" t="s">
        <v>1086</v>
      </c>
      <c r="P2048" t="s">
        <v>997</v>
      </c>
      <c r="R2048" s="109" t="str">
        <f>IF(OR(P2048="SB",Q2048="SB"),"SB",0)</f>
        <v>SB</v>
      </c>
      <c r="T2048" s="110">
        <v>888</v>
      </c>
      <c r="U2048" t="s">
        <v>19633</v>
      </c>
      <c r="V2048" s="113" t="str">
        <f>IF(AND(I2048&gt;=10000,I2048&lt;=19900),"Praha",(IF(AND(I2048&gt;=25001,I2048&lt;=29501),"Středočeský kraj",(IF(AND(I2048&gt;=30100,I2048&lt;=34972),"Středočeský kraj",(IF(AND(I2048&gt;=35002,I2048&lt;=36271),"Karlovarský kraj",(IF(AND(I2048&gt;=37001,I2048&lt;=39201),"Jihočeský kraj",(IF(AND(I2048&gt;=39701,I2048&lt;=39901),"Jihočeský kraj",(IF(AND(I2048&gt;=39301,I2048&lt;=39601),"Kraj Vysočina",(IF(AND(I2048&gt;=58001,I2048&lt;=59501),"Kraj Vysočina",(IF(AND(I2048&gt;=67401,I2048&lt;=67602),"Kraj Vysočina",(IF(AND(I2048&gt;=40001,I2048&lt;=44101),"Ústecký kraj",(IF(AND(I2048&gt;=46001,I2048&lt;=47201),"Liberecký kraj",(IF(AND(I2048&gt;=51202,I2048&lt;=51401),"Liberecký kraj",(IF(AND(I2048&gt;=53002,I2048&lt;=53976),"Pardubický kraj",(IF(AND(I2048&gt;=56002,I2048&lt;=57201),"Pardubický kraj",(IF(AND(I2048&gt;=60200,I2048&lt;=67201),"Jihomoravský kraj",(IF(AND(I2048&gt;=67801,I2048&lt;=68501),"Jihomoravský kraj",(IF(AND(I2048&gt;=69002,I2048&lt;=69801),"Jihomoravský kraj",(IF(AND(I2048&gt;=68601,I2048&lt;=68801),"Zlínský kraj",(IF(AND(I2048&gt;=75501,I2048&lt;=76901),"Zlínský kraj",(IF(AND(I2048&gt;=70030,I2048&lt;=74901),"Moravskoslezský kraj",(IF(AND(I2048&gt;=75000,I2048&lt;=75368),"Olomoucký kraj",(IF(AND(I2048&gt;=77200,I2048&lt;=79862),"Olomoucký kraj",(IF(AND(I2048&gt;=50011,I2048&lt;=50301),"Královéhradecký kraj",(IF(AND(I2048&gt;=54301,I2048&lt;=54303),"Královéhradecký kraj","0")))))))))))))))))))))))))))))))))))))))))))))))</f>
        <v>Jihočeský kraj</v>
      </c>
      <c r="AB2048" t="s">
        <v>10017</v>
      </c>
      <c r="AD2048" t="s">
        <v>998</v>
      </c>
      <c r="AE2048" t="s">
        <v>998</v>
      </c>
      <c r="AF2048" t="s">
        <v>998</v>
      </c>
      <c r="AG2048" s="107">
        <v>300</v>
      </c>
      <c r="AH2048" s="107">
        <v>0</v>
      </c>
      <c r="AI2048" s="107">
        <v>0</v>
      </c>
      <c r="AJ2048" t="s">
        <v>999</v>
      </c>
      <c r="AK2048" s="106">
        <v>44909</v>
      </c>
    </row>
    <row r="2049" spans="1:37" x14ac:dyDescent="0.45">
      <c r="A2049" t="s">
        <v>1007</v>
      </c>
      <c r="B2049" t="s">
        <v>16146</v>
      </c>
      <c r="C2049" t="s">
        <v>990</v>
      </c>
      <c r="D2049" t="s">
        <v>16147</v>
      </c>
      <c r="E2049" t="s">
        <v>992</v>
      </c>
      <c r="F2049" t="s">
        <v>11684</v>
      </c>
      <c r="G2049">
        <v>2</v>
      </c>
      <c r="H2049" t="s">
        <v>1638</v>
      </c>
      <c r="I2049">
        <v>38501</v>
      </c>
      <c r="K2049" t="s">
        <v>16148</v>
      </c>
      <c r="L2049" s="106">
        <v>35208</v>
      </c>
      <c r="M2049">
        <v>10821062</v>
      </c>
      <c r="N2049" t="s">
        <v>1276</v>
      </c>
      <c r="O2049" t="s">
        <v>1086</v>
      </c>
      <c r="P2049" t="s">
        <v>997</v>
      </c>
      <c r="R2049" s="109" t="str">
        <f>IF(OR(P2049="SB",Q2049="SB"),"SB",0)</f>
        <v>SB</v>
      </c>
      <c r="T2049" s="110">
        <v>10487</v>
      </c>
      <c r="U2049" t="s">
        <v>19633</v>
      </c>
      <c r="V2049" s="113" t="str">
        <f>IF(AND(I2049&gt;=10000,I2049&lt;=19900),"Praha",(IF(AND(I2049&gt;=25001,I2049&lt;=29501),"Středočeský kraj",(IF(AND(I2049&gt;=30100,I2049&lt;=34972),"Středočeský kraj",(IF(AND(I2049&gt;=35002,I2049&lt;=36271),"Karlovarský kraj",(IF(AND(I2049&gt;=37001,I2049&lt;=39201),"Jihočeský kraj",(IF(AND(I2049&gt;=39701,I2049&lt;=39901),"Jihočeský kraj",(IF(AND(I2049&gt;=39301,I2049&lt;=39601),"Kraj Vysočina",(IF(AND(I2049&gt;=58001,I2049&lt;=59501),"Kraj Vysočina",(IF(AND(I2049&gt;=67401,I2049&lt;=67602),"Kraj Vysočina",(IF(AND(I2049&gt;=40001,I2049&lt;=44101),"Ústecký kraj",(IF(AND(I2049&gt;=46001,I2049&lt;=47201),"Liberecký kraj",(IF(AND(I2049&gt;=51202,I2049&lt;=51401),"Liberecký kraj",(IF(AND(I2049&gt;=53002,I2049&lt;=53976),"Pardubický kraj",(IF(AND(I2049&gt;=56002,I2049&lt;=57201),"Pardubický kraj",(IF(AND(I2049&gt;=60200,I2049&lt;=67201),"Jihomoravský kraj",(IF(AND(I2049&gt;=67801,I2049&lt;=68501),"Jihomoravský kraj",(IF(AND(I2049&gt;=69002,I2049&lt;=69801),"Jihomoravský kraj",(IF(AND(I2049&gt;=68601,I2049&lt;=68801),"Zlínský kraj",(IF(AND(I2049&gt;=75501,I2049&lt;=76901),"Zlínský kraj",(IF(AND(I2049&gt;=70030,I2049&lt;=74901),"Moravskoslezský kraj",(IF(AND(I2049&gt;=75000,I2049&lt;=75368),"Olomoucký kraj",(IF(AND(I2049&gt;=77200,I2049&lt;=79862),"Olomoucký kraj",(IF(AND(I2049&gt;=50011,I2049&lt;=50301),"Královéhradecký kraj",(IF(AND(I2049&gt;=54301,I2049&lt;=54303),"Královéhradecký kraj","0")))))))))))))))))))))))))))))))))))))))))))))))</f>
        <v>Jihočeský kraj</v>
      </c>
      <c r="AD2049" t="s">
        <v>998</v>
      </c>
      <c r="AE2049" t="s">
        <v>998</v>
      </c>
      <c r="AF2049" t="s">
        <v>998</v>
      </c>
      <c r="AG2049" s="107">
        <v>0</v>
      </c>
      <c r="AH2049" s="107">
        <v>0</v>
      </c>
      <c r="AI2049" s="107">
        <v>0</v>
      </c>
      <c r="AJ2049" t="s">
        <v>1012</v>
      </c>
    </row>
    <row r="2050" spans="1:37" x14ac:dyDescent="0.45">
      <c r="A2050" t="s">
        <v>1268</v>
      </c>
      <c r="B2050" t="s">
        <v>16489</v>
      </c>
      <c r="C2050" t="s">
        <v>990</v>
      </c>
      <c r="D2050" t="s">
        <v>16490</v>
      </c>
      <c r="E2050" t="s">
        <v>992</v>
      </c>
      <c r="F2050" t="s">
        <v>7547</v>
      </c>
      <c r="G2050">
        <v>43</v>
      </c>
      <c r="H2050" t="s">
        <v>1638</v>
      </c>
      <c r="I2050">
        <v>38501</v>
      </c>
      <c r="J2050">
        <v>607760227</v>
      </c>
      <c r="K2050" t="s">
        <v>16491</v>
      </c>
      <c r="L2050" s="106">
        <v>34523</v>
      </c>
      <c r="M2050">
        <v>10716988</v>
      </c>
      <c r="N2050" t="s">
        <v>1640</v>
      </c>
      <c r="O2050" t="s">
        <v>1086</v>
      </c>
      <c r="P2050" t="s">
        <v>997</v>
      </c>
      <c r="R2050" s="109" t="str">
        <f>IF(OR(P2050="SB",Q2050="SB"),"SB",0)</f>
        <v>SB</v>
      </c>
      <c r="T2050" s="110">
        <v>10955</v>
      </c>
      <c r="U2050" t="s">
        <v>19633</v>
      </c>
      <c r="V2050" s="113" t="str">
        <f>IF(AND(I2050&gt;=10000,I2050&lt;=19900),"Praha",(IF(AND(I2050&gt;=25001,I2050&lt;=29501),"Středočeský kraj",(IF(AND(I2050&gt;=30100,I2050&lt;=34972),"Středočeský kraj",(IF(AND(I2050&gt;=35002,I2050&lt;=36271),"Karlovarský kraj",(IF(AND(I2050&gt;=37001,I2050&lt;=39201),"Jihočeský kraj",(IF(AND(I2050&gt;=39701,I2050&lt;=39901),"Jihočeský kraj",(IF(AND(I2050&gt;=39301,I2050&lt;=39601),"Kraj Vysočina",(IF(AND(I2050&gt;=58001,I2050&lt;=59501),"Kraj Vysočina",(IF(AND(I2050&gt;=67401,I2050&lt;=67602),"Kraj Vysočina",(IF(AND(I2050&gt;=40001,I2050&lt;=44101),"Ústecký kraj",(IF(AND(I2050&gt;=46001,I2050&lt;=47201),"Liberecký kraj",(IF(AND(I2050&gt;=51202,I2050&lt;=51401),"Liberecký kraj",(IF(AND(I2050&gt;=53002,I2050&lt;=53976),"Pardubický kraj",(IF(AND(I2050&gt;=56002,I2050&lt;=57201),"Pardubický kraj",(IF(AND(I2050&gt;=60200,I2050&lt;=67201),"Jihomoravský kraj",(IF(AND(I2050&gt;=67801,I2050&lt;=68501),"Jihomoravský kraj",(IF(AND(I2050&gt;=69002,I2050&lt;=69801),"Jihomoravský kraj",(IF(AND(I2050&gt;=68601,I2050&lt;=68801),"Zlínský kraj",(IF(AND(I2050&gt;=75501,I2050&lt;=76901),"Zlínský kraj",(IF(AND(I2050&gt;=70030,I2050&lt;=74901),"Moravskoslezský kraj",(IF(AND(I2050&gt;=75000,I2050&lt;=75368),"Olomoucký kraj",(IF(AND(I2050&gt;=77200,I2050&lt;=79862),"Olomoucký kraj",(IF(AND(I2050&gt;=50011,I2050&lt;=50301),"Královéhradecký kraj",(IF(AND(I2050&gt;=54301,I2050&lt;=54303),"Královéhradecký kraj","0")))))))))))))))))))))))))))))))))))))))))))))))</f>
        <v>Jihočeský kraj</v>
      </c>
      <c r="AB2050" t="s">
        <v>16492</v>
      </c>
      <c r="AD2050" t="s">
        <v>998</v>
      </c>
      <c r="AE2050" t="s">
        <v>998</v>
      </c>
      <c r="AF2050" t="s">
        <v>998</v>
      </c>
      <c r="AG2050" s="107">
        <v>0</v>
      </c>
      <c r="AH2050" s="107">
        <v>0</v>
      </c>
      <c r="AI2050" s="107">
        <v>0</v>
      </c>
      <c r="AJ2050" t="s">
        <v>1012</v>
      </c>
    </row>
    <row r="2051" spans="1:37" x14ac:dyDescent="0.45">
      <c r="A2051" t="s">
        <v>2069</v>
      </c>
      <c r="B2051" t="s">
        <v>6510</v>
      </c>
      <c r="C2051" t="s">
        <v>990</v>
      </c>
      <c r="D2051" t="s">
        <v>6511</v>
      </c>
      <c r="E2051" t="s">
        <v>992</v>
      </c>
      <c r="F2051" t="s">
        <v>6512</v>
      </c>
      <c r="G2051">
        <v>24</v>
      </c>
      <c r="H2051" t="s">
        <v>1638</v>
      </c>
      <c r="I2051">
        <v>38501</v>
      </c>
      <c r="K2051" t="s">
        <v>6513</v>
      </c>
      <c r="L2051" s="106">
        <v>37027</v>
      </c>
      <c r="M2051">
        <v>10961613</v>
      </c>
      <c r="N2051" t="s">
        <v>1276</v>
      </c>
      <c r="O2051" t="s">
        <v>1086</v>
      </c>
      <c r="P2051" t="s">
        <v>997</v>
      </c>
      <c r="R2051" s="109" t="str">
        <f>IF(OR(P2051="SB",Q2051="SB"),"SB",0)</f>
        <v>SB</v>
      </c>
      <c r="T2051" s="110">
        <v>12618</v>
      </c>
      <c r="U2051" t="s">
        <v>19633</v>
      </c>
      <c r="V2051" s="113" t="str">
        <f>IF(AND(I2051&gt;=10000,I2051&lt;=19900),"Praha",(IF(AND(I2051&gt;=25001,I2051&lt;=29501),"Středočeský kraj",(IF(AND(I2051&gt;=30100,I2051&lt;=34972),"Středočeský kraj",(IF(AND(I2051&gt;=35002,I2051&lt;=36271),"Karlovarský kraj",(IF(AND(I2051&gt;=37001,I2051&lt;=39201),"Jihočeský kraj",(IF(AND(I2051&gt;=39701,I2051&lt;=39901),"Jihočeský kraj",(IF(AND(I2051&gt;=39301,I2051&lt;=39601),"Kraj Vysočina",(IF(AND(I2051&gt;=58001,I2051&lt;=59501),"Kraj Vysočina",(IF(AND(I2051&gt;=67401,I2051&lt;=67602),"Kraj Vysočina",(IF(AND(I2051&gt;=40001,I2051&lt;=44101),"Ústecký kraj",(IF(AND(I2051&gt;=46001,I2051&lt;=47201),"Liberecký kraj",(IF(AND(I2051&gt;=51202,I2051&lt;=51401),"Liberecký kraj",(IF(AND(I2051&gt;=53002,I2051&lt;=53976),"Pardubický kraj",(IF(AND(I2051&gt;=56002,I2051&lt;=57201),"Pardubický kraj",(IF(AND(I2051&gt;=60200,I2051&lt;=67201),"Jihomoravský kraj",(IF(AND(I2051&gt;=67801,I2051&lt;=68501),"Jihomoravský kraj",(IF(AND(I2051&gt;=69002,I2051&lt;=69801),"Jihomoravský kraj",(IF(AND(I2051&gt;=68601,I2051&lt;=68801),"Zlínský kraj",(IF(AND(I2051&gt;=75501,I2051&lt;=76901),"Zlínský kraj",(IF(AND(I2051&gt;=70030,I2051&lt;=74901),"Moravskoslezský kraj",(IF(AND(I2051&gt;=75000,I2051&lt;=75368),"Olomoucký kraj",(IF(AND(I2051&gt;=77200,I2051&lt;=79862),"Olomoucký kraj",(IF(AND(I2051&gt;=50011,I2051&lt;=50301),"Královéhradecký kraj",(IF(AND(I2051&gt;=54301,I2051&lt;=54303),"Královéhradecký kraj","0")))))))))))))))))))))))))))))))))))))))))))))))</f>
        <v>Jihočeský kraj</v>
      </c>
      <c r="AD2051" t="s">
        <v>998</v>
      </c>
      <c r="AE2051" t="s">
        <v>998</v>
      </c>
      <c r="AF2051" t="s">
        <v>998</v>
      </c>
      <c r="AG2051" s="107">
        <v>0</v>
      </c>
      <c r="AH2051" s="107">
        <v>0</v>
      </c>
      <c r="AI2051" s="107">
        <v>0</v>
      </c>
      <c r="AJ2051" t="s">
        <v>1012</v>
      </c>
    </row>
    <row r="2052" spans="1:37" x14ac:dyDescent="0.45">
      <c r="A2052" t="s">
        <v>988</v>
      </c>
      <c r="B2052" t="s">
        <v>6228</v>
      </c>
      <c r="C2052" t="s">
        <v>990</v>
      </c>
      <c r="D2052" t="s">
        <v>6229</v>
      </c>
      <c r="E2052" t="s">
        <v>992</v>
      </c>
      <c r="F2052" t="s">
        <v>1027</v>
      </c>
      <c r="G2052">
        <v>498</v>
      </c>
      <c r="H2052" t="s">
        <v>1638</v>
      </c>
      <c r="I2052">
        <v>38501</v>
      </c>
      <c r="J2052">
        <v>731190307</v>
      </c>
      <c r="K2052" t="s">
        <v>6230</v>
      </c>
      <c r="L2052" s="106">
        <v>37231</v>
      </c>
      <c r="M2052">
        <v>11225230</v>
      </c>
      <c r="N2052" t="s">
        <v>2063</v>
      </c>
      <c r="O2052" t="s">
        <v>1173</v>
      </c>
      <c r="P2052" t="s">
        <v>997</v>
      </c>
      <c r="R2052" s="109" t="str">
        <f>IF(OR(P2052="SB",Q2052="SB"),"SB",0)</f>
        <v>SB</v>
      </c>
      <c r="T2052" s="110">
        <v>12656</v>
      </c>
      <c r="U2052" t="s">
        <v>19633</v>
      </c>
      <c r="V2052" s="113" t="str">
        <f>IF(AND(I2052&gt;=10000,I2052&lt;=19900),"Praha",(IF(AND(I2052&gt;=25001,I2052&lt;=29501),"Středočeský kraj",(IF(AND(I2052&gt;=30100,I2052&lt;=34972),"Středočeský kraj",(IF(AND(I2052&gt;=35002,I2052&lt;=36271),"Karlovarský kraj",(IF(AND(I2052&gt;=37001,I2052&lt;=39201),"Jihočeský kraj",(IF(AND(I2052&gt;=39701,I2052&lt;=39901),"Jihočeský kraj",(IF(AND(I2052&gt;=39301,I2052&lt;=39601),"Kraj Vysočina",(IF(AND(I2052&gt;=58001,I2052&lt;=59501),"Kraj Vysočina",(IF(AND(I2052&gt;=67401,I2052&lt;=67602),"Kraj Vysočina",(IF(AND(I2052&gt;=40001,I2052&lt;=44101),"Ústecký kraj",(IF(AND(I2052&gt;=46001,I2052&lt;=47201),"Liberecký kraj",(IF(AND(I2052&gt;=51202,I2052&lt;=51401),"Liberecký kraj",(IF(AND(I2052&gt;=53002,I2052&lt;=53976),"Pardubický kraj",(IF(AND(I2052&gt;=56002,I2052&lt;=57201),"Pardubický kraj",(IF(AND(I2052&gt;=60200,I2052&lt;=67201),"Jihomoravský kraj",(IF(AND(I2052&gt;=67801,I2052&lt;=68501),"Jihomoravský kraj",(IF(AND(I2052&gt;=69002,I2052&lt;=69801),"Jihomoravský kraj",(IF(AND(I2052&gt;=68601,I2052&lt;=68801),"Zlínský kraj",(IF(AND(I2052&gt;=75501,I2052&lt;=76901),"Zlínský kraj",(IF(AND(I2052&gt;=70030,I2052&lt;=74901),"Moravskoslezský kraj",(IF(AND(I2052&gt;=75000,I2052&lt;=75368),"Olomoucký kraj",(IF(AND(I2052&gt;=77200,I2052&lt;=79862),"Olomoucký kraj",(IF(AND(I2052&gt;=50011,I2052&lt;=50301),"Královéhradecký kraj",(IF(AND(I2052&gt;=54301,I2052&lt;=54303),"Královéhradecký kraj","0")))))))))))))))))))))))))))))))))))))))))))))))</f>
        <v>Jihočeský kraj</v>
      </c>
      <c r="AB2052" t="s">
        <v>6231</v>
      </c>
      <c r="AD2052" t="s">
        <v>998</v>
      </c>
      <c r="AE2052" t="s">
        <v>998</v>
      </c>
      <c r="AF2052" t="s">
        <v>998</v>
      </c>
      <c r="AG2052" s="107">
        <v>0</v>
      </c>
      <c r="AH2052" s="107">
        <v>0</v>
      </c>
      <c r="AI2052" s="107">
        <v>0</v>
      </c>
      <c r="AJ2052" t="s">
        <v>1012</v>
      </c>
    </row>
    <row r="2053" spans="1:37" x14ac:dyDescent="0.45">
      <c r="A2053" t="s">
        <v>1076</v>
      </c>
      <c r="B2053" t="s">
        <v>17940</v>
      </c>
      <c r="C2053" t="s">
        <v>990</v>
      </c>
      <c r="D2053" t="s">
        <v>17941</v>
      </c>
      <c r="E2053" t="s">
        <v>992</v>
      </c>
      <c r="F2053" t="s">
        <v>2303</v>
      </c>
      <c r="G2053">
        <v>436</v>
      </c>
      <c r="H2053" t="s">
        <v>1638</v>
      </c>
      <c r="I2053">
        <v>38501</v>
      </c>
      <c r="J2053">
        <v>607551642</v>
      </c>
      <c r="K2053" t="s">
        <v>17942</v>
      </c>
      <c r="L2053" s="106">
        <v>37161</v>
      </c>
      <c r="M2053">
        <v>11225533</v>
      </c>
      <c r="N2053" t="s">
        <v>1276</v>
      </c>
      <c r="O2053" t="s">
        <v>1086</v>
      </c>
      <c r="P2053" t="s">
        <v>997</v>
      </c>
      <c r="R2053" s="109" t="str">
        <f>IF(OR(P2053="SB",Q2053="SB"),"SB",0)</f>
        <v>SB</v>
      </c>
      <c r="T2053" s="110">
        <v>12666</v>
      </c>
      <c r="U2053" t="s">
        <v>19633</v>
      </c>
      <c r="V2053" s="113" t="str">
        <f>IF(AND(I2053&gt;=10000,I2053&lt;=19900),"Praha",(IF(AND(I2053&gt;=25001,I2053&lt;=29501),"Středočeský kraj",(IF(AND(I2053&gt;=30100,I2053&lt;=34972),"Středočeský kraj",(IF(AND(I2053&gt;=35002,I2053&lt;=36271),"Karlovarský kraj",(IF(AND(I2053&gt;=37001,I2053&lt;=39201),"Jihočeský kraj",(IF(AND(I2053&gt;=39701,I2053&lt;=39901),"Jihočeský kraj",(IF(AND(I2053&gt;=39301,I2053&lt;=39601),"Kraj Vysočina",(IF(AND(I2053&gt;=58001,I2053&lt;=59501),"Kraj Vysočina",(IF(AND(I2053&gt;=67401,I2053&lt;=67602),"Kraj Vysočina",(IF(AND(I2053&gt;=40001,I2053&lt;=44101),"Ústecký kraj",(IF(AND(I2053&gt;=46001,I2053&lt;=47201),"Liberecký kraj",(IF(AND(I2053&gt;=51202,I2053&lt;=51401),"Liberecký kraj",(IF(AND(I2053&gt;=53002,I2053&lt;=53976),"Pardubický kraj",(IF(AND(I2053&gt;=56002,I2053&lt;=57201),"Pardubický kraj",(IF(AND(I2053&gt;=60200,I2053&lt;=67201),"Jihomoravský kraj",(IF(AND(I2053&gt;=67801,I2053&lt;=68501),"Jihomoravský kraj",(IF(AND(I2053&gt;=69002,I2053&lt;=69801),"Jihomoravský kraj",(IF(AND(I2053&gt;=68601,I2053&lt;=68801),"Zlínský kraj",(IF(AND(I2053&gt;=75501,I2053&lt;=76901),"Zlínský kraj",(IF(AND(I2053&gt;=70030,I2053&lt;=74901),"Moravskoslezský kraj",(IF(AND(I2053&gt;=75000,I2053&lt;=75368),"Olomoucký kraj",(IF(AND(I2053&gt;=77200,I2053&lt;=79862),"Olomoucký kraj",(IF(AND(I2053&gt;=50011,I2053&lt;=50301),"Královéhradecký kraj",(IF(AND(I2053&gt;=54301,I2053&lt;=54303),"Královéhradecký kraj","0")))))))))))))))))))))))))))))))))))))))))))))))</f>
        <v>Jihočeský kraj</v>
      </c>
      <c r="AD2053" t="s">
        <v>998</v>
      </c>
      <c r="AE2053" t="s">
        <v>998</v>
      </c>
      <c r="AF2053" t="s">
        <v>998</v>
      </c>
      <c r="AG2053" s="107">
        <v>0</v>
      </c>
      <c r="AH2053" s="107">
        <v>0</v>
      </c>
      <c r="AI2053" s="107">
        <v>0</v>
      </c>
      <c r="AJ2053" t="s">
        <v>1012</v>
      </c>
    </row>
    <row r="2054" spans="1:37" x14ac:dyDescent="0.45">
      <c r="A2054" t="s">
        <v>1413</v>
      </c>
      <c r="B2054" t="s">
        <v>9448</v>
      </c>
      <c r="C2054" t="s">
        <v>1002</v>
      </c>
      <c r="D2054" t="s">
        <v>9453</v>
      </c>
      <c r="E2054" t="s">
        <v>992</v>
      </c>
      <c r="F2054" t="s">
        <v>9450</v>
      </c>
      <c r="G2054">
        <v>5</v>
      </c>
      <c r="H2054" t="s">
        <v>1638</v>
      </c>
      <c r="I2054">
        <v>38501</v>
      </c>
      <c r="K2054" t="s">
        <v>9451</v>
      </c>
      <c r="L2054" s="106">
        <v>37525</v>
      </c>
      <c r="M2054">
        <v>11174710</v>
      </c>
      <c r="N2054" t="s">
        <v>1276</v>
      </c>
      <c r="O2054" t="s">
        <v>1086</v>
      </c>
      <c r="P2054" t="s">
        <v>997</v>
      </c>
      <c r="R2054" s="109" t="str">
        <f>IF(OR(P2054="SB",Q2054="SB"),"SB",0)</f>
        <v>SB</v>
      </c>
      <c r="T2054" s="110">
        <v>16093</v>
      </c>
      <c r="U2054" t="s">
        <v>19633</v>
      </c>
      <c r="V2054" s="113" t="str">
        <f>IF(AND(I2054&gt;=10000,I2054&lt;=19900),"Praha",(IF(AND(I2054&gt;=25001,I2054&lt;=29501),"Středočeský kraj",(IF(AND(I2054&gt;=30100,I2054&lt;=34972),"Středočeský kraj",(IF(AND(I2054&gt;=35002,I2054&lt;=36271),"Karlovarský kraj",(IF(AND(I2054&gt;=37001,I2054&lt;=39201),"Jihočeský kraj",(IF(AND(I2054&gt;=39701,I2054&lt;=39901),"Jihočeský kraj",(IF(AND(I2054&gt;=39301,I2054&lt;=39601),"Kraj Vysočina",(IF(AND(I2054&gt;=58001,I2054&lt;=59501),"Kraj Vysočina",(IF(AND(I2054&gt;=67401,I2054&lt;=67602),"Kraj Vysočina",(IF(AND(I2054&gt;=40001,I2054&lt;=44101),"Ústecký kraj",(IF(AND(I2054&gt;=46001,I2054&lt;=47201),"Liberecký kraj",(IF(AND(I2054&gt;=51202,I2054&lt;=51401),"Liberecký kraj",(IF(AND(I2054&gt;=53002,I2054&lt;=53976),"Pardubický kraj",(IF(AND(I2054&gt;=56002,I2054&lt;=57201),"Pardubický kraj",(IF(AND(I2054&gt;=60200,I2054&lt;=67201),"Jihomoravský kraj",(IF(AND(I2054&gt;=67801,I2054&lt;=68501),"Jihomoravský kraj",(IF(AND(I2054&gt;=69002,I2054&lt;=69801),"Jihomoravský kraj",(IF(AND(I2054&gt;=68601,I2054&lt;=68801),"Zlínský kraj",(IF(AND(I2054&gt;=75501,I2054&lt;=76901),"Zlínský kraj",(IF(AND(I2054&gt;=70030,I2054&lt;=74901),"Moravskoslezský kraj",(IF(AND(I2054&gt;=75000,I2054&lt;=75368),"Olomoucký kraj",(IF(AND(I2054&gt;=77200,I2054&lt;=79862),"Olomoucký kraj",(IF(AND(I2054&gt;=50011,I2054&lt;=50301),"Královéhradecký kraj",(IF(AND(I2054&gt;=54301,I2054&lt;=54303),"Královéhradecký kraj","0")))))))))))))))))))))))))))))))))))))))))))))))</f>
        <v>Jihočeský kraj</v>
      </c>
      <c r="AD2054" t="s">
        <v>998</v>
      </c>
      <c r="AE2054" t="s">
        <v>998</v>
      </c>
      <c r="AF2054" t="s">
        <v>998</v>
      </c>
      <c r="AG2054" s="107">
        <v>0</v>
      </c>
      <c r="AH2054" s="107">
        <v>0</v>
      </c>
      <c r="AI2054" s="107">
        <v>0</v>
      </c>
      <c r="AJ2054" t="s">
        <v>1012</v>
      </c>
    </row>
    <row r="2055" spans="1:37" x14ac:dyDescent="0.45">
      <c r="A2055" t="s">
        <v>3722</v>
      </c>
      <c r="B2055" t="s">
        <v>9448</v>
      </c>
      <c r="C2055" t="s">
        <v>1002</v>
      </c>
      <c r="D2055" t="s">
        <v>9449</v>
      </c>
      <c r="E2055" t="s">
        <v>992</v>
      </c>
      <c r="F2055" t="s">
        <v>9450</v>
      </c>
      <c r="G2055">
        <v>5</v>
      </c>
      <c r="H2055" t="s">
        <v>1638</v>
      </c>
      <c r="I2055">
        <v>38501</v>
      </c>
      <c r="K2055" t="s">
        <v>9451</v>
      </c>
      <c r="L2055" s="106">
        <v>36810</v>
      </c>
      <c r="M2055">
        <v>11027893</v>
      </c>
      <c r="N2055" t="s">
        <v>1276</v>
      </c>
      <c r="O2055" t="s">
        <v>1086</v>
      </c>
      <c r="P2055" t="s">
        <v>997</v>
      </c>
      <c r="R2055" s="109" t="str">
        <f>IF(OR(P2055="SB",Q2055="SB"),"SB",0)</f>
        <v>SB</v>
      </c>
      <c r="T2055" s="110">
        <v>16094</v>
      </c>
      <c r="U2055" t="s">
        <v>19633</v>
      </c>
      <c r="V2055" s="113" t="str">
        <f>IF(AND(I2055&gt;=10000,I2055&lt;=19900),"Praha",(IF(AND(I2055&gt;=25001,I2055&lt;=29501),"Středočeský kraj",(IF(AND(I2055&gt;=30100,I2055&lt;=34972),"Středočeský kraj",(IF(AND(I2055&gt;=35002,I2055&lt;=36271),"Karlovarský kraj",(IF(AND(I2055&gt;=37001,I2055&lt;=39201),"Jihočeský kraj",(IF(AND(I2055&gt;=39701,I2055&lt;=39901),"Jihočeský kraj",(IF(AND(I2055&gt;=39301,I2055&lt;=39601),"Kraj Vysočina",(IF(AND(I2055&gt;=58001,I2055&lt;=59501),"Kraj Vysočina",(IF(AND(I2055&gt;=67401,I2055&lt;=67602),"Kraj Vysočina",(IF(AND(I2055&gt;=40001,I2055&lt;=44101),"Ústecký kraj",(IF(AND(I2055&gt;=46001,I2055&lt;=47201),"Liberecký kraj",(IF(AND(I2055&gt;=51202,I2055&lt;=51401),"Liberecký kraj",(IF(AND(I2055&gt;=53002,I2055&lt;=53976),"Pardubický kraj",(IF(AND(I2055&gt;=56002,I2055&lt;=57201),"Pardubický kraj",(IF(AND(I2055&gt;=60200,I2055&lt;=67201),"Jihomoravský kraj",(IF(AND(I2055&gt;=67801,I2055&lt;=68501),"Jihomoravský kraj",(IF(AND(I2055&gt;=69002,I2055&lt;=69801),"Jihomoravský kraj",(IF(AND(I2055&gt;=68601,I2055&lt;=68801),"Zlínský kraj",(IF(AND(I2055&gt;=75501,I2055&lt;=76901),"Zlínský kraj",(IF(AND(I2055&gt;=70030,I2055&lt;=74901),"Moravskoslezský kraj",(IF(AND(I2055&gt;=75000,I2055&lt;=75368),"Olomoucký kraj",(IF(AND(I2055&gt;=77200,I2055&lt;=79862),"Olomoucký kraj",(IF(AND(I2055&gt;=50011,I2055&lt;=50301),"Královéhradecký kraj",(IF(AND(I2055&gt;=54301,I2055&lt;=54303),"Královéhradecký kraj","0")))))))))))))))))))))))))))))))))))))))))))))))</f>
        <v>Jihočeský kraj</v>
      </c>
      <c r="AB2055" t="s">
        <v>9452</v>
      </c>
      <c r="AD2055" t="s">
        <v>998</v>
      </c>
      <c r="AE2055" t="s">
        <v>998</v>
      </c>
      <c r="AF2055" t="s">
        <v>998</v>
      </c>
      <c r="AG2055" s="107">
        <v>0</v>
      </c>
      <c r="AH2055" s="107">
        <v>0</v>
      </c>
      <c r="AI2055" s="107">
        <v>0</v>
      </c>
      <c r="AJ2055" t="s">
        <v>1012</v>
      </c>
    </row>
    <row r="2056" spans="1:37" x14ac:dyDescent="0.45">
      <c r="A2056" t="s">
        <v>1087</v>
      </c>
      <c r="B2056" t="s">
        <v>1634</v>
      </c>
      <c r="C2056" t="s">
        <v>990</v>
      </c>
      <c r="D2056" t="s">
        <v>1636</v>
      </c>
      <c r="E2056" t="s">
        <v>992</v>
      </c>
      <c r="F2056" t="s">
        <v>1637</v>
      </c>
      <c r="G2056">
        <v>467</v>
      </c>
      <c r="H2056" t="s">
        <v>1638</v>
      </c>
      <c r="I2056">
        <v>38501</v>
      </c>
      <c r="J2056">
        <v>607806312</v>
      </c>
      <c r="K2056" t="s">
        <v>1639</v>
      </c>
      <c r="L2056" s="106">
        <v>40423</v>
      </c>
      <c r="M2056">
        <v>13540496</v>
      </c>
      <c r="N2056" t="s">
        <v>1640</v>
      </c>
      <c r="O2056" t="s">
        <v>1086</v>
      </c>
      <c r="P2056" t="s">
        <v>997</v>
      </c>
      <c r="R2056" s="109" t="str">
        <f>IF(OR(P2056="SB",Q2056="SB"),"SB",0)</f>
        <v>SB</v>
      </c>
      <c r="T2056" s="110">
        <v>76297</v>
      </c>
      <c r="U2056" t="s">
        <v>19633</v>
      </c>
      <c r="V2056" s="113" t="str">
        <f>IF(AND(I2056&gt;=10000,I2056&lt;=19900),"Praha",(IF(AND(I2056&gt;=25001,I2056&lt;=29501),"Středočeský kraj",(IF(AND(I2056&gt;=30100,I2056&lt;=34972),"Středočeský kraj",(IF(AND(I2056&gt;=35002,I2056&lt;=36271),"Karlovarský kraj",(IF(AND(I2056&gt;=37001,I2056&lt;=39201),"Jihočeský kraj",(IF(AND(I2056&gt;=39701,I2056&lt;=39901),"Jihočeský kraj",(IF(AND(I2056&gt;=39301,I2056&lt;=39601),"Kraj Vysočina",(IF(AND(I2056&gt;=58001,I2056&lt;=59501),"Kraj Vysočina",(IF(AND(I2056&gt;=67401,I2056&lt;=67602),"Kraj Vysočina",(IF(AND(I2056&gt;=40001,I2056&lt;=44101),"Ústecký kraj",(IF(AND(I2056&gt;=46001,I2056&lt;=47201),"Liberecký kraj",(IF(AND(I2056&gt;=51202,I2056&lt;=51401),"Liberecký kraj",(IF(AND(I2056&gt;=53002,I2056&lt;=53976),"Pardubický kraj",(IF(AND(I2056&gt;=56002,I2056&lt;=57201),"Pardubický kraj",(IF(AND(I2056&gt;=60200,I2056&lt;=67201),"Jihomoravský kraj",(IF(AND(I2056&gt;=67801,I2056&lt;=68501),"Jihomoravský kraj",(IF(AND(I2056&gt;=69002,I2056&lt;=69801),"Jihomoravský kraj",(IF(AND(I2056&gt;=68601,I2056&lt;=68801),"Zlínský kraj",(IF(AND(I2056&gt;=75501,I2056&lt;=76901),"Zlínský kraj",(IF(AND(I2056&gt;=70030,I2056&lt;=74901),"Moravskoslezský kraj",(IF(AND(I2056&gt;=75000,I2056&lt;=75368),"Olomoucký kraj",(IF(AND(I2056&gt;=77200,I2056&lt;=79862),"Olomoucký kraj",(IF(AND(I2056&gt;=50011,I2056&lt;=50301),"Královéhradecký kraj",(IF(AND(I2056&gt;=54301,I2056&lt;=54303),"Královéhradecký kraj","0")))))))))))))))))))))))))))))))))))))))))))))))</f>
        <v>Jihočeský kraj</v>
      </c>
      <c r="AD2056" t="s">
        <v>998</v>
      </c>
      <c r="AE2056" t="s">
        <v>998</v>
      </c>
      <c r="AF2056" t="s">
        <v>998</v>
      </c>
      <c r="AG2056" s="107">
        <v>300</v>
      </c>
      <c r="AH2056" s="107">
        <v>0</v>
      </c>
      <c r="AI2056" s="107">
        <v>0</v>
      </c>
      <c r="AJ2056" t="s">
        <v>999</v>
      </c>
      <c r="AK2056" s="106">
        <v>44909</v>
      </c>
    </row>
    <row r="2057" spans="1:37" x14ac:dyDescent="0.45">
      <c r="A2057" t="s">
        <v>1708</v>
      </c>
      <c r="B2057" t="s">
        <v>15315</v>
      </c>
      <c r="C2057" t="s">
        <v>990</v>
      </c>
      <c r="D2057" t="s">
        <v>15316</v>
      </c>
      <c r="E2057" t="s">
        <v>992</v>
      </c>
      <c r="F2057" t="s">
        <v>15317</v>
      </c>
      <c r="G2057">
        <v>510</v>
      </c>
      <c r="H2057" t="s">
        <v>1638</v>
      </c>
      <c r="I2057">
        <v>38501</v>
      </c>
      <c r="J2057">
        <v>602697969</v>
      </c>
      <c r="K2057" t="s">
        <v>15318</v>
      </c>
      <c r="L2057" s="106">
        <v>39496</v>
      </c>
      <c r="M2057">
        <v>13442486</v>
      </c>
      <c r="N2057" t="s">
        <v>1640</v>
      </c>
      <c r="O2057" t="s">
        <v>1086</v>
      </c>
      <c r="P2057" t="s">
        <v>997</v>
      </c>
      <c r="R2057" s="109" t="str">
        <f>IF(OR(P2057="SB",Q2057="SB"),"SB",0)</f>
        <v>SB</v>
      </c>
      <c r="T2057" s="110">
        <v>76304</v>
      </c>
      <c r="U2057" t="s">
        <v>19633</v>
      </c>
      <c r="V2057" s="113" t="str">
        <f>IF(AND(I2057&gt;=10000,I2057&lt;=19900),"Praha",(IF(AND(I2057&gt;=25001,I2057&lt;=29501),"Středočeský kraj",(IF(AND(I2057&gt;=30100,I2057&lt;=34972),"Středočeský kraj",(IF(AND(I2057&gt;=35002,I2057&lt;=36271),"Karlovarský kraj",(IF(AND(I2057&gt;=37001,I2057&lt;=39201),"Jihočeský kraj",(IF(AND(I2057&gt;=39701,I2057&lt;=39901),"Jihočeský kraj",(IF(AND(I2057&gt;=39301,I2057&lt;=39601),"Kraj Vysočina",(IF(AND(I2057&gt;=58001,I2057&lt;=59501),"Kraj Vysočina",(IF(AND(I2057&gt;=67401,I2057&lt;=67602),"Kraj Vysočina",(IF(AND(I2057&gt;=40001,I2057&lt;=44101),"Ústecký kraj",(IF(AND(I2057&gt;=46001,I2057&lt;=47201),"Liberecký kraj",(IF(AND(I2057&gt;=51202,I2057&lt;=51401),"Liberecký kraj",(IF(AND(I2057&gt;=53002,I2057&lt;=53976),"Pardubický kraj",(IF(AND(I2057&gt;=56002,I2057&lt;=57201),"Pardubický kraj",(IF(AND(I2057&gt;=60200,I2057&lt;=67201),"Jihomoravský kraj",(IF(AND(I2057&gt;=67801,I2057&lt;=68501),"Jihomoravský kraj",(IF(AND(I2057&gt;=69002,I2057&lt;=69801),"Jihomoravský kraj",(IF(AND(I2057&gt;=68601,I2057&lt;=68801),"Zlínský kraj",(IF(AND(I2057&gt;=75501,I2057&lt;=76901),"Zlínský kraj",(IF(AND(I2057&gt;=70030,I2057&lt;=74901),"Moravskoslezský kraj",(IF(AND(I2057&gt;=75000,I2057&lt;=75368),"Olomoucký kraj",(IF(AND(I2057&gt;=77200,I2057&lt;=79862),"Olomoucký kraj",(IF(AND(I2057&gt;=50011,I2057&lt;=50301),"Královéhradecký kraj",(IF(AND(I2057&gt;=54301,I2057&lt;=54303),"Královéhradecký kraj","0")))))))))))))))))))))))))))))))))))))))))))))))</f>
        <v>Jihočeský kraj</v>
      </c>
      <c r="AD2057" t="s">
        <v>998</v>
      </c>
      <c r="AE2057" t="s">
        <v>998</v>
      </c>
      <c r="AF2057" t="s">
        <v>998</v>
      </c>
      <c r="AG2057" s="107">
        <v>300</v>
      </c>
      <c r="AH2057" s="107">
        <v>0</v>
      </c>
      <c r="AI2057" s="107">
        <v>0</v>
      </c>
      <c r="AJ2057" t="s">
        <v>999</v>
      </c>
      <c r="AK2057" s="106">
        <v>44909</v>
      </c>
    </row>
    <row r="2058" spans="1:37" x14ac:dyDescent="0.45">
      <c r="A2058" t="s">
        <v>988</v>
      </c>
      <c r="B2058" t="s">
        <v>10340</v>
      </c>
      <c r="C2058" t="s">
        <v>990</v>
      </c>
      <c r="D2058" t="s">
        <v>10348</v>
      </c>
      <c r="E2058" t="s">
        <v>992</v>
      </c>
      <c r="F2058" t="s">
        <v>8017</v>
      </c>
      <c r="G2058">
        <v>34</v>
      </c>
      <c r="H2058" t="s">
        <v>1638</v>
      </c>
      <c r="I2058">
        <v>38501</v>
      </c>
      <c r="J2058">
        <v>606788286</v>
      </c>
      <c r="K2058" t="s">
        <v>10349</v>
      </c>
      <c r="L2058" s="106">
        <v>38859</v>
      </c>
      <c r="M2058">
        <v>11852090</v>
      </c>
      <c r="N2058" t="s">
        <v>1640</v>
      </c>
      <c r="O2058" t="s">
        <v>1086</v>
      </c>
      <c r="P2058" t="s">
        <v>997</v>
      </c>
      <c r="R2058" s="109" t="str">
        <f>IF(OR(P2058="SB",Q2058="SB"),"SB",0)</f>
        <v>SB</v>
      </c>
      <c r="T2058" s="110">
        <v>171058</v>
      </c>
      <c r="U2058" t="s">
        <v>19633</v>
      </c>
      <c r="V2058" s="113" t="str">
        <f>IF(AND(I2058&gt;=10000,I2058&lt;=19900),"Praha",(IF(AND(I2058&gt;=25001,I2058&lt;=29501),"Středočeský kraj",(IF(AND(I2058&gt;=30100,I2058&lt;=34972),"Středočeský kraj",(IF(AND(I2058&gt;=35002,I2058&lt;=36271),"Karlovarský kraj",(IF(AND(I2058&gt;=37001,I2058&lt;=39201),"Jihočeský kraj",(IF(AND(I2058&gt;=39701,I2058&lt;=39901),"Jihočeský kraj",(IF(AND(I2058&gt;=39301,I2058&lt;=39601),"Kraj Vysočina",(IF(AND(I2058&gt;=58001,I2058&lt;=59501),"Kraj Vysočina",(IF(AND(I2058&gt;=67401,I2058&lt;=67602),"Kraj Vysočina",(IF(AND(I2058&gt;=40001,I2058&lt;=44101),"Ústecký kraj",(IF(AND(I2058&gt;=46001,I2058&lt;=47201),"Liberecký kraj",(IF(AND(I2058&gt;=51202,I2058&lt;=51401),"Liberecký kraj",(IF(AND(I2058&gt;=53002,I2058&lt;=53976),"Pardubický kraj",(IF(AND(I2058&gt;=56002,I2058&lt;=57201),"Pardubický kraj",(IF(AND(I2058&gt;=60200,I2058&lt;=67201),"Jihomoravský kraj",(IF(AND(I2058&gt;=67801,I2058&lt;=68501),"Jihomoravský kraj",(IF(AND(I2058&gt;=69002,I2058&lt;=69801),"Jihomoravský kraj",(IF(AND(I2058&gt;=68601,I2058&lt;=68801),"Zlínský kraj",(IF(AND(I2058&gt;=75501,I2058&lt;=76901),"Zlínský kraj",(IF(AND(I2058&gt;=70030,I2058&lt;=74901),"Moravskoslezský kraj",(IF(AND(I2058&gt;=75000,I2058&lt;=75368),"Olomoucký kraj",(IF(AND(I2058&gt;=77200,I2058&lt;=79862),"Olomoucký kraj",(IF(AND(I2058&gt;=50011,I2058&lt;=50301),"Královéhradecký kraj",(IF(AND(I2058&gt;=54301,I2058&lt;=54303),"Královéhradecký kraj","0")))))))))))))))))))))))))))))))))))))))))))))))</f>
        <v>Jihočeský kraj</v>
      </c>
      <c r="AB2058" t="s">
        <v>10350</v>
      </c>
      <c r="AD2058" t="s">
        <v>998</v>
      </c>
      <c r="AE2058" t="s">
        <v>998</v>
      </c>
      <c r="AF2058" t="s">
        <v>998</v>
      </c>
      <c r="AG2058" s="107">
        <v>300</v>
      </c>
      <c r="AH2058" s="107">
        <v>0</v>
      </c>
      <c r="AI2058" s="107">
        <v>0</v>
      </c>
      <c r="AJ2058" t="s">
        <v>999</v>
      </c>
      <c r="AK2058" s="106">
        <v>44909</v>
      </c>
    </row>
    <row r="2059" spans="1:37" x14ac:dyDescent="0.45">
      <c r="A2059" t="s">
        <v>1055</v>
      </c>
      <c r="B2059" t="s">
        <v>8112</v>
      </c>
      <c r="C2059" t="s">
        <v>1002</v>
      </c>
      <c r="D2059" t="s">
        <v>8972</v>
      </c>
      <c r="E2059" t="s">
        <v>992</v>
      </c>
      <c r="F2059" t="s">
        <v>8973</v>
      </c>
      <c r="G2059">
        <v>26</v>
      </c>
      <c r="H2059" t="s">
        <v>1638</v>
      </c>
      <c r="I2059">
        <v>38501</v>
      </c>
      <c r="J2059">
        <v>728424674</v>
      </c>
      <c r="K2059" t="s">
        <v>8974</v>
      </c>
      <c r="L2059" s="106">
        <v>38519</v>
      </c>
      <c r="M2059">
        <v>11551592</v>
      </c>
      <c r="N2059" t="s">
        <v>1276</v>
      </c>
      <c r="O2059" t="s">
        <v>1086</v>
      </c>
      <c r="P2059" t="s">
        <v>997</v>
      </c>
      <c r="R2059" s="109" t="str">
        <f>IF(OR(P2059="SB",Q2059="SB"),"SB",0)</f>
        <v>SB</v>
      </c>
      <c r="T2059" s="110">
        <v>171066</v>
      </c>
      <c r="U2059" t="s">
        <v>19633</v>
      </c>
      <c r="V2059" s="113" t="str">
        <f>IF(AND(I2059&gt;=10000,I2059&lt;=19900),"Praha",(IF(AND(I2059&gt;=25001,I2059&lt;=29501),"Středočeský kraj",(IF(AND(I2059&gt;=30100,I2059&lt;=34972),"Středočeský kraj",(IF(AND(I2059&gt;=35002,I2059&lt;=36271),"Karlovarský kraj",(IF(AND(I2059&gt;=37001,I2059&lt;=39201),"Jihočeský kraj",(IF(AND(I2059&gt;=39701,I2059&lt;=39901),"Jihočeský kraj",(IF(AND(I2059&gt;=39301,I2059&lt;=39601),"Kraj Vysočina",(IF(AND(I2059&gt;=58001,I2059&lt;=59501),"Kraj Vysočina",(IF(AND(I2059&gt;=67401,I2059&lt;=67602),"Kraj Vysočina",(IF(AND(I2059&gt;=40001,I2059&lt;=44101),"Ústecký kraj",(IF(AND(I2059&gt;=46001,I2059&lt;=47201),"Liberecký kraj",(IF(AND(I2059&gt;=51202,I2059&lt;=51401),"Liberecký kraj",(IF(AND(I2059&gt;=53002,I2059&lt;=53976),"Pardubický kraj",(IF(AND(I2059&gt;=56002,I2059&lt;=57201),"Pardubický kraj",(IF(AND(I2059&gt;=60200,I2059&lt;=67201),"Jihomoravský kraj",(IF(AND(I2059&gt;=67801,I2059&lt;=68501),"Jihomoravský kraj",(IF(AND(I2059&gt;=69002,I2059&lt;=69801),"Jihomoravský kraj",(IF(AND(I2059&gt;=68601,I2059&lt;=68801),"Zlínský kraj",(IF(AND(I2059&gt;=75501,I2059&lt;=76901),"Zlínský kraj",(IF(AND(I2059&gt;=70030,I2059&lt;=74901),"Moravskoslezský kraj",(IF(AND(I2059&gt;=75000,I2059&lt;=75368),"Olomoucký kraj",(IF(AND(I2059&gt;=77200,I2059&lt;=79862),"Olomoucký kraj",(IF(AND(I2059&gt;=50011,I2059&lt;=50301),"Královéhradecký kraj",(IF(AND(I2059&gt;=54301,I2059&lt;=54303),"Královéhradecký kraj","0")))))))))))))))))))))))))))))))))))))))))))))))</f>
        <v>Jihočeský kraj</v>
      </c>
      <c r="AD2059" t="s">
        <v>998</v>
      </c>
      <c r="AE2059" t="s">
        <v>998</v>
      </c>
      <c r="AF2059" t="s">
        <v>998</v>
      </c>
      <c r="AG2059" s="107">
        <v>0</v>
      </c>
      <c r="AH2059" s="107">
        <v>0</v>
      </c>
      <c r="AI2059" s="107">
        <v>0</v>
      </c>
      <c r="AJ2059" t="s">
        <v>1012</v>
      </c>
    </row>
    <row r="2060" spans="1:37" x14ac:dyDescent="0.45">
      <c r="A2060" t="s">
        <v>1079</v>
      </c>
      <c r="B2060" t="s">
        <v>9620</v>
      </c>
      <c r="C2060" t="s">
        <v>1002</v>
      </c>
      <c r="D2060" t="s">
        <v>9621</v>
      </c>
      <c r="E2060" t="s">
        <v>992</v>
      </c>
      <c r="F2060" t="s">
        <v>9622</v>
      </c>
      <c r="G2060">
        <v>30</v>
      </c>
      <c r="H2060" t="s">
        <v>1638</v>
      </c>
      <c r="I2060">
        <v>38501</v>
      </c>
      <c r="J2060">
        <v>724753987</v>
      </c>
      <c r="K2060" t="s">
        <v>9623</v>
      </c>
      <c r="L2060" s="106">
        <v>32839</v>
      </c>
      <c r="M2060">
        <v>15985506</v>
      </c>
      <c r="N2060" t="s">
        <v>1640</v>
      </c>
      <c r="O2060" t="s">
        <v>1086</v>
      </c>
      <c r="P2060" t="s">
        <v>997</v>
      </c>
      <c r="R2060" s="109" t="str">
        <f>IF(OR(P2060="SB",Q2060="SB"),"SB",0)</f>
        <v>SB</v>
      </c>
      <c r="T2060" s="110">
        <v>202234</v>
      </c>
      <c r="U2060" t="s">
        <v>19633</v>
      </c>
      <c r="V2060" s="113" t="str">
        <f>IF(AND(I2060&gt;=10000,I2060&lt;=19900),"Praha",(IF(AND(I2060&gt;=25001,I2060&lt;=29501),"Středočeský kraj",(IF(AND(I2060&gt;=30100,I2060&lt;=34972),"Středočeský kraj",(IF(AND(I2060&gt;=35002,I2060&lt;=36271),"Karlovarský kraj",(IF(AND(I2060&gt;=37001,I2060&lt;=39201),"Jihočeský kraj",(IF(AND(I2060&gt;=39701,I2060&lt;=39901),"Jihočeský kraj",(IF(AND(I2060&gt;=39301,I2060&lt;=39601),"Kraj Vysočina",(IF(AND(I2060&gt;=58001,I2060&lt;=59501),"Kraj Vysočina",(IF(AND(I2060&gt;=67401,I2060&lt;=67602),"Kraj Vysočina",(IF(AND(I2060&gt;=40001,I2060&lt;=44101),"Ústecký kraj",(IF(AND(I2060&gt;=46001,I2060&lt;=47201),"Liberecký kraj",(IF(AND(I2060&gt;=51202,I2060&lt;=51401),"Liberecký kraj",(IF(AND(I2060&gt;=53002,I2060&lt;=53976),"Pardubický kraj",(IF(AND(I2060&gt;=56002,I2060&lt;=57201),"Pardubický kraj",(IF(AND(I2060&gt;=60200,I2060&lt;=67201),"Jihomoravský kraj",(IF(AND(I2060&gt;=67801,I2060&lt;=68501),"Jihomoravský kraj",(IF(AND(I2060&gt;=69002,I2060&lt;=69801),"Jihomoravský kraj",(IF(AND(I2060&gt;=68601,I2060&lt;=68801),"Zlínský kraj",(IF(AND(I2060&gt;=75501,I2060&lt;=76901),"Zlínský kraj",(IF(AND(I2060&gt;=70030,I2060&lt;=74901),"Moravskoslezský kraj",(IF(AND(I2060&gt;=75000,I2060&lt;=75368),"Olomoucký kraj",(IF(AND(I2060&gt;=77200,I2060&lt;=79862),"Olomoucký kraj",(IF(AND(I2060&gt;=50011,I2060&lt;=50301),"Královéhradecký kraj",(IF(AND(I2060&gt;=54301,I2060&lt;=54303),"Královéhradecký kraj","0")))))))))))))))))))))))))))))))))))))))))))))))</f>
        <v>Jihočeský kraj</v>
      </c>
      <c r="AB2060" t="s">
        <v>9624</v>
      </c>
      <c r="AD2060" t="s">
        <v>998</v>
      </c>
      <c r="AE2060" t="s">
        <v>998</v>
      </c>
      <c r="AF2060" t="s">
        <v>998</v>
      </c>
      <c r="AG2060" s="107">
        <v>300</v>
      </c>
      <c r="AH2060" s="107">
        <v>0</v>
      </c>
      <c r="AI2060" s="107">
        <v>0</v>
      </c>
      <c r="AJ2060" t="s">
        <v>999</v>
      </c>
      <c r="AK2060" s="106">
        <v>44909</v>
      </c>
    </row>
    <row r="2061" spans="1:37" x14ac:dyDescent="0.45">
      <c r="A2061" t="s">
        <v>1224</v>
      </c>
      <c r="B2061" t="s">
        <v>7545</v>
      </c>
      <c r="C2061" t="s">
        <v>1002</v>
      </c>
      <c r="D2061" t="s">
        <v>7546</v>
      </c>
      <c r="E2061" t="s">
        <v>992</v>
      </c>
      <c r="F2061" t="s">
        <v>7547</v>
      </c>
      <c r="G2061">
        <v>47</v>
      </c>
      <c r="H2061" t="s">
        <v>1638</v>
      </c>
      <c r="I2061">
        <v>38501</v>
      </c>
      <c r="J2061">
        <v>777222249</v>
      </c>
      <c r="K2061" t="s">
        <v>7548</v>
      </c>
      <c r="L2061" s="106">
        <v>39291</v>
      </c>
      <c r="M2061">
        <v>13436022</v>
      </c>
      <c r="N2061" t="s">
        <v>1640</v>
      </c>
      <c r="O2061" t="s">
        <v>1086</v>
      </c>
      <c r="P2061" t="s">
        <v>997</v>
      </c>
      <c r="R2061" s="109" t="str">
        <f>IF(OR(P2061="SB",Q2061="SB"),"SB",0)</f>
        <v>SB</v>
      </c>
      <c r="T2061" s="110">
        <v>2020127</v>
      </c>
      <c r="U2061" t="s">
        <v>19633</v>
      </c>
      <c r="V2061" s="113" t="str">
        <f>IF(AND(I2061&gt;=10000,I2061&lt;=19900),"Praha",(IF(AND(I2061&gt;=25001,I2061&lt;=29501),"Středočeský kraj",(IF(AND(I2061&gt;=30100,I2061&lt;=34972),"Středočeský kraj",(IF(AND(I2061&gt;=35002,I2061&lt;=36271),"Karlovarský kraj",(IF(AND(I2061&gt;=37001,I2061&lt;=39201),"Jihočeský kraj",(IF(AND(I2061&gt;=39701,I2061&lt;=39901),"Jihočeský kraj",(IF(AND(I2061&gt;=39301,I2061&lt;=39601),"Kraj Vysočina",(IF(AND(I2061&gt;=58001,I2061&lt;=59501),"Kraj Vysočina",(IF(AND(I2061&gt;=67401,I2061&lt;=67602),"Kraj Vysočina",(IF(AND(I2061&gt;=40001,I2061&lt;=44101),"Ústecký kraj",(IF(AND(I2061&gt;=46001,I2061&lt;=47201),"Liberecký kraj",(IF(AND(I2061&gt;=51202,I2061&lt;=51401),"Liberecký kraj",(IF(AND(I2061&gt;=53002,I2061&lt;=53976),"Pardubický kraj",(IF(AND(I2061&gt;=56002,I2061&lt;=57201),"Pardubický kraj",(IF(AND(I2061&gt;=60200,I2061&lt;=67201),"Jihomoravský kraj",(IF(AND(I2061&gt;=67801,I2061&lt;=68501),"Jihomoravský kraj",(IF(AND(I2061&gt;=69002,I2061&lt;=69801),"Jihomoravský kraj",(IF(AND(I2061&gt;=68601,I2061&lt;=68801),"Zlínský kraj",(IF(AND(I2061&gt;=75501,I2061&lt;=76901),"Zlínský kraj",(IF(AND(I2061&gt;=70030,I2061&lt;=74901),"Moravskoslezský kraj",(IF(AND(I2061&gt;=75000,I2061&lt;=75368),"Olomoucký kraj",(IF(AND(I2061&gt;=77200,I2061&lt;=79862),"Olomoucký kraj",(IF(AND(I2061&gt;=50011,I2061&lt;=50301),"Královéhradecký kraj",(IF(AND(I2061&gt;=54301,I2061&lt;=54303),"Královéhradecký kraj","0")))))))))))))))))))))))))))))))))))))))))))))))</f>
        <v>Jihočeský kraj</v>
      </c>
      <c r="AB2061" t="s">
        <v>7549</v>
      </c>
      <c r="AD2061" t="s">
        <v>998</v>
      </c>
      <c r="AE2061" t="s">
        <v>998</v>
      </c>
      <c r="AF2061" t="s">
        <v>998</v>
      </c>
      <c r="AG2061" s="107">
        <v>300</v>
      </c>
      <c r="AH2061" s="107">
        <v>0</v>
      </c>
      <c r="AI2061" s="107">
        <v>0</v>
      </c>
      <c r="AJ2061" t="s">
        <v>999</v>
      </c>
      <c r="AK2061" s="106">
        <v>44909</v>
      </c>
    </row>
    <row r="2062" spans="1:37" x14ac:dyDescent="0.45">
      <c r="A2062" t="s">
        <v>1164</v>
      </c>
      <c r="B2062" t="s">
        <v>7233</v>
      </c>
      <c r="C2062" t="s">
        <v>990</v>
      </c>
      <c r="D2062" t="s">
        <v>7234</v>
      </c>
      <c r="E2062" t="s">
        <v>992</v>
      </c>
      <c r="F2062" t="s">
        <v>7235</v>
      </c>
      <c r="G2062">
        <v>600</v>
      </c>
      <c r="H2062" t="s">
        <v>1638</v>
      </c>
      <c r="I2062">
        <v>38501</v>
      </c>
      <c r="J2062">
        <v>606322350</v>
      </c>
      <c r="K2062" t="s">
        <v>7236</v>
      </c>
      <c r="L2062" s="106">
        <v>38071</v>
      </c>
      <c r="M2062">
        <v>13379842</v>
      </c>
      <c r="N2062" t="s">
        <v>1640</v>
      </c>
      <c r="O2062" t="s">
        <v>1086</v>
      </c>
      <c r="P2062" t="s">
        <v>997</v>
      </c>
      <c r="R2062" s="109" t="str">
        <f>IF(OR(P2062="SB",Q2062="SB"),"SB",0)</f>
        <v>SB</v>
      </c>
      <c r="T2062" s="110">
        <v>2020128</v>
      </c>
      <c r="U2062" t="s">
        <v>19633</v>
      </c>
      <c r="V2062" s="113" t="str">
        <f>IF(AND(I2062&gt;=10000,I2062&lt;=19900),"Praha",(IF(AND(I2062&gt;=25001,I2062&lt;=29501),"Středočeský kraj",(IF(AND(I2062&gt;=30100,I2062&lt;=34972),"Středočeský kraj",(IF(AND(I2062&gt;=35002,I2062&lt;=36271),"Karlovarský kraj",(IF(AND(I2062&gt;=37001,I2062&lt;=39201),"Jihočeský kraj",(IF(AND(I2062&gt;=39701,I2062&lt;=39901),"Jihočeský kraj",(IF(AND(I2062&gt;=39301,I2062&lt;=39601),"Kraj Vysočina",(IF(AND(I2062&gt;=58001,I2062&lt;=59501),"Kraj Vysočina",(IF(AND(I2062&gt;=67401,I2062&lt;=67602),"Kraj Vysočina",(IF(AND(I2062&gt;=40001,I2062&lt;=44101),"Ústecký kraj",(IF(AND(I2062&gt;=46001,I2062&lt;=47201),"Liberecký kraj",(IF(AND(I2062&gt;=51202,I2062&lt;=51401),"Liberecký kraj",(IF(AND(I2062&gt;=53002,I2062&lt;=53976),"Pardubický kraj",(IF(AND(I2062&gt;=56002,I2062&lt;=57201),"Pardubický kraj",(IF(AND(I2062&gt;=60200,I2062&lt;=67201),"Jihomoravský kraj",(IF(AND(I2062&gt;=67801,I2062&lt;=68501),"Jihomoravský kraj",(IF(AND(I2062&gt;=69002,I2062&lt;=69801),"Jihomoravský kraj",(IF(AND(I2062&gt;=68601,I2062&lt;=68801),"Zlínský kraj",(IF(AND(I2062&gt;=75501,I2062&lt;=76901),"Zlínský kraj",(IF(AND(I2062&gt;=70030,I2062&lt;=74901),"Moravskoslezský kraj",(IF(AND(I2062&gt;=75000,I2062&lt;=75368),"Olomoucký kraj",(IF(AND(I2062&gt;=77200,I2062&lt;=79862),"Olomoucký kraj",(IF(AND(I2062&gt;=50011,I2062&lt;=50301),"Královéhradecký kraj",(IF(AND(I2062&gt;=54301,I2062&lt;=54303),"Královéhradecký kraj","0")))))))))))))))))))))))))))))))))))))))))))))))</f>
        <v>Jihočeský kraj</v>
      </c>
      <c r="AB2062" t="s">
        <v>7237</v>
      </c>
      <c r="AD2062" t="s">
        <v>998</v>
      </c>
      <c r="AE2062" t="s">
        <v>998</v>
      </c>
      <c r="AF2062" t="s">
        <v>998</v>
      </c>
      <c r="AG2062" s="107">
        <v>300</v>
      </c>
      <c r="AH2062" s="107">
        <v>0</v>
      </c>
      <c r="AI2062" s="107">
        <v>0</v>
      </c>
      <c r="AJ2062" t="s">
        <v>999</v>
      </c>
      <c r="AK2062" s="106">
        <v>44909</v>
      </c>
    </row>
    <row r="2063" spans="1:37" x14ac:dyDescent="0.45">
      <c r="A2063" t="s">
        <v>988</v>
      </c>
      <c r="B2063" t="s">
        <v>2075</v>
      </c>
      <c r="C2063" t="s">
        <v>990</v>
      </c>
      <c r="D2063" t="s">
        <v>2076</v>
      </c>
      <c r="E2063" t="s">
        <v>992</v>
      </c>
      <c r="F2063" t="s">
        <v>2077</v>
      </c>
      <c r="G2063">
        <v>507</v>
      </c>
      <c r="H2063" t="s">
        <v>1638</v>
      </c>
      <c r="I2063">
        <v>38501</v>
      </c>
      <c r="K2063" t="s">
        <v>2078</v>
      </c>
      <c r="L2063" s="106">
        <v>37954</v>
      </c>
      <c r="M2063">
        <v>13379741</v>
      </c>
      <c r="N2063" t="s">
        <v>1640</v>
      </c>
      <c r="O2063" t="s">
        <v>1086</v>
      </c>
      <c r="P2063" t="s">
        <v>997</v>
      </c>
      <c r="R2063" s="109" t="str">
        <f>IF(OR(P2063="SB",Q2063="SB"),"SB",0)</f>
        <v>SB</v>
      </c>
      <c r="T2063" s="110">
        <v>2020129</v>
      </c>
      <c r="U2063" t="s">
        <v>19633</v>
      </c>
      <c r="V2063" s="113" t="str">
        <f>IF(AND(I2063&gt;=10000,I2063&lt;=19900),"Praha",(IF(AND(I2063&gt;=25001,I2063&lt;=29501),"Středočeský kraj",(IF(AND(I2063&gt;=30100,I2063&lt;=34972),"Středočeský kraj",(IF(AND(I2063&gt;=35002,I2063&lt;=36271),"Karlovarský kraj",(IF(AND(I2063&gt;=37001,I2063&lt;=39201),"Jihočeský kraj",(IF(AND(I2063&gt;=39701,I2063&lt;=39901),"Jihočeský kraj",(IF(AND(I2063&gt;=39301,I2063&lt;=39601),"Kraj Vysočina",(IF(AND(I2063&gt;=58001,I2063&lt;=59501),"Kraj Vysočina",(IF(AND(I2063&gt;=67401,I2063&lt;=67602),"Kraj Vysočina",(IF(AND(I2063&gt;=40001,I2063&lt;=44101),"Ústecký kraj",(IF(AND(I2063&gt;=46001,I2063&lt;=47201),"Liberecký kraj",(IF(AND(I2063&gt;=51202,I2063&lt;=51401),"Liberecký kraj",(IF(AND(I2063&gt;=53002,I2063&lt;=53976),"Pardubický kraj",(IF(AND(I2063&gt;=56002,I2063&lt;=57201),"Pardubický kraj",(IF(AND(I2063&gt;=60200,I2063&lt;=67201),"Jihomoravský kraj",(IF(AND(I2063&gt;=67801,I2063&lt;=68501),"Jihomoravský kraj",(IF(AND(I2063&gt;=69002,I2063&lt;=69801),"Jihomoravský kraj",(IF(AND(I2063&gt;=68601,I2063&lt;=68801),"Zlínský kraj",(IF(AND(I2063&gt;=75501,I2063&lt;=76901),"Zlínský kraj",(IF(AND(I2063&gt;=70030,I2063&lt;=74901),"Moravskoslezský kraj",(IF(AND(I2063&gt;=75000,I2063&lt;=75368),"Olomoucký kraj",(IF(AND(I2063&gt;=77200,I2063&lt;=79862),"Olomoucký kraj",(IF(AND(I2063&gt;=50011,I2063&lt;=50301),"Královéhradecký kraj",(IF(AND(I2063&gt;=54301,I2063&lt;=54303),"Královéhradecký kraj","0")))))))))))))))))))))))))))))))))))))))))))))))</f>
        <v>Jihočeský kraj</v>
      </c>
      <c r="AB2063" t="s">
        <v>2079</v>
      </c>
      <c r="AD2063" t="s">
        <v>998</v>
      </c>
      <c r="AE2063" t="s">
        <v>998</v>
      </c>
      <c r="AF2063" t="s">
        <v>998</v>
      </c>
      <c r="AG2063" s="107">
        <v>300</v>
      </c>
      <c r="AH2063" s="107">
        <v>0</v>
      </c>
      <c r="AI2063" s="107">
        <v>0</v>
      </c>
      <c r="AJ2063" t="s">
        <v>999</v>
      </c>
      <c r="AK2063" s="106">
        <v>44909</v>
      </c>
    </row>
    <row r="2064" spans="1:37" x14ac:dyDescent="0.45">
      <c r="A2064" t="s">
        <v>1007</v>
      </c>
      <c r="B2064" t="s">
        <v>18536</v>
      </c>
      <c r="C2064" t="s">
        <v>990</v>
      </c>
      <c r="D2064" t="s">
        <v>18537</v>
      </c>
      <c r="E2064" t="s">
        <v>992</v>
      </c>
      <c r="F2064" t="s">
        <v>9927</v>
      </c>
      <c r="G2064">
        <v>136</v>
      </c>
      <c r="H2064" t="s">
        <v>1638</v>
      </c>
      <c r="I2064">
        <v>38501</v>
      </c>
      <c r="J2064">
        <v>721182849</v>
      </c>
      <c r="K2064" t="s">
        <v>18538</v>
      </c>
      <c r="L2064" s="106">
        <v>39477</v>
      </c>
      <c r="M2064">
        <v>14902944</v>
      </c>
      <c r="N2064" t="s">
        <v>1640</v>
      </c>
      <c r="O2064" t="s">
        <v>1086</v>
      </c>
      <c r="P2064" t="s">
        <v>997</v>
      </c>
      <c r="R2064" s="109" t="str">
        <f>IF(OR(P2064="SB",Q2064="SB"),"SB",0)</f>
        <v>SB</v>
      </c>
      <c r="T2064" s="110">
        <v>2022002</v>
      </c>
      <c r="U2064" t="s">
        <v>19633</v>
      </c>
      <c r="V2064" s="113" t="str">
        <f>IF(AND(I2064&gt;=10000,I2064&lt;=19900),"Praha",(IF(AND(I2064&gt;=25001,I2064&lt;=29501),"Středočeský kraj",(IF(AND(I2064&gt;=30100,I2064&lt;=34972),"Středočeský kraj",(IF(AND(I2064&gt;=35002,I2064&lt;=36271),"Karlovarský kraj",(IF(AND(I2064&gt;=37001,I2064&lt;=39201),"Jihočeský kraj",(IF(AND(I2064&gt;=39701,I2064&lt;=39901),"Jihočeský kraj",(IF(AND(I2064&gt;=39301,I2064&lt;=39601),"Kraj Vysočina",(IF(AND(I2064&gt;=58001,I2064&lt;=59501),"Kraj Vysočina",(IF(AND(I2064&gt;=67401,I2064&lt;=67602),"Kraj Vysočina",(IF(AND(I2064&gt;=40001,I2064&lt;=44101),"Ústecký kraj",(IF(AND(I2064&gt;=46001,I2064&lt;=47201),"Liberecký kraj",(IF(AND(I2064&gt;=51202,I2064&lt;=51401),"Liberecký kraj",(IF(AND(I2064&gt;=53002,I2064&lt;=53976),"Pardubický kraj",(IF(AND(I2064&gt;=56002,I2064&lt;=57201),"Pardubický kraj",(IF(AND(I2064&gt;=60200,I2064&lt;=67201),"Jihomoravský kraj",(IF(AND(I2064&gt;=67801,I2064&lt;=68501),"Jihomoravský kraj",(IF(AND(I2064&gt;=69002,I2064&lt;=69801),"Jihomoravský kraj",(IF(AND(I2064&gt;=68601,I2064&lt;=68801),"Zlínský kraj",(IF(AND(I2064&gt;=75501,I2064&lt;=76901),"Zlínský kraj",(IF(AND(I2064&gt;=70030,I2064&lt;=74901),"Moravskoslezský kraj",(IF(AND(I2064&gt;=75000,I2064&lt;=75368),"Olomoucký kraj",(IF(AND(I2064&gt;=77200,I2064&lt;=79862),"Olomoucký kraj",(IF(AND(I2064&gt;=50011,I2064&lt;=50301),"Královéhradecký kraj",(IF(AND(I2064&gt;=54301,I2064&lt;=54303),"Královéhradecký kraj","0")))))))))))))))))))))))))))))))))))))))))))))))</f>
        <v>Jihočeský kraj</v>
      </c>
      <c r="AB2064" t="s">
        <v>18539</v>
      </c>
      <c r="AD2064" t="s">
        <v>998</v>
      </c>
      <c r="AE2064" t="s">
        <v>998</v>
      </c>
      <c r="AF2064" t="s">
        <v>998</v>
      </c>
      <c r="AG2064" s="107">
        <v>300</v>
      </c>
      <c r="AH2064" s="107">
        <v>0</v>
      </c>
      <c r="AI2064" s="107">
        <v>0</v>
      </c>
      <c r="AJ2064" t="s">
        <v>999</v>
      </c>
      <c r="AK2064" s="106">
        <v>44909</v>
      </c>
    </row>
    <row r="2065" spans="1:37" x14ac:dyDescent="0.45">
      <c r="A2065" t="s">
        <v>1156</v>
      </c>
      <c r="B2065" t="s">
        <v>5676</v>
      </c>
      <c r="C2065" t="s">
        <v>990</v>
      </c>
      <c r="D2065" t="s">
        <v>5678</v>
      </c>
      <c r="E2065" t="s">
        <v>992</v>
      </c>
      <c r="F2065" t="s">
        <v>2492</v>
      </c>
      <c r="G2065">
        <v>38</v>
      </c>
      <c r="H2065" t="s">
        <v>1638</v>
      </c>
      <c r="I2065">
        <v>38501</v>
      </c>
      <c r="J2065">
        <v>732764509</v>
      </c>
      <c r="K2065" t="s">
        <v>5677</v>
      </c>
      <c r="L2065" s="106">
        <v>39615</v>
      </c>
      <c r="M2065">
        <v>11858053</v>
      </c>
      <c r="N2065" t="s">
        <v>1640</v>
      </c>
      <c r="O2065" t="s">
        <v>1086</v>
      </c>
      <c r="P2065" t="s">
        <v>997</v>
      </c>
      <c r="R2065" s="109" t="str">
        <f>IF(OR(P2065="SB",Q2065="SB"),"SB",0)</f>
        <v>SB</v>
      </c>
      <c r="T2065" s="110">
        <v>2022004</v>
      </c>
      <c r="U2065" t="s">
        <v>19633</v>
      </c>
      <c r="V2065" s="113" t="str">
        <f>IF(AND(I2065&gt;=10000,I2065&lt;=19900),"Praha",(IF(AND(I2065&gt;=25001,I2065&lt;=29501),"Středočeský kraj",(IF(AND(I2065&gt;=30100,I2065&lt;=34972),"Středočeský kraj",(IF(AND(I2065&gt;=35002,I2065&lt;=36271),"Karlovarský kraj",(IF(AND(I2065&gt;=37001,I2065&lt;=39201),"Jihočeský kraj",(IF(AND(I2065&gt;=39701,I2065&lt;=39901),"Jihočeský kraj",(IF(AND(I2065&gt;=39301,I2065&lt;=39601),"Kraj Vysočina",(IF(AND(I2065&gt;=58001,I2065&lt;=59501),"Kraj Vysočina",(IF(AND(I2065&gt;=67401,I2065&lt;=67602),"Kraj Vysočina",(IF(AND(I2065&gt;=40001,I2065&lt;=44101),"Ústecký kraj",(IF(AND(I2065&gt;=46001,I2065&lt;=47201),"Liberecký kraj",(IF(AND(I2065&gt;=51202,I2065&lt;=51401),"Liberecký kraj",(IF(AND(I2065&gt;=53002,I2065&lt;=53976),"Pardubický kraj",(IF(AND(I2065&gt;=56002,I2065&lt;=57201),"Pardubický kraj",(IF(AND(I2065&gt;=60200,I2065&lt;=67201),"Jihomoravský kraj",(IF(AND(I2065&gt;=67801,I2065&lt;=68501),"Jihomoravský kraj",(IF(AND(I2065&gt;=69002,I2065&lt;=69801),"Jihomoravský kraj",(IF(AND(I2065&gt;=68601,I2065&lt;=68801),"Zlínský kraj",(IF(AND(I2065&gt;=75501,I2065&lt;=76901),"Zlínský kraj",(IF(AND(I2065&gt;=70030,I2065&lt;=74901),"Moravskoslezský kraj",(IF(AND(I2065&gt;=75000,I2065&lt;=75368),"Olomoucký kraj",(IF(AND(I2065&gt;=77200,I2065&lt;=79862),"Olomoucký kraj",(IF(AND(I2065&gt;=50011,I2065&lt;=50301),"Královéhradecký kraj",(IF(AND(I2065&gt;=54301,I2065&lt;=54303),"Královéhradecký kraj","0")))))))))))))))))))))))))))))))))))))))))))))))</f>
        <v>Jihočeský kraj</v>
      </c>
      <c r="AD2065" t="s">
        <v>998</v>
      </c>
      <c r="AE2065" t="s">
        <v>998</v>
      </c>
      <c r="AF2065" t="s">
        <v>998</v>
      </c>
      <c r="AG2065" s="107">
        <v>300</v>
      </c>
      <c r="AH2065" s="107">
        <v>0</v>
      </c>
      <c r="AI2065" s="107">
        <v>0</v>
      </c>
      <c r="AJ2065" t="s">
        <v>999</v>
      </c>
      <c r="AK2065" s="106">
        <v>44909</v>
      </c>
    </row>
    <row r="2066" spans="1:37" x14ac:dyDescent="0.45">
      <c r="A2066" t="s">
        <v>1087</v>
      </c>
      <c r="B2066" t="s">
        <v>10208</v>
      </c>
      <c r="C2066" t="s">
        <v>990</v>
      </c>
      <c r="D2066" t="s">
        <v>10209</v>
      </c>
      <c r="E2066" t="s">
        <v>992</v>
      </c>
      <c r="F2066" t="s">
        <v>10210</v>
      </c>
      <c r="G2066">
        <v>30</v>
      </c>
      <c r="H2066" t="s">
        <v>1638</v>
      </c>
      <c r="I2066">
        <v>38501</v>
      </c>
      <c r="J2066">
        <v>606838329</v>
      </c>
      <c r="K2066" t="s">
        <v>10211</v>
      </c>
      <c r="L2066" s="106">
        <v>40016</v>
      </c>
      <c r="M2066">
        <v>14425119</v>
      </c>
      <c r="N2066" t="s">
        <v>1640</v>
      </c>
      <c r="O2066" t="s">
        <v>1086</v>
      </c>
      <c r="P2066" t="s">
        <v>997</v>
      </c>
      <c r="R2066" s="109" t="str">
        <f>IF(OR(P2066="SB",Q2066="SB"),"SB",0)</f>
        <v>SB</v>
      </c>
      <c r="T2066" s="110">
        <v>2022005</v>
      </c>
      <c r="U2066" t="s">
        <v>19633</v>
      </c>
      <c r="V2066" s="113" t="str">
        <f>IF(AND(I2066&gt;=10000,I2066&lt;=19900),"Praha",(IF(AND(I2066&gt;=25001,I2066&lt;=29501),"Středočeský kraj",(IF(AND(I2066&gt;=30100,I2066&lt;=34972),"Středočeský kraj",(IF(AND(I2066&gt;=35002,I2066&lt;=36271),"Karlovarský kraj",(IF(AND(I2066&gt;=37001,I2066&lt;=39201),"Jihočeský kraj",(IF(AND(I2066&gt;=39701,I2066&lt;=39901),"Jihočeský kraj",(IF(AND(I2066&gt;=39301,I2066&lt;=39601),"Kraj Vysočina",(IF(AND(I2066&gt;=58001,I2066&lt;=59501),"Kraj Vysočina",(IF(AND(I2066&gt;=67401,I2066&lt;=67602),"Kraj Vysočina",(IF(AND(I2066&gt;=40001,I2066&lt;=44101),"Ústecký kraj",(IF(AND(I2066&gt;=46001,I2066&lt;=47201),"Liberecký kraj",(IF(AND(I2066&gt;=51202,I2066&lt;=51401),"Liberecký kraj",(IF(AND(I2066&gt;=53002,I2066&lt;=53976),"Pardubický kraj",(IF(AND(I2066&gt;=56002,I2066&lt;=57201),"Pardubický kraj",(IF(AND(I2066&gt;=60200,I2066&lt;=67201),"Jihomoravský kraj",(IF(AND(I2066&gt;=67801,I2066&lt;=68501),"Jihomoravský kraj",(IF(AND(I2066&gt;=69002,I2066&lt;=69801),"Jihomoravský kraj",(IF(AND(I2066&gt;=68601,I2066&lt;=68801),"Zlínský kraj",(IF(AND(I2066&gt;=75501,I2066&lt;=76901),"Zlínský kraj",(IF(AND(I2066&gt;=70030,I2066&lt;=74901),"Moravskoslezský kraj",(IF(AND(I2066&gt;=75000,I2066&lt;=75368),"Olomoucký kraj",(IF(AND(I2066&gt;=77200,I2066&lt;=79862),"Olomoucký kraj",(IF(AND(I2066&gt;=50011,I2066&lt;=50301),"Královéhradecký kraj",(IF(AND(I2066&gt;=54301,I2066&lt;=54303),"Královéhradecký kraj","0")))))))))))))))))))))))))))))))))))))))))))))))</f>
        <v>Jihočeský kraj</v>
      </c>
      <c r="AD2066" t="s">
        <v>998</v>
      </c>
      <c r="AE2066" t="s">
        <v>998</v>
      </c>
      <c r="AF2066" t="s">
        <v>998</v>
      </c>
      <c r="AG2066" s="107">
        <v>300</v>
      </c>
      <c r="AH2066" s="107">
        <v>0</v>
      </c>
      <c r="AI2066" s="107">
        <v>0</v>
      </c>
      <c r="AJ2066" t="s">
        <v>999</v>
      </c>
      <c r="AK2066" s="106">
        <v>44909</v>
      </c>
    </row>
    <row r="2067" spans="1:37" x14ac:dyDescent="0.45">
      <c r="A2067" t="s">
        <v>2089</v>
      </c>
      <c r="B2067" t="s">
        <v>18193</v>
      </c>
      <c r="C2067" t="s">
        <v>990</v>
      </c>
      <c r="D2067" t="s">
        <v>18194</v>
      </c>
      <c r="E2067" t="s">
        <v>992</v>
      </c>
      <c r="F2067" t="s">
        <v>2303</v>
      </c>
      <c r="G2067">
        <v>427</v>
      </c>
      <c r="H2067" t="s">
        <v>1638</v>
      </c>
      <c r="I2067">
        <v>38501</v>
      </c>
      <c r="J2067">
        <v>723752778</v>
      </c>
      <c r="K2067" t="s">
        <v>18195</v>
      </c>
      <c r="L2067" s="106">
        <v>39201</v>
      </c>
      <c r="M2067">
        <v>11750949</v>
      </c>
      <c r="N2067" t="s">
        <v>1640</v>
      </c>
      <c r="O2067" t="s">
        <v>1086</v>
      </c>
      <c r="P2067" t="s">
        <v>997</v>
      </c>
      <c r="R2067" s="109" t="str">
        <f>IF(OR(P2067="SB",Q2067="SB"),"SB",0)</f>
        <v>SB</v>
      </c>
      <c r="T2067" s="110">
        <v>2022006</v>
      </c>
      <c r="U2067" t="s">
        <v>19633</v>
      </c>
      <c r="V2067" s="113" t="str">
        <f>IF(AND(I2067&gt;=10000,I2067&lt;=19900),"Praha",(IF(AND(I2067&gt;=25001,I2067&lt;=29501),"Středočeský kraj",(IF(AND(I2067&gt;=30100,I2067&lt;=34972),"Středočeský kraj",(IF(AND(I2067&gt;=35002,I2067&lt;=36271),"Karlovarský kraj",(IF(AND(I2067&gt;=37001,I2067&lt;=39201),"Jihočeský kraj",(IF(AND(I2067&gt;=39701,I2067&lt;=39901),"Jihočeský kraj",(IF(AND(I2067&gt;=39301,I2067&lt;=39601),"Kraj Vysočina",(IF(AND(I2067&gt;=58001,I2067&lt;=59501),"Kraj Vysočina",(IF(AND(I2067&gt;=67401,I2067&lt;=67602),"Kraj Vysočina",(IF(AND(I2067&gt;=40001,I2067&lt;=44101),"Ústecký kraj",(IF(AND(I2067&gt;=46001,I2067&lt;=47201),"Liberecký kraj",(IF(AND(I2067&gt;=51202,I2067&lt;=51401),"Liberecký kraj",(IF(AND(I2067&gt;=53002,I2067&lt;=53976),"Pardubický kraj",(IF(AND(I2067&gt;=56002,I2067&lt;=57201),"Pardubický kraj",(IF(AND(I2067&gt;=60200,I2067&lt;=67201),"Jihomoravský kraj",(IF(AND(I2067&gt;=67801,I2067&lt;=68501),"Jihomoravský kraj",(IF(AND(I2067&gt;=69002,I2067&lt;=69801),"Jihomoravský kraj",(IF(AND(I2067&gt;=68601,I2067&lt;=68801),"Zlínský kraj",(IF(AND(I2067&gt;=75501,I2067&lt;=76901),"Zlínský kraj",(IF(AND(I2067&gt;=70030,I2067&lt;=74901),"Moravskoslezský kraj",(IF(AND(I2067&gt;=75000,I2067&lt;=75368),"Olomoucký kraj",(IF(AND(I2067&gt;=77200,I2067&lt;=79862),"Olomoucký kraj",(IF(AND(I2067&gt;=50011,I2067&lt;=50301),"Královéhradecký kraj",(IF(AND(I2067&gt;=54301,I2067&lt;=54303),"Královéhradecký kraj","0")))))))))))))))))))))))))))))))))))))))))))))))</f>
        <v>Jihočeský kraj</v>
      </c>
      <c r="AD2067" t="s">
        <v>998</v>
      </c>
      <c r="AE2067" t="s">
        <v>998</v>
      </c>
      <c r="AF2067" t="s">
        <v>998</v>
      </c>
      <c r="AG2067" s="107">
        <v>300</v>
      </c>
      <c r="AH2067" s="107">
        <v>0</v>
      </c>
      <c r="AI2067" s="107">
        <v>0</v>
      </c>
      <c r="AJ2067" t="s">
        <v>999</v>
      </c>
      <c r="AK2067" s="106">
        <v>44909</v>
      </c>
    </row>
    <row r="2068" spans="1:37" x14ac:dyDescent="0.45">
      <c r="A2068" t="s">
        <v>1411</v>
      </c>
      <c r="B2068" t="s">
        <v>9465</v>
      </c>
      <c r="C2068" t="s">
        <v>990</v>
      </c>
      <c r="D2068" t="s">
        <v>9478</v>
      </c>
      <c r="E2068" t="s">
        <v>992</v>
      </c>
      <c r="F2068" t="s">
        <v>9476</v>
      </c>
      <c r="G2068">
        <v>631</v>
      </c>
      <c r="H2068" t="s">
        <v>1638</v>
      </c>
      <c r="I2068">
        <v>38501</v>
      </c>
      <c r="J2068">
        <v>723464099</v>
      </c>
      <c r="K2068" t="s">
        <v>9479</v>
      </c>
      <c r="L2068" s="106">
        <v>40326</v>
      </c>
      <c r="M2068">
        <v>14541418</v>
      </c>
      <c r="N2068" t="s">
        <v>1640</v>
      </c>
      <c r="O2068" t="s">
        <v>1086</v>
      </c>
      <c r="P2068" t="s">
        <v>997</v>
      </c>
      <c r="R2068" s="109" t="str">
        <f>IF(OR(P2068="SB",Q2068="SB"),"SB",0)</f>
        <v>SB</v>
      </c>
      <c r="T2068" s="110">
        <v>2022007</v>
      </c>
      <c r="U2068" t="s">
        <v>19633</v>
      </c>
      <c r="V2068" s="113" t="str">
        <f>IF(AND(I2068&gt;=10000,I2068&lt;=19900),"Praha",(IF(AND(I2068&gt;=25001,I2068&lt;=29501),"Středočeský kraj",(IF(AND(I2068&gt;=30100,I2068&lt;=34972),"Středočeský kraj",(IF(AND(I2068&gt;=35002,I2068&lt;=36271),"Karlovarský kraj",(IF(AND(I2068&gt;=37001,I2068&lt;=39201),"Jihočeský kraj",(IF(AND(I2068&gt;=39701,I2068&lt;=39901),"Jihočeský kraj",(IF(AND(I2068&gt;=39301,I2068&lt;=39601),"Kraj Vysočina",(IF(AND(I2068&gt;=58001,I2068&lt;=59501),"Kraj Vysočina",(IF(AND(I2068&gt;=67401,I2068&lt;=67602),"Kraj Vysočina",(IF(AND(I2068&gt;=40001,I2068&lt;=44101),"Ústecký kraj",(IF(AND(I2068&gt;=46001,I2068&lt;=47201),"Liberecký kraj",(IF(AND(I2068&gt;=51202,I2068&lt;=51401),"Liberecký kraj",(IF(AND(I2068&gt;=53002,I2068&lt;=53976),"Pardubický kraj",(IF(AND(I2068&gt;=56002,I2068&lt;=57201),"Pardubický kraj",(IF(AND(I2068&gt;=60200,I2068&lt;=67201),"Jihomoravský kraj",(IF(AND(I2068&gt;=67801,I2068&lt;=68501),"Jihomoravský kraj",(IF(AND(I2068&gt;=69002,I2068&lt;=69801),"Jihomoravský kraj",(IF(AND(I2068&gt;=68601,I2068&lt;=68801),"Zlínský kraj",(IF(AND(I2068&gt;=75501,I2068&lt;=76901),"Zlínský kraj",(IF(AND(I2068&gt;=70030,I2068&lt;=74901),"Moravskoslezský kraj",(IF(AND(I2068&gt;=75000,I2068&lt;=75368),"Olomoucký kraj",(IF(AND(I2068&gt;=77200,I2068&lt;=79862),"Olomoucký kraj",(IF(AND(I2068&gt;=50011,I2068&lt;=50301),"Královéhradecký kraj",(IF(AND(I2068&gt;=54301,I2068&lt;=54303),"Královéhradecký kraj","0")))))))))))))))))))))))))))))))))))))))))))))))</f>
        <v>Jihočeský kraj</v>
      </c>
      <c r="AD2068" t="s">
        <v>998</v>
      </c>
      <c r="AE2068" t="s">
        <v>998</v>
      </c>
      <c r="AF2068" t="s">
        <v>998</v>
      </c>
      <c r="AG2068" s="107">
        <v>300</v>
      </c>
      <c r="AH2068" s="107">
        <v>0</v>
      </c>
      <c r="AI2068" s="107">
        <v>0</v>
      </c>
      <c r="AJ2068" t="s">
        <v>999</v>
      </c>
      <c r="AK2068" s="106">
        <v>44909</v>
      </c>
    </row>
    <row r="2069" spans="1:37" x14ac:dyDescent="0.45">
      <c r="A2069" t="s">
        <v>1295</v>
      </c>
      <c r="B2069" t="s">
        <v>18196</v>
      </c>
      <c r="C2069" t="s">
        <v>1002</v>
      </c>
      <c r="D2069" t="s">
        <v>18197</v>
      </c>
      <c r="E2069" t="s">
        <v>992</v>
      </c>
      <c r="F2069" t="s">
        <v>2303</v>
      </c>
      <c r="G2069">
        <v>427</v>
      </c>
      <c r="H2069" t="s">
        <v>1638</v>
      </c>
      <c r="I2069">
        <v>38501</v>
      </c>
      <c r="J2069">
        <v>723752778</v>
      </c>
      <c r="K2069" t="s">
        <v>18195</v>
      </c>
      <c r="L2069" s="106">
        <v>38544</v>
      </c>
      <c r="M2069">
        <v>11392049</v>
      </c>
      <c r="N2069" t="s">
        <v>1640</v>
      </c>
      <c r="O2069" t="s">
        <v>1086</v>
      </c>
      <c r="P2069" t="s">
        <v>997</v>
      </c>
      <c r="R2069" s="109" t="str">
        <f>IF(OR(P2069="SB",Q2069="SB"),"SB",0)</f>
        <v>SB</v>
      </c>
      <c r="T2069" s="110">
        <v>2022009</v>
      </c>
      <c r="U2069" t="s">
        <v>19633</v>
      </c>
      <c r="V2069" s="113" t="str">
        <f>IF(AND(I2069&gt;=10000,I2069&lt;=19900),"Praha",(IF(AND(I2069&gt;=25001,I2069&lt;=29501),"Středočeský kraj",(IF(AND(I2069&gt;=30100,I2069&lt;=34972),"Středočeský kraj",(IF(AND(I2069&gt;=35002,I2069&lt;=36271),"Karlovarský kraj",(IF(AND(I2069&gt;=37001,I2069&lt;=39201),"Jihočeský kraj",(IF(AND(I2069&gt;=39701,I2069&lt;=39901),"Jihočeský kraj",(IF(AND(I2069&gt;=39301,I2069&lt;=39601),"Kraj Vysočina",(IF(AND(I2069&gt;=58001,I2069&lt;=59501),"Kraj Vysočina",(IF(AND(I2069&gt;=67401,I2069&lt;=67602),"Kraj Vysočina",(IF(AND(I2069&gt;=40001,I2069&lt;=44101),"Ústecký kraj",(IF(AND(I2069&gt;=46001,I2069&lt;=47201),"Liberecký kraj",(IF(AND(I2069&gt;=51202,I2069&lt;=51401),"Liberecký kraj",(IF(AND(I2069&gt;=53002,I2069&lt;=53976),"Pardubický kraj",(IF(AND(I2069&gt;=56002,I2069&lt;=57201),"Pardubický kraj",(IF(AND(I2069&gt;=60200,I2069&lt;=67201),"Jihomoravský kraj",(IF(AND(I2069&gt;=67801,I2069&lt;=68501),"Jihomoravský kraj",(IF(AND(I2069&gt;=69002,I2069&lt;=69801),"Jihomoravský kraj",(IF(AND(I2069&gt;=68601,I2069&lt;=68801),"Zlínský kraj",(IF(AND(I2069&gt;=75501,I2069&lt;=76901),"Zlínský kraj",(IF(AND(I2069&gt;=70030,I2069&lt;=74901),"Moravskoslezský kraj",(IF(AND(I2069&gt;=75000,I2069&lt;=75368),"Olomoucký kraj",(IF(AND(I2069&gt;=77200,I2069&lt;=79862),"Olomoucký kraj",(IF(AND(I2069&gt;=50011,I2069&lt;=50301),"Královéhradecký kraj",(IF(AND(I2069&gt;=54301,I2069&lt;=54303),"Královéhradecký kraj","0")))))))))))))))))))))))))))))))))))))))))))))))</f>
        <v>Jihočeský kraj</v>
      </c>
      <c r="AB2069" t="s">
        <v>18198</v>
      </c>
      <c r="AD2069" t="s">
        <v>998</v>
      </c>
      <c r="AE2069" t="s">
        <v>998</v>
      </c>
      <c r="AF2069" t="s">
        <v>998</v>
      </c>
      <c r="AG2069" s="107">
        <v>300</v>
      </c>
      <c r="AH2069" s="107">
        <v>0</v>
      </c>
      <c r="AI2069" s="107">
        <v>0</v>
      </c>
      <c r="AJ2069" t="s">
        <v>999</v>
      </c>
      <c r="AK2069" s="106">
        <v>44909</v>
      </c>
    </row>
    <row r="2070" spans="1:37" x14ac:dyDescent="0.45">
      <c r="A2070" t="s">
        <v>1201</v>
      </c>
      <c r="B2070" t="s">
        <v>9629</v>
      </c>
      <c r="C2070" t="s">
        <v>1002</v>
      </c>
      <c r="D2070" t="s">
        <v>9633</v>
      </c>
      <c r="E2070" t="s">
        <v>992</v>
      </c>
      <c r="F2070" t="s">
        <v>2492</v>
      </c>
      <c r="G2070">
        <v>30</v>
      </c>
      <c r="H2070" t="s">
        <v>1638</v>
      </c>
      <c r="I2070">
        <v>38501</v>
      </c>
      <c r="J2070">
        <v>733654347</v>
      </c>
      <c r="K2070" t="s">
        <v>9623</v>
      </c>
      <c r="L2070" s="106">
        <v>41241</v>
      </c>
      <c r="M2070">
        <v>14444216</v>
      </c>
      <c r="N2070" t="s">
        <v>1640</v>
      </c>
      <c r="O2070" t="s">
        <v>1086</v>
      </c>
      <c r="P2070" t="s">
        <v>997</v>
      </c>
      <c r="R2070" s="109" t="str">
        <f>IF(OR(P2070="SB",Q2070="SB"),"SB",0)</f>
        <v>SB</v>
      </c>
      <c r="T2070" s="110">
        <v>2022021</v>
      </c>
      <c r="U2070" t="s">
        <v>19633</v>
      </c>
      <c r="V2070" s="113" t="str">
        <f>IF(AND(I2070&gt;=10000,I2070&lt;=19900),"Praha",(IF(AND(I2070&gt;=25001,I2070&lt;=29501),"Středočeský kraj",(IF(AND(I2070&gt;=30100,I2070&lt;=34972),"Středočeský kraj",(IF(AND(I2070&gt;=35002,I2070&lt;=36271),"Karlovarský kraj",(IF(AND(I2070&gt;=37001,I2070&lt;=39201),"Jihočeský kraj",(IF(AND(I2070&gt;=39701,I2070&lt;=39901),"Jihočeský kraj",(IF(AND(I2070&gt;=39301,I2070&lt;=39601),"Kraj Vysočina",(IF(AND(I2070&gt;=58001,I2070&lt;=59501),"Kraj Vysočina",(IF(AND(I2070&gt;=67401,I2070&lt;=67602),"Kraj Vysočina",(IF(AND(I2070&gt;=40001,I2070&lt;=44101),"Ústecký kraj",(IF(AND(I2070&gt;=46001,I2070&lt;=47201),"Liberecký kraj",(IF(AND(I2070&gt;=51202,I2070&lt;=51401),"Liberecký kraj",(IF(AND(I2070&gt;=53002,I2070&lt;=53976),"Pardubický kraj",(IF(AND(I2070&gt;=56002,I2070&lt;=57201),"Pardubický kraj",(IF(AND(I2070&gt;=60200,I2070&lt;=67201),"Jihomoravský kraj",(IF(AND(I2070&gt;=67801,I2070&lt;=68501),"Jihomoravský kraj",(IF(AND(I2070&gt;=69002,I2070&lt;=69801),"Jihomoravský kraj",(IF(AND(I2070&gt;=68601,I2070&lt;=68801),"Zlínský kraj",(IF(AND(I2070&gt;=75501,I2070&lt;=76901),"Zlínský kraj",(IF(AND(I2070&gt;=70030,I2070&lt;=74901),"Moravskoslezský kraj",(IF(AND(I2070&gt;=75000,I2070&lt;=75368),"Olomoucký kraj",(IF(AND(I2070&gt;=77200,I2070&lt;=79862),"Olomoucký kraj",(IF(AND(I2070&gt;=50011,I2070&lt;=50301),"Královéhradecký kraj",(IF(AND(I2070&gt;=54301,I2070&lt;=54303),"Královéhradecký kraj","0")))))))))))))))))))))))))))))))))))))))))))))))</f>
        <v>Jihočeský kraj</v>
      </c>
      <c r="AD2070" t="s">
        <v>998</v>
      </c>
      <c r="AE2070" t="s">
        <v>998</v>
      </c>
      <c r="AF2070" t="s">
        <v>998</v>
      </c>
      <c r="AG2070" s="107">
        <v>300</v>
      </c>
      <c r="AH2070" s="107">
        <v>0</v>
      </c>
      <c r="AI2070" s="107">
        <v>0</v>
      </c>
      <c r="AJ2070" t="s">
        <v>999</v>
      </c>
      <c r="AK2070" s="106">
        <v>44909</v>
      </c>
    </row>
    <row r="2071" spans="1:37" x14ac:dyDescent="0.45">
      <c r="A2071" t="s">
        <v>1224</v>
      </c>
      <c r="B2071" t="s">
        <v>6426</v>
      </c>
      <c r="C2071" t="s">
        <v>1002</v>
      </c>
      <c r="D2071" t="s">
        <v>6427</v>
      </c>
      <c r="E2071" t="s">
        <v>992</v>
      </c>
      <c r="F2071" t="s">
        <v>3692</v>
      </c>
      <c r="G2071">
        <v>332</v>
      </c>
      <c r="H2071" t="s">
        <v>1638</v>
      </c>
      <c r="I2071">
        <v>38501</v>
      </c>
      <c r="J2071">
        <v>775859310</v>
      </c>
      <c r="K2071" t="s">
        <v>6428</v>
      </c>
      <c r="L2071" s="106">
        <v>39944</v>
      </c>
      <c r="M2071">
        <v>14665191</v>
      </c>
      <c r="N2071" t="s">
        <v>1640</v>
      </c>
      <c r="O2071" t="s">
        <v>1086</v>
      </c>
      <c r="P2071" t="s">
        <v>997</v>
      </c>
      <c r="R2071" s="109" t="str">
        <f>IF(OR(P2071="SB",Q2071="SB"),"SB",0)</f>
        <v>SB</v>
      </c>
      <c r="T2071" s="110">
        <v>2022024</v>
      </c>
      <c r="U2071" t="s">
        <v>19633</v>
      </c>
      <c r="V2071" s="113" t="str">
        <f>IF(AND(I2071&gt;=10000,I2071&lt;=19900),"Praha",(IF(AND(I2071&gt;=25001,I2071&lt;=29501),"Středočeský kraj",(IF(AND(I2071&gt;=30100,I2071&lt;=34972),"Středočeský kraj",(IF(AND(I2071&gt;=35002,I2071&lt;=36271),"Karlovarský kraj",(IF(AND(I2071&gt;=37001,I2071&lt;=39201),"Jihočeský kraj",(IF(AND(I2071&gt;=39701,I2071&lt;=39901),"Jihočeský kraj",(IF(AND(I2071&gt;=39301,I2071&lt;=39601),"Kraj Vysočina",(IF(AND(I2071&gt;=58001,I2071&lt;=59501),"Kraj Vysočina",(IF(AND(I2071&gt;=67401,I2071&lt;=67602),"Kraj Vysočina",(IF(AND(I2071&gt;=40001,I2071&lt;=44101),"Ústecký kraj",(IF(AND(I2071&gt;=46001,I2071&lt;=47201),"Liberecký kraj",(IF(AND(I2071&gt;=51202,I2071&lt;=51401),"Liberecký kraj",(IF(AND(I2071&gt;=53002,I2071&lt;=53976),"Pardubický kraj",(IF(AND(I2071&gt;=56002,I2071&lt;=57201),"Pardubický kraj",(IF(AND(I2071&gt;=60200,I2071&lt;=67201),"Jihomoravský kraj",(IF(AND(I2071&gt;=67801,I2071&lt;=68501),"Jihomoravský kraj",(IF(AND(I2071&gt;=69002,I2071&lt;=69801),"Jihomoravský kraj",(IF(AND(I2071&gt;=68601,I2071&lt;=68801),"Zlínský kraj",(IF(AND(I2071&gt;=75501,I2071&lt;=76901),"Zlínský kraj",(IF(AND(I2071&gt;=70030,I2071&lt;=74901),"Moravskoslezský kraj",(IF(AND(I2071&gt;=75000,I2071&lt;=75368),"Olomoucký kraj",(IF(AND(I2071&gt;=77200,I2071&lt;=79862),"Olomoucký kraj",(IF(AND(I2071&gt;=50011,I2071&lt;=50301),"Královéhradecký kraj",(IF(AND(I2071&gt;=54301,I2071&lt;=54303),"Královéhradecký kraj","0")))))))))))))))))))))))))))))))))))))))))))))))</f>
        <v>Jihočeský kraj</v>
      </c>
      <c r="AD2071" t="s">
        <v>998</v>
      </c>
      <c r="AE2071" t="s">
        <v>998</v>
      </c>
      <c r="AF2071" t="s">
        <v>998</v>
      </c>
      <c r="AG2071" s="107">
        <v>300</v>
      </c>
      <c r="AH2071" s="107">
        <v>0</v>
      </c>
      <c r="AI2071" s="107">
        <v>0</v>
      </c>
      <c r="AJ2071" t="s">
        <v>999</v>
      </c>
      <c r="AK2071" s="106">
        <v>44909</v>
      </c>
    </row>
    <row r="2072" spans="1:37" x14ac:dyDescent="0.45">
      <c r="A2072" t="s">
        <v>1216</v>
      </c>
      <c r="B2072" t="s">
        <v>19297</v>
      </c>
      <c r="C2072" t="s">
        <v>1002</v>
      </c>
      <c r="D2072" t="s">
        <v>19302</v>
      </c>
      <c r="E2072" t="s">
        <v>992</v>
      </c>
      <c r="F2072" t="s">
        <v>3692</v>
      </c>
      <c r="G2072">
        <v>2</v>
      </c>
      <c r="H2072" t="s">
        <v>1638</v>
      </c>
      <c r="I2072">
        <v>38501</v>
      </c>
      <c r="J2072">
        <v>775115059</v>
      </c>
      <c r="K2072" t="s">
        <v>19303</v>
      </c>
      <c r="L2072" s="106">
        <v>39876</v>
      </c>
      <c r="M2072">
        <v>14196561</v>
      </c>
      <c r="N2072" t="s">
        <v>1640</v>
      </c>
      <c r="O2072" t="s">
        <v>1086</v>
      </c>
      <c r="P2072" t="s">
        <v>997</v>
      </c>
      <c r="R2072" s="109" t="str">
        <f>IF(OR(P2072="SB",Q2072="SB"),"SB",0)</f>
        <v>SB</v>
      </c>
      <c r="T2072" s="110">
        <v>2022025</v>
      </c>
      <c r="U2072" t="s">
        <v>19633</v>
      </c>
      <c r="V2072" s="113" t="str">
        <f>IF(AND(I2072&gt;=10000,I2072&lt;=19900),"Praha",(IF(AND(I2072&gt;=25001,I2072&lt;=29501),"Středočeský kraj",(IF(AND(I2072&gt;=30100,I2072&lt;=34972),"Středočeský kraj",(IF(AND(I2072&gt;=35002,I2072&lt;=36271),"Karlovarský kraj",(IF(AND(I2072&gt;=37001,I2072&lt;=39201),"Jihočeský kraj",(IF(AND(I2072&gt;=39701,I2072&lt;=39901),"Jihočeský kraj",(IF(AND(I2072&gt;=39301,I2072&lt;=39601),"Kraj Vysočina",(IF(AND(I2072&gt;=58001,I2072&lt;=59501),"Kraj Vysočina",(IF(AND(I2072&gt;=67401,I2072&lt;=67602),"Kraj Vysočina",(IF(AND(I2072&gt;=40001,I2072&lt;=44101),"Ústecký kraj",(IF(AND(I2072&gt;=46001,I2072&lt;=47201),"Liberecký kraj",(IF(AND(I2072&gt;=51202,I2072&lt;=51401),"Liberecký kraj",(IF(AND(I2072&gt;=53002,I2072&lt;=53976),"Pardubický kraj",(IF(AND(I2072&gt;=56002,I2072&lt;=57201),"Pardubický kraj",(IF(AND(I2072&gt;=60200,I2072&lt;=67201),"Jihomoravský kraj",(IF(AND(I2072&gt;=67801,I2072&lt;=68501),"Jihomoravský kraj",(IF(AND(I2072&gt;=69002,I2072&lt;=69801),"Jihomoravský kraj",(IF(AND(I2072&gt;=68601,I2072&lt;=68801),"Zlínský kraj",(IF(AND(I2072&gt;=75501,I2072&lt;=76901),"Zlínský kraj",(IF(AND(I2072&gt;=70030,I2072&lt;=74901),"Moravskoslezský kraj",(IF(AND(I2072&gt;=75000,I2072&lt;=75368),"Olomoucký kraj",(IF(AND(I2072&gt;=77200,I2072&lt;=79862),"Olomoucký kraj",(IF(AND(I2072&gt;=50011,I2072&lt;=50301),"Královéhradecký kraj",(IF(AND(I2072&gt;=54301,I2072&lt;=54303),"Královéhradecký kraj","0")))))))))))))))))))))))))))))))))))))))))))))))</f>
        <v>Jihočeský kraj</v>
      </c>
      <c r="AD2072" t="s">
        <v>998</v>
      </c>
      <c r="AE2072" t="s">
        <v>998</v>
      </c>
      <c r="AF2072" t="s">
        <v>998</v>
      </c>
      <c r="AG2072" s="107">
        <v>300</v>
      </c>
      <c r="AH2072" s="107">
        <v>0</v>
      </c>
      <c r="AI2072" s="107">
        <v>0</v>
      </c>
      <c r="AJ2072" t="s">
        <v>999</v>
      </c>
      <c r="AK2072" s="106">
        <v>44909</v>
      </c>
    </row>
    <row r="2073" spans="1:37" x14ac:dyDescent="0.45">
      <c r="A2073" t="s">
        <v>1124</v>
      </c>
      <c r="B2073" t="s">
        <v>6616</v>
      </c>
      <c r="C2073" t="s">
        <v>990</v>
      </c>
      <c r="D2073" t="s">
        <v>6617</v>
      </c>
      <c r="E2073" t="s">
        <v>992</v>
      </c>
      <c r="F2073" t="s">
        <v>2492</v>
      </c>
      <c r="G2073">
        <v>38</v>
      </c>
      <c r="H2073" t="s">
        <v>1638</v>
      </c>
      <c r="I2073">
        <v>38501</v>
      </c>
      <c r="J2073">
        <v>604590339</v>
      </c>
      <c r="K2073" t="s">
        <v>6618</v>
      </c>
      <c r="L2073" s="106">
        <v>28663</v>
      </c>
      <c r="M2073">
        <v>14511106</v>
      </c>
      <c r="N2073" t="s">
        <v>1640</v>
      </c>
      <c r="O2073" t="s">
        <v>1086</v>
      </c>
      <c r="P2073" t="s">
        <v>997</v>
      </c>
      <c r="R2073" s="109" t="str">
        <f>IF(OR(P2073="SB",Q2073="SB"),"SB",0)</f>
        <v>SB</v>
      </c>
      <c r="T2073" s="110">
        <v>2022033</v>
      </c>
      <c r="U2073" t="s">
        <v>19633</v>
      </c>
      <c r="V2073" s="113" t="str">
        <f>IF(AND(I2073&gt;=10000,I2073&lt;=19900),"Praha",(IF(AND(I2073&gt;=25001,I2073&lt;=29501),"Středočeský kraj",(IF(AND(I2073&gt;=30100,I2073&lt;=34972),"Středočeský kraj",(IF(AND(I2073&gt;=35002,I2073&lt;=36271),"Karlovarský kraj",(IF(AND(I2073&gt;=37001,I2073&lt;=39201),"Jihočeský kraj",(IF(AND(I2073&gt;=39701,I2073&lt;=39901),"Jihočeský kraj",(IF(AND(I2073&gt;=39301,I2073&lt;=39601),"Kraj Vysočina",(IF(AND(I2073&gt;=58001,I2073&lt;=59501),"Kraj Vysočina",(IF(AND(I2073&gt;=67401,I2073&lt;=67602),"Kraj Vysočina",(IF(AND(I2073&gt;=40001,I2073&lt;=44101),"Ústecký kraj",(IF(AND(I2073&gt;=46001,I2073&lt;=47201),"Liberecký kraj",(IF(AND(I2073&gt;=51202,I2073&lt;=51401),"Liberecký kraj",(IF(AND(I2073&gt;=53002,I2073&lt;=53976),"Pardubický kraj",(IF(AND(I2073&gt;=56002,I2073&lt;=57201),"Pardubický kraj",(IF(AND(I2073&gt;=60200,I2073&lt;=67201),"Jihomoravský kraj",(IF(AND(I2073&gt;=67801,I2073&lt;=68501),"Jihomoravský kraj",(IF(AND(I2073&gt;=69002,I2073&lt;=69801),"Jihomoravský kraj",(IF(AND(I2073&gt;=68601,I2073&lt;=68801),"Zlínský kraj",(IF(AND(I2073&gt;=75501,I2073&lt;=76901),"Zlínský kraj",(IF(AND(I2073&gt;=70030,I2073&lt;=74901),"Moravskoslezský kraj",(IF(AND(I2073&gt;=75000,I2073&lt;=75368),"Olomoucký kraj",(IF(AND(I2073&gt;=77200,I2073&lt;=79862),"Olomoucký kraj",(IF(AND(I2073&gt;=50011,I2073&lt;=50301),"Královéhradecký kraj",(IF(AND(I2073&gt;=54301,I2073&lt;=54303),"Královéhradecký kraj","0")))))))))))))))))))))))))))))))))))))))))))))))</f>
        <v>Jihočeský kraj</v>
      </c>
      <c r="AB2073" t="s">
        <v>6619</v>
      </c>
      <c r="AD2073" t="s">
        <v>998</v>
      </c>
      <c r="AE2073" t="s">
        <v>1515</v>
      </c>
      <c r="AF2073" t="s">
        <v>998</v>
      </c>
      <c r="AG2073" s="107">
        <v>300</v>
      </c>
      <c r="AH2073" s="107">
        <v>0</v>
      </c>
      <c r="AI2073" s="107">
        <v>0</v>
      </c>
      <c r="AJ2073" t="s">
        <v>999</v>
      </c>
      <c r="AK2073" s="106">
        <v>44909</v>
      </c>
    </row>
    <row r="2074" spans="1:37" x14ac:dyDescent="0.45">
      <c r="A2074" t="s">
        <v>1007</v>
      </c>
      <c r="B2074" t="s">
        <v>5654</v>
      </c>
      <c r="C2074" t="s">
        <v>990</v>
      </c>
      <c r="D2074" t="s">
        <v>5655</v>
      </c>
      <c r="E2074" t="s">
        <v>992</v>
      </c>
      <c r="F2074" t="s">
        <v>2303</v>
      </c>
      <c r="G2074">
        <v>429</v>
      </c>
      <c r="H2074" t="s">
        <v>1638</v>
      </c>
      <c r="I2074">
        <v>38501</v>
      </c>
      <c r="J2074">
        <v>602416171</v>
      </c>
      <c r="K2074" t="s">
        <v>5656</v>
      </c>
      <c r="L2074" s="106">
        <v>37202</v>
      </c>
      <c r="M2074">
        <v>11225331</v>
      </c>
      <c r="N2074" t="s">
        <v>1640</v>
      </c>
      <c r="O2074" t="s">
        <v>1086</v>
      </c>
      <c r="P2074" t="s">
        <v>997</v>
      </c>
      <c r="Q2074" t="s">
        <v>997</v>
      </c>
      <c r="R2074" s="109" t="str">
        <f>IF(OR(P2074="SB",Q2074="SB"),"SB",0)</f>
        <v>SB</v>
      </c>
      <c r="T2074" s="110">
        <v>2023996</v>
      </c>
      <c r="U2074" t="s">
        <v>19633</v>
      </c>
      <c r="V2074" s="113" t="str">
        <f>IF(AND(I2074&gt;=10000,I2074&lt;=19900),"Praha",(IF(AND(I2074&gt;=25001,I2074&lt;=29501),"Středočeský kraj",(IF(AND(I2074&gt;=30100,I2074&lt;=34972),"Středočeský kraj",(IF(AND(I2074&gt;=35002,I2074&lt;=36271),"Karlovarský kraj",(IF(AND(I2074&gt;=37001,I2074&lt;=39201),"Jihočeský kraj",(IF(AND(I2074&gt;=39701,I2074&lt;=39901),"Jihočeský kraj",(IF(AND(I2074&gt;=39301,I2074&lt;=39601),"Kraj Vysočina",(IF(AND(I2074&gt;=58001,I2074&lt;=59501),"Kraj Vysočina",(IF(AND(I2074&gt;=67401,I2074&lt;=67602),"Kraj Vysočina",(IF(AND(I2074&gt;=40001,I2074&lt;=44101),"Ústecký kraj",(IF(AND(I2074&gt;=46001,I2074&lt;=47201),"Liberecký kraj",(IF(AND(I2074&gt;=51202,I2074&lt;=51401),"Liberecký kraj",(IF(AND(I2074&gt;=53002,I2074&lt;=53976),"Pardubický kraj",(IF(AND(I2074&gt;=56002,I2074&lt;=57201),"Pardubický kraj",(IF(AND(I2074&gt;=60200,I2074&lt;=67201),"Jihomoravský kraj",(IF(AND(I2074&gt;=67801,I2074&lt;=68501),"Jihomoravský kraj",(IF(AND(I2074&gt;=69002,I2074&lt;=69801),"Jihomoravský kraj",(IF(AND(I2074&gt;=68601,I2074&lt;=68801),"Zlínský kraj",(IF(AND(I2074&gt;=75501,I2074&lt;=76901),"Zlínský kraj",(IF(AND(I2074&gt;=70030,I2074&lt;=74901),"Moravskoslezský kraj",(IF(AND(I2074&gt;=75000,I2074&lt;=75368),"Olomoucký kraj",(IF(AND(I2074&gt;=77200,I2074&lt;=79862),"Olomoucký kraj",(IF(AND(I2074&gt;=50011,I2074&lt;=50301),"Královéhradecký kraj",(IF(AND(I2074&gt;=54301,I2074&lt;=54303),"Královéhradecký kraj","0")))))))))))))))))))))))))))))))))))))))))))))))</f>
        <v>Jihočeský kraj</v>
      </c>
      <c r="AB2074" t="s">
        <v>5657</v>
      </c>
      <c r="AD2074" t="s">
        <v>998</v>
      </c>
      <c r="AE2074" t="s">
        <v>998</v>
      </c>
      <c r="AF2074" t="s">
        <v>998</v>
      </c>
      <c r="AG2074" s="107">
        <v>300</v>
      </c>
      <c r="AH2074" s="107">
        <v>0</v>
      </c>
      <c r="AI2074" s="107">
        <v>0</v>
      </c>
      <c r="AJ2074" t="s">
        <v>999</v>
      </c>
    </row>
    <row r="2075" spans="1:37" x14ac:dyDescent="0.45">
      <c r="A2075" t="s">
        <v>1128</v>
      </c>
      <c r="B2075" t="s">
        <v>6387</v>
      </c>
      <c r="C2075" t="s">
        <v>990</v>
      </c>
      <c r="D2075" t="s">
        <v>6388</v>
      </c>
      <c r="E2075" t="s">
        <v>992</v>
      </c>
      <c r="F2075" t="s">
        <v>6389</v>
      </c>
      <c r="G2075">
        <v>2</v>
      </c>
      <c r="H2075" t="s">
        <v>1638</v>
      </c>
      <c r="I2075">
        <v>38501</v>
      </c>
      <c r="J2075">
        <v>606860931</v>
      </c>
      <c r="K2075" t="s">
        <v>6390</v>
      </c>
      <c r="L2075" s="106">
        <v>35143</v>
      </c>
      <c r="M2075">
        <v>10820961</v>
      </c>
      <c r="N2075" t="s">
        <v>1640</v>
      </c>
      <c r="O2075" t="s">
        <v>1086</v>
      </c>
      <c r="P2075" t="s">
        <v>997</v>
      </c>
      <c r="R2075" s="109" t="str">
        <f>IF(OR(P2075="SB",Q2075="SB"),"SB",0)</f>
        <v>SB</v>
      </c>
      <c r="T2075" s="110">
        <v>10506</v>
      </c>
      <c r="U2075" t="s">
        <v>19634</v>
      </c>
      <c r="V2075" s="113" t="str">
        <f>IF(AND(I2075&gt;=10000,I2075&lt;=19900),"Praha",(IF(AND(I2075&gt;=25001,I2075&lt;=29501),"Středočeský kraj",(IF(AND(I2075&gt;=30100,I2075&lt;=34972),"Středočeský kraj",(IF(AND(I2075&gt;=35002,I2075&lt;=36271),"Karlovarský kraj",(IF(AND(I2075&gt;=37001,I2075&lt;=39201),"Jihočeský kraj",(IF(AND(I2075&gt;=39701,I2075&lt;=39901),"Jihočeský kraj",(IF(AND(I2075&gt;=39301,I2075&lt;=39601),"Kraj Vysočina",(IF(AND(I2075&gt;=58001,I2075&lt;=59501),"Kraj Vysočina",(IF(AND(I2075&gt;=67401,I2075&lt;=67602),"Kraj Vysočina",(IF(AND(I2075&gt;=40001,I2075&lt;=44101),"Ústecký kraj",(IF(AND(I2075&gt;=46001,I2075&lt;=47201),"Liberecký kraj",(IF(AND(I2075&gt;=51202,I2075&lt;=51401),"Liberecký kraj",(IF(AND(I2075&gt;=53002,I2075&lt;=53976),"Pardubický kraj",(IF(AND(I2075&gt;=56002,I2075&lt;=57201),"Pardubický kraj",(IF(AND(I2075&gt;=60200,I2075&lt;=67201),"Jihomoravský kraj",(IF(AND(I2075&gt;=67801,I2075&lt;=68501),"Jihomoravský kraj",(IF(AND(I2075&gt;=69002,I2075&lt;=69801),"Jihomoravský kraj",(IF(AND(I2075&gt;=68601,I2075&lt;=68801),"Zlínský kraj",(IF(AND(I2075&gt;=75501,I2075&lt;=76901),"Zlínský kraj",(IF(AND(I2075&gt;=70030,I2075&lt;=74901),"Moravskoslezský kraj",(IF(AND(I2075&gt;=75000,I2075&lt;=75368),"Olomoucký kraj",(IF(AND(I2075&gt;=77200,I2075&lt;=79862),"Olomoucký kraj",(IF(AND(I2075&gt;=50011,I2075&lt;=50301),"Královéhradecký kraj",(IF(AND(I2075&gt;=54301,I2075&lt;=54303),"Královéhradecký kraj","0")))))))))))))))))))))))))))))))))))))))))))))))</f>
        <v>Jihočeský kraj</v>
      </c>
      <c r="W2075" s="111">
        <v>10506</v>
      </c>
      <c r="X2075" s="111" t="s">
        <v>19633</v>
      </c>
      <c r="AB2075" t="s">
        <v>6391</v>
      </c>
      <c r="AD2075" t="s">
        <v>1159</v>
      </c>
      <c r="AE2075" t="s">
        <v>1515</v>
      </c>
      <c r="AF2075" t="s">
        <v>998</v>
      </c>
      <c r="AG2075" s="107">
        <v>300</v>
      </c>
      <c r="AH2075" s="107">
        <v>0</v>
      </c>
      <c r="AI2075" s="107">
        <v>0</v>
      </c>
      <c r="AJ2075" t="s">
        <v>999</v>
      </c>
      <c r="AK2075" s="106">
        <v>44909</v>
      </c>
    </row>
    <row r="2076" spans="1:37" x14ac:dyDescent="0.45">
      <c r="A2076" t="s">
        <v>988</v>
      </c>
      <c r="B2076" t="s">
        <v>5683</v>
      </c>
      <c r="C2076" t="s">
        <v>990</v>
      </c>
      <c r="D2076" t="s">
        <v>5686</v>
      </c>
      <c r="E2076" t="s">
        <v>992</v>
      </c>
      <c r="F2076" t="s">
        <v>1751</v>
      </c>
      <c r="G2076">
        <v>378</v>
      </c>
      <c r="H2076" t="s">
        <v>1638</v>
      </c>
      <c r="I2076">
        <v>38501</v>
      </c>
      <c r="J2076">
        <v>728836864</v>
      </c>
      <c r="K2076" t="s">
        <v>5685</v>
      </c>
      <c r="L2076" s="106">
        <v>32614</v>
      </c>
      <c r="M2076">
        <v>10653334</v>
      </c>
      <c r="N2076" t="s">
        <v>1640</v>
      </c>
      <c r="O2076" t="s">
        <v>1086</v>
      </c>
      <c r="P2076" t="s">
        <v>997</v>
      </c>
      <c r="R2076" s="109" t="str">
        <f>IF(OR(P2076="SB",Q2076="SB"),"SB",0)</f>
        <v>SB</v>
      </c>
      <c r="T2076" s="110">
        <v>10868</v>
      </c>
      <c r="U2076" t="s">
        <v>19634</v>
      </c>
      <c r="V2076" s="113" t="str">
        <f>IF(AND(I2076&gt;=10000,I2076&lt;=19900),"Praha",(IF(AND(I2076&gt;=25001,I2076&lt;=29501),"Středočeský kraj",(IF(AND(I2076&gt;=30100,I2076&lt;=34972),"Středočeský kraj",(IF(AND(I2076&gt;=35002,I2076&lt;=36271),"Karlovarský kraj",(IF(AND(I2076&gt;=37001,I2076&lt;=39201),"Jihočeský kraj",(IF(AND(I2076&gt;=39701,I2076&lt;=39901),"Jihočeský kraj",(IF(AND(I2076&gt;=39301,I2076&lt;=39601),"Kraj Vysočina",(IF(AND(I2076&gt;=58001,I2076&lt;=59501),"Kraj Vysočina",(IF(AND(I2076&gt;=67401,I2076&lt;=67602),"Kraj Vysočina",(IF(AND(I2076&gt;=40001,I2076&lt;=44101),"Ústecký kraj",(IF(AND(I2076&gt;=46001,I2076&lt;=47201),"Liberecký kraj",(IF(AND(I2076&gt;=51202,I2076&lt;=51401),"Liberecký kraj",(IF(AND(I2076&gt;=53002,I2076&lt;=53976),"Pardubický kraj",(IF(AND(I2076&gt;=56002,I2076&lt;=57201),"Pardubický kraj",(IF(AND(I2076&gt;=60200,I2076&lt;=67201),"Jihomoravský kraj",(IF(AND(I2076&gt;=67801,I2076&lt;=68501),"Jihomoravský kraj",(IF(AND(I2076&gt;=69002,I2076&lt;=69801),"Jihomoravský kraj",(IF(AND(I2076&gt;=68601,I2076&lt;=68801),"Zlínský kraj",(IF(AND(I2076&gt;=75501,I2076&lt;=76901),"Zlínský kraj",(IF(AND(I2076&gt;=70030,I2076&lt;=74901),"Moravskoslezský kraj",(IF(AND(I2076&gt;=75000,I2076&lt;=75368),"Olomoucký kraj",(IF(AND(I2076&gt;=77200,I2076&lt;=79862),"Olomoucký kraj",(IF(AND(I2076&gt;=50011,I2076&lt;=50301),"Královéhradecký kraj",(IF(AND(I2076&gt;=54301,I2076&lt;=54303),"Královéhradecký kraj","0")))))))))))))))))))))))))))))))))))))))))))))))</f>
        <v>Jihočeský kraj</v>
      </c>
      <c r="W2076" s="111">
        <v>10868</v>
      </c>
      <c r="X2076" s="111" t="s">
        <v>19633</v>
      </c>
      <c r="AB2076" t="s">
        <v>5687</v>
      </c>
      <c r="AD2076" t="s">
        <v>1159</v>
      </c>
      <c r="AE2076" t="s">
        <v>1515</v>
      </c>
      <c r="AF2076" t="s">
        <v>998</v>
      </c>
      <c r="AG2076" s="107">
        <v>300</v>
      </c>
      <c r="AH2076" s="107">
        <v>0</v>
      </c>
      <c r="AI2076" s="107">
        <v>0</v>
      </c>
      <c r="AJ2076" t="s">
        <v>999</v>
      </c>
      <c r="AK2076" s="106">
        <v>44909</v>
      </c>
    </row>
    <row r="2077" spans="1:37" x14ac:dyDescent="0.45">
      <c r="A2077" t="s">
        <v>1128</v>
      </c>
      <c r="B2077" t="s">
        <v>4500</v>
      </c>
      <c r="C2077" t="s">
        <v>990</v>
      </c>
      <c r="D2077" t="s">
        <v>4505</v>
      </c>
      <c r="E2077" t="s">
        <v>992</v>
      </c>
      <c r="F2077" t="s">
        <v>1162</v>
      </c>
      <c r="G2077">
        <v>115</v>
      </c>
      <c r="H2077" t="s">
        <v>1638</v>
      </c>
      <c r="I2077">
        <v>38501</v>
      </c>
      <c r="K2077" t="s">
        <v>4503</v>
      </c>
      <c r="L2077" s="106">
        <v>33734</v>
      </c>
      <c r="M2077">
        <v>10654041</v>
      </c>
      <c r="N2077" t="s">
        <v>1276</v>
      </c>
      <c r="O2077" t="s">
        <v>1086</v>
      </c>
      <c r="P2077" t="s">
        <v>997</v>
      </c>
      <c r="R2077" s="109" t="str">
        <f>IF(OR(P2077="SB",Q2077="SB"),"SB",0)</f>
        <v>SB</v>
      </c>
      <c r="T2077" s="110">
        <v>10890</v>
      </c>
      <c r="U2077" t="s">
        <v>19634</v>
      </c>
      <c r="V2077" s="113" t="str">
        <f>IF(AND(I2077&gt;=10000,I2077&lt;=19900),"Praha",(IF(AND(I2077&gt;=25001,I2077&lt;=29501),"Středočeský kraj",(IF(AND(I2077&gt;=30100,I2077&lt;=34972),"Středočeský kraj",(IF(AND(I2077&gt;=35002,I2077&lt;=36271),"Karlovarský kraj",(IF(AND(I2077&gt;=37001,I2077&lt;=39201),"Jihočeský kraj",(IF(AND(I2077&gt;=39701,I2077&lt;=39901),"Jihočeský kraj",(IF(AND(I2077&gt;=39301,I2077&lt;=39601),"Kraj Vysočina",(IF(AND(I2077&gt;=58001,I2077&lt;=59501),"Kraj Vysočina",(IF(AND(I2077&gt;=67401,I2077&lt;=67602),"Kraj Vysočina",(IF(AND(I2077&gt;=40001,I2077&lt;=44101),"Ústecký kraj",(IF(AND(I2077&gt;=46001,I2077&lt;=47201),"Liberecký kraj",(IF(AND(I2077&gt;=51202,I2077&lt;=51401),"Liberecký kraj",(IF(AND(I2077&gt;=53002,I2077&lt;=53976),"Pardubický kraj",(IF(AND(I2077&gt;=56002,I2077&lt;=57201),"Pardubický kraj",(IF(AND(I2077&gt;=60200,I2077&lt;=67201),"Jihomoravský kraj",(IF(AND(I2077&gt;=67801,I2077&lt;=68501),"Jihomoravský kraj",(IF(AND(I2077&gt;=69002,I2077&lt;=69801),"Jihomoravský kraj",(IF(AND(I2077&gt;=68601,I2077&lt;=68801),"Zlínský kraj",(IF(AND(I2077&gt;=75501,I2077&lt;=76901),"Zlínský kraj",(IF(AND(I2077&gt;=70030,I2077&lt;=74901),"Moravskoslezský kraj",(IF(AND(I2077&gt;=75000,I2077&lt;=75368),"Olomoucký kraj",(IF(AND(I2077&gt;=77200,I2077&lt;=79862),"Olomoucký kraj",(IF(AND(I2077&gt;=50011,I2077&lt;=50301),"Královéhradecký kraj",(IF(AND(I2077&gt;=54301,I2077&lt;=54303),"Královéhradecký kraj","0")))))))))))))))))))))))))))))))))))))))))))))))</f>
        <v>Jihočeský kraj</v>
      </c>
      <c r="W2077" s="111">
        <v>10890</v>
      </c>
      <c r="X2077" s="111" t="s">
        <v>19633</v>
      </c>
      <c r="AD2077" t="s">
        <v>998</v>
      </c>
      <c r="AE2077" t="s">
        <v>998</v>
      </c>
      <c r="AF2077" t="s">
        <v>1515</v>
      </c>
      <c r="AG2077" s="107">
        <v>0</v>
      </c>
      <c r="AH2077" s="107">
        <v>0</v>
      </c>
      <c r="AI2077" s="107">
        <v>0</v>
      </c>
      <c r="AJ2077" t="s">
        <v>1012</v>
      </c>
    </row>
    <row r="2078" spans="1:37" x14ac:dyDescent="0.45">
      <c r="A2078" t="s">
        <v>1079</v>
      </c>
      <c r="B2078" t="s">
        <v>4500</v>
      </c>
      <c r="C2078" t="s">
        <v>990</v>
      </c>
      <c r="D2078" t="s">
        <v>4502</v>
      </c>
      <c r="E2078" t="s">
        <v>992</v>
      </c>
      <c r="F2078" t="s">
        <v>1162</v>
      </c>
      <c r="G2078">
        <v>115</v>
      </c>
      <c r="H2078" t="s">
        <v>1638</v>
      </c>
      <c r="I2078">
        <v>38501</v>
      </c>
      <c r="J2078">
        <v>702041072</v>
      </c>
      <c r="K2078" t="s">
        <v>4503</v>
      </c>
      <c r="L2078" s="106">
        <v>35936</v>
      </c>
      <c r="M2078">
        <v>10717190</v>
      </c>
      <c r="N2078" t="s">
        <v>1640</v>
      </c>
      <c r="O2078" t="s">
        <v>1086</v>
      </c>
      <c r="P2078" t="s">
        <v>997</v>
      </c>
      <c r="R2078" s="109" t="str">
        <f>IF(OR(P2078="SB",Q2078="SB"),"SB",0)</f>
        <v>SB</v>
      </c>
      <c r="T2078" s="110">
        <v>12611</v>
      </c>
      <c r="U2078" t="s">
        <v>19634</v>
      </c>
      <c r="V2078" s="113" t="str">
        <f>IF(AND(I2078&gt;=10000,I2078&lt;=19900),"Praha",(IF(AND(I2078&gt;=25001,I2078&lt;=29501),"Středočeský kraj",(IF(AND(I2078&gt;=30100,I2078&lt;=34972),"Středočeský kraj",(IF(AND(I2078&gt;=35002,I2078&lt;=36271),"Karlovarský kraj",(IF(AND(I2078&gt;=37001,I2078&lt;=39201),"Jihočeský kraj",(IF(AND(I2078&gt;=39701,I2078&lt;=39901),"Jihočeský kraj",(IF(AND(I2078&gt;=39301,I2078&lt;=39601),"Kraj Vysočina",(IF(AND(I2078&gt;=58001,I2078&lt;=59501),"Kraj Vysočina",(IF(AND(I2078&gt;=67401,I2078&lt;=67602),"Kraj Vysočina",(IF(AND(I2078&gt;=40001,I2078&lt;=44101),"Ústecký kraj",(IF(AND(I2078&gt;=46001,I2078&lt;=47201),"Liberecký kraj",(IF(AND(I2078&gt;=51202,I2078&lt;=51401),"Liberecký kraj",(IF(AND(I2078&gt;=53002,I2078&lt;=53976),"Pardubický kraj",(IF(AND(I2078&gt;=56002,I2078&lt;=57201),"Pardubický kraj",(IF(AND(I2078&gt;=60200,I2078&lt;=67201),"Jihomoravský kraj",(IF(AND(I2078&gt;=67801,I2078&lt;=68501),"Jihomoravský kraj",(IF(AND(I2078&gt;=69002,I2078&lt;=69801),"Jihomoravský kraj",(IF(AND(I2078&gt;=68601,I2078&lt;=68801),"Zlínský kraj",(IF(AND(I2078&gt;=75501,I2078&lt;=76901),"Zlínský kraj",(IF(AND(I2078&gt;=70030,I2078&lt;=74901),"Moravskoslezský kraj",(IF(AND(I2078&gt;=75000,I2078&lt;=75368),"Olomoucký kraj",(IF(AND(I2078&gt;=77200,I2078&lt;=79862),"Olomoucký kraj",(IF(AND(I2078&gt;=50011,I2078&lt;=50301),"Královéhradecký kraj",(IF(AND(I2078&gt;=54301,I2078&lt;=54303),"Královéhradecký kraj","0")))))))))))))))))))))))))))))))))))))))))))))))</f>
        <v>Jihočeský kraj</v>
      </c>
      <c r="W2078" s="111">
        <v>12611</v>
      </c>
      <c r="X2078" s="111" t="s">
        <v>19633</v>
      </c>
      <c r="AB2078" t="s">
        <v>4504</v>
      </c>
      <c r="AD2078" t="s">
        <v>1024</v>
      </c>
      <c r="AE2078" t="s">
        <v>1515</v>
      </c>
      <c r="AF2078" t="s">
        <v>998</v>
      </c>
      <c r="AG2078" s="107">
        <v>300</v>
      </c>
      <c r="AH2078" s="107">
        <v>0</v>
      </c>
      <c r="AI2078" s="107">
        <v>0</v>
      </c>
      <c r="AJ2078" t="s">
        <v>999</v>
      </c>
      <c r="AK2078" s="106">
        <v>44909</v>
      </c>
    </row>
    <row r="2079" spans="1:37" x14ac:dyDescent="0.45">
      <c r="A2079" t="s">
        <v>14629</v>
      </c>
      <c r="B2079" t="s">
        <v>14630</v>
      </c>
      <c r="C2079" t="s">
        <v>1002</v>
      </c>
      <c r="D2079" t="s">
        <v>14631</v>
      </c>
      <c r="E2079" t="s">
        <v>992</v>
      </c>
      <c r="F2079" t="s">
        <v>3964</v>
      </c>
      <c r="G2079">
        <v>496</v>
      </c>
      <c r="H2079" t="s">
        <v>1638</v>
      </c>
      <c r="I2079">
        <v>38501</v>
      </c>
      <c r="K2079" t="s">
        <v>14632</v>
      </c>
      <c r="L2079" s="106">
        <v>32726</v>
      </c>
      <c r="M2079">
        <v>10653536</v>
      </c>
      <c r="N2079" t="s">
        <v>1276</v>
      </c>
      <c r="O2079" t="s">
        <v>1086</v>
      </c>
      <c r="P2079" t="s">
        <v>997</v>
      </c>
      <c r="R2079" s="109" t="str">
        <f>IF(OR(P2079="SB",Q2079="SB"),"SB",0)</f>
        <v>SB</v>
      </c>
      <c r="T2079" s="110">
        <v>50878</v>
      </c>
      <c r="U2079" t="s">
        <v>19634</v>
      </c>
      <c r="V2079" s="113" t="str">
        <f>IF(AND(I2079&gt;=10000,I2079&lt;=19900),"Praha",(IF(AND(I2079&gt;=25001,I2079&lt;=29501),"Středočeský kraj",(IF(AND(I2079&gt;=30100,I2079&lt;=34972),"Středočeský kraj",(IF(AND(I2079&gt;=35002,I2079&lt;=36271),"Karlovarský kraj",(IF(AND(I2079&gt;=37001,I2079&lt;=39201),"Jihočeský kraj",(IF(AND(I2079&gt;=39701,I2079&lt;=39901),"Jihočeský kraj",(IF(AND(I2079&gt;=39301,I2079&lt;=39601),"Kraj Vysočina",(IF(AND(I2079&gt;=58001,I2079&lt;=59501),"Kraj Vysočina",(IF(AND(I2079&gt;=67401,I2079&lt;=67602),"Kraj Vysočina",(IF(AND(I2079&gt;=40001,I2079&lt;=44101),"Ústecký kraj",(IF(AND(I2079&gt;=46001,I2079&lt;=47201),"Liberecký kraj",(IF(AND(I2079&gt;=51202,I2079&lt;=51401),"Liberecký kraj",(IF(AND(I2079&gt;=53002,I2079&lt;=53976),"Pardubický kraj",(IF(AND(I2079&gt;=56002,I2079&lt;=57201),"Pardubický kraj",(IF(AND(I2079&gt;=60200,I2079&lt;=67201),"Jihomoravský kraj",(IF(AND(I2079&gt;=67801,I2079&lt;=68501),"Jihomoravský kraj",(IF(AND(I2079&gt;=69002,I2079&lt;=69801),"Jihomoravský kraj",(IF(AND(I2079&gt;=68601,I2079&lt;=68801),"Zlínský kraj",(IF(AND(I2079&gt;=75501,I2079&lt;=76901),"Zlínský kraj",(IF(AND(I2079&gt;=70030,I2079&lt;=74901),"Moravskoslezský kraj",(IF(AND(I2079&gt;=75000,I2079&lt;=75368),"Olomoucký kraj",(IF(AND(I2079&gt;=77200,I2079&lt;=79862),"Olomoucký kraj",(IF(AND(I2079&gt;=50011,I2079&lt;=50301),"Královéhradecký kraj",(IF(AND(I2079&gt;=54301,I2079&lt;=54303),"Královéhradecký kraj","0")))))))))))))))))))))))))))))))))))))))))))))))</f>
        <v>Jihočeský kraj</v>
      </c>
      <c r="W2079" s="111">
        <v>50878</v>
      </c>
      <c r="X2079" s="111" t="s">
        <v>19633</v>
      </c>
      <c r="AD2079" t="s">
        <v>998</v>
      </c>
      <c r="AE2079" t="s">
        <v>998</v>
      </c>
      <c r="AF2079" t="s">
        <v>1515</v>
      </c>
      <c r="AG2079" s="107">
        <v>0</v>
      </c>
      <c r="AH2079" s="107">
        <v>0</v>
      </c>
      <c r="AI2079" s="107">
        <v>0</v>
      </c>
      <c r="AJ2079" t="s">
        <v>1012</v>
      </c>
    </row>
    <row r="2080" spans="1:37" x14ac:dyDescent="0.45">
      <c r="A2080" t="s">
        <v>1694</v>
      </c>
      <c r="B2080" t="s">
        <v>16152</v>
      </c>
      <c r="C2080" t="s">
        <v>1002</v>
      </c>
      <c r="D2080" t="s">
        <v>16158</v>
      </c>
      <c r="E2080" t="s">
        <v>992</v>
      </c>
      <c r="F2080" t="s">
        <v>11684</v>
      </c>
      <c r="G2080">
        <v>2</v>
      </c>
      <c r="H2080" t="s">
        <v>1638</v>
      </c>
      <c r="I2080">
        <v>38501</v>
      </c>
      <c r="J2080">
        <v>723097643</v>
      </c>
      <c r="K2080" t="s">
        <v>16148</v>
      </c>
      <c r="L2080" s="106">
        <v>34534</v>
      </c>
      <c r="M2080">
        <v>10653637</v>
      </c>
      <c r="N2080" t="s">
        <v>1640</v>
      </c>
      <c r="O2080" t="s">
        <v>1086</v>
      </c>
      <c r="P2080" t="s">
        <v>997</v>
      </c>
      <c r="R2080" s="109" t="str">
        <f>IF(OR(P2080="SB",Q2080="SB"),"SB",0)</f>
        <v>SB</v>
      </c>
      <c r="T2080" s="110">
        <v>50880</v>
      </c>
      <c r="U2080" t="s">
        <v>19634</v>
      </c>
      <c r="V2080" s="113" t="str">
        <f>IF(AND(I2080&gt;=10000,I2080&lt;=19900),"Praha",(IF(AND(I2080&gt;=25001,I2080&lt;=29501),"Středočeský kraj",(IF(AND(I2080&gt;=30100,I2080&lt;=34972),"Středočeský kraj",(IF(AND(I2080&gt;=35002,I2080&lt;=36271),"Karlovarský kraj",(IF(AND(I2080&gt;=37001,I2080&lt;=39201),"Jihočeský kraj",(IF(AND(I2080&gt;=39701,I2080&lt;=39901),"Jihočeský kraj",(IF(AND(I2080&gt;=39301,I2080&lt;=39601),"Kraj Vysočina",(IF(AND(I2080&gt;=58001,I2080&lt;=59501),"Kraj Vysočina",(IF(AND(I2080&gt;=67401,I2080&lt;=67602),"Kraj Vysočina",(IF(AND(I2080&gt;=40001,I2080&lt;=44101),"Ústecký kraj",(IF(AND(I2080&gt;=46001,I2080&lt;=47201),"Liberecký kraj",(IF(AND(I2080&gt;=51202,I2080&lt;=51401),"Liberecký kraj",(IF(AND(I2080&gt;=53002,I2080&lt;=53976),"Pardubický kraj",(IF(AND(I2080&gt;=56002,I2080&lt;=57201),"Pardubický kraj",(IF(AND(I2080&gt;=60200,I2080&lt;=67201),"Jihomoravský kraj",(IF(AND(I2080&gt;=67801,I2080&lt;=68501),"Jihomoravský kraj",(IF(AND(I2080&gt;=69002,I2080&lt;=69801),"Jihomoravský kraj",(IF(AND(I2080&gt;=68601,I2080&lt;=68801),"Zlínský kraj",(IF(AND(I2080&gt;=75501,I2080&lt;=76901),"Zlínský kraj",(IF(AND(I2080&gt;=70030,I2080&lt;=74901),"Moravskoslezský kraj",(IF(AND(I2080&gt;=75000,I2080&lt;=75368),"Olomoucký kraj",(IF(AND(I2080&gt;=77200,I2080&lt;=79862),"Olomoucký kraj",(IF(AND(I2080&gt;=50011,I2080&lt;=50301),"Královéhradecký kraj",(IF(AND(I2080&gt;=54301,I2080&lt;=54303),"Královéhradecký kraj","0")))))))))))))))))))))))))))))))))))))))))))))))</f>
        <v>Jihočeský kraj</v>
      </c>
      <c r="W2080" s="111">
        <v>50880</v>
      </c>
      <c r="X2080" s="111" t="s">
        <v>19633</v>
      </c>
      <c r="AD2080" t="s">
        <v>1024</v>
      </c>
      <c r="AE2080" t="s">
        <v>998</v>
      </c>
      <c r="AF2080" t="s">
        <v>1515</v>
      </c>
      <c r="AG2080" s="107">
        <v>300</v>
      </c>
      <c r="AH2080" s="107">
        <v>0</v>
      </c>
      <c r="AI2080" s="107">
        <v>0</v>
      </c>
      <c r="AJ2080" t="s">
        <v>999</v>
      </c>
      <c r="AK2080" s="106">
        <v>44909</v>
      </c>
    </row>
    <row r="2081" spans="1:37" x14ac:dyDescent="0.45">
      <c r="A2081" t="s">
        <v>1793</v>
      </c>
      <c r="B2081" t="s">
        <v>1792</v>
      </c>
      <c r="C2081" t="s">
        <v>990</v>
      </c>
      <c r="D2081" t="s">
        <v>1794</v>
      </c>
      <c r="E2081" t="s">
        <v>992</v>
      </c>
      <c r="F2081" t="s">
        <v>1795</v>
      </c>
      <c r="G2081">
        <v>51</v>
      </c>
      <c r="H2081" t="s">
        <v>1638</v>
      </c>
      <c r="I2081">
        <v>38501</v>
      </c>
      <c r="J2081" s="108">
        <v>724383313</v>
      </c>
      <c r="K2081" t="s">
        <v>1796</v>
      </c>
      <c r="L2081" s="106">
        <v>41937</v>
      </c>
      <c r="M2081">
        <v>16168994</v>
      </c>
      <c r="N2081" t="s">
        <v>1640</v>
      </c>
      <c r="O2081" t="s">
        <v>1086</v>
      </c>
      <c r="P2081" t="s">
        <v>997</v>
      </c>
      <c r="R2081" s="109" t="str">
        <f>IF(OR(P2081="SB",Q2081="SB"),"SB",0)</f>
        <v>SB</v>
      </c>
      <c r="T2081" s="110" t="s">
        <v>998</v>
      </c>
      <c r="V2081" s="113" t="str">
        <f>IF(AND(I2081&gt;=10000,I2081&lt;=19900),"Praha",(IF(AND(I2081&gt;=25001,I2081&lt;=29501),"Středočeský kraj",(IF(AND(I2081&gt;=30100,I2081&lt;=34972),"Středočeský kraj",(IF(AND(I2081&gt;=35002,I2081&lt;=36271),"Karlovarský kraj",(IF(AND(I2081&gt;=37001,I2081&lt;=39201),"Jihočeský kraj",(IF(AND(I2081&gt;=39701,I2081&lt;=39901),"Jihočeský kraj",(IF(AND(I2081&gt;=39301,I2081&lt;=39601),"Kraj Vysočina",(IF(AND(I2081&gt;=58001,I2081&lt;=59501),"Kraj Vysočina",(IF(AND(I2081&gt;=67401,I2081&lt;=67602),"Kraj Vysočina",(IF(AND(I2081&gt;=40001,I2081&lt;=44101),"Ústecký kraj",(IF(AND(I2081&gt;=46001,I2081&lt;=47201),"Liberecký kraj",(IF(AND(I2081&gt;=51202,I2081&lt;=51401),"Liberecký kraj",(IF(AND(I2081&gt;=53002,I2081&lt;=53976),"Pardubický kraj",(IF(AND(I2081&gt;=56002,I2081&lt;=57201),"Pardubický kraj",(IF(AND(I2081&gt;=60200,I2081&lt;=67201),"Jihomoravský kraj",(IF(AND(I2081&gt;=67801,I2081&lt;=68501),"Jihomoravský kraj",(IF(AND(I2081&gt;=69002,I2081&lt;=69801),"Jihomoravský kraj",(IF(AND(I2081&gt;=68601,I2081&lt;=68801),"Zlínský kraj",(IF(AND(I2081&gt;=75501,I2081&lt;=76901),"Zlínský kraj",(IF(AND(I2081&gt;=70030,I2081&lt;=74901),"Moravskoslezský kraj",(IF(AND(I2081&gt;=75000,I2081&lt;=75368),"Olomoucký kraj",(IF(AND(I2081&gt;=77200,I2081&lt;=79862),"Olomoucký kraj",(IF(AND(I2081&gt;=50011,I2081&lt;=50301),"Královéhradecký kraj",(IF(AND(I2081&gt;=54301,I2081&lt;=54303),"Královéhradecký kraj","0")))))))))))))))))))))))))))))))))))))))))))))))</f>
        <v>Jihočeský kraj</v>
      </c>
      <c r="AB2081" t="s">
        <v>998</v>
      </c>
      <c r="AD2081" t="s">
        <v>998</v>
      </c>
      <c r="AE2081" t="s">
        <v>998</v>
      </c>
      <c r="AF2081" t="s">
        <v>998</v>
      </c>
      <c r="AG2081" s="107">
        <v>300</v>
      </c>
      <c r="AH2081" s="107">
        <v>0</v>
      </c>
      <c r="AI2081" s="107">
        <v>0</v>
      </c>
      <c r="AJ2081" t="s">
        <v>999</v>
      </c>
      <c r="AK2081" s="106">
        <v>44909</v>
      </c>
    </row>
    <row r="2082" spans="1:37" x14ac:dyDescent="0.45">
      <c r="A2082" t="s">
        <v>1197</v>
      </c>
      <c r="B2082" t="s">
        <v>2209</v>
      </c>
      <c r="C2082" t="s">
        <v>1002</v>
      </c>
      <c r="D2082" t="s">
        <v>2210</v>
      </c>
      <c r="E2082" t="s">
        <v>992</v>
      </c>
      <c r="F2082" t="s">
        <v>2211</v>
      </c>
      <c r="G2082">
        <v>3</v>
      </c>
      <c r="H2082" t="s">
        <v>1638</v>
      </c>
      <c r="I2082">
        <v>38501</v>
      </c>
      <c r="J2082">
        <v>775253036</v>
      </c>
      <c r="K2082" t="s">
        <v>2212</v>
      </c>
      <c r="L2082" s="106">
        <v>32716</v>
      </c>
      <c r="M2082">
        <v>10652930</v>
      </c>
      <c r="N2082" t="s">
        <v>1276</v>
      </c>
      <c r="O2082" t="s">
        <v>1086</v>
      </c>
      <c r="P2082" t="s">
        <v>997</v>
      </c>
      <c r="R2082" s="109" t="str">
        <f>IF(OR(P2082="SB",Q2082="SB"),"SB",0)</f>
        <v>SB</v>
      </c>
      <c r="T2082" s="110" t="s">
        <v>998</v>
      </c>
      <c r="V2082" s="113" t="str">
        <f>IF(AND(I2082&gt;=10000,I2082&lt;=19900),"Praha",(IF(AND(I2082&gt;=25001,I2082&lt;=29501),"Středočeský kraj",(IF(AND(I2082&gt;=30100,I2082&lt;=34972),"Středočeský kraj",(IF(AND(I2082&gt;=35002,I2082&lt;=36271),"Karlovarský kraj",(IF(AND(I2082&gt;=37001,I2082&lt;=39201),"Jihočeský kraj",(IF(AND(I2082&gt;=39701,I2082&lt;=39901),"Jihočeský kraj",(IF(AND(I2082&gt;=39301,I2082&lt;=39601),"Kraj Vysočina",(IF(AND(I2082&gt;=58001,I2082&lt;=59501),"Kraj Vysočina",(IF(AND(I2082&gt;=67401,I2082&lt;=67602),"Kraj Vysočina",(IF(AND(I2082&gt;=40001,I2082&lt;=44101),"Ústecký kraj",(IF(AND(I2082&gt;=46001,I2082&lt;=47201),"Liberecký kraj",(IF(AND(I2082&gt;=51202,I2082&lt;=51401),"Liberecký kraj",(IF(AND(I2082&gt;=53002,I2082&lt;=53976),"Pardubický kraj",(IF(AND(I2082&gt;=56002,I2082&lt;=57201),"Pardubický kraj",(IF(AND(I2082&gt;=60200,I2082&lt;=67201),"Jihomoravský kraj",(IF(AND(I2082&gt;=67801,I2082&lt;=68501),"Jihomoravský kraj",(IF(AND(I2082&gt;=69002,I2082&lt;=69801),"Jihomoravský kraj",(IF(AND(I2082&gt;=68601,I2082&lt;=68801),"Zlínský kraj",(IF(AND(I2082&gt;=75501,I2082&lt;=76901),"Zlínský kraj",(IF(AND(I2082&gt;=70030,I2082&lt;=74901),"Moravskoslezský kraj",(IF(AND(I2082&gt;=75000,I2082&lt;=75368),"Olomoucký kraj",(IF(AND(I2082&gt;=77200,I2082&lt;=79862),"Olomoucký kraj",(IF(AND(I2082&gt;=50011,I2082&lt;=50301),"Královéhradecký kraj",(IF(AND(I2082&gt;=54301,I2082&lt;=54303),"Královéhradecký kraj","0")))))))))))))))))))))))))))))))))))))))))))))))</f>
        <v>Jihočeský kraj</v>
      </c>
      <c r="AB2082" t="s">
        <v>998</v>
      </c>
      <c r="AD2082" t="s">
        <v>998</v>
      </c>
      <c r="AE2082" t="s">
        <v>998</v>
      </c>
      <c r="AF2082" t="s">
        <v>998</v>
      </c>
      <c r="AG2082" s="107">
        <v>0</v>
      </c>
      <c r="AH2082" s="107">
        <v>0</v>
      </c>
      <c r="AI2082" s="107">
        <v>0</v>
      </c>
      <c r="AJ2082" t="s">
        <v>1012</v>
      </c>
    </row>
    <row r="2083" spans="1:37" x14ac:dyDescent="0.45">
      <c r="A2083" t="s">
        <v>1469</v>
      </c>
      <c r="B2083" t="s">
        <v>2209</v>
      </c>
      <c r="C2083" t="s">
        <v>1002</v>
      </c>
      <c r="D2083" t="s">
        <v>2213</v>
      </c>
      <c r="E2083" t="s">
        <v>992</v>
      </c>
      <c r="F2083" t="s">
        <v>2211</v>
      </c>
      <c r="G2083">
        <v>3</v>
      </c>
      <c r="H2083" t="s">
        <v>1638</v>
      </c>
      <c r="I2083">
        <v>38501</v>
      </c>
      <c r="J2083">
        <v>774270727</v>
      </c>
      <c r="K2083" t="s">
        <v>2214</v>
      </c>
      <c r="L2083" s="106">
        <v>23275</v>
      </c>
      <c r="M2083">
        <v>10653031</v>
      </c>
      <c r="N2083" t="s">
        <v>1640</v>
      </c>
      <c r="O2083" t="s">
        <v>1086</v>
      </c>
      <c r="P2083" t="s">
        <v>997</v>
      </c>
      <c r="R2083" s="109" t="str">
        <f>IF(OR(P2083="SB",Q2083="SB"),"SB",0)</f>
        <v>SB</v>
      </c>
      <c r="T2083" s="110" t="s">
        <v>998</v>
      </c>
      <c r="V2083" s="113" t="str">
        <f>IF(AND(I2083&gt;=10000,I2083&lt;=19900),"Praha",(IF(AND(I2083&gt;=25001,I2083&lt;=29501),"Středočeský kraj",(IF(AND(I2083&gt;=30100,I2083&lt;=34972),"Středočeský kraj",(IF(AND(I2083&gt;=35002,I2083&lt;=36271),"Karlovarský kraj",(IF(AND(I2083&gt;=37001,I2083&lt;=39201),"Jihočeský kraj",(IF(AND(I2083&gt;=39701,I2083&lt;=39901),"Jihočeský kraj",(IF(AND(I2083&gt;=39301,I2083&lt;=39601),"Kraj Vysočina",(IF(AND(I2083&gt;=58001,I2083&lt;=59501),"Kraj Vysočina",(IF(AND(I2083&gt;=67401,I2083&lt;=67602),"Kraj Vysočina",(IF(AND(I2083&gt;=40001,I2083&lt;=44101),"Ústecký kraj",(IF(AND(I2083&gt;=46001,I2083&lt;=47201),"Liberecký kraj",(IF(AND(I2083&gt;=51202,I2083&lt;=51401),"Liberecký kraj",(IF(AND(I2083&gt;=53002,I2083&lt;=53976),"Pardubický kraj",(IF(AND(I2083&gt;=56002,I2083&lt;=57201),"Pardubický kraj",(IF(AND(I2083&gt;=60200,I2083&lt;=67201),"Jihomoravský kraj",(IF(AND(I2083&gt;=67801,I2083&lt;=68501),"Jihomoravský kraj",(IF(AND(I2083&gt;=69002,I2083&lt;=69801),"Jihomoravský kraj",(IF(AND(I2083&gt;=68601,I2083&lt;=68801),"Zlínský kraj",(IF(AND(I2083&gt;=75501,I2083&lt;=76901),"Zlínský kraj",(IF(AND(I2083&gt;=70030,I2083&lt;=74901),"Moravskoslezský kraj",(IF(AND(I2083&gt;=75000,I2083&lt;=75368),"Olomoucký kraj",(IF(AND(I2083&gt;=77200,I2083&lt;=79862),"Olomoucký kraj",(IF(AND(I2083&gt;=50011,I2083&lt;=50301),"Královéhradecký kraj",(IF(AND(I2083&gt;=54301,I2083&lt;=54303),"Královéhradecký kraj","0")))))))))))))))))))))))))))))))))))))))))))))))</f>
        <v>Jihočeský kraj</v>
      </c>
      <c r="AB2083" t="s">
        <v>998</v>
      </c>
      <c r="AD2083" t="s">
        <v>998</v>
      </c>
      <c r="AE2083" t="s">
        <v>1515</v>
      </c>
      <c r="AF2083" t="s">
        <v>998</v>
      </c>
      <c r="AG2083" s="107">
        <v>300</v>
      </c>
      <c r="AH2083" s="107">
        <v>0</v>
      </c>
      <c r="AI2083" s="107">
        <v>0</v>
      </c>
      <c r="AJ2083" t="s">
        <v>999</v>
      </c>
      <c r="AK2083" s="106">
        <v>44909</v>
      </c>
    </row>
    <row r="2084" spans="1:37" x14ac:dyDescent="0.45">
      <c r="A2084" t="s">
        <v>1416</v>
      </c>
      <c r="B2084" t="s">
        <v>2299</v>
      </c>
      <c r="C2084" t="s">
        <v>990</v>
      </c>
      <c r="D2084" t="s">
        <v>2302</v>
      </c>
      <c r="E2084" t="s">
        <v>992</v>
      </c>
      <c r="F2084" t="s">
        <v>2303</v>
      </c>
      <c r="G2084">
        <v>406</v>
      </c>
      <c r="H2084" t="s">
        <v>1638</v>
      </c>
      <c r="I2084">
        <v>38501</v>
      </c>
      <c r="J2084">
        <v>724135822</v>
      </c>
      <c r="K2084" t="s">
        <v>2214</v>
      </c>
      <c r="L2084" s="106">
        <v>20807</v>
      </c>
      <c r="M2084">
        <v>10653132</v>
      </c>
      <c r="N2084" t="s">
        <v>1640</v>
      </c>
      <c r="O2084" t="s">
        <v>1086</v>
      </c>
      <c r="P2084" t="s">
        <v>997</v>
      </c>
      <c r="R2084" s="109" t="str">
        <f>IF(OR(P2084="SB",Q2084="SB"),"SB",0)</f>
        <v>SB</v>
      </c>
      <c r="T2084" s="110" t="s">
        <v>998</v>
      </c>
      <c r="V2084" s="113" t="str">
        <f>IF(AND(I2084&gt;=10000,I2084&lt;=19900),"Praha",(IF(AND(I2084&gt;=25001,I2084&lt;=29501),"Středočeský kraj",(IF(AND(I2084&gt;=30100,I2084&lt;=34972),"Středočeský kraj",(IF(AND(I2084&gt;=35002,I2084&lt;=36271),"Karlovarský kraj",(IF(AND(I2084&gt;=37001,I2084&lt;=39201),"Jihočeský kraj",(IF(AND(I2084&gt;=39701,I2084&lt;=39901),"Jihočeský kraj",(IF(AND(I2084&gt;=39301,I2084&lt;=39601),"Kraj Vysočina",(IF(AND(I2084&gt;=58001,I2084&lt;=59501),"Kraj Vysočina",(IF(AND(I2084&gt;=67401,I2084&lt;=67602),"Kraj Vysočina",(IF(AND(I2084&gt;=40001,I2084&lt;=44101),"Ústecký kraj",(IF(AND(I2084&gt;=46001,I2084&lt;=47201),"Liberecký kraj",(IF(AND(I2084&gt;=51202,I2084&lt;=51401),"Liberecký kraj",(IF(AND(I2084&gt;=53002,I2084&lt;=53976),"Pardubický kraj",(IF(AND(I2084&gt;=56002,I2084&lt;=57201),"Pardubický kraj",(IF(AND(I2084&gt;=60200,I2084&lt;=67201),"Jihomoravský kraj",(IF(AND(I2084&gt;=67801,I2084&lt;=68501),"Jihomoravský kraj",(IF(AND(I2084&gt;=69002,I2084&lt;=69801),"Jihomoravský kraj",(IF(AND(I2084&gt;=68601,I2084&lt;=68801),"Zlínský kraj",(IF(AND(I2084&gt;=75501,I2084&lt;=76901),"Zlínský kraj",(IF(AND(I2084&gt;=70030,I2084&lt;=74901),"Moravskoslezský kraj",(IF(AND(I2084&gt;=75000,I2084&lt;=75368),"Olomoucký kraj",(IF(AND(I2084&gt;=77200,I2084&lt;=79862),"Olomoucký kraj",(IF(AND(I2084&gt;=50011,I2084&lt;=50301),"Královéhradecký kraj",(IF(AND(I2084&gt;=54301,I2084&lt;=54303),"Královéhradecký kraj","0")))))))))))))))))))))))))))))))))))))))))))))))</f>
        <v>Jihočeský kraj</v>
      </c>
      <c r="AB2084" t="s">
        <v>998</v>
      </c>
      <c r="AD2084" t="s">
        <v>1024</v>
      </c>
      <c r="AE2084" t="s">
        <v>1515</v>
      </c>
      <c r="AF2084" t="s">
        <v>998</v>
      </c>
      <c r="AG2084" s="107">
        <v>100</v>
      </c>
      <c r="AH2084" s="107">
        <v>0</v>
      </c>
      <c r="AI2084" s="107">
        <v>0</v>
      </c>
      <c r="AJ2084" t="s">
        <v>999</v>
      </c>
      <c r="AK2084" s="106">
        <v>44909</v>
      </c>
    </row>
    <row r="2085" spans="1:37" x14ac:dyDescent="0.45">
      <c r="A2085" t="s">
        <v>1448</v>
      </c>
      <c r="B2085" t="s">
        <v>3952</v>
      </c>
      <c r="C2085" t="s">
        <v>990</v>
      </c>
      <c r="D2085" t="s">
        <v>3963</v>
      </c>
      <c r="E2085" t="s">
        <v>992</v>
      </c>
      <c r="F2085" t="s">
        <v>3964</v>
      </c>
      <c r="G2085">
        <v>495</v>
      </c>
      <c r="H2085" t="s">
        <v>1638</v>
      </c>
      <c r="I2085">
        <v>38501</v>
      </c>
      <c r="J2085">
        <v>602979055</v>
      </c>
      <c r="K2085" t="s">
        <v>3965</v>
      </c>
      <c r="L2085" s="106">
        <v>38992</v>
      </c>
      <c r="M2085">
        <v>14141900</v>
      </c>
      <c r="N2085" t="s">
        <v>1276</v>
      </c>
      <c r="O2085" t="s">
        <v>1086</v>
      </c>
      <c r="P2085" t="s">
        <v>997</v>
      </c>
      <c r="R2085" s="109" t="str">
        <f>IF(OR(P2085="SB",Q2085="SB"),"SB",0)</f>
        <v>SB</v>
      </c>
      <c r="T2085" s="110" t="s">
        <v>998</v>
      </c>
      <c r="V2085" s="113" t="str">
        <f>IF(AND(I2085&gt;=10000,I2085&lt;=19900),"Praha",(IF(AND(I2085&gt;=25001,I2085&lt;=29501),"Středočeský kraj",(IF(AND(I2085&gt;=30100,I2085&lt;=34972),"Středočeský kraj",(IF(AND(I2085&gt;=35002,I2085&lt;=36271),"Karlovarský kraj",(IF(AND(I2085&gt;=37001,I2085&lt;=39201),"Jihočeský kraj",(IF(AND(I2085&gt;=39701,I2085&lt;=39901),"Jihočeský kraj",(IF(AND(I2085&gt;=39301,I2085&lt;=39601),"Kraj Vysočina",(IF(AND(I2085&gt;=58001,I2085&lt;=59501),"Kraj Vysočina",(IF(AND(I2085&gt;=67401,I2085&lt;=67602),"Kraj Vysočina",(IF(AND(I2085&gt;=40001,I2085&lt;=44101),"Ústecký kraj",(IF(AND(I2085&gt;=46001,I2085&lt;=47201),"Liberecký kraj",(IF(AND(I2085&gt;=51202,I2085&lt;=51401),"Liberecký kraj",(IF(AND(I2085&gt;=53002,I2085&lt;=53976),"Pardubický kraj",(IF(AND(I2085&gt;=56002,I2085&lt;=57201),"Pardubický kraj",(IF(AND(I2085&gt;=60200,I2085&lt;=67201),"Jihomoravský kraj",(IF(AND(I2085&gt;=67801,I2085&lt;=68501),"Jihomoravský kraj",(IF(AND(I2085&gt;=69002,I2085&lt;=69801),"Jihomoravský kraj",(IF(AND(I2085&gt;=68601,I2085&lt;=68801),"Zlínský kraj",(IF(AND(I2085&gt;=75501,I2085&lt;=76901),"Zlínský kraj",(IF(AND(I2085&gt;=70030,I2085&lt;=74901),"Moravskoslezský kraj",(IF(AND(I2085&gt;=75000,I2085&lt;=75368),"Olomoucký kraj",(IF(AND(I2085&gt;=77200,I2085&lt;=79862),"Olomoucký kraj",(IF(AND(I2085&gt;=50011,I2085&lt;=50301),"Královéhradecký kraj",(IF(AND(I2085&gt;=54301,I2085&lt;=54303),"Královéhradecký kraj","0")))))))))))))))))))))))))))))))))))))))))))))))</f>
        <v>Jihočeský kraj</v>
      </c>
      <c r="AB2085" t="s">
        <v>998</v>
      </c>
      <c r="AD2085" t="s">
        <v>998</v>
      </c>
      <c r="AE2085" t="s">
        <v>998</v>
      </c>
      <c r="AF2085" t="s">
        <v>998</v>
      </c>
      <c r="AG2085" s="107">
        <v>0</v>
      </c>
      <c r="AH2085" s="107">
        <v>0</v>
      </c>
      <c r="AI2085" s="107">
        <v>0</v>
      </c>
      <c r="AJ2085" t="s">
        <v>1012</v>
      </c>
    </row>
    <row r="2086" spans="1:37" x14ac:dyDescent="0.45">
      <c r="A2086" t="s">
        <v>2109</v>
      </c>
      <c r="B2086" t="s">
        <v>4865</v>
      </c>
      <c r="C2086" t="s">
        <v>990</v>
      </c>
      <c r="D2086" t="s">
        <v>4866</v>
      </c>
      <c r="E2086" t="s">
        <v>992</v>
      </c>
      <c r="F2086" t="s">
        <v>3692</v>
      </c>
      <c r="G2086">
        <v>62</v>
      </c>
      <c r="H2086" t="s">
        <v>1638</v>
      </c>
      <c r="I2086">
        <v>38501</v>
      </c>
      <c r="K2086" t="s">
        <v>4867</v>
      </c>
      <c r="L2086" s="106">
        <v>23867</v>
      </c>
      <c r="M2086">
        <v>10653233</v>
      </c>
      <c r="N2086" t="s">
        <v>1276</v>
      </c>
      <c r="O2086" t="s">
        <v>1086</v>
      </c>
      <c r="P2086" t="s">
        <v>997</v>
      </c>
      <c r="R2086" s="109" t="str">
        <f>IF(OR(P2086="SB",Q2086="SB"),"SB",0)</f>
        <v>SB</v>
      </c>
      <c r="T2086" s="110" t="s">
        <v>998</v>
      </c>
      <c r="V2086" s="113" t="str">
        <f>IF(AND(I2086&gt;=10000,I2086&lt;=19900),"Praha",(IF(AND(I2086&gt;=25001,I2086&lt;=29501),"Středočeský kraj",(IF(AND(I2086&gt;=30100,I2086&lt;=34972),"Středočeský kraj",(IF(AND(I2086&gt;=35002,I2086&lt;=36271),"Karlovarský kraj",(IF(AND(I2086&gt;=37001,I2086&lt;=39201),"Jihočeský kraj",(IF(AND(I2086&gt;=39701,I2086&lt;=39901),"Jihočeský kraj",(IF(AND(I2086&gt;=39301,I2086&lt;=39601),"Kraj Vysočina",(IF(AND(I2086&gt;=58001,I2086&lt;=59501),"Kraj Vysočina",(IF(AND(I2086&gt;=67401,I2086&lt;=67602),"Kraj Vysočina",(IF(AND(I2086&gt;=40001,I2086&lt;=44101),"Ústecký kraj",(IF(AND(I2086&gt;=46001,I2086&lt;=47201),"Liberecký kraj",(IF(AND(I2086&gt;=51202,I2086&lt;=51401),"Liberecký kraj",(IF(AND(I2086&gt;=53002,I2086&lt;=53976),"Pardubický kraj",(IF(AND(I2086&gt;=56002,I2086&lt;=57201),"Pardubický kraj",(IF(AND(I2086&gt;=60200,I2086&lt;=67201),"Jihomoravský kraj",(IF(AND(I2086&gt;=67801,I2086&lt;=68501),"Jihomoravský kraj",(IF(AND(I2086&gt;=69002,I2086&lt;=69801),"Jihomoravský kraj",(IF(AND(I2086&gt;=68601,I2086&lt;=68801),"Zlínský kraj",(IF(AND(I2086&gt;=75501,I2086&lt;=76901),"Zlínský kraj",(IF(AND(I2086&gt;=70030,I2086&lt;=74901),"Moravskoslezský kraj",(IF(AND(I2086&gt;=75000,I2086&lt;=75368),"Olomoucký kraj",(IF(AND(I2086&gt;=77200,I2086&lt;=79862),"Olomoucký kraj",(IF(AND(I2086&gt;=50011,I2086&lt;=50301),"Královéhradecký kraj",(IF(AND(I2086&gt;=54301,I2086&lt;=54303),"Královéhradecký kraj","0")))))))))))))))))))))))))))))))))))))))))))))))</f>
        <v>Jihočeský kraj</v>
      </c>
      <c r="AB2086" t="s">
        <v>998</v>
      </c>
      <c r="AD2086" t="s">
        <v>998</v>
      </c>
      <c r="AE2086" t="s">
        <v>998</v>
      </c>
      <c r="AF2086" t="s">
        <v>998</v>
      </c>
      <c r="AG2086" s="107">
        <v>0</v>
      </c>
      <c r="AH2086" s="107">
        <v>0</v>
      </c>
      <c r="AI2086" s="107">
        <v>0</v>
      </c>
      <c r="AJ2086" t="s">
        <v>1012</v>
      </c>
    </row>
    <row r="2087" spans="1:37" x14ac:dyDescent="0.45">
      <c r="A2087" t="s">
        <v>1156</v>
      </c>
      <c r="B2087" t="s">
        <v>5654</v>
      </c>
      <c r="C2087" t="s">
        <v>990</v>
      </c>
      <c r="D2087" t="s">
        <v>5658</v>
      </c>
      <c r="E2087" t="s">
        <v>992</v>
      </c>
      <c r="F2087" t="s">
        <v>2303</v>
      </c>
      <c r="G2087">
        <v>429</v>
      </c>
      <c r="H2087" t="s">
        <v>1638</v>
      </c>
      <c r="I2087">
        <v>38501</v>
      </c>
      <c r="J2087">
        <v>602416171</v>
      </c>
      <c r="K2087" t="s">
        <v>5659</v>
      </c>
      <c r="L2087" s="106">
        <v>26647</v>
      </c>
      <c r="M2087">
        <v>11467730</v>
      </c>
      <c r="N2087" t="s">
        <v>1640</v>
      </c>
      <c r="O2087" t="s">
        <v>1086</v>
      </c>
      <c r="P2087" t="s">
        <v>997</v>
      </c>
      <c r="R2087" s="109" t="str">
        <f>IF(OR(P2087="SB",Q2087="SB"),"SB",0)</f>
        <v>SB</v>
      </c>
      <c r="T2087" s="110" t="s">
        <v>998</v>
      </c>
      <c r="V2087" s="113" t="str">
        <f>IF(AND(I2087&gt;=10000,I2087&lt;=19900),"Praha",(IF(AND(I2087&gt;=25001,I2087&lt;=29501),"Středočeský kraj",(IF(AND(I2087&gt;=30100,I2087&lt;=34972),"Středočeský kraj",(IF(AND(I2087&gt;=35002,I2087&lt;=36271),"Karlovarský kraj",(IF(AND(I2087&gt;=37001,I2087&lt;=39201),"Jihočeský kraj",(IF(AND(I2087&gt;=39701,I2087&lt;=39901),"Jihočeský kraj",(IF(AND(I2087&gt;=39301,I2087&lt;=39601),"Kraj Vysočina",(IF(AND(I2087&gt;=58001,I2087&lt;=59501),"Kraj Vysočina",(IF(AND(I2087&gt;=67401,I2087&lt;=67602),"Kraj Vysočina",(IF(AND(I2087&gt;=40001,I2087&lt;=44101),"Ústecký kraj",(IF(AND(I2087&gt;=46001,I2087&lt;=47201),"Liberecký kraj",(IF(AND(I2087&gt;=51202,I2087&lt;=51401),"Liberecký kraj",(IF(AND(I2087&gt;=53002,I2087&lt;=53976),"Pardubický kraj",(IF(AND(I2087&gt;=56002,I2087&lt;=57201),"Pardubický kraj",(IF(AND(I2087&gt;=60200,I2087&lt;=67201),"Jihomoravský kraj",(IF(AND(I2087&gt;=67801,I2087&lt;=68501),"Jihomoravský kraj",(IF(AND(I2087&gt;=69002,I2087&lt;=69801),"Jihomoravský kraj",(IF(AND(I2087&gt;=68601,I2087&lt;=68801),"Zlínský kraj",(IF(AND(I2087&gt;=75501,I2087&lt;=76901),"Zlínský kraj",(IF(AND(I2087&gt;=70030,I2087&lt;=74901),"Moravskoslezský kraj",(IF(AND(I2087&gt;=75000,I2087&lt;=75368),"Olomoucký kraj",(IF(AND(I2087&gt;=77200,I2087&lt;=79862),"Olomoucký kraj",(IF(AND(I2087&gt;=50011,I2087&lt;=50301),"Královéhradecký kraj",(IF(AND(I2087&gt;=54301,I2087&lt;=54303),"Královéhradecký kraj","0")))))))))))))))))))))))))))))))))))))))))))))))</f>
        <v>Jihočeský kraj</v>
      </c>
      <c r="AB2087" t="s">
        <v>998</v>
      </c>
      <c r="AD2087" t="s">
        <v>998</v>
      </c>
      <c r="AE2087" t="s">
        <v>1515</v>
      </c>
      <c r="AF2087" t="s">
        <v>998</v>
      </c>
      <c r="AG2087" s="107">
        <v>300</v>
      </c>
      <c r="AH2087" s="107">
        <v>0</v>
      </c>
      <c r="AI2087" s="107">
        <v>0</v>
      </c>
      <c r="AJ2087" t="s">
        <v>999</v>
      </c>
      <c r="AK2087" s="106">
        <v>44909</v>
      </c>
    </row>
    <row r="2088" spans="1:37" x14ac:dyDescent="0.45">
      <c r="A2088" t="s">
        <v>3490</v>
      </c>
      <c r="B2088" t="s">
        <v>5683</v>
      </c>
      <c r="C2088" t="s">
        <v>990</v>
      </c>
      <c r="D2088" t="s">
        <v>5684</v>
      </c>
      <c r="E2088" t="s">
        <v>992</v>
      </c>
      <c r="F2088" t="s">
        <v>2492</v>
      </c>
      <c r="G2088">
        <v>30</v>
      </c>
      <c r="H2088" t="s">
        <v>1638</v>
      </c>
      <c r="I2088">
        <v>38501</v>
      </c>
      <c r="J2088" s="108">
        <v>728836864</v>
      </c>
      <c r="K2088" t="s">
        <v>5685</v>
      </c>
      <c r="L2088" s="106">
        <v>42460</v>
      </c>
      <c r="M2088">
        <v>16169200</v>
      </c>
      <c r="N2088" t="s">
        <v>1640</v>
      </c>
      <c r="O2088" t="s">
        <v>1086</v>
      </c>
      <c r="P2088" t="s">
        <v>997</v>
      </c>
      <c r="R2088" s="109" t="str">
        <f>IF(OR(P2088="SB",Q2088="SB"),"SB",0)</f>
        <v>SB</v>
      </c>
      <c r="T2088" s="110" t="s">
        <v>998</v>
      </c>
      <c r="V2088" s="113" t="str">
        <f>IF(AND(I2088&gt;=10000,I2088&lt;=19900),"Praha",(IF(AND(I2088&gt;=25001,I2088&lt;=29501),"Středočeský kraj",(IF(AND(I2088&gt;=30100,I2088&lt;=34972),"Středočeský kraj",(IF(AND(I2088&gt;=35002,I2088&lt;=36271),"Karlovarský kraj",(IF(AND(I2088&gt;=37001,I2088&lt;=39201),"Jihočeský kraj",(IF(AND(I2088&gt;=39701,I2088&lt;=39901),"Jihočeský kraj",(IF(AND(I2088&gt;=39301,I2088&lt;=39601),"Kraj Vysočina",(IF(AND(I2088&gt;=58001,I2088&lt;=59501),"Kraj Vysočina",(IF(AND(I2088&gt;=67401,I2088&lt;=67602),"Kraj Vysočina",(IF(AND(I2088&gt;=40001,I2088&lt;=44101),"Ústecký kraj",(IF(AND(I2088&gt;=46001,I2088&lt;=47201),"Liberecký kraj",(IF(AND(I2088&gt;=51202,I2088&lt;=51401),"Liberecký kraj",(IF(AND(I2088&gt;=53002,I2088&lt;=53976),"Pardubický kraj",(IF(AND(I2088&gt;=56002,I2088&lt;=57201),"Pardubický kraj",(IF(AND(I2088&gt;=60200,I2088&lt;=67201),"Jihomoravský kraj",(IF(AND(I2088&gt;=67801,I2088&lt;=68501),"Jihomoravský kraj",(IF(AND(I2088&gt;=69002,I2088&lt;=69801),"Jihomoravský kraj",(IF(AND(I2088&gt;=68601,I2088&lt;=68801),"Zlínský kraj",(IF(AND(I2088&gt;=75501,I2088&lt;=76901),"Zlínský kraj",(IF(AND(I2088&gt;=70030,I2088&lt;=74901),"Moravskoslezský kraj",(IF(AND(I2088&gt;=75000,I2088&lt;=75368),"Olomoucký kraj",(IF(AND(I2088&gt;=77200,I2088&lt;=79862),"Olomoucký kraj",(IF(AND(I2088&gt;=50011,I2088&lt;=50301),"Královéhradecký kraj",(IF(AND(I2088&gt;=54301,I2088&lt;=54303),"Královéhradecký kraj","0")))))))))))))))))))))))))))))))))))))))))))))))</f>
        <v>Jihočeský kraj</v>
      </c>
      <c r="AB2088" t="s">
        <v>998</v>
      </c>
      <c r="AD2088" t="s">
        <v>998</v>
      </c>
      <c r="AE2088" t="s">
        <v>998</v>
      </c>
      <c r="AF2088" t="s">
        <v>998</v>
      </c>
      <c r="AG2088" s="107">
        <v>300</v>
      </c>
      <c r="AH2088" s="107">
        <v>0</v>
      </c>
      <c r="AI2088" s="107">
        <v>0</v>
      </c>
      <c r="AJ2088" t="s">
        <v>999</v>
      </c>
      <c r="AK2088" s="106">
        <v>44909</v>
      </c>
    </row>
    <row r="2089" spans="1:37" x14ac:dyDescent="0.45">
      <c r="A2089" t="s">
        <v>1156</v>
      </c>
      <c r="B2089" t="s">
        <v>5751</v>
      </c>
      <c r="C2089" t="s">
        <v>990</v>
      </c>
      <c r="D2089" t="s">
        <v>5755</v>
      </c>
      <c r="E2089" t="s">
        <v>992</v>
      </c>
      <c r="F2089" t="s">
        <v>2303</v>
      </c>
      <c r="G2089">
        <v>424</v>
      </c>
      <c r="H2089" t="s">
        <v>1638</v>
      </c>
      <c r="I2089">
        <v>38501</v>
      </c>
      <c r="J2089">
        <v>773627402</v>
      </c>
      <c r="K2089" t="s">
        <v>5756</v>
      </c>
      <c r="L2089" s="106">
        <v>30961</v>
      </c>
      <c r="M2089">
        <v>11874726</v>
      </c>
      <c r="N2089" t="s">
        <v>1276</v>
      </c>
      <c r="O2089" t="s">
        <v>1086</v>
      </c>
      <c r="P2089" t="s">
        <v>997</v>
      </c>
      <c r="R2089" s="109" t="str">
        <f>IF(OR(P2089="SB",Q2089="SB"),"SB",0)</f>
        <v>SB</v>
      </c>
      <c r="T2089" s="110" t="s">
        <v>998</v>
      </c>
      <c r="V2089" s="113" t="str">
        <f>IF(AND(I2089&gt;=10000,I2089&lt;=19900),"Praha",(IF(AND(I2089&gt;=25001,I2089&lt;=29501),"Středočeský kraj",(IF(AND(I2089&gt;=30100,I2089&lt;=34972),"Středočeský kraj",(IF(AND(I2089&gt;=35002,I2089&lt;=36271),"Karlovarský kraj",(IF(AND(I2089&gt;=37001,I2089&lt;=39201),"Jihočeský kraj",(IF(AND(I2089&gt;=39701,I2089&lt;=39901),"Jihočeský kraj",(IF(AND(I2089&gt;=39301,I2089&lt;=39601),"Kraj Vysočina",(IF(AND(I2089&gt;=58001,I2089&lt;=59501),"Kraj Vysočina",(IF(AND(I2089&gt;=67401,I2089&lt;=67602),"Kraj Vysočina",(IF(AND(I2089&gt;=40001,I2089&lt;=44101),"Ústecký kraj",(IF(AND(I2089&gt;=46001,I2089&lt;=47201),"Liberecký kraj",(IF(AND(I2089&gt;=51202,I2089&lt;=51401),"Liberecký kraj",(IF(AND(I2089&gt;=53002,I2089&lt;=53976),"Pardubický kraj",(IF(AND(I2089&gt;=56002,I2089&lt;=57201),"Pardubický kraj",(IF(AND(I2089&gt;=60200,I2089&lt;=67201),"Jihomoravský kraj",(IF(AND(I2089&gt;=67801,I2089&lt;=68501),"Jihomoravský kraj",(IF(AND(I2089&gt;=69002,I2089&lt;=69801),"Jihomoravský kraj",(IF(AND(I2089&gt;=68601,I2089&lt;=68801),"Zlínský kraj",(IF(AND(I2089&gt;=75501,I2089&lt;=76901),"Zlínský kraj",(IF(AND(I2089&gt;=70030,I2089&lt;=74901),"Moravskoslezský kraj",(IF(AND(I2089&gt;=75000,I2089&lt;=75368),"Olomoucký kraj",(IF(AND(I2089&gt;=77200,I2089&lt;=79862),"Olomoucký kraj",(IF(AND(I2089&gt;=50011,I2089&lt;=50301),"Královéhradecký kraj",(IF(AND(I2089&gt;=54301,I2089&lt;=54303),"Královéhradecký kraj","0")))))))))))))))))))))))))))))))))))))))))))))))</f>
        <v>Jihočeský kraj</v>
      </c>
      <c r="AB2089" t="s">
        <v>998</v>
      </c>
      <c r="AD2089" t="s">
        <v>998</v>
      </c>
      <c r="AE2089" t="s">
        <v>998</v>
      </c>
      <c r="AF2089" t="s">
        <v>998</v>
      </c>
      <c r="AG2089" s="107">
        <v>0</v>
      </c>
      <c r="AH2089" s="107">
        <v>0</v>
      </c>
      <c r="AI2089" s="107">
        <v>0</v>
      </c>
      <c r="AJ2089" t="s">
        <v>1012</v>
      </c>
    </row>
    <row r="2090" spans="1:37" x14ac:dyDescent="0.45">
      <c r="A2090" t="s">
        <v>1164</v>
      </c>
      <c r="B2090" t="s">
        <v>6387</v>
      </c>
      <c r="C2090" t="s">
        <v>990</v>
      </c>
      <c r="D2090" t="s">
        <v>6392</v>
      </c>
      <c r="E2090" t="s">
        <v>992</v>
      </c>
      <c r="F2090" t="s">
        <v>6389</v>
      </c>
      <c r="G2090">
        <v>2</v>
      </c>
      <c r="H2090" t="s">
        <v>1638</v>
      </c>
      <c r="I2090">
        <v>38501</v>
      </c>
      <c r="J2090">
        <v>602112438</v>
      </c>
      <c r="K2090" t="s">
        <v>6393</v>
      </c>
      <c r="L2090" s="106">
        <v>26071</v>
      </c>
      <c r="M2090">
        <v>11692143</v>
      </c>
      <c r="N2090" t="s">
        <v>1640</v>
      </c>
      <c r="O2090" t="s">
        <v>1086</v>
      </c>
      <c r="P2090" t="s">
        <v>997</v>
      </c>
      <c r="R2090" s="109" t="str">
        <f>IF(OR(P2090="SB",Q2090="SB"),"SB",0)</f>
        <v>SB</v>
      </c>
      <c r="T2090" s="110" t="s">
        <v>998</v>
      </c>
      <c r="V2090" s="113" t="str">
        <f>IF(AND(I2090&gt;=10000,I2090&lt;=19900),"Praha",(IF(AND(I2090&gt;=25001,I2090&lt;=29501),"Středočeský kraj",(IF(AND(I2090&gt;=30100,I2090&lt;=34972),"Středočeský kraj",(IF(AND(I2090&gt;=35002,I2090&lt;=36271),"Karlovarský kraj",(IF(AND(I2090&gt;=37001,I2090&lt;=39201),"Jihočeský kraj",(IF(AND(I2090&gt;=39701,I2090&lt;=39901),"Jihočeský kraj",(IF(AND(I2090&gt;=39301,I2090&lt;=39601),"Kraj Vysočina",(IF(AND(I2090&gt;=58001,I2090&lt;=59501),"Kraj Vysočina",(IF(AND(I2090&gt;=67401,I2090&lt;=67602),"Kraj Vysočina",(IF(AND(I2090&gt;=40001,I2090&lt;=44101),"Ústecký kraj",(IF(AND(I2090&gt;=46001,I2090&lt;=47201),"Liberecký kraj",(IF(AND(I2090&gt;=51202,I2090&lt;=51401),"Liberecký kraj",(IF(AND(I2090&gt;=53002,I2090&lt;=53976),"Pardubický kraj",(IF(AND(I2090&gt;=56002,I2090&lt;=57201),"Pardubický kraj",(IF(AND(I2090&gt;=60200,I2090&lt;=67201),"Jihomoravský kraj",(IF(AND(I2090&gt;=67801,I2090&lt;=68501),"Jihomoravský kraj",(IF(AND(I2090&gt;=69002,I2090&lt;=69801),"Jihomoravský kraj",(IF(AND(I2090&gt;=68601,I2090&lt;=68801),"Zlínský kraj",(IF(AND(I2090&gt;=75501,I2090&lt;=76901),"Zlínský kraj",(IF(AND(I2090&gt;=70030,I2090&lt;=74901),"Moravskoslezský kraj",(IF(AND(I2090&gt;=75000,I2090&lt;=75368),"Olomoucký kraj",(IF(AND(I2090&gt;=77200,I2090&lt;=79862),"Olomoucký kraj",(IF(AND(I2090&gt;=50011,I2090&lt;=50301),"Královéhradecký kraj",(IF(AND(I2090&gt;=54301,I2090&lt;=54303),"Královéhradecký kraj","0")))))))))))))))))))))))))))))))))))))))))))))))</f>
        <v>Jihočeský kraj</v>
      </c>
      <c r="AB2090" t="s">
        <v>998</v>
      </c>
      <c r="AD2090" t="s">
        <v>998</v>
      </c>
      <c r="AE2090" t="s">
        <v>1515</v>
      </c>
      <c r="AF2090" t="s">
        <v>998</v>
      </c>
      <c r="AG2090" s="107">
        <v>300</v>
      </c>
      <c r="AH2090" s="107">
        <v>0</v>
      </c>
      <c r="AI2090" s="107">
        <v>0</v>
      </c>
      <c r="AJ2090" t="s">
        <v>999</v>
      </c>
      <c r="AK2090" s="106">
        <v>44909</v>
      </c>
    </row>
    <row r="2091" spans="1:37" x14ac:dyDescent="0.45">
      <c r="A2091" t="s">
        <v>1087</v>
      </c>
      <c r="B2091" t="s">
        <v>6544</v>
      </c>
      <c r="C2091" t="s">
        <v>990</v>
      </c>
      <c r="D2091" t="s">
        <v>6546</v>
      </c>
      <c r="E2091" t="s">
        <v>992</v>
      </c>
      <c r="F2091" t="s">
        <v>6547</v>
      </c>
      <c r="G2091">
        <v>6</v>
      </c>
      <c r="H2091" t="s">
        <v>1638</v>
      </c>
      <c r="I2091">
        <v>38501</v>
      </c>
      <c r="J2091">
        <v>608100715</v>
      </c>
      <c r="K2091" t="s">
        <v>6548</v>
      </c>
      <c r="L2091" s="106">
        <v>41626</v>
      </c>
      <c r="M2091">
        <v>16003892</v>
      </c>
      <c r="N2091" t="s">
        <v>1640</v>
      </c>
      <c r="O2091" t="s">
        <v>1086</v>
      </c>
      <c r="P2091" t="s">
        <v>997</v>
      </c>
      <c r="R2091" s="109" t="str">
        <f>IF(OR(P2091="SB",Q2091="SB"),"SB",0)</f>
        <v>SB</v>
      </c>
      <c r="T2091" s="110" t="s">
        <v>998</v>
      </c>
      <c r="V2091" s="113" t="str">
        <f>IF(AND(I2091&gt;=10000,I2091&lt;=19900),"Praha",(IF(AND(I2091&gt;=25001,I2091&lt;=29501),"Středočeský kraj",(IF(AND(I2091&gt;=30100,I2091&lt;=34972),"Středočeský kraj",(IF(AND(I2091&gt;=35002,I2091&lt;=36271),"Karlovarský kraj",(IF(AND(I2091&gt;=37001,I2091&lt;=39201),"Jihočeský kraj",(IF(AND(I2091&gt;=39701,I2091&lt;=39901),"Jihočeský kraj",(IF(AND(I2091&gt;=39301,I2091&lt;=39601),"Kraj Vysočina",(IF(AND(I2091&gt;=58001,I2091&lt;=59501),"Kraj Vysočina",(IF(AND(I2091&gt;=67401,I2091&lt;=67602),"Kraj Vysočina",(IF(AND(I2091&gt;=40001,I2091&lt;=44101),"Ústecký kraj",(IF(AND(I2091&gt;=46001,I2091&lt;=47201),"Liberecký kraj",(IF(AND(I2091&gt;=51202,I2091&lt;=51401),"Liberecký kraj",(IF(AND(I2091&gt;=53002,I2091&lt;=53976),"Pardubický kraj",(IF(AND(I2091&gt;=56002,I2091&lt;=57201),"Pardubický kraj",(IF(AND(I2091&gt;=60200,I2091&lt;=67201),"Jihomoravský kraj",(IF(AND(I2091&gt;=67801,I2091&lt;=68501),"Jihomoravský kraj",(IF(AND(I2091&gt;=69002,I2091&lt;=69801),"Jihomoravský kraj",(IF(AND(I2091&gt;=68601,I2091&lt;=68801),"Zlínský kraj",(IF(AND(I2091&gt;=75501,I2091&lt;=76901),"Zlínský kraj",(IF(AND(I2091&gt;=70030,I2091&lt;=74901),"Moravskoslezský kraj",(IF(AND(I2091&gt;=75000,I2091&lt;=75368),"Olomoucký kraj",(IF(AND(I2091&gt;=77200,I2091&lt;=79862),"Olomoucký kraj",(IF(AND(I2091&gt;=50011,I2091&lt;=50301),"Královéhradecký kraj",(IF(AND(I2091&gt;=54301,I2091&lt;=54303),"Královéhradecký kraj","0")))))))))))))))))))))))))))))))))))))))))))))))</f>
        <v>Jihočeský kraj</v>
      </c>
      <c r="AB2091" t="s">
        <v>998</v>
      </c>
      <c r="AD2091" t="s">
        <v>998</v>
      </c>
      <c r="AE2091" t="s">
        <v>998</v>
      </c>
      <c r="AF2091" t="s">
        <v>998</v>
      </c>
      <c r="AG2091" s="107">
        <v>300</v>
      </c>
      <c r="AH2091" s="107">
        <v>0</v>
      </c>
      <c r="AI2091" s="107">
        <v>0</v>
      </c>
      <c r="AJ2091" t="s">
        <v>999</v>
      </c>
      <c r="AK2091" s="106">
        <v>44909</v>
      </c>
    </row>
    <row r="2092" spans="1:37" x14ac:dyDescent="0.45">
      <c r="A2092" t="s">
        <v>1169</v>
      </c>
      <c r="B2092" t="s">
        <v>6544</v>
      </c>
      <c r="C2092" t="s">
        <v>990</v>
      </c>
      <c r="D2092" t="s">
        <v>6553</v>
      </c>
      <c r="E2092" t="s">
        <v>992</v>
      </c>
      <c r="F2092" t="s">
        <v>6547</v>
      </c>
      <c r="G2092">
        <v>6</v>
      </c>
      <c r="H2092" t="s">
        <v>1638</v>
      </c>
      <c r="I2092">
        <v>38501</v>
      </c>
      <c r="J2092">
        <v>608100715</v>
      </c>
      <c r="K2092" t="s">
        <v>6548</v>
      </c>
      <c r="L2092" s="106">
        <v>40404</v>
      </c>
      <c r="M2092">
        <v>16003993</v>
      </c>
      <c r="N2092" t="s">
        <v>1640</v>
      </c>
      <c r="O2092" t="s">
        <v>1086</v>
      </c>
      <c r="P2092" t="s">
        <v>997</v>
      </c>
      <c r="R2092" s="109" t="str">
        <f>IF(OR(P2092="SB",Q2092="SB"),"SB",0)</f>
        <v>SB</v>
      </c>
      <c r="T2092" s="110" t="s">
        <v>998</v>
      </c>
      <c r="V2092" s="113" t="str">
        <f>IF(AND(I2092&gt;=10000,I2092&lt;=19900),"Praha",(IF(AND(I2092&gt;=25001,I2092&lt;=29501),"Středočeský kraj",(IF(AND(I2092&gt;=30100,I2092&lt;=34972),"Středočeský kraj",(IF(AND(I2092&gt;=35002,I2092&lt;=36271),"Karlovarský kraj",(IF(AND(I2092&gt;=37001,I2092&lt;=39201),"Jihočeský kraj",(IF(AND(I2092&gt;=39701,I2092&lt;=39901),"Jihočeský kraj",(IF(AND(I2092&gt;=39301,I2092&lt;=39601),"Kraj Vysočina",(IF(AND(I2092&gt;=58001,I2092&lt;=59501),"Kraj Vysočina",(IF(AND(I2092&gt;=67401,I2092&lt;=67602),"Kraj Vysočina",(IF(AND(I2092&gt;=40001,I2092&lt;=44101),"Ústecký kraj",(IF(AND(I2092&gt;=46001,I2092&lt;=47201),"Liberecký kraj",(IF(AND(I2092&gt;=51202,I2092&lt;=51401),"Liberecký kraj",(IF(AND(I2092&gt;=53002,I2092&lt;=53976),"Pardubický kraj",(IF(AND(I2092&gt;=56002,I2092&lt;=57201),"Pardubický kraj",(IF(AND(I2092&gt;=60200,I2092&lt;=67201),"Jihomoravský kraj",(IF(AND(I2092&gt;=67801,I2092&lt;=68501),"Jihomoravský kraj",(IF(AND(I2092&gt;=69002,I2092&lt;=69801),"Jihomoravský kraj",(IF(AND(I2092&gt;=68601,I2092&lt;=68801),"Zlínský kraj",(IF(AND(I2092&gt;=75501,I2092&lt;=76901),"Zlínský kraj",(IF(AND(I2092&gt;=70030,I2092&lt;=74901),"Moravskoslezský kraj",(IF(AND(I2092&gt;=75000,I2092&lt;=75368),"Olomoucký kraj",(IF(AND(I2092&gt;=77200,I2092&lt;=79862),"Olomoucký kraj",(IF(AND(I2092&gt;=50011,I2092&lt;=50301),"Královéhradecký kraj",(IF(AND(I2092&gt;=54301,I2092&lt;=54303),"Královéhradecký kraj","0")))))))))))))))))))))))))))))))))))))))))))))))</f>
        <v>Jihočeský kraj</v>
      </c>
      <c r="AB2092" t="s">
        <v>998</v>
      </c>
      <c r="AD2092" t="s">
        <v>998</v>
      </c>
      <c r="AE2092" t="s">
        <v>998</v>
      </c>
      <c r="AF2092" t="s">
        <v>998</v>
      </c>
      <c r="AG2092" s="107">
        <v>300</v>
      </c>
      <c r="AH2092" s="107">
        <v>0</v>
      </c>
      <c r="AI2092" s="107">
        <v>0</v>
      </c>
      <c r="AJ2092" t="s">
        <v>999</v>
      </c>
      <c r="AK2092" s="106">
        <v>44909</v>
      </c>
    </row>
    <row r="2093" spans="1:37" x14ac:dyDescent="0.45">
      <c r="A2093" t="s">
        <v>1013</v>
      </c>
      <c r="B2093" t="s">
        <v>6620</v>
      </c>
      <c r="C2093" t="s">
        <v>1002</v>
      </c>
      <c r="D2093" t="s">
        <v>6623</v>
      </c>
      <c r="E2093" t="s">
        <v>992</v>
      </c>
      <c r="F2093" t="s">
        <v>2492</v>
      </c>
      <c r="G2093">
        <v>38</v>
      </c>
      <c r="H2093" t="s">
        <v>1638</v>
      </c>
      <c r="I2093">
        <v>38501</v>
      </c>
      <c r="J2093">
        <v>604590339</v>
      </c>
      <c r="K2093" t="s">
        <v>6618</v>
      </c>
      <c r="L2093" s="106">
        <v>40879</v>
      </c>
      <c r="M2093">
        <v>15565170</v>
      </c>
      <c r="N2093" t="s">
        <v>1640</v>
      </c>
      <c r="O2093" t="s">
        <v>1086</v>
      </c>
      <c r="P2093" t="s">
        <v>997</v>
      </c>
      <c r="R2093" s="109" t="str">
        <f>IF(OR(P2093="SB",Q2093="SB"),"SB",0)</f>
        <v>SB</v>
      </c>
      <c r="T2093" s="110" t="s">
        <v>998</v>
      </c>
      <c r="V2093" s="113" t="str">
        <f>IF(AND(I2093&gt;=10000,I2093&lt;=19900),"Praha",(IF(AND(I2093&gt;=25001,I2093&lt;=29501),"Středočeský kraj",(IF(AND(I2093&gt;=30100,I2093&lt;=34972),"Středočeský kraj",(IF(AND(I2093&gt;=35002,I2093&lt;=36271),"Karlovarský kraj",(IF(AND(I2093&gt;=37001,I2093&lt;=39201),"Jihočeský kraj",(IF(AND(I2093&gt;=39701,I2093&lt;=39901),"Jihočeský kraj",(IF(AND(I2093&gt;=39301,I2093&lt;=39601),"Kraj Vysočina",(IF(AND(I2093&gt;=58001,I2093&lt;=59501),"Kraj Vysočina",(IF(AND(I2093&gt;=67401,I2093&lt;=67602),"Kraj Vysočina",(IF(AND(I2093&gt;=40001,I2093&lt;=44101),"Ústecký kraj",(IF(AND(I2093&gt;=46001,I2093&lt;=47201),"Liberecký kraj",(IF(AND(I2093&gt;=51202,I2093&lt;=51401),"Liberecký kraj",(IF(AND(I2093&gt;=53002,I2093&lt;=53976),"Pardubický kraj",(IF(AND(I2093&gt;=56002,I2093&lt;=57201),"Pardubický kraj",(IF(AND(I2093&gt;=60200,I2093&lt;=67201),"Jihomoravský kraj",(IF(AND(I2093&gt;=67801,I2093&lt;=68501),"Jihomoravský kraj",(IF(AND(I2093&gt;=69002,I2093&lt;=69801),"Jihomoravský kraj",(IF(AND(I2093&gt;=68601,I2093&lt;=68801),"Zlínský kraj",(IF(AND(I2093&gt;=75501,I2093&lt;=76901),"Zlínský kraj",(IF(AND(I2093&gt;=70030,I2093&lt;=74901),"Moravskoslezský kraj",(IF(AND(I2093&gt;=75000,I2093&lt;=75368),"Olomoucký kraj",(IF(AND(I2093&gt;=77200,I2093&lt;=79862),"Olomoucký kraj",(IF(AND(I2093&gt;=50011,I2093&lt;=50301),"Královéhradecký kraj",(IF(AND(I2093&gt;=54301,I2093&lt;=54303),"Královéhradecký kraj","0")))))))))))))))))))))))))))))))))))))))))))))))</f>
        <v>Jihočeský kraj</v>
      </c>
      <c r="AB2093" t="s">
        <v>998</v>
      </c>
      <c r="AD2093" t="s">
        <v>998</v>
      </c>
      <c r="AE2093" t="s">
        <v>998</v>
      </c>
      <c r="AF2093" t="s">
        <v>998</v>
      </c>
      <c r="AG2093" s="107">
        <v>300</v>
      </c>
      <c r="AH2093" s="107">
        <v>0</v>
      </c>
      <c r="AI2093" s="107">
        <v>0</v>
      </c>
      <c r="AJ2093" t="s">
        <v>999</v>
      </c>
      <c r="AK2093" s="106">
        <v>44909</v>
      </c>
    </row>
    <row r="2094" spans="1:37" x14ac:dyDescent="0.45">
      <c r="A2094" t="s">
        <v>1156</v>
      </c>
      <c r="B2094" t="s">
        <v>7412</v>
      </c>
      <c r="C2094" t="s">
        <v>990</v>
      </c>
      <c r="D2094" t="s">
        <v>7413</v>
      </c>
      <c r="E2094" t="s">
        <v>992</v>
      </c>
      <c r="F2094" t="s">
        <v>1228</v>
      </c>
      <c r="G2094">
        <v>356</v>
      </c>
      <c r="H2094" t="s">
        <v>1638</v>
      </c>
      <c r="I2094">
        <v>38501</v>
      </c>
      <c r="K2094" t="s">
        <v>7414</v>
      </c>
      <c r="L2094" s="106">
        <v>28848</v>
      </c>
      <c r="M2094">
        <v>15333683</v>
      </c>
      <c r="N2094" t="s">
        <v>1276</v>
      </c>
      <c r="O2094" t="s">
        <v>1086</v>
      </c>
      <c r="P2094" t="s">
        <v>997</v>
      </c>
      <c r="R2094" s="109" t="str">
        <f>IF(OR(P2094="SB",Q2094="SB"),"SB",0)</f>
        <v>SB</v>
      </c>
      <c r="T2094" s="110" t="s">
        <v>998</v>
      </c>
      <c r="V2094" s="113" t="str">
        <f>IF(AND(I2094&gt;=10000,I2094&lt;=19900),"Praha",(IF(AND(I2094&gt;=25001,I2094&lt;=29501),"Středočeský kraj",(IF(AND(I2094&gt;=30100,I2094&lt;=34972),"Středočeský kraj",(IF(AND(I2094&gt;=35002,I2094&lt;=36271),"Karlovarský kraj",(IF(AND(I2094&gt;=37001,I2094&lt;=39201),"Jihočeský kraj",(IF(AND(I2094&gt;=39701,I2094&lt;=39901),"Jihočeský kraj",(IF(AND(I2094&gt;=39301,I2094&lt;=39601),"Kraj Vysočina",(IF(AND(I2094&gt;=58001,I2094&lt;=59501),"Kraj Vysočina",(IF(AND(I2094&gt;=67401,I2094&lt;=67602),"Kraj Vysočina",(IF(AND(I2094&gt;=40001,I2094&lt;=44101),"Ústecký kraj",(IF(AND(I2094&gt;=46001,I2094&lt;=47201),"Liberecký kraj",(IF(AND(I2094&gt;=51202,I2094&lt;=51401),"Liberecký kraj",(IF(AND(I2094&gt;=53002,I2094&lt;=53976),"Pardubický kraj",(IF(AND(I2094&gt;=56002,I2094&lt;=57201),"Pardubický kraj",(IF(AND(I2094&gt;=60200,I2094&lt;=67201),"Jihomoravský kraj",(IF(AND(I2094&gt;=67801,I2094&lt;=68501),"Jihomoravský kraj",(IF(AND(I2094&gt;=69002,I2094&lt;=69801),"Jihomoravský kraj",(IF(AND(I2094&gt;=68601,I2094&lt;=68801),"Zlínský kraj",(IF(AND(I2094&gt;=75501,I2094&lt;=76901),"Zlínský kraj",(IF(AND(I2094&gt;=70030,I2094&lt;=74901),"Moravskoslezský kraj",(IF(AND(I2094&gt;=75000,I2094&lt;=75368),"Olomoucký kraj",(IF(AND(I2094&gt;=77200,I2094&lt;=79862),"Olomoucký kraj",(IF(AND(I2094&gt;=50011,I2094&lt;=50301),"Královéhradecký kraj",(IF(AND(I2094&gt;=54301,I2094&lt;=54303),"Královéhradecký kraj","0")))))))))))))))))))))))))))))))))))))))))))))))</f>
        <v>Jihočeský kraj</v>
      </c>
      <c r="AB2094" t="s">
        <v>998</v>
      </c>
      <c r="AD2094" t="s">
        <v>998</v>
      </c>
      <c r="AE2094" t="s">
        <v>998</v>
      </c>
      <c r="AF2094" t="s">
        <v>998</v>
      </c>
      <c r="AG2094" s="107">
        <v>0</v>
      </c>
      <c r="AH2094" s="107">
        <v>0</v>
      </c>
      <c r="AI2094" s="107">
        <v>0</v>
      </c>
      <c r="AJ2094" t="s">
        <v>1012</v>
      </c>
    </row>
    <row r="2095" spans="1:37" x14ac:dyDescent="0.45">
      <c r="A2095" t="s">
        <v>1264</v>
      </c>
      <c r="B2095" t="s">
        <v>7545</v>
      </c>
      <c r="C2095" t="s">
        <v>1002</v>
      </c>
      <c r="D2095" t="s">
        <v>7550</v>
      </c>
      <c r="E2095" t="s">
        <v>992</v>
      </c>
      <c r="F2095" t="s">
        <v>7547</v>
      </c>
      <c r="G2095">
        <v>47</v>
      </c>
      <c r="H2095" t="s">
        <v>7547</v>
      </c>
      <c r="I2095">
        <v>38501</v>
      </c>
      <c r="J2095">
        <v>777222249</v>
      </c>
      <c r="K2095" t="s">
        <v>7548</v>
      </c>
      <c r="L2095" s="106">
        <v>27054</v>
      </c>
      <c r="M2095">
        <v>12903936</v>
      </c>
      <c r="N2095" t="s">
        <v>1640</v>
      </c>
      <c r="O2095" t="s">
        <v>1086</v>
      </c>
      <c r="P2095" t="s">
        <v>997</v>
      </c>
      <c r="Q2095" t="s">
        <v>2268</v>
      </c>
      <c r="R2095" s="109" t="str">
        <f>IF(OR(P2095="SB",Q2095="SB"),"SB",0)</f>
        <v>SB</v>
      </c>
      <c r="T2095" s="110" t="s">
        <v>998</v>
      </c>
      <c r="V2095" s="113" t="str">
        <f>IF(AND(I2095&gt;=10000,I2095&lt;=19900),"Praha",(IF(AND(I2095&gt;=25001,I2095&lt;=29501),"Středočeský kraj",(IF(AND(I2095&gt;=30100,I2095&lt;=34972),"Středočeský kraj",(IF(AND(I2095&gt;=35002,I2095&lt;=36271),"Karlovarský kraj",(IF(AND(I2095&gt;=37001,I2095&lt;=39201),"Jihočeský kraj",(IF(AND(I2095&gt;=39701,I2095&lt;=39901),"Jihočeský kraj",(IF(AND(I2095&gt;=39301,I2095&lt;=39601),"Kraj Vysočina",(IF(AND(I2095&gt;=58001,I2095&lt;=59501),"Kraj Vysočina",(IF(AND(I2095&gt;=67401,I2095&lt;=67602),"Kraj Vysočina",(IF(AND(I2095&gt;=40001,I2095&lt;=44101),"Ústecký kraj",(IF(AND(I2095&gt;=46001,I2095&lt;=47201),"Liberecký kraj",(IF(AND(I2095&gt;=51202,I2095&lt;=51401),"Liberecký kraj",(IF(AND(I2095&gt;=53002,I2095&lt;=53976),"Pardubický kraj",(IF(AND(I2095&gt;=56002,I2095&lt;=57201),"Pardubický kraj",(IF(AND(I2095&gt;=60200,I2095&lt;=67201),"Jihomoravský kraj",(IF(AND(I2095&gt;=67801,I2095&lt;=68501),"Jihomoravský kraj",(IF(AND(I2095&gt;=69002,I2095&lt;=69801),"Jihomoravský kraj",(IF(AND(I2095&gt;=68601,I2095&lt;=68801),"Zlínský kraj",(IF(AND(I2095&gt;=75501,I2095&lt;=76901),"Zlínský kraj",(IF(AND(I2095&gt;=70030,I2095&lt;=74901),"Moravskoslezský kraj",(IF(AND(I2095&gt;=75000,I2095&lt;=75368),"Olomoucký kraj",(IF(AND(I2095&gt;=77200,I2095&lt;=79862),"Olomoucký kraj",(IF(AND(I2095&gt;=50011,I2095&lt;=50301),"Královéhradecký kraj",(IF(AND(I2095&gt;=54301,I2095&lt;=54303),"Královéhradecký kraj","0")))))))))))))))))))))))))))))))))))))))))))))))</f>
        <v>Jihočeský kraj</v>
      </c>
      <c r="AB2095" t="s">
        <v>998</v>
      </c>
      <c r="AD2095" t="s">
        <v>1530</v>
      </c>
      <c r="AE2095" t="s">
        <v>1272</v>
      </c>
      <c r="AF2095" t="s">
        <v>998</v>
      </c>
      <c r="AG2095" s="107">
        <v>300</v>
      </c>
      <c r="AH2095" s="107">
        <v>0</v>
      </c>
      <c r="AI2095" s="107">
        <v>0</v>
      </c>
      <c r="AJ2095" t="s">
        <v>999</v>
      </c>
      <c r="AK2095" s="106">
        <v>44909</v>
      </c>
    </row>
    <row r="2096" spans="1:37" x14ac:dyDescent="0.45">
      <c r="A2096" t="s">
        <v>1268</v>
      </c>
      <c r="B2096" t="s">
        <v>8664</v>
      </c>
      <c r="C2096" t="s">
        <v>990</v>
      </c>
      <c r="D2096" t="s">
        <v>8665</v>
      </c>
      <c r="E2096" t="s">
        <v>992</v>
      </c>
      <c r="F2096" t="s">
        <v>8666</v>
      </c>
      <c r="G2096">
        <v>355</v>
      </c>
      <c r="H2096" t="s">
        <v>1638</v>
      </c>
      <c r="I2096">
        <v>38501</v>
      </c>
      <c r="J2096" s="108">
        <v>737172277</v>
      </c>
      <c r="K2096" t="s">
        <v>8667</v>
      </c>
      <c r="L2096" s="106">
        <v>40957</v>
      </c>
      <c r="M2096">
        <v>16069267</v>
      </c>
      <c r="N2096" t="s">
        <v>1640</v>
      </c>
      <c r="O2096" t="s">
        <v>1086</v>
      </c>
      <c r="P2096" t="s">
        <v>997</v>
      </c>
      <c r="R2096" s="109" t="str">
        <f>IF(OR(P2096="SB",Q2096="SB"),"SB",0)</f>
        <v>SB</v>
      </c>
      <c r="T2096" s="110" t="s">
        <v>998</v>
      </c>
      <c r="V2096" s="113" t="str">
        <f>IF(AND(I2096&gt;=10000,I2096&lt;=19900),"Praha",(IF(AND(I2096&gt;=25001,I2096&lt;=29501),"Středočeský kraj",(IF(AND(I2096&gt;=30100,I2096&lt;=34972),"Středočeský kraj",(IF(AND(I2096&gt;=35002,I2096&lt;=36271),"Karlovarský kraj",(IF(AND(I2096&gt;=37001,I2096&lt;=39201),"Jihočeský kraj",(IF(AND(I2096&gt;=39701,I2096&lt;=39901),"Jihočeský kraj",(IF(AND(I2096&gt;=39301,I2096&lt;=39601),"Kraj Vysočina",(IF(AND(I2096&gt;=58001,I2096&lt;=59501),"Kraj Vysočina",(IF(AND(I2096&gt;=67401,I2096&lt;=67602),"Kraj Vysočina",(IF(AND(I2096&gt;=40001,I2096&lt;=44101),"Ústecký kraj",(IF(AND(I2096&gt;=46001,I2096&lt;=47201),"Liberecký kraj",(IF(AND(I2096&gt;=51202,I2096&lt;=51401),"Liberecký kraj",(IF(AND(I2096&gt;=53002,I2096&lt;=53976),"Pardubický kraj",(IF(AND(I2096&gt;=56002,I2096&lt;=57201),"Pardubický kraj",(IF(AND(I2096&gt;=60200,I2096&lt;=67201),"Jihomoravský kraj",(IF(AND(I2096&gt;=67801,I2096&lt;=68501),"Jihomoravský kraj",(IF(AND(I2096&gt;=69002,I2096&lt;=69801),"Jihomoravský kraj",(IF(AND(I2096&gt;=68601,I2096&lt;=68801),"Zlínský kraj",(IF(AND(I2096&gt;=75501,I2096&lt;=76901),"Zlínský kraj",(IF(AND(I2096&gt;=70030,I2096&lt;=74901),"Moravskoslezský kraj",(IF(AND(I2096&gt;=75000,I2096&lt;=75368),"Olomoucký kraj",(IF(AND(I2096&gt;=77200,I2096&lt;=79862),"Olomoucký kraj",(IF(AND(I2096&gt;=50011,I2096&lt;=50301),"Královéhradecký kraj",(IF(AND(I2096&gt;=54301,I2096&lt;=54303),"Královéhradecký kraj","0")))))))))))))))))))))))))))))))))))))))))))))))</f>
        <v>Jihočeský kraj</v>
      </c>
      <c r="AB2096" t="s">
        <v>998</v>
      </c>
      <c r="AD2096" t="s">
        <v>998</v>
      </c>
      <c r="AE2096" t="s">
        <v>998</v>
      </c>
      <c r="AF2096" t="s">
        <v>998</v>
      </c>
      <c r="AG2096" s="107">
        <v>300</v>
      </c>
      <c r="AH2096" s="107">
        <v>0</v>
      </c>
      <c r="AI2096" s="107">
        <v>0</v>
      </c>
      <c r="AJ2096" t="s">
        <v>999</v>
      </c>
      <c r="AK2096" s="106">
        <v>44909</v>
      </c>
    </row>
    <row r="2097" spans="1:37" x14ac:dyDescent="0.45">
      <c r="A2097" t="s">
        <v>1411</v>
      </c>
      <c r="B2097" t="s">
        <v>9465</v>
      </c>
      <c r="C2097" t="s">
        <v>990</v>
      </c>
      <c r="D2097" t="s">
        <v>9475</v>
      </c>
      <c r="E2097" t="s">
        <v>992</v>
      </c>
      <c r="F2097" t="s">
        <v>9476</v>
      </c>
      <c r="G2097">
        <v>631</v>
      </c>
      <c r="H2097" t="s">
        <v>1638</v>
      </c>
      <c r="I2097">
        <v>38501</v>
      </c>
      <c r="J2097">
        <v>606754490</v>
      </c>
      <c r="K2097" t="s">
        <v>9477</v>
      </c>
      <c r="L2097" s="106">
        <v>31634</v>
      </c>
      <c r="M2097">
        <v>15534858</v>
      </c>
      <c r="N2097" t="s">
        <v>1640</v>
      </c>
      <c r="O2097" t="s">
        <v>1086</v>
      </c>
      <c r="P2097" t="s">
        <v>997</v>
      </c>
      <c r="R2097" s="109" t="str">
        <f>IF(OR(P2097="SB",Q2097="SB"),"SB",0)</f>
        <v>SB</v>
      </c>
      <c r="T2097" s="110" t="s">
        <v>998</v>
      </c>
      <c r="V2097" s="113" t="str">
        <f>IF(AND(I2097&gt;=10000,I2097&lt;=19900),"Praha",(IF(AND(I2097&gt;=25001,I2097&lt;=29501),"Středočeský kraj",(IF(AND(I2097&gt;=30100,I2097&lt;=34972),"Středočeský kraj",(IF(AND(I2097&gt;=35002,I2097&lt;=36271),"Karlovarský kraj",(IF(AND(I2097&gt;=37001,I2097&lt;=39201),"Jihočeský kraj",(IF(AND(I2097&gt;=39701,I2097&lt;=39901),"Jihočeský kraj",(IF(AND(I2097&gt;=39301,I2097&lt;=39601),"Kraj Vysočina",(IF(AND(I2097&gt;=58001,I2097&lt;=59501),"Kraj Vysočina",(IF(AND(I2097&gt;=67401,I2097&lt;=67602),"Kraj Vysočina",(IF(AND(I2097&gt;=40001,I2097&lt;=44101),"Ústecký kraj",(IF(AND(I2097&gt;=46001,I2097&lt;=47201),"Liberecký kraj",(IF(AND(I2097&gt;=51202,I2097&lt;=51401),"Liberecký kraj",(IF(AND(I2097&gt;=53002,I2097&lt;=53976),"Pardubický kraj",(IF(AND(I2097&gt;=56002,I2097&lt;=57201),"Pardubický kraj",(IF(AND(I2097&gt;=60200,I2097&lt;=67201),"Jihomoravský kraj",(IF(AND(I2097&gt;=67801,I2097&lt;=68501),"Jihomoravský kraj",(IF(AND(I2097&gt;=69002,I2097&lt;=69801),"Jihomoravský kraj",(IF(AND(I2097&gt;=68601,I2097&lt;=68801),"Zlínský kraj",(IF(AND(I2097&gt;=75501,I2097&lt;=76901),"Zlínský kraj",(IF(AND(I2097&gt;=70030,I2097&lt;=74901),"Moravskoslezský kraj",(IF(AND(I2097&gt;=75000,I2097&lt;=75368),"Olomoucký kraj",(IF(AND(I2097&gt;=77200,I2097&lt;=79862),"Olomoucký kraj",(IF(AND(I2097&gt;=50011,I2097&lt;=50301),"Královéhradecký kraj",(IF(AND(I2097&gt;=54301,I2097&lt;=54303),"Královéhradecký kraj","0")))))))))))))))))))))))))))))))))))))))))))))))</f>
        <v>Jihočeský kraj</v>
      </c>
      <c r="AB2097" t="s">
        <v>998</v>
      </c>
      <c r="AD2097" t="s">
        <v>998</v>
      </c>
      <c r="AE2097" t="s">
        <v>998</v>
      </c>
      <c r="AF2097" t="s">
        <v>998</v>
      </c>
      <c r="AG2097" s="107">
        <v>0</v>
      </c>
      <c r="AH2097" s="107">
        <v>0</v>
      </c>
      <c r="AI2097" s="107">
        <v>0</v>
      </c>
      <c r="AJ2097" t="s">
        <v>1012</v>
      </c>
    </row>
    <row r="2098" spans="1:37" x14ac:dyDescent="0.45">
      <c r="A2098" t="s">
        <v>1860</v>
      </c>
      <c r="B2098" t="s">
        <v>9480</v>
      </c>
      <c r="C2098" t="s">
        <v>1002</v>
      </c>
      <c r="D2098" t="s">
        <v>9482</v>
      </c>
      <c r="E2098" t="s">
        <v>992</v>
      </c>
      <c r="F2098" t="s">
        <v>9476</v>
      </c>
      <c r="G2098">
        <v>631</v>
      </c>
      <c r="H2098" t="s">
        <v>1638</v>
      </c>
      <c r="I2098">
        <v>38501</v>
      </c>
      <c r="J2098">
        <v>606754490</v>
      </c>
      <c r="K2098" t="s">
        <v>9477</v>
      </c>
      <c r="L2098" s="106">
        <v>40326</v>
      </c>
      <c r="M2098">
        <v>15534757</v>
      </c>
      <c r="N2098" t="s">
        <v>1640</v>
      </c>
      <c r="O2098" t="s">
        <v>1086</v>
      </c>
      <c r="P2098" t="s">
        <v>997</v>
      </c>
      <c r="R2098" s="109" t="str">
        <f>IF(OR(P2098="SB",Q2098="SB"),"SB",0)</f>
        <v>SB</v>
      </c>
      <c r="T2098" s="110" t="s">
        <v>998</v>
      </c>
      <c r="V2098" s="113" t="str">
        <f>IF(AND(I2098&gt;=10000,I2098&lt;=19900),"Praha",(IF(AND(I2098&gt;=25001,I2098&lt;=29501),"Středočeský kraj",(IF(AND(I2098&gt;=30100,I2098&lt;=34972),"Středočeský kraj",(IF(AND(I2098&gt;=35002,I2098&lt;=36271),"Karlovarský kraj",(IF(AND(I2098&gt;=37001,I2098&lt;=39201),"Jihočeský kraj",(IF(AND(I2098&gt;=39701,I2098&lt;=39901),"Jihočeský kraj",(IF(AND(I2098&gt;=39301,I2098&lt;=39601),"Kraj Vysočina",(IF(AND(I2098&gt;=58001,I2098&lt;=59501),"Kraj Vysočina",(IF(AND(I2098&gt;=67401,I2098&lt;=67602),"Kraj Vysočina",(IF(AND(I2098&gt;=40001,I2098&lt;=44101),"Ústecký kraj",(IF(AND(I2098&gt;=46001,I2098&lt;=47201),"Liberecký kraj",(IF(AND(I2098&gt;=51202,I2098&lt;=51401),"Liberecký kraj",(IF(AND(I2098&gt;=53002,I2098&lt;=53976),"Pardubický kraj",(IF(AND(I2098&gt;=56002,I2098&lt;=57201),"Pardubický kraj",(IF(AND(I2098&gt;=60200,I2098&lt;=67201),"Jihomoravský kraj",(IF(AND(I2098&gt;=67801,I2098&lt;=68501),"Jihomoravský kraj",(IF(AND(I2098&gt;=69002,I2098&lt;=69801),"Jihomoravský kraj",(IF(AND(I2098&gt;=68601,I2098&lt;=68801),"Zlínský kraj",(IF(AND(I2098&gt;=75501,I2098&lt;=76901),"Zlínský kraj",(IF(AND(I2098&gt;=70030,I2098&lt;=74901),"Moravskoslezský kraj",(IF(AND(I2098&gt;=75000,I2098&lt;=75368),"Olomoucký kraj",(IF(AND(I2098&gt;=77200,I2098&lt;=79862),"Olomoucký kraj",(IF(AND(I2098&gt;=50011,I2098&lt;=50301),"Královéhradecký kraj",(IF(AND(I2098&gt;=54301,I2098&lt;=54303),"Královéhradecký kraj","0")))))))))))))))))))))))))))))))))))))))))))))))</f>
        <v>Jihočeský kraj</v>
      </c>
      <c r="AB2098" t="s">
        <v>998</v>
      </c>
      <c r="AD2098" t="s">
        <v>998</v>
      </c>
      <c r="AE2098" t="s">
        <v>998</v>
      </c>
      <c r="AF2098" t="s">
        <v>998</v>
      </c>
      <c r="AG2098" s="107">
        <v>300</v>
      </c>
      <c r="AH2098" s="107">
        <v>0</v>
      </c>
      <c r="AI2098" s="107">
        <v>0</v>
      </c>
      <c r="AJ2098" t="s">
        <v>999</v>
      </c>
      <c r="AK2098" s="106">
        <v>44909</v>
      </c>
    </row>
    <row r="2099" spans="1:37" x14ac:dyDescent="0.45">
      <c r="A2099" t="s">
        <v>1408</v>
      </c>
      <c r="B2099" t="s">
        <v>9975</v>
      </c>
      <c r="C2099" t="s">
        <v>1002</v>
      </c>
      <c r="D2099" t="s">
        <v>9976</v>
      </c>
      <c r="E2099" t="s">
        <v>992</v>
      </c>
      <c r="F2099" t="s">
        <v>5065</v>
      </c>
      <c r="G2099">
        <v>604</v>
      </c>
      <c r="H2099" t="s">
        <v>1638</v>
      </c>
      <c r="I2099">
        <v>38501</v>
      </c>
      <c r="J2099">
        <v>606435974</v>
      </c>
      <c r="K2099" t="s">
        <v>9977</v>
      </c>
      <c r="L2099" s="106">
        <v>40794</v>
      </c>
      <c r="M2099">
        <v>15566786</v>
      </c>
      <c r="N2099" t="s">
        <v>1640</v>
      </c>
      <c r="O2099" t="s">
        <v>1086</v>
      </c>
      <c r="P2099" t="s">
        <v>997</v>
      </c>
      <c r="Q2099" t="s">
        <v>1031</v>
      </c>
      <c r="R2099" s="109" t="str">
        <f>IF(OR(P2099="SB",Q2099="SB"),"SB",0)</f>
        <v>SB</v>
      </c>
      <c r="T2099" s="110" t="s">
        <v>998</v>
      </c>
      <c r="V2099" s="113" t="str">
        <f>IF(AND(I2099&gt;=10000,I2099&lt;=19900),"Praha",(IF(AND(I2099&gt;=25001,I2099&lt;=29501),"Středočeský kraj",(IF(AND(I2099&gt;=30100,I2099&lt;=34972),"Středočeský kraj",(IF(AND(I2099&gt;=35002,I2099&lt;=36271),"Karlovarský kraj",(IF(AND(I2099&gt;=37001,I2099&lt;=39201),"Jihočeský kraj",(IF(AND(I2099&gt;=39701,I2099&lt;=39901),"Jihočeský kraj",(IF(AND(I2099&gt;=39301,I2099&lt;=39601),"Kraj Vysočina",(IF(AND(I2099&gt;=58001,I2099&lt;=59501),"Kraj Vysočina",(IF(AND(I2099&gt;=67401,I2099&lt;=67602),"Kraj Vysočina",(IF(AND(I2099&gt;=40001,I2099&lt;=44101),"Ústecký kraj",(IF(AND(I2099&gt;=46001,I2099&lt;=47201),"Liberecký kraj",(IF(AND(I2099&gt;=51202,I2099&lt;=51401),"Liberecký kraj",(IF(AND(I2099&gt;=53002,I2099&lt;=53976),"Pardubický kraj",(IF(AND(I2099&gt;=56002,I2099&lt;=57201),"Pardubický kraj",(IF(AND(I2099&gt;=60200,I2099&lt;=67201),"Jihomoravský kraj",(IF(AND(I2099&gt;=67801,I2099&lt;=68501),"Jihomoravský kraj",(IF(AND(I2099&gt;=69002,I2099&lt;=69801),"Jihomoravský kraj",(IF(AND(I2099&gt;=68601,I2099&lt;=68801),"Zlínský kraj",(IF(AND(I2099&gt;=75501,I2099&lt;=76901),"Zlínský kraj",(IF(AND(I2099&gt;=70030,I2099&lt;=74901),"Moravskoslezský kraj",(IF(AND(I2099&gt;=75000,I2099&lt;=75368),"Olomoucký kraj",(IF(AND(I2099&gt;=77200,I2099&lt;=79862),"Olomoucký kraj",(IF(AND(I2099&gt;=50011,I2099&lt;=50301),"Královéhradecký kraj",(IF(AND(I2099&gt;=54301,I2099&lt;=54303),"Královéhradecký kraj","0")))))))))))))))))))))))))))))))))))))))))))))))</f>
        <v>Jihočeský kraj</v>
      </c>
      <c r="AB2099" t="s">
        <v>998</v>
      </c>
      <c r="AD2099" t="s">
        <v>998</v>
      </c>
      <c r="AE2099" t="s">
        <v>998</v>
      </c>
      <c r="AF2099" t="s">
        <v>998</v>
      </c>
      <c r="AG2099" s="107">
        <v>300</v>
      </c>
      <c r="AH2099" s="107">
        <v>0</v>
      </c>
      <c r="AI2099" s="107">
        <v>0</v>
      </c>
      <c r="AJ2099" t="s">
        <v>999</v>
      </c>
      <c r="AK2099" s="106">
        <v>44909</v>
      </c>
    </row>
    <row r="2100" spans="1:37" x14ac:dyDescent="0.45">
      <c r="A2100" t="s">
        <v>2602</v>
      </c>
      <c r="B2100" t="s">
        <v>10370</v>
      </c>
      <c r="C2100" t="s">
        <v>1002</v>
      </c>
      <c r="D2100" t="s">
        <v>10373</v>
      </c>
      <c r="E2100" t="s">
        <v>992</v>
      </c>
      <c r="F2100" t="s">
        <v>8017</v>
      </c>
      <c r="G2100">
        <v>34</v>
      </c>
      <c r="H2100" t="s">
        <v>1638</v>
      </c>
      <c r="I2100">
        <v>38501</v>
      </c>
      <c r="J2100">
        <v>606788286</v>
      </c>
      <c r="K2100" t="s">
        <v>10349</v>
      </c>
      <c r="L2100" s="106">
        <v>28290</v>
      </c>
      <c r="M2100">
        <v>13379539</v>
      </c>
      <c r="N2100" t="s">
        <v>1640</v>
      </c>
      <c r="O2100" t="s">
        <v>1086</v>
      </c>
      <c r="P2100" t="s">
        <v>997</v>
      </c>
      <c r="R2100" s="109" t="str">
        <f>IF(OR(P2100="SB",Q2100="SB"),"SB",0)</f>
        <v>SB</v>
      </c>
      <c r="T2100" s="110" t="s">
        <v>998</v>
      </c>
      <c r="V2100" s="113" t="str">
        <f>IF(AND(I2100&gt;=10000,I2100&lt;=19900),"Praha",(IF(AND(I2100&gt;=25001,I2100&lt;=29501),"Středočeský kraj",(IF(AND(I2100&gt;=30100,I2100&lt;=34972),"Středočeský kraj",(IF(AND(I2100&gt;=35002,I2100&lt;=36271),"Karlovarský kraj",(IF(AND(I2100&gt;=37001,I2100&lt;=39201),"Jihočeský kraj",(IF(AND(I2100&gt;=39701,I2100&lt;=39901),"Jihočeský kraj",(IF(AND(I2100&gt;=39301,I2100&lt;=39601),"Kraj Vysočina",(IF(AND(I2100&gt;=58001,I2100&lt;=59501),"Kraj Vysočina",(IF(AND(I2100&gt;=67401,I2100&lt;=67602),"Kraj Vysočina",(IF(AND(I2100&gt;=40001,I2100&lt;=44101),"Ústecký kraj",(IF(AND(I2100&gt;=46001,I2100&lt;=47201),"Liberecký kraj",(IF(AND(I2100&gt;=51202,I2100&lt;=51401),"Liberecký kraj",(IF(AND(I2100&gt;=53002,I2100&lt;=53976),"Pardubický kraj",(IF(AND(I2100&gt;=56002,I2100&lt;=57201),"Pardubický kraj",(IF(AND(I2100&gt;=60200,I2100&lt;=67201),"Jihomoravský kraj",(IF(AND(I2100&gt;=67801,I2100&lt;=68501),"Jihomoravský kraj",(IF(AND(I2100&gt;=69002,I2100&lt;=69801),"Jihomoravský kraj",(IF(AND(I2100&gt;=68601,I2100&lt;=68801),"Zlínský kraj",(IF(AND(I2100&gt;=75501,I2100&lt;=76901),"Zlínský kraj",(IF(AND(I2100&gt;=70030,I2100&lt;=74901),"Moravskoslezský kraj",(IF(AND(I2100&gt;=75000,I2100&lt;=75368),"Olomoucký kraj",(IF(AND(I2100&gt;=77200,I2100&lt;=79862),"Olomoucký kraj",(IF(AND(I2100&gt;=50011,I2100&lt;=50301),"Královéhradecký kraj",(IF(AND(I2100&gt;=54301,I2100&lt;=54303),"Královéhradecký kraj","0")))))))))))))))))))))))))))))))))))))))))))))))</f>
        <v>Jihočeský kraj</v>
      </c>
      <c r="AB2100" t="s">
        <v>998</v>
      </c>
      <c r="AD2100" t="s">
        <v>998</v>
      </c>
      <c r="AE2100" t="s">
        <v>1515</v>
      </c>
      <c r="AF2100" t="s">
        <v>998</v>
      </c>
      <c r="AG2100" s="107">
        <v>300</v>
      </c>
      <c r="AH2100" s="107">
        <v>0</v>
      </c>
      <c r="AI2100" s="107">
        <v>0</v>
      </c>
      <c r="AJ2100" t="s">
        <v>999</v>
      </c>
      <c r="AK2100" s="106">
        <v>44909</v>
      </c>
    </row>
    <row r="2101" spans="1:37" x14ac:dyDescent="0.45">
      <c r="A2101" t="s">
        <v>1268</v>
      </c>
      <c r="B2101" t="s">
        <v>10872</v>
      </c>
      <c r="C2101" t="s">
        <v>990</v>
      </c>
      <c r="D2101" t="s">
        <v>10873</v>
      </c>
      <c r="E2101" t="s">
        <v>992</v>
      </c>
      <c r="F2101" t="s">
        <v>4882</v>
      </c>
      <c r="G2101">
        <v>270</v>
      </c>
      <c r="H2101" t="s">
        <v>1638</v>
      </c>
      <c r="I2101">
        <v>38501</v>
      </c>
      <c r="J2101">
        <v>777987696</v>
      </c>
      <c r="K2101" t="s">
        <v>10874</v>
      </c>
      <c r="L2101" s="106">
        <v>41502</v>
      </c>
      <c r="M2101">
        <v>15565271</v>
      </c>
      <c r="N2101" t="s">
        <v>1640</v>
      </c>
      <c r="O2101" t="s">
        <v>1086</v>
      </c>
      <c r="P2101" t="s">
        <v>997</v>
      </c>
      <c r="R2101" s="109" t="str">
        <f>IF(OR(P2101="SB",Q2101="SB"),"SB",0)</f>
        <v>SB</v>
      </c>
      <c r="T2101" s="110" t="s">
        <v>998</v>
      </c>
      <c r="V2101" s="113" t="str">
        <f>IF(AND(I2101&gt;=10000,I2101&lt;=19900),"Praha",(IF(AND(I2101&gt;=25001,I2101&lt;=29501),"Středočeský kraj",(IF(AND(I2101&gt;=30100,I2101&lt;=34972),"Středočeský kraj",(IF(AND(I2101&gt;=35002,I2101&lt;=36271),"Karlovarský kraj",(IF(AND(I2101&gt;=37001,I2101&lt;=39201),"Jihočeský kraj",(IF(AND(I2101&gt;=39701,I2101&lt;=39901),"Jihočeský kraj",(IF(AND(I2101&gt;=39301,I2101&lt;=39601),"Kraj Vysočina",(IF(AND(I2101&gt;=58001,I2101&lt;=59501),"Kraj Vysočina",(IF(AND(I2101&gt;=67401,I2101&lt;=67602),"Kraj Vysočina",(IF(AND(I2101&gt;=40001,I2101&lt;=44101),"Ústecký kraj",(IF(AND(I2101&gt;=46001,I2101&lt;=47201),"Liberecký kraj",(IF(AND(I2101&gt;=51202,I2101&lt;=51401),"Liberecký kraj",(IF(AND(I2101&gt;=53002,I2101&lt;=53976),"Pardubický kraj",(IF(AND(I2101&gt;=56002,I2101&lt;=57201),"Pardubický kraj",(IF(AND(I2101&gt;=60200,I2101&lt;=67201),"Jihomoravský kraj",(IF(AND(I2101&gt;=67801,I2101&lt;=68501),"Jihomoravský kraj",(IF(AND(I2101&gt;=69002,I2101&lt;=69801),"Jihomoravský kraj",(IF(AND(I2101&gt;=68601,I2101&lt;=68801),"Zlínský kraj",(IF(AND(I2101&gt;=75501,I2101&lt;=76901),"Zlínský kraj",(IF(AND(I2101&gt;=70030,I2101&lt;=74901),"Moravskoslezský kraj",(IF(AND(I2101&gt;=75000,I2101&lt;=75368),"Olomoucký kraj",(IF(AND(I2101&gt;=77200,I2101&lt;=79862),"Olomoucký kraj",(IF(AND(I2101&gt;=50011,I2101&lt;=50301),"Královéhradecký kraj",(IF(AND(I2101&gt;=54301,I2101&lt;=54303),"Královéhradecký kraj","0")))))))))))))))))))))))))))))))))))))))))))))))</f>
        <v>Jihočeský kraj</v>
      </c>
      <c r="AB2101" t="s">
        <v>998</v>
      </c>
      <c r="AD2101" t="s">
        <v>998</v>
      </c>
      <c r="AE2101" t="s">
        <v>998</v>
      </c>
      <c r="AF2101" t="s">
        <v>998</v>
      </c>
      <c r="AG2101" s="107">
        <v>300</v>
      </c>
      <c r="AH2101" s="107">
        <v>0</v>
      </c>
      <c r="AI2101" s="107">
        <v>0</v>
      </c>
      <c r="AJ2101" t="s">
        <v>999</v>
      </c>
      <c r="AK2101" s="106">
        <v>44909</v>
      </c>
    </row>
    <row r="2102" spans="1:37" x14ac:dyDescent="0.45">
      <c r="A2102" t="s">
        <v>1169</v>
      </c>
      <c r="B2102" t="s">
        <v>5148</v>
      </c>
      <c r="C2102" t="s">
        <v>990</v>
      </c>
      <c r="D2102" t="s">
        <v>11050</v>
      </c>
      <c r="E2102" t="s">
        <v>992</v>
      </c>
      <c r="F2102" t="s">
        <v>1637</v>
      </c>
      <c r="G2102">
        <v>466</v>
      </c>
      <c r="H2102" t="s">
        <v>1638</v>
      </c>
      <c r="I2102">
        <v>38501</v>
      </c>
      <c r="J2102" s="108">
        <v>725456479</v>
      </c>
      <c r="K2102" t="s">
        <v>11051</v>
      </c>
      <c r="L2102" s="106">
        <v>41813</v>
      </c>
      <c r="M2102">
        <v>16069065</v>
      </c>
      <c r="N2102" t="s">
        <v>1640</v>
      </c>
      <c r="O2102" t="s">
        <v>1086</v>
      </c>
      <c r="P2102" t="s">
        <v>997</v>
      </c>
      <c r="R2102" s="109" t="str">
        <f>IF(OR(P2102="SB",Q2102="SB"),"SB",0)</f>
        <v>SB</v>
      </c>
      <c r="T2102" s="110" t="s">
        <v>998</v>
      </c>
      <c r="V2102" s="113" t="str">
        <f>IF(AND(I2102&gt;=10000,I2102&lt;=19900),"Praha",(IF(AND(I2102&gt;=25001,I2102&lt;=29501),"Středočeský kraj",(IF(AND(I2102&gt;=30100,I2102&lt;=34972),"Středočeský kraj",(IF(AND(I2102&gt;=35002,I2102&lt;=36271),"Karlovarský kraj",(IF(AND(I2102&gt;=37001,I2102&lt;=39201),"Jihočeský kraj",(IF(AND(I2102&gt;=39701,I2102&lt;=39901),"Jihočeský kraj",(IF(AND(I2102&gt;=39301,I2102&lt;=39601),"Kraj Vysočina",(IF(AND(I2102&gt;=58001,I2102&lt;=59501),"Kraj Vysočina",(IF(AND(I2102&gt;=67401,I2102&lt;=67602),"Kraj Vysočina",(IF(AND(I2102&gt;=40001,I2102&lt;=44101),"Ústecký kraj",(IF(AND(I2102&gt;=46001,I2102&lt;=47201),"Liberecký kraj",(IF(AND(I2102&gt;=51202,I2102&lt;=51401),"Liberecký kraj",(IF(AND(I2102&gt;=53002,I2102&lt;=53976),"Pardubický kraj",(IF(AND(I2102&gt;=56002,I2102&lt;=57201),"Pardubický kraj",(IF(AND(I2102&gt;=60200,I2102&lt;=67201),"Jihomoravský kraj",(IF(AND(I2102&gt;=67801,I2102&lt;=68501),"Jihomoravský kraj",(IF(AND(I2102&gt;=69002,I2102&lt;=69801),"Jihomoravský kraj",(IF(AND(I2102&gt;=68601,I2102&lt;=68801),"Zlínský kraj",(IF(AND(I2102&gt;=75501,I2102&lt;=76901),"Zlínský kraj",(IF(AND(I2102&gt;=70030,I2102&lt;=74901),"Moravskoslezský kraj",(IF(AND(I2102&gt;=75000,I2102&lt;=75368),"Olomoucký kraj",(IF(AND(I2102&gt;=77200,I2102&lt;=79862),"Olomoucký kraj",(IF(AND(I2102&gt;=50011,I2102&lt;=50301),"Královéhradecký kraj",(IF(AND(I2102&gt;=54301,I2102&lt;=54303),"Královéhradecký kraj","0")))))))))))))))))))))))))))))))))))))))))))))))</f>
        <v>Jihočeský kraj</v>
      </c>
      <c r="AB2102" t="s">
        <v>998</v>
      </c>
      <c r="AD2102" t="s">
        <v>998</v>
      </c>
      <c r="AE2102" t="s">
        <v>998</v>
      </c>
      <c r="AF2102" t="s">
        <v>998</v>
      </c>
      <c r="AG2102" s="107">
        <v>300</v>
      </c>
      <c r="AH2102" s="107">
        <v>0</v>
      </c>
      <c r="AI2102" s="107">
        <v>0</v>
      </c>
      <c r="AJ2102" t="s">
        <v>999</v>
      </c>
      <c r="AK2102" s="106">
        <v>44909</v>
      </c>
    </row>
    <row r="2103" spans="1:37" x14ac:dyDescent="0.45">
      <c r="A2103" t="s">
        <v>1184</v>
      </c>
      <c r="B2103" t="s">
        <v>11682</v>
      </c>
      <c r="C2103" t="s">
        <v>990</v>
      </c>
      <c r="D2103" t="s">
        <v>11683</v>
      </c>
      <c r="E2103" t="s">
        <v>992</v>
      </c>
      <c r="F2103" t="s">
        <v>11684</v>
      </c>
      <c r="G2103">
        <v>52</v>
      </c>
      <c r="H2103" t="s">
        <v>1638</v>
      </c>
      <c r="I2103">
        <v>38501</v>
      </c>
      <c r="J2103" s="108">
        <v>606209738</v>
      </c>
      <c r="K2103" t="s">
        <v>11685</v>
      </c>
      <c r="L2103" s="106">
        <v>41737</v>
      </c>
      <c r="M2103">
        <v>16069166</v>
      </c>
      <c r="N2103" t="s">
        <v>1640</v>
      </c>
      <c r="O2103" t="s">
        <v>1086</v>
      </c>
      <c r="P2103" t="s">
        <v>997</v>
      </c>
      <c r="R2103" s="109" t="str">
        <f>IF(OR(P2103="SB",Q2103="SB"),"SB",0)</f>
        <v>SB</v>
      </c>
      <c r="T2103" s="110" t="s">
        <v>998</v>
      </c>
      <c r="V2103" s="113" t="str">
        <f>IF(AND(I2103&gt;=10000,I2103&lt;=19900),"Praha",(IF(AND(I2103&gt;=25001,I2103&lt;=29501),"Středočeský kraj",(IF(AND(I2103&gt;=30100,I2103&lt;=34972),"Středočeský kraj",(IF(AND(I2103&gt;=35002,I2103&lt;=36271),"Karlovarský kraj",(IF(AND(I2103&gt;=37001,I2103&lt;=39201),"Jihočeský kraj",(IF(AND(I2103&gt;=39701,I2103&lt;=39901),"Jihočeský kraj",(IF(AND(I2103&gt;=39301,I2103&lt;=39601),"Kraj Vysočina",(IF(AND(I2103&gt;=58001,I2103&lt;=59501),"Kraj Vysočina",(IF(AND(I2103&gt;=67401,I2103&lt;=67602),"Kraj Vysočina",(IF(AND(I2103&gt;=40001,I2103&lt;=44101),"Ústecký kraj",(IF(AND(I2103&gt;=46001,I2103&lt;=47201),"Liberecký kraj",(IF(AND(I2103&gt;=51202,I2103&lt;=51401),"Liberecký kraj",(IF(AND(I2103&gt;=53002,I2103&lt;=53976),"Pardubický kraj",(IF(AND(I2103&gt;=56002,I2103&lt;=57201),"Pardubický kraj",(IF(AND(I2103&gt;=60200,I2103&lt;=67201),"Jihomoravský kraj",(IF(AND(I2103&gt;=67801,I2103&lt;=68501),"Jihomoravský kraj",(IF(AND(I2103&gt;=69002,I2103&lt;=69801),"Jihomoravský kraj",(IF(AND(I2103&gt;=68601,I2103&lt;=68801),"Zlínský kraj",(IF(AND(I2103&gt;=75501,I2103&lt;=76901),"Zlínský kraj",(IF(AND(I2103&gt;=70030,I2103&lt;=74901),"Moravskoslezský kraj",(IF(AND(I2103&gt;=75000,I2103&lt;=75368),"Olomoucký kraj",(IF(AND(I2103&gt;=77200,I2103&lt;=79862),"Olomoucký kraj",(IF(AND(I2103&gt;=50011,I2103&lt;=50301),"Královéhradecký kraj",(IF(AND(I2103&gt;=54301,I2103&lt;=54303),"Královéhradecký kraj","0")))))))))))))))))))))))))))))))))))))))))))))))</f>
        <v>Jihočeský kraj</v>
      </c>
      <c r="AB2103" t="s">
        <v>998</v>
      </c>
      <c r="AD2103" t="s">
        <v>998</v>
      </c>
      <c r="AE2103" t="s">
        <v>998</v>
      </c>
      <c r="AF2103" t="s">
        <v>998</v>
      </c>
      <c r="AG2103" s="107">
        <v>300</v>
      </c>
      <c r="AH2103" s="107">
        <v>0</v>
      </c>
      <c r="AI2103" s="107">
        <v>0</v>
      </c>
      <c r="AJ2103" t="s">
        <v>999</v>
      </c>
      <c r="AK2103" s="106">
        <v>44909</v>
      </c>
    </row>
    <row r="2104" spans="1:37" x14ac:dyDescent="0.45">
      <c r="A2104" t="s">
        <v>1174</v>
      </c>
      <c r="B2104" t="s">
        <v>11682</v>
      </c>
      <c r="C2104" t="s">
        <v>990</v>
      </c>
      <c r="D2104" t="s">
        <v>11686</v>
      </c>
      <c r="E2104" t="s">
        <v>992</v>
      </c>
      <c r="F2104" t="s">
        <v>1817</v>
      </c>
      <c r="G2104">
        <v>151</v>
      </c>
      <c r="H2104" t="s">
        <v>1638</v>
      </c>
      <c r="I2104">
        <v>38501</v>
      </c>
      <c r="J2104" s="108">
        <v>734421134</v>
      </c>
      <c r="K2104" t="s">
        <v>11687</v>
      </c>
      <c r="L2104" s="106">
        <v>42161</v>
      </c>
      <c r="M2104">
        <v>16169095</v>
      </c>
      <c r="N2104" t="s">
        <v>1640</v>
      </c>
      <c r="O2104" t="s">
        <v>1086</v>
      </c>
      <c r="P2104" t="s">
        <v>997</v>
      </c>
      <c r="R2104" s="109" t="str">
        <f>IF(OR(P2104="SB",Q2104="SB"),"SB",0)</f>
        <v>SB</v>
      </c>
      <c r="T2104" s="110" t="s">
        <v>998</v>
      </c>
      <c r="V2104" s="113" t="str">
        <f>IF(AND(I2104&gt;=10000,I2104&lt;=19900),"Praha",(IF(AND(I2104&gt;=25001,I2104&lt;=29501),"Středočeský kraj",(IF(AND(I2104&gt;=30100,I2104&lt;=34972),"Středočeský kraj",(IF(AND(I2104&gt;=35002,I2104&lt;=36271),"Karlovarský kraj",(IF(AND(I2104&gt;=37001,I2104&lt;=39201),"Jihočeský kraj",(IF(AND(I2104&gt;=39701,I2104&lt;=39901),"Jihočeský kraj",(IF(AND(I2104&gt;=39301,I2104&lt;=39601),"Kraj Vysočina",(IF(AND(I2104&gt;=58001,I2104&lt;=59501),"Kraj Vysočina",(IF(AND(I2104&gt;=67401,I2104&lt;=67602),"Kraj Vysočina",(IF(AND(I2104&gt;=40001,I2104&lt;=44101),"Ústecký kraj",(IF(AND(I2104&gt;=46001,I2104&lt;=47201),"Liberecký kraj",(IF(AND(I2104&gt;=51202,I2104&lt;=51401),"Liberecký kraj",(IF(AND(I2104&gt;=53002,I2104&lt;=53976),"Pardubický kraj",(IF(AND(I2104&gt;=56002,I2104&lt;=57201),"Pardubický kraj",(IF(AND(I2104&gt;=60200,I2104&lt;=67201),"Jihomoravský kraj",(IF(AND(I2104&gt;=67801,I2104&lt;=68501),"Jihomoravský kraj",(IF(AND(I2104&gt;=69002,I2104&lt;=69801),"Jihomoravský kraj",(IF(AND(I2104&gt;=68601,I2104&lt;=68801),"Zlínský kraj",(IF(AND(I2104&gt;=75501,I2104&lt;=76901),"Zlínský kraj",(IF(AND(I2104&gt;=70030,I2104&lt;=74901),"Moravskoslezský kraj",(IF(AND(I2104&gt;=75000,I2104&lt;=75368),"Olomoucký kraj",(IF(AND(I2104&gt;=77200,I2104&lt;=79862),"Olomoucký kraj",(IF(AND(I2104&gt;=50011,I2104&lt;=50301),"Královéhradecký kraj",(IF(AND(I2104&gt;=54301,I2104&lt;=54303),"Královéhradecký kraj","0")))))))))))))))))))))))))))))))))))))))))))))))</f>
        <v>Jihočeský kraj</v>
      </c>
      <c r="AB2104" t="s">
        <v>998</v>
      </c>
      <c r="AD2104" t="s">
        <v>998</v>
      </c>
      <c r="AE2104" t="s">
        <v>998</v>
      </c>
      <c r="AF2104" t="s">
        <v>998</v>
      </c>
      <c r="AG2104" s="107">
        <v>300</v>
      </c>
      <c r="AH2104" s="107">
        <v>0</v>
      </c>
      <c r="AI2104" s="107">
        <v>0</v>
      </c>
      <c r="AJ2104" t="s">
        <v>999</v>
      </c>
      <c r="AK2104" s="106">
        <v>44909</v>
      </c>
    </row>
    <row r="2105" spans="1:37" x14ac:dyDescent="0.45">
      <c r="A2105" t="s">
        <v>1210</v>
      </c>
      <c r="B2105" t="s">
        <v>15810</v>
      </c>
      <c r="C2105" t="s">
        <v>1002</v>
      </c>
      <c r="D2105" t="s">
        <v>15811</v>
      </c>
      <c r="E2105" t="s">
        <v>992</v>
      </c>
      <c r="F2105" t="s">
        <v>6547</v>
      </c>
      <c r="G2105">
        <v>18</v>
      </c>
      <c r="H2105" t="s">
        <v>1638</v>
      </c>
      <c r="I2105">
        <v>38501</v>
      </c>
      <c r="J2105">
        <v>773471373</v>
      </c>
      <c r="K2105" t="s">
        <v>15812</v>
      </c>
      <c r="L2105" s="106">
        <v>40289</v>
      </c>
      <c r="M2105">
        <v>16039056</v>
      </c>
      <c r="N2105" t="s">
        <v>1640</v>
      </c>
      <c r="O2105" t="s">
        <v>1086</v>
      </c>
      <c r="P2105" t="s">
        <v>997</v>
      </c>
      <c r="R2105" s="109" t="str">
        <f>IF(OR(P2105="SB",Q2105="SB"),"SB",0)</f>
        <v>SB</v>
      </c>
      <c r="T2105" s="110" t="s">
        <v>998</v>
      </c>
      <c r="V2105" s="113" t="str">
        <f>IF(AND(I2105&gt;=10000,I2105&lt;=19900),"Praha",(IF(AND(I2105&gt;=25001,I2105&lt;=29501),"Středočeský kraj",(IF(AND(I2105&gt;=30100,I2105&lt;=34972),"Středočeský kraj",(IF(AND(I2105&gt;=35002,I2105&lt;=36271),"Karlovarský kraj",(IF(AND(I2105&gt;=37001,I2105&lt;=39201),"Jihočeský kraj",(IF(AND(I2105&gt;=39701,I2105&lt;=39901),"Jihočeský kraj",(IF(AND(I2105&gt;=39301,I2105&lt;=39601),"Kraj Vysočina",(IF(AND(I2105&gt;=58001,I2105&lt;=59501),"Kraj Vysočina",(IF(AND(I2105&gt;=67401,I2105&lt;=67602),"Kraj Vysočina",(IF(AND(I2105&gt;=40001,I2105&lt;=44101),"Ústecký kraj",(IF(AND(I2105&gt;=46001,I2105&lt;=47201),"Liberecký kraj",(IF(AND(I2105&gt;=51202,I2105&lt;=51401),"Liberecký kraj",(IF(AND(I2105&gt;=53002,I2105&lt;=53976),"Pardubický kraj",(IF(AND(I2105&gt;=56002,I2105&lt;=57201),"Pardubický kraj",(IF(AND(I2105&gt;=60200,I2105&lt;=67201),"Jihomoravský kraj",(IF(AND(I2105&gt;=67801,I2105&lt;=68501),"Jihomoravský kraj",(IF(AND(I2105&gt;=69002,I2105&lt;=69801),"Jihomoravský kraj",(IF(AND(I2105&gt;=68601,I2105&lt;=68801),"Zlínský kraj",(IF(AND(I2105&gt;=75501,I2105&lt;=76901),"Zlínský kraj",(IF(AND(I2105&gt;=70030,I2105&lt;=74901),"Moravskoslezský kraj",(IF(AND(I2105&gt;=75000,I2105&lt;=75368),"Olomoucký kraj",(IF(AND(I2105&gt;=77200,I2105&lt;=79862),"Olomoucký kraj",(IF(AND(I2105&gt;=50011,I2105&lt;=50301),"Královéhradecký kraj",(IF(AND(I2105&gt;=54301,I2105&lt;=54303),"Královéhradecký kraj","0")))))))))))))))))))))))))))))))))))))))))))))))</f>
        <v>Jihočeský kraj</v>
      </c>
      <c r="AB2105" t="s">
        <v>998</v>
      </c>
      <c r="AD2105" t="s">
        <v>998</v>
      </c>
      <c r="AE2105" t="s">
        <v>998</v>
      </c>
      <c r="AF2105" t="s">
        <v>998</v>
      </c>
      <c r="AG2105" s="107">
        <v>300</v>
      </c>
      <c r="AH2105" s="107">
        <v>0</v>
      </c>
      <c r="AI2105" s="107">
        <v>0</v>
      </c>
      <c r="AJ2105" t="s">
        <v>999</v>
      </c>
      <c r="AK2105" s="106">
        <v>44909</v>
      </c>
    </row>
    <row r="2106" spans="1:37" x14ac:dyDescent="0.45">
      <c r="A2106" t="s">
        <v>2811</v>
      </c>
      <c r="B2106" t="s">
        <v>16013</v>
      </c>
      <c r="C2106" t="s">
        <v>1002</v>
      </c>
      <c r="D2106">
        <v>1153181436</v>
      </c>
      <c r="E2106" t="s">
        <v>992</v>
      </c>
      <c r="F2106" t="s">
        <v>16014</v>
      </c>
      <c r="G2106">
        <v>2</v>
      </c>
      <c r="H2106" t="s">
        <v>1638</v>
      </c>
      <c r="I2106">
        <v>38501</v>
      </c>
      <c r="J2106">
        <v>775424792</v>
      </c>
      <c r="K2106" t="s">
        <v>16015</v>
      </c>
      <c r="L2106" s="106">
        <v>40620</v>
      </c>
      <c r="M2106">
        <v>15934477</v>
      </c>
      <c r="N2106" t="s">
        <v>1640</v>
      </c>
      <c r="O2106" t="s">
        <v>1086</v>
      </c>
      <c r="P2106" t="s">
        <v>997</v>
      </c>
      <c r="R2106" s="109" t="str">
        <f>IF(OR(P2106="SB",Q2106="SB"),"SB",0)</f>
        <v>SB</v>
      </c>
      <c r="T2106" s="110" t="s">
        <v>998</v>
      </c>
      <c r="V2106" s="113" t="str">
        <f>IF(AND(I2106&gt;=10000,I2106&lt;=19900),"Praha",(IF(AND(I2106&gt;=25001,I2106&lt;=29501),"Středočeský kraj",(IF(AND(I2106&gt;=30100,I2106&lt;=34972),"Středočeský kraj",(IF(AND(I2106&gt;=35002,I2106&lt;=36271),"Karlovarský kraj",(IF(AND(I2106&gt;=37001,I2106&lt;=39201),"Jihočeský kraj",(IF(AND(I2106&gt;=39701,I2106&lt;=39901),"Jihočeský kraj",(IF(AND(I2106&gt;=39301,I2106&lt;=39601),"Kraj Vysočina",(IF(AND(I2106&gt;=58001,I2106&lt;=59501),"Kraj Vysočina",(IF(AND(I2106&gt;=67401,I2106&lt;=67602),"Kraj Vysočina",(IF(AND(I2106&gt;=40001,I2106&lt;=44101),"Ústecký kraj",(IF(AND(I2106&gt;=46001,I2106&lt;=47201),"Liberecký kraj",(IF(AND(I2106&gt;=51202,I2106&lt;=51401),"Liberecký kraj",(IF(AND(I2106&gt;=53002,I2106&lt;=53976),"Pardubický kraj",(IF(AND(I2106&gt;=56002,I2106&lt;=57201),"Pardubický kraj",(IF(AND(I2106&gt;=60200,I2106&lt;=67201),"Jihomoravský kraj",(IF(AND(I2106&gt;=67801,I2106&lt;=68501),"Jihomoravský kraj",(IF(AND(I2106&gt;=69002,I2106&lt;=69801),"Jihomoravský kraj",(IF(AND(I2106&gt;=68601,I2106&lt;=68801),"Zlínský kraj",(IF(AND(I2106&gt;=75501,I2106&lt;=76901),"Zlínský kraj",(IF(AND(I2106&gt;=70030,I2106&lt;=74901),"Moravskoslezský kraj",(IF(AND(I2106&gt;=75000,I2106&lt;=75368),"Olomoucký kraj",(IF(AND(I2106&gt;=77200,I2106&lt;=79862),"Olomoucký kraj",(IF(AND(I2106&gt;=50011,I2106&lt;=50301),"Královéhradecký kraj",(IF(AND(I2106&gt;=54301,I2106&lt;=54303),"Královéhradecký kraj","0")))))))))))))))))))))))))))))))))))))))))))))))</f>
        <v>Jihočeský kraj</v>
      </c>
      <c r="AB2106" t="s">
        <v>998</v>
      </c>
      <c r="AD2106" t="s">
        <v>998</v>
      </c>
      <c r="AE2106" t="s">
        <v>998</v>
      </c>
      <c r="AF2106" t="s">
        <v>998</v>
      </c>
      <c r="AG2106" s="107">
        <v>300</v>
      </c>
      <c r="AH2106" s="107">
        <v>0</v>
      </c>
      <c r="AI2106" s="107">
        <v>0</v>
      </c>
      <c r="AJ2106" t="s">
        <v>999</v>
      </c>
      <c r="AK2106" s="106">
        <v>44909</v>
      </c>
    </row>
    <row r="2107" spans="1:37" x14ac:dyDescent="0.45">
      <c r="A2107" t="s">
        <v>1095</v>
      </c>
      <c r="B2107" t="s">
        <v>16146</v>
      </c>
      <c r="C2107" t="s">
        <v>990</v>
      </c>
      <c r="D2107" t="s">
        <v>16151</v>
      </c>
      <c r="E2107" t="s">
        <v>992</v>
      </c>
      <c r="F2107" t="s">
        <v>11684</v>
      </c>
      <c r="G2107">
        <v>2</v>
      </c>
      <c r="H2107" t="s">
        <v>1638</v>
      </c>
      <c r="I2107">
        <v>38501</v>
      </c>
      <c r="J2107">
        <v>603708108</v>
      </c>
      <c r="K2107" t="s">
        <v>16148</v>
      </c>
      <c r="L2107" s="106">
        <v>24004</v>
      </c>
      <c r="M2107">
        <v>10644240</v>
      </c>
      <c r="N2107" t="s">
        <v>1640</v>
      </c>
      <c r="O2107" t="s">
        <v>1086</v>
      </c>
      <c r="P2107" t="s">
        <v>997</v>
      </c>
      <c r="R2107" s="109" t="str">
        <f>IF(OR(P2107="SB",Q2107="SB"),"SB",0)</f>
        <v>SB</v>
      </c>
      <c r="T2107" s="110" t="s">
        <v>998</v>
      </c>
      <c r="V2107" s="113" t="str">
        <f>IF(AND(I2107&gt;=10000,I2107&lt;=19900),"Praha",(IF(AND(I2107&gt;=25001,I2107&lt;=29501),"Středočeský kraj",(IF(AND(I2107&gt;=30100,I2107&lt;=34972),"Středočeský kraj",(IF(AND(I2107&gt;=35002,I2107&lt;=36271),"Karlovarský kraj",(IF(AND(I2107&gt;=37001,I2107&lt;=39201),"Jihočeský kraj",(IF(AND(I2107&gt;=39701,I2107&lt;=39901),"Jihočeský kraj",(IF(AND(I2107&gt;=39301,I2107&lt;=39601),"Kraj Vysočina",(IF(AND(I2107&gt;=58001,I2107&lt;=59501),"Kraj Vysočina",(IF(AND(I2107&gt;=67401,I2107&lt;=67602),"Kraj Vysočina",(IF(AND(I2107&gt;=40001,I2107&lt;=44101),"Ústecký kraj",(IF(AND(I2107&gt;=46001,I2107&lt;=47201),"Liberecký kraj",(IF(AND(I2107&gt;=51202,I2107&lt;=51401),"Liberecký kraj",(IF(AND(I2107&gt;=53002,I2107&lt;=53976),"Pardubický kraj",(IF(AND(I2107&gt;=56002,I2107&lt;=57201),"Pardubický kraj",(IF(AND(I2107&gt;=60200,I2107&lt;=67201),"Jihomoravský kraj",(IF(AND(I2107&gt;=67801,I2107&lt;=68501),"Jihomoravský kraj",(IF(AND(I2107&gt;=69002,I2107&lt;=69801),"Jihomoravský kraj",(IF(AND(I2107&gt;=68601,I2107&lt;=68801),"Zlínský kraj",(IF(AND(I2107&gt;=75501,I2107&lt;=76901),"Zlínský kraj",(IF(AND(I2107&gt;=70030,I2107&lt;=74901),"Moravskoslezský kraj",(IF(AND(I2107&gt;=75000,I2107&lt;=75368),"Olomoucký kraj",(IF(AND(I2107&gt;=77200,I2107&lt;=79862),"Olomoucký kraj",(IF(AND(I2107&gt;=50011,I2107&lt;=50301),"Královéhradecký kraj",(IF(AND(I2107&gt;=54301,I2107&lt;=54303),"Královéhradecký kraj","0")))))))))))))))))))))))))))))))))))))))))))))))</f>
        <v>Jihočeský kraj</v>
      </c>
      <c r="AB2107" t="s">
        <v>998</v>
      </c>
      <c r="AD2107" t="s">
        <v>998</v>
      </c>
      <c r="AE2107" t="s">
        <v>1515</v>
      </c>
      <c r="AF2107" t="s">
        <v>998</v>
      </c>
      <c r="AG2107" s="107">
        <v>300</v>
      </c>
      <c r="AH2107" s="107">
        <v>0</v>
      </c>
      <c r="AI2107" s="107">
        <v>0</v>
      </c>
      <c r="AJ2107" t="s">
        <v>999</v>
      </c>
      <c r="AK2107" s="106">
        <v>44909</v>
      </c>
    </row>
    <row r="2108" spans="1:37" x14ac:dyDescent="0.45">
      <c r="A2108" t="s">
        <v>2101</v>
      </c>
      <c r="B2108" t="s">
        <v>4883</v>
      </c>
      <c r="C2108" t="s">
        <v>1002</v>
      </c>
      <c r="D2108" t="s">
        <v>16812</v>
      </c>
      <c r="E2108" t="s">
        <v>992</v>
      </c>
      <c r="F2108" t="s">
        <v>7547</v>
      </c>
      <c r="G2108">
        <v>44</v>
      </c>
      <c r="H2108" t="s">
        <v>1638</v>
      </c>
      <c r="I2108">
        <v>38501</v>
      </c>
      <c r="K2108" t="s">
        <v>16813</v>
      </c>
      <c r="L2108" s="106">
        <v>23641</v>
      </c>
      <c r="M2108">
        <v>10653839</v>
      </c>
      <c r="N2108" t="s">
        <v>1276</v>
      </c>
      <c r="O2108" t="s">
        <v>1086</v>
      </c>
      <c r="P2108" t="s">
        <v>997</v>
      </c>
      <c r="R2108" s="109" t="str">
        <f>IF(OR(P2108="SB",Q2108="SB"),"SB",0)</f>
        <v>SB</v>
      </c>
      <c r="T2108" s="110" t="s">
        <v>998</v>
      </c>
      <c r="V2108" s="113" t="str">
        <f>IF(AND(I2108&gt;=10000,I2108&lt;=19900),"Praha",(IF(AND(I2108&gt;=25001,I2108&lt;=29501),"Středočeský kraj",(IF(AND(I2108&gt;=30100,I2108&lt;=34972),"Středočeský kraj",(IF(AND(I2108&gt;=35002,I2108&lt;=36271),"Karlovarský kraj",(IF(AND(I2108&gt;=37001,I2108&lt;=39201),"Jihočeský kraj",(IF(AND(I2108&gt;=39701,I2108&lt;=39901),"Jihočeský kraj",(IF(AND(I2108&gt;=39301,I2108&lt;=39601),"Kraj Vysočina",(IF(AND(I2108&gt;=58001,I2108&lt;=59501),"Kraj Vysočina",(IF(AND(I2108&gt;=67401,I2108&lt;=67602),"Kraj Vysočina",(IF(AND(I2108&gt;=40001,I2108&lt;=44101),"Ústecký kraj",(IF(AND(I2108&gt;=46001,I2108&lt;=47201),"Liberecký kraj",(IF(AND(I2108&gt;=51202,I2108&lt;=51401),"Liberecký kraj",(IF(AND(I2108&gt;=53002,I2108&lt;=53976),"Pardubický kraj",(IF(AND(I2108&gt;=56002,I2108&lt;=57201),"Pardubický kraj",(IF(AND(I2108&gt;=60200,I2108&lt;=67201),"Jihomoravský kraj",(IF(AND(I2108&gt;=67801,I2108&lt;=68501),"Jihomoravský kraj",(IF(AND(I2108&gt;=69002,I2108&lt;=69801),"Jihomoravský kraj",(IF(AND(I2108&gt;=68601,I2108&lt;=68801),"Zlínský kraj",(IF(AND(I2108&gt;=75501,I2108&lt;=76901),"Zlínský kraj",(IF(AND(I2108&gt;=70030,I2108&lt;=74901),"Moravskoslezský kraj",(IF(AND(I2108&gt;=75000,I2108&lt;=75368),"Olomoucký kraj",(IF(AND(I2108&gt;=77200,I2108&lt;=79862),"Olomoucký kraj",(IF(AND(I2108&gt;=50011,I2108&lt;=50301),"Královéhradecký kraj",(IF(AND(I2108&gt;=54301,I2108&lt;=54303),"Královéhradecký kraj","0")))))))))))))))))))))))))))))))))))))))))))))))</f>
        <v>Jihočeský kraj</v>
      </c>
      <c r="AB2108" t="s">
        <v>998</v>
      </c>
      <c r="AD2108" t="s">
        <v>998</v>
      </c>
      <c r="AE2108" t="s">
        <v>998</v>
      </c>
      <c r="AF2108" t="s">
        <v>998</v>
      </c>
      <c r="AG2108" s="107">
        <v>0</v>
      </c>
      <c r="AH2108" s="107">
        <v>0</v>
      </c>
      <c r="AI2108" s="107">
        <v>0</v>
      </c>
      <c r="AJ2108" t="s">
        <v>1012</v>
      </c>
    </row>
    <row r="2109" spans="1:37" x14ac:dyDescent="0.45">
      <c r="A2109" t="s">
        <v>1113</v>
      </c>
      <c r="B2109" t="s">
        <v>18124</v>
      </c>
      <c r="C2109" t="s">
        <v>990</v>
      </c>
      <c r="D2109" t="s">
        <v>18125</v>
      </c>
      <c r="E2109" t="s">
        <v>992</v>
      </c>
      <c r="F2109" t="s">
        <v>2836</v>
      </c>
      <c r="G2109">
        <v>261</v>
      </c>
      <c r="H2109" t="s">
        <v>1638</v>
      </c>
      <c r="I2109">
        <v>38501</v>
      </c>
      <c r="K2109" t="s">
        <v>18126</v>
      </c>
      <c r="L2109" s="106">
        <v>24244</v>
      </c>
      <c r="M2109">
        <v>10704965</v>
      </c>
      <c r="N2109" t="s">
        <v>1276</v>
      </c>
      <c r="O2109" t="s">
        <v>1086</v>
      </c>
      <c r="P2109" t="s">
        <v>997</v>
      </c>
      <c r="R2109" s="109" t="str">
        <f>IF(OR(P2109="SB",Q2109="SB"),"SB",0)</f>
        <v>SB</v>
      </c>
      <c r="T2109" s="110" t="s">
        <v>998</v>
      </c>
      <c r="V2109" s="113" t="str">
        <f>IF(AND(I2109&gt;=10000,I2109&lt;=19900),"Praha",(IF(AND(I2109&gt;=25001,I2109&lt;=29501),"Středočeský kraj",(IF(AND(I2109&gt;=30100,I2109&lt;=34972),"Středočeský kraj",(IF(AND(I2109&gt;=35002,I2109&lt;=36271),"Karlovarský kraj",(IF(AND(I2109&gt;=37001,I2109&lt;=39201),"Jihočeský kraj",(IF(AND(I2109&gt;=39701,I2109&lt;=39901),"Jihočeský kraj",(IF(AND(I2109&gt;=39301,I2109&lt;=39601),"Kraj Vysočina",(IF(AND(I2109&gt;=58001,I2109&lt;=59501),"Kraj Vysočina",(IF(AND(I2109&gt;=67401,I2109&lt;=67602),"Kraj Vysočina",(IF(AND(I2109&gt;=40001,I2109&lt;=44101),"Ústecký kraj",(IF(AND(I2109&gt;=46001,I2109&lt;=47201),"Liberecký kraj",(IF(AND(I2109&gt;=51202,I2109&lt;=51401),"Liberecký kraj",(IF(AND(I2109&gt;=53002,I2109&lt;=53976),"Pardubický kraj",(IF(AND(I2109&gt;=56002,I2109&lt;=57201),"Pardubický kraj",(IF(AND(I2109&gt;=60200,I2109&lt;=67201),"Jihomoravský kraj",(IF(AND(I2109&gt;=67801,I2109&lt;=68501),"Jihomoravský kraj",(IF(AND(I2109&gt;=69002,I2109&lt;=69801),"Jihomoravský kraj",(IF(AND(I2109&gt;=68601,I2109&lt;=68801),"Zlínský kraj",(IF(AND(I2109&gt;=75501,I2109&lt;=76901),"Zlínský kraj",(IF(AND(I2109&gt;=70030,I2109&lt;=74901),"Moravskoslezský kraj",(IF(AND(I2109&gt;=75000,I2109&lt;=75368),"Olomoucký kraj",(IF(AND(I2109&gt;=77200,I2109&lt;=79862),"Olomoucký kraj",(IF(AND(I2109&gt;=50011,I2109&lt;=50301),"Královéhradecký kraj",(IF(AND(I2109&gt;=54301,I2109&lt;=54303),"Královéhradecký kraj","0")))))))))))))))))))))))))))))))))))))))))))))))</f>
        <v>Jihočeský kraj</v>
      </c>
      <c r="AB2109" t="s">
        <v>998</v>
      </c>
      <c r="AD2109" t="s">
        <v>998</v>
      </c>
      <c r="AE2109" t="s">
        <v>1515</v>
      </c>
      <c r="AF2109" t="s">
        <v>998</v>
      </c>
      <c r="AG2109" s="107">
        <v>0</v>
      </c>
      <c r="AH2109" s="107">
        <v>0</v>
      </c>
      <c r="AI2109" s="107">
        <v>0</v>
      </c>
      <c r="AJ2109" t="s">
        <v>1012</v>
      </c>
    </row>
    <row r="2110" spans="1:37" x14ac:dyDescent="0.45">
      <c r="A2110" t="s">
        <v>1687</v>
      </c>
      <c r="B2110" t="s">
        <v>18143</v>
      </c>
      <c r="C2110" t="s">
        <v>1002</v>
      </c>
      <c r="D2110" t="s">
        <v>18146</v>
      </c>
      <c r="E2110" t="s">
        <v>992</v>
      </c>
      <c r="F2110" t="s">
        <v>2836</v>
      </c>
      <c r="G2110">
        <v>261</v>
      </c>
      <c r="H2110" t="s">
        <v>1638</v>
      </c>
      <c r="I2110">
        <v>38501</v>
      </c>
      <c r="J2110">
        <v>776859610</v>
      </c>
      <c r="K2110" t="s">
        <v>18126</v>
      </c>
      <c r="L2110" s="106">
        <v>34508</v>
      </c>
      <c r="M2110">
        <v>10653738</v>
      </c>
      <c r="N2110" t="s">
        <v>1640</v>
      </c>
      <c r="O2110" t="s">
        <v>1086</v>
      </c>
      <c r="P2110" t="s">
        <v>997</v>
      </c>
      <c r="R2110" s="109" t="str">
        <f>IF(OR(P2110="SB",Q2110="SB"),"SB",0)</f>
        <v>SB</v>
      </c>
      <c r="T2110" s="110" t="s">
        <v>998</v>
      </c>
      <c r="V2110" s="113" t="str">
        <f>IF(AND(I2110&gt;=10000,I2110&lt;=19900),"Praha",(IF(AND(I2110&gt;=25001,I2110&lt;=29501),"Středočeský kraj",(IF(AND(I2110&gt;=30100,I2110&lt;=34972),"Středočeský kraj",(IF(AND(I2110&gt;=35002,I2110&lt;=36271),"Karlovarský kraj",(IF(AND(I2110&gt;=37001,I2110&lt;=39201),"Jihočeský kraj",(IF(AND(I2110&gt;=39701,I2110&lt;=39901),"Jihočeský kraj",(IF(AND(I2110&gt;=39301,I2110&lt;=39601),"Kraj Vysočina",(IF(AND(I2110&gt;=58001,I2110&lt;=59501),"Kraj Vysočina",(IF(AND(I2110&gt;=67401,I2110&lt;=67602),"Kraj Vysočina",(IF(AND(I2110&gt;=40001,I2110&lt;=44101),"Ústecký kraj",(IF(AND(I2110&gt;=46001,I2110&lt;=47201),"Liberecký kraj",(IF(AND(I2110&gt;=51202,I2110&lt;=51401),"Liberecký kraj",(IF(AND(I2110&gt;=53002,I2110&lt;=53976),"Pardubický kraj",(IF(AND(I2110&gt;=56002,I2110&lt;=57201),"Pardubický kraj",(IF(AND(I2110&gt;=60200,I2110&lt;=67201),"Jihomoravský kraj",(IF(AND(I2110&gt;=67801,I2110&lt;=68501),"Jihomoravský kraj",(IF(AND(I2110&gt;=69002,I2110&lt;=69801),"Jihomoravský kraj",(IF(AND(I2110&gt;=68601,I2110&lt;=68801),"Zlínský kraj",(IF(AND(I2110&gt;=75501,I2110&lt;=76901),"Zlínský kraj",(IF(AND(I2110&gt;=70030,I2110&lt;=74901),"Moravskoslezský kraj",(IF(AND(I2110&gt;=75000,I2110&lt;=75368),"Olomoucký kraj",(IF(AND(I2110&gt;=77200,I2110&lt;=79862),"Olomoucký kraj",(IF(AND(I2110&gt;=50011,I2110&lt;=50301),"Královéhradecký kraj",(IF(AND(I2110&gt;=54301,I2110&lt;=54303),"Královéhradecký kraj","0")))))))))))))))))))))))))))))))))))))))))))))))</f>
        <v>Jihočeský kraj</v>
      </c>
      <c r="AB2110" t="s">
        <v>998</v>
      </c>
      <c r="AD2110" t="s">
        <v>998</v>
      </c>
      <c r="AE2110" t="s">
        <v>998</v>
      </c>
      <c r="AF2110" t="s">
        <v>1515</v>
      </c>
      <c r="AG2110" s="107">
        <v>0</v>
      </c>
      <c r="AH2110" s="107">
        <v>0</v>
      </c>
      <c r="AI2110" s="107">
        <v>0</v>
      </c>
      <c r="AJ2110" t="s">
        <v>1012</v>
      </c>
    </row>
    <row r="2111" spans="1:37" x14ac:dyDescent="0.45">
      <c r="A2111" t="s">
        <v>1268</v>
      </c>
      <c r="B2111" t="s">
        <v>19186</v>
      </c>
      <c r="C2111" t="s">
        <v>990</v>
      </c>
      <c r="D2111" t="s">
        <v>19187</v>
      </c>
      <c r="E2111" t="s">
        <v>992</v>
      </c>
      <c r="F2111" t="s">
        <v>7610</v>
      </c>
      <c r="G2111">
        <v>65</v>
      </c>
      <c r="H2111" t="s">
        <v>1638</v>
      </c>
      <c r="I2111">
        <v>38501</v>
      </c>
      <c r="J2111">
        <v>723806349</v>
      </c>
      <c r="K2111" t="s">
        <v>19188</v>
      </c>
      <c r="L2111" s="106">
        <v>40054</v>
      </c>
      <c r="M2111">
        <v>15753817</v>
      </c>
      <c r="N2111" t="s">
        <v>1276</v>
      </c>
      <c r="O2111" t="s">
        <v>1086</v>
      </c>
      <c r="P2111" t="s">
        <v>997</v>
      </c>
      <c r="R2111" s="109" t="str">
        <f>IF(OR(P2111="SB",Q2111="SB"),"SB",0)</f>
        <v>SB</v>
      </c>
      <c r="T2111" s="110" t="s">
        <v>998</v>
      </c>
      <c r="V2111" s="113" t="str">
        <f>IF(AND(I2111&gt;=10000,I2111&lt;=19900),"Praha",(IF(AND(I2111&gt;=25001,I2111&lt;=29501),"Středočeský kraj",(IF(AND(I2111&gt;=30100,I2111&lt;=34972),"Středočeský kraj",(IF(AND(I2111&gt;=35002,I2111&lt;=36271),"Karlovarský kraj",(IF(AND(I2111&gt;=37001,I2111&lt;=39201),"Jihočeský kraj",(IF(AND(I2111&gt;=39701,I2111&lt;=39901),"Jihočeský kraj",(IF(AND(I2111&gt;=39301,I2111&lt;=39601),"Kraj Vysočina",(IF(AND(I2111&gt;=58001,I2111&lt;=59501),"Kraj Vysočina",(IF(AND(I2111&gt;=67401,I2111&lt;=67602),"Kraj Vysočina",(IF(AND(I2111&gt;=40001,I2111&lt;=44101),"Ústecký kraj",(IF(AND(I2111&gt;=46001,I2111&lt;=47201),"Liberecký kraj",(IF(AND(I2111&gt;=51202,I2111&lt;=51401),"Liberecký kraj",(IF(AND(I2111&gt;=53002,I2111&lt;=53976),"Pardubický kraj",(IF(AND(I2111&gt;=56002,I2111&lt;=57201),"Pardubický kraj",(IF(AND(I2111&gt;=60200,I2111&lt;=67201),"Jihomoravský kraj",(IF(AND(I2111&gt;=67801,I2111&lt;=68501),"Jihomoravský kraj",(IF(AND(I2111&gt;=69002,I2111&lt;=69801),"Jihomoravský kraj",(IF(AND(I2111&gt;=68601,I2111&lt;=68801),"Zlínský kraj",(IF(AND(I2111&gt;=75501,I2111&lt;=76901),"Zlínský kraj",(IF(AND(I2111&gt;=70030,I2111&lt;=74901),"Moravskoslezský kraj",(IF(AND(I2111&gt;=75000,I2111&lt;=75368),"Olomoucký kraj",(IF(AND(I2111&gt;=77200,I2111&lt;=79862),"Olomoucký kraj",(IF(AND(I2111&gt;=50011,I2111&lt;=50301),"Královéhradecký kraj",(IF(AND(I2111&gt;=54301,I2111&lt;=54303),"Královéhradecký kraj","0")))))))))))))))))))))))))))))))))))))))))))))))</f>
        <v>Jihočeský kraj</v>
      </c>
      <c r="AB2111" t="s">
        <v>998</v>
      </c>
      <c r="AD2111" t="s">
        <v>998</v>
      </c>
      <c r="AE2111" t="s">
        <v>998</v>
      </c>
      <c r="AF2111" t="s">
        <v>998</v>
      </c>
      <c r="AG2111" s="107">
        <v>0</v>
      </c>
      <c r="AH2111" s="107">
        <v>0</v>
      </c>
      <c r="AI2111" s="107">
        <v>0</v>
      </c>
      <c r="AJ2111" t="s">
        <v>1012</v>
      </c>
    </row>
    <row r="2112" spans="1:37" x14ac:dyDescent="0.45">
      <c r="A2112" t="s">
        <v>4102</v>
      </c>
      <c r="B2112" t="s">
        <v>19189</v>
      </c>
      <c r="C2112" t="s">
        <v>1002</v>
      </c>
      <c r="D2112" t="s">
        <v>19190</v>
      </c>
      <c r="E2112" t="s">
        <v>992</v>
      </c>
      <c r="F2112" t="s">
        <v>7610</v>
      </c>
      <c r="G2112">
        <v>65</v>
      </c>
      <c r="H2112" t="s">
        <v>1638</v>
      </c>
      <c r="I2112">
        <v>38501</v>
      </c>
      <c r="J2112">
        <v>723806349</v>
      </c>
      <c r="K2112" t="s">
        <v>19188</v>
      </c>
      <c r="L2112" s="106">
        <v>39559</v>
      </c>
      <c r="M2112">
        <v>15753716</v>
      </c>
      <c r="N2112" t="s">
        <v>1640</v>
      </c>
      <c r="O2112" t="s">
        <v>1086</v>
      </c>
      <c r="P2112" t="s">
        <v>997</v>
      </c>
      <c r="R2112" s="109" t="str">
        <f>IF(OR(P2112="SB",Q2112="SB"),"SB",0)</f>
        <v>SB</v>
      </c>
      <c r="T2112" s="110" t="s">
        <v>998</v>
      </c>
      <c r="V2112" s="113" t="str">
        <f>IF(AND(I2112&gt;=10000,I2112&lt;=19900),"Praha",(IF(AND(I2112&gt;=25001,I2112&lt;=29501),"Středočeský kraj",(IF(AND(I2112&gt;=30100,I2112&lt;=34972),"Středočeský kraj",(IF(AND(I2112&gt;=35002,I2112&lt;=36271),"Karlovarský kraj",(IF(AND(I2112&gt;=37001,I2112&lt;=39201),"Jihočeský kraj",(IF(AND(I2112&gt;=39701,I2112&lt;=39901),"Jihočeský kraj",(IF(AND(I2112&gt;=39301,I2112&lt;=39601),"Kraj Vysočina",(IF(AND(I2112&gt;=58001,I2112&lt;=59501),"Kraj Vysočina",(IF(AND(I2112&gt;=67401,I2112&lt;=67602),"Kraj Vysočina",(IF(AND(I2112&gt;=40001,I2112&lt;=44101),"Ústecký kraj",(IF(AND(I2112&gt;=46001,I2112&lt;=47201),"Liberecký kraj",(IF(AND(I2112&gt;=51202,I2112&lt;=51401),"Liberecký kraj",(IF(AND(I2112&gt;=53002,I2112&lt;=53976),"Pardubický kraj",(IF(AND(I2112&gt;=56002,I2112&lt;=57201),"Pardubický kraj",(IF(AND(I2112&gt;=60200,I2112&lt;=67201),"Jihomoravský kraj",(IF(AND(I2112&gt;=67801,I2112&lt;=68501),"Jihomoravský kraj",(IF(AND(I2112&gt;=69002,I2112&lt;=69801),"Jihomoravský kraj",(IF(AND(I2112&gt;=68601,I2112&lt;=68801),"Zlínský kraj",(IF(AND(I2112&gt;=75501,I2112&lt;=76901),"Zlínský kraj",(IF(AND(I2112&gt;=70030,I2112&lt;=74901),"Moravskoslezský kraj",(IF(AND(I2112&gt;=75000,I2112&lt;=75368),"Olomoucký kraj",(IF(AND(I2112&gt;=77200,I2112&lt;=79862),"Olomoucký kraj",(IF(AND(I2112&gt;=50011,I2112&lt;=50301),"Královéhradecký kraj",(IF(AND(I2112&gt;=54301,I2112&lt;=54303),"Královéhradecký kraj","0")))))))))))))))))))))))))))))))))))))))))))))))</f>
        <v>Jihočeský kraj</v>
      </c>
      <c r="AB2112" t="s">
        <v>998</v>
      </c>
      <c r="AD2112" t="s">
        <v>998</v>
      </c>
      <c r="AE2112" t="s">
        <v>998</v>
      </c>
      <c r="AF2112" t="s">
        <v>998</v>
      </c>
      <c r="AG2112" s="107">
        <v>300</v>
      </c>
      <c r="AH2112" s="107">
        <v>0</v>
      </c>
      <c r="AI2112" s="107">
        <v>0</v>
      </c>
      <c r="AJ2112" t="s">
        <v>999</v>
      </c>
      <c r="AK2112" s="106">
        <v>44909</v>
      </c>
    </row>
    <row r="2113" spans="1:37" x14ac:dyDescent="0.45">
      <c r="A2113" t="s">
        <v>1211</v>
      </c>
      <c r="B2113" t="s">
        <v>2209</v>
      </c>
      <c r="C2113" t="s">
        <v>1002</v>
      </c>
      <c r="D2113" t="s">
        <v>2218</v>
      </c>
      <c r="E2113" t="s">
        <v>992</v>
      </c>
      <c r="F2113" t="s">
        <v>2211</v>
      </c>
      <c r="G2113">
        <v>3</v>
      </c>
      <c r="H2113" t="s">
        <v>1638</v>
      </c>
      <c r="I2113">
        <v>38501</v>
      </c>
      <c r="J2113">
        <v>774270707</v>
      </c>
      <c r="K2113" t="s">
        <v>2214</v>
      </c>
      <c r="L2113" s="106">
        <v>36439</v>
      </c>
      <c r="M2113">
        <v>10717089</v>
      </c>
      <c r="N2113" t="s">
        <v>1276</v>
      </c>
      <c r="O2113" t="s">
        <v>1086</v>
      </c>
      <c r="P2113" t="s">
        <v>997</v>
      </c>
      <c r="R2113" s="109" t="str">
        <f>IF(OR(P2113="SB",Q2113="SB"),"SB",0)</f>
        <v>SB</v>
      </c>
      <c r="V2113" s="113" t="str">
        <f>IF(AND(I2113&gt;=10000,I2113&lt;=19900),"Praha",(IF(AND(I2113&gt;=25001,I2113&lt;=29501),"Středočeský kraj",(IF(AND(I2113&gt;=30100,I2113&lt;=34972),"Středočeský kraj",(IF(AND(I2113&gt;=35002,I2113&lt;=36271),"Karlovarský kraj",(IF(AND(I2113&gt;=37001,I2113&lt;=39201),"Jihočeský kraj",(IF(AND(I2113&gt;=39701,I2113&lt;=39901),"Jihočeský kraj",(IF(AND(I2113&gt;=39301,I2113&lt;=39601),"Kraj Vysočina",(IF(AND(I2113&gt;=58001,I2113&lt;=59501),"Kraj Vysočina",(IF(AND(I2113&gt;=67401,I2113&lt;=67602),"Kraj Vysočina",(IF(AND(I2113&gt;=40001,I2113&lt;=44101),"Ústecký kraj",(IF(AND(I2113&gt;=46001,I2113&lt;=47201),"Liberecký kraj",(IF(AND(I2113&gt;=51202,I2113&lt;=51401),"Liberecký kraj",(IF(AND(I2113&gt;=53002,I2113&lt;=53976),"Pardubický kraj",(IF(AND(I2113&gt;=56002,I2113&lt;=57201),"Pardubický kraj",(IF(AND(I2113&gt;=60200,I2113&lt;=67201),"Jihomoravský kraj",(IF(AND(I2113&gt;=67801,I2113&lt;=68501),"Jihomoravský kraj",(IF(AND(I2113&gt;=69002,I2113&lt;=69801),"Jihomoravský kraj",(IF(AND(I2113&gt;=68601,I2113&lt;=68801),"Zlínský kraj",(IF(AND(I2113&gt;=75501,I2113&lt;=76901),"Zlínský kraj",(IF(AND(I2113&gt;=70030,I2113&lt;=74901),"Moravskoslezský kraj",(IF(AND(I2113&gt;=75000,I2113&lt;=75368),"Olomoucký kraj",(IF(AND(I2113&gt;=77200,I2113&lt;=79862),"Olomoucký kraj",(IF(AND(I2113&gt;=50011,I2113&lt;=50301),"Královéhradecký kraj",(IF(AND(I2113&gt;=54301,I2113&lt;=54303),"Královéhradecký kraj","0")))))))))))))))))))))))))))))))))))))))))))))))</f>
        <v>Jihočeský kraj</v>
      </c>
      <c r="AD2113" t="s">
        <v>998</v>
      </c>
      <c r="AE2113" t="s">
        <v>998</v>
      </c>
      <c r="AF2113" t="s">
        <v>998</v>
      </c>
      <c r="AG2113" s="107">
        <v>0</v>
      </c>
      <c r="AH2113" s="107">
        <v>0</v>
      </c>
      <c r="AI2113" s="107">
        <v>0</v>
      </c>
      <c r="AJ2113" t="s">
        <v>1012</v>
      </c>
    </row>
    <row r="2114" spans="1:37" x14ac:dyDescent="0.45">
      <c r="A2114" t="s">
        <v>1187</v>
      </c>
      <c r="B2114" t="s">
        <v>3940</v>
      </c>
      <c r="C2114" t="s">
        <v>1002</v>
      </c>
      <c r="D2114" t="s">
        <v>3941</v>
      </c>
      <c r="E2114" t="s">
        <v>992</v>
      </c>
      <c r="F2114" t="s">
        <v>3942</v>
      </c>
      <c r="G2114">
        <v>136</v>
      </c>
      <c r="H2114" t="s">
        <v>1638</v>
      </c>
      <c r="I2114">
        <v>38501</v>
      </c>
      <c r="J2114">
        <v>724720706</v>
      </c>
      <c r="K2114" t="s">
        <v>3943</v>
      </c>
      <c r="L2114" s="106">
        <v>39014</v>
      </c>
      <c r="M2114">
        <v>14773612</v>
      </c>
      <c r="N2114" t="s">
        <v>1640</v>
      </c>
      <c r="O2114" t="s">
        <v>1086</v>
      </c>
      <c r="P2114" t="s">
        <v>997</v>
      </c>
      <c r="R2114" s="109" t="str">
        <f>IF(OR(P2114="SB",Q2114="SB"),"SB",0)</f>
        <v>SB</v>
      </c>
      <c r="V2114" s="113" t="str">
        <f>IF(AND(I2114&gt;=10000,I2114&lt;=19900),"Praha",(IF(AND(I2114&gt;=25001,I2114&lt;=29501),"Středočeský kraj",(IF(AND(I2114&gt;=30100,I2114&lt;=34972),"Středočeský kraj",(IF(AND(I2114&gt;=35002,I2114&lt;=36271),"Karlovarský kraj",(IF(AND(I2114&gt;=37001,I2114&lt;=39201),"Jihočeský kraj",(IF(AND(I2114&gt;=39701,I2114&lt;=39901),"Jihočeský kraj",(IF(AND(I2114&gt;=39301,I2114&lt;=39601),"Kraj Vysočina",(IF(AND(I2114&gt;=58001,I2114&lt;=59501),"Kraj Vysočina",(IF(AND(I2114&gt;=67401,I2114&lt;=67602),"Kraj Vysočina",(IF(AND(I2114&gt;=40001,I2114&lt;=44101),"Ústecký kraj",(IF(AND(I2114&gt;=46001,I2114&lt;=47201),"Liberecký kraj",(IF(AND(I2114&gt;=51202,I2114&lt;=51401),"Liberecký kraj",(IF(AND(I2114&gt;=53002,I2114&lt;=53976),"Pardubický kraj",(IF(AND(I2114&gt;=56002,I2114&lt;=57201),"Pardubický kraj",(IF(AND(I2114&gt;=60200,I2114&lt;=67201),"Jihomoravský kraj",(IF(AND(I2114&gt;=67801,I2114&lt;=68501),"Jihomoravský kraj",(IF(AND(I2114&gt;=69002,I2114&lt;=69801),"Jihomoravský kraj",(IF(AND(I2114&gt;=68601,I2114&lt;=68801),"Zlínský kraj",(IF(AND(I2114&gt;=75501,I2114&lt;=76901),"Zlínský kraj",(IF(AND(I2114&gt;=70030,I2114&lt;=74901),"Moravskoslezský kraj",(IF(AND(I2114&gt;=75000,I2114&lt;=75368),"Olomoucký kraj",(IF(AND(I2114&gt;=77200,I2114&lt;=79862),"Olomoucký kraj",(IF(AND(I2114&gt;=50011,I2114&lt;=50301),"Královéhradecký kraj",(IF(AND(I2114&gt;=54301,I2114&lt;=54303),"Královéhradecký kraj","0")))))))))))))))))))))))))))))))))))))))))))))))</f>
        <v>Jihočeský kraj</v>
      </c>
      <c r="AD2114" t="s">
        <v>998</v>
      </c>
      <c r="AE2114" t="s">
        <v>998</v>
      </c>
      <c r="AF2114" t="s">
        <v>998</v>
      </c>
      <c r="AG2114" s="107">
        <v>300</v>
      </c>
      <c r="AH2114" s="107">
        <v>0</v>
      </c>
      <c r="AI2114" s="107">
        <v>0</v>
      </c>
      <c r="AJ2114" t="s">
        <v>999</v>
      </c>
      <c r="AK2114" s="106">
        <v>44909</v>
      </c>
    </row>
    <row r="2115" spans="1:37" x14ac:dyDescent="0.45">
      <c r="A2115" t="s">
        <v>1069</v>
      </c>
      <c r="B2115" t="s">
        <v>5777</v>
      </c>
      <c r="C2115" t="s">
        <v>990</v>
      </c>
      <c r="D2115" t="s">
        <v>5778</v>
      </c>
      <c r="E2115" t="s">
        <v>992</v>
      </c>
      <c r="F2115" t="s">
        <v>5579</v>
      </c>
      <c r="G2115">
        <v>7</v>
      </c>
      <c r="H2115" t="s">
        <v>1638</v>
      </c>
      <c r="I2115">
        <v>38501</v>
      </c>
      <c r="K2115" t="s">
        <v>5779</v>
      </c>
      <c r="L2115" s="106">
        <v>39357</v>
      </c>
      <c r="M2115">
        <v>14424917</v>
      </c>
      <c r="N2115" t="s">
        <v>1276</v>
      </c>
      <c r="O2115" t="s">
        <v>1086</v>
      </c>
      <c r="P2115" t="s">
        <v>997</v>
      </c>
      <c r="R2115" s="109" t="str">
        <f>IF(OR(P2115="SB",Q2115="SB"),"SB",0)</f>
        <v>SB</v>
      </c>
      <c r="V2115" s="113" t="str">
        <f>IF(AND(I2115&gt;=10000,I2115&lt;=19900),"Praha",(IF(AND(I2115&gt;=25001,I2115&lt;=29501),"Středočeský kraj",(IF(AND(I2115&gt;=30100,I2115&lt;=34972),"Středočeský kraj",(IF(AND(I2115&gt;=35002,I2115&lt;=36271),"Karlovarský kraj",(IF(AND(I2115&gt;=37001,I2115&lt;=39201),"Jihočeský kraj",(IF(AND(I2115&gt;=39701,I2115&lt;=39901),"Jihočeský kraj",(IF(AND(I2115&gt;=39301,I2115&lt;=39601),"Kraj Vysočina",(IF(AND(I2115&gt;=58001,I2115&lt;=59501),"Kraj Vysočina",(IF(AND(I2115&gt;=67401,I2115&lt;=67602),"Kraj Vysočina",(IF(AND(I2115&gt;=40001,I2115&lt;=44101),"Ústecký kraj",(IF(AND(I2115&gt;=46001,I2115&lt;=47201),"Liberecký kraj",(IF(AND(I2115&gt;=51202,I2115&lt;=51401),"Liberecký kraj",(IF(AND(I2115&gt;=53002,I2115&lt;=53976),"Pardubický kraj",(IF(AND(I2115&gt;=56002,I2115&lt;=57201),"Pardubický kraj",(IF(AND(I2115&gt;=60200,I2115&lt;=67201),"Jihomoravský kraj",(IF(AND(I2115&gt;=67801,I2115&lt;=68501),"Jihomoravský kraj",(IF(AND(I2115&gt;=69002,I2115&lt;=69801),"Jihomoravský kraj",(IF(AND(I2115&gt;=68601,I2115&lt;=68801),"Zlínský kraj",(IF(AND(I2115&gt;=75501,I2115&lt;=76901),"Zlínský kraj",(IF(AND(I2115&gt;=70030,I2115&lt;=74901),"Moravskoslezský kraj",(IF(AND(I2115&gt;=75000,I2115&lt;=75368),"Olomoucký kraj",(IF(AND(I2115&gt;=77200,I2115&lt;=79862),"Olomoucký kraj",(IF(AND(I2115&gt;=50011,I2115&lt;=50301),"Královéhradecký kraj",(IF(AND(I2115&gt;=54301,I2115&lt;=54303),"Královéhradecký kraj","0")))))))))))))))))))))))))))))))))))))))))))))))</f>
        <v>Jihočeský kraj</v>
      </c>
      <c r="AD2115" t="s">
        <v>998</v>
      </c>
      <c r="AE2115" t="s">
        <v>998</v>
      </c>
      <c r="AF2115" t="s">
        <v>998</v>
      </c>
      <c r="AG2115" s="107">
        <v>0</v>
      </c>
      <c r="AH2115" s="107">
        <v>0</v>
      </c>
      <c r="AI2115" s="107">
        <v>0</v>
      </c>
      <c r="AJ2115" t="s">
        <v>1012</v>
      </c>
    </row>
    <row r="2116" spans="1:37" x14ac:dyDescent="0.45">
      <c r="A2116" t="s">
        <v>1037</v>
      </c>
      <c r="B2116" t="s">
        <v>6437</v>
      </c>
      <c r="C2116" t="s">
        <v>990</v>
      </c>
      <c r="D2116" t="s">
        <v>6438</v>
      </c>
      <c r="E2116" t="s">
        <v>992</v>
      </c>
      <c r="F2116" t="s">
        <v>2303</v>
      </c>
      <c r="G2116">
        <v>567</v>
      </c>
      <c r="H2116" t="s">
        <v>1638</v>
      </c>
      <c r="I2116">
        <v>38501</v>
      </c>
      <c r="J2116">
        <v>721798707</v>
      </c>
      <c r="K2116" t="s">
        <v>6439</v>
      </c>
      <c r="L2116" s="106">
        <v>40492</v>
      </c>
      <c r="M2116">
        <v>14773713</v>
      </c>
      <c r="N2116" t="s">
        <v>1276</v>
      </c>
      <c r="O2116" t="s">
        <v>1086</v>
      </c>
      <c r="P2116" t="s">
        <v>997</v>
      </c>
      <c r="R2116" s="109" t="str">
        <f>IF(OR(P2116="SB",Q2116="SB"),"SB",0)</f>
        <v>SB</v>
      </c>
      <c r="V2116" s="113" t="str">
        <f>IF(AND(I2116&gt;=10000,I2116&lt;=19900),"Praha",(IF(AND(I2116&gt;=25001,I2116&lt;=29501),"Středočeský kraj",(IF(AND(I2116&gt;=30100,I2116&lt;=34972),"Středočeský kraj",(IF(AND(I2116&gt;=35002,I2116&lt;=36271),"Karlovarský kraj",(IF(AND(I2116&gt;=37001,I2116&lt;=39201),"Jihočeský kraj",(IF(AND(I2116&gt;=39701,I2116&lt;=39901),"Jihočeský kraj",(IF(AND(I2116&gt;=39301,I2116&lt;=39601),"Kraj Vysočina",(IF(AND(I2116&gt;=58001,I2116&lt;=59501),"Kraj Vysočina",(IF(AND(I2116&gt;=67401,I2116&lt;=67602),"Kraj Vysočina",(IF(AND(I2116&gt;=40001,I2116&lt;=44101),"Ústecký kraj",(IF(AND(I2116&gt;=46001,I2116&lt;=47201),"Liberecký kraj",(IF(AND(I2116&gt;=51202,I2116&lt;=51401),"Liberecký kraj",(IF(AND(I2116&gt;=53002,I2116&lt;=53976),"Pardubický kraj",(IF(AND(I2116&gt;=56002,I2116&lt;=57201),"Pardubický kraj",(IF(AND(I2116&gt;=60200,I2116&lt;=67201),"Jihomoravský kraj",(IF(AND(I2116&gt;=67801,I2116&lt;=68501),"Jihomoravský kraj",(IF(AND(I2116&gt;=69002,I2116&lt;=69801),"Jihomoravský kraj",(IF(AND(I2116&gt;=68601,I2116&lt;=68801),"Zlínský kraj",(IF(AND(I2116&gt;=75501,I2116&lt;=76901),"Zlínský kraj",(IF(AND(I2116&gt;=70030,I2116&lt;=74901),"Moravskoslezský kraj",(IF(AND(I2116&gt;=75000,I2116&lt;=75368),"Olomoucký kraj",(IF(AND(I2116&gt;=77200,I2116&lt;=79862),"Olomoucký kraj",(IF(AND(I2116&gt;=50011,I2116&lt;=50301),"Královéhradecký kraj",(IF(AND(I2116&gt;=54301,I2116&lt;=54303),"Královéhradecký kraj","0")))))))))))))))))))))))))))))))))))))))))))))))</f>
        <v>Jihočeský kraj</v>
      </c>
      <c r="AD2116" t="s">
        <v>998</v>
      </c>
      <c r="AE2116" t="s">
        <v>998</v>
      </c>
      <c r="AF2116" t="s">
        <v>998</v>
      </c>
      <c r="AG2116" s="107">
        <v>0</v>
      </c>
      <c r="AH2116" s="107">
        <v>0</v>
      </c>
      <c r="AI2116" s="107">
        <v>0</v>
      </c>
      <c r="AJ2116" t="s">
        <v>1012</v>
      </c>
    </row>
    <row r="2117" spans="1:37" x14ac:dyDescent="0.45">
      <c r="A2117" t="s">
        <v>988</v>
      </c>
      <c r="B2117" t="s">
        <v>6437</v>
      </c>
      <c r="C2117" t="s">
        <v>990</v>
      </c>
      <c r="D2117" t="s">
        <v>6440</v>
      </c>
      <c r="E2117" t="s">
        <v>992</v>
      </c>
      <c r="F2117" t="s">
        <v>2303</v>
      </c>
      <c r="G2117">
        <v>567</v>
      </c>
      <c r="H2117" t="s">
        <v>1638</v>
      </c>
      <c r="I2117">
        <v>38501</v>
      </c>
      <c r="J2117">
        <v>721798707</v>
      </c>
      <c r="K2117" t="s">
        <v>6439</v>
      </c>
      <c r="L2117" s="106">
        <v>39172</v>
      </c>
      <c r="M2117">
        <v>14541317</v>
      </c>
      <c r="N2117" t="s">
        <v>1276</v>
      </c>
      <c r="O2117" t="s">
        <v>1086</v>
      </c>
      <c r="P2117" t="s">
        <v>997</v>
      </c>
      <c r="R2117" s="109" t="str">
        <f>IF(OR(P2117="SB",Q2117="SB"),"SB",0)</f>
        <v>SB</v>
      </c>
      <c r="V2117" s="113" t="str">
        <f>IF(AND(I2117&gt;=10000,I2117&lt;=19900),"Praha",(IF(AND(I2117&gt;=25001,I2117&lt;=29501),"Středočeský kraj",(IF(AND(I2117&gt;=30100,I2117&lt;=34972),"Středočeský kraj",(IF(AND(I2117&gt;=35002,I2117&lt;=36271),"Karlovarský kraj",(IF(AND(I2117&gt;=37001,I2117&lt;=39201),"Jihočeský kraj",(IF(AND(I2117&gt;=39701,I2117&lt;=39901),"Jihočeský kraj",(IF(AND(I2117&gt;=39301,I2117&lt;=39601),"Kraj Vysočina",(IF(AND(I2117&gt;=58001,I2117&lt;=59501),"Kraj Vysočina",(IF(AND(I2117&gt;=67401,I2117&lt;=67602),"Kraj Vysočina",(IF(AND(I2117&gt;=40001,I2117&lt;=44101),"Ústecký kraj",(IF(AND(I2117&gt;=46001,I2117&lt;=47201),"Liberecký kraj",(IF(AND(I2117&gt;=51202,I2117&lt;=51401),"Liberecký kraj",(IF(AND(I2117&gt;=53002,I2117&lt;=53976),"Pardubický kraj",(IF(AND(I2117&gt;=56002,I2117&lt;=57201),"Pardubický kraj",(IF(AND(I2117&gt;=60200,I2117&lt;=67201),"Jihomoravský kraj",(IF(AND(I2117&gt;=67801,I2117&lt;=68501),"Jihomoravský kraj",(IF(AND(I2117&gt;=69002,I2117&lt;=69801),"Jihomoravský kraj",(IF(AND(I2117&gt;=68601,I2117&lt;=68801),"Zlínský kraj",(IF(AND(I2117&gt;=75501,I2117&lt;=76901),"Zlínský kraj",(IF(AND(I2117&gt;=70030,I2117&lt;=74901),"Moravskoslezský kraj",(IF(AND(I2117&gt;=75000,I2117&lt;=75368),"Olomoucký kraj",(IF(AND(I2117&gt;=77200,I2117&lt;=79862),"Olomoucký kraj",(IF(AND(I2117&gt;=50011,I2117&lt;=50301),"Královéhradecký kraj",(IF(AND(I2117&gt;=54301,I2117&lt;=54303),"Královéhradecký kraj","0")))))))))))))))))))))))))))))))))))))))))))))))</f>
        <v>Jihočeský kraj</v>
      </c>
      <c r="AD2117" t="s">
        <v>998</v>
      </c>
      <c r="AE2117" t="s">
        <v>998</v>
      </c>
      <c r="AF2117" t="s">
        <v>998</v>
      </c>
      <c r="AG2117" s="107">
        <v>0</v>
      </c>
      <c r="AH2117" s="107">
        <v>0</v>
      </c>
      <c r="AI2117" s="107">
        <v>0</v>
      </c>
      <c r="AJ2117" t="s">
        <v>1012</v>
      </c>
    </row>
    <row r="2118" spans="1:37" x14ac:dyDescent="0.45">
      <c r="A2118" t="s">
        <v>1187</v>
      </c>
      <c r="B2118" t="s">
        <v>6620</v>
      </c>
      <c r="C2118" t="s">
        <v>1002</v>
      </c>
      <c r="D2118" t="s">
        <v>6621</v>
      </c>
      <c r="E2118" t="s">
        <v>992</v>
      </c>
      <c r="F2118" t="s">
        <v>2492</v>
      </c>
      <c r="G2118">
        <v>38</v>
      </c>
      <c r="H2118" t="s">
        <v>1638</v>
      </c>
      <c r="I2118">
        <v>38501</v>
      </c>
      <c r="J2118">
        <v>731455917</v>
      </c>
      <c r="K2118" t="s">
        <v>6622</v>
      </c>
      <c r="L2118" s="106">
        <v>39106</v>
      </c>
      <c r="M2118">
        <v>14422085</v>
      </c>
      <c r="N2118" t="s">
        <v>1276</v>
      </c>
      <c r="O2118" t="s">
        <v>1086</v>
      </c>
      <c r="P2118" t="s">
        <v>997</v>
      </c>
      <c r="R2118" s="109" t="str">
        <f>IF(OR(P2118="SB",Q2118="SB"),"SB",0)</f>
        <v>SB</v>
      </c>
      <c r="V2118" s="113" t="str">
        <f>IF(AND(I2118&gt;=10000,I2118&lt;=19900),"Praha",(IF(AND(I2118&gt;=25001,I2118&lt;=29501),"Středočeský kraj",(IF(AND(I2118&gt;=30100,I2118&lt;=34972),"Středočeský kraj",(IF(AND(I2118&gt;=35002,I2118&lt;=36271),"Karlovarský kraj",(IF(AND(I2118&gt;=37001,I2118&lt;=39201),"Jihočeský kraj",(IF(AND(I2118&gt;=39701,I2118&lt;=39901),"Jihočeský kraj",(IF(AND(I2118&gt;=39301,I2118&lt;=39601),"Kraj Vysočina",(IF(AND(I2118&gt;=58001,I2118&lt;=59501),"Kraj Vysočina",(IF(AND(I2118&gt;=67401,I2118&lt;=67602),"Kraj Vysočina",(IF(AND(I2118&gt;=40001,I2118&lt;=44101),"Ústecký kraj",(IF(AND(I2118&gt;=46001,I2118&lt;=47201),"Liberecký kraj",(IF(AND(I2118&gt;=51202,I2118&lt;=51401),"Liberecký kraj",(IF(AND(I2118&gt;=53002,I2118&lt;=53976),"Pardubický kraj",(IF(AND(I2118&gt;=56002,I2118&lt;=57201),"Pardubický kraj",(IF(AND(I2118&gt;=60200,I2118&lt;=67201),"Jihomoravský kraj",(IF(AND(I2118&gt;=67801,I2118&lt;=68501),"Jihomoravský kraj",(IF(AND(I2118&gt;=69002,I2118&lt;=69801),"Jihomoravský kraj",(IF(AND(I2118&gt;=68601,I2118&lt;=68801),"Zlínský kraj",(IF(AND(I2118&gt;=75501,I2118&lt;=76901),"Zlínský kraj",(IF(AND(I2118&gt;=70030,I2118&lt;=74901),"Moravskoslezský kraj",(IF(AND(I2118&gt;=75000,I2118&lt;=75368),"Olomoucký kraj",(IF(AND(I2118&gt;=77200,I2118&lt;=79862),"Olomoucký kraj",(IF(AND(I2118&gt;=50011,I2118&lt;=50301),"Královéhradecký kraj",(IF(AND(I2118&gt;=54301,I2118&lt;=54303),"Královéhradecký kraj","0")))))))))))))))))))))))))))))))))))))))))))))))</f>
        <v>Jihočeský kraj</v>
      </c>
      <c r="AD2118" t="s">
        <v>998</v>
      </c>
      <c r="AE2118" t="s">
        <v>998</v>
      </c>
      <c r="AF2118" t="s">
        <v>998</v>
      </c>
      <c r="AG2118" s="107">
        <v>0</v>
      </c>
      <c r="AH2118" s="107">
        <v>0</v>
      </c>
      <c r="AI2118" s="107">
        <v>0</v>
      </c>
      <c r="AJ2118" t="s">
        <v>1012</v>
      </c>
    </row>
    <row r="2119" spans="1:37" x14ac:dyDescent="0.45">
      <c r="A2119" t="s">
        <v>1243</v>
      </c>
      <c r="B2119" t="s">
        <v>9243</v>
      </c>
      <c r="C2119" t="s">
        <v>990</v>
      </c>
      <c r="D2119" t="s">
        <v>9244</v>
      </c>
      <c r="E2119" t="s">
        <v>992</v>
      </c>
      <c r="F2119" t="s">
        <v>2303</v>
      </c>
      <c r="G2119">
        <v>427</v>
      </c>
      <c r="H2119" t="s">
        <v>1638</v>
      </c>
      <c r="I2119">
        <v>38501</v>
      </c>
      <c r="K2119" t="s">
        <v>9245</v>
      </c>
      <c r="L2119" s="106">
        <v>37677</v>
      </c>
      <c r="M2119">
        <v>13428746</v>
      </c>
      <c r="N2119" t="s">
        <v>1276</v>
      </c>
      <c r="O2119" t="s">
        <v>1086</v>
      </c>
      <c r="P2119" t="s">
        <v>997</v>
      </c>
      <c r="R2119" s="109" t="str">
        <f>IF(OR(P2119="SB",Q2119="SB"),"SB",0)</f>
        <v>SB</v>
      </c>
      <c r="V2119" s="113" t="str">
        <f>IF(AND(I2119&gt;=10000,I2119&lt;=19900),"Praha",(IF(AND(I2119&gt;=25001,I2119&lt;=29501),"Středočeský kraj",(IF(AND(I2119&gt;=30100,I2119&lt;=34972),"Středočeský kraj",(IF(AND(I2119&gt;=35002,I2119&lt;=36271),"Karlovarský kraj",(IF(AND(I2119&gt;=37001,I2119&lt;=39201),"Jihočeský kraj",(IF(AND(I2119&gt;=39701,I2119&lt;=39901),"Jihočeský kraj",(IF(AND(I2119&gt;=39301,I2119&lt;=39601),"Kraj Vysočina",(IF(AND(I2119&gt;=58001,I2119&lt;=59501),"Kraj Vysočina",(IF(AND(I2119&gt;=67401,I2119&lt;=67602),"Kraj Vysočina",(IF(AND(I2119&gt;=40001,I2119&lt;=44101),"Ústecký kraj",(IF(AND(I2119&gt;=46001,I2119&lt;=47201),"Liberecký kraj",(IF(AND(I2119&gt;=51202,I2119&lt;=51401),"Liberecký kraj",(IF(AND(I2119&gt;=53002,I2119&lt;=53976),"Pardubický kraj",(IF(AND(I2119&gt;=56002,I2119&lt;=57201),"Pardubický kraj",(IF(AND(I2119&gt;=60200,I2119&lt;=67201),"Jihomoravský kraj",(IF(AND(I2119&gt;=67801,I2119&lt;=68501),"Jihomoravský kraj",(IF(AND(I2119&gt;=69002,I2119&lt;=69801),"Jihomoravský kraj",(IF(AND(I2119&gt;=68601,I2119&lt;=68801),"Zlínský kraj",(IF(AND(I2119&gt;=75501,I2119&lt;=76901),"Zlínský kraj",(IF(AND(I2119&gt;=70030,I2119&lt;=74901),"Moravskoslezský kraj",(IF(AND(I2119&gt;=75000,I2119&lt;=75368),"Olomoucký kraj",(IF(AND(I2119&gt;=77200,I2119&lt;=79862),"Olomoucký kraj",(IF(AND(I2119&gt;=50011,I2119&lt;=50301),"Královéhradecký kraj",(IF(AND(I2119&gt;=54301,I2119&lt;=54303),"Královéhradecký kraj","0")))))))))))))))))))))))))))))))))))))))))))))))</f>
        <v>Jihočeský kraj</v>
      </c>
      <c r="AD2119" t="s">
        <v>998</v>
      </c>
      <c r="AE2119" t="s">
        <v>998</v>
      </c>
      <c r="AF2119" t="s">
        <v>998</v>
      </c>
      <c r="AG2119" s="107">
        <v>0</v>
      </c>
      <c r="AH2119" s="107">
        <v>0</v>
      </c>
      <c r="AI2119" s="107">
        <v>0</v>
      </c>
      <c r="AJ2119" t="s">
        <v>1012</v>
      </c>
    </row>
    <row r="2120" spans="1:37" x14ac:dyDescent="0.45">
      <c r="A2120" t="s">
        <v>1694</v>
      </c>
      <c r="B2120" t="s">
        <v>9925</v>
      </c>
      <c r="C2120" t="s">
        <v>1002</v>
      </c>
      <c r="D2120" t="s">
        <v>9926</v>
      </c>
      <c r="E2120" t="s">
        <v>992</v>
      </c>
      <c r="F2120" t="s">
        <v>9927</v>
      </c>
      <c r="G2120">
        <v>602</v>
      </c>
      <c r="H2120" t="s">
        <v>1638</v>
      </c>
      <c r="I2120">
        <v>38501</v>
      </c>
      <c r="J2120">
        <v>602264977</v>
      </c>
      <c r="K2120" t="s">
        <v>9928</v>
      </c>
      <c r="L2120" s="106">
        <v>37525</v>
      </c>
      <c r="M2120">
        <v>13197057</v>
      </c>
      <c r="N2120" t="s">
        <v>1276</v>
      </c>
      <c r="O2120" t="s">
        <v>1086</v>
      </c>
      <c r="P2120" t="s">
        <v>997</v>
      </c>
      <c r="R2120" s="109" t="str">
        <f>IF(OR(P2120="SB",Q2120="SB"),"SB",0)</f>
        <v>SB</v>
      </c>
      <c r="V2120" s="113" t="str">
        <f>IF(AND(I2120&gt;=10000,I2120&lt;=19900),"Praha",(IF(AND(I2120&gt;=25001,I2120&lt;=29501),"Středočeský kraj",(IF(AND(I2120&gt;=30100,I2120&lt;=34972),"Středočeský kraj",(IF(AND(I2120&gt;=35002,I2120&lt;=36271),"Karlovarský kraj",(IF(AND(I2120&gt;=37001,I2120&lt;=39201),"Jihočeský kraj",(IF(AND(I2120&gt;=39701,I2120&lt;=39901),"Jihočeský kraj",(IF(AND(I2120&gt;=39301,I2120&lt;=39601),"Kraj Vysočina",(IF(AND(I2120&gt;=58001,I2120&lt;=59501),"Kraj Vysočina",(IF(AND(I2120&gt;=67401,I2120&lt;=67602),"Kraj Vysočina",(IF(AND(I2120&gt;=40001,I2120&lt;=44101),"Ústecký kraj",(IF(AND(I2120&gt;=46001,I2120&lt;=47201),"Liberecký kraj",(IF(AND(I2120&gt;=51202,I2120&lt;=51401),"Liberecký kraj",(IF(AND(I2120&gt;=53002,I2120&lt;=53976),"Pardubický kraj",(IF(AND(I2120&gt;=56002,I2120&lt;=57201),"Pardubický kraj",(IF(AND(I2120&gt;=60200,I2120&lt;=67201),"Jihomoravský kraj",(IF(AND(I2120&gt;=67801,I2120&lt;=68501),"Jihomoravský kraj",(IF(AND(I2120&gt;=69002,I2120&lt;=69801),"Jihomoravský kraj",(IF(AND(I2120&gt;=68601,I2120&lt;=68801),"Zlínský kraj",(IF(AND(I2120&gt;=75501,I2120&lt;=76901),"Zlínský kraj",(IF(AND(I2120&gt;=70030,I2120&lt;=74901),"Moravskoslezský kraj",(IF(AND(I2120&gt;=75000,I2120&lt;=75368),"Olomoucký kraj",(IF(AND(I2120&gt;=77200,I2120&lt;=79862),"Olomoucký kraj",(IF(AND(I2120&gt;=50011,I2120&lt;=50301),"Královéhradecký kraj",(IF(AND(I2120&gt;=54301,I2120&lt;=54303),"Královéhradecký kraj","0")))))))))))))))))))))))))))))))))))))))))))))))</f>
        <v>Jihočeský kraj</v>
      </c>
      <c r="AD2120" t="s">
        <v>998</v>
      </c>
      <c r="AE2120" t="s">
        <v>998</v>
      </c>
      <c r="AF2120" t="s">
        <v>998</v>
      </c>
      <c r="AG2120" s="107">
        <v>0</v>
      </c>
      <c r="AH2120" s="107">
        <v>0</v>
      </c>
      <c r="AI2120" s="107">
        <v>0</v>
      </c>
      <c r="AJ2120" t="s">
        <v>1012</v>
      </c>
    </row>
    <row r="2121" spans="1:37" x14ac:dyDescent="0.45">
      <c r="A2121" t="s">
        <v>1076</v>
      </c>
      <c r="B2121" t="s">
        <v>10340</v>
      </c>
      <c r="C2121" t="s">
        <v>990</v>
      </c>
      <c r="D2121" t="s">
        <v>10353</v>
      </c>
      <c r="E2121" t="s">
        <v>992</v>
      </c>
      <c r="F2121" t="s">
        <v>10354</v>
      </c>
      <c r="G2121">
        <v>12</v>
      </c>
      <c r="H2121" t="s">
        <v>1638</v>
      </c>
      <c r="I2121">
        <v>38501</v>
      </c>
      <c r="J2121">
        <v>607821308</v>
      </c>
      <c r="K2121" t="s">
        <v>10355</v>
      </c>
      <c r="L2121" s="106">
        <v>38199</v>
      </c>
      <c r="M2121">
        <v>14160993</v>
      </c>
      <c r="N2121" t="s">
        <v>1276</v>
      </c>
      <c r="O2121" t="s">
        <v>1086</v>
      </c>
      <c r="P2121" t="s">
        <v>997</v>
      </c>
      <c r="R2121" s="109" t="str">
        <f>IF(OR(P2121="SB",Q2121="SB"),"SB",0)</f>
        <v>SB</v>
      </c>
      <c r="V2121" s="113" t="str">
        <f>IF(AND(I2121&gt;=10000,I2121&lt;=19900),"Praha",(IF(AND(I2121&gt;=25001,I2121&lt;=29501),"Středočeský kraj",(IF(AND(I2121&gt;=30100,I2121&lt;=34972),"Středočeský kraj",(IF(AND(I2121&gt;=35002,I2121&lt;=36271),"Karlovarský kraj",(IF(AND(I2121&gt;=37001,I2121&lt;=39201),"Jihočeský kraj",(IF(AND(I2121&gt;=39701,I2121&lt;=39901),"Jihočeský kraj",(IF(AND(I2121&gt;=39301,I2121&lt;=39601),"Kraj Vysočina",(IF(AND(I2121&gt;=58001,I2121&lt;=59501),"Kraj Vysočina",(IF(AND(I2121&gt;=67401,I2121&lt;=67602),"Kraj Vysočina",(IF(AND(I2121&gt;=40001,I2121&lt;=44101),"Ústecký kraj",(IF(AND(I2121&gt;=46001,I2121&lt;=47201),"Liberecký kraj",(IF(AND(I2121&gt;=51202,I2121&lt;=51401),"Liberecký kraj",(IF(AND(I2121&gt;=53002,I2121&lt;=53976),"Pardubický kraj",(IF(AND(I2121&gt;=56002,I2121&lt;=57201),"Pardubický kraj",(IF(AND(I2121&gt;=60200,I2121&lt;=67201),"Jihomoravský kraj",(IF(AND(I2121&gt;=67801,I2121&lt;=68501),"Jihomoravský kraj",(IF(AND(I2121&gt;=69002,I2121&lt;=69801),"Jihomoravský kraj",(IF(AND(I2121&gt;=68601,I2121&lt;=68801),"Zlínský kraj",(IF(AND(I2121&gt;=75501,I2121&lt;=76901),"Zlínský kraj",(IF(AND(I2121&gt;=70030,I2121&lt;=74901),"Moravskoslezský kraj",(IF(AND(I2121&gt;=75000,I2121&lt;=75368),"Olomoucký kraj",(IF(AND(I2121&gt;=77200,I2121&lt;=79862),"Olomoucký kraj",(IF(AND(I2121&gt;=50011,I2121&lt;=50301),"Královéhradecký kraj",(IF(AND(I2121&gt;=54301,I2121&lt;=54303),"Královéhradecký kraj","0")))))))))))))))))))))))))))))))))))))))))))))))</f>
        <v>Jihočeský kraj</v>
      </c>
      <c r="AD2121" t="s">
        <v>998</v>
      </c>
      <c r="AE2121" t="s">
        <v>998</v>
      </c>
      <c r="AF2121" t="s">
        <v>998</v>
      </c>
      <c r="AG2121" s="107">
        <v>0</v>
      </c>
      <c r="AH2121" s="107">
        <v>0</v>
      </c>
      <c r="AI2121" s="107">
        <v>0</v>
      </c>
      <c r="AJ2121" t="s">
        <v>1012</v>
      </c>
    </row>
    <row r="2122" spans="1:37" x14ac:dyDescent="0.45">
      <c r="A2122" t="s">
        <v>1468</v>
      </c>
      <c r="B2122" t="s">
        <v>10790</v>
      </c>
      <c r="C2122" t="s">
        <v>1002</v>
      </c>
      <c r="D2122" t="s">
        <v>10791</v>
      </c>
      <c r="E2122" t="s">
        <v>992</v>
      </c>
      <c r="F2122" t="s">
        <v>6512</v>
      </c>
      <c r="G2122">
        <v>85</v>
      </c>
      <c r="H2122" t="s">
        <v>1638</v>
      </c>
      <c r="I2122">
        <v>38501</v>
      </c>
      <c r="J2122">
        <v>721085090</v>
      </c>
      <c r="K2122" t="s">
        <v>10792</v>
      </c>
      <c r="L2122" s="106">
        <v>37218</v>
      </c>
      <c r="M2122">
        <v>11551390</v>
      </c>
      <c r="N2122" t="s">
        <v>1276</v>
      </c>
      <c r="O2122" t="s">
        <v>1086</v>
      </c>
      <c r="P2122" t="s">
        <v>997</v>
      </c>
      <c r="R2122" s="109" t="str">
        <f>IF(OR(P2122="SB",Q2122="SB"),"SB",0)</f>
        <v>SB</v>
      </c>
      <c r="V2122" s="113" t="str">
        <f>IF(AND(I2122&gt;=10000,I2122&lt;=19900),"Praha",(IF(AND(I2122&gt;=25001,I2122&lt;=29501),"Středočeský kraj",(IF(AND(I2122&gt;=30100,I2122&lt;=34972),"Středočeský kraj",(IF(AND(I2122&gt;=35002,I2122&lt;=36271),"Karlovarský kraj",(IF(AND(I2122&gt;=37001,I2122&lt;=39201),"Jihočeský kraj",(IF(AND(I2122&gt;=39701,I2122&lt;=39901),"Jihočeský kraj",(IF(AND(I2122&gt;=39301,I2122&lt;=39601),"Kraj Vysočina",(IF(AND(I2122&gt;=58001,I2122&lt;=59501),"Kraj Vysočina",(IF(AND(I2122&gt;=67401,I2122&lt;=67602),"Kraj Vysočina",(IF(AND(I2122&gt;=40001,I2122&lt;=44101),"Ústecký kraj",(IF(AND(I2122&gt;=46001,I2122&lt;=47201),"Liberecký kraj",(IF(AND(I2122&gt;=51202,I2122&lt;=51401),"Liberecký kraj",(IF(AND(I2122&gt;=53002,I2122&lt;=53976),"Pardubický kraj",(IF(AND(I2122&gt;=56002,I2122&lt;=57201),"Pardubický kraj",(IF(AND(I2122&gt;=60200,I2122&lt;=67201),"Jihomoravský kraj",(IF(AND(I2122&gt;=67801,I2122&lt;=68501),"Jihomoravský kraj",(IF(AND(I2122&gt;=69002,I2122&lt;=69801),"Jihomoravský kraj",(IF(AND(I2122&gt;=68601,I2122&lt;=68801),"Zlínský kraj",(IF(AND(I2122&gt;=75501,I2122&lt;=76901),"Zlínský kraj",(IF(AND(I2122&gt;=70030,I2122&lt;=74901),"Moravskoslezský kraj",(IF(AND(I2122&gt;=75000,I2122&lt;=75368),"Olomoucký kraj",(IF(AND(I2122&gt;=77200,I2122&lt;=79862),"Olomoucký kraj",(IF(AND(I2122&gt;=50011,I2122&lt;=50301),"Královéhradecký kraj",(IF(AND(I2122&gt;=54301,I2122&lt;=54303),"Královéhradecký kraj","0")))))))))))))))))))))))))))))))))))))))))))))))</f>
        <v>Jihočeský kraj</v>
      </c>
      <c r="AD2122" t="s">
        <v>998</v>
      </c>
      <c r="AE2122" t="s">
        <v>998</v>
      </c>
      <c r="AF2122" t="s">
        <v>998</v>
      </c>
      <c r="AG2122" s="107">
        <v>0</v>
      </c>
      <c r="AH2122" s="107">
        <v>0</v>
      </c>
      <c r="AI2122" s="107">
        <v>0</v>
      </c>
      <c r="AJ2122" t="s">
        <v>1012</v>
      </c>
    </row>
    <row r="2123" spans="1:37" x14ac:dyDescent="0.45">
      <c r="A2123" t="s">
        <v>1007</v>
      </c>
      <c r="B2123" t="s">
        <v>10872</v>
      </c>
      <c r="C2123" t="s">
        <v>990</v>
      </c>
      <c r="D2123" t="s">
        <v>10875</v>
      </c>
      <c r="E2123" t="s">
        <v>992</v>
      </c>
      <c r="F2123" t="s">
        <v>10876</v>
      </c>
      <c r="G2123">
        <v>23</v>
      </c>
      <c r="H2123" t="s">
        <v>1638</v>
      </c>
      <c r="I2123">
        <v>38501</v>
      </c>
      <c r="J2123">
        <v>731530462</v>
      </c>
      <c r="K2123" t="s">
        <v>10877</v>
      </c>
      <c r="L2123" s="106">
        <v>39696</v>
      </c>
      <c r="M2123">
        <v>15305492</v>
      </c>
      <c r="N2123" t="s">
        <v>1640</v>
      </c>
      <c r="O2123" t="s">
        <v>1086</v>
      </c>
      <c r="P2123" t="s">
        <v>997</v>
      </c>
      <c r="R2123" s="109" t="str">
        <f>IF(OR(P2123="SB",Q2123="SB"),"SB",0)</f>
        <v>SB</v>
      </c>
      <c r="V2123" s="113" t="str">
        <f>IF(AND(I2123&gt;=10000,I2123&lt;=19900),"Praha",(IF(AND(I2123&gt;=25001,I2123&lt;=29501),"Středočeský kraj",(IF(AND(I2123&gt;=30100,I2123&lt;=34972),"Středočeský kraj",(IF(AND(I2123&gt;=35002,I2123&lt;=36271),"Karlovarský kraj",(IF(AND(I2123&gt;=37001,I2123&lt;=39201),"Jihočeský kraj",(IF(AND(I2123&gt;=39701,I2123&lt;=39901),"Jihočeský kraj",(IF(AND(I2123&gt;=39301,I2123&lt;=39601),"Kraj Vysočina",(IF(AND(I2123&gt;=58001,I2123&lt;=59501),"Kraj Vysočina",(IF(AND(I2123&gt;=67401,I2123&lt;=67602),"Kraj Vysočina",(IF(AND(I2123&gt;=40001,I2123&lt;=44101),"Ústecký kraj",(IF(AND(I2123&gt;=46001,I2123&lt;=47201),"Liberecký kraj",(IF(AND(I2123&gt;=51202,I2123&lt;=51401),"Liberecký kraj",(IF(AND(I2123&gt;=53002,I2123&lt;=53976),"Pardubický kraj",(IF(AND(I2123&gt;=56002,I2123&lt;=57201),"Pardubický kraj",(IF(AND(I2123&gt;=60200,I2123&lt;=67201),"Jihomoravský kraj",(IF(AND(I2123&gt;=67801,I2123&lt;=68501),"Jihomoravský kraj",(IF(AND(I2123&gt;=69002,I2123&lt;=69801),"Jihomoravský kraj",(IF(AND(I2123&gt;=68601,I2123&lt;=68801),"Zlínský kraj",(IF(AND(I2123&gt;=75501,I2123&lt;=76901),"Zlínský kraj",(IF(AND(I2123&gt;=70030,I2123&lt;=74901),"Moravskoslezský kraj",(IF(AND(I2123&gt;=75000,I2123&lt;=75368),"Olomoucký kraj",(IF(AND(I2123&gt;=77200,I2123&lt;=79862),"Olomoucký kraj",(IF(AND(I2123&gt;=50011,I2123&lt;=50301),"Královéhradecký kraj",(IF(AND(I2123&gt;=54301,I2123&lt;=54303),"Královéhradecký kraj","0")))))))))))))))))))))))))))))))))))))))))))))))</f>
        <v>Jihočeský kraj</v>
      </c>
      <c r="AD2123" t="s">
        <v>998</v>
      </c>
      <c r="AE2123" t="s">
        <v>998</v>
      </c>
      <c r="AF2123" t="s">
        <v>998</v>
      </c>
      <c r="AG2123" s="107">
        <v>300</v>
      </c>
      <c r="AH2123" s="107">
        <v>0</v>
      </c>
      <c r="AI2123" s="107">
        <v>0</v>
      </c>
      <c r="AJ2123" t="s">
        <v>999</v>
      </c>
      <c r="AK2123" s="106">
        <v>44909</v>
      </c>
    </row>
    <row r="2124" spans="1:37" x14ac:dyDescent="0.45">
      <c r="A2124" t="s">
        <v>1216</v>
      </c>
      <c r="B2124" t="s">
        <v>10878</v>
      </c>
      <c r="C2124" t="s">
        <v>1002</v>
      </c>
      <c r="D2124" t="s">
        <v>10887</v>
      </c>
      <c r="E2124" t="s">
        <v>992</v>
      </c>
      <c r="F2124" t="s">
        <v>4882</v>
      </c>
      <c r="G2124">
        <v>270</v>
      </c>
      <c r="H2124" t="s">
        <v>1638</v>
      </c>
      <c r="I2124">
        <v>38501</v>
      </c>
      <c r="J2124">
        <v>777987696</v>
      </c>
      <c r="K2124" t="s">
        <v>10874</v>
      </c>
      <c r="L2124" s="106">
        <v>40405</v>
      </c>
      <c r="M2124">
        <v>15305694</v>
      </c>
      <c r="N2124" t="s">
        <v>1640</v>
      </c>
      <c r="O2124" t="s">
        <v>1086</v>
      </c>
      <c r="P2124" t="s">
        <v>997</v>
      </c>
      <c r="R2124" s="109" t="str">
        <f>IF(OR(P2124="SB",Q2124="SB"),"SB",0)</f>
        <v>SB</v>
      </c>
      <c r="V2124" s="113" t="str">
        <f>IF(AND(I2124&gt;=10000,I2124&lt;=19900),"Praha",(IF(AND(I2124&gt;=25001,I2124&lt;=29501),"Středočeský kraj",(IF(AND(I2124&gt;=30100,I2124&lt;=34972),"Středočeský kraj",(IF(AND(I2124&gt;=35002,I2124&lt;=36271),"Karlovarský kraj",(IF(AND(I2124&gt;=37001,I2124&lt;=39201),"Jihočeský kraj",(IF(AND(I2124&gt;=39701,I2124&lt;=39901),"Jihočeský kraj",(IF(AND(I2124&gt;=39301,I2124&lt;=39601),"Kraj Vysočina",(IF(AND(I2124&gt;=58001,I2124&lt;=59501),"Kraj Vysočina",(IF(AND(I2124&gt;=67401,I2124&lt;=67602),"Kraj Vysočina",(IF(AND(I2124&gt;=40001,I2124&lt;=44101),"Ústecký kraj",(IF(AND(I2124&gt;=46001,I2124&lt;=47201),"Liberecký kraj",(IF(AND(I2124&gt;=51202,I2124&lt;=51401),"Liberecký kraj",(IF(AND(I2124&gt;=53002,I2124&lt;=53976),"Pardubický kraj",(IF(AND(I2124&gt;=56002,I2124&lt;=57201),"Pardubický kraj",(IF(AND(I2124&gt;=60200,I2124&lt;=67201),"Jihomoravský kraj",(IF(AND(I2124&gt;=67801,I2124&lt;=68501),"Jihomoravský kraj",(IF(AND(I2124&gt;=69002,I2124&lt;=69801),"Jihomoravský kraj",(IF(AND(I2124&gt;=68601,I2124&lt;=68801),"Zlínský kraj",(IF(AND(I2124&gt;=75501,I2124&lt;=76901),"Zlínský kraj",(IF(AND(I2124&gt;=70030,I2124&lt;=74901),"Moravskoslezský kraj",(IF(AND(I2124&gt;=75000,I2124&lt;=75368),"Olomoucký kraj",(IF(AND(I2124&gt;=77200,I2124&lt;=79862),"Olomoucký kraj",(IF(AND(I2124&gt;=50011,I2124&lt;=50301),"Královéhradecký kraj",(IF(AND(I2124&gt;=54301,I2124&lt;=54303),"Královéhradecký kraj","0")))))))))))))))))))))))))))))))))))))))))))))))</f>
        <v>Jihočeský kraj</v>
      </c>
      <c r="AD2124" t="s">
        <v>998</v>
      </c>
      <c r="AE2124" t="s">
        <v>998</v>
      </c>
      <c r="AF2124" t="s">
        <v>998</v>
      </c>
      <c r="AG2124" s="107">
        <v>300</v>
      </c>
      <c r="AH2124" s="107">
        <v>0</v>
      </c>
      <c r="AI2124" s="107">
        <v>0</v>
      </c>
      <c r="AJ2124" t="s">
        <v>999</v>
      </c>
      <c r="AK2124" s="106">
        <v>44909</v>
      </c>
    </row>
    <row r="2125" spans="1:37" x14ac:dyDescent="0.45">
      <c r="A2125" t="s">
        <v>1224</v>
      </c>
      <c r="B2125" t="s">
        <v>10952</v>
      </c>
      <c r="C2125" t="s">
        <v>1002</v>
      </c>
      <c r="D2125" t="s">
        <v>10953</v>
      </c>
      <c r="E2125" t="s">
        <v>992</v>
      </c>
      <c r="F2125" t="s">
        <v>1378</v>
      </c>
      <c r="G2125">
        <v>370</v>
      </c>
      <c r="H2125" t="s">
        <v>1638</v>
      </c>
      <c r="I2125">
        <v>38501</v>
      </c>
      <c r="J2125">
        <v>723771332</v>
      </c>
      <c r="K2125" t="s">
        <v>10954</v>
      </c>
      <c r="L2125" s="106">
        <v>39328</v>
      </c>
      <c r="M2125">
        <v>14906277</v>
      </c>
      <c r="N2125" t="s">
        <v>1276</v>
      </c>
      <c r="O2125" t="s">
        <v>1086</v>
      </c>
      <c r="P2125" t="s">
        <v>997</v>
      </c>
      <c r="R2125" s="109" t="str">
        <f>IF(OR(P2125="SB",Q2125="SB"),"SB",0)</f>
        <v>SB</v>
      </c>
      <c r="V2125" s="113" t="str">
        <f>IF(AND(I2125&gt;=10000,I2125&lt;=19900),"Praha",(IF(AND(I2125&gt;=25001,I2125&lt;=29501),"Středočeský kraj",(IF(AND(I2125&gt;=30100,I2125&lt;=34972),"Středočeský kraj",(IF(AND(I2125&gt;=35002,I2125&lt;=36271),"Karlovarský kraj",(IF(AND(I2125&gt;=37001,I2125&lt;=39201),"Jihočeský kraj",(IF(AND(I2125&gt;=39701,I2125&lt;=39901),"Jihočeský kraj",(IF(AND(I2125&gt;=39301,I2125&lt;=39601),"Kraj Vysočina",(IF(AND(I2125&gt;=58001,I2125&lt;=59501),"Kraj Vysočina",(IF(AND(I2125&gt;=67401,I2125&lt;=67602),"Kraj Vysočina",(IF(AND(I2125&gt;=40001,I2125&lt;=44101),"Ústecký kraj",(IF(AND(I2125&gt;=46001,I2125&lt;=47201),"Liberecký kraj",(IF(AND(I2125&gt;=51202,I2125&lt;=51401),"Liberecký kraj",(IF(AND(I2125&gt;=53002,I2125&lt;=53976),"Pardubický kraj",(IF(AND(I2125&gt;=56002,I2125&lt;=57201),"Pardubický kraj",(IF(AND(I2125&gt;=60200,I2125&lt;=67201),"Jihomoravský kraj",(IF(AND(I2125&gt;=67801,I2125&lt;=68501),"Jihomoravský kraj",(IF(AND(I2125&gt;=69002,I2125&lt;=69801),"Jihomoravský kraj",(IF(AND(I2125&gt;=68601,I2125&lt;=68801),"Zlínský kraj",(IF(AND(I2125&gt;=75501,I2125&lt;=76901),"Zlínský kraj",(IF(AND(I2125&gt;=70030,I2125&lt;=74901),"Moravskoslezský kraj",(IF(AND(I2125&gt;=75000,I2125&lt;=75368),"Olomoucký kraj",(IF(AND(I2125&gt;=77200,I2125&lt;=79862),"Olomoucký kraj",(IF(AND(I2125&gt;=50011,I2125&lt;=50301),"Královéhradecký kraj",(IF(AND(I2125&gt;=54301,I2125&lt;=54303),"Královéhradecký kraj","0")))))))))))))))))))))))))))))))))))))))))))))))</f>
        <v>Jihočeský kraj</v>
      </c>
      <c r="AD2125" t="s">
        <v>998</v>
      </c>
      <c r="AE2125" t="s">
        <v>998</v>
      </c>
      <c r="AF2125" t="s">
        <v>998</v>
      </c>
      <c r="AG2125" s="107">
        <v>0</v>
      </c>
      <c r="AH2125" s="107">
        <v>0</v>
      </c>
      <c r="AI2125" s="107">
        <v>0</v>
      </c>
      <c r="AJ2125" t="s">
        <v>1012</v>
      </c>
    </row>
    <row r="2126" spans="1:37" x14ac:dyDescent="0.45">
      <c r="A2126" t="s">
        <v>1270</v>
      </c>
      <c r="B2126" t="s">
        <v>10986</v>
      </c>
      <c r="C2126" t="s">
        <v>990</v>
      </c>
      <c r="D2126" t="s">
        <v>10987</v>
      </c>
      <c r="E2126" t="s">
        <v>992</v>
      </c>
      <c r="F2126" t="s">
        <v>1751</v>
      </c>
      <c r="G2126">
        <v>382</v>
      </c>
      <c r="H2126" t="s">
        <v>1638</v>
      </c>
      <c r="I2126">
        <v>38501</v>
      </c>
      <c r="J2126">
        <v>702327839</v>
      </c>
      <c r="K2126" t="s">
        <v>10988</v>
      </c>
      <c r="L2126" s="106">
        <v>38291</v>
      </c>
      <c r="M2126">
        <v>13753088</v>
      </c>
      <c r="N2126" t="s">
        <v>1276</v>
      </c>
      <c r="O2126" t="s">
        <v>1086</v>
      </c>
      <c r="P2126" t="s">
        <v>997</v>
      </c>
      <c r="R2126" s="109" t="str">
        <f>IF(OR(P2126="SB",Q2126="SB"),"SB",0)</f>
        <v>SB</v>
      </c>
      <c r="V2126" s="113" t="str">
        <f>IF(AND(I2126&gt;=10000,I2126&lt;=19900),"Praha",(IF(AND(I2126&gt;=25001,I2126&lt;=29501),"Středočeský kraj",(IF(AND(I2126&gt;=30100,I2126&lt;=34972),"Středočeský kraj",(IF(AND(I2126&gt;=35002,I2126&lt;=36271),"Karlovarský kraj",(IF(AND(I2126&gt;=37001,I2126&lt;=39201),"Jihočeský kraj",(IF(AND(I2126&gt;=39701,I2126&lt;=39901),"Jihočeský kraj",(IF(AND(I2126&gt;=39301,I2126&lt;=39601),"Kraj Vysočina",(IF(AND(I2126&gt;=58001,I2126&lt;=59501),"Kraj Vysočina",(IF(AND(I2126&gt;=67401,I2126&lt;=67602),"Kraj Vysočina",(IF(AND(I2126&gt;=40001,I2126&lt;=44101),"Ústecký kraj",(IF(AND(I2126&gt;=46001,I2126&lt;=47201),"Liberecký kraj",(IF(AND(I2126&gt;=51202,I2126&lt;=51401),"Liberecký kraj",(IF(AND(I2126&gt;=53002,I2126&lt;=53976),"Pardubický kraj",(IF(AND(I2126&gt;=56002,I2126&lt;=57201),"Pardubický kraj",(IF(AND(I2126&gt;=60200,I2126&lt;=67201),"Jihomoravský kraj",(IF(AND(I2126&gt;=67801,I2126&lt;=68501),"Jihomoravský kraj",(IF(AND(I2126&gt;=69002,I2126&lt;=69801),"Jihomoravský kraj",(IF(AND(I2126&gt;=68601,I2126&lt;=68801),"Zlínský kraj",(IF(AND(I2126&gt;=75501,I2126&lt;=76901),"Zlínský kraj",(IF(AND(I2126&gt;=70030,I2126&lt;=74901),"Moravskoslezský kraj",(IF(AND(I2126&gt;=75000,I2126&lt;=75368),"Olomoucký kraj",(IF(AND(I2126&gt;=77200,I2126&lt;=79862),"Olomoucký kraj",(IF(AND(I2126&gt;=50011,I2126&lt;=50301),"Královéhradecký kraj",(IF(AND(I2126&gt;=54301,I2126&lt;=54303),"Královéhradecký kraj","0")))))))))))))))))))))))))))))))))))))))))))))))</f>
        <v>Jihočeský kraj</v>
      </c>
      <c r="AD2126" t="s">
        <v>998</v>
      </c>
      <c r="AE2126" t="s">
        <v>998</v>
      </c>
      <c r="AF2126" t="s">
        <v>998</v>
      </c>
      <c r="AG2126" s="107">
        <v>0</v>
      </c>
      <c r="AH2126" s="107">
        <v>0</v>
      </c>
      <c r="AI2126" s="107">
        <v>0</v>
      </c>
      <c r="AJ2126" t="s">
        <v>1012</v>
      </c>
    </row>
    <row r="2127" spans="1:37" x14ac:dyDescent="0.45">
      <c r="A2127" t="s">
        <v>1055</v>
      </c>
      <c r="B2127" t="s">
        <v>11967</v>
      </c>
      <c r="C2127" t="s">
        <v>1002</v>
      </c>
      <c r="D2127" t="s">
        <v>11968</v>
      </c>
      <c r="E2127" t="s">
        <v>992</v>
      </c>
      <c r="F2127" t="s">
        <v>2303</v>
      </c>
      <c r="G2127">
        <v>436</v>
      </c>
      <c r="H2127" t="s">
        <v>1638</v>
      </c>
      <c r="I2127">
        <v>38501</v>
      </c>
      <c r="J2127">
        <v>721051871</v>
      </c>
      <c r="K2127" t="s">
        <v>11969</v>
      </c>
      <c r="L2127" s="106">
        <v>37899</v>
      </c>
      <c r="M2127">
        <v>13428847</v>
      </c>
      <c r="N2127" t="s">
        <v>1276</v>
      </c>
      <c r="O2127" t="s">
        <v>1086</v>
      </c>
      <c r="P2127" t="s">
        <v>997</v>
      </c>
      <c r="R2127" s="109" t="str">
        <f>IF(OR(P2127="SB",Q2127="SB"),"SB",0)</f>
        <v>SB</v>
      </c>
      <c r="V2127" s="113" t="str">
        <f>IF(AND(I2127&gt;=10000,I2127&lt;=19900),"Praha",(IF(AND(I2127&gt;=25001,I2127&lt;=29501),"Středočeský kraj",(IF(AND(I2127&gt;=30100,I2127&lt;=34972),"Středočeský kraj",(IF(AND(I2127&gt;=35002,I2127&lt;=36271),"Karlovarský kraj",(IF(AND(I2127&gt;=37001,I2127&lt;=39201),"Jihočeský kraj",(IF(AND(I2127&gt;=39701,I2127&lt;=39901),"Jihočeský kraj",(IF(AND(I2127&gt;=39301,I2127&lt;=39601),"Kraj Vysočina",(IF(AND(I2127&gt;=58001,I2127&lt;=59501),"Kraj Vysočina",(IF(AND(I2127&gt;=67401,I2127&lt;=67602),"Kraj Vysočina",(IF(AND(I2127&gt;=40001,I2127&lt;=44101),"Ústecký kraj",(IF(AND(I2127&gt;=46001,I2127&lt;=47201),"Liberecký kraj",(IF(AND(I2127&gt;=51202,I2127&lt;=51401),"Liberecký kraj",(IF(AND(I2127&gt;=53002,I2127&lt;=53976),"Pardubický kraj",(IF(AND(I2127&gt;=56002,I2127&lt;=57201),"Pardubický kraj",(IF(AND(I2127&gt;=60200,I2127&lt;=67201),"Jihomoravský kraj",(IF(AND(I2127&gt;=67801,I2127&lt;=68501),"Jihomoravský kraj",(IF(AND(I2127&gt;=69002,I2127&lt;=69801),"Jihomoravský kraj",(IF(AND(I2127&gt;=68601,I2127&lt;=68801),"Zlínský kraj",(IF(AND(I2127&gt;=75501,I2127&lt;=76901),"Zlínský kraj",(IF(AND(I2127&gt;=70030,I2127&lt;=74901),"Moravskoslezský kraj",(IF(AND(I2127&gt;=75000,I2127&lt;=75368),"Olomoucký kraj",(IF(AND(I2127&gt;=77200,I2127&lt;=79862),"Olomoucký kraj",(IF(AND(I2127&gt;=50011,I2127&lt;=50301),"Královéhradecký kraj",(IF(AND(I2127&gt;=54301,I2127&lt;=54303),"Královéhradecký kraj","0")))))))))))))))))))))))))))))))))))))))))))))))</f>
        <v>Jihočeský kraj</v>
      </c>
      <c r="AD2127" t="s">
        <v>998</v>
      </c>
      <c r="AE2127" t="s">
        <v>998</v>
      </c>
      <c r="AF2127" t="s">
        <v>998</v>
      </c>
      <c r="AG2127" s="107">
        <v>0</v>
      </c>
      <c r="AH2127" s="107">
        <v>0</v>
      </c>
      <c r="AI2127" s="107">
        <v>0</v>
      </c>
      <c r="AJ2127" t="s">
        <v>1012</v>
      </c>
    </row>
    <row r="2128" spans="1:37" x14ac:dyDescent="0.45">
      <c r="A2128" t="s">
        <v>1026</v>
      </c>
      <c r="B2128" t="s">
        <v>13039</v>
      </c>
      <c r="C2128" t="s">
        <v>990</v>
      </c>
      <c r="D2128" t="s">
        <v>13040</v>
      </c>
      <c r="E2128" t="s">
        <v>992</v>
      </c>
      <c r="F2128" t="s">
        <v>1027</v>
      </c>
      <c r="G2128">
        <v>501</v>
      </c>
      <c r="H2128" t="s">
        <v>1638</v>
      </c>
      <c r="I2128">
        <v>38501</v>
      </c>
      <c r="J2128">
        <v>724919135</v>
      </c>
      <c r="K2128" t="s">
        <v>13041</v>
      </c>
      <c r="L2128" s="106">
        <v>40939</v>
      </c>
      <c r="M2128">
        <v>15305391</v>
      </c>
      <c r="N2128" t="s">
        <v>1276</v>
      </c>
      <c r="O2128" t="s">
        <v>1086</v>
      </c>
      <c r="P2128" t="s">
        <v>997</v>
      </c>
      <c r="R2128" s="109" t="str">
        <f>IF(OR(P2128="SB",Q2128="SB"),"SB",0)</f>
        <v>SB</v>
      </c>
      <c r="V2128" s="113" t="str">
        <f>IF(AND(I2128&gt;=10000,I2128&lt;=19900),"Praha",(IF(AND(I2128&gt;=25001,I2128&lt;=29501),"Středočeský kraj",(IF(AND(I2128&gt;=30100,I2128&lt;=34972),"Středočeský kraj",(IF(AND(I2128&gt;=35002,I2128&lt;=36271),"Karlovarský kraj",(IF(AND(I2128&gt;=37001,I2128&lt;=39201),"Jihočeský kraj",(IF(AND(I2128&gt;=39701,I2128&lt;=39901),"Jihočeský kraj",(IF(AND(I2128&gt;=39301,I2128&lt;=39601),"Kraj Vysočina",(IF(AND(I2128&gt;=58001,I2128&lt;=59501),"Kraj Vysočina",(IF(AND(I2128&gt;=67401,I2128&lt;=67602),"Kraj Vysočina",(IF(AND(I2128&gt;=40001,I2128&lt;=44101),"Ústecký kraj",(IF(AND(I2128&gt;=46001,I2128&lt;=47201),"Liberecký kraj",(IF(AND(I2128&gt;=51202,I2128&lt;=51401),"Liberecký kraj",(IF(AND(I2128&gt;=53002,I2128&lt;=53976),"Pardubický kraj",(IF(AND(I2128&gt;=56002,I2128&lt;=57201),"Pardubický kraj",(IF(AND(I2128&gt;=60200,I2128&lt;=67201),"Jihomoravský kraj",(IF(AND(I2128&gt;=67801,I2128&lt;=68501),"Jihomoravský kraj",(IF(AND(I2128&gt;=69002,I2128&lt;=69801),"Jihomoravský kraj",(IF(AND(I2128&gt;=68601,I2128&lt;=68801),"Zlínský kraj",(IF(AND(I2128&gt;=75501,I2128&lt;=76901),"Zlínský kraj",(IF(AND(I2128&gt;=70030,I2128&lt;=74901),"Moravskoslezský kraj",(IF(AND(I2128&gt;=75000,I2128&lt;=75368),"Olomoucký kraj",(IF(AND(I2128&gt;=77200,I2128&lt;=79862),"Olomoucký kraj",(IF(AND(I2128&gt;=50011,I2128&lt;=50301),"Královéhradecký kraj",(IF(AND(I2128&gt;=54301,I2128&lt;=54303),"Královéhradecký kraj","0")))))))))))))))))))))))))))))))))))))))))))))))</f>
        <v>Jihočeský kraj</v>
      </c>
      <c r="AD2128" t="s">
        <v>998</v>
      </c>
      <c r="AE2128" t="s">
        <v>998</v>
      </c>
      <c r="AF2128" t="s">
        <v>998</v>
      </c>
      <c r="AG2128" s="107">
        <v>0</v>
      </c>
      <c r="AH2128" s="107">
        <v>0</v>
      </c>
      <c r="AI2128" s="107">
        <v>0</v>
      </c>
      <c r="AJ2128" t="s">
        <v>1012</v>
      </c>
    </row>
    <row r="2129" spans="1:37" x14ac:dyDescent="0.45">
      <c r="A2129" t="s">
        <v>1107</v>
      </c>
      <c r="B2129" t="s">
        <v>13042</v>
      </c>
      <c r="C2129" t="s">
        <v>1002</v>
      </c>
      <c r="D2129" t="s">
        <v>13043</v>
      </c>
      <c r="E2129" t="s">
        <v>992</v>
      </c>
      <c r="F2129" t="s">
        <v>1027</v>
      </c>
      <c r="G2129">
        <v>501</v>
      </c>
      <c r="H2129" t="s">
        <v>1638</v>
      </c>
      <c r="I2129">
        <v>38501</v>
      </c>
      <c r="J2129">
        <v>724919135</v>
      </c>
      <c r="K2129" t="s">
        <v>13044</v>
      </c>
      <c r="L2129" s="106">
        <v>39291</v>
      </c>
      <c r="M2129">
        <v>11852191</v>
      </c>
      <c r="N2129" t="s">
        <v>1276</v>
      </c>
      <c r="O2129" t="s">
        <v>1086</v>
      </c>
      <c r="P2129" t="s">
        <v>997</v>
      </c>
      <c r="R2129" s="109" t="str">
        <f>IF(OR(P2129="SB",Q2129="SB"),"SB",0)</f>
        <v>SB</v>
      </c>
      <c r="V2129" s="113" t="str">
        <f>IF(AND(I2129&gt;=10000,I2129&lt;=19900),"Praha",(IF(AND(I2129&gt;=25001,I2129&lt;=29501),"Středočeský kraj",(IF(AND(I2129&gt;=30100,I2129&lt;=34972),"Středočeský kraj",(IF(AND(I2129&gt;=35002,I2129&lt;=36271),"Karlovarský kraj",(IF(AND(I2129&gt;=37001,I2129&lt;=39201),"Jihočeský kraj",(IF(AND(I2129&gt;=39701,I2129&lt;=39901),"Jihočeský kraj",(IF(AND(I2129&gt;=39301,I2129&lt;=39601),"Kraj Vysočina",(IF(AND(I2129&gt;=58001,I2129&lt;=59501),"Kraj Vysočina",(IF(AND(I2129&gt;=67401,I2129&lt;=67602),"Kraj Vysočina",(IF(AND(I2129&gt;=40001,I2129&lt;=44101),"Ústecký kraj",(IF(AND(I2129&gt;=46001,I2129&lt;=47201),"Liberecký kraj",(IF(AND(I2129&gt;=51202,I2129&lt;=51401),"Liberecký kraj",(IF(AND(I2129&gt;=53002,I2129&lt;=53976),"Pardubický kraj",(IF(AND(I2129&gt;=56002,I2129&lt;=57201),"Pardubický kraj",(IF(AND(I2129&gt;=60200,I2129&lt;=67201),"Jihomoravský kraj",(IF(AND(I2129&gt;=67801,I2129&lt;=68501),"Jihomoravský kraj",(IF(AND(I2129&gt;=69002,I2129&lt;=69801),"Jihomoravský kraj",(IF(AND(I2129&gt;=68601,I2129&lt;=68801),"Zlínský kraj",(IF(AND(I2129&gt;=75501,I2129&lt;=76901),"Zlínský kraj",(IF(AND(I2129&gt;=70030,I2129&lt;=74901),"Moravskoslezský kraj",(IF(AND(I2129&gt;=75000,I2129&lt;=75368),"Olomoucký kraj",(IF(AND(I2129&gt;=77200,I2129&lt;=79862),"Olomoucký kraj",(IF(AND(I2129&gt;=50011,I2129&lt;=50301),"Královéhradecký kraj",(IF(AND(I2129&gt;=54301,I2129&lt;=54303),"Královéhradecký kraj","0")))))))))))))))))))))))))))))))))))))))))))))))</f>
        <v>Jihočeský kraj</v>
      </c>
      <c r="AD2129" t="s">
        <v>998</v>
      </c>
      <c r="AE2129" t="s">
        <v>998</v>
      </c>
      <c r="AF2129" t="s">
        <v>998</v>
      </c>
      <c r="AG2129" s="107">
        <v>0</v>
      </c>
      <c r="AH2129" s="107">
        <v>0</v>
      </c>
      <c r="AI2129" s="107">
        <v>0</v>
      </c>
      <c r="AJ2129" t="s">
        <v>1012</v>
      </c>
    </row>
    <row r="2130" spans="1:37" x14ac:dyDescent="0.45">
      <c r="A2130" t="s">
        <v>1084</v>
      </c>
      <c r="B2130" t="s">
        <v>15179</v>
      </c>
      <c r="C2130" t="s">
        <v>990</v>
      </c>
      <c r="D2130" t="s">
        <v>15180</v>
      </c>
      <c r="E2130" t="s">
        <v>992</v>
      </c>
      <c r="F2130" t="s">
        <v>3942</v>
      </c>
      <c r="G2130">
        <v>117</v>
      </c>
      <c r="H2130" t="s">
        <v>1638</v>
      </c>
      <c r="I2130">
        <v>38501</v>
      </c>
      <c r="J2130">
        <v>724193213</v>
      </c>
      <c r="K2130" t="s">
        <v>15181</v>
      </c>
      <c r="L2130" s="106">
        <v>38932</v>
      </c>
      <c r="M2130">
        <v>15305593</v>
      </c>
      <c r="N2130" t="s">
        <v>1276</v>
      </c>
      <c r="O2130" t="s">
        <v>1086</v>
      </c>
      <c r="P2130" t="s">
        <v>997</v>
      </c>
      <c r="R2130" s="109" t="str">
        <f>IF(OR(P2130="SB",Q2130="SB"),"SB",0)</f>
        <v>SB</v>
      </c>
      <c r="V2130" s="113" t="str">
        <f>IF(AND(I2130&gt;=10000,I2130&lt;=19900),"Praha",(IF(AND(I2130&gt;=25001,I2130&lt;=29501),"Středočeský kraj",(IF(AND(I2130&gt;=30100,I2130&lt;=34972),"Středočeský kraj",(IF(AND(I2130&gt;=35002,I2130&lt;=36271),"Karlovarský kraj",(IF(AND(I2130&gt;=37001,I2130&lt;=39201),"Jihočeský kraj",(IF(AND(I2130&gt;=39701,I2130&lt;=39901),"Jihočeský kraj",(IF(AND(I2130&gt;=39301,I2130&lt;=39601),"Kraj Vysočina",(IF(AND(I2130&gt;=58001,I2130&lt;=59501),"Kraj Vysočina",(IF(AND(I2130&gt;=67401,I2130&lt;=67602),"Kraj Vysočina",(IF(AND(I2130&gt;=40001,I2130&lt;=44101),"Ústecký kraj",(IF(AND(I2130&gt;=46001,I2130&lt;=47201),"Liberecký kraj",(IF(AND(I2130&gt;=51202,I2130&lt;=51401),"Liberecký kraj",(IF(AND(I2130&gt;=53002,I2130&lt;=53976),"Pardubický kraj",(IF(AND(I2130&gt;=56002,I2130&lt;=57201),"Pardubický kraj",(IF(AND(I2130&gt;=60200,I2130&lt;=67201),"Jihomoravský kraj",(IF(AND(I2130&gt;=67801,I2130&lt;=68501),"Jihomoravský kraj",(IF(AND(I2130&gt;=69002,I2130&lt;=69801),"Jihomoravský kraj",(IF(AND(I2130&gt;=68601,I2130&lt;=68801),"Zlínský kraj",(IF(AND(I2130&gt;=75501,I2130&lt;=76901),"Zlínský kraj",(IF(AND(I2130&gt;=70030,I2130&lt;=74901),"Moravskoslezský kraj",(IF(AND(I2130&gt;=75000,I2130&lt;=75368),"Olomoucký kraj",(IF(AND(I2130&gt;=77200,I2130&lt;=79862),"Olomoucký kraj",(IF(AND(I2130&gt;=50011,I2130&lt;=50301),"Královéhradecký kraj",(IF(AND(I2130&gt;=54301,I2130&lt;=54303),"Královéhradecký kraj","0")))))))))))))))))))))))))))))))))))))))))))))))</f>
        <v>Jihočeský kraj</v>
      </c>
      <c r="AD2130" t="s">
        <v>998</v>
      </c>
      <c r="AE2130" t="s">
        <v>998</v>
      </c>
      <c r="AF2130" t="s">
        <v>998</v>
      </c>
      <c r="AG2130" s="107">
        <v>0</v>
      </c>
      <c r="AH2130" s="107">
        <v>0</v>
      </c>
      <c r="AI2130" s="107">
        <v>0</v>
      </c>
      <c r="AJ2130" t="s">
        <v>1012</v>
      </c>
    </row>
    <row r="2131" spans="1:37" x14ac:dyDescent="0.45">
      <c r="A2131" t="s">
        <v>1915</v>
      </c>
      <c r="B2131" t="s">
        <v>15593</v>
      </c>
      <c r="C2131" t="s">
        <v>1002</v>
      </c>
      <c r="D2131" t="s">
        <v>15594</v>
      </c>
      <c r="E2131" t="s">
        <v>992</v>
      </c>
      <c r="F2131" t="s">
        <v>1214</v>
      </c>
      <c r="G2131">
        <v>235</v>
      </c>
      <c r="H2131" t="s">
        <v>1638</v>
      </c>
      <c r="I2131">
        <v>38501</v>
      </c>
      <c r="J2131">
        <v>774928070</v>
      </c>
      <c r="K2131" t="s">
        <v>15595</v>
      </c>
      <c r="L2131" s="106">
        <v>39058</v>
      </c>
      <c r="M2131">
        <v>14515045</v>
      </c>
      <c r="N2131" t="s">
        <v>1276</v>
      </c>
      <c r="O2131" t="s">
        <v>1086</v>
      </c>
      <c r="P2131" t="s">
        <v>997</v>
      </c>
      <c r="R2131" s="109" t="str">
        <f>IF(OR(P2131="SB",Q2131="SB"),"SB",0)</f>
        <v>SB</v>
      </c>
      <c r="V2131" s="113" t="str">
        <f>IF(AND(I2131&gt;=10000,I2131&lt;=19900),"Praha",(IF(AND(I2131&gt;=25001,I2131&lt;=29501),"Středočeský kraj",(IF(AND(I2131&gt;=30100,I2131&lt;=34972),"Středočeský kraj",(IF(AND(I2131&gt;=35002,I2131&lt;=36271),"Karlovarský kraj",(IF(AND(I2131&gt;=37001,I2131&lt;=39201),"Jihočeský kraj",(IF(AND(I2131&gt;=39701,I2131&lt;=39901),"Jihočeský kraj",(IF(AND(I2131&gt;=39301,I2131&lt;=39601),"Kraj Vysočina",(IF(AND(I2131&gt;=58001,I2131&lt;=59501),"Kraj Vysočina",(IF(AND(I2131&gt;=67401,I2131&lt;=67602),"Kraj Vysočina",(IF(AND(I2131&gt;=40001,I2131&lt;=44101),"Ústecký kraj",(IF(AND(I2131&gt;=46001,I2131&lt;=47201),"Liberecký kraj",(IF(AND(I2131&gt;=51202,I2131&lt;=51401),"Liberecký kraj",(IF(AND(I2131&gt;=53002,I2131&lt;=53976),"Pardubický kraj",(IF(AND(I2131&gt;=56002,I2131&lt;=57201),"Pardubický kraj",(IF(AND(I2131&gt;=60200,I2131&lt;=67201),"Jihomoravský kraj",(IF(AND(I2131&gt;=67801,I2131&lt;=68501),"Jihomoravský kraj",(IF(AND(I2131&gt;=69002,I2131&lt;=69801),"Jihomoravský kraj",(IF(AND(I2131&gt;=68601,I2131&lt;=68801),"Zlínský kraj",(IF(AND(I2131&gt;=75501,I2131&lt;=76901),"Zlínský kraj",(IF(AND(I2131&gt;=70030,I2131&lt;=74901),"Moravskoslezský kraj",(IF(AND(I2131&gt;=75000,I2131&lt;=75368),"Olomoucký kraj",(IF(AND(I2131&gt;=77200,I2131&lt;=79862),"Olomoucký kraj",(IF(AND(I2131&gt;=50011,I2131&lt;=50301),"Královéhradecký kraj",(IF(AND(I2131&gt;=54301,I2131&lt;=54303),"Královéhradecký kraj","0")))))))))))))))))))))))))))))))))))))))))))))))</f>
        <v>Jihočeský kraj</v>
      </c>
      <c r="AD2131" t="s">
        <v>998</v>
      </c>
      <c r="AE2131" t="s">
        <v>998</v>
      </c>
      <c r="AF2131" t="s">
        <v>998</v>
      </c>
      <c r="AG2131" s="107">
        <v>0</v>
      </c>
      <c r="AH2131" s="107">
        <v>0</v>
      </c>
      <c r="AI2131" s="107">
        <v>0</v>
      </c>
      <c r="AJ2131" t="s">
        <v>1012</v>
      </c>
    </row>
    <row r="2132" spans="1:37" x14ac:dyDescent="0.45">
      <c r="A2132" t="s">
        <v>1007</v>
      </c>
      <c r="B2132" t="s">
        <v>16048</v>
      </c>
      <c r="C2132" t="s">
        <v>990</v>
      </c>
      <c r="D2132" t="s">
        <v>16049</v>
      </c>
      <c r="E2132" t="s">
        <v>992</v>
      </c>
      <c r="F2132" t="s">
        <v>2211</v>
      </c>
      <c r="G2132">
        <v>74</v>
      </c>
      <c r="H2132" t="s">
        <v>1638</v>
      </c>
      <c r="I2132">
        <v>38501</v>
      </c>
      <c r="J2132">
        <v>720379729</v>
      </c>
      <c r="K2132" t="s">
        <v>16050</v>
      </c>
      <c r="L2132" s="106">
        <v>38007</v>
      </c>
      <c r="M2132">
        <v>13379438</v>
      </c>
      <c r="N2132" t="s">
        <v>1276</v>
      </c>
      <c r="O2132" t="s">
        <v>1086</v>
      </c>
      <c r="P2132" t="s">
        <v>997</v>
      </c>
      <c r="R2132" s="109" t="str">
        <f>IF(OR(P2132="SB",Q2132="SB"),"SB",0)</f>
        <v>SB</v>
      </c>
      <c r="V2132" s="113" t="str">
        <f>IF(AND(I2132&gt;=10000,I2132&lt;=19900),"Praha",(IF(AND(I2132&gt;=25001,I2132&lt;=29501),"Středočeský kraj",(IF(AND(I2132&gt;=30100,I2132&lt;=34972),"Středočeský kraj",(IF(AND(I2132&gt;=35002,I2132&lt;=36271),"Karlovarský kraj",(IF(AND(I2132&gt;=37001,I2132&lt;=39201),"Jihočeský kraj",(IF(AND(I2132&gt;=39701,I2132&lt;=39901),"Jihočeský kraj",(IF(AND(I2132&gt;=39301,I2132&lt;=39601),"Kraj Vysočina",(IF(AND(I2132&gt;=58001,I2132&lt;=59501),"Kraj Vysočina",(IF(AND(I2132&gt;=67401,I2132&lt;=67602),"Kraj Vysočina",(IF(AND(I2132&gt;=40001,I2132&lt;=44101),"Ústecký kraj",(IF(AND(I2132&gt;=46001,I2132&lt;=47201),"Liberecký kraj",(IF(AND(I2132&gt;=51202,I2132&lt;=51401),"Liberecký kraj",(IF(AND(I2132&gt;=53002,I2132&lt;=53976),"Pardubický kraj",(IF(AND(I2132&gt;=56002,I2132&lt;=57201),"Pardubický kraj",(IF(AND(I2132&gt;=60200,I2132&lt;=67201),"Jihomoravský kraj",(IF(AND(I2132&gt;=67801,I2132&lt;=68501),"Jihomoravský kraj",(IF(AND(I2132&gt;=69002,I2132&lt;=69801),"Jihomoravský kraj",(IF(AND(I2132&gt;=68601,I2132&lt;=68801),"Zlínský kraj",(IF(AND(I2132&gt;=75501,I2132&lt;=76901),"Zlínský kraj",(IF(AND(I2132&gt;=70030,I2132&lt;=74901),"Moravskoslezský kraj",(IF(AND(I2132&gt;=75000,I2132&lt;=75368),"Olomoucký kraj",(IF(AND(I2132&gt;=77200,I2132&lt;=79862),"Olomoucký kraj",(IF(AND(I2132&gt;=50011,I2132&lt;=50301),"Královéhradecký kraj",(IF(AND(I2132&gt;=54301,I2132&lt;=54303),"Královéhradecký kraj","0")))))))))))))))))))))))))))))))))))))))))))))))</f>
        <v>Jihočeský kraj</v>
      </c>
      <c r="AD2132" t="s">
        <v>998</v>
      </c>
      <c r="AE2132" t="s">
        <v>998</v>
      </c>
      <c r="AF2132" t="s">
        <v>998</v>
      </c>
      <c r="AG2132" s="107">
        <v>0</v>
      </c>
      <c r="AH2132" s="107">
        <v>0</v>
      </c>
      <c r="AI2132" s="107">
        <v>0</v>
      </c>
      <c r="AJ2132" t="s">
        <v>1012</v>
      </c>
    </row>
    <row r="2133" spans="1:37" x14ac:dyDescent="0.45">
      <c r="A2133" t="s">
        <v>1035</v>
      </c>
      <c r="B2133" t="s">
        <v>17301</v>
      </c>
      <c r="C2133" t="s">
        <v>1002</v>
      </c>
      <c r="D2133" t="s">
        <v>17302</v>
      </c>
      <c r="E2133" t="s">
        <v>992</v>
      </c>
      <c r="F2133" t="s">
        <v>2303</v>
      </c>
      <c r="G2133">
        <v>453</v>
      </c>
      <c r="H2133" t="s">
        <v>1638</v>
      </c>
      <c r="I2133">
        <v>38501</v>
      </c>
      <c r="J2133">
        <v>724431272</v>
      </c>
      <c r="K2133" t="s">
        <v>17303</v>
      </c>
      <c r="L2133" s="106">
        <v>39464</v>
      </c>
      <c r="M2133">
        <v>14554653</v>
      </c>
      <c r="N2133" t="s">
        <v>1276</v>
      </c>
      <c r="O2133" t="s">
        <v>1086</v>
      </c>
      <c r="P2133" t="s">
        <v>997</v>
      </c>
      <c r="R2133" s="109" t="str">
        <f>IF(OR(P2133="SB",Q2133="SB"),"SB",0)</f>
        <v>SB</v>
      </c>
      <c r="V2133" s="113" t="str">
        <f>IF(AND(I2133&gt;=10000,I2133&lt;=19900),"Praha",(IF(AND(I2133&gt;=25001,I2133&lt;=29501),"Středočeský kraj",(IF(AND(I2133&gt;=30100,I2133&lt;=34972),"Středočeský kraj",(IF(AND(I2133&gt;=35002,I2133&lt;=36271),"Karlovarský kraj",(IF(AND(I2133&gt;=37001,I2133&lt;=39201),"Jihočeský kraj",(IF(AND(I2133&gt;=39701,I2133&lt;=39901),"Jihočeský kraj",(IF(AND(I2133&gt;=39301,I2133&lt;=39601),"Kraj Vysočina",(IF(AND(I2133&gt;=58001,I2133&lt;=59501),"Kraj Vysočina",(IF(AND(I2133&gt;=67401,I2133&lt;=67602),"Kraj Vysočina",(IF(AND(I2133&gt;=40001,I2133&lt;=44101),"Ústecký kraj",(IF(AND(I2133&gt;=46001,I2133&lt;=47201),"Liberecký kraj",(IF(AND(I2133&gt;=51202,I2133&lt;=51401),"Liberecký kraj",(IF(AND(I2133&gt;=53002,I2133&lt;=53976),"Pardubický kraj",(IF(AND(I2133&gt;=56002,I2133&lt;=57201),"Pardubický kraj",(IF(AND(I2133&gt;=60200,I2133&lt;=67201),"Jihomoravský kraj",(IF(AND(I2133&gt;=67801,I2133&lt;=68501),"Jihomoravský kraj",(IF(AND(I2133&gt;=69002,I2133&lt;=69801),"Jihomoravský kraj",(IF(AND(I2133&gt;=68601,I2133&lt;=68801),"Zlínský kraj",(IF(AND(I2133&gt;=75501,I2133&lt;=76901),"Zlínský kraj",(IF(AND(I2133&gt;=70030,I2133&lt;=74901),"Moravskoslezský kraj",(IF(AND(I2133&gt;=75000,I2133&lt;=75368),"Olomoucký kraj",(IF(AND(I2133&gt;=77200,I2133&lt;=79862),"Olomoucký kraj",(IF(AND(I2133&gt;=50011,I2133&lt;=50301),"Královéhradecký kraj",(IF(AND(I2133&gt;=54301,I2133&lt;=54303),"Královéhradecký kraj","0")))))))))))))))))))))))))))))))))))))))))))))))</f>
        <v>Jihočeský kraj</v>
      </c>
      <c r="AD2133" t="s">
        <v>998</v>
      </c>
      <c r="AE2133" t="s">
        <v>998</v>
      </c>
      <c r="AF2133" t="s">
        <v>998</v>
      </c>
      <c r="AG2133" s="107">
        <v>0</v>
      </c>
      <c r="AH2133" s="107">
        <v>0</v>
      </c>
      <c r="AI2133" s="107">
        <v>0</v>
      </c>
      <c r="AJ2133" t="s">
        <v>1012</v>
      </c>
    </row>
    <row r="2134" spans="1:37" x14ac:dyDescent="0.45">
      <c r="A2134" t="s">
        <v>1112</v>
      </c>
      <c r="B2134" t="s">
        <v>17788</v>
      </c>
      <c r="C2134" t="s">
        <v>990</v>
      </c>
      <c r="D2134" t="s">
        <v>17789</v>
      </c>
      <c r="E2134" t="s">
        <v>992</v>
      </c>
      <c r="F2134" t="s">
        <v>10210</v>
      </c>
      <c r="G2134">
        <v>19</v>
      </c>
      <c r="H2134" t="s">
        <v>1638</v>
      </c>
      <c r="I2134">
        <v>38501</v>
      </c>
      <c r="K2134" t="s">
        <v>17790</v>
      </c>
      <c r="L2134" s="106">
        <v>37283</v>
      </c>
      <c r="M2134">
        <v>13529382</v>
      </c>
      <c r="N2134" t="s">
        <v>1276</v>
      </c>
      <c r="O2134" t="s">
        <v>1086</v>
      </c>
      <c r="P2134" t="s">
        <v>997</v>
      </c>
      <c r="R2134" s="109" t="str">
        <f>IF(OR(P2134="SB",Q2134="SB"),"SB",0)</f>
        <v>SB</v>
      </c>
      <c r="V2134" s="113" t="str">
        <f>IF(AND(I2134&gt;=10000,I2134&lt;=19900),"Praha",(IF(AND(I2134&gt;=25001,I2134&lt;=29501),"Středočeský kraj",(IF(AND(I2134&gt;=30100,I2134&lt;=34972),"Středočeský kraj",(IF(AND(I2134&gt;=35002,I2134&lt;=36271),"Karlovarský kraj",(IF(AND(I2134&gt;=37001,I2134&lt;=39201),"Jihočeský kraj",(IF(AND(I2134&gt;=39701,I2134&lt;=39901),"Jihočeský kraj",(IF(AND(I2134&gt;=39301,I2134&lt;=39601),"Kraj Vysočina",(IF(AND(I2134&gt;=58001,I2134&lt;=59501),"Kraj Vysočina",(IF(AND(I2134&gt;=67401,I2134&lt;=67602),"Kraj Vysočina",(IF(AND(I2134&gt;=40001,I2134&lt;=44101),"Ústecký kraj",(IF(AND(I2134&gt;=46001,I2134&lt;=47201),"Liberecký kraj",(IF(AND(I2134&gt;=51202,I2134&lt;=51401),"Liberecký kraj",(IF(AND(I2134&gt;=53002,I2134&lt;=53976),"Pardubický kraj",(IF(AND(I2134&gt;=56002,I2134&lt;=57201),"Pardubický kraj",(IF(AND(I2134&gt;=60200,I2134&lt;=67201),"Jihomoravský kraj",(IF(AND(I2134&gt;=67801,I2134&lt;=68501),"Jihomoravský kraj",(IF(AND(I2134&gt;=69002,I2134&lt;=69801),"Jihomoravský kraj",(IF(AND(I2134&gt;=68601,I2134&lt;=68801),"Zlínský kraj",(IF(AND(I2134&gt;=75501,I2134&lt;=76901),"Zlínský kraj",(IF(AND(I2134&gt;=70030,I2134&lt;=74901),"Moravskoslezský kraj",(IF(AND(I2134&gt;=75000,I2134&lt;=75368),"Olomoucký kraj",(IF(AND(I2134&gt;=77200,I2134&lt;=79862),"Olomoucký kraj",(IF(AND(I2134&gt;=50011,I2134&lt;=50301),"Královéhradecký kraj",(IF(AND(I2134&gt;=54301,I2134&lt;=54303),"Královéhradecký kraj","0")))))))))))))))))))))))))))))))))))))))))))))))</f>
        <v>Jihočeský kraj</v>
      </c>
      <c r="AD2134" t="s">
        <v>998</v>
      </c>
      <c r="AE2134" t="s">
        <v>998</v>
      </c>
      <c r="AF2134" t="s">
        <v>998</v>
      </c>
      <c r="AG2134" s="107">
        <v>0</v>
      </c>
      <c r="AH2134" s="107">
        <v>0</v>
      </c>
      <c r="AI2134" s="107">
        <v>0</v>
      </c>
      <c r="AJ2134" t="s">
        <v>1012</v>
      </c>
    </row>
    <row r="2135" spans="1:37" x14ac:dyDescent="0.45">
      <c r="A2135" t="s">
        <v>1026</v>
      </c>
      <c r="B2135" t="s">
        <v>17788</v>
      </c>
      <c r="C2135" t="s">
        <v>990</v>
      </c>
      <c r="D2135" t="s">
        <v>17798</v>
      </c>
      <c r="E2135" t="s">
        <v>992</v>
      </c>
      <c r="F2135" t="s">
        <v>10210</v>
      </c>
      <c r="G2135">
        <v>19</v>
      </c>
      <c r="H2135" t="s">
        <v>1638</v>
      </c>
      <c r="I2135">
        <v>38501</v>
      </c>
      <c r="K2135" t="s">
        <v>17799</v>
      </c>
      <c r="L2135" s="106">
        <v>38565</v>
      </c>
      <c r="M2135">
        <v>13529483</v>
      </c>
      <c r="N2135" t="s">
        <v>1276</v>
      </c>
      <c r="O2135" t="s">
        <v>1086</v>
      </c>
      <c r="P2135" t="s">
        <v>997</v>
      </c>
      <c r="R2135" s="109" t="str">
        <f>IF(OR(P2135="SB",Q2135="SB"),"SB",0)</f>
        <v>SB</v>
      </c>
      <c r="V2135" s="113" t="str">
        <f>IF(AND(I2135&gt;=10000,I2135&lt;=19900),"Praha",(IF(AND(I2135&gt;=25001,I2135&lt;=29501),"Středočeský kraj",(IF(AND(I2135&gt;=30100,I2135&lt;=34972),"Středočeský kraj",(IF(AND(I2135&gt;=35002,I2135&lt;=36271),"Karlovarský kraj",(IF(AND(I2135&gt;=37001,I2135&lt;=39201),"Jihočeský kraj",(IF(AND(I2135&gt;=39701,I2135&lt;=39901),"Jihočeský kraj",(IF(AND(I2135&gt;=39301,I2135&lt;=39601),"Kraj Vysočina",(IF(AND(I2135&gt;=58001,I2135&lt;=59501),"Kraj Vysočina",(IF(AND(I2135&gt;=67401,I2135&lt;=67602),"Kraj Vysočina",(IF(AND(I2135&gt;=40001,I2135&lt;=44101),"Ústecký kraj",(IF(AND(I2135&gt;=46001,I2135&lt;=47201),"Liberecký kraj",(IF(AND(I2135&gt;=51202,I2135&lt;=51401),"Liberecký kraj",(IF(AND(I2135&gt;=53002,I2135&lt;=53976),"Pardubický kraj",(IF(AND(I2135&gt;=56002,I2135&lt;=57201),"Pardubický kraj",(IF(AND(I2135&gt;=60200,I2135&lt;=67201),"Jihomoravský kraj",(IF(AND(I2135&gt;=67801,I2135&lt;=68501),"Jihomoravský kraj",(IF(AND(I2135&gt;=69002,I2135&lt;=69801),"Jihomoravský kraj",(IF(AND(I2135&gt;=68601,I2135&lt;=68801),"Zlínský kraj",(IF(AND(I2135&gt;=75501,I2135&lt;=76901),"Zlínský kraj",(IF(AND(I2135&gt;=70030,I2135&lt;=74901),"Moravskoslezský kraj",(IF(AND(I2135&gt;=75000,I2135&lt;=75368),"Olomoucký kraj",(IF(AND(I2135&gt;=77200,I2135&lt;=79862),"Olomoucký kraj",(IF(AND(I2135&gt;=50011,I2135&lt;=50301),"Královéhradecký kraj",(IF(AND(I2135&gt;=54301,I2135&lt;=54303),"Královéhradecký kraj","0")))))))))))))))))))))))))))))))))))))))))))))))</f>
        <v>Jihočeský kraj</v>
      </c>
      <c r="AD2135" t="s">
        <v>998</v>
      </c>
      <c r="AE2135" t="s">
        <v>998</v>
      </c>
      <c r="AF2135" t="s">
        <v>998</v>
      </c>
      <c r="AG2135" s="107">
        <v>0</v>
      </c>
      <c r="AH2135" s="107">
        <v>0</v>
      </c>
      <c r="AI2135" s="107">
        <v>0</v>
      </c>
      <c r="AJ2135" t="s">
        <v>1012</v>
      </c>
    </row>
    <row r="2136" spans="1:37" x14ac:dyDescent="0.45">
      <c r="A2136" t="s">
        <v>1107</v>
      </c>
      <c r="B2136" t="s">
        <v>18001</v>
      </c>
      <c r="C2136" t="s">
        <v>1002</v>
      </c>
      <c r="D2136" t="s">
        <v>18002</v>
      </c>
      <c r="E2136" t="s">
        <v>992</v>
      </c>
      <c r="F2136" t="s">
        <v>1027</v>
      </c>
      <c r="G2136">
        <v>500</v>
      </c>
      <c r="H2136" t="s">
        <v>1638</v>
      </c>
      <c r="I2136">
        <v>38501</v>
      </c>
      <c r="J2136">
        <v>728068784</v>
      </c>
      <c r="K2136" t="s">
        <v>18003</v>
      </c>
      <c r="L2136" s="106">
        <v>40905</v>
      </c>
      <c r="M2136">
        <v>14444923</v>
      </c>
      <c r="N2136" t="s">
        <v>1640</v>
      </c>
      <c r="O2136" t="s">
        <v>1086</v>
      </c>
      <c r="P2136" t="s">
        <v>997</v>
      </c>
      <c r="R2136" s="109" t="str">
        <f>IF(OR(P2136="SB",Q2136="SB"),"SB",0)</f>
        <v>SB</v>
      </c>
      <c r="V2136" s="113" t="str">
        <f>IF(AND(I2136&gt;=10000,I2136&lt;=19900),"Praha",(IF(AND(I2136&gt;=25001,I2136&lt;=29501),"Středočeský kraj",(IF(AND(I2136&gt;=30100,I2136&lt;=34972),"Středočeský kraj",(IF(AND(I2136&gt;=35002,I2136&lt;=36271),"Karlovarský kraj",(IF(AND(I2136&gt;=37001,I2136&lt;=39201),"Jihočeský kraj",(IF(AND(I2136&gt;=39701,I2136&lt;=39901),"Jihočeský kraj",(IF(AND(I2136&gt;=39301,I2136&lt;=39601),"Kraj Vysočina",(IF(AND(I2136&gt;=58001,I2136&lt;=59501),"Kraj Vysočina",(IF(AND(I2136&gt;=67401,I2136&lt;=67602),"Kraj Vysočina",(IF(AND(I2136&gt;=40001,I2136&lt;=44101),"Ústecký kraj",(IF(AND(I2136&gt;=46001,I2136&lt;=47201),"Liberecký kraj",(IF(AND(I2136&gt;=51202,I2136&lt;=51401),"Liberecký kraj",(IF(AND(I2136&gt;=53002,I2136&lt;=53976),"Pardubický kraj",(IF(AND(I2136&gt;=56002,I2136&lt;=57201),"Pardubický kraj",(IF(AND(I2136&gt;=60200,I2136&lt;=67201),"Jihomoravský kraj",(IF(AND(I2136&gt;=67801,I2136&lt;=68501),"Jihomoravský kraj",(IF(AND(I2136&gt;=69002,I2136&lt;=69801),"Jihomoravský kraj",(IF(AND(I2136&gt;=68601,I2136&lt;=68801),"Zlínský kraj",(IF(AND(I2136&gt;=75501,I2136&lt;=76901),"Zlínský kraj",(IF(AND(I2136&gt;=70030,I2136&lt;=74901),"Moravskoslezský kraj",(IF(AND(I2136&gt;=75000,I2136&lt;=75368),"Olomoucký kraj",(IF(AND(I2136&gt;=77200,I2136&lt;=79862),"Olomoucký kraj",(IF(AND(I2136&gt;=50011,I2136&lt;=50301),"Královéhradecký kraj",(IF(AND(I2136&gt;=54301,I2136&lt;=54303),"Královéhradecký kraj","0")))))))))))))))))))))))))))))))))))))))))))))))</f>
        <v>Jihočeský kraj</v>
      </c>
      <c r="AD2136" t="s">
        <v>998</v>
      </c>
      <c r="AE2136" t="s">
        <v>998</v>
      </c>
      <c r="AF2136" t="s">
        <v>998</v>
      </c>
      <c r="AG2136" s="107">
        <v>300</v>
      </c>
      <c r="AH2136" s="107">
        <v>0</v>
      </c>
      <c r="AI2136" s="107">
        <v>0</v>
      </c>
      <c r="AJ2136" t="s">
        <v>999</v>
      </c>
      <c r="AK2136" s="106">
        <v>44909</v>
      </c>
    </row>
    <row r="2137" spans="1:37" x14ac:dyDescent="0.45">
      <c r="A2137" t="s">
        <v>1408</v>
      </c>
      <c r="B2137" t="s">
        <v>18835</v>
      </c>
      <c r="C2137" t="s">
        <v>1002</v>
      </c>
      <c r="D2137" t="s">
        <v>18836</v>
      </c>
      <c r="E2137" t="s">
        <v>992</v>
      </c>
      <c r="F2137" t="s">
        <v>4635</v>
      </c>
      <c r="G2137">
        <v>352</v>
      </c>
      <c r="H2137" t="s">
        <v>1638</v>
      </c>
      <c r="I2137">
        <v>38501</v>
      </c>
      <c r="J2137">
        <v>602892816</v>
      </c>
      <c r="K2137" t="s">
        <v>18837</v>
      </c>
      <c r="L2137" s="106">
        <v>37881</v>
      </c>
      <c r="M2137">
        <v>13428948</v>
      </c>
      <c r="N2137" t="s">
        <v>1276</v>
      </c>
      <c r="O2137" t="s">
        <v>1086</v>
      </c>
      <c r="P2137" t="s">
        <v>997</v>
      </c>
      <c r="R2137" s="109" t="str">
        <f>IF(OR(P2137="SB",Q2137="SB"),"SB",0)</f>
        <v>SB</v>
      </c>
      <c r="V2137" s="113" t="str">
        <f>IF(AND(I2137&gt;=10000,I2137&lt;=19900),"Praha",(IF(AND(I2137&gt;=25001,I2137&lt;=29501),"Středočeský kraj",(IF(AND(I2137&gt;=30100,I2137&lt;=34972),"Středočeský kraj",(IF(AND(I2137&gt;=35002,I2137&lt;=36271),"Karlovarský kraj",(IF(AND(I2137&gt;=37001,I2137&lt;=39201),"Jihočeský kraj",(IF(AND(I2137&gt;=39701,I2137&lt;=39901),"Jihočeský kraj",(IF(AND(I2137&gt;=39301,I2137&lt;=39601),"Kraj Vysočina",(IF(AND(I2137&gt;=58001,I2137&lt;=59501),"Kraj Vysočina",(IF(AND(I2137&gt;=67401,I2137&lt;=67602),"Kraj Vysočina",(IF(AND(I2137&gt;=40001,I2137&lt;=44101),"Ústecký kraj",(IF(AND(I2137&gt;=46001,I2137&lt;=47201),"Liberecký kraj",(IF(AND(I2137&gt;=51202,I2137&lt;=51401),"Liberecký kraj",(IF(AND(I2137&gt;=53002,I2137&lt;=53976),"Pardubický kraj",(IF(AND(I2137&gt;=56002,I2137&lt;=57201),"Pardubický kraj",(IF(AND(I2137&gt;=60200,I2137&lt;=67201),"Jihomoravský kraj",(IF(AND(I2137&gt;=67801,I2137&lt;=68501),"Jihomoravský kraj",(IF(AND(I2137&gt;=69002,I2137&lt;=69801),"Jihomoravský kraj",(IF(AND(I2137&gt;=68601,I2137&lt;=68801),"Zlínský kraj",(IF(AND(I2137&gt;=75501,I2137&lt;=76901),"Zlínský kraj",(IF(AND(I2137&gt;=70030,I2137&lt;=74901),"Moravskoslezský kraj",(IF(AND(I2137&gt;=75000,I2137&lt;=75368),"Olomoucký kraj",(IF(AND(I2137&gt;=77200,I2137&lt;=79862),"Olomoucký kraj",(IF(AND(I2137&gt;=50011,I2137&lt;=50301),"Královéhradecký kraj",(IF(AND(I2137&gt;=54301,I2137&lt;=54303),"Královéhradecký kraj","0")))))))))))))))))))))))))))))))))))))))))))))))</f>
        <v>Jihočeský kraj</v>
      </c>
      <c r="AD2137" t="s">
        <v>998</v>
      </c>
      <c r="AE2137" t="s">
        <v>998</v>
      </c>
      <c r="AF2137" t="s">
        <v>998</v>
      </c>
      <c r="AG2137" s="107">
        <v>0</v>
      </c>
      <c r="AH2137" s="107">
        <v>0</v>
      </c>
      <c r="AI2137" s="107">
        <v>0</v>
      </c>
      <c r="AJ2137" t="s">
        <v>1012</v>
      </c>
    </row>
    <row r="2138" spans="1:37" x14ac:dyDescent="0.45">
      <c r="A2138" t="s">
        <v>1224</v>
      </c>
      <c r="B2138" t="s">
        <v>18846</v>
      </c>
      <c r="C2138" t="s">
        <v>1002</v>
      </c>
      <c r="D2138" t="s">
        <v>18847</v>
      </c>
      <c r="E2138" t="s">
        <v>992</v>
      </c>
      <c r="F2138" t="s">
        <v>4635</v>
      </c>
      <c r="G2138">
        <v>402</v>
      </c>
      <c r="H2138" t="s">
        <v>1638</v>
      </c>
      <c r="I2138">
        <v>38501</v>
      </c>
      <c r="J2138">
        <v>721577348</v>
      </c>
      <c r="K2138" t="s">
        <v>18848</v>
      </c>
      <c r="L2138" s="106">
        <v>40291</v>
      </c>
      <c r="M2138">
        <v>14840603</v>
      </c>
      <c r="N2138" t="s">
        <v>1276</v>
      </c>
      <c r="O2138" t="s">
        <v>1086</v>
      </c>
      <c r="P2138" t="s">
        <v>997</v>
      </c>
      <c r="R2138" s="109" t="str">
        <f>IF(OR(P2138="SB",Q2138="SB"),"SB",0)</f>
        <v>SB</v>
      </c>
      <c r="V2138" s="113" t="str">
        <f>IF(AND(I2138&gt;=10000,I2138&lt;=19900),"Praha",(IF(AND(I2138&gt;=25001,I2138&lt;=29501),"Středočeský kraj",(IF(AND(I2138&gt;=30100,I2138&lt;=34972),"Středočeský kraj",(IF(AND(I2138&gt;=35002,I2138&lt;=36271),"Karlovarský kraj",(IF(AND(I2138&gt;=37001,I2138&lt;=39201),"Jihočeský kraj",(IF(AND(I2138&gt;=39701,I2138&lt;=39901),"Jihočeský kraj",(IF(AND(I2138&gt;=39301,I2138&lt;=39601),"Kraj Vysočina",(IF(AND(I2138&gt;=58001,I2138&lt;=59501),"Kraj Vysočina",(IF(AND(I2138&gt;=67401,I2138&lt;=67602),"Kraj Vysočina",(IF(AND(I2138&gt;=40001,I2138&lt;=44101),"Ústecký kraj",(IF(AND(I2138&gt;=46001,I2138&lt;=47201),"Liberecký kraj",(IF(AND(I2138&gt;=51202,I2138&lt;=51401),"Liberecký kraj",(IF(AND(I2138&gt;=53002,I2138&lt;=53976),"Pardubický kraj",(IF(AND(I2138&gt;=56002,I2138&lt;=57201),"Pardubický kraj",(IF(AND(I2138&gt;=60200,I2138&lt;=67201),"Jihomoravský kraj",(IF(AND(I2138&gt;=67801,I2138&lt;=68501),"Jihomoravský kraj",(IF(AND(I2138&gt;=69002,I2138&lt;=69801),"Jihomoravský kraj",(IF(AND(I2138&gt;=68601,I2138&lt;=68801),"Zlínský kraj",(IF(AND(I2138&gt;=75501,I2138&lt;=76901),"Zlínský kraj",(IF(AND(I2138&gt;=70030,I2138&lt;=74901),"Moravskoslezský kraj",(IF(AND(I2138&gt;=75000,I2138&lt;=75368),"Olomoucký kraj",(IF(AND(I2138&gt;=77200,I2138&lt;=79862),"Olomoucký kraj",(IF(AND(I2138&gt;=50011,I2138&lt;=50301),"Královéhradecký kraj",(IF(AND(I2138&gt;=54301,I2138&lt;=54303),"Královéhradecký kraj","0")))))))))))))))))))))))))))))))))))))))))))))))</f>
        <v>Jihočeský kraj</v>
      </c>
      <c r="AD2138" t="s">
        <v>998</v>
      </c>
      <c r="AE2138" t="s">
        <v>998</v>
      </c>
      <c r="AF2138" t="s">
        <v>998</v>
      </c>
      <c r="AG2138" s="107">
        <v>0</v>
      </c>
      <c r="AH2138" s="107">
        <v>0</v>
      </c>
      <c r="AI2138" s="107">
        <v>0</v>
      </c>
      <c r="AJ2138" t="s">
        <v>1012</v>
      </c>
    </row>
    <row r="2139" spans="1:37" x14ac:dyDescent="0.45">
      <c r="A2139" t="s">
        <v>1069</v>
      </c>
      <c r="B2139" t="s">
        <v>9012</v>
      </c>
      <c r="C2139" t="s">
        <v>990</v>
      </c>
      <c r="D2139" t="s">
        <v>18371</v>
      </c>
      <c r="E2139" t="s">
        <v>992</v>
      </c>
      <c r="F2139" t="s">
        <v>2154</v>
      </c>
      <c r="G2139">
        <v>1170</v>
      </c>
      <c r="H2139" t="s">
        <v>1616</v>
      </c>
      <c r="I2139">
        <v>38601</v>
      </c>
      <c r="J2139">
        <v>724506087</v>
      </c>
      <c r="K2139" t="s">
        <v>18372</v>
      </c>
      <c r="L2139" s="106">
        <v>34689</v>
      </c>
      <c r="M2139">
        <v>11028196</v>
      </c>
      <c r="N2139" t="s">
        <v>1640</v>
      </c>
      <c r="O2139" t="s">
        <v>1086</v>
      </c>
      <c r="P2139" t="s">
        <v>997</v>
      </c>
      <c r="R2139" s="109" t="str">
        <f>IF(OR(P2139="SB",Q2139="SB"),"SB",0)</f>
        <v>SB</v>
      </c>
      <c r="T2139" s="110">
        <v>12378</v>
      </c>
      <c r="U2139" t="s">
        <v>19633</v>
      </c>
      <c r="V2139" s="113" t="str">
        <f>IF(AND(I2139&gt;=10000,I2139&lt;=19900),"Praha",(IF(AND(I2139&gt;=25001,I2139&lt;=29501),"Středočeský kraj",(IF(AND(I2139&gt;=30100,I2139&lt;=34972),"Středočeský kraj",(IF(AND(I2139&gt;=35002,I2139&lt;=36271),"Karlovarský kraj",(IF(AND(I2139&gt;=37001,I2139&lt;=39201),"Jihočeský kraj",(IF(AND(I2139&gt;=39701,I2139&lt;=39901),"Jihočeský kraj",(IF(AND(I2139&gt;=39301,I2139&lt;=39601),"Kraj Vysočina",(IF(AND(I2139&gt;=58001,I2139&lt;=59501),"Kraj Vysočina",(IF(AND(I2139&gt;=67401,I2139&lt;=67602),"Kraj Vysočina",(IF(AND(I2139&gt;=40001,I2139&lt;=44101),"Ústecký kraj",(IF(AND(I2139&gt;=46001,I2139&lt;=47201),"Liberecký kraj",(IF(AND(I2139&gt;=51202,I2139&lt;=51401),"Liberecký kraj",(IF(AND(I2139&gt;=53002,I2139&lt;=53976),"Pardubický kraj",(IF(AND(I2139&gt;=56002,I2139&lt;=57201),"Pardubický kraj",(IF(AND(I2139&gt;=60200,I2139&lt;=67201),"Jihomoravský kraj",(IF(AND(I2139&gt;=67801,I2139&lt;=68501),"Jihomoravský kraj",(IF(AND(I2139&gt;=69002,I2139&lt;=69801),"Jihomoravský kraj",(IF(AND(I2139&gt;=68601,I2139&lt;=68801),"Zlínský kraj",(IF(AND(I2139&gt;=75501,I2139&lt;=76901),"Zlínský kraj",(IF(AND(I2139&gt;=70030,I2139&lt;=74901),"Moravskoslezský kraj",(IF(AND(I2139&gt;=75000,I2139&lt;=75368),"Olomoucký kraj",(IF(AND(I2139&gt;=77200,I2139&lt;=79862),"Olomoucký kraj",(IF(AND(I2139&gt;=50011,I2139&lt;=50301),"Královéhradecký kraj",(IF(AND(I2139&gt;=54301,I2139&lt;=54303),"Královéhradecký kraj","0")))))))))))))))))))))))))))))))))))))))))))))))</f>
        <v>Jihočeský kraj</v>
      </c>
      <c r="AB2139" t="s">
        <v>18373</v>
      </c>
      <c r="AD2139" t="s">
        <v>998</v>
      </c>
      <c r="AE2139" t="s">
        <v>998</v>
      </c>
      <c r="AF2139" t="s">
        <v>998</v>
      </c>
      <c r="AG2139" s="107">
        <v>0</v>
      </c>
      <c r="AH2139" s="107">
        <v>0</v>
      </c>
      <c r="AI2139" s="107">
        <v>0</v>
      </c>
      <c r="AJ2139" t="s">
        <v>1012</v>
      </c>
    </row>
    <row r="2140" spans="1:37" x14ac:dyDescent="0.45">
      <c r="A2140" t="s">
        <v>1211</v>
      </c>
      <c r="B2140" t="s">
        <v>18374</v>
      </c>
      <c r="C2140" t="s">
        <v>1002</v>
      </c>
      <c r="D2140" t="s">
        <v>18377</v>
      </c>
      <c r="E2140" t="s">
        <v>992</v>
      </c>
      <c r="F2140" t="s">
        <v>2154</v>
      </c>
      <c r="G2140">
        <v>1170</v>
      </c>
      <c r="H2140" t="s">
        <v>1616</v>
      </c>
      <c r="I2140">
        <v>38601</v>
      </c>
      <c r="J2140">
        <v>724506087</v>
      </c>
      <c r="K2140" t="s">
        <v>18378</v>
      </c>
      <c r="L2140" s="106">
        <v>36385</v>
      </c>
      <c r="M2140">
        <v>11028200</v>
      </c>
      <c r="N2140" t="s">
        <v>1640</v>
      </c>
      <c r="O2140" t="s">
        <v>1086</v>
      </c>
      <c r="P2140" t="s">
        <v>997</v>
      </c>
      <c r="R2140" s="109" t="str">
        <f>IF(OR(P2140="SB",Q2140="SB"),"SB",0)</f>
        <v>SB</v>
      </c>
      <c r="T2140" s="110">
        <v>52373</v>
      </c>
      <c r="U2140" t="s">
        <v>19633</v>
      </c>
      <c r="V2140" s="113" t="str">
        <f>IF(AND(I2140&gt;=10000,I2140&lt;=19900),"Praha",(IF(AND(I2140&gt;=25001,I2140&lt;=29501),"Středočeský kraj",(IF(AND(I2140&gt;=30100,I2140&lt;=34972),"Středočeský kraj",(IF(AND(I2140&gt;=35002,I2140&lt;=36271),"Karlovarský kraj",(IF(AND(I2140&gt;=37001,I2140&lt;=39201),"Jihočeský kraj",(IF(AND(I2140&gt;=39701,I2140&lt;=39901),"Jihočeský kraj",(IF(AND(I2140&gt;=39301,I2140&lt;=39601),"Kraj Vysočina",(IF(AND(I2140&gt;=58001,I2140&lt;=59501),"Kraj Vysočina",(IF(AND(I2140&gt;=67401,I2140&lt;=67602),"Kraj Vysočina",(IF(AND(I2140&gt;=40001,I2140&lt;=44101),"Ústecký kraj",(IF(AND(I2140&gt;=46001,I2140&lt;=47201),"Liberecký kraj",(IF(AND(I2140&gt;=51202,I2140&lt;=51401),"Liberecký kraj",(IF(AND(I2140&gt;=53002,I2140&lt;=53976),"Pardubický kraj",(IF(AND(I2140&gt;=56002,I2140&lt;=57201),"Pardubický kraj",(IF(AND(I2140&gt;=60200,I2140&lt;=67201),"Jihomoravský kraj",(IF(AND(I2140&gt;=67801,I2140&lt;=68501),"Jihomoravský kraj",(IF(AND(I2140&gt;=69002,I2140&lt;=69801),"Jihomoravský kraj",(IF(AND(I2140&gt;=68601,I2140&lt;=68801),"Zlínský kraj",(IF(AND(I2140&gt;=75501,I2140&lt;=76901),"Zlínský kraj",(IF(AND(I2140&gt;=70030,I2140&lt;=74901),"Moravskoslezský kraj",(IF(AND(I2140&gt;=75000,I2140&lt;=75368),"Olomoucký kraj",(IF(AND(I2140&gt;=77200,I2140&lt;=79862),"Olomoucký kraj",(IF(AND(I2140&gt;=50011,I2140&lt;=50301),"Královéhradecký kraj",(IF(AND(I2140&gt;=54301,I2140&lt;=54303),"Královéhradecký kraj","0")))))))))))))))))))))))))))))))))))))))))))))))</f>
        <v>Jihočeský kraj</v>
      </c>
      <c r="AB2140" t="s">
        <v>18379</v>
      </c>
      <c r="AD2140" t="s">
        <v>998</v>
      </c>
      <c r="AE2140" t="s">
        <v>998</v>
      </c>
      <c r="AF2140" t="s">
        <v>998</v>
      </c>
      <c r="AG2140" s="107">
        <v>0</v>
      </c>
      <c r="AH2140" s="107">
        <v>0</v>
      </c>
      <c r="AI2140" s="107">
        <v>0</v>
      </c>
      <c r="AJ2140" t="s">
        <v>1012</v>
      </c>
    </row>
    <row r="2141" spans="1:37" x14ac:dyDescent="0.45">
      <c r="A2141" t="s">
        <v>1687</v>
      </c>
      <c r="B2141" t="s">
        <v>4691</v>
      </c>
      <c r="C2141" t="s">
        <v>1002</v>
      </c>
      <c r="D2141" t="s">
        <v>4692</v>
      </c>
      <c r="E2141" t="s">
        <v>992</v>
      </c>
      <c r="F2141" t="s">
        <v>2966</v>
      </c>
      <c r="G2141">
        <v>299</v>
      </c>
      <c r="H2141" t="s">
        <v>1616</v>
      </c>
      <c r="I2141">
        <v>38601</v>
      </c>
      <c r="J2141">
        <v>739513564</v>
      </c>
      <c r="K2141" t="s">
        <v>4693</v>
      </c>
      <c r="L2141" s="106">
        <v>33289</v>
      </c>
      <c r="M2141">
        <v>13549590</v>
      </c>
      <c r="N2141" t="s">
        <v>1640</v>
      </c>
      <c r="O2141" t="s">
        <v>1086</v>
      </c>
      <c r="P2141" t="s">
        <v>997</v>
      </c>
      <c r="R2141" s="109" t="str">
        <f>IF(OR(P2141="SB",Q2141="SB"),"SB",0)</f>
        <v>SB</v>
      </c>
      <c r="T2141" s="110" t="s">
        <v>998</v>
      </c>
      <c r="V2141" s="113" t="str">
        <f>IF(AND(I2141&gt;=10000,I2141&lt;=19900),"Praha",(IF(AND(I2141&gt;=25001,I2141&lt;=29501),"Středočeský kraj",(IF(AND(I2141&gt;=30100,I2141&lt;=34972),"Středočeský kraj",(IF(AND(I2141&gt;=35002,I2141&lt;=36271),"Karlovarský kraj",(IF(AND(I2141&gt;=37001,I2141&lt;=39201),"Jihočeský kraj",(IF(AND(I2141&gt;=39701,I2141&lt;=39901),"Jihočeský kraj",(IF(AND(I2141&gt;=39301,I2141&lt;=39601),"Kraj Vysočina",(IF(AND(I2141&gt;=58001,I2141&lt;=59501),"Kraj Vysočina",(IF(AND(I2141&gt;=67401,I2141&lt;=67602),"Kraj Vysočina",(IF(AND(I2141&gt;=40001,I2141&lt;=44101),"Ústecký kraj",(IF(AND(I2141&gt;=46001,I2141&lt;=47201),"Liberecký kraj",(IF(AND(I2141&gt;=51202,I2141&lt;=51401),"Liberecký kraj",(IF(AND(I2141&gt;=53002,I2141&lt;=53976),"Pardubický kraj",(IF(AND(I2141&gt;=56002,I2141&lt;=57201),"Pardubický kraj",(IF(AND(I2141&gt;=60200,I2141&lt;=67201),"Jihomoravský kraj",(IF(AND(I2141&gt;=67801,I2141&lt;=68501),"Jihomoravský kraj",(IF(AND(I2141&gt;=69002,I2141&lt;=69801),"Jihomoravský kraj",(IF(AND(I2141&gt;=68601,I2141&lt;=68801),"Zlínský kraj",(IF(AND(I2141&gt;=75501,I2141&lt;=76901),"Zlínský kraj",(IF(AND(I2141&gt;=70030,I2141&lt;=74901),"Moravskoslezský kraj",(IF(AND(I2141&gt;=75000,I2141&lt;=75368),"Olomoucký kraj",(IF(AND(I2141&gt;=77200,I2141&lt;=79862),"Olomoucký kraj",(IF(AND(I2141&gt;=50011,I2141&lt;=50301),"Královéhradecký kraj",(IF(AND(I2141&gt;=54301,I2141&lt;=54303),"Královéhradecký kraj","0")))))))))))))))))))))))))))))))))))))))))))))))</f>
        <v>Jihočeský kraj</v>
      </c>
      <c r="AB2141" t="s">
        <v>998</v>
      </c>
      <c r="AD2141" t="s">
        <v>998</v>
      </c>
      <c r="AE2141" t="s">
        <v>998</v>
      </c>
      <c r="AF2141" t="s">
        <v>1515</v>
      </c>
      <c r="AG2141" s="107">
        <v>300</v>
      </c>
      <c r="AH2141" s="107">
        <v>0</v>
      </c>
      <c r="AI2141" s="107">
        <v>0</v>
      </c>
      <c r="AJ2141" t="s">
        <v>999</v>
      </c>
      <c r="AK2141" s="106">
        <v>44909</v>
      </c>
    </row>
    <row r="2142" spans="1:37" x14ac:dyDescent="0.45">
      <c r="A2142" t="s">
        <v>1504</v>
      </c>
      <c r="B2142" t="s">
        <v>14077</v>
      </c>
      <c r="C2142" t="s">
        <v>1002</v>
      </c>
      <c r="D2142" t="s">
        <v>14081</v>
      </c>
      <c r="E2142" t="s">
        <v>992</v>
      </c>
      <c r="F2142" t="s">
        <v>14079</v>
      </c>
      <c r="G2142">
        <v>1</v>
      </c>
      <c r="H2142" t="s">
        <v>3528</v>
      </c>
      <c r="I2142">
        <v>38701</v>
      </c>
      <c r="K2142" t="s">
        <v>14080</v>
      </c>
      <c r="L2142" s="106">
        <v>34978</v>
      </c>
      <c r="M2142">
        <v>10991016</v>
      </c>
      <c r="N2142" t="s">
        <v>1276</v>
      </c>
      <c r="O2142" t="s">
        <v>1086</v>
      </c>
      <c r="P2142" t="s">
        <v>997</v>
      </c>
      <c r="R2142" s="109" t="str">
        <f>IF(OR(P2142="SB",Q2142="SB"),"SB",0)</f>
        <v>SB</v>
      </c>
      <c r="T2142" s="110">
        <v>52451</v>
      </c>
      <c r="U2142" t="s">
        <v>19633</v>
      </c>
      <c r="V2142" s="113" t="str">
        <f>IF(AND(I2142&gt;=10000,I2142&lt;=19900),"Praha",(IF(AND(I2142&gt;=25001,I2142&lt;=29501),"Středočeský kraj",(IF(AND(I2142&gt;=30100,I2142&lt;=34972),"Středočeský kraj",(IF(AND(I2142&gt;=35002,I2142&lt;=36271),"Karlovarský kraj",(IF(AND(I2142&gt;=37001,I2142&lt;=39201),"Jihočeský kraj",(IF(AND(I2142&gt;=39701,I2142&lt;=39901),"Jihočeský kraj",(IF(AND(I2142&gt;=39301,I2142&lt;=39601),"Kraj Vysočina",(IF(AND(I2142&gt;=58001,I2142&lt;=59501),"Kraj Vysočina",(IF(AND(I2142&gt;=67401,I2142&lt;=67602),"Kraj Vysočina",(IF(AND(I2142&gt;=40001,I2142&lt;=44101),"Ústecký kraj",(IF(AND(I2142&gt;=46001,I2142&lt;=47201),"Liberecký kraj",(IF(AND(I2142&gt;=51202,I2142&lt;=51401),"Liberecký kraj",(IF(AND(I2142&gt;=53002,I2142&lt;=53976),"Pardubický kraj",(IF(AND(I2142&gt;=56002,I2142&lt;=57201),"Pardubický kraj",(IF(AND(I2142&gt;=60200,I2142&lt;=67201),"Jihomoravský kraj",(IF(AND(I2142&gt;=67801,I2142&lt;=68501),"Jihomoravský kraj",(IF(AND(I2142&gt;=69002,I2142&lt;=69801),"Jihomoravský kraj",(IF(AND(I2142&gt;=68601,I2142&lt;=68801),"Zlínský kraj",(IF(AND(I2142&gt;=75501,I2142&lt;=76901),"Zlínský kraj",(IF(AND(I2142&gt;=70030,I2142&lt;=74901),"Moravskoslezský kraj",(IF(AND(I2142&gt;=75000,I2142&lt;=75368),"Olomoucký kraj",(IF(AND(I2142&gt;=77200,I2142&lt;=79862),"Olomoucký kraj",(IF(AND(I2142&gt;=50011,I2142&lt;=50301),"Královéhradecký kraj",(IF(AND(I2142&gt;=54301,I2142&lt;=54303),"Královéhradecký kraj","0")))))))))))))))))))))))))))))))))))))))))))))))</f>
        <v>Jihočeský kraj</v>
      </c>
      <c r="AD2142" t="s">
        <v>998</v>
      </c>
      <c r="AE2142" t="s">
        <v>998</v>
      </c>
      <c r="AF2142" t="s">
        <v>998</v>
      </c>
      <c r="AG2142" s="107">
        <v>0</v>
      </c>
      <c r="AH2142" s="107">
        <v>0</v>
      </c>
      <c r="AI2142" s="107">
        <v>0</v>
      </c>
      <c r="AJ2142" t="s">
        <v>1012</v>
      </c>
    </row>
    <row r="2143" spans="1:37" x14ac:dyDescent="0.45">
      <c r="A2143" t="s">
        <v>1256</v>
      </c>
      <c r="B2143" t="s">
        <v>7536</v>
      </c>
      <c r="C2143" t="s">
        <v>1002</v>
      </c>
      <c r="D2143" t="s">
        <v>7542</v>
      </c>
      <c r="E2143" t="s">
        <v>992</v>
      </c>
      <c r="F2143" t="s">
        <v>7543</v>
      </c>
      <c r="G2143">
        <v>2</v>
      </c>
      <c r="H2143" t="s">
        <v>3528</v>
      </c>
      <c r="I2143">
        <v>38701</v>
      </c>
      <c r="K2143" t="s">
        <v>7544</v>
      </c>
      <c r="L2143" s="106">
        <v>21855</v>
      </c>
      <c r="M2143">
        <v>10689508</v>
      </c>
      <c r="N2143" t="s">
        <v>1276</v>
      </c>
      <c r="O2143" t="s">
        <v>1086</v>
      </c>
      <c r="P2143" t="s">
        <v>997</v>
      </c>
      <c r="R2143" s="109" t="str">
        <f>IF(OR(P2143="SB",Q2143="SB"),"SB",0)</f>
        <v>SB</v>
      </c>
      <c r="T2143" s="110" t="s">
        <v>998</v>
      </c>
      <c r="V2143" s="113" t="str">
        <f>IF(AND(I2143&gt;=10000,I2143&lt;=19900),"Praha",(IF(AND(I2143&gt;=25001,I2143&lt;=29501),"Středočeský kraj",(IF(AND(I2143&gt;=30100,I2143&lt;=34972),"Středočeský kraj",(IF(AND(I2143&gt;=35002,I2143&lt;=36271),"Karlovarský kraj",(IF(AND(I2143&gt;=37001,I2143&lt;=39201),"Jihočeský kraj",(IF(AND(I2143&gt;=39701,I2143&lt;=39901),"Jihočeský kraj",(IF(AND(I2143&gt;=39301,I2143&lt;=39601),"Kraj Vysočina",(IF(AND(I2143&gt;=58001,I2143&lt;=59501),"Kraj Vysočina",(IF(AND(I2143&gt;=67401,I2143&lt;=67602),"Kraj Vysočina",(IF(AND(I2143&gt;=40001,I2143&lt;=44101),"Ústecký kraj",(IF(AND(I2143&gt;=46001,I2143&lt;=47201),"Liberecký kraj",(IF(AND(I2143&gt;=51202,I2143&lt;=51401),"Liberecký kraj",(IF(AND(I2143&gt;=53002,I2143&lt;=53976),"Pardubický kraj",(IF(AND(I2143&gt;=56002,I2143&lt;=57201),"Pardubický kraj",(IF(AND(I2143&gt;=60200,I2143&lt;=67201),"Jihomoravský kraj",(IF(AND(I2143&gt;=67801,I2143&lt;=68501),"Jihomoravský kraj",(IF(AND(I2143&gt;=69002,I2143&lt;=69801),"Jihomoravský kraj",(IF(AND(I2143&gt;=68601,I2143&lt;=68801),"Zlínský kraj",(IF(AND(I2143&gt;=75501,I2143&lt;=76901),"Zlínský kraj",(IF(AND(I2143&gt;=70030,I2143&lt;=74901),"Moravskoslezský kraj",(IF(AND(I2143&gt;=75000,I2143&lt;=75368),"Olomoucký kraj",(IF(AND(I2143&gt;=77200,I2143&lt;=79862),"Olomoucký kraj",(IF(AND(I2143&gt;=50011,I2143&lt;=50301),"Královéhradecký kraj",(IF(AND(I2143&gt;=54301,I2143&lt;=54303),"Královéhradecký kraj","0")))))))))))))))))))))))))))))))))))))))))))))))</f>
        <v>Jihočeský kraj</v>
      </c>
      <c r="AB2143" t="s">
        <v>998</v>
      </c>
      <c r="AD2143" t="s">
        <v>998</v>
      </c>
      <c r="AE2143" t="s">
        <v>998</v>
      </c>
      <c r="AF2143" t="s">
        <v>998</v>
      </c>
      <c r="AG2143" s="107">
        <v>0</v>
      </c>
      <c r="AH2143" s="107">
        <v>0</v>
      </c>
      <c r="AI2143" s="107">
        <v>0</v>
      </c>
      <c r="AJ2143" t="s">
        <v>1012</v>
      </c>
    </row>
    <row r="2144" spans="1:37" x14ac:dyDescent="0.45">
      <c r="A2144" t="s">
        <v>1220</v>
      </c>
      <c r="B2144" t="s">
        <v>14077</v>
      </c>
      <c r="C2144" t="s">
        <v>1002</v>
      </c>
      <c r="D2144" t="s">
        <v>14078</v>
      </c>
      <c r="E2144" t="s">
        <v>992</v>
      </c>
      <c r="F2144" t="s">
        <v>14079</v>
      </c>
      <c r="G2144">
        <v>1</v>
      </c>
      <c r="H2144" t="s">
        <v>3528</v>
      </c>
      <c r="I2144">
        <v>38701</v>
      </c>
      <c r="J2144">
        <v>608980173</v>
      </c>
      <c r="K2144" t="s">
        <v>14080</v>
      </c>
      <c r="L2144" s="106">
        <v>25502</v>
      </c>
      <c r="M2144">
        <v>11098019</v>
      </c>
      <c r="N2144" t="s">
        <v>1640</v>
      </c>
      <c r="O2144" t="s">
        <v>1086</v>
      </c>
      <c r="P2144" t="s">
        <v>997</v>
      </c>
      <c r="R2144" s="109" t="str">
        <f>IF(OR(P2144="SB",Q2144="SB"),"SB",0)</f>
        <v>SB</v>
      </c>
      <c r="T2144" s="110" t="s">
        <v>998</v>
      </c>
      <c r="V2144" s="113" t="str">
        <f>IF(AND(I2144&gt;=10000,I2144&lt;=19900),"Praha",(IF(AND(I2144&gt;=25001,I2144&lt;=29501),"Středočeský kraj",(IF(AND(I2144&gt;=30100,I2144&lt;=34972),"Středočeský kraj",(IF(AND(I2144&gt;=35002,I2144&lt;=36271),"Karlovarský kraj",(IF(AND(I2144&gt;=37001,I2144&lt;=39201),"Jihočeský kraj",(IF(AND(I2144&gt;=39701,I2144&lt;=39901),"Jihočeský kraj",(IF(AND(I2144&gt;=39301,I2144&lt;=39601),"Kraj Vysočina",(IF(AND(I2144&gt;=58001,I2144&lt;=59501),"Kraj Vysočina",(IF(AND(I2144&gt;=67401,I2144&lt;=67602),"Kraj Vysočina",(IF(AND(I2144&gt;=40001,I2144&lt;=44101),"Ústecký kraj",(IF(AND(I2144&gt;=46001,I2144&lt;=47201),"Liberecký kraj",(IF(AND(I2144&gt;=51202,I2144&lt;=51401),"Liberecký kraj",(IF(AND(I2144&gt;=53002,I2144&lt;=53976),"Pardubický kraj",(IF(AND(I2144&gt;=56002,I2144&lt;=57201),"Pardubický kraj",(IF(AND(I2144&gt;=60200,I2144&lt;=67201),"Jihomoravský kraj",(IF(AND(I2144&gt;=67801,I2144&lt;=68501),"Jihomoravský kraj",(IF(AND(I2144&gt;=69002,I2144&lt;=69801),"Jihomoravský kraj",(IF(AND(I2144&gt;=68601,I2144&lt;=68801),"Zlínský kraj",(IF(AND(I2144&gt;=75501,I2144&lt;=76901),"Zlínský kraj",(IF(AND(I2144&gt;=70030,I2144&lt;=74901),"Moravskoslezský kraj",(IF(AND(I2144&gt;=75000,I2144&lt;=75368),"Olomoucký kraj",(IF(AND(I2144&gt;=77200,I2144&lt;=79862),"Olomoucký kraj",(IF(AND(I2144&gt;=50011,I2144&lt;=50301),"Královéhradecký kraj",(IF(AND(I2144&gt;=54301,I2144&lt;=54303),"Královéhradecký kraj","0")))))))))))))))))))))))))))))))))))))))))))))))</f>
        <v>Jihočeský kraj</v>
      </c>
      <c r="AB2144" t="s">
        <v>998</v>
      </c>
      <c r="AD2144" t="s">
        <v>998</v>
      </c>
      <c r="AE2144" t="s">
        <v>1515</v>
      </c>
      <c r="AF2144" t="s">
        <v>998</v>
      </c>
      <c r="AG2144" s="107">
        <v>300</v>
      </c>
      <c r="AH2144" s="107">
        <v>0</v>
      </c>
      <c r="AI2144" s="107">
        <v>0</v>
      </c>
      <c r="AJ2144" t="s">
        <v>999</v>
      </c>
      <c r="AK2144" s="106">
        <v>44909</v>
      </c>
    </row>
    <row r="2145" spans="1:37" x14ac:dyDescent="0.45">
      <c r="A2145" t="s">
        <v>1285</v>
      </c>
      <c r="B2145" t="s">
        <v>4636</v>
      </c>
      <c r="C2145" t="s">
        <v>990</v>
      </c>
      <c r="D2145" t="s">
        <v>4637</v>
      </c>
      <c r="E2145" t="s">
        <v>992</v>
      </c>
      <c r="F2145" t="s">
        <v>4638</v>
      </c>
      <c r="G2145">
        <v>83</v>
      </c>
      <c r="H2145" t="s">
        <v>4638</v>
      </c>
      <c r="I2145">
        <v>38734</v>
      </c>
      <c r="J2145">
        <v>721117688</v>
      </c>
      <c r="K2145" t="s">
        <v>4639</v>
      </c>
      <c r="L2145" s="106">
        <v>31842</v>
      </c>
      <c r="M2145">
        <v>15744723</v>
      </c>
      <c r="N2145" t="s">
        <v>1276</v>
      </c>
      <c r="O2145" t="s">
        <v>1086</v>
      </c>
      <c r="P2145" t="s">
        <v>997</v>
      </c>
      <c r="R2145" s="109" t="str">
        <f>IF(OR(P2145="SB",Q2145="SB"),"SB",0)</f>
        <v>SB</v>
      </c>
      <c r="T2145" s="110" t="s">
        <v>998</v>
      </c>
      <c r="V2145" s="113" t="str">
        <f>IF(AND(I2145&gt;=10000,I2145&lt;=19900),"Praha",(IF(AND(I2145&gt;=25001,I2145&lt;=29501),"Středočeský kraj",(IF(AND(I2145&gt;=30100,I2145&lt;=34972),"Středočeský kraj",(IF(AND(I2145&gt;=35002,I2145&lt;=36271),"Karlovarský kraj",(IF(AND(I2145&gt;=37001,I2145&lt;=39201),"Jihočeský kraj",(IF(AND(I2145&gt;=39701,I2145&lt;=39901),"Jihočeský kraj",(IF(AND(I2145&gt;=39301,I2145&lt;=39601),"Kraj Vysočina",(IF(AND(I2145&gt;=58001,I2145&lt;=59501),"Kraj Vysočina",(IF(AND(I2145&gt;=67401,I2145&lt;=67602),"Kraj Vysočina",(IF(AND(I2145&gt;=40001,I2145&lt;=44101),"Ústecký kraj",(IF(AND(I2145&gt;=46001,I2145&lt;=47201),"Liberecký kraj",(IF(AND(I2145&gt;=51202,I2145&lt;=51401),"Liberecký kraj",(IF(AND(I2145&gt;=53002,I2145&lt;=53976),"Pardubický kraj",(IF(AND(I2145&gt;=56002,I2145&lt;=57201),"Pardubický kraj",(IF(AND(I2145&gt;=60200,I2145&lt;=67201),"Jihomoravský kraj",(IF(AND(I2145&gt;=67801,I2145&lt;=68501),"Jihomoravský kraj",(IF(AND(I2145&gt;=69002,I2145&lt;=69801),"Jihomoravský kraj",(IF(AND(I2145&gt;=68601,I2145&lt;=68801),"Zlínský kraj",(IF(AND(I2145&gt;=75501,I2145&lt;=76901),"Zlínský kraj",(IF(AND(I2145&gt;=70030,I2145&lt;=74901),"Moravskoslezský kraj",(IF(AND(I2145&gt;=75000,I2145&lt;=75368),"Olomoucký kraj",(IF(AND(I2145&gt;=77200,I2145&lt;=79862),"Olomoucký kraj",(IF(AND(I2145&gt;=50011,I2145&lt;=50301),"Královéhradecký kraj",(IF(AND(I2145&gt;=54301,I2145&lt;=54303),"Královéhradecký kraj","0")))))))))))))))))))))))))))))))))))))))))))))))</f>
        <v>Jihočeský kraj</v>
      </c>
      <c r="AB2145" t="s">
        <v>998</v>
      </c>
      <c r="AD2145" t="s">
        <v>1024</v>
      </c>
      <c r="AE2145" t="s">
        <v>998</v>
      </c>
      <c r="AF2145" t="s">
        <v>998</v>
      </c>
      <c r="AG2145" s="107">
        <v>0</v>
      </c>
      <c r="AH2145" s="107">
        <v>0</v>
      </c>
      <c r="AI2145" s="107">
        <v>0</v>
      </c>
      <c r="AJ2145" t="s">
        <v>1012</v>
      </c>
    </row>
    <row r="2146" spans="1:37" x14ac:dyDescent="0.45">
      <c r="A2146" t="s">
        <v>1026</v>
      </c>
      <c r="B2146" t="s">
        <v>11672</v>
      </c>
      <c r="C2146" t="s">
        <v>990</v>
      </c>
      <c r="D2146" t="s">
        <v>11677</v>
      </c>
      <c r="E2146" t="s">
        <v>992</v>
      </c>
      <c r="F2146" t="s">
        <v>11678</v>
      </c>
      <c r="G2146">
        <v>23</v>
      </c>
      <c r="H2146" t="s">
        <v>2869</v>
      </c>
      <c r="I2146">
        <v>38801</v>
      </c>
      <c r="K2146" t="s">
        <v>11679</v>
      </c>
      <c r="L2146" s="106">
        <v>30222</v>
      </c>
      <c r="M2146">
        <v>13397525</v>
      </c>
      <c r="N2146" t="s">
        <v>996</v>
      </c>
      <c r="O2146" t="s">
        <v>12</v>
      </c>
      <c r="P2146" t="s">
        <v>997</v>
      </c>
      <c r="R2146" s="109" t="str">
        <f>IF(OR(P2146="SB",Q2146="SB"),"SB",0)</f>
        <v>SB</v>
      </c>
      <c r="T2146" s="110" t="s">
        <v>998</v>
      </c>
      <c r="V2146" s="113" t="str">
        <f>IF(AND(I2146&gt;=10000,I2146&lt;=19900),"Praha",(IF(AND(I2146&gt;=25001,I2146&lt;=29501),"Středočeský kraj",(IF(AND(I2146&gt;=30100,I2146&lt;=34972),"Středočeský kraj",(IF(AND(I2146&gt;=35002,I2146&lt;=36271),"Karlovarský kraj",(IF(AND(I2146&gt;=37001,I2146&lt;=39201),"Jihočeský kraj",(IF(AND(I2146&gt;=39701,I2146&lt;=39901),"Jihočeský kraj",(IF(AND(I2146&gt;=39301,I2146&lt;=39601),"Kraj Vysočina",(IF(AND(I2146&gt;=58001,I2146&lt;=59501),"Kraj Vysočina",(IF(AND(I2146&gt;=67401,I2146&lt;=67602),"Kraj Vysočina",(IF(AND(I2146&gt;=40001,I2146&lt;=44101),"Ústecký kraj",(IF(AND(I2146&gt;=46001,I2146&lt;=47201),"Liberecký kraj",(IF(AND(I2146&gt;=51202,I2146&lt;=51401),"Liberecký kraj",(IF(AND(I2146&gt;=53002,I2146&lt;=53976),"Pardubický kraj",(IF(AND(I2146&gt;=56002,I2146&lt;=57201),"Pardubický kraj",(IF(AND(I2146&gt;=60200,I2146&lt;=67201),"Jihomoravský kraj",(IF(AND(I2146&gt;=67801,I2146&lt;=68501),"Jihomoravský kraj",(IF(AND(I2146&gt;=69002,I2146&lt;=69801),"Jihomoravský kraj",(IF(AND(I2146&gt;=68601,I2146&lt;=68801),"Zlínský kraj",(IF(AND(I2146&gt;=75501,I2146&lt;=76901),"Zlínský kraj",(IF(AND(I2146&gt;=70030,I2146&lt;=74901),"Moravskoslezský kraj",(IF(AND(I2146&gt;=75000,I2146&lt;=75368),"Olomoucký kraj",(IF(AND(I2146&gt;=77200,I2146&lt;=79862),"Olomoucký kraj",(IF(AND(I2146&gt;=50011,I2146&lt;=50301),"Královéhradecký kraj",(IF(AND(I2146&gt;=54301,I2146&lt;=54303),"Královéhradecký kraj","0")))))))))))))))))))))))))))))))))))))))))))))))</f>
        <v>Jihočeský kraj</v>
      </c>
      <c r="AB2146" t="s">
        <v>998</v>
      </c>
      <c r="AD2146" t="s">
        <v>998</v>
      </c>
      <c r="AE2146" t="s">
        <v>998</v>
      </c>
      <c r="AF2146" t="s">
        <v>998</v>
      </c>
      <c r="AG2146" s="107">
        <v>0</v>
      </c>
      <c r="AH2146" s="107">
        <v>0</v>
      </c>
      <c r="AI2146" s="107">
        <v>0</v>
      </c>
      <c r="AJ2146" t="s">
        <v>1012</v>
      </c>
    </row>
    <row r="2147" spans="1:37" x14ac:dyDescent="0.45">
      <c r="A2147" t="s">
        <v>1479</v>
      </c>
      <c r="B2147" t="s">
        <v>16418</v>
      </c>
      <c r="C2147" t="s">
        <v>990</v>
      </c>
      <c r="D2147" t="s">
        <v>16452</v>
      </c>
      <c r="E2147" t="s">
        <v>992</v>
      </c>
      <c r="F2147" t="s">
        <v>16453</v>
      </c>
      <c r="G2147">
        <v>81</v>
      </c>
      <c r="H2147" t="s">
        <v>16454</v>
      </c>
      <c r="I2147">
        <v>38801</v>
      </c>
      <c r="K2147" t="s">
        <v>16455</v>
      </c>
      <c r="L2147" s="106">
        <v>31634</v>
      </c>
      <c r="M2147">
        <v>13399949</v>
      </c>
      <c r="N2147" t="s">
        <v>996</v>
      </c>
      <c r="O2147" t="s">
        <v>12</v>
      </c>
      <c r="P2147" t="s">
        <v>997</v>
      </c>
      <c r="R2147" s="109" t="str">
        <f>IF(OR(P2147="SB",Q2147="SB"),"SB",0)</f>
        <v>SB</v>
      </c>
      <c r="T2147" s="110" t="s">
        <v>998</v>
      </c>
      <c r="V2147" s="113" t="str">
        <f>IF(AND(I2147&gt;=10000,I2147&lt;=19900),"Praha",(IF(AND(I2147&gt;=25001,I2147&lt;=29501),"Středočeský kraj",(IF(AND(I2147&gt;=30100,I2147&lt;=34972),"Středočeský kraj",(IF(AND(I2147&gt;=35002,I2147&lt;=36271),"Karlovarský kraj",(IF(AND(I2147&gt;=37001,I2147&lt;=39201),"Jihočeský kraj",(IF(AND(I2147&gt;=39701,I2147&lt;=39901),"Jihočeský kraj",(IF(AND(I2147&gt;=39301,I2147&lt;=39601),"Kraj Vysočina",(IF(AND(I2147&gt;=58001,I2147&lt;=59501),"Kraj Vysočina",(IF(AND(I2147&gt;=67401,I2147&lt;=67602),"Kraj Vysočina",(IF(AND(I2147&gt;=40001,I2147&lt;=44101),"Ústecký kraj",(IF(AND(I2147&gt;=46001,I2147&lt;=47201),"Liberecký kraj",(IF(AND(I2147&gt;=51202,I2147&lt;=51401),"Liberecký kraj",(IF(AND(I2147&gt;=53002,I2147&lt;=53976),"Pardubický kraj",(IF(AND(I2147&gt;=56002,I2147&lt;=57201),"Pardubický kraj",(IF(AND(I2147&gt;=60200,I2147&lt;=67201),"Jihomoravský kraj",(IF(AND(I2147&gt;=67801,I2147&lt;=68501),"Jihomoravský kraj",(IF(AND(I2147&gt;=69002,I2147&lt;=69801),"Jihomoravský kraj",(IF(AND(I2147&gt;=68601,I2147&lt;=68801),"Zlínský kraj",(IF(AND(I2147&gt;=75501,I2147&lt;=76901),"Zlínský kraj",(IF(AND(I2147&gt;=70030,I2147&lt;=74901),"Moravskoslezský kraj",(IF(AND(I2147&gt;=75000,I2147&lt;=75368),"Olomoucký kraj",(IF(AND(I2147&gt;=77200,I2147&lt;=79862),"Olomoucký kraj",(IF(AND(I2147&gt;=50011,I2147&lt;=50301),"Královéhradecký kraj",(IF(AND(I2147&gt;=54301,I2147&lt;=54303),"Královéhradecký kraj","0")))))))))))))))))))))))))))))))))))))))))))))))</f>
        <v>Jihočeský kraj</v>
      </c>
      <c r="AB2147" t="s">
        <v>998</v>
      </c>
      <c r="AD2147" t="s">
        <v>998</v>
      </c>
      <c r="AE2147" t="s">
        <v>998</v>
      </c>
      <c r="AF2147" t="s">
        <v>998</v>
      </c>
      <c r="AG2147" s="107">
        <v>0</v>
      </c>
      <c r="AH2147" s="107">
        <v>0</v>
      </c>
      <c r="AI2147" s="107">
        <v>0</v>
      </c>
      <c r="AJ2147" t="s">
        <v>1012</v>
      </c>
    </row>
    <row r="2148" spans="1:37" x14ac:dyDescent="0.45">
      <c r="A2148" t="s">
        <v>1479</v>
      </c>
      <c r="B2148" t="s">
        <v>11523</v>
      </c>
      <c r="C2148" t="s">
        <v>990</v>
      </c>
      <c r="D2148" t="s">
        <v>11526</v>
      </c>
      <c r="E2148" t="s">
        <v>992</v>
      </c>
      <c r="F2148" t="s">
        <v>2279</v>
      </c>
      <c r="G2148">
        <v>322</v>
      </c>
      <c r="H2148" t="s">
        <v>3016</v>
      </c>
      <c r="I2148">
        <v>38901</v>
      </c>
      <c r="K2148" t="s">
        <v>11527</v>
      </c>
      <c r="L2148" s="106">
        <v>34422</v>
      </c>
      <c r="M2148">
        <v>10738715</v>
      </c>
      <c r="N2148" t="s">
        <v>996</v>
      </c>
      <c r="O2148" t="s">
        <v>12</v>
      </c>
      <c r="P2148" t="s">
        <v>997</v>
      </c>
      <c r="R2148" s="109" t="str">
        <f>IF(OR(P2148="SB",Q2148="SB"),"SB",0)</f>
        <v>SB</v>
      </c>
      <c r="T2148" s="110">
        <v>11087</v>
      </c>
      <c r="U2148" t="s">
        <v>19633</v>
      </c>
      <c r="V2148" s="113" t="str">
        <f>IF(AND(I2148&gt;=10000,I2148&lt;=19900),"Praha",(IF(AND(I2148&gt;=25001,I2148&lt;=29501),"Středočeský kraj",(IF(AND(I2148&gt;=30100,I2148&lt;=34972),"Středočeský kraj",(IF(AND(I2148&gt;=35002,I2148&lt;=36271),"Karlovarský kraj",(IF(AND(I2148&gt;=37001,I2148&lt;=39201),"Jihočeský kraj",(IF(AND(I2148&gt;=39701,I2148&lt;=39901),"Jihočeský kraj",(IF(AND(I2148&gt;=39301,I2148&lt;=39601),"Kraj Vysočina",(IF(AND(I2148&gt;=58001,I2148&lt;=59501),"Kraj Vysočina",(IF(AND(I2148&gt;=67401,I2148&lt;=67602),"Kraj Vysočina",(IF(AND(I2148&gt;=40001,I2148&lt;=44101),"Ústecký kraj",(IF(AND(I2148&gt;=46001,I2148&lt;=47201),"Liberecký kraj",(IF(AND(I2148&gt;=51202,I2148&lt;=51401),"Liberecký kraj",(IF(AND(I2148&gt;=53002,I2148&lt;=53976),"Pardubický kraj",(IF(AND(I2148&gt;=56002,I2148&lt;=57201),"Pardubický kraj",(IF(AND(I2148&gt;=60200,I2148&lt;=67201),"Jihomoravský kraj",(IF(AND(I2148&gt;=67801,I2148&lt;=68501),"Jihomoravský kraj",(IF(AND(I2148&gt;=69002,I2148&lt;=69801),"Jihomoravský kraj",(IF(AND(I2148&gt;=68601,I2148&lt;=68801),"Zlínský kraj",(IF(AND(I2148&gt;=75501,I2148&lt;=76901),"Zlínský kraj",(IF(AND(I2148&gt;=70030,I2148&lt;=74901),"Moravskoslezský kraj",(IF(AND(I2148&gt;=75000,I2148&lt;=75368),"Olomoucký kraj",(IF(AND(I2148&gt;=77200,I2148&lt;=79862),"Olomoucký kraj",(IF(AND(I2148&gt;=50011,I2148&lt;=50301),"Královéhradecký kraj",(IF(AND(I2148&gt;=54301,I2148&lt;=54303),"Královéhradecký kraj","0")))))))))))))))))))))))))))))))))))))))))))))))</f>
        <v>Jihočeský kraj</v>
      </c>
      <c r="AD2148" t="s">
        <v>998</v>
      </c>
      <c r="AE2148" t="s">
        <v>998</v>
      </c>
      <c r="AF2148" t="s">
        <v>998</v>
      </c>
      <c r="AG2148" s="107">
        <v>0</v>
      </c>
      <c r="AH2148" s="107">
        <v>0</v>
      </c>
      <c r="AI2148" s="107">
        <v>0</v>
      </c>
      <c r="AJ2148" t="s">
        <v>1012</v>
      </c>
    </row>
    <row r="2149" spans="1:37" x14ac:dyDescent="0.45">
      <c r="A2149" t="s">
        <v>1413</v>
      </c>
      <c r="B2149" t="s">
        <v>9425</v>
      </c>
      <c r="C2149" t="s">
        <v>1002</v>
      </c>
      <c r="D2149" t="s">
        <v>9426</v>
      </c>
      <c r="E2149" t="s">
        <v>992</v>
      </c>
      <c r="F2149" t="s">
        <v>9423</v>
      </c>
      <c r="G2149">
        <v>203</v>
      </c>
      <c r="H2149" t="s">
        <v>7487</v>
      </c>
      <c r="I2149">
        <v>38901</v>
      </c>
      <c r="J2149">
        <v>606658934</v>
      </c>
      <c r="K2149" t="s">
        <v>9424</v>
      </c>
      <c r="L2149" s="106">
        <v>40353</v>
      </c>
      <c r="M2149">
        <v>15753514</v>
      </c>
      <c r="N2149" t="s">
        <v>1640</v>
      </c>
      <c r="O2149" t="s">
        <v>1086</v>
      </c>
      <c r="P2149" t="s">
        <v>997</v>
      </c>
      <c r="R2149" s="109" t="str">
        <f>IF(OR(P2149="SB",Q2149="SB"),"SB",0)</f>
        <v>SB</v>
      </c>
      <c r="T2149" s="110">
        <v>2022026</v>
      </c>
      <c r="U2149" t="s">
        <v>19633</v>
      </c>
      <c r="V2149" s="113" t="str">
        <f>IF(AND(I2149&gt;=10000,I2149&lt;=19900),"Praha",(IF(AND(I2149&gt;=25001,I2149&lt;=29501),"Středočeský kraj",(IF(AND(I2149&gt;=30100,I2149&lt;=34972),"Středočeský kraj",(IF(AND(I2149&gt;=35002,I2149&lt;=36271),"Karlovarský kraj",(IF(AND(I2149&gt;=37001,I2149&lt;=39201),"Jihočeský kraj",(IF(AND(I2149&gt;=39701,I2149&lt;=39901),"Jihočeský kraj",(IF(AND(I2149&gt;=39301,I2149&lt;=39601),"Kraj Vysočina",(IF(AND(I2149&gt;=58001,I2149&lt;=59501),"Kraj Vysočina",(IF(AND(I2149&gt;=67401,I2149&lt;=67602),"Kraj Vysočina",(IF(AND(I2149&gt;=40001,I2149&lt;=44101),"Ústecký kraj",(IF(AND(I2149&gt;=46001,I2149&lt;=47201),"Liberecký kraj",(IF(AND(I2149&gt;=51202,I2149&lt;=51401),"Liberecký kraj",(IF(AND(I2149&gt;=53002,I2149&lt;=53976),"Pardubický kraj",(IF(AND(I2149&gt;=56002,I2149&lt;=57201),"Pardubický kraj",(IF(AND(I2149&gt;=60200,I2149&lt;=67201),"Jihomoravský kraj",(IF(AND(I2149&gt;=67801,I2149&lt;=68501),"Jihomoravský kraj",(IF(AND(I2149&gt;=69002,I2149&lt;=69801),"Jihomoravský kraj",(IF(AND(I2149&gt;=68601,I2149&lt;=68801),"Zlínský kraj",(IF(AND(I2149&gt;=75501,I2149&lt;=76901),"Zlínský kraj",(IF(AND(I2149&gt;=70030,I2149&lt;=74901),"Moravskoslezský kraj",(IF(AND(I2149&gt;=75000,I2149&lt;=75368),"Olomoucký kraj",(IF(AND(I2149&gt;=77200,I2149&lt;=79862),"Olomoucký kraj",(IF(AND(I2149&gt;=50011,I2149&lt;=50301),"Královéhradecký kraj",(IF(AND(I2149&gt;=54301,I2149&lt;=54303),"Královéhradecký kraj","0")))))))))))))))))))))))))))))))))))))))))))))))</f>
        <v>Jihočeský kraj</v>
      </c>
      <c r="AD2149" t="s">
        <v>998</v>
      </c>
      <c r="AE2149" t="s">
        <v>998</v>
      </c>
      <c r="AF2149" t="s">
        <v>998</v>
      </c>
      <c r="AG2149" s="107">
        <v>300</v>
      </c>
      <c r="AH2149" s="107">
        <v>0</v>
      </c>
      <c r="AI2149" s="107">
        <v>0</v>
      </c>
      <c r="AJ2149" t="s">
        <v>999</v>
      </c>
      <c r="AK2149" s="106">
        <v>44909</v>
      </c>
    </row>
    <row r="2150" spans="1:37" x14ac:dyDescent="0.45">
      <c r="A2150" t="s">
        <v>1128</v>
      </c>
      <c r="B2150" t="s">
        <v>9421</v>
      </c>
      <c r="C2150" t="s">
        <v>990</v>
      </c>
      <c r="D2150" t="s">
        <v>9422</v>
      </c>
      <c r="E2150" t="s">
        <v>992</v>
      </c>
      <c r="F2150" t="s">
        <v>9423</v>
      </c>
      <c r="G2150">
        <v>203</v>
      </c>
      <c r="H2150" t="s">
        <v>7487</v>
      </c>
      <c r="I2150">
        <v>38901</v>
      </c>
      <c r="J2150">
        <v>606658934</v>
      </c>
      <c r="K2150" t="s">
        <v>9424</v>
      </c>
      <c r="L2150" s="106">
        <v>28794</v>
      </c>
      <c r="M2150">
        <v>15753615</v>
      </c>
      <c r="N2150" t="s">
        <v>1640</v>
      </c>
      <c r="O2150" t="s">
        <v>1086</v>
      </c>
      <c r="P2150" t="s">
        <v>997</v>
      </c>
      <c r="R2150" s="109" t="str">
        <f>IF(OR(P2150="SB",Q2150="SB"),"SB",0)</f>
        <v>SB</v>
      </c>
      <c r="T2150" s="110" t="s">
        <v>998</v>
      </c>
      <c r="V2150" s="113" t="str">
        <f>IF(AND(I2150&gt;=10000,I2150&lt;=19900),"Praha",(IF(AND(I2150&gt;=25001,I2150&lt;=29501),"Středočeský kraj",(IF(AND(I2150&gt;=30100,I2150&lt;=34972),"Středočeský kraj",(IF(AND(I2150&gt;=35002,I2150&lt;=36271),"Karlovarský kraj",(IF(AND(I2150&gt;=37001,I2150&lt;=39201),"Jihočeský kraj",(IF(AND(I2150&gt;=39701,I2150&lt;=39901),"Jihočeský kraj",(IF(AND(I2150&gt;=39301,I2150&lt;=39601),"Kraj Vysočina",(IF(AND(I2150&gt;=58001,I2150&lt;=59501),"Kraj Vysočina",(IF(AND(I2150&gt;=67401,I2150&lt;=67602),"Kraj Vysočina",(IF(AND(I2150&gt;=40001,I2150&lt;=44101),"Ústecký kraj",(IF(AND(I2150&gt;=46001,I2150&lt;=47201),"Liberecký kraj",(IF(AND(I2150&gt;=51202,I2150&lt;=51401),"Liberecký kraj",(IF(AND(I2150&gt;=53002,I2150&lt;=53976),"Pardubický kraj",(IF(AND(I2150&gt;=56002,I2150&lt;=57201),"Pardubický kraj",(IF(AND(I2150&gt;=60200,I2150&lt;=67201),"Jihomoravský kraj",(IF(AND(I2150&gt;=67801,I2150&lt;=68501),"Jihomoravský kraj",(IF(AND(I2150&gt;=69002,I2150&lt;=69801),"Jihomoravský kraj",(IF(AND(I2150&gt;=68601,I2150&lt;=68801),"Zlínský kraj",(IF(AND(I2150&gt;=75501,I2150&lt;=76901),"Zlínský kraj",(IF(AND(I2150&gt;=70030,I2150&lt;=74901),"Moravskoslezský kraj",(IF(AND(I2150&gt;=75000,I2150&lt;=75368),"Olomoucký kraj",(IF(AND(I2150&gt;=77200,I2150&lt;=79862),"Olomoucký kraj",(IF(AND(I2150&gt;=50011,I2150&lt;=50301),"Královéhradecký kraj",(IF(AND(I2150&gt;=54301,I2150&lt;=54303),"Královéhradecký kraj","0")))))))))))))))))))))))))))))))))))))))))))))))</f>
        <v>Jihočeský kraj</v>
      </c>
      <c r="AB2150" t="s">
        <v>998</v>
      </c>
      <c r="AD2150" t="s">
        <v>998</v>
      </c>
      <c r="AE2150" t="s">
        <v>998</v>
      </c>
      <c r="AF2150" t="s">
        <v>998</v>
      </c>
      <c r="AG2150" s="107">
        <v>300</v>
      </c>
      <c r="AH2150" s="107">
        <v>0</v>
      </c>
      <c r="AI2150" s="107">
        <v>0</v>
      </c>
      <c r="AJ2150" t="s">
        <v>999</v>
      </c>
      <c r="AK2150" s="106">
        <v>44909</v>
      </c>
    </row>
    <row r="2151" spans="1:37" x14ac:dyDescent="0.45">
      <c r="A2151" t="s">
        <v>1156</v>
      </c>
      <c r="B2151" t="s">
        <v>1934</v>
      </c>
      <c r="C2151" t="s">
        <v>990</v>
      </c>
      <c r="D2151" t="s">
        <v>1935</v>
      </c>
      <c r="E2151" t="s">
        <v>992</v>
      </c>
      <c r="F2151" t="s">
        <v>1936</v>
      </c>
      <c r="G2151">
        <v>1850</v>
      </c>
      <c r="H2151" t="s">
        <v>1927</v>
      </c>
      <c r="I2151">
        <v>39001</v>
      </c>
      <c r="K2151" t="s">
        <v>1937</v>
      </c>
      <c r="L2151" s="106">
        <v>31261</v>
      </c>
      <c r="M2151">
        <v>10739523</v>
      </c>
      <c r="N2151" t="s">
        <v>996</v>
      </c>
      <c r="O2151" t="s">
        <v>12</v>
      </c>
      <c r="P2151" t="s">
        <v>997</v>
      </c>
      <c r="R2151" s="109" t="str">
        <f>IF(OR(P2151="SB",Q2151="SB"),"SB",0)</f>
        <v>SB</v>
      </c>
      <c r="T2151" s="110">
        <v>11095</v>
      </c>
      <c r="U2151" t="s">
        <v>19634</v>
      </c>
      <c r="V2151" s="113" t="str">
        <f>IF(AND(I2151&gt;=10000,I2151&lt;=19900),"Praha",(IF(AND(I2151&gt;=25001,I2151&lt;=29501),"Středočeský kraj",(IF(AND(I2151&gt;=30100,I2151&lt;=34972),"Středočeský kraj",(IF(AND(I2151&gt;=35002,I2151&lt;=36271),"Karlovarský kraj",(IF(AND(I2151&gt;=37001,I2151&lt;=39201),"Jihočeský kraj",(IF(AND(I2151&gt;=39701,I2151&lt;=39901),"Jihočeský kraj",(IF(AND(I2151&gt;=39301,I2151&lt;=39601),"Kraj Vysočina",(IF(AND(I2151&gt;=58001,I2151&lt;=59501),"Kraj Vysočina",(IF(AND(I2151&gt;=67401,I2151&lt;=67602),"Kraj Vysočina",(IF(AND(I2151&gt;=40001,I2151&lt;=44101),"Ústecký kraj",(IF(AND(I2151&gt;=46001,I2151&lt;=47201),"Liberecký kraj",(IF(AND(I2151&gt;=51202,I2151&lt;=51401),"Liberecký kraj",(IF(AND(I2151&gt;=53002,I2151&lt;=53976),"Pardubický kraj",(IF(AND(I2151&gt;=56002,I2151&lt;=57201),"Pardubický kraj",(IF(AND(I2151&gt;=60200,I2151&lt;=67201),"Jihomoravský kraj",(IF(AND(I2151&gt;=67801,I2151&lt;=68501),"Jihomoravský kraj",(IF(AND(I2151&gt;=69002,I2151&lt;=69801),"Jihomoravský kraj",(IF(AND(I2151&gt;=68601,I2151&lt;=68801),"Zlínský kraj",(IF(AND(I2151&gt;=75501,I2151&lt;=76901),"Zlínský kraj",(IF(AND(I2151&gt;=70030,I2151&lt;=74901),"Moravskoslezský kraj",(IF(AND(I2151&gt;=75000,I2151&lt;=75368),"Olomoucký kraj",(IF(AND(I2151&gt;=77200,I2151&lt;=79862),"Olomoucký kraj",(IF(AND(I2151&gt;=50011,I2151&lt;=50301),"Královéhradecký kraj",(IF(AND(I2151&gt;=54301,I2151&lt;=54303),"Královéhradecký kraj","0")))))))))))))))))))))))))))))))))))))))))))))))</f>
        <v>Jihočeský kraj</v>
      </c>
      <c r="W2151" s="111">
        <v>11095</v>
      </c>
      <c r="X2151" s="111" t="s">
        <v>19633</v>
      </c>
      <c r="AD2151" t="s">
        <v>998</v>
      </c>
      <c r="AE2151" t="s">
        <v>1515</v>
      </c>
      <c r="AF2151" t="s">
        <v>998</v>
      </c>
      <c r="AG2151" s="107">
        <v>0</v>
      </c>
      <c r="AH2151" s="107">
        <v>0</v>
      </c>
      <c r="AI2151" s="107">
        <v>0</v>
      </c>
      <c r="AJ2151" t="s">
        <v>1012</v>
      </c>
    </row>
    <row r="2152" spans="1:37" x14ac:dyDescent="0.45">
      <c r="A2152" t="s">
        <v>1124</v>
      </c>
      <c r="B2152" t="s">
        <v>12733</v>
      </c>
      <c r="C2152" t="s">
        <v>990</v>
      </c>
      <c r="D2152" t="s">
        <v>12734</v>
      </c>
      <c r="E2152" t="s">
        <v>992</v>
      </c>
      <c r="F2152" t="s">
        <v>12585</v>
      </c>
      <c r="G2152">
        <v>167</v>
      </c>
      <c r="H2152" t="s">
        <v>1927</v>
      </c>
      <c r="I2152">
        <v>39001</v>
      </c>
      <c r="K2152" t="s">
        <v>12735</v>
      </c>
      <c r="L2152" s="106">
        <v>26286</v>
      </c>
      <c r="M2152">
        <v>12990731</v>
      </c>
      <c r="N2152" t="s">
        <v>996</v>
      </c>
      <c r="O2152" t="s">
        <v>12</v>
      </c>
      <c r="P2152" t="s">
        <v>997</v>
      </c>
      <c r="R2152" s="109" t="str">
        <f>IF(OR(P2152="SB",Q2152="SB"),"SB",0)</f>
        <v>SB</v>
      </c>
      <c r="T2152" s="110" t="s">
        <v>998</v>
      </c>
      <c r="V2152" s="113" t="str">
        <f>IF(AND(I2152&gt;=10000,I2152&lt;=19900),"Praha",(IF(AND(I2152&gt;=25001,I2152&lt;=29501),"Středočeský kraj",(IF(AND(I2152&gt;=30100,I2152&lt;=34972),"Středočeský kraj",(IF(AND(I2152&gt;=35002,I2152&lt;=36271),"Karlovarský kraj",(IF(AND(I2152&gt;=37001,I2152&lt;=39201),"Jihočeský kraj",(IF(AND(I2152&gt;=39701,I2152&lt;=39901),"Jihočeský kraj",(IF(AND(I2152&gt;=39301,I2152&lt;=39601),"Kraj Vysočina",(IF(AND(I2152&gt;=58001,I2152&lt;=59501),"Kraj Vysočina",(IF(AND(I2152&gt;=67401,I2152&lt;=67602),"Kraj Vysočina",(IF(AND(I2152&gt;=40001,I2152&lt;=44101),"Ústecký kraj",(IF(AND(I2152&gt;=46001,I2152&lt;=47201),"Liberecký kraj",(IF(AND(I2152&gt;=51202,I2152&lt;=51401),"Liberecký kraj",(IF(AND(I2152&gt;=53002,I2152&lt;=53976),"Pardubický kraj",(IF(AND(I2152&gt;=56002,I2152&lt;=57201),"Pardubický kraj",(IF(AND(I2152&gt;=60200,I2152&lt;=67201),"Jihomoravský kraj",(IF(AND(I2152&gt;=67801,I2152&lt;=68501),"Jihomoravský kraj",(IF(AND(I2152&gt;=69002,I2152&lt;=69801),"Jihomoravský kraj",(IF(AND(I2152&gt;=68601,I2152&lt;=68801),"Zlínský kraj",(IF(AND(I2152&gt;=75501,I2152&lt;=76901),"Zlínský kraj",(IF(AND(I2152&gt;=70030,I2152&lt;=74901),"Moravskoslezský kraj",(IF(AND(I2152&gt;=75000,I2152&lt;=75368),"Olomoucký kraj",(IF(AND(I2152&gt;=77200,I2152&lt;=79862),"Olomoucký kraj",(IF(AND(I2152&gt;=50011,I2152&lt;=50301),"Královéhradecký kraj",(IF(AND(I2152&gt;=54301,I2152&lt;=54303),"Královéhradecký kraj","0")))))))))))))))))))))))))))))))))))))))))))))))</f>
        <v>Jihočeský kraj</v>
      </c>
      <c r="AB2152" t="s">
        <v>998</v>
      </c>
      <c r="AD2152" t="s">
        <v>998</v>
      </c>
      <c r="AE2152" t="s">
        <v>998</v>
      </c>
      <c r="AF2152" t="s">
        <v>998</v>
      </c>
      <c r="AG2152" s="107">
        <v>0</v>
      </c>
      <c r="AH2152" s="107">
        <v>0</v>
      </c>
      <c r="AI2152" s="107">
        <v>0</v>
      </c>
      <c r="AJ2152" t="s">
        <v>1012</v>
      </c>
    </row>
    <row r="2153" spans="1:37" x14ac:dyDescent="0.45">
      <c r="A2153" t="s">
        <v>1128</v>
      </c>
      <c r="B2153" t="s">
        <v>16256</v>
      </c>
      <c r="C2153" t="s">
        <v>990</v>
      </c>
      <c r="D2153" t="s">
        <v>16261</v>
      </c>
      <c r="E2153" t="s">
        <v>992</v>
      </c>
      <c r="F2153" t="s">
        <v>16262</v>
      </c>
      <c r="G2153">
        <v>176</v>
      </c>
      <c r="H2153" t="s">
        <v>1927</v>
      </c>
      <c r="I2153">
        <v>39001</v>
      </c>
      <c r="K2153" t="s">
        <v>16263</v>
      </c>
      <c r="L2153" s="106">
        <v>29788</v>
      </c>
      <c r="M2153">
        <v>10616352</v>
      </c>
      <c r="N2153" t="s">
        <v>2743</v>
      </c>
      <c r="O2153" t="s">
        <v>12</v>
      </c>
      <c r="P2153" t="s">
        <v>997</v>
      </c>
      <c r="R2153" s="109" t="str">
        <f>IF(OR(P2153="SB",Q2153="SB"),"SB",0)</f>
        <v>SB</v>
      </c>
      <c r="T2153" s="110" t="s">
        <v>998</v>
      </c>
      <c r="V2153" s="113" t="str">
        <f>IF(AND(I2153&gt;=10000,I2153&lt;=19900),"Praha",(IF(AND(I2153&gt;=25001,I2153&lt;=29501),"Středočeský kraj",(IF(AND(I2153&gt;=30100,I2153&lt;=34972),"Středočeský kraj",(IF(AND(I2153&gt;=35002,I2153&lt;=36271),"Karlovarský kraj",(IF(AND(I2153&gt;=37001,I2153&lt;=39201),"Jihočeský kraj",(IF(AND(I2153&gt;=39701,I2153&lt;=39901),"Jihočeský kraj",(IF(AND(I2153&gt;=39301,I2153&lt;=39601),"Kraj Vysočina",(IF(AND(I2153&gt;=58001,I2153&lt;=59501),"Kraj Vysočina",(IF(AND(I2153&gt;=67401,I2153&lt;=67602),"Kraj Vysočina",(IF(AND(I2153&gt;=40001,I2153&lt;=44101),"Ústecký kraj",(IF(AND(I2153&gt;=46001,I2153&lt;=47201),"Liberecký kraj",(IF(AND(I2153&gt;=51202,I2153&lt;=51401),"Liberecký kraj",(IF(AND(I2153&gt;=53002,I2153&lt;=53976),"Pardubický kraj",(IF(AND(I2153&gt;=56002,I2153&lt;=57201),"Pardubický kraj",(IF(AND(I2153&gt;=60200,I2153&lt;=67201),"Jihomoravský kraj",(IF(AND(I2153&gt;=67801,I2153&lt;=68501),"Jihomoravský kraj",(IF(AND(I2153&gt;=69002,I2153&lt;=69801),"Jihomoravský kraj",(IF(AND(I2153&gt;=68601,I2153&lt;=68801),"Zlínský kraj",(IF(AND(I2153&gt;=75501,I2153&lt;=76901),"Zlínský kraj",(IF(AND(I2153&gt;=70030,I2153&lt;=74901),"Moravskoslezský kraj",(IF(AND(I2153&gt;=75000,I2153&lt;=75368),"Olomoucký kraj",(IF(AND(I2153&gt;=77200,I2153&lt;=79862),"Olomoucký kraj",(IF(AND(I2153&gt;=50011,I2153&lt;=50301),"Královéhradecký kraj",(IF(AND(I2153&gt;=54301,I2153&lt;=54303),"Královéhradecký kraj","0")))))))))))))))))))))))))))))))))))))))))))))))</f>
        <v>Jihočeský kraj</v>
      </c>
      <c r="AB2153" t="s">
        <v>998</v>
      </c>
      <c r="AD2153" t="s">
        <v>998</v>
      </c>
      <c r="AE2153" t="s">
        <v>1515</v>
      </c>
      <c r="AF2153" t="s">
        <v>998</v>
      </c>
      <c r="AG2153" s="107">
        <v>300</v>
      </c>
      <c r="AH2153" s="107">
        <v>0</v>
      </c>
      <c r="AI2153" s="107">
        <v>0</v>
      </c>
      <c r="AJ2153" t="s">
        <v>999</v>
      </c>
      <c r="AK2153" s="106">
        <v>44924</v>
      </c>
    </row>
    <row r="2154" spans="1:37" x14ac:dyDescent="0.45">
      <c r="A2154" t="s">
        <v>1224</v>
      </c>
      <c r="B2154" t="s">
        <v>7364</v>
      </c>
      <c r="C2154" t="s">
        <v>1002</v>
      </c>
      <c r="D2154" t="s">
        <v>7365</v>
      </c>
      <c r="E2154" t="s">
        <v>992</v>
      </c>
      <c r="F2154" t="s">
        <v>7366</v>
      </c>
      <c r="G2154">
        <v>1828</v>
      </c>
      <c r="H2154" t="s">
        <v>1927</v>
      </c>
      <c r="I2154">
        <v>39002</v>
      </c>
      <c r="K2154" t="s">
        <v>7367</v>
      </c>
      <c r="L2154" s="106">
        <v>32463</v>
      </c>
      <c r="M2154">
        <v>11719021</v>
      </c>
      <c r="N2154" t="s">
        <v>1900</v>
      </c>
      <c r="O2154" t="s">
        <v>1023</v>
      </c>
      <c r="P2154" t="s">
        <v>997</v>
      </c>
      <c r="R2154" s="109" t="str">
        <f>IF(OR(P2154="SB",Q2154="SB"),"SB",0)</f>
        <v>SB</v>
      </c>
      <c r="T2154" s="110" t="s">
        <v>998</v>
      </c>
      <c r="V2154" s="113" t="str">
        <f>IF(AND(I2154&gt;=10000,I2154&lt;=19900),"Praha",(IF(AND(I2154&gt;=25001,I2154&lt;=29501),"Středočeský kraj",(IF(AND(I2154&gt;=30100,I2154&lt;=34972),"Středočeský kraj",(IF(AND(I2154&gt;=35002,I2154&lt;=36271),"Karlovarský kraj",(IF(AND(I2154&gt;=37001,I2154&lt;=39201),"Jihočeský kraj",(IF(AND(I2154&gt;=39701,I2154&lt;=39901),"Jihočeský kraj",(IF(AND(I2154&gt;=39301,I2154&lt;=39601),"Kraj Vysočina",(IF(AND(I2154&gt;=58001,I2154&lt;=59501),"Kraj Vysočina",(IF(AND(I2154&gt;=67401,I2154&lt;=67602),"Kraj Vysočina",(IF(AND(I2154&gt;=40001,I2154&lt;=44101),"Ústecký kraj",(IF(AND(I2154&gt;=46001,I2154&lt;=47201),"Liberecký kraj",(IF(AND(I2154&gt;=51202,I2154&lt;=51401),"Liberecký kraj",(IF(AND(I2154&gt;=53002,I2154&lt;=53976),"Pardubický kraj",(IF(AND(I2154&gt;=56002,I2154&lt;=57201),"Pardubický kraj",(IF(AND(I2154&gt;=60200,I2154&lt;=67201),"Jihomoravský kraj",(IF(AND(I2154&gt;=67801,I2154&lt;=68501),"Jihomoravský kraj",(IF(AND(I2154&gt;=69002,I2154&lt;=69801),"Jihomoravský kraj",(IF(AND(I2154&gt;=68601,I2154&lt;=68801),"Zlínský kraj",(IF(AND(I2154&gt;=75501,I2154&lt;=76901),"Zlínský kraj",(IF(AND(I2154&gt;=70030,I2154&lt;=74901),"Moravskoslezský kraj",(IF(AND(I2154&gt;=75000,I2154&lt;=75368),"Olomoucký kraj",(IF(AND(I2154&gt;=77200,I2154&lt;=79862),"Olomoucký kraj",(IF(AND(I2154&gt;=50011,I2154&lt;=50301),"Královéhradecký kraj",(IF(AND(I2154&gt;=54301,I2154&lt;=54303),"Královéhradecký kraj","0")))))))))))))))))))))))))))))))))))))))))))))))</f>
        <v>Jihočeský kraj</v>
      </c>
      <c r="AB2154" t="s">
        <v>998</v>
      </c>
      <c r="AD2154" t="s">
        <v>998</v>
      </c>
      <c r="AE2154" t="s">
        <v>998</v>
      </c>
      <c r="AF2154" t="s">
        <v>998</v>
      </c>
      <c r="AG2154" s="107">
        <v>300</v>
      </c>
      <c r="AH2154" s="107">
        <v>0</v>
      </c>
      <c r="AI2154" s="107">
        <v>0</v>
      </c>
      <c r="AJ2154" t="s">
        <v>999</v>
      </c>
      <c r="AK2154" s="106">
        <v>44920</v>
      </c>
    </row>
    <row r="2155" spans="1:37" x14ac:dyDescent="0.45">
      <c r="A2155" t="s">
        <v>1225</v>
      </c>
      <c r="B2155" t="s">
        <v>11229</v>
      </c>
      <c r="C2155" t="s">
        <v>1002</v>
      </c>
      <c r="D2155" t="s">
        <v>11230</v>
      </c>
      <c r="E2155" t="s">
        <v>992</v>
      </c>
      <c r="F2155" t="s">
        <v>2485</v>
      </c>
      <c r="G2155">
        <v>2192</v>
      </c>
      <c r="H2155" t="s">
        <v>1927</v>
      </c>
      <c r="I2155">
        <v>39002</v>
      </c>
      <c r="J2155">
        <v>773661533</v>
      </c>
      <c r="K2155" t="s">
        <v>11231</v>
      </c>
      <c r="L2155" s="106">
        <v>34296</v>
      </c>
      <c r="M2155">
        <v>14782100</v>
      </c>
      <c r="N2155" t="s">
        <v>2373</v>
      </c>
      <c r="O2155" t="s">
        <v>1023</v>
      </c>
      <c r="P2155" t="s">
        <v>997</v>
      </c>
      <c r="R2155" s="109" t="str">
        <f>IF(OR(P2155="SB",Q2155="SB"),"SB",0)</f>
        <v>SB</v>
      </c>
      <c r="T2155" s="110" t="s">
        <v>998</v>
      </c>
      <c r="V2155" s="113" t="str">
        <f>IF(AND(I2155&gt;=10000,I2155&lt;=19900),"Praha",(IF(AND(I2155&gt;=25001,I2155&lt;=29501),"Středočeský kraj",(IF(AND(I2155&gt;=30100,I2155&lt;=34972),"Středočeský kraj",(IF(AND(I2155&gt;=35002,I2155&lt;=36271),"Karlovarský kraj",(IF(AND(I2155&gt;=37001,I2155&lt;=39201),"Jihočeský kraj",(IF(AND(I2155&gt;=39701,I2155&lt;=39901),"Jihočeský kraj",(IF(AND(I2155&gt;=39301,I2155&lt;=39601),"Kraj Vysočina",(IF(AND(I2155&gt;=58001,I2155&lt;=59501),"Kraj Vysočina",(IF(AND(I2155&gt;=67401,I2155&lt;=67602),"Kraj Vysočina",(IF(AND(I2155&gt;=40001,I2155&lt;=44101),"Ústecký kraj",(IF(AND(I2155&gt;=46001,I2155&lt;=47201),"Liberecký kraj",(IF(AND(I2155&gt;=51202,I2155&lt;=51401),"Liberecký kraj",(IF(AND(I2155&gt;=53002,I2155&lt;=53976),"Pardubický kraj",(IF(AND(I2155&gt;=56002,I2155&lt;=57201),"Pardubický kraj",(IF(AND(I2155&gt;=60200,I2155&lt;=67201),"Jihomoravský kraj",(IF(AND(I2155&gt;=67801,I2155&lt;=68501),"Jihomoravský kraj",(IF(AND(I2155&gt;=69002,I2155&lt;=69801),"Jihomoravský kraj",(IF(AND(I2155&gt;=68601,I2155&lt;=68801),"Zlínský kraj",(IF(AND(I2155&gt;=75501,I2155&lt;=76901),"Zlínský kraj",(IF(AND(I2155&gt;=70030,I2155&lt;=74901),"Moravskoslezský kraj",(IF(AND(I2155&gt;=75000,I2155&lt;=75368),"Olomoucký kraj",(IF(AND(I2155&gt;=77200,I2155&lt;=79862),"Olomoucký kraj",(IF(AND(I2155&gt;=50011,I2155&lt;=50301),"Královéhradecký kraj",(IF(AND(I2155&gt;=54301,I2155&lt;=54303),"Královéhradecký kraj","0")))))))))))))))))))))))))))))))))))))))))))))))</f>
        <v>Jihočeský kraj</v>
      </c>
      <c r="AB2155" t="s">
        <v>998</v>
      </c>
      <c r="AD2155" t="s">
        <v>998</v>
      </c>
      <c r="AE2155" t="s">
        <v>998</v>
      </c>
      <c r="AF2155" t="s">
        <v>998</v>
      </c>
      <c r="AG2155" s="107">
        <v>300</v>
      </c>
      <c r="AH2155" s="107">
        <v>0</v>
      </c>
      <c r="AI2155" s="107">
        <v>0</v>
      </c>
      <c r="AJ2155" t="s">
        <v>999</v>
      </c>
      <c r="AK2155" s="106">
        <v>44917</v>
      </c>
    </row>
    <row r="2156" spans="1:37" x14ac:dyDescent="0.45">
      <c r="A2156" t="s">
        <v>1026</v>
      </c>
      <c r="B2156" t="s">
        <v>6314</v>
      </c>
      <c r="C2156" t="s">
        <v>990</v>
      </c>
      <c r="D2156" t="s">
        <v>6317</v>
      </c>
      <c r="E2156" t="s">
        <v>992</v>
      </c>
      <c r="F2156" t="s">
        <v>3872</v>
      </c>
      <c r="G2156">
        <v>2495</v>
      </c>
      <c r="H2156" t="s">
        <v>1927</v>
      </c>
      <c r="I2156">
        <v>39003</v>
      </c>
      <c r="K2156" t="s">
        <v>6318</v>
      </c>
      <c r="L2156" s="106">
        <v>33620</v>
      </c>
      <c r="M2156">
        <v>10615645</v>
      </c>
      <c r="N2156" t="s">
        <v>1900</v>
      </c>
      <c r="O2156" t="s">
        <v>1023</v>
      </c>
      <c r="P2156" t="s">
        <v>997</v>
      </c>
      <c r="R2156" s="109" t="str">
        <f>IF(OR(P2156="SB",Q2156="SB"),"SB",0)</f>
        <v>SB</v>
      </c>
      <c r="T2156" s="110">
        <v>10796</v>
      </c>
      <c r="U2156" t="s">
        <v>19633</v>
      </c>
      <c r="V2156" s="113" t="str">
        <f>IF(AND(I2156&gt;=10000,I2156&lt;=19900),"Praha",(IF(AND(I2156&gt;=25001,I2156&lt;=29501),"Středočeský kraj",(IF(AND(I2156&gt;=30100,I2156&lt;=34972),"Středočeský kraj",(IF(AND(I2156&gt;=35002,I2156&lt;=36271),"Karlovarský kraj",(IF(AND(I2156&gt;=37001,I2156&lt;=39201),"Jihočeský kraj",(IF(AND(I2156&gt;=39701,I2156&lt;=39901),"Jihočeský kraj",(IF(AND(I2156&gt;=39301,I2156&lt;=39601),"Kraj Vysočina",(IF(AND(I2156&gt;=58001,I2156&lt;=59501),"Kraj Vysočina",(IF(AND(I2156&gt;=67401,I2156&lt;=67602),"Kraj Vysočina",(IF(AND(I2156&gt;=40001,I2156&lt;=44101),"Ústecký kraj",(IF(AND(I2156&gt;=46001,I2156&lt;=47201),"Liberecký kraj",(IF(AND(I2156&gt;=51202,I2156&lt;=51401),"Liberecký kraj",(IF(AND(I2156&gt;=53002,I2156&lt;=53976),"Pardubický kraj",(IF(AND(I2156&gt;=56002,I2156&lt;=57201),"Pardubický kraj",(IF(AND(I2156&gt;=60200,I2156&lt;=67201),"Jihomoravský kraj",(IF(AND(I2156&gt;=67801,I2156&lt;=68501),"Jihomoravský kraj",(IF(AND(I2156&gt;=69002,I2156&lt;=69801),"Jihomoravský kraj",(IF(AND(I2156&gt;=68601,I2156&lt;=68801),"Zlínský kraj",(IF(AND(I2156&gt;=75501,I2156&lt;=76901),"Zlínský kraj",(IF(AND(I2156&gt;=70030,I2156&lt;=74901),"Moravskoslezský kraj",(IF(AND(I2156&gt;=75000,I2156&lt;=75368),"Olomoucký kraj",(IF(AND(I2156&gt;=77200,I2156&lt;=79862),"Olomoucký kraj",(IF(AND(I2156&gt;=50011,I2156&lt;=50301),"Královéhradecký kraj",(IF(AND(I2156&gt;=54301,I2156&lt;=54303),"Královéhradecký kraj","0")))))))))))))))))))))))))))))))))))))))))))))))</f>
        <v>Jihočeský kraj</v>
      </c>
      <c r="AD2156" t="s">
        <v>998</v>
      </c>
      <c r="AE2156" t="s">
        <v>998</v>
      </c>
      <c r="AF2156" t="s">
        <v>998</v>
      </c>
      <c r="AG2156" s="107">
        <v>0</v>
      </c>
      <c r="AH2156" s="107">
        <v>0</v>
      </c>
      <c r="AI2156" s="107">
        <v>0</v>
      </c>
      <c r="AJ2156" t="s">
        <v>1012</v>
      </c>
    </row>
    <row r="2157" spans="1:37" x14ac:dyDescent="0.45">
      <c r="A2157" t="s">
        <v>1169</v>
      </c>
      <c r="B2157" t="s">
        <v>6314</v>
      </c>
      <c r="C2157" t="s">
        <v>990</v>
      </c>
      <c r="D2157" t="s">
        <v>6315</v>
      </c>
      <c r="E2157" t="s">
        <v>992</v>
      </c>
      <c r="F2157" t="s">
        <v>3872</v>
      </c>
      <c r="G2157">
        <v>2495</v>
      </c>
      <c r="H2157" t="s">
        <v>1927</v>
      </c>
      <c r="I2157">
        <v>39003</v>
      </c>
      <c r="K2157" t="s">
        <v>6316</v>
      </c>
      <c r="L2157" s="106">
        <v>32934</v>
      </c>
      <c r="M2157">
        <v>10615544</v>
      </c>
      <c r="N2157" t="s">
        <v>2743</v>
      </c>
      <c r="O2157" t="s">
        <v>12</v>
      </c>
      <c r="P2157" t="s">
        <v>997</v>
      </c>
      <c r="R2157" s="109" t="str">
        <f>IF(OR(P2157="SB",Q2157="SB"),"SB",0)</f>
        <v>SB</v>
      </c>
      <c r="T2157" s="110">
        <v>123456789</v>
      </c>
      <c r="U2157" t="s">
        <v>19634</v>
      </c>
      <c r="V2157" s="113" t="str">
        <f>IF(AND(I2157&gt;=10000,I2157&lt;=19900),"Praha",(IF(AND(I2157&gt;=25001,I2157&lt;=29501),"Středočeský kraj",(IF(AND(I2157&gt;=30100,I2157&lt;=34972),"Středočeský kraj",(IF(AND(I2157&gt;=35002,I2157&lt;=36271),"Karlovarský kraj",(IF(AND(I2157&gt;=37001,I2157&lt;=39201),"Jihočeský kraj",(IF(AND(I2157&gt;=39701,I2157&lt;=39901),"Jihočeský kraj",(IF(AND(I2157&gt;=39301,I2157&lt;=39601),"Kraj Vysočina",(IF(AND(I2157&gt;=58001,I2157&lt;=59501),"Kraj Vysočina",(IF(AND(I2157&gt;=67401,I2157&lt;=67602),"Kraj Vysočina",(IF(AND(I2157&gt;=40001,I2157&lt;=44101),"Ústecký kraj",(IF(AND(I2157&gt;=46001,I2157&lt;=47201),"Liberecký kraj",(IF(AND(I2157&gt;=51202,I2157&lt;=51401),"Liberecký kraj",(IF(AND(I2157&gt;=53002,I2157&lt;=53976),"Pardubický kraj",(IF(AND(I2157&gt;=56002,I2157&lt;=57201),"Pardubický kraj",(IF(AND(I2157&gt;=60200,I2157&lt;=67201),"Jihomoravský kraj",(IF(AND(I2157&gt;=67801,I2157&lt;=68501),"Jihomoravský kraj",(IF(AND(I2157&gt;=69002,I2157&lt;=69801),"Jihomoravský kraj",(IF(AND(I2157&gt;=68601,I2157&lt;=68801),"Zlínský kraj",(IF(AND(I2157&gt;=75501,I2157&lt;=76901),"Zlínský kraj",(IF(AND(I2157&gt;=70030,I2157&lt;=74901),"Moravskoslezský kraj",(IF(AND(I2157&gt;=75000,I2157&lt;=75368),"Olomoucký kraj",(IF(AND(I2157&gt;=77200,I2157&lt;=79862),"Olomoucký kraj",(IF(AND(I2157&gt;=50011,I2157&lt;=50301),"Královéhradecký kraj",(IF(AND(I2157&gt;=54301,I2157&lt;=54303),"Královéhradecký kraj","0")))))))))))))))))))))))))))))))))))))))))))))))</f>
        <v>Jihočeský kraj</v>
      </c>
      <c r="W2157" s="111">
        <v>123456789</v>
      </c>
      <c r="X2157" s="111" t="s">
        <v>19633</v>
      </c>
      <c r="AD2157" t="s">
        <v>998</v>
      </c>
      <c r="AE2157" t="s">
        <v>1515</v>
      </c>
      <c r="AF2157" t="s">
        <v>998</v>
      </c>
      <c r="AG2157" s="107">
        <v>300</v>
      </c>
      <c r="AH2157" s="107">
        <v>0</v>
      </c>
      <c r="AI2157" s="107">
        <v>0</v>
      </c>
      <c r="AJ2157" t="s">
        <v>999</v>
      </c>
      <c r="AK2157" s="106">
        <v>44924</v>
      </c>
    </row>
    <row r="2158" spans="1:37" x14ac:dyDescent="0.45">
      <c r="A2158" t="s">
        <v>1184</v>
      </c>
      <c r="B2158" t="s">
        <v>8739</v>
      </c>
      <c r="C2158" t="s">
        <v>990</v>
      </c>
      <c r="D2158" t="s">
        <v>8743</v>
      </c>
      <c r="E2158" t="s">
        <v>992</v>
      </c>
      <c r="F2158" t="s">
        <v>8744</v>
      </c>
      <c r="G2158">
        <v>83</v>
      </c>
      <c r="H2158" t="s">
        <v>8745</v>
      </c>
      <c r="I2158">
        <v>39003</v>
      </c>
      <c r="K2158" t="s">
        <v>5135</v>
      </c>
      <c r="L2158" s="106">
        <v>26442</v>
      </c>
      <c r="M2158">
        <v>15977624</v>
      </c>
      <c r="N2158" t="s">
        <v>2743</v>
      </c>
      <c r="O2158" t="s">
        <v>12</v>
      </c>
      <c r="P2158" t="s">
        <v>997</v>
      </c>
      <c r="R2158" s="109" t="str">
        <f>IF(OR(P2158="SB",Q2158="SB"),"SB",0)</f>
        <v>SB</v>
      </c>
      <c r="T2158" s="110" t="s">
        <v>998</v>
      </c>
      <c r="V2158" s="113" t="str">
        <f>IF(AND(I2158&gt;=10000,I2158&lt;=19900),"Praha",(IF(AND(I2158&gt;=25001,I2158&lt;=29501),"Středočeský kraj",(IF(AND(I2158&gt;=30100,I2158&lt;=34972),"Středočeský kraj",(IF(AND(I2158&gt;=35002,I2158&lt;=36271),"Karlovarský kraj",(IF(AND(I2158&gt;=37001,I2158&lt;=39201),"Jihočeský kraj",(IF(AND(I2158&gt;=39701,I2158&lt;=39901),"Jihočeský kraj",(IF(AND(I2158&gt;=39301,I2158&lt;=39601),"Kraj Vysočina",(IF(AND(I2158&gt;=58001,I2158&lt;=59501),"Kraj Vysočina",(IF(AND(I2158&gt;=67401,I2158&lt;=67602),"Kraj Vysočina",(IF(AND(I2158&gt;=40001,I2158&lt;=44101),"Ústecký kraj",(IF(AND(I2158&gt;=46001,I2158&lt;=47201),"Liberecký kraj",(IF(AND(I2158&gt;=51202,I2158&lt;=51401),"Liberecký kraj",(IF(AND(I2158&gt;=53002,I2158&lt;=53976),"Pardubický kraj",(IF(AND(I2158&gt;=56002,I2158&lt;=57201),"Pardubický kraj",(IF(AND(I2158&gt;=60200,I2158&lt;=67201),"Jihomoravský kraj",(IF(AND(I2158&gt;=67801,I2158&lt;=68501),"Jihomoravský kraj",(IF(AND(I2158&gt;=69002,I2158&lt;=69801),"Jihomoravský kraj",(IF(AND(I2158&gt;=68601,I2158&lt;=68801),"Zlínský kraj",(IF(AND(I2158&gt;=75501,I2158&lt;=76901),"Zlínský kraj",(IF(AND(I2158&gt;=70030,I2158&lt;=74901),"Moravskoslezský kraj",(IF(AND(I2158&gt;=75000,I2158&lt;=75368),"Olomoucký kraj",(IF(AND(I2158&gt;=77200,I2158&lt;=79862),"Olomoucký kraj",(IF(AND(I2158&gt;=50011,I2158&lt;=50301),"Královéhradecký kraj",(IF(AND(I2158&gt;=54301,I2158&lt;=54303),"Královéhradecký kraj","0")))))))))))))))))))))))))))))))))))))))))))))))</f>
        <v>Jihočeský kraj</v>
      </c>
      <c r="AB2158" t="s">
        <v>998</v>
      </c>
      <c r="AD2158" t="s">
        <v>998</v>
      </c>
      <c r="AE2158" t="s">
        <v>998</v>
      </c>
      <c r="AF2158" t="s">
        <v>998</v>
      </c>
      <c r="AG2158" s="107">
        <v>300</v>
      </c>
      <c r="AH2158" s="107">
        <v>0</v>
      </c>
      <c r="AI2158" s="107">
        <v>0</v>
      </c>
      <c r="AJ2158" t="s">
        <v>999</v>
      </c>
      <c r="AK2158" s="106">
        <v>44924</v>
      </c>
    </row>
    <row r="2159" spans="1:37" x14ac:dyDescent="0.45">
      <c r="A2159" t="s">
        <v>1793</v>
      </c>
      <c r="B2159" t="s">
        <v>8739</v>
      </c>
      <c r="C2159" t="s">
        <v>990</v>
      </c>
      <c r="D2159" t="s">
        <v>8748</v>
      </c>
      <c r="E2159" t="s">
        <v>992</v>
      </c>
      <c r="F2159" t="s">
        <v>8744</v>
      </c>
      <c r="G2159">
        <v>83</v>
      </c>
      <c r="H2159" t="s">
        <v>8745</v>
      </c>
      <c r="I2159">
        <v>39003</v>
      </c>
      <c r="K2159" t="s">
        <v>5135</v>
      </c>
      <c r="L2159" s="106">
        <v>41927</v>
      </c>
      <c r="M2159">
        <v>15977826</v>
      </c>
      <c r="N2159" t="s">
        <v>2743</v>
      </c>
      <c r="O2159" t="s">
        <v>12</v>
      </c>
      <c r="P2159" t="s">
        <v>997</v>
      </c>
      <c r="R2159" s="109" t="str">
        <f>IF(OR(P2159="SB",Q2159="SB"),"SB",0)</f>
        <v>SB</v>
      </c>
      <c r="T2159" s="110" t="s">
        <v>998</v>
      </c>
      <c r="V2159" s="113" t="str">
        <f>IF(AND(I2159&gt;=10000,I2159&lt;=19900),"Praha",(IF(AND(I2159&gt;=25001,I2159&lt;=29501),"Středočeský kraj",(IF(AND(I2159&gt;=30100,I2159&lt;=34972),"Středočeský kraj",(IF(AND(I2159&gt;=35002,I2159&lt;=36271),"Karlovarský kraj",(IF(AND(I2159&gt;=37001,I2159&lt;=39201),"Jihočeský kraj",(IF(AND(I2159&gt;=39701,I2159&lt;=39901),"Jihočeský kraj",(IF(AND(I2159&gt;=39301,I2159&lt;=39601),"Kraj Vysočina",(IF(AND(I2159&gt;=58001,I2159&lt;=59501),"Kraj Vysočina",(IF(AND(I2159&gt;=67401,I2159&lt;=67602),"Kraj Vysočina",(IF(AND(I2159&gt;=40001,I2159&lt;=44101),"Ústecký kraj",(IF(AND(I2159&gt;=46001,I2159&lt;=47201),"Liberecký kraj",(IF(AND(I2159&gt;=51202,I2159&lt;=51401),"Liberecký kraj",(IF(AND(I2159&gt;=53002,I2159&lt;=53976),"Pardubický kraj",(IF(AND(I2159&gt;=56002,I2159&lt;=57201),"Pardubický kraj",(IF(AND(I2159&gt;=60200,I2159&lt;=67201),"Jihomoravský kraj",(IF(AND(I2159&gt;=67801,I2159&lt;=68501),"Jihomoravský kraj",(IF(AND(I2159&gt;=69002,I2159&lt;=69801),"Jihomoravský kraj",(IF(AND(I2159&gt;=68601,I2159&lt;=68801),"Zlínský kraj",(IF(AND(I2159&gt;=75501,I2159&lt;=76901),"Zlínský kraj",(IF(AND(I2159&gt;=70030,I2159&lt;=74901),"Moravskoslezský kraj",(IF(AND(I2159&gt;=75000,I2159&lt;=75368),"Olomoucký kraj",(IF(AND(I2159&gt;=77200,I2159&lt;=79862),"Olomoucký kraj",(IF(AND(I2159&gt;=50011,I2159&lt;=50301),"Královéhradecký kraj",(IF(AND(I2159&gt;=54301,I2159&lt;=54303),"Královéhradecký kraj","0")))))))))))))))))))))))))))))))))))))))))))))))</f>
        <v>Jihočeský kraj</v>
      </c>
      <c r="AB2159" t="s">
        <v>998</v>
      </c>
      <c r="AD2159" t="s">
        <v>998</v>
      </c>
      <c r="AE2159" t="s">
        <v>998</v>
      </c>
      <c r="AF2159" t="s">
        <v>998</v>
      </c>
      <c r="AG2159" s="107">
        <v>300</v>
      </c>
      <c r="AH2159" s="107">
        <v>0</v>
      </c>
      <c r="AI2159" s="107">
        <v>0</v>
      </c>
      <c r="AJ2159" t="s">
        <v>999</v>
      </c>
      <c r="AK2159" s="106">
        <v>44924</v>
      </c>
    </row>
    <row r="2160" spans="1:37" x14ac:dyDescent="0.45">
      <c r="A2160" t="s">
        <v>6810</v>
      </c>
      <c r="B2160" t="s">
        <v>8739</v>
      </c>
      <c r="C2160" t="s">
        <v>990</v>
      </c>
      <c r="D2160" t="s">
        <v>8749</v>
      </c>
      <c r="E2160" t="s">
        <v>992</v>
      </c>
      <c r="F2160" t="s">
        <v>8744</v>
      </c>
      <c r="G2160">
        <v>83</v>
      </c>
      <c r="H2160" t="s">
        <v>8745</v>
      </c>
      <c r="I2160">
        <v>39003</v>
      </c>
      <c r="K2160" t="s">
        <v>5135</v>
      </c>
      <c r="L2160" s="106">
        <v>38050</v>
      </c>
      <c r="M2160">
        <v>15977725</v>
      </c>
      <c r="N2160" t="s">
        <v>2743</v>
      </c>
      <c r="O2160" t="s">
        <v>12</v>
      </c>
      <c r="P2160" t="s">
        <v>997</v>
      </c>
      <c r="R2160" s="109" t="str">
        <f>IF(OR(P2160="SB",Q2160="SB"),"SB",0)</f>
        <v>SB</v>
      </c>
      <c r="T2160" s="110" t="s">
        <v>998</v>
      </c>
      <c r="V2160" s="113" t="str">
        <f>IF(AND(I2160&gt;=10000,I2160&lt;=19900),"Praha",(IF(AND(I2160&gt;=25001,I2160&lt;=29501),"Středočeský kraj",(IF(AND(I2160&gt;=30100,I2160&lt;=34972),"Středočeský kraj",(IF(AND(I2160&gt;=35002,I2160&lt;=36271),"Karlovarský kraj",(IF(AND(I2160&gt;=37001,I2160&lt;=39201),"Jihočeský kraj",(IF(AND(I2160&gt;=39701,I2160&lt;=39901),"Jihočeský kraj",(IF(AND(I2160&gt;=39301,I2160&lt;=39601),"Kraj Vysočina",(IF(AND(I2160&gt;=58001,I2160&lt;=59501),"Kraj Vysočina",(IF(AND(I2160&gt;=67401,I2160&lt;=67602),"Kraj Vysočina",(IF(AND(I2160&gt;=40001,I2160&lt;=44101),"Ústecký kraj",(IF(AND(I2160&gt;=46001,I2160&lt;=47201),"Liberecký kraj",(IF(AND(I2160&gt;=51202,I2160&lt;=51401),"Liberecký kraj",(IF(AND(I2160&gt;=53002,I2160&lt;=53976),"Pardubický kraj",(IF(AND(I2160&gt;=56002,I2160&lt;=57201),"Pardubický kraj",(IF(AND(I2160&gt;=60200,I2160&lt;=67201),"Jihomoravský kraj",(IF(AND(I2160&gt;=67801,I2160&lt;=68501),"Jihomoravský kraj",(IF(AND(I2160&gt;=69002,I2160&lt;=69801),"Jihomoravský kraj",(IF(AND(I2160&gt;=68601,I2160&lt;=68801),"Zlínský kraj",(IF(AND(I2160&gt;=75501,I2160&lt;=76901),"Zlínský kraj",(IF(AND(I2160&gt;=70030,I2160&lt;=74901),"Moravskoslezský kraj",(IF(AND(I2160&gt;=75000,I2160&lt;=75368),"Olomoucký kraj",(IF(AND(I2160&gt;=77200,I2160&lt;=79862),"Olomoucký kraj",(IF(AND(I2160&gt;=50011,I2160&lt;=50301),"Královéhradecký kraj",(IF(AND(I2160&gt;=54301,I2160&lt;=54303),"Královéhradecký kraj","0")))))))))))))))))))))))))))))))))))))))))))))))</f>
        <v>Jihočeský kraj</v>
      </c>
      <c r="AB2160" t="s">
        <v>998</v>
      </c>
      <c r="AD2160" t="s">
        <v>998</v>
      </c>
      <c r="AE2160" t="s">
        <v>998</v>
      </c>
      <c r="AF2160" t="s">
        <v>998</v>
      </c>
      <c r="AG2160" s="107">
        <v>300</v>
      </c>
      <c r="AH2160" s="107">
        <v>0</v>
      </c>
      <c r="AI2160" s="107">
        <v>0</v>
      </c>
      <c r="AJ2160" t="s">
        <v>999</v>
      </c>
      <c r="AK2160" s="106">
        <v>44924</v>
      </c>
    </row>
    <row r="2161" spans="1:37" x14ac:dyDescent="0.45">
      <c r="A2161" t="s">
        <v>1687</v>
      </c>
      <c r="B2161" t="s">
        <v>9542</v>
      </c>
      <c r="C2161" t="s">
        <v>1002</v>
      </c>
      <c r="D2161" t="s">
        <v>9558</v>
      </c>
      <c r="E2161" t="s">
        <v>992</v>
      </c>
      <c r="F2161" t="s">
        <v>9559</v>
      </c>
      <c r="G2161">
        <v>485</v>
      </c>
      <c r="H2161" t="s">
        <v>9560</v>
      </c>
      <c r="I2161">
        <v>39003</v>
      </c>
      <c r="K2161" t="s">
        <v>9561</v>
      </c>
      <c r="L2161" s="106">
        <v>31359</v>
      </c>
      <c r="M2161">
        <v>10617261</v>
      </c>
      <c r="N2161" t="s">
        <v>2743</v>
      </c>
      <c r="O2161" t="s">
        <v>12</v>
      </c>
      <c r="P2161" t="s">
        <v>997</v>
      </c>
      <c r="R2161" s="109" t="str">
        <f>IF(OR(P2161="SB",Q2161="SB"),"SB",0)</f>
        <v>SB</v>
      </c>
      <c r="T2161" s="110" t="s">
        <v>998</v>
      </c>
      <c r="V2161" s="113" t="str">
        <f>IF(AND(I2161&gt;=10000,I2161&lt;=19900),"Praha",(IF(AND(I2161&gt;=25001,I2161&lt;=29501),"Středočeský kraj",(IF(AND(I2161&gt;=30100,I2161&lt;=34972),"Středočeský kraj",(IF(AND(I2161&gt;=35002,I2161&lt;=36271),"Karlovarský kraj",(IF(AND(I2161&gt;=37001,I2161&lt;=39201),"Jihočeský kraj",(IF(AND(I2161&gt;=39701,I2161&lt;=39901),"Jihočeský kraj",(IF(AND(I2161&gt;=39301,I2161&lt;=39601),"Kraj Vysočina",(IF(AND(I2161&gt;=58001,I2161&lt;=59501),"Kraj Vysočina",(IF(AND(I2161&gt;=67401,I2161&lt;=67602),"Kraj Vysočina",(IF(AND(I2161&gt;=40001,I2161&lt;=44101),"Ústecký kraj",(IF(AND(I2161&gt;=46001,I2161&lt;=47201),"Liberecký kraj",(IF(AND(I2161&gt;=51202,I2161&lt;=51401),"Liberecký kraj",(IF(AND(I2161&gt;=53002,I2161&lt;=53976),"Pardubický kraj",(IF(AND(I2161&gt;=56002,I2161&lt;=57201),"Pardubický kraj",(IF(AND(I2161&gt;=60200,I2161&lt;=67201),"Jihomoravský kraj",(IF(AND(I2161&gt;=67801,I2161&lt;=68501),"Jihomoravský kraj",(IF(AND(I2161&gt;=69002,I2161&lt;=69801),"Jihomoravský kraj",(IF(AND(I2161&gt;=68601,I2161&lt;=68801),"Zlínský kraj",(IF(AND(I2161&gt;=75501,I2161&lt;=76901),"Zlínský kraj",(IF(AND(I2161&gt;=70030,I2161&lt;=74901),"Moravskoslezský kraj",(IF(AND(I2161&gt;=75000,I2161&lt;=75368),"Olomoucký kraj",(IF(AND(I2161&gt;=77200,I2161&lt;=79862),"Olomoucký kraj",(IF(AND(I2161&gt;=50011,I2161&lt;=50301),"Královéhradecký kraj",(IF(AND(I2161&gt;=54301,I2161&lt;=54303),"Královéhradecký kraj","0")))))))))))))))))))))))))))))))))))))))))))))))</f>
        <v>Jihočeský kraj</v>
      </c>
      <c r="AB2161" t="s">
        <v>998</v>
      </c>
      <c r="AD2161" t="s">
        <v>998</v>
      </c>
      <c r="AE2161" t="s">
        <v>1515</v>
      </c>
      <c r="AF2161" t="s">
        <v>998</v>
      </c>
      <c r="AG2161" s="107">
        <v>0</v>
      </c>
      <c r="AH2161" s="107">
        <v>0</v>
      </c>
      <c r="AI2161" s="107">
        <v>0</v>
      </c>
      <c r="AJ2161" t="s">
        <v>1012</v>
      </c>
    </row>
    <row r="2162" spans="1:37" x14ac:dyDescent="0.45">
      <c r="A2162" t="s">
        <v>1055</v>
      </c>
      <c r="B2162" t="s">
        <v>10272</v>
      </c>
      <c r="C2162" t="s">
        <v>1002</v>
      </c>
      <c r="D2162" t="s">
        <v>10273</v>
      </c>
      <c r="E2162" t="s">
        <v>992</v>
      </c>
      <c r="F2162" t="s">
        <v>7284</v>
      </c>
      <c r="G2162">
        <v>383</v>
      </c>
      <c r="H2162" t="s">
        <v>1927</v>
      </c>
      <c r="I2162">
        <v>39003</v>
      </c>
      <c r="J2162" s="108">
        <v>773500720</v>
      </c>
      <c r="K2162" t="s">
        <v>10274</v>
      </c>
      <c r="L2162" s="106">
        <v>36947</v>
      </c>
      <c r="M2162">
        <v>15762204</v>
      </c>
      <c r="N2162" t="s">
        <v>4084</v>
      </c>
      <c r="O2162" t="s">
        <v>12</v>
      </c>
      <c r="P2162" t="s">
        <v>997</v>
      </c>
      <c r="R2162" s="109" t="str">
        <f>IF(OR(P2162="SB",Q2162="SB"),"SB",0)</f>
        <v>SB</v>
      </c>
      <c r="T2162" s="110" t="s">
        <v>998</v>
      </c>
      <c r="V2162" s="113" t="str">
        <f>IF(AND(I2162&gt;=10000,I2162&lt;=19900),"Praha",(IF(AND(I2162&gt;=25001,I2162&lt;=29501),"Středočeský kraj",(IF(AND(I2162&gt;=30100,I2162&lt;=34972),"Středočeský kraj",(IF(AND(I2162&gt;=35002,I2162&lt;=36271),"Karlovarský kraj",(IF(AND(I2162&gt;=37001,I2162&lt;=39201),"Jihočeský kraj",(IF(AND(I2162&gt;=39701,I2162&lt;=39901),"Jihočeský kraj",(IF(AND(I2162&gt;=39301,I2162&lt;=39601),"Kraj Vysočina",(IF(AND(I2162&gt;=58001,I2162&lt;=59501),"Kraj Vysočina",(IF(AND(I2162&gt;=67401,I2162&lt;=67602),"Kraj Vysočina",(IF(AND(I2162&gt;=40001,I2162&lt;=44101),"Ústecký kraj",(IF(AND(I2162&gt;=46001,I2162&lt;=47201),"Liberecký kraj",(IF(AND(I2162&gt;=51202,I2162&lt;=51401),"Liberecký kraj",(IF(AND(I2162&gt;=53002,I2162&lt;=53976),"Pardubický kraj",(IF(AND(I2162&gt;=56002,I2162&lt;=57201),"Pardubický kraj",(IF(AND(I2162&gt;=60200,I2162&lt;=67201),"Jihomoravský kraj",(IF(AND(I2162&gt;=67801,I2162&lt;=68501),"Jihomoravský kraj",(IF(AND(I2162&gt;=69002,I2162&lt;=69801),"Jihomoravský kraj",(IF(AND(I2162&gt;=68601,I2162&lt;=68801),"Zlínský kraj",(IF(AND(I2162&gt;=75501,I2162&lt;=76901),"Zlínský kraj",(IF(AND(I2162&gt;=70030,I2162&lt;=74901),"Moravskoslezský kraj",(IF(AND(I2162&gt;=75000,I2162&lt;=75368),"Olomoucký kraj",(IF(AND(I2162&gt;=77200,I2162&lt;=79862),"Olomoucký kraj",(IF(AND(I2162&gt;=50011,I2162&lt;=50301),"Královéhradecký kraj",(IF(AND(I2162&gt;=54301,I2162&lt;=54303),"Královéhradecký kraj","0")))))))))))))))))))))))))))))))))))))))))))))))</f>
        <v>Jihočeský kraj</v>
      </c>
      <c r="AB2162" t="s">
        <v>998</v>
      </c>
      <c r="AD2162" t="s">
        <v>998</v>
      </c>
      <c r="AE2162" t="s">
        <v>998</v>
      </c>
      <c r="AF2162" t="s">
        <v>998</v>
      </c>
      <c r="AG2162" s="107">
        <v>300</v>
      </c>
      <c r="AH2162" s="107">
        <v>0</v>
      </c>
      <c r="AI2162" s="107">
        <v>0</v>
      </c>
      <c r="AJ2162" t="s">
        <v>999</v>
      </c>
      <c r="AK2162" s="106">
        <v>44918</v>
      </c>
    </row>
    <row r="2163" spans="1:37" x14ac:dyDescent="0.45">
      <c r="A2163" t="s">
        <v>1156</v>
      </c>
      <c r="B2163" t="s">
        <v>10713</v>
      </c>
      <c r="C2163" t="s">
        <v>990</v>
      </c>
      <c r="D2163" t="s">
        <v>10718</v>
      </c>
      <c r="E2163" t="s">
        <v>992</v>
      </c>
      <c r="F2163" t="s">
        <v>6150</v>
      </c>
      <c r="G2163">
        <v>2340</v>
      </c>
      <c r="H2163" t="s">
        <v>1927</v>
      </c>
      <c r="I2163">
        <v>39003</v>
      </c>
      <c r="K2163" t="s">
        <v>10719</v>
      </c>
      <c r="L2163" s="106">
        <v>21472</v>
      </c>
      <c r="M2163">
        <v>10618675</v>
      </c>
      <c r="N2163" t="s">
        <v>2743</v>
      </c>
      <c r="O2163" t="s">
        <v>12</v>
      </c>
      <c r="P2163" t="s">
        <v>997</v>
      </c>
      <c r="R2163" s="109" t="str">
        <f>IF(OR(P2163="SB",Q2163="SB"),"SB",0)</f>
        <v>SB</v>
      </c>
      <c r="T2163" s="110" t="s">
        <v>998</v>
      </c>
      <c r="V2163" s="113" t="str">
        <f>IF(AND(I2163&gt;=10000,I2163&lt;=19900),"Praha",(IF(AND(I2163&gt;=25001,I2163&lt;=29501),"Středočeský kraj",(IF(AND(I2163&gt;=30100,I2163&lt;=34972),"Středočeský kraj",(IF(AND(I2163&gt;=35002,I2163&lt;=36271),"Karlovarský kraj",(IF(AND(I2163&gt;=37001,I2163&lt;=39201),"Jihočeský kraj",(IF(AND(I2163&gt;=39701,I2163&lt;=39901),"Jihočeský kraj",(IF(AND(I2163&gt;=39301,I2163&lt;=39601),"Kraj Vysočina",(IF(AND(I2163&gt;=58001,I2163&lt;=59501),"Kraj Vysočina",(IF(AND(I2163&gt;=67401,I2163&lt;=67602),"Kraj Vysočina",(IF(AND(I2163&gt;=40001,I2163&lt;=44101),"Ústecký kraj",(IF(AND(I2163&gt;=46001,I2163&lt;=47201),"Liberecký kraj",(IF(AND(I2163&gt;=51202,I2163&lt;=51401),"Liberecký kraj",(IF(AND(I2163&gt;=53002,I2163&lt;=53976),"Pardubický kraj",(IF(AND(I2163&gt;=56002,I2163&lt;=57201),"Pardubický kraj",(IF(AND(I2163&gt;=60200,I2163&lt;=67201),"Jihomoravský kraj",(IF(AND(I2163&gt;=67801,I2163&lt;=68501),"Jihomoravský kraj",(IF(AND(I2163&gt;=69002,I2163&lt;=69801),"Jihomoravský kraj",(IF(AND(I2163&gt;=68601,I2163&lt;=68801),"Zlínský kraj",(IF(AND(I2163&gt;=75501,I2163&lt;=76901),"Zlínský kraj",(IF(AND(I2163&gt;=70030,I2163&lt;=74901),"Moravskoslezský kraj",(IF(AND(I2163&gt;=75000,I2163&lt;=75368),"Olomoucký kraj",(IF(AND(I2163&gt;=77200,I2163&lt;=79862),"Olomoucký kraj",(IF(AND(I2163&gt;=50011,I2163&lt;=50301),"Královéhradecký kraj",(IF(AND(I2163&gt;=54301,I2163&lt;=54303),"Královéhradecký kraj","0")))))))))))))))))))))))))))))))))))))))))))))))</f>
        <v>Jihočeský kraj</v>
      </c>
      <c r="AB2163" t="s">
        <v>998</v>
      </c>
      <c r="AD2163" t="s">
        <v>998</v>
      </c>
      <c r="AE2163" t="s">
        <v>1515</v>
      </c>
      <c r="AF2163" t="s">
        <v>998</v>
      </c>
      <c r="AG2163" s="107">
        <v>100</v>
      </c>
      <c r="AH2163" s="107">
        <v>0</v>
      </c>
      <c r="AI2163" s="107">
        <v>0</v>
      </c>
      <c r="AJ2163" t="s">
        <v>999</v>
      </c>
      <c r="AK2163" s="106">
        <v>44924</v>
      </c>
    </row>
    <row r="2164" spans="1:37" x14ac:dyDescent="0.45">
      <c r="A2164" t="s">
        <v>2592</v>
      </c>
      <c r="B2164" t="s">
        <v>10726</v>
      </c>
      <c r="C2164" t="s">
        <v>1002</v>
      </c>
      <c r="D2164" t="s">
        <v>10727</v>
      </c>
      <c r="E2164" t="s">
        <v>992</v>
      </c>
      <c r="F2164" t="s">
        <v>10728</v>
      </c>
      <c r="G2164">
        <v>2340</v>
      </c>
      <c r="H2164" t="s">
        <v>1927</v>
      </c>
      <c r="I2164">
        <v>39003</v>
      </c>
      <c r="K2164" t="s">
        <v>10729</v>
      </c>
      <c r="L2164" s="106">
        <v>13227</v>
      </c>
      <c r="M2164">
        <v>10614332</v>
      </c>
      <c r="N2164" t="s">
        <v>2743</v>
      </c>
      <c r="O2164" t="s">
        <v>12</v>
      </c>
      <c r="P2164" t="s">
        <v>997</v>
      </c>
      <c r="R2164" s="109" t="str">
        <f>IF(OR(P2164="SB",Q2164="SB"),"SB",0)</f>
        <v>SB</v>
      </c>
      <c r="T2164" s="110" t="s">
        <v>998</v>
      </c>
      <c r="V2164" s="113" t="str">
        <f>IF(AND(I2164&gt;=10000,I2164&lt;=19900),"Praha",(IF(AND(I2164&gt;=25001,I2164&lt;=29501),"Středočeský kraj",(IF(AND(I2164&gt;=30100,I2164&lt;=34972),"Středočeský kraj",(IF(AND(I2164&gt;=35002,I2164&lt;=36271),"Karlovarský kraj",(IF(AND(I2164&gt;=37001,I2164&lt;=39201),"Jihočeský kraj",(IF(AND(I2164&gt;=39701,I2164&lt;=39901),"Jihočeský kraj",(IF(AND(I2164&gt;=39301,I2164&lt;=39601),"Kraj Vysočina",(IF(AND(I2164&gt;=58001,I2164&lt;=59501),"Kraj Vysočina",(IF(AND(I2164&gt;=67401,I2164&lt;=67602),"Kraj Vysočina",(IF(AND(I2164&gt;=40001,I2164&lt;=44101),"Ústecký kraj",(IF(AND(I2164&gt;=46001,I2164&lt;=47201),"Liberecký kraj",(IF(AND(I2164&gt;=51202,I2164&lt;=51401),"Liberecký kraj",(IF(AND(I2164&gt;=53002,I2164&lt;=53976),"Pardubický kraj",(IF(AND(I2164&gt;=56002,I2164&lt;=57201),"Pardubický kraj",(IF(AND(I2164&gt;=60200,I2164&lt;=67201),"Jihomoravský kraj",(IF(AND(I2164&gt;=67801,I2164&lt;=68501),"Jihomoravský kraj",(IF(AND(I2164&gt;=69002,I2164&lt;=69801),"Jihomoravský kraj",(IF(AND(I2164&gt;=68601,I2164&lt;=68801),"Zlínský kraj",(IF(AND(I2164&gt;=75501,I2164&lt;=76901),"Zlínský kraj",(IF(AND(I2164&gt;=70030,I2164&lt;=74901),"Moravskoslezský kraj",(IF(AND(I2164&gt;=75000,I2164&lt;=75368),"Olomoucký kraj",(IF(AND(I2164&gt;=77200,I2164&lt;=79862),"Olomoucký kraj",(IF(AND(I2164&gt;=50011,I2164&lt;=50301),"Královéhradecký kraj",(IF(AND(I2164&gt;=54301,I2164&lt;=54303),"Královéhradecký kraj","0")))))))))))))))))))))))))))))))))))))))))))))))</f>
        <v>Jihočeský kraj</v>
      </c>
      <c r="AB2164" t="s">
        <v>998</v>
      </c>
      <c r="AD2164" t="s">
        <v>998</v>
      </c>
      <c r="AE2164" t="s">
        <v>998</v>
      </c>
      <c r="AF2164" t="s">
        <v>998</v>
      </c>
      <c r="AG2164" s="107">
        <v>100</v>
      </c>
      <c r="AH2164" s="107">
        <v>0</v>
      </c>
      <c r="AI2164" s="107">
        <v>0</v>
      </c>
      <c r="AJ2164" t="s">
        <v>999</v>
      </c>
      <c r="AK2164" s="106">
        <v>44924</v>
      </c>
    </row>
    <row r="2165" spans="1:37" x14ac:dyDescent="0.45">
      <c r="A2165" t="s">
        <v>1174</v>
      </c>
      <c r="B2165" t="s">
        <v>12090</v>
      </c>
      <c r="C2165" t="s">
        <v>990</v>
      </c>
      <c r="D2165" t="s">
        <v>12091</v>
      </c>
      <c r="E2165" t="s">
        <v>992</v>
      </c>
      <c r="F2165" t="s">
        <v>3220</v>
      </c>
      <c r="G2165">
        <v>2339</v>
      </c>
      <c r="H2165" t="s">
        <v>1927</v>
      </c>
      <c r="I2165">
        <v>39003</v>
      </c>
      <c r="K2165" t="s">
        <v>12092</v>
      </c>
      <c r="L2165" s="106">
        <v>11522</v>
      </c>
      <c r="M2165">
        <v>10614837</v>
      </c>
      <c r="N2165" t="s">
        <v>2743</v>
      </c>
      <c r="O2165" t="s">
        <v>12</v>
      </c>
      <c r="P2165" t="s">
        <v>997</v>
      </c>
      <c r="R2165" s="109" t="str">
        <f>IF(OR(P2165="SB",Q2165="SB"),"SB",0)</f>
        <v>SB</v>
      </c>
      <c r="T2165" s="110" t="s">
        <v>998</v>
      </c>
      <c r="V2165" s="113" t="str">
        <f>IF(AND(I2165&gt;=10000,I2165&lt;=19900),"Praha",(IF(AND(I2165&gt;=25001,I2165&lt;=29501),"Středočeský kraj",(IF(AND(I2165&gt;=30100,I2165&lt;=34972),"Středočeský kraj",(IF(AND(I2165&gt;=35002,I2165&lt;=36271),"Karlovarský kraj",(IF(AND(I2165&gt;=37001,I2165&lt;=39201),"Jihočeský kraj",(IF(AND(I2165&gt;=39701,I2165&lt;=39901),"Jihočeský kraj",(IF(AND(I2165&gt;=39301,I2165&lt;=39601),"Kraj Vysočina",(IF(AND(I2165&gt;=58001,I2165&lt;=59501),"Kraj Vysočina",(IF(AND(I2165&gt;=67401,I2165&lt;=67602),"Kraj Vysočina",(IF(AND(I2165&gt;=40001,I2165&lt;=44101),"Ústecký kraj",(IF(AND(I2165&gt;=46001,I2165&lt;=47201),"Liberecký kraj",(IF(AND(I2165&gt;=51202,I2165&lt;=51401),"Liberecký kraj",(IF(AND(I2165&gt;=53002,I2165&lt;=53976),"Pardubický kraj",(IF(AND(I2165&gt;=56002,I2165&lt;=57201),"Pardubický kraj",(IF(AND(I2165&gt;=60200,I2165&lt;=67201),"Jihomoravský kraj",(IF(AND(I2165&gt;=67801,I2165&lt;=68501),"Jihomoravský kraj",(IF(AND(I2165&gt;=69002,I2165&lt;=69801),"Jihomoravský kraj",(IF(AND(I2165&gt;=68601,I2165&lt;=68801),"Zlínský kraj",(IF(AND(I2165&gt;=75501,I2165&lt;=76901),"Zlínský kraj",(IF(AND(I2165&gt;=70030,I2165&lt;=74901),"Moravskoslezský kraj",(IF(AND(I2165&gt;=75000,I2165&lt;=75368),"Olomoucký kraj",(IF(AND(I2165&gt;=77200,I2165&lt;=79862),"Olomoucký kraj",(IF(AND(I2165&gt;=50011,I2165&lt;=50301),"Královéhradecký kraj",(IF(AND(I2165&gt;=54301,I2165&lt;=54303),"Královéhradecký kraj","0")))))))))))))))))))))))))))))))))))))))))))))))</f>
        <v>Jihočeský kraj</v>
      </c>
      <c r="AB2165" t="s">
        <v>998</v>
      </c>
      <c r="AD2165" t="s">
        <v>998</v>
      </c>
      <c r="AE2165" t="s">
        <v>998</v>
      </c>
      <c r="AF2165" t="s">
        <v>998</v>
      </c>
      <c r="AG2165" s="107">
        <v>0</v>
      </c>
      <c r="AH2165" s="107">
        <v>0</v>
      </c>
      <c r="AI2165" s="107">
        <v>0</v>
      </c>
      <c r="AJ2165" t="s">
        <v>1012</v>
      </c>
    </row>
    <row r="2166" spans="1:37" x14ac:dyDescent="0.45">
      <c r="A2166" t="s">
        <v>2602</v>
      </c>
      <c r="B2166" t="s">
        <v>9968</v>
      </c>
      <c r="C2166" t="s">
        <v>1002</v>
      </c>
      <c r="D2166" t="s">
        <v>12096</v>
      </c>
      <c r="E2166" t="s">
        <v>992</v>
      </c>
      <c r="F2166" t="s">
        <v>3220</v>
      </c>
      <c r="G2166">
        <v>2339</v>
      </c>
      <c r="H2166" t="s">
        <v>1927</v>
      </c>
      <c r="I2166">
        <v>39003</v>
      </c>
      <c r="K2166" t="s">
        <v>12097</v>
      </c>
      <c r="L2166" s="106">
        <v>12067</v>
      </c>
      <c r="M2166">
        <v>10614938</v>
      </c>
      <c r="N2166" t="s">
        <v>2743</v>
      </c>
      <c r="O2166" t="s">
        <v>12</v>
      </c>
      <c r="P2166" t="s">
        <v>997</v>
      </c>
      <c r="R2166" s="109" t="str">
        <f>IF(OR(P2166="SB",Q2166="SB"),"SB",0)</f>
        <v>SB</v>
      </c>
      <c r="T2166" s="110" t="s">
        <v>998</v>
      </c>
      <c r="V2166" s="113" t="str">
        <f>IF(AND(I2166&gt;=10000,I2166&lt;=19900),"Praha",(IF(AND(I2166&gt;=25001,I2166&lt;=29501),"Středočeský kraj",(IF(AND(I2166&gt;=30100,I2166&lt;=34972),"Středočeský kraj",(IF(AND(I2166&gt;=35002,I2166&lt;=36271),"Karlovarský kraj",(IF(AND(I2166&gt;=37001,I2166&lt;=39201),"Jihočeský kraj",(IF(AND(I2166&gt;=39701,I2166&lt;=39901),"Jihočeský kraj",(IF(AND(I2166&gt;=39301,I2166&lt;=39601),"Kraj Vysočina",(IF(AND(I2166&gt;=58001,I2166&lt;=59501),"Kraj Vysočina",(IF(AND(I2166&gt;=67401,I2166&lt;=67602),"Kraj Vysočina",(IF(AND(I2166&gt;=40001,I2166&lt;=44101),"Ústecký kraj",(IF(AND(I2166&gt;=46001,I2166&lt;=47201),"Liberecký kraj",(IF(AND(I2166&gt;=51202,I2166&lt;=51401),"Liberecký kraj",(IF(AND(I2166&gt;=53002,I2166&lt;=53976),"Pardubický kraj",(IF(AND(I2166&gt;=56002,I2166&lt;=57201),"Pardubický kraj",(IF(AND(I2166&gt;=60200,I2166&lt;=67201),"Jihomoravský kraj",(IF(AND(I2166&gt;=67801,I2166&lt;=68501),"Jihomoravský kraj",(IF(AND(I2166&gt;=69002,I2166&lt;=69801),"Jihomoravský kraj",(IF(AND(I2166&gt;=68601,I2166&lt;=68801),"Zlínský kraj",(IF(AND(I2166&gt;=75501,I2166&lt;=76901),"Zlínský kraj",(IF(AND(I2166&gt;=70030,I2166&lt;=74901),"Moravskoslezský kraj",(IF(AND(I2166&gt;=75000,I2166&lt;=75368),"Olomoucký kraj",(IF(AND(I2166&gt;=77200,I2166&lt;=79862),"Olomoucký kraj",(IF(AND(I2166&gt;=50011,I2166&lt;=50301),"Královéhradecký kraj",(IF(AND(I2166&gt;=54301,I2166&lt;=54303),"Královéhradecký kraj","0")))))))))))))))))))))))))))))))))))))))))))))))</f>
        <v>Jihočeský kraj</v>
      </c>
      <c r="AB2166" t="s">
        <v>998</v>
      </c>
      <c r="AD2166" t="s">
        <v>998</v>
      </c>
      <c r="AE2166" t="s">
        <v>998</v>
      </c>
      <c r="AF2166" t="s">
        <v>998</v>
      </c>
      <c r="AG2166" s="107">
        <v>0</v>
      </c>
      <c r="AH2166" s="107">
        <v>0</v>
      </c>
      <c r="AI2166" s="107">
        <v>0</v>
      </c>
      <c r="AJ2166" t="s">
        <v>1012</v>
      </c>
    </row>
    <row r="2167" spans="1:37" x14ac:dyDescent="0.45">
      <c r="A2167" t="s">
        <v>1111</v>
      </c>
      <c r="B2167" t="s">
        <v>13185</v>
      </c>
      <c r="C2167" t="s">
        <v>1002</v>
      </c>
      <c r="D2167" t="s">
        <v>13207</v>
      </c>
      <c r="E2167" t="s">
        <v>992</v>
      </c>
      <c r="F2167" t="s">
        <v>13208</v>
      </c>
      <c r="G2167">
        <v>2354</v>
      </c>
      <c r="H2167" t="s">
        <v>1927</v>
      </c>
      <c r="I2167">
        <v>39003</v>
      </c>
      <c r="K2167" t="s">
        <v>13209</v>
      </c>
      <c r="L2167" s="106">
        <v>32185</v>
      </c>
      <c r="M2167">
        <v>10615140</v>
      </c>
      <c r="N2167" t="s">
        <v>2743</v>
      </c>
      <c r="O2167" t="s">
        <v>12</v>
      </c>
      <c r="P2167" t="s">
        <v>997</v>
      </c>
      <c r="R2167" s="109" t="str">
        <f>IF(OR(P2167="SB",Q2167="SB"),"SB",0)</f>
        <v>SB</v>
      </c>
      <c r="T2167" s="110" t="s">
        <v>998</v>
      </c>
      <c r="V2167" s="113" t="str">
        <f>IF(AND(I2167&gt;=10000,I2167&lt;=19900),"Praha",(IF(AND(I2167&gt;=25001,I2167&lt;=29501),"Středočeský kraj",(IF(AND(I2167&gt;=30100,I2167&lt;=34972),"Středočeský kraj",(IF(AND(I2167&gt;=35002,I2167&lt;=36271),"Karlovarský kraj",(IF(AND(I2167&gt;=37001,I2167&lt;=39201),"Jihočeský kraj",(IF(AND(I2167&gt;=39701,I2167&lt;=39901),"Jihočeský kraj",(IF(AND(I2167&gt;=39301,I2167&lt;=39601),"Kraj Vysočina",(IF(AND(I2167&gt;=58001,I2167&lt;=59501),"Kraj Vysočina",(IF(AND(I2167&gt;=67401,I2167&lt;=67602),"Kraj Vysočina",(IF(AND(I2167&gt;=40001,I2167&lt;=44101),"Ústecký kraj",(IF(AND(I2167&gt;=46001,I2167&lt;=47201),"Liberecký kraj",(IF(AND(I2167&gt;=51202,I2167&lt;=51401),"Liberecký kraj",(IF(AND(I2167&gt;=53002,I2167&lt;=53976),"Pardubický kraj",(IF(AND(I2167&gt;=56002,I2167&lt;=57201),"Pardubický kraj",(IF(AND(I2167&gt;=60200,I2167&lt;=67201),"Jihomoravský kraj",(IF(AND(I2167&gt;=67801,I2167&lt;=68501),"Jihomoravský kraj",(IF(AND(I2167&gt;=69002,I2167&lt;=69801),"Jihomoravský kraj",(IF(AND(I2167&gt;=68601,I2167&lt;=68801),"Zlínský kraj",(IF(AND(I2167&gt;=75501,I2167&lt;=76901),"Zlínský kraj",(IF(AND(I2167&gt;=70030,I2167&lt;=74901),"Moravskoslezský kraj",(IF(AND(I2167&gt;=75000,I2167&lt;=75368),"Olomoucký kraj",(IF(AND(I2167&gt;=77200,I2167&lt;=79862),"Olomoucký kraj",(IF(AND(I2167&gt;=50011,I2167&lt;=50301),"Královéhradecký kraj",(IF(AND(I2167&gt;=54301,I2167&lt;=54303),"Královéhradecký kraj","0")))))))))))))))))))))))))))))))))))))))))))))))</f>
        <v>Jihočeský kraj</v>
      </c>
      <c r="AB2167" t="s">
        <v>998</v>
      </c>
      <c r="AD2167" t="s">
        <v>998</v>
      </c>
      <c r="AE2167" t="s">
        <v>998</v>
      </c>
      <c r="AF2167" t="s">
        <v>998</v>
      </c>
      <c r="AG2167" s="107">
        <v>300</v>
      </c>
      <c r="AH2167" s="107">
        <v>0</v>
      </c>
      <c r="AI2167" s="107">
        <v>0</v>
      </c>
      <c r="AJ2167" t="s">
        <v>999</v>
      </c>
      <c r="AK2167" s="106">
        <v>44924</v>
      </c>
    </row>
    <row r="2168" spans="1:37" x14ac:dyDescent="0.45">
      <c r="A2168" t="s">
        <v>2732</v>
      </c>
      <c r="B2168" t="s">
        <v>13185</v>
      </c>
      <c r="C2168" t="s">
        <v>1002</v>
      </c>
      <c r="D2168" t="s">
        <v>13210</v>
      </c>
      <c r="E2168" t="s">
        <v>992</v>
      </c>
      <c r="F2168" t="s">
        <v>13208</v>
      </c>
      <c r="G2168">
        <v>2354</v>
      </c>
      <c r="H2168" t="s">
        <v>1927</v>
      </c>
      <c r="I2168">
        <v>39003</v>
      </c>
      <c r="K2168" t="s">
        <v>13211</v>
      </c>
      <c r="L2168" s="106">
        <v>21999</v>
      </c>
      <c r="M2168">
        <v>10615039</v>
      </c>
      <c r="N2168" t="s">
        <v>2743</v>
      </c>
      <c r="O2168" t="s">
        <v>12</v>
      </c>
      <c r="P2168" t="s">
        <v>997</v>
      </c>
      <c r="R2168" s="109" t="str">
        <f>IF(OR(P2168="SB",Q2168="SB"),"SB",0)</f>
        <v>SB</v>
      </c>
      <c r="T2168" s="110" t="s">
        <v>998</v>
      </c>
      <c r="V2168" s="113" t="str">
        <f>IF(AND(I2168&gt;=10000,I2168&lt;=19900),"Praha",(IF(AND(I2168&gt;=25001,I2168&lt;=29501),"Středočeský kraj",(IF(AND(I2168&gt;=30100,I2168&lt;=34972),"Středočeský kraj",(IF(AND(I2168&gt;=35002,I2168&lt;=36271),"Karlovarský kraj",(IF(AND(I2168&gt;=37001,I2168&lt;=39201),"Jihočeský kraj",(IF(AND(I2168&gt;=39701,I2168&lt;=39901),"Jihočeský kraj",(IF(AND(I2168&gt;=39301,I2168&lt;=39601),"Kraj Vysočina",(IF(AND(I2168&gt;=58001,I2168&lt;=59501),"Kraj Vysočina",(IF(AND(I2168&gt;=67401,I2168&lt;=67602),"Kraj Vysočina",(IF(AND(I2168&gt;=40001,I2168&lt;=44101),"Ústecký kraj",(IF(AND(I2168&gt;=46001,I2168&lt;=47201),"Liberecký kraj",(IF(AND(I2168&gt;=51202,I2168&lt;=51401),"Liberecký kraj",(IF(AND(I2168&gt;=53002,I2168&lt;=53976),"Pardubický kraj",(IF(AND(I2168&gt;=56002,I2168&lt;=57201),"Pardubický kraj",(IF(AND(I2168&gt;=60200,I2168&lt;=67201),"Jihomoravský kraj",(IF(AND(I2168&gt;=67801,I2168&lt;=68501),"Jihomoravský kraj",(IF(AND(I2168&gt;=69002,I2168&lt;=69801),"Jihomoravský kraj",(IF(AND(I2168&gt;=68601,I2168&lt;=68801),"Zlínský kraj",(IF(AND(I2168&gt;=75501,I2168&lt;=76901),"Zlínský kraj",(IF(AND(I2168&gt;=70030,I2168&lt;=74901),"Moravskoslezský kraj",(IF(AND(I2168&gt;=75000,I2168&lt;=75368),"Olomoucký kraj",(IF(AND(I2168&gt;=77200,I2168&lt;=79862),"Olomoucký kraj",(IF(AND(I2168&gt;=50011,I2168&lt;=50301),"Královéhradecký kraj",(IF(AND(I2168&gt;=54301,I2168&lt;=54303),"Královéhradecký kraj","0")))))))))))))))))))))))))))))))))))))))))))))))</f>
        <v>Jihočeský kraj</v>
      </c>
      <c r="AB2168" t="s">
        <v>998</v>
      </c>
      <c r="AD2168" t="s">
        <v>998</v>
      </c>
      <c r="AE2168" t="s">
        <v>1515</v>
      </c>
      <c r="AF2168" t="s">
        <v>998</v>
      </c>
      <c r="AG2168" s="107">
        <v>300</v>
      </c>
      <c r="AH2168" s="107">
        <v>0</v>
      </c>
      <c r="AI2168" s="107">
        <v>0</v>
      </c>
      <c r="AJ2168" t="s">
        <v>999</v>
      </c>
      <c r="AK2168" s="106">
        <v>44924</v>
      </c>
    </row>
    <row r="2169" spans="1:37" x14ac:dyDescent="0.45">
      <c r="A2169" t="s">
        <v>1095</v>
      </c>
      <c r="B2169" t="s">
        <v>13216</v>
      </c>
      <c r="C2169" t="s">
        <v>990</v>
      </c>
      <c r="D2169" t="s">
        <v>13268</v>
      </c>
      <c r="E2169" t="s">
        <v>992</v>
      </c>
      <c r="F2169" t="s">
        <v>13208</v>
      </c>
      <c r="G2169">
        <v>2354</v>
      </c>
      <c r="H2169" t="s">
        <v>1927</v>
      </c>
      <c r="I2169">
        <v>39003</v>
      </c>
      <c r="K2169" t="s">
        <v>13269</v>
      </c>
      <c r="L2169" s="106">
        <v>19952</v>
      </c>
      <c r="M2169">
        <v>10615241</v>
      </c>
      <c r="N2169" t="s">
        <v>2743</v>
      </c>
      <c r="O2169" t="s">
        <v>12</v>
      </c>
      <c r="P2169" t="s">
        <v>997</v>
      </c>
      <c r="R2169" s="109" t="str">
        <f>IF(OR(P2169="SB",Q2169="SB"),"SB",0)</f>
        <v>SB</v>
      </c>
      <c r="T2169" s="110" t="s">
        <v>998</v>
      </c>
      <c r="V2169" s="113" t="str">
        <f>IF(AND(I2169&gt;=10000,I2169&lt;=19900),"Praha",(IF(AND(I2169&gt;=25001,I2169&lt;=29501),"Středočeský kraj",(IF(AND(I2169&gt;=30100,I2169&lt;=34972),"Středočeský kraj",(IF(AND(I2169&gt;=35002,I2169&lt;=36271),"Karlovarský kraj",(IF(AND(I2169&gt;=37001,I2169&lt;=39201),"Jihočeský kraj",(IF(AND(I2169&gt;=39701,I2169&lt;=39901),"Jihočeský kraj",(IF(AND(I2169&gt;=39301,I2169&lt;=39601),"Kraj Vysočina",(IF(AND(I2169&gt;=58001,I2169&lt;=59501),"Kraj Vysočina",(IF(AND(I2169&gt;=67401,I2169&lt;=67602),"Kraj Vysočina",(IF(AND(I2169&gt;=40001,I2169&lt;=44101),"Ústecký kraj",(IF(AND(I2169&gt;=46001,I2169&lt;=47201),"Liberecký kraj",(IF(AND(I2169&gt;=51202,I2169&lt;=51401),"Liberecký kraj",(IF(AND(I2169&gt;=53002,I2169&lt;=53976),"Pardubický kraj",(IF(AND(I2169&gt;=56002,I2169&lt;=57201),"Pardubický kraj",(IF(AND(I2169&gt;=60200,I2169&lt;=67201),"Jihomoravský kraj",(IF(AND(I2169&gt;=67801,I2169&lt;=68501),"Jihomoravský kraj",(IF(AND(I2169&gt;=69002,I2169&lt;=69801),"Jihomoravský kraj",(IF(AND(I2169&gt;=68601,I2169&lt;=68801),"Zlínský kraj",(IF(AND(I2169&gt;=75501,I2169&lt;=76901),"Zlínský kraj",(IF(AND(I2169&gt;=70030,I2169&lt;=74901),"Moravskoslezský kraj",(IF(AND(I2169&gt;=75000,I2169&lt;=75368),"Olomoucký kraj",(IF(AND(I2169&gt;=77200,I2169&lt;=79862),"Olomoucký kraj",(IF(AND(I2169&gt;=50011,I2169&lt;=50301),"Královéhradecký kraj",(IF(AND(I2169&gt;=54301,I2169&lt;=54303),"Královéhradecký kraj","0")))))))))))))))))))))))))))))))))))))))))))))))</f>
        <v>Jihočeský kraj</v>
      </c>
      <c r="AB2169" t="s">
        <v>998</v>
      </c>
      <c r="AD2169" t="s">
        <v>998</v>
      </c>
      <c r="AE2169" t="s">
        <v>998</v>
      </c>
      <c r="AF2169" t="s">
        <v>998</v>
      </c>
      <c r="AG2169" s="107">
        <v>100</v>
      </c>
      <c r="AH2169" s="107">
        <v>0</v>
      </c>
      <c r="AI2169" s="107">
        <v>0</v>
      </c>
      <c r="AJ2169" t="s">
        <v>999</v>
      </c>
      <c r="AK2169" s="106">
        <v>44924</v>
      </c>
    </row>
    <row r="2170" spans="1:37" x14ac:dyDescent="0.45">
      <c r="A2170" t="s">
        <v>2602</v>
      </c>
      <c r="B2170" t="s">
        <v>19360</v>
      </c>
      <c r="C2170" t="s">
        <v>1002</v>
      </c>
      <c r="D2170" t="s">
        <v>19361</v>
      </c>
      <c r="E2170" t="s">
        <v>992</v>
      </c>
      <c r="F2170" t="s">
        <v>8744</v>
      </c>
      <c r="G2170">
        <v>83</v>
      </c>
      <c r="H2170" t="s">
        <v>8745</v>
      </c>
      <c r="I2170">
        <v>39003</v>
      </c>
      <c r="K2170" t="s">
        <v>5135</v>
      </c>
      <c r="L2170" s="106">
        <v>30136</v>
      </c>
      <c r="M2170">
        <v>15977523</v>
      </c>
      <c r="N2170" t="s">
        <v>2743</v>
      </c>
      <c r="O2170" t="s">
        <v>12</v>
      </c>
      <c r="P2170" t="s">
        <v>997</v>
      </c>
      <c r="R2170" s="109" t="str">
        <f>IF(OR(P2170="SB",Q2170="SB"),"SB",0)</f>
        <v>SB</v>
      </c>
      <c r="T2170" s="110" t="s">
        <v>998</v>
      </c>
      <c r="V2170" s="113" t="str">
        <f>IF(AND(I2170&gt;=10000,I2170&lt;=19900),"Praha",(IF(AND(I2170&gt;=25001,I2170&lt;=29501),"Středočeský kraj",(IF(AND(I2170&gt;=30100,I2170&lt;=34972),"Středočeský kraj",(IF(AND(I2170&gt;=35002,I2170&lt;=36271),"Karlovarský kraj",(IF(AND(I2170&gt;=37001,I2170&lt;=39201),"Jihočeský kraj",(IF(AND(I2170&gt;=39701,I2170&lt;=39901),"Jihočeský kraj",(IF(AND(I2170&gt;=39301,I2170&lt;=39601),"Kraj Vysočina",(IF(AND(I2170&gt;=58001,I2170&lt;=59501),"Kraj Vysočina",(IF(AND(I2170&gt;=67401,I2170&lt;=67602),"Kraj Vysočina",(IF(AND(I2170&gt;=40001,I2170&lt;=44101),"Ústecký kraj",(IF(AND(I2170&gt;=46001,I2170&lt;=47201),"Liberecký kraj",(IF(AND(I2170&gt;=51202,I2170&lt;=51401),"Liberecký kraj",(IF(AND(I2170&gt;=53002,I2170&lt;=53976),"Pardubický kraj",(IF(AND(I2170&gt;=56002,I2170&lt;=57201),"Pardubický kraj",(IF(AND(I2170&gt;=60200,I2170&lt;=67201),"Jihomoravský kraj",(IF(AND(I2170&gt;=67801,I2170&lt;=68501),"Jihomoravský kraj",(IF(AND(I2170&gt;=69002,I2170&lt;=69801),"Jihomoravský kraj",(IF(AND(I2170&gt;=68601,I2170&lt;=68801),"Zlínský kraj",(IF(AND(I2170&gt;=75501,I2170&lt;=76901),"Zlínský kraj",(IF(AND(I2170&gt;=70030,I2170&lt;=74901),"Moravskoslezský kraj",(IF(AND(I2170&gt;=75000,I2170&lt;=75368),"Olomoucký kraj",(IF(AND(I2170&gt;=77200,I2170&lt;=79862),"Olomoucký kraj",(IF(AND(I2170&gt;=50011,I2170&lt;=50301),"Královéhradecký kraj",(IF(AND(I2170&gt;=54301,I2170&lt;=54303),"Královéhradecký kraj","0")))))))))))))))))))))))))))))))))))))))))))))))</f>
        <v>Jihočeský kraj</v>
      </c>
      <c r="AB2170" t="s">
        <v>998</v>
      </c>
      <c r="AD2170" t="s">
        <v>998</v>
      </c>
      <c r="AE2170" t="s">
        <v>998</v>
      </c>
      <c r="AF2170" t="s">
        <v>998</v>
      </c>
      <c r="AG2170" s="107">
        <v>300</v>
      </c>
      <c r="AH2170" s="107">
        <v>0</v>
      </c>
      <c r="AI2170" s="107">
        <v>0</v>
      </c>
      <c r="AJ2170" t="s">
        <v>999</v>
      </c>
      <c r="AK2170" s="106">
        <v>44924</v>
      </c>
    </row>
    <row r="2171" spans="1:37" x14ac:dyDescent="0.45">
      <c r="A2171" t="s">
        <v>1112</v>
      </c>
      <c r="B2171" t="s">
        <v>9518</v>
      </c>
      <c r="C2171" t="s">
        <v>990</v>
      </c>
      <c r="D2171" t="s">
        <v>9528</v>
      </c>
      <c r="E2171" t="s">
        <v>992</v>
      </c>
      <c r="F2171" t="s">
        <v>2240</v>
      </c>
      <c r="G2171">
        <v>2772</v>
      </c>
      <c r="H2171" t="s">
        <v>1927</v>
      </c>
      <c r="I2171">
        <v>39005</v>
      </c>
      <c r="J2171">
        <v>721592111</v>
      </c>
      <c r="K2171" t="s">
        <v>9529</v>
      </c>
      <c r="L2171" s="106">
        <v>32004</v>
      </c>
      <c r="M2171">
        <v>14474629</v>
      </c>
      <c r="N2171" t="s">
        <v>2373</v>
      </c>
      <c r="O2171" t="s">
        <v>1023</v>
      </c>
      <c r="P2171" t="s">
        <v>997</v>
      </c>
      <c r="R2171" s="109" t="str">
        <f>IF(OR(P2171="SB",Q2171="SB"),"SB",0)</f>
        <v>SB</v>
      </c>
      <c r="T2171" s="110" t="s">
        <v>998</v>
      </c>
      <c r="V2171" s="113" t="str">
        <f>IF(AND(I2171&gt;=10000,I2171&lt;=19900),"Praha",(IF(AND(I2171&gt;=25001,I2171&lt;=29501),"Středočeský kraj",(IF(AND(I2171&gt;=30100,I2171&lt;=34972),"Středočeský kraj",(IF(AND(I2171&gt;=35002,I2171&lt;=36271),"Karlovarský kraj",(IF(AND(I2171&gt;=37001,I2171&lt;=39201),"Jihočeský kraj",(IF(AND(I2171&gt;=39701,I2171&lt;=39901),"Jihočeský kraj",(IF(AND(I2171&gt;=39301,I2171&lt;=39601),"Kraj Vysočina",(IF(AND(I2171&gt;=58001,I2171&lt;=59501),"Kraj Vysočina",(IF(AND(I2171&gt;=67401,I2171&lt;=67602),"Kraj Vysočina",(IF(AND(I2171&gt;=40001,I2171&lt;=44101),"Ústecký kraj",(IF(AND(I2171&gt;=46001,I2171&lt;=47201),"Liberecký kraj",(IF(AND(I2171&gt;=51202,I2171&lt;=51401),"Liberecký kraj",(IF(AND(I2171&gt;=53002,I2171&lt;=53976),"Pardubický kraj",(IF(AND(I2171&gt;=56002,I2171&lt;=57201),"Pardubický kraj",(IF(AND(I2171&gt;=60200,I2171&lt;=67201),"Jihomoravský kraj",(IF(AND(I2171&gt;=67801,I2171&lt;=68501),"Jihomoravský kraj",(IF(AND(I2171&gt;=69002,I2171&lt;=69801),"Jihomoravský kraj",(IF(AND(I2171&gt;=68601,I2171&lt;=68801),"Zlínský kraj",(IF(AND(I2171&gt;=75501,I2171&lt;=76901),"Zlínský kraj",(IF(AND(I2171&gt;=70030,I2171&lt;=74901),"Moravskoslezský kraj",(IF(AND(I2171&gt;=75000,I2171&lt;=75368),"Olomoucký kraj",(IF(AND(I2171&gt;=77200,I2171&lt;=79862),"Olomoucký kraj",(IF(AND(I2171&gt;=50011,I2171&lt;=50301),"Královéhradecký kraj",(IF(AND(I2171&gt;=54301,I2171&lt;=54303),"Královéhradecký kraj","0")))))))))))))))))))))))))))))))))))))))))))))))</f>
        <v>Jihočeský kraj</v>
      </c>
      <c r="AB2171" t="s">
        <v>998</v>
      </c>
      <c r="AD2171" t="s">
        <v>998</v>
      </c>
      <c r="AE2171" t="s">
        <v>998</v>
      </c>
      <c r="AF2171" t="s">
        <v>998</v>
      </c>
      <c r="AG2171" s="107">
        <v>300</v>
      </c>
      <c r="AH2171" s="107">
        <v>0</v>
      </c>
      <c r="AI2171" s="107">
        <v>0</v>
      </c>
      <c r="AJ2171" t="s">
        <v>999</v>
      </c>
      <c r="AK2171" s="106">
        <v>44917</v>
      </c>
    </row>
    <row r="2172" spans="1:37" x14ac:dyDescent="0.45">
      <c r="A2172" t="s">
        <v>988</v>
      </c>
      <c r="B2172" t="s">
        <v>10713</v>
      </c>
      <c r="C2172" t="s">
        <v>990</v>
      </c>
      <c r="D2172" t="s">
        <v>10714</v>
      </c>
      <c r="E2172" t="s">
        <v>992</v>
      </c>
      <c r="F2172" t="s">
        <v>3580</v>
      </c>
      <c r="G2172">
        <v>2782</v>
      </c>
      <c r="H2172" t="s">
        <v>1927</v>
      </c>
      <c r="I2172">
        <v>39005</v>
      </c>
      <c r="K2172" t="s">
        <v>10715</v>
      </c>
      <c r="L2172" s="106">
        <v>32937</v>
      </c>
      <c r="M2172">
        <v>10615847</v>
      </c>
      <c r="N2172" t="s">
        <v>2743</v>
      </c>
      <c r="O2172" t="s">
        <v>12</v>
      </c>
      <c r="P2172" t="s">
        <v>997</v>
      </c>
      <c r="R2172" s="109" t="str">
        <f>IF(OR(P2172="SB",Q2172="SB"),"SB",0)</f>
        <v>SB</v>
      </c>
      <c r="T2172" s="110" t="s">
        <v>998</v>
      </c>
      <c r="V2172" s="113" t="str">
        <f>IF(AND(I2172&gt;=10000,I2172&lt;=19900),"Praha",(IF(AND(I2172&gt;=25001,I2172&lt;=29501),"Středočeský kraj",(IF(AND(I2172&gt;=30100,I2172&lt;=34972),"Středočeský kraj",(IF(AND(I2172&gt;=35002,I2172&lt;=36271),"Karlovarský kraj",(IF(AND(I2172&gt;=37001,I2172&lt;=39201),"Jihočeský kraj",(IF(AND(I2172&gt;=39701,I2172&lt;=39901),"Jihočeský kraj",(IF(AND(I2172&gt;=39301,I2172&lt;=39601),"Kraj Vysočina",(IF(AND(I2172&gt;=58001,I2172&lt;=59501),"Kraj Vysočina",(IF(AND(I2172&gt;=67401,I2172&lt;=67602),"Kraj Vysočina",(IF(AND(I2172&gt;=40001,I2172&lt;=44101),"Ústecký kraj",(IF(AND(I2172&gt;=46001,I2172&lt;=47201),"Liberecký kraj",(IF(AND(I2172&gt;=51202,I2172&lt;=51401),"Liberecký kraj",(IF(AND(I2172&gt;=53002,I2172&lt;=53976),"Pardubický kraj",(IF(AND(I2172&gt;=56002,I2172&lt;=57201),"Pardubický kraj",(IF(AND(I2172&gt;=60200,I2172&lt;=67201),"Jihomoravský kraj",(IF(AND(I2172&gt;=67801,I2172&lt;=68501),"Jihomoravský kraj",(IF(AND(I2172&gt;=69002,I2172&lt;=69801),"Jihomoravský kraj",(IF(AND(I2172&gt;=68601,I2172&lt;=68801),"Zlínský kraj",(IF(AND(I2172&gt;=75501,I2172&lt;=76901),"Zlínský kraj",(IF(AND(I2172&gt;=70030,I2172&lt;=74901),"Moravskoslezský kraj",(IF(AND(I2172&gt;=75000,I2172&lt;=75368),"Olomoucký kraj",(IF(AND(I2172&gt;=77200,I2172&lt;=79862),"Olomoucký kraj",(IF(AND(I2172&gt;=50011,I2172&lt;=50301),"Královéhradecký kraj",(IF(AND(I2172&gt;=54301,I2172&lt;=54303),"Královéhradecký kraj","0")))))))))))))))))))))))))))))))))))))))))))))))</f>
        <v>Jihočeský kraj</v>
      </c>
      <c r="AB2172" t="s">
        <v>998</v>
      </c>
      <c r="AD2172" t="s">
        <v>998</v>
      </c>
      <c r="AE2172" t="s">
        <v>998</v>
      </c>
      <c r="AF2172" t="s">
        <v>998</v>
      </c>
      <c r="AG2172" s="107">
        <v>300</v>
      </c>
      <c r="AH2172" s="107">
        <v>0</v>
      </c>
      <c r="AI2172" s="107">
        <v>0</v>
      </c>
      <c r="AJ2172" t="s">
        <v>999</v>
      </c>
      <c r="AK2172" s="106">
        <v>44924</v>
      </c>
    </row>
    <row r="2173" spans="1:37" x14ac:dyDescent="0.45">
      <c r="A2173" t="s">
        <v>1007</v>
      </c>
      <c r="B2173" t="s">
        <v>10713</v>
      </c>
      <c r="C2173" t="s">
        <v>990</v>
      </c>
      <c r="D2173" t="s">
        <v>10716</v>
      </c>
      <c r="E2173" t="s">
        <v>992</v>
      </c>
      <c r="F2173" t="s">
        <v>3580</v>
      </c>
      <c r="G2173">
        <v>2782</v>
      </c>
      <c r="H2173" t="s">
        <v>1927</v>
      </c>
      <c r="I2173">
        <v>39005</v>
      </c>
      <c r="K2173" t="s">
        <v>10717</v>
      </c>
      <c r="L2173" s="106">
        <v>31429</v>
      </c>
      <c r="M2173">
        <v>10615746</v>
      </c>
      <c r="N2173" t="s">
        <v>2743</v>
      </c>
      <c r="O2173" t="s">
        <v>12</v>
      </c>
      <c r="P2173" t="s">
        <v>997</v>
      </c>
      <c r="R2173" s="109" t="str">
        <f>IF(OR(P2173="SB",Q2173="SB"),"SB",0)</f>
        <v>SB</v>
      </c>
      <c r="T2173" s="110" t="s">
        <v>998</v>
      </c>
      <c r="V2173" s="113" t="str">
        <f>IF(AND(I2173&gt;=10000,I2173&lt;=19900),"Praha",(IF(AND(I2173&gt;=25001,I2173&lt;=29501),"Středočeský kraj",(IF(AND(I2173&gt;=30100,I2173&lt;=34972),"Středočeský kraj",(IF(AND(I2173&gt;=35002,I2173&lt;=36271),"Karlovarský kraj",(IF(AND(I2173&gt;=37001,I2173&lt;=39201),"Jihočeský kraj",(IF(AND(I2173&gt;=39701,I2173&lt;=39901),"Jihočeský kraj",(IF(AND(I2173&gt;=39301,I2173&lt;=39601),"Kraj Vysočina",(IF(AND(I2173&gt;=58001,I2173&lt;=59501),"Kraj Vysočina",(IF(AND(I2173&gt;=67401,I2173&lt;=67602),"Kraj Vysočina",(IF(AND(I2173&gt;=40001,I2173&lt;=44101),"Ústecký kraj",(IF(AND(I2173&gt;=46001,I2173&lt;=47201),"Liberecký kraj",(IF(AND(I2173&gt;=51202,I2173&lt;=51401),"Liberecký kraj",(IF(AND(I2173&gt;=53002,I2173&lt;=53976),"Pardubický kraj",(IF(AND(I2173&gt;=56002,I2173&lt;=57201),"Pardubický kraj",(IF(AND(I2173&gt;=60200,I2173&lt;=67201),"Jihomoravský kraj",(IF(AND(I2173&gt;=67801,I2173&lt;=68501),"Jihomoravský kraj",(IF(AND(I2173&gt;=69002,I2173&lt;=69801),"Jihomoravský kraj",(IF(AND(I2173&gt;=68601,I2173&lt;=68801),"Zlínský kraj",(IF(AND(I2173&gt;=75501,I2173&lt;=76901),"Zlínský kraj",(IF(AND(I2173&gt;=70030,I2173&lt;=74901),"Moravskoslezský kraj",(IF(AND(I2173&gt;=75000,I2173&lt;=75368),"Olomoucký kraj",(IF(AND(I2173&gt;=77200,I2173&lt;=79862),"Olomoucký kraj",(IF(AND(I2173&gt;=50011,I2173&lt;=50301),"Královéhradecký kraj",(IF(AND(I2173&gt;=54301,I2173&lt;=54303),"Královéhradecký kraj","0")))))))))))))))))))))))))))))))))))))))))))))))</f>
        <v>Jihočeský kraj</v>
      </c>
      <c r="AB2173" t="s">
        <v>998</v>
      </c>
      <c r="AD2173" t="s">
        <v>998</v>
      </c>
      <c r="AE2173" t="s">
        <v>1515</v>
      </c>
      <c r="AF2173" t="s">
        <v>998</v>
      </c>
      <c r="AG2173" s="107">
        <v>300</v>
      </c>
      <c r="AH2173" s="107">
        <v>0</v>
      </c>
      <c r="AI2173" s="107">
        <v>0</v>
      </c>
      <c r="AJ2173" t="s">
        <v>999</v>
      </c>
      <c r="AK2173" s="106">
        <v>44924</v>
      </c>
    </row>
    <row r="2174" spans="1:37" x14ac:dyDescent="0.45">
      <c r="A2174" t="s">
        <v>1448</v>
      </c>
      <c r="B2174" t="s">
        <v>19489</v>
      </c>
      <c r="C2174" t="s">
        <v>990</v>
      </c>
      <c r="D2174" t="s">
        <v>19490</v>
      </c>
      <c r="E2174" t="s">
        <v>992</v>
      </c>
      <c r="F2174" t="s">
        <v>1404</v>
      </c>
      <c r="G2174">
        <v>246</v>
      </c>
      <c r="H2174" t="s">
        <v>19491</v>
      </c>
      <c r="I2174">
        <v>39101</v>
      </c>
      <c r="K2174" t="s">
        <v>19492</v>
      </c>
      <c r="L2174" s="106">
        <v>29441</v>
      </c>
      <c r="M2174">
        <v>10616453</v>
      </c>
      <c r="N2174" t="s">
        <v>2743</v>
      </c>
      <c r="O2174" t="s">
        <v>12</v>
      </c>
      <c r="P2174" t="s">
        <v>997</v>
      </c>
      <c r="R2174" s="109" t="str">
        <f>IF(OR(P2174="SB",Q2174="SB"),"SB",0)</f>
        <v>SB</v>
      </c>
      <c r="T2174" s="110" t="s">
        <v>998</v>
      </c>
      <c r="V2174" s="113" t="str">
        <f>IF(AND(I2174&gt;=10000,I2174&lt;=19900),"Praha",(IF(AND(I2174&gt;=25001,I2174&lt;=29501),"Středočeský kraj",(IF(AND(I2174&gt;=30100,I2174&lt;=34972),"Středočeský kraj",(IF(AND(I2174&gt;=35002,I2174&lt;=36271),"Karlovarský kraj",(IF(AND(I2174&gt;=37001,I2174&lt;=39201),"Jihočeský kraj",(IF(AND(I2174&gt;=39701,I2174&lt;=39901),"Jihočeský kraj",(IF(AND(I2174&gt;=39301,I2174&lt;=39601),"Kraj Vysočina",(IF(AND(I2174&gt;=58001,I2174&lt;=59501),"Kraj Vysočina",(IF(AND(I2174&gt;=67401,I2174&lt;=67602),"Kraj Vysočina",(IF(AND(I2174&gt;=40001,I2174&lt;=44101),"Ústecký kraj",(IF(AND(I2174&gt;=46001,I2174&lt;=47201),"Liberecký kraj",(IF(AND(I2174&gt;=51202,I2174&lt;=51401),"Liberecký kraj",(IF(AND(I2174&gt;=53002,I2174&lt;=53976),"Pardubický kraj",(IF(AND(I2174&gt;=56002,I2174&lt;=57201),"Pardubický kraj",(IF(AND(I2174&gt;=60200,I2174&lt;=67201),"Jihomoravský kraj",(IF(AND(I2174&gt;=67801,I2174&lt;=68501),"Jihomoravský kraj",(IF(AND(I2174&gt;=69002,I2174&lt;=69801),"Jihomoravský kraj",(IF(AND(I2174&gt;=68601,I2174&lt;=68801),"Zlínský kraj",(IF(AND(I2174&gt;=75501,I2174&lt;=76901),"Zlínský kraj",(IF(AND(I2174&gt;=70030,I2174&lt;=74901),"Moravskoslezský kraj",(IF(AND(I2174&gt;=75000,I2174&lt;=75368),"Olomoucký kraj",(IF(AND(I2174&gt;=77200,I2174&lt;=79862),"Olomoucký kraj",(IF(AND(I2174&gt;=50011,I2174&lt;=50301),"Královéhradecký kraj",(IF(AND(I2174&gt;=54301,I2174&lt;=54303),"Královéhradecký kraj","0")))))))))))))))))))))))))))))))))))))))))))))))</f>
        <v>Jihočeský kraj</v>
      </c>
      <c r="AB2174" t="s">
        <v>998</v>
      </c>
      <c r="AD2174" t="s">
        <v>998</v>
      </c>
      <c r="AE2174" t="s">
        <v>1515</v>
      </c>
      <c r="AF2174" t="s">
        <v>998</v>
      </c>
      <c r="AG2174" s="107">
        <v>300</v>
      </c>
      <c r="AH2174" s="107">
        <v>0</v>
      </c>
      <c r="AI2174" s="107">
        <v>0</v>
      </c>
      <c r="AJ2174" t="s">
        <v>999</v>
      </c>
      <c r="AK2174" s="106">
        <v>44924</v>
      </c>
    </row>
    <row r="2175" spans="1:37" x14ac:dyDescent="0.45">
      <c r="A2175" t="s">
        <v>1189</v>
      </c>
      <c r="B2175" t="s">
        <v>18581</v>
      </c>
      <c r="C2175" t="s">
        <v>1002</v>
      </c>
      <c r="D2175" t="s">
        <v>18582</v>
      </c>
      <c r="E2175" t="s">
        <v>992</v>
      </c>
      <c r="F2175" t="s">
        <v>3500</v>
      </c>
      <c r="G2175">
        <v>197</v>
      </c>
      <c r="H2175" t="s">
        <v>10743</v>
      </c>
      <c r="I2175">
        <v>39111</v>
      </c>
      <c r="K2175" t="s">
        <v>18583</v>
      </c>
      <c r="L2175" s="106">
        <v>21706</v>
      </c>
      <c r="M2175">
        <v>10615948</v>
      </c>
      <c r="N2175" t="s">
        <v>2743</v>
      </c>
      <c r="O2175" t="s">
        <v>12</v>
      </c>
      <c r="P2175" t="s">
        <v>997</v>
      </c>
      <c r="R2175" s="109" t="str">
        <f>IF(OR(P2175="SB",Q2175="SB"),"SB",0)</f>
        <v>SB</v>
      </c>
      <c r="T2175" s="110" t="s">
        <v>998</v>
      </c>
      <c r="V2175" s="113" t="str">
        <f>IF(AND(I2175&gt;=10000,I2175&lt;=19900),"Praha",(IF(AND(I2175&gt;=25001,I2175&lt;=29501),"Středočeský kraj",(IF(AND(I2175&gt;=30100,I2175&lt;=34972),"Středočeský kraj",(IF(AND(I2175&gt;=35002,I2175&lt;=36271),"Karlovarský kraj",(IF(AND(I2175&gt;=37001,I2175&lt;=39201),"Jihočeský kraj",(IF(AND(I2175&gt;=39701,I2175&lt;=39901),"Jihočeský kraj",(IF(AND(I2175&gt;=39301,I2175&lt;=39601),"Kraj Vysočina",(IF(AND(I2175&gt;=58001,I2175&lt;=59501),"Kraj Vysočina",(IF(AND(I2175&gt;=67401,I2175&lt;=67602),"Kraj Vysočina",(IF(AND(I2175&gt;=40001,I2175&lt;=44101),"Ústecký kraj",(IF(AND(I2175&gt;=46001,I2175&lt;=47201),"Liberecký kraj",(IF(AND(I2175&gt;=51202,I2175&lt;=51401),"Liberecký kraj",(IF(AND(I2175&gt;=53002,I2175&lt;=53976),"Pardubický kraj",(IF(AND(I2175&gt;=56002,I2175&lt;=57201),"Pardubický kraj",(IF(AND(I2175&gt;=60200,I2175&lt;=67201),"Jihomoravský kraj",(IF(AND(I2175&gt;=67801,I2175&lt;=68501),"Jihomoravský kraj",(IF(AND(I2175&gt;=69002,I2175&lt;=69801),"Jihomoravský kraj",(IF(AND(I2175&gt;=68601,I2175&lt;=68801),"Zlínský kraj",(IF(AND(I2175&gt;=75501,I2175&lt;=76901),"Zlínský kraj",(IF(AND(I2175&gt;=70030,I2175&lt;=74901),"Moravskoslezský kraj",(IF(AND(I2175&gt;=75000,I2175&lt;=75368),"Olomoucký kraj",(IF(AND(I2175&gt;=77200,I2175&lt;=79862),"Olomoucký kraj",(IF(AND(I2175&gt;=50011,I2175&lt;=50301),"Královéhradecký kraj",(IF(AND(I2175&gt;=54301,I2175&lt;=54303),"Královéhradecký kraj","0")))))))))))))))))))))))))))))))))))))))))))))))</f>
        <v>Jihočeský kraj</v>
      </c>
      <c r="AB2175" t="s">
        <v>998</v>
      </c>
      <c r="AD2175" t="s">
        <v>998</v>
      </c>
      <c r="AE2175" t="s">
        <v>998</v>
      </c>
      <c r="AF2175" t="s">
        <v>998</v>
      </c>
      <c r="AG2175" s="107">
        <v>0</v>
      </c>
      <c r="AH2175" s="107">
        <v>0</v>
      </c>
      <c r="AI2175" s="107">
        <v>0</v>
      </c>
      <c r="AJ2175" t="s">
        <v>1012</v>
      </c>
    </row>
    <row r="2176" spans="1:37" x14ac:dyDescent="0.45">
      <c r="A2176" t="s">
        <v>1225</v>
      </c>
      <c r="B2176" t="s">
        <v>18581</v>
      </c>
      <c r="C2176" t="s">
        <v>1002</v>
      </c>
      <c r="D2176" t="s">
        <v>18584</v>
      </c>
      <c r="E2176" t="s">
        <v>992</v>
      </c>
      <c r="F2176" t="s">
        <v>3500</v>
      </c>
      <c r="G2176">
        <v>197</v>
      </c>
      <c r="H2176" t="s">
        <v>10743</v>
      </c>
      <c r="I2176">
        <v>39111</v>
      </c>
      <c r="K2176" t="s">
        <v>18585</v>
      </c>
      <c r="L2176" s="106">
        <v>34364</v>
      </c>
      <c r="M2176">
        <v>10616150</v>
      </c>
      <c r="N2176" t="s">
        <v>2743</v>
      </c>
      <c r="O2176" t="s">
        <v>12</v>
      </c>
      <c r="P2176" t="s">
        <v>997</v>
      </c>
      <c r="R2176" s="109" t="str">
        <f>IF(OR(P2176="SB",Q2176="SB"),"SB",0)</f>
        <v>SB</v>
      </c>
      <c r="T2176" s="110" t="s">
        <v>998</v>
      </c>
      <c r="V2176" s="113" t="str">
        <f>IF(AND(I2176&gt;=10000,I2176&lt;=19900),"Praha",(IF(AND(I2176&gt;=25001,I2176&lt;=29501),"Středočeský kraj",(IF(AND(I2176&gt;=30100,I2176&lt;=34972),"Středočeský kraj",(IF(AND(I2176&gt;=35002,I2176&lt;=36271),"Karlovarský kraj",(IF(AND(I2176&gt;=37001,I2176&lt;=39201),"Jihočeský kraj",(IF(AND(I2176&gt;=39701,I2176&lt;=39901),"Jihočeský kraj",(IF(AND(I2176&gt;=39301,I2176&lt;=39601),"Kraj Vysočina",(IF(AND(I2176&gt;=58001,I2176&lt;=59501),"Kraj Vysočina",(IF(AND(I2176&gt;=67401,I2176&lt;=67602),"Kraj Vysočina",(IF(AND(I2176&gt;=40001,I2176&lt;=44101),"Ústecký kraj",(IF(AND(I2176&gt;=46001,I2176&lt;=47201),"Liberecký kraj",(IF(AND(I2176&gt;=51202,I2176&lt;=51401),"Liberecký kraj",(IF(AND(I2176&gt;=53002,I2176&lt;=53976),"Pardubický kraj",(IF(AND(I2176&gt;=56002,I2176&lt;=57201),"Pardubický kraj",(IF(AND(I2176&gt;=60200,I2176&lt;=67201),"Jihomoravský kraj",(IF(AND(I2176&gt;=67801,I2176&lt;=68501),"Jihomoravský kraj",(IF(AND(I2176&gt;=69002,I2176&lt;=69801),"Jihomoravský kraj",(IF(AND(I2176&gt;=68601,I2176&lt;=68801),"Zlínský kraj",(IF(AND(I2176&gt;=75501,I2176&lt;=76901),"Zlínský kraj",(IF(AND(I2176&gt;=70030,I2176&lt;=74901),"Moravskoslezský kraj",(IF(AND(I2176&gt;=75000,I2176&lt;=75368),"Olomoucký kraj",(IF(AND(I2176&gt;=77200,I2176&lt;=79862),"Olomoucký kraj",(IF(AND(I2176&gt;=50011,I2176&lt;=50301),"Královéhradecký kraj",(IF(AND(I2176&gt;=54301,I2176&lt;=54303),"Královéhradecký kraj","0")))))))))))))))))))))))))))))))))))))))))))))))</f>
        <v>Jihočeský kraj</v>
      </c>
      <c r="AB2176" t="s">
        <v>998</v>
      </c>
      <c r="AD2176" t="s">
        <v>998</v>
      </c>
      <c r="AE2176" t="s">
        <v>998</v>
      </c>
      <c r="AF2176" t="s">
        <v>998</v>
      </c>
      <c r="AG2176" s="107">
        <v>0</v>
      </c>
      <c r="AH2176" s="107">
        <v>0</v>
      </c>
      <c r="AI2176" s="107">
        <v>0</v>
      </c>
      <c r="AJ2176" t="s">
        <v>1012</v>
      </c>
    </row>
    <row r="2177" spans="1:37" x14ac:dyDescent="0.45">
      <c r="A2177" t="s">
        <v>1469</v>
      </c>
      <c r="B2177" t="s">
        <v>18581</v>
      </c>
      <c r="C2177" t="s">
        <v>1002</v>
      </c>
      <c r="D2177" t="s">
        <v>18586</v>
      </c>
      <c r="E2177" t="s">
        <v>992</v>
      </c>
      <c r="F2177" t="s">
        <v>3500</v>
      </c>
      <c r="G2177">
        <v>197</v>
      </c>
      <c r="H2177" t="s">
        <v>10743</v>
      </c>
      <c r="I2177">
        <v>39111</v>
      </c>
      <c r="K2177" t="s">
        <v>18587</v>
      </c>
      <c r="L2177" s="106">
        <v>31682</v>
      </c>
      <c r="M2177">
        <v>10616049</v>
      </c>
      <c r="N2177" t="s">
        <v>2743</v>
      </c>
      <c r="O2177" t="s">
        <v>12</v>
      </c>
      <c r="P2177" t="s">
        <v>997</v>
      </c>
      <c r="R2177" s="109" t="str">
        <f>IF(OR(P2177="SB",Q2177="SB"),"SB",0)</f>
        <v>SB</v>
      </c>
      <c r="T2177" s="110" t="s">
        <v>998</v>
      </c>
      <c r="V2177" s="113" t="str">
        <f>IF(AND(I2177&gt;=10000,I2177&lt;=19900),"Praha",(IF(AND(I2177&gt;=25001,I2177&lt;=29501),"Středočeský kraj",(IF(AND(I2177&gt;=30100,I2177&lt;=34972),"Středočeský kraj",(IF(AND(I2177&gt;=35002,I2177&lt;=36271),"Karlovarský kraj",(IF(AND(I2177&gt;=37001,I2177&lt;=39201),"Jihočeský kraj",(IF(AND(I2177&gt;=39701,I2177&lt;=39901),"Jihočeský kraj",(IF(AND(I2177&gt;=39301,I2177&lt;=39601),"Kraj Vysočina",(IF(AND(I2177&gt;=58001,I2177&lt;=59501),"Kraj Vysočina",(IF(AND(I2177&gt;=67401,I2177&lt;=67602),"Kraj Vysočina",(IF(AND(I2177&gt;=40001,I2177&lt;=44101),"Ústecký kraj",(IF(AND(I2177&gt;=46001,I2177&lt;=47201),"Liberecký kraj",(IF(AND(I2177&gt;=51202,I2177&lt;=51401),"Liberecký kraj",(IF(AND(I2177&gt;=53002,I2177&lt;=53976),"Pardubický kraj",(IF(AND(I2177&gt;=56002,I2177&lt;=57201),"Pardubický kraj",(IF(AND(I2177&gt;=60200,I2177&lt;=67201),"Jihomoravský kraj",(IF(AND(I2177&gt;=67801,I2177&lt;=68501),"Jihomoravský kraj",(IF(AND(I2177&gt;=69002,I2177&lt;=69801),"Jihomoravský kraj",(IF(AND(I2177&gt;=68601,I2177&lt;=68801),"Zlínský kraj",(IF(AND(I2177&gt;=75501,I2177&lt;=76901),"Zlínský kraj",(IF(AND(I2177&gt;=70030,I2177&lt;=74901),"Moravskoslezský kraj",(IF(AND(I2177&gt;=75000,I2177&lt;=75368),"Olomoucký kraj",(IF(AND(I2177&gt;=77200,I2177&lt;=79862),"Olomoucký kraj",(IF(AND(I2177&gt;=50011,I2177&lt;=50301),"Královéhradecký kraj",(IF(AND(I2177&gt;=54301,I2177&lt;=54303),"Královéhradecký kraj","0")))))))))))))))))))))))))))))))))))))))))))))))</f>
        <v>Jihočeský kraj</v>
      </c>
      <c r="AB2177" t="s">
        <v>998</v>
      </c>
      <c r="AD2177" t="s">
        <v>998</v>
      </c>
      <c r="AE2177" t="s">
        <v>1515</v>
      </c>
      <c r="AF2177" t="s">
        <v>998</v>
      </c>
      <c r="AG2177" s="107">
        <v>0</v>
      </c>
      <c r="AH2177" s="107">
        <v>0</v>
      </c>
      <c r="AI2177" s="107">
        <v>0</v>
      </c>
      <c r="AJ2177" t="s">
        <v>1012</v>
      </c>
    </row>
    <row r="2178" spans="1:37" x14ac:dyDescent="0.45">
      <c r="A2178" t="s">
        <v>1408</v>
      </c>
      <c r="B2178" t="s">
        <v>2734</v>
      </c>
      <c r="C2178" t="s">
        <v>1002</v>
      </c>
      <c r="D2178" t="s">
        <v>2740</v>
      </c>
      <c r="E2178" t="s">
        <v>992</v>
      </c>
      <c r="F2178" t="s">
        <v>2741</v>
      </c>
      <c r="G2178">
        <v>219</v>
      </c>
      <c r="H2178" t="s">
        <v>2741</v>
      </c>
      <c r="I2178">
        <v>39131</v>
      </c>
      <c r="K2178" t="s">
        <v>2742</v>
      </c>
      <c r="L2178" s="106">
        <v>30011</v>
      </c>
      <c r="M2178">
        <v>10616554</v>
      </c>
      <c r="N2178" t="s">
        <v>2743</v>
      </c>
      <c r="O2178" t="s">
        <v>12</v>
      </c>
      <c r="P2178" t="s">
        <v>997</v>
      </c>
      <c r="R2178" s="109" t="str">
        <f>IF(OR(P2178="SB",Q2178="SB"),"SB",0)</f>
        <v>SB</v>
      </c>
      <c r="T2178" s="110" t="s">
        <v>998</v>
      </c>
      <c r="V2178" s="113" t="str">
        <f>IF(AND(I2178&gt;=10000,I2178&lt;=19900),"Praha",(IF(AND(I2178&gt;=25001,I2178&lt;=29501),"Středočeský kraj",(IF(AND(I2178&gt;=30100,I2178&lt;=34972),"Středočeský kraj",(IF(AND(I2178&gt;=35002,I2178&lt;=36271),"Karlovarský kraj",(IF(AND(I2178&gt;=37001,I2178&lt;=39201),"Jihočeský kraj",(IF(AND(I2178&gt;=39701,I2178&lt;=39901),"Jihočeský kraj",(IF(AND(I2178&gt;=39301,I2178&lt;=39601),"Kraj Vysočina",(IF(AND(I2178&gt;=58001,I2178&lt;=59501),"Kraj Vysočina",(IF(AND(I2178&gt;=67401,I2178&lt;=67602),"Kraj Vysočina",(IF(AND(I2178&gt;=40001,I2178&lt;=44101),"Ústecký kraj",(IF(AND(I2178&gt;=46001,I2178&lt;=47201),"Liberecký kraj",(IF(AND(I2178&gt;=51202,I2178&lt;=51401),"Liberecký kraj",(IF(AND(I2178&gt;=53002,I2178&lt;=53976),"Pardubický kraj",(IF(AND(I2178&gt;=56002,I2178&lt;=57201),"Pardubický kraj",(IF(AND(I2178&gt;=60200,I2178&lt;=67201),"Jihomoravský kraj",(IF(AND(I2178&gt;=67801,I2178&lt;=68501),"Jihomoravský kraj",(IF(AND(I2178&gt;=69002,I2178&lt;=69801),"Jihomoravský kraj",(IF(AND(I2178&gt;=68601,I2178&lt;=68801),"Zlínský kraj",(IF(AND(I2178&gt;=75501,I2178&lt;=76901),"Zlínský kraj",(IF(AND(I2178&gt;=70030,I2178&lt;=74901),"Moravskoslezský kraj",(IF(AND(I2178&gt;=75000,I2178&lt;=75368),"Olomoucký kraj",(IF(AND(I2178&gt;=77200,I2178&lt;=79862),"Olomoucký kraj",(IF(AND(I2178&gt;=50011,I2178&lt;=50301),"Královéhradecký kraj",(IF(AND(I2178&gt;=54301,I2178&lt;=54303),"Královéhradecký kraj","0")))))))))))))))))))))))))))))))))))))))))))))))</f>
        <v>Jihočeský kraj</v>
      </c>
      <c r="AB2178" t="s">
        <v>998</v>
      </c>
      <c r="AD2178" t="s">
        <v>998</v>
      </c>
      <c r="AE2178" t="s">
        <v>1515</v>
      </c>
      <c r="AF2178" t="s">
        <v>998</v>
      </c>
      <c r="AG2178" s="107">
        <v>300</v>
      </c>
      <c r="AH2178" s="107">
        <v>0</v>
      </c>
      <c r="AI2178" s="107">
        <v>0</v>
      </c>
      <c r="AJ2178" t="s">
        <v>999</v>
      </c>
      <c r="AK2178" s="106">
        <v>44924</v>
      </c>
    </row>
    <row r="2179" spans="1:37" x14ac:dyDescent="0.45">
      <c r="A2179" t="s">
        <v>2054</v>
      </c>
      <c r="B2179" t="s">
        <v>10726</v>
      </c>
      <c r="C2179" t="s">
        <v>1002</v>
      </c>
      <c r="D2179" t="s">
        <v>10730</v>
      </c>
      <c r="E2179" t="s">
        <v>992</v>
      </c>
      <c r="F2179" t="s">
        <v>2741</v>
      </c>
      <c r="G2179">
        <v>204</v>
      </c>
      <c r="H2179" t="s">
        <v>12</v>
      </c>
      <c r="I2179">
        <v>39131</v>
      </c>
      <c r="K2179" t="s">
        <v>10731</v>
      </c>
      <c r="L2179" s="106">
        <v>31327</v>
      </c>
      <c r="M2179">
        <v>11515119</v>
      </c>
      <c r="N2179" t="s">
        <v>2743</v>
      </c>
      <c r="O2179" t="s">
        <v>12</v>
      </c>
      <c r="P2179" t="s">
        <v>997</v>
      </c>
      <c r="R2179" s="109" t="str">
        <f>IF(OR(P2179="SB",Q2179="SB"),"SB",0)</f>
        <v>SB</v>
      </c>
      <c r="T2179" s="110" t="s">
        <v>998</v>
      </c>
      <c r="V2179" s="113" t="str">
        <f>IF(AND(I2179&gt;=10000,I2179&lt;=19900),"Praha",(IF(AND(I2179&gt;=25001,I2179&lt;=29501),"Středočeský kraj",(IF(AND(I2179&gt;=30100,I2179&lt;=34972),"Středočeský kraj",(IF(AND(I2179&gt;=35002,I2179&lt;=36271),"Karlovarský kraj",(IF(AND(I2179&gt;=37001,I2179&lt;=39201),"Jihočeský kraj",(IF(AND(I2179&gt;=39701,I2179&lt;=39901),"Jihočeský kraj",(IF(AND(I2179&gt;=39301,I2179&lt;=39601),"Kraj Vysočina",(IF(AND(I2179&gt;=58001,I2179&lt;=59501),"Kraj Vysočina",(IF(AND(I2179&gt;=67401,I2179&lt;=67602),"Kraj Vysočina",(IF(AND(I2179&gt;=40001,I2179&lt;=44101),"Ústecký kraj",(IF(AND(I2179&gt;=46001,I2179&lt;=47201),"Liberecký kraj",(IF(AND(I2179&gt;=51202,I2179&lt;=51401),"Liberecký kraj",(IF(AND(I2179&gt;=53002,I2179&lt;=53976),"Pardubický kraj",(IF(AND(I2179&gt;=56002,I2179&lt;=57201),"Pardubický kraj",(IF(AND(I2179&gt;=60200,I2179&lt;=67201),"Jihomoravský kraj",(IF(AND(I2179&gt;=67801,I2179&lt;=68501),"Jihomoravský kraj",(IF(AND(I2179&gt;=69002,I2179&lt;=69801),"Jihomoravský kraj",(IF(AND(I2179&gt;=68601,I2179&lt;=68801),"Zlínský kraj",(IF(AND(I2179&gt;=75501,I2179&lt;=76901),"Zlínský kraj",(IF(AND(I2179&gt;=70030,I2179&lt;=74901),"Moravskoslezský kraj",(IF(AND(I2179&gt;=75000,I2179&lt;=75368),"Olomoucký kraj",(IF(AND(I2179&gt;=77200,I2179&lt;=79862),"Olomoucký kraj",(IF(AND(I2179&gt;=50011,I2179&lt;=50301),"Královéhradecký kraj",(IF(AND(I2179&gt;=54301,I2179&lt;=54303),"Královéhradecký kraj","0")))))))))))))))))))))))))))))))))))))))))))))))</f>
        <v>Jihočeský kraj</v>
      </c>
      <c r="AB2179" t="s">
        <v>998</v>
      </c>
      <c r="AD2179" t="s">
        <v>998</v>
      </c>
      <c r="AE2179" t="s">
        <v>1272</v>
      </c>
      <c r="AF2179" t="s">
        <v>998</v>
      </c>
      <c r="AG2179" s="107">
        <v>300</v>
      </c>
      <c r="AH2179" s="107">
        <v>0</v>
      </c>
      <c r="AI2179" s="107">
        <v>0</v>
      </c>
      <c r="AJ2179" t="s">
        <v>999</v>
      </c>
      <c r="AK2179" s="106">
        <v>44924</v>
      </c>
    </row>
    <row r="2180" spans="1:37" x14ac:dyDescent="0.45">
      <c r="A2180" t="s">
        <v>2068</v>
      </c>
      <c r="B2180" t="s">
        <v>10726</v>
      </c>
      <c r="C2180" t="s">
        <v>1002</v>
      </c>
      <c r="D2180" t="s">
        <v>10734</v>
      </c>
      <c r="E2180" t="s">
        <v>992</v>
      </c>
      <c r="F2180" t="s">
        <v>2741</v>
      </c>
      <c r="G2180">
        <v>204</v>
      </c>
      <c r="H2180" t="s">
        <v>2741</v>
      </c>
      <c r="I2180">
        <v>39131</v>
      </c>
      <c r="K2180" t="s">
        <v>10735</v>
      </c>
      <c r="L2180" s="106">
        <v>21535</v>
      </c>
      <c r="M2180">
        <v>10614635</v>
      </c>
      <c r="N2180" t="s">
        <v>2743</v>
      </c>
      <c r="O2180" t="s">
        <v>12</v>
      </c>
      <c r="P2180" t="s">
        <v>997</v>
      </c>
      <c r="R2180" s="109" t="str">
        <f>IF(OR(P2180="SB",Q2180="SB"),"SB",0)</f>
        <v>SB</v>
      </c>
      <c r="T2180" s="110" t="s">
        <v>998</v>
      </c>
      <c r="V2180" s="113" t="str">
        <f>IF(AND(I2180&gt;=10000,I2180&lt;=19900),"Praha",(IF(AND(I2180&gt;=25001,I2180&lt;=29501),"Středočeský kraj",(IF(AND(I2180&gt;=30100,I2180&lt;=34972),"Středočeský kraj",(IF(AND(I2180&gt;=35002,I2180&lt;=36271),"Karlovarský kraj",(IF(AND(I2180&gt;=37001,I2180&lt;=39201),"Jihočeský kraj",(IF(AND(I2180&gt;=39701,I2180&lt;=39901),"Jihočeský kraj",(IF(AND(I2180&gt;=39301,I2180&lt;=39601),"Kraj Vysočina",(IF(AND(I2180&gt;=58001,I2180&lt;=59501),"Kraj Vysočina",(IF(AND(I2180&gt;=67401,I2180&lt;=67602),"Kraj Vysočina",(IF(AND(I2180&gt;=40001,I2180&lt;=44101),"Ústecký kraj",(IF(AND(I2180&gt;=46001,I2180&lt;=47201),"Liberecký kraj",(IF(AND(I2180&gt;=51202,I2180&lt;=51401),"Liberecký kraj",(IF(AND(I2180&gt;=53002,I2180&lt;=53976),"Pardubický kraj",(IF(AND(I2180&gt;=56002,I2180&lt;=57201),"Pardubický kraj",(IF(AND(I2180&gt;=60200,I2180&lt;=67201),"Jihomoravský kraj",(IF(AND(I2180&gt;=67801,I2180&lt;=68501),"Jihomoravský kraj",(IF(AND(I2180&gt;=69002,I2180&lt;=69801),"Jihomoravský kraj",(IF(AND(I2180&gt;=68601,I2180&lt;=68801),"Zlínský kraj",(IF(AND(I2180&gt;=75501,I2180&lt;=76901),"Zlínský kraj",(IF(AND(I2180&gt;=70030,I2180&lt;=74901),"Moravskoslezský kraj",(IF(AND(I2180&gt;=75000,I2180&lt;=75368),"Olomoucký kraj",(IF(AND(I2180&gt;=77200,I2180&lt;=79862),"Olomoucký kraj",(IF(AND(I2180&gt;=50011,I2180&lt;=50301),"Královéhradecký kraj",(IF(AND(I2180&gt;=54301,I2180&lt;=54303),"Královéhradecký kraj","0")))))))))))))))))))))))))))))))))))))))))))))))</f>
        <v>Jihočeský kraj</v>
      </c>
      <c r="AB2180" t="s">
        <v>998</v>
      </c>
      <c r="AD2180" t="s">
        <v>998</v>
      </c>
      <c r="AE2180" t="s">
        <v>998</v>
      </c>
      <c r="AF2180" t="s">
        <v>998</v>
      </c>
      <c r="AG2180" s="107">
        <v>100</v>
      </c>
      <c r="AH2180" s="107">
        <v>0</v>
      </c>
      <c r="AI2180" s="107">
        <v>0</v>
      </c>
      <c r="AJ2180" t="s">
        <v>999</v>
      </c>
      <c r="AK2180" s="106">
        <v>44924</v>
      </c>
    </row>
    <row r="2181" spans="1:37" x14ac:dyDescent="0.45">
      <c r="A2181" t="s">
        <v>1604</v>
      </c>
      <c r="B2181" t="s">
        <v>16652</v>
      </c>
      <c r="C2181" t="s">
        <v>990</v>
      </c>
      <c r="D2181" t="s">
        <v>16654</v>
      </c>
      <c r="E2181" t="s">
        <v>992</v>
      </c>
      <c r="F2181" t="s">
        <v>2741</v>
      </c>
      <c r="G2181">
        <v>204</v>
      </c>
      <c r="H2181" t="s">
        <v>2741</v>
      </c>
      <c r="I2181">
        <v>39131</v>
      </c>
      <c r="K2181" t="s">
        <v>16655</v>
      </c>
      <c r="L2181" s="106">
        <v>21607</v>
      </c>
      <c r="M2181">
        <v>13625574</v>
      </c>
      <c r="N2181" t="s">
        <v>2743</v>
      </c>
      <c r="O2181" t="s">
        <v>12</v>
      </c>
      <c r="P2181" t="s">
        <v>997</v>
      </c>
      <c r="R2181" s="109" t="str">
        <f>IF(OR(P2181="SB",Q2181="SB"),"SB",0)</f>
        <v>SB</v>
      </c>
      <c r="T2181" s="110" t="s">
        <v>998</v>
      </c>
      <c r="V2181" s="113" t="str">
        <f>IF(AND(I2181&gt;=10000,I2181&lt;=19900),"Praha",(IF(AND(I2181&gt;=25001,I2181&lt;=29501),"Středočeský kraj",(IF(AND(I2181&gt;=30100,I2181&lt;=34972),"Středočeský kraj",(IF(AND(I2181&gt;=35002,I2181&lt;=36271),"Karlovarský kraj",(IF(AND(I2181&gt;=37001,I2181&lt;=39201),"Jihočeský kraj",(IF(AND(I2181&gt;=39701,I2181&lt;=39901),"Jihočeský kraj",(IF(AND(I2181&gt;=39301,I2181&lt;=39601),"Kraj Vysočina",(IF(AND(I2181&gt;=58001,I2181&lt;=59501),"Kraj Vysočina",(IF(AND(I2181&gt;=67401,I2181&lt;=67602),"Kraj Vysočina",(IF(AND(I2181&gt;=40001,I2181&lt;=44101),"Ústecký kraj",(IF(AND(I2181&gt;=46001,I2181&lt;=47201),"Liberecký kraj",(IF(AND(I2181&gt;=51202,I2181&lt;=51401),"Liberecký kraj",(IF(AND(I2181&gt;=53002,I2181&lt;=53976),"Pardubický kraj",(IF(AND(I2181&gt;=56002,I2181&lt;=57201),"Pardubický kraj",(IF(AND(I2181&gt;=60200,I2181&lt;=67201),"Jihomoravský kraj",(IF(AND(I2181&gt;=67801,I2181&lt;=68501),"Jihomoravský kraj",(IF(AND(I2181&gt;=69002,I2181&lt;=69801),"Jihomoravský kraj",(IF(AND(I2181&gt;=68601,I2181&lt;=68801),"Zlínský kraj",(IF(AND(I2181&gt;=75501,I2181&lt;=76901),"Zlínský kraj",(IF(AND(I2181&gt;=70030,I2181&lt;=74901),"Moravskoslezský kraj",(IF(AND(I2181&gt;=75000,I2181&lt;=75368),"Olomoucký kraj",(IF(AND(I2181&gt;=77200,I2181&lt;=79862),"Olomoucký kraj",(IF(AND(I2181&gt;=50011,I2181&lt;=50301),"Královéhradecký kraj",(IF(AND(I2181&gt;=54301,I2181&lt;=54303),"Královéhradecký kraj","0")))))))))))))))))))))))))))))))))))))))))))))))</f>
        <v>Jihočeský kraj</v>
      </c>
      <c r="AB2181" t="s">
        <v>998</v>
      </c>
      <c r="AD2181" t="s">
        <v>998</v>
      </c>
      <c r="AE2181" t="s">
        <v>998</v>
      </c>
      <c r="AF2181" t="s">
        <v>998</v>
      </c>
      <c r="AG2181" s="107">
        <v>300</v>
      </c>
      <c r="AH2181" s="107">
        <v>0</v>
      </c>
      <c r="AI2181" s="107">
        <v>0</v>
      </c>
      <c r="AJ2181" t="s">
        <v>999</v>
      </c>
      <c r="AK2181" s="106">
        <v>44924</v>
      </c>
    </row>
    <row r="2182" spans="1:37" x14ac:dyDescent="0.45">
      <c r="A2182" t="s">
        <v>1128</v>
      </c>
      <c r="B2182" t="s">
        <v>18668</v>
      </c>
      <c r="C2182" t="s">
        <v>990</v>
      </c>
      <c r="D2182" t="s">
        <v>18669</v>
      </c>
      <c r="E2182" t="s">
        <v>992</v>
      </c>
      <c r="F2182" t="s">
        <v>18670</v>
      </c>
      <c r="G2182">
        <v>13</v>
      </c>
      <c r="H2182" t="s">
        <v>2741</v>
      </c>
      <c r="I2182">
        <v>39131</v>
      </c>
      <c r="K2182" t="s">
        <v>18671</v>
      </c>
      <c r="L2182" s="106">
        <v>30566</v>
      </c>
      <c r="M2182">
        <v>10614231</v>
      </c>
      <c r="N2182" t="s">
        <v>2743</v>
      </c>
      <c r="O2182" t="s">
        <v>12</v>
      </c>
      <c r="P2182" t="s">
        <v>997</v>
      </c>
      <c r="R2182" s="109" t="str">
        <f>IF(OR(P2182="SB",Q2182="SB"),"SB",0)</f>
        <v>SB</v>
      </c>
      <c r="T2182" s="110" t="s">
        <v>998</v>
      </c>
      <c r="V2182" s="113" t="str">
        <f>IF(AND(I2182&gt;=10000,I2182&lt;=19900),"Praha",(IF(AND(I2182&gt;=25001,I2182&lt;=29501),"Středočeský kraj",(IF(AND(I2182&gt;=30100,I2182&lt;=34972),"Středočeský kraj",(IF(AND(I2182&gt;=35002,I2182&lt;=36271),"Karlovarský kraj",(IF(AND(I2182&gt;=37001,I2182&lt;=39201),"Jihočeský kraj",(IF(AND(I2182&gt;=39701,I2182&lt;=39901),"Jihočeský kraj",(IF(AND(I2182&gt;=39301,I2182&lt;=39601),"Kraj Vysočina",(IF(AND(I2182&gt;=58001,I2182&lt;=59501),"Kraj Vysočina",(IF(AND(I2182&gt;=67401,I2182&lt;=67602),"Kraj Vysočina",(IF(AND(I2182&gt;=40001,I2182&lt;=44101),"Ústecký kraj",(IF(AND(I2182&gt;=46001,I2182&lt;=47201),"Liberecký kraj",(IF(AND(I2182&gt;=51202,I2182&lt;=51401),"Liberecký kraj",(IF(AND(I2182&gt;=53002,I2182&lt;=53976),"Pardubický kraj",(IF(AND(I2182&gt;=56002,I2182&lt;=57201),"Pardubický kraj",(IF(AND(I2182&gt;=60200,I2182&lt;=67201),"Jihomoravský kraj",(IF(AND(I2182&gt;=67801,I2182&lt;=68501),"Jihomoravský kraj",(IF(AND(I2182&gt;=69002,I2182&lt;=69801),"Jihomoravský kraj",(IF(AND(I2182&gt;=68601,I2182&lt;=68801),"Zlínský kraj",(IF(AND(I2182&gt;=75501,I2182&lt;=76901),"Zlínský kraj",(IF(AND(I2182&gt;=70030,I2182&lt;=74901),"Moravskoslezský kraj",(IF(AND(I2182&gt;=75000,I2182&lt;=75368),"Olomoucký kraj",(IF(AND(I2182&gt;=77200,I2182&lt;=79862),"Olomoucký kraj",(IF(AND(I2182&gt;=50011,I2182&lt;=50301),"Královéhradecký kraj",(IF(AND(I2182&gt;=54301,I2182&lt;=54303),"Královéhradecký kraj","0")))))))))))))))))))))))))))))))))))))))))))))))</f>
        <v>Jihočeský kraj</v>
      </c>
      <c r="AB2182" t="s">
        <v>998</v>
      </c>
      <c r="AD2182" t="s">
        <v>998</v>
      </c>
      <c r="AE2182" t="s">
        <v>1515</v>
      </c>
      <c r="AF2182" t="s">
        <v>998</v>
      </c>
      <c r="AG2182" s="107">
        <v>0</v>
      </c>
      <c r="AH2182" s="107">
        <v>0</v>
      </c>
      <c r="AI2182" s="107">
        <v>0</v>
      </c>
      <c r="AJ2182" t="s">
        <v>1012</v>
      </c>
    </row>
    <row r="2183" spans="1:37" x14ac:dyDescent="0.45">
      <c r="A2183" t="s">
        <v>1187</v>
      </c>
      <c r="B2183" t="s">
        <v>13824</v>
      </c>
      <c r="C2183" t="s">
        <v>1002</v>
      </c>
      <c r="D2183" t="s">
        <v>13825</v>
      </c>
      <c r="E2183" t="s">
        <v>992</v>
      </c>
      <c r="F2183" t="s">
        <v>2741</v>
      </c>
      <c r="G2183">
        <v>203</v>
      </c>
      <c r="H2183" t="s">
        <v>2741</v>
      </c>
      <c r="I2183">
        <v>39131</v>
      </c>
      <c r="K2183" t="s">
        <v>13826</v>
      </c>
      <c r="L2183" s="106">
        <v>36141</v>
      </c>
      <c r="M2183">
        <v>10617362</v>
      </c>
      <c r="N2183" t="s">
        <v>2743</v>
      </c>
      <c r="O2183" t="s">
        <v>12</v>
      </c>
      <c r="P2183" t="s">
        <v>997</v>
      </c>
      <c r="R2183" s="109" t="str">
        <f>IF(OR(P2183="SB",Q2183="SB"),"SB",0)</f>
        <v>SB</v>
      </c>
      <c r="V2183" s="113" t="str">
        <f>IF(AND(I2183&gt;=10000,I2183&lt;=19900),"Praha",(IF(AND(I2183&gt;=25001,I2183&lt;=29501),"Středočeský kraj",(IF(AND(I2183&gt;=30100,I2183&lt;=34972),"Středočeský kraj",(IF(AND(I2183&gt;=35002,I2183&lt;=36271),"Karlovarský kraj",(IF(AND(I2183&gt;=37001,I2183&lt;=39201),"Jihočeský kraj",(IF(AND(I2183&gt;=39701,I2183&lt;=39901),"Jihočeský kraj",(IF(AND(I2183&gt;=39301,I2183&lt;=39601),"Kraj Vysočina",(IF(AND(I2183&gt;=58001,I2183&lt;=59501),"Kraj Vysočina",(IF(AND(I2183&gt;=67401,I2183&lt;=67602),"Kraj Vysočina",(IF(AND(I2183&gt;=40001,I2183&lt;=44101),"Ústecký kraj",(IF(AND(I2183&gt;=46001,I2183&lt;=47201),"Liberecký kraj",(IF(AND(I2183&gt;=51202,I2183&lt;=51401),"Liberecký kraj",(IF(AND(I2183&gt;=53002,I2183&lt;=53976),"Pardubický kraj",(IF(AND(I2183&gt;=56002,I2183&lt;=57201),"Pardubický kraj",(IF(AND(I2183&gt;=60200,I2183&lt;=67201),"Jihomoravský kraj",(IF(AND(I2183&gt;=67801,I2183&lt;=68501),"Jihomoravský kraj",(IF(AND(I2183&gt;=69002,I2183&lt;=69801),"Jihomoravský kraj",(IF(AND(I2183&gt;=68601,I2183&lt;=68801),"Zlínský kraj",(IF(AND(I2183&gt;=75501,I2183&lt;=76901),"Zlínský kraj",(IF(AND(I2183&gt;=70030,I2183&lt;=74901),"Moravskoslezský kraj",(IF(AND(I2183&gt;=75000,I2183&lt;=75368),"Olomoucký kraj",(IF(AND(I2183&gt;=77200,I2183&lt;=79862),"Olomoucký kraj",(IF(AND(I2183&gt;=50011,I2183&lt;=50301),"Královéhradecký kraj",(IF(AND(I2183&gt;=54301,I2183&lt;=54303),"Královéhradecký kraj","0")))))))))))))))))))))))))))))))))))))))))))))))</f>
        <v>Jihočeský kraj</v>
      </c>
      <c r="AD2183" t="s">
        <v>998</v>
      </c>
      <c r="AE2183" t="s">
        <v>998</v>
      </c>
      <c r="AF2183" t="s">
        <v>998</v>
      </c>
      <c r="AG2183" s="107">
        <v>0</v>
      </c>
      <c r="AH2183" s="107">
        <v>0</v>
      </c>
      <c r="AI2183" s="107">
        <v>0</v>
      </c>
      <c r="AJ2183" t="s">
        <v>1012</v>
      </c>
    </row>
    <row r="2184" spans="1:37" x14ac:dyDescent="0.45">
      <c r="A2184" t="s">
        <v>1395</v>
      </c>
      <c r="B2184" t="s">
        <v>9361</v>
      </c>
      <c r="C2184" t="s">
        <v>990</v>
      </c>
      <c r="D2184" t="s">
        <v>9365</v>
      </c>
      <c r="E2184" t="s">
        <v>992</v>
      </c>
      <c r="F2184" t="s">
        <v>9366</v>
      </c>
      <c r="G2184">
        <v>18</v>
      </c>
      <c r="H2184" t="s">
        <v>9367</v>
      </c>
      <c r="I2184">
        <v>39143</v>
      </c>
      <c r="J2184">
        <v>776631488</v>
      </c>
      <c r="K2184" t="s">
        <v>9368</v>
      </c>
      <c r="L2184" s="106">
        <v>31033</v>
      </c>
      <c r="M2184">
        <v>11475208</v>
      </c>
      <c r="N2184" t="s">
        <v>1029</v>
      </c>
      <c r="O2184" t="s">
        <v>1010</v>
      </c>
      <c r="P2184" t="s">
        <v>997</v>
      </c>
      <c r="R2184" s="109" t="str">
        <f>IF(OR(P2184="SB",Q2184="SB"),"SB",0)</f>
        <v>SB</v>
      </c>
      <c r="T2184" s="110">
        <v>12785</v>
      </c>
      <c r="U2184" t="s">
        <v>19634</v>
      </c>
      <c r="V2184" s="113" t="str">
        <f>IF(AND(I2184&gt;=10000,I2184&lt;=19900),"Praha",(IF(AND(I2184&gt;=25001,I2184&lt;=29501),"Středočeský kraj",(IF(AND(I2184&gt;=30100,I2184&lt;=34972),"Středočeský kraj",(IF(AND(I2184&gt;=35002,I2184&lt;=36271),"Karlovarský kraj",(IF(AND(I2184&gt;=37001,I2184&lt;=39201),"Jihočeský kraj",(IF(AND(I2184&gt;=39701,I2184&lt;=39901),"Jihočeský kraj",(IF(AND(I2184&gt;=39301,I2184&lt;=39601),"Kraj Vysočina",(IF(AND(I2184&gt;=58001,I2184&lt;=59501),"Kraj Vysočina",(IF(AND(I2184&gt;=67401,I2184&lt;=67602),"Kraj Vysočina",(IF(AND(I2184&gt;=40001,I2184&lt;=44101),"Ústecký kraj",(IF(AND(I2184&gt;=46001,I2184&lt;=47201),"Liberecký kraj",(IF(AND(I2184&gt;=51202,I2184&lt;=51401),"Liberecký kraj",(IF(AND(I2184&gt;=53002,I2184&lt;=53976),"Pardubický kraj",(IF(AND(I2184&gt;=56002,I2184&lt;=57201),"Pardubický kraj",(IF(AND(I2184&gt;=60200,I2184&lt;=67201),"Jihomoravský kraj",(IF(AND(I2184&gt;=67801,I2184&lt;=68501),"Jihomoravský kraj",(IF(AND(I2184&gt;=69002,I2184&lt;=69801),"Jihomoravský kraj",(IF(AND(I2184&gt;=68601,I2184&lt;=68801),"Zlínský kraj",(IF(AND(I2184&gt;=75501,I2184&lt;=76901),"Zlínský kraj",(IF(AND(I2184&gt;=70030,I2184&lt;=74901),"Moravskoslezský kraj",(IF(AND(I2184&gt;=75000,I2184&lt;=75368),"Olomoucký kraj",(IF(AND(I2184&gt;=77200,I2184&lt;=79862),"Olomoucký kraj",(IF(AND(I2184&gt;=50011,I2184&lt;=50301),"Královéhradecký kraj",(IF(AND(I2184&gt;=54301,I2184&lt;=54303),"Královéhradecký kraj","0")))))))))))))))))))))))))))))))))))))))))))))))</f>
        <v>Jihočeský kraj</v>
      </c>
      <c r="W2184" s="111">
        <v>12785</v>
      </c>
      <c r="X2184" s="111" t="s">
        <v>19633</v>
      </c>
      <c r="AB2184" t="s">
        <v>9369</v>
      </c>
      <c r="AD2184" t="s">
        <v>1159</v>
      </c>
      <c r="AE2184" t="s">
        <v>1515</v>
      </c>
      <c r="AF2184" t="s">
        <v>998</v>
      </c>
      <c r="AG2184" s="107">
        <v>300</v>
      </c>
      <c r="AH2184" s="107">
        <v>0</v>
      </c>
      <c r="AI2184" s="107">
        <v>0</v>
      </c>
      <c r="AJ2184" t="s">
        <v>999</v>
      </c>
      <c r="AK2184" s="106">
        <v>44914</v>
      </c>
    </row>
    <row r="2185" spans="1:37" x14ac:dyDescent="0.45">
      <c r="A2185" t="s">
        <v>988</v>
      </c>
      <c r="B2185" t="s">
        <v>9783</v>
      </c>
      <c r="C2185" t="s">
        <v>990</v>
      </c>
      <c r="D2185" t="s">
        <v>18886</v>
      </c>
      <c r="E2185" t="s">
        <v>992</v>
      </c>
      <c r="F2185" t="s">
        <v>6338</v>
      </c>
      <c r="G2185">
        <v>826</v>
      </c>
      <c r="H2185" t="s">
        <v>10481</v>
      </c>
      <c r="I2185">
        <v>39180</v>
      </c>
      <c r="K2185" t="s">
        <v>16771</v>
      </c>
      <c r="L2185" s="106">
        <v>31650</v>
      </c>
      <c r="M2185">
        <v>10977373</v>
      </c>
      <c r="N2185" t="s">
        <v>1359</v>
      </c>
      <c r="O2185" t="s">
        <v>12</v>
      </c>
      <c r="P2185" t="s">
        <v>997</v>
      </c>
      <c r="R2185" s="109" t="str">
        <f>IF(OR(P2185="SB",Q2185="SB"),"SB",0)</f>
        <v>SB</v>
      </c>
      <c r="T2185" s="110">
        <v>12345</v>
      </c>
      <c r="U2185" t="s">
        <v>19633</v>
      </c>
      <c r="V2185" s="113" t="str">
        <f>IF(AND(I2185&gt;=10000,I2185&lt;=19900),"Praha",(IF(AND(I2185&gt;=25001,I2185&lt;=29501),"Středočeský kraj",(IF(AND(I2185&gt;=30100,I2185&lt;=34972),"Středočeský kraj",(IF(AND(I2185&gt;=35002,I2185&lt;=36271),"Karlovarský kraj",(IF(AND(I2185&gt;=37001,I2185&lt;=39201),"Jihočeský kraj",(IF(AND(I2185&gt;=39701,I2185&lt;=39901),"Jihočeský kraj",(IF(AND(I2185&gt;=39301,I2185&lt;=39601),"Kraj Vysočina",(IF(AND(I2185&gt;=58001,I2185&lt;=59501),"Kraj Vysočina",(IF(AND(I2185&gt;=67401,I2185&lt;=67602),"Kraj Vysočina",(IF(AND(I2185&gt;=40001,I2185&lt;=44101),"Ústecký kraj",(IF(AND(I2185&gt;=46001,I2185&lt;=47201),"Liberecký kraj",(IF(AND(I2185&gt;=51202,I2185&lt;=51401),"Liberecký kraj",(IF(AND(I2185&gt;=53002,I2185&lt;=53976),"Pardubický kraj",(IF(AND(I2185&gt;=56002,I2185&lt;=57201),"Pardubický kraj",(IF(AND(I2185&gt;=60200,I2185&lt;=67201),"Jihomoravský kraj",(IF(AND(I2185&gt;=67801,I2185&lt;=68501),"Jihomoravský kraj",(IF(AND(I2185&gt;=69002,I2185&lt;=69801),"Jihomoravský kraj",(IF(AND(I2185&gt;=68601,I2185&lt;=68801),"Zlínský kraj",(IF(AND(I2185&gt;=75501,I2185&lt;=76901),"Zlínský kraj",(IF(AND(I2185&gt;=70030,I2185&lt;=74901),"Moravskoslezský kraj",(IF(AND(I2185&gt;=75000,I2185&lt;=75368),"Olomoucký kraj",(IF(AND(I2185&gt;=77200,I2185&lt;=79862),"Olomoucký kraj",(IF(AND(I2185&gt;=50011,I2185&lt;=50301),"Královéhradecký kraj",(IF(AND(I2185&gt;=54301,I2185&lt;=54303),"Královéhradecký kraj","0")))))))))))))))))))))))))))))))))))))))))))))))</f>
        <v>Jihočeský kraj</v>
      </c>
      <c r="AD2185" t="s">
        <v>998</v>
      </c>
      <c r="AE2185" t="s">
        <v>998</v>
      </c>
      <c r="AF2185" t="s">
        <v>998</v>
      </c>
      <c r="AG2185" s="107">
        <v>0</v>
      </c>
      <c r="AH2185" s="107">
        <v>0</v>
      </c>
      <c r="AI2185" s="107">
        <v>0</v>
      </c>
      <c r="AJ2185" t="s">
        <v>1012</v>
      </c>
    </row>
    <row r="2186" spans="1:37" x14ac:dyDescent="0.45">
      <c r="A2186" t="s">
        <v>11692</v>
      </c>
      <c r="B2186" t="s">
        <v>11688</v>
      </c>
      <c r="C2186" t="s">
        <v>1002</v>
      </c>
      <c r="D2186" t="s">
        <v>11693</v>
      </c>
      <c r="E2186" t="s">
        <v>992</v>
      </c>
      <c r="F2186" t="s">
        <v>11694</v>
      </c>
      <c r="G2186">
        <v>772</v>
      </c>
      <c r="H2186" t="s">
        <v>10481</v>
      </c>
      <c r="I2186">
        <v>39181</v>
      </c>
      <c r="K2186" t="s">
        <v>11695</v>
      </c>
      <c r="L2186" s="106">
        <v>31114</v>
      </c>
      <c r="M2186">
        <v>14611035</v>
      </c>
      <c r="N2186" t="s">
        <v>996</v>
      </c>
      <c r="O2186" t="s">
        <v>12</v>
      </c>
      <c r="P2186" t="s">
        <v>997</v>
      </c>
      <c r="R2186" s="109" t="str">
        <f>IF(OR(P2186="SB",Q2186="SB"),"SB",0)</f>
        <v>SB</v>
      </c>
      <c r="T2186" s="110" t="s">
        <v>998</v>
      </c>
      <c r="V2186" s="113" t="str">
        <f>IF(AND(I2186&gt;=10000,I2186&lt;=19900),"Praha",(IF(AND(I2186&gt;=25001,I2186&lt;=29501),"Středočeský kraj",(IF(AND(I2186&gt;=30100,I2186&lt;=34972),"Středočeský kraj",(IF(AND(I2186&gt;=35002,I2186&lt;=36271),"Karlovarský kraj",(IF(AND(I2186&gt;=37001,I2186&lt;=39201),"Jihočeský kraj",(IF(AND(I2186&gt;=39701,I2186&lt;=39901),"Jihočeský kraj",(IF(AND(I2186&gt;=39301,I2186&lt;=39601),"Kraj Vysočina",(IF(AND(I2186&gt;=58001,I2186&lt;=59501),"Kraj Vysočina",(IF(AND(I2186&gt;=67401,I2186&lt;=67602),"Kraj Vysočina",(IF(AND(I2186&gt;=40001,I2186&lt;=44101),"Ústecký kraj",(IF(AND(I2186&gt;=46001,I2186&lt;=47201),"Liberecký kraj",(IF(AND(I2186&gt;=51202,I2186&lt;=51401),"Liberecký kraj",(IF(AND(I2186&gt;=53002,I2186&lt;=53976),"Pardubický kraj",(IF(AND(I2186&gt;=56002,I2186&lt;=57201),"Pardubický kraj",(IF(AND(I2186&gt;=60200,I2186&lt;=67201),"Jihomoravský kraj",(IF(AND(I2186&gt;=67801,I2186&lt;=68501),"Jihomoravský kraj",(IF(AND(I2186&gt;=69002,I2186&lt;=69801),"Jihomoravský kraj",(IF(AND(I2186&gt;=68601,I2186&lt;=68801),"Zlínský kraj",(IF(AND(I2186&gt;=75501,I2186&lt;=76901),"Zlínský kraj",(IF(AND(I2186&gt;=70030,I2186&lt;=74901),"Moravskoslezský kraj",(IF(AND(I2186&gt;=75000,I2186&lt;=75368),"Olomoucký kraj",(IF(AND(I2186&gt;=77200,I2186&lt;=79862),"Olomoucký kraj",(IF(AND(I2186&gt;=50011,I2186&lt;=50301),"Královéhradecký kraj",(IF(AND(I2186&gt;=54301,I2186&lt;=54303),"Královéhradecký kraj","0")))))))))))))))))))))))))))))))))))))))))))))))</f>
        <v>Jihočeský kraj</v>
      </c>
      <c r="AB2186" t="s">
        <v>998</v>
      </c>
      <c r="AD2186" t="s">
        <v>998</v>
      </c>
      <c r="AE2186" t="s">
        <v>998</v>
      </c>
      <c r="AF2186" t="s">
        <v>998</v>
      </c>
      <c r="AG2186" s="107">
        <v>0</v>
      </c>
      <c r="AH2186" s="107">
        <v>0</v>
      </c>
      <c r="AI2186" s="107">
        <v>0</v>
      </c>
      <c r="AJ2186" t="s">
        <v>1012</v>
      </c>
    </row>
    <row r="2187" spans="1:37" x14ac:dyDescent="0.45">
      <c r="A2187" t="s">
        <v>1036</v>
      </c>
      <c r="B2187" t="s">
        <v>3075</v>
      </c>
      <c r="C2187" t="s">
        <v>1002</v>
      </c>
      <c r="D2187" t="s">
        <v>3080</v>
      </c>
      <c r="E2187" t="s">
        <v>992</v>
      </c>
      <c r="F2187" t="s">
        <v>3081</v>
      </c>
      <c r="G2187">
        <v>711</v>
      </c>
      <c r="H2187" t="s">
        <v>3082</v>
      </c>
      <c r="I2187">
        <v>39201</v>
      </c>
      <c r="K2187" t="s">
        <v>3083</v>
      </c>
      <c r="L2187" s="106">
        <v>31309</v>
      </c>
      <c r="M2187">
        <v>11488948</v>
      </c>
      <c r="N2187" t="s">
        <v>996</v>
      </c>
      <c r="O2187" t="s">
        <v>12</v>
      </c>
      <c r="P2187" t="s">
        <v>997</v>
      </c>
      <c r="R2187" s="109" t="str">
        <f>IF(OR(P2187="SB",Q2187="SB"),"SB",0)</f>
        <v>SB</v>
      </c>
      <c r="T2187" s="110">
        <v>52903</v>
      </c>
      <c r="U2187" t="s">
        <v>19633</v>
      </c>
      <c r="V2187" s="113" t="str">
        <f>IF(AND(I2187&gt;=10000,I2187&lt;=19900),"Praha",(IF(AND(I2187&gt;=25001,I2187&lt;=29501),"Středočeský kraj",(IF(AND(I2187&gt;=30100,I2187&lt;=34972),"Středočeský kraj",(IF(AND(I2187&gt;=35002,I2187&lt;=36271),"Karlovarský kraj",(IF(AND(I2187&gt;=37001,I2187&lt;=39201),"Jihočeský kraj",(IF(AND(I2187&gt;=39701,I2187&lt;=39901),"Jihočeský kraj",(IF(AND(I2187&gt;=39301,I2187&lt;=39601),"Kraj Vysočina",(IF(AND(I2187&gt;=58001,I2187&lt;=59501),"Kraj Vysočina",(IF(AND(I2187&gt;=67401,I2187&lt;=67602),"Kraj Vysočina",(IF(AND(I2187&gt;=40001,I2187&lt;=44101),"Ústecký kraj",(IF(AND(I2187&gt;=46001,I2187&lt;=47201),"Liberecký kraj",(IF(AND(I2187&gt;=51202,I2187&lt;=51401),"Liberecký kraj",(IF(AND(I2187&gt;=53002,I2187&lt;=53976),"Pardubický kraj",(IF(AND(I2187&gt;=56002,I2187&lt;=57201),"Pardubický kraj",(IF(AND(I2187&gt;=60200,I2187&lt;=67201),"Jihomoravský kraj",(IF(AND(I2187&gt;=67801,I2187&lt;=68501),"Jihomoravský kraj",(IF(AND(I2187&gt;=69002,I2187&lt;=69801),"Jihomoravský kraj",(IF(AND(I2187&gt;=68601,I2187&lt;=68801),"Zlínský kraj",(IF(AND(I2187&gt;=75501,I2187&lt;=76901),"Zlínský kraj",(IF(AND(I2187&gt;=70030,I2187&lt;=74901),"Moravskoslezský kraj",(IF(AND(I2187&gt;=75000,I2187&lt;=75368),"Olomoucký kraj",(IF(AND(I2187&gt;=77200,I2187&lt;=79862),"Olomoucký kraj",(IF(AND(I2187&gt;=50011,I2187&lt;=50301),"Královéhradecký kraj",(IF(AND(I2187&gt;=54301,I2187&lt;=54303),"Královéhradecký kraj","0")))))))))))))))))))))))))))))))))))))))))))))))</f>
        <v>Jihočeský kraj</v>
      </c>
      <c r="AD2187" t="s">
        <v>998</v>
      </c>
      <c r="AE2187" t="s">
        <v>998</v>
      </c>
      <c r="AF2187" t="s">
        <v>998</v>
      </c>
      <c r="AG2187" s="107">
        <v>0</v>
      </c>
      <c r="AH2187" s="107">
        <v>0</v>
      </c>
      <c r="AI2187" s="107">
        <v>0</v>
      </c>
      <c r="AJ2187" t="s">
        <v>1012</v>
      </c>
    </row>
    <row r="2188" spans="1:37" x14ac:dyDescent="0.45">
      <c r="A2188" t="s">
        <v>1007</v>
      </c>
      <c r="B2188" t="s">
        <v>1061</v>
      </c>
      <c r="C2188" t="s">
        <v>990</v>
      </c>
      <c r="D2188" t="s">
        <v>1072</v>
      </c>
      <c r="E2188" t="s">
        <v>992</v>
      </c>
      <c r="F2188" t="s">
        <v>1073</v>
      </c>
      <c r="G2188">
        <v>1057</v>
      </c>
      <c r="H2188" t="s">
        <v>1074</v>
      </c>
      <c r="I2188">
        <v>39301</v>
      </c>
      <c r="K2188" t="s">
        <v>1075</v>
      </c>
      <c r="L2188" s="106">
        <v>32195</v>
      </c>
      <c r="M2188">
        <v>11468134</v>
      </c>
      <c r="N2188" t="s">
        <v>996</v>
      </c>
      <c r="O2188" t="s">
        <v>12</v>
      </c>
      <c r="P2188" t="s">
        <v>997</v>
      </c>
      <c r="R2188" s="109" t="str">
        <f>IF(OR(P2188="SB",Q2188="SB"),"SB",0)</f>
        <v>SB</v>
      </c>
      <c r="T2188" s="110">
        <v>12700</v>
      </c>
      <c r="U2188" t="s">
        <v>19633</v>
      </c>
      <c r="V2188" s="113" t="str">
        <f>IF(AND(I2188&gt;=10000,I2188&lt;=19900),"Praha",(IF(AND(I2188&gt;=25001,I2188&lt;=29501),"Středočeský kraj",(IF(AND(I2188&gt;=30100,I2188&lt;=34972),"Středočeský kraj",(IF(AND(I2188&gt;=35002,I2188&lt;=36271),"Karlovarský kraj",(IF(AND(I2188&gt;=37001,I2188&lt;=39201),"Jihočeský kraj",(IF(AND(I2188&gt;=39701,I2188&lt;=39901),"Jihočeský kraj",(IF(AND(I2188&gt;=39301,I2188&lt;=39601),"Kraj Vysočina",(IF(AND(I2188&gt;=58001,I2188&lt;=59501),"Kraj Vysočina",(IF(AND(I2188&gt;=67401,I2188&lt;=67602),"Kraj Vysočina",(IF(AND(I2188&gt;=40001,I2188&lt;=44101),"Ústecký kraj",(IF(AND(I2188&gt;=46001,I2188&lt;=47201),"Liberecký kraj",(IF(AND(I2188&gt;=51202,I2188&lt;=51401),"Liberecký kraj",(IF(AND(I2188&gt;=53002,I2188&lt;=53976),"Pardubický kraj",(IF(AND(I2188&gt;=56002,I2188&lt;=57201),"Pardubický kraj",(IF(AND(I2188&gt;=60200,I2188&lt;=67201),"Jihomoravský kraj",(IF(AND(I2188&gt;=67801,I2188&lt;=68501),"Jihomoravský kraj",(IF(AND(I2188&gt;=69002,I2188&lt;=69801),"Jihomoravský kraj",(IF(AND(I2188&gt;=68601,I2188&lt;=68801),"Zlínský kraj",(IF(AND(I2188&gt;=75501,I2188&lt;=76901),"Zlínský kraj",(IF(AND(I2188&gt;=70030,I2188&lt;=74901),"Moravskoslezský kraj",(IF(AND(I2188&gt;=75000,I2188&lt;=75368),"Olomoucký kraj",(IF(AND(I2188&gt;=77200,I2188&lt;=79862),"Olomoucký kraj",(IF(AND(I2188&gt;=50011,I2188&lt;=50301),"Královéhradecký kraj",(IF(AND(I2188&gt;=54301,I2188&lt;=54303),"Královéhradecký kraj","0")))))))))))))))))))))))))))))))))))))))))))))))</f>
        <v>Kraj Vysočina</v>
      </c>
      <c r="AD2188" t="s">
        <v>998</v>
      </c>
      <c r="AE2188" t="s">
        <v>998</v>
      </c>
      <c r="AF2188" t="s">
        <v>998</v>
      </c>
      <c r="AG2188" s="107">
        <v>0</v>
      </c>
      <c r="AH2188" s="107">
        <v>0</v>
      </c>
      <c r="AI2188" s="107">
        <v>0</v>
      </c>
      <c r="AJ2188" t="s">
        <v>1012</v>
      </c>
    </row>
    <row r="2189" spans="1:37" x14ac:dyDescent="0.45">
      <c r="A2189" t="s">
        <v>1687</v>
      </c>
      <c r="B2189" t="s">
        <v>14205</v>
      </c>
      <c r="C2189" t="s">
        <v>1002</v>
      </c>
      <c r="D2189" t="s">
        <v>14206</v>
      </c>
      <c r="E2189" t="s">
        <v>992</v>
      </c>
      <c r="F2189" t="s">
        <v>1751</v>
      </c>
      <c r="G2189">
        <v>452</v>
      </c>
      <c r="H2189" t="s">
        <v>1074</v>
      </c>
      <c r="I2189">
        <v>39301</v>
      </c>
      <c r="K2189" t="s">
        <v>14207</v>
      </c>
      <c r="L2189" s="106">
        <v>36303</v>
      </c>
      <c r="M2189">
        <v>15765840</v>
      </c>
      <c r="N2189" t="s">
        <v>1278</v>
      </c>
      <c r="O2189" t="s">
        <v>1279</v>
      </c>
      <c r="P2189" t="s">
        <v>997</v>
      </c>
      <c r="R2189" s="109" t="str">
        <f>IF(OR(P2189="SB",Q2189="SB"),"SB",0)</f>
        <v>SB</v>
      </c>
      <c r="T2189" s="110" t="s">
        <v>998</v>
      </c>
      <c r="V2189" s="113" t="str">
        <f>IF(AND(I2189&gt;=10000,I2189&lt;=19900),"Praha",(IF(AND(I2189&gt;=25001,I2189&lt;=29501),"Středočeský kraj",(IF(AND(I2189&gt;=30100,I2189&lt;=34972),"Středočeský kraj",(IF(AND(I2189&gt;=35002,I2189&lt;=36271),"Karlovarský kraj",(IF(AND(I2189&gt;=37001,I2189&lt;=39201),"Jihočeský kraj",(IF(AND(I2189&gt;=39701,I2189&lt;=39901),"Jihočeský kraj",(IF(AND(I2189&gt;=39301,I2189&lt;=39601),"Kraj Vysočina",(IF(AND(I2189&gt;=58001,I2189&lt;=59501),"Kraj Vysočina",(IF(AND(I2189&gt;=67401,I2189&lt;=67602),"Kraj Vysočina",(IF(AND(I2189&gt;=40001,I2189&lt;=44101),"Ústecký kraj",(IF(AND(I2189&gt;=46001,I2189&lt;=47201),"Liberecký kraj",(IF(AND(I2189&gt;=51202,I2189&lt;=51401),"Liberecký kraj",(IF(AND(I2189&gt;=53002,I2189&lt;=53976),"Pardubický kraj",(IF(AND(I2189&gt;=56002,I2189&lt;=57201),"Pardubický kraj",(IF(AND(I2189&gt;=60200,I2189&lt;=67201),"Jihomoravský kraj",(IF(AND(I2189&gt;=67801,I2189&lt;=68501),"Jihomoravský kraj",(IF(AND(I2189&gt;=69002,I2189&lt;=69801),"Jihomoravský kraj",(IF(AND(I2189&gt;=68601,I2189&lt;=68801),"Zlínský kraj",(IF(AND(I2189&gt;=75501,I2189&lt;=76901),"Zlínský kraj",(IF(AND(I2189&gt;=70030,I2189&lt;=74901),"Moravskoslezský kraj",(IF(AND(I2189&gt;=75000,I2189&lt;=75368),"Olomoucký kraj",(IF(AND(I2189&gt;=77200,I2189&lt;=79862),"Olomoucký kraj",(IF(AND(I2189&gt;=50011,I2189&lt;=50301),"Královéhradecký kraj",(IF(AND(I2189&gt;=54301,I2189&lt;=54303),"Královéhradecký kraj","0")))))))))))))))))))))))))))))))))))))))))))))))</f>
        <v>Kraj Vysočina</v>
      </c>
      <c r="AB2189" t="s">
        <v>998</v>
      </c>
      <c r="AD2189" t="s">
        <v>998</v>
      </c>
      <c r="AE2189" t="s">
        <v>998</v>
      </c>
      <c r="AF2189" t="s">
        <v>998</v>
      </c>
      <c r="AG2189" s="107">
        <v>0</v>
      </c>
      <c r="AH2189" s="107">
        <v>0</v>
      </c>
      <c r="AI2189" s="107">
        <v>0</v>
      </c>
      <c r="AJ2189" t="s">
        <v>1012</v>
      </c>
    </row>
    <row r="2190" spans="1:37" x14ac:dyDescent="0.45">
      <c r="A2190" t="s">
        <v>1169</v>
      </c>
      <c r="B2190" t="s">
        <v>17857</v>
      </c>
      <c r="C2190" t="s">
        <v>990</v>
      </c>
      <c r="D2190" t="s">
        <v>17858</v>
      </c>
      <c r="E2190" t="s">
        <v>992</v>
      </c>
      <c r="F2190" t="s">
        <v>17859</v>
      </c>
      <c r="G2190">
        <v>1696</v>
      </c>
      <c r="H2190" t="s">
        <v>17860</v>
      </c>
      <c r="I2190">
        <v>39301</v>
      </c>
      <c r="J2190">
        <v>732963938</v>
      </c>
      <c r="K2190" t="s">
        <v>17861</v>
      </c>
      <c r="L2190" s="106">
        <v>28977</v>
      </c>
      <c r="M2190">
        <v>13054385</v>
      </c>
      <c r="N2190" t="s">
        <v>996</v>
      </c>
      <c r="O2190" t="s">
        <v>12</v>
      </c>
      <c r="P2190" t="s">
        <v>997</v>
      </c>
      <c r="R2190" s="109" t="str">
        <f>IF(OR(P2190="SB",Q2190="SB"),"SB",0)</f>
        <v>SB</v>
      </c>
      <c r="T2190" s="110" t="s">
        <v>998</v>
      </c>
      <c r="V2190" s="113" t="str">
        <f>IF(AND(I2190&gt;=10000,I2190&lt;=19900),"Praha",(IF(AND(I2190&gt;=25001,I2190&lt;=29501),"Středočeský kraj",(IF(AND(I2190&gt;=30100,I2190&lt;=34972),"Středočeský kraj",(IF(AND(I2190&gt;=35002,I2190&lt;=36271),"Karlovarský kraj",(IF(AND(I2190&gt;=37001,I2190&lt;=39201),"Jihočeský kraj",(IF(AND(I2190&gt;=39701,I2190&lt;=39901),"Jihočeský kraj",(IF(AND(I2190&gt;=39301,I2190&lt;=39601),"Kraj Vysočina",(IF(AND(I2190&gt;=58001,I2190&lt;=59501),"Kraj Vysočina",(IF(AND(I2190&gt;=67401,I2190&lt;=67602),"Kraj Vysočina",(IF(AND(I2190&gt;=40001,I2190&lt;=44101),"Ústecký kraj",(IF(AND(I2190&gt;=46001,I2190&lt;=47201),"Liberecký kraj",(IF(AND(I2190&gt;=51202,I2190&lt;=51401),"Liberecký kraj",(IF(AND(I2190&gt;=53002,I2190&lt;=53976),"Pardubický kraj",(IF(AND(I2190&gt;=56002,I2190&lt;=57201),"Pardubický kraj",(IF(AND(I2190&gt;=60200,I2190&lt;=67201),"Jihomoravský kraj",(IF(AND(I2190&gt;=67801,I2190&lt;=68501),"Jihomoravský kraj",(IF(AND(I2190&gt;=69002,I2190&lt;=69801),"Jihomoravský kraj",(IF(AND(I2190&gt;=68601,I2190&lt;=68801),"Zlínský kraj",(IF(AND(I2190&gt;=75501,I2190&lt;=76901),"Zlínský kraj",(IF(AND(I2190&gt;=70030,I2190&lt;=74901),"Moravskoslezský kraj",(IF(AND(I2190&gt;=75000,I2190&lt;=75368),"Olomoucký kraj",(IF(AND(I2190&gt;=77200,I2190&lt;=79862),"Olomoucký kraj",(IF(AND(I2190&gt;=50011,I2190&lt;=50301),"Královéhradecký kraj",(IF(AND(I2190&gt;=54301,I2190&lt;=54303),"Královéhradecký kraj","0")))))))))))))))))))))))))))))))))))))))))))))))</f>
        <v>Kraj Vysočina</v>
      </c>
      <c r="AB2190" t="s">
        <v>998</v>
      </c>
      <c r="AD2190" t="s">
        <v>998</v>
      </c>
      <c r="AE2190" t="s">
        <v>998</v>
      </c>
      <c r="AF2190" t="s">
        <v>998</v>
      </c>
      <c r="AG2190" s="107">
        <v>0</v>
      </c>
      <c r="AH2190" s="107">
        <v>0</v>
      </c>
      <c r="AI2190" s="107">
        <v>0</v>
      </c>
      <c r="AJ2190" t="s">
        <v>1012</v>
      </c>
    </row>
    <row r="2191" spans="1:37" x14ac:dyDescent="0.45">
      <c r="A2191" t="s">
        <v>1224</v>
      </c>
      <c r="B2191" t="s">
        <v>18930</v>
      </c>
      <c r="C2191" t="s">
        <v>1002</v>
      </c>
      <c r="D2191" t="s">
        <v>18931</v>
      </c>
      <c r="E2191" t="s">
        <v>992</v>
      </c>
      <c r="F2191" t="s">
        <v>1404</v>
      </c>
      <c r="G2191">
        <v>1812</v>
      </c>
      <c r="H2191" t="s">
        <v>1074</v>
      </c>
      <c r="I2191">
        <v>39301</v>
      </c>
      <c r="K2191" t="s">
        <v>18932</v>
      </c>
      <c r="L2191" s="106">
        <v>34989</v>
      </c>
      <c r="M2191">
        <v>14651855</v>
      </c>
      <c r="N2191" t="s">
        <v>996</v>
      </c>
      <c r="O2191" t="s">
        <v>12</v>
      </c>
      <c r="P2191" t="s">
        <v>997</v>
      </c>
      <c r="R2191" s="109" t="str">
        <f>IF(OR(P2191="SB",Q2191="SB"),"SB",0)</f>
        <v>SB</v>
      </c>
      <c r="T2191" s="110" t="s">
        <v>998</v>
      </c>
      <c r="V2191" s="113" t="str">
        <f>IF(AND(I2191&gt;=10000,I2191&lt;=19900),"Praha",(IF(AND(I2191&gt;=25001,I2191&lt;=29501),"Středočeský kraj",(IF(AND(I2191&gt;=30100,I2191&lt;=34972),"Středočeský kraj",(IF(AND(I2191&gt;=35002,I2191&lt;=36271),"Karlovarský kraj",(IF(AND(I2191&gt;=37001,I2191&lt;=39201),"Jihočeský kraj",(IF(AND(I2191&gt;=39701,I2191&lt;=39901),"Jihočeský kraj",(IF(AND(I2191&gt;=39301,I2191&lt;=39601),"Kraj Vysočina",(IF(AND(I2191&gt;=58001,I2191&lt;=59501),"Kraj Vysočina",(IF(AND(I2191&gt;=67401,I2191&lt;=67602),"Kraj Vysočina",(IF(AND(I2191&gt;=40001,I2191&lt;=44101),"Ústecký kraj",(IF(AND(I2191&gt;=46001,I2191&lt;=47201),"Liberecký kraj",(IF(AND(I2191&gt;=51202,I2191&lt;=51401),"Liberecký kraj",(IF(AND(I2191&gt;=53002,I2191&lt;=53976),"Pardubický kraj",(IF(AND(I2191&gt;=56002,I2191&lt;=57201),"Pardubický kraj",(IF(AND(I2191&gt;=60200,I2191&lt;=67201),"Jihomoravský kraj",(IF(AND(I2191&gt;=67801,I2191&lt;=68501),"Jihomoravský kraj",(IF(AND(I2191&gt;=69002,I2191&lt;=69801),"Jihomoravský kraj",(IF(AND(I2191&gt;=68601,I2191&lt;=68801),"Zlínský kraj",(IF(AND(I2191&gt;=75501,I2191&lt;=76901),"Zlínský kraj",(IF(AND(I2191&gt;=70030,I2191&lt;=74901),"Moravskoslezský kraj",(IF(AND(I2191&gt;=75000,I2191&lt;=75368),"Olomoucký kraj",(IF(AND(I2191&gt;=77200,I2191&lt;=79862),"Olomoucký kraj",(IF(AND(I2191&gt;=50011,I2191&lt;=50301),"Královéhradecký kraj",(IF(AND(I2191&gt;=54301,I2191&lt;=54303),"Královéhradecký kraj","0")))))))))))))))))))))))))))))))))))))))))))))))</f>
        <v>Kraj Vysočina</v>
      </c>
      <c r="AB2191" t="s">
        <v>998</v>
      </c>
      <c r="AD2191" t="s">
        <v>998</v>
      </c>
      <c r="AE2191" t="s">
        <v>998</v>
      </c>
      <c r="AF2191" t="s">
        <v>998</v>
      </c>
      <c r="AG2191" s="107">
        <v>300</v>
      </c>
      <c r="AH2191" s="107">
        <v>0</v>
      </c>
      <c r="AI2191" s="107">
        <v>0</v>
      </c>
      <c r="AJ2191" t="s">
        <v>999</v>
      </c>
      <c r="AK2191" s="106">
        <v>44924</v>
      </c>
    </row>
    <row r="2192" spans="1:37" x14ac:dyDescent="0.45">
      <c r="A2192" t="s">
        <v>1448</v>
      </c>
      <c r="B2192" t="s">
        <v>19172</v>
      </c>
      <c r="C2192" t="s">
        <v>990</v>
      </c>
      <c r="D2192" t="s">
        <v>19173</v>
      </c>
      <c r="E2192" t="s">
        <v>992</v>
      </c>
      <c r="F2192" t="s">
        <v>7926</v>
      </c>
      <c r="G2192">
        <v>691</v>
      </c>
      <c r="H2192" t="s">
        <v>1074</v>
      </c>
      <c r="I2192">
        <v>39301</v>
      </c>
      <c r="K2192" t="s">
        <v>19174</v>
      </c>
      <c r="L2192" s="106">
        <v>29594</v>
      </c>
      <c r="M2192">
        <v>13001542</v>
      </c>
      <c r="N2192" t="s">
        <v>996</v>
      </c>
      <c r="O2192" t="s">
        <v>12</v>
      </c>
      <c r="P2192" t="s">
        <v>997</v>
      </c>
      <c r="R2192" s="109" t="str">
        <f>IF(OR(P2192="SB",Q2192="SB"),"SB",0)</f>
        <v>SB</v>
      </c>
      <c r="T2192" s="110" t="s">
        <v>998</v>
      </c>
      <c r="V2192" s="113" t="str">
        <f>IF(AND(I2192&gt;=10000,I2192&lt;=19900),"Praha",(IF(AND(I2192&gt;=25001,I2192&lt;=29501),"Středočeský kraj",(IF(AND(I2192&gt;=30100,I2192&lt;=34972),"Středočeský kraj",(IF(AND(I2192&gt;=35002,I2192&lt;=36271),"Karlovarský kraj",(IF(AND(I2192&gt;=37001,I2192&lt;=39201),"Jihočeský kraj",(IF(AND(I2192&gt;=39701,I2192&lt;=39901),"Jihočeský kraj",(IF(AND(I2192&gt;=39301,I2192&lt;=39601),"Kraj Vysočina",(IF(AND(I2192&gt;=58001,I2192&lt;=59501),"Kraj Vysočina",(IF(AND(I2192&gt;=67401,I2192&lt;=67602),"Kraj Vysočina",(IF(AND(I2192&gt;=40001,I2192&lt;=44101),"Ústecký kraj",(IF(AND(I2192&gt;=46001,I2192&lt;=47201),"Liberecký kraj",(IF(AND(I2192&gt;=51202,I2192&lt;=51401),"Liberecký kraj",(IF(AND(I2192&gt;=53002,I2192&lt;=53976),"Pardubický kraj",(IF(AND(I2192&gt;=56002,I2192&lt;=57201),"Pardubický kraj",(IF(AND(I2192&gt;=60200,I2192&lt;=67201),"Jihomoravský kraj",(IF(AND(I2192&gt;=67801,I2192&lt;=68501),"Jihomoravský kraj",(IF(AND(I2192&gt;=69002,I2192&lt;=69801),"Jihomoravský kraj",(IF(AND(I2192&gt;=68601,I2192&lt;=68801),"Zlínský kraj",(IF(AND(I2192&gt;=75501,I2192&lt;=76901),"Zlínský kraj",(IF(AND(I2192&gt;=70030,I2192&lt;=74901),"Moravskoslezský kraj",(IF(AND(I2192&gt;=75000,I2192&lt;=75368),"Olomoucký kraj",(IF(AND(I2192&gt;=77200,I2192&lt;=79862),"Olomoucký kraj",(IF(AND(I2192&gt;=50011,I2192&lt;=50301),"Královéhradecký kraj",(IF(AND(I2192&gt;=54301,I2192&lt;=54303),"Královéhradecký kraj","0")))))))))))))))))))))))))))))))))))))))))))))))</f>
        <v>Kraj Vysočina</v>
      </c>
      <c r="AB2192" t="s">
        <v>998</v>
      </c>
      <c r="AD2192" t="s">
        <v>998</v>
      </c>
      <c r="AE2192" t="s">
        <v>998</v>
      </c>
      <c r="AF2192" t="s">
        <v>998</v>
      </c>
      <c r="AG2192" s="107">
        <v>0</v>
      </c>
      <c r="AH2192" s="107">
        <v>0</v>
      </c>
      <c r="AI2192" s="107">
        <v>0</v>
      </c>
      <c r="AJ2192" t="s">
        <v>1012</v>
      </c>
    </row>
    <row r="2193" spans="1:37" x14ac:dyDescent="0.45">
      <c r="A2193" t="s">
        <v>1133</v>
      </c>
      <c r="B2193" t="s">
        <v>10460</v>
      </c>
      <c r="C2193" t="s">
        <v>990</v>
      </c>
      <c r="D2193" t="s">
        <v>10461</v>
      </c>
      <c r="E2193" t="s">
        <v>992</v>
      </c>
      <c r="F2193" t="s">
        <v>1305</v>
      </c>
      <c r="G2193">
        <v>92</v>
      </c>
      <c r="H2193" t="s">
        <v>1769</v>
      </c>
      <c r="I2193">
        <v>39470</v>
      </c>
      <c r="K2193" t="s">
        <v>10462</v>
      </c>
      <c r="L2193" s="106">
        <v>32273</v>
      </c>
      <c r="M2193">
        <v>13029531</v>
      </c>
      <c r="N2193" t="s">
        <v>996</v>
      </c>
      <c r="O2193" t="s">
        <v>12</v>
      </c>
      <c r="P2193" t="s">
        <v>997</v>
      </c>
      <c r="R2193" s="109" t="str">
        <f>IF(OR(P2193="SB",Q2193="SB"),"SB",0)</f>
        <v>SB</v>
      </c>
      <c r="T2193" s="110" t="s">
        <v>998</v>
      </c>
      <c r="V2193" s="113" t="str">
        <f>IF(AND(I2193&gt;=10000,I2193&lt;=19900),"Praha",(IF(AND(I2193&gt;=25001,I2193&lt;=29501),"Středočeský kraj",(IF(AND(I2193&gt;=30100,I2193&lt;=34972),"Středočeský kraj",(IF(AND(I2193&gt;=35002,I2193&lt;=36271),"Karlovarský kraj",(IF(AND(I2193&gt;=37001,I2193&lt;=39201),"Jihočeský kraj",(IF(AND(I2193&gt;=39701,I2193&lt;=39901),"Jihočeský kraj",(IF(AND(I2193&gt;=39301,I2193&lt;=39601),"Kraj Vysočina",(IF(AND(I2193&gt;=58001,I2193&lt;=59501),"Kraj Vysočina",(IF(AND(I2193&gt;=67401,I2193&lt;=67602),"Kraj Vysočina",(IF(AND(I2193&gt;=40001,I2193&lt;=44101),"Ústecký kraj",(IF(AND(I2193&gt;=46001,I2193&lt;=47201),"Liberecký kraj",(IF(AND(I2193&gt;=51202,I2193&lt;=51401),"Liberecký kraj",(IF(AND(I2193&gt;=53002,I2193&lt;=53976),"Pardubický kraj",(IF(AND(I2193&gt;=56002,I2193&lt;=57201),"Pardubický kraj",(IF(AND(I2193&gt;=60200,I2193&lt;=67201),"Jihomoravský kraj",(IF(AND(I2193&gt;=67801,I2193&lt;=68501),"Jihomoravský kraj",(IF(AND(I2193&gt;=69002,I2193&lt;=69801),"Jihomoravský kraj",(IF(AND(I2193&gt;=68601,I2193&lt;=68801),"Zlínský kraj",(IF(AND(I2193&gt;=75501,I2193&lt;=76901),"Zlínský kraj",(IF(AND(I2193&gt;=70030,I2193&lt;=74901),"Moravskoslezský kraj",(IF(AND(I2193&gt;=75000,I2193&lt;=75368),"Olomoucký kraj",(IF(AND(I2193&gt;=77200,I2193&lt;=79862),"Olomoucký kraj",(IF(AND(I2193&gt;=50011,I2193&lt;=50301),"Královéhradecký kraj",(IF(AND(I2193&gt;=54301,I2193&lt;=54303),"Královéhradecký kraj","0")))))))))))))))))))))))))))))))))))))))))))))))</f>
        <v>Kraj Vysočina</v>
      </c>
      <c r="AB2193" t="s">
        <v>998</v>
      </c>
      <c r="AD2193" t="s">
        <v>998</v>
      </c>
      <c r="AE2193" t="s">
        <v>998</v>
      </c>
      <c r="AF2193" t="s">
        <v>998</v>
      </c>
      <c r="AG2193" s="107">
        <v>0</v>
      </c>
      <c r="AH2193" s="107">
        <v>0</v>
      </c>
      <c r="AI2193" s="107">
        <v>0</v>
      </c>
      <c r="AJ2193" t="s">
        <v>1012</v>
      </c>
    </row>
    <row r="2194" spans="1:37" x14ac:dyDescent="0.45">
      <c r="A2194" t="s">
        <v>1007</v>
      </c>
      <c r="B2194" t="s">
        <v>9881</v>
      </c>
      <c r="C2194" t="s">
        <v>990</v>
      </c>
      <c r="D2194" t="s">
        <v>9882</v>
      </c>
      <c r="E2194" t="s">
        <v>992</v>
      </c>
      <c r="F2194" t="s">
        <v>1162</v>
      </c>
      <c r="G2194">
        <v>508</v>
      </c>
      <c r="H2194" t="s">
        <v>8377</v>
      </c>
      <c r="I2194">
        <v>39494</v>
      </c>
      <c r="K2194" t="s">
        <v>9883</v>
      </c>
      <c r="L2194" s="106">
        <v>40496</v>
      </c>
      <c r="M2194">
        <v>14582238</v>
      </c>
      <c r="N2194" t="s">
        <v>1144</v>
      </c>
      <c r="O2194" t="s">
        <v>12</v>
      </c>
      <c r="P2194" t="s">
        <v>997</v>
      </c>
      <c r="R2194" s="109" t="str">
        <f>IF(OR(P2194="SB",Q2194="SB"),"SB",0)</f>
        <v>SB</v>
      </c>
      <c r="T2194" s="110" t="s">
        <v>998</v>
      </c>
      <c r="V2194" s="113" t="str">
        <f>IF(AND(I2194&gt;=10000,I2194&lt;=19900),"Praha",(IF(AND(I2194&gt;=25001,I2194&lt;=29501),"Středočeský kraj",(IF(AND(I2194&gt;=30100,I2194&lt;=34972),"Středočeský kraj",(IF(AND(I2194&gt;=35002,I2194&lt;=36271),"Karlovarský kraj",(IF(AND(I2194&gt;=37001,I2194&lt;=39201),"Jihočeský kraj",(IF(AND(I2194&gt;=39701,I2194&lt;=39901),"Jihočeský kraj",(IF(AND(I2194&gt;=39301,I2194&lt;=39601),"Kraj Vysočina",(IF(AND(I2194&gt;=58001,I2194&lt;=59501),"Kraj Vysočina",(IF(AND(I2194&gt;=67401,I2194&lt;=67602),"Kraj Vysočina",(IF(AND(I2194&gt;=40001,I2194&lt;=44101),"Ústecký kraj",(IF(AND(I2194&gt;=46001,I2194&lt;=47201),"Liberecký kraj",(IF(AND(I2194&gt;=51202,I2194&lt;=51401),"Liberecký kraj",(IF(AND(I2194&gt;=53002,I2194&lt;=53976),"Pardubický kraj",(IF(AND(I2194&gt;=56002,I2194&lt;=57201),"Pardubický kraj",(IF(AND(I2194&gt;=60200,I2194&lt;=67201),"Jihomoravský kraj",(IF(AND(I2194&gt;=67801,I2194&lt;=68501),"Jihomoravský kraj",(IF(AND(I2194&gt;=69002,I2194&lt;=69801),"Jihomoravský kraj",(IF(AND(I2194&gt;=68601,I2194&lt;=68801),"Zlínský kraj",(IF(AND(I2194&gt;=75501,I2194&lt;=76901),"Zlínský kraj",(IF(AND(I2194&gt;=70030,I2194&lt;=74901),"Moravskoslezský kraj",(IF(AND(I2194&gt;=75000,I2194&lt;=75368),"Olomoucký kraj",(IF(AND(I2194&gt;=77200,I2194&lt;=79862),"Olomoucký kraj",(IF(AND(I2194&gt;=50011,I2194&lt;=50301),"Královéhradecký kraj",(IF(AND(I2194&gt;=54301,I2194&lt;=54303),"Královéhradecký kraj","0")))))))))))))))))))))))))))))))))))))))))))))))</f>
        <v>Kraj Vysočina</v>
      </c>
      <c r="AB2194" t="s">
        <v>998</v>
      </c>
      <c r="AD2194" t="s">
        <v>998</v>
      </c>
      <c r="AE2194" t="s">
        <v>998</v>
      </c>
      <c r="AF2194" t="s">
        <v>998</v>
      </c>
      <c r="AG2194" s="107">
        <v>300</v>
      </c>
      <c r="AH2194" s="107">
        <v>0</v>
      </c>
      <c r="AI2194" s="107">
        <v>0</v>
      </c>
      <c r="AJ2194" t="s">
        <v>999</v>
      </c>
      <c r="AK2194" s="106">
        <v>44877</v>
      </c>
    </row>
    <row r="2195" spans="1:37" x14ac:dyDescent="0.45">
      <c r="A2195" t="s">
        <v>1156</v>
      </c>
      <c r="B2195" t="s">
        <v>9881</v>
      </c>
      <c r="C2195" t="s">
        <v>990</v>
      </c>
      <c r="D2195" t="s">
        <v>9884</v>
      </c>
      <c r="E2195" t="s">
        <v>992</v>
      </c>
      <c r="F2195" t="s">
        <v>1162</v>
      </c>
      <c r="G2195">
        <v>508</v>
      </c>
      <c r="H2195" t="s">
        <v>8377</v>
      </c>
      <c r="I2195">
        <v>39494</v>
      </c>
      <c r="K2195" t="s">
        <v>9883</v>
      </c>
      <c r="L2195" s="106">
        <v>41450</v>
      </c>
      <c r="M2195">
        <v>14582339</v>
      </c>
      <c r="N2195" t="s">
        <v>1144</v>
      </c>
      <c r="O2195" t="s">
        <v>12</v>
      </c>
      <c r="P2195" t="s">
        <v>997</v>
      </c>
      <c r="R2195" s="109" t="str">
        <f>IF(OR(P2195="SB",Q2195="SB"),"SB",0)</f>
        <v>SB</v>
      </c>
      <c r="T2195" s="110" t="s">
        <v>998</v>
      </c>
      <c r="V2195" s="113" t="str">
        <f>IF(AND(I2195&gt;=10000,I2195&lt;=19900),"Praha",(IF(AND(I2195&gt;=25001,I2195&lt;=29501),"Středočeský kraj",(IF(AND(I2195&gt;=30100,I2195&lt;=34972),"Středočeský kraj",(IF(AND(I2195&gt;=35002,I2195&lt;=36271),"Karlovarský kraj",(IF(AND(I2195&gt;=37001,I2195&lt;=39201),"Jihočeský kraj",(IF(AND(I2195&gt;=39701,I2195&lt;=39901),"Jihočeský kraj",(IF(AND(I2195&gt;=39301,I2195&lt;=39601),"Kraj Vysočina",(IF(AND(I2195&gt;=58001,I2195&lt;=59501),"Kraj Vysočina",(IF(AND(I2195&gt;=67401,I2195&lt;=67602),"Kraj Vysočina",(IF(AND(I2195&gt;=40001,I2195&lt;=44101),"Ústecký kraj",(IF(AND(I2195&gt;=46001,I2195&lt;=47201),"Liberecký kraj",(IF(AND(I2195&gt;=51202,I2195&lt;=51401),"Liberecký kraj",(IF(AND(I2195&gt;=53002,I2195&lt;=53976),"Pardubický kraj",(IF(AND(I2195&gt;=56002,I2195&lt;=57201),"Pardubický kraj",(IF(AND(I2195&gt;=60200,I2195&lt;=67201),"Jihomoravský kraj",(IF(AND(I2195&gt;=67801,I2195&lt;=68501),"Jihomoravský kraj",(IF(AND(I2195&gt;=69002,I2195&lt;=69801),"Jihomoravský kraj",(IF(AND(I2195&gt;=68601,I2195&lt;=68801),"Zlínský kraj",(IF(AND(I2195&gt;=75501,I2195&lt;=76901),"Zlínský kraj",(IF(AND(I2195&gt;=70030,I2195&lt;=74901),"Moravskoslezský kraj",(IF(AND(I2195&gt;=75000,I2195&lt;=75368),"Olomoucký kraj",(IF(AND(I2195&gt;=77200,I2195&lt;=79862),"Olomoucký kraj",(IF(AND(I2195&gt;=50011,I2195&lt;=50301),"Královéhradecký kraj",(IF(AND(I2195&gt;=54301,I2195&lt;=54303),"Královéhradecký kraj","0")))))))))))))))))))))))))))))))))))))))))))))))</f>
        <v>Kraj Vysočina</v>
      </c>
      <c r="AB2195" t="s">
        <v>998</v>
      </c>
      <c r="AD2195" t="s">
        <v>998</v>
      </c>
      <c r="AE2195" t="s">
        <v>998</v>
      </c>
      <c r="AF2195" t="s">
        <v>998</v>
      </c>
      <c r="AG2195" s="107">
        <v>300</v>
      </c>
      <c r="AH2195" s="107">
        <v>0</v>
      </c>
      <c r="AI2195" s="107">
        <v>0</v>
      </c>
      <c r="AJ2195" t="s">
        <v>999</v>
      </c>
      <c r="AK2195" s="106">
        <v>44877</v>
      </c>
    </row>
    <row r="2196" spans="1:37" x14ac:dyDescent="0.45">
      <c r="A2196" t="s">
        <v>1076</v>
      </c>
      <c r="B2196" t="s">
        <v>5422</v>
      </c>
      <c r="C2196" t="s">
        <v>990</v>
      </c>
      <c r="D2196" t="s">
        <v>5423</v>
      </c>
      <c r="E2196" t="s">
        <v>992</v>
      </c>
      <c r="F2196" t="s">
        <v>5424</v>
      </c>
      <c r="G2196">
        <v>1160</v>
      </c>
      <c r="H2196" t="s">
        <v>2267</v>
      </c>
      <c r="I2196">
        <v>39501</v>
      </c>
      <c r="K2196" t="s">
        <v>5425</v>
      </c>
      <c r="L2196" s="106">
        <v>39801</v>
      </c>
      <c r="M2196">
        <v>14724001</v>
      </c>
      <c r="N2196" t="s">
        <v>996</v>
      </c>
      <c r="O2196" t="s">
        <v>12</v>
      </c>
      <c r="P2196" t="s">
        <v>997</v>
      </c>
      <c r="R2196" s="109" t="str">
        <f>IF(OR(P2196="SB",Q2196="SB"),"SB",0)</f>
        <v>SB</v>
      </c>
      <c r="T2196" s="110" t="s">
        <v>998</v>
      </c>
      <c r="V2196" s="113" t="str">
        <f>IF(AND(I2196&gt;=10000,I2196&lt;=19900),"Praha",(IF(AND(I2196&gt;=25001,I2196&lt;=29501),"Středočeský kraj",(IF(AND(I2196&gt;=30100,I2196&lt;=34972),"Středočeský kraj",(IF(AND(I2196&gt;=35002,I2196&lt;=36271),"Karlovarský kraj",(IF(AND(I2196&gt;=37001,I2196&lt;=39201),"Jihočeský kraj",(IF(AND(I2196&gt;=39701,I2196&lt;=39901),"Jihočeský kraj",(IF(AND(I2196&gt;=39301,I2196&lt;=39601),"Kraj Vysočina",(IF(AND(I2196&gt;=58001,I2196&lt;=59501),"Kraj Vysočina",(IF(AND(I2196&gt;=67401,I2196&lt;=67602),"Kraj Vysočina",(IF(AND(I2196&gt;=40001,I2196&lt;=44101),"Ústecký kraj",(IF(AND(I2196&gt;=46001,I2196&lt;=47201),"Liberecký kraj",(IF(AND(I2196&gt;=51202,I2196&lt;=51401),"Liberecký kraj",(IF(AND(I2196&gt;=53002,I2196&lt;=53976),"Pardubický kraj",(IF(AND(I2196&gt;=56002,I2196&lt;=57201),"Pardubický kraj",(IF(AND(I2196&gt;=60200,I2196&lt;=67201),"Jihomoravský kraj",(IF(AND(I2196&gt;=67801,I2196&lt;=68501),"Jihomoravský kraj",(IF(AND(I2196&gt;=69002,I2196&lt;=69801),"Jihomoravský kraj",(IF(AND(I2196&gt;=68601,I2196&lt;=68801),"Zlínský kraj",(IF(AND(I2196&gt;=75501,I2196&lt;=76901),"Zlínský kraj",(IF(AND(I2196&gt;=70030,I2196&lt;=74901),"Moravskoslezský kraj",(IF(AND(I2196&gt;=75000,I2196&lt;=75368),"Olomoucký kraj",(IF(AND(I2196&gt;=77200,I2196&lt;=79862),"Olomoucký kraj",(IF(AND(I2196&gt;=50011,I2196&lt;=50301),"Královéhradecký kraj",(IF(AND(I2196&gt;=54301,I2196&lt;=54303),"Královéhradecký kraj","0")))))))))))))))))))))))))))))))))))))))))))))))</f>
        <v>Kraj Vysočina</v>
      </c>
      <c r="AB2196" t="s">
        <v>998</v>
      </c>
      <c r="AD2196" t="s">
        <v>998</v>
      </c>
      <c r="AE2196" t="s">
        <v>998</v>
      </c>
      <c r="AF2196" t="s">
        <v>998</v>
      </c>
      <c r="AG2196" s="107">
        <v>300</v>
      </c>
      <c r="AH2196" s="107">
        <v>0</v>
      </c>
      <c r="AI2196" s="107">
        <v>0</v>
      </c>
      <c r="AJ2196" t="s">
        <v>999</v>
      </c>
      <c r="AK2196" s="106">
        <v>44923</v>
      </c>
    </row>
    <row r="2197" spans="1:37" x14ac:dyDescent="0.45">
      <c r="A2197" t="s">
        <v>1026</v>
      </c>
      <c r="B2197" t="s">
        <v>13705</v>
      </c>
      <c r="C2197" t="s">
        <v>990</v>
      </c>
      <c r="D2197" t="s">
        <v>13706</v>
      </c>
      <c r="E2197" t="s">
        <v>992</v>
      </c>
      <c r="F2197" t="s">
        <v>2837</v>
      </c>
      <c r="G2197">
        <v>9</v>
      </c>
      <c r="H2197" t="s">
        <v>2267</v>
      </c>
      <c r="I2197">
        <v>39501</v>
      </c>
      <c r="K2197" t="s">
        <v>13707</v>
      </c>
      <c r="L2197" s="106">
        <v>25803</v>
      </c>
      <c r="M2197">
        <v>13056106</v>
      </c>
      <c r="N2197" t="s">
        <v>996</v>
      </c>
      <c r="O2197" t="s">
        <v>12</v>
      </c>
      <c r="P2197" t="s">
        <v>997</v>
      </c>
      <c r="R2197" s="109" t="str">
        <f>IF(OR(P2197="SB",Q2197="SB"),"SB",0)</f>
        <v>SB</v>
      </c>
      <c r="T2197" s="110" t="s">
        <v>998</v>
      </c>
      <c r="V2197" s="113" t="str">
        <f>IF(AND(I2197&gt;=10000,I2197&lt;=19900),"Praha",(IF(AND(I2197&gt;=25001,I2197&lt;=29501),"Středočeský kraj",(IF(AND(I2197&gt;=30100,I2197&lt;=34972),"Středočeský kraj",(IF(AND(I2197&gt;=35002,I2197&lt;=36271),"Karlovarský kraj",(IF(AND(I2197&gt;=37001,I2197&lt;=39201),"Jihočeský kraj",(IF(AND(I2197&gt;=39701,I2197&lt;=39901),"Jihočeský kraj",(IF(AND(I2197&gt;=39301,I2197&lt;=39601),"Kraj Vysočina",(IF(AND(I2197&gt;=58001,I2197&lt;=59501),"Kraj Vysočina",(IF(AND(I2197&gt;=67401,I2197&lt;=67602),"Kraj Vysočina",(IF(AND(I2197&gt;=40001,I2197&lt;=44101),"Ústecký kraj",(IF(AND(I2197&gt;=46001,I2197&lt;=47201),"Liberecký kraj",(IF(AND(I2197&gt;=51202,I2197&lt;=51401),"Liberecký kraj",(IF(AND(I2197&gt;=53002,I2197&lt;=53976),"Pardubický kraj",(IF(AND(I2197&gt;=56002,I2197&lt;=57201),"Pardubický kraj",(IF(AND(I2197&gt;=60200,I2197&lt;=67201),"Jihomoravský kraj",(IF(AND(I2197&gt;=67801,I2197&lt;=68501),"Jihomoravský kraj",(IF(AND(I2197&gt;=69002,I2197&lt;=69801),"Jihomoravský kraj",(IF(AND(I2197&gt;=68601,I2197&lt;=68801),"Zlínský kraj",(IF(AND(I2197&gt;=75501,I2197&lt;=76901),"Zlínský kraj",(IF(AND(I2197&gt;=70030,I2197&lt;=74901),"Moravskoslezský kraj",(IF(AND(I2197&gt;=75000,I2197&lt;=75368),"Olomoucký kraj",(IF(AND(I2197&gt;=77200,I2197&lt;=79862),"Olomoucký kraj",(IF(AND(I2197&gt;=50011,I2197&lt;=50301),"Královéhradecký kraj",(IF(AND(I2197&gt;=54301,I2197&lt;=54303),"Královéhradecký kraj","0")))))))))))))))))))))))))))))))))))))))))))))))</f>
        <v>Kraj Vysočina</v>
      </c>
      <c r="AB2197" t="s">
        <v>998</v>
      </c>
      <c r="AD2197" t="s">
        <v>998</v>
      </c>
      <c r="AE2197" t="s">
        <v>998</v>
      </c>
      <c r="AF2197" t="s">
        <v>998</v>
      </c>
      <c r="AG2197" s="107">
        <v>0</v>
      </c>
      <c r="AH2197" s="107">
        <v>0</v>
      </c>
      <c r="AI2197" s="107">
        <v>0</v>
      </c>
      <c r="AJ2197" t="s">
        <v>1012</v>
      </c>
    </row>
    <row r="2198" spans="1:37" x14ac:dyDescent="0.45">
      <c r="A2198" t="s">
        <v>1206</v>
      </c>
      <c r="B2198" t="s">
        <v>18794</v>
      </c>
      <c r="C2198" t="s">
        <v>1002</v>
      </c>
      <c r="D2198" t="s">
        <v>18795</v>
      </c>
      <c r="E2198" t="s">
        <v>992</v>
      </c>
      <c r="F2198" t="s">
        <v>18796</v>
      </c>
      <c r="G2198">
        <v>235</v>
      </c>
      <c r="H2198" t="s">
        <v>18779</v>
      </c>
      <c r="I2198">
        <v>39601</v>
      </c>
      <c r="K2198" t="s">
        <v>18797</v>
      </c>
      <c r="L2198" s="106">
        <v>31088</v>
      </c>
      <c r="M2198">
        <v>10874414</v>
      </c>
      <c r="N2198" t="s">
        <v>996</v>
      </c>
      <c r="O2198" t="s">
        <v>12</v>
      </c>
      <c r="P2198" t="s">
        <v>997</v>
      </c>
      <c r="R2198" s="109" t="str">
        <f>IF(OR(P2198="SB",Q2198="SB"),"SB",0)</f>
        <v>SB</v>
      </c>
      <c r="T2198" s="110">
        <v>51943</v>
      </c>
      <c r="U2198" t="s">
        <v>19633</v>
      </c>
      <c r="V2198" s="113" t="str">
        <f>IF(AND(I2198&gt;=10000,I2198&lt;=19900),"Praha",(IF(AND(I2198&gt;=25001,I2198&lt;=29501),"Středočeský kraj",(IF(AND(I2198&gt;=30100,I2198&lt;=34972),"Středočeský kraj",(IF(AND(I2198&gt;=35002,I2198&lt;=36271),"Karlovarský kraj",(IF(AND(I2198&gt;=37001,I2198&lt;=39201),"Jihočeský kraj",(IF(AND(I2198&gt;=39701,I2198&lt;=39901),"Jihočeský kraj",(IF(AND(I2198&gt;=39301,I2198&lt;=39601),"Kraj Vysočina",(IF(AND(I2198&gt;=58001,I2198&lt;=59501),"Kraj Vysočina",(IF(AND(I2198&gt;=67401,I2198&lt;=67602),"Kraj Vysočina",(IF(AND(I2198&gt;=40001,I2198&lt;=44101),"Ústecký kraj",(IF(AND(I2198&gt;=46001,I2198&lt;=47201),"Liberecký kraj",(IF(AND(I2198&gt;=51202,I2198&lt;=51401),"Liberecký kraj",(IF(AND(I2198&gt;=53002,I2198&lt;=53976),"Pardubický kraj",(IF(AND(I2198&gt;=56002,I2198&lt;=57201),"Pardubický kraj",(IF(AND(I2198&gt;=60200,I2198&lt;=67201),"Jihomoravský kraj",(IF(AND(I2198&gt;=67801,I2198&lt;=68501),"Jihomoravský kraj",(IF(AND(I2198&gt;=69002,I2198&lt;=69801),"Jihomoravský kraj",(IF(AND(I2198&gt;=68601,I2198&lt;=68801),"Zlínský kraj",(IF(AND(I2198&gt;=75501,I2198&lt;=76901),"Zlínský kraj",(IF(AND(I2198&gt;=70030,I2198&lt;=74901),"Moravskoslezský kraj",(IF(AND(I2198&gt;=75000,I2198&lt;=75368),"Olomoucký kraj",(IF(AND(I2198&gt;=77200,I2198&lt;=79862),"Olomoucký kraj",(IF(AND(I2198&gt;=50011,I2198&lt;=50301),"Královéhradecký kraj",(IF(AND(I2198&gt;=54301,I2198&lt;=54303),"Královéhradecký kraj","0")))))))))))))))))))))))))))))))))))))))))))))))</f>
        <v>Kraj Vysočina</v>
      </c>
      <c r="AD2198" t="s">
        <v>998</v>
      </c>
      <c r="AE2198" t="s">
        <v>998</v>
      </c>
      <c r="AF2198" t="s">
        <v>998</v>
      </c>
      <c r="AG2198" s="107">
        <v>0</v>
      </c>
      <c r="AH2198" s="107">
        <v>0</v>
      </c>
      <c r="AI2198" s="107">
        <v>0</v>
      </c>
      <c r="AJ2198" t="s">
        <v>1012</v>
      </c>
    </row>
    <row r="2199" spans="1:37" x14ac:dyDescent="0.45">
      <c r="A2199" t="s">
        <v>1448</v>
      </c>
      <c r="B2199" t="s">
        <v>18774</v>
      </c>
      <c r="C2199" t="s">
        <v>990</v>
      </c>
      <c r="D2199" t="s">
        <v>18778</v>
      </c>
      <c r="E2199" t="s">
        <v>992</v>
      </c>
      <c r="F2199" t="s">
        <v>5243</v>
      </c>
      <c r="G2199">
        <v>16</v>
      </c>
      <c r="H2199" t="s">
        <v>18779</v>
      </c>
      <c r="I2199">
        <v>39601</v>
      </c>
      <c r="K2199" t="s">
        <v>18780</v>
      </c>
      <c r="L2199" s="106">
        <v>35482</v>
      </c>
      <c r="M2199">
        <v>13025891</v>
      </c>
      <c r="N2199" t="s">
        <v>996</v>
      </c>
      <c r="O2199" t="s">
        <v>12</v>
      </c>
      <c r="P2199" t="s">
        <v>997</v>
      </c>
      <c r="R2199" s="109" t="str">
        <f>IF(OR(P2199="SB",Q2199="SB"),"SB",0)</f>
        <v>SB</v>
      </c>
      <c r="T2199" s="110" t="s">
        <v>998</v>
      </c>
      <c r="V2199" s="113" t="str">
        <f>IF(AND(I2199&gt;=10000,I2199&lt;=19900),"Praha",(IF(AND(I2199&gt;=25001,I2199&lt;=29501),"Středočeský kraj",(IF(AND(I2199&gt;=30100,I2199&lt;=34972),"Středočeský kraj",(IF(AND(I2199&gt;=35002,I2199&lt;=36271),"Karlovarský kraj",(IF(AND(I2199&gt;=37001,I2199&lt;=39201),"Jihočeský kraj",(IF(AND(I2199&gt;=39701,I2199&lt;=39901),"Jihočeský kraj",(IF(AND(I2199&gt;=39301,I2199&lt;=39601),"Kraj Vysočina",(IF(AND(I2199&gt;=58001,I2199&lt;=59501),"Kraj Vysočina",(IF(AND(I2199&gt;=67401,I2199&lt;=67602),"Kraj Vysočina",(IF(AND(I2199&gt;=40001,I2199&lt;=44101),"Ústecký kraj",(IF(AND(I2199&gt;=46001,I2199&lt;=47201),"Liberecký kraj",(IF(AND(I2199&gt;=51202,I2199&lt;=51401),"Liberecký kraj",(IF(AND(I2199&gt;=53002,I2199&lt;=53976),"Pardubický kraj",(IF(AND(I2199&gt;=56002,I2199&lt;=57201),"Pardubický kraj",(IF(AND(I2199&gt;=60200,I2199&lt;=67201),"Jihomoravský kraj",(IF(AND(I2199&gt;=67801,I2199&lt;=68501),"Jihomoravský kraj",(IF(AND(I2199&gt;=69002,I2199&lt;=69801),"Jihomoravský kraj",(IF(AND(I2199&gt;=68601,I2199&lt;=68801),"Zlínský kraj",(IF(AND(I2199&gt;=75501,I2199&lt;=76901),"Zlínský kraj",(IF(AND(I2199&gt;=70030,I2199&lt;=74901),"Moravskoslezský kraj",(IF(AND(I2199&gt;=75000,I2199&lt;=75368),"Olomoucký kraj",(IF(AND(I2199&gt;=77200,I2199&lt;=79862),"Olomoucký kraj",(IF(AND(I2199&gt;=50011,I2199&lt;=50301),"Královéhradecký kraj",(IF(AND(I2199&gt;=54301,I2199&lt;=54303),"Královéhradecký kraj","0")))))))))))))))))))))))))))))))))))))))))))))))</f>
        <v>Kraj Vysočina</v>
      </c>
      <c r="AB2199" t="s">
        <v>998</v>
      </c>
      <c r="AD2199" t="s">
        <v>998</v>
      </c>
      <c r="AE2199" t="s">
        <v>998</v>
      </c>
      <c r="AF2199" t="s">
        <v>998</v>
      </c>
      <c r="AG2199" s="107">
        <v>300</v>
      </c>
      <c r="AH2199" s="107">
        <v>0</v>
      </c>
      <c r="AI2199" s="107">
        <v>0</v>
      </c>
      <c r="AJ2199" t="s">
        <v>999</v>
      </c>
      <c r="AK2199" s="106">
        <v>44924</v>
      </c>
    </row>
    <row r="2200" spans="1:37" x14ac:dyDescent="0.45">
      <c r="A2200" t="s">
        <v>1076</v>
      </c>
      <c r="B2200" t="s">
        <v>19453</v>
      </c>
      <c r="C2200" t="s">
        <v>990</v>
      </c>
      <c r="D2200" t="s">
        <v>19454</v>
      </c>
      <c r="E2200" t="s">
        <v>992</v>
      </c>
      <c r="F2200" t="s">
        <v>19149</v>
      </c>
      <c r="G2200">
        <v>67</v>
      </c>
      <c r="H2200" t="s">
        <v>1085</v>
      </c>
      <c r="I2200">
        <v>39701</v>
      </c>
      <c r="J2200">
        <v>728710733</v>
      </c>
      <c r="K2200" t="s">
        <v>19455</v>
      </c>
      <c r="L2200" s="106">
        <v>36494</v>
      </c>
      <c r="M2200">
        <v>10602410</v>
      </c>
      <c r="N2200" t="s">
        <v>996</v>
      </c>
      <c r="O2200" t="s">
        <v>12</v>
      </c>
      <c r="P2200" t="s">
        <v>997</v>
      </c>
      <c r="R2200" s="109" t="str">
        <f>IF(OR(P2200="SB",Q2200="SB"),"SB",0)</f>
        <v>SB</v>
      </c>
      <c r="T2200" s="110">
        <v>10693</v>
      </c>
      <c r="U2200" t="s">
        <v>19633</v>
      </c>
      <c r="V2200" s="113" t="str">
        <f>IF(AND(I2200&gt;=10000,I2200&lt;=19900),"Praha",(IF(AND(I2200&gt;=25001,I2200&lt;=29501),"Středočeský kraj",(IF(AND(I2200&gt;=30100,I2200&lt;=34972),"Středočeský kraj",(IF(AND(I2200&gt;=35002,I2200&lt;=36271),"Karlovarský kraj",(IF(AND(I2200&gt;=37001,I2200&lt;=39201),"Jihočeský kraj",(IF(AND(I2200&gt;=39701,I2200&lt;=39901),"Jihočeský kraj",(IF(AND(I2200&gt;=39301,I2200&lt;=39601),"Kraj Vysočina",(IF(AND(I2200&gt;=58001,I2200&lt;=59501),"Kraj Vysočina",(IF(AND(I2200&gt;=67401,I2200&lt;=67602),"Kraj Vysočina",(IF(AND(I2200&gt;=40001,I2200&lt;=44101),"Ústecký kraj",(IF(AND(I2200&gt;=46001,I2200&lt;=47201),"Liberecký kraj",(IF(AND(I2200&gt;=51202,I2200&lt;=51401),"Liberecký kraj",(IF(AND(I2200&gt;=53002,I2200&lt;=53976),"Pardubický kraj",(IF(AND(I2200&gt;=56002,I2200&lt;=57201),"Pardubický kraj",(IF(AND(I2200&gt;=60200,I2200&lt;=67201),"Jihomoravský kraj",(IF(AND(I2200&gt;=67801,I2200&lt;=68501),"Jihomoravský kraj",(IF(AND(I2200&gt;=69002,I2200&lt;=69801),"Jihomoravský kraj",(IF(AND(I2200&gt;=68601,I2200&lt;=68801),"Zlínský kraj",(IF(AND(I2200&gt;=75501,I2200&lt;=76901),"Zlínský kraj",(IF(AND(I2200&gt;=70030,I2200&lt;=74901),"Moravskoslezský kraj",(IF(AND(I2200&gt;=75000,I2200&lt;=75368),"Olomoucký kraj",(IF(AND(I2200&gt;=77200,I2200&lt;=79862),"Olomoucký kraj",(IF(AND(I2200&gt;=50011,I2200&lt;=50301),"Královéhradecký kraj",(IF(AND(I2200&gt;=54301,I2200&lt;=54303),"Královéhradecký kraj","0")))))))))))))))))))))))))))))))))))))))))))))))</f>
        <v>Jihočeský kraj</v>
      </c>
      <c r="AD2200" t="s">
        <v>998</v>
      </c>
      <c r="AE2200" t="s">
        <v>998</v>
      </c>
      <c r="AF2200" t="s">
        <v>998</v>
      </c>
      <c r="AG2200" s="107">
        <v>300</v>
      </c>
      <c r="AH2200" s="107">
        <v>0</v>
      </c>
      <c r="AI2200" s="107">
        <v>0</v>
      </c>
      <c r="AJ2200" t="s">
        <v>999</v>
      </c>
      <c r="AK2200" s="106">
        <v>44924</v>
      </c>
    </row>
    <row r="2201" spans="1:37" x14ac:dyDescent="0.45">
      <c r="A2201" t="s">
        <v>1264</v>
      </c>
      <c r="B2201" t="s">
        <v>7054</v>
      </c>
      <c r="C2201" t="s">
        <v>1002</v>
      </c>
      <c r="D2201" t="s">
        <v>7055</v>
      </c>
      <c r="E2201" t="s">
        <v>992</v>
      </c>
      <c r="F2201" t="s">
        <v>7056</v>
      </c>
      <c r="G2201">
        <v>127</v>
      </c>
      <c r="H2201" t="s">
        <v>1085</v>
      </c>
      <c r="I2201">
        <v>39701</v>
      </c>
      <c r="K2201" t="s">
        <v>7057</v>
      </c>
      <c r="L2201" s="106">
        <v>31510</v>
      </c>
      <c r="M2201">
        <v>11489554</v>
      </c>
      <c r="N2201" t="s">
        <v>996</v>
      </c>
      <c r="O2201" t="s">
        <v>12</v>
      </c>
      <c r="P2201" t="s">
        <v>997</v>
      </c>
      <c r="R2201" s="109" t="str">
        <f>IF(OR(P2201="SB",Q2201="SB"),"SB",0)</f>
        <v>SB</v>
      </c>
      <c r="T2201" s="110">
        <v>12909</v>
      </c>
      <c r="U2201" t="s">
        <v>19633</v>
      </c>
      <c r="V2201" s="113" t="str">
        <f>IF(AND(I2201&gt;=10000,I2201&lt;=19900),"Praha",(IF(AND(I2201&gt;=25001,I2201&lt;=29501),"Středočeský kraj",(IF(AND(I2201&gt;=30100,I2201&lt;=34972),"Středočeský kraj",(IF(AND(I2201&gt;=35002,I2201&lt;=36271),"Karlovarský kraj",(IF(AND(I2201&gt;=37001,I2201&lt;=39201),"Jihočeský kraj",(IF(AND(I2201&gt;=39701,I2201&lt;=39901),"Jihočeský kraj",(IF(AND(I2201&gt;=39301,I2201&lt;=39601),"Kraj Vysočina",(IF(AND(I2201&gt;=58001,I2201&lt;=59501),"Kraj Vysočina",(IF(AND(I2201&gt;=67401,I2201&lt;=67602),"Kraj Vysočina",(IF(AND(I2201&gt;=40001,I2201&lt;=44101),"Ústecký kraj",(IF(AND(I2201&gt;=46001,I2201&lt;=47201),"Liberecký kraj",(IF(AND(I2201&gt;=51202,I2201&lt;=51401),"Liberecký kraj",(IF(AND(I2201&gt;=53002,I2201&lt;=53976),"Pardubický kraj",(IF(AND(I2201&gt;=56002,I2201&lt;=57201),"Pardubický kraj",(IF(AND(I2201&gt;=60200,I2201&lt;=67201),"Jihomoravský kraj",(IF(AND(I2201&gt;=67801,I2201&lt;=68501),"Jihomoravský kraj",(IF(AND(I2201&gt;=69002,I2201&lt;=69801),"Jihomoravský kraj",(IF(AND(I2201&gt;=68601,I2201&lt;=68801),"Zlínský kraj",(IF(AND(I2201&gt;=75501,I2201&lt;=76901),"Zlínský kraj",(IF(AND(I2201&gt;=70030,I2201&lt;=74901),"Moravskoslezský kraj",(IF(AND(I2201&gt;=75000,I2201&lt;=75368),"Olomoucký kraj",(IF(AND(I2201&gt;=77200,I2201&lt;=79862),"Olomoucký kraj",(IF(AND(I2201&gt;=50011,I2201&lt;=50301),"Královéhradecký kraj",(IF(AND(I2201&gt;=54301,I2201&lt;=54303),"Královéhradecký kraj","0")))))))))))))))))))))))))))))))))))))))))))))))</f>
        <v>Jihočeský kraj</v>
      </c>
      <c r="AD2201" t="s">
        <v>998</v>
      </c>
      <c r="AE2201" t="s">
        <v>998</v>
      </c>
      <c r="AF2201" t="s">
        <v>998</v>
      </c>
      <c r="AG2201" s="107">
        <v>0</v>
      </c>
      <c r="AH2201" s="107">
        <v>0</v>
      </c>
      <c r="AI2201" s="107">
        <v>0</v>
      </c>
      <c r="AJ2201" t="s">
        <v>1012</v>
      </c>
    </row>
    <row r="2202" spans="1:37" x14ac:dyDescent="0.45">
      <c r="A2202" t="s">
        <v>1225</v>
      </c>
      <c r="B2202" t="s">
        <v>17714</v>
      </c>
      <c r="C2202" t="s">
        <v>1002</v>
      </c>
      <c r="D2202" t="s">
        <v>17715</v>
      </c>
      <c r="E2202" t="s">
        <v>992</v>
      </c>
      <c r="F2202" t="s">
        <v>17716</v>
      </c>
      <c r="G2202">
        <v>324</v>
      </c>
      <c r="H2202" t="s">
        <v>1085</v>
      </c>
      <c r="I2202">
        <v>39701</v>
      </c>
      <c r="K2202" t="s">
        <v>17717</v>
      </c>
      <c r="L2202" s="106">
        <v>32256</v>
      </c>
      <c r="M2202">
        <v>10882801</v>
      </c>
      <c r="N2202" t="s">
        <v>996</v>
      </c>
      <c r="O2202" t="s">
        <v>12</v>
      </c>
      <c r="P2202" t="s">
        <v>997</v>
      </c>
      <c r="R2202" s="109" t="str">
        <f>IF(OR(P2202="SB",Q2202="SB"),"SB",0)</f>
        <v>SB</v>
      </c>
      <c r="T2202" s="110">
        <v>51906</v>
      </c>
      <c r="U2202" t="s">
        <v>19633</v>
      </c>
      <c r="V2202" s="113" t="str">
        <f>IF(AND(I2202&gt;=10000,I2202&lt;=19900),"Praha",(IF(AND(I2202&gt;=25001,I2202&lt;=29501),"Středočeský kraj",(IF(AND(I2202&gt;=30100,I2202&lt;=34972),"Středočeský kraj",(IF(AND(I2202&gt;=35002,I2202&lt;=36271),"Karlovarský kraj",(IF(AND(I2202&gt;=37001,I2202&lt;=39201),"Jihočeský kraj",(IF(AND(I2202&gt;=39701,I2202&lt;=39901),"Jihočeský kraj",(IF(AND(I2202&gt;=39301,I2202&lt;=39601),"Kraj Vysočina",(IF(AND(I2202&gt;=58001,I2202&lt;=59501),"Kraj Vysočina",(IF(AND(I2202&gt;=67401,I2202&lt;=67602),"Kraj Vysočina",(IF(AND(I2202&gt;=40001,I2202&lt;=44101),"Ústecký kraj",(IF(AND(I2202&gt;=46001,I2202&lt;=47201),"Liberecký kraj",(IF(AND(I2202&gt;=51202,I2202&lt;=51401),"Liberecký kraj",(IF(AND(I2202&gt;=53002,I2202&lt;=53976),"Pardubický kraj",(IF(AND(I2202&gt;=56002,I2202&lt;=57201),"Pardubický kraj",(IF(AND(I2202&gt;=60200,I2202&lt;=67201),"Jihomoravský kraj",(IF(AND(I2202&gt;=67801,I2202&lt;=68501),"Jihomoravský kraj",(IF(AND(I2202&gt;=69002,I2202&lt;=69801),"Jihomoravský kraj",(IF(AND(I2202&gt;=68601,I2202&lt;=68801),"Zlínský kraj",(IF(AND(I2202&gt;=75501,I2202&lt;=76901),"Zlínský kraj",(IF(AND(I2202&gt;=70030,I2202&lt;=74901),"Moravskoslezský kraj",(IF(AND(I2202&gt;=75000,I2202&lt;=75368),"Olomoucký kraj",(IF(AND(I2202&gt;=77200,I2202&lt;=79862),"Olomoucký kraj",(IF(AND(I2202&gt;=50011,I2202&lt;=50301),"Královéhradecký kraj",(IF(AND(I2202&gt;=54301,I2202&lt;=54303),"Královéhradecký kraj","0")))))))))))))))))))))))))))))))))))))))))))))))</f>
        <v>Jihočeský kraj</v>
      </c>
      <c r="AD2202" t="s">
        <v>998</v>
      </c>
      <c r="AE2202" t="s">
        <v>998</v>
      </c>
      <c r="AF2202" t="s">
        <v>998</v>
      </c>
      <c r="AG2202" s="107">
        <v>0</v>
      </c>
      <c r="AH2202" s="107">
        <v>0</v>
      </c>
      <c r="AI2202" s="107">
        <v>0</v>
      </c>
      <c r="AJ2202" t="s">
        <v>1012</v>
      </c>
    </row>
    <row r="2203" spans="1:37" x14ac:dyDescent="0.45">
      <c r="A2203" t="s">
        <v>1124</v>
      </c>
      <c r="B2203" t="s">
        <v>3952</v>
      </c>
      <c r="C2203" t="s">
        <v>990</v>
      </c>
      <c r="D2203" t="s">
        <v>3959</v>
      </c>
      <c r="E2203" t="s">
        <v>992</v>
      </c>
      <c r="F2203" t="s">
        <v>3960</v>
      </c>
      <c r="G2203">
        <v>2578</v>
      </c>
      <c r="H2203" t="s">
        <v>1085</v>
      </c>
      <c r="I2203">
        <v>39701</v>
      </c>
      <c r="J2203" s="108">
        <v>775216036</v>
      </c>
      <c r="K2203" t="s">
        <v>3961</v>
      </c>
      <c r="L2203" s="106">
        <v>39996</v>
      </c>
      <c r="M2203">
        <v>16244776</v>
      </c>
      <c r="N2203" t="s">
        <v>3962</v>
      </c>
      <c r="O2203" t="s">
        <v>1050</v>
      </c>
      <c r="P2203" t="s">
        <v>997</v>
      </c>
      <c r="R2203" s="109" t="str">
        <f>IF(OR(P2203="SB",Q2203="SB"),"SB",0)</f>
        <v>SB</v>
      </c>
      <c r="T2203" s="110" t="s">
        <v>998</v>
      </c>
      <c r="V2203" s="113" t="str">
        <f>IF(AND(I2203&gt;=10000,I2203&lt;=19900),"Praha",(IF(AND(I2203&gt;=25001,I2203&lt;=29501),"Středočeský kraj",(IF(AND(I2203&gt;=30100,I2203&lt;=34972),"Středočeský kraj",(IF(AND(I2203&gt;=35002,I2203&lt;=36271),"Karlovarský kraj",(IF(AND(I2203&gt;=37001,I2203&lt;=39201),"Jihočeský kraj",(IF(AND(I2203&gt;=39701,I2203&lt;=39901),"Jihočeský kraj",(IF(AND(I2203&gt;=39301,I2203&lt;=39601),"Kraj Vysočina",(IF(AND(I2203&gt;=58001,I2203&lt;=59501),"Kraj Vysočina",(IF(AND(I2203&gt;=67401,I2203&lt;=67602),"Kraj Vysočina",(IF(AND(I2203&gt;=40001,I2203&lt;=44101),"Ústecký kraj",(IF(AND(I2203&gt;=46001,I2203&lt;=47201),"Liberecký kraj",(IF(AND(I2203&gt;=51202,I2203&lt;=51401),"Liberecký kraj",(IF(AND(I2203&gt;=53002,I2203&lt;=53976),"Pardubický kraj",(IF(AND(I2203&gt;=56002,I2203&lt;=57201),"Pardubický kraj",(IF(AND(I2203&gt;=60200,I2203&lt;=67201),"Jihomoravský kraj",(IF(AND(I2203&gt;=67801,I2203&lt;=68501),"Jihomoravský kraj",(IF(AND(I2203&gt;=69002,I2203&lt;=69801),"Jihomoravský kraj",(IF(AND(I2203&gt;=68601,I2203&lt;=68801),"Zlínský kraj",(IF(AND(I2203&gt;=75501,I2203&lt;=76901),"Zlínský kraj",(IF(AND(I2203&gt;=70030,I2203&lt;=74901),"Moravskoslezský kraj",(IF(AND(I2203&gt;=75000,I2203&lt;=75368),"Olomoucký kraj",(IF(AND(I2203&gt;=77200,I2203&lt;=79862),"Olomoucký kraj",(IF(AND(I2203&gt;=50011,I2203&lt;=50301),"Královéhradecký kraj",(IF(AND(I2203&gt;=54301,I2203&lt;=54303),"Královéhradecký kraj","0")))))))))))))))))))))))))))))))))))))))))))))))</f>
        <v>Jihočeský kraj</v>
      </c>
      <c r="AB2203" t="s">
        <v>998</v>
      </c>
      <c r="AD2203" t="s">
        <v>998</v>
      </c>
      <c r="AE2203" t="s">
        <v>998</v>
      </c>
      <c r="AF2203" t="s">
        <v>998</v>
      </c>
      <c r="AG2203" s="107">
        <v>300</v>
      </c>
      <c r="AH2203" s="107">
        <v>0</v>
      </c>
      <c r="AI2203" s="107">
        <v>0</v>
      </c>
      <c r="AJ2203" t="s">
        <v>999</v>
      </c>
      <c r="AK2203" s="106">
        <v>45009</v>
      </c>
    </row>
    <row r="2204" spans="1:37" x14ac:dyDescent="0.45">
      <c r="A2204" t="s">
        <v>1349</v>
      </c>
      <c r="B2204" t="s">
        <v>4290</v>
      </c>
      <c r="C2204" t="s">
        <v>1002</v>
      </c>
      <c r="D2204" t="s">
        <v>4291</v>
      </c>
      <c r="E2204" t="s">
        <v>992</v>
      </c>
      <c r="F2204" t="s">
        <v>1004</v>
      </c>
      <c r="G2204">
        <v>335</v>
      </c>
      <c r="H2204" t="s">
        <v>1085</v>
      </c>
      <c r="I2204">
        <v>39701</v>
      </c>
      <c r="K2204" t="s">
        <v>4292</v>
      </c>
      <c r="L2204" s="106">
        <v>33247</v>
      </c>
      <c r="M2204">
        <v>13060045</v>
      </c>
      <c r="N2204" t="s">
        <v>996</v>
      </c>
      <c r="O2204" t="s">
        <v>12</v>
      </c>
      <c r="P2204" t="s">
        <v>997</v>
      </c>
      <c r="R2204" s="109" t="str">
        <f>IF(OR(P2204="SB",Q2204="SB"),"SB",0)</f>
        <v>SB</v>
      </c>
      <c r="T2204" s="110" t="s">
        <v>998</v>
      </c>
      <c r="V2204" s="113" t="str">
        <f>IF(AND(I2204&gt;=10000,I2204&lt;=19900),"Praha",(IF(AND(I2204&gt;=25001,I2204&lt;=29501),"Středočeský kraj",(IF(AND(I2204&gt;=30100,I2204&lt;=34972),"Středočeský kraj",(IF(AND(I2204&gt;=35002,I2204&lt;=36271),"Karlovarský kraj",(IF(AND(I2204&gt;=37001,I2204&lt;=39201),"Jihočeský kraj",(IF(AND(I2204&gt;=39701,I2204&lt;=39901),"Jihočeský kraj",(IF(AND(I2204&gt;=39301,I2204&lt;=39601),"Kraj Vysočina",(IF(AND(I2204&gt;=58001,I2204&lt;=59501),"Kraj Vysočina",(IF(AND(I2204&gt;=67401,I2204&lt;=67602),"Kraj Vysočina",(IF(AND(I2204&gt;=40001,I2204&lt;=44101),"Ústecký kraj",(IF(AND(I2204&gt;=46001,I2204&lt;=47201),"Liberecký kraj",(IF(AND(I2204&gt;=51202,I2204&lt;=51401),"Liberecký kraj",(IF(AND(I2204&gt;=53002,I2204&lt;=53976),"Pardubický kraj",(IF(AND(I2204&gt;=56002,I2204&lt;=57201),"Pardubický kraj",(IF(AND(I2204&gt;=60200,I2204&lt;=67201),"Jihomoravský kraj",(IF(AND(I2204&gt;=67801,I2204&lt;=68501),"Jihomoravský kraj",(IF(AND(I2204&gt;=69002,I2204&lt;=69801),"Jihomoravský kraj",(IF(AND(I2204&gt;=68601,I2204&lt;=68801),"Zlínský kraj",(IF(AND(I2204&gt;=75501,I2204&lt;=76901),"Zlínský kraj",(IF(AND(I2204&gt;=70030,I2204&lt;=74901),"Moravskoslezský kraj",(IF(AND(I2204&gt;=75000,I2204&lt;=75368),"Olomoucký kraj",(IF(AND(I2204&gt;=77200,I2204&lt;=79862),"Olomoucký kraj",(IF(AND(I2204&gt;=50011,I2204&lt;=50301),"Královéhradecký kraj",(IF(AND(I2204&gt;=54301,I2204&lt;=54303),"Královéhradecký kraj","0")))))))))))))))))))))))))))))))))))))))))))))))</f>
        <v>Jihočeský kraj</v>
      </c>
      <c r="AB2204" t="s">
        <v>998</v>
      </c>
      <c r="AD2204" t="s">
        <v>998</v>
      </c>
      <c r="AE2204" t="s">
        <v>998</v>
      </c>
      <c r="AF2204" t="s">
        <v>998</v>
      </c>
      <c r="AG2204" s="107">
        <v>0</v>
      </c>
      <c r="AH2204" s="107">
        <v>0</v>
      </c>
      <c r="AI2204" s="107">
        <v>0</v>
      </c>
      <c r="AJ2204" t="s">
        <v>1012</v>
      </c>
    </row>
    <row r="2205" spans="1:37" x14ac:dyDescent="0.45">
      <c r="A2205" t="s">
        <v>1531</v>
      </c>
      <c r="B2205" t="s">
        <v>8705</v>
      </c>
      <c r="C2205" t="s">
        <v>1002</v>
      </c>
      <c r="D2205" t="s">
        <v>8706</v>
      </c>
      <c r="E2205" t="s">
        <v>992</v>
      </c>
      <c r="F2205" t="s">
        <v>2143</v>
      </c>
      <c r="G2205">
        <v>860</v>
      </c>
      <c r="H2205" t="s">
        <v>1085</v>
      </c>
      <c r="I2205">
        <v>39701</v>
      </c>
      <c r="K2205" t="s">
        <v>8707</v>
      </c>
      <c r="L2205" s="106">
        <v>26796</v>
      </c>
      <c r="M2205">
        <v>12932329</v>
      </c>
      <c r="N2205" t="s">
        <v>996</v>
      </c>
      <c r="O2205" t="s">
        <v>12</v>
      </c>
      <c r="P2205" t="s">
        <v>997</v>
      </c>
      <c r="R2205" s="109" t="str">
        <f>IF(OR(P2205="SB",Q2205="SB"),"SB",0)</f>
        <v>SB</v>
      </c>
      <c r="T2205" s="110" t="s">
        <v>998</v>
      </c>
      <c r="V2205" s="113" t="str">
        <f>IF(AND(I2205&gt;=10000,I2205&lt;=19900),"Praha",(IF(AND(I2205&gt;=25001,I2205&lt;=29501),"Středočeský kraj",(IF(AND(I2205&gt;=30100,I2205&lt;=34972),"Středočeský kraj",(IF(AND(I2205&gt;=35002,I2205&lt;=36271),"Karlovarský kraj",(IF(AND(I2205&gt;=37001,I2205&lt;=39201),"Jihočeský kraj",(IF(AND(I2205&gt;=39701,I2205&lt;=39901),"Jihočeský kraj",(IF(AND(I2205&gt;=39301,I2205&lt;=39601),"Kraj Vysočina",(IF(AND(I2205&gt;=58001,I2205&lt;=59501),"Kraj Vysočina",(IF(AND(I2205&gt;=67401,I2205&lt;=67602),"Kraj Vysočina",(IF(AND(I2205&gt;=40001,I2205&lt;=44101),"Ústecký kraj",(IF(AND(I2205&gt;=46001,I2205&lt;=47201),"Liberecký kraj",(IF(AND(I2205&gt;=51202,I2205&lt;=51401),"Liberecký kraj",(IF(AND(I2205&gt;=53002,I2205&lt;=53976),"Pardubický kraj",(IF(AND(I2205&gt;=56002,I2205&lt;=57201),"Pardubický kraj",(IF(AND(I2205&gt;=60200,I2205&lt;=67201),"Jihomoravský kraj",(IF(AND(I2205&gt;=67801,I2205&lt;=68501),"Jihomoravský kraj",(IF(AND(I2205&gt;=69002,I2205&lt;=69801),"Jihomoravský kraj",(IF(AND(I2205&gt;=68601,I2205&lt;=68801),"Zlínský kraj",(IF(AND(I2205&gt;=75501,I2205&lt;=76901),"Zlínský kraj",(IF(AND(I2205&gt;=70030,I2205&lt;=74901),"Moravskoslezský kraj",(IF(AND(I2205&gt;=75000,I2205&lt;=75368),"Olomoucký kraj",(IF(AND(I2205&gt;=77200,I2205&lt;=79862),"Olomoucký kraj",(IF(AND(I2205&gt;=50011,I2205&lt;=50301),"Královéhradecký kraj",(IF(AND(I2205&gt;=54301,I2205&lt;=54303),"Královéhradecký kraj","0")))))))))))))))))))))))))))))))))))))))))))))))</f>
        <v>Jihočeský kraj</v>
      </c>
      <c r="AB2205" t="s">
        <v>998</v>
      </c>
      <c r="AD2205" t="s">
        <v>998</v>
      </c>
      <c r="AE2205" t="s">
        <v>998</v>
      </c>
      <c r="AF2205" t="s">
        <v>998</v>
      </c>
      <c r="AG2205" s="107">
        <v>0</v>
      </c>
      <c r="AH2205" s="107">
        <v>0</v>
      </c>
      <c r="AI2205" s="107">
        <v>0</v>
      </c>
      <c r="AJ2205" t="s">
        <v>1012</v>
      </c>
    </row>
    <row r="2206" spans="1:37" x14ac:dyDescent="0.45">
      <c r="A2206" t="s">
        <v>1264</v>
      </c>
      <c r="B2206" t="s">
        <v>13882</v>
      </c>
      <c r="C2206" t="s">
        <v>1002</v>
      </c>
      <c r="D2206" t="s">
        <v>13883</v>
      </c>
      <c r="E2206" t="s">
        <v>992</v>
      </c>
      <c r="F2206" t="s">
        <v>13884</v>
      </c>
      <c r="G2206">
        <v>2585</v>
      </c>
      <c r="H2206" t="s">
        <v>1085</v>
      </c>
      <c r="I2206">
        <v>39701</v>
      </c>
      <c r="K2206" t="s">
        <v>13885</v>
      </c>
      <c r="L2206" s="106">
        <v>27057</v>
      </c>
      <c r="M2206">
        <v>13010737</v>
      </c>
      <c r="N2206" t="s">
        <v>996</v>
      </c>
      <c r="O2206" t="s">
        <v>12</v>
      </c>
      <c r="P2206" t="s">
        <v>997</v>
      </c>
      <c r="R2206" s="109" t="str">
        <f>IF(OR(P2206="SB",Q2206="SB"),"SB",0)</f>
        <v>SB</v>
      </c>
      <c r="T2206" s="110" t="s">
        <v>998</v>
      </c>
      <c r="V2206" s="113" t="str">
        <f>IF(AND(I2206&gt;=10000,I2206&lt;=19900),"Praha",(IF(AND(I2206&gt;=25001,I2206&lt;=29501),"Středočeský kraj",(IF(AND(I2206&gt;=30100,I2206&lt;=34972),"Středočeský kraj",(IF(AND(I2206&gt;=35002,I2206&lt;=36271),"Karlovarský kraj",(IF(AND(I2206&gt;=37001,I2206&lt;=39201),"Jihočeský kraj",(IF(AND(I2206&gt;=39701,I2206&lt;=39901),"Jihočeský kraj",(IF(AND(I2206&gt;=39301,I2206&lt;=39601),"Kraj Vysočina",(IF(AND(I2206&gt;=58001,I2206&lt;=59501),"Kraj Vysočina",(IF(AND(I2206&gt;=67401,I2206&lt;=67602),"Kraj Vysočina",(IF(AND(I2206&gt;=40001,I2206&lt;=44101),"Ústecký kraj",(IF(AND(I2206&gt;=46001,I2206&lt;=47201),"Liberecký kraj",(IF(AND(I2206&gt;=51202,I2206&lt;=51401),"Liberecký kraj",(IF(AND(I2206&gt;=53002,I2206&lt;=53976),"Pardubický kraj",(IF(AND(I2206&gt;=56002,I2206&lt;=57201),"Pardubický kraj",(IF(AND(I2206&gt;=60200,I2206&lt;=67201),"Jihomoravský kraj",(IF(AND(I2206&gt;=67801,I2206&lt;=68501),"Jihomoravský kraj",(IF(AND(I2206&gt;=69002,I2206&lt;=69801),"Jihomoravský kraj",(IF(AND(I2206&gt;=68601,I2206&lt;=68801),"Zlínský kraj",(IF(AND(I2206&gt;=75501,I2206&lt;=76901),"Zlínský kraj",(IF(AND(I2206&gt;=70030,I2206&lt;=74901),"Moravskoslezský kraj",(IF(AND(I2206&gt;=75000,I2206&lt;=75368),"Olomoucký kraj",(IF(AND(I2206&gt;=77200,I2206&lt;=79862),"Olomoucký kraj",(IF(AND(I2206&gt;=50011,I2206&lt;=50301),"Královéhradecký kraj",(IF(AND(I2206&gt;=54301,I2206&lt;=54303),"Královéhradecký kraj","0")))))))))))))))))))))))))))))))))))))))))))))))</f>
        <v>Jihočeský kraj</v>
      </c>
      <c r="AB2206" t="s">
        <v>998</v>
      </c>
      <c r="AD2206" t="s">
        <v>998</v>
      </c>
      <c r="AE2206" t="s">
        <v>998</v>
      </c>
      <c r="AF2206" t="s">
        <v>998</v>
      </c>
      <c r="AG2206" s="107">
        <v>0</v>
      </c>
      <c r="AH2206" s="107">
        <v>0</v>
      </c>
      <c r="AI2206" s="107">
        <v>0</v>
      </c>
      <c r="AJ2206" t="s">
        <v>1012</v>
      </c>
    </row>
    <row r="2207" spans="1:37" x14ac:dyDescent="0.45">
      <c r="A2207" t="s">
        <v>1416</v>
      </c>
      <c r="B2207" t="s">
        <v>1927</v>
      </c>
      <c r="C2207" t="s">
        <v>990</v>
      </c>
      <c r="D2207" t="s">
        <v>17476</v>
      </c>
      <c r="E2207" t="s">
        <v>992</v>
      </c>
      <c r="F2207" t="s">
        <v>17477</v>
      </c>
      <c r="G2207">
        <v>503</v>
      </c>
      <c r="H2207" t="s">
        <v>17478</v>
      </c>
      <c r="I2207">
        <v>39901</v>
      </c>
      <c r="J2207">
        <v>608322237</v>
      </c>
      <c r="K2207" t="s">
        <v>17479</v>
      </c>
      <c r="L2207" s="106">
        <v>27390</v>
      </c>
      <c r="M2207">
        <v>10587555</v>
      </c>
      <c r="N2207" t="s">
        <v>996</v>
      </c>
      <c r="O2207" t="s">
        <v>12</v>
      </c>
      <c r="P2207" t="s">
        <v>997</v>
      </c>
      <c r="R2207" s="109" t="str">
        <f>IF(OR(P2207="SB",Q2207="SB"),"SB",0)</f>
        <v>SB</v>
      </c>
      <c r="T2207" s="110">
        <v>12338</v>
      </c>
      <c r="U2207" t="s">
        <v>19633</v>
      </c>
      <c r="V2207" s="113" t="str">
        <f>IF(AND(I2207&gt;=10000,I2207&lt;=19900),"Praha",(IF(AND(I2207&gt;=25001,I2207&lt;=29501),"Středočeský kraj",(IF(AND(I2207&gt;=30100,I2207&lt;=34972),"Středočeský kraj",(IF(AND(I2207&gt;=35002,I2207&lt;=36271),"Karlovarský kraj",(IF(AND(I2207&gt;=37001,I2207&lt;=39201),"Jihočeský kraj",(IF(AND(I2207&gt;=39701,I2207&lt;=39901),"Jihočeský kraj",(IF(AND(I2207&gt;=39301,I2207&lt;=39601),"Kraj Vysočina",(IF(AND(I2207&gt;=58001,I2207&lt;=59501),"Kraj Vysočina",(IF(AND(I2207&gt;=67401,I2207&lt;=67602),"Kraj Vysočina",(IF(AND(I2207&gt;=40001,I2207&lt;=44101),"Ústecký kraj",(IF(AND(I2207&gt;=46001,I2207&lt;=47201),"Liberecký kraj",(IF(AND(I2207&gt;=51202,I2207&lt;=51401),"Liberecký kraj",(IF(AND(I2207&gt;=53002,I2207&lt;=53976),"Pardubický kraj",(IF(AND(I2207&gt;=56002,I2207&lt;=57201),"Pardubický kraj",(IF(AND(I2207&gt;=60200,I2207&lt;=67201),"Jihomoravský kraj",(IF(AND(I2207&gt;=67801,I2207&lt;=68501),"Jihomoravský kraj",(IF(AND(I2207&gt;=69002,I2207&lt;=69801),"Jihomoravský kraj",(IF(AND(I2207&gt;=68601,I2207&lt;=68801),"Zlínský kraj",(IF(AND(I2207&gt;=75501,I2207&lt;=76901),"Zlínský kraj",(IF(AND(I2207&gt;=70030,I2207&lt;=74901),"Moravskoslezský kraj",(IF(AND(I2207&gt;=75000,I2207&lt;=75368),"Olomoucký kraj",(IF(AND(I2207&gt;=77200,I2207&lt;=79862),"Olomoucký kraj",(IF(AND(I2207&gt;=50011,I2207&lt;=50301),"Královéhradecký kraj",(IF(AND(I2207&gt;=54301,I2207&lt;=54303),"Královéhradecký kraj","0")))))))))))))))))))))))))))))))))))))))))))))))</f>
        <v>Jihočeský kraj</v>
      </c>
      <c r="AD2207" t="s">
        <v>998</v>
      </c>
      <c r="AE2207" t="s">
        <v>998</v>
      </c>
      <c r="AF2207" t="s">
        <v>998</v>
      </c>
      <c r="AG2207" s="107">
        <v>0</v>
      </c>
      <c r="AH2207" s="107">
        <v>0</v>
      </c>
      <c r="AI2207" s="107">
        <v>0</v>
      </c>
      <c r="AJ2207" t="s">
        <v>1012</v>
      </c>
    </row>
    <row r="2208" spans="1:37" x14ac:dyDescent="0.45">
      <c r="A2208" t="s">
        <v>1129</v>
      </c>
      <c r="B2208" t="s">
        <v>15902</v>
      </c>
      <c r="C2208" t="s">
        <v>990</v>
      </c>
      <c r="D2208" t="s">
        <v>15903</v>
      </c>
      <c r="E2208" t="s">
        <v>992</v>
      </c>
      <c r="F2208" t="s">
        <v>15904</v>
      </c>
      <c r="G2208">
        <v>13</v>
      </c>
      <c r="H2208" t="s">
        <v>15904</v>
      </c>
      <c r="I2208">
        <v>39901</v>
      </c>
      <c r="K2208" t="s">
        <v>15905</v>
      </c>
      <c r="L2208" s="106">
        <v>33004</v>
      </c>
      <c r="M2208">
        <v>13013767</v>
      </c>
      <c r="N2208" t="s">
        <v>996</v>
      </c>
      <c r="O2208" t="s">
        <v>12</v>
      </c>
      <c r="P2208" t="s">
        <v>997</v>
      </c>
      <c r="R2208" s="109" t="str">
        <f>IF(OR(P2208="SB",Q2208="SB"),"SB",0)</f>
        <v>SB</v>
      </c>
      <c r="T2208" s="110" t="s">
        <v>998</v>
      </c>
      <c r="V2208" s="113" t="str">
        <f>IF(AND(I2208&gt;=10000,I2208&lt;=19900),"Praha",(IF(AND(I2208&gt;=25001,I2208&lt;=29501),"Středočeský kraj",(IF(AND(I2208&gt;=30100,I2208&lt;=34972),"Středočeský kraj",(IF(AND(I2208&gt;=35002,I2208&lt;=36271),"Karlovarský kraj",(IF(AND(I2208&gt;=37001,I2208&lt;=39201),"Jihočeský kraj",(IF(AND(I2208&gt;=39701,I2208&lt;=39901),"Jihočeský kraj",(IF(AND(I2208&gt;=39301,I2208&lt;=39601),"Kraj Vysočina",(IF(AND(I2208&gt;=58001,I2208&lt;=59501),"Kraj Vysočina",(IF(AND(I2208&gt;=67401,I2208&lt;=67602),"Kraj Vysočina",(IF(AND(I2208&gt;=40001,I2208&lt;=44101),"Ústecký kraj",(IF(AND(I2208&gt;=46001,I2208&lt;=47201),"Liberecký kraj",(IF(AND(I2208&gt;=51202,I2208&lt;=51401),"Liberecký kraj",(IF(AND(I2208&gt;=53002,I2208&lt;=53976),"Pardubický kraj",(IF(AND(I2208&gt;=56002,I2208&lt;=57201),"Pardubický kraj",(IF(AND(I2208&gt;=60200,I2208&lt;=67201),"Jihomoravský kraj",(IF(AND(I2208&gt;=67801,I2208&lt;=68501),"Jihomoravský kraj",(IF(AND(I2208&gt;=69002,I2208&lt;=69801),"Jihomoravský kraj",(IF(AND(I2208&gt;=68601,I2208&lt;=68801),"Zlínský kraj",(IF(AND(I2208&gt;=75501,I2208&lt;=76901),"Zlínský kraj",(IF(AND(I2208&gt;=70030,I2208&lt;=74901),"Moravskoslezský kraj",(IF(AND(I2208&gt;=75000,I2208&lt;=75368),"Olomoucký kraj",(IF(AND(I2208&gt;=77200,I2208&lt;=79862),"Olomoucký kraj",(IF(AND(I2208&gt;=50011,I2208&lt;=50301),"Královéhradecký kraj",(IF(AND(I2208&gt;=54301,I2208&lt;=54303),"Královéhradecký kraj","0")))))))))))))))))))))))))))))))))))))))))))))))</f>
        <v>Jihočeský kraj</v>
      </c>
      <c r="AB2208" t="s">
        <v>998</v>
      </c>
      <c r="AD2208" t="s">
        <v>998</v>
      </c>
      <c r="AE2208" t="s">
        <v>998</v>
      </c>
      <c r="AF2208" t="s">
        <v>998</v>
      </c>
      <c r="AG2208" s="107">
        <v>0</v>
      </c>
      <c r="AH2208" s="107">
        <v>0</v>
      </c>
      <c r="AI2208" s="107">
        <v>0</v>
      </c>
      <c r="AJ2208" t="s">
        <v>1012</v>
      </c>
    </row>
    <row r="2209" spans="1:37" x14ac:dyDescent="0.45">
      <c r="A2209" t="s">
        <v>1468</v>
      </c>
      <c r="B2209" t="s">
        <v>3740</v>
      </c>
      <c r="C2209" t="s">
        <v>1002</v>
      </c>
      <c r="D2209" t="s">
        <v>3741</v>
      </c>
      <c r="E2209" t="s">
        <v>992</v>
      </c>
      <c r="F2209" t="s">
        <v>3742</v>
      </c>
      <c r="G2209">
        <v>1608</v>
      </c>
      <c r="H2209" t="s">
        <v>2301</v>
      </c>
      <c r="I2209">
        <v>40001</v>
      </c>
      <c r="K2209" t="s">
        <v>3743</v>
      </c>
      <c r="L2209" s="106">
        <v>33857</v>
      </c>
      <c r="M2209">
        <v>10897248</v>
      </c>
      <c r="N2209" t="s">
        <v>996</v>
      </c>
      <c r="O2209" t="s">
        <v>12</v>
      </c>
      <c r="P2209" t="s">
        <v>997</v>
      </c>
      <c r="R2209" s="109" t="str">
        <f>IF(OR(P2209="SB",Q2209="SB"),"SB",0)</f>
        <v>SB</v>
      </c>
      <c r="T2209" s="110">
        <v>51509</v>
      </c>
      <c r="U2209" t="s">
        <v>19633</v>
      </c>
      <c r="V2209" s="113" t="str">
        <f>IF(AND(I2209&gt;=10000,I2209&lt;=19900),"Praha",(IF(AND(I2209&gt;=25001,I2209&lt;=29501),"Středočeský kraj",(IF(AND(I2209&gt;=30100,I2209&lt;=34972),"Středočeský kraj",(IF(AND(I2209&gt;=35002,I2209&lt;=36271),"Karlovarský kraj",(IF(AND(I2209&gt;=37001,I2209&lt;=39201),"Jihočeský kraj",(IF(AND(I2209&gt;=39701,I2209&lt;=39901),"Jihočeský kraj",(IF(AND(I2209&gt;=39301,I2209&lt;=39601),"Kraj Vysočina",(IF(AND(I2209&gt;=58001,I2209&lt;=59501),"Kraj Vysočina",(IF(AND(I2209&gt;=67401,I2209&lt;=67602),"Kraj Vysočina",(IF(AND(I2209&gt;=40001,I2209&lt;=44101),"Ústecký kraj",(IF(AND(I2209&gt;=46001,I2209&lt;=47201),"Liberecký kraj",(IF(AND(I2209&gt;=51202,I2209&lt;=51401),"Liberecký kraj",(IF(AND(I2209&gt;=53002,I2209&lt;=53976),"Pardubický kraj",(IF(AND(I2209&gt;=56002,I2209&lt;=57201),"Pardubický kraj",(IF(AND(I2209&gt;=60200,I2209&lt;=67201),"Jihomoravský kraj",(IF(AND(I2209&gt;=67801,I2209&lt;=68501),"Jihomoravský kraj",(IF(AND(I2209&gt;=69002,I2209&lt;=69801),"Jihomoravský kraj",(IF(AND(I2209&gt;=68601,I2209&lt;=68801),"Zlínský kraj",(IF(AND(I2209&gt;=75501,I2209&lt;=76901),"Zlínský kraj",(IF(AND(I2209&gt;=70030,I2209&lt;=74901),"Moravskoslezský kraj",(IF(AND(I2209&gt;=75000,I2209&lt;=75368),"Olomoucký kraj",(IF(AND(I2209&gt;=77200,I2209&lt;=79862),"Olomoucký kraj",(IF(AND(I2209&gt;=50011,I2209&lt;=50301),"Královéhradecký kraj",(IF(AND(I2209&gt;=54301,I2209&lt;=54303),"Královéhradecký kraj","0")))))))))))))))))))))))))))))))))))))))))))))))</f>
        <v>Ústecký kraj</v>
      </c>
      <c r="AD2209" t="s">
        <v>998</v>
      </c>
      <c r="AE2209" t="s">
        <v>998</v>
      </c>
      <c r="AF2209" t="s">
        <v>998</v>
      </c>
      <c r="AG2209" s="107">
        <v>0</v>
      </c>
      <c r="AH2209" s="107">
        <v>0</v>
      </c>
      <c r="AI2209" s="107">
        <v>0</v>
      </c>
      <c r="AJ2209" t="s">
        <v>1012</v>
      </c>
    </row>
    <row r="2210" spans="1:37" x14ac:dyDescent="0.45">
      <c r="A2210" t="s">
        <v>1026</v>
      </c>
      <c r="B2210" t="s">
        <v>9204</v>
      </c>
      <c r="C2210" t="s">
        <v>990</v>
      </c>
      <c r="D2210" t="s">
        <v>9205</v>
      </c>
      <c r="E2210" t="s">
        <v>992</v>
      </c>
      <c r="F2210" t="s">
        <v>8738</v>
      </c>
      <c r="G2210">
        <v>7</v>
      </c>
      <c r="H2210" t="s">
        <v>2301</v>
      </c>
      <c r="I2210">
        <v>40001</v>
      </c>
      <c r="K2210" t="s">
        <v>9206</v>
      </c>
      <c r="L2210" s="106">
        <v>31339</v>
      </c>
      <c r="M2210">
        <v>13055395</v>
      </c>
      <c r="N2210" t="s">
        <v>996</v>
      </c>
      <c r="O2210" t="s">
        <v>12</v>
      </c>
      <c r="P2210" t="s">
        <v>997</v>
      </c>
      <c r="R2210" s="109" t="str">
        <f>IF(OR(P2210="SB",Q2210="SB"),"SB",0)</f>
        <v>SB</v>
      </c>
      <c r="T2210" s="110" t="s">
        <v>998</v>
      </c>
      <c r="V2210" s="113" t="str">
        <f>IF(AND(I2210&gt;=10000,I2210&lt;=19900),"Praha",(IF(AND(I2210&gt;=25001,I2210&lt;=29501),"Středočeský kraj",(IF(AND(I2210&gt;=30100,I2210&lt;=34972),"Středočeský kraj",(IF(AND(I2210&gt;=35002,I2210&lt;=36271),"Karlovarský kraj",(IF(AND(I2210&gt;=37001,I2210&lt;=39201),"Jihočeský kraj",(IF(AND(I2210&gt;=39701,I2210&lt;=39901),"Jihočeský kraj",(IF(AND(I2210&gt;=39301,I2210&lt;=39601),"Kraj Vysočina",(IF(AND(I2210&gt;=58001,I2210&lt;=59501),"Kraj Vysočina",(IF(AND(I2210&gt;=67401,I2210&lt;=67602),"Kraj Vysočina",(IF(AND(I2210&gt;=40001,I2210&lt;=44101),"Ústecký kraj",(IF(AND(I2210&gt;=46001,I2210&lt;=47201),"Liberecký kraj",(IF(AND(I2210&gt;=51202,I2210&lt;=51401),"Liberecký kraj",(IF(AND(I2210&gt;=53002,I2210&lt;=53976),"Pardubický kraj",(IF(AND(I2210&gt;=56002,I2210&lt;=57201),"Pardubický kraj",(IF(AND(I2210&gt;=60200,I2210&lt;=67201),"Jihomoravský kraj",(IF(AND(I2210&gt;=67801,I2210&lt;=68501),"Jihomoravský kraj",(IF(AND(I2210&gt;=69002,I2210&lt;=69801),"Jihomoravský kraj",(IF(AND(I2210&gt;=68601,I2210&lt;=68801),"Zlínský kraj",(IF(AND(I2210&gt;=75501,I2210&lt;=76901),"Zlínský kraj",(IF(AND(I2210&gt;=70030,I2210&lt;=74901),"Moravskoslezský kraj",(IF(AND(I2210&gt;=75000,I2210&lt;=75368),"Olomoucký kraj",(IF(AND(I2210&gt;=77200,I2210&lt;=79862),"Olomoucký kraj",(IF(AND(I2210&gt;=50011,I2210&lt;=50301),"Královéhradecký kraj",(IF(AND(I2210&gt;=54301,I2210&lt;=54303),"Královéhradecký kraj","0")))))))))))))))))))))))))))))))))))))))))))))))</f>
        <v>Ústecký kraj</v>
      </c>
      <c r="AB2210" t="s">
        <v>998</v>
      </c>
      <c r="AD2210" t="s">
        <v>998</v>
      </c>
      <c r="AE2210" t="s">
        <v>998</v>
      </c>
      <c r="AF2210" t="s">
        <v>998</v>
      </c>
      <c r="AG2210" s="107">
        <v>0</v>
      </c>
      <c r="AH2210" s="107">
        <v>0</v>
      </c>
      <c r="AI2210" s="107">
        <v>0</v>
      </c>
      <c r="AJ2210" t="s">
        <v>1012</v>
      </c>
    </row>
    <row r="2211" spans="1:37" x14ac:dyDescent="0.45">
      <c r="A2211" t="s">
        <v>1087</v>
      </c>
      <c r="B2211" t="s">
        <v>13954</v>
      </c>
      <c r="C2211" t="s">
        <v>990</v>
      </c>
      <c r="D2211" t="s">
        <v>13955</v>
      </c>
      <c r="E2211" t="s">
        <v>992</v>
      </c>
      <c r="F2211" t="s">
        <v>5770</v>
      </c>
      <c r="G2211">
        <v>736</v>
      </c>
      <c r="H2211" t="s">
        <v>2301</v>
      </c>
      <c r="I2211">
        <v>40001</v>
      </c>
      <c r="J2211">
        <v>776317305</v>
      </c>
      <c r="K2211" t="s">
        <v>13956</v>
      </c>
      <c r="L2211" s="106">
        <v>32336</v>
      </c>
      <c r="M2211">
        <v>13507457</v>
      </c>
      <c r="N2211" t="s">
        <v>1022</v>
      </c>
      <c r="O2211" t="s">
        <v>1023</v>
      </c>
      <c r="P2211" t="s">
        <v>997</v>
      </c>
      <c r="R2211" s="109" t="str">
        <f>IF(OR(P2211="SB",Q2211="SB"),"SB",0)</f>
        <v>SB</v>
      </c>
      <c r="T2211" s="110" t="s">
        <v>998</v>
      </c>
      <c r="V2211" s="113" t="str">
        <f>IF(AND(I2211&gt;=10000,I2211&lt;=19900),"Praha",(IF(AND(I2211&gt;=25001,I2211&lt;=29501),"Středočeský kraj",(IF(AND(I2211&gt;=30100,I2211&lt;=34972),"Středočeský kraj",(IF(AND(I2211&gt;=35002,I2211&lt;=36271),"Karlovarský kraj",(IF(AND(I2211&gt;=37001,I2211&lt;=39201),"Jihočeský kraj",(IF(AND(I2211&gt;=39701,I2211&lt;=39901),"Jihočeský kraj",(IF(AND(I2211&gt;=39301,I2211&lt;=39601),"Kraj Vysočina",(IF(AND(I2211&gt;=58001,I2211&lt;=59501),"Kraj Vysočina",(IF(AND(I2211&gt;=67401,I2211&lt;=67602),"Kraj Vysočina",(IF(AND(I2211&gt;=40001,I2211&lt;=44101),"Ústecký kraj",(IF(AND(I2211&gt;=46001,I2211&lt;=47201),"Liberecký kraj",(IF(AND(I2211&gt;=51202,I2211&lt;=51401),"Liberecký kraj",(IF(AND(I2211&gt;=53002,I2211&lt;=53976),"Pardubický kraj",(IF(AND(I2211&gt;=56002,I2211&lt;=57201),"Pardubický kraj",(IF(AND(I2211&gt;=60200,I2211&lt;=67201),"Jihomoravský kraj",(IF(AND(I2211&gt;=67801,I2211&lt;=68501),"Jihomoravský kraj",(IF(AND(I2211&gt;=69002,I2211&lt;=69801),"Jihomoravský kraj",(IF(AND(I2211&gt;=68601,I2211&lt;=68801),"Zlínský kraj",(IF(AND(I2211&gt;=75501,I2211&lt;=76901),"Zlínský kraj",(IF(AND(I2211&gt;=70030,I2211&lt;=74901),"Moravskoslezský kraj",(IF(AND(I2211&gt;=75000,I2211&lt;=75368),"Olomoucký kraj",(IF(AND(I2211&gt;=77200,I2211&lt;=79862),"Olomoucký kraj",(IF(AND(I2211&gt;=50011,I2211&lt;=50301),"Královéhradecký kraj",(IF(AND(I2211&gt;=54301,I2211&lt;=54303),"Královéhradecký kraj","0")))))))))))))))))))))))))))))))))))))))))))))))</f>
        <v>Ústecký kraj</v>
      </c>
      <c r="AB2211" t="s">
        <v>998</v>
      </c>
      <c r="AD2211" t="s">
        <v>998</v>
      </c>
      <c r="AE2211" t="s">
        <v>998</v>
      </c>
      <c r="AF2211" t="s">
        <v>998</v>
      </c>
      <c r="AG2211" s="107">
        <v>0</v>
      </c>
      <c r="AH2211" s="107">
        <v>0</v>
      </c>
      <c r="AI2211" s="107">
        <v>0</v>
      </c>
      <c r="AJ2211" t="s">
        <v>1012</v>
      </c>
    </row>
    <row r="2212" spans="1:37" x14ac:dyDescent="0.45">
      <c r="A2212" t="s">
        <v>1007</v>
      </c>
      <c r="B2212" t="s">
        <v>15487</v>
      </c>
      <c r="C2212" t="s">
        <v>990</v>
      </c>
      <c r="D2212" t="s">
        <v>15488</v>
      </c>
      <c r="E2212" t="s">
        <v>992</v>
      </c>
      <c r="F2212" t="s">
        <v>1702</v>
      </c>
      <c r="G2212">
        <v>1478</v>
      </c>
      <c r="H2212" t="s">
        <v>2301</v>
      </c>
      <c r="I2212">
        <v>40001</v>
      </c>
      <c r="J2212">
        <v>732912491</v>
      </c>
      <c r="K2212" t="s">
        <v>15489</v>
      </c>
      <c r="L2212" s="106">
        <v>31902</v>
      </c>
      <c r="M2212">
        <v>14141088</v>
      </c>
      <c r="N2212" t="s">
        <v>1022</v>
      </c>
      <c r="O2212" t="s">
        <v>1023</v>
      </c>
      <c r="P2212" t="s">
        <v>997</v>
      </c>
      <c r="R2212" s="109" t="str">
        <f>IF(OR(P2212="SB",Q2212="SB"),"SB",0)</f>
        <v>SB</v>
      </c>
      <c r="T2212" s="110" t="s">
        <v>998</v>
      </c>
      <c r="V2212" s="113" t="str">
        <f>IF(AND(I2212&gt;=10000,I2212&lt;=19900),"Praha",(IF(AND(I2212&gt;=25001,I2212&lt;=29501),"Středočeský kraj",(IF(AND(I2212&gt;=30100,I2212&lt;=34972),"Středočeský kraj",(IF(AND(I2212&gt;=35002,I2212&lt;=36271),"Karlovarský kraj",(IF(AND(I2212&gt;=37001,I2212&lt;=39201),"Jihočeský kraj",(IF(AND(I2212&gt;=39701,I2212&lt;=39901),"Jihočeský kraj",(IF(AND(I2212&gt;=39301,I2212&lt;=39601),"Kraj Vysočina",(IF(AND(I2212&gt;=58001,I2212&lt;=59501),"Kraj Vysočina",(IF(AND(I2212&gt;=67401,I2212&lt;=67602),"Kraj Vysočina",(IF(AND(I2212&gt;=40001,I2212&lt;=44101),"Ústecký kraj",(IF(AND(I2212&gt;=46001,I2212&lt;=47201),"Liberecký kraj",(IF(AND(I2212&gt;=51202,I2212&lt;=51401),"Liberecký kraj",(IF(AND(I2212&gt;=53002,I2212&lt;=53976),"Pardubický kraj",(IF(AND(I2212&gt;=56002,I2212&lt;=57201),"Pardubický kraj",(IF(AND(I2212&gt;=60200,I2212&lt;=67201),"Jihomoravský kraj",(IF(AND(I2212&gt;=67801,I2212&lt;=68501),"Jihomoravský kraj",(IF(AND(I2212&gt;=69002,I2212&lt;=69801),"Jihomoravský kraj",(IF(AND(I2212&gt;=68601,I2212&lt;=68801),"Zlínský kraj",(IF(AND(I2212&gt;=75501,I2212&lt;=76901),"Zlínský kraj",(IF(AND(I2212&gt;=70030,I2212&lt;=74901),"Moravskoslezský kraj",(IF(AND(I2212&gt;=75000,I2212&lt;=75368),"Olomoucký kraj",(IF(AND(I2212&gt;=77200,I2212&lt;=79862),"Olomoucký kraj",(IF(AND(I2212&gt;=50011,I2212&lt;=50301),"Královéhradecký kraj",(IF(AND(I2212&gt;=54301,I2212&lt;=54303),"Královéhradecký kraj","0")))))))))))))))))))))))))))))))))))))))))))))))</f>
        <v>Ústecký kraj</v>
      </c>
      <c r="AB2212" t="s">
        <v>998</v>
      </c>
      <c r="AD2212" t="s">
        <v>998</v>
      </c>
      <c r="AE2212" t="s">
        <v>998</v>
      </c>
      <c r="AF2212" t="s">
        <v>998</v>
      </c>
      <c r="AG2212" s="107">
        <v>0</v>
      </c>
      <c r="AH2212" s="107">
        <v>0</v>
      </c>
      <c r="AI2212" s="107">
        <v>0</v>
      </c>
      <c r="AJ2212" t="s">
        <v>1012</v>
      </c>
    </row>
    <row r="2213" spans="1:37" x14ac:dyDescent="0.45">
      <c r="A2213" t="s">
        <v>1087</v>
      </c>
      <c r="B2213" t="s">
        <v>16350</v>
      </c>
      <c r="C2213" t="s">
        <v>990</v>
      </c>
      <c r="D2213" t="s">
        <v>16355</v>
      </c>
      <c r="E2213" t="s">
        <v>992</v>
      </c>
      <c r="F2213" t="s">
        <v>10219</v>
      </c>
      <c r="G2213">
        <v>854</v>
      </c>
      <c r="H2213" t="s">
        <v>2301</v>
      </c>
      <c r="I2213">
        <v>40001</v>
      </c>
      <c r="J2213">
        <v>725486081</v>
      </c>
      <c r="K2213" t="s">
        <v>16356</v>
      </c>
      <c r="L2213" s="106">
        <v>31752</v>
      </c>
      <c r="M2213">
        <v>13475832</v>
      </c>
      <c r="N2213" t="s">
        <v>2373</v>
      </c>
      <c r="O2213" t="s">
        <v>1023</v>
      </c>
      <c r="P2213" t="s">
        <v>997</v>
      </c>
      <c r="R2213" s="109" t="str">
        <f>IF(OR(P2213="SB",Q2213="SB"),"SB",0)</f>
        <v>SB</v>
      </c>
      <c r="T2213" s="110" t="s">
        <v>998</v>
      </c>
      <c r="V2213" s="113" t="str">
        <f>IF(AND(I2213&gt;=10000,I2213&lt;=19900),"Praha",(IF(AND(I2213&gt;=25001,I2213&lt;=29501),"Středočeský kraj",(IF(AND(I2213&gt;=30100,I2213&lt;=34972),"Středočeský kraj",(IF(AND(I2213&gt;=35002,I2213&lt;=36271),"Karlovarský kraj",(IF(AND(I2213&gt;=37001,I2213&lt;=39201),"Jihočeský kraj",(IF(AND(I2213&gt;=39701,I2213&lt;=39901),"Jihočeský kraj",(IF(AND(I2213&gt;=39301,I2213&lt;=39601),"Kraj Vysočina",(IF(AND(I2213&gt;=58001,I2213&lt;=59501),"Kraj Vysočina",(IF(AND(I2213&gt;=67401,I2213&lt;=67602),"Kraj Vysočina",(IF(AND(I2213&gt;=40001,I2213&lt;=44101),"Ústecký kraj",(IF(AND(I2213&gt;=46001,I2213&lt;=47201),"Liberecký kraj",(IF(AND(I2213&gt;=51202,I2213&lt;=51401),"Liberecký kraj",(IF(AND(I2213&gt;=53002,I2213&lt;=53976),"Pardubický kraj",(IF(AND(I2213&gt;=56002,I2213&lt;=57201),"Pardubický kraj",(IF(AND(I2213&gt;=60200,I2213&lt;=67201),"Jihomoravský kraj",(IF(AND(I2213&gt;=67801,I2213&lt;=68501),"Jihomoravský kraj",(IF(AND(I2213&gt;=69002,I2213&lt;=69801),"Jihomoravský kraj",(IF(AND(I2213&gt;=68601,I2213&lt;=68801),"Zlínský kraj",(IF(AND(I2213&gt;=75501,I2213&lt;=76901),"Zlínský kraj",(IF(AND(I2213&gt;=70030,I2213&lt;=74901),"Moravskoslezský kraj",(IF(AND(I2213&gt;=75000,I2213&lt;=75368),"Olomoucký kraj",(IF(AND(I2213&gt;=77200,I2213&lt;=79862),"Olomoucký kraj",(IF(AND(I2213&gt;=50011,I2213&lt;=50301),"Královéhradecký kraj",(IF(AND(I2213&gt;=54301,I2213&lt;=54303),"Královéhradecký kraj","0")))))))))))))))))))))))))))))))))))))))))))))))</f>
        <v>Ústecký kraj</v>
      </c>
      <c r="AB2213" t="s">
        <v>998</v>
      </c>
      <c r="AD2213" t="s">
        <v>998</v>
      </c>
      <c r="AE2213" t="s">
        <v>998</v>
      </c>
      <c r="AF2213" t="s">
        <v>998</v>
      </c>
      <c r="AG2213" s="107">
        <v>300</v>
      </c>
      <c r="AH2213" s="107">
        <v>0</v>
      </c>
      <c r="AI2213" s="107">
        <v>0</v>
      </c>
      <c r="AJ2213" t="s">
        <v>999</v>
      </c>
      <c r="AK2213" s="106">
        <v>44917</v>
      </c>
    </row>
    <row r="2214" spans="1:37" x14ac:dyDescent="0.45">
      <c r="A2214" t="s">
        <v>1174</v>
      </c>
      <c r="B2214" t="s">
        <v>17788</v>
      </c>
      <c r="C2214" t="s">
        <v>990</v>
      </c>
      <c r="D2214" t="s">
        <v>17800</v>
      </c>
      <c r="E2214" t="s">
        <v>992</v>
      </c>
      <c r="F2214" t="s">
        <v>17801</v>
      </c>
      <c r="G2214">
        <v>19</v>
      </c>
      <c r="H2214" t="s">
        <v>2301</v>
      </c>
      <c r="I2214">
        <v>40001</v>
      </c>
      <c r="K2214" t="s">
        <v>17793</v>
      </c>
      <c r="L2214" s="106">
        <v>27488</v>
      </c>
      <c r="M2214">
        <v>13411366</v>
      </c>
      <c r="N2214" t="s">
        <v>996</v>
      </c>
      <c r="O2214" t="s">
        <v>12</v>
      </c>
      <c r="P2214" t="s">
        <v>997</v>
      </c>
      <c r="R2214" s="109" t="str">
        <f>IF(OR(P2214="SB",Q2214="SB"),"SB",0)</f>
        <v>SB</v>
      </c>
      <c r="T2214" s="110" t="s">
        <v>998</v>
      </c>
      <c r="V2214" s="113" t="str">
        <f>IF(AND(I2214&gt;=10000,I2214&lt;=19900),"Praha",(IF(AND(I2214&gt;=25001,I2214&lt;=29501),"Středočeský kraj",(IF(AND(I2214&gt;=30100,I2214&lt;=34972),"Středočeský kraj",(IF(AND(I2214&gt;=35002,I2214&lt;=36271),"Karlovarský kraj",(IF(AND(I2214&gt;=37001,I2214&lt;=39201),"Jihočeský kraj",(IF(AND(I2214&gt;=39701,I2214&lt;=39901),"Jihočeský kraj",(IF(AND(I2214&gt;=39301,I2214&lt;=39601),"Kraj Vysočina",(IF(AND(I2214&gt;=58001,I2214&lt;=59501),"Kraj Vysočina",(IF(AND(I2214&gt;=67401,I2214&lt;=67602),"Kraj Vysočina",(IF(AND(I2214&gt;=40001,I2214&lt;=44101),"Ústecký kraj",(IF(AND(I2214&gt;=46001,I2214&lt;=47201),"Liberecký kraj",(IF(AND(I2214&gt;=51202,I2214&lt;=51401),"Liberecký kraj",(IF(AND(I2214&gt;=53002,I2214&lt;=53976),"Pardubický kraj",(IF(AND(I2214&gt;=56002,I2214&lt;=57201),"Pardubický kraj",(IF(AND(I2214&gt;=60200,I2214&lt;=67201),"Jihomoravský kraj",(IF(AND(I2214&gt;=67801,I2214&lt;=68501),"Jihomoravský kraj",(IF(AND(I2214&gt;=69002,I2214&lt;=69801),"Jihomoravský kraj",(IF(AND(I2214&gt;=68601,I2214&lt;=68801),"Zlínský kraj",(IF(AND(I2214&gt;=75501,I2214&lt;=76901),"Zlínský kraj",(IF(AND(I2214&gt;=70030,I2214&lt;=74901),"Moravskoslezský kraj",(IF(AND(I2214&gt;=75000,I2214&lt;=75368),"Olomoucký kraj",(IF(AND(I2214&gt;=77200,I2214&lt;=79862),"Olomoucký kraj",(IF(AND(I2214&gt;=50011,I2214&lt;=50301),"Královéhradecký kraj",(IF(AND(I2214&gt;=54301,I2214&lt;=54303),"Královéhradecký kraj","0")))))))))))))))))))))))))))))))))))))))))))))))</f>
        <v>Ústecký kraj</v>
      </c>
      <c r="AB2214" t="s">
        <v>998</v>
      </c>
      <c r="AD2214" t="s">
        <v>998</v>
      </c>
      <c r="AE2214" t="s">
        <v>998</v>
      </c>
      <c r="AF2214" t="s">
        <v>998</v>
      </c>
      <c r="AG2214" s="107">
        <v>0</v>
      </c>
      <c r="AH2214" s="107">
        <v>0</v>
      </c>
      <c r="AI2214" s="107">
        <v>0</v>
      </c>
      <c r="AJ2214" t="s">
        <v>1012</v>
      </c>
    </row>
    <row r="2215" spans="1:37" x14ac:dyDescent="0.45">
      <c r="A2215" t="s">
        <v>1139</v>
      </c>
      <c r="B2215" t="s">
        <v>8579</v>
      </c>
      <c r="C2215" t="s">
        <v>990</v>
      </c>
      <c r="D2215" t="s">
        <v>8580</v>
      </c>
      <c r="E2215" t="s">
        <v>992</v>
      </c>
      <c r="F2215" t="s">
        <v>8581</v>
      </c>
      <c r="G2215">
        <v>16</v>
      </c>
      <c r="H2215" t="s">
        <v>2301</v>
      </c>
      <c r="I2215">
        <v>40002</v>
      </c>
      <c r="K2215" t="s">
        <v>8582</v>
      </c>
      <c r="L2215" s="106">
        <v>38969</v>
      </c>
      <c r="M2215">
        <v>14588403</v>
      </c>
      <c r="N2215" t="s">
        <v>1144</v>
      </c>
      <c r="O2215" t="s">
        <v>12</v>
      </c>
      <c r="P2215" t="s">
        <v>997</v>
      </c>
      <c r="R2215" s="109" t="str">
        <f>IF(OR(P2215="SB",Q2215="SB"),"SB",0)</f>
        <v>SB</v>
      </c>
      <c r="T2215" s="110" t="s">
        <v>998</v>
      </c>
      <c r="V2215" s="113" t="str">
        <f>IF(AND(I2215&gt;=10000,I2215&lt;=19900),"Praha",(IF(AND(I2215&gt;=25001,I2215&lt;=29501),"Středočeský kraj",(IF(AND(I2215&gt;=30100,I2215&lt;=34972),"Středočeský kraj",(IF(AND(I2215&gt;=35002,I2215&lt;=36271),"Karlovarský kraj",(IF(AND(I2215&gt;=37001,I2215&lt;=39201),"Jihočeský kraj",(IF(AND(I2215&gt;=39701,I2215&lt;=39901),"Jihočeský kraj",(IF(AND(I2215&gt;=39301,I2215&lt;=39601),"Kraj Vysočina",(IF(AND(I2215&gt;=58001,I2215&lt;=59501),"Kraj Vysočina",(IF(AND(I2215&gt;=67401,I2215&lt;=67602),"Kraj Vysočina",(IF(AND(I2215&gt;=40001,I2215&lt;=44101),"Ústecký kraj",(IF(AND(I2215&gt;=46001,I2215&lt;=47201),"Liberecký kraj",(IF(AND(I2215&gt;=51202,I2215&lt;=51401),"Liberecký kraj",(IF(AND(I2215&gt;=53002,I2215&lt;=53976),"Pardubický kraj",(IF(AND(I2215&gt;=56002,I2215&lt;=57201),"Pardubický kraj",(IF(AND(I2215&gt;=60200,I2215&lt;=67201),"Jihomoravský kraj",(IF(AND(I2215&gt;=67801,I2215&lt;=68501),"Jihomoravský kraj",(IF(AND(I2215&gt;=69002,I2215&lt;=69801),"Jihomoravský kraj",(IF(AND(I2215&gt;=68601,I2215&lt;=68801),"Zlínský kraj",(IF(AND(I2215&gt;=75501,I2215&lt;=76901),"Zlínský kraj",(IF(AND(I2215&gt;=70030,I2215&lt;=74901),"Moravskoslezský kraj",(IF(AND(I2215&gt;=75000,I2215&lt;=75368),"Olomoucký kraj",(IF(AND(I2215&gt;=77200,I2215&lt;=79862),"Olomoucký kraj",(IF(AND(I2215&gt;=50011,I2215&lt;=50301),"Královéhradecký kraj",(IF(AND(I2215&gt;=54301,I2215&lt;=54303),"Královéhradecký kraj","0")))))))))))))))))))))))))))))))))))))))))))))))</f>
        <v>Ústecký kraj</v>
      </c>
      <c r="AB2215" t="s">
        <v>998</v>
      </c>
      <c r="AD2215" t="s">
        <v>998</v>
      </c>
      <c r="AE2215" t="s">
        <v>998</v>
      </c>
      <c r="AF2215" t="s">
        <v>998</v>
      </c>
      <c r="AG2215" s="107">
        <v>300</v>
      </c>
      <c r="AH2215" s="107">
        <v>0</v>
      </c>
      <c r="AI2215" s="107">
        <v>0</v>
      </c>
      <c r="AJ2215" t="s">
        <v>999</v>
      </c>
      <c r="AK2215" s="106">
        <v>44877</v>
      </c>
    </row>
    <row r="2216" spans="1:37" x14ac:dyDescent="0.45">
      <c r="A2216" t="s">
        <v>1297</v>
      </c>
      <c r="B2216" t="s">
        <v>8864</v>
      </c>
      <c r="C2216" t="s">
        <v>1002</v>
      </c>
      <c r="D2216" t="s">
        <v>8865</v>
      </c>
      <c r="E2216" t="s">
        <v>992</v>
      </c>
      <c r="F2216" t="s">
        <v>8860</v>
      </c>
      <c r="G2216">
        <v>73</v>
      </c>
      <c r="H2216" t="s">
        <v>1158</v>
      </c>
      <c r="I2216">
        <v>40004</v>
      </c>
      <c r="J2216">
        <v>720759887</v>
      </c>
      <c r="K2216" t="s">
        <v>8866</v>
      </c>
      <c r="L2216" s="106">
        <v>37667</v>
      </c>
      <c r="M2216">
        <v>12904744</v>
      </c>
      <c r="N2216" t="s">
        <v>1431</v>
      </c>
      <c r="O2216" t="s">
        <v>1282</v>
      </c>
      <c r="P2216" t="s">
        <v>997</v>
      </c>
      <c r="R2216" s="109" t="str">
        <f>IF(OR(P2216="SB",Q2216="SB"),"SB",0)</f>
        <v>SB</v>
      </c>
      <c r="T2216" s="110">
        <v>16156</v>
      </c>
      <c r="U2216" t="s">
        <v>19633</v>
      </c>
      <c r="V2216" s="113" t="str">
        <f>IF(AND(I2216&gt;=10000,I2216&lt;=19900),"Praha",(IF(AND(I2216&gt;=25001,I2216&lt;=29501),"Středočeský kraj",(IF(AND(I2216&gt;=30100,I2216&lt;=34972),"Středočeský kraj",(IF(AND(I2216&gt;=35002,I2216&lt;=36271),"Karlovarský kraj",(IF(AND(I2216&gt;=37001,I2216&lt;=39201),"Jihočeský kraj",(IF(AND(I2216&gt;=39701,I2216&lt;=39901),"Jihočeský kraj",(IF(AND(I2216&gt;=39301,I2216&lt;=39601),"Kraj Vysočina",(IF(AND(I2216&gt;=58001,I2216&lt;=59501),"Kraj Vysočina",(IF(AND(I2216&gt;=67401,I2216&lt;=67602),"Kraj Vysočina",(IF(AND(I2216&gt;=40001,I2216&lt;=44101),"Ústecký kraj",(IF(AND(I2216&gt;=46001,I2216&lt;=47201),"Liberecký kraj",(IF(AND(I2216&gt;=51202,I2216&lt;=51401),"Liberecký kraj",(IF(AND(I2216&gt;=53002,I2216&lt;=53976),"Pardubický kraj",(IF(AND(I2216&gt;=56002,I2216&lt;=57201),"Pardubický kraj",(IF(AND(I2216&gt;=60200,I2216&lt;=67201),"Jihomoravský kraj",(IF(AND(I2216&gt;=67801,I2216&lt;=68501),"Jihomoravský kraj",(IF(AND(I2216&gt;=69002,I2216&lt;=69801),"Jihomoravský kraj",(IF(AND(I2216&gt;=68601,I2216&lt;=68801),"Zlínský kraj",(IF(AND(I2216&gt;=75501,I2216&lt;=76901),"Zlínský kraj",(IF(AND(I2216&gt;=70030,I2216&lt;=74901),"Moravskoslezský kraj",(IF(AND(I2216&gt;=75000,I2216&lt;=75368),"Olomoucký kraj",(IF(AND(I2216&gt;=77200,I2216&lt;=79862),"Olomoucký kraj",(IF(AND(I2216&gt;=50011,I2216&lt;=50301),"Královéhradecký kraj",(IF(AND(I2216&gt;=54301,I2216&lt;=54303),"Královéhradecký kraj","0")))))))))))))))))))))))))))))))))))))))))))))))</f>
        <v>Ústecký kraj</v>
      </c>
      <c r="AD2216" t="s">
        <v>998</v>
      </c>
      <c r="AE2216" t="s">
        <v>998</v>
      </c>
      <c r="AF2216" t="s">
        <v>998</v>
      </c>
      <c r="AG2216" s="107">
        <v>300</v>
      </c>
      <c r="AH2216" s="107">
        <v>0</v>
      </c>
      <c r="AI2216" s="107">
        <v>0</v>
      </c>
      <c r="AJ2216" t="s">
        <v>999</v>
      </c>
      <c r="AK2216" s="106">
        <v>44920</v>
      </c>
    </row>
    <row r="2217" spans="1:37" x14ac:dyDescent="0.45">
      <c r="A2217" t="s">
        <v>1112</v>
      </c>
      <c r="B2217" t="s">
        <v>8858</v>
      </c>
      <c r="C2217" t="s">
        <v>990</v>
      </c>
      <c r="D2217" t="s">
        <v>8859</v>
      </c>
      <c r="E2217" t="s">
        <v>992</v>
      </c>
      <c r="F2217" t="s">
        <v>8860</v>
      </c>
      <c r="G2217">
        <v>73</v>
      </c>
      <c r="H2217" t="s">
        <v>1158</v>
      </c>
      <c r="I2217">
        <v>40004</v>
      </c>
      <c r="J2217">
        <v>720759887</v>
      </c>
      <c r="K2217" t="s">
        <v>8861</v>
      </c>
      <c r="L2217" s="106">
        <v>36908</v>
      </c>
      <c r="M2217">
        <v>12904643</v>
      </c>
      <c r="N2217" t="s">
        <v>1431</v>
      </c>
      <c r="O2217" t="s">
        <v>1282</v>
      </c>
      <c r="P2217" t="s">
        <v>997</v>
      </c>
      <c r="R2217" s="109" t="str">
        <f>IF(OR(P2217="SB",Q2217="SB"),"SB",0)</f>
        <v>SB</v>
      </c>
      <c r="T2217" s="110">
        <v>16165</v>
      </c>
      <c r="U2217" t="s">
        <v>19633</v>
      </c>
      <c r="V2217" s="113" t="str">
        <f>IF(AND(I2217&gt;=10000,I2217&lt;=19900),"Praha",(IF(AND(I2217&gt;=25001,I2217&lt;=29501),"Středočeský kraj",(IF(AND(I2217&gt;=30100,I2217&lt;=34972),"Středočeský kraj",(IF(AND(I2217&gt;=35002,I2217&lt;=36271),"Karlovarský kraj",(IF(AND(I2217&gt;=37001,I2217&lt;=39201),"Jihočeský kraj",(IF(AND(I2217&gt;=39701,I2217&lt;=39901),"Jihočeský kraj",(IF(AND(I2217&gt;=39301,I2217&lt;=39601),"Kraj Vysočina",(IF(AND(I2217&gt;=58001,I2217&lt;=59501),"Kraj Vysočina",(IF(AND(I2217&gt;=67401,I2217&lt;=67602),"Kraj Vysočina",(IF(AND(I2217&gt;=40001,I2217&lt;=44101),"Ústecký kraj",(IF(AND(I2217&gt;=46001,I2217&lt;=47201),"Liberecký kraj",(IF(AND(I2217&gt;=51202,I2217&lt;=51401),"Liberecký kraj",(IF(AND(I2217&gt;=53002,I2217&lt;=53976),"Pardubický kraj",(IF(AND(I2217&gt;=56002,I2217&lt;=57201),"Pardubický kraj",(IF(AND(I2217&gt;=60200,I2217&lt;=67201),"Jihomoravský kraj",(IF(AND(I2217&gt;=67801,I2217&lt;=68501),"Jihomoravský kraj",(IF(AND(I2217&gt;=69002,I2217&lt;=69801),"Jihomoravský kraj",(IF(AND(I2217&gt;=68601,I2217&lt;=68801),"Zlínský kraj",(IF(AND(I2217&gt;=75501,I2217&lt;=76901),"Zlínský kraj",(IF(AND(I2217&gt;=70030,I2217&lt;=74901),"Moravskoslezský kraj",(IF(AND(I2217&gt;=75000,I2217&lt;=75368),"Olomoucký kraj",(IF(AND(I2217&gt;=77200,I2217&lt;=79862),"Olomoucký kraj",(IF(AND(I2217&gt;=50011,I2217&lt;=50301),"Královéhradecký kraj",(IF(AND(I2217&gt;=54301,I2217&lt;=54303),"Královéhradecký kraj","0")))))))))))))))))))))))))))))))))))))))))))))))</f>
        <v>Ústecký kraj</v>
      </c>
      <c r="AD2217" t="s">
        <v>998</v>
      </c>
      <c r="AE2217" t="s">
        <v>998</v>
      </c>
      <c r="AF2217" t="s">
        <v>998</v>
      </c>
      <c r="AG2217" s="107">
        <v>300</v>
      </c>
      <c r="AH2217" s="107">
        <v>0</v>
      </c>
      <c r="AI2217" s="107">
        <v>0</v>
      </c>
      <c r="AJ2217" t="s">
        <v>999</v>
      </c>
      <c r="AK2217" s="106">
        <v>44920</v>
      </c>
    </row>
    <row r="2218" spans="1:37" x14ac:dyDescent="0.45">
      <c r="A2218" t="s">
        <v>5379</v>
      </c>
      <c r="B2218" t="s">
        <v>11441</v>
      </c>
      <c r="C2218" t="s">
        <v>990</v>
      </c>
      <c r="D2218" t="s">
        <v>11442</v>
      </c>
      <c r="E2218" t="s">
        <v>992</v>
      </c>
      <c r="F2218" t="s">
        <v>5173</v>
      </c>
      <c r="G2218">
        <v>4</v>
      </c>
      <c r="H2218" t="s">
        <v>2301</v>
      </c>
      <c r="I2218">
        <v>40011</v>
      </c>
      <c r="K2218" t="s">
        <v>11443</v>
      </c>
      <c r="L2218" s="106">
        <v>29864</v>
      </c>
      <c r="M2218">
        <v>10864916</v>
      </c>
      <c r="N2218" t="s">
        <v>996</v>
      </c>
      <c r="O2218" t="s">
        <v>12</v>
      </c>
      <c r="P2218" t="s">
        <v>997</v>
      </c>
      <c r="R2218" s="109" t="str">
        <f>IF(OR(P2218="SB",Q2218="SB"),"SB",0)</f>
        <v>SB</v>
      </c>
      <c r="T2218" s="110">
        <v>11715</v>
      </c>
      <c r="U2218" t="s">
        <v>19633</v>
      </c>
      <c r="V2218" s="113" t="str">
        <f>IF(AND(I2218&gt;=10000,I2218&lt;=19900),"Praha",(IF(AND(I2218&gt;=25001,I2218&lt;=29501),"Středočeský kraj",(IF(AND(I2218&gt;=30100,I2218&lt;=34972),"Středočeský kraj",(IF(AND(I2218&gt;=35002,I2218&lt;=36271),"Karlovarský kraj",(IF(AND(I2218&gt;=37001,I2218&lt;=39201),"Jihočeský kraj",(IF(AND(I2218&gt;=39701,I2218&lt;=39901),"Jihočeský kraj",(IF(AND(I2218&gt;=39301,I2218&lt;=39601),"Kraj Vysočina",(IF(AND(I2218&gt;=58001,I2218&lt;=59501),"Kraj Vysočina",(IF(AND(I2218&gt;=67401,I2218&lt;=67602),"Kraj Vysočina",(IF(AND(I2218&gt;=40001,I2218&lt;=44101),"Ústecký kraj",(IF(AND(I2218&gt;=46001,I2218&lt;=47201),"Liberecký kraj",(IF(AND(I2218&gt;=51202,I2218&lt;=51401),"Liberecký kraj",(IF(AND(I2218&gt;=53002,I2218&lt;=53976),"Pardubický kraj",(IF(AND(I2218&gt;=56002,I2218&lt;=57201),"Pardubický kraj",(IF(AND(I2218&gt;=60200,I2218&lt;=67201),"Jihomoravský kraj",(IF(AND(I2218&gt;=67801,I2218&lt;=68501),"Jihomoravský kraj",(IF(AND(I2218&gt;=69002,I2218&lt;=69801),"Jihomoravský kraj",(IF(AND(I2218&gt;=68601,I2218&lt;=68801),"Zlínský kraj",(IF(AND(I2218&gt;=75501,I2218&lt;=76901),"Zlínský kraj",(IF(AND(I2218&gt;=70030,I2218&lt;=74901),"Moravskoslezský kraj",(IF(AND(I2218&gt;=75000,I2218&lt;=75368),"Olomoucký kraj",(IF(AND(I2218&gt;=77200,I2218&lt;=79862),"Olomoucký kraj",(IF(AND(I2218&gt;=50011,I2218&lt;=50301),"Královéhradecký kraj",(IF(AND(I2218&gt;=54301,I2218&lt;=54303),"Královéhradecký kraj","0")))))))))))))))))))))))))))))))))))))))))))))))</f>
        <v>Ústecký kraj</v>
      </c>
      <c r="AD2218" t="s">
        <v>998</v>
      </c>
      <c r="AE2218" t="s">
        <v>998</v>
      </c>
      <c r="AF2218" t="s">
        <v>998</v>
      </c>
      <c r="AG2218" s="107">
        <v>0</v>
      </c>
      <c r="AH2218" s="107">
        <v>0</v>
      </c>
      <c r="AI2218" s="107">
        <v>0</v>
      </c>
      <c r="AJ2218" t="s">
        <v>1012</v>
      </c>
    </row>
    <row r="2219" spans="1:37" x14ac:dyDescent="0.45">
      <c r="A2219" t="s">
        <v>1220</v>
      </c>
      <c r="B2219" t="s">
        <v>6683</v>
      </c>
      <c r="C2219" t="s">
        <v>1002</v>
      </c>
      <c r="D2219" t="s">
        <v>6684</v>
      </c>
      <c r="E2219" t="s">
        <v>992</v>
      </c>
      <c r="F2219" t="s">
        <v>6685</v>
      </c>
      <c r="G2219">
        <v>2862</v>
      </c>
      <c r="H2219" t="s">
        <v>2301</v>
      </c>
      <c r="I2219">
        <v>40011</v>
      </c>
      <c r="K2219" t="s">
        <v>6686</v>
      </c>
      <c r="L2219" s="106">
        <v>24658</v>
      </c>
      <c r="M2219">
        <v>12929194</v>
      </c>
      <c r="N2219" t="s">
        <v>996</v>
      </c>
      <c r="O2219" t="s">
        <v>12</v>
      </c>
      <c r="P2219" t="s">
        <v>997</v>
      </c>
      <c r="R2219" s="109" t="str">
        <f>IF(OR(P2219="SB",Q2219="SB"),"SB",0)</f>
        <v>SB</v>
      </c>
      <c r="T2219" s="110" t="s">
        <v>998</v>
      </c>
      <c r="V2219" s="113" t="str">
        <f>IF(AND(I2219&gt;=10000,I2219&lt;=19900),"Praha",(IF(AND(I2219&gt;=25001,I2219&lt;=29501),"Středočeský kraj",(IF(AND(I2219&gt;=30100,I2219&lt;=34972),"Středočeský kraj",(IF(AND(I2219&gt;=35002,I2219&lt;=36271),"Karlovarský kraj",(IF(AND(I2219&gt;=37001,I2219&lt;=39201),"Jihočeský kraj",(IF(AND(I2219&gt;=39701,I2219&lt;=39901),"Jihočeský kraj",(IF(AND(I2219&gt;=39301,I2219&lt;=39601),"Kraj Vysočina",(IF(AND(I2219&gt;=58001,I2219&lt;=59501),"Kraj Vysočina",(IF(AND(I2219&gt;=67401,I2219&lt;=67602),"Kraj Vysočina",(IF(AND(I2219&gt;=40001,I2219&lt;=44101),"Ústecký kraj",(IF(AND(I2219&gt;=46001,I2219&lt;=47201),"Liberecký kraj",(IF(AND(I2219&gt;=51202,I2219&lt;=51401),"Liberecký kraj",(IF(AND(I2219&gt;=53002,I2219&lt;=53976),"Pardubický kraj",(IF(AND(I2219&gt;=56002,I2219&lt;=57201),"Pardubický kraj",(IF(AND(I2219&gt;=60200,I2219&lt;=67201),"Jihomoravský kraj",(IF(AND(I2219&gt;=67801,I2219&lt;=68501),"Jihomoravský kraj",(IF(AND(I2219&gt;=69002,I2219&lt;=69801),"Jihomoravský kraj",(IF(AND(I2219&gt;=68601,I2219&lt;=68801),"Zlínský kraj",(IF(AND(I2219&gt;=75501,I2219&lt;=76901),"Zlínský kraj",(IF(AND(I2219&gt;=70030,I2219&lt;=74901),"Moravskoslezský kraj",(IF(AND(I2219&gt;=75000,I2219&lt;=75368),"Olomoucký kraj",(IF(AND(I2219&gt;=77200,I2219&lt;=79862),"Olomoucký kraj",(IF(AND(I2219&gt;=50011,I2219&lt;=50301),"Královéhradecký kraj",(IF(AND(I2219&gt;=54301,I2219&lt;=54303),"Královéhradecký kraj","0")))))))))))))))))))))))))))))))))))))))))))))))</f>
        <v>Ústecký kraj</v>
      </c>
      <c r="AB2219" t="s">
        <v>998</v>
      </c>
      <c r="AD2219" t="s">
        <v>998</v>
      </c>
      <c r="AE2219" t="s">
        <v>998</v>
      </c>
      <c r="AF2219" t="s">
        <v>998</v>
      </c>
      <c r="AG2219" s="107">
        <v>0</v>
      </c>
      <c r="AH2219" s="107">
        <v>0</v>
      </c>
      <c r="AI2219" s="107">
        <v>0</v>
      </c>
      <c r="AJ2219" t="s">
        <v>1012</v>
      </c>
    </row>
    <row r="2220" spans="1:37" x14ac:dyDescent="0.45">
      <c r="A2220" t="s">
        <v>988</v>
      </c>
      <c r="B2220" t="s">
        <v>17653</v>
      </c>
      <c r="C2220" t="s">
        <v>990</v>
      </c>
      <c r="D2220" t="s">
        <v>17654</v>
      </c>
      <c r="E2220" t="s">
        <v>992</v>
      </c>
      <c r="F2220" t="s">
        <v>15026</v>
      </c>
      <c r="G2220">
        <v>12</v>
      </c>
      <c r="H2220" t="s">
        <v>2301</v>
      </c>
      <c r="I2220">
        <v>40011</v>
      </c>
      <c r="K2220" t="s">
        <v>17655</v>
      </c>
      <c r="L2220" s="106">
        <v>31889</v>
      </c>
      <c r="M2220">
        <v>13420763</v>
      </c>
      <c r="N2220" t="s">
        <v>996</v>
      </c>
      <c r="O2220" t="s">
        <v>12</v>
      </c>
      <c r="P2220" t="s">
        <v>997</v>
      </c>
      <c r="R2220" s="109" t="str">
        <f>IF(OR(P2220="SB",Q2220="SB"),"SB",0)</f>
        <v>SB</v>
      </c>
      <c r="T2220" s="110" t="s">
        <v>998</v>
      </c>
      <c r="V2220" s="113" t="str">
        <f>IF(AND(I2220&gt;=10000,I2220&lt;=19900),"Praha",(IF(AND(I2220&gt;=25001,I2220&lt;=29501),"Středočeský kraj",(IF(AND(I2220&gt;=30100,I2220&lt;=34972),"Středočeský kraj",(IF(AND(I2220&gt;=35002,I2220&lt;=36271),"Karlovarský kraj",(IF(AND(I2220&gt;=37001,I2220&lt;=39201),"Jihočeský kraj",(IF(AND(I2220&gt;=39701,I2220&lt;=39901),"Jihočeský kraj",(IF(AND(I2220&gt;=39301,I2220&lt;=39601),"Kraj Vysočina",(IF(AND(I2220&gt;=58001,I2220&lt;=59501),"Kraj Vysočina",(IF(AND(I2220&gt;=67401,I2220&lt;=67602),"Kraj Vysočina",(IF(AND(I2220&gt;=40001,I2220&lt;=44101),"Ústecký kraj",(IF(AND(I2220&gt;=46001,I2220&lt;=47201),"Liberecký kraj",(IF(AND(I2220&gt;=51202,I2220&lt;=51401),"Liberecký kraj",(IF(AND(I2220&gt;=53002,I2220&lt;=53976),"Pardubický kraj",(IF(AND(I2220&gt;=56002,I2220&lt;=57201),"Pardubický kraj",(IF(AND(I2220&gt;=60200,I2220&lt;=67201),"Jihomoravský kraj",(IF(AND(I2220&gt;=67801,I2220&lt;=68501),"Jihomoravský kraj",(IF(AND(I2220&gt;=69002,I2220&lt;=69801),"Jihomoravský kraj",(IF(AND(I2220&gt;=68601,I2220&lt;=68801),"Zlínský kraj",(IF(AND(I2220&gt;=75501,I2220&lt;=76901),"Zlínský kraj",(IF(AND(I2220&gt;=70030,I2220&lt;=74901),"Moravskoslezský kraj",(IF(AND(I2220&gt;=75000,I2220&lt;=75368),"Olomoucký kraj",(IF(AND(I2220&gt;=77200,I2220&lt;=79862),"Olomoucký kraj",(IF(AND(I2220&gt;=50011,I2220&lt;=50301),"Královéhradecký kraj",(IF(AND(I2220&gt;=54301,I2220&lt;=54303),"Královéhradecký kraj","0")))))))))))))))))))))))))))))))))))))))))))))))</f>
        <v>Ústecký kraj</v>
      </c>
      <c r="AB2220" t="s">
        <v>998</v>
      </c>
      <c r="AD2220" t="s">
        <v>998</v>
      </c>
      <c r="AE2220" t="s">
        <v>998</v>
      </c>
      <c r="AF2220" t="s">
        <v>998</v>
      </c>
      <c r="AG2220" s="107">
        <v>0</v>
      </c>
      <c r="AH2220" s="107">
        <v>0</v>
      </c>
      <c r="AI2220" s="107">
        <v>0</v>
      </c>
      <c r="AJ2220" t="s">
        <v>1012</v>
      </c>
    </row>
    <row r="2221" spans="1:37" x14ac:dyDescent="0.45">
      <c r="A2221" t="s">
        <v>3442</v>
      </c>
      <c r="B2221" t="s">
        <v>17958</v>
      </c>
      <c r="C2221" t="s">
        <v>990</v>
      </c>
      <c r="D2221" t="s">
        <v>17963</v>
      </c>
      <c r="E2221" t="s">
        <v>992</v>
      </c>
      <c r="F2221" t="s">
        <v>17964</v>
      </c>
      <c r="G2221">
        <v>2867</v>
      </c>
      <c r="H2221" t="s">
        <v>3262</v>
      </c>
      <c r="I2221">
        <v>40011</v>
      </c>
      <c r="J2221">
        <v>702069804</v>
      </c>
      <c r="K2221" t="s">
        <v>17965</v>
      </c>
      <c r="L2221" s="106">
        <v>32493</v>
      </c>
      <c r="M2221">
        <v>14493827</v>
      </c>
      <c r="N2221" t="s">
        <v>1022</v>
      </c>
      <c r="O2221" t="s">
        <v>1023</v>
      </c>
      <c r="P2221" t="s">
        <v>997</v>
      </c>
      <c r="R2221" s="109" t="str">
        <f>IF(OR(P2221="SB",Q2221="SB"),"SB",0)</f>
        <v>SB</v>
      </c>
      <c r="T2221" s="110" t="s">
        <v>998</v>
      </c>
      <c r="V2221" s="113" t="str">
        <f>IF(AND(I2221&gt;=10000,I2221&lt;=19900),"Praha",(IF(AND(I2221&gt;=25001,I2221&lt;=29501),"Středočeský kraj",(IF(AND(I2221&gt;=30100,I2221&lt;=34972),"Středočeský kraj",(IF(AND(I2221&gt;=35002,I2221&lt;=36271),"Karlovarský kraj",(IF(AND(I2221&gt;=37001,I2221&lt;=39201),"Jihočeský kraj",(IF(AND(I2221&gt;=39701,I2221&lt;=39901),"Jihočeský kraj",(IF(AND(I2221&gt;=39301,I2221&lt;=39601),"Kraj Vysočina",(IF(AND(I2221&gt;=58001,I2221&lt;=59501),"Kraj Vysočina",(IF(AND(I2221&gt;=67401,I2221&lt;=67602),"Kraj Vysočina",(IF(AND(I2221&gt;=40001,I2221&lt;=44101),"Ústecký kraj",(IF(AND(I2221&gt;=46001,I2221&lt;=47201),"Liberecký kraj",(IF(AND(I2221&gt;=51202,I2221&lt;=51401),"Liberecký kraj",(IF(AND(I2221&gt;=53002,I2221&lt;=53976),"Pardubický kraj",(IF(AND(I2221&gt;=56002,I2221&lt;=57201),"Pardubický kraj",(IF(AND(I2221&gt;=60200,I2221&lt;=67201),"Jihomoravský kraj",(IF(AND(I2221&gt;=67801,I2221&lt;=68501),"Jihomoravský kraj",(IF(AND(I2221&gt;=69002,I2221&lt;=69801),"Jihomoravský kraj",(IF(AND(I2221&gt;=68601,I2221&lt;=68801),"Zlínský kraj",(IF(AND(I2221&gt;=75501,I2221&lt;=76901),"Zlínský kraj",(IF(AND(I2221&gt;=70030,I2221&lt;=74901),"Moravskoslezský kraj",(IF(AND(I2221&gt;=75000,I2221&lt;=75368),"Olomoucký kraj",(IF(AND(I2221&gt;=77200,I2221&lt;=79862),"Olomoucký kraj",(IF(AND(I2221&gt;=50011,I2221&lt;=50301),"Královéhradecký kraj",(IF(AND(I2221&gt;=54301,I2221&lt;=54303),"Královéhradecký kraj","0")))))))))))))))))))))))))))))))))))))))))))))))</f>
        <v>Ústecký kraj</v>
      </c>
      <c r="AB2221" t="s">
        <v>998</v>
      </c>
      <c r="AD2221" t="s">
        <v>998</v>
      </c>
      <c r="AE2221" t="s">
        <v>998</v>
      </c>
      <c r="AF2221" t="s">
        <v>998</v>
      </c>
      <c r="AG2221" s="107">
        <v>0</v>
      </c>
      <c r="AH2221" s="107">
        <v>0</v>
      </c>
      <c r="AI2221" s="107">
        <v>0</v>
      </c>
      <c r="AJ2221" t="s">
        <v>1012</v>
      </c>
    </row>
    <row r="2222" spans="1:37" x14ac:dyDescent="0.45">
      <c r="A2222" t="s">
        <v>3258</v>
      </c>
      <c r="B2222" t="s">
        <v>3259</v>
      </c>
      <c r="C2222" t="s">
        <v>990</v>
      </c>
      <c r="D2222" t="s">
        <v>3260</v>
      </c>
      <c r="E2222" t="s">
        <v>992</v>
      </c>
      <c r="F2222" t="s">
        <v>3261</v>
      </c>
      <c r="G2222">
        <v>44</v>
      </c>
      <c r="H2222" t="s">
        <v>3262</v>
      </c>
      <c r="I2222">
        <v>40011</v>
      </c>
      <c r="K2222" t="s">
        <v>3263</v>
      </c>
      <c r="L2222" s="106">
        <v>38590</v>
      </c>
      <c r="M2222">
        <v>13420662</v>
      </c>
      <c r="N2222" t="s">
        <v>996</v>
      </c>
      <c r="O2222" t="s">
        <v>12</v>
      </c>
      <c r="P2222" t="s">
        <v>997</v>
      </c>
      <c r="R2222" s="109" t="str">
        <f>IF(OR(P2222="SB",Q2222="SB"),"SB",0)</f>
        <v>SB</v>
      </c>
      <c r="V2222" s="113" t="str">
        <f>IF(AND(I2222&gt;=10000,I2222&lt;=19900),"Praha",(IF(AND(I2222&gt;=25001,I2222&lt;=29501),"Středočeský kraj",(IF(AND(I2222&gt;=30100,I2222&lt;=34972),"Středočeský kraj",(IF(AND(I2222&gt;=35002,I2222&lt;=36271),"Karlovarský kraj",(IF(AND(I2222&gt;=37001,I2222&lt;=39201),"Jihočeský kraj",(IF(AND(I2222&gt;=39701,I2222&lt;=39901),"Jihočeský kraj",(IF(AND(I2222&gt;=39301,I2222&lt;=39601),"Kraj Vysočina",(IF(AND(I2222&gt;=58001,I2222&lt;=59501),"Kraj Vysočina",(IF(AND(I2222&gt;=67401,I2222&lt;=67602),"Kraj Vysočina",(IF(AND(I2222&gt;=40001,I2222&lt;=44101),"Ústecký kraj",(IF(AND(I2222&gt;=46001,I2222&lt;=47201),"Liberecký kraj",(IF(AND(I2222&gt;=51202,I2222&lt;=51401),"Liberecký kraj",(IF(AND(I2222&gt;=53002,I2222&lt;=53976),"Pardubický kraj",(IF(AND(I2222&gt;=56002,I2222&lt;=57201),"Pardubický kraj",(IF(AND(I2222&gt;=60200,I2222&lt;=67201),"Jihomoravský kraj",(IF(AND(I2222&gt;=67801,I2222&lt;=68501),"Jihomoravský kraj",(IF(AND(I2222&gt;=69002,I2222&lt;=69801),"Jihomoravský kraj",(IF(AND(I2222&gt;=68601,I2222&lt;=68801),"Zlínský kraj",(IF(AND(I2222&gt;=75501,I2222&lt;=76901),"Zlínský kraj",(IF(AND(I2222&gt;=70030,I2222&lt;=74901),"Moravskoslezský kraj",(IF(AND(I2222&gt;=75000,I2222&lt;=75368),"Olomoucký kraj",(IF(AND(I2222&gt;=77200,I2222&lt;=79862),"Olomoucký kraj",(IF(AND(I2222&gt;=50011,I2222&lt;=50301),"Královéhradecký kraj",(IF(AND(I2222&gt;=54301,I2222&lt;=54303),"Královéhradecký kraj","0")))))))))))))))))))))))))))))))))))))))))))))))</f>
        <v>Ústecký kraj</v>
      </c>
      <c r="AD2222" t="s">
        <v>998</v>
      </c>
      <c r="AE2222" t="s">
        <v>998</v>
      </c>
      <c r="AF2222" t="s">
        <v>998</v>
      </c>
      <c r="AG2222" s="107">
        <v>300</v>
      </c>
      <c r="AH2222" s="107">
        <v>0</v>
      </c>
      <c r="AI2222" s="107">
        <v>0</v>
      </c>
      <c r="AJ2222" t="s">
        <v>999</v>
      </c>
      <c r="AK2222" s="106">
        <v>44924</v>
      </c>
    </row>
    <row r="2223" spans="1:37" x14ac:dyDescent="0.45">
      <c r="A2223" t="s">
        <v>1156</v>
      </c>
      <c r="B2223" t="s">
        <v>17325</v>
      </c>
      <c r="C2223" t="s">
        <v>990</v>
      </c>
      <c r="D2223" t="s">
        <v>17326</v>
      </c>
      <c r="E2223" t="s">
        <v>992</v>
      </c>
      <c r="F2223" t="s">
        <v>6631</v>
      </c>
      <c r="G2223">
        <v>29</v>
      </c>
      <c r="H2223" t="s">
        <v>6631</v>
      </c>
      <c r="I2223">
        <v>40012</v>
      </c>
      <c r="J2223">
        <v>608838705</v>
      </c>
      <c r="K2223" t="s">
        <v>17327</v>
      </c>
      <c r="L2223" s="106">
        <v>36494</v>
      </c>
      <c r="M2223">
        <v>10604430</v>
      </c>
      <c r="N2223" t="s">
        <v>996</v>
      </c>
      <c r="O2223" t="s">
        <v>12</v>
      </c>
      <c r="P2223" t="s">
        <v>997</v>
      </c>
      <c r="R2223" s="109" t="str">
        <f>IF(OR(P2223="SB",Q2223="SB"),"SB",0)</f>
        <v>SB</v>
      </c>
      <c r="T2223" s="110">
        <v>10711</v>
      </c>
      <c r="U2223" t="s">
        <v>19633</v>
      </c>
      <c r="V2223" s="113" t="str">
        <f>IF(AND(I2223&gt;=10000,I2223&lt;=19900),"Praha",(IF(AND(I2223&gt;=25001,I2223&lt;=29501),"Středočeský kraj",(IF(AND(I2223&gt;=30100,I2223&lt;=34972),"Středočeský kraj",(IF(AND(I2223&gt;=35002,I2223&lt;=36271),"Karlovarský kraj",(IF(AND(I2223&gt;=37001,I2223&lt;=39201),"Jihočeský kraj",(IF(AND(I2223&gt;=39701,I2223&lt;=39901),"Jihočeský kraj",(IF(AND(I2223&gt;=39301,I2223&lt;=39601),"Kraj Vysočina",(IF(AND(I2223&gt;=58001,I2223&lt;=59501),"Kraj Vysočina",(IF(AND(I2223&gt;=67401,I2223&lt;=67602),"Kraj Vysočina",(IF(AND(I2223&gt;=40001,I2223&lt;=44101),"Ústecký kraj",(IF(AND(I2223&gt;=46001,I2223&lt;=47201),"Liberecký kraj",(IF(AND(I2223&gt;=51202,I2223&lt;=51401),"Liberecký kraj",(IF(AND(I2223&gt;=53002,I2223&lt;=53976),"Pardubický kraj",(IF(AND(I2223&gt;=56002,I2223&lt;=57201),"Pardubický kraj",(IF(AND(I2223&gt;=60200,I2223&lt;=67201),"Jihomoravský kraj",(IF(AND(I2223&gt;=67801,I2223&lt;=68501),"Jihomoravský kraj",(IF(AND(I2223&gt;=69002,I2223&lt;=69801),"Jihomoravský kraj",(IF(AND(I2223&gt;=68601,I2223&lt;=68801),"Zlínský kraj",(IF(AND(I2223&gt;=75501,I2223&lt;=76901),"Zlínský kraj",(IF(AND(I2223&gt;=70030,I2223&lt;=74901),"Moravskoslezský kraj",(IF(AND(I2223&gt;=75000,I2223&lt;=75368),"Olomoucký kraj",(IF(AND(I2223&gt;=77200,I2223&lt;=79862),"Olomoucký kraj",(IF(AND(I2223&gt;=50011,I2223&lt;=50301),"Královéhradecký kraj",(IF(AND(I2223&gt;=54301,I2223&lt;=54303),"Královéhradecký kraj","0")))))))))))))))))))))))))))))))))))))))))))))))</f>
        <v>Ústecký kraj</v>
      </c>
      <c r="AD2223" t="s">
        <v>998</v>
      </c>
      <c r="AE2223" t="s">
        <v>998</v>
      </c>
      <c r="AF2223" t="s">
        <v>998</v>
      </c>
      <c r="AG2223" s="107">
        <v>300</v>
      </c>
      <c r="AH2223" s="107">
        <v>0</v>
      </c>
      <c r="AI2223" s="107">
        <v>0</v>
      </c>
      <c r="AJ2223" t="s">
        <v>999</v>
      </c>
      <c r="AK2223" s="106">
        <v>44924</v>
      </c>
    </row>
    <row r="2224" spans="1:37" x14ac:dyDescent="0.45">
      <c r="A2224" t="s">
        <v>18033</v>
      </c>
      <c r="B2224" t="s">
        <v>18034</v>
      </c>
      <c r="C2224" t="s">
        <v>990</v>
      </c>
      <c r="D2224" t="s">
        <v>18035</v>
      </c>
      <c r="E2224" t="s">
        <v>992</v>
      </c>
      <c r="F2224" t="s">
        <v>5024</v>
      </c>
      <c r="G2224">
        <v>25</v>
      </c>
      <c r="H2224" t="s">
        <v>6077</v>
      </c>
      <c r="I2224">
        <v>40101</v>
      </c>
      <c r="K2224" t="s">
        <v>18036</v>
      </c>
      <c r="L2224" s="106">
        <v>30887</v>
      </c>
      <c r="M2224">
        <v>10603319</v>
      </c>
      <c r="N2224" t="s">
        <v>996</v>
      </c>
      <c r="O2224" t="s">
        <v>12</v>
      </c>
      <c r="P2224" t="s">
        <v>997</v>
      </c>
      <c r="R2224" s="109" t="str">
        <f>IF(OR(P2224="SB",Q2224="SB"),"SB",0)</f>
        <v>SB</v>
      </c>
      <c r="T2224" s="110">
        <v>10700</v>
      </c>
      <c r="U2224" t="s">
        <v>19633</v>
      </c>
      <c r="V2224" s="113" t="str">
        <f>IF(AND(I2224&gt;=10000,I2224&lt;=19900),"Praha",(IF(AND(I2224&gt;=25001,I2224&lt;=29501),"Středočeský kraj",(IF(AND(I2224&gt;=30100,I2224&lt;=34972),"Středočeský kraj",(IF(AND(I2224&gt;=35002,I2224&lt;=36271),"Karlovarský kraj",(IF(AND(I2224&gt;=37001,I2224&lt;=39201),"Jihočeský kraj",(IF(AND(I2224&gt;=39701,I2224&lt;=39901),"Jihočeský kraj",(IF(AND(I2224&gt;=39301,I2224&lt;=39601),"Kraj Vysočina",(IF(AND(I2224&gt;=58001,I2224&lt;=59501),"Kraj Vysočina",(IF(AND(I2224&gt;=67401,I2224&lt;=67602),"Kraj Vysočina",(IF(AND(I2224&gt;=40001,I2224&lt;=44101),"Ústecký kraj",(IF(AND(I2224&gt;=46001,I2224&lt;=47201),"Liberecký kraj",(IF(AND(I2224&gt;=51202,I2224&lt;=51401),"Liberecký kraj",(IF(AND(I2224&gt;=53002,I2224&lt;=53976),"Pardubický kraj",(IF(AND(I2224&gt;=56002,I2224&lt;=57201),"Pardubický kraj",(IF(AND(I2224&gt;=60200,I2224&lt;=67201),"Jihomoravský kraj",(IF(AND(I2224&gt;=67801,I2224&lt;=68501),"Jihomoravský kraj",(IF(AND(I2224&gt;=69002,I2224&lt;=69801),"Jihomoravský kraj",(IF(AND(I2224&gt;=68601,I2224&lt;=68801),"Zlínský kraj",(IF(AND(I2224&gt;=75501,I2224&lt;=76901),"Zlínský kraj",(IF(AND(I2224&gt;=70030,I2224&lt;=74901),"Moravskoslezský kraj",(IF(AND(I2224&gt;=75000,I2224&lt;=75368),"Olomoucký kraj",(IF(AND(I2224&gt;=77200,I2224&lt;=79862),"Olomoucký kraj",(IF(AND(I2224&gt;=50011,I2224&lt;=50301),"Královéhradecký kraj",(IF(AND(I2224&gt;=54301,I2224&lt;=54303),"Královéhradecký kraj","0")))))))))))))))))))))))))))))))))))))))))))))))</f>
        <v>Ústecký kraj</v>
      </c>
      <c r="AD2224" t="s">
        <v>998</v>
      </c>
      <c r="AE2224" t="s">
        <v>998</v>
      </c>
      <c r="AF2224" t="s">
        <v>998</v>
      </c>
      <c r="AG2224" s="107">
        <v>0</v>
      </c>
      <c r="AH2224" s="107">
        <v>0</v>
      </c>
      <c r="AI2224" s="107">
        <v>0</v>
      </c>
      <c r="AJ2224" t="s">
        <v>1012</v>
      </c>
    </row>
    <row r="2225" spans="1:37" x14ac:dyDescent="0.45">
      <c r="A2225" t="s">
        <v>18153</v>
      </c>
      <c r="B2225" t="s">
        <v>18152</v>
      </c>
      <c r="C2225" t="s">
        <v>990</v>
      </c>
      <c r="D2225" t="s">
        <v>18154</v>
      </c>
      <c r="E2225" t="s">
        <v>992</v>
      </c>
      <c r="F2225" t="s">
        <v>5024</v>
      </c>
      <c r="G2225">
        <v>25</v>
      </c>
      <c r="H2225" t="s">
        <v>6077</v>
      </c>
      <c r="I2225">
        <v>40110</v>
      </c>
      <c r="J2225" t="s">
        <v>18155</v>
      </c>
      <c r="K2225" t="s">
        <v>18156</v>
      </c>
      <c r="L2225" s="106">
        <v>30887</v>
      </c>
      <c r="M2225">
        <v>10612918</v>
      </c>
      <c r="N2225" t="s">
        <v>996</v>
      </c>
      <c r="O2225" t="s">
        <v>12</v>
      </c>
      <c r="P2225" t="s">
        <v>997</v>
      </c>
      <c r="R2225" s="109" t="str">
        <f>IF(OR(P2225="SB",Q2225="SB"),"SB",0)</f>
        <v>SB</v>
      </c>
      <c r="T2225" s="110">
        <v>10782</v>
      </c>
      <c r="U2225" t="s">
        <v>19633</v>
      </c>
      <c r="V2225" s="113" t="str">
        <f>IF(AND(I2225&gt;=10000,I2225&lt;=19900),"Praha",(IF(AND(I2225&gt;=25001,I2225&lt;=29501),"Středočeský kraj",(IF(AND(I2225&gt;=30100,I2225&lt;=34972),"Středočeský kraj",(IF(AND(I2225&gt;=35002,I2225&lt;=36271),"Karlovarský kraj",(IF(AND(I2225&gt;=37001,I2225&lt;=39201),"Jihočeský kraj",(IF(AND(I2225&gt;=39701,I2225&lt;=39901),"Jihočeský kraj",(IF(AND(I2225&gt;=39301,I2225&lt;=39601),"Kraj Vysočina",(IF(AND(I2225&gt;=58001,I2225&lt;=59501),"Kraj Vysočina",(IF(AND(I2225&gt;=67401,I2225&lt;=67602),"Kraj Vysočina",(IF(AND(I2225&gt;=40001,I2225&lt;=44101),"Ústecký kraj",(IF(AND(I2225&gt;=46001,I2225&lt;=47201),"Liberecký kraj",(IF(AND(I2225&gt;=51202,I2225&lt;=51401),"Liberecký kraj",(IF(AND(I2225&gt;=53002,I2225&lt;=53976),"Pardubický kraj",(IF(AND(I2225&gt;=56002,I2225&lt;=57201),"Pardubický kraj",(IF(AND(I2225&gt;=60200,I2225&lt;=67201),"Jihomoravský kraj",(IF(AND(I2225&gt;=67801,I2225&lt;=68501),"Jihomoravský kraj",(IF(AND(I2225&gt;=69002,I2225&lt;=69801),"Jihomoravský kraj",(IF(AND(I2225&gt;=68601,I2225&lt;=68801),"Zlínský kraj",(IF(AND(I2225&gt;=75501,I2225&lt;=76901),"Zlínský kraj",(IF(AND(I2225&gt;=70030,I2225&lt;=74901),"Moravskoslezský kraj",(IF(AND(I2225&gt;=75000,I2225&lt;=75368),"Olomoucký kraj",(IF(AND(I2225&gt;=77200,I2225&lt;=79862),"Olomoucký kraj",(IF(AND(I2225&gt;=50011,I2225&lt;=50301),"Královéhradecký kraj",(IF(AND(I2225&gt;=54301,I2225&lt;=54303),"Královéhradecký kraj","0")))))))))))))))))))))))))))))))))))))))))))))))</f>
        <v>Ústecký kraj</v>
      </c>
      <c r="AD2225" t="s">
        <v>998</v>
      </c>
      <c r="AE2225" t="s">
        <v>998</v>
      </c>
      <c r="AF2225" t="s">
        <v>998</v>
      </c>
      <c r="AG2225" s="107">
        <v>0</v>
      </c>
      <c r="AH2225" s="107">
        <v>0</v>
      </c>
      <c r="AI2225" s="107">
        <v>0</v>
      </c>
      <c r="AJ2225" t="s">
        <v>1012</v>
      </c>
    </row>
    <row r="2226" spans="1:37" x14ac:dyDescent="0.45">
      <c r="A2226" t="s">
        <v>11213</v>
      </c>
      <c r="B2226" t="s">
        <v>15476</v>
      </c>
      <c r="C2226" t="s">
        <v>990</v>
      </c>
      <c r="D2226" t="s">
        <v>15477</v>
      </c>
      <c r="E2226" t="s">
        <v>992</v>
      </c>
      <c r="F2226" t="s">
        <v>15478</v>
      </c>
      <c r="G2226">
        <v>9</v>
      </c>
      <c r="H2226" t="s">
        <v>6077</v>
      </c>
      <c r="I2226">
        <v>40221</v>
      </c>
      <c r="K2226" t="s">
        <v>15479</v>
      </c>
      <c r="L2226" s="106">
        <v>29480</v>
      </c>
      <c r="M2226">
        <v>10863502</v>
      </c>
      <c r="N2226" t="s">
        <v>996</v>
      </c>
      <c r="O2226" t="s">
        <v>12</v>
      </c>
      <c r="P2226" t="s">
        <v>997</v>
      </c>
      <c r="R2226" s="109" t="str">
        <f>IF(OR(P2226="SB",Q2226="SB"),"SB",0)</f>
        <v>SB</v>
      </c>
      <c r="T2226" s="110">
        <v>11833</v>
      </c>
      <c r="U2226" t="s">
        <v>19633</v>
      </c>
      <c r="V2226" s="113" t="str">
        <f>IF(AND(I2226&gt;=10000,I2226&lt;=19900),"Praha",(IF(AND(I2226&gt;=25001,I2226&lt;=29501),"Středočeský kraj",(IF(AND(I2226&gt;=30100,I2226&lt;=34972),"Středočeský kraj",(IF(AND(I2226&gt;=35002,I2226&lt;=36271),"Karlovarský kraj",(IF(AND(I2226&gt;=37001,I2226&lt;=39201),"Jihočeský kraj",(IF(AND(I2226&gt;=39701,I2226&lt;=39901),"Jihočeský kraj",(IF(AND(I2226&gt;=39301,I2226&lt;=39601),"Kraj Vysočina",(IF(AND(I2226&gt;=58001,I2226&lt;=59501),"Kraj Vysočina",(IF(AND(I2226&gt;=67401,I2226&lt;=67602),"Kraj Vysočina",(IF(AND(I2226&gt;=40001,I2226&lt;=44101),"Ústecký kraj",(IF(AND(I2226&gt;=46001,I2226&lt;=47201),"Liberecký kraj",(IF(AND(I2226&gt;=51202,I2226&lt;=51401),"Liberecký kraj",(IF(AND(I2226&gt;=53002,I2226&lt;=53976),"Pardubický kraj",(IF(AND(I2226&gt;=56002,I2226&lt;=57201),"Pardubický kraj",(IF(AND(I2226&gt;=60200,I2226&lt;=67201),"Jihomoravský kraj",(IF(AND(I2226&gt;=67801,I2226&lt;=68501),"Jihomoravský kraj",(IF(AND(I2226&gt;=69002,I2226&lt;=69801),"Jihomoravský kraj",(IF(AND(I2226&gt;=68601,I2226&lt;=68801),"Zlínský kraj",(IF(AND(I2226&gt;=75501,I2226&lt;=76901),"Zlínský kraj",(IF(AND(I2226&gt;=70030,I2226&lt;=74901),"Moravskoslezský kraj",(IF(AND(I2226&gt;=75000,I2226&lt;=75368),"Olomoucký kraj",(IF(AND(I2226&gt;=77200,I2226&lt;=79862),"Olomoucký kraj",(IF(AND(I2226&gt;=50011,I2226&lt;=50301),"Královéhradecký kraj",(IF(AND(I2226&gt;=54301,I2226&lt;=54303),"Královéhradecký kraj","0")))))))))))))))))))))))))))))))))))))))))))))))</f>
        <v>Ústecký kraj</v>
      </c>
      <c r="AD2226" t="s">
        <v>998</v>
      </c>
      <c r="AE2226" t="s">
        <v>998</v>
      </c>
      <c r="AF2226" t="s">
        <v>998</v>
      </c>
      <c r="AG2226" s="107">
        <v>0</v>
      </c>
      <c r="AH2226" s="107">
        <v>0</v>
      </c>
      <c r="AI2226" s="107">
        <v>0</v>
      </c>
      <c r="AJ2226" t="s">
        <v>1012</v>
      </c>
    </row>
    <row r="2227" spans="1:37" x14ac:dyDescent="0.45">
      <c r="A2227" t="s">
        <v>1026</v>
      </c>
      <c r="B2227" t="s">
        <v>1972</v>
      </c>
      <c r="C2227" t="s">
        <v>990</v>
      </c>
      <c r="D2227" t="s">
        <v>1977</v>
      </c>
      <c r="E2227" t="s">
        <v>992</v>
      </c>
      <c r="F2227" t="s">
        <v>1978</v>
      </c>
      <c r="G2227">
        <v>207</v>
      </c>
      <c r="H2227" t="s">
        <v>1054</v>
      </c>
      <c r="I2227">
        <v>40317</v>
      </c>
      <c r="K2227" t="s">
        <v>1975</v>
      </c>
      <c r="L2227" s="106">
        <v>30323</v>
      </c>
      <c r="M2227">
        <v>10754980</v>
      </c>
      <c r="N2227" t="s">
        <v>996</v>
      </c>
      <c r="O2227" t="s">
        <v>12</v>
      </c>
      <c r="P2227" t="s">
        <v>997</v>
      </c>
      <c r="R2227" s="109" t="str">
        <f>IF(OR(P2227="SB",Q2227="SB"),"SB",0)</f>
        <v>SB</v>
      </c>
      <c r="T2227" s="110">
        <v>11245</v>
      </c>
      <c r="U2227" t="s">
        <v>19634</v>
      </c>
      <c r="V2227" s="113" t="str">
        <f>IF(AND(I2227&gt;=10000,I2227&lt;=19900),"Praha",(IF(AND(I2227&gt;=25001,I2227&lt;=29501),"Středočeský kraj",(IF(AND(I2227&gt;=30100,I2227&lt;=34972),"Středočeský kraj",(IF(AND(I2227&gt;=35002,I2227&lt;=36271),"Karlovarský kraj",(IF(AND(I2227&gt;=37001,I2227&lt;=39201),"Jihočeský kraj",(IF(AND(I2227&gt;=39701,I2227&lt;=39901),"Jihočeský kraj",(IF(AND(I2227&gt;=39301,I2227&lt;=39601),"Kraj Vysočina",(IF(AND(I2227&gt;=58001,I2227&lt;=59501),"Kraj Vysočina",(IF(AND(I2227&gt;=67401,I2227&lt;=67602),"Kraj Vysočina",(IF(AND(I2227&gt;=40001,I2227&lt;=44101),"Ústecký kraj",(IF(AND(I2227&gt;=46001,I2227&lt;=47201),"Liberecký kraj",(IF(AND(I2227&gt;=51202,I2227&lt;=51401),"Liberecký kraj",(IF(AND(I2227&gt;=53002,I2227&lt;=53976),"Pardubický kraj",(IF(AND(I2227&gt;=56002,I2227&lt;=57201),"Pardubický kraj",(IF(AND(I2227&gt;=60200,I2227&lt;=67201),"Jihomoravský kraj",(IF(AND(I2227&gt;=67801,I2227&lt;=68501),"Jihomoravský kraj",(IF(AND(I2227&gt;=69002,I2227&lt;=69801),"Jihomoravský kraj",(IF(AND(I2227&gt;=68601,I2227&lt;=68801),"Zlínský kraj",(IF(AND(I2227&gt;=75501,I2227&lt;=76901),"Zlínský kraj",(IF(AND(I2227&gt;=70030,I2227&lt;=74901),"Moravskoslezský kraj",(IF(AND(I2227&gt;=75000,I2227&lt;=75368),"Olomoucký kraj",(IF(AND(I2227&gt;=77200,I2227&lt;=79862),"Olomoucký kraj",(IF(AND(I2227&gt;=50011,I2227&lt;=50301),"Královéhradecký kraj",(IF(AND(I2227&gt;=54301,I2227&lt;=54303),"Královéhradecký kraj","0")))))))))))))))))))))))))))))))))))))))))))))))</f>
        <v>Ústecký kraj</v>
      </c>
      <c r="W2227" s="111">
        <v>11245</v>
      </c>
      <c r="X2227" s="111" t="s">
        <v>19633</v>
      </c>
      <c r="AD2227" t="s">
        <v>998</v>
      </c>
      <c r="AE2227" t="s">
        <v>1515</v>
      </c>
      <c r="AF2227" t="s">
        <v>998</v>
      </c>
      <c r="AG2227" s="107">
        <v>0</v>
      </c>
      <c r="AH2227" s="107">
        <v>0</v>
      </c>
      <c r="AI2227" s="107">
        <v>0</v>
      </c>
      <c r="AJ2227" t="s">
        <v>1012</v>
      </c>
    </row>
    <row r="2228" spans="1:37" x14ac:dyDescent="0.45">
      <c r="A2228" t="s">
        <v>1058</v>
      </c>
      <c r="B2228" t="s">
        <v>6215</v>
      </c>
      <c r="C2228" t="s">
        <v>1002</v>
      </c>
      <c r="D2228" t="s">
        <v>6216</v>
      </c>
      <c r="E2228" t="s">
        <v>992</v>
      </c>
      <c r="F2228" t="s">
        <v>6217</v>
      </c>
      <c r="G2228">
        <v>101</v>
      </c>
      <c r="H2228" t="s">
        <v>2301</v>
      </c>
      <c r="I2228">
        <v>40338</v>
      </c>
      <c r="K2228" t="s">
        <v>6218</v>
      </c>
      <c r="L2228" s="106">
        <v>34548</v>
      </c>
      <c r="M2228">
        <v>14084710</v>
      </c>
      <c r="N2228" t="s">
        <v>1022</v>
      </c>
      <c r="O2228" t="s">
        <v>1023</v>
      </c>
      <c r="P2228" t="s">
        <v>997</v>
      </c>
      <c r="Q2228" t="s">
        <v>1016</v>
      </c>
      <c r="R2228" s="109" t="str">
        <f>IF(OR(P2228="SB",Q2228="SB"),"SB",0)</f>
        <v>SB</v>
      </c>
      <c r="T2228" s="110">
        <v>2018450</v>
      </c>
      <c r="U2228" t="s">
        <v>19633</v>
      </c>
      <c r="V2228" s="113" t="str">
        <f>IF(AND(I2228&gt;=10000,I2228&lt;=19900),"Praha",(IF(AND(I2228&gt;=25001,I2228&lt;=29501),"Středočeský kraj",(IF(AND(I2228&gt;=30100,I2228&lt;=34972),"Středočeský kraj",(IF(AND(I2228&gt;=35002,I2228&lt;=36271),"Karlovarský kraj",(IF(AND(I2228&gt;=37001,I2228&lt;=39201),"Jihočeský kraj",(IF(AND(I2228&gt;=39701,I2228&lt;=39901),"Jihočeský kraj",(IF(AND(I2228&gt;=39301,I2228&lt;=39601),"Kraj Vysočina",(IF(AND(I2228&gt;=58001,I2228&lt;=59501),"Kraj Vysočina",(IF(AND(I2228&gt;=67401,I2228&lt;=67602),"Kraj Vysočina",(IF(AND(I2228&gt;=40001,I2228&lt;=44101),"Ústecký kraj",(IF(AND(I2228&gt;=46001,I2228&lt;=47201),"Liberecký kraj",(IF(AND(I2228&gt;=51202,I2228&lt;=51401),"Liberecký kraj",(IF(AND(I2228&gt;=53002,I2228&lt;=53976),"Pardubický kraj",(IF(AND(I2228&gt;=56002,I2228&lt;=57201),"Pardubický kraj",(IF(AND(I2228&gt;=60200,I2228&lt;=67201),"Jihomoravský kraj",(IF(AND(I2228&gt;=67801,I2228&lt;=68501),"Jihomoravský kraj",(IF(AND(I2228&gt;=69002,I2228&lt;=69801),"Jihomoravský kraj",(IF(AND(I2228&gt;=68601,I2228&lt;=68801),"Zlínský kraj",(IF(AND(I2228&gt;=75501,I2228&lt;=76901),"Zlínský kraj",(IF(AND(I2228&gt;=70030,I2228&lt;=74901),"Moravskoslezský kraj",(IF(AND(I2228&gt;=75000,I2228&lt;=75368),"Olomoucký kraj",(IF(AND(I2228&gt;=77200,I2228&lt;=79862),"Olomoucký kraj",(IF(AND(I2228&gt;=50011,I2228&lt;=50301),"Královéhradecký kraj",(IF(AND(I2228&gt;=54301,I2228&lt;=54303),"Královéhradecký kraj","0")))))))))))))))))))))))))))))))))))))))))))))))</f>
        <v>Ústecký kraj</v>
      </c>
      <c r="AD2228" t="s">
        <v>998</v>
      </c>
      <c r="AE2228" t="s">
        <v>998</v>
      </c>
      <c r="AF2228" t="s">
        <v>998</v>
      </c>
      <c r="AG2228" s="107">
        <v>0</v>
      </c>
      <c r="AH2228" s="107">
        <v>0</v>
      </c>
      <c r="AI2228" s="107">
        <v>0</v>
      </c>
      <c r="AJ2228" t="s">
        <v>1012</v>
      </c>
    </row>
    <row r="2229" spans="1:37" x14ac:dyDescent="0.45">
      <c r="A2229" t="s">
        <v>1124</v>
      </c>
      <c r="B2229" t="s">
        <v>14636</v>
      </c>
      <c r="C2229" t="s">
        <v>990</v>
      </c>
      <c r="D2229" t="s">
        <v>14641</v>
      </c>
      <c r="E2229" t="s">
        <v>992</v>
      </c>
      <c r="F2229" t="s">
        <v>7764</v>
      </c>
      <c r="G2229">
        <v>347</v>
      </c>
      <c r="H2229" t="s">
        <v>8501</v>
      </c>
      <c r="I2229">
        <v>40339</v>
      </c>
      <c r="J2229">
        <v>728511140</v>
      </c>
      <c r="K2229" t="s">
        <v>14642</v>
      </c>
      <c r="L2229" s="106">
        <v>36900</v>
      </c>
      <c r="M2229">
        <v>14779874</v>
      </c>
      <c r="N2229" t="s">
        <v>996</v>
      </c>
      <c r="O2229" t="s">
        <v>12</v>
      </c>
      <c r="P2229" t="s">
        <v>997</v>
      </c>
      <c r="R2229" s="109" t="str">
        <f>IF(OR(P2229="SB",Q2229="SB"),"SB",0)</f>
        <v>SB</v>
      </c>
      <c r="V2229" s="113" t="str">
        <f>IF(AND(I2229&gt;=10000,I2229&lt;=19900),"Praha",(IF(AND(I2229&gt;=25001,I2229&lt;=29501),"Středočeský kraj",(IF(AND(I2229&gt;=30100,I2229&lt;=34972),"Středočeský kraj",(IF(AND(I2229&gt;=35002,I2229&lt;=36271),"Karlovarský kraj",(IF(AND(I2229&gt;=37001,I2229&lt;=39201),"Jihočeský kraj",(IF(AND(I2229&gt;=39701,I2229&lt;=39901),"Jihočeský kraj",(IF(AND(I2229&gt;=39301,I2229&lt;=39601),"Kraj Vysočina",(IF(AND(I2229&gt;=58001,I2229&lt;=59501),"Kraj Vysočina",(IF(AND(I2229&gt;=67401,I2229&lt;=67602),"Kraj Vysočina",(IF(AND(I2229&gt;=40001,I2229&lt;=44101),"Ústecký kraj",(IF(AND(I2229&gt;=46001,I2229&lt;=47201),"Liberecký kraj",(IF(AND(I2229&gt;=51202,I2229&lt;=51401),"Liberecký kraj",(IF(AND(I2229&gt;=53002,I2229&lt;=53976),"Pardubický kraj",(IF(AND(I2229&gt;=56002,I2229&lt;=57201),"Pardubický kraj",(IF(AND(I2229&gt;=60200,I2229&lt;=67201),"Jihomoravský kraj",(IF(AND(I2229&gt;=67801,I2229&lt;=68501),"Jihomoravský kraj",(IF(AND(I2229&gt;=69002,I2229&lt;=69801),"Jihomoravský kraj",(IF(AND(I2229&gt;=68601,I2229&lt;=68801),"Zlínský kraj",(IF(AND(I2229&gt;=75501,I2229&lt;=76901),"Zlínský kraj",(IF(AND(I2229&gt;=70030,I2229&lt;=74901),"Moravskoslezský kraj",(IF(AND(I2229&gt;=75000,I2229&lt;=75368),"Olomoucký kraj",(IF(AND(I2229&gt;=77200,I2229&lt;=79862),"Olomoucký kraj",(IF(AND(I2229&gt;=50011,I2229&lt;=50301),"Královéhradecký kraj",(IF(AND(I2229&gt;=54301,I2229&lt;=54303),"Královéhradecký kraj","0")))))))))))))))))))))))))))))))))))))))))))))))</f>
        <v>Ústecký kraj</v>
      </c>
      <c r="AD2229" t="s">
        <v>998</v>
      </c>
      <c r="AE2229" t="s">
        <v>998</v>
      </c>
      <c r="AF2229" t="s">
        <v>998</v>
      </c>
      <c r="AG2229" s="107">
        <v>300</v>
      </c>
      <c r="AH2229" s="107">
        <v>0</v>
      </c>
      <c r="AI2229" s="107">
        <v>0</v>
      </c>
      <c r="AJ2229" t="s">
        <v>999</v>
      </c>
      <c r="AK2229" s="106">
        <v>44924</v>
      </c>
    </row>
    <row r="2230" spans="1:37" x14ac:dyDescent="0.45">
      <c r="A2230" t="s">
        <v>1687</v>
      </c>
      <c r="B2230" t="s">
        <v>9744</v>
      </c>
      <c r="C2230" t="s">
        <v>1002</v>
      </c>
      <c r="D2230" t="s">
        <v>9751</v>
      </c>
      <c r="E2230" t="s">
        <v>992</v>
      </c>
      <c r="F2230" t="s">
        <v>9752</v>
      </c>
      <c r="G2230">
        <v>7</v>
      </c>
      <c r="H2230" t="s">
        <v>6276</v>
      </c>
      <c r="I2230">
        <v>40501</v>
      </c>
      <c r="J2230">
        <v>420721125321</v>
      </c>
      <c r="K2230" t="s">
        <v>9753</v>
      </c>
      <c r="L2230" s="106">
        <v>31581</v>
      </c>
      <c r="M2230">
        <v>10597861</v>
      </c>
      <c r="N2230" t="s">
        <v>996</v>
      </c>
      <c r="O2230" t="s">
        <v>12</v>
      </c>
      <c r="P2230" t="s">
        <v>997</v>
      </c>
      <c r="R2230" s="109" t="str">
        <f>IF(OR(P2230="SB",Q2230="SB"),"SB",0)</f>
        <v>SB</v>
      </c>
      <c r="T2230" s="110">
        <v>50660</v>
      </c>
      <c r="U2230" t="s">
        <v>19633</v>
      </c>
      <c r="V2230" s="113" t="str">
        <f>IF(AND(I2230&gt;=10000,I2230&lt;=19900),"Praha",(IF(AND(I2230&gt;=25001,I2230&lt;=29501),"Středočeský kraj",(IF(AND(I2230&gt;=30100,I2230&lt;=34972),"Středočeský kraj",(IF(AND(I2230&gt;=35002,I2230&lt;=36271),"Karlovarský kraj",(IF(AND(I2230&gt;=37001,I2230&lt;=39201),"Jihočeský kraj",(IF(AND(I2230&gt;=39701,I2230&lt;=39901),"Jihočeský kraj",(IF(AND(I2230&gt;=39301,I2230&lt;=39601),"Kraj Vysočina",(IF(AND(I2230&gt;=58001,I2230&lt;=59501),"Kraj Vysočina",(IF(AND(I2230&gt;=67401,I2230&lt;=67602),"Kraj Vysočina",(IF(AND(I2230&gt;=40001,I2230&lt;=44101),"Ústecký kraj",(IF(AND(I2230&gt;=46001,I2230&lt;=47201),"Liberecký kraj",(IF(AND(I2230&gt;=51202,I2230&lt;=51401),"Liberecký kraj",(IF(AND(I2230&gt;=53002,I2230&lt;=53976),"Pardubický kraj",(IF(AND(I2230&gt;=56002,I2230&lt;=57201),"Pardubický kraj",(IF(AND(I2230&gt;=60200,I2230&lt;=67201),"Jihomoravský kraj",(IF(AND(I2230&gt;=67801,I2230&lt;=68501),"Jihomoravský kraj",(IF(AND(I2230&gt;=69002,I2230&lt;=69801),"Jihomoravský kraj",(IF(AND(I2230&gt;=68601,I2230&lt;=68801),"Zlínský kraj",(IF(AND(I2230&gt;=75501,I2230&lt;=76901),"Zlínský kraj",(IF(AND(I2230&gt;=70030,I2230&lt;=74901),"Moravskoslezský kraj",(IF(AND(I2230&gt;=75000,I2230&lt;=75368),"Olomoucký kraj",(IF(AND(I2230&gt;=77200,I2230&lt;=79862),"Olomoucký kraj",(IF(AND(I2230&gt;=50011,I2230&lt;=50301),"Královéhradecký kraj",(IF(AND(I2230&gt;=54301,I2230&lt;=54303),"Královéhradecký kraj","0")))))))))))))))))))))))))))))))))))))))))))))))</f>
        <v>Ústecký kraj</v>
      </c>
      <c r="AD2230" t="s">
        <v>998</v>
      </c>
      <c r="AE2230" t="s">
        <v>998</v>
      </c>
      <c r="AF2230" t="s">
        <v>998</v>
      </c>
      <c r="AG2230" s="107">
        <v>0</v>
      </c>
      <c r="AH2230" s="107">
        <v>0</v>
      </c>
      <c r="AI2230" s="107">
        <v>0</v>
      </c>
      <c r="AJ2230" t="s">
        <v>1012</v>
      </c>
    </row>
    <row r="2231" spans="1:37" x14ac:dyDescent="0.45">
      <c r="A2231" t="s">
        <v>1184</v>
      </c>
      <c r="B2231" t="s">
        <v>10228</v>
      </c>
      <c r="C2231" t="s">
        <v>990</v>
      </c>
      <c r="D2231" t="s">
        <v>10229</v>
      </c>
      <c r="E2231" t="s">
        <v>992</v>
      </c>
      <c r="F2231" t="s">
        <v>10230</v>
      </c>
      <c r="G2231">
        <v>12</v>
      </c>
      <c r="H2231" t="s">
        <v>6276</v>
      </c>
      <c r="I2231">
        <v>40502</v>
      </c>
      <c r="K2231" t="s">
        <v>10231</v>
      </c>
      <c r="L2231" s="106">
        <v>33959</v>
      </c>
      <c r="M2231">
        <v>11490059</v>
      </c>
      <c r="N2231" t="s">
        <v>996</v>
      </c>
      <c r="O2231" t="s">
        <v>12</v>
      </c>
      <c r="P2231" t="s">
        <v>997</v>
      </c>
      <c r="R2231" s="109" t="str">
        <f>IF(OR(P2231="SB",Q2231="SB"),"SB",0)</f>
        <v>SB</v>
      </c>
      <c r="T2231" s="110">
        <v>12914</v>
      </c>
      <c r="U2231" t="s">
        <v>19633</v>
      </c>
      <c r="V2231" s="113" t="str">
        <f>IF(AND(I2231&gt;=10000,I2231&lt;=19900),"Praha",(IF(AND(I2231&gt;=25001,I2231&lt;=29501),"Středočeský kraj",(IF(AND(I2231&gt;=30100,I2231&lt;=34972),"Středočeský kraj",(IF(AND(I2231&gt;=35002,I2231&lt;=36271),"Karlovarský kraj",(IF(AND(I2231&gt;=37001,I2231&lt;=39201),"Jihočeský kraj",(IF(AND(I2231&gt;=39701,I2231&lt;=39901),"Jihočeský kraj",(IF(AND(I2231&gt;=39301,I2231&lt;=39601),"Kraj Vysočina",(IF(AND(I2231&gt;=58001,I2231&lt;=59501),"Kraj Vysočina",(IF(AND(I2231&gt;=67401,I2231&lt;=67602),"Kraj Vysočina",(IF(AND(I2231&gt;=40001,I2231&lt;=44101),"Ústecký kraj",(IF(AND(I2231&gt;=46001,I2231&lt;=47201),"Liberecký kraj",(IF(AND(I2231&gt;=51202,I2231&lt;=51401),"Liberecký kraj",(IF(AND(I2231&gt;=53002,I2231&lt;=53976),"Pardubický kraj",(IF(AND(I2231&gt;=56002,I2231&lt;=57201),"Pardubický kraj",(IF(AND(I2231&gt;=60200,I2231&lt;=67201),"Jihomoravský kraj",(IF(AND(I2231&gt;=67801,I2231&lt;=68501),"Jihomoravský kraj",(IF(AND(I2231&gt;=69002,I2231&lt;=69801),"Jihomoravský kraj",(IF(AND(I2231&gt;=68601,I2231&lt;=68801),"Zlínský kraj",(IF(AND(I2231&gt;=75501,I2231&lt;=76901),"Zlínský kraj",(IF(AND(I2231&gt;=70030,I2231&lt;=74901),"Moravskoslezský kraj",(IF(AND(I2231&gt;=75000,I2231&lt;=75368),"Olomoucký kraj",(IF(AND(I2231&gt;=77200,I2231&lt;=79862),"Olomoucký kraj",(IF(AND(I2231&gt;=50011,I2231&lt;=50301),"Královéhradecký kraj",(IF(AND(I2231&gt;=54301,I2231&lt;=54303),"Královéhradecký kraj","0")))))))))))))))))))))))))))))))))))))))))))))))</f>
        <v>Ústecký kraj</v>
      </c>
      <c r="AD2231" t="s">
        <v>998</v>
      </c>
      <c r="AE2231" t="s">
        <v>998</v>
      </c>
      <c r="AF2231" t="s">
        <v>998</v>
      </c>
      <c r="AG2231" s="107">
        <v>0</v>
      </c>
      <c r="AH2231" s="107">
        <v>0</v>
      </c>
      <c r="AI2231" s="107">
        <v>0</v>
      </c>
      <c r="AJ2231" t="s">
        <v>1012</v>
      </c>
    </row>
    <row r="2232" spans="1:37" x14ac:dyDescent="0.45">
      <c r="A2232" t="s">
        <v>1164</v>
      </c>
      <c r="B2232" t="s">
        <v>9191</v>
      </c>
      <c r="C2232" t="s">
        <v>990</v>
      </c>
      <c r="D2232" t="s">
        <v>9192</v>
      </c>
      <c r="E2232" t="s">
        <v>992</v>
      </c>
      <c r="F2232" t="s">
        <v>4751</v>
      </c>
      <c r="G2232">
        <v>193</v>
      </c>
      <c r="H2232" t="s">
        <v>6276</v>
      </c>
      <c r="I2232">
        <v>40502</v>
      </c>
      <c r="K2232" t="s">
        <v>9193</v>
      </c>
      <c r="L2232" s="106">
        <v>25052</v>
      </c>
      <c r="M2232">
        <v>13006895</v>
      </c>
      <c r="N2232" t="s">
        <v>996</v>
      </c>
      <c r="O2232" t="s">
        <v>12</v>
      </c>
      <c r="P2232" t="s">
        <v>997</v>
      </c>
      <c r="R2232" s="109" t="str">
        <f>IF(OR(P2232="SB",Q2232="SB"),"SB",0)</f>
        <v>SB</v>
      </c>
      <c r="T2232" s="110" t="s">
        <v>998</v>
      </c>
      <c r="V2232" s="113" t="str">
        <f>IF(AND(I2232&gt;=10000,I2232&lt;=19900),"Praha",(IF(AND(I2232&gt;=25001,I2232&lt;=29501),"Středočeský kraj",(IF(AND(I2232&gt;=30100,I2232&lt;=34972),"Středočeský kraj",(IF(AND(I2232&gt;=35002,I2232&lt;=36271),"Karlovarský kraj",(IF(AND(I2232&gt;=37001,I2232&lt;=39201),"Jihočeský kraj",(IF(AND(I2232&gt;=39701,I2232&lt;=39901),"Jihočeský kraj",(IF(AND(I2232&gt;=39301,I2232&lt;=39601),"Kraj Vysočina",(IF(AND(I2232&gt;=58001,I2232&lt;=59501),"Kraj Vysočina",(IF(AND(I2232&gt;=67401,I2232&lt;=67602),"Kraj Vysočina",(IF(AND(I2232&gt;=40001,I2232&lt;=44101),"Ústecký kraj",(IF(AND(I2232&gt;=46001,I2232&lt;=47201),"Liberecký kraj",(IF(AND(I2232&gt;=51202,I2232&lt;=51401),"Liberecký kraj",(IF(AND(I2232&gt;=53002,I2232&lt;=53976),"Pardubický kraj",(IF(AND(I2232&gt;=56002,I2232&lt;=57201),"Pardubický kraj",(IF(AND(I2232&gt;=60200,I2232&lt;=67201),"Jihomoravský kraj",(IF(AND(I2232&gt;=67801,I2232&lt;=68501),"Jihomoravský kraj",(IF(AND(I2232&gt;=69002,I2232&lt;=69801),"Jihomoravský kraj",(IF(AND(I2232&gt;=68601,I2232&lt;=68801),"Zlínský kraj",(IF(AND(I2232&gt;=75501,I2232&lt;=76901),"Zlínský kraj",(IF(AND(I2232&gt;=70030,I2232&lt;=74901),"Moravskoslezský kraj",(IF(AND(I2232&gt;=75000,I2232&lt;=75368),"Olomoucký kraj",(IF(AND(I2232&gt;=77200,I2232&lt;=79862),"Olomoucký kraj",(IF(AND(I2232&gt;=50011,I2232&lt;=50301),"Královéhradecký kraj",(IF(AND(I2232&gt;=54301,I2232&lt;=54303),"Královéhradecký kraj","0")))))))))))))))))))))))))))))))))))))))))))))))</f>
        <v>Ústecký kraj</v>
      </c>
      <c r="AB2232" t="s">
        <v>998</v>
      </c>
      <c r="AD2232" t="s">
        <v>998</v>
      </c>
      <c r="AE2232" t="s">
        <v>998</v>
      </c>
      <c r="AF2232" t="s">
        <v>998</v>
      </c>
      <c r="AG2232" s="107">
        <v>0</v>
      </c>
      <c r="AH2232" s="107">
        <v>0</v>
      </c>
      <c r="AI2232" s="107">
        <v>0</v>
      </c>
      <c r="AJ2232" t="s">
        <v>1012</v>
      </c>
    </row>
    <row r="2233" spans="1:37" x14ac:dyDescent="0.45">
      <c r="A2233" t="s">
        <v>1026</v>
      </c>
      <c r="B2233" t="s">
        <v>9224</v>
      </c>
      <c r="C2233" t="s">
        <v>990</v>
      </c>
      <c r="D2233" t="s">
        <v>9229</v>
      </c>
      <c r="E2233" t="s">
        <v>992</v>
      </c>
      <c r="F2233" t="s">
        <v>2683</v>
      </c>
      <c r="G2233">
        <v>134</v>
      </c>
      <c r="H2233" t="s">
        <v>1931</v>
      </c>
      <c r="I2233">
        <v>40502</v>
      </c>
      <c r="K2233" t="s">
        <v>9230</v>
      </c>
      <c r="L2233" s="106">
        <v>39265</v>
      </c>
      <c r="M2233">
        <v>14542024</v>
      </c>
      <c r="N2233" t="s">
        <v>996</v>
      </c>
      <c r="O2233" t="s">
        <v>12</v>
      </c>
      <c r="P2233" t="s">
        <v>997</v>
      </c>
      <c r="R2233" s="109" t="str">
        <f>IF(OR(P2233="SB",Q2233="SB"),"SB",0)</f>
        <v>SB</v>
      </c>
      <c r="T2233" s="110" t="s">
        <v>998</v>
      </c>
      <c r="V2233" s="113" t="str">
        <f>IF(AND(I2233&gt;=10000,I2233&lt;=19900),"Praha",(IF(AND(I2233&gt;=25001,I2233&lt;=29501),"Středočeský kraj",(IF(AND(I2233&gt;=30100,I2233&lt;=34972),"Středočeský kraj",(IF(AND(I2233&gt;=35002,I2233&lt;=36271),"Karlovarský kraj",(IF(AND(I2233&gt;=37001,I2233&lt;=39201),"Jihočeský kraj",(IF(AND(I2233&gt;=39701,I2233&lt;=39901),"Jihočeský kraj",(IF(AND(I2233&gt;=39301,I2233&lt;=39601),"Kraj Vysočina",(IF(AND(I2233&gt;=58001,I2233&lt;=59501),"Kraj Vysočina",(IF(AND(I2233&gt;=67401,I2233&lt;=67602),"Kraj Vysočina",(IF(AND(I2233&gt;=40001,I2233&lt;=44101),"Ústecký kraj",(IF(AND(I2233&gt;=46001,I2233&lt;=47201),"Liberecký kraj",(IF(AND(I2233&gt;=51202,I2233&lt;=51401),"Liberecký kraj",(IF(AND(I2233&gt;=53002,I2233&lt;=53976),"Pardubický kraj",(IF(AND(I2233&gt;=56002,I2233&lt;=57201),"Pardubický kraj",(IF(AND(I2233&gt;=60200,I2233&lt;=67201),"Jihomoravský kraj",(IF(AND(I2233&gt;=67801,I2233&lt;=68501),"Jihomoravský kraj",(IF(AND(I2233&gt;=69002,I2233&lt;=69801),"Jihomoravský kraj",(IF(AND(I2233&gt;=68601,I2233&lt;=68801),"Zlínský kraj",(IF(AND(I2233&gt;=75501,I2233&lt;=76901),"Zlínský kraj",(IF(AND(I2233&gt;=70030,I2233&lt;=74901),"Moravskoslezský kraj",(IF(AND(I2233&gt;=75000,I2233&lt;=75368),"Olomoucký kraj",(IF(AND(I2233&gt;=77200,I2233&lt;=79862),"Olomoucký kraj",(IF(AND(I2233&gt;=50011,I2233&lt;=50301),"Královéhradecký kraj",(IF(AND(I2233&gt;=54301,I2233&lt;=54303),"Královéhradecký kraj","0")))))))))))))))))))))))))))))))))))))))))))))))</f>
        <v>Ústecký kraj</v>
      </c>
      <c r="AB2233" t="s">
        <v>998</v>
      </c>
      <c r="AD2233" t="s">
        <v>998</v>
      </c>
      <c r="AE2233" t="s">
        <v>998</v>
      </c>
      <c r="AF2233" t="s">
        <v>998</v>
      </c>
      <c r="AG2233" s="107">
        <v>300</v>
      </c>
      <c r="AH2233" s="107">
        <v>0</v>
      </c>
      <c r="AI2233" s="107">
        <v>0</v>
      </c>
      <c r="AJ2233" t="s">
        <v>999</v>
      </c>
      <c r="AK2233" s="106">
        <v>44923</v>
      </c>
    </row>
    <row r="2234" spans="1:37" x14ac:dyDescent="0.45">
      <c r="A2234" t="s">
        <v>1112</v>
      </c>
      <c r="B2234" t="s">
        <v>17500</v>
      </c>
      <c r="C2234" t="s">
        <v>990</v>
      </c>
      <c r="D2234" t="s">
        <v>17501</v>
      </c>
      <c r="E2234" t="s">
        <v>992</v>
      </c>
      <c r="F2234" t="s">
        <v>7331</v>
      </c>
      <c r="G2234">
        <v>633</v>
      </c>
      <c r="H2234" t="s">
        <v>6276</v>
      </c>
      <c r="I2234">
        <v>40502</v>
      </c>
      <c r="K2234" t="s">
        <v>17502</v>
      </c>
      <c r="L2234" s="106">
        <v>28708</v>
      </c>
      <c r="M2234">
        <v>13057015</v>
      </c>
      <c r="N2234" t="s">
        <v>996</v>
      </c>
      <c r="O2234" t="s">
        <v>12</v>
      </c>
      <c r="P2234" t="s">
        <v>997</v>
      </c>
      <c r="R2234" s="109" t="str">
        <f>IF(OR(P2234="SB",Q2234="SB"),"SB",0)</f>
        <v>SB</v>
      </c>
      <c r="T2234" s="110" t="s">
        <v>998</v>
      </c>
      <c r="V2234" s="113" t="str">
        <f>IF(AND(I2234&gt;=10000,I2234&lt;=19900),"Praha",(IF(AND(I2234&gt;=25001,I2234&lt;=29501),"Středočeský kraj",(IF(AND(I2234&gt;=30100,I2234&lt;=34972),"Středočeský kraj",(IF(AND(I2234&gt;=35002,I2234&lt;=36271),"Karlovarský kraj",(IF(AND(I2234&gt;=37001,I2234&lt;=39201),"Jihočeský kraj",(IF(AND(I2234&gt;=39701,I2234&lt;=39901),"Jihočeský kraj",(IF(AND(I2234&gt;=39301,I2234&lt;=39601),"Kraj Vysočina",(IF(AND(I2234&gt;=58001,I2234&lt;=59501),"Kraj Vysočina",(IF(AND(I2234&gt;=67401,I2234&lt;=67602),"Kraj Vysočina",(IF(AND(I2234&gt;=40001,I2234&lt;=44101),"Ústecký kraj",(IF(AND(I2234&gt;=46001,I2234&lt;=47201),"Liberecký kraj",(IF(AND(I2234&gt;=51202,I2234&lt;=51401),"Liberecký kraj",(IF(AND(I2234&gt;=53002,I2234&lt;=53976),"Pardubický kraj",(IF(AND(I2234&gt;=56002,I2234&lt;=57201),"Pardubický kraj",(IF(AND(I2234&gt;=60200,I2234&lt;=67201),"Jihomoravský kraj",(IF(AND(I2234&gt;=67801,I2234&lt;=68501),"Jihomoravský kraj",(IF(AND(I2234&gt;=69002,I2234&lt;=69801),"Jihomoravský kraj",(IF(AND(I2234&gt;=68601,I2234&lt;=68801),"Zlínský kraj",(IF(AND(I2234&gt;=75501,I2234&lt;=76901),"Zlínský kraj",(IF(AND(I2234&gt;=70030,I2234&lt;=74901),"Moravskoslezský kraj",(IF(AND(I2234&gt;=75000,I2234&lt;=75368),"Olomoucký kraj",(IF(AND(I2234&gt;=77200,I2234&lt;=79862),"Olomoucký kraj",(IF(AND(I2234&gt;=50011,I2234&lt;=50301),"Královéhradecký kraj",(IF(AND(I2234&gt;=54301,I2234&lt;=54303),"Královéhradecký kraj","0")))))))))))))))))))))))))))))))))))))))))))))))</f>
        <v>Ústecký kraj</v>
      </c>
      <c r="AB2234" t="s">
        <v>998</v>
      </c>
      <c r="AD2234" t="s">
        <v>998</v>
      </c>
      <c r="AE2234" t="s">
        <v>998</v>
      </c>
      <c r="AF2234" t="s">
        <v>998</v>
      </c>
      <c r="AG2234" s="107">
        <v>0</v>
      </c>
      <c r="AH2234" s="107">
        <v>0</v>
      </c>
      <c r="AI2234" s="107">
        <v>0</v>
      </c>
      <c r="AJ2234" t="s">
        <v>1012</v>
      </c>
    </row>
    <row r="2235" spans="1:37" x14ac:dyDescent="0.45">
      <c r="A2235" t="s">
        <v>1037</v>
      </c>
      <c r="B2235" t="s">
        <v>18462</v>
      </c>
      <c r="C2235" t="s">
        <v>990</v>
      </c>
      <c r="D2235" t="s">
        <v>18463</v>
      </c>
      <c r="E2235" t="s">
        <v>992</v>
      </c>
      <c r="F2235" t="s">
        <v>7274</v>
      </c>
      <c r="G2235">
        <v>90</v>
      </c>
      <c r="H2235" t="s">
        <v>6276</v>
      </c>
      <c r="I2235">
        <v>40502</v>
      </c>
      <c r="K2235" t="s">
        <v>18464</v>
      </c>
      <c r="L2235" s="106">
        <v>30799</v>
      </c>
      <c r="M2235">
        <v>14479275</v>
      </c>
      <c r="N2235" t="s">
        <v>1022</v>
      </c>
      <c r="O2235" t="s">
        <v>1023</v>
      </c>
      <c r="P2235" t="s">
        <v>997</v>
      </c>
      <c r="R2235" s="109" t="str">
        <f>IF(OR(P2235="SB",Q2235="SB"),"SB",0)</f>
        <v>SB</v>
      </c>
      <c r="T2235" s="110" t="s">
        <v>998</v>
      </c>
      <c r="V2235" s="113" t="str">
        <f>IF(AND(I2235&gt;=10000,I2235&lt;=19900),"Praha",(IF(AND(I2235&gt;=25001,I2235&lt;=29501),"Středočeský kraj",(IF(AND(I2235&gt;=30100,I2235&lt;=34972),"Středočeský kraj",(IF(AND(I2235&gt;=35002,I2235&lt;=36271),"Karlovarský kraj",(IF(AND(I2235&gt;=37001,I2235&lt;=39201),"Jihočeský kraj",(IF(AND(I2235&gt;=39701,I2235&lt;=39901),"Jihočeský kraj",(IF(AND(I2235&gt;=39301,I2235&lt;=39601),"Kraj Vysočina",(IF(AND(I2235&gt;=58001,I2235&lt;=59501),"Kraj Vysočina",(IF(AND(I2235&gt;=67401,I2235&lt;=67602),"Kraj Vysočina",(IF(AND(I2235&gt;=40001,I2235&lt;=44101),"Ústecký kraj",(IF(AND(I2235&gt;=46001,I2235&lt;=47201),"Liberecký kraj",(IF(AND(I2235&gt;=51202,I2235&lt;=51401),"Liberecký kraj",(IF(AND(I2235&gt;=53002,I2235&lt;=53976),"Pardubický kraj",(IF(AND(I2235&gt;=56002,I2235&lt;=57201),"Pardubický kraj",(IF(AND(I2235&gt;=60200,I2235&lt;=67201),"Jihomoravský kraj",(IF(AND(I2235&gt;=67801,I2235&lt;=68501),"Jihomoravský kraj",(IF(AND(I2235&gt;=69002,I2235&lt;=69801),"Jihomoravský kraj",(IF(AND(I2235&gt;=68601,I2235&lt;=68801),"Zlínský kraj",(IF(AND(I2235&gt;=75501,I2235&lt;=76901),"Zlínský kraj",(IF(AND(I2235&gt;=70030,I2235&lt;=74901),"Moravskoslezský kraj",(IF(AND(I2235&gt;=75000,I2235&lt;=75368),"Olomoucký kraj",(IF(AND(I2235&gt;=77200,I2235&lt;=79862),"Olomoucký kraj",(IF(AND(I2235&gt;=50011,I2235&lt;=50301),"Královéhradecký kraj",(IF(AND(I2235&gt;=54301,I2235&lt;=54303),"Královéhradecký kraj","0")))))))))))))))))))))))))))))))))))))))))))))))</f>
        <v>Ústecký kraj</v>
      </c>
      <c r="AB2235" t="s">
        <v>998</v>
      </c>
      <c r="AD2235" t="s">
        <v>998</v>
      </c>
      <c r="AE2235" t="s">
        <v>998</v>
      </c>
      <c r="AF2235" t="s">
        <v>998</v>
      </c>
      <c r="AG2235" s="107">
        <v>0</v>
      </c>
      <c r="AH2235" s="107">
        <v>0</v>
      </c>
      <c r="AI2235" s="107">
        <v>0</v>
      </c>
      <c r="AJ2235" t="s">
        <v>1012</v>
      </c>
    </row>
    <row r="2236" spans="1:37" x14ac:dyDescent="0.45">
      <c r="A2236" t="s">
        <v>1087</v>
      </c>
      <c r="B2236" t="s">
        <v>14176</v>
      </c>
      <c r="C2236" t="s">
        <v>990</v>
      </c>
      <c r="D2236" t="s">
        <v>14177</v>
      </c>
      <c r="E2236" t="s">
        <v>992</v>
      </c>
      <c r="F2236" t="s">
        <v>5070</v>
      </c>
      <c r="G2236">
        <v>524</v>
      </c>
      <c r="H2236" t="s">
        <v>14178</v>
      </c>
      <c r="I2236">
        <v>40722</v>
      </c>
      <c r="K2236" t="s">
        <v>14179</v>
      </c>
      <c r="L2236" s="106">
        <v>38253</v>
      </c>
      <c r="M2236">
        <v>13582734</v>
      </c>
      <c r="N2236" t="s">
        <v>1757</v>
      </c>
      <c r="O2236" t="s">
        <v>1010</v>
      </c>
      <c r="P2236" t="s">
        <v>997</v>
      </c>
      <c r="Q2236" t="s">
        <v>1016</v>
      </c>
      <c r="R2236" s="109" t="str">
        <f>IF(OR(P2236="SB",Q2236="SB"),"SB",0)</f>
        <v>SB</v>
      </c>
      <c r="V2236" s="113" t="str">
        <f>IF(AND(I2236&gt;=10000,I2236&lt;=19900),"Praha",(IF(AND(I2236&gt;=25001,I2236&lt;=29501),"Středočeský kraj",(IF(AND(I2236&gt;=30100,I2236&lt;=34972),"Středočeský kraj",(IF(AND(I2236&gt;=35002,I2236&lt;=36271),"Karlovarský kraj",(IF(AND(I2236&gt;=37001,I2236&lt;=39201),"Jihočeský kraj",(IF(AND(I2236&gt;=39701,I2236&lt;=39901),"Jihočeský kraj",(IF(AND(I2236&gt;=39301,I2236&lt;=39601),"Kraj Vysočina",(IF(AND(I2236&gt;=58001,I2236&lt;=59501),"Kraj Vysočina",(IF(AND(I2236&gt;=67401,I2236&lt;=67602),"Kraj Vysočina",(IF(AND(I2236&gt;=40001,I2236&lt;=44101),"Ústecký kraj",(IF(AND(I2236&gt;=46001,I2236&lt;=47201),"Liberecký kraj",(IF(AND(I2236&gt;=51202,I2236&lt;=51401),"Liberecký kraj",(IF(AND(I2236&gt;=53002,I2236&lt;=53976),"Pardubický kraj",(IF(AND(I2236&gt;=56002,I2236&lt;=57201),"Pardubický kraj",(IF(AND(I2236&gt;=60200,I2236&lt;=67201),"Jihomoravský kraj",(IF(AND(I2236&gt;=67801,I2236&lt;=68501),"Jihomoravský kraj",(IF(AND(I2236&gt;=69002,I2236&lt;=69801),"Jihomoravský kraj",(IF(AND(I2236&gt;=68601,I2236&lt;=68801),"Zlínský kraj",(IF(AND(I2236&gt;=75501,I2236&lt;=76901),"Zlínský kraj",(IF(AND(I2236&gt;=70030,I2236&lt;=74901),"Moravskoslezský kraj",(IF(AND(I2236&gt;=75000,I2236&lt;=75368),"Olomoucký kraj",(IF(AND(I2236&gt;=77200,I2236&lt;=79862),"Olomoucký kraj",(IF(AND(I2236&gt;=50011,I2236&lt;=50301),"Královéhradecký kraj",(IF(AND(I2236&gt;=54301,I2236&lt;=54303),"Královéhradecký kraj","0")))))))))))))))))))))))))))))))))))))))))))))))</f>
        <v>Ústecký kraj</v>
      </c>
      <c r="AD2236" t="s">
        <v>998</v>
      </c>
      <c r="AE2236" t="s">
        <v>998</v>
      </c>
      <c r="AF2236" t="s">
        <v>998</v>
      </c>
      <c r="AG2236" s="107">
        <v>0</v>
      </c>
      <c r="AH2236" s="107">
        <v>0</v>
      </c>
      <c r="AI2236" s="107">
        <v>0</v>
      </c>
      <c r="AJ2236" t="s">
        <v>1012</v>
      </c>
    </row>
    <row r="2237" spans="1:37" x14ac:dyDescent="0.45">
      <c r="A2237" t="s">
        <v>1037</v>
      </c>
      <c r="B2237" t="s">
        <v>15464</v>
      </c>
      <c r="C2237" t="s">
        <v>990</v>
      </c>
      <c r="D2237" t="s">
        <v>15465</v>
      </c>
      <c r="E2237" t="s">
        <v>992</v>
      </c>
      <c r="F2237" t="s">
        <v>2239</v>
      </c>
      <c r="G2237">
        <v>9</v>
      </c>
      <c r="H2237" t="s">
        <v>15466</v>
      </c>
      <c r="I2237">
        <v>40741</v>
      </c>
      <c r="J2237">
        <v>737329465</v>
      </c>
      <c r="K2237" t="s">
        <v>15467</v>
      </c>
      <c r="L2237" s="106">
        <v>31385</v>
      </c>
      <c r="M2237">
        <v>10588868</v>
      </c>
      <c r="N2237" t="s">
        <v>996</v>
      </c>
      <c r="O2237" t="s">
        <v>12</v>
      </c>
      <c r="P2237" t="s">
        <v>997</v>
      </c>
      <c r="R2237" s="109" t="str">
        <f>IF(OR(P2237="SB",Q2237="SB"),"SB",0)</f>
        <v>SB</v>
      </c>
      <c r="T2237" s="110">
        <v>10591</v>
      </c>
      <c r="U2237" t="s">
        <v>19633</v>
      </c>
      <c r="V2237" s="113" t="str">
        <f>IF(AND(I2237&gt;=10000,I2237&lt;=19900),"Praha",(IF(AND(I2237&gt;=25001,I2237&lt;=29501),"Středočeský kraj",(IF(AND(I2237&gt;=30100,I2237&lt;=34972),"Středočeský kraj",(IF(AND(I2237&gt;=35002,I2237&lt;=36271),"Karlovarský kraj",(IF(AND(I2237&gt;=37001,I2237&lt;=39201),"Jihočeský kraj",(IF(AND(I2237&gt;=39701,I2237&lt;=39901),"Jihočeský kraj",(IF(AND(I2237&gt;=39301,I2237&lt;=39601),"Kraj Vysočina",(IF(AND(I2237&gt;=58001,I2237&lt;=59501),"Kraj Vysočina",(IF(AND(I2237&gt;=67401,I2237&lt;=67602),"Kraj Vysočina",(IF(AND(I2237&gt;=40001,I2237&lt;=44101),"Ústecký kraj",(IF(AND(I2237&gt;=46001,I2237&lt;=47201),"Liberecký kraj",(IF(AND(I2237&gt;=51202,I2237&lt;=51401),"Liberecký kraj",(IF(AND(I2237&gt;=53002,I2237&lt;=53976),"Pardubický kraj",(IF(AND(I2237&gt;=56002,I2237&lt;=57201),"Pardubický kraj",(IF(AND(I2237&gt;=60200,I2237&lt;=67201),"Jihomoravský kraj",(IF(AND(I2237&gt;=67801,I2237&lt;=68501),"Jihomoravský kraj",(IF(AND(I2237&gt;=69002,I2237&lt;=69801),"Jihomoravský kraj",(IF(AND(I2237&gt;=68601,I2237&lt;=68801),"Zlínský kraj",(IF(AND(I2237&gt;=75501,I2237&lt;=76901),"Zlínský kraj",(IF(AND(I2237&gt;=70030,I2237&lt;=74901),"Moravskoslezský kraj",(IF(AND(I2237&gt;=75000,I2237&lt;=75368),"Olomoucký kraj",(IF(AND(I2237&gt;=77200,I2237&lt;=79862),"Olomoucký kraj",(IF(AND(I2237&gt;=50011,I2237&lt;=50301),"Královéhradecký kraj",(IF(AND(I2237&gt;=54301,I2237&lt;=54303),"Královéhradecký kraj","0")))))))))))))))))))))))))))))))))))))))))))))))</f>
        <v>Ústecký kraj</v>
      </c>
      <c r="AD2237" t="s">
        <v>998</v>
      </c>
      <c r="AE2237" t="s">
        <v>998</v>
      </c>
      <c r="AF2237" t="s">
        <v>998</v>
      </c>
      <c r="AG2237" s="107">
        <v>0</v>
      </c>
      <c r="AH2237" s="107">
        <v>0</v>
      </c>
      <c r="AI2237" s="107">
        <v>0</v>
      </c>
      <c r="AJ2237" t="s">
        <v>1012</v>
      </c>
    </row>
    <row r="2238" spans="1:37" x14ac:dyDescent="0.45">
      <c r="A2238" t="s">
        <v>1169</v>
      </c>
      <c r="B2238" t="s">
        <v>17270</v>
      </c>
      <c r="C2238" t="s">
        <v>990</v>
      </c>
      <c r="D2238" t="s">
        <v>17271</v>
      </c>
      <c r="E2238" t="s">
        <v>992</v>
      </c>
      <c r="F2238" t="s">
        <v>1983</v>
      </c>
      <c r="G2238">
        <v>15</v>
      </c>
      <c r="H2238" t="s">
        <v>1526</v>
      </c>
      <c r="I2238">
        <v>40780</v>
      </c>
      <c r="K2238" t="s">
        <v>17272</v>
      </c>
      <c r="L2238" s="106">
        <v>29065</v>
      </c>
      <c r="M2238">
        <v>10861781</v>
      </c>
      <c r="N2238" t="s">
        <v>996</v>
      </c>
      <c r="O2238" t="s">
        <v>12</v>
      </c>
      <c r="P2238" t="s">
        <v>997</v>
      </c>
      <c r="R2238" s="109" t="str">
        <f>IF(OR(P2238="SB",Q2238="SB"),"SB",0)</f>
        <v>SB</v>
      </c>
      <c r="T2238" s="110">
        <v>11893</v>
      </c>
      <c r="U2238" t="s">
        <v>19633</v>
      </c>
      <c r="V2238" s="113" t="str">
        <f>IF(AND(I2238&gt;=10000,I2238&lt;=19900),"Praha",(IF(AND(I2238&gt;=25001,I2238&lt;=29501),"Středočeský kraj",(IF(AND(I2238&gt;=30100,I2238&lt;=34972),"Středočeský kraj",(IF(AND(I2238&gt;=35002,I2238&lt;=36271),"Karlovarský kraj",(IF(AND(I2238&gt;=37001,I2238&lt;=39201),"Jihočeský kraj",(IF(AND(I2238&gt;=39701,I2238&lt;=39901),"Jihočeský kraj",(IF(AND(I2238&gt;=39301,I2238&lt;=39601),"Kraj Vysočina",(IF(AND(I2238&gt;=58001,I2238&lt;=59501),"Kraj Vysočina",(IF(AND(I2238&gt;=67401,I2238&lt;=67602),"Kraj Vysočina",(IF(AND(I2238&gt;=40001,I2238&lt;=44101),"Ústecký kraj",(IF(AND(I2238&gt;=46001,I2238&lt;=47201),"Liberecký kraj",(IF(AND(I2238&gt;=51202,I2238&lt;=51401),"Liberecký kraj",(IF(AND(I2238&gt;=53002,I2238&lt;=53976),"Pardubický kraj",(IF(AND(I2238&gt;=56002,I2238&lt;=57201),"Pardubický kraj",(IF(AND(I2238&gt;=60200,I2238&lt;=67201),"Jihomoravský kraj",(IF(AND(I2238&gt;=67801,I2238&lt;=68501),"Jihomoravský kraj",(IF(AND(I2238&gt;=69002,I2238&lt;=69801),"Jihomoravský kraj",(IF(AND(I2238&gt;=68601,I2238&lt;=68801),"Zlínský kraj",(IF(AND(I2238&gt;=75501,I2238&lt;=76901),"Zlínský kraj",(IF(AND(I2238&gt;=70030,I2238&lt;=74901),"Moravskoslezský kraj",(IF(AND(I2238&gt;=75000,I2238&lt;=75368),"Olomoucký kraj",(IF(AND(I2238&gt;=77200,I2238&lt;=79862),"Olomoucký kraj",(IF(AND(I2238&gt;=50011,I2238&lt;=50301),"Královéhradecký kraj",(IF(AND(I2238&gt;=54301,I2238&lt;=54303),"Královéhradecký kraj","0")))))))))))))))))))))))))))))))))))))))))))))))</f>
        <v>Ústecký kraj</v>
      </c>
      <c r="AD2238" t="s">
        <v>998</v>
      </c>
      <c r="AE2238" t="s">
        <v>998</v>
      </c>
      <c r="AF2238" t="s">
        <v>998</v>
      </c>
      <c r="AG2238" s="107">
        <v>0</v>
      </c>
      <c r="AH2238" s="107">
        <v>0</v>
      </c>
      <c r="AI2238" s="107">
        <v>0</v>
      </c>
      <c r="AJ2238" t="s">
        <v>1012</v>
      </c>
    </row>
    <row r="2239" spans="1:37" x14ac:dyDescent="0.45">
      <c r="A2239" t="s">
        <v>1749</v>
      </c>
      <c r="B2239" t="s">
        <v>2209</v>
      </c>
      <c r="C2239" t="s">
        <v>1002</v>
      </c>
      <c r="D2239" t="s">
        <v>2215</v>
      </c>
      <c r="E2239" t="s">
        <v>992</v>
      </c>
      <c r="F2239" t="s">
        <v>2216</v>
      </c>
      <c r="G2239">
        <v>1211</v>
      </c>
      <c r="H2239" t="s">
        <v>2207</v>
      </c>
      <c r="I2239">
        <v>40801</v>
      </c>
      <c r="K2239" t="s">
        <v>2217</v>
      </c>
      <c r="L2239" s="106">
        <v>28727</v>
      </c>
      <c r="M2239">
        <v>10570074</v>
      </c>
      <c r="N2239" t="s">
        <v>1900</v>
      </c>
      <c r="O2239" t="s">
        <v>1023</v>
      </c>
      <c r="P2239" t="s">
        <v>997</v>
      </c>
      <c r="R2239" s="109" t="str">
        <f>IF(OR(P2239="SB",Q2239="SB"),"SB",0)</f>
        <v>SB</v>
      </c>
      <c r="T2239" s="110">
        <v>50503</v>
      </c>
      <c r="U2239" t="s">
        <v>19633</v>
      </c>
      <c r="V2239" s="113" t="str">
        <f>IF(AND(I2239&gt;=10000,I2239&lt;=19900),"Praha",(IF(AND(I2239&gt;=25001,I2239&lt;=29501),"Středočeský kraj",(IF(AND(I2239&gt;=30100,I2239&lt;=34972),"Středočeský kraj",(IF(AND(I2239&gt;=35002,I2239&lt;=36271),"Karlovarský kraj",(IF(AND(I2239&gt;=37001,I2239&lt;=39201),"Jihočeský kraj",(IF(AND(I2239&gt;=39701,I2239&lt;=39901),"Jihočeský kraj",(IF(AND(I2239&gt;=39301,I2239&lt;=39601),"Kraj Vysočina",(IF(AND(I2239&gt;=58001,I2239&lt;=59501),"Kraj Vysočina",(IF(AND(I2239&gt;=67401,I2239&lt;=67602),"Kraj Vysočina",(IF(AND(I2239&gt;=40001,I2239&lt;=44101),"Ústecký kraj",(IF(AND(I2239&gt;=46001,I2239&lt;=47201),"Liberecký kraj",(IF(AND(I2239&gt;=51202,I2239&lt;=51401),"Liberecký kraj",(IF(AND(I2239&gt;=53002,I2239&lt;=53976),"Pardubický kraj",(IF(AND(I2239&gt;=56002,I2239&lt;=57201),"Pardubický kraj",(IF(AND(I2239&gt;=60200,I2239&lt;=67201),"Jihomoravský kraj",(IF(AND(I2239&gt;=67801,I2239&lt;=68501),"Jihomoravský kraj",(IF(AND(I2239&gt;=69002,I2239&lt;=69801),"Jihomoravský kraj",(IF(AND(I2239&gt;=68601,I2239&lt;=68801),"Zlínský kraj",(IF(AND(I2239&gt;=75501,I2239&lt;=76901),"Zlínský kraj",(IF(AND(I2239&gt;=70030,I2239&lt;=74901),"Moravskoslezský kraj",(IF(AND(I2239&gt;=75000,I2239&lt;=75368),"Olomoucký kraj",(IF(AND(I2239&gt;=77200,I2239&lt;=79862),"Olomoucký kraj",(IF(AND(I2239&gt;=50011,I2239&lt;=50301),"Královéhradecký kraj",(IF(AND(I2239&gt;=54301,I2239&lt;=54303),"Královéhradecký kraj","0")))))))))))))))))))))))))))))))))))))))))))))))</f>
        <v>Ústecký kraj</v>
      </c>
      <c r="AD2239" t="s">
        <v>998</v>
      </c>
      <c r="AE2239" t="s">
        <v>998</v>
      </c>
      <c r="AF2239" t="s">
        <v>998</v>
      </c>
      <c r="AG2239" s="107">
        <v>0</v>
      </c>
      <c r="AH2239" s="107">
        <v>0</v>
      </c>
      <c r="AI2239" s="107">
        <v>0</v>
      </c>
      <c r="AJ2239" t="s">
        <v>1012</v>
      </c>
    </row>
    <row r="2240" spans="1:37" x14ac:dyDescent="0.45">
      <c r="A2240" t="s">
        <v>1111</v>
      </c>
      <c r="B2240" t="s">
        <v>3801</v>
      </c>
      <c r="C2240" t="s">
        <v>1002</v>
      </c>
      <c r="D2240" t="s">
        <v>3802</v>
      </c>
      <c r="E2240" t="s">
        <v>992</v>
      </c>
      <c r="F2240" t="s">
        <v>2066</v>
      </c>
      <c r="G2240">
        <v>996</v>
      </c>
      <c r="H2240" t="s">
        <v>3803</v>
      </c>
      <c r="I2240">
        <v>41002</v>
      </c>
      <c r="J2240">
        <v>737638541</v>
      </c>
      <c r="K2240" t="s">
        <v>3804</v>
      </c>
      <c r="L2240" s="106">
        <v>36309</v>
      </c>
      <c r="M2240">
        <v>13644974</v>
      </c>
      <c r="N2240" t="s">
        <v>1022</v>
      </c>
      <c r="O2240" t="s">
        <v>1023</v>
      </c>
      <c r="P2240" t="s">
        <v>997</v>
      </c>
      <c r="R2240" s="109" t="str">
        <f>IF(OR(P2240="SB",Q2240="SB"),"SB",0)</f>
        <v>SB</v>
      </c>
      <c r="T2240" s="110">
        <v>16100</v>
      </c>
      <c r="U2240" t="s">
        <v>19633</v>
      </c>
      <c r="V2240" s="113" t="str">
        <f>IF(AND(I2240&gt;=10000,I2240&lt;=19900),"Praha",(IF(AND(I2240&gt;=25001,I2240&lt;=29501),"Středočeský kraj",(IF(AND(I2240&gt;=30100,I2240&lt;=34972),"Středočeský kraj",(IF(AND(I2240&gt;=35002,I2240&lt;=36271),"Karlovarský kraj",(IF(AND(I2240&gt;=37001,I2240&lt;=39201),"Jihočeský kraj",(IF(AND(I2240&gt;=39701,I2240&lt;=39901),"Jihočeský kraj",(IF(AND(I2240&gt;=39301,I2240&lt;=39601),"Kraj Vysočina",(IF(AND(I2240&gt;=58001,I2240&lt;=59501),"Kraj Vysočina",(IF(AND(I2240&gt;=67401,I2240&lt;=67602),"Kraj Vysočina",(IF(AND(I2240&gt;=40001,I2240&lt;=44101),"Ústecký kraj",(IF(AND(I2240&gt;=46001,I2240&lt;=47201),"Liberecký kraj",(IF(AND(I2240&gt;=51202,I2240&lt;=51401),"Liberecký kraj",(IF(AND(I2240&gt;=53002,I2240&lt;=53976),"Pardubický kraj",(IF(AND(I2240&gt;=56002,I2240&lt;=57201),"Pardubický kraj",(IF(AND(I2240&gt;=60200,I2240&lt;=67201),"Jihomoravský kraj",(IF(AND(I2240&gt;=67801,I2240&lt;=68501),"Jihomoravský kraj",(IF(AND(I2240&gt;=69002,I2240&lt;=69801),"Jihomoravský kraj",(IF(AND(I2240&gt;=68601,I2240&lt;=68801),"Zlínský kraj",(IF(AND(I2240&gt;=75501,I2240&lt;=76901),"Zlínský kraj",(IF(AND(I2240&gt;=70030,I2240&lt;=74901),"Moravskoslezský kraj",(IF(AND(I2240&gt;=75000,I2240&lt;=75368),"Olomoucký kraj",(IF(AND(I2240&gt;=77200,I2240&lt;=79862),"Olomoucký kraj",(IF(AND(I2240&gt;=50011,I2240&lt;=50301),"Královéhradecký kraj",(IF(AND(I2240&gt;=54301,I2240&lt;=54303),"Královéhradecký kraj","0")))))))))))))))))))))))))))))))))))))))))))))))</f>
        <v>Ústecký kraj</v>
      </c>
      <c r="AB2240" t="s">
        <v>3805</v>
      </c>
      <c r="AD2240" t="s">
        <v>998</v>
      </c>
      <c r="AE2240" t="s">
        <v>998</v>
      </c>
      <c r="AF2240" t="s">
        <v>998</v>
      </c>
      <c r="AG2240" s="107">
        <v>0</v>
      </c>
      <c r="AH2240" s="107">
        <v>0</v>
      </c>
      <c r="AI2240" s="107">
        <v>0</v>
      </c>
      <c r="AJ2240" t="s">
        <v>1012</v>
      </c>
    </row>
    <row r="2241" spans="1:37" x14ac:dyDescent="0.45">
      <c r="A2241" t="s">
        <v>1113</v>
      </c>
      <c r="B2241" t="s">
        <v>17830</v>
      </c>
      <c r="C2241" t="s">
        <v>990</v>
      </c>
      <c r="D2241" t="s">
        <v>17831</v>
      </c>
      <c r="E2241" t="s">
        <v>992</v>
      </c>
      <c r="F2241" t="s">
        <v>4005</v>
      </c>
      <c r="G2241">
        <v>175</v>
      </c>
      <c r="H2241" t="s">
        <v>4234</v>
      </c>
      <c r="I2241">
        <v>41002</v>
      </c>
      <c r="J2241">
        <v>602121613</v>
      </c>
      <c r="K2241" t="s">
        <v>17832</v>
      </c>
      <c r="L2241" s="106">
        <v>24215</v>
      </c>
      <c r="M2241">
        <v>13054486</v>
      </c>
      <c r="N2241" t="s">
        <v>996</v>
      </c>
      <c r="O2241" t="s">
        <v>12</v>
      </c>
      <c r="P2241" t="s">
        <v>997</v>
      </c>
      <c r="R2241" s="109" t="str">
        <f>IF(OR(P2241="SB",Q2241="SB"),"SB",0)</f>
        <v>SB</v>
      </c>
      <c r="T2241" s="110" t="s">
        <v>998</v>
      </c>
      <c r="V2241" s="113" t="str">
        <f>IF(AND(I2241&gt;=10000,I2241&lt;=19900),"Praha",(IF(AND(I2241&gt;=25001,I2241&lt;=29501),"Středočeský kraj",(IF(AND(I2241&gt;=30100,I2241&lt;=34972),"Středočeský kraj",(IF(AND(I2241&gt;=35002,I2241&lt;=36271),"Karlovarský kraj",(IF(AND(I2241&gt;=37001,I2241&lt;=39201),"Jihočeský kraj",(IF(AND(I2241&gt;=39701,I2241&lt;=39901),"Jihočeský kraj",(IF(AND(I2241&gt;=39301,I2241&lt;=39601),"Kraj Vysočina",(IF(AND(I2241&gt;=58001,I2241&lt;=59501),"Kraj Vysočina",(IF(AND(I2241&gt;=67401,I2241&lt;=67602),"Kraj Vysočina",(IF(AND(I2241&gt;=40001,I2241&lt;=44101),"Ústecký kraj",(IF(AND(I2241&gt;=46001,I2241&lt;=47201),"Liberecký kraj",(IF(AND(I2241&gt;=51202,I2241&lt;=51401),"Liberecký kraj",(IF(AND(I2241&gt;=53002,I2241&lt;=53976),"Pardubický kraj",(IF(AND(I2241&gt;=56002,I2241&lt;=57201),"Pardubický kraj",(IF(AND(I2241&gt;=60200,I2241&lt;=67201),"Jihomoravský kraj",(IF(AND(I2241&gt;=67801,I2241&lt;=68501),"Jihomoravský kraj",(IF(AND(I2241&gt;=69002,I2241&lt;=69801),"Jihomoravský kraj",(IF(AND(I2241&gt;=68601,I2241&lt;=68801),"Zlínský kraj",(IF(AND(I2241&gt;=75501,I2241&lt;=76901),"Zlínský kraj",(IF(AND(I2241&gt;=70030,I2241&lt;=74901),"Moravskoslezský kraj",(IF(AND(I2241&gt;=75000,I2241&lt;=75368),"Olomoucký kraj",(IF(AND(I2241&gt;=77200,I2241&lt;=79862),"Olomoucký kraj",(IF(AND(I2241&gt;=50011,I2241&lt;=50301),"Královéhradecký kraj",(IF(AND(I2241&gt;=54301,I2241&lt;=54303),"Královéhradecký kraj","0")))))))))))))))))))))))))))))))))))))))))))))))</f>
        <v>Ústecký kraj</v>
      </c>
      <c r="AB2241" t="s">
        <v>998</v>
      </c>
      <c r="AD2241" t="s">
        <v>998</v>
      </c>
      <c r="AE2241" t="s">
        <v>998</v>
      </c>
      <c r="AF2241" t="s">
        <v>998</v>
      </c>
      <c r="AG2241" s="107">
        <v>0</v>
      </c>
      <c r="AH2241" s="107">
        <v>0</v>
      </c>
      <c r="AI2241" s="107">
        <v>0</v>
      </c>
      <c r="AJ2241" t="s">
        <v>1012</v>
      </c>
    </row>
    <row r="2242" spans="1:37" x14ac:dyDescent="0.45">
      <c r="A2242" t="s">
        <v>1479</v>
      </c>
      <c r="B2242" t="s">
        <v>3133</v>
      </c>
      <c r="C2242" t="s">
        <v>990</v>
      </c>
      <c r="D2242" t="s">
        <v>3141</v>
      </c>
      <c r="E2242" t="s">
        <v>992</v>
      </c>
      <c r="F2242" t="s">
        <v>3142</v>
      </c>
      <c r="G2242">
        <v>328</v>
      </c>
      <c r="H2242" t="s">
        <v>3143</v>
      </c>
      <c r="I2242">
        <v>41112</v>
      </c>
      <c r="J2242">
        <v>731537462</v>
      </c>
      <c r="K2242" t="s">
        <v>3144</v>
      </c>
      <c r="L2242" s="106">
        <v>40796</v>
      </c>
      <c r="M2242">
        <v>15404617</v>
      </c>
      <c r="N2242" t="s">
        <v>1029</v>
      </c>
      <c r="O2242" t="s">
        <v>1010</v>
      </c>
      <c r="P2242" t="s">
        <v>997</v>
      </c>
      <c r="R2242" s="109" t="str">
        <f>IF(OR(P2242="SB",Q2242="SB"),"SB",0)</f>
        <v>SB</v>
      </c>
      <c r="V2242" s="113" t="str">
        <f>IF(AND(I2242&gt;=10000,I2242&lt;=19900),"Praha",(IF(AND(I2242&gt;=25001,I2242&lt;=29501),"Středočeský kraj",(IF(AND(I2242&gt;=30100,I2242&lt;=34972),"Středočeský kraj",(IF(AND(I2242&gt;=35002,I2242&lt;=36271),"Karlovarský kraj",(IF(AND(I2242&gt;=37001,I2242&lt;=39201),"Jihočeský kraj",(IF(AND(I2242&gt;=39701,I2242&lt;=39901),"Jihočeský kraj",(IF(AND(I2242&gt;=39301,I2242&lt;=39601),"Kraj Vysočina",(IF(AND(I2242&gt;=58001,I2242&lt;=59501),"Kraj Vysočina",(IF(AND(I2242&gt;=67401,I2242&lt;=67602),"Kraj Vysočina",(IF(AND(I2242&gt;=40001,I2242&lt;=44101),"Ústecký kraj",(IF(AND(I2242&gt;=46001,I2242&lt;=47201),"Liberecký kraj",(IF(AND(I2242&gt;=51202,I2242&lt;=51401),"Liberecký kraj",(IF(AND(I2242&gt;=53002,I2242&lt;=53976),"Pardubický kraj",(IF(AND(I2242&gt;=56002,I2242&lt;=57201),"Pardubický kraj",(IF(AND(I2242&gt;=60200,I2242&lt;=67201),"Jihomoravský kraj",(IF(AND(I2242&gt;=67801,I2242&lt;=68501),"Jihomoravský kraj",(IF(AND(I2242&gt;=69002,I2242&lt;=69801),"Jihomoravský kraj",(IF(AND(I2242&gt;=68601,I2242&lt;=68801),"Zlínský kraj",(IF(AND(I2242&gt;=75501,I2242&lt;=76901),"Zlínský kraj",(IF(AND(I2242&gt;=70030,I2242&lt;=74901),"Moravskoslezský kraj",(IF(AND(I2242&gt;=75000,I2242&lt;=75368),"Olomoucký kraj",(IF(AND(I2242&gt;=77200,I2242&lt;=79862),"Olomoucký kraj",(IF(AND(I2242&gt;=50011,I2242&lt;=50301),"Královéhradecký kraj",(IF(AND(I2242&gt;=54301,I2242&lt;=54303),"Královéhradecký kraj","0")))))))))))))))))))))))))))))))))))))))))))))))</f>
        <v>Ústecký kraj</v>
      </c>
      <c r="AD2242" t="s">
        <v>998</v>
      </c>
      <c r="AE2242" t="s">
        <v>998</v>
      </c>
      <c r="AF2242" t="s">
        <v>998</v>
      </c>
      <c r="AG2242" s="107">
        <v>0</v>
      </c>
      <c r="AH2242" s="107">
        <v>0</v>
      </c>
      <c r="AI2242" s="107">
        <v>0</v>
      </c>
      <c r="AJ2242" t="s">
        <v>1012</v>
      </c>
    </row>
    <row r="2243" spans="1:37" x14ac:dyDescent="0.45">
      <c r="A2243" t="s">
        <v>1187</v>
      </c>
      <c r="B2243" t="s">
        <v>10412</v>
      </c>
      <c r="C2243" t="s">
        <v>1002</v>
      </c>
      <c r="D2243" t="s">
        <v>10413</v>
      </c>
      <c r="E2243" t="s">
        <v>992</v>
      </c>
      <c r="F2243" t="s">
        <v>1027</v>
      </c>
      <c r="G2243">
        <v>392</v>
      </c>
      <c r="H2243" t="s">
        <v>10414</v>
      </c>
      <c r="I2243">
        <v>41117</v>
      </c>
      <c r="J2243">
        <v>737256205</v>
      </c>
      <c r="K2243" t="s">
        <v>10415</v>
      </c>
      <c r="L2243" s="106">
        <v>37926</v>
      </c>
      <c r="M2243">
        <v>13662455</v>
      </c>
      <c r="N2243" t="s">
        <v>1589</v>
      </c>
      <c r="O2243" t="s">
        <v>1050</v>
      </c>
      <c r="P2243" t="s">
        <v>997</v>
      </c>
      <c r="R2243" s="109" t="str">
        <f>IF(OR(P2243="SB",Q2243="SB"),"SB",0)</f>
        <v>SB</v>
      </c>
      <c r="T2243" s="110">
        <v>16144</v>
      </c>
      <c r="U2243" t="s">
        <v>19633</v>
      </c>
      <c r="V2243" s="113" t="str">
        <f>IF(AND(I2243&gt;=10000,I2243&lt;=19900),"Praha",(IF(AND(I2243&gt;=25001,I2243&lt;=29501),"Středočeský kraj",(IF(AND(I2243&gt;=30100,I2243&lt;=34972),"Středočeský kraj",(IF(AND(I2243&gt;=35002,I2243&lt;=36271),"Karlovarský kraj",(IF(AND(I2243&gt;=37001,I2243&lt;=39201),"Jihočeský kraj",(IF(AND(I2243&gt;=39701,I2243&lt;=39901),"Jihočeský kraj",(IF(AND(I2243&gt;=39301,I2243&lt;=39601),"Kraj Vysočina",(IF(AND(I2243&gt;=58001,I2243&lt;=59501),"Kraj Vysočina",(IF(AND(I2243&gt;=67401,I2243&lt;=67602),"Kraj Vysočina",(IF(AND(I2243&gt;=40001,I2243&lt;=44101),"Ústecký kraj",(IF(AND(I2243&gt;=46001,I2243&lt;=47201),"Liberecký kraj",(IF(AND(I2243&gt;=51202,I2243&lt;=51401),"Liberecký kraj",(IF(AND(I2243&gt;=53002,I2243&lt;=53976),"Pardubický kraj",(IF(AND(I2243&gt;=56002,I2243&lt;=57201),"Pardubický kraj",(IF(AND(I2243&gt;=60200,I2243&lt;=67201),"Jihomoravský kraj",(IF(AND(I2243&gt;=67801,I2243&lt;=68501),"Jihomoravský kraj",(IF(AND(I2243&gt;=69002,I2243&lt;=69801),"Jihomoravský kraj",(IF(AND(I2243&gt;=68601,I2243&lt;=68801),"Zlínský kraj",(IF(AND(I2243&gt;=75501,I2243&lt;=76901),"Zlínský kraj",(IF(AND(I2243&gt;=70030,I2243&lt;=74901),"Moravskoslezský kraj",(IF(AND(I2243&gt;=75000,I2243&lt;=75368),"Olomoucký kraj",(IF(AND(I2243&gt;=77200,I2243&lt;=79862),"Olomoucký kraj",(IF(AND(I2243&gt;=50011,I2243&lt;=50301),"Královéhradecký kraj",(IF(AND(I2243&gt;=54301,I2243&lt;=54303),"Královéhradecký kraj","0")))))))))))))))))))))))))))))))))))))))))))))))</f>
        <v>Ústecký kraj</v>
      </c>
      <c r="AB2243" t="s">
        <v>10416</v>
      </c>
      <c r="AD2243" t="s">
        <v>998</v>
      </c>
      <c r="AE2243" t="s">
        <v>998</v>
      </c>
      <c r="AF2243" t="s">
        <v>998</v>
      </c>
      <c r="AG2243" s="107">
        <v>0</v>
      </c>
      <c r="AH2243" s="107">
        <v>0</v>
      </c>
      <c r="AI2243" s="107">
        <v>0</v>
      </c>
      <c r="AJ2243" t="s">
        <v>1012</v>
      </c>
    </row>
    <row r="2244" spans="1:37" x14ac:dyDescent="0.45">
      <c r="A2244" t="s">
        <v>1007</v>
      </c>
      <c r="B2244" t="s">
        <v>14762</v>
      </c>
      <c r="C2244" t="s">
        <v>990</v>
      </c>
      <c r="D2244" t="s">
        <v>14763</v>
      </c>
      <c r="E2244" t="s">
        <v>992</v>
      </c>
      <c r="F2244" t="s">
        <v>9757</v>
      </c>
      <c r="G2244">
        <v>112</v>
      </c>
      <c r="H2244" t="s">
        <v>9757</v>
      </c>
      <c r="I2244">
        <v>41182</v>
      </c>
      <c r="J2244">
        <v>723865998</v>
      </c>
      <c r="K2244" t="s">
        <v>14764</v>
      </c>
      <c r="L2244" s="106">
        <v>31207</v>
      </c>
      <c r="M2244">
        <v>10596144</v>
      </c>
      <c r="N2244" t="s">
        <v>996</v>
      </c>
      <c r="O2244" t="s">
        <v>12</v>
      </c>
      <c r="P2244" t="s">
        <v>997</v>
      </c>
      <c r="R2244" s="109" t="str">
        <f>IF(OR(P2244="SB",Q2244="SB"),"SB",0)</f>
        <v>SB</v>
      </c>
      <c r="T2244" s="110">
        <v>10645</v>
      </c>
      <c r="U2244" t="s">
        <v>19633</v>
      </c>
      <c r="V2244" s="113" t="str">
        <f>IF(AND(I2244&gt;=10000,I2244&lt;=19900),"Praha",(IF(AND(I2244&gt;=25001,I2244&lt;=29501),"Středočeský kraj",(IF(AND(I2244&gt;=30100,I2244&lt;=34972),"Středočeský kraj",(IF(AND(I2244&gt;=35002,I2244&lt;=36271),"Karlovarský kraj",(IF(AND(I2244&gt;=37001,I2244&lt;=39201),"Jihočeský kraj",(IF(AND(I2244&gt;=39701,I2244&lt;=39901),"Jihočeský kraj",(IF(AND(I2244&gt;=39301,I2244&lt;=39601),"Kraj Vysočina",(IF(AND(I2244&gt;=58001,I2244&lt;=59501),"Kraj Vysočina",(IF(AND(I2244&gt;=67401,I2244&lt;=67602),"Kraj Vysočina",(IF(AND(I2244&gt;=40001,I2244&lt;=44101),"Ústecký kraj",(IF(AND(I2244&gt;=46001,I2244&lt;=47201),"Liberecký kraj",(IF(AND(I2244&gt;=51202,I2244&lt;=51401),"Liberecký kraj",(IF(AND(I2244&gt;=53002,I2244&lt;=53976),"Pardubický kraj",(IF(AND(I2244&gt;=56002,I2244&lt;=57201),"Pardubický kraj",(IF(AND(I2244&gt;=60200,I2244&lt;=67201),"Jihomoravský kraj",(IF(AND(I2244&gt;=67801,I2244&lt;=68501),"Jihomoravský kraj",(IF(AND(I2244&gt;=69002,I2244&lt;=69801),"Jihomoravský kraj",(IF(AND(I2244&gt;=68601,I2244&lt;=68801),"Zlínský kraj",(IF(AND(I2244&gt;=75501,I2244&lt;=76901),"Zlínský kraj",(IF(AND(I2244&gt;=70030,I2244&lt;=74901),"Moravskoslezský kraj",(IF(AND(I2244&gt;=75000,I2244&lt;=75368),"Olomoucký kraj",(IF(AND(I2244&gt;=77200,I2244&lt;=79862),"Olomoucký kraj",(IF(AND(I2244&gt;=50011,I2244&lt;=50301),"Královéhradecký kraj",(IF(AND(I2244&gt;=54301,I2244&lt;=54303),"Královéhradecký kraj","0")))))))))))))))))))))))))))))))))))))))))))))))</f>
        <v>Ústecký kraj</v>
      </c>
      <c r="AD2244" t="s">
        <v>998</v>
      </c>
      <c r="AE2244" t="s">
        <v>998</v>
      </c>
      <c r="AF2244" t="s">
        <v>998</v>
      </c>
      <c r="AG2244" s="107">
        <v>0</v>
      </c>
      <c r="AH2244" s="107">
        <v>0</v>
      </c>
      <c r="AI2244" s="107">
        <v>0</v>
      </c>
      <c r="AJ2244" t="s">
        <v>1012</v>
      </c>
    </row>
    <row r="2245" spans="1:37" x14ac:dyDescent="0.45">
      <c r="A2245" t="s">
        <v>1149</v>
      </c>
      <c r="B2245" t="s">
        <v>8277</v>
      </c>
      <c r="C2245" t="s">
        <v>990</v>
      </c>
      <c r="D2245" t="s">
        <v>8289</v>
      </c>
      <c r="E2245" t="s">
        <v>992</v>
      </c>
      <c r="F2245" t="s">
        <v>8290</v>
      </c>
      <c r="G2245">
        <v>33</v>
      </c>
      <c r="H2245" t="s">
        <v>4234</v>
      </c>
      <c r="I2245">
        <v>41201</v>
      </c>
      <c r="K2245" t="s">
        <v>8291</v>
      </c>
      <c r="L2245" s="106">
        <v>26479</v>
      </c>
      <c r="M2245">
        <v>12931420</v>
      </c>
      <c r="N2245" t="s">
        <v>996</v>
      </c>
      <c r="O2245" t="s">
        <v>12</v>
      </c>
      <c r="P2245" t="s">
        <v>997</v>
      </c>
      <c r="R2245" s="109" t="str">
        <f>IF(OR(P2245="SB",Q2245="SB"),"SB",0)</f>
        <v>SB</v>
      </c>
      <c r="T2245" s="110" t="s">
        <v>998</v>
      </c>
      <c r="V2245" s="113" t="str">
        <f>IF(AND(I2245&gt;=10000,I2245&lt;=19900),"Praha",(IF(AND(I2245&gt;=25001,I2245&lt;=29501),"Středočeský kraj",(IF(AND(I2245&gt;=30100,I2245&lt;=34972),"Středočeský kraj",(IF(AND(I2245&gt;=35002,I2245&lt;=36271),"Karlovarský kraj",(IF(AND(I2245&gt;=37001,I2245&lt;=39201),"Jihočeský kraj",(IF(AND(I2245&gt;=39701,I2245&lt;=39901),"Jihočeský kraj",(IF(AND(I2245&gt;=39301,I2245&lt;=39601),"Kraj Vysočina",(IF(AND(I2245&gt;=58001,I2245&lt;=59501),"Kraj Vysočina",(IF(AND(I2245&gt;=67401,I2245&lt;=67602),"Kraj Vysočina",(IF(AND(I2245&gt;=40001,I2245&lt;=44101),"Ústecký kraj",(IF(AND(I2245&gt;=46001,I2245&lt;=47201),"Liberecký kraj",(IF(AND(I2245&gt;=51202,I2245&lt;=51401),"Liberecký kraj",(IF(AND(I2245&gt;=53002,I2245&lt;=53976),"Pardubický kraj",(IF(AND(I2245&gt;=56002,I2245&lt;=57201),"Pardubický kraj",(IF(AND(I2245&gt;=60200,I2245&lt;=67201),"Jihomoravský kraj",(IF(AND(I2245&gt;=67801,I2245&lt;=68501),"Jihomoravský kraj",(IF(AND(I2245&gt;=69002,I2245&lt;=69801),"Jihomoravský kraj",(IF(AND(I2245&gt;=68601,I2245&lt;=68801),"Zlínský kraj",(IF(AND(I2245&gt;=75501,I2245&lt;=76901),"Zlínský kraj",(IF(AND(I2245&gt;=70030,I2245&lt;=74901),"Moravskoslezský kraj",(IF(AND(I2245&gt;=75000,I2245&lt;=75368),"Olomoucký kraj",(IF(AND(I2245&gt;=77200,I2245&lt;=79862),"Olomoucký kraj",(IF(AND(I2245&gt;=50011,I2245&lt;=50301),"Královéhradecký kraj",(IF(AND(I2245&gt;=54301,I2245&lt;=54303),"Královéhradecký kraj","0")))))))))))))))))))))))))))))))))))))))))))))))</f>
        <v>Ústecký kraj</v>
      </c>
      <c r="AB2245" t="s">
        <v>998</v>
      </c>
      <c r="AD2245" t="s">
        <v>998</v>
      </c>
      <c r="AE2245" t="s">
        <v>998</v>
      </c>
      <c r="AF2245" t="s">
        <v>998</v>
      </c>
      <c r="AG2245" s="107">
        <v>0</v>
      </c>
      <c r="AH2245" s="107">
        <v>0</v>
      </c>
      <c r="AI2245" s="107">
        <v>0</v>
      </c>
      <c r="AJ2245" t="s">
        <v>1012</v>
      </c>
    </row>
    <row r="2246" spans="1:37" x14ac:dyDescent="0.45">
      <c r="A2246" t="s">
        <v>988</v>
      </c>
      <c r="B2246" t="s">
        <v>9656</v>
      </c>
      <c r="C2246" t="s">
        <v>990</v>
      </c>
      <c r="D2246" t="s">
        <v>9657</v>
      </c>
      <c r="E2246" t="s">
        <v>992</v>
      </c>
      <c r="F2246" t="s">
        <v>3224</v>
      </c>
      <c r="G2246">
        <v>157</v>
      </c>
      <c r="H2246" t="s">
        <v>4234</v>
      </c>
      <c r="I2246">
        <v>41201</v>
      </c>
      <c r="K2246" t="s">
        <v>9658</v>
      </c>
      <c r="L2246" s="106">
        <v>26473</v>
      </c>
      <c r="M2246">
        <v>10830661</v>
      </c>
      <c r="N2246" t="s">
        <v>1900</v>
      </c>
      <c r="O2246" t="s">
        <v>1023</v>
      </c>
      <c r="P2246" t="s">
        <v>997</v>
      </c>
      <c r="R2246" s="109" t="str">
        <f>IF(OR(P2246="SB",Q2246="SB"),"SB",0)</f>
        <v>SB</v>
      </c>
      <c r="T2246" s="110" t="s">
        <v>998</v>
      </c>
      <c r="V2246" s="113" t="str">
        <f>IF(AND(I2246&gt;=10000,I2246&lt;=19900),"Praha",(IF(AND(I2246&gt;=25001,I2246&lt;=29501),"Středočeský kraj",(IF(AND(I2246&gt;=30100,I2246&lt;=34972),"Středočeský kraj",(IF(AND(I2246&gt;=35002,I2246&lt;=36271),"Karlovarský kraj",(IF(AND(I2246&gt;=37001,I2246&lt;=39201),"Jihočeský kraj",(IF(AND(I2246&gt;=39701,I2246&lt;=39901),"Jihočeský kraj",(IF(AND(I2246&gt;=39301,I2246&lt;=39601),"Kraj Vysočina",(IF(AND(I2246&gt;=58001,I2246&lt;=59501),"Kraj Vysočina",(IF(AND(I2246&gt;=67401,I2246&lt;=67602),"Kraj Vysočina",(IF(AND(I2246&gt;=40001,I2246&lt;=44101),"Ústecký kraj",(IF(AND(I2246&gt;=46001,I2246&lt;=47201),"Liberecký kraj",(IF(AND(I2246&gt;=51202,I2246&lt;=51401),"Liberecký kraj",(IF(AND(I2246&gt;=53002,I2246&lt;=53976),"Pardubický kraj",(IF(AND(I2246&gt;=56002,I2246&lt;=57201),"Pardubický kraj",(IF(AND(I2246&gt;=60200,I2246&lt;=67201),"Jihomoravský kraj",(IF(AND(I2246&gt;=67801,I2246&lt;=68501),"Jihomoravský kraj",(IF(AND(I2246&gt;=69002,I2246&lt;=69801),"Jihomoravský kraj",(IF(AND(I2246&gt;=68601,I2246&lt;=68801),"Zlínský kraj",(IF(AND(I2246&gt;=75501,I2246&lt;=76901),"Zlínský kraj",(IF(AND(I2246&gt;=70030,I2246&lt;=74901),"Moravskoslezský kraj",(IF(AND(I2246&gt;=75000,I2246&lt;=75368),"Olomoucký kraj",(IF(AND(I2246&gt;=77200,I2246&lt;=79862),"Olomoucký kraj",(IF(AND(I2246&gt;=50011,I2246&lt;=50301),"Královéhradecký kraj",(IF(AND(I2246&gt;=54301,I2246&lt;=54303),"Královéhradecký kraj","0")))))))))))))))))))))))))))))))))))))))))))))))</f>
        <v>Ústecký kraj</v>
      </c>
      <c r="AB2246" t="s">
        <v>998</v>
      </c>
      <c r="AD2246" t="s">
        <v>998</v>
      </c>
      <c r="AE2246" t="s">
        <v>998</v>
      </c>
      <c r="AF2246" t="s">
        <v>998</v>
      </c>
      <c r="AG2246" s="107">
        <v>300</v>
      </c>
      <c r="AH2246" s="107">
        <v>0</v>
      </c>
      <c r="AI2246" s="107">
        <v>0</v>
      </c>
      <c r="AJ2246" t="s">
        <v>999</v>
      </c>
      <c r="AK2246" s="106">
        <v>44920</v>
      </c>
    </row>
    <row r="2247" spans="1:37" x14ac:dyDescent="0.45">
      <c r="A2247" t="s">
        <v>1189</v>
      </c>
      <c r="B2247" t="s">
        <v>14652</v>
      </c>
      <c r="C2247" t="s">
        <v>1002</v>
      </c>
      <c r="D2247" t="s">
        <v>14653</v>
      </c>
      <c r="E2247" t="s">
        <v>992</v>
      </c>
      <c r="F2247" t="s">
        <v>14654</v>
      </c>
      <c r="G2247">
        <v>12</v>
      </c>
      <c r="H2247" t="s">
        <v>4234</v>
      </c>
      <c r="I2247">
        <v>41201</v>
      </c>
      <c r="K2247" t="s">
        <v>14655</v>
      </c>
      <c r="L2247" s="106">
        <v>26192</v>
      </c>
      <c r="M2247">
        <v>13012050</v>
      </c>
      <c r="N2247" t="s">
        <v>996</v>
      </c>
      <c r="O2247" t="s">
        <v>12</v>
      </c>
      <c r="P2247" t="s">
        <v>997</v>
      </c>
      <c r="R2247" s="109" t="str">
        <f>IF(OR(P2247="SB",Q2247="SB"),"SB",0)</f>
        <v>SB</v>
      </c>
      <c r="T2247" s="110" t="s">
        <v>998</v>
      </c>
      <c r="V2247" s="113" t="str">
        <f>IF(AND(I2247&gt;=10000,I2247&lt;=19900),"Praha",(IF(AND(I2247&gt;=25001,I2247&lt;=29501),"Středočeský kraj",(IF(AND(I2247&gt;=30100,I2247&lt;=34972),"Středočeský kraj",(IF(AND(I2247&gt;=35002,I2247&lt;=36271),"Karlovarský kraj",(IF(AND(I2247&gt;=37001,I2247&lt;=39201),"Jihočeský kraj",(IF(AND(I2247&gt;=39701,I2247&lt;=39901),"Jihočeský kraj",(IF(AND(I2247&gt;=39301,I2247&lt;=39601),"Kraj Vysočina",(IF(AND(I2247&gt;=58001,I2247&lt;=59501),"Kraj Vysočina",(IF(AND(I2247&gt;=67401,I2247&lt;=67602),"Kraj Vysočina",(IF(AND(I2247&gt;=40001,I2247&lt;=44101),"Ústecký kraj",(IF(AND(I2247&gt;=46001,I2247&lt;=47201),"Liberecký kraj",(IF(AND(I2247&gt;=51202,I2247&lt;=51401),"Liberecký kraj",(IF(AND(I2247&gt;=53002,I2247&lt;=53976),"Pardubický kraj",(IF(AND(I2247&gt;=56002,I2247&lt;=57201),"Pardubický kraj",(IF(AND(I2247&gt;=60200,I2247&lt;=67201),"Jihomoravský kraj",(IF(AND(I2247&gt;=67801,I2247&lt;=68501),"Jihomoravský kraj",(IF(AND(I2247&gt;=69002,I2247&lt;=69801),"Jihomoravský kraj",(IF(AND(I2247&gt;=68601,I2247&lt;=68801),"Zlínský kraj",(IF(AND(I2247&gt;=75501,I2247&lt;=76901),"Zlínský kraj",(IF(AND(I2247&gt;=70030,I2247&lt;=74901),"Moravskoslezský kraj",(IF(AND(I2247&gt;=75000,I2247&lt;=75368),"Olomoucký kraj",(IF(AND(I2247&gt;=77200,I2247&lt;=79862),"Olomoucký kraj",(IF(AND(I2247&gt;=50011,I2247&lt;=50301),"Královéhradecký kraj",(IF(AND(I2247&gt;=54301,I2247&lt;=54303),"Královéhradecký kraj","0")))))))))))))))))))))))))))))))))))))))))))))))</f>
        <v>Ústecký kraj</v>
      </c>
      <c r="AB2247" t="s">
        <v>998</v>
      </c>
      <c r="AD2247" t="s">
        <v>998</v>
      </c>
      <c r="AE2247" t="s">
        <v>998</v>
      </c>
      <c r="AF2247" t="s">
        <v>998</v>
      </c>
      <c r="AG2247" s="107">
        <v>0</v>
      </c>
      <c r="AH2247" s="107">
        <v>0</v>
      </c>
      <c r="AI2247" s="107">
        <v>0</v>
      </c>
      <c r="AJ2247" t="s">
        <v>1012</v>
      </c>
    </row>
    <row r="2248" spans="1:37" x14ac:dyDescent="0.45">
      <c r="A2248" t="s">
        <v>1076</v>
      </c>
      <c r="B2248" t="s">
        <v>14857</v>
      </c>
      <c r="C2248" t="s">
        <v>990</v>
      </c>
      <c r="D2248" t="s">
        <v>14858</v>
      </c>
      <c r="E2248" t="s">
        <v>992</v>
      </c>
      <c r="F2248" t="s">
        <v>14859</v>
      </c>
      <c r="G2248">
        <v>1767</v>
      </c>
      <c r="H2248" t="s">
        <v>4234</v>
      </c>
      <c r="I2248">
        <v>41201</v>
      </c>
      <c r="K2248" t="s">
        <v>14860</v>
      </c>
      <c r="L2248" s="106">
        <v>31380</v>
      </c>
      <c r="M2248">
        <v>12934652</v>
      </c>
      <c r="N2248" t="s">
        <v>996</v>
      </c>
      <c r="O2248" t="s">
        <v>12</v>
      </c>
      <c r="P2248" t="s">
        <v>997</v>
      </c>
      <c r="R2248" s="109" t="str">
        <f>IF(OR(P2248="SB",Q2248="SB"),"SB",0)</f>
        <v>SB</v>
      </c>
      <c r="T2248" s="110" t="s">
        <v>998</v>
      </c>
      <c r="V2248" s="113" t="str">
        <f>IF(AND(I2248&gt;=10000,I2248&lt;=19900),"Praha",(IF(AND(I2248&gt;=25001,I2248&lt;=29501),"Středočeský kraj",(IF(AND(I2248&gt;=30100,I2248&lt;=34972),"Středočeský kraj",(IF(AND(I2248&gt;=35002,I2248&lt;=36271),"Karlovarský kraj",(IF(AND(I2248&gt;=37001,I2248&lt;=39201),"Jihočeský kraj",(IF(AND(I2248&gt;=39701,I2248&lt;=39901),"Jihočeský kraj",(IF(AND(I2248&gt;=39301,I2248&lt;=39601),"Kraj Vysočina",(IF(AND(I2248&gt;=58001,I2248&lt;=59501),"Kraj Vysočina",(IF(AND(I2248&gt;=67401,I2248&lt;=67602),"Kraj Vysočina",(IF(AND(I2248&gt;=40001,I2248&lt;=44101),"Ústecký kraj",(IF(AND(I2248&gt;=46001,I2248&lt;=47201),"Liberecký kraj",(IF(AND(I2248&gt;=51202,I2248&lt;=51401),"Liberecký kraj",(IF(AND(I2248&gt;=53002,I2248&lt;=53976),"Pardubický kraj",(IF(AND(I2248&gt;=56002,I2248&lt;=57201),"Pardubický kraj",(IF(AND(I2248&gt;=60200,I2248&lt;=67201),"Jihomoravský kraj",(IF(AND(I2248&gt;=67801,I2248&lt;=68501),"Jihomoravský kraj",(IF(AND(I2248&gt;=69002,I2248&lt;=69801),"Jihomoravský kraj",(IF(AND(I2248&gt;=68601,I2248&lt;=68801),"Zlínský kraj",(IF(AND(I2248&gt;=75501,I2248&lt;=76901),"Zlínský kraj",(IF(AND(I2248&gt;=70030,I2248&lt;=74901),"Moravskoslezský kraj",(IF(AND(I2248&gt;=75000,I2248&lt;=75368),"Olomoucký kraj",(IF(AND(I2248&gt;=77200,I2248&lt;=79862),"Olomoucký kraj",(IF(AND(I2248&gt;=50011,I2248&lt;=50301),"Královéhradecký kraj",(IF(AND(I2248&gt;=54301,I2248&lt;=54303),"Královéhradecký kraj","0")))))))))))))))))))))))))))))))))))))))))))))))</f>
        <v>Ústecký kraj</v>
      </c>
      <c r="AB2248" t="s">
        <v>998</v>
      </c>
      <c r="AD2248" t="s">
        <v>998</v>
      </c>
      <c r="AE2248" t="s">
        <v>998</v>
      </c>
      <c r="AF2248" t="s">
        <v>998</v>
      </c>
      <c r="AG2248" s="107">
        <v>0</v>
      </c>
      <c r="AH2248" s="107">
        <v>0</v>
      </c>
      <c r="AI2248" s="107">
        <v>0</v>
      </c>
      <c r="AJ2248" t="s">
        <v>1012</v>
      </c>
    </row>
    <row r="2249" spans="1:37" x14ac:dyDescent="0.45">
      <c r="A2249" t="s">
        <v>1264</v>
      </c>
      <c r="B2249" t="s">
        <v>17419</v>
      </c>
      <c r="C2249" t="s">
        <v>1002</v>
      </c>
      <c r="D2249" t="s">
        <v>17420</v>
      </c>
      <c r="E2249" t="s">
        <v>992</v>
      </c>
      <c r="F2249" t="s">
        <v>1253</v>
      </c>
      <c r="G2249">
        <v>1844</v>
      </c>
      <c r="H2249" t="s">
        <v>4234</v>
      </c>
      <c r="I2249">
        <v>41201</v>
      </c>
      <c r="K2249" t="s">
        <v>17421</v>
      </c>
      <c r="L2249" s="106">
        <v>28475</v>
      </c>
      <c r="M2249">
        <v>13038928</v>
      </c>
      <c r="N2249" t="s">
        <v>996</v>
      </c>
      <c r="O2249" t="s">
        <v>12</v>
      </c>
      <c r="P2249" t="s">
        <v>997</v>
      </c>
      <c r="R2249" s="109" t="str">
        <f>IF(OR(P2249="SB",Q2249="SB"),"SB",0)</f>
        <v>SB</v>
      </c>
      <c r="T2249" s="110" t="s">
        <v>998</v>
      </c>
      <c r="V2249" s="113" t="str">
        <f>IF(AND(I2249&gt;=10000,I2249&lt;=19900),"Praha",(IF(AND(I2249&gt;=25001,I2249&lt;=29501),"Středočeský kraj",(IF(AND(I2249&gt;=30100,I2249&lt;=34972),"Středočeský kraj",(IF(AND(I2249&gt;=35002,I2249&lt;=36271),"Karlovarský kraj",(IF(AND(I2249&gt;=37001,I2249&lt;=39201),"Jihočeský kraj",(IF(AND(I2249&gt;=39701,I2249&lt;=39901),"Jihočeský kraj",(IF(AND(I2249&gt;=39301,I2249&lt;=39601),"Kraj Vysočina",(IF(AND(I2249&gt;=58001,I2249&lt;=59501),"Kraj Vysočina",(IF(AND(I2249&gt;=67401,I2249&lt;=67602),"Kraj Vysočina",(IF(AND(I2249&gt;=40001,I2249&lt;=44101),"Ústecký kraj",(IF(AND(I2249&gt;=46001,I2249&lt;=47201),"Liberecký kraj",(IF(AND(I2249&gt;=51202,I2249&lt;=51401),"Liberecký kraj",(IF(AND(I2249&gt;=53002,I2249&lt;=53976),"Pardubický kraj",(IF(AND(I2249&gt;=56002,I2249&lt;=57201),"Pardubický kraj",(IF(AND(I2249&gt;=60200,I2249&lt;=67201),"Jihomoravský kraj",(IF(AND(I2249&gt;=67801,I2249&lt;=68501),"Jihomoravský kraj",(IF(AND(I2249&gt;=69002,I2249&lt;=69801),"Jihomoravský kraj",(IF(AND(I2249&gt;=68601,I2249&lt;=68801),"Zlínský kraj",(IF(AND(I2249&gt;=75501,I2249&lt;=76901),"Zlínský kraj",(IF(AND(I2249&gt;=70030,I2249&lt;=74901),"Moravskoslezský kraj",(IF(AND(I2249&gt;=75000,I2249&lt;=75368),"Olomoucký kraj",(IF(AND(I2249&gt;=77200,I2249&lt;=79862),"Olomoucký kraj",(IF(AND(I2249&gt;=50011,I2249&lt;=50301),"Královéhradecký kraj",(IF(AND(I2249&gt;=54301,I2249&lt;=54303),"Královéhradecký kraj","0")))))))))))))))))))))))))))))))))))))))))))))))</f>
        <v>Ústecký kraj</v>
      </c>
      <c r="AB2249" t="s">
        <v>998</v>
      </c>
      <c r="AD2249" t="s">
        <v>998</v>
      </c>
      <c r="AE2249" t="s">
        <v>998</v>
      </c>
      <c r="AF2249" t="s">
        <v>998</v>
      </c>
      <c r="AG2249" s="107">
        <v>0</v>
      </c>
      <c r="AH2249" s="107">
        <v>0</v>
      </c>
      <c r="AI2249" s="107">
        <v>0</v>
      </c>
      <c r="AJ2249" t="s">
        <v>1012</v>
      </c>
    </row>
    <row r="2250" spans="1:37" x14ac:dyDescent="0.45">
      <c r="A2250" t="s">
        <v>1407</v>
      </c>
      <c r="B2250" t="s">
        <v>12337</v>
      </c>
      <c r="C2250" t="s">
        <v>1002</v>
      </c>
      <c r="D2250" t="s">
        <v>15869</v>
      </c>
      <c r="E2250" t="s">
        <v>992</v>
      </c>
      <c r="F2250" t="s">
        <v>2032</v>
      </c>
      <c r="G2250">
        <v>1625</v>
      </c>
      <c r="H2250" t="s">
        <v>2413</v>
      </c>
      <c r="I2250">
        <v>41301</v>
      </c>
      <c r="J2250">
        <v>735219528</v>
      </c>
      <c r="K2250" t="s">
        <v>15870</v>
      </c>
      <c r="L2250" s="106">
        <v>37534</v>
      </c>
      <c r="M2250">
        <v>14542327</v>
      </c>
      <c r="N2250" t="s">
        <v>1022</v>
      </c>
      <c r="O2250" t="s">
        <v>1023</v>
      </c>
      <c r="P2250" t="s">
        <v>997</v>
      </c>
      <c r="R2250" s="109" t="str">
        <f>IF(OR(P2250="SB",Q2250="SB"),"SB",0)</f>
        <v>SB</v>
      </c>
      <c r="T2250" s="110" t="s">
        <v>998</v>
      </c>
      <c r="V2250" s="113" t="str">
        <f>IF(AND(I2250&gt;=10000,I2250&lt;=19900),"Praha",(IF(AND(I2250&gt;=25001,I2250&lt;=29501),"Středočeský kraj",(IF(AND(I2250&gt;=30100,I2250&lt;=34972),"Středočeský kraj",(IF(AND(I2250&gt;=35002,I2250&lt;=36271),"Karlovarský kraj",(IF(AND(I2250&gt;=37001,I2250&lt;=39201),"Jihočeský kraj",(IF(AND(I2250&gt;=39701,I2250&lt;=39901),"Jihočeský kraj",(IF(AND(I2250&gt;=39301,I2250&lt;=39601),"Kraj Vysočina",(IF(AND(I2250&gt;=58001,I2250&lt;=59501),"Kraj Vysočina",(IF(AND(I2250&gt;=67401,I2250&lt;=67602),"Kraj Vysočina",(IF(AND(I2250&gt;=40001,I2250&lt;=44101),"Ústecký kraj",(IF(AND(I2250&gt;=46001,I2250&lt;=47201),"Liberecký kraj",(IF(AND(I2250&gt;=51202,I2250&lt;=51401),"Liberecký kraj",(IF(AND(I2250&gt;=53002,I2250&lt;=53976),"Pardubický kraj",(IF(AND(I2250&gt;=56002,I2250&lt;=57201),"Pardubický kraj",(IF(AND(I2250&gt;=60200,I2250&lt;=67201),"Jihomoravský kraj",(IF(AND(I2250&gt;=67801,I2250&lt;=68501),"Jihomoravský kraj",(IF(AND(I2250&gt;=69002,I2250&lt;=69801),"Jihomoravský kraj",(IF(AND(I2250&gt;=68601,I2250&lt;=68801),"Zlínský kraj",(IF(AND(I2250&gt;=75501,I2250&lt;=76901),"Zlínský kraj",(IF(AND(I2250&gt;=70030,I2250&lt;=74901),"Moravskoslezský kraj",(IF(AND(I2250&gt;=75000,I2250&lt;=75368),"Olomoucký kraj",(IF(AND(I2250&gt;=77200,I2250&lt;=79862),"Olomoucký kraj",(IF(AND(I2250&gt;=50011,I2250&lt;=50301),"Královéhradecký kraj",(IF(AND(I2250&gt;=54301,I2250&lt;=54303),"Královéhradecký kraj","0")))))))))))))))))))))))))))))))))))))))))))))))</f>
        <v>Ústecký kraj</v>
      </c>
      <c r="AB2250" t="s">
        <v>998</v>
      </c>
      <c r="AD2250" t="s">
        <v>998</v>
      </c>
      <c r="AE2250" t="s">
        <v>998</v>
      </c>
      <c r="AF2250" t="s">
        <v>998</v>
      </c>
      <c r="AG2250" s="107">
        <v>0</v>
      </c>
      <c r="AH2250" s="107">
        <v>0</v>
      </c>
      <c r="AI2250" s="107">
        <v>0</v>
      </c>
      <c r="AJ2250" t="s">
        <v>1012</v>
      </c>
    </row>
    <row r="2251" spans="1:37" x14ac:dyDescent="0.45">
      <c r="A2251" t="s">
        <v>14772</v>
      </c>
      <c r="B2251" t="s">
        <v>1129</v>
      </c>
      <c r="C2251" t="s">
        <v>990</v>
      </c>
      <c r="D2251" t="s">
        <v>14773</v>
      </c>
      <c r="E2251" t="s">
        <v>992</v>
      </c>
      <c r="F2251" t="s">
        <v>1563</v>
      </c>
      <c r="G2251">
        <v>947</v>
      </c>
      <c r="H2251" t="s">
        <v>2413</v>
      </c>
      <c r="I2251">
        <v>41301</v>
      </c>
      <c r="J2251">
        <v>732689037</v>
      </c>
      <c r="K2251" t="s">
        <v>14774</v>
      </c>
      <c r="L2251" s="106">
        <v>35396</v>
      </c>
      <c r="M2251">
        <v>11722758</v>
      </c>
      <c r="N2251" t="s">
        <v>3962</v>
      </c>
      <c r="O2251" t="s">
        <v>1050</v>
      </c>
      <c r="P2251" t="s">
        <v>997</v>
      </c>
      <c r="R2251" s="109" t="str">
        <f>IF(OR(P2251="SB",Q2251="SB"),"SB",0)</f>
        <v>SB</v>
      </c>
      <c r="V2251" s="113" t="str">
        <f>IF(AND(I2251&gt;=10000,I2251&lt;=19900),"Praha",(IF(AND(I2251&gt;=25001,I2251&lt;=29501),"Středočeský kraj",(IF(AND(I2251&gt;=30100,I2251&lt;=34972),"Středočeský kraj",(IF(AND(I2251&gt;=35002,I2251&lt;=36271),"Karlovarský kraj",(IF(AND(I2251&gt;=37001,I2251&lt;=39201),"Jihočeský kraj",(IF(AND(I2251&gt;=39701,I2251&lt;=39901),"Jihočeský kraj",(IF(AND(I2251&gt;=39301,I2251&lt;=39601),"Kraj Vysočina",(IF(AND(I2251&gt;=58001,I2251&lt;=59501),"Kraj Vysočina",(IF(AND(I2251&gt;=67401,I2251&lt;=67602),"Kraj Vysočina",(IF(AND(I2251&gt;=40001,I2251&lt;=44101),"Ústecký kraj",(IF(AND(I2251&gt;=46001,I2251&lt;=47201),"Liberecký kraj",(IF(AND(I2251&gt;=51202,I2251&lt;=51401),"Liberecký kraj",(IF(AND(I2251&gt;=53002,I2251&lt;=53976),"Pardubický kraj",(IF(AND(I2251&gt;=56002,I2251&lt;=57201),"Pardubický kraj",(IF(AND(I2251&gt;=60200,I2251&lt;=67201),"Jihomoravský kraj",(IF(AND(I2251&gt;=67801,I2251&lt;=68501),"Jihomoravský kraj",(IF(AND(I2251&gt;=69002,I2251&lt;=69801),"Jihomoravský kraj",(IF(AND(I2251&gt;=68601,I2251&lt;=68801),"Zlínský kraj",(IF(AND(I2251&gt;=75501,I2251&lt;=76901),"Zlínský kraj",(IF(AND(I2251&gt;=70030,I2251&lt;=74901),"Moravskoslezský kraj",(IF(AND(I2251&gt;=75000,I2251&lt;=75368),"Olomoucký kraj",(IF(AND(I2251&gt;=77200,I2251&lt;=79862),"Olomoucký kraj",(IF(AND(I2251&gt;=50011,I2251&lt;=50301),"Královéhradecký kraj",(IF(AND(I2251&gt;=54301,I2251&lt;=54303),"Královéhradecký kraj","0")))))))))))))))))))))))))))))))))))))))))))))))</f>
        <v>Ústecký kraj</v>
      </c>
      <c r="AD2251" t="s">
        <v>1024</v>
      </c>
      <c r="AE2251" t="s">
        <v>1515</v>
      </c>
      <c r="AF2251" t="s">
        <v>998</v>
      </c>
      <c r="AG2251" s="107">
        <v>0</v>
      </c>
      <c r="AH2251" s="107">
        <v>0</v>
      </c>
      <c r="AI2251" s="107">
        <v>0</v>
      </c>
      <c r="AJ2251" t="s">
        <v>1012</v>
      </c>
    </row>
    <row r="2252" spans="1:37" x14ac:dyDescent="0.45">
      <c r="A2252" t="s">
        <v>1713</v>
      </c>
      <c r="B2252" t="s">
        <v>13065</v>
      </c>
      <c r="C2252" t="s">
        <v>1002</v>
      </c>
      <c r="D2252" t="s">
        <v>13066</v>
      </c>
      <c r="E2252" t="s">
        <v>992</v>
      </c>
      <c r="F2252" t="s">
        <v>13067</v>
      </c>
      <c r="G2252" t="s">
        <v>13068</v>
      </c>
      <c r="H2252" t="s">
        <v>1441</v>
      </c>
      <c r="I2252">
        <v>41501</v>
      </c>
      <c r="K2252" t="s">
        <v>13069</v>
      </c>
      <c r="L2252" s="106">
        <v>37172</v>
      </c>
      <c r="M2252">
        <v>14359845</v>
      </c>
      <c r="N2252" t="s">
        <v>1029</v>
      </c>
      <c r="O2252" t="s">
        <v>1010</v>
      </c>
      <c r="P2252" t="s">
        <v>997</v>
      </c>
      <c r="R2252" s="109" t="str">
        <f>IF(OR(P2252="SB",Q2252="SB"),"SB",0)</f>
        <v>SB</v>
      </c>
      <c r="T2252" s="110">
        <v>2019132</v>
      </c>
      <c r="U2252" t="s">
        <v>19633</v>
      </c>
      <c r="V2252" s="113" t="str">
        <f>IF(AND(I2252&gt;=10000,I2252&lt;=19900),"Praha",(IF(AND(I2252&gt;=25001,I2252&lt;=29501),"Středočeský kraj",(IF(AND(I2252&gt;=30100,I2252&lt;=34972),"Středočeský kraj",(IF(AND(I2252&gt;=35002,I2252&lt;=36271),"Karlovarský kraj",(IF(AND(I2252&gt;=37001,I2252&lt;=39201),"Jihočeský kraj",(IF(AND(I2252&gt;=39701,I2252&lt;=39901),"Jihočeský kraj",(IF(AND(I2252&gt;=39301,I2252&lt;=39601),"Kraj Vysočina",(IF(AND(I2252&gt;=58001,I2252&lt;=59501),"Kraj Vysočina",(IF(AND(I2252&gt;=67401,I2252&lt;=67602),"Kraj Vysočina",(IF(AND(I2252&gt;=40001,I2252&lt;=44101),"Ústecký kraj",(IF(AND(I2252&gt;=46001,I2252&lt;=47201),"Liberecký kraj",(IF(AND(I2252&gt;=51202,I2252&lt;=51401),"Liberecký kraj",(IF(AND(I2252&gt;=53002,I2252&lt;=53976),"Pardubický kraj",(IF(AND(I2252&gt;=56002,I2252&lt;=57201),"Pardubický kraj",(IF(AND(I2252&gt;=60200,I2252&lt;=67201),"Jihomoravský kraj",(IF(AND(I2252&gt;=67801,I2252&lt;=68501),"Jihomoravský kraj",(IF(AND(I2252&gt;=69002,I2252&lt;=69801),"Jihomoravský kraj",(IF(AND(I2252&gt;=68601,I2252&lt;=68801),"Zlínský kraj",(IF(AND(I2252&gt;=75501,I2252&lt;=76901),"Zlínský kraj",(IF(AND(I2252&gt;=70030,I2252&lt;=74901),"Moravskoslezský kraj",(IF(AND(I2252&gt;=75000,I2252&lt;=75368),"Olomoucký kraj",(IF(AND(I2252&gt;=77200,I2252&lt;=79862),"Olomoucký kraj",(IF(AND(I2252&gt;=50011,I2252&lt;=50301),"Královéhradecký kraj",(IF(AND(I2252&gt;=54301,I2252&lt;=54303),"Královéhradecký kraj","0")))))))))))))))))))))))))))))))))))))))))))))))</f>
        <v>Ústecký kraj</v>
      </c>
      <c r="AB2252" t="s">
        <v>13070</v>
      </c>
      <c r="AD2252" t="s">
        <v>1024</v>
      </c>
      <c r="AE2252" t="s">
        <v>998</v>
      </c>
      <c r="AF2252" t="s">
        <v>998</v>
      </c>
      <c r="AG2252" s="107">
        <v>0</v>
      </c>
      <c r="AH2252" s="107">
        <v>0</v>
      </c>
      <c r="AI2252" s="107">
        <v>0</v>
      </c>
      <c r="AJ2252" t="s">
        <v>1012</v>
      </c>
    </row>
    <row r="2253" spans="1:37" x14ac:dyDescent="0.45">
      <c r="A2253" t="s">
        <v>1026</v>
      </c>
      <c r="B2253" t="s">
        <v>4047</v>
      </c>
      <c r="C2253" t="s">
        <v>990</v>
      </c>
      <c r="D2253" t="s">
        <v>4078</v>
      </c>
      <c r="E2253" t="s">
        <v>992</v>
      </c>
      <c r="F2253" t="s">
        <v>4079</v>
      </c>
      <c r="G2253">
        <v>18</v>
      </c>
      <c r="H2253" t="s">
        <v>1441</v>
      </c>
      <c r="I2253">
        <v>41501</v>
      </c>
      <c r="K2253" t="s">
        <v>4080</v>
      </c>
      <c r="L2253" s="106">
        <v>32924</v>
      </c>
      <c r="M2253">
        <v>13410255</v>
      </c>
      <c r="N2253" t="s">
        <v>996</v>
      </c>
      <c r="O2253" t="s">
        <v>12</v>
      </c>
      <c r="P2253" t="s">
        <v>997</v>
      </c>
      <c r="R2253" s="109" t="str">
        <f>IF(OR(P2253="SB",Q2253="SB"),"SB",0)</f>
        <v>SB</v>
      </c>
      <c r="T2253" s="110" t="s">
        <v>998</v>
      </c>
      <c r="V2253" s="113" t="str">
        <f>IF(AND(I2253&gt;=10000,I2253&lt;=19900),"Praha",(IF(AND(I2253&gt;=25001,I2253&lt;=29501),"Středočeský kraj",(IF(AND(I2253&gt;=30100,I2253&lt;=34972),"Středočeský kraj",(IF(AND(I2253&gt;=35002,I2253&lt;=36271),"Karlovarský kraj",(IF(AND(I2253&gt;=37001,I2253&lt;=39201),"Jihočeský kraj",(IF(AND(I2253&gt;=39701,I2253&lt;=39901),"Jihočeský kraj",(IF(AND(I2253&gt;=39301,I2253&lt;=39601),"Kraj Vysočina",(IF(AND(I2253&gt;=58001,I2253&lt;=59501),"Kraj Vysočina",(IF(AND(I2253&gt;=67401,I2253&lt;=67602),"Kraj Vysočina",(IF(AND(I2253&gt;=40001,I2253&lt;=44101),"Ústecký kraj",(IF(AND(I2253&gt;=46001,I2253&lt;=47201),"Liberecký kraj",(IF(AND(I2253&gt;=51202,I2253&lt;=51401),"Liberecký kraj",(IF(AND(I2253&gt;=53002,I2253&lt;=53976),"Pardubický kraj",(IF(AND(I2253&gt;=56002,I2253&lt;=57201),"Pardubický kraj",(IF(AND(I2253&gt;=60200,I2253&lt;=67201),"Jihomoravský kraj",(IF(AND(I2253&gt;=67801,I2253&lt;=68501),"Jihomoravský kraj",(IF(AND(I2253&gt;=69002,I2253&lt;=69801),"Jihomoravský kraj",(IF(AND(I2253&gt;=68601,I2253&lt;=68801),"Zlínský kraj",(IF(AND(I2253&gt;=75501,I2253&lt;=76901),"Zlínský kraj",(IF(AND(I2253&gt;=70030,I2253&lt;=74901),"Moravskoslezský kraj",(IF(AND(I2253&gt;=75000,I2253&lt;=75368),"Olomoucký kraj",(IF(AND(I2253&gt;=77200,I2253&lt;=79862),"Olomoucký kraj",(IF(AND(I2253&gt;=50011,I2253&lt;=50301),"Královéhradecký kraj",(IF(AND(I2253&gt;=54301,I2253&lt;=54303),"Královéhradecký kraj","0")))))))))))))))))))))))))))))))))))))))))))))))</f>
        <v>Ústecký kraj</v>
      </c>
      <c r="AB2253" t="s">
        <v>998</v>
      </c>
      <c r="AD2253" t="s">
        <v>998</v>
      </c>
      <c r="AE2253" t="s">
        <v>998</v>
      </c>
      <c r="AF2253" t="s">
        <v>998</v>
      </c>
      <c r="AG2253" s="107">
        <v>0</v>
      </c>
      <c r="AH2253" s="107">
        <v>0</v>
      </c>
      <c r="AI2253" s="107">
        <v>0</v>
      </c>
      <c r="AJ2253" t="s">
        <v>1012</v>
      </c>
    </row>
    <row r="2254" spans="1:37" x14ac:dyDescent="0.45">
      <c r="A2254" t="s">
        <v>1149</v>
      </c>
      <c r="B2254" t="s">
        <v>12071</v>
      </c>
      <c r="C2254" t="s">
        <v>990</v>
      </c>
      <c r="D2254" t="s">
        <v>12072</v>
      </c>
      <c r="E2254" t="s">
        <v>992</v>
      </c>
      <c r="F2254" t="s">
        <v>12073</v>
      </c>
      <c r="G2254">
        <v>424</v>
      </c>
      <c r="H2254" t="s">
        <v>1441</v>
      </c>
      <c r="I2254">
        <v>41501</v>
      </c>
      <c r="J2254">
        <v>420607268103</v>
      </c>
      <c r="K2254" t="s">
        <v>12074</v>
      </c>
      <c r="L2254" s="106">
        <v>28065</v>
      </c>
      <c r="M2254">
        <v>10597356</v>
      </c>
      <c r="N2254" t="s">
        <v>996</v>
      </c>
      <c r="O2254" t="s">
        <v>12</v>
      </c>
      <c r="P2254" t="s">
        <v>997</v>
      </c>
      <c r="R2254" s="109" t="str">
        <f>IF(OR(P2254="SB",Q2254="SB"),"SB",0)</f>
        <v>SB</v>
      </c>
      <c r="T2254" s="110" t="s">
        <v>998</v>
      </c>
      <c r="V2254" s="113" t="str">
        <f>IF(AND(I2254&gt;=10000,I2254&lt;=19900),"Praha",(IF(AND(I2254&gt;=25001,I2254&lt;=29501),"Středočeský kraj",(IF(AND(I2254&gt;=30100,I2254&lt;=34972),"Středočeský kraj",(IF(AND(I2254&gt;=35002,I2254&lt;=36271),"Karlovarský kraj",(IF(AND(I2254&gt;=37001,I2254&lt;=39201),"Jihočeský kraj",(IF(AND(I2254&gt;=39701,I2254&lt;=39901),"Jihočeský kraj",(IF(AND(I2254&gt;=39301,I2254&lt;=39601),"Kraj Vysočina",(IF(AND(I2254&gt;=58001,I2254&lt;=59501),"Kraj Vysočina",(IF(AND(I2254&gt;=67401,I2254&lt;=67602),"Kraj Vysočina",(IF(AND(I2254&gt;=40001,I2254&lt;=44101),"Ústecký kraj",(IF(AND(I2254&gt;=46001,I2254&lt;=47201),"Liberecký kraj",(IF(AND(I2254&gt;=51202,I2254&lt;=51401),"Liberecký kraj",(IF(AND(I2254&gt;=53002,I2254&lt;=53976),"Pardubický kraj",(IF(AND(I2254&gt;=56002,I2254&lt;=57201),"Pardubický kraj",(IF(AND(I2254&gt;=60200,I2254&lt;=67201),"Jihomoravský kraj",(IF(AND(I2254&gt;=67801,I2254&lt;=68501),"Jihomoravský kraj",(IF(AND(I2254&gt;=69002,I2254&lt;=69801),"Jihomoravský kraj",(IF(AND(I2254&gt;=68601,I2254&lt;=68801),"Zlínský kraj",(IF(AND(I2254&gt;=75501,I2254&lt;=76901),"Zlínský kraj",(IF(AND(I2254&gt;=70030,I2254&lt;=74901),"Moravskoslezský kraj",(IF(AND(I2254&gt;=75000,I2254&lt;=75368),"Olomoucký kraj",(IF(AND(I2254&gt;=77200,I2254&lt;=79862),"Olomoucký kraj",(IF(AND(I2254&gt;=50011,I2254&lt;=50301),"Královéhradecký kraj",(IF(AND(I2254&gt;=54301,I2254&lt;=54303),"Královéhradecký kraj","0")))))))))))))))))))))))))))))))))))))))))))))))</f>
        <v>Ústecký kraj</v>
      </c>
      <c r="AB2254" t="s">
        <v>998</v>
      </c>
      <c r="AD2254" t="s">
        <v>998</v>
      </c>
      <c r="AE2254" t="s">
        <v>998</v>
      </c>
      <c r="AF2254" t="s">
        <v>998</v>
      </c>
      <c r="AG2254" s="107">
        <v>0</v>
      </c>
      <c r="AH2254" s="107">
        <v>0</v>
      </c>
      <c r="AI2254" s="107">
        <v>0</v>
      </c>
      <c r="AJ2254" t="s">
        <v>1012</v>
      </c>
    </row>
    <row r="2255" spans="1:37" x14ac:dyDescent="0.45">
      <c r="A2255" t="s">
        <v>1164</v>
      </c>
      <c r="B2255" t="s">
        <v>15833</v>
      </c>
      <c r="C2255" t="s">
        <v>990</v>
      </c>
      <c r="D2255" t="s">
        <v>15834</v>
      </c>
      <c r="E2255" t="s">
        <v>992</v>
      </c>
      <c r="F2255" t="s">
        <v>15835</v>
      </c>
      <c r="G2255">
        <v>19</v>
      </c>
      <c r="H2255" t="s">
        <v>1441</v>
      </c>
      <c r="I2255">
        <v>41501</v>
      </c>
      <c r="K2255" t="s">
        <v>15836</v>
      </c>
      <c r="L2255" s="106">
        <v>24885</v>
      </c>
      <c r="M2255">
        <v>13006794</v>
      </c>
      <c r="N2255" t="s">
        <v>996</v>
      </c>
      <c r="O2255" t="s">
        <v>12</v>
      </c>
      <c r="P2255" t="s">
        <v>997</v>
      </c>
      <c r="R2255" s="109" t="str">
        <f>IF(OR(P2255="SB",Q2255="SB"),"SB",0)</f>
        <v>SB</v>
      </c>
      <c r="T2255" s="110" t="s">
        <v>998</v>
      </c>
      <c r="V2255" s="113" t="str">
        <f>IF(AND(I2255&gt;=10000,I2255&lt;=19900),"Praha",(IF(AND(I2255&gt;=25001,I2255&lt;=29501),"Středočeský kraj",(IF(AND(I2255&gt;=30100,I2255&lt;=34972),"Středočeský kraj",(IF(AND(I2255&gt;=35002,I2255&lt;=36271),"Karlovarský kraj",(IF(AND(I2255&gt;=37001,I2255&lt;=39201),"Jihočeský kraj",(IF(AND(I2255&gt;=39701,I2255&lt;=39901),"Jihočeský kraj",(IF(AND(I2255&gt;=39301,I2255&lt;=39601),"Kraj Vysočina",(IF(AND(I2255&gt;=58001,I2255&lt;=59501),"Kraj Vysočina",(IF(AND(I2255&gt;=67401,I2255&lt;=67602),"Kraj Vysočina",(IF(AND(I2255&gt;=40001,I2255&lt;=44101),"Ústecký kraj",(IF(AND(I2255&gt;=46001,I2255&lt;=47201),"Liberecký kraj",(IF(AND(I2255&gt;=51202,I2255&lt;=51401),"Liberecký kraj",(IF(AND(I2255&gt;=53002,I2255&lt;=53976),"Pardubický kraj",(IF(AND(I2255&gt;=56002,I2255&lt;=57201),"Pardubický kraj",(IF(AND(I2255&gt;=60200,I2255&lt;=67201),"Jihomoravský kraj",(IF(AND(I2255&gt;=67801,I2255&lt;=68501),"Jihomoravský kraj",(IF(AND(I2255&gt;=69002,I2255&lt;=69801),"Jihomoravský kraj",(IF(AND(I2255&gt;=68601,I2255&lt;=68801),"Zlínský kraj",(IF(AND(I2255&gt;=75501,I2255&lt;=76901),"Zlínský kraj",(IF(AND(I2255&gt;=70030,I2255&lt;=74901),"Moravskoslezský kraj",(IF(AND(I2255&gt;=75000,I2255&lt;=75368),"Olomoucký kraj",(IF(AND(I2255&gt;=77200,I2255&lt;=79862),"Olomoucký kraj",(IF(AND(I2255&gt;=50011,I2255&lt;=50301),"Královéhradecký kraj",(IF(AND(I2255&gt;=54301,I2255&lt;=54303),"Královéhradecký kraj","0")))))))))))))))))))))))))))))))))))))))))))))))</f>
        <v>Ústecký kraj</v>
      </c>
      <c r="AB2255" t="s">
        <v>998</v>
      </c>
      <c r="AD2255" t="s">
        <v>998</v>
      </c>
      <c r="AE2255" t="s">
        <v>998</v>
      </c>
      <c r="AF2255" t="s">
        <v>998</v>
      </c>
      <c r="AG2255" s="107">
        <v>0</v>
      </c>
      <c r="AH2255" s="107">
        <v>0</v>
      </c>
      <c r="AI2255" s="107">
        <v>0</v>
      </c>
      <c r="AJ2255" t="s">
        <v>1012</v>
      </c>
    </row>
    <row r="2256" spans="1:37" x14ac:dyDescent="0.45">
      <c r="A2256" t="s">
        <v>1687</v>
      </c>
      <c r="B2256" t="s">
        <v>10749</v>
      </c>
      <c r="C2256" t="s">
        <v>1002</v>
      </c>
      <c r="D2256" t="s">
        <v>16466</v>
      </c>
      <c r="E2256" t="s">
        <v>992</v>
      </c>
      <c r="F2256" t="s">
        <v>3552</v>
      </c>
      <c r="G2256">
        <v>2</v>
      </c>
      <c r="H2256" t="s">
        <v>1441</v>
      </c>
      <c r="I2256">
        <v>41501</v>
      </c>
      <c r="K2256" t="s">
        <v>16467</v>
      </c>
      <c r="L2256" s="106">
        <v>31463</v>
      </c>
      <c r="M2256">
        <v>10829449</v>
      </c>
      <c r="N2256" t="s">
        <v>1900</v>
      </c>
      <c r="O2256" t="s">
        <v>1023</v>
      </c>
      <c r="P2256" t="s">
        <v>997</v>
      </c>
      <c r="R2256" s="109" t="str">
        <f>IF(OR(P2256="SB",Q2256="SB"),"SB",0)</f>
        <v>SB</v>
      </c>
      <c r="T2256" s="110" t="s">
        <v>998</v>
      </c>
      <c r="V2256" s="113" t="str">
        <f>IF(AND(I2256&gt;=10000,I2256&lt;=19900),"Praha",(IF(AND(I2256&gt;=25001,I2256&lt;=29501),"Středočeský kraj",(IF(AND(I2256&gt;=30100,I2256&lt;=34972),"Středočeský kraj",(IF(AND(I2256&gt;=35002,I2256&lt;=36271),"Karlovarský kraj",(IF(AND(I2256&gt;=37001,I2256&lt;=39201),"Jihočeský kraj",(IF(AND(I2256&gt;=39701,I2256&lt;=39901),"Jihočeský kraj",(IF(AND(I2256&gt;=39301,I2256&lt;=39601),"Kraj Vysočina",(IF(AND(I2256&gt;=58001,I2256&lt;=59501),"Kraj Vysočina",(IF(AND(I2256&gt;=67401,I2256&lt;=67602),"Kraj Vysočina",(IF(AND(I2256&gt;=40001,I2256&lt;=44101),"Ústecký kraj",(IF(AND(I2256&gt;=46001,I2256&lt;=47201),"Liberecký kraj",(IF(AND(I2256&gt;=51202,I2256&lt;=51401),"Liberecký kraj",(IF(AND(I2256&gt;=53002,I2256&lt;=53976),"Pardubický kraj",(IF(AND(I2256&gt;=56002,I2256&lt;=57201),"Pardubický kraj",(IF(AND(I2256&gt;=60200,I2256&lt;=67201),"Jihomoravský kraj",(IF(AND(I2256&gt;=67801,I2256&lt;=68501),"Jihomoravský kraj",(IF(AND(I2256&gt;=69002,I2256&lt;=69801),"Jihomoravský kraj",(IF(AND(I2256&gt;=68601,I2256&lt;=68801),"Zlínský kraj",(IF(AND(I2256&gt;=75501,I2256&lt;=76901),"Zlínský kraj",(IF(AND(I2256&gt;=70030,I2256&lt;=74901),"Moravskoslezský kraj",(IF(AND(I2256&gt;=75000,I2256&lt;=75368),"Olomoucký kraj",(IF(AND(I2256&gt;=77200,I2256&lt;=79862),"Olomoucký kraj",(IF(AND(I2256&gt;=50011,I2256&lt;=50301),"Královéhradecký kraj",(IF(AND(I2256&gt;=54301,I2256&lt;=54303),"Královéhradecký kraj","0")))))))))))))))))))))))))))))))))))))))))))))))</f>
        <v>Ústecký kraj</v>
      </c>
      <c r="AB2256" t="s">
        <v>998</v>
      </c>
      <c r="AD2256" t="s">
        <v>998</v>
      </c>
      <c r="AE2256" t="s">
        <v>998</v>
      </c>
      <c r="AF2256" t="s">
        <v>998</v>
      </c>
      <c r="AG2256" s="107">
        <v>0</v>
      </c>
      <c r="AH2256" s="107">
        <v>0</v>
      </c>
      <c r="AI2256" s="107">
        <v>0</v>
      </c>
      <c r="AJ2256" t="s">
        <v>1012</v>
      </c>
    </row>
    <row r="2257" spans="1:37" x14ac:dyDescent="0.45">
      <c r="A2257" t="s">
        <v>19070</v>
      </c>
      <c r="B2257" t="s">
        <v>19071</v>
      </c>
      <c r="C2257" t="s">
        <v>990</v>
      </c>
      <c r="D2257" t="s">
        <v>19072</v>
      </c>
      <c r="E2257" t="s">
        <v>992</v>
      </c>
      <c r="F2257" t="s">
        <v>16243</v>
      </c>
      <c r="G2257">
        <v>29</v>
      </c>
      <c r="H2257" t="s">
        <v>1441</v>
      </c>
      <c r="I2257">
        <v>41501</v>
      </c>
      <c r="K2257" t="s">
        <v>19073</v>
      </c>
      <c r="L2257" s="106">
        <v>32296</v>
      </c>
      <c r="M2257">
        <v>10830459</v>
      </c>
      <c r="N2257" t="s">
        <v>1900</v>
      </c>
      <c r="O2257" t="s">
        <v>1023</v>
      </c>
      <c r="P2257" t="s">
        <v>997</v>
      </c>
      <c r="R2257" s="109" t="str">
        <f>IF(OR(P2257="SB",Q2257="SB"),"SB",0)</f>
        <v>SB</v>
      </c>
      <c r="T2257" s="110" t="s">
        <v>998</v>
      </c>
      <c r="V2257" s="113" t="str">
        <f>IF(AND(I2257&gt;=10000,I2257&lt;=19900),"Praha",(IF(AND(I2257&gt;=25001,I2257&lt;=29501),"Středočeský kraj",(IF(AND(I2257&gt;=30100,I2257&lt;=34972),"Středočeský kraj",(IF(AND(I2257&gt;=35002,I2257&lt;=36271),"Karlovarský kraj",(IF(AND(I2257&gt;=37001,I2257&lt;=39201),"Jihočeský kraj",(IF(AND(I2257&gt;=39701,I2257&lt;=39901),"Jihočeský kraj",(IF(AND(I2257&gt;=39301,I2257&lt;=39601),"Kraj Vysočina",(IF(AND(I2257&gt;=58001,I2257&lt;=59501),"Kraj Vysočina",(IF(AND(I2257&gt;=67401,I2257&lt;=67602),"Kraj Vysočina",(IF(AND(I2257&gt;=40001,I2257&lt;=44101),"Ústecký kraj",(IF(AND(I2257&gt;=46001,I2257&lt;=47201),"Liberecký kraj",(IF(AND(I2257&gt;=51202,I2257&lt;=51401),"Liberecký kraj",(IF(AND(I2257&gt;=53002,I2257&lt;=53976),"Pardubický kraj",(IF(AND(I2257&gt;=56002,I2257&lt;=57201),"Pardubický kraj",(IF(AND(I2257&gt;=60200,I2257&lt;=67201),"Jihomoravský kraj",(IF(AND(I2257&gt;=67801,I2257&lt;=68501),"Jihomoravský kraj",(IF(AND(I2257&gt;=69002,I2257&lt;=69801),"Jihomoravský kraj",(IF(AND(I2257&gt;=68601,I2257&lt;=68801),"Zlínský kraj",(IF(AND(I2257&gt;=75501,I2257&lt;=76901),"Zlínský kraj",(IF(AND(I2257&gt;=70030,I2257&lt;=74901),"Moravskoslezský kraj",(IF(AND(I2257&gt;=75000,I2257&lt;=75368),"Olomoucký kraj",(IF(AND(I2257&gt;=77200,I2257&lt;=79862),"Olomoucký kraj",(IF(AND(I2257&gt;=50011,I2257&lt;=50301),"Královéhradecký kraj",(IF(AND(I2257&gt;=54301,I2257&lt;=54303),"Královéhradecký kraj","0")))))))))))))))))))))))))))))))))))))))))))))))</f>
        <v>Ústecký kraj</v>
      </c>
      <c r="AB2257" t="s">
        <v>998</v>
      </c>
      <c r="AD2257" t="s">
        <v>998</v>
      </c>
      <c r="AE2257" t="s">
        <v>998</v>
      </c>
      <c r="AF2257" t="s">
        <v>998</v>
      </c>
      <c r="AG2257" s="107">
        <v>300</v>
      </c>
      <c r="AH2257" s="107">
        <v>0</v>
      </c>
      <c r="AI2257" s="107">
        <v>0</v>
      </c>
      <c r="AJ2257" t="s">
        <v>999</v>
      </c>
      <c r="AK2257" s="106">
        <v>44920</v>
      </c>
    </row>
    <row r="2258" spans="1:37" x14ac:dyDescent="0.45">
      <c r="A2258" t="s">
        <v>1037</v>
      </c>
      <c r="B2258" t="s">
        <v>10538</v>
      </c>
      <c r="C2258" t="s">
        <v>990</v>
      </c>
      <c r="D2258" t="s">
        <v>10539</v>
      </c>
      <c r="E2258" t="s">
        <v>992</v>
      </c>
      <c r="F2258" t="s">
        <v>2010</v>
      </c>
      <c r="G2258">
        <v>248</v>
      </c>
      <c r="H2258" t="s">
        <v>10540</v>
      </c>
      <c r="I2258">
        <v>41742</v>
      </c>
      <c r="K2258" t="s">
        <v>10541</v>
      </c>
      <c r="L2258" s="106">
        <v>28954</v>
      </c>
      <c r="M2258">
        <v>10860872</v>
      </c>
      <c r="N2258" t="s">
        <v>996</v>
      </c>
      <c r="O2258" t="s">
        <v>12</v>
      </c>
      <c r="P2258" t="s">
        <v>997</v>
      </c>
      <c r="R2258" s="109" t="str">
        <f>IF(OR(P2258="SB",Q2258="SB"),"SB",0)</f>
        <v>SB</v>
      </c>
      <c r="T2258" s="110">
        <v>11684</v>
      </c>
      <c r="U2258" t="s">
        <v>19633</v>
      </c>
      <c r="V2258" s="113" t="str">
        <f>IF(AND(I2258&gt;=10000,I2258&lt;=19900),"Praha",(IF(AND(I2258&gt;=25001,I2258&lt;=29501),"Středočeský kraj",(IF(AND(I2258&gt;=30100,I2258&lt;=34972),"Středočeský kraj",(IF(AND(I2258&gt;=35002,I2258&lt;=36271),"Karlovarský kraj",(IF(AND(I2258&gt;=37001,I2258&lt;=39201),"Jihočeský kraj",(IF(AND(I2258&gt;=39701,I2258&lt;=39901),"Jihočeský kraj",(IF(AND(I2258&gt;=39301,I2258&lt;=39601),"Kraj Vysočina",(IF(AND(I2258&gt;=58001,I2258&lt;=59501),"Kraj Vysočina",(IF(AND(I2258&gt;=67401,I2258&lt;=67602),"Kraj Vysočina",(IF(AND(I2258&gt;=40001,I2258&lt;=44101),"Ústecký kraj",(IF(AND(I2258&gt;=46001,I2258&lt;=47201),"Liberecký kraj",(IF(AND(I2258&gt;=51202,I2258&lt;=51401),"Liberecký kraj",(IF(AND(I2258&gt;=53002,I2258&lt;=53976),"Pardubický kraj",(IF(AND(I2258&gt;=56002,I2258&lt;=57201),"Pardubický kraj",(IF(AND(I2258&gt;=60200,I2258&lt;=67201),"Jihomoravský kraj",(IF(AND(I2258&gt;=67801,I2258&lt;=68501),"Jihomoravský kraj",(IF(AND(I2258&gt;=69002,I2258&lt;=69801),"Jihomoravský kraj",(IF(AND(I2258&gt;=68601,I2258&lt;=68801),"Zlínský kraj",(IF(AND(I2258&gt;=75501,I2258&lt;=76901),"Zlínský kraj",(IF(AND(I2258&gt;=70030,I2258&lt;=74901),"Moravskoslezský kraj",(IF(AND(I2258&gt;=75000,I2258&lt;=75368),"Olomoucký kraj",(IF(AND(I2258&gt;=77200,I2258&lt;=79862),"Olomoucký kraj",(IF(AND(I2258&gt;=50011,I2258&lt;=50301),"Královéhradecký kraj",(IF(AND(I2258&gt;=54301,I2258&lt;=54303),"Královéhradecký kraj","0")))))))))))))))))))))))))))))))))))))))))))))))</f>
        <v>Ústecký kraj</v>
      </c>
      <c r="AD2258" t="s">
        <v>998</v>
      </c>
      <c r="AE2258" t="s">
        <v>998</v>
      </c>
      <c r="AF2258" t="s">
        <v>998</v>
      </c>
      <c r="AG2258" s="107">
        <v>0</v>
      </c>
      <c r="AH2258" s="107">
        <v>0</v>
      </c>
      <c r="AI2258" s="107">
        <v>0</v>
      </c>
      <c r="AJ2258" t="s">
        <v>1012</v>
      </c>
    </row>
    <row r="2259" spans="1:37" x14ac:dyDescent="0.45">
      <c r="A2259" t="s">
        <v>1055</v>
      </c>
      <c r="B2259" t="s">
        <v>9629</v>
      </c>
      <c r="C2259" t="s">
        <v>1002</v>
      </c>
      <c r="D2259" t="s">
        <v>9630</v>
      </c>
      <c r="E2259" t="s">
        <v>992</v>
      </c>
      <c r="F2259" t="s">
        <v>9631</v>
      </c>
      <c r="G2259">
        <v>4696</v>
      </c>
      <c r="H2259" t="s">
        <v>1417</v>
      </c>
      <c r="I2259">
        <v>43000</v>
      </c>
      <c r="K2259" t="s">
        <v>9632</v>
      </c>
      <c r="L2259" s="106">
        <v>31497</v>
      </c>
      <c r="M2259">
        <v>10969996</v>
      </c>
      <c r="N2259" t="s">
        <v>1900</v>
      </c>
      <c r="O2259" t="s">
        <v>1023</v>
      </c>
      <c r="P2259" t="s">
        <v>997</v>
      </c>
      <c r="R2259" s="109" t="str">
        <f>IF(OR(P2259="SB",Q2259="SB"),"SB",0)</f>
        <v>SB</v>
      </c>
      <c r="T2259" s="110">
        <v>52326</v>
      </c>
      <c r="U2259" t="s">
        <v>19633</v>
      </c>
      <c r="V2259" s="113" t="str">
        <f>IF(AND(I2259&gt;=10000,I2259&lt;=19900),"Praha",(IF(AND(I2259&gt;=25001,I2259&lt;=29501),"Středočeský kraj",(IF(AND(I2259&gt;=30100,I2259&lt;=34972),"Středočeský kraj",(IF(AND(I2259&gt;=35002,I2259&lt;=36271),"Karlovarský kraj",(IF(AND(I2259&gt;=37001,I2259&lt;=39201),"Jihočeský kraj",(IF(AND(I2259&gt;=39701,I2259&lt;=39901),"Jihočeský kraj",(IF(AND(I2259&gt;=39301,I2259&lt;=39601),"Kraj Vysočina",(IF(AND(I2259&gt;=58001,I2259&lt;=59501),"Kraj Vysočina",(IF(AND(I2259&gt;=67401,I2259&lt;=67602),"Kraj Vysočina",(IF(AND(I2259&gt;=40001,I2259&lt;=44101),"Ústecký kraj",(IF(AND(I2259&gt;=46001,I2259&lt;=47201),"Liberecký kraj",(IF(AND(I2259&gt;=51202,I2259&lt;=51401),"Liberecký kraj",(IF(AND(I2259&gt;=53002,I2259&lt;=53976),"Pardubický kraj",(IF(AND(I2259&gt;=56002,I2259&lt;=57201),"Pardubický kraj",(IF(AND(I2259&gt;=60200,I2259&lt;=67201),"Jihomoravský kraj",(IF(AND(I2259&gt;=67801,I2259&lt;=68501),"Jihomoravský kraj",(IF(AND(I2259&gt;=69002,I2259&lt;=69801),"Jihomoravský kraj",(IF(AND(I2259&gt;=68601,I2259&lt;=68801),"Zlínský kraj",(IF(AND(I2259&gt;=75501,I2259&lt;=76901),"Zlínský kraj",(IF(AND(I2259&gt;=70030,I2259&lt;=74901),"Moravskoslezský kraj",(IF(AND(I2259&gt;=75000,I2259&lt;=75368),"Olomoucký kraj",(IF(AND(I2259&gt;=77200,I2259&lt;=79862),"Olomoucký kraj",(IF(AND(I2259&gt;=50011,I2259&lt;=50301),"Královéhradecký kraj",(IF(AND(I2259&gt;=54301,I2259&lt;=54303),"Královéhradecký kraj","0")))))))))))))))))))))))))))))))))))))))))))))))</f>
        <v>Ústecký kraj</v>
      </c>
      <c r="AD2259" t="s">
        <v>998</v>
      </c>
      <c r="AE2259" t="s">
        <v>998</v>
      </c>
      <c r="AF2259" t="s">
        <v>998</v>
      </c>
      <c r="AG2259" s="107">
        <v>300</v>
      </c>
      <c r="AH2259" s="107">
        <v>0</v>
      </c>
      <c r="AI2259" s="107">
        <v>0</v>
      </c>
      <c r="AJ2259" t="s">
        <v>999</v>
      </c>
      <c r="AK2259" s="106">
        <v>44920</v>
      </c>
    </row>
    <row r="2260" spans="1:37" x14ac:dyDescent="0.45">
      <c r="A2260" t="s">
        <v>1448</v>
      </c>
      <c r="B2260" t="s">
        <v>9109</v>
      </c>
      <c r="C2260" t="s">
        <v>990</v>
      </c>
      <c r="D2260" t="s">
        <v>9110</v>
      </c>
      <c r="E2260" t="s">
        <v>992</v>
      </c>
      <c r="F2260" t="s">
        <v>9111</v>
      </c>
      <c r="G2260">
        <v>3542</v>
      </c>
      <c r="H2260" t="s">
        <v>1417</v>
      </c>
      <c r="I2260">
        <v>43001</v>
      </c>
      <c r="K2260" t="s">
        <v>9112</v>
      </c>
      <c r="L2260" s="106">
        <v>28864</v>
      </c>
      <c r="M2260">
        <v>10417908</v>
      </c>
      <c r="N2260" t="s">
        <v>1155</v>
      </c>
      <c r="O2260" t="s">
        <v>1023</v>
      </c>
      <c r="P2260" t="s">
        <v>997</v>
      </c>
      <c r="R2260" s="109" t="str">
        <f>IF(OR(P2260="SB",Q2260="SB"),"SB",0)</f>
        <v>SB</v>
      </c>
      <c r="T2260" s="110">
        <v>10231</v>
      </c>
      <c r="U2260" t="s">
        <v>19633</v>
      </c>
      <c r="V2260" s="113" t="str">
        <f>IF(AND(I2260&gt;=10000,I2260&lt;=19900),"Praha",(IF(AND(I2260&gt;=25001,I2260&lt;=29501),"Středočeský kraj",(IF(AND(I2260&gt;=30100,I2260&lt;=34972),"Středočeský kraj",(IF(AND(I2260&gt;=35002,I2260&lt;=36271),"Karlovarský kraj",(IF(AND(I2260&gt;=37001,I2260&lt;=39201),"Jihočeský kraj",(IF(AND(I2260&gt;=39701,I2260&lt;=39901),"Jihočeský kraj",(IF(AND(I2260&gt;=39301,I2260&lt;=39601),"Kraj Vysočina",(IF(AND(I2260&gt;=58001,I2260&lt;=59501),"Kraj Vysočina",(IF(AND(I2260&gt;=67401,I2260&lt;=67602),"Kraj Vysočina",(IF(AND(I2260&gt;=40001,I2260&lt;=44101),"Ústecký kraj",(IF(AND(I2260&gt;=46001,I2260&lt;=47201),"Liberecký kraj",(IF(AND(I2260&gt;=51202,I2260&lt;=51401),"Liberecký kraj",(IF(AND(I2260&gt;=53002,I2260&lt;=53976),"Pardubický kraj",(IF(AND(I2260&gt;=56002,I2260&lt;=57201),"Pardubický kraj",(IF(AND(I2260&gt;=60200,I2260&lt;=67201),"Jihomoravský kraj",(IF(AND(I2260&gt;=67801,I2260&lt;=68501),"Jihomoravský kraj",(IF(AND(I2260&gt;=69002,I2260&lt;=69801),"Jihomoravský kraj",(IF(AND(I2260&gt;=68601,I2260&lt;=68801),"Zlínský kraj",(IF(AND(I2260&gt;=75501,I2260&lt;=76901),"Zlínský kraj",(IF(AND(I2260&gt;=70030,I2260&lt;=74901),"Moravskoslezský kraj",(IF(AND(I2260&gt;=75000,I2260&lt;=75368),"Olomoucký kraj",(IF(AND(I2260&gt;=77200,I2260&lt;=79862),"Olomoucký kraj",(IF(AND(I2260&gt;=50011,I2260&lt;=50301),"Královéhradecký kraj",(IF(AND(I2260&gt;=54301,I2260&lt;=54303),"Královéhradecký kraj","0")))))))))))))))))))))))))))))))))))))))))))))))</f>
        <v>Ústecký kraj</v>
      </c>
      <c r="AD2260" t="s">
        <v>998</v>
      </c>
      <c r="AE2260" t="s">
        <v>998</v>
      </c>
      <c r="AF2260" t="s">
        <v>998</v>
      </c>
      <c r="AG2260" s="107">
        <v>300</v>
      </c>
      <c r="AH2260" s="107">
        <v>0</v>
      </c>
      <c r="AI2260" s="107">
        <v>0</v>
      </c>
      <c r="AJ2260" t="s">
        <v>999</v>
      </c>
      <c r="AK2260" s="106">
        <v>44924</v>
      </c>
    </row>
    <row r="2261" spans="1:37" x14ac:dyDescent="0.45">
      <c r="A2261" t="s">
        <v>1026</v>
      </c>
      <c r="B2261" t="s">
        <v>13746</v>
      </c>
      <c r="C2261" t="s">
        <v>990</v>
      </c>
      <c r="D2261" t="s">
        <v>13747</v>
      </c>
      <c r="E2261" t="s">
        <v>992</v>
      </c>
      <c r="F2261" t="s">
        <v>5399</v>
      </c>
      <c r="G2261">
        <v>16</v>
      </c>
      <c r="H2261" t="s">
        <v>1417</v>
      </c>
      <c r="I2261">
        <v>43001</v>
      </c>
      <c r="K2261" t="s">
        <v>13748</v>
      </c>
      <c r="L2261" s="106">
        <v>30220</v>
      </c>
      <c r="M2261">
        <v>10426695</v>
      </c>
      <c r="N2261" t="s">
        <v>1155</v>
      </c>
      <c r="O2261" t="s">
        <v>1023</v>
      </c>
      <c r="P2261" t="s">
        <v>997</v>
      </c>
      <c r="R2261" s="109" t="str">
        <f>IF(OR(P2261="SB",Q2261="SB"),"SB",0)</f>
        <v>SB</v>
      </c>
      <c r="T2261" s="110">
        <v>10302</v>
      </c>
      <c r="U2261" t="s">
        <v>19633</v>
      </c>
      <c r="V2261" s="113" t="str">
        <f>IF(AND(I2261&gt;=10000,I2261&lt;=19900),"Praha",(IF(AND(I2261&gt;=25001,I2261&lt;=29501),"Středočeský kraj",(IF(AND(I2261&gt;=30100,I2261&lt;=34972),"Středočeský kraj",(IF(AND(I2261&gt;=35002,I2261&lt;=36271),"Karlovarský kraj",(IF(AND(I2261&gt;=37001,I2261&lt;=39201),"Jihočeský kraj",(IF(AND(I2261&gt;=39701,I2261&lt;=39901),"Jihočeský kraj",(IF(AND(I2261&gt;=39301,I2261&lt;=39601),"Kraj Vysočina",(IF(AND(I2261&gt;=58001,I2261&lt;=59501),"Kraj Vysočina",(IF(AND(I2261&gt;=67401,I2261&lt;=67602),"Kraj Vysočina",(IF(AND(I2261&gt;=40001,I2261&lt;=44101),"Ústecký kraj",(IF(AND(I2261&gt;=46001,I2261&lt;=47201),"Liberecký kraj",(IF(AND(I2261&gt;=51202,I2261&lt;=51401),"Liberecký kraj",(IF(AND(I2261&gt;=53002,I2261&lt;=53976),"Pardubický kraj",(IF(AND(I2261&gt;=56002,I2261&lt;=57201),"Pardubický kraj",(IF(AND(I2261&gt;=60200,I2261&lt;=67201),"Jihomoravský kraj",(IF(AND(I2261&gt;=67801,I2261&lt;=68501),"Jihomoravský kraj",(IF(AND(I2261&gt;=69002,I2261&lt;=69801),"Jihomoravský kraj",(IF(AND(I2261&gt;=68601,I2261&lt;=68801),"Zlínský kraj",(IF(AND(I2261&gt;=75501,I2261&lt;=76901),"Zlínský kraj",(IF(AND(I2261&gt;=70030,I2261&lt;=74901),"Moravskoslezský kraj",(IF(AND(I2261&gt;=75000,I2261&lt;=75368),"Olomoucký kraj",(IF(AND(I2261&gt;=77200,I2261&lt;=79862),"Olomoucký kraj",(IF(AND(I2261&gt;=50011,I2261&lt;=50301),"Královéhradecký kraj",(IF(AND(I2261&gt;=54301,I2261&lt;=54303),"Královéhradecký kraj","0")))))))))))))))))))))))))))))))))))))))))))))))</f>
        <v>Ústecký kraj</v>
      </c>
      <c r="AD2261" t="s">
        <v>998</v>
      </c>
      <c r="AE2261" t="s">
        <v>998</v>
      </c>
      <c r="AF2261" t="s">
        <v>998</v>
      </c>
      <c r="AG2261" s="107">
        <v>300</v>
      </c>
      <c r="AH2261" s="107">
        <v>0</v>
      </c>
      <c r="AI2261" s="107">
        <v>0</v>
      </c>
      <c r="AJ2261" t="s">
        <v>999</v>
      </c>
      <c r="AK2261" s="106">
        <v>44924</v>
      </c>
    </row>
    <row r="2262" spans="1:37" x14ac:dyDescent="0.45">
      <c r="A2262" t="s">
        <v>5825</v>
      </c>
      <c r="B2262" t="s">
        <v>12873</v>
      </c>
      <c r="C2262" t="s">
        <v>990</v>
      </c>
      <c r="D2262" t="s">
        <v>12874</v>
      </c>
      <c r="E2262" t="s">
        <v>992</v>
      </c>
      <c r="F2262" t="s">
        <v>1378</v>
      </c>
      <c r="G2262">
        <v>4277</v>
      </c>
      <c r="H2262" t="s">
        <v>1417</v>
      </c>
      <c r="I2262">
        <v>43001</v>
      </c>
      <c r="K2262" t="s">
        <v>12875</v>
      </c>
      <c r="L2262" s="106">
        <v>28191</v>
      </c>
      <c r="M2262">
        <v>10453775</v>
      </c>
      <c r="N2262" t="s">
        <v>1155</v>
      </c>
      <c r="O2262" t="s">
        <v>1023</v>
      </c>
      <c r="P2262" t="s">
        <v>997</v>
      </c>
      <c r="R2262" s="109" t="str">
        <f>IF(OR(P2262="SB",Q2262="SB"),"SB",0)</f>
        <v>SB</v>
      </c>
      <c r="T2262" s="110">
        <v>10357</v>
      </c>
      <c r="U2262" t="s">
        <v>19633</v>
      </c>
      <c r="V2262" s="113" t="str">
        <f>IF(AND(I2262&gt;=10000,I2262&lt;=19900),"Praha",(IF(AND(I2262&gt;=25001,I2262&lt;=29501),"Středočeský kraj",(IF(AND(I2262&gt;=30100,I2262&lt;=34972),"Středočeský kraj",(IF(AND(I2262&gt;=35002,I2262&lt;=36271),"Karlovarský kraj",(IF(AND(I2262&gt;=37001,I2262&lt;=39201),"Jihočeský kraj",(IF(AND(I2262&gt;=39701,I2262&lt;=39901),"Jihočeský kraj",(IF(AND(I2262&gt;=39301,I2262&lt;=39601),"Kraj Vysočina",(IF(AND(I2262&gt;=58001,I2262&lt;=59501),"Kraj Vysočina",(IF(AND(I2262&gt;=67401,I2262&lt;=67602),"Kraj Vysočina",(IF(AND(I2262&gt;=40001,I2262&lt;=44101),"Ústecký kraj",(IF(AND(I2262&gt;=46001,I2262&lt;=47201),"Liberecký kraj",(IF(AND(I2262&gt;=51202,I2262&lt;=51401),"Liberecký kraj",(IF(AND(I2262&gt;=53002,I2262&lt;=53976),"Pardubický kraj",(IF(AND(I2262&gt;=56002,I2262&lt;=57201),"Pardubický kraj",(IF(AND(I2262&gt;=60200,I2262&lt;=67201),"Jihomoravský kraj",(IF(AND(I2262&gt;=67801,I2262&lt;=68501),"Jihomoravský kraj",(IF(AND(I2262&gt;=69002,I2262&lt;=69801),"Jihomoravský kraj",(IF(AND(I2262&gt;=68601,I2262&lt;=68801),"Zlínský kraj",(IF(AND(I2262&gt;=75501,I2262&lt;=76901),"Zlínský kraj",(IF(AND(I2262&gt;=70030,I2262&lt;=74901),"Moravskoslezský kraj",(IF(AND(I2262&gt;=75000,I2262&lt;=75368),"Olomoucký kraj",(IF(AND(I2262&gt;=77200,I2262&lt;=79862),"Olomoucký kraj",(IF(AND(I2262&gt;=50011,I2262&lt;=50301),"Královéhradecký kraj",(IF(AND(I2262&gt;=54301,I2262&lt;=54303),"Královéhradecký kraj","0")))))))))))))))))))))))))))))))))))))))))))))))</f>
        <v>Ústecký kraj</v>
      </c>
      <c r="AD2262" t="s">
        <v>998</v>
      </c>
      <c r="AE2262" t="s">
        <v>998</v>
      </c>
      <c r="AF2262" t="s">
        <v>998</v>
      </c>
      <c r="AG2262" s="107">
        <v>300</v>
      </c>
      <c r="AH2262" s="107">
        <v>0</v>
      </c>
      <c r="AI2262" s="107">
        <v>0</v>
      </c>
      <c r="AJ2262" t="s">
        <v>999</v>
      </c>
      <c r="AK2262" s="106">
        <v>44924</v>
      </c>
    </row>
    <row r="2263" spans="1:37" x14ac:dyDescent="0.45">
      <c r="A2263" t="s">
        <v>1076</v>
      </c>
      <c r="B2263" t="s">
        <v>5007</v>
      </c>
      <c r="C2263" t="s">
        <v>990</v>
      </c>
      <c r="D2263" t="s">
        <v>5009</v>
      </c>
      <c r="E2263" t="s">
        <v>992</v>
      </c>
      <c r="F2263" t="s">
        <v>5010</v>
      </c>
      <c r="G2263">
        <v>6</v>
      </c>
      <c r="H2263" t="s">
        <v>1417</v>
      </c>
      <c r="I2263">
        <v>43001</v>
      </c>
      <c r="K2263" t="s">
        <v>5011</v>
      </c>
      <c r="L2263" s="106">
        <v>34964</v>
      </c>
      <c r="M2263">
        <v>10475906</v>
      </c>
      <c r="N2263" t="s">
        <v>1431</v>
      </c>
      <c r="O2263" t="s">
        <v>1282</v>
      </c>
      <c r="P2263" t="s">
        <v>997</v>
      </c>
      <c r="R2263" s="109" t="str">
        <f>IF(OR(P2263="SB",Q2263="SB"),"SB",0)</f>
        <v>SB</v>
      </c>
      <c r="T2263" s="110">
        <v>10450</v>
      </c>
      <c r="U2263" t="s">
        <v>19633</v>
      </c>
      <c r="V2263" s="113" t="str">
        <f>IF(AND(I2263&gt;=10000,I2263&lt;=19900),"Praha",(IF(AND(I2263&gt;=25001,I2263&lt;=29501),"Středočeský kraj",(IF(AND(I2263&gt;=30100,I2263&lt;=34972),"Středočeský kraj",(IF(AND(I2263&gt;=35002,I2263&lt;=36271),"Karlovarský kraj",(IF(AND(I2263&gt;=37001,I2263&lt;=39201),"Jihočeský kraj",(IF(AND(I2263&gt;=39701,I2263&lt;=39901),"Jihočeský kraj",(IF(AND(I2263&gt;=39301,I2263&lt;=39601),"Kraj Vysočina",(IF(AND(I2263&gt;=58001,I2263&lt;=59501),"Kraj Vysočina",(IF(AND(I2263&gt;=67401,I2263&lt;=67602),"Kraj Vysočina",(IF(AND(I2263&gt;=40001,I2263&lt;=44101),"Ústecký kraj",(IF(AND(I2263&gt;=46001,I2263&lt;=47201),"Liberecký kraj",(IF(AND(I2263&gt;=51202,I2263&lt;=51401),"Liberecký kraj",(IF(AND(I2263&gt;=53002,I2263&lt;=53976),"Pardubický kraj",(IF(AND(I2263&gt;=56002,I2263&lt;=57201),"Pardubický kraj",(IF(AND(I2263&gt;=60200,I2263&lt;=67201),"Jihomoravský kraj",(IF(AND(I2263&gt;=67801,I2263&lt;=68501),"Jihomoravský kraj",(IF(AND(I2263&gt;=69002,I2263&lt;=69801),"Jihomoravský kraj",(IF(AND(I2263&gt;=68601,I2263&lt;=68801),"Zlínský kraj",(IF(AND(I2263&gt;=75501,I2263&lt;=76901),"Zlínský kraj",(IF(AND(I2263&gt;=70030,I2263&lt;=74901),"Moravskoslezský kraj",(IF(AND(I2263&gt;=75000,I2263&lt;=75368),"Olomoucký kraj",(IF(AND(I2263&gt;=77200,I2263&lt;=79862),"Olomoucký kraj",(IF(AND(I2263&gt;=50011,I2263&lt;=50301),"Královéhradecký kraj",(IF(AND(I2263&gt;=54301,I2263&lt;=54303),"Královéhradecký kraj","0")))))))))))))))))))))))))))))))))))))))))))))))</f>
        <v>Ústecký kraj</v>
      </c>
      <c r="AD2263" t="s">
        <v>998</v>
      </c>
      <c r="AE2263" t="s">
        <v>998</v>
      </c>
      <c r="AF2263" t="s">
        <v>998</v>
      </c>
      <c r="AG2263" s="107">
        <v>300</v>
      </c>
      <c r="AH2263" s="107">
        <v>0</v>
      </c>
      <c r="AI2263" s="107">
        <v>0</v>
      </c>
      <c r="AJ2263" t="s">
        <v>999</v>
      </c>
      <c r="AK2263" s="106">
        <v>44920</v>
      </c>
    </row>
    <row r="2264" spans="1:37" x14ac:dyDescent="0.45">
      <c r="A2264" t="s">
        <v>1021</v>
      </c>
      <c r="B2264" t="s">
        <v>18380</v>
      </c>
      <c r="C2264" t="s">
        <v>990</v>
      </c>
      <c r="D2264" t="s">
        <v>18392</v>
      </c>
      <c r="E2264" t="s">
        <v>992</v>
      </c>
      <c r="F2264" t="s">
        <v>16963</v>
      </c>
      <c r="G2264">
        <v>4564</v>
      </c>
      <c r="H2264" t="s">
        <v>1417</v>
      </c>
      <c r="I2264">
        <v>43001</v>
      </c>
      <c r="K2264" t="s">
        <v>18393</v>
      </c>
      <c r="L2264" s="106">
        <v>28583</v>
      </c>
      <c r="M2264">
        <v>10489848</v>
      </c>
      <c r="N2264" t="s">
        <v>1155</v>
      </c>
      <c r="O2264" t="s">
        <v>1023</v>
      </c>
      <c r="P2264" t="s">
        <v>997</v>
      </c>
      <c r="R2264" s="109" t="str">
        <f>IF(OR(P2264="SB",Q2264="SB"),"SB",0)</f>
        <v>SB</v>
      </c>
      <c r="T2264" s="110">
        <v>10472</v>
      </c>
      <c r="U2264" t="s">
        <v>19633</v>
      </c>
      <c r="V2264" s="113" t="str">
        <f>IF(AND(I2264&gt;=10000,I2264&lt;=19900),"Praha",(IF(AND(I2264&gt;=25001,I2264&lt;=29501),"Středočeský kraj",(IF(AND(I2264&gt;=30100,I2264&lt;=34972),"Středočeský kraj",(IF(AND(I2264&gt;=35002,I2264&lt;=36271),"Karlovarský kraj",(IF(AND(I2264&gt;=37001,I2264&lt;=39201),"Jihočeský kraj",(IF(AND(I2264&gt;=39701,I2264&lt;=39901),"Jihočeský kraj",(IF(AND(I2264&gt;=39301,I2264&lt;=39601),"Kraj Vysočina",(IF(AND(I2264&gt;=58001,I2264&lt;=59501),"Kraj Vysočina",(IF(AND(I2264&gt;=67401,I2264&lt;=67602),"Kraj Vysočina",(IF(AND(I2264&gt;=40001,I2264&lt;=44101),"Ústecký kraj",(IF(AND(I2264&gt;=46001,I2264&lt;=47201),"Liberecký kraj",(IF(AND(I2264&gt;=51202,I2264&lt;=51401),"Liberecký kraj",(IF(AND(I2264&gt;=53002,I2264&lt;=53976),"Pardubický kraj",(IF(AND(I2264&gt;=56002,I2264&lt;=57201),"Pardubický kraj",(IF(AND(I2264&gt;=60200,I2264&lt;=67201),"Jihomoravský kraj",(IF(AND(I2264&gt;=67801,I2264&lt;=68501),"Jihomoravský kraj",(IF(AND(I2264&gt;=69002,I2264&lt;=69801),"Jihomoravský kraj",(IF(AND(I2264&gt;=68601,I2264&lt;=68801),"Zlínský kraj",(IF(AND(I2264&gt;=75501,I2264&lt;=76901),"Zlínský kraj",(IF(AND(I2264&gt;=70030,I2264&lt;=74901),"Moravskoslezský kraj",(IF(AND(I2264&gt;=75000,I2264&lt;=75368),"Olomoucký kraj",(IF(AND(I2264&gt;=77200,I2264&lt;=79862),"Olomoucký kraj",(IF(AND(I2264&gt;=50011,I2264&lt;=50301),"Královéhradecký kraj",(IF(AND(I2264&gt;=54301,I2264&lt;=54303),"Královéhradecký kraj","0")))))))))))))))))))))))))))))))))))))))))))))))</f>
        <v>Ústecký kraj</v>
      </c>
      <c r="AD2264" t="s">
        <v>998</v>
      </c>
      <c r="AE2264" t="s">
        <v>998</v>
      </c>
      <c r="AF2264" t="s">
        <v>998</v>
      </c>
      <c r="AG2264" s="107">
        <v>300</v>
      </c>
      <c r="AH2264" s="107">
        <v>0</v>
      </c>
      <c r="AI2264" s="107">
        <v>0</v>
      </c>
      <c r="AJ2264" t="s">
        <v>999</v>
      </c>
      <c r="AK2264" s="106">
        <v>44924</v>
      </c>
    </row>
    <row r="2265" spans="1:37" x14ac:dyDescent="0.45">
      <c r="A2265" t="s">
        <v>1129</v>
      </c>
      <c r="B2265" t="s">
        <v>18380</v>
      </c>
      <c r="C2265" t="s">
        <v>990</v>
      </c>
      <c r="D2265" t="s">
        <v>18390</v>
      </c>
      <c r="E2265" t="s">
        <v>992</v>
      </c>
      <c r="F2265" t="s">
        <v>16963</v>
      </c>
      <c r="G2265">
        <v>4564</v>
      </c>
      <c r="H2265" t="s">
        <v>1417</v>
      </c>
      <c r="I2265">
        <v>43001</v>
      </c>
      <c r="K2265" t="s">
        <v>18391</v>
      </c>
      <c r="L2265" s="106">
        <v>28150</v>
      </c>
      <c r="M2265">
        <v>10489949</v>
      </c>
      <c r="N2265" t="s">
        <v>1155</v>
      </c>
      <c r="O2265" t="s">
        <v>1023</v>
      </c>
      <c r="P2265" t="s">
        <v>997</v>
      </c>
      <c r="R2265" s="109" t="str">
        <f>IF(OR(P2265="SB",Q2265="SB"),"SB",0)</f>
        <v>SB</v>
      </c>
      <c r="T2265" s="110">
        <v>10473</v>
      </c>
      <c r="U2265" t="s">
        <v>19633</v>
      </c>
      <c r="V2265" s="113" t="str">
        <f>IF(AND(I2265&gt;=10000,I2265&lt;=19900),"Praha",(IF(AND(I2265&gt;=25001,I2265&lt;=29501),"Středočeský kraj",(IF(AND(I2265&gt;=30100,I2265&lt;=34972),"Středočeský kraj",(IF(AND(I2265&gt;=35002,I2265&lt;=36271),"Karlovarský kraj",(IF(AND(I2265&gt;=37001,I2265&lt;=39201),"Jihočeský kraj",(IF(AND(I2265&gt;=39701,I2265&lt;=39901),"Jihočeský kraj",(IF(AND(I2265&gt;=39301,I2265&lt;=39601),"Kraj Vysočina",(IF(AND(I2265&gt;=58001,I2265&lt;=59501),"Kraj Vysočina",(IF(AND(I2265&gt;=67401,I2265&lt;=67602),"Kraj Vysočina",(IF(AND(I2265&gt;=40001,I2265&lt;=44101),"Ústecký kraj",(IF(AND(I2265&gt;=46001,I2265&lt;=47201),"Liberecký kraj",(IF(AND(I2265&gt;=51202,I2265&lt;=51401),"Liberecký kraj",(IF(AND(I2265&gt;=53002,I2265&lt;=53976),"Pardubický kraj",(IF(AND(I2265&gt;=56002,I2265&lt;=57201),"Pardubický kraj",(IF(AND(I2265&gt;=60200,I2265&lt;=67201),"Jihomoravský kraj",(IF(AND(I2265&gt;=67801,I2265&lt;=68501),"Jihomoravský kraj",(IF(AND(I2265&gt;=69002,I2265&lt;=69801),"Jihomoravský kraj",(IF(AND(I2265&gt;=68601,I2265&lt;=68801),"Zlínský kraj",(IF(AND(I2265&gt;=75501,I2265&lt;=76901),"Zlínský kraj",(IF(AND(I2265&gt;=70030,I2265&lt;=74901),"Moravskoslezský kraj",(IF(AND(I2265&gt;=75000,I2265&lt;=75368),"Olomoucký kraj",(IF(AND(I2265&gt;=77200,I2265&lt;=79862),"Olomoucký kraj",(IF(AND(I2265&gt;=50011,I2265&lt;=50301),"Královéhradecký kraj",(IF(AND(I2265&gt;=54301,I2265&lt;=54303),"Královéhradecký kraj","0")))))))))))))))))))))))))))))))))))))))))))))))</f>
        <v>Ústecký kraj</v>
      </c>
      <c r="AD2265" t="s">
        <v>998</v>
      </c>
      <c r="AE2265" t="s">
        <v>998</v>
      </c>
      <c r="AF2265" t="s">
        <v>998</v>
      </c>
      <c r="AG2265" s="107">
        <v>300</v>
      </c>
      <c r="AH2265" s="107">
        <v>0</v>
      </c>
      <c r="AI2265" s="107">
        <v>0</v>
      </c>
      <c r="AJ2265" t="s">
        <v>999</v>
      </c>
      <c r="AK2265" s="106">
        <v>44924</v>
      </c>
    </row>
    <row r="2266" spans="1:37" x14ac:dyDescent="0.45">
      <c r="A2266" t="s">
        <v>1268</v>
      </c>
      <c r="B2266" t="s">
        <v>9957</v>
      </c>
      <c r="C2266" t="s">
        <v>990</v>
      </c>
      <c r="D2266" t="s">
        <v>9958</v>
      </c>
      <c r="E2266" t="s">
        <v>992</v>
      </c>
      <c r="F2266" t="s">
        <v>3164</v>
      </c>
      <c r="G2266">
        <v>2662</v>
      </c>
      <c r="H2266" t="s">
        <v>1417</v>
      </c>
      <c r="I2266">
        <v>43001</v>
      </c>
      <c r="K2266" t="s">
        <v>9959</v>
      </c>
      <c r="L2266" s="106">
        <v>33804</v>
      </c>
      <c r="M2266">
        <v>10490353</v>
      </c>
      <c r="N2266" t="s">
        <v>1155</v>
      </c>
      <c r="O2266" t="s">
        <v>1023</v>
      </c>
      <c r="P2266" t="s">
        <v>997</v>
      </c>
      <c r="R2266" s="109" t="str">
        <f>IF(OR(P2266="SB",Q2266="SB"),"SB",0)</f>
        <v>SB</v>
      </c>
      <c r="T2266" s="110">
        <v>10476</v>
      </c>
      <c r="U2266" t="s">
        <v>19633</v>
      </c>
      <c r="V2266" s="113" t="str">
        <f>IF(AND(I2266&gt;=10000,I2266&lt;=19900),"Praha",(IF(AND(I2266&gt;=25001,I2266&lt;=29501),"Středočeský kraj",(IF(AND(I2266&gt;=30100,I2266&lt;=34972),"Středočeský kraj",(IF(AND(I2266&gt;=35002,I2266&lt;=36271),"Karlovarský kraj",(IF(AND(I2266&gt;=37001,I2266&lt;=39201),"Jihočeský kraj",(IF(AND(I2266&gt;=39701,I2266&lt;=39901),"Jihočeský kraj",(IF(AND(I2266&gt;=39301,I2266&lt;=39601),"Kraj Vysočina",(IF(AND(I2266&gt;=58001,I2266&lt;=59501),"Kraj Vysočina",(IF(AND(I2266&gt;=67401,I2266&lt;=67602),"Kraj Vysočina",(IF(AND(I2266&gt;=40001,I2266&lt;=44101),"Ústecký kraj",(IF(AND(I2266&gt;=46001,I2266&lt;=47201),"Liberecký kraj",(IF(AND(I2266&gt;=51202,I2266&lt;=51401),"Liberecký kraj",(IF(AND(I2266&gt;=53002,I2266&lt;=53976),"Pardubický kraj",(IF(AND(I2266&gt;=56002,I2266&lt;=57201),"Pardubický kraj",(IF(AND(I2266&gt;=60200,I2266&lt;=67201),"Jihomoravský kraj",(IF(AND(I2266&gt;=67801,I2266&lt;=68501),"Jihomoravský kraj",(IF(AND(I2266&gt;=69002,I2266&lt;=69801),"Jihomoravský kraj",(IF(AND(I2266&gt;=68601,I2266&lt;=68801),"Zlínský kraj",(IF(AND(I2266&gt;=75501,I2266&lt;=76901),"Zlínský kraj",(IF(AND(I2266&gt;=70030,I2266&lt;=74901),"Moravskoslezský kraj",(IF(AND(I2266&gt;=75000,I2266&lt;=75368),"Olomoucký kraj",(IF(AND(I2266&gt;=77200,I2266&lt;=79862),"Olomoucký kraj",(IF(AND(I2266&gt;=50011,I2266&lt;=50301),"Královéhradecký kraj",(IF(AND(I2266&gt;=54301,I2266&lt;=54303),"Královéhradecký kraj","0")))))))))))))))))))))))))))))))))))))))))))))))</f>
        <v>Ústecký kraj</v>
      </c>
      <c r="AD2266" t="s">
        <v>998</v>
      </c>
      <c r="AE2266" t="s">
        <v>998</v>
      </c>
      <c r="AF2266" t="s">
        <v>998</v>
      </c>
      <c r="AG2266" s="107">
        <v>300</v>
      </c>
      <c r="AH2266" s="107">
        <v>0</v>
      </c>
      <c r="AI2266" s="107">
        <v>0</v>
      </c>
      <c r="AJ2266" t="s">
        <v>999</v>
      </c>
      <c r="AK2266" s="106">
        <v>44924</v>
      </c>
    </row>
    <row r="2267" spans="1:37" x14ac:dyDescent="0.45">
      <c r="A2267" t="s">
        <v>1113</v>
      </c>
      <c r="B2267" t="s">
        <v>2474</v>
      </c>
      <c r="C2267" t="s">
        <v>990</v>
      </c>
      <c r="D2267" t="s">
        <v>2480</v>
      </c>
      <c r="E2267" t="s">
        <v>992</v>
      </c>
      <c r="F2267" t="s">
        <v>2154</v>
      </c>
      <c r="G2267">
        <v>4207</v>
      </c>
      <c r="H2267" t="s">
        <v>1417</v>
      </c>
      <c r="I2267">
        <v>43001</v>
      </c>
      <c r="K2267" t="s">
        <v>2481</v>
      </c>
      <c r="L2267" s="106">
        <v>25712</v>
      </c>
      <c r="M2267">
        <v>10695063</v>
      </c>
      <c r="N2267" t="s">
        <v>1155</v>
      </c>
      <c r="O2267" t="s">
        <v>1023</v>
      </c>
      <c r="P2267" t="s">
        <v>997</v>
      </c>
      <c r="R2267" s="109" t="str">
        <f>IF(OR(P2267="SB",Q2267="SB"),"SB",0)</f>
        <v>SB</v>
      </c>
      <c r="T2267" s="110">
        <v>10936</v>
      </c>
      <c r="U2267" t="s">
        <v>19633</v>
      </c>
      <c r="V2267" s="113" t="str">
        <f>IF(AND(I2267&gt;=10000,I2267&lt;=19900),"Praha",(IF(AND(I2267&gt;=25001,I2267&lt;=29501),"Středočeský kraj",(IF(AND(I2267&gt;=30100,I2267&lt;=34972),"Středočeský kraj",(IF(AND(I2267&gt;=35002,I2267&lt;=36271),"Karlovarský kraj",(IF(AND(I2267&gt;=37001,I2267&lt;=39201),"Jihočeský kraj",(IF(AND(I2267&gt;=39701,I2267&lt;=39901),"Jihočeský kraj",(IF(AND(I2267&gt;=39301,I2267&lt;=39601),"Kraj Vysočina",(IF(AND(I2267&gt;=58001,I2267&lt;=59501),"Kraj Vysočina",(IF(AND(I2267&gt;=67401,I2267&lt;=67602),"Kraj Vysočina",(IF(AND(I2267&gt;=40001,I2267&lt;=44101),"Ústecký kraj",(IF(AND(I2267&gt;=46001,I2267&lt;=47201),"Liberecký kraj",(IF(AND(I2267&gt;=51202,I2267&lt;=51401),"Liberecký kraj",(IF(AND(I2267&gt;=53002,I2267&lt;=53976),"Pardubický kraj",(IF(AND(I2267&gt;=56002,I2267&lt;=57201),"Pardubický kraj",(IF(AND(I2267&gt;=60200,I2267&lt;=67201),"Jihomoravský kraj",(IF(AND(I2267&gt;=67801,I2267&lt;=68501),"Jihomoravský kraj",(IF(AND(I2267&gt;=69002,I2267&lt;=69801),"Jihomoravský kraj",(IF(AND(I2267&gt;=68601,I2267&lt;=68801),"Zlínský kraj",(IF(AND(I2267&gt;=75501,I2267&lt;=76901),"Zlínský kraj",(IF(AND(I2267&gt;=70030,I2267&lt;=74901),"Moravskoslezský kraj",(IF(AND(I2267&gt;=75000,I2267&lt;=75368),"Olomoucký kraj",(IF(AND(I2267&gt;=77200,I2267&lt;=79862),"Olomoucký kraj",(IF(AND(I2267&gt;=50011,I2267&lt;=50301),"Královéhradecký kraj",(IF(AND(I2267&gt;=54301,I2267&lt;=54303),"Královéhradecký kraj","0")))))))))))))))))))))))))))))))))))))))))))))))</f>
        <v>Ústecký kraj</v>
      </c>
      <c r="AD2267" t="s">
        <v>998</v>
      </c>
      <c r="AE2267" t="s">
        <v>998</v>
      </c>
      <c r="AF2267" t="s">
        <v>998</v>
      </c>
      <c r="AG2267" s="107">
        <v>300</v>
      </c>
      <c r="AH2267" s="107">
        <v>0</v>
      </c>
      <c r="AI2267" s="107">
        <v>0</v>
      </c>
      <c r="AJ2267" t="s">
        <v>999</v>
      </c>
      <c r="AK2267" s="106">
        <v>44924</v>
      </c>
    </row>
    <row r="2268" spans="1:37" x14ac:dyDescent="0.45">
      <c r="A2268" t="s">
        <v>1156</v>
      </c>
      <c r="B2268" t="s">
        <v>4525</v>
      </c>
      <c r="C2268" t="s">
        <v>990</v>
      </c>
      <c r="D2268" t="s">
        <v>4526</v>
      </c>
      <c r="E2268" t="s">
        <v>992</v>
      </c>
      <c r="F2268" t="s">
        <v>4527</v>
      </c>
      <c r="G2268">
        <v>144</v>
      </c>
      <c r="H2268" t="s">
        <v>1417</v>
      </c>
      <c r="I2268">
        <v>43001</v>
      </c>
      <c r="K2268" t="s">
        <v>4528</v>
      </c>
      <c r="L2268" s="106">
        <v>28107</v>
      </c>
      <c r="M2268">
        <v>10746593</v>
      </c>
      <c r="N2268" t="s">
        <v>996</v>
      </c>
      <c r="O2268" t="s">
        <v>12</v>
      </c>
      <c r="P2268" t="s">
        <v>997</v>
      </c>
      <c r="R2268" s="109" t="str">
        <f>IF(OR(P2268="SB",Q2268="SB"),"SB",0)</f>
        <v>SB</v>
      </c>
      <c r="T2268" s="110">
        <v>11165</v>
      </c>
      <c r="U2268" t="s">
        <v>19633</v>
      </c>
      <c r="V2268" s="113" t="str">
        <f>IF(AND(I2268&gt;=10000,I2268&lt;=19900),"Praha",(IF(AND(I2268&gt;=25001,I2268&lt;=29501),"Středočeský kraj",(IF(AND(I2268&gt;=30100,I2268&lt;=34972),"Středočeský kraj",(IF(AND(I2268&gt;=35002,I2268&lt;=36271),"Karlovarský kraj",(IF(AND(I2268&gt;=37001,I2268&lt;=39201),"Jihočeský kraj",(IF(AND(I2268&gt;=39701,I2268&lt;=39901),"Jihočeský kraj",(IF(AND(I2268&gt;=39301,I2268&lt;=39601),"Kraj Vysočina",(IF(AND(I2268&gt;=58001,I2268&lt;=59501),"Kraj Vysočina",(IF(AND(I2268&gt;=67401,I2268&lt;=67602),"Kraj Vysočina",(IF(AND(I2268&gt;=40001,I2268&lt;=44101),"Ústecký kraj",(IF(AND(I2268&gt;=46001,I2268&lt;=47201),"Liberecký kraj",(IF(AND(I2268&gt;=51202,I2268&lt;=51401),"Liberecký kraj",(IF(AND(I2268&gt;=53002,I2268&lt;=53976),"Pardubický kraj",(IF(AND(I2268&gt;=56002,I2268&lt;=57201),"Pardubický kraj",(IF(AND(I2268&gt;=60200,I2268&lt;=67201),"Jihomoravský kraj",(IF(AND(I2268&gt;=67801,I2268&lt;=68501),"Jihomoravský kraj",(IF(AND(I2268&gt;=69002,I2268&lt;=69801),"Jihomoravský kraj",(IF(AND(I2268&gt;=68601,I2268&lt;=68801),"Zlínský kraj",(IF(AND(I2268&gt;=75501,I2268&lt;=76901),"Zlínský kraj",(IF(AND(I2268&gt;=70030,I2268&lt;=74901),"Moravskoslezský kraj",(IF(AND(I2268&gt;=75000,I2268&lt;=75368),"Olomoucký kraj",(IF(AND(I2268&gt;=77200,I2268&lt;=79862),"Olomoucký kraj",(IF(AND(I2268&gt;=50011,I2268&lt;=50301),"Královéhradecký kraj",(IF(AND(I2268&gt;=54301,I2268&lt;=54303),"Královéhradecký kraj","0")))))))))))))))))))))))))))))))))))))))))))))))</f>
        <v>Ústecký kraj</v>
      </c>
      <c r="AD2268" t="s">
        <v>998</v>
      </c>
      <c r="AE2268" t="s">
        <v>998</v>
      </c>
      <c r="AF2268" t="s">
        <v>998</v>
      </c>
      <c r="AG2268" s="107">
        <v>0</v>
      </c>
      <c r="AH2268" s="107">
        <v>0</v>
      </c>
      <c r="AI2268" s="107">
        <v>0</v>
      </c>
      <c r="AJ2268" t="s">
        <v>1012</v>
      </c>
    </row>
    <row r="2269" spans="1:37" x14ac:dyDescent="0.45">
      <c r="A2269" t="s">
        <v>1102</v>
      </c>
      <c r="B2269" t="s">
        <v>1673</v>
      </c>
      <c r="C2269" t="s">
        <v>1002</v>
      </c>
      <c r="D2269" t="s">
        <v>1674</v>
      </c>
      <c r="E2269" t="s">
        <v>992</v>
      </c>
      <c r="F2269" t="s">
        <v>1471</v>
      </c>
      <c r="G2269">
        <v>210</v>
      </c>
      <c r="H2269" t="s">
        <v>1166</v>
      </c>
      <c r="I2269">
        <v>43001</v>
      </c>
      <c r="K2269" t="s">
        <v>1675</v>
      </c>
      <c r="L2269" s="106">
        <v>30363</v>
      </c>
      <c r="M2269">
        <v>10411743</v>
      </c>
      <c r="N2269" t="s">
        <v>1155</v>
      </c>
      <c r="O2269" t="s">
        <v>1023</v>
      </c>
      <c r="P2269" t="s">
        <v>997</v>
      </c>
      <c r="R2269" s="109" t="str">
        <f>IF(OR(P2269="SB",Q2269="SB"),"SB",0)</f>
        <v>SB</v>
      </c>
      <c r="T2269" s="110">
        <v>50159</v>
      </c>
      <c r="U2269" t="s">
        <v>19633</v>
      </c>
      <c r="V2269" s="113" t="str">
        <f>IF(AND(I2269&gt;=10000,I2269&lt;=19900),"Praha",(IF(AND(I2269&gt;=25001,I2269&lt;=29501),"Středočeský kraj",(IF(AND(I2269&gt;=30100,I2269&lt;=34972),"Středočeský kraj",(IF(AND(I2269&gt;=35002,I2269&lt;=36271),"Karlovarský kraj",(IF(AND(I2269&gt;=37001,I2269&lt;=39201),"Jihočeský kraj",(IF(AND(I2269&gt;=39701,I2269&lt;=39901),"Jihočeský kraj",(IF(AND(I2269&gt;=39301,I2269&lt;=39601),"Kraj Vysočina",(IF(AND(I2269&gt;=58001,I2269&lt;=59501),"Kraj Vysočina",(IF(AND(I2269&gt;=67401,I2269&lt;=67602),"Kraj Vysočina",(IF(AND(I2269&gt;=40001,I2269&lt;=44101),"Ústecký kraj",(IF(AND(I2269&gt;=46001,I2269&lt;=47201),"Liberecký kraj",(IF(AND(I2269&gt;=51202,I2269&lt;=51401),"Liberecký kraj",(IF(AND(I2269&gt;=53002,I2269&lt;=53976),"Pardubický kraj",(IF(AND(I2269&gt;=56002,I2269&lt;=57201),"Pardubický kraj",(IF(AND(I2269&gt;=60200,I2269&lt;=67201),"Jihomoravský kraj",(IF(AND(I2269&gt;=67801,I2269&lt;=68501),"Jihomoravský kraj",(IF(AND(I2269&gt;=69002,I2269&lt;=69801),"Jihomoravský kraj",(IF(AND(I2269&gt;=68601,I2269&lt;=68801),"Zlínský kraj",(IF(AND(I2269&gt;=75501,I2269&lt;=76901),"Zlínský kraj",(IF(AND(I2269&gt;=70030,I2269&lt;=74901),"Moravskoslezský kraj",(IF(AND(I2269&gt;=75000,I2269&lt;=75368),"Olomoucký kraj",(IF(AND(I2269&gt;=77200,I2269&lt;=79862),"Olomoucký kraj",(IF(AND(I2269&gt;=50011,I2269&lt;=50301),"Královéhradecký kraj",(IF(AND(I2269&gt;=54301,I2269&lt;=54303),"Královéhradecký kraj","0")))))))))))))))))))))))))))))))))))))))))))))))</f>
        <v>Ústecký kraj</v>
      </c>
      <c r="AD2269" t="s">
        <v>998</v>
      </c>
      <c r="AE2269" t="s">
        <v>998</v>
      </c>
      <c r="AF2269" t="s">
        <v>998</v>
      </c>
      <c r="AG2269" s="107">
        <v>300</v>
      </c>
      <c r="AH2269" s="107">
        <v>0</v>
      </c>
      <c r="AI2269" s="107">
        <v>0</v>
      </c>
      <c r="AJ2269" t="s">
        <v>999</v>
      </c>
      <c r="AK2269" s="106">
        <v>44924</v>
      </c>
    </row>
    <row r="2270" spans="1:37" x14ac:dyDescent="0.45">
      <c r="A2270" t="s">
        <v>5648</v>
      </c>
      <c r="B2270" t="s">
        <v>18446</v>
      </c>
      <c r="C2270" t="s">
        <v>1002</v>
      </c>
      <c r="D2270" t="s">
        <v>18447</v>
      </c>
      <c r="E2270" t="s">
        <v>992</v>
      </c>
      <c r="F2270" t="s">
        <v>16963</v>
      </c>
      <c r="G2270">
        <v>4564</v>
      </c>
      <c r="H2270" t="s">
        <v>1417</v>
      </c>
      <c r="I2270">
        <v>43001</v>
      </c>
      <c r="K2270" t="s">
        <v>18448</v>
      </c>
      <c r="L2270" s="106">
        <v>31383</v>
      </c>
      <c r="M2270">
        <v>10437914</v>
      </c>
      <c r="N2270" t="s">
        <v>1155</v>
      </c>
      <c r="O2270" t="s">
        <v>1023</v>
      </c>
      <c r="P2270" t="s">
        <v>997</v>
      </c>
      <c r="R2270" s="109" t="str">
        <f>IF(OR(P2270="SB",Q2270="SB"),"SB",0)</f>
        <v>SB</v>
      </c>
      <c r="T2270" s="110">
        <v>50336</v>
      </c>
      <c r="U2270" t="s">
        <v>19633</v>
      </c>
      <c r="V2270" s="113" t="str">
        <f>IF(AND(I2270&gt;=10000,I2270&lt;=19900),"Praha",(IF(AND(I2270&gt;=25001,I2270&lt;=29501),"Středočeský kraj",(IF(AND(I2270&gt;=30100,I2270&lt;=34972),"Středočeský kraj",(IF(AND(I2270&gt;=35002,I2270&lt;=36271),"Karlovarský kraj",(IF(AND(I2270&gt;=37001,I2270&lt;=39201),"Jihočeský kraj",(IF(AND(I2270&gt;=39701,I2270&lt;=39901),"Jihočeský kraj",(IF(AND(I2270&gt;=39301,I2270&lt;=39601),"Kraj Vysočina",(IF(AND(I2270&gt;=58001,I2270&lt;=59501),"Kraj Vysočina",(IF(AND(I2270&gt;=67401,I2270&lt;=67602),"Kraj Vysočina",(IF(AND(I2270&gt;=40001,I2270&lt;=44101),"Ústecký kraj",(IF(AND(I2270&gt;=46001,I2270&lt;=47201),"Liberecký kraj",(IF(AND(I2270&gt;=51202,I2270&lt;=51401),"Liberecký kraj",(IF(AND(I2270&gt;=53002,I2270&lt;=53976),"Pardubický kraj",(IF(AND(I2270&gt;=56002,I2270&lt;=57201),"Pardubický kraj",(IF(AND(I2270&gt;=60200,I2270&lt;=67201),"Jihomoravský kraj",(IF(AND(I2270&gt;=67801,I2270&lt;=68501),"Jihomoravský kraj",(IF(AND(I2270&gt;=69002,I2270&lt;=69801),"Jihomoravský kraj",(IF(AND(I2270&gt;=68601,I2270&lt;=68801),"Zlínský kraj",(IF(AND(I2270&gt;=75501,I2270&lt;=76901),"Zlínský kraj",(IF(AND(I2270&gt;=70030,I2270&lt;=74901),"Moravskoslezský kraj",(IF(AND(I2270&gt;=75000,I2270&lt;=75368),"Olomoucký kraj",(IF(AND(I2270&gt;=77200,I2270&lt;=79862),"Olomoucký kraj",(IF(AND(I2270&gt;=50011,I2270&lt;=50301),"Královéhradecký kraj",(IF(AND(I2270&gt;=54301,I2270&lt;=54303),"Královéhradecký kraj","0")))))))))))))))))))))))))))))))))))))))))))))))</f>
        <v>Ústecký kraj</v>
      </c>
      <c r="AD2270" t="s">
        <v>998</v>
      </c>
      <c r="AE2270" t="s">
        <v>998</v>
      </c>
      <c r="AF2270" t="s">
        <v>998</v>
      </c>
      <c r="AG2270" s="107">
        <v>300</v>
      </c>
      <c r="AH2270" s="107">
        <v>0</v>
      </c>
      <c r="AI2270" s="107">
        <v>0</v>
      </c>
      <c r="AJ2270" t="s">
        <v>999</v>
      </c>
      <c r="AK2270" s="106">
        <v>44924</v>
      </c>
    </row>
    <row r="2271" spans="1:37" x14ac:dyDescent="0.45">
      <c r="A2271" t="s">
        <v>1051</v>
      </c>
      <c r="B2271" t="s">
        <v>5889</v>
      </c>
      <c r="C2271" t="s">
        <v>1002</v>
      </c>
      <c r="D2271" t="s">
        <v>15254</v>
      </c>
      <c r="E2271" t="s">
        <v>992</v>
      </c>
      <c r="F2271" t="s">
        <v>4364</v>
      </c>
      <c r="G2271">
        <v>10</v>
      </c>
      <c r="H2271" t="s">
        <v>1417</v>
      </c>
      <c r="I2271">
        <v>43001</v>
      </c>
      <c r="K2271" t="s">
        <v>15255</v>
      </c>
      <c r="L2271" s="106">
        <v>36589</v>
      </c>
      <c r="M2271">
        <v>10489040</v>
      </c>
      <c r="N2271" t="s">
        <v>1155</v>
      </c>
      <c r="O2271" t="s">
        <v>1023</v>
      </c>
      <c r="P2271" t="s">
        <v>997</v>
      </c>
      <c r="R2271" s="109" t="str">
        <f>IF(OR(P2271="SB",Q2271="SB"),"SB",0)</f>
        <v>SB</v>
      </c>
      <c r="T2271" s="110">
        <v>50466</v>
      </c>
      <c r="U2271" t="s">
        <v>19633</v>
      </c>
      <c r="V2271" s="113" t="str">
        <f>IF(AND(I2271&gt;=10000,I2271&lt;=19900),"Praha",(IF(AND(I2271&gt;=25001,I2271&lt;=29501),"Středočeský kraj",(IF(AND(I2271&gt;=30100,I2271&lt;=34972),"Středočeský kraj",(IF(AND(I2271&gt;=35002,I2271&lt;=36271),"Karlovarský kraj",(IF(AND(I2271&gt;=37001,I2271&lt;=39201),"Jihočeský kraj",(IF(AND(I2271&gt;=39701,I2271&lt;=39901),"Jihočeský kraj",(IF(AND(I2271&gt;=39301,I2271&lt;=39601),"Kraj Vysočina",(IF(AND(I2271&gt;=58001,I2271&lt;=59501),"Kraj Vysočina",(IF(AND(I2271&gt;=67401,I2271&lt;=67602),"Kraj Vysočina",(IF(AND(I2271&gt;=40001,I2271&lt;=44101),"Ústecký kraj",(IF(AND(I2271&gt;=46001,I2271&lt;=47201),"Liberecký kraj",(IF(AND(I2271&gt;=51202,I2271&lt;=51401),"Liberecký kraj",(IF(AND(I2271&gt;=53002,I2271&lt;=53976),"Pardubický kraj",(IF(AND(I2271&gt;=56002,I2271&lt;=57201),"Pardubický kraj",(IF(AND(I2271&gt;=60200,I2271&lt;=67201),"Jihomoravský kraj",(IF(AND(I2271&gt;=67801,I2271&lt;=68501),"Jihomoravský kraj",(IF(AND(I2271&gt;=69002,I2271&lt;=69801),"Jihomoravský kraj",(IF(AND(I2271&gt;=68601,I2271&lt;=68801),"Zlínský kraj",(IF(AND(I2271&gt;=75501,I2271&lt;=76901),"Zlínský kraj",(IF(AND(I2271&gt;=70030,I2271&lt;=74901),"Moravskoslezský kraj",(IF(AND(I2271&gt;=75000,I2271&lt;=75368),"Olomoucký kraj",(IF(AND(I2271&gt;=77200,I2271&lt;=79862),"Olomoucký kraj",(IF(AND(I2271&gt;=50011,I2271&lt;=50301),"Královéhradecký kraj",(IF(AND(I2271&gt;=54301,I2271&lt;=54303),"Královéhradecký kraj","0")))))))))))))))))))))))))))))))))))))))))))))))</f>
        <v>Ústecký kraj</v>
      </c>
      <c r="AD2271" t="s">
        <v>998</v>
      </c>
      <c r="AE2271" t="s">
        <v>998</v>
      </c>
      <c r="AF2271" t="s">
        <v>998</v>
      </c>
      <c r="AG2271" s="107">
        <v>300</v>
      </c>
      <c r="AH2271" s="107">
        <v>0</v>
      </c>
      <c r="AI2271" s="107">
        <v>0</v>
      </c>
      <c r="AJ2271" t="s">
        <v>999</v>
      </c>
      <c r="AK2271" s="106">
        <v>44924</v>
      </c>
    </row>
    <row r="2272" spans="1:37" x14ac:dyDescent="0.45">
      <c r="A2272" t="s">
        <v>1264</v>
      </c>
      <c r="B2272" t="s">
        <v>5889</v>
      </c>
      <c r="C2272" t="s">
        <v>1002</v>
      </c>
      <c r="D2272" t="s">
        <v>15263</v>
      </c>
      <c r="E2272" t="s">
        <v>992</v>
      </c>
      <c r="F2272" t="s">
        <v>4364</v>
      </c>
      <c r="G2272">
        <v>10</v>
      </c>
      <c r="H2272" t="s">
        <v>1417</v>
      </c>
      <c r="I2272">
        <v>43001</v>
      </c>
      <c r="K2272" t="s">
        <v>15264</v>
      </c>
      <c r="L2272" s="106">
        <v>31972</v>
      </c>
      <c r="M2272">
        <v>10489141</v>
      </c>
      <c r="N2272" t="s">
        <v>1155</v>
      </c>
      <c r="O2272" t="s">
        <v>1023</v>
      </c>
      <c r="P2272" t="s">
        <v>997</v>
      </c>
      <c r="R2272" s="109" t="str">
        <f>IF(OR(P2272="SB",Q2272="SB"),"SB",0)</f>
        <v>SB</v>
      </c>
      <c r="T2272" s="110">
        <v>50467</v>
      </c>
      <c r="U2272" t="s">
        <v>19633</v>
      </c>
      <c r="V2272" s="113" t="str">
        <f>IF(AND(I2272&gt;=10000,I2272&lt;=19900),"Praha",(IF(AND(I2272&gt;=25001,I2272&lt;=29501),"Středočeský kraj",(IF(AND(I2272&gt;=30100,I2272&lt;=34972),"Středočeský kraj",(IF(AND(I2272&gt;=35002,I2272&lt;=36271),"Karlovarský kraj",(IF(AND(I2272&gt;=37001,I2272&lt;=39201),"Jihočeský kraj",(IF(AND(I2272&gt;=39701,I2272&lt;=39901),"Jihočeský kraj",(IF(AND(I2272&gt;=39301,I2272&lt;=39601),"Kraj Vysočina",(IF(AND(I2272&gt;=58001,I2272&lt;=59501),"Kraj Vysočina",(IF(AND(I2272&gt;=67401,I2272&lt;=67602),"Kraj Vysočina",(IF(AND(I2272&gt;=40001,I2272&lt;=44101),"Ústecký kraj",(IF(AND(I2272&gt;=46001,I2272&lt;=47201),"Liberecký kraj",(IF(AND(I2272&gt;=51202,I2272&lt;=51401),"Liberecký kraj",(IF(AND(I2272&gt;=53002,I2272&lt;=53976),"Pardubický kraj",(IF(AND(I2272&gt;=56002,I2272&lt;=57201),"Pardubický kraj",(IF(AND(I2272&gt;=60200,I2272&lt;=67201),"Jihomoravský kraj",(IF(AND(I2272&gt;=67801,I2272&lt;=68501),"Jihomoravský kraj",(IF(AND(I2272&gt;=69002,I2272&lt;=69801),"Jihomoravský kraj",(IF(AND(I2272&gt;=68601,I2272&lt;=68801),"Zlínský kraj",(IF(AND(I2272&gt;=75501,I2272&lt;=76901),"Zlínský kraj",(IF(AND(I2272&gt;=70030,I2272&lt;=74901),"Moravskoslezský kraj",(IF(AND(I2272&gt;=75000,I2272&lt;=75368),"Olomoucký kraj",(IF(AND(I2272&gt;=77200,I2272&lt;=79862),"Olomoucký kraj",(IF(AND(I2272&gt;=50011,I2272&lt;=50301),"Královéhradecký kraj",(IF(AND(I2272&gt;=54301,I2272&lt;=54303),"Královéhradecký kraj","0")))))))))))))))))))))))))))))))))))))))))))))))</f>
        <v>Ústecký kraj</v>
      </c>
      <c r="AD2272" t="s">
        <v>998</v>
      </c>
      <c r="AE2272" t="s">
        <v>998</v>
      </c>
      <c r="AF2272" t="s">
        <v>998</v>
      </c>
      <c r="AG2272" s="107">
        <v>300</v>
      </c>
      <c r="AH2272" s="107">
        <v>0</v>
      </c>
      <c r="AI2272" s="107">
        <v>0</v>
      </c>
      <c r="AJ2272" t="s">
        <v>999</v>
      </c>
      <c r="AK2272" s="106">
        <v>44924</v>
      </c>
    </row>
    <row r="2273" spans="1:37" x14ac:dyDescent="0.45">
      <c r="A2273" t="s">
        <v>1406</v>
      </c>
      <c r="B2273" t="s">
        <v>2337</v>
      </c>
      <c r="C2273" t="s">
        <v>1002</v>
      </c>
      <c r="D2273" t="s">
        <v>18790</v>
      </c>
      <c r="E2273" t="s">
        <v>992</v>
      </c>
      <c r="F2273" t="s">
        <v>8032</v>
      </c>
      <c r="G2273">
        <v>38</v>
      </c>
      <c r="H2273" t="s">
        <v>1417</v>
      </c>
      <c r="I2273">
        <v>43001</v>
      </c>
      <c r="K2273" t="s">
        <v>18791</v>
      </c>
      <c r="L2273" s="106">
        <v>30139</v>
      </c>
      <c r="M2273">
        <v>10582101</v>
      </c>
      <c r="N2273" t="s">
        <v>1431</v>
      </c>
      <c r="O2273" t="s">
        <v>1282</v>
      </c>
      <c r="P2273" t="s">
        <v>997</v>
      </c>
      <c r="R2273" s="109" t="str">
        <f>IF(OR(P2273="SB",Q2273="SB"),"SB",0)</f>
        <v>SB</v>
      </c>
      <c r="T2273" s="110">
        <v>50553</v>
      </c>
      <c r="U2273" t="s">
        <v>19633</v>
      </c>
      <c r="V2273" s="113" t="str">
        <f>IF(AND(I2273&gt;=10000,I2273&lt;=19900),"Praha",(IF(AND(I2273&gt;=25001,I2273&lt;=29501),"Středočeský kraj",(IF(AND(I2273&gt;=30100,I2273&lt;=34972),"Středočeský kraj",(IF(AND(I2273&gt;=35002,I2273&lt;=36271),"Karlovarský kraj",(IF(AND(I2273&gt;=37001,I2273&lt;=39201),"Jihočeský kraj",(IF(AND(I2273&gt;=39701,I2273&lt;=39901),"Jihočeský kraj",(IF(AND(I2273&gt;=39301,I2273&lt;=39601),"Kraj Vysočina",(IF(AND(I2273&gt;=58001,I2273&lt;=59501),"Kraj Vysočina",(IF(AND(I2273&gt;=67401,I2273&lt;=67602),"Kraj Vysočina",(IF(AND(I2273&gt;=40001,I2273&lt;=44101),"Ústecký kraj",(IF(AND(I2273&gt;=46001,I2273&lt;=47201),"Liberecký kraj",(IF(AND(I2273&gt;=51202,I2273&lt;=51401),"Liberecký kraj",(IF(AND(I2273&gt;=53002,I2273&lt;=53976),"Pardubický kraj",(IF(AND(I2273&gt;=56002,I2273&lt;=57201),"Pardubický kraj",(IF(AND(I2273&gt;=60200,I2273&lt;=67201),"Jihomoravský kraj",(IF(AND(I2273&gt;=67801,I2273&lt;=68501),"Jihomoravský kraj",(IF(AND(I2273&gt;=69002,I2273&lt;=69801),"Jihomoravský kraj",(IF(AND(I2273&gt;=68601,I2273&lt;=68801),"Zlínský kraj",(IF(AND(I2273&gt;=75501,I2273&lt;=76901),"Zlínský kraj",(IF(AND(I2273&gt;=70030,I2273&lt;=74901),"Moravskoslezský kraj",(IF(AND(I2273&gt;=75000,I2273&lt;=75368),"Olomoucký kraj",(IF(AND(I2273&gt;=77200,I2273&lt;=79862),"Olomoucký kraj",(IF(AND(I2273&gt;=50011,I2273&lt;=50301),"Královéhradecký kraj",(IF(AND(I2273&gt;=54301,I2273&lt;=54303),"Královéhradecký kraj","0")))))))))))))))))))))))))))))))))))))))))))))))</f>
        <v>Ústecký kraj</v>
      </c>
      <c r="AD2273" t="s">
        <v>998</v>
      </c>
      <c r="AE2273" t="s">
        <v>998</v>
      </c>
      <c r="AF2273" t="s">
        <v>998</v>
      </c>
      <c r="AG2273" s="107">
        <v>300</v>
      </c>
      <c r="AH2273" s="107">
        <v>0</v>
      </c>
      <c r="AI2273" s="107">
        <v>0</v>
      </c>
      <c r="AJ2273" t="s">
        <v>999</v>
      </c>
      <c r="AK2273" s="106">
        <v>44920</v>
      </c>
    </row>
    <row r="2274" spans="1:37" x14ac:dyDescent="0.45">
      <c r="A2274" t="s">
        <v>1032</v>
      </c>
      <c r="B2274" t="s">
        <v>10174</v>
      </c>
      <c r="C2274" t="s">
        <v>1002</v>
      </c>
      <c r="D2274" t="s">
        <v>10175</v>
      </c>
      <c r="E2274" t="s">
        <v>992</v>
      </c>
      <c r="F2274" t="s">
        <v>6638</v>
      </c>
      <c r="G2274">
        <v>2762</v>
      </c>
      <c r="H2274" t="s">
        <v>1417</v>
      </c>
      <c r="I2274">
        <v>43001</v>
      </c>
      <c r="K2274" t="s">
        <v>10176</v>
      </c>
      <c r="L2274" s="106">
        <v>32280</v>
      </c>
      <c r="M2274">
        <v>10743563</v>
      </c>
      <c r="N2274" t="s">
        <v>996</v>
      </c>
      <c r="O2274" t="s">
        <v>12</v>
      </c>
      <c r="P2274" t="s">
        <v>997</v>
      </c>
      <c r="R2274" s="109" t="str">
        <f>IF(OR(P2274="SB",Q2274="SB"),"SB",0)</f>
        <v>SB</v>
      </c>
      <c r="T2274" s="110">
        <v>51135</v>
      </c>
      <c r="U2274" t="s">
        <v>19633</v>
      </c>
      <c r="V2274" s="113" t="str">
        <f>IF(AND(I2274&gt;=10000,I2274&lt;=19900),"Praha",(IF(AND(I2274&gt;=25001,I2274&lt;=29501),"Středočeský kraj",(IF(AND(I2274&gt;=30100,I2274&lt;=34972),"Středočeský kraj",(IF(AND(I2274&gt;=35002,I2274&lt;=36271),"Karlovarský kraj",(IF(AND(I2274&gt;=37001,I2274&lt;=39201),"Jihočeský kraj",(IF(AND(I2274&gt;=39701,I2274&lt;=39901),"Jihočeský kraj",(IF(AND(I2274&gt;=39301,I2274&lt;=39601),"Kraj Vysočina",(IF(AND(I2274&gt;=58001,I2274&lt;=59501),"Kraj Vysočina",(IF(AND(I2274&gt;=67401,I2274&lt;=67602),"Kraj Vysočina",(IF(AND(I2274&gt;=40001,I2274&lt;=44101),"Ústecký kraj",(IF(AND(I2274&gt;=46001,I2274&lt;=47201),"Liberecký kraj",(IF(AND(I2274&gt;=51202,I2274&lt;=51401),"Liberecký kraj",(IF(AND(I2274&gt;=53002,I2274&lt;=53976),"Pardubický kraj",(IF(AND(I2274&gt;=56002,I2274&lt;=57201),"Pardubický kraj",(IF(AND(I2274&gt;=60200,I2274&lt;=67201),"Jihomoravský kraj",(IF(AND(I2274&gt;=67801,I2274&lt;=68501),"Jihomoravský kraj",(IF(AND(I2274&gt;=69002,I2274&lt;=69801),"Jihomoravský kraj",(IF(AND(I2274&gt;=68601,I2274&lt;=68801),"Zlínský kraj",(IF(AND(I2274&gt;=75501,I2274&lt;=76901),"Zlínský kraj",(IF(AND(I2274&gt;=70030,I2274&lt;=74901),"Moravskoslezský kraj",(IF(AND(I2274&gt;=75000,I2274&lt;=75368),"Olomoucký kraj",(IF(AND(I2274&gt;=77200,I2274&lt;=79862),"Olomoucký kraj",(IF(AND(I2274&gt;=50011,I2274&lt;=50301),"Královéhradecký kraj",(IF(AND(I2274&gt;=54301,I2274&lt;=54303),"Královéhradecký kraj","0")))))))))))))))))))))))))))))))))))))))))))))))</f>
        <v>Ústecký kraj</v>
      </c>
      <c r="AD2274" t="s">
        <v>998</v>
      </c>
      <c r="AE2274" t="s">
        <v>998</v>
      </c>
      <c r="AF2274" t="s">
        <v>998</v>
      </c>
      <c r="AG2274" s="107">
        <v>0</v>
      </c>
      <c r="AH2274" s="107">
        <v>0</v>
      </c>
      <c r="AI2274" s="107">
        <v>0</v>
      </c>
      <c r="AJ2274" t="s">
        <v>1012</v>
      </c>
    </row>
    <row r="2275" spans="1:37" x14ac:dyDescent="0.45">
      <c r="A2275" t="s">
        <v>1026</v>
      </c>
      <c r="B2275" t="s">
        <v>9957</v>
      </c>
      <c r="C2275" t="s">
        <v>990</v>
      </c>
      <c r="D2275" t="s">
        <v>9962</v>
      </c>
      <c r="E2275" t="s">
        <v>992</v>
      </c>
      <c r="F2275" t="s">
        <v>3164</v>
      </c>
      <c r="G2275">
        <v>2662</v>
      </c>
      <c r="H2275" t="s">
        <v>1417</v>
      </c>
      <c r="I2275">
        <v>43001</v>
      </c>
      <c r="K2275" t="s">
        <v>9963</v>
      </c>
      <c r="L2275" s="106">
        <v>30981</v>
      </c>
      <c r="M2275">
        <v>10490252</v>
      </c>
      <c r="N2275" t="s">
        <v>1155</v>
      </c>
      <c r="O2275" t="s">
        <v>1023</v>
      </c>
      <c r="P2275" t="s">
        <v>997</v>
      </c>
      <c r="R2275" s="109" t="str">
        <f>IF(OR(P2275="SB",Q2275="SB"),"SB",0)</f>
        <v>SB</v>
      </c>
      <c r="T2275" s="110">
        <v>10475</v>
      </c>
      <c r="U2275" t="s">
        <v>19634</v>
      </c>
      <c r="V2275" s="113" t="str">
        <f>IF(AND(I2275&gt;=10000,I2275&lt;=19900),"Praha",(IF(AND(I2275&gt;=25001,I2275&lt;=29501),"Středočeský kraj",(IF(AND(I2275&gt;=30100,I2275&lt;=34972),"Středočeský kraj",(IF(AND(I2275&gt;=35002,I2275&lt;=36271),"Karlovarský kraj",(IF(AND(I2275&gt;=37001,I2275&lt;=39201),"Jihočeský kraj",(IF(AND(I2275&gt;=39701,I2275&lt;=39901),"Jihočeský kraj",(IF(AND(I2275&gt;=39301,I2275&lt;=39601),"Kraj Vysočina",(IF(AND(I2275&gt;=58001,I2275&lt;=59501),"Kraj Vysočina",(IF(AND(I2275&gt;=67401,I2275&lt;=67602),"Kraj Vysočina",(IF(AND(I2275&gt;=40001,I2275&lt;=44101),"Ústecký kraj",(IF(AND(I2275&gt;=46001,I2275&lt;=47201),"Liberecký kraj",(IF(AND(I2275&gt;=51202,I2275&lt;=51401),"Liberecký kraj",(IF(AND(I2275&gt;=53002,I2275&lt;=53976),"Pardubický kraj",(IF(AND(I2275&gt;=56002,I2275&lt;=57201),"Pardubický kraj",(IF(AND(I2275&gt;=60200,I2275&lt;=67201),"Jihomoravský kraj",(IF(AND(I2275&gt;=67801,I2275&lt;=68501),"Jihomoravský kraj",(IF(AND(I2275&gt;=69002,I2275&lt;=69801),"Jihomoravský kraj",(IF(AND(I2275&gt;=68601,I2275&lt;=68801),"Zlínský kraj",(IF(AND(I2275&gt;=75501,I2275&lt;=76901),"Zlínský kraj",(IF(AND(I2275&gt;=70030,I2275&lt;=74901),"Moravskoslezský kraj",(IF(AND(I2275&gt;=75000,I2275&lt;=75368),"Olomoucký kraj",(IF(AND(I2275&gt;=77200,I2275&lt;=79862),"Olomoucký kraj",(IF(AND(I2275&gt;=50011,I2275&lt;=50301),"Královéhradecký kraj",(IF(AND(I2275&gt;=54301,I2275&lt;=54303),"Královéhradecký kraj","0")))))))))))))))))))))))))))))))))))))))))))))))</f>
        <v>Ústecký kraj</v>
      </c>
      <c r="W2275" s="111">
        <v>10475</v>
      </c>
      <c r="X2275" s="111" t="s">
        <v>19633</v>
      </c>
      <c r="AD2275" t="s">
        <v>1024</v>
      </c>
      <c r="AE2275" t="s">
        <v>1515</v>
      </c>
      <c r="AF2275" t="s">
        <v>998</v>
      </c>
      <c r="AG2275" s="107">
        <v>300</v>
      </c>
      <c r="AH2275" s="107">
        <v>0</v>
      </c>
      <c r="AI2275" s="107">
        <v>0</v>
      </c>
      <c r="AJ2275" t="s">
        <v>999</v>
      </c>
      <c r="AK2275" s="106">
        <v>44924</v>
      </c>
    </row>
    <row r="2276" spans="1:37" x14ac:dyDescent="0.45">
      <c r="A2276" t="s">
        <v>1164</v>
      </c>
      <c r="B2276" t="s">
        <v>3330</v>
      </c>
      <c r="C2276" t="s">
        <v>990</v>
      </c>
      <c r="D2276" t="s">
        <v>3331</v>
      </c>
      <c r="E2276" t="s">
        <v>992</v>
      </c>
      <c r="F2276" t="s">
        <v>1471</v>
      </c>
      <c r="G2276">
        <v>210</v>
      </c>
      <c r="H2276" t="s">
        <v>1166</v>
      </c>
      <c r="I2276">
        <v>43001</v>
      </c>
      <c r="K2276" t="s">
        <v>3332</v>
      </c>
      <c r="L2276" s="106">
        <v>29688</v>
      </c>
      <c r="M2276">
        <v>10681222</v>
      </c>
      <c r="N2276" t="s">
        <v>1155</v>
      </c>
      <c r="O2276" t="s">
        <v>1023</v>
      </c>
      <c r="P2276" t="s">
        <v>997</v>
      </c>
      <c r="R2276" s="109" t="str">
        <f>IF(OR(P2276="SB",Q2276="SB"),"SB",0)</f>
        <v>SB</v>
      </c>
      <c r="T2276" s="110">
        <v>10918</v>
      </c>
      <c r="U2276" t="s">
        <v>19634</v>
      </c>
      <c r="V2276" s="113" t="str">
        <f>IF(AND(I2276&gt;=10000,I2276&lt;=19900),"Praha",(IF(AND(I2276&gt;=25001,I2276&lt;=29501),"Středočeský kraj",(IF(AND(I2276&gt;=30100,I2276&lt;=34972),"Středočeský kraj",(IF(AND(I2276&gt;=35002,I2276&lt;=36271),"Karlovarský kraj",(IF(AND(I2276&gt;=37001,I2276&lt;=39201),"Jihočeský kraj",(IF(AND(I2276&gt;=39701,I2276&lt;=39901),"Jihočeský kraj",(IF(AND(I2276&gt;=39301,I2276&lt;=39601),"Kraj Vysočina",(IF(AND(I2276&gt;=58001,I2276&lt;=59501),"Kraj Vysočina",(IF(AND(I2276&gt;=67401,I2276&lt;=67602),"Kraj Vysočina",(IF(AND(I2276&gt;=40001,I2276&lt;=44101),"Ústecký kraj",(IF(AND(I2276&gt;=46001,I2276&lt;=47201),"Liberecký kraj",(IF(AND(I2276&gt;=51202,I2276&lt;=51401),"Liberecký kraj",(IF(AND(I2276&gt;=53002,I2276&lt;=53976),"Pardubický kraj",(IF(AND(I2276&gt;=56002,I2276&lt;=57201),"Pardubický kraj",(IF(AND(I2276&gt;=60200,I2276&lt;=67201),"Jihomoravský kraj",(IF(AND(I2276&gt;=67801,I2276&lt;=68501),"Jihomoravský kraj",(IF(AND(I2276&gt;=69002,I2276&lt;=69801),"Jihomoravský kraj",(IF(AND(I2276&gt;=68601,I2276&lt;=68801),"Zlínský kraj",(IF(AND(I2276&gt;=75501,I2276&lt;=76901),"Zlínský kraj",(IF(AND(I2276&gt;=70030,I2276&lt;=74901),"Moravskoslezský kraj",(IF(AND(I2276&gt;=75000,I2276&lt;=75368),"Olomoucký kraj",(IF(AND(I2276&gt;=77200,I2276&lt;=79862),"Olomoucký kraj",(IF(AND(I2276&gt;=50011,I2276&lt;=50301),"Královéhradecký kraj",(IF(AND(I2276&gt;=54301,I2276&lt;=54303),"Královéhradecký kraj","0")))))))))))))))))))))))))))))))))))))))))))))))</f>
        <v>Ústecký kraj</v>
      </c>
      <c r="W2276" s="111">
        <v>10918</v>
      </c>
      <c r="X2276" s="111" t="s">
        <v>19633</v>
      </c>
      <c r="AD2276" t="s">
        <v>1024</v>
      </c>
      <c r="AE2276" t="s">
        <v>1515</v>
      </c>
      <c r="AF2276" t="s">
        <v>998</v>
      </c>
      <c r="AG2276" s="107">
        <v>300</v>
      </c>
      <c r="AH2276" s="107">
        <v>0</v>
      </c>
      <c r="AI2276" s="107">
        <v>0</v>
      </c>
      <c r="AJ2276" t="s">
        <v>999</v>
      </c>
      <c r="AK2276" s="106">
        <v>44924</v>
      </c>
    </row>
    <row r="2277" spans="1:37" x14ac:dyDescent="0.45">
      <c r="A2277" t="s">
        <v>1197</v>
      </c>
      <c r="B2277" t="s">
        <v>6303</v>
      </c>
      <c r="C2277" t="s">
        <v>1002</v>
      </c>
      <c r="D2277" t="s">
        <v>6304</v>
      </c>
      <c r="E2277" t="s">
        <v>992</v>
      </c>
      <c r="F2277" t="s">
        <v>6302</v>
      </c>
      <c r="G2277">
        <v>5908</v>
      </c>
      <c r="H2277" t="s">
        <v>1417</v>
      </c>
      <c r="I2277">
        <v>43001</v>
      </c>
      <c r="K2277" t="s">
        <v>6305</v>
      </c>
      <c r="L2277" s="106">
        <v>38136</v>
      </c>
      <c r="M2277">
        <v>11262919</v>
      </c>
      <c r="N2277" t="s">
        <v>2063</v>
      </c>
      <c r="O2277" t="s">
        <v>1173</v>
      </c>
      <c r="P2277" t="s">
        <v>997</v>
      </c>
      <c r="Q2277" t="s">
        <v>1011</v>
      </c>
      <c r="R2277" s="109" t="str">
        <f>IF(OR(P2277="SB",Q2277="SB"),"SB",0)</f>
        <v>SB</v>
      </c>
      <c r="T2277" s="110">
        <v>16110</v>
      </c>
      <c r="U2277" t="s">
        <v>19634</v>
      </c>
      <c r="V2277" s="113" t="str">
        <f>IF(AND(I2277&gt;=10000,I2277&lt;=19900),"Praha",(IF(AND(I2277&gt;=25001,I2277&lt;=29501),"Středočeský kraj",(IF(AND(I2277&gt;=30100,I2277&lt;=34972),"Středočeský kraj",(IF(AND(I2277&gt;=35002,I2277&lt;=36271),"Karlovarský kraj",(IF(AND(I2277&gt;=37001,I2277&lt;=39201),"Jihočeský kraj",(IF(AND(I2277&gt;=39701,I2277&lt;=39901),"Jihočeský kraj",(IF(AND(I2277&gt;=39301,I2277&lt;=39601),"Kraj Vysočina",(IF(AND(I2277&gt;=58001,I2277&lt;=59501),"Kraj Vysočina",(IF(AND(I2277&gt;=67401,I2277&lt;=67602),"Kraj Vysočina",(IF(AND(I2277&gt;=40001,I2277&lt;=44101),"Ústecký kraj",(IF(AND(I2277&gt;=46001,I2277&lt;=47201),"Liberecký kraj",(IF(AND(I2277&gt;=51202,I2277&lt;=51401),"Liberecký kraj",(IF(AND(I2277&gt;=53002,I2277&lt;=53976),"Pardubický kraj",(IF(AND(I2277&gt;=56002,I2277&lt;=57201),"Pardubický kraj",(IF(AND(I2277&gt;=60200,I2277&lt;=67201),"Jihomoravský kraj",(IF(AND(I2277&gt;=67801,I2277&lt;=68501),"Jihomoravský kraj",(IF(AND(I2277&gt;=69002,I2277&lt;=69801),"Jihomoravský kraj",(IF(AND(I2277&gt;=68601,I2277&lt;=68801),"Zlínský kraj",(IF(AND(I2277&gt;=75501,I2277&lt;=76901),"Zlínský kraj",(IF(AND(I2277&gt;=70030,I2277&lt;=74901),"Moravskoslezský kraj",(IF(AND(I2277&gt;=75000,I2277&lt;=75368),"Olomoucký kraj",(IF(AND(I2277&gt;=77200,I2277&lt;=79862),"Olomoucký kraj",(IF(AND(I2277&gt;=50011,I2277&lt;=50301),"Královéhradecký kraj",(IF(AND(I2277&gt;=54301,I2277&lt;=54303),"Královéhradecký kraj","0")))))))))))))))))))))))))))))))))))))))))))))))</f>
        <v>Ústecký kraj</v>
      </c>
      <c r="W2277" s="111">
        <v>16110</v>
      </c>
      <c r="X2277" s="111" t="s">
        <v>19633</v>
      </c>
      <c r="AD2277" t="s">
        <v>1034</v>
      </c>
      <c r="AE2277" t="s">
        <v>998</v>
      </c>
      <c r="AF2277" t="s">
        <v>998</v>
      </c>
      <c r="AG2277" s="107">
        <v>300</v>
      </c>
      <c r="AH2277" s="107">
        <v>0</v>
      </c>
      <c r="AI2277" s="107">
        <v>0</v>
      </c>
      <c r="AJ2277" t="s">
        <v>999</v>
      </c>
      <c r="AK2277" s="106">
        <v>44910</v>
      </c>
    </row>
    <row r="2278" spans="1:37" x14ac:dyDescent="0.45">
      <c r="A2278" t="s">
        <v>1164</v>
      </c>
      <c r="B2278" t="s">
        <v>1140</v>
      </c>
      <c r="C2278" t="s">
        <v>990</v>
      </c>
      <c r="D2278" t="s">
        <v>1165</v>
      </c>
      <c r="E2278" t="s">
        <v>992</v>
      </c>
      <c r="F2278" t="s">
        <v>1166</v>
      </c>
      <c r="G2278">
        <v>1</v>
      </c>
      <c r="H2278" t="s">
        <v>1166</v>
      </c>
      <c r="I2278">
        <v>43001</v>
      </c>
      <c r="K2278" t="s">
        <v>1167</v>
      </c>
      <c r="L2278" s="106">
        <v>20961</v>
      </c>
      <c r="M2278">
        <v>10491161</v>
      </c>
      <c r="N2278" t="s">
        <v>1155</v>
      </c>
      <c r="O2278" t="s">
        <v>1023</v>
      </c>
      <c r="P2278" t="s">
        <v>997</v>
      </c>
      <c r="R2278" s="109" t="str">
        <f>IF(OR(P2278="SB",Q2278="SB"),"SB",0)</f>
        <v>SB</v>
      </c>
      <c r="T2278" s="110" t="s">
        <v>998</v>
      </c>
      <c r="V2278" s="113" t="str">
        <f>IF(AND(I2278&gt;=10000,I2278&lt;=19900),"Praha",(IF(AND(I2278&gt;=25001,I2278&lt;=29501),"Středočeský kraj",(IF(AND(I2278&gt;=30100,I2278&lt;=34972),"Středočeský kraj",(IF(AND(I2278&gt;=35002,I2278&lt;=36271),"Karlovarský kraj",(IF(AND(I2278&gt;=37001,I2278&lt;=39201),"Jihočeský kraj",(IF(AND(I2278&gt;=39701,I2278&lt;=39901),"Jihočeský kraj",(IF(AND(I2278&gt;=39301,I2278&lt;=39601),"Kraj Vysočina",(IF(AND(I2278&gt;=58001,I2278&lt;=59501),"Kraj Vysočina",(IF(AND(I2278&gt;=67401,I2278&lt;=67602),"Kraj Vysočina",(IF(AND(I2278&gt;=40001,I2278&lt;=44101),"Ústecký kraj",(IF(AND(I2278&gt;=46001,I2278&lt;=47201),"Liberecký kraj",(IF(AND(I2278&gt;=51202,I2278&lt;=51401),"Liberecký kraj",(IF(AND(I2278&gt;=53002,I2278&lt;=53976),"Pardubický kraj",(IF(AND(I2278&gt;=56002,I2278&lt;=57201),"Pardubický kraj",(IF(AND(I2278&gt;=60200,I2278&lt;=67201),"Jihomoravský kraj",(IF(AND(I2278&gt;=67801,I2278&lt;=68501),"Jihomoravský kraj",(IF(AND(I2278&gt;=69002,I2278&lt;=69801),"Jihomoravský kraj",(IF(AND(I2278&gt;=68601,I2278&lt;=68801),"Zlínský kraj",(IF(AND(I2278&gt;=75501,I2278&lt;=76901),"Zlínský kraj",(IF(AND(I2278&gt;=70030,I2278&lt;=74901),"Moravskoslezský kraj",(IF(AND(I2278&gt;=75000,I2278&lt;=75368),"Olomoucký kraj",(IF(AND(I2278&gt;=77200,I2278&lt;=79862),"Olomoucký kraj",(IF(AND(I2278&gt;=50011,I2278&lt;=50301),"Královéhradecký kraj",(IF(AND(I2278&gt;=54301,I2278&lt;=54303),"Královéhradecký kraj","0")))))))))))))))))))))))))))))))))))))))))))))))</f>
        <v>Ústecký kraj</v>
      </c>
      <c r="AB2278" t="s">
        <v>998</v>
      </c>
      <c r="AD2278" t="s">
        <v>998</v>
      </c>
      <c r="AE2278" t="s">
        <v>998</v>
      </c>
      <c r="AF2278" t="s">
        <v>998</v>
      </c>
      <c r="AG2278" s="107">
        <v>100</v>
      </c>
      <c r="AH2278" s="107">
        <v>0</v>
      </c>
      <c r="AI2278" s="107">
        <v>0</v>
      </c>
      <c r="AJ2278" t="s">
        <v>999</v>
      </c>
      <c r="AK2278" s="106">
        <v>44924</v>
      </c>
    </row>
    <row r="2279" spans="1:37" x14ac:dyDescent="0.45">
      <c r="A2279" t="s">
        <v>1129</v>
      </c>
      <c r="B2279" t="s">
        <v>4448</v>
      </c>
      <c r="C2279" t="s">
        <v>990</v>
      </c>
      <c r="D2279" t="s">
        <v>4449</v>
      </c>
      <c r="E2279" t="s">
        <v>992</v>
      </c>
      <c r="F2279" t="s">
        <v>4450</v>
      </c>
      <c r="G2279">
        <v>5</v>
      </c>
      <c r="H2279" t="s">
        <v>1417</v>
      </c>
      <c r="I2279">
        <v>43001</v>
      </c>
      <c r="K2279" t="s">
        <v>4451</v>
      </c>
      <c r="L2279" s="106">
        <v>26167</v>
      </c>
      <c r="M2279">
        <v>12919090</v>
      </c>
      <c r="N2279" t="s">
        <v>996</v>
      </c>
      <c r="O2279" t="s">
        <v>12</v>
      </c>
      <c r="P2279" t="s">
        <v>997</v>
      </c>
      <c r="R2279" s="109" t="str">
        <f>IF(OR(P2279="SB",Q2279="SB"),"SB",0)</f>
        <v>SB</v>
      </c>
      <c r="T2279" s="110" t="s">
        <v>998</v>
      </c>
      <c r="V2279" s="113" t="str">
        <f>IF(AND(I2279&gt;=10000,I2279&lt;=19900),"Praha",(IF(AND(I2279&gt;=25001,I2279&lt;=29501),"Středočeský kraj",(IF(AND(I2279&gt;=30100,I2279&lt;=34972),"Středočeský kraj",(IF(AND(I2279&gt;=35002,I2279&lt;=36271),"Karlovarský kraj",(IF(AND(I2279&gt;=37001,I2279&lt;=39201),"Jihočeský kraj",(IF(AND(I2279&gt;=39701,I2279&lt;=39901),"Jihočeský kraj",(IF(AND(I2279&gt;=39301,I2279&lt;=39601),"Kraj Vysočina",(IF(AND(I2279&gt;=58001,I2279&lt;=59501),"Kraj Vysočina",(IF(AND(I2279&gt;=67401,I2279&lt;=67602),"Kraj Vysočina",(IF(AND(I2279&gt;=40001,I2279&lt;=44101),"Ústecký kraj",(IF(AND(I2279&gt;=46001,I2279&lt;=47201),"Liberecký kraj",(IF(AND(I2279&gt;=51202,I2279&lt;=51401),"Liberecký kraj",(IF(AND(I2279&gt;=53002,I2279&lt;=53976),"Pardubický kraj",(IF(AND(I2279&gt;=56002,I2279&lt;=57201),"Pardubický kraj",(IF(AND(I2279&gt;=60200,I2279&lt;=67201),"Jihomoravský kraj",(IF(AND(I2279&gt;=67801,I2279&lt;=68501),"Jihomoravský kraj",(IF(AND(I2279&gt;=69002,I2279&lt;=69801),"Jihomoravský kraj",(IF(AND(I2279&gt;=68601,I2279&lt;=68801),"Zlínský kraj",(IF(AND(I2279&gt;=75501,I2279&lt;=76901),"Zlínský kraj",(IF(AND(I2279&gt;=70030,I2279&lt;=74901),"Moravskoslezský kraj",(IF(AND(I2279&gt;=75000,I2279&lt;=75368),"Olomoucký kraj",(IF(AND(I2279&gt;=77200,I2279&lt;=79862),"Olomoucký kraj",(IF(AND(I2279&gt;=50011,I2279&lt;=50301),"Královéhradecký kraj",(IF(AND(I2279&gt;=54301,I2279&lt;=54303),"Královéhradecký kraj","0")))))))))))))))))))))))))))))))))))))))))))))))</f>
        <v>Ústecký kraj</v>
      </c>
      <c r="AB2279" t="s">
        <v>998</v>
      </c>
      <c r="AD2279" t="s">
        <v>998</v>
      </c>
      <c r="AE2279" t="s">
        <v>998</v>
      </c>
      <c r="AF2279" t="s">
        <v>998</v>
      </c>
      <c r="AG2279" s="107">
        <v>0</v>
      </c>
      <c r="AH2279" s="107">
        <v>0</v>
      </c>
      <c r="AI2279" s="107">
        <v>0</v>
      </c>
      <c r="AJ2279" t="s">
        <v>1012</v>
      </c>
    </row>
    <row r="2280" spans="1:37" x14ac:dyDescent="0.45">
      <c r="A2280" t="s">
        <v>1124</v>
      </c>
      <c r="B2280" t="s">
        <v>4617</v>
      </c>
      <c r="C2280" t="s">
        <v>990</v>
      </c>
      <c r="D2280" t="s">
        <v>4618</v>
      </c>
      <c r="E2280" t="s">
        <v>992</v>
      </c>
      <c r="F2280" t="s">
        <v>4619</v>
      </c>
      <c r="G2280">
        <v>5420</v>
      </c>
      <c r="H2280" t="s">
        <v>1417</v>
      </c>
      <c r="I2280">
        <v>43001</v>
      </c>
      <c r="K2280" t="s">
        <v>4620</v>
      </c>
      <c r="L2280" s="106">
        <v>23281</v>
      </c>
      <c r="M2280">
        <v>12990125</v>
      </c>
      <c r="N2280" t="s">
        <v>996</v>
      </c>
      <c r="O2280" t="s">
        <v>12</v>
      </c>
      <c r="P2280" t="s">
        <v>997</v>
      </c>
      <c r="R2280" s="109" t="str">
        <f>IF(OR(P2280="SB",Q2280="SB"),"SB",0)</f>
        <v>SB</v>
      </c>
      <c r="T2280" s="110" t="s">
        <v>998</v>
      </c>
      <c r="V2280" s="113" t="str">
        <f>IF(AND(I2280&gt;=10000,I2280&lt;=19900),"Praha",(IF(AND(I2280&gt;=25001,I2280&lt;=29501),"Středočeský kraj",(IF(AND(I2280&gt;=30100,I2280&lt;=34972),"Středočeský kraj",(IF(AND(I2280&gt;=35002,I2280&lt;=36271),"Karlovarský kraj",(IF(AND(I2280&gt;=37001,I2280&lt;=39201),"Jihočeský kraj",(IF(AND(I2280&gt;=39701,I2280&lt;=39901),"Jihočeský kraj",(IF(AND(I2280&gt;=39301,I2280&lt;=39601),"Kraj Vysočina",(IF(AND(I2280&gt;=58001,I2280&lt;=59501),"Kraj Vysočina",(IF(AND(I2280&gt;=67401,I2280&lt;=67602),"Kraj Vysočina",(IF(AND(I2280&gt;=40001,I2280&lt;=44101),"Ústecký kraj",(IF(AND(I2280&gt;=46001,I2280&lt;=47201),"Liberecký kraj",(IF(AND(I2280&gt;=51202,I2280&lt;=51401),"Liberecký kraj",(IF(AND(I2280&gt;=53002,I2280&lt;=53976),"Pardubický kraj",(IF(AND(I2280&gt;=56002,I2280&lt;=57201),"Pardubický kraj",(IF(AND(I2280&gt;=60200,I2280&lt;=67201),"Jihomoravský kraj",(IF(AND(I2280&gt;=67801,I2280&lt;=68501),"Jihomoravský kraj",(IF(AND(I2280&gt;=69002,I2280&lt;=69801),"Jihomoravský kraj",(IF(AND(I2280&gt;=68601,I2280&lt;=68801),"Zlínský kraj",(IF(AND(I2280&gt;=75501,I2280&lt;=76901),"Zlínský kraj",(IF(AND(I2280&gt;=70030,I2280&lt;=74901),"Moravskoslezský kraj",(IF(AND(I2280&gt;=75000,I2280&lt;=75368),"Olomoucký kraj",(IF(AND(I2280&gt;=77200,I2280&lt;=79862),"Olomoucký kraj",(IF(AND(I2280&gt;=50011,I2280&lt;=50301),"Královéhradecký kraj",(IF(AND(I2280&gt;=54301,I2280&lt;=54303),"Královéhradecký kraj","0")))))))))))))))))))))))))))))))))))))))))))))))</f>
        <v>Ústecký kraj</v>
      </c>
      <c r="AB2280" t="s">
        <v>998</v>
      </c>
      <c r="AD2280" t="s">
        <v>998</v>
      </c>
      <c r="AE2280" t="s">
        <v>998</v>
      </c>
      <c r="AF2280" t="s">
        <v>998</v>
      </c>
      <c r="AG2280" s="107">
        <v>0</v>
      </c>
      <c r="AH2280" s="107">
        <v>0</v>
      </c>
      <c r="AI2280" s="107">
        <v>0</v>
      </c>
      <c r="AJ2280" t="s">
        <v>1012</v>
      </c>
    </row>
    <row r="2281" spans="1:37" x14ac:dyDescent="0.45">
      <c r="A2281" t="s">
        <v>1164</v>
      </c>
      <c r="B2281" t="s">
        <v>5314</v>
      </c>
      <c r="C2281" t="s">
        <v>990</v>
      </c>
      <c r="D2281" t="s">
        <v>5315</v>
      </c>
      <c r="E2281" t="s">
        <v>992</v>
      </c>
      <c r="F2281" t="s">
        <v>1166</v>
      </c>
      <c r="G2281">
        <v>1</v>
      </c>
      <c r="H2281" t="s">
        <v>1166</v>
      </c>
      <c r="I2281">
        <v>43001</v>
      </c>
      <c r="K2281" t="s">
        <v>5316</v>
      </c>
      <c r="L2281" s="106">
        <v>18128</v>
      </c>
      <c r="M2281">
        <v>10490858</v>
      </c>
      <c r="N2281" t="s">
        <v>1155</v>
      </c>
      <c r="O2281" t="s">
        <v>1023</v>
      </c>
      <c r="P2281" t="s">
        <v>997</v>
      </c>
      <c r="R2281" s="109" t="str">
        <f>IF(OR(P2281="SB",Q2281="SB"),"SB",0)</f>
        <v>SB</v>
      </c>
      <c r="T2281" s="110" t="s">
        <v>998</v>
      </c>
      <c r="V2281" s="113" t="str">
        <f>IF(AND(I2281&gt;=10000,I2281&lt;=19900),"Praha",(IF(AND(I2281&gt;=25001,I2281&lt;=29501),"Středočeský kraj",(IF(AND(I2281&gt;=30100,I2281&lt;=34972),"Středočeský kraj",(IF(AND(I2281&gt;=35002,I2281&lt;=36271),"Karlovarský kraj",(IF(AND(I2281&gt;=37001,I2281&lt;=39201),"Jihočeský kraj",(IF(AND(I2281&gt;=39701,I2281&lt;=39901),"Jihočeský kraj",(IF(AND(I2281&gt;=39301,I2281&lt;=39601),"Kraj Vysočina",(IF(AND(I2281&gt;=58001,I2281&lt;=59501),"Kraj Vysočina",(IF(AND(I2281&gt;=67401,I2281&lt;=67602),"Kraj Vysočina",(IF(AND(I2281&gt;=40001,I2281&lt;=44101),"Ústecký kraj",(IF(AND(I2281&gt;=46001,I2281&lt;=47201),"Liberecký kraj",(IF(AND(I2281&gt;=51202,I2281&lt;=51401),"Liberecký kraj",(IF(AND(I2281&gt;=53002,I2281&lt;=53976),"Pardubický kraj",(IF(AND(I2281&gt;=56002,I2281&lt;=57201),"Pardubický kraj",(IF(AND(I2281&gt;=60200,I2281&lt;=67201),"Jihomoravský kraj",(IF(AND(I2281&gt;=67801,I2281&lt;=68501),"Jihomoravský kraj",(IF(AND(I2281&gt;=69002,I2281&lt;=69801),"Jihomoravský kraj",(IF(AND(I2281&gt;=68601,I2281&lt;=68801),"Zlínský kraj",(IF(AND(I2281&gt;=75501,I2281&lt;=76901),"Zlínský kraj",(IF(AND(I2281&gt;=70030,I2281&lt;=74901),"Moravskoslezský kraj",(IF(AND(I2281&gt;=75000,I2281&lt;=75368),"Olomoucký kraj",(IF(AND(I2281&gt;=77200,I2281&lt;=79862),"Olomoucký kraj",(IF(AND(I2281&gt;=50011,I2281&lt;=50301),"Královéhradecký kraj",(IF(AND(I2281&gt;=54301,I2281&lt;=54303),"Královéhradecký kraj","0")))))))))))))))))))))))))))))))))))))))))))))))</f>
        <v>Ústecký kraj</v>
      </c>
      <c r="AB2281" t="s">
        <v>998</v>
      </c>
      <c r="AD2281" t="s">
        <v>998</v>
      </c>
      <c r="AE2281" t="s">
        <v>998</v>
      </c>
      <c r="AF2281" t="s">
        <v>998</v>
      </c>
      <c r="AG2281" s="107">
        <v>100</v>
      </c>
      <c r="AH2281" s="107">
        <v>0</v>
      </c>
      <c r="AI2281" s="107">
        <v>0</v>
      </c>
      <c r="AJ2281" t="s">
        <v>999</v>
      </c>
      <c r="AK2281" s="106">
        <v>44924</v>
      </c>
    </row>
    <row r="2282" spans="1:37" x14ac:dyDescent="0.45">
      <c r="A2282" t="s">
        <v>1169</v>
      </c>
      <c r="B2282" t="s">
        <v>5654</v>
      </c>
      <c r="C2282" t="s">
        <v>990</v>
      </c>
      <c r="D2282" t="s">
        <v>5660</v>
      </c>
      <c r="E2282" t="s">
        <v>992</v>
      </c>
      <c r="F2282" t="s">
        <v>1166</v>
      </c>
      <c r="G2282">
        <v>1</v>
      </c>
      <c r="H2282" t="s">
        <v>1166</v>
      </c>
      <c r="I2282">
        <v>43001</v>
      </c>
      <c r="K2282" t="s">
        <v>5661</v>
      </c>
      <c r="L2282" s="106">
        <v>22646</v>
      </c>
      <c r="M2282">
        <v>10491060</v>
      </c>
      <c r="N2282" t="s">
        <v>1155</v>
      </c>
      <c r="O2282" t="s">
        <v>1023</v>
      </c>
      <c r="P2282" t="s">
        <v>997</v>
      </c>
      <c r="R2282" s="109" t="str">
        <f>IF(OR(P2282="SB",Q2282="SB"),"SB",0)</f>
        <v>SB</v>
      </c>
      <c r="T2282" s="110" t="s">
        <v>998</v>
      </c>
      <c r="V2282" s="113" t="str">
        <f>IF(AND(I2282&gt;=10000,I2282&lt;=19900),"Praha",(IF(AND(I2282&gt;=25001,I2282&lt;=29501),"Středočeský kraj",(IF(AND(I2282&gt;=30100,I2282&lt;=34972),"Středočeský kraj",(IF(AND(I2282&gt;=35002,I2282&lt;=36271),"Karlovarský kraj",(IF(AND(I2282&gt;=37001,I2282&lt;=39201),"Jihočeský kraj",(IF(AND(I2282&gt;=39701,I2282&lt;=39901),"Jihočeský kraj",(IF(AND(I2282&gt;=39301,I2282&lt;=39601),"Kraj Vysočina",(IF(AND(I2282&gt;=58001,I2282&lt;=59501),"Kraj Vysočina",(IF(AND(I2282&gt;=67401,I2282&lt;=67602),"Kraj Vysočina",(IF(AND(I2282&gt;=40001,I2282&lt;=44101),"Ústecký kraj",(IF(AND(I2282&gt;=46001,I2282&lt;=47201),"Liberecký kraj",(IF(AND(I2282&gt;=51202,I2282&lt;=51401),"Liberecký kraj",(IF(AND(I2282&gt;=53002,I2282&lt;=53976),"Pardubický kraj",(IF(AND(I2282&gt;=56002,I2282&lt;=57201),"Pardubický kraj",(IF(AND(I2282&gt;=60200,I2282&lt;=67201),"Jihomoravský kraj",(IF(AND(I2282&gt;=67801,I2282&lt;=68501),"Jihomoravský kraj",(IF(AND(I2282&gt;=69002,I2282&lt;=69801),"Jihomoravský kraj",(IF(AND(I2282&gt;=68601,I2282&lt;=68801),"Zlínský kraj",(IF(AND(I2282&gt;=75501,I2282&lt;=76901),"Zlínský kraj",(IF(AND(I2282&gt;=70030,I2282&lt;=74901),"Moravskoslezský kraj",(IF(AND(I2282&gt;=75000,I2282&lt;=75368),"Olomoucký kraj",(IF(AND(I2282&gt;=77200,I2282&lt;=79862),"Olomoucký kraj",(IF(AND(I2282&gt;=50011,I2282&lt;=50301),"Královéhradecký kraj",(IF(AND(I2282&gt;=54301,I2282&lt;=54303),"Královéhradecký kraj","0")))))))))))))))))))))))))))))))))))))))))))))))</f>
        <v>Ústecký kraj</v>
      </c>
      <c r="AB2282" t="s">
        <v>998</v>
      </c>
      <c r="AD2282" t="s">
        <v>998</v>
      </c>
      <c r="AE2282" t="s">
        <v>998</v>
      </c>
      <c r="AF2282" t="s">
        <v>998</v>
      </c>
      <c r="AG2282" s="107">
        <v>300</v>
      </c>
      <c r="AH2282" s="107">
        <v>0</v>
      </c>
      <c r="AI2282" s="107">
        <v>0</v>
      </c>
      <c r="AJ2282" t="s">
        <v>999</v>
      </c>
      <c r="AK2282" s="106">
        <v>44924</v>
      </c>
    </row>
    <row r="2283" spans="1:37" x14ac:dyDescent="0.45">
      <c r="A2283" t="s">
        <v>1169</v>
      </c>
      <c r="B2283" t="s">
        <v>8401</v>
      </c>
      <c r="C2283" t="s">
        <v>990</v>
      </c>
      <c r="D2283" t="s">
        <v>8402</v>
      </c>
      <c r="E2283" t="s">
        <v>992</v>
      </c>
      <c r="F2283" t="s">
        <v>1183</v>
      </c>
      <c r="G2283">
        <v>29</v>
      </c>
      <c r="H2283" t="s">
        <v>1417</v>
      </c>
      <c r="I2283">
        <v>43001</v>
      </c>
      <c r="K2283" t="s">
        <v>8403</v>
      </c>
      <c r="L2283" s="106">
        <v>28712</v>
      </c>
      <c r="M2283">
        <v>13010030</v>
      </c>
      <c r="N2283" t="s">
        <v>996</v>
      </c>
      <c r="O2283" t="s">
        <v>12</v>
      </c>
      <c r="P2283" t="s">
        <v>997</v>
      </c>
      <c r="R2283" s="109" t="str">
        <f>IF(OR(P2283="SB",Q2283="SB"),"SB",0)</f>
        <v>SB</v>
      </c>
      <c r="T2283" s="110" t="s">
        <v>998</v>
      </c>
      <c r="V2283" s="113" t="str">
        <f>IF(AND(I2283&gt;=10000,I2283&lt;=19900),"Praha",(IF(AND(I2283&gt;=25001,I2283&lt;=29501),"Středočeský kraj",(IF(AND(I2283&gt;=30100,I2283&lt;=34972),"Středočeský kraj",(IF(AND(I2283&gt;=35002,I2283&lt;=36271),"Karlovarský kraj",(IF(AND(I2283&gt;=37001,I2283&lt;=39201),"Jihočeský kraj",(IF(AND(I2283&gt;=39701,I2283&lt;=39901),"Jihočeský kraj",(IF(AND(I2283&gt;=39301,I2283&lt;=39601),"Kraj Vysočina",(IF(AND(I2283&gt;=58001,I2283&lt;=59501),"Kraj Vysočina",(IF(AND(I2283&gt;=67401,I2283&lt;=67602),"Kraj Vysočina",(IF(AND(I2283&gt;=40001,I2283&lt;=44101),"Ústecký kraj",(IF(AND(I2283&gt;=46001,I2283&lt;=47201),"Liberecký kraj",(IF(AND(I2283&gt;=51202,I2283&lt;=51401),"Liberecký kraj",(IF(AND(I2283&gt;=53002,I2283&lt;=53976),"Pardubický kraj",(IF(AND(I2283&gt;=56002,I2283&lt;=57201),"Pardubický kraj",(IF(AND(I2283&gt;=60200,I2283&lt;=67201),"Jihomoravský kraj",(IF(AND(I2283&gt;=67801,I2283&lt;=68501),"Jihomoravský kraj",(IF(AND(I2283&gt;=69002,I2283&lt;=69801),"Jihomoravský kraj",(IF(AND(I2283&gt;=68601,I2283&lt;=68801),"Zlínský kraj",(IF(AND(I2283&gt;=75501,I2283&lt;=76901),"Zlínský kraj",(IF(AND(I2283&gt;=70030,I2283&lt;=74901),"Moravskoslezský kraj",(IF(AND(I2283&gt;=75000,I2283&lt;=75368),"Olomoucký kraj",(IF(AND(I2283&gt;=77200,I2283&lt;=79862),"Olomoucký kraj",(IF(AND(I2283&gt;=50011,I2283&lt;=50301),"Královéhradecký kraj",(IF(AND(I2283&gt;=54301,I2283&lt;=54303),"Královéhradecký kraj","0")))))))))))))))))))))))))))))))))))))))))))))))</f>
        <v>Ústecký kraj</v>
      </c>
      <c r="AB2283" t="s">
        <v>998</v>
      </c>
      <c r="AD2283" t="s">
        <v>998</v>
      </c>
      <c r="AE2283" t="s">
        <v>998</v>
      </c>
      <c r="AF2283" t="s">
        <v>998</v>
      </c>
      <c r="AG2283" s="107">
        <v>0</v>
      </c>
      <c r="AH2283" s="107">
        <v>0</v>
      </c>
      <c r="AI2283" s="107">
        <v>0</v>
      </c>
      <c r="AJ2283" t="s">
        <v>1012</v>
      </c>
    </row>
    <row r="2284" spans="1:37" x14ac:dyDescent="0.45">
      <c r="A2284" t="s">
        <v>1124</v>
      </c>
      <c r="B2284" t="s">
        <v>9126</v>
      </c>
      <c r="C2284" t="s">
        <v>990</v>
      </c>
      <c r="D2284" t="s">
        <v>9127</v>
      </c>
      <c r="E2284" t="s">
        <v>992</v>
      </c>
      <c r="F2284" t="s">
        <v>1166</v>
      </c>
      <c r="G2284">
        <v>1</v>
      </c>
      <c r="H2284" t="s">
        <v>1166</v>
      </c>
      <c r="I2284">
        <v>43001</v>
      </c>
      <c r="K2284" t="s">
        <v>9128</v>
      </c>
      <c r="L2284" s="106">
        <v>21139</v>
      </c>
      <c r="M2284">
        <v>10490656</v>
      </c>
      <c r="N2284" t="s">
        <v>1155</v>
      </c>
      <c r="O2284" t="s">
        <v>1023</v>
      </c>
      <c r="P2284" t="s">
        <v>997</v>
      </c>
      <c r="R2284" s="109" t="str">
        <f>IF(OR(P2284="SB",Q2284="SB"),"SB",0)</f>
        <v>SB</v>
      </c>
      <c r="T2284" s="110" t="s">
        <v>998</v>
      </c>
      <c r="V2284" s="113" t="str">
        <f>IF(AND(I2284&gt;=10000,I2284&lt;=19900),"Praha",(IF(AND(I2284&gt;=25001,I2284&lt;=29501),"Středočeský kraj",(IF(AND(I2284&gt;=30100,I2284&lt;=34972),"Středočeský kraj",(IF(AND(I2284&gt;=35002,I2284&lt;=36271),"Karlovarský kraj",(IF(AND(I2284&gt;=37001,I2284&lt;=39201),"Jihočeský kraj",(IF(AND(I2284&gt;=39701,I2284&lt;=39901),"Jihočeský kraj",(IF(AND(I2284&gt;=39301,I2284&lt;=39601),"Kraj Vysočina",(IF(AND(I2284&gt;=58001,I2284&lt;=59501),"Kraj Vysočina",(IF(AND(I2284&gt;=67401,I2284&lt;=67602),"Kraj Vysočina",(IF(AND(I2284&gt;=40001,I2284&lt;=44101),"Ústecký kraj",(IF(AND(I2284&gt;=46001,I2284&lt;=47201),"Liberecký kraj",(IF(AND(I2284&gt;=51202,I2284&lt;=51401),"Liberecký kraj",(IF(AND(I2284&gt;=53002,I2284&lt;=53976),"Pardubický kraj",(IF(AND(I2284&gt;=56002,I2284&lt;=57201),"Pardubický kraj",(IF(AND(I2284&gt;=60200,I2284&lt;=67201),"Jihomoravský kraj",(IF(AND(I2284&gt;=67801,I2284&lt;=68501),"Jihomoravský kraj",(IF(AND(I2284&gt;=69002,I2284&lt;=69801),"Jihomoravský kraj",(IF(AND(I2284&gt;=68601,I2284&lt;=68801),"Zlínský kraj",(IF(AND(I2284&gt;=75501,I2284&lt;=76901),"Zlínský kraj",(IF(AND(I2284&gt;=70030,I2284&lt;=74901),"Moravskoslezský kraj",(IF(AND(I2284&gt;=75000,I2284&lt;=75368),"Olomoucký kraj",(IF(AND(I2284&gt;=77200,I2284&lt;=79862),"Olomoucký kraj",(IF(AND(I2284&gt;=50011,I2284&lt;=50301),"Královéhradecký kraj",(IF(AND(I2284&gt;=54301,I2284&lt;=54303),"Královéhradecký kraj","0")))))))))))))))))))))))))))))))))))))))))))))))</f>
        <v>Ústecký kraj</v>
      </c>
      <c r="AB2284" t="s">
        <v>998</v>
      </c>
      <c r="AD2284" t="s">
        <v>998</v>
      </c>
      <c r="AE2284" t="s">
        <v>998</v>
      </c>
      <c r="AF2284" t="s">
        <v>998</v>
      </c>
      <c r="AG2284" s="107">
        <v>100</v>
      </c>
      <c r="AH2284" s="107">
        <v>0</v>
      </c>
      <c r="AI2284" s="107">
        <v>0</v>
      </c>
      <c r="AJ2284" t="s">
        <v>999</v>
      </c>
      <c r="AK2284" s="106">
        <v>44924</v>
      </c>
    </row>
    <row r="2285" spans="1:37" x14ac:dyDescent="0.45">
      <c r="A2285" t="s">
        <v>1123</v>
      </c>
      <c r="B2285" t="s">
        <v>9957</v>
      </c>
      <c r="C2285" t="s">
        <v>990</v>
      </c>
      <c r="D2285" t="s">
        <v>9960</v>
      </c>
      <c r="E2285" t="s">
        <v>992</v>
      </c>
      <c r="F2285" t="s">
        <v>3164</v>
      </c>
      <c r="G2285">
        <v>2662</v>
      </c>
      <c r="H2285" t="s">
        <v>1417</v>
      </c>
      <c r="I2285">
        <v>43001</v>
      </c>
      <c r="K2285" t="s">
        <v>9961</v>
      </c>
      <c r="L2285" s="106">
        <v>21633</v>
      </c>
      <c r="M2285">
        <v>10490050</v>
      </c>
      <c r="N2285" t="s">
        <v>1155</v>
      </c>
      <c r="O2285" t="s">
        <v>1023</v>
      </c>
      <c r="P2285" t="s">
        <v>997</v>
      </c>
      <c r="R2285" s="109" t="str">
        <f>IF(OR(P2285="SB",Q2285="SB"),"SB",0)</f>
        <v>SB</v>
      </c>
      <c r="T2285" s="110" t="s">
        <v>998</v>
      </c>
      <c r="V2285" s="113" t="str">
        <f>IF(AND(I2285&gt;=10000,I2285&lt;=19900),"Praha",(IF(AND(I2285&gt;=25001,I2285&lt;=29501),"Středočeský kraj",(IF(AND(I2285&gt;=30100,I2285&lt;=34972),"Středočeský kraj",(IF(AND(I2285&gt;=35002,I2285&lt;=36271),"Karlovarský kraj",(IF(AND(I2285&gt;=37001,I2285&lt;=39201),"Jihočeský kraj",(IF(AND(I2285&gt;=39701,I2285&lt;=39901),"Jihočeský kraj",(IF(AND(I2285&gt;=39301,I2285&lt;=39601),"Kraj Vysočina",(IF(AND(I2285&gt;=58001,I2285&lt;=59501),"Kraj Vysočina",(IF(AND(I2285&gt;=67401,I2285&lt;=67602),"Kraj Vysočina",(IF(AND(I2285&gt;=40001,I2285&lt;=44101),"Ústecký kraj",(IF(AND(I2285&gt;=46001,I2285&lt;=47201),"Liberecký kraj",(IF(AND(I2285&gt;=51202,I2285&lt;=51401),"Liberecký kraj",(IF(AND(I2285&gt;=53002,I2285&lt;=53976),"Pardubický kraj",(IF(AND(I2285&gt;=56002,I2285&lt;=57201),"Pardubický kraj",(IF(AND(I2285&gt;=60200,I2285&lt;=67201),"Jihomoravský kraj",(IF(AND(I2285&gt;=67801,I2285&lt;=68501),"Jihomoravský kraj",(IF(AND(I2285&gt;=69002,I2285&lt;=69801),"Jihomoravský kraj",(IF(AND(I2285&gt;=68601,I2285&lt;=68801),"Zlínský kraj",(IF(AND(I2285&gt;=75501,I2285&lt;=76901),"Zlínský kraj",(IF(AND(I2285&gt;=70030,I2285&lt;=74901),"Moravskoslezský kraj",(IF(AND(I2285&gt;=75000,I2285&lt;=75368),"Olomoucký kraj",(IF(AND(I2285&gt;=77200,I2285&lt;=79862),"Olomoucký kraj",(IF(AND(I2285&gt;=50011,I2285&lt;=50301),"Královéhradecký kraj",(IF(AND(I2285&gt;=54301,I2285&lt;=54303),"Královéhradecký kraj","0")))))))))))))))))))))))))))))))))))))))))))))))</f>
        <v>Ústecký kraj</v>
      </c>
      <c r="AB2285" t="s">
        <v>998</v>
      </c>
      <c r="AD2285" t="s">
        <v>998</v>
      </c>
      <c r="AE2285" t="s">
        <v>998</v>
      </c>
      <c r="AF2285" t="s">
        <v>998</v>
      </c>
      <c r="AG2285" s="107">
        <v>300</v>
      </c>
      <c r="AH2285" s="107">
        <v>0</v>
      </c>
      <c r="AI2285" s="107">
        <v>0</v>
      </c>
      <c r="AJ2285" t="s">
        <v>999</v>
      </c>
      <c r="AK2285" s="106">
        <v>44924</v>
      </c>
    </row>
    <row r="2286" spans="1:37" x14ac:dyDescent="0.45">
      <c r="A2286" t="s">
        <v>1256</v>
      </c>
      <c r="B2286" t="s">
        <v>9964</v>
      </c>
      <c r="C2286" t="s">
        <v>1002</v>
      </c>
      <c r="D2286" t="s">
        <v>9965</v>
      </c>
      <c r="E2286" t="s">
        <v>992</v>
      </c>
      <c r="F2286" t="s">
        <v>3164</v>
      </c>
      <c r="G2286">
        <v>2662</v>
      </c>
      <c r="H2286" t="s">
        <v>1417</v>
      </c>
      <c r="I2286">
        <v>43001</v>
      </c>
      <c r="K2286" t="s">
        <v>9966</v>
      </c>
      <c r="L2286" s="106">
        <v>22474</v>
      </c>
      <c r="M2286">
        <v>10490151</v>
      </c>
      <c r="N2286" t="s">
        <v>1155</v>
      </c>
      <c r="O2286" t="s">
        <v>1023</v>
      </c>
      <c r="P2286" t="s">
        <v>997</v>
      </c>
      <c r="R2286" s="109" t="str">
        <f>IF(OR(P2286="SB",Q2286="SB"),"SB",0)</f>
        <v>SB</v>
      </c>
      <c r="T2286" s="110" t="s">
        <v>998</v>
      </c>
      <c r="V2286" s="113" t="str">
        <f>IF(AND(I2286&gt;=10000,I2286&lt;=19900),"Praha",(IF(AND(I2286&gt;=25001,I2286&lt;=29501),"Středočeský kraj",(IF(AND(I2286&gt;=30100,I2286&lt;=34972),"Středočeský kraj",(IF(AND(I2286&gt;=35002,I2286&lt;=36271),"Karlovarský kraj",(IF(AND(I2286&gt;=37001,I2286&lt;=39201),"Jihočeský kraj",(IF(AND(I2286&gt;=39701,I2286&lt;=39901),"Jihočeský kraj",(IF(AND(I2286&gt;=39301,I2286&lt;=39601),"Kraj Vysočina",(IF(AND(I2286&gt;=58001,I2286&lt;=59501),"Kraj Vysočina",(IF(AND(I2286&gt;=67401,I2286&lt;=67602),"Kraj Vysočina",(IF(AND(I2286&gt;=40001,I2286&lt;=44101),"Ústecký kraj",(IF(AND(I2286&gt;=46001,I2286&lt;=47201),"Liberecký kraj",(IF(AND(I2286&gt;=51202,I2286&lt;=51401),"Liberecký kraj",(IF(AND(I2286&gt;=53002,I2286&lt;=53976),"Pardubický kraj",(IF(AND(I2286&gt;=56002,I2286&lt;=57201),"Pardubický kraj",(IF(AND(I2286&gt;=60200,I2286&lt;=67201),"Jihomoravský kraj",(IF(AND(I2286&gt;=67801,I2286&lt;=68501),"Jihomoravský kraj",(IF(AND(I2286&gt;=69002,I2286&lt;=69801),"Jihomoravský kraj",(IF(AND(I2286&gt;=68601,I2286&lt;=68801),"Zlínský kraj",(IF(AND(I2286&gt;=75501,I2286&lt;=76901),"Zlínský kraj",(IF(AND(I2286&gt;=70030,I2286&lt;=74901),"Moravskoslezský kraj",(IF(AND(I2286&gt;=75000,I2286&lt;=75368),"Olomoucký kraj",(IF(AND(I2286&gt;=77200,I2286&lt;=79862),"Olomoucký kraj",(IF(AND(I2286&gt;=50011,I2286&lt;=50301),"Královéhradecký kraj",(IF(AND(I2286&gt;=54301,I2286&lt;=54303),"Královéhradecký kraj","0")))))))))))))))))))))))))))))))))))))))))))))))</f>
        <v>Ústecký kraj</v>
      </c>
      <c r="AB2286" t="s">
        <v>998</v>
      </c>
      <c r="AD2286" t="s">
        <v>998</v>
      </c>
      <c r="AE2286" t="s">
        <v>998</v>
      </c>
      <c r="AF2286" t="s">
        <v>998</v>
      </c>
      <c r="AG2286" s="107">
        <v>300</v>
      </c>
      <c r="AH2286" s="107">
        <v>0</v>
      </c>
      <c r="AI2286" s="107">
        <v>0</v>
      </c>
      <c r="AJ2286" t="s">
        <v>999</v>
      </c>
      <c r="AK2286" s="106">
        <v>44924</v>
      </c>
    </row>
    <row r="2287" spans="1:37" x14ac:dyDescent="0.45">
      <c r="A2287" t="s">
        <v>1007</v>
      </c>
      <c r="B2287" t="s">
        <v>13708</v>
      </c>
      <c r="C2287" t="s">
        <v>990</v>
      </c>
      <c r="D2287" t="s">
        <v>13709</v>
      </c>
      <c r="E2287" t="s">
        <v>992</v>
      </c>
      <c r="F2287" t="s">
        <v>3872</v>
      </c>
      <c r="G2287">
        <v>3770</v>
      </c>
      <c r="H2287" t="s">
        <v>1417</v>
      </c>
      <c r="I2287">
        <v>43001</v>
      </c>
      <c r="K2287" t="s">
        <v>13710</v>
      </c>
      <c r="L2287" s="106">
        <v>40037</v>
      </c>
      <c r="M2287">
        <v>14589009</v>
      </c>
      <c r="N2287" t="s">
        <v>1144</v>
      </c>
      <c r="O2287" t="s">
        <v>12</v>
      </c>
      <c r="P2287" t="s">
        <v>997</v>
      </c>
      <c r="R2287" s="109" t="str">
        <f>IF(OR(P2287="SB",Q2287="SB"),"SB",0)</f>
        <v>SB</v>
      </c>
      <c r="T2287" s="110" t="s">
        <v>998</v>
      </c>
      <c r="V2287" s="113" t="str">
        <f>IF(AND(I2287&gt;=10000,I2287&lt;=19900),"Praha",(IF(AND(I2287&gt;=25001,I2287&lt;=29501),"Středočeský kraj",(IF(AND(I2287&gt;=30100,I2287&lt;=34972),"Středočeský kraj",(IF(AND(I2287&gt;=35002,I2287&lt;=36271),"Karlovarský kraj",(IF(AND(I2287&gt;=37001,I2287&lt;=39201),"Jihočeský kraj",(IF(AND(I2287&gt;=39701,I2287&lt;=39901),"Jihočeský kraj",(IF(AND(I2287&gt;=39301,I2287&lt;=39601),"Kraj Vysočina",(IF(AND(I2287&gt;=58001,I2287&lt;=59501),"Kraj Vysočina",(IF(AND(I2287&gt;=67401,I2287&lt;=67602),"Kraj Vysočina",(IF(AND(I2287&gt;=40001,I2287&lt;=44101),"Ústecký kraj",(IF(AND(I2287&gt;=46001,I2287&lt;=47201),"Liberecký kraj",(IF(AND(I2287&gt;=51202,I2287&lt;=51401),"Liberecký kraj",(IF(AND(I2287&gt;=53002,I2287&lt;=53976),"Pardubický kraj",(IF(AND(I2287&gt;=56002,I2287&lt;=57201),"Pardubický kraj",(IF(AND(I2287&gt;=60200,I2287&lt;=67201),"Jihomoravský kraj",(IF(AND(I2287&gt;=67801,I2287&lt;=68501),"Jihomoravský kraj",(IF(AND(I2287&gt;=69002,I2287&lt;=69801),"Jihomoravský kraj",(IF(AND(I2287&gt;=68601,I2287&lt;=68801),"Zlínský kraj",(IF(AND(I2287&gt;=75501,I2287&lt;=76901),"Zlínský kraj",(IF(AND(I2287&gt;=70030,I2287&lt;=74901),"Moravskoslezský kraj",(IF(AND(I2287&gt;=75000,I2287&lt;=75368),"Olomoucký kraj",(IF(AND(I2287&gt;=77200,I2287&lt;=79862),"Olomoucký kraj",(IF(AND(I2287&gt;=50011,I2287&lt;=50301),"Královéhradecký kraj",(IF(AND(I2287&gt;=54301,I2287&lt;=54303),"Královéhradecký kraj","0")))))))))))))))))))))))))))))))))))))))))))))))</f>
        <v>Ústecký kraj</v>
      </c>
      <c r="AB2287" t="s">
        <v>998</v>
      </c>
      <c r="AD2287" t="s">
        <v>998</v>
      </c>
      <c r="AE2287" t="s">
        <v>998</v>
      </c>
      <c r="AF2287" t="s">
        <v>998</v>
      </c>
      <c r="AG2287" s="107">
        <v>300</v>
      </c>
      <c r="AH2287" s="107">
        <v>0</v>
      </c>
      <c r="AI2287" s="107">
        <v>0</v>
      </c>
      <c r="AJ2287" t="s">
        <v>999</v>
      </c>
      <c r="AK2287" s="106">
        <v>44877</v>
      </c>
    </row>
    <row r="2288" spans="1:37" x14ac:dyDescent="0.45">
      <c r="A2288" t="s">
        <v>1156</v>
      </c>
      <c r="B2288" t="s">
        <v>13777</v>
      </c>
      <c r="C2288" t="s">
        <v>990</v>
      </c>
      <c r="D2288" t="s">
        <v>13778</v>
      </c>
      <c r="E2288" t="s">
        <v>992</v>
      </c>
      <c r="F2288" t="s">
        <v>1166</v>
      </c>
      <c r="G2288">
        <v>1</v>
      </c>
      <c r="H2288" t="s">
        <v>1166</v>
      </c>
      <c r="I2288">
        <v>43001</v>
      </c>
      <c r="K2288" t="s">
        <v>13779</v>
      </c>
      <c r="L2288" s="106">
        <v>17667</v>
      </c>
      <c r="M2288">
        <v>10490555</v>
      </c>
      <c r="N2288" t="s">
        <v>1155</v>
      </c>
      <c r="O2288" t="s">
        <v>1023</v>
      </c>
      <c r="P2288" t="s">
        <v>997</v>
      </c>
      <c r="R2288" s="109" t="str">
        <f>IF(OR(P2288="SB",Q2288="SB"),"SB",0)</f>
        <v>SB</v>
      </c>
      <c r="T2288" s="110" t="s">
        <v>998</v>
      </c>
      <c r="V2288" s="113" t="str">
        <f>IF(AND(I2288&gt;=10000,I2288&lt;=19900),"Praha",(IF(AND(I2288&gt;=25001,I2288&lt;=29501),"Středočeský kraj",(IF(AND(I2288&gt;=30100,I2288&lt;=34972),"Středočeský kraj",(IF(AND(I2288&gt;=35002,I2288&lt;=36271),"Karlovarský kraj",(IF(AND(I2288&gt;=37001,I2288&lt;=39201),"Jihočeský kraj",(IF(AND(I2288&gt;=39701,I2288&lt;=39901),"Jihočeský kraj",(IF(AND(I2288&gt;=39301,I2288&lt;=39601),"Kraj Vysočina",(IF(AND(I2288&gt;=58001,I2288&lt;=59501),"Kraj Vysočina",(IF(AND(I2288&gt;=67401,I2288&lt;=67602),"Kraj Vysočina",(IF(AND(I2288&gt;=40001,I2288&lt;=44101),"Ústecký kraj",(IF(AND(I2288&gt;=46001,I2288&lt;=47201),"Liberecký kraj",(IF(AND(I2288&gt;=51202,I2288&lt;=51401),"Liberecký kraj",(IF(AND(I2288&gt;=53002,I2288&lt;=53976),"Pardubický kraj",(IF(AND(I2288&gt;=56002,I2288&lt;=57201),"Pardubický kraj",(IF(AND(I2288&gt;=60200,I2288&lt;=67201),"Jihomoravský kraj",(IF(AND(I2288&gt;=67801,I2288&lt;=68501),"Jihomoravský kraj",(IF(AND(I2288&gt;=69002,I2288&lt;=69801),"Jihomoravský kraj",(IF(AND(I2288&gt;=68601,I2288&lt;=68801),"Zlínský kraj",(IF(AND(I2288&gt;=75501,I2288&lt;=76901),"Zlínský kraj",(IF(AND(I2288&gt;=70030,I2288&lt;=74901),"Moravskoslezský kraj",(IF(AND(I2288&gt;=75000,I2288&lt;=75368),"Olomoucký kraj",(IF(AND(I2288&gt;=77200,I2288&lt;=79862),"Olomoucký kraj",(IF(AND(I2288&gt;=50011,I2288&lt;=50301),"Královéhradecký kraj",(IF(AND(I2288&gt;=54301,I2288&lt;=54303),"Královéhradecký kraj","0")))))))))))))))))))))))))))))))))))))))))))))))</f>
        <v>Ústecký kraj</v>
      </c>
      <c r="AB2288" t="s">
        <v>998</v>
      </c>
      <c r="AD2288" t="s">
        <v>998</v>
      </c>
      <c r="AE2288" t="s">
        <v>998</v>
      </c>
      <c r="AF2288" t="s">
        <v>998</v>
      </c>
      <c r="AG2288" s="107">
        <v>100</v>
      </c>
      <c r="AH2288" s="107">
        <v>0</v>
      </c>
      <c r="AI2288" s="107">
        <v>0</v>
      </c>
      <c r="AJ2288" t="s">
        <v>999</v>
      </c>
      <c r="AK2288" s="106">
        <v>44924</v>
      </c>
    </row>
    <row r="2289" spans="1:37" x14ac:dyDescent="0.45">
      <c r="A2289" t="s">
        <v>1026</v>
      </c>
      <c r="B2289" t="s">
        <v>15136</v>
      </c>
      <c r="C2289" t="s">
        <v>990</v>
      </c>
      <c r="D2289" t="s">
        <v>15137</v>
      </c>
      <c r="E2289" t="s">
        <v>992</v>
      </c>
      <c r="F2289" t="s">
        <v>1166</v>
      </c>
      <c r="G2289">
        <v>1</v>
      </c>
      <c r="H2289" t="s">
        <v>1166</v>
      </c>
      <c r="I2289">
        <v>43001</v>
      </c>
      <c r="K2289" t="s">
        <v>15138</v>
      </c>
      <c r="L2289" s="106">
        <v>23971</v>
      </c>
      <c r="M2289">
        <v>10490454</v>
      </c>
      <c r="N2289" t="s">
        <v>1155</v>
      </c>
      <c r="O2289" t="s">
        <v>1023</v>
      </c>
      <c r="P2289" t="s">
        <v>997</v>
      </c>
      <c r="R2289" s="109" t="str">
        <f>IF(OR(P2289="SB",Q2289="SB"),"SB",0)</f>
        <v>SB</v>
      </c>
      <c r="T2289" s="110" t="s">
        <v>998</v>
      </c>
      <c r="V2289" s="113" t="str">
        <f>IF(AND(I2289&gt;=10000,I2289&lt;=19900),"Praha",(IF(AND(I2289&gt;=25001,I2289&lt;=29501),"Středočeský kraj",(IF(AND(I2289&gt;=30100,I2289&lt;=34972),"Středočeský kraj",(IF(AND(I2289&gt;=35002,I2289&lt;=36271),"Karlovarský kraj",(IF(AND(I2289&gt;=37001,I2289&lt;=39201),"Jihočeský kraj",(IF(AND(I2289&gt;=39701,I2289&lt;=39901),"Jihočeský kraj",(IF(AND(I2289&gt;=39301,I2289&lt;=39601),"Kraj Vysočina",(IF(AND(I2289&gt;=58001,I2289&lt;=59501),"Kraj Vysočina",(IF(AND(I2289&gt;=67401,I2289&lt;=67602),"Kraj Vysočina",(IF(AND(I2289&gt;=40001,I2289&lt;=44101),"Ústecký kraj",(IF(AND(I2289&gt;=46001,I2289&lt;=47201),"Liberecký kraj",(IF(AND(I2289&gt;=51202,I2289&lt;=51401),"Liberecký kraj",(IF(AND(I2289&gt;=53002,I2289&lt;=53976),"Pardubický kraj",(IF(AND(I2289&gt;=56002,I2289&lt;=57201),"Pardubický kraj",(IF(AND(I2289&gt;=60200,I2289&lt;=67201),"Jihomoravský kraj",(IF(AND(I2289&gt;=67801,I2289&lt;=68501),"Jihomoravský kraj",(IF(AND(I2289&gt;=69002,I2289&lt;=69801),"Jihomoravský kraj",(IF(AND(I2289&gt;=68601,I2289&lt;=68801),"Zlínský kraj",(IF(AND(I2289&gt;=75501,I2289&lt;=76901),"Zlínský kraj",(IF(AND(I2289&gt;=70030,I2289&lt;=74901),"Moravskoslezský kraj",(IF(AND(I2289&gt;=75000,I2289&lt;=75368),"Olomoucký kraj",(IF(AND(I2289&gt;=77200,I2289&lt;=79862),"Olomoucký kraj",(IF(AND(I2289&gt;=50011,I2289&lt;=50301),"Královéhradecký kraj",(IF(AND(I2289&gt;=54301,I2289&lt;=54303),"Královéhradecký kraj","0")))))))))))))))))))))))))))))))))))))))))))))))</f>
        <v>Ústecký kraj</v>
      </c>
      <c r="AB2289" t="s">
        <v>998</v>
      </c>
      <c r="AD2289" t="s">
        <v>998</v>
      </c>
      <c r="AE2289" t="s">
        <v>998</v>
      </c>
      <c r="AF2289" t="s">
        <v>998</v>
      </c>
      <c r="AG2289" s="107">
        <v>300</v>
      </c>
      <c r="AH2289" s="107">
        <v>0</v>
      </c>
      <c r="AI2289" s="107">
        <v>0</v>
      </c>
      <c r="AJ2289" t="s">
        <v>999</v>
      </c>
      <c r="AK2289" s="106">
        <v>44924</v>
      </c>
    </row>
    <row r="2290" spans="1:37" x14ac:dyDescent="0.45">
      <c r="A2290" t="s">
        <v>1220</v>
      </c>
      <c r="B2290" t="s">
        <v>5889</v>
      </c>
      <c r="C2290" t="s">
        <v>1002</v>
      </c>
      <c r="D2290" t="s">
        <v>15259</v>
      </c>
      <c r="E2290" t="s">
        <v>992</v>
      </c>
      <c r="F2290" t="s">
        <v>4364</v>
      </c>
      <c r="G2290">
        <v>10</v>
      </c>
      <c r="H2290" t="s">
        <v>1417</v>
      </c>
      <c r="I2290">
        <v>43001</v>
      </c>
      <c r="K2290" t="s">
        <v>15260</v>
      </c>
      <c r="L2290" s="106">
        <v>23453</v>
      </c>
      <c r="M2290">
        <v>10488939</v>
      </c>
      <c r="N2290" t="s">
        <v>1155</v>
      </c>
      <c r="O2290" t="s">
        <v>1023</v>
      </c>
      <c r="P2290" t="s">
        <v>997</v>
      </c>
      <c r="R2290" s="109" t="str">
        <f>IF(OR(P2290="SB",Q2290="SB"),"SB",0)</f>
        <v>SB</v>
      </c>
      <c r="T2290" s="110" t="s">
        <v>998</v>
      </c>
      <c r="V2290" s="113" t="str">
        <f>IF(AND(I2290&gt;=10000,I2290&lt;=19900),"Praha",(IF(AND(I2290&gt;=25001,I2290&lt;=29501),"Středočeský kraj",(IF(AND(I2290&gt;=30100,I2290&lt;=34972),"Středočeský kraj",(IF(AND(I2290&gt;=35002,I2290&lt;=36271),"Karlovarský kraj",(IF(AND(I2290&gt;=37001,I2290&lt;=39201),"Jihočeský kraj",(IF(AND(I2290&gt;=39701,I2290&lt;=39901),"Jihočeský kraj",(IF(AND(I2290&gt;=39301,I2290&lt;=39601),"Kraj Vysočina",(IF(AND(I2290&gt;=58001,I2290&lt;=59501),"Kraj Vysočina",(IF(AND(I2290&gt;=67401,I2290&lt;=67602),"Kraj Vysočina",(IF(AND(I2290&gt;=40001,I2290&lt;=44101),"Ústecký kraj",(IF(AND(I2290&gt;=46001,I2290&lt;=47201),"Liberecký kraj",(IF(AND(I2290&gt;=51202,I2290&lt;=51401),"Liberecký kraj",(IF(AND(I2290&gt;=53002,I2290&lt;=53976),"Pardubický kraj",(IF(AND(I2290&gt;=56002,I2290&lt;=57201),"Pardubický kraj",(IF(AND(I2290&gt;=60200,I2290&lt;=67201),"Jihomoravský kraj",(IF(AND(I2290&gt;=67801,I2290&lt;=68501),"Jihomoravský kraj",(IF(AND(I2290&gt;=69002,I2290&lt;=69801),"Jihomoravský kraj",(IF(AND(I2290&gt;=68601,I2290&lt;=68801),"Zlínský kraj",(IF(AND(I2290&gt;=75501,I2290&lt;=76901),"Zlínský kraj",(IF(AND(I2290&gt;=70030,I2290&lt;=74901),"Moravskoslezský kraj",(IF(AND(I2290&gt;=75000,I2290&lt;=75368),"Olomoucký kraj",(IF(AND(I2290&gt;=77200,I2290&lt;=79862),"Olomoucký kraj",(IF(AND(I2290&gt;=50011,I2290&lt;=50301),"Královéhradecký kraj",(IF(AND(I2290&gt;=54301,I2290&lt;=54303),"Královéhradecký kraj","0")))))))))))))))))))))))))))))))))))))))))))))))</f>
        <v>Ústecký kraj</v>
      </c>
      <c r="AB2290" t="s">
        <v>998</v>
      </c>
      <c r="AD2290" t="s">
        <v>998</v>
      </c>
      <c r="AE2290" t="s">
        <v>998</v>
      </c>
      <c r="AF2290" t="s">
        <v>998</v>
      </c>
      <c r="AG2290" s="107">
        <v>300</v>
      </c>
      <c r="AH2290" s="107">
        <v>0</v>
      </c>
      <c r="AI2290" s="107">
        <v>0</v>
      </c>
      <c r="AJ2290" t="s">
        <v>999</v>
      </c>
      <c r="AK2290" s="106">
        <v>44924</v>
      </c>
    </row>
    <row r="2291" spans="1:37" x14ac:dyDescent="0.45">
      <c r="A2291" t="s">
        <v>1044</v>
      </c>
      <c r="B2291" t="s">
        <v>16906</v>
      </c>
      <c r="C2291" t="s">
        <v>990</v>
      </c>
      <c r="D2291" t="s">
        <v>16910</v>
      </c>
      <c r="E2291" t="s">
        <v>992</v>
      </c>
      <c r="F2291" t="s">
        <v>16911</v>
      </c>
      <c r="G2291">
        <v>1</v>
      </c>
      <c r="H2291" t="s">
        <v>1166</v>
      </c>
      <c r="I2291">
        <v>43001</v>
      </c>
      <c r="K2291" t="s">
        <v>16912</v>
      </c>
      <c r="L2291" s="106">
        <v>17729</v>
      </c>
      <c r="M2291">
        <v>10490757</v>
      </c>
      <c r="N2291" t="s">
        <v>1155</v>
      </c>
      <c r="O2291" t="s">
        <v>1023</v>
      </c>
      <c r="P2291" t="s">
        <v>997</v>
      </c>
      <c r="R2291" s="109" t="str">
        <f>IF(OR(P2291="SB",Q2291="SB"),"SB",0)</f>
        <v>SB</v>
      </c>
      <c r="T2291" s="110" t="s">
        <v>998</v>
      </c>
      <c r="V2291" s="113" t="str">
        <f>IF(AND(I2291&gt;=10000,I2291&lt;=19900),"Praha",(IF(AND(I2291&gt;=25001,I2291&lt;=29501),"Středočeský kraj",(IF(AND(I2291&gt;=30100,I2291&lt;=34972),"Středočeský kraj",(IF(AND(I2291&gt;=35002,I2291&lt;=36271),"Karlovarský kraj",(IF(AND(I2291&gt;=37001,I2291&lt;=39201),"Jihočeský kraj",(IF(AND(I2291&gt;=39701,I2291&lt;=39901),"Jihočeský kraj",(IF(AND(I2291&gt;=39301,I2291&lt;=39601),"Kraj Vysočina",(IF(AND(I2291&gt;=58001,I2291&lt;=59501),"Kraj Vysočina",(IF(AND(I2291&gt;=67401,I2291&lt;=67602),"Kraj Vysočina",(IF(AND(I2291&gt;=40001,I2291&lt;=44101),"Ústecký kraj",(IF(AND(I2291&gt;=46001,I2291&lt;=47201),"Liberecký kraj",(IF(AND(I2291&gt;=51202,I2291&lt;=51401),"Liberecký kraj",(IF(AND(I2291&gt;=53002,I2291&lt;=53976),"Pardubický kraj",(IF(AND(I2291&gt;=56002,I2291&lt;=57201),"Pardubický kraj",(IF(AND(I2291&gt;=60200,I2291&lt;=67201),"Jihomoravský kraj",(IF(AND(I2291&gt;=67801,I2291&lt;=68501),"Jihomoravský kraj",(IF(AND(I2291&gt;=69002,I2291&lt;=69801),"Jihomoravský kraj",(IF(AND(I2291&gt;=68601,I2291&lt;=68801),"Zlínský kraj",(IF(AND(I2291&gt;=75501,I2291&lt;=76901),"Zlínský kraj",(IF(AND(I2291&gt;=70030,I2291&lt;=74901),"Moravskoslezský kraj",(IF(AND(I2291&gt;=75000,I2291&lt;=75368),"Olomoucký kraj",(IF(AND(I2291&gt;=77200,I2291&lt;=79862),"Olomoucký kraj",(IF(AND(I2291&gt;=50011,I2291&lt;=50301),"Královéhradecký kraj",(IF(AND(I2291&gt;=54301,I2291&lt;=54303),"Královéhradecký kraj","0")))))))))))))))))))))))))))))))))))))))))))))))</f>
        <v>Ústecký kraj</v>
      </c>
      <c r="AB2291" t="s">
        <v>998</v>
      </c>
      <c r="AD2291" t="s">
        <v>998</v>
      </c>
      <c r="AE2291" t="s">
        <v>998</v>
      </c>
      <c r="AF2291" t="s">
        <v>998</v>
      </c>
      <c r="AG2291" s="107">
        <v>100</v>
      </c>
      <c r="AH2291" s="107">
        <v>0</v>
      </c>
      <c r="AI2291" s="107">
        <v>0</v>
      </c>
      <c r="AJ2291" t="s">
        <v>999</v>
      </c>
      <c r="AK2291" s="106">
        <v>44924</v>
      </c>
    </row>
    <row r="2292" spans="1:37" x14ac:dyDescent="0.45">
      <c r="A2292" t="s">
        <v>1694</v>
      </c>
      <c r="B2292" t="s">
        <v>17220</v>
      </c>
      <c r="C2292" t="s">
        <v>1002</v>
      </c>
      <c r="D2292" t="s">
        <v>17221</v>
      </c>
      <c r="E2292" t="s">
        <v>992</v>
      </c>
      <c r="F2292" t="s">
        <v>1378</v>
      </c>
      <c r="G2292">
        <v>3951</v>
      </c>
      <c r="H2292" t="s">
        <v>1417</v>
      </c>
      <c r="I2292">
        <v>43001</v>
      </c>
      <c r="K2292" t="s">
        <v>17222</v>
      </c>
      <c r="L2292" s="106">
        <v>25826</v>
      </c>
      <c r="M2292">
        <v>13001744</v>
      </c>
      <c r="N2292" t="s">
        <v>996</v>
      </c>
      <c r="O2292" t="s">
        <v>12</v>
      </c>
      <c r="P2292" t="s">
        <v>997</v>
      </c>
      <c r="R2292" s="109" t="str">
        <f>IF(OR(P2292="SB",Q2292="SB"),"SB",0)</f>
        <v>SB</v>
      </c>
      <c r="T2292" s="110" t="s">
        <v>998</v>
      </c>
      <c r="V2292" s="113" t="str">
        <f>IF(AND(I2292&gt;=10000,I2292&lt;=19900),"Praha",(IF(AND(I2292&gt;=25001,I2292&lt;=29501),"Středočeský kraj",(IF(AND(I2292&gt;=30100,I2292&lt;=34972),"Středočeský kraj",(IF(AND(I2292&gt;=35002,I2292&lt;=36271),"Karlovarský kraj",(IF(AND(I2292&gt;=37001,I2292&lt;=39201),"Jihočeský kraj",(IF(AND(I2292&gt;=39701,I2292&lt;=39901),"Jihočeský kraj",(IF(AND(I2292&gt;=39301,I2292&lt;=39601),"Kraj Vysočina",(IF(AND(I2292&gt;=58001,I2292&lt;=59501),"Kraj Vysočina",(IF(AND(I2292&gt;=67401,I2292&lt;=67602),"Kraj Vysočina",(IF(AND(I2292&gt;=40001,I2292&lt;=44101),"Ústecký kraj",(IF(AND(I2292&gt;=46001,I2292&lt;=47201),"Liberecký kraj",(IF(AND(I2292&gt;=51202,I2292&lt;=51401),"Liberecký kraj",(IF(AND(I2292&gt;=53002,I2292&lt;=53976),"Pardubický kraj",(IF(AND(I2292&gt;=56002,I2292&lt;=57201),"Pardubický kraj",(IF(AND(I2292&gt;=60200,I2292&lt;=67201),"Jihomoravský kraj",(IF(AND(I2292&gt;=67801,I2292&lt;=68501),"Jihomoravský kraj",(IF(AND(I2292&gt;=69002,I2292&lt;=69801),"Jihomoravský kraj",(IF(AND(I2292&gt;=68601,I2292&lt;=68801),"Zlínský kraj",(IF(AND(I2292&gt;=75501,I2292&lt;=76901),"Zlínský kraj",(IF(AND(I2292&gt;=70030,I2292&lt;=74901),"Moravskoslezský kraj",(IF(AND(I2292&gt;=75000,I2292&lt;=75368),"Olomoucký kraj",(IF(AND(I2292&gt;=77200,I2292&lt;=79862),"Olomoucký kraj",(IF(AND(I2292&gt;=50011,I2292&lt;=50301),"Královéhradecký kraj",(IF(AND(I2292&gt;=54301,I2292&lt;=54303),"Královéhradecký kraj","0")))))))))))))))))))))))))))))))))))))))))))))))</f>
        <v>Ústecký kraj</v>
      </c>
      <c r="AB2292" t="s">
        <v>998</v>
      </c>
      <c r="AD2292" t="s">
        <v>998</v>
      </c>
      <c r="AE2292" t="s">
        <v>998</v>
      </c>
      <c r="AF2292" t="s">
        <v>1515</v>
      </c>
      <c r="AG2292" s="107">
        <v>0</v>
      </c>
      <c r="AH2292" s="107">
        <v>0</v>
      </c>
      <c r="AI2292" s="107">
        <v>0</v>
      </c>
      <c r="AJ2292" t="s">
        <v>1012</v>
      </c>
    </row>
    <row r="2293" spans="1:37" x14ac:dyDescent="0.45">
      <c r="A2293" t="s">
        <v>988</v>
      </c>
      <c r="B2293" t="s">
        <v>12577</v>
      </c>
      <c r="C2293" t="s">
        <v>990</v>
      </c>
      <c r="D2293" t="s">
        <v>12578</v>
      </c>
      <c r="E2293" t="s">
        <v>992</v>
      </c>
      <c r="F2293" t="s">
        <v>6163</v>
      </c>
      <c r="G2293">
        <v>2733</v>
      </c>
      <c r="H2293" t="s">
        <v>1417</v>
      </c>
      <c r="I2293">
        <v>43003</v>
      </c>
      <c r="K2293" t="s">
        <v>12579</v>
      </c>
      <c r="L2293" s="106">
        <v>30086</v>
      </c>
      <c r="M2293">
        <v>10469438</v>
      </c>
      <c r="N2293" t="s">
        <v>1155</v>
      </c>
      <c r="O2293" t="s">
        <v>1023</v>
      </c>
      <c r="P2293" t="s">
        <v>997</v>
      </c>
      <c r="R2293" s="109" t="str">
        <f>IF(OR(P2293="SB",Q2293="SB"),"SB",0)</f>
        <v>SB</v>
      </c>
      <c r="T2293" s="110">
        <v>10417</v>
      </c>
      <c r="U2293" t="s">
        <v>19633</v>
      </c>
      <c r="V2293" s="113" t="str">
        <f>IF(AND(I2293&gt;=10000,I2293&lt;=19900),"Praha",(IF(AND(I2293&gt;=25001,I2293&lt;=29501),"Středočeský kraj",(IF(AND(I2293&gt;=30100,I2293&lt;=34972),"Středočeský kraj",(IF(AND(I2293&gt;=35002,I2293&lt;=36271),"Karlovarský kraj",(IF(AND(I2293&gt;=37001,I2293&lt;=39201),"Jihočeský kraj",(IF(AND(I2293&gt;=39701,I2293&lt;=39901),"Jihočeský kraj",(IF(AND(I2293&gt;=39301,I2293&lt;=39601),"Kraj Vysočina",(IF(AND(I2293&gt;=58001,I2293&lt;=59501),"Kraj Vysočina",(IF(AND(I2293&gt;=67401,I2293&lt;=67602),"Kraj Vysočina",(IF(AND(I2293&gt;=40001,I2293&lt;=44101),"Ústecký kraj",(IF(AND(I2293&gt;=46001,I2293&lt;=47201),"Liberecký kraj",(IF(AND(I2293&gt;=51202,I2293&lt;=51401),"Liberecký kraj",(IF(AND(I2293&gt;=53002,I2293&lt;=53976),"Pardubický kraj",(IF(AND(I2293&gt;=56002,I2293&lt;=57201),"Pardubický kraj",(IF(AND(I2293&gt;=60200,I2293&lt;=67201),"Jihomoravský kraj",(IF(AND(I2293&gt;=67801,I2293&lt;=68501),"Jihomoravský kraj",(IF(AND(I2293&gt;=69002,I2293&lt;=69801),"Jihomoravský kraj",(IF(AND(I2293&gt;=68601,I2293&lt;=68801),"Zlínský kraj",(IF(AND(I2293&gt;=75501,I2293&lt;=76901),"Zlínský kraj",(IF(AND(I2293&gt;=70030,I2293&lt;=74901),"Moravskoslezský kraj",(IF(AND(I2293&gt;=75000,I2293&lt;=75368),"Olomoucký kraj",(IF(AND(I2293&gt;=77200,I2293&lt;=79862),"Olomoucký kraj",(IF(AND(I2293&gt;=50011,I2293&lt;=50301),"Královéhradecký kraj",(IF(AND(I2293&gt;=54301,I2293&lt;=54303),"Královéhradecký kraj","0")))))))))))))))))))))))))))))))))))))))))))))))</f>
        <v>Ústecký kraj</v>
      </c>
      <c r="AD2293" t="s">
        <v>998</v>
      </c>
      <c r="AE2293" t="s">
        <v>998</v>
      </c>
      <c r="AF2293" t="s">
        <v>998</v>
      </c>
      <c r="AG2293" s="107">
        <v>300</v>
      </c>
      <c r="AH2293" s="107">
        <v>0</v>
      </c>
      <c r="AI2293" s="107">
        <v>0</v>
      </c>
      <c r="AJ2293" t="s">
        <v>999</v>
      </c>
      <c r="AK2293" s="106">
        <v>44924</v>
      </c>
    </row>
    <row r="2294" spans="1:37" x14ac:dyDescent="0.45">
      <c r="A2294" t="s">
        <v>1087</v>
      </c>
      <c r="B2294" t="s">
        <v>12577</v>
      </c>
      <c r="C2294" t="s">
        <v>990</v>
      </c>
      <c r="D2294" t="s">
        <v>12582</v>
      </c>
      <c r="E2294" t="s">
        <v>992</v>
      </c>
      <c r="F2294" t="s">
        <v>6163</v>
      </c>
      <c r="G2294">
        <v>2733</v>
      </c>
      <c r="H2294" t="s">
        <v>1417</v>
      </c>
      <c r="I2294">
        <v>43003</v>
      </c>
      <c r="K2294" t="s">
        <v>12583</v>
      </c>
      <c r="L2294" s="106">
        <v>32269</v>
      </c>
      <c r="M2294">
        <v>10469539</v>
      </c>
      <c r="N2294" t="s">
        <v>1155</v>
      </c>
      <c r="O2294" t="s">
        <v>1023</v>
      </c>
      <c r="P2294" t="s">
        <v>997</v>
      </c>
      <c r="R2294" s="109" t="str">
        <f>IF(OR(P2294="SB",Q2294="SB"),"SB",0)</f>
        <v>SB</v>
      </c>
      <c r="T2294" s="110">
        <v>10418</v>
      </c>
      <c r="U2294" t="s">
        <v>19633</v>
      </c>
      <c r="V2294" s="113" t="str">
        <f>IF(AND(I2294&gt;=10000,I2294&lt;=19900),"Praha",(IF(AND(I2294&gt;=25001,I2294&lt;=29501),"Středočeský kraj",(IF(AND(I2294&gt;=30100,I2294&lt;=34972),"Středočeský kraj",(IF(AND(I2294&gt;=35002,I2294&lt;=36271),"Karlovarský kraj",(IF(AND(I2294&gt;=37001,I2294&lt;=39201),"Jihočeský kraj",(IF(AND(I2294&gt;=39701,I2294&lt;=39901),"Jihočeský kraj",(IF(AND(I2294&gt;=39301,I2294&lt;=39601),"Kraj Vysočina",(IF(AND(I2294&gt;=58001,I2294&lt;=59501),"Kraj Vysočina",(IF(AND(I2294&gt;=67401,I2294&lt;=67602),"Kraj Vysočina",(IF(AND(I2294&gt;=40001,I2294&lt;=44101),"Ústecký kraj",(IF(AND(I2294&gt;=46001,I2294&lt;=47201),"Liberecký kraj",(IF(AND(I2294&gt;=51202,I2294&lt;=51401),"Liberecký kraj",(IF(AND(I2294&gt;=53002,I2294&lt;=53976),"Pardubický kraj",(IF(AND(I2294&gt;=56002,I2294&lt;=57201),"Pardubický kraj",(IF(AND(I2294&gt;=60200,I2294&lt;=67201),"Jihomoravský kraj",(IF(AND(I2294&gt;=67801,I2294&lt;=68501),"Jihomoravský kraj",(IF(AND(I2294&gt;=69002,I2294&lt;=69801),"Jihomoravský kraj",(IF(AND(I2294&gt;=68601,I2294&lt;=68801),"Zlínský kraj",(IF(AND(I2294&gt;=75501,I2294&lt;=76901),"Zlínský kraj",(IF(AND(I2294&gt;=70030,I2294&lt;=74901),"Moravskoslezský kraj",(IF(AND(I2294&gt;=75000,I2294&lt;=75368),"Olomoucký kraj",(IF(AND(I2294&gt;=77200,I2294&lt;=79862),"Olomoucký kraj",(IF(AND(I2294&gt;=50011,I2294&lt;=50301),"Královéhradecký kraj",(IF(AND(I2294&gt;=54301,I2294&lt;=54303),"Královéhradecký kraj","0")))))))))))))))))))))))))))))))))))))))))))))))</f>
        <v>Ústecký kraj</v>
      </c>
      <c r="AD2294" t="s">
        <v>998</v>
      </c>
      <c r="AE2294" t="s">
        <v>998</v>
      </c>
      <c r="AF2294" t="s">
        <v>998</v>
      </c>
      <c r="AG2294" s="107">
        <v>300</v>
      </c>
      <c r="AH2294" s="107">
        <v>0</v>
      </c>
      <c r="AI2294" s="107">
        <v>0</v>
      </c>
      <c r="AJ2294" t="s">
        <v>999</v>
      </c>
      <c r="AK2294" s="106">
        <v>44924</v>
      </c>
    </row>
    <row r="2295" spans="1:37" x14ac:dyDescent="0.45">
      <c r="A2295" t="s">
        <v>1666</v>
      </c>
      <c r="B2295" t="s">
        <v>16955</v>
      </c>
      <c r="C2295" t="s">
        <v>990</v>
      </c>
      <c r="D2295" t="s">
        <v>16956</v>
      </c>
      <c r="E2295" t="s">
        <v>992</v>
      </c>
      <c r="F2295" t="s">
        <v>5357</v>
      </c>
      <c r="G2295">
        <v>3698</v>
      </c>
      <c r="H2295" t="s">
        <v>1417</v>
      </c>
      <c r="I2295">
        <v>43003</v>
      </c>
      <c r="K2295" t="s">
        <v>16957</v>
      </c>
      <c r="L2295" s="106">
        <v>29042</v>
      </c>
      <c r="M2295">
        <v>10470953</v>
      </c>
      <c r="N2295" t="s">
        <v>1022</v>
      </c>
      <c r="O2295" t="s">
        <v>1023</v>
      </c>
      <c r="P2295" t="s">
        <v>997</v>
      </c>
      <c r="R2295" s="109" t="str">
        <f>IF(OR(P2295="SB",Q2295="SB"),"SB",0)</f>
        <v>SB</v>
      </c>
      <c r="T2295" s="110">
        <v>10421</v>
      </c>
      <c r="U2295" t="s">
        <v>19633</v>
      </c>
      <c r="V2295" s="113" t="str">
        <f>IF(AND(I2295&gt;=10000,I2295&lt;=19900),"Praha",(IF(AND(I2295&gt;=25001,I2295&lt;=29501),"Středočeský kraj",(IF(AND(I2295&gt;=30100,I2295&lt;=34972),"Středočeský kraj",(IF(AND(I2295&gt;=35002,I2295&lt;=36271),"Karlovarský kraj",(IF(AND(I2295&gt;=37001,I2295&lt;=39201),"Jihočeský kraj",(IF(AND(I2295&gt;=39701,I2295&lt;=39901),"Jihočeský kraj",(IF(AND(I2295&gt;=39301,I2295&lt;=39601),"Kraj Vysočina",(IF(AND(I2295&gt;=58001,I2295&lt;=59501),"Kraj Vysočina",(IF(AND(I2295&gt;=67401,I2295&lt;=67602),"Kraj Vysočina",(IF(AND(I2295&gt;=40001,I2295&lt;=44101),"Ústecký kraj",(IF(AND(I2295&gt;=46001,I2295&lt;=47201),"Liberecký kraj",(IF(AND(I2295&gt;=51202,I2295&lt;=51401),"Liberecký kraj",(IF(AND(I2295&gt;=53002,I2295&lt;=53976),"Pardubický kraj",(IF(AND(I2295&gt;=56002,I2295&lt;=57201),"Pardubický kraj",(IF(AND(I2295&gt;=60200,I2295&lt;=67201),"Jihomoravský kraj",(IF(AND(I2295&gt;=67801,I2295&lt;=68501),"Jihomoravský kraj",(IF(AND(I2295&gt;=69002,I2295&lt;=69801),"Jihomoravský kraj",(IF(AND(I2295&gt;=68601,I2295&lt;=68801),"Zlínský kraj",(IF(AND(I2295&gt;=75501,I2295&lt;=76901),"Zlínský kraj",(IF(AND(I2295&gt;=70030,I2295&lt;=74901),"Moravskoslezský kraj",(IF(AND(I2295&gt;=75000,I2295&lt;=75368),"Olomoucký kraj",(IF(AND(I2295&gt;=77200,I2295&lt;=79862),"Olomoucký kraj",(IF(AND(I2295&gt;=50011,I2295&lt;=50301),"Královéhradecký kraj",(IF(AND(I2295&gt;=54301,I2295&lt;=54303),"Královéhradecký kraj","0")))))))))))))))))))))))))))))))))))))))))))))))</f>
        <v>Ústecký kraj</v>
      </c>
      <c r="AD2295" t="s">
        <v>998</v>
      </c>
      <c r="AE2295" t="s">
        <v>998</v>
      </c>
      <c r="AF2295" t="s">
        <v>998</v>
      </c>
      <c r="AG2295" s="107">
        <v>0</v>
      </c>
      <c r="AH2295" s="107">
        <v>0</v>
      </c>
      <c r="AI2295" s="107">
        <v>0</v>
      </c>
      <c r="AJ2295" t="s">
        <v>1012</v>
      </c>
    </row>
    <row r="2296" spans="1:37" x14ac:dyDescent="0.45">
      <c r="A2296" t="s">
        <v>1254</v>
      </c>
      <c r="B2296" t="s">
        <v>10077</v>
      </c>
      <c r="C2296" t="s">
        <v>990</v>
      </c>
      <c r="D2296" t="s">
        <v>10080</v>
      </c>
      <c r="E2296" t="s">
        <v>992</v>
      </c>
      <c r="F2296" t="s">
        <v>2032</v>
      </c>
      <c r="G2296">
        <v>4026</v>
      </c>
      <c r="H2296" t="s">
        <v>1417</v>
      </c>
      <c r="I2296">
        <v>43003</v>
      </c>
      <c r="K2296" t="s">
        <v>10081</v>
      </c>
      <c r="L2296" s="106">
        <v>37105</v>
      </c>
      <c r="M2296">
        <v>10580077</v>
      </c>
      <c r="N2296" t="s">
        <v>1900</v>
      </c>
      <c r="O2296" t="s">
        <v>1023</v>
      </c>
      <c r="P2296" t="s">
        <v>997</v>
      </c>
      <c r="R2296" s="109" t="str">
        <f>IF(OR(P2296="SB",Q2296="SB"),"SB",0)</f>
        <v>SB</v>
      </c>
      <c r="T2296" s="110">
        <v>10545</v>
      </c>
      <c r="U2296" t="s">
        <v>19633</v>
      </c>
      <c r="V2296" s="113" t="str">
        <f>IF(AND(I2296&gt;=10000,I2296&lt;=19900),"Praha",(IF(AND(I2296&gt;=25001,I2296&lt;=29501),"Středočeský kraj",(IF(AND(I2296&gt;=30100,I2296&lt;=34972),"Středočeský kraj",(IF(AND(I2296&gt;=35002,I2296&lt;=36271),"Karlovarský kraj",(IF(AND(I2296&gt;=37001,I2296&lt;=39201),"Jihočeský kraj",(IF(AND(I2296&gt;=39701,I2296&lt;=39901),"Jihočeský kraj",(IF(AND(I2296&gt;=39301,I2296&lt;=39601),"Kraj Vysočina",(IF(AND(I2296&gt;=58001,I2296&lt;=59501),"Kraj Vysočina",(IF(AND(I2296&gt;=67401,I2296&lt;=67602),"Kraj Vysočina",(IF(AND(I2296&gt;=40001,I2296&lt;=44101),"Ústecký kraj",(IF(AND(I2296&gt;=46001,I2296&lt;=47201),"Liberecký kraj",(IF(AND(I2296&gt;=51202,I2296&lt;=51401),"Liberecký kraj",(IF(AND(I2296&gt;=53002,I2296&lt;=53976),"Pardubický kraj",(IF(AND(I2296&gt;=56002,I2296&lt;=57201),"Pardubický kraj",(IF(AND(I2296&gt;=60200,I2296&lt;=67201),"Jihomoravský kraj",(IF(AND(I2296&gt;=67801,I2296&lt;=68501),"Jihomoravský kraj",(IF(AND(I2296&gt;=69002,I2296&lt;=69801),"Jihomoravský kraj",(IF(AND(I2296&gt;=68601,I2296&lt;=68801),"Zlínský kraj",(IF(AND(I2296&gt;=75501,I2296&lt;=76901),"Zlínský kraj",(IF(AND(I2296&gt;=70030,I2296&lt;=74901),"Moravskoslezský kraj",(IF(AND(I2296&gt;=75000,I2296&lt;=75368),"Olomoucký kraj",(IF(AND(I2296&gt;=77200,I2296&lt;=79862),"Olomoucký kraj",(IF(AND(I2296&gt;=50011,I2296&lt;=50301),"Královéhradecký kraj",(IF(AND(I2296&gt;=54301,I2296&lt;=54303),"Královéhradecký kraj","0")))))))))))))))))))))))))))))))))))))))))))))))</f>
        <v>Ústecký kraj</v>
      </c>
      <c r="AD2296" t="s">
        <v>998</v>
      </c>
      <c r="AE2296" t="s">
        <v>998</v>
      </c>
      <c r="AF2296" t="s">
        <v>998</v>
      </c>
      <c r="AG2296" s="107">
        <v>300</v>
      </c>
      <c r="AH2296" s="107">
        <v>0</v>
      </c>
      <c r="AI2296" s="107">
        <v>0</v>
      </c>
      <c r="AJ2296" t="s">
        <v>999</v>
      </c>
      <c r="AK2296" s="106">
        <v>44920</v>
      </c>
    </row>
    <row r="2297" spans="1:37" x14ac:dyDescent="0.45">
      <c r="A2297" t="s">
        <v>1782</v>
      </c>
      <c r="B2297" t="s">
        <v>10087</v>
      </c>
      <c r="C2297" t="s">
        <v>1002</v>
      </c>
      <c r="D2297" t="s">
        <v>10092</v>
      </c>
      <c r="E2297" t="s">
        <v>992</v>
      </c>
      <c r="F2297" t="s">
        <v>2739</v>
      </c>
      <c r="G2297">
        <v>4888</v>
      </c>
      <c r="H2297" t="s">
        <v>1417</v>
      </c>
      <c r="I2297">
        <v>43003</v>
      </c>
      <c r="K2297" t="s">
        <v>10093</v>
      </c>
      <c r="L2297" s="106">
        <v>32473</v>
      </c>
      <c r="M2297">
        <v>10425786</v>
      </c>
      <c r="N2297" t="s">
        <v>1155</v>
      </c>
      <c r="O2297" t="s">
        <v>1023</v>
      </c>
      <c r="P2297" t="s">
        <v>997</v>
      </c>
      <c r="R2297" s="109" t="str">
        <f>IF(OR(P2297="SB",Q2297="SB"),"SB",0)</f>
        <v>SB</v>
      </c>
      <c r="T2297" s="110">
        <v>50295</v>
      </c>
      <c r="U2297" t="s">
        <v>19633</v>
      </c>
      <c r="V2297" s="113" t="str">
        <f>IF(AND(I2297&gt;=10000,I2297&lt;=19900),"Praha",(IF(AND(I2297&gt;=25001,I2297&lt;=29501),"Středočeský kraj",(IF(AND(I2297&gt;=30100,I2297&lt;=34972),"Středočeský kraj",(IF(AND(I2297&gt;=35002,I2297&lt;=36271),"Karlovarský kraj",(IF(AND(I2297&gt;=37001,I2297&lt;=39201),"Jihočeský kraj",(IF(AND(I2297&gt;=39701,I2297&lt;=39901),"Jihočeský kraj",(IF(AND(I2297&gt;=39301,I2297&lt;=39601),"Kraj Vysočina",(IF(AND(I2297&gt;=58001,I2297&lt;=59501),"Kraj Vysočina",(IF(AND(I2297&gt;=67401,I2297&lt;=67602),"Kraj Vysočina",(IF(AND(I2297&gt;=40001,I2297&lt;=44101),"Ústecký kraj",(IF(AND(I2297&gt;=46001,I2297&lt;=47201),"Liberecký kraj",(IF(AND(I2297&gt;=51202,I2297&lt;=51401),"Liberecký kraj",(IF(AND(I2297&gt;=53002,I2297&lt;=53976),"Pardubický kraj",(IF(AND(I2297&gt;=56002,I2297&lt;=57201),"Pardubický kraj",(IF(AND(I2297&gt;=60200,I2297&lt;=67201),"Jihomoravský kraj",(IF(AND(I2297&gt;=67801,I2297&lt;=68501),"Jihomoravský kraj",(IF(AND(I2297&gt;=69002,I2297&lt;=69801),"Jihomoravský kraj",(IF(AND(I2297&gt;=68601,I2297&lt;=68801),"Zlínský kraj",(IF(AND(I2297&gt;=75501,I2297&lt;=76901),"Zlínský kraj",(IF(AND(I2297&gt;=70030,I2297&lt;=74901),"Moravskoslezský kraj",(IF(AND(I2297&gt;=75000,I2297&lt;=75368),"Olomoucký kraj",(IF(AND(I2297&gt;=77200,I2297&lt;=79862),"Olomoucký kraj",(IF(AND(I2297&gt;=50011,I2297&lt;=50301),"Královéhradecký kraj",(IF(AND(I2297&gt;=54301,I2297&lt;=54303),"Královéhradecký kraj","0")))))))))))))))))))))))))))))))))))))))))))))))</f>
        <v>Ústecký kraj</v>
      </c>
      <c r="AD2297" t="s">
        <v>998</v>
      </c>
      <c r="AE2297" t="s">
        <v>998</v>
      </c>
      <c r="AF2297" t="s">
        <v>998</v>
      </c>
      <c r="AG2297" s="107">
        <v>300</v>
      </c>
      <c r="AH2297" s="107">
        <v>0</v>
      </c>
      <c r="AI2297" s="107">
        <v>0</v>
      </c>
      <c r="AJ2297" t="s">
        <v>999</v>
      </c>
      <c r="AK2297" s="106">
        <v>44924</v>
      </c>
    </row>
    <row r="2298" spans="1:37" x14ac:dyDescent="0.45">
      <c r="A2298" t="s">
        <v>1206</v>
      </c>
      <c r="B2298" t="s">
        <v>1591</v>
      </c>
      <c r="C2298" t="s">
        <v>1002</v>
      </c>
      <c r="D2298" t="s">
        <v>1592</v>
      </c>
      <c r="E2298" t="s">
        <v>992</v>
      </c>
      <c r="F2298" t="s">
        <v>1593</v>
      </c>
      <c r="G2298">
        <v>1721</v>
      </c>
      <c r="H2298" t="s">
        <v>1417</v>
      </c>
      <c r="I2298">
        <v>43003</v>
      </c>
      <c r="K2298" t="s">
        <v>1594</v>
      </c>
      <c r="L2298" s="106">
        <v>26897</v>
      </c>
      <c r="M2298">
        <v>10426089</v>
      </c>
      <c r="N2298" t="s">
        <v>1155</v>
      </c>
      <c r="O2298" t="s">
        <v>1023</v>
      </c>
      <c r="P2298" t="s">
        <v>997</v>
      </c>
      <c r="R2298" s="109" t="str">
        <f>IF(OR(P2298="SB",Q2298="SB"),"SB",0)</f>
        <v>SB</v>
      </c>
      <c r="T2298" s="110">
        <v>50297</v>
      </c>
      <c r="U2298" t="s">
        <v>19633</v>
      </c>
      <c r="V2298" s="113" t="str">
        <f>IF(AND(I2298&gt;=10000,I2298&lt;=19900),"Praha",(IF(AND(I2298&gt;=25001,I2298&lt;=29501),"Středočeský kraj",(IF(AND(I2298&gt;=30100,I2298&lt;=34972),"Středočeský kraj",(IF(AND(I2298&gt;=35002,I2298&lt;=36271),"Karlovarský kraj",(IF(AND(I2298&gt;=37001,I2298&lt;=39201),"Jihočeský kraj",(IF(AND(I2298&gt;=39701,I2298&lt;=39901),"Jihočeský kraj",(IF(AND(I2298&gt;=39301,I2298&lt;=39601),"Kraj Vysočina",(IF(AND(I2298&gt;=58001,I2298&lt;=59501),"Kraj Vysočina",(IF(AND(I2298&gt;=67401,I2298&lt;=67602),"Kraj Vysočina",(IF(AND(I2298&gt;=40001,I2298&lt;=44101),"Ústecký kraj",(IF(AND(I2298&gt;=46001,I2298&lt;=47201),"Liberecký kraj",(IF(AND(I2298&gt;=51202,I2298&lt;=51401),"Liberecký kraj",(IF(AND(I2298&gt;=53002,I2298&lt;=53976),"Pardubický kraj",(IF(AND(I2298&gt;=56002,I2298&lt;=57201),"Pardubický kraj",(IF(AND(I2298&gt;=60200,I2298&lt;=67201),"Jihomoravský kraj",(IF(AND(I2298&gt;=67801,I2298&lt;=68501),"Jihomoravský kraj",(IF(AND(I2298&gt;=69002,I2298&lt;=69801),"Jihomoravský kraj",(IF(AND(I2298&gt;=68601,I2298&lt;=68801),"Zlínský kraj",(IF(AND(I2298&gt;=75501,I2298&lt;=76901),"Zlínský kraj",(IF(AND(I2298&gt;=70030,I2298&lt;=74901),"Moravskoslezský kraj",(IF(AND(I2298&gt;=75000,I2298&lt;=75368),"Olomoucký kraj",(IF(AND(I2298&gt;=77200,I2298&lt;=79862),"Olomoucký kraj",(IF(AND(I2298&gt;=50011,I2298&lt;=50301),"Královéhradecký kraj",(IF(AND(I2298&gt;=54301,I2298&lt;=54303),"Královéhradecký kraj","0")))))))))))))))))))))))))))))))))))))))))))))))</f>
        <v>Ústecký kraj</v>
      </c>
      <c r="AD2298" t="s">
        <v>998</v>
      </c>
      <c r="AE2298" t="s">
        <v>998</v>
      </c>
      <c r="AF2298" t="s">
        <v>998</v>
      </c>
      <c r="AG2298" s="107">
        <v>300</v>
      </c>
      <c r="AH2298" s="107">
        <v>0</v>
      </c>
      <c r="AI2298" s="107">
        <v>0</v>
      </c>
      <c r="AJ2298" t="s">
        <v>999</v>
      </c>
      <c r="AK2298" s="106">
        <v>44924</v>
      </c>
    </row>
    <row r="2299" spans="1:37" x14ac:dyDescent="0.45">
      <c r="A2299" t="s">
        <v>3173</v>
      </c>
      <c r="B2299" t="s">
        <v>11814</v>
      </c>
      <c r="C2299" t="s">
        <v>1002</v>
      </c>
      <c r="D2299" t="s">
        <v>11815</v>
      </c>
      <c r="E2299" t="s">
        <v>992</v>
      </c>
      <c r="F2299" t="s">
        <v>6163</v>
      </c>
      <c r="G2299">
        <v>4153</v>
      </c>
      <c r="H2299" t="s">
        <v>1417</v>
      </c>
      <c r="I2299">
        <v>43003</v>
      </c>
      <c r="K2299" t="s">
        <v>11816</v>
      </c>
      <c r="L2299" s="106">
        <v>27976</v>
      </c>
      <c r="M2299">
        <v>10426291</v>
      </c>
      <c r="N2299" t="s">
        <v>1155</v>
      </c>
      <c r="O2299" t="s">
        <v>1023</v>
      </c>
      <c r="P2299" t="s">
        <v>997</v>
      </c>
      <c r="R2299" s="109" t="str">
        <f>IF(OR(P2299="SB",Q2299="SB"),"SB",0)</f>
        <v>SB</v>
      </c>
      <c r="T2299" s="110">
        <v>50298</v>
      </c>
      <c r="U2299" t="s">
        <v>19633</v>
      </c>
      <c r="V2299" s="113" t="str">
        <f>IF(AND(I2299&gt;=10000,I2299&lt;=19900),"Praha",(IF(AND(I2299&gt;=25001,I2299&lt;=29501),"Středočeský kraj",(IF(AND(I2299&gt;=30100,I2299&lt;=34972),"Středočeský kraj",(IF(AND(I2299&gt;=35002,I2299&lt;=36271),"Karlovarský kraj",(IF(AND(I2299&gt;=37001,I2299&lt;=39201),"Jihočeský kraj",(IF(AND(I2299&gt;=39701,I2299&lt;=39901),"Jihočeský kraj",(IF(AND(I2299&gt;=39301,I2299&lt;=39601),"Kraj Vysočina",(IF(AND(I2299&gt;=58001,I2299&lt;=59501),"Kraj Vysočina",(IF(AND(I2299&gt;=67401,I2299&lt;=67602),"Kraj Vysočina",(IF(AND(I2299&gt;=40001,I2299&lt;=44101),"Ústecký kraj",(IF(AND(I2299&gt;=46001,I2299&lt;=47201),"Liberecký kraj",(IF(AND(I2299&gt;=51202,I2299&lt;=51401),"Liberecký kraj",(IF(AND(I2299&gt;=53002,I2299&lt;=53976),"Pardubický kraj",(IF(AND(I2299&gt;=56002,I2299&lt;=57201),"Pardubický kraj",(IF(AND(I2299&gt;=60200,I2299&lt;=67201),"Jihomoravský kraj",(IF(AND(I2299&gt;=67801,I2299&lt;=68501),"Jihomoravský kraj",(IF(AND(I2299&gt;=69002,I2299&lt;=69801),"Jihomoravský kraj",(IF(AND(I2299&gt;=68601,I2299&lt;=68801),"Zlínský kraj",(IF(AND(I2299&gt;=75501,I2299&lt;=76901),"Zlínský kraj",(IF(AND(I2299&gt;=70030,I2299&lt;=74901),"Moravskoslezský kraj",(IF(AND(I2299&gt;=75000,I2299&lt;=75368),"Olomoucký kraj",(IF(AND(I2299&gt;=77200,I2299&lt;=79862),"Olomoucký kraj",(IF(AND(I2299&gt;=50011,I2299&lt;=50301),"Královéhradecký kraj",(IF(AND(I2299&gt;=54301,I2299&lt;=54303),"Královéhradecký kraj","0")))))))))))))))))))))))))))))))))))))))))))))))</f>
        <v>Ústecký kraj</v>
      </c>
      <c r="AD2299" t="s">
        <v>998</v>
      </c>
      <c r="AE2299" t="s">
        <v>998</v>
      </c>
      <c r="AF2299" t="s">
        <v>998</v>
      </c>
      <c r="AG2299" s="107">
        <v>300</v>
      </c>
      <c r="AH2299" s="107">
        <v>0</v>
      </c>
      <c r="AI2299" s="107">
        <v>0</v>
      </c>
      <c r="AJ2299" t="s">
        <v>999</v>
      </c>
      <c r="AK2299" s="106">
        <v>44924</v>
      </c>
    </row>
    <row r="2300" spans="1:37" x14ac:dyDescent="0.45">
      <c r="A2300" t="s">
        <v>3325</v>
      </c>
      <c r="B2300" t="s">
        <v>15805</v>
      </c>
      <c r="C2300" t="s">
        <v>1002</v>
      </c>
      <c r="D2300" t="s">
        <v>15806</v>
      </c>
      <c r="E2300" t="s">
        <v>992</v>
      </c>
      <c r="F2300" t="s">
        <v>7614</v>
      </c>
      <c r="G2300">
        <v>3325</v>
      </c>
      <c r="H2300" t="s">
        <v>1417</v>
      </c>
      <c r="I2300">
        <v>43003</v>
      </c>
      <c r="K2300" t="s">
        <v>15807</v>
      </c>
      <c r="L2300" s="106">
        <v>29815</v>
      </c>
      <c r="M2300">
        <v>10426392</v>
      </c>
      <c r="N2300" t="s">
        <v>1155</v>
      </c>
      <c r="O2300" t="s">
        <v>1023</v>
      </c>
      <c r="P2300" t="s">
        <v>997</v>
      </c>
      <c r="R2300" s="109" t="str">
        <f>IF(OR(P2300="SB",Q2300="SB"),"SB",0)</f>
        <v>SB</v>
      </c>
      <c r="T2300" s="110">
        <v>50299</v>
      </c>
      <c r="U2300" t="s">
        <v>19633</v>
      </c>
      <c r="V2300" s="113" t="str">
        <f>IF(AND(I2300&gt;=10000,I2300&lt;=19900),"Praha",(IF(AND(I2300&gt;=25001,I2300&lt;=29501),"Středočeský kraj",(IF(AND(I2300&gt;=30100,I2300&lt;=34972),"Středočeský kraj",(IF(AND(I2300&gt;=35002,I2300&lt;=36271),"Karlovarský kraj",(IF(AND(I2300&gt;=37001,I2300&lt;=39201),"Jihočeský kraj",(IF(AND(I2300&gt;=39701,I2300&lt;=39901),"Jihočeský kraj",(IF(AND(I2300&gt;=39301,I2300&lt;=39601),"Kraj Vysočina",(IF(AND(I2300&gt;=58001,I2300&lt;=59501),"Kraj Vysočina",(IF(AND(I2300&gt;=67401,I2300&lt;=67602),"Kraj Vysočina",(IF(AND(I2300&gt;=40001,I2300&lt;=44101),"Ústecký kraj",(IF(AND(I2300&gt;=46001,I2300&lt;=47201),"Liberecký kraj",(IF(AND(I2300&gt;=51202,I2300&lt;=51401),"Liberecký kraj",(IF(AND(I2300&gt;=53002,I2300&lt;=53976),"Pardubický kraj",(IF(AND(I2300&gt;=56002,I2300&lt;=57201),"Pardubický kraj",(IF(AND(I2300&gt;=60200,I2300&lt;=67201),"Jihomoravský kraj",(IF(AND(I2300&gt;=67801,I2300&lt;=68501),"Jihomoravský kraj",(IF(AND(I2300&gt;=69002,I2300&lt;=69801),"Jihomoravský kraj",(IF(AND(I2300&gt;=68601,I2300&lt;=68801),"Zlínský kraj",(IF(AND(I2300&gt;=75501,I2300&lt;=76901),"Zlínský kraj",(IF(AND(I2300&gt;=70030,I2300&lt;=74901),"Moravskoslezský kraj",(IF(AND(I2300&gt;=75000,I2300&lt;=75368),"Olomoucký kraj",(IF(AND(I2300&gt;=77200,I2300&lt;=79862),"Olomoucký kraj",(IF(AND(I2300&gt;=50011,I2300&lt;=50301),"Královéhradecký kraj",(IF(AND(I2300&gt;=54301,I2300&lt;=54303),"Královéhradecký kraj","0")))))))))))))))))))))))))))))))))))))))))))))))</f>
        <v>Ústecký kraj</v>
      </c>
      <c r="AD2300" t="s">
        <v>998</v>
      </c>
      <c r="AE2300" t="s">
        <v>998</v>
      </c>
      <c r="AF2300" t="s">
        <v>998</v>
      </c>
      <c r="AG2300" s="107">
        <v>300</v>
      </c>
      <c r="AH2300" s="107">
        <v>0</v>
      </c>
      <c r="AI2300" s="107">
        <v>0</v>
      </c>
      <c r="AJ2300" t="s">
        <v>999</v>
      </c>
      <c r="AK2300" s="106">
        <v>44924</v>
      </c>
    </row>
    <row r="2301" spans="1:37" x14ac:dyDescent="0.45">
      <c r="A2301" t="s">
        <v>1058</v>
      </c>
      <c r="B2301" t="s">
        <v>10082</v>
      </c>
      <c r="C2301" t="s">
        <v>1002</v>
      </c>
      <c r="D2301" t="s">
        <v>10083</v>
      </c>
      <c r="E2301" t="s">
        <v>992</v>
      </c>
      <c r="F2301" t="s">
        <v>2032</v>
      </c>
      <c r="G2301">
        <v>4026</v>
      </c>
      <c r="H2301" t="s">
        <v>1417</v>
      </c>
      <c r="I2301">
        <v>43003</v>
      </c>
      <c r="K2301" t="s">
        <v>10084</v>
      </c>
      <c r="L2301" s="106">
        <v>34697</v>
      </c>
      <c r="M2301">
        <v>10579976</v>
      </c>
      <c r="N2301" t="s">
        <v>1900</v>
      </c>
      <c r="O2301" t="s">
        <v>1023</v>
      </c>
      <c r="P2301" t="s">
        <v>997</v>
      </c>
      <c r="R2301" s="109" t="str">
        <f>IF(OR(P2301="SB",Q2301="SB"),"SB",0)</f>
        <v>SB</v>
      </c>
      <c r="T2301" s="110">
        <v>50544</v>
      </c>
      <c r="U2301" t="s">
        <v>19633</v>
      </c>
      <c r="V2301" s="113" t="str">
        <f>IF(AND(I2301&gt;=10000,I2301&lt;=19900),"Praha",(IF(AND(I2301&gt;=25001,I2301&lt;=29501),"Středočeský kraj",(IF(AND(I2301&gt;=30100,I2301&lt;=34972),"Středočeský kraj",(IF(AND(I2301&gt;=35002,I2301&lt;=36271),"Karlovarský kraj",(IF(AND(I2301&gt;=37001,I2301&lt;=39201),"Jihočeský kraj",(IF(AND(I2301&gt;=39701,I2301&lt;=39901),"Jihočeský kraj",(IF(AND(I2301&gt;=39301,I2301&lt;=39601),"Kraj Vysočina",(IF(AND(I2301&gt;=58001,I2301&lt;=59501),"Kraj Vysočina",(IF(AND(I2301&gt;=67401,I2301&lt;=67602),"Kraj Vysočina",(IF(AND(I2301&gt;=40001,I2301&lt;=44101),"Ústecký kraj",(IF(AND(I2301&gt;=46001,I2301&lt;=47201),"Liberecký kraj",(IF(AND(I2301&gt;=51202,I2301&lt;=51401),"Liberecký kraj",(IF(AND(I2301&gt;=53002,I2301&lt;=53976),"Pardubický kraj",(IF(AND(I2301&gt;=56002,I2301&lt;=57201),"Pardubický kraj",(IF(AND(I2301&gt;=60200,I2301&lt;=67201),"Jihomoravský kraj",(IF(AND(I2301&gt;=67801,I2301&lt;=68501),"Jihomoravský kraj",(IF(AND(I2301&gt;=69002,I2301&lt;=69801),"Jihomoravský kraj",(IF(AND(I2301&gt;=68601,I2301&lt;=68801),"Zlínský kraj",(IF(AND(I2301&gt;=75501,I2301&lt;=76901),"Zlínský kraj",(IF(AND(I2301&gt;=70030,I2301&lt;=74901),"Moravskoslezský kraj",(IF(AND(I2301&gt;=75000,I2301&lt;=75368),"Olomoucký kraj",(IF(AND(I2301&gt;=77200,I2301&lt;=79862),"Olomoucký kraj",(IF(AND(I2301&gt;=50011,I2301&lt;=50301),"Královéhradecký kraj",(IF(AND(I2301&gt;=54301,I2301&lt;=54303),"Královéhradecký kraj","0")))))))))))))))))))))))))))))))))))))))))))))))</f>
        <v>Ústecký kraj</v>
      </c>
      <c r="AD2301" t="s">
        <v>998</v>
      </c>
      <c r="AE2301" t="s">
        <v>998</v>
      </c>
      <c r="AF2301" t="s">
        <v>998</v>
      </c>
      <c r="AG2301" s="107">
        <v>300</v>
      </c>
      <c r="AH2301" s="107">
        <v>0</v>
      </c>
      <c r="AI2301" s="107">
        <v>0</v>
      </c>
      <c r="AJ2301" t="s">
        <v>999</v>
      </c>
      <c r="AK2301" s="106">
        <v>44920</v>
      </c>
    </row>
    <row r="2302" spans="1:37" x14ac:dyDescent="0.45">
      <c r="A2302" t="s">
        <v>1916</v>
      </c>
      <c r="B2302" t="s">
        <v>10087</v>
      </c>
      <c r="C2302" t="s">
        <v>1002</v>
      </c>
      <c r="D2302" t="s">
        <v>10094</v>
      </c>
      <c r="E2302" t="s">
        <v>992</v>
      </c>
      <c r="F2302" t="s">
        <v>2739</v>
      </c>
      <c r="G2302">
        <v>4888</v>
      </c>
      <c r="H2302" t="s">
        <v>1417</v>
      </c>
      <c r="I2302">
        <v>43003</v>
      </c>
      <c r="K2302" t="s">
        <v>10095</v>
      </c>
      <c r="L2302" s="106">
        <v>30525</v>
      </c>
      <c r="M2302">
        <v>10425887</v>
      </c>
      <c r="N2302" t="s">
        <v>1155</v>
      </c>
      <c r="O2302" t="s">
        <v>1023</v>
      </c>
      <c r="P2302" t="s">
        <v>997</v>
      </c>
      <c r="R2302" s="109" t="str">
        <f>IF(OR(P2302="SB",Q2302="SB"),"SB",0)</f>
        <v>SB</v>
      </c>
      <c r="T2302" s="110">
        <v>50296</v>
      </c>
      <c r="U2302" t="s">
        <v>19634</v>
      </c>
      <c r="V2302" s="113" t="str">
        <f>IF(AND(I2302&gt;=10000,I2302&lt;=19900),"Praha",(IF(AND(I2302&gt;=25001,I2302&lt;=29501),"Středočeský kraj",(IF(AND(I2302&gt;=30100,I2302&lt;=34972),"Středočeský kraj",(IF(AND(I2302&gt;=35002,I2302&lt;=36271),"Karlovarský kraj",(IF(AND(I2302&gt;=37001,I2302&lt;=39201),"Jihočeský kraj",(IF(AND(I2302&gt;=39701,I2302&lt;=39901),"Jihočeský kraj",(IF(AND(I2302&gt;=39301,I2302&lt;=39601),"Kraj Vysočina",(IF(AND(I2302&gt;=58001,I2302&lt;=59501),"Kraj Vysočina",(IF(AND(I2302&gt;=67401,I2302&lt;=67602),"Kraj Vysočina",(IF(AND(I2302&gt;=40001,I2302&lt;=44101),"Ústecký kraj",(IF(AND(I2302&gt;=46001,I2302&lt;=47201),"Liberecký kraj",(IF(AND(I2302&gt;=51202,I2302&lt;=51401),"Liberecký kraj",(IF(AND(I2302&gt;=53002,I2302&lt;=53976),"Pardubický kraj",(IF(AND(I2302&gt;=56002,I2302&lt;=57201),"Pardubický kraj",(IF(AND(I2302&gt;=60200,I2302&lt;=67201),"Jihomoravský kraj",(IF(AND(I2302&gt;=67801,I2302&lt;=68501),"Jihomoravský kraj",(IF(AND(I2302&gt;=69002,I2302&lt;=69801),"Jihomoravský kraj",(IF(AND(I2302&gt;=68601,I2302&lt;=68801),"Zlínský kraj",(IF(AND(I2302&gt;=75501,I2302&lt;=76901),"Zlínský kraj",(IF(AND(I2302&gt;=70030,I2302&lt;=74901),"Moravskoslezský kraj",(IF(AND(I2302&gt;=75000,I2302&lt;=75368),"Olomoucký kraj",(IF(AND(I2302&gt;=77200,I2302&lt;=79862),"Olomoucký kraj",(IF(AND(I2302&gt;=50011,I2302&lt;=50301),"Královéhradecký kraj",(IF(AND(I2302&gt;=54301,I2302&lt;=54303),"Královéhradecký kraj","0")))))))))))))))))))))))))))))))))))))))))))))))</f>
        <v>Ústecký kraj</v>
      </c>
      <c r="W2302" s="111">
        <v>50296</v>
      </c>
      <c r="X2302" s="111" t="s">
        <v>19633</v>
      </c>
      <c r="AD2302" t="s">
        <v>1024</v>
      </c>
      <c r="AE2302" t="s">
        <v>1515</v>
      </c>
      <c r="AF2302" t="s">
        <v>998</v>
      </c>
      <c r="AG2302" s="107">
        <v>300</v>
      </c>
      <c r="AH2302" s="107">
        <v>0</v>
      </c>
      <c r="AI2302" s="107">
        <v>0</v>
      </c>
      <c r="AJ2302" t="s">
        <v>999</v>
      </c>
      <c r="AK2302" s="106">
        <v>44924</v>
      </c>
    </row>
    <row r="2303" spans="1:37" x14ac:dyDescent="0.45">
      <c r="A2303" t="s">
        <v>1395</v>
      </c>
      <c r="B2303" t="s">
        <v>1595</v>
      </c>
      <c r="C2303" t="s">
        <v>990</v>
      </c>
      <c r="D2303" t="s">
        <v>1596</v>
      </c>
      <c r="E2303" t="s">
        <v>992</v>
      </c>
      <c r="F2303" t="s">
        <v>1593</v>
      </c>
      <c r="G2303">
        <v>1721</v>
      </c>
      <c r="H2303" t="s">
        <v>1417</v>
      </c>
      <c r="I2303">
        <v>43003</v>
      </c>
      <c r="K2303" t="s">
        <v>1597</v>
      </c>
      <c r="L2303" s="106">
        <v>23539</v>
      </c>
      <c r="M2303">
        <v>10426190</v>
      </c>
      <c r="N2303" t="s">
        <v>1155</v>
      </c>
      <c r="O2303" t="s">
        <v>1023</v>
      </c>
      <c r="P2303" t="s">
        <v>997</v>
      </c>
      <c r="R2303" s="109" t="str">
        <f>IF(OR(P2303="SB",Q2303="SB"),"SB",0)</f>
        <v>SB</v>
      </c>
      <c r="T2303" s="110" t="s">
        <v>998</v>
      </c>
      <c r="V2303" s="113" t="str">
        <f>IF(AND(I2303&gt;=10000,I2303&lt;=19900),"Praha",(IF(AND(I2303&gt;=25001,I2303&lt;=29501),"Středočeský kraj",(IF(AND(I2303&gt;=30100,I2303&lt;=34972),"Středočeský kraj",(IF(AND(I2303&gt;=35002,I2303&lt;=36271),"Karlovarský kraj",(IF(AND(I2303&gt;=37001,I2303&lt;=39201),"Jihočeský kraj",(IF(AND(I2303&gt;=39701,I2303&lt;=39901),"Jihočeský kraj",(IF(AND(I2303&gt;=39301,I2303&lt;=39601),"Kraj Vysočina",(IF(AND(I2303&gt;=58001,I2303&lt;=59501),"Kraj Vysočina",(IF(AND(I2303&gt;=67401,I2303&lt;=67602),"Kraj Vysočina",(IF(AND(I2303&gt;=40001,I2303&lt;=44101),"Ústecký kraj",(IF(AND(I2303&gt;=46001,I2303&lt;=47201),"Liberecký kraj",(IF(AND(I2303&gt;=51202,I2303&lt;=51401),"Liberecký kraj",(IF(AND(I2303&gt;=53002,I2303&lt;=53976),"Pardubický kraj",(IF(AND(I2303&gt;=56002,I2303&lt;=57201),"Pardubický kraj",(IF(AND(I2303&gt;=60200,I2303&lt;=67201),"Jihomoravský kraj",(IF(AND(I2303&gt;=67801,I2303&lt;=68501),"Jihomoravský kraj",(IF(AND(I2303&gt;=69002,I2303&lt;=69801),"Jihomoravský kraj",(IF(AND(I2303&gt;=68601,I2303&lt;=68801),"Zlínský kraj",(IF(AND(I2303&gt;=75501,I2303&lt;=76901),"Zlínský kraj",(IF(AND(I2303&gt;=70030,I2303&lt;=74901),"Moravskoslezský kraj",(IF(AND(I2303&gt;=75000,I2303&lt;=75368),"Olomoucký kraj",(IF(AND(I2303&gt;=77200,I2303&lt;=79862),"Olomoucký kraj",(IF(AND(I2303&gt;=50011,I2303&lt;=50301),"Královéhradecký kraj",(IF(AND(I2303&gt;=54301,I2303&lt;=54303),"Královéhradecký kraj","0")))))))))))))))))))))))))))))))))))))))))))))))</f>
        <v>Ústecký kraj</v>
      </c>
      <c r="AB2303" t="s">
        <v>998</v>
      </c>
      <c r="AD2303" t="s">
        <v>1024</v>
      </c>
      <c r="AE2303" t="s">
        <v>1515</v>
      </c>
      <c r="AF2303" t="s">
        <v>998</v>
      </c>
      <c r="AG2303" s="107">
        <v>300</v>
      </c>
      <c r="AH2303" s="107">
        <v>0</v>
      </c>
      <c r="AI2303" s="107">
        <v>0</v>
      </c>
      <c r="AJ2303" t="s">
        <v>999</v>
      </c>
      <c r="AK2303" s="106">
        <v>44924</v>
      </c>
    </row>
    <row r="2304" spans="1:37" x14ac:dyDescent="0.45">
      <c r="A2304" t="s">
        <v>1128</v>
      </c>
      <c r="B2304" t="s">
        <v>6161</v>
      </c>
      <c r="C2304" t="s">
        <v>990</v>
      </c>
      <c r="D2304" t="s">
        <v>6162</v>
      </c>
      <c r="E2304" t="s">
        <v>992</v>
      </c>
      <c r="F2304" t="s">
        <v>6163</v>
      </c>
      <c r="G2304">
        <v>4207</v>
      </c>
      <c r="H2304" t="s">
        <v>1417</v>
      </c>
      <c r="I2304">
        <v>43003</v>
      </c>
      <c r="K2304" t="s">
        <v>6164</v>
      </c>
      <c r="L2304" s="106">
        <v>23487</v>
      </c>
      <c r="M2304">
        <v>10425988</v>
      </c>
      <c r="N2304" t="s">
        <v>1155</v>
      </c>
      <c r="O2304" t="s">
        <v>1023</v>
      </c>
      <c r="P2304" t="s">
        <v>997</v>
      </c>
      <c r="R2304" s="109" t="str">
        <f>IF(OR(P2304="SB",Q2304="SB"),"SB",0)</f>
        <v>SB</v>
      </c>
      <c r="T2304" s="110" t="s">
        <v>998</v>
      </c>
      <c r="V2304" s="113" t="str">
        <f>IF(AND(I2304&gt;=10000,I2304&lt;=19900),"Praha",(IF(AND(I2304&gt;=25001,I2304&lt;=29501),"Středočeský kraj",(IF(AND(I2304&gt;=30100,I2304&lt;=34972),"Středočeský kraj",(IF(AND(I2304&gt;=35002,I2304&lt;=36271),"Karlovarský kraj",(IF(AND(I2304&gt;=37001,I2304&lt;=39201),"Jihočeský kraj",(IF(AND(I2304&gt;=39701,I2304&lt;=39901),"Jihočeský kraj",(IF(AND(I2304&gt;=39301,I2304&lt;=39601),"Kraj Vysočina",(IF(AND(I2304&gt;=58001,I2304&lt;=59501),"Kraj Vysočina",(IF(AND(I2304&gt;=67401,I2304&lt;=67602),"Kraj Vysočina",(IF(AND(I2304&gt;=40001,I2304&lt;=44101),"Ústecký kraj",(IF(AND(I2304&gt;=46001,I2304&lt;=47201),"Liberecký kraj",(IF(AND(I2304&gt;=51202,I2304&lt;=51401),"Liberecký kraj",(IF(AND(I2304&gt;=53002,I2304&lt;=53976),"Pardubický kraj",(IF(AND(I2304&gt;=56002,I2304&lt;=57201),"Pardubický kraj",(IF(AND(I2304&gt;=60200,I2304&lt;=67201),"Jihomoravský kraj",(IF(AND(I2304&gt;=67801,I2304&lt;=68501),"Jihomoravský kraj",(IF(AND(I2304&gt;=69002,I2304&lt;=69801),"Jihomoravský kraj",(IF(AND(I2304&gt;=68601,I2304&lt;=68801),"Zlínský kraj",(IF(AND(I2304&gt;=75501,I2304&lt;=76901),"Zlínský kraj",(IF(AND(I2304&gt;=70030,I2304&lt;=74901),"Moravskoslezský kraj",(IF(AND(I2304&gt;=75000,I2304&lt;=75368),"Olomoucký kraj",(IF(AND(I2304&gt;=77200,I2304&lt;=79862),"Olomoucký kraj",(IF(AND(I2304&gt;=50011,I2304&lt;=50301),"Královéhradecký kraj",(IF(AND(I2304&gt;=54301,I2304&lt;=54303),"Královéhradecký kraj","0")))))))))))))))))))))))))))))))))))))))))))))))</f>
        <v>Ústecký kraj</v>
      </c>
      <c r="AB2304" t="s">
        <v>998</v>
      </c>
      <c r="AD2304" t="s">
        <v>998</v>
      </c>
      <c r="AE2304" t="s">
        <v>998</v>
      </c>
      <c r="AF2304" t="s">
        <v>998</v>
      </c>
      <c r="AG2304" s="107">
        <v>300</v>
      </c>
      <c r="AH2304" s="107">
        <v>0</v>
      </c>
      <c r="AI2304" s="107">
        <v>0</v>
      </c>
      <c r="AJ2304" t="s">
        <v>999</v>
      </c>
      <c r="AK2304" s="106">
        <v>44924</v>
      </c>
    </row>
    <row r="2305" spans="1:37" x14ac:dyDescent="0.45">
      <c r="A2305" t="s">
        <v>1156</v>
      </c>
      <c r="B2305" t="s">
        <v>7612</v>
      </c>
      <c r="C2305" t="s">
        <v>990</v>
      </c>
      <c r="D2305" t="s">
        <v>7613</v>
      </c>
      <c r="E2305" t="s">
        <v>992</v>
      </c>
      <c r="F2305" t="s">
        <v>7614</v>
      </c>
      <c r="G2305">
        <v>3343</v>
      </c>
      <c r="H2305" t="s">
        <v>1417</v>
      </c>
      <c r="I2305">
        <v>43003</v>
      </c>
      <c r="K2305" t="s">
        <v>7615</v>
      </c>
      <c r="L2305" s="106">
        <v>20522</v>
      </c>
      <c r="M2305">
        <v>10467923</v>
      </c>
      <c r="N2305" t="s">
        <v>1155</v>
      </c>
      <c r="O2305" t="s">
        <v>1023</v>
      </c>
      <c r="P2305" t="s">
        <v>997</v>
      </c>
      <c r="R2305" s="109" t="str">
        <f>IF(OR(P2305="SB",Q2305="SB"),"SB",0)</f>
        <v>SB</v>
      </c>
      <c r="T2305" s="110" t="s">
        <v>998</v>
      </c>
      <c r="V2305" s="113" t="str">
        <f>IF(AND(I2305&gt;=10000,I2305&lt;=19900),"Praha",(IF(AND(I2305&gt;=25001,I2305&lt;=29501),"Středočeský kraj",(IF(AND(I2305&gt;=30100,I2305&lt;=34972),"Středočeský kraj",(IF(AND(I2305&gt;=35002,I2305&lt;=36271),"Karlovarský kraj",(IF(AND(I2305&gt;=37001,I2305&lt;=39201),"Jihočeský kraj",(IF(AND(I2305&gt;=39701,I2305&lt;=39901),"Jihočeský kraj",(IF(AND(I2305&gt;=39301,I2305&lt;=39601),"Kraj Vysočina",(IF(AND(I2305&gt;=58001,I2305&lt;=59501),"Kraj Vysočina",(IF(AND(I2305&gt;=67401,I2305&lt;=67602),"Kraj Vysočina",(IF(AND(I2305&gt;=40001,I2305&lt;=44101),"Ústecký kraj",(IF(AND(I2305&gt;=46001,I2305&lt;=47201),"Liberecký kraj",(IF(AND(I2305&gt;=51202,I2305&lt;=51401),"Liberecký kraj",(IF(AND(I2305&gt;=53002,I2305&lt;=53976),"Pardubický kraj",(IF(AND(I2305&gt;=56002,I2305&lt;=57201),"Pardubický kraj",(IF(AND(I2305&gt;=60200,I2305&lt;=67201),"Jihomoravský kraj",(IF(AND(I2305&gt;=67801,I2305&lt;=68501),"Jihomoravský kraj",(IF(AND(I2305&gt;=69002,I2305&lt;=69801),"Jihomoravský kraj",(IF(AND(I2305&gt;=68601,I2305&lt;=68801),"Zlínský kraj",(IF(AND(I2305&gt;=75501,I2305&lt;=76901),"Zlínský kraj",(IF(AND(I2305&gt;=70030,I2305&lt;=74901),"Moravskoslezský kraj",(IF(AND(I2305&gt;=75000,I2305&lt;=75368),"Olomoucký kraj",(IF(AND(I2305&gt;=77200,I2305&lt;=79862),"Olomoucký kraj",(IF(AND(I2305&gt;=50011,I2305&lt;=50301),"Královéhradecký kraj",(IF(AND(I2305&gt;=54301,I2305&lt;=54303),"Královéhradecký kraj","0")))))))))))))))))))))))))))))))))))))))))))))))</f>
        <v>Ústecký kraj</v>
      </c>
      <c r="AB2305" t="s">
        <v>998</v>
      </c>
      <c r="AD2305" t="s">
        <v>998</v>
      </c>
      <c r="AE2305" t="s">
        <v>998</v>
      </c>
      <c r="AF2305" t="s">
        <v>998</v>
      </c>
      <c r="AG2305" s="107">
        <v>0</v>
      </c>
      <c r="AH2305" s="107">
        <v>0</v>
      </c>
      <c r="AI2305" s="107">
        <v>0</v>
      </c>
      <c r="AJ2305" t="s">
        <v>1012</v>
      </c>
    </row>
    <row r="2306" spans="1:37" x14ac:dyDescent="0.45">
      <c r="A2306" t="s">
        <v>1189</v>
      </c>
      <c r="B2306" t="s">
        <v>7616</v>
      </c>
      <c r="C2306" t="s">
        <v>1002</v>
      </c>
      <c r="D2306" t="s">
        <v>7617</v>
      </c>
      <c r="E2306" t="s">
        <v>992</v>
      </c>
      <c r="F2306" t="s">
        <v>7614</v>
      </c>
      <c r="G2306">
        <v>3343</v>
      </c>
      <c r="H2306" t="s">
        <v>1417</v>
      </c>
      <c r="I2306">
        <v>43003</v>
      </c>
      <c r="K2306" t="s">
        <v>7618</v>
      </c>
      <c r="L2306" s="106">
        <v>19331</v>
      </c>
      <c r="M2306">
        <v>10468024</v>
      </c>
      <c r="N2306" t="s">
        <v>1155</v>
      </c>
      <c r="O2306" t="s">
        <v>1023</v>
      </c>
      <c r="P2306" t="s">
        <v>997</v>
      </c>
      <c r="R2306" s="109" t="str">
        <f>IF(OR(P2306="SB",Q2306="SB"),"SB",0)</f>
        <v>SB</v>
      </c>
      <c r="T2306" s="110" t="s">
        <v>998</v>
      </c>
      <c r="V2306" s="113" t="str">
        <f>IF(AND(I2306&gt;=10000,I2306&lt;=19900),"Praha",(IF(AND(I2306&gt;=25001,I2306&lt;=29501),"Středočeský kraj",(IF(AND(I2306&gt;=30100,I2306&lt;=34972),"Středočeský kraj",(IF(AND(I2306&gt;=35002,I2306&lt;=36271),"Karlovarský kraj",(IF(AND(I2306&gt;=37001,I2306&lt;=39201),"Jihočeský kraj",(IF(AND(I2306&gt;=39701,I2306&lt;=39901),"Jihočeský kraj",(IF(AND(I2306&gt;=39301,I2306&lt;=39601),"Kraj Vysočina",(IF(AND(I2306&gt;=58001,I2306&lt;=59501),"Kraj Vysočina",(IF(AND(I2306&gt;=67401,I2306&lt;=67602),"Kraj Vysočina",(IF(AND(I2306&gt;=40001,I2306&lt;=44101),"Ústecký kraj",(IF(AND(I2306&gt;=46001,I2306&lt;=47201),"Liberecký kraj",(IF(AND(I2306&gt;=51202,I2306&lt;=51401),"Liberecký kraj",(IF(AND(I2306&gt;=53002,I2306&lt;=53976),"Pardubický kraj",(IF(AND(I2306&gt;=56002,I2306&lt;=57201),"Pardubický kraj",(IF(AND(I2306&gt;=60200,I2306&lt;=67201),"Jihomoravský kraj",(IF(AND(I2306&gt;=67801,I2306&lt;=68501),"Jihomoravský kraj",(IF(AND(I2306&gt;=69002,I2306&lt;=69801),"Jihomoravský kraj",(IF(AND(I2306&gt;=68601,I2306&lt;=68801),"Zlínský kraj",(IF(AND(I2306&gt;=75501,I2306&lt;=76901),"Zlínský kraj",(IF(AND(I2306&gt;=70030,I2306&lt;=74901),"Moravskoslezský kraj",(IF(AND(I2306&gt;=75000,I2306&lt;=75368),"Olomoucký kraj",(IF(AND(I2306&gt;=77200,I2306&lt;=79862),"Olomoucký kraj",(IF(AND(I2306&gt;=50011,I2306&lt;=50301),"Královéhradecký kraj",(IF(AND(I2306&gt;=54301,I2306&lt;=54303),"Královéhradecký kraj","0")))))))))))))))))))))))))))))))))))))))))))))))</f>
        <v>Ústecký kraj</v>
      </c>
      <c r="AB2306" t="s">
        <v>998</v>
      </c>
      <c r="AD2306" t="s">
        <v>998</v>
      </c>
      <c r="AE2306" t="s">
        <v>998</v>
      </c>
      <c r="AF2306" t="s">
        <v>998</v>
      </c>
      <c r="AG2306" s="107">
        <v>100</v>
      </c>
      <c r="AH2306" s="107">
        <v>0</v>
      </c>
      <c r="AI2306" s="107">
        <v>0</v>
      </c>
      <c r="AJ2306" t="s">
        <v>999</v>
      </c>
      <c r="AK2306" s="106">
        <v>44924</v>
      </c>
    </row>
    <row r="2307" spans="1:37" x14ac:dyDescent="0.45">
      <c r="A2307" t="s">
        <v>1007</v>
      </c>
      <c r="B2307" t="s">
        <v>10065</v>
      </c>
      <c r="C2307" t="s">
        <v>990</v>
      </c>
      <c r="D2307" t="s">
        <v>10069</v>
      </c>
      <c r="E2307" t="s">
        <v>992</v>
      </c>
      <c r="F2307" t="s">
        <v>2739</v>
      </c>
      <c r="G2307">
        <v>4888</v>
      </c>
      <c r="H2307" t="s">
        <v>1417</v>
      </c>
      <c r="I2307">
        <v>43003</v>
      </c>
      <c r="K2307" t="s">
        <v>10070</v>
      </c>
      <c r="L2307" s="106">
        <v>22240</v>
      </c>
      <c r="M2307">
        <v>10425584</v>
      </c>
      <c r="N2307" t="s">
        <v>1155</v>
      </c>
      <c r="O2307" t="s">
        <v>1023</v>
      </c>
      <c r="P2307" t="s">
        <v>997</v>
      </c>
      <c r="R2307" s="109" t="str">
        <f>IF(OR(P2307="SB",Q2307="SB"),"SB",0)</f>
        <v>SB</v>
      </c>
      <c r="T2307" s="110" t="s">
        <v>998</v>
      </c>
      <c r="V2307" s="113" t="str">
        <f>IF(AND(I2307&gt;=10000,I2307&lt;=19900),"Praha",(IF(AND(I2307&gt;=25001,I2307&lt;=29501),"Středočeský kraj",(IF(AND(I2307&gt;=30100,I2307&lt;=34972),"Středočeský kraj",(IF(AND(I2307&gt;=35002,I2307&lt;=36271),"Karlovarský kraj",(IF(AND(I2307&gt;=37001,I2307&lt;=39201),"Jihočeský kraj",(IF(AND(I2307&gt;=39701,I2307&lt;=39901),"Jihočeský kraj",(IF(AND(I2307&gt;=39301,I2307&lt;=39601),"Kraj Vysočina",(IF(AND(I2307&gt;=58001,I2307&lt;=59501),"Kraj Vysočina",(IF(AND(I2307&gt;=67401,I2307&lt;=67602),"Kraj Vysočina",(IF(AND(I2307&gt;=40001,I2307&lt;=44101),"Ústecký kraj",(IF(AND(I2307&gt;=46001,I2307&lt;=47201),"Liberecký kraj",(IF(AND(I2307&gt;=51202,I2307&lt;=51401),"Liberecký kraj",(IF(AND(I2307&gt;=53002,I2307&lt;=53976),"Pardubický kraj",(IF(AND(I2307&gt;=56002,I2307&lt;=57201),"Pardubický kraj",(IF(AND(I2307&gt;=60200,I2307&lt;=67201),"Jihomoravský kraj",(IF(AND(I2307&gt;=67801,I2307&lt;=68501),"Jihomoravský kraj",(IF(AND(I2307&gt;=69002,I2307&lt;=69801),"Jihomoravský kraj",(IF(AND(I2307&gt;=68601,I2307&lt;=68801),"Zlínský kraj",(IF(AND(I2307&gt;=75501,I2307&lt;=76901),"Zlínský kraj",(IF(AND(I2307&gt;=70030,I2307&lt;=74901),"Moravskoslezský kraj",(IF(AND(I2307&gt;=75000,I2307&lt;=75368),"Olomoucký kraj",(IF(AND(I2307&gt;=77200,I2307&lt;=79862),"Olomoucký kraj",(IF(AND(I2307&gt;=50011,I2307&lt;=50301),"Královéhradecký kraj",(IF(AND(I2307&gt;=54301,I2307&lt;=54303),"Královéhradecký kraj","0")))))))))))))))))))))))))))))))))))))))))))))))</f>
        <v>Ústecký kraj</v>
      </c>
      <c r="AB2307" t="s">
        <v>998</v>
      </c>
      <c r="AD2307" t="s">
        <v>1159</v>
      </c>
      <c r="AE2307" t="s">
        <v>1515</v>
      </c>
      <c r="AF2307" t="s">
        <v>998</v>
      </c>
      <c r="AG2307" s="107">
        <v>300</v>
      </c>
      <c r="AH2307" s="107">
        <v>0</v>
      </c>
      <c r="AI2307" s="107">
        <v>0</v>
      </c>
      <c r="AJ2307" t="s">
        <v>999</v>
      </c>
      <c r="AK2307" s="106">
        <v>44924</v>
      </c>
    </row>
    <row r="2308" spans="1:37" x14ac:dyDescent="0.45">
      <c r="A2308" t="s">
        <v>1254</v>
      </c>
      <c r="B2308" t="s">
        <v>10077</v>
      </c>
      <c r="C2308" t="s">
        <v>990</v>
      </c>
      <c r="D2308" t="s">
        <v>10078</v>
      </c>
      <c r="E2308" t="s">
        <v>992</v>
      </c>
      <c r="F2308" t="s">
        <v>2032</v>
      </c>
      <c r="G2308">
        <v>4026</v>
      </c>
      <c r="H2308" t="s">
        <v>1417</v>
      </c>
      <c r="I2308">
        <v>43003</v>
      </c>
      <c r="K2308" t="s">
        <v>10079</v>
      </c>
      <c r="L2308" s="106">
        <v>25438</v>
      </c>
      <c r="M2308">
        <v>10580279</v>
      </c>
      <c r="N2308" t="s">
        <v>1900</v>
      </c>
      <c r="O2308" t="s">
        <v>1023</v>
      </c>
      <c r="P2308" t="s">
        <v>997</v>
      </c>
      <c r="R2308" s="109" t="str">
        <f>IF(OR(P2308="SB",Q2308="SB"),"SB",0)</f>
        <v>SB</v>
      </c>
      <c r="T2308" s="110" t="s">
        <v>998</v>
      </c>
      <c r="V2308" s="113" t="str">
        <f>IF(AND(I2308&gt;=10000,I2308&lt;=19900),"Praha",(IF(AND(I2308&gt;=25001,I2308&lt;=29501),"Středočeský kraj",(IF(AND(I2308&gt;=30100,I2308&lt;=34972),"Středočeský kraj",(IF(AND(I2308&gt;=35002,I2308&lt;=36271),"Karlovarský kraj",(IF(AND(I2308&gt;=37001,I2308&lt;=39201),"Jihočeský kraj",(IF(AND(I2308&gt;=39701,I2308&lt;=39901),"Jihočeský kraj",(IF(AND(I2308&gt;=39301,I2308&lt;=39601),"Kraj Vysočina",(IF(AND(I2308&gt;=58001,I2308&lt;=59501),"Kraj Vysočina",(IF(AND(I2308&gt;=67401,I2308&lt;=67602),"Kraj Vysočina",(IF(AND(I2308&gt;=40001,I2308&lt;=44101),"Ústecký kraj",(IF(AND(I2308&gt;=46001,I2308&lt;=47201),"Liberecký kraj",(IF(AND(I2308&gt;=51202,I2308&lt;=51401),"Liberecký kraj",(IF(AND(I2308&gt;=53002,I2308&lt;=53976),"Pardubický kraj",(IF(AND(I2308&gt;=56002,I2308&lt;=57201),"Pardubický kraj",(IF(AND(I2308&gt;=60200,I2308&lt;=67201),"Jihomoravský kraj",(IF(AND(I2308&gt;=67801,I2308&lt;=68501),"Jihomoravský kraj",(IF(AND(I2308&gt;=69002,I2308&lt;=69801),"Jihomoravský kraj",(IF(AND(I2308&gt;=68601,I2308&lt;=68801),"Zlínský kraj",(IF(AND(I2308&gt;=75501,I2308&lt;=76901),"Zlínský kraj",(IF(AND(I2308&gt;=70030,I2308&lt;=74901),"Moravskoslezský kraj",(IF(AND(I2308&gt;=75000,I2308&lt;=75368),"Olomoucký kraj",(IF(AND(I2308&gt;=77200,I2308&lt;=79862),"Olomoucký kraj",(IF(AND(I2308&gt;=50011,I2308&lt;=50301),"Královéhradecký kraj",(IF(AND(I2308&gt;=54301,I2308&lt;=54303),"Královéhradecký kraj","0")))))))))))))))))))))))))))))))))))))))))))))))</f>
        <v>Ústecký kraj</v>
      </c>
      <c r="AB2308" t="s">
        <v>998</v>
      </c>
      <c r="AD2308" t="s">
        <v>998</v>
      </c>
      <c r="AE2308" t="s">
        <v>998</v>
      </c>
      <c r="AF2308" t="s">
        <v>998</v>
      </c>
      <c r="AG2308" s="107">
        <v>300</v>
      </c>
      <c r="AH2308" s="107">
        <v>0</v>
      </c>
      <c r="AI2308" s="107">
        <v>0</v>
      </c>
      <c r="AJ2308" t="s">
        <v>999</v>
      </c>
      <c r="AK2308" s="106">
        <v>44920</v>
      </c>
    </row>
    <row r="2309" spans="1:37" x14ac:dyDescent="0.45">
      <c r="A2309" t="s">
        <v>1782</v>
      </c>
      <c r="B2309" t="s">
        <v>10082</v>
      </c>
      <c r="C2309" t="s">
        <v>1002</v>
      </c>
      <c r="D2309" t="s">
        <v>10085</v>
      </c>
      <c r="E2309" t="s">
        <v>992</v>
      </c>
      <c r="F2309" t="s">
        <v>2032</v>
      </c>
      <c r="G2309">
        <v>4026</v>
      </c>
      <c r="H2309" t="s">
        <v>1417</v>
      </c>
      <c r="I2309">
        <v>43003</v>
      </c>
      <c r="K2309" t="s">
        <v>10086</v>
      </c>
      <c r="L2309" s="106">
        <v>25164</v>
      </c>
      <c r="M2309">
        <v>10580178</v>
      </c>
      <c r="N2309" t="s">
        <v>1900</v>
      </c>
      <c r="O2309" t="s">
        <v>1023</v>
      </c>
      <c r="P2309" t="s">
        <v>997</v>
      </c>
      <c r="R2309" s="109" t="str">
        <f>IF(OR(P2309="SB",Q2309="SB"),"SB",0)</f>
        <v>SB</v>
      </c>
      <c r="T2309" s="110" t="s">
        <v>998</v>
      </c>
      <c r="V2309" s="113" t="str">
        <f>IF(AND(I2309&gt;=10000,I2309&lt;=19900),"Praha",(IF(AND(I2309&gt;=25001,I2309&lt;=29501),"Středočeský kraj",(IF(AND(I2309&gt;=30100,I2309&lt;=34972),"Středočeský kraj",(IF(AND(I2309&gt;=35002,I2309&lt;=36271),"Karlovarský kraj",(IF(AND(I2309&gt;=37001,I2309&lt;=39201),"Jihočeský kraj",(IF(AND(I2309&gt;=39701,I2309&lt;=39901),"Jihočeský kraj",(IF(AND(I2309&gt;=39301,I2309&lt;=39601),"Kraj Vysočina",(IF(AND(I2309&gt;=58001,I2309&lt;=59501),"Kraj Vysočina",(IF(AND(I2309&gt;=67401,I2309&lt;=67602),"Kraj Vysočina",(IF(AND(I2309&gt;=40001,I2309&lt;=44101),"Ústecký kraj",(IF(AND(I2309&gt;=46001,I2309&lt;=47201),"Liberecký kraj",(IF(AND(I2309&gt;=51202,I2309&lt;=51401),"Liberecký kraj",(IF(AND(I2309&gt;=53002,I2309&lt;=53976),"Pardubický kraj",(IF(AND(I2309&gt;=56002,I2309&lt;=57201),"Pardubický kraj",(IF(AND(I2309&gt;=60200,I2309&lt;=67201),"Jihomoravský kraj",(IF(AND(I2309&gt;=67801,I2309&lt;=68501),"Jihomoravský kraj",(IF(AND(I2309&gt;=69002,I2309&lt;=69801),"Jihomoravský kraj",(IF(AND(I2309&gt;=68601,I2309&lt;=68801),"Zlínský kraj",(IF(AND(I2309&gt;=75501,I2309&lt;=76901),"Zlínský kraj",(IF(AND(I2309&gt;=70030,I2309&lt;=74901),"Moravskoslezský kraj",(IF(AND(I2309&gt;=75000,I2309&lt;=75368),"Olomoucký kraj",(IF(AND(I2309&gt;=77200,I2309&lt;=79862),"Olomoucký kraj",(IF(AND(I2309&gt;=50011,I2309&lt;=50301),"Královéhradecký kraj",(IF(AND(I2309&gt;=54301,I2309&lt;=54303),"Královéhradecký kraj","0")))))))))))))))))))))))))))))))))))))))))))))))</f>
        <v>Ústecký kraj</v>
      </c>
      <c r="AB2309" t="s">
        <v>998</v>
      </c>
      <c r="AD2309" t="s">
        <v>998</v>
      </c>
      <c r="AE2309" t="s">
        <v>998</v>
      </c>
      <c r="AF2309" t="s">
        <v>998</v>
      </c>
      <c r="AG2309" s="107">
        <v>300</v>
      </c>
      <c r="AH2309" s="107">
        <v>0</v>
      </c>
      <c r="AI2309" s="107">
        <v>0</v>
      </c>
      <c r="AJ2309" t="s">
        <v>999</v>
      </c>
      <c r="AK2309" s="106">
        <v>44920</v>
      </c>
    </row>
    <row r="2310" spans="1:37" x14ac:dyDescent="0.45">
      <c r="A2310" t="s">
        <v>2331</v>
      </c>
      <c r="B2310" t="s">
        <v>10087</v>
      </c>
      <c r="C2310" t="s">
        <v>1002</v>
      </c>
      <c r="D2310" t="s">
        <v>10088</v>
      </c>
      <c r="E2310" t="s">
        <v>992</v>
      </c>
      <c r="F2310" t="s">
        <v>2739</v>
      </c>
      <c r="G2310">
        <v>4888</v>
      </c>
      <c r="H2310" t="s">
        <v>1417</v>
      </c>
      <c r="I2310">
        <v>43003</v>
      </c>
      <c r="K2310" t="s">
        <v>10089</v>
      </c>
      <c r="L2310" s="106">
        <v>23120</v>
      </c>
      <c r="M2310">
        <v>10425685</v>
      </c>
      <c r="N2310" t="s">
        <v>1155</v>
      </c>
      <c r="O2310" t="s">
        <v>1023</v>
      </c>
      <c r="P2310" t="s">
        <v>997</v>
      </c>
      <c r="R2310" s="109" t="str">
        <f>IF(OR(P2310="SB",Q2310="SB"),"SB",0)</f>
        <v>SB</v>
      </c>
      <c r="T2310" s="110" t="s">
        <v>998</v>
      </c>
      <c r="V2310" s="113" t="str">
        <f>IF(AND(I2310&gt;=10000,I2310&lt;=19900),"Praha",(IF(AND(I2310&gt;=25001,I2310&lt;=29501),"Středočeský kraj",(IF(AND(I2310&gt;=30100,I2310&lt;=34972),"Středočeský kraj",(IF(AND(I2310&gt;=35002,I2310&lt;=36271),"Karlovarský kraj",(IF(AND(I2310&gt;=37001,I2310&lt;=39201),"Jihočeský kraj",(IF(AND(I2310&gt;=39701,I2310&lt;=39901),"Jihočeský kraj",(IF(AND(I2310&gt;=39301,I2310&lt;=39601),"Kraj Vysočina",(IF(AND(I2310&gt;=58001,I2310&lt;=59501),"Kraj Vysočina",(IF(AND(I2310&gt;=67401,I2310&lt;=67602),"Kraj Vysočina",(IF(AND(I2310&gt;=40001,I2310&lt;=44101),"Ústecký kraj",(IF(AND(I2310&gt;=46001,I2310&lt;=47201),"Liberecký kraj",(IF(AND(I2310&gt;=51202,I2310&lt;=51401),"Liberecký kraj",(IF(AND(I2310&gt;=53002,I2310&lt;=53976),"Pardubický kraj",(IF(AND(I2310&gt;=56002,I2310&lt;=57201),"Pardubický kraj",(IF(AND(I2310&gt;=60200,I2310&lt;=67201),"Jihomoravský kraj",(IF(AND(I2310&gt;=67801,I2310&lt;=68501),"Jihomoravský kraj",(IF(AND(I2310&gt;=69002,I2310&lt;=69801),"Jihomoravský kraj",(IF(AND(I2310&gt;=68601,I2310&lt;=68801),"Zlínský kraj",(IF(AND(I2310&gt;=75501,I2310&lt;=76901),"Zlínský kraj",(IF(AND(I2310&gt;=70030,I2310&lt;=74901),"Moravskoslezský kraj",(IF(AND(I2310&gt;=75000,I2310&lt;=75368),"Olomoucký kraj",(IF(AND(I2310&gt;=77200,I2310&lt;=79862),"Olomoucký kraj",(IF(AND(I2310&gt;=50011,I2310&lt;=50301),"Královéhradecký kraj",(IF(AND(I2310&gt;=54301,I2310&lt;=54303),"Královéhradecký kraj","0")))))))))))))))))))))))))))))))))))))))))))))))</f>
        <v>Ústecký kraj</v>
      </c>
      <c r="AB2310" t="s">
        <v>998</v>
      </c>
      <c r="AD2310" t="s">
        <v>998</v>
      </c>
      <c r="AE2310" t="s">
        <v>998</v>
      </c>
      <c r="AF2310" t="s">
        <v>998</v>
      </c>
      <c r="AG2310" s="107">
        <v>300</v>
      </c>
      <c r="AH2310" s="107">
        <v>0</v>
      </c>
      <c r="AI2310" s="107">
        <v>0</v>
      </c>
      <c r="AJ2310" t="s">
        <v>999</v>
      </c>
      <c r="AK2310" s="106">
        <v>44924</v>
      </c>
    </row>
    <row r="2311" spans="1:37" x14ac:dyDescent="0.45">
      <c r="A2311" t="s">
        <v>1666</v>
      </c>
      <c r="B2311" t="s">
        <v>12577</v>
      </c>
      <c r="C2311" t="s">
        <v>990</v>
      </c>
      <c r="D2311" t="s">
        <v>12580</v>
      </c>
      <c r="E2311" t="s">
        <v>992</v>
      </c>
      <c r="F2311" t="s">
        <v>6163</v>
      </c>
      <c r="G2311">
        <v>2733</v>
      </c>
      <c r="H2311" t="s">
        <v>1417</v>
      </c>
      <c r="I2311">
        <v>43003</v>
      </c>
      <c r="K2311" t="s">
        <v>12581</v>
      </c>
      <c r="L2311" s="106">
        <v>21416</v>
      </c>
      <c r="M2311">
        <v>10469640</v>
      </c>
      <c r="N2311" t="s">
        <v>1155</v>
      </c>
      <c r="O2311" t="s">
        <v>1023</v>
      </c>
      <c r="P2311" t="s">
        <v>997</v>
      </c>
      <c r="R2311" s="109" t="str">
        <f>IF(OR(P2311="SB",Q2311="SB"),"SB",0)</f>
        <v>SB</v>
      </c>
      <c r="T2311" s="110" t="s">
        <v>998</v>
      </c>
      <c r="V2311" s="113" t="str">
        <f>IF(AND(I2311&gt;=10000,I2311&lt;=19900),"Praha",(IF(AND(I2311&gt;=25001,I2311&lt;=29501),"Středočeský kraj",(IF(AND(I2311&gt;=30100,I2311&lt;=34972),"Středočeský kraj",(IF(AND(I2311&gt;=35002,I2311&lt;=36271),"Karlovarský kraj",(IF(AND(I2311&gt;=37001,I2311&lt;=39201),"Jihočeský kraj",(IF(AND(I2311&gt;=39701,I2311&lt;=39901),"Jihočeský kraj",(IF(AND(I2311&gt;=39301,I2311&lt;=39601),"Kraj Vysočina",(IF(AND(I2311&gt;=58001,I2311&lt;=59501),"Kraj Vysočina",(IF(AND(I2311&gt;=67401,I2311&lt;=67602),"Kraj Vysočina",(IF(AND(I2311&gt;=40001,I2311&lt;=44101),"Ústecký kraj",(IF(AND(I2311&gt;=46001,I2311&lt;=47201),"Liberecký kraj",(IF(AND(I2311&gt;=51202,I2311&lt;=51401),"Liberecký kraj",(IF(AND(I2311&gt;=53002,I2311&lt;=53976),"Pardubický kraj",(IF(AND(I2311&gt;=56002,I2311&lt;=57201),"Pardubický kraj",(IF(AND(I2311&gt;=60200,I2311&lt;=67201),"Jihomoravský kraj",(IF(AND(I2311&gt;=67801,I2311&lt;=68501),"Jihomoravský kraj",(IF(AND(I2311&gt;=69002,I2311&lt;=69801),"Jihomoravský kraj",(IF(AND(I2311&gt;=68601,I2311&lt;=68801),"Zlínský kraj",(IF(AND(I2311&gt;=75501,I2311&lt;=76901),"Zlínský kraj",(IF(AND(I2311&gt;=70030,I2311&lt;=74901),"Moravskoslezský kraj",(IF(AND(I2311&gt;=75000,I2311&lt;=75368),"Olomoucký kraj",(IF(AND(I2311&gt;=77200,I2311&lt;=79862),"Olomoucký kraj",(IF(AND(I2311&gt;=50011,I2311&lt;=50301),"Královéhradecký kraj",(IF(AND(I2311&gt;=54301,I2311&lt;=54303),"Královéhradecký kraj","0")))))))))))))))))))))))))))))))))))))))))))))))</f>
        <v>Ústecký kraj</v>
      </c>
      <c r="AB2311" t="s">
        <v>998</v>
      </c>
      <c r="AD2311" t="s">
        <v>998</v>
      </c>
      <c r="AE2311" t="s">
        <v>998</v>
      </c>
      <c r="AF2311" t="s">
        <v>998</v>
      </c>
      <c r="AG2311" s="107">
        <v>0</v>
      </c>
      <c r="AH2311" s="107">
        <v>0</v>
      </c>
      <c r="AI2311" s="107">
        <v>0</v>
      </c>
      <c r="AJ2311" t="s">
        <v>1012</v>
      </c>
    </row>
    <row r="2312" spans="1:37" x14ac:dyDescent="0.45">
      <c r="A2312" t="s">
        <v>2068</v>
      </c>
      <c r="B2312" t="s">
        <v>12606</v>
      </c>
      <c r="C2312" t="s">
        <v>1002</v>
      </c>
      <c r="D2312" t="s">
        <v>12607</v>
      </c>
      <c r="E2312" t="s">
        <v>992</v>
      </c>
      <c r="F2312" t="s">
        <v>6163</v>
      </c>
      <c r="G2312">
        <v>2733</v>
      </c>
      <c r="H2312" t="s">
        <v>1417</v>
      </c>
      <c r="I2312">
        <v>43003</v>
      </c>
      <c r="K2312" t="s">
        <v>12608</v>
      </c>
      <c r="L2312" s="106">
        <v>20729</v>
      </c>
      <c r="M2312">
        <v>10469741</v>
      </c>
      <c r="N2312" t="s">
        <v>1155</v>
      </c>
      <c r="O2312" t="s">
        <v>1023</v>
      </c>
      <c r="P2312" t="s">
        <v>997</v>
      </c>
      <c r="R2312" s="109" t="str">
        <f>IF(OR(P2312="SB",Q2312="SB"),"SB",0)</f>
        <v>SB</v>
      </c>
      <c r="T2312" s="110" t="s">
        <v>998</v>
      </c>
      <c r="V2312" s="113" t="str">
        <f>IF(AND(I2312&gt;=10000,I2312&lt;=19900),"Praha",(IF(AND(I2312&gt;=25001,I2312&lt;=29501),"Středočeský kraj",(IF(AND(I2312&gt;=30100,I2312&lt;=34972),"Středočeský kraj",(IF(AND(I2312&gt;=35002,I2312&lt;=36271),"Karlovarský kraj",(IF(AND(I2312&gt;=37001,I2312&lt;=39201),"Jihočeský kraj",(IF(AND(I2312&gt;=39701,I2312&lt;=39901),"Jihočeský kraj",(IF(AND(I2312&gt;=39301,I2312&lt;=39601),"Kraj Vysočina",(IF(AND(I2312&gt;=58001,I2312&lt;=59501),"Kraj Vysočina",(IF(AND(I2312&gt;=67401,I2312&lt;=67602),"Kraj Vysočina",(IF(AND(I2312&gt;=40001,I2312&lt;=44101),"Ústecký kraj",(IF(AND(I2312&gt;=46001,I2312&lt;=47201),"Liberecký kraj",(IF(AND(I2312&gt;=51202,I2312&lt;=51401),"Liberecký kraj",(IF(AND(I2312&gt;=53002,I2312&lt;=53976),"Pardubický kraj",(IF(AND(I2312&gt;=56002,I2312&lt;=57201),"Pardubický kraj",(IF(AND(I2312&gt;=60200,I2312&lt;=67201),"Jihomoravský kraj",(IF(AND(I2312&gt;=67801,I2312&lt;=68501),"Jihomoravský kraj",(IF(AND(I2312&gt;=69002,I2312&lt;=69801),"Jihomoravský kraj",(IF(AND(I2312&gt;=68601,I2312&lt;=68801),"Zlínský kraj",(IF(AND(I2312&gt;=75501,I2312&lt;=76901),"Zlínský kraj",(IF(AND(I2312&gt;=70030,I2312&lt;=74901),"Moravskoslezský kraj",(IF(AND(I2312&gt;=75000,I2312&lt;=75368),"Olomoucký kraj",(IF(AND(I2312&gt;=77200,I2312&lt;=79862),"Olomoucký kraj",(IF(AND(I2312&gt;=50011,I2312&lt;=50301),"Královéhradecký kraj",(IF(AND(I2312&gt;=54301,I2312&lt;=54303),"Královéhradecký kraj","0")))))))))))))))))))))))))))))))))))))))))))))))</f>
        <v>Ústecký kraj</v>
      </c>
      <c r="AB2312" t="s">
        <v>998</v>
      </c>
      <c r="AD2312" t="s">
        <v>998</v>
      </c>
      <c r="AE2312" t="s">
        <v>998</v>
      </c>
      <c r="AF2312" t="s">
        <v>998</v>
      </c>
      <c r="AG2312" s="107">
        <v>100</v>
      </c>
      <c r="AH2312" s="107">
        <v>0</v>
      </c>
      <c r="AI2312" s="107">
        <v>0</v>
      </c>
      <c r="AJ2312" t="s">
        <v>999</v>
      </c>
      <c r="AK2312" s="106">
        <v>44924</v>
      </c>
    </row>
    <row r="2313" spans="1:37" x14ac:dyDescent="0.45">
      <c r="A2313" t="s">
        <v>1412</v>
      </c>
      <c r="B2313" t="s">
        <v>14990</v>
      </c>
      <c r="C2313" t="s">
        <v>1002</v>
      </c>
      <c r="D2313" t="s">
        <v>14991</v>
      </c>
      <c r="E2313" t="s">
        <v>992</v>
      </c>
      <c r="F2313" t="s">
        <v>2465</v>
      </c>
      <c r="G2313">
        <v>1815</v>
      </c>
      <c r="H2313" t="s">
        <v>14992</v>
      </c>
      <c r="I2313">
        <v>43003</v>
      </c>
      <c r="K2313" t="s">
        <v>14993</v>
      </c>
      <c r="L2313" s="106">
        <v>27070</v>
      </c>
      <c r="M2313">
        <v>12978910</v>
      </c>
      <c r="N2313" t="s">
        <v>996</v>
      </c>
      <c r="O2313" t="s">
        <v>12</v>
      </c>
      <c r="P2313" t="s">
        <v>997</v>
      </c>
      <c r="R2313" s="109" t="str">
        <f>IF(OR(P2313="SB",Q2313="SB"),"SB",0)</f>
        <v>SB</v>
      </c>
      <c r="T2313" s="110" t="s">
        <v>998</v>
      </c>
      <c r="V2313" s="113" t="str">
        <f>IF(AND(I2313&gt;=10000,I2313&lt;=19900),"Praha",(IF(AND(I2313&gt;=25001,I2313&lt;=29501),"Středočeský kraj",(IF(AND(I2313&gt;=30100,I2313&lt;=34972),"Středočeský kraj",(IF(AND(I2313&gt;=35002,I2313&lt;=36271),"Karlovarský kraj",(IF(AND(I2313&gt;=37001,I2313&lt;=39201),"Jihočeský kraj",(IF(AND(I2313&gt;=39701,I2313&lt;=39901),"Jihočeský kraj",(IF(AND(I2313&gt;=39301,I2313&lt;=39601),"Kraj Vysočina",(IF(AND(I2313&gt;=58001,I2313&lt;=59501),"Kraj Vysočina",(IF(AND(I2313&gt;=67401,I2313&lt;=67602),"Kraj Vysočina",(IF(AND(I2313&gt;=40001,I2313&lt;=44101),"Ústecký kraj",(IF(AND(I2313&gt;=46001,I2313&lt;=47201),"Liberecký kraj",(IF(AND(I2313&gt;=51202,I2313&lt;=51401),"Liberecký kraj",(IF(AND(I2313&gt;=53002,I2313&lt;=53976),"Pardubický kraj",(IF(AND(I2313&gt;=56002,I2313&lt;=57201),"Pardubický kraj",(IF(AND(I2313&gt;=60200,I2313&lt;=67201),"Jihomoravský kraj",(IF(AND(I2313&gt;=67801,I2313&lt;=68501),"Jihomoravský kraj",(IF(AND(I2313&gt;=69002,I2313&lt;=69801),"Jihomoravský kraj",(IF(AND(I2313&gt;=68601,I2313&lt;=68801),"Zlínský kraj",(IF(AND(I2313&gt;=75501,I2313&lt;=76901),"Zlínský kraj",(IF(AND(I2313&gt;=70030,I2313&lt;=74901),"Moravskoslezský kraj",(IF(AND(I2313&gt;=75000,I2313&lt;=75368),"Olomoucký kraj",(IF(AND(I2313&gt;=77200,I2313&lt;=79862),"Olomoucký kraj",(IF(AND(I2313&gt;=50011,I2313&lt;=50301),"Královéhradecký kraj",(IF(AND(I2313&gt;=54301,I2313&lt;=54303),"Královéhradecký kraj","0")))))))))))))))))))))))))))))))))))))))))))))))</f>
        <v>Ústecký kraj</v>
      </c>
      <c r="AB2313" t="s">
        <v>998</v>
      </c>
      <c r="AD2313" t="s">
        <v>998</v>
      </c>
      <c r="AE2313" t="s">
        <v>998</v>
      </c>
      <c r="AF2313" t="s">
        <v>998</v>
      </c>
      <c r="AG2313" s="107">
        <v>0</v>
      </c>
      <c r="AH2313" s="107">
        <v>0</v>
      </c>
      <c r="AI2313" s="107">
        <v>0</v>
      </c>
      <c r="AJ2313" t="s">
        <v>1012</v>
      </c>
    </row>
    <row r="2314" spans="1:37" x14ac:dyDescent="0.45">
      <c r="A2314" t="s">
        <v>3325</v>
      </c>
      <c r="B2314" t="s">
        <v>16167</v>
      </c>
      <c r="C2314" t="s">
        <v>1002</v>
      </c>
      <c r="D2314" t="s">
        <v>16168</v>
      </c>
      <c r="E2314" t="s">
        <v>992</v>
      </c>
      <c r="F2314" t="s">
        <v>16169</v>
      </c>
      <c r="G2314">
        <v>4121</v>
      </c>
      <c r="H2314" t="s">
        <v>1417</v>
      </c>
      <c r="I2314">
        <v>43003</v>
      </c>
      <c r="K2314" t="s">
        <v>16170</v>
      </c>
      <c r="L2314" s="106">
        <v>16181</v>
      </c>
      <c r="M2314">
        <v>13381559</v>
      </c>
      <c r="N2314" t="s">
        <v>1155</v>
      </c>
      <c r="O2314" t="s">
        <v>1023</v>
      </c>
      <c r="P2314" t="s">
        <v>997</v>
      </c>
      <c r="R2314" s="109" t="str">
        <f>IF(OR(P2314="SB",Q2314="SB"),"SB",0)</f>
        <v>SB</v>
      </c>
      <c r="T2314" s="110" t="s">
        <v>998</v>
      </c>
      <c r="V2314" s="113" t="str">
        <f>IF(AND(I2314&gt;=10000,I2314&lt;=19900),"Praha",(IF(AND(I2314&gt;=25001,I2314&lt;=29501),"Středočeský kraj",(IF(AND(I2314&gt;=30100,I2314&lt;=34972),"Středočeský kraj",(IF(AND(I2314&gt;=35002,I2314&lt;=36271),"Karlovarský kraj",(IF(AND(I2314&gt;=37001,I2314&lt;=39201),"Jihočeský kraj",(IF(AND(I2314&gt;=39701,I2314&lt;=39901),"Jihočeský kraj",(IF(AND(I2314&gt;=39301,I2314&lt;=39601),"Kraj Vysočina",(IF(AND(I2314&gt;=58001,I2314&lt;=59501),"Kraj Vysočina",(IF(AND(I2314&gt;=67401,I2314&lt;=67602),"Kraj Vysočina",(IF(AND(I2314&gt;=40001,I2314&lt;=44101),"Ústecký kraj",(IF(AND(I2314&gt;=46001,I2314&lt;=47201),"Liberecký kraj",(IF(AND(I2314&gt;=51202,I2314&lt;=51401),"Liberecký kraj",(IF(AND(I2314&gt;=53002,I2314&lt;=53976),"Pardubický kraj",(IF(AND(I2314&gt;=56002,I2314&lt;=57201),"Pardubický kraj",(IF(AND(I2314&gt;=60200,I2314&lt;=67201),"Jihomoravský kraj",(IF(AND(I2314&gt;=67801,I2314&lt;=68501),"Jihomoravský kraj",(IF(AND(I2314&gt;=69002,I2314&lt;=69801),"Jihomoravský kraj",(IF(AND(I2314&gt;=68601,I2314&lt;=68801),"Zlínský kraj",(IF(AND(I2314&gt;=75501,I2314&lt;=76901),"Zlínský kraj",(IF(AND(I2314&gt;=70030,I2314&lt;=74901),"Moravskoslezský kraj",(IF(AND(I2314&gt;=75000,I2314&lt;=75368),"Olomoucký kraj",(IF(AND(I2314&gt;=77200,I2314&lt;=79862),"Olomoucký kraj",(IF(AND(I2314&gt;=50011,I2314&lt;=50301),"Královéhradecký kraj",(IF(AND(I2314&gt;=54301,I2314&lt;=54303),"Královéhradecký kraj","0")))))))))))))))))))))))))))))))))))))))))))))))</f>
        <v>Ústecký kraj</v>
      </c>
      <c r="AB2314" t="s">
        <v>998</v>
      </c>
      <c r="AD2314" t="s">
        <v>998</v>
      </c>
      <c r="AE2314" t="s">
        <v>998</v>
      </c>
      <c r="AF2314" t="s">
        <v>998</v>
      </c>
      <c r="AG2314" s="107">
        <v>100</v>
      </c>
      <c r="AH2314" s="107">
        <v>0</v>
      </c>
      <c r="AI2314" s="107">
        <v>0</v>
      </c>
      <c r="AJ2314" t="s">
        <v>999</v>
      </c>
      <c r="AK2314" s="106">
        <v>44924</v>
      </c>
    </row>
    <row r="2315" spans="1:37" x14ac:dyDescent="0.45">
      <c r="A2315" t="s">
        <v>1076</v>
      </c>
      <c r="B2315" t="s">
        <v>8194</v>
      </c>
      <c r="C2315" t="s">
        <v>990</v>
      </c>
      <c r="D2315" t="s">
        <v>8195</v>
      </c>
      <c r="E2315" t="s">
        <v>992</v>
      </c>
      <c r="F2315" t="s">
        <v>5525</v>
      </c>
      <c r="G2315">
        <v>4455</v>
      </c>
      <c r="H2315" t="s">
        <v>1417</v>
      </c>
      <c r="I2315">
        <v>43004</v>
      </c>
      <c r="K2315" t="s">
        <v>8196</v>
      </c>
      <c r="L2315" s="106">
        <v>28967</v>
      </c>
      <c r="M2315">
        <v>10417807</v>
      </c>
      <c r="N2315" t="s">
        <v>1155</v>
      </c>
      <c r="O2315" t="s">
        <v>1023</v>
      </c>
      <c r="P2315" t="s">
        <v>997</v>
      </c>
      <c r="R2315" s="109" t="str">
        <f>IF(OR(P2315="SB",Q2315="SB"),"SB",0)</f>
        <v>SB</v>
      </c>
      <c r="T2315" s="110">
        <v>10230</v>
      </c>
      <c r="U2315" t="s">
        <v>19633</v>
      </c>
      <c r="V2315" s="113" t="str">
        <f>IF(AND(I2315&gt;=10000,I2315&lt;=19900),"Praha",(IF(AND(I2315&gt;=25001,I2315&lt;=29501),"Středočeský kraj",(IF(AND(I2315&gt;=30100,I2315&lt;=34972),"Středočeský kraj",(IF(AND(I2315&gt;=35002,I2315&lt;=36271),"Karlovarský kraj",(IF(AND(I2315&gt;=37001,I2315&lt;=39201),"Jihočeský kraj",(IF(AND(I2315&gt;=39701,I2315&lt;=39901),"Jihočeský kraj",(IF(AND(I2315&gt;=39301,I2315&lt;=39601),"Kraj Vysočina",(IF(AND(I2315&gt;=58001,I2315&lt;=59501),"Kraj Vysočina",(IF(AND(I2315&gt;=67401,I2315&lt;=67602),"Kraj Vysočina",(IF(AND(I2315&gt;=40001,I2315&lt;=44101),"Ústecký kraj",(IF(AND(I2315&gt;=46001,I2315&lt;=47201),"Liberecký kraj",(IF(AND(I2315&gt;=51202,I2315&lt;=51401),"Liberecký kraj",(IF(AND(I2315&gt;=53002,I2315&lt;=53976),"Pardubický kraj",(IF(AND(I2315&gt;=56002,I2315&lt;=57201),"Pardubický kraj",(IF(AND(I2315&gt;=60200,I2315&lt;=67201),"Jihomoravský kraj",(IF(AND(I2315&gt;=67801,I2315&lt;=68501),"Jihomoravský kraj",(IF(AND(I2315&gt;=69002,I2315&lt;=69801),"Jihomoravský kraj",(IF(AND(I2315&gt;=68601,I2315&lt;=68801),"Zlínský kraj",(IF(AND(I2315&gt;=75501,I2315&lt;=76901),"Zlínský kraj",(IF(AND(I2315&gt;=70030,I2315&lt;=74901),"Moravskoslezský kraj",(IF(AND(I2315&gt;=75000,I2315&lt;=75368),"Olomoucký kraj",(IF(AND(I2315&gt;=77200,I2315&lt;=79862),"Olomoucký kraj",(IF(AND(I2315&gt;=50011,I2315&lt;=50301),"Královéhradecký kraj",(IF(AND(I2315&gt;=54301,I2315&lt;=54303),"Královéhradecký kraj","0")))))))))))))))))))))))))))))))))))))))))))))))</f>
        <v>Ústecký kraj</v>
      </c>
      <c r="AD2315" t="s">
        <v>998</v>
      </c>
      <c r="AE2315" t="s">
        <v>998</v>
      </c>
      <c r="AF2315" t="s">
        <v>998</v>
      </c>
      <c r="AG2315" s="107">
        <v>300</v>
      </c>
      <c r="AH2315" s="107">
        <v>0</v>
      </c>
      <c r="AI2315" s="107">
        <v>0</v>
      </c>
      <c r="AJ2315" t="s">
        <v>999</v>
      </c>
      <c r="AK2315" s="106">
        <v>44924</v>
      </c>
    </row>
    <row r="2316" spans="1:37" x14ac:dyDescent="0.45">
      <c r="A2316" t="s">
        <v>2668</v>
      </c>
      <c r="B2316" t="s">
        <v>10750</v>
      </c>
      <c r="C2316" t="s">
        <v>990</v>
      </c>
      <c r="D2316" t="s">
        <v>10751</v>
      </c>
      <c r="E2316" t="s">
        <v>992</v>
      </c>
      <c r="F2316" t="s">
        <v>5525</v>
      </c>
      <c r="G2316">
        <v>4570</v>
      </c>
      <c r="H2316" t="s">
        <v>1417</v>
      </c>
      <c r="I2316">
        <v>43004</v>
      </c>
      <c r="K2316" t="s">
        <v>10752</v>
      </c>
      <c r="L2316" s="106">
        <v>30698</v>
      </c>
      <c r="M2316">
        <v>10437712</v>
      </c>
      <c r="N2316" t="s">
        <v>1155</v>
      </c>
      <c r="O2316" t="s">
        <v>1023</v>
      </c>
      <c r="P2316" t="s">
        <v>997</v>
      </c>
      <c r="R2316" s="109" t="str">
        <f>IF(OR(P2316="SB",Q2316="SB"),"SB",0)</f>
        <v>SB</v>
      </c>
      <c r="T2316" s="110">
        <v>10334</v>
      </c>
      <c r="U2316" t="s">
        <v>19633</v>
      </c>
      <c r="V2316" s="113" t="str">
        <f>IF(AND(I2316&gt;=10000,I2316&lt;=19900),"Praha",(IF(AND(I2316&gt;=25001,I2316&lt;=29501),"Středočeský kraj",(IF(AND(I2316&gt;=30100,I2316&lt;=34972),"Středočeský kraj",(IF(AND(I2316&gt;=35002,I2316&lt;=36271),"Karlovarský kraj",(IF(AND(I2316&gt;=37001,I2316&lt;=39201),"Jihočeský kraj",(IF(AND(I2316&gt;=39701,I2316&lt;=39901),"Jihočeský kraj",(IF(AND(I2316&gt;=39301,I2316&lt;=39601),"Kraj Vysočina",(IF(AND(I2316&gt;=58001,I2316&lt;=59501),"Kraj Vysočina",(IF(AND(I2316&gt;=67401,I2316&lt;=67602),"Kraj Vysočina",(IF(AND(I2316&gt;=40001,I2316&lt;=44101),"Ústecký kraj",(IF(AND(I2316&gt;=46001,I2316&lt;=47201),"Liberecký kraj",(IF(AND(I2316&gt;=51202,I2316&lt;=51401),"Liberecký kraj",(IF(AND(I2316&gt;=53002,I2316&lt;=53976),"Pardubický kraj",(IF(AND(I2316&gt;=56002,I2316&lt;=57201),"Pardubický kraj",(IF(AND(I2316&gt;=60200,I2316&lt;=67201),"Jihomoravský kraj",(IF(AND(I2316&gt;=67801,I2316&lt;=68501),"Jihomoravský kraj",(IF(AND(I2316&gt;=69002,I2316&lt;=69801),"Jihomoravský kraj",(IF(AND(I2316&gt;=68601,I2316&lt;=68801),"Zlínský kraj",(IF(AND(I2316&gt;=75501,I2316&lt;=76901),"Zlínský kraj",(IF(AND(I2316&gt;=70030,I2316&lt;=74901),"Moravskoslezský kraj",(IF(AND(I2316&gt;=75000,I2316&lt;=75368),"Olomoucký kraj",(IF(AND(I2316&gt;=77200,I2316&lt;=79862),"Olomoucký kraj",(IF(AND(I2316&gt;=50011,I2316&lt;=50301),"Královéhradecký kraj",(IF(AND(I2316&gt;=54301,I2316&lt;=54303),"Královéhradecký kraj","0")))))))))))))))))))))))))))))))))))))))))))))))</f>
        <v>Ústecký kraj</v>
      </c>
      <c r="AD2316" t="s">
        <v>998</v>
      </c>
      <c r="AE2316" t="s">
        <v>998</v>
      </c>
      <c r="AF2316" t="s">
        <v>998</v>
      </c>
      <c r="AG2316" s="107">
        <v>300</v>
      </c>
      <c r="AH2316" s="107">
        <v>0</v>
      </c>
      <c r="AI2316" s="107">
        <v>0</v>
      </c>
      <c r="AJ2316" t="s">
        <v>999</v>
      </c>
      <c r="AK2316" s="106">
        <v>44924</v>
      </c>
    </row>
    <row r="2317" spans="1:37" x14ac:dyDescent="0.45">
      <c r="A2317" t="s">
        <v>1448</v>
      </c>
      <c r="B2317" t="s">
        <v>16961</v>
      </c>
      <c r="C2317" t="s">
        <v>990</v>
      </c>
      <c r="D2317" t="s">
        <v>16962</v>
      </c>
      <c r="E2317" t="s">
        <v>992</v>
      </c>
      <c r="F2317" t="s">
        <v>16963</v>
      </c>
      <c r="G2317">
        <v>4613</v>
      </c>
      <c r="H2317" t="s">
        <v>1417</v>
      </c>
      <c r="I2317">
        <v>43004</v>
      </c>
      <c r="K2317" t="s">
        <v>16964</v>
      </c>
      <c r="L2317" s="106">
        <v>32196</v>
      </c>
      <c r="M2317">
        <v>10476613</v>
      </c>
      <c r="N2317" t="s">
        <v>1155</v>
      </c>
      <c r="O2317" t="s">
        <v>1023</v>
      </c>
      <c r="P2317" t="s">
        <v>997</v>
      </c>
      <c r="R2317" s="109" t="str">
        <f>IF(OR(P2317="SB",Q2317="SB"),"SB",0)</f>
        <v>SB</v>
      </c>
      <c r="T2317" s="110">
        <v>10457</v>
      </c>
      <c r="U2317" t="s">
        <v>19633</v>
      </c>
      <c r="V2317" s="113" t="str">
        <f>IF(AND(I2317&gt;=10000,I2317&lt;=19900),"Praha",(IF(AND(I2317&gt;=25001,I2317&lt;=29501),"Středočeský kraj",(IF(AND(I2317&gt;=30100,I2317&lt;=34972),"Středočeský kraj",(IF(AND(I2317&gt;=35002,I2317&lt;=36271),"Karlovarský kraj",(IF(AND(I2317&gt;=37001,I2317&lt;=39201),"Jihočeský kraj",(IF(AND(I2317&gt;=39701,I2317&lt;=39901),"Jihočeský kraj",(IF(AND(I2317&gt;=39301,I2317&lt;=39601),"Kraj Vysočina",(IF(AND(I2317&gt;=58001,I2317&lt;=59501),"Kraj Vysočina",(IF(AND(I2317&gt;=67401,I2317&lt;=67602),"Kraj Vysočina",(IF(AND(I2317&gt;=40001,I2317&lt;=44101),"Ústecký kraj",(IF(AND(I2317&gt;=46001,I2317&lt;=47201),"Liberecký kraj",(IF(AND(I2317&gt;=51202,I2317&lt;=51401),"Liberecký kraj",(IF(AND(I2317&gt;=53002,I2317&lt;=53976),"Pardubický kraj",(IF(AND(I2317&gt;=56002,I2317&lt;=57201),"Pardubický kraj",(IF(AND(I2317&gt;=60200,I2317&lt;=67201),"Jihomoravský kraj",(IF(AND(I2317&gt;=67801,I2317&lt;=68501),"Jihomoravský kraj",(IF(AND(I2317&gt;=69002,I2317&lt;=69801),"Jihomoravský kraj",(IF(AND(I2317&gt;=68601,I2317&lt;=68801),"Zlínský kraj",(IF(AND(I2317&gt;=75501,I2317&lt;=76901),"Zlínský kraj",(IF(AND(I2317&gt;=70030,I2317&lt;=74901),"Moravskoslezský kraj",(IF(AND(I2317&gt;=75000,I2317&lt;=75368),"Olomoucký kraj",(IF(AND(I2317&gt;=77200,I2317&lt;=79862),"Olomoucký kraj",(IF(AND(I2317&gt;=50011,I2317&lt;=50301),"Královéhradecký kraj",(IF(AND(I2317&gt;=54301,I2317&lt;=54303),"Královéhradecký kraj","0")))))))))))))))))))))))))))))))))))))))))))))))</f>
        <v>Ústecký kraj</v>
      </c>
      <c r="AD2317" t="s">
        <v>998</v>
      </c>
      <c r="AE2317" t="s">
        <v>998</v>
      </c>
      <c r="AF2317" t="s">
        <v>998</v>
      </c>
      <c r="AG2317" s="107">
        <v>300</v>
      </c>
      <c r="AH2317" s="107">
        <v>0</v>
      </c>
      <c r="AI2317" s="107">
        <v>0</v>
      </c>
      <c r="AJ2317" t="s">
        <v>999</v>
      </c>
      <c r="AK2317" s="106">
        <v>44924</v>
      </c>
    </row>
    <row r="2318" spans="1:37" x14ac:dyDescent="0.45">
      <c r="A2318" t="s">
        <v>1268</v>
      </c>
      <c r="B2318" t="s">
        <v>9611</v>
      </c>
      <c r="C2318" t="s">
        <v>990</v>
      </c>
      <c r="D2318" t="s">
        <v>9612</v>
      </c>
      <c r="E2318" t="s">
        <v>992</v>
      </c>
      <c r="F2318" t="s">
        <v>9613</v>
      </c>
      <c r="G2318">
        <v>4596</v>
      </c>
      <c r="H2318" t="s">
        <v>1417</v>
      </c>
      <c r="I2318">
        <v>43004</v>
      </c>
      <c r="K2318" t="s">
        <v>9614</v>
      </c>
      <c r="L2318" s="106">
        <v>33191</v>
      </c>
      <c r="M2318">
        <v>10732045</v>
      </c>
      <c r="N2318" t="s">
        <v>996</v>
      </c>
      <c r="O2318" t="s">
        <v>12</v>
      </c>
      <c r="P2318" t="s">
        <v>997</v>
      </c>
      <c r="R2318" s="109" t="str">
        <f>IF(OR(P2318="SB",Q2318="SB"),"SB",0)</f>
        <v>SB</v>
      </c>
      <c r="T2318" s="110">
        <v>11025</v>
      </c>
      <c r="U2318" t="s">
        <v>19633</v>
      </c>
      <c r="V2318" s="113" t="str">
        <f>IF(AND(I2318&gt;=10000,I2318&lt;=19900),"Praha",(IF(AND(I2318&gt;=25001,I2318&lt;=29501),"Středočeský kraj",(IF(AND(I2318&gt;=30100,I2318&lt;=34972),"Středočeský kraj",(IF(AND(I2318&gt;=35002,I2318&lt;=36271),"Karlovarský kraj",(IF(AND(I2318&gt;=37001,I2318&lt;=39201),"Jihočeský kraj",(IF(AND(I2318&gt;=39701,I2318&lt;=39901),"Jihočeský kraj",(IF(AND(I2318&gt;=39301,I2318&lt;=39601),"Kraj Vysočina",(IF(AND(I2318&gt;=58001,I2318&lt;=59501),"Kraj Vysočina",(IF(AND(I2318&gt;=67401,I2318&lt;=67602),"Kraj Vysočina",(IF(AND(I2318&gt;=40001,I2318&lt;=44101),"Ústecký kraj",(IF(AND(I2318&gt;=46001,I2318&lt;=47201),"Liberecký kraj",(IF(AND(I2318&gt;=51202,I2318&lt;=51401),"Liberecký kraj",(IF(AND(I2318&gt;=53002,I2318&lt;=53976),"Pardubický kraj",(IF(AND(I2318&gt;=56002,I2318&lt;=57201),"Pardubický kraj",(IF(AND(I2318&gt;=60200,I2318&lt;=67201),"Jihomoravský kraj",(IF(AND(I2318&gt;=67801,I2318&lt;=68501),"Jihomoravský kraj",(IF(AND(I2318&gt;=69002,I2318&lt;=69801),"Jihomoravský kraj",(IF(AND(I2318&gt;=68601,I2318&lt;=68801),"Zlínský kraj",(IF(AND(I2318&gt;=75501,I2318&lt;=76901),"Zlínský kraj",(IF(AND(I2318&gt;=70030,I2318&lt;=74901),"Moravskoslezský kraj",(IF(AND(I2318&gt;=75000,I2318&lt;=75368),"Olomoucký kraj",(IF(AND(I2318&gt;=77200,I2318&lt;=79862),"Olomoucký kraj",(IF(AND(I2318&gt;=50011,I2318&lt;=50301),"Královéhradecký kraj",(IF(AND(I2318&gt;=54301,I2318&lt;=54303),"Královéhradecký kraj","0")))))))))))))))))))))))))))))))))))))))))))))))</f>
        <v>Ústecký kraj</v>
      </c>
      <c r="AD2318" t="s">
        <v>998</v>
      </c>
      <c r="AE2318" t="s">
        <v>998</v>
      </c>
      <c r="AF2318" t="s">
        <v>998</v>
      </c>
      <c r="AG2318" s="107">
        <v>0</v>
      </c>
      <c r="AH2318" s="107">
        <v>0</v>
      </c>
      <c r="AI2318" s="107">
        <v>0</v>
      </c>
      <c r="AJ2318" t="s">
        <v>1012</v>
      </c>
    </row>
    <row r="2319" spans="1:37" x14ac:dyDescent="0.45">
      <c r="A2319" t="s">
        <v>1036</v>
      </c>
      <c r="B2319" t="s">
        <v>16268</v>
      </c>
      <c r="C2319" t="s">
        <v>1002</v>
      </c>
      <c r="D2319" t="s">
        <v>16273</v>
      </c>
      <c r="E2319" t="s">
        <v>992</v>
      </c>
      <c r="F2319" t="s">
        <v>1993</v>
      </c>
      <c r="G2319">
        <v>5123</v>
      </c>
      <c r="H2319" t="s">
        <v>1417</v>
      </c>
      <c r="I2319">
        <v>43004</v>
      </c>
      <c r="K2319" t="s">
        <v>16274</v>
      </c>
      <c r="L2319" s="106">
        <v>29632</v>
      </c>
      <c r="M2319">
        <v>10426594</v>
      </c>
      <c r="N2319" t="s">
        <v>1155</v>
      </c>
      <c r="O2319" t="s">
        <v>1023</v>
      </c>
      <c r="P2319" t="s">
        <v>997</v>
      </c>
      <c r="R2319" s="109" t="str">
        <f>IF(OR(P2319="SB",Q2319="SB"),"SB",0)</f>
        <v>SB</v>
      </c>
      <c r="T2319" s="110">
        <v>50301</v>
      </c>
      <c r="U2319" t="s">
        <v>19633</v>
      </c>
      <c r="V2319" s="113" t="str">
        <f>IF(AND(I2319&gt;=10000,I2319&lt;=19900),"Praha",(IF(AND(I2319&gt;=25001,I2319&lt;=29501),"Středočeský kraj",(IF(AND(I2319&gt;=30100,I2319&lt;=34972),"Středočeský kraj",(IF(AND(I2319&gt;=35002,I2319&lt;=36271),"Karlovarský kraj",(IF(AND(I2319&gt;=37001,I2319&lt;=39201),"Jihočeský kraj",(IF(AND(I2319&gt;=39701,I2319&lt;=39901),"Jihočeský kraj",(IF(AND(I2319&gt;=39301,I2319&lt;=39601),"Kraj Vysočina",(IF(AND(I2319&gt;=58001,I2319&lt;=59501),"Kraj Vysočina",(IF(AND(I2319&gt;=67401,I2319&lt;=67602),"Kraj Vysočina",(IF(AND(I2319&gt;=40001,I2319&lt;=44101),"Ústecký kraj",(IF(AND(I2319&gt;=46001,I2319&lt;=47201),"Liberecký kraj",(IF(AND(I2319&gt;=51202,I2319&lt;=51401),"Liberecký kraj",(IF(AND(I2319&gt;=53002,I2319&lt;=53976),"Pardubický kraj",(IF(AND(I2319&gt;=56002,I2319&lt;=57201),"Pardubický kraj",(IF(AND(I2319&gt;=60200,I2319&lt;=67201),"Jihomoravský kraj",(IF(AND(I2319&gt;=67801,I2319&lt;=68501),"Jihomoravský kraj",(IF(AND(I2319&gt;=69002,I2319&lt;=69801),"Jihomoravský kraj",(IF(AND(I2319&gt;=68601,I2319&lt;=68801),"Zlínský kraj",(IF(AND(I2319&gt;=75501,I2319&lt;=76901),"Zlínský kraj",(IF(AND(I2319&gt;=70030,I2319&lt;=74901),"Moravskoslezský kraj",(IF(AND(I2319&gt;=75000,I2319&lt;=75368),"Olomoucký kraj",(IF(AND(I2319&gt;=77200,I2319&lt;=79862),"Olomoucký kraj",(IF(AND(I2319&gt;=50011,I2319&lt;=50301),"Královéhradecký kraj",(IF(AND(I2319&gt;=54301,I2319&lt;=54303),"Královéhradecký kraj","0")))))))))))))))))))))))))))))))))))))))))))))))</f>
        <v>Ústecký kraj</v>
      </c>
      <c r="AD2319" t="s">
        <v>998</v>
      </c>
      <c r="AE2319" t="s">
        <v>998</v>
      </c>
      <c r="AF2319" t="s">
        <v>998</v>
      </c>
      <c r="AG2319" s="107">
        <v>300</v>
      </c>
      <c r="AH2319" s="107">
        <v>0</v>
      </c>
      <c r="AI2319" s="107">
        <v>0</v>
      </c>
      <c r="AJ2319" t="s">
        <v>999</v>
      </c>
      <c r="AK2319" s="106">
        <v>44924</v>
      </c>
    </row>
    <row r="2320" spans="1:37" x14ac:dyDescent="0.45">
      <c r="A2320" t="s">
        <v>1806</v>
      </c>
      <c r="B2320" t="s">
        <v>13323</v>
      </c>
      <c r="C2320" t="s">
        <v>1002</v>
      </c>
      <c r="D2320" t="s">
        <v>13324</v>
      </c>
      <c r="E2320" t="s">
        <v>992</v>
      </c>
      <c r="F2320" t="s">
        <v>5525</v>
      </c>
      <c r="G2320">
        <v>4570</v>
      </c>
      <c r="H2320" t="s">
        <v>1417</v>
      </c>
      <c r="I2320">
        <v>43004</v>
      </c>
      <c r="K2320" t="s">
        <v>13325</v>
      </c>
      <c r="L2320" s="106">
        <v>31630</v>
      </c>
      <c r="M2320">
        <v>10469337</v>
      </c>
      <c r="N2320" t="s">
        <v>1155</v>
      </c>
      <c r="O2320" t="s">
        <v>1023</v>
      </c>
      <c r="P2320" t="s">
        <v>997</v>
      </c>
      <c r="R2320" s="109" t="str">
        <f>IF(OR(P2320="SB",Q2320="SB"),"SB",0)</f>
        <v>SB</v>
      </c>
      <c r="T2320" s="110">
        <v>50416</v>
      </c>
      <c r="U2320" t="s">
        <v>19633</v>
      </c>
      <c r="V2320" s="113" t="str">
        <f>IF(AND(I2320&gt;=10000,I2320&lt;=19900),"Praha",(IF(AND(I2320&gt;=25001,I2320&lt;=29501),"Středočeský kraj",(IF(AND(I2320&gt;=30100,I2320&lt;=34972),"Středočeský kraj",(IF(AND(I2320&gt;=35002,I2320&lt;=36271),"Karlovarský kraj",(IF(AND(I2320&gt;=37001,I2320&lt;=39201),"Jihočeský kraj",(IF(AND(I2320&gt;=39701,I2320&lt;=39901),"Jihočeský kraj",(IF(AND(I2320&gt;=39301,I2320&lt;=39601),"Kraj Vysočina",(IF(AND(I2320&gt;=58001,I2320&lt;=59501),"Kraj Vysočina",(IF(AND(I2320&gt;=67401,I2320&lt;=67602),"Kraj Vysočina",(IF(AND(I2320&gt;=40001,I2320&lt;=44101),"Ústecký kraj",(IF(AND(I2320&gt;=46001,I2320&lt;=47201),"Liberecký kraj",(IF(AND(I2320&gt;=51202,I2320&lt;=51401),"Liberecký kraj",(IF(AND(I2320&gt;=53002,I2320&lt;=53976),"Pardubický kraj",(IF(AND(I2320&gt;=56002,I2320&lt;=57201),"Pardubický kraj",(IF(AND(I2320&gt;=60200,I2320&lt;=67201),"Jihomoravský kraj",(IF(AND(I2320&gt;=67801,I2320&lt;=68501),"Jihomoravský kraj",(IF(AND(I2320&gt;=69002,I2320&lt;=69801),"Jihomoravský kraj",(IF(AND(I2320&gt;=68601,I2320&lt;=68801),"Zlínský kraj",(IF(AND(I2320&gt;=75501,I2320&lt;=76901),"Zlínský kraj",(IF(AND(I2320&gt;=70030,I2320&lt;=74901),"Moravskoslezský kraj",(IF(AND(I2320&gt;=75000,I2320&lt;=75368),"Olomoucký kraj",(IF(AND(I2320&gt;=77200,I2320&lt;=79862),"Olomoucký kraj",(IF(AND(I2320&gt;=50011,I2320&lt;=50301),"Královéhradecký kraj",(IF(AND(I2320&gt;=54301,I2320&lt;=54303),"Královéhradecký kraj","0")))))))))))))))))))))))))))))))))))))))))))))))</f>
        <v>Ústecký kraj</v>
      </c>
      <c r="AD2320" t="s">
        <v>998</v>
      </c>
      <c r="AE2320" t="s">
        <v>998</v>
      </c>
      <c r="AF2320" t="s">
        <v>998</v>
      </c>
      <c r="AG2320" s="107">
        <v>300</v>
      </c>
      <c r="AH2320" s="107">
        <v>0</v>
      </c>
      <c r="AI2320" s="107">
        <v>0</v>
      </c>
      <c r="AJ2320" t="s">
        <v>999</v>
      </c>
      <c r="AK2320" s="106">
        <v>44924</v>
      </c>
    </row>
    <row r="2321" spans="1:37" x14ac:dyDescent="0.45">
      <c r="A2321" t="s">
        <v>1349</v>
      </c>
      <c r="B2321" t="s">
        <v>16965</v>
      </c>
      <c r="C2321" t="s">
        <v>1002</v>
      </c>
      <c r="D2321" t="s">
        <v>16966</v>
      </c>
      <c r="E2321" t="s">
        <v>992</v>
      </c>
      <c r="F2321" t="s">
        <v>16963</v>
      </c>
      <c r="G2321">
        <v>4613</v>
      </c>
      <c r="H2321" t="s">
        <v>1417</v>
      </c>
      <c r="I2321">
        <v>43004</v>
      </c>
      <c r="K2321" t="s">
        <v>16967</v>
      </c>
      <c r="L2321" s="106">
        <v>31514</v>
      </c>
      <c r="M2321">
        <v>10476512</v>
      </c>
      <c r="N2321" t="s">
        <v>1155</v>
      </c>
      <c r="O2321" t="s">
        <v>1023</v>
      </c>
      <c r="P2321" t="s">
        <v>997</v>
      </c>
      <c r="R2321" s="109" t="str">
        <f>IF(OR(P2321="SB",Q2321="SB"),"SB",0)</f>
        <v>SB</v>
      </c>
      <c r="T2321" s="110">
        <v>50456</v>
      </c>
      <c r="U2321" t="s">
        <v>19633</v>
      </c>
      <c r="V2321" s="113" t="str">
        <f>IF(AND(I2321&gt;=10000,I2321&lt;=19900),"Praha",(IF(AND(I2321&gt;=25001,I2321&lt;=29501),"Středočeský kraj",(IF(AND(I2321&gt;=30100,I2321&lt;=34972),"Středočeský kraj",(IF(AND(I2321&gt;=35002,I2321&lt;=36271),"Karlovarský kraj",(IF(AND(I2321&gt;=37001,I2321&lt;=39201),"Jihočeský kraj",(IF(AND(I2321&gt;=39701,I2321&lt;=39901),"Jihočeský kraj",(IF(AND(I2321&gt;=39301,I2321&lt;=39601),"Kraj Vysočina",(IF(AND(I2321&gt;=58001,I2321&lt;=59501),"Kraj Vysočina",(IF(AND(I2321&gt;=67401,I2321&lt;=67602),"Kraj Vysočina",(IF(AND(I2321&gt;=40001,I2321&lt;=44101),"Ústecký kraj",(IF(AND(I2321&gt;=46001,I2321&lt;=47201),"Liberecký kraj",(IF(AND(I2321&gt;=51202,I2321&lt;=51401),"Liberecký kraj",(IF(AND(I2321&gt;=53002,I2321&lt;=53976),"Pardubický kraj",(IF(AND(I2321&gt;=56002,I2321&lt;=57201),"Pardubický kraj",(IF(AND(I2321&gt;=60200,I2321&lt;=67201),"Jihomoravský kraj",(IF(AND(I2321&gt;=67801,I2321&lt;=68501),"Jihomoravský kraj",(IF(AND(I2321&gt;=69002,I2321&lt;=69801),"Jihomoravský kraj",(IF(AND(I2321&gt;=68601,I2321&lt;=68801),"Zlínský kraj",(IF(AND(I2321&gt;=75501,I2321&lt;=76901),"Zlínský kraj",(IF(AND(I2321&gt;=70030,I2321&lt;=74901),"Moravskoslezský kraj",(IF(AND(I2321&gt;=75000,I2321&lt;=75368),"Olomoucký kraj",(IF(AND(I2321&gt;=77200,I2321&lt;=79862),"Olomoucký kraj",(IF(AND(I2321&gt;=50011,I2321&lt;=50301),"Královéhradecký kraj",(IF(AND(I2321&gt;=54301,I2321&lt;=54303),"Královéhradecký kraj","0")))))))))))))))))))))))))))))))))))))))))))))))</f>
        <v>Ústecký kraj</v>
      </c>
      <c r="AD2321" t="s">
        <v>998</v>
      </c>
      <c r="AE2321" t="s">
        <v>998</v>
      </c>
      <c r="AF2321" t="s">
        <v>998</v>
      </c>
      <c r="AG2321" s="107">
        <v>300</v>
      </c>
      <c r="AH2321" s="107">
        <v>0</v>
      </c>
      <c r="AI2321" s="107">
        <v>0</v>
      </c>
      <c r="AJ2321" t="s">
        <v>999</v>
      </c>
      <c r="AK2321" s="106">
        <v>44924</v>
      </c>
    </row>
    <row r="2322" spans="1:37" x14ac:dyDescent="0.45">
      <c r="A2322" t="s">
        <v>1174</v>
      </c>
      <c r="B2322" t="s">
        <v>11923</v>
      </c>
      <c r="C2322" t="s">
        <v>990</v>
      </c>
      <c r="D2322" t="s">
        <v>11924</v>
      </c>
      <c r="E2322" t="s">
        <v>992</v>
      </c>
      <c r="F2322" t="s">
        <v>11925</v>
      </c>
      <c r="G2322">
        <v>4747</v>
      </c>
      <c r="H2322" t="s">
        <v>1417</v>
      </c>
      <c r="I2322">
        <v>43004</v>
      </c>
      <c r="K2322" t="s">
        <v>11926</v>
      </c>
      <c r="L2322" s="106">
        <v>21667</v>
      </c>
      <c r="M2322">
        <v>10476310</v>
      </c>
      <c r="N2322" t="s">
        <v>1155</v>
      </c>
      <c r="O2322" t="s">
        <v>1023</v>
      </c>
      <c r="P2322" t="s">
        <v>997</v>
      </c>
      <c r="R2322" s="109" t="str">
        <f>IF(OR(P2322="SB",Q2322="SB"),"SB",0)</f>
        <v>SB</v>
      </c>
      <c r="T2322" s="110" t="s">
        <v>998</v>
      </c>
      <c r="V2322" s="113" t="str">
        <f>IF(AND(I2322&gt;=10000,I2322&lt;=19900),"Praha",(IF(AND(I2322&gt;=25001,I2322&lt;=29501),"Středočeský kraj",(IF(AND(I2322&gt;=30100,I2322&lt;=34972),"Středočeský kraj",(IF(AND(I2322&gt;=35002,I2322&lt;=36271),"Karlovarský kraj",(IF(AND(I2322&gt;=37001,I2322&lt;=39201),"Jihočeský kraj",(IF(AND(I2322&gt;=39701,I2322&lt;=39901),"Jihočeský kraj",(IF(AND(I2322&gt;=39301,I2322&lt;=39601),"Kraj Vysočina",(IF(AND(I2322&gt;=58001,I2322&lt;=59501),"Kraj Vysočina",(IF(AND(I2322&gt;=67401,I2322&lt;=67602),"Kraj Vysočina",(IF(AND(I2322&gt;=40001,I2322&lt;=44101),"Ústecký kraj",(IF(AND(I2322&gt;=46001,I2322&lt;=47201),"Liberecký kraj",(IF(AND(I2322&gt;=51202,I2322&lt;=51401),"Liberecký kraj",(IF(AND(I2322&gt;=53002,I2322&lt;=53976),"Pardubický kraj",(IF(AND(I2322&gt;=56002,I2322&lt;=57201),"Pardubický kraj",(IF(AND(I2322&gt;=60200,I2322&lt;=67201),"Jihomoravský kraj",(IF(AND(I2322&gt;=67801,I2322&lt;=68501),"Jihomoravský kraj",(IF(AND(I2322&gt;=69002,I2322&lt;=69801),"Jihomoravský kraj",(IF(AND(I2322&gt;=68601,I2322&lt;=68801),"Zlínský kraj",(IF(AND(I2322&gt;=75501,I2322&lt;=76901),"Zlínský kraj",(IF(AND(I2322&gt;=70030,I2322&lt;=74901),"Moravskoslezský kraj",(IF(AND(I2322&gt;=75000,I2322&lt;=75368),"Olomoucký kraj",(IF(AND(I2322&gt;=77200,I2322&lt;=79862),"Olomoucký kraj",(IF(AND(I2322&gt;=50011,I2322&lt;=50301),"Královéhradecký kraj",(IF(AND(I2322&gt;=54301,I2322&lt;=54303),"Královéhradecký kraj","0")))))))))))))))))))))))))))))))))))))))))))))))</f>
        <v>Ústecký kraj</v>
      </c>
      <c r="AB2322" t="s">
        <v>998</v>
      </c>
      <c r="AD2322" t="s">
        <v>998</v>
      </c>
      <c r="AE2322" t="s">
        <v>998</v>
      </c>
      <c r="AF2322" t="s">
        <v>998</v>
      </c>
      <c r="AG2322" s="107">
        <v>300</v>
      </c>
      <c r="AH2322" s="107">
        <v>0</v>
      </c>
      <c r="AI2322" s="107">
        <v>0</v>
      </c>
      <c r="AJ2322" t="s">
        <v>999</v>
      </c>
      <c r="AK2322" s="106">
        <v>44924</v>
      </c>
    </row>
    <row r="2323" spans="1:37" x14ac:dyDescent="0.45">
      <c r="A2323" t="s">
        <v>1079</v>
      </c>
      <c r="B2323" t="s">
        <v>13085</v>
      </c>
      <c r="C2323" t="s">
        <v>990</v>
      </c>
      <c r="D2323" t="s">
        <v>13112</v>
      </c>
      <c r="E2323" t="s">
        <v>992</v>
      </c>
      <c r="F2323" t="s">
        <v>5525</v>
      </c>
      <c r="G2323">
        <v>4570</v>
      </c>
      <c r="H2323" t="s">
        <v>1417</v>
      </c>
      <c r="I2323">
        <v>43004</v>
      </c>
      <c r="K2323" t="s">
        <v>13113</v>
      </c>
      <c r="L2323" s="106">
        <v>25368</v>
      </c>
      <c r="M2323">
        <v>10794992</v>
      </c>
      <c r="N2323" t="s">
        <v>1155</v>
      </c>
      <c r="O2323" t="s">
        <v>1023</v>
      </c>
      <c r="P2323" t="s">
        <v>997</v>
      </c>
      <c r="R2323" s="109" t="str">
        <f>IF(OR(P2323="SB",Q2323="SB"),"SB",0)</f>
        <v>SB</v>
      </c>
      <c r="T2323" s="110" t="s">
        <v>998</v>
      </c>
      <c r="V2323" s="113" t="str">
        <f>IF(AND(I2323&gt;=10000,I2323&lt;=19900),"Praha",(IF(AND(I2323&gt;=25001,I2323&lt;=29501),"Středočeský kraj",(IF(AND(I2323&gt;=30100,I2323&lt;=34972),"Středočeský kraj",(IF(AND(I2323&gt;=35002,I2323&lt;=36271),"Karlovarský kraj",(IF(AND(I2323&gt;=37001,I2323&lt;=39201),"Jihočeský kraj",(IF(AND(I2323&gt;=39701,I2323&lt;=39901),"Jihočeský kraj",(IF(AND(I2323&gt;=39301,I2323&lt;=39601),"Kraj Vysočina",(IF(AND(I2323&gt;=58001,I2323&lt;=59501),"Kraj Vysočina",(IF(AND(I2323&gt;=67401,I2323&lt;=67602),"Kraj Vysočina",(IF(AND(I2323&gt;=40001,I2323&lt;=44101),"Ústecký kraj",(IF(AND(I2323&gt;=46001,I2323&lt;=47201),"Liberecký kraj",(IF(AND(I2323&gt;=51202,I2323&lt;=51401),"Liberecký kraj",(IF(AND(I2323&gt;=53002,I2323&lt;=53976),"Pardubický kraj",(IF(AND(I2323&gt;=56002,I2323&lt;=57201),"Pardubický kraj",(IF(AND(I2323&gt;=60200,I2323&lt;=67201),"Jihomoravský kraj",(IF(AND(I2323&gt;=67801,I2323&lt;=68501),"Jihomoravský kraj",(IF(AND(I2323&gt;=69002,I2323&lt;=69801),"Jihomoravský kraj",(IF(AND(I2323&gt;=68601,I2323&lt;=68801),"Zlínský kraj",(IF(AND(I2323&gt;=75501,I2323&lt;=76901),"Zlínský kraj",(IF(AND(I2323&gt;=70030,I2323&lt;=74901),"Moravskoslezský kraj",(IF(AND(I2323&gt;=75000,I2323&lt;=75368),"Olomoucký kraj",(IF(AND(I2323&gt;=77200,I2323&lt;=79862),"Olomoucký kraj",(IF(AND(I2323&gt;=50011,I2323&lt;=50301),"Královéhradecký kraj",(IF(AND(I2323&gt;=54301,I2323&lt;=54303),"Královéhradecký kraj","0")))))))))))))))))))))))))))))))))))))))))))))))</f>
        <v>Ústecký kraj</v>
      </c>
      <c r="AB2323" t="s">
        <v>998</v>
      </c>
      <c r="AD2323" t="s">
        <v>998</v>
      </c>
      <c r="AE2323" t="s">
        <v>998</v>
      </c>
      <c r="AF2323" t="s">
        <v>998</v>
      </c>
      <c r="AG2323" s="107">
        <v>300</v>
      </c>
      <c r="AH2323" s="107">
        <v>0</v>
      </c>
      <c r="AI2323" s="107">
        <v>0</v>
      </c>
      <c r="AJ2323" t="s">
        <v>999</v>
      </c>
      <c r="AK2323" s="106">
        <v>44924</v>
      </c>
    </row>
    <row r="2324" spans="1:37" x14ac:dyDescent="0.45">
      <c r="A2324" t="s">
        <v>1202</v>
      </c>
      <c r="B2324" t="s">
        <v>18911</v>
      </c>
      <c r="C2324" t="s">
        <v>1002</v>
      </c>
      <c r="D2324" t="s">
        <v>18914</v>
      </c>
      <c r="E2324" t="s">
        <v>992</v>
      </c>
      <c r="F2324" t="s">
        <v>16963</v>
      </c>
      <c r="G2324">
        <v>4613</v>
      </c>
      <c r="H2324" t="s">
        <v>1417</v>
      </c>
      <c r="I2324">
        <v>43004</v>
      </c>
      <c r="K2324" t="s">
        <v>18915</v>
      </c>
      <c r="L2324" s="106">
        <v>22987</v>
      </c>
      <c r="M2324">
        <v>10476411</v>
      </c>
      <c r="N2324" t="s">
        <v>1155</v>
      </c>
      <c r="O2324" t="s">
        <v>1023</v>
      </c>
      <c r="P2324" t="s">
        <v>997</v>
      </c>
      <c r="R2324" s="109" t="str">
        <f>IF(OR(P2324="SB",Q2324="SB"),"SB",0)</f>
        <v>SB</v>
      </c>
      <c r="T2324" s="110" t="s">
        <v>998</v>
      </c>
      <c r="V2324" s="113" t="str">
        <f>IF(AND(I2324&gt;=10000,I2324&lt;=19900),"Praha",(IF(AND(I2324&gt;=25001,I2324&lt;=29501),"Středočeský kraj",(IF(AND(I2324&gt;=30100,I2324&lt;=34972),"Středočeský kraj",(IF(AND(I2324&gt;=35002,I2324&lt;=36271),"Karlovarský kraj",(IF(AND(I2324&gt;=37001,I2324&lt;=39201),"Jihočeský kraj",(IF(AND(I2324&gt;=39701,I2324&lt;=39901),"Jihočeský kraj",(IF(AND(I2324&gt;=39301,I2324&lt;=39601),"Kraj Vysočina",(IF(AND(I2324&gt;=58001,I2324&lt;=59501),"Kraj Vysočina",(IF(AND(I2324&gt;=67401,I2324&lt;=67602),"Kraj Vysočina",(IF(AND(I2324&gt;=40001,I2324&lt;=44101),"Ústecký kraj",(IF(AND(I2324&gt;=46001,I2324&lt;=47201),"Liberecký kraj",(IF(AND(I2324&gt;=51202,I2324&lt;=51401),"Liberecký kraj",(IF(AND(I2324&gt;=53002,I2324&lt;=53976),"Pardubický kraj",(IF(AND(I2324&gt;=56002,I2324&lt;=57201),"Pardubický kraj",(IF(AND(I2324&gt;=60200,I2324&lt;=67201),"Jihomoravský kraj",(IF(AND(I2324&gt;=67801,I2324&lt;=68501),"Jihomoravský kraj",(IF(AND(I2324&gt;=69002,I2324&lt;=69801),"Jihomoravský kraj",(IF(AND(I2324&gt;=68601,I2324&lt;=68801),"Zlínský kraj",(IF(AND(I2324&gt;=75501,I2324&lt;=76901),"Zlínský kraj",(IF(AND(I2324&gt;=70030,I2324&lt;=74901),"Moravskoslezský kraj",(IF(AND(I2324&gt;=75000,I2324&lt;=75368),"Olomoucký kraj",(IF(AND(I2324&gt;=77200,I2324&lt;=79862),"Olomoucký kraj",(IF(AND(I2324&gt;=50011,I2324&lt;=50301),"Královéhradecký kraj",(IF(AND(I2324&gt;=54301,I2324&lt;=54303),"Královéhradecký kraj","0")))))))))))))))))))))))))))))))))))))))))))))))</f>
        <v>Ústecký kraj</v>
      </c>
      <c r="AB2324" t="s">
        <v>998</v>
      </c>
      <c r="AD2324" t="s">
        <v>998</v>
      </c>
      <c r="AE2324" t="s">
        <v>998</v>
      </c>
      <c r="AF2324" t="s">
        <v>998</v>
      </c>
      <c r="AG2324" s="107">
        <v>300</v>
      </c>
      <c r="AH2324" s="107">
        <v>0</v>
      </c>
      <c r="AI2324" s="107">
        <v>0</v>
      </c>
      <c r="AJ2324" t="s">
        <v>999</v>
      </c>
      <c r="AK2324" s="106">
        <v>44924</v>
      </c>
    </row>
    <row r="2325" spans="1:37" x14ac:dyDescent="0.45">
      <c r="A2325" t="s">
        <v>1169</v>
      </c>
      <c r="B2325" t="s">
        <v>9130</v>
      </c>
      <c r="C2325" t="s">
        <v>990</v>
      </c>
      <c r="D2325" t="s">
        <v>9131</v>
      </c>
      <c r="E2325" t="s">
        <v>992</v>
      </c>
      <c r="F2325" t="s">
        <v>3224</v>
      </c>
      <c r="G2325">
        <v>3</v>
      </c>
      <c r="H2325" t="s">
        <v>2859</v>
      </c>
      <c r="I2325">
        <v>43102</v>
      </c>
      <c r="K2325" t="s">
        <v>9132</v>
      </c>
      <c r="L2325" s="106">
        <v>24657</v>
      </c>
      <c r="M2325">
        <v>10579673</v>
      </c>
      <c r="N2325" t="s">
        <v>1900</v>
      </c>
      <c r="O2325" t="s">
        <v>1023</v>
      </c>
      <c r="P2325" t="s">
        <v>997</v>
      </c>
      <c r="R2325" s="109" t="str">
        <f>IF(OR(P2325="SB",Q2325="SB"),"SB",0)</f>
        <v>SB</v>
      </c>
      <c r="T2325" s="110">
        <v>10542</v>
      </c>
      <c r="U2325" t="s">
        <v>19633</v>
      </c>
      <c r="V2325" s="113" t="str">
        <f>IF(AND(I2325&gt;=10000,I2325&lt;=19900),"Praha",(IF(AND(I2325&gt;=25001,I2325&lt;=29501),"Středočeský kraj",(IF(AND(I2325&gt;=30100,I2325&lt;=34972),"Středočeský kraj",(IF(AND(I2325&gt;=35002,I2325&lt;=36271),"Karlovarský kraj",(IF(AND(I2325&gt;=37001,I2325&lt;=39201),"Jihočeský kraj",(IF(AND(I2325&gt;=39701,I2325&lt;=39901),"Jihočeský kraj",(IF(AND(I2325&gt;=39301,I2325&lt;=39601),"Kraj Vysočina",(IF(AND(I2325&gt;=58001,I2325&lt;=59501),"Kraj Vysočina",(IF(AND(I2325&gt;=67401,I2325&lt;=67602),"Kraj Vysočina",(IF(AND(I2325&gt;=40001,I2325&lt;=44101),"Ústecký kraj",(IF(AND(I2325&gt;=46001,I2325&lt;=47201),"Liberecký kraj",(IF(AND(I2325&gt;=51202,I2325&lt;=51401),"Liberecký kraj",(IF(AND(I2325&gt;=53002,I2325&lt;=53976),"Pardubický kraj",(IF(AND(I2325&gt;=56002,I2325&lt;=57201),"Pardubický kraj",(IF(AND(I2325&gt;=60200,I2325&lt;=67201),"Jihomoravský kraj",(IF(AND(I2325&gt;=67801,I2325&lt;=68501),"Jihomoravský kraj",(IF(AND(I2325&gt;=69002,I2325&lt;=69801),"Jihomoravský kraj",(IF(AND(I2325&gt;=68601,I2325&lt;=68801),"Zlínský kraj",(IF(AND(I2325&gt;=75501,I2325&lt;=76901),"Zlínský kraj",(IF(AND(I2325&gt;=70030,I2325&lt;=74901),"Moravskoslezský kraj",(IF(AND(I2325&gt;=75000,I2325&lt;=75368),"Olomoucký kraj",(IF(AND(I2325&gt;=77200,I2325&lt;=79862),"Olomoucký kraj",(IF(AND(I2325&gt;=50011,I2325&lt;=50301),"Královéhradecký kraj",(IF(AND(I2325&gt;=54301,I2325&lt;=54303),"Královéhradecký kraj","0")))))))))))))))))))))))))))))))))))))))))))))))</f>
        <v>Ústecký kraj</v>
      </c>
      <c r="AD2325" t="s">
        <v>998</v>
      </c>
      <c r="AE2325" t="s">
        <v>998</v>
      </c>
      <c r="AF2325" t="s">
        <v>998</v>
      </c>
      <c r="AG2325" s="107">
        <v>0</v>
      </c>
      <c r="AH2325" s="107">
        <v>0</v>
      </c>
      <c r="AI2325" s="107">
        <v>0</v>
      </c>
      <c r="AJ2325" t="s">
        <v>1012</v>
      </c>
    </row>
    <row r="2326" spans="1:37" x14ac:dyDescent="0.45">
      <c r="A2326" t="s">
        <v>1256</v>
      </c>
      <c r="B2326" t="s">
        <v>12488</v>
      </c>
      <c r="C2326" t="s">
        <v>1002</v>
      </c>
      <c r="D2326" t="s">
        <v>12492</v>
      </c>
      <c r="E2326" t="s">
        <v>992</v>
      </c>
      <c r="F2326" t="s">
        <v>12493</v>
      </c>
      <c r="G2326">
        <v>15</v>
      </c>
      <c r="H2326" t="s">
        <v>2859</v>
      </c>
      <c r="I2326">
        <v>43102</v>
      </c>
      <c r="K2326" t="s">
        <v>12494</v>
      </c>
      <c r="L2326" s="106">
        <v>27180</v>
      </c>
      <c r="M2326">
        <v>10578259</v>
      </c>
      <c r="N2326" t="s">
        <v>1900</v>
      </c>
      <c r="O2326" t="s">
        <v>1023</v>
      </c>
      <c r="P2326" t="s">
        <v>997</v>
      </c>
      <c r="R2326" s="109" t="str">
        <f>IF(OR(P2326="SB",Q2326="SB"),"SB",0)</f>
        <v>SB</v>
      </c>
      <c r="T2326" s="110">
        <v>50532</v>
      </c>
      <c r="U2326" t="s">
        <v>19633</v>
      </c>
      <c r="V2326" s="113" t="str">
        <f>IF(AND(I2326&gt;=10000,I2326&lt;=19900),"Praha",(IF(AND(I2326&gt;=25001,I2326&lt;=29501),"Středočeský kraj",(IF(AND(I2326&gt;=30100,I2326&lt;=34972),"Středočeský kraj",(IF(AND(I2326&gt;=35002,I2326&lt;=36271),"Karlovarský kraj",(IF(AND(I2326&gt;=37001,I2326&lt;=39201),"Jihočeský kraj",(IF(AND(I2326&gt;=39701,I2326&lt;=39901),"Jihočeský kraj",(IF(AND(I2326&gt;=39301,I2326&lt;=39601),"Kraj Vysočina",(IF(AND(I2326&gt;=58001,I2326&lt;=59501),"Kraj Vysočina",(IF(AND(I2326&gt;=67401,I2326&lt;=67602),"Kraj Vysočina",(IF(AND(I2326&gt;=40001,I2326&lt;=44101),"Ústecký kraj",(IF(AND(I2326&gt;=46001,I2326&lt;=47201),"Liberecký kraj",(IF(AND(I2326&gt;=51202,I2326&lt;=51401),"Liberecký kraj",(IF(AND(I2326&gt;=53002,I2326&lt;=53976),"Pardubický kraj",(IF(AND(I2326&gt;=56002,I2326&lt;=57201),"Pardubický kraj",(IF(AND(I2326&gt;=60200,I2326&lt;=67201),"Jihomoravský kraj",(IF(AND(I2326&gt;=67801,I2326&lt;=68501),"Jihomoravský kraj",(IF(AND(I2326&gt;=69002,I2326&lt;=69801),"Jihomoravský kraj",(IF(AND(I2326&gt;=68601,I2326&lt;=68801),"Zlínský kraj",(IF(AND(I2326&gt;=75501,I2326&lt;=76901),"Zlínský kraj",(IF(AND(I2326&gt;=70030,I2326&lt;=74901),"Moravskoslezský kraj",(IF(AND(I2326&gt;=75000,I2326&lt;=75368),"Olomoucký kraj",(IF(AND(I2326&gt;=77200,I2326&lt;=79862),"Olomoucký kraj",(IF(AND(I2326&gt;=50011,I2326&lt;=50301),"Královéhradecký kraj",(IF(AND(I2326&gt;=54301,I2326&lt;=54303),"Královéhradecký kraj","0")))))))))))))))))))))))))))))))))))))))))))))))</f>
        <v>Ústecký kraj</v>
      </c>
      <c r="AD2326" t="s">
        <v>998</v>
      </c>
      <c r="AE2326" t="s">
        <v>998</v>
      </c>
      <c r="AF2326" t="s">
        <v>998</v>
      </c>
      <c r="AG2326" s="107">
        <v>0</v>
      </c>
      <c r="AH2326" s="107">
        <v>0</v>
      </c>
      <c r="AI2326" s="107">
        <v>0</v>
      </c>
      <c r="AJ2326" t="s">
        <v>1012</v>
      </c>
    </row>
    <row r="2327" spans="1:37" x14ac:dyDescent="0.45">
      <c r="A2327" t="s">
        <v>1349</v>
      </c>
      <c r="B2327" t="s">
        <v>11397</v>
      </c>
      <c r="C2327" t="s">
        <v>1002</v>
      </c>
      <c r="D2327" t="s">
        <v>11398</v>
      </c>
      <c r="E2327" t="s">
        <v>992</v>
      </c>
      <c r="F2327" t="s">
        <v>3540</v>
      </c>
      <c r="G2327">
        <v>1437</v>
      </c>
      <c r="H2327" t="s">
        <v>2859</v>
      </c>
      <c r="I2327">
        <v>43102</v>
      </c>
      <c r="K2327" t="s">
        <v>11399</v>
      </c>
      <c r="L2327" s="106">
        <v>27769</v>
      </c>
      <c r="M2327">
        <v>10578461</v>
      </c>
      <c r="N2327" t="s">
        <v>1900</v>
      </c>
      <c r="O2327" t="s">
        <v>1023</v>
      </c>
      <c r="P2327" t="s">
        <v>997</v>
      </c>
      <c r="R2327" s="109" t="str">
        <f>IF(OR(P2327="SB",Q2327="SB"),"SB",0)</f>
        <v>SB</v>
      </c>
      <c r="T2327" s="110">
        <v>50533</v>
      </c>
      <c r="U2327" t="s">
        <v>19633</v>
      </c>
      <c r="V2327" s="113" t="str">
        <f>IF(AND(I2327&gt;=10000,I2327&lt;=19900),"Praha",(IF(AND(I2327&gt;=25001,I2327&lt;=29501),"Středočeský kraj",(IF(AND(I2327&gt;=30100,I2327&lt;=34972),"Středočeský kraj",(IF(AND(I2327&gt;=35002,I2327&lt;=36271),"Karlovarský kraj",(IF(AND(I2327&gt;=37001,I2327&lt;=39201),"Jihočeský kraj",(IF(AND(I2327&gt;=39701,I2327&lt;=39901),"Jihočeský kraj",(IF(AND(I2327&gt;=39301,I2327&lt;=39601),"Kraj Vysočina",(IF(AND(I2327&gt;=58001,I2327&lt;=59501),"Kraj Vysočina",(IF(AND(I2327&gt;=67401,I2327&lt;=67602),"Kraj Vysočina",(IF(AND(I2327&gt;=40001,I2327&lt;=44101),"Ústecký kraj",(IF(AND(I2327&gt;=46001,I2327&lt;=47201),"Liberecký kraj",(IF(AND(I2327&gt;=51202,I2327&lt;=51401),"Liberecký kraj",(IF(AND(I2327&gt;=53002,I2327&lt;=53976),"Pardubický kraj",(IF(AND(I2327&gt;=56002,I2327&lt;=57201),"Pardubický kraj",(IF(AND(I2327&gt;=60200,I2327&lt;=67201),"Jihomoravský kraj",(IF(AND(I2327&gt;=67801,I2327&lt;=68501),"Jihomoravský kraj",(IF(AND(I2327&gt;=69002,I2327&lt;=69801),"Jihomoravský kraj",(IF(AND(I2327&gt;=68601,I2327&lt;=68801),"Zlínský kraj",(IF(AND(I2327&gt;=75501,I2327&lt;=76901),"Zlínský kraj",(IF(AND(I2327&gt;=70030,I2327&lt;=74901),"Moravskoslezský kraj",(IF(AND(I2327&gt;=75000,I2327&lt;=75368),"Olomoucký kraj",(IF(AND(I2327&gt;=77200,I2327&lt;=79862),"Olomoucký kraj",(IF(AND(I2327&gt;=50011,I2327&lt;=50301),"Královéhradecký kraj",(IF(AND(I2327&gt;=54301,I2327&lt;=54303),"Královéhradecký kraj","0")))))))))))))))))))))))))))))))))))))))))))))))</f>
        <v>Ústecký kraj</v>
      </c>
      <c r="AD2327" t="s">
        <v>998</v>
      </c>
      <c r="AE2327" t="s">
        <v>998</v>
      </c>
      <c r="AF2327" t="s">
        <v>998</v>
      </c>
      <c r="AG2327" s="107">
        <v>0</v>
      </c>
      <c r="AH2327" s="107">
        <v>0</v>
      </c>
      <c r="AI2327" s="107">
        <v>0</v>
      </c>
      <c r="AJ2327" t="s">
        <v>1012</v>
      </c>
    </row>
    <row r="2328" spans="1:37" x14ac:dyDescent="0.45">
      <c r="A2328" t="s">
        <v>1349</v>
      </c>
      <c r="B2328" t="s">
        <v>10163</v>
      </c>
      <c r="C2328" t="s">
        <v>1002</v>
      </c>
      <c r="D2328" t="s">
        <v>10164</v>
      </c>
      <c r="E2328" t="s">
        <v>992</v>
      </c>
      <c r="F2328" t="s">
        <v>3224</v>
      </c>
      <c r="G2328">
        <v>1</v>
      </c>
      <c r="H2328" t="s">
        <v>2859</v>
      </c>
      <c r="I2328">
        <v>43102</v>
      </c>
      <c r="K2328" t="s">
        <v>10165</v>
      </c>
      <c r="L2328" s="106">
        <v>27855</v>
      </c>
      <c r="M2328">
        <v>10579269</v>
      </c>
      <c r="N2328" t="s">
        <v>1900</v>
      </c>
      <c r="O2328" t="s">
        <v>1023</v>
      </c>
      <c r="P2328" t="s">
        <v>997</v>
      </c>
      <c r="R2328" s="109" t="str">
        <f>IF(OR(P2328="SB",Q2328="SB"),"SB",0)</f>
        <v>SB</v>
      </c>
      <c r="T2328" s="110">
        <v>50538</v>
      </c>
      <c r="U2328" t="s">
        <v>19633</v>
      </c>
      <c r="V2328" s="113" t="str">
        <f>IF(AND(I2328&gt;=10000,I2328&lt;=19900),"Praha",(IF(AND(I2328&gt;=25001,I2328&lt;=29501),"Středočeský kraj",(IF(AND(I2328&gt;=30100,I2328&lt;=34972),"Středočeský kraj",(IF(AND(I2328&gt;=35002,I2328&lt;=36271),"Karlovarský kraj",(IF(AND(I2328&gt;=37001,I2328&lt;=39201),"Jihočeský kraj",(IF(AND(I2328&gt;=39701,I2328&lt;=39901),"Jihočeský kraj",(IF(AND(I2328&gt;=39301,I2328&lt;=39601),"Kraj Vysočina",(IF(AND(I2328&gt;=58001,I2328&lt;=59501),"Kraj Vysočina",(IF(AND(I2328&gt;=67401,I2328&lt;=67602),"Kraj Vysočina",(IF(AND(I2328&gt;=40001,I2328&lt;=44101),"Ústecký kraj",(IF(AND(I2328&gt;=46001,I2328&lt;=47201),"Liberecký kraj",(IF(AND(I2328&gt;=51202,I2328&lt;=51401),"Liberecký kraj",(IF(AND(I2328&gt;=53002,I2328&lt;=53976),"Pardubický kraj",(IF(AND(I2328&gt;=56002,I2328&lt;=57201),"Pardubický kraj",(IF(AND(I2328&gt;=60200,I2328&lt;=67201),"Jihomoravský kraj",(IF(AND(I2328&gt;=67801,I2328&lt;=68501),"Jihomoravský kraj",(IF(AND(I2328&gt;=69002,I2328&lt;=69801),"Jihomoravský kraj",(IF(AND(I2328&gt;=68601,I2328&lt;=68801),"Zlínský kraj",(IF(AND(I2328&gt;=75501,I2328&lt;=76901),"Zlínský kraj",(IF(AND(I2328&gt;=70030,I2328&lt;=74901),"Moravskoslezský kraj",(IF(AND(I2328&gt;=75000,I2328&lt;=75368),"Olomoucký kraj",(IF(AND(I2328&gt;=77200,I2328&lt;=79862),"Olomoucký kraj",(IF(AND(I2328&gt;=50011,I2328&lt;=50301),"Královéhradecký kraj",(IF(AND(I2328&gt;=54301,I2328&lt;=54303),"Královéhradecký kraj","0")))))))))))))))))))))))))))))))))))))))))))))))</f>
        <v>Ústecký kraj</v>
      </c>
      <c r="AD2328" t="s">
        <v>998</v>
      </c>
      <c r="AE2328" t="s">
        <v>998</v>
      </c>
      <c r="AF2328" t="s">
        <v>998</v>
      </c>
      <c r="AG2328" s="107">
        <v>0</v>
      </c>
      <c r="AH2328" s="107">
        <v>0</v>
      </c>
      <c r="AI2328" s="107">
        <v>0</v>
      </c>
      <c r="AJ2328" t="s">
        <v>1012</v>
      </c>
    </row>
    <row r="2329" spans="1:37" x14ac:dyDescent="0.45">
      <c r="A2329" t="s">
        <v>1782</v>
      </c>
      <c r="B2329" t="s">
        <v>8404</v>
      </c>
      <c r="C2329" t="s">
        <v>1002</v>
      </c>
      <c r="D2329" t="s">
        <v>8405</v>
      </c>
      <c r="E2329" t="s">
        <v>992</v>
      </c>
      <c r="F2329" t="s">
        <v>2465</v>
      </c>
      <c r="G2329">
        <v>1786</v>
      </c>
      <c r="H2329" t="s">
        <v>2859</v>
      </c>
      <c r="I2329">
        <v>43102</v>
      </c>
      <c r="K2329" t="s">
        <v>8406</v>
      </c>
      <c r="L2329" s="106">
        <v>25738</v>
      </c>
      <c r="M2329">
        <v>10694760</v>
      </c>
      <c r="N2329" t="s">
        <v>1900</v>
      </c>
      <c r="O2329" t="s">
        <v>1023</v>
      </c>
      <c r="P2329" t="s">
        <v>997</v>
      </c>
      <c r="R2329" s="109" t="str">
        <f>IF(OR(P2329="SB",Q2329="SB"),"SB",0)</f>
        <v>SB</v>
      </c>
      <c r="T2329" s="110">
        <v>50933</v>
      </c>
      <c r="U2329" t="s">
        <v>19633</v>
      </c>
      <c r="V2329" s="113" t="str">
        <f>IF(AND(I2329&gt;=10000,I2329&lt;=19900),"Praha",(IF(AND(I2329&gt;=25001,I2329&lt;=29501),"Středočeský kraj",(IF(AND(I2329&gt;=30100,I2329&lt;=34972),"Středočeský kraj",(IF(AND(I2329&gt;=35002,I2329&lt;=36271),"Karlovarský kraj",(IF(AND(I2329&gt;=37001,I2329&lt;=39201),"Jihočeský kraj",(IF(AND(I2329&gt;=39701,I2329&lt;=39901),"Jihočeský kraj",(IF(AND(I2329&gt;=39301,I2329&lt;=39601),"Kraj Vysočina",(IF(AND(I2329&gt;=58001,I2329&lt;=59501),"Kraj Vysočina",(IF(AND(I2329&gt;=67401,I2329&lt;=67602),"Kraj Vysočina",(IF(AND(I2329&gt;=40001,I2329&lt;=44101),"Ústecký kraj",(IF(AND(I2329&gt;=46001,I2329&lt;=47201),"Liberecký kraj",(IF(AND(I2329&gt;=51202,I2329&lt;=51401),"Liberecký kraj",(IF(AND(I2329&gt;=53002,I2329&lt;=53976),"Pardubický kraj",(IF(AND(I2329&gt;=56002,I2329&lt;=57201),"Pardubický kraj",(IF(AND(I2329&gt;=60200,I2329&lt;=67201),"Jihomoravský kraj",(IF(AND(I2329&gt;=67801,I2329&lt;=68501),"Jihomoravský kraj",(IF(AND(I2329&gt;=69002,I2329&lt;=69801),"Jihomoravský kraj",(IF(AND(I2329&gt;=68601,I2329&lt;=68801),"Zlínský kraj",(IF(AND(I2329&gt;=75501,I2329&lt;=76901),"Zlínský kraj",(IF(AND(I2329&gt;=70030,I2329&lt;=74901),"Moravskoslezský kraj",(IF(AND(I2329&gt;=75000,I2329&lt;=75368),"Olomoucký kraj",(IF(AND(I2329&gt;=77200,I2329&lt;=79862),"Olomoucký kraj",(IF(AND(I2329&gt;=50011,I2329&lt;=50301),"Královéhradecký kraj",(IF(AND(I2329&gt;=54301,I2329&lt;=54303),"Královéhradecký kraj","0")))))))))))))))))))))))))))))))))))))))))))))))</f>
        <v>Ústecký kraj</v>
      </c>
      <c r="AD2329" t="s">
        <v>998</v>
      </c>
      <c r="AE2329" t="s">
        <v>998</v>
      </c>
      <c r="AF2329" t="s">
        <v>998</v>
      </c>
      <c r="AG2329" s="107">
        <v>300</v>
      </c>
      <c r="AH2329" s="107">
        <v>0</v>
      </c>
      <c r="AI2329" s="107">
        <v>0</v>
      </c>
      <c r="AJ2329" t="s">
        <v>999</v>
      </c>
      <c r="AK2329" s="106">
        <v>44920</v>
      </c>
    </row>
    <row r="2330" spans="1:37" x14ac:dyDescent="0.45">
      <c r="A2330" t="s">
        <v>1169</v>
      </c>
      <c r="B2330" t="s">
        <v>5083</v>
      </c>
      <c r="C2330" t="s">
        <v>990</v>
      </c>
      <c r="D2330" t="s">
        <v>5128</v>
      </c>
      <c r="E2330" t="s">
        <v>992</v>
      </c>
      <c r="F2330" t="s">
        <v>5129</v>
      </c>
      <c r="G2330">
        <v>58</v>
      </c>
      <c r="H2330" t="s">
        <v>2859</v>
      </c>
      <c r="I2330">
        <v>43102</v>
      </c>
      <c r="K2330" t="s">
        <v>5130</v>
      </c>
      <c r="L2330" s="106">
        <v>30635</v>
      </c>
      <c r="M2330">
        <v>10830560</v>
      </c>
      <c r="N2330" t="s">
        <v>1900</v>
      </c>
      <c r="O2330" t="s">
        <v>1023</v>
      </c>
      <c r="P2330" t="s">
        <v>997</v>
      </c>
      <c r="R2330" s="109" t="str">
        <f>IF(OR(P2330="SB",Q2330="SB"),"SB",0)</f>
        <v>SB</v>
      </c>
      <c r="T2330" s="110" t="s">
        <v>998</v>
      </c>
      <c r="V2330" s="113" t="str">
        <f>IF(AND(I2330&gt;=10000,I2330&lt;=19900),"Praha",(IF(AND(I2330&gt;=25001,I2330&lt;=29501),"Středočeský kraj",(IF(AND(I2330&gt;=30100,I2330&lt;=34972),"Středočeský kraj",(IF(AND(I2330&gt;=35002,I2330&lt;=36271),"Karlovarský kraj",(IF(AND(I2330&gt;=37001,I2330&lt;=39201),"Jihočeský kraj",(IF(AND(I2330&gt;=39701,I2330&lt;=39901),"Jihočeský kraj",(IF(AND(I2330&gt;=39301,I2330&lt;=39601),"Kraj Vysočina",(IF(AND(I2330&gt;=58001,I2330&lt;=59501),"Kraj Vysočina",(IF(AND(I2330&gt;=67401,I2330&lt;=67602),"Kraj Vysočina",(IF(AND(I2330&gt;=40001,I2330&lt;=44101),"Ústecký kraj",(IF(AND(I2330&gt;=46001,I2330&lt;=47201),"Liberecký kraj",(IF(AND(I2330&gt;=51202,I2330&lt;=51401),"Liberecký kraj",(IF(AND(I2330&gt;=53002,I2330&lt;=53976),"Pardubický kraj",(IF(AND(I2330&gt;=56002,I2330&lt;=57201),"Pardubický kraj",(IF(AND(I2330&gt;=60200,I2330&lt;=67201),"Jihomoravský kraj",(IF(AND(I2330&gt;=67801,I2330&lt;=68501),"Jihomoravský kraj",(IF(AND(I2330&gt;=69002,I2330&lt;=69801),"Jihomoravský kraj",(IF(AND(I2330&gt;=68601,I2330&lt;=68801),"Zlínský kraj",(IF(AND(I2330&gt;=75501,I2330&lt;=76901),"Zlínský kraj",(IF(AND(I2330&gt;=70030,I2330&lt;=74901),"Moravskoslezský kraj",(IF(AND(I2330&gt;=75000,I2330&lt;=75368),"Olomoucký kraj",(IF(AND(I2330&gt;=77200,I2330&lt;=79862),"Olomoucký kraj",(IF(AND(I2330&gt;=50011,I2330&lt;=50301),"Královéhradecký kraj",(IF(AND(I2330&gt;=54301,I2330&lt;=54303),"Královéhradecký kraj","0")))))))))))))))))))))))))))))))))))))))))))))))</f>
        <v>Ústecký kraj</v>
      </c>
      <c r="AB2330" t="s">
        <v>998</v>
      </c>
      <c r="AD2330" t="s">
        <v>998</v>
      </c>
      <c r="AE2330" t="s">
        <v>998</v>
      </c>
      <c r="AF2330" t="s">
        <v>998</v>
      </c>
      <c r="AG2330" s="107">
        <v>300</v>
      </c>
      <c r="AH2330" s="107">
        <v>0</v>
      </c>
      <c r="AI2330" s="107">
        <v>0</v>
      </c>
      <c r="AJ2330" t="s">
        <v>999</v>
      </c>
      <c r="AK2330" s="106">
        <v>44920</v>
      </c>
    </row>
    <row r="2331" spans="1:37" x14ac:dyDescent="0.45">
      <c r="A2331" t="s">
        <v>1573</v>
      </c>
      <c r="B2331" t="s">
        <v>11368</v>
      </c>
      <c r="C2331" t="s">
        <v>1002</v>
      </c>
      <c r="D2331" t="s">
        <v>11369</v>
      </c>
      <c r="E2331" t="s">
        <v>992</v>
      </c>
      <c r="F2331" t="s">
        <v>6723</v>
      </c>
      <c r="G2331">
        <v>1865</v>
      </c>
      <c r="H2331" t="s">
        <v>2859</v>
      </c>
      <c r="I2331">
        <v>43102</v>
      </c>
      <c r="K2331" t="s">
        <v>11370</v>
      </c>
      <c r="L2331" s="106">
        <v>23111</v>
      </c>
      <c r="M2331">
        <v>10578562</v>
      </c>
      <c r="N2331" t="s">
        <v>1900</v>
      </c>
      <c r="O2331" t="s">
        <v>1023</v>
      </c>
      <c r="P2331" t="s">
        <v>997</v>
      </c>
      <c r="R2331" s="109" t="str">
        <f>IF(OR(P2331="SB",Q2331="SB"),"SB",0)</f>
        <v>SB</v>
      </c>
      <c r="T2331" s="110" t="s">
        <v>998</v>
      </c>
      <c r="V2331" s="113" t="str">
        <f>IF(AND(I2331&gt;=10000,I2331&lt;=19900),"Praha",(IF(AND(I2331&gt;=25001,I2331&lt;=29501),"Středočeský kraj",(IF(AND(I2331&gt;=30100,I2331&lt;=34972),"Středočeský kraj",(IF(AND(I2331&gt;=35002,I2331&lt;=36271),"Karlovarský kraj",(IF(AND(I2331&gt;=37001,I2331&lt;=39201),"Jihočeský kraj",(IF(AND(I2331&gt;=39701,I2331&lt;=39901),"Jihočeský kraj",(IF(AND(I2331&gt;=39301,I2331&lt;=39601),"Kraj Vysočina",(IF(AND(I2331&gt;=58001,I2331&lt;=59501),"Kraj Vysočina",(IF(AND(I2331&gt;=67401,I2331&lt;=67602),"Kraj Vysočina",(IF(AND(I2331&gt;=40001,I2331&lt;=44101),"Ústecký kraj",(IF(AND(I2331&gt;=46001,I2331&lt;=47201),"Liberecký kraj",(IF(AND(I2331&gt;=51202,I2331&lt;=51401),"Liberecký kraj",(IF(AND(I2331&gt;=53002,I2331&lt;=53976),"Pardubický kraj",(IF(AND(I2331&gt;=56002,I2331&lt;=57201),"Pardubický kraj",(IF(AND(I2331&gt;=60200,I2331&lt;=67201),"Jihomoravský kraj",(IF(AND(I2331&gt;=67801,I2331&lt;=68501),"Jihomoravský kraj",(IF(AND(I2331&gt;=69002,I2331&lt;=69801),"Jihomoravský kraj",(IF(AND(I2331&gt;=68601,I2331&lt;=68801),"Zlínský kraj",(IF(AND(I2331&gt;=75501,I2331&lt;=76901),"Zlínský kraj",(IF(AND(I2331&gt;=70030,I2331&lt;=74901),"Moravskoslezský kraj",(IF(AND(I2331&gt;=75000,I2331&lt;=75368),"Olomoucký kraj",(IF(AND(I2331&gt;=77200,I2331&lt;=79862),"Olomoucký kraj",(IF(AND(I2331&gt;=50011,I2331&lt;=50301),"Královéhradecký kraj",(IF(AND(I2331&gt;=54301,I2331&lt;=54303),"Královéhradecký kraj","0")))))))))))))))))))))))))))))))))))))))))))))))</f>
        <v>Ústecký kraj</v>
      </c>
      <c r="AB2331" t="s">
        <v>998</v>
      </c>
      <c r="AD2331" t="s">
        <v>998</v>
      </c>
      <c r="AE2331" t="s">
        <v>998</v>
      </c>
      <c r="AF2331" t="s">
        <v>998</v>
      </c>
      <c r="AG2331" s="107">
        <v>0</v>
      </c>
      <c r="AH2331" s="107">
        <v>0</v>
      </c>
      <c r="AI2331" s="107">
        <v>0</v>
      </c>
      <c r="AJ2331" t="s">
        <v>1012</v>
      </c>
    </row>
    <row r="2332" spans="1:37" x14ac:dyDescent="0.45">
      <c r="A2332" t="s">
        <v>1007</v>
      </c>
      <c r="B2332" t="s">
        <v>18655</v>
      </c>
      <c r="C2332" t="s">
        <v>990</v>
      </c>
      <c r="D2332" t="s">
        <v>18656</v>
      </c>
      <c r="E2332" t="s">
        <v>992</v>
      </c>
      <c r="F2332" t="s">
        <v>8346</v>
      </c>
      <c r="G2332">
        <v>1534</v>
      </c>
      <c r="H2332" t="s">
        <v>2789</v>
      </c>
      <c r="I2332">
        <v>43111</v>
      </c>
      <c r="K2332" t="s">
        <v>18657</v>
      </c>
      <c r="L2332" s="106">
        <v>29416</v>
      </c>
      <c r="M2332">
        <v>10418009</v>
      </c>
      <c r="N2332" t="s">
        <v>1155</v>
      </c>
      <c r="O2332" t="s">
        <v>1023</v>
      </c>
      <c r="P2332" t="s">
        <v>997</v>
      </c>
      <c r="R2332" s="109" t="str">
        <f>IF(OR(P2332="SB",Q2332="SB"),"SB",0)</f>
        <v>SB</v>
      </c>
      <c r="T2332" s="110">
        <v>10232</v>
      </c>
      <c r="U2332" t="s">
        <v>19633</v>
      </c>
      <c r="V2332" s="113" t="str">
        <f>IF(AND(I2332&gt;=10000,I2332&lt;=19900),"Praha",(IF(AND(I2332&gt;=25001,I2332&lt;=29501),"Středočeský kraj",(IF(AND(I2332&gt;=30100,I2332&lt;=34972),"Středočeský kraj",(IF(AND(I2332&gt;=35002,I2332&lt;=36271),"Karlovarský kraj",(IF(AND(I2332&gt;=37001,I2332&lt;=39201),"Jihočeský kraj",(IF(AND(I2332&gt;=39701,I2332&lt;=39901),"Jihočeský kraj",(IF(AND(I2332&gt;=39301,I2332&lt;=39601),"Kraj Vysočina",(IF(AND(I2332&gt;=58001,I2332&lt;=59501),"Kraj Vysočina",(IF(AND(I2332&gt;=67401,I2332&lt;=67602),"Kraj Vysočina",(IF(AND(I2332&gt;=40001,I2332&lt;=44101),"Ústecký kraj",(IF(AND(I2332&gt;=46001,I2332&lt;=47201),"Liberecký kraj",(IF(AND(I2332&gt;=51202,I2332&lt;=51401),"Liberecký kraj",(IF(AND(I2332&gt;=53002,I2332&lt;=53976),"Pardubický kraj",(IF(AND(I2332&gt;=56002,I2332&lt;=57201),"Pardubický kraj",(IF(AND(I2332&gt;=60200,I2332&lt;=67201),"Jihomoravský kraj",(IF(AND(I2332&gt;=67801,I2332&lt;=68501),"Jihomoravský kraj",(IF(AND(I2332&gt;=69002,I2332&lt;=69801),"Jihomoravský kraj",(IF(AND(I2332&gt;=68601,I2332&lt;=68801),"Zlínský kraj",(IF(AND(I2332&gt;=75501,I2332&lt;=76901),"Zlínský kraj",(IF(AND(I2332&gt;=70030,I2332&lt;=74901),"Moravskoslezský kraj",(IF(AND(I2332&gt;=75000,I2332&lt;=75368),"Olomoucký kraj",(IF(AND(I2332&gt;=77200,I2332&lt;=79862),"Olomoucký kraj",(IF(AND(I2332&gt;=50011,I2332&lt;=50301),"Královéhradecký kraj",(IF(AND(I2332&gt;=54301,I2332&lt;=54303),"Královéhradecký kraj","0")))))))))))))))))))))))))))))))))))))))))))))))</f>
        <v>Ústecký kraj</v>
      </c>
      <c r="AD2332" t="s">
        <v>998</v>
      </c>
      <c r="AE2332" t="s">
        <v>998</v>
      </c>
      <c r="AF2332" t="s">
        <v>998</v>
      </c>
      <c r="AG2332" s="107">
        <v>300</v>
      </c>
      <c r="AH2332" s="107">
        <v>0</v>
      </c>
      <c r="AI2332" s="107">
        <v>0</v>
      </c>
      <c r="AJ2332" t="s">
        <v>999</v>
      </c>
      <c r="AK2332" s="106">
        <v>44924</v>
      </c>
    </row>
    <row r="2333" spans="1:37" x14ac:dyDescent="0.45">
      <c r="A2333" t="s">
        <v>1444</v>
      </c>
      <c r="B2333" t="s">
        <v>8587</v>
      </c>
      <c r="C2333" t="s">
        <v>990</v>
      </c>
      <c r="D2333" t="s">
        <v>8588</v>
      </c>
      <c r="E2333" t="s">
        <v>992</v>
      </c>
      <c r="F2333" t="s">
        <v>1378</v>
      </c>
      <c r="G2333">
        <v>1592</v>
      </c>
      <c r="H2333" t="s">
        <v>2789</v>
      </c>
      <c r="I2333">
        <v>43111</v>
      </c>
      <c r="K2333" t="s">
        <v>8589</v>
      </c>
      <c r="L2333" s="106">
        <v>30071</v>
      </c>
      <c r="M2333">
        <v>10476209</v>
      </c>
      <c r="N2333" t="s">
        <v>1155</v>
      </c>
      <c r="O2333" t="s">
        <v>1023</v>
      </c>
      <c r="P2333" t="s">
        <v>997</v>
      </c>
      <c r="R2333" s="109" t="str">
        <f>IF(OR(P2333="SB",Q2333="SB"),"SB",0)</f>
        <v>SB</v>
      </c>
      <c r="T2333" s="110">
        <v>10455</v>
      </c>
      <c r="U2333" t="s">
        <v>19633</v>
      </c>
      <c r="V2333" s="113" t="str">
        <f>IF(AND(I2333&gt;=10000,I2333&lt;=19900),"Praha",(IF(AND(I2333&gt;=25001,I2333&lt;=29501),"Středočeský kraj",(IF(AND(I2333&gt;=30100,I2333&lt;=34972),"Středočeský kraj",(IF(AND(I2333&gt;=35002,I2333&lt;=36271),"Karlovarský kraj",(IF(AND(I2333&gt;=37001,I2333&lt;=39201),"Jihočeský kraj",(IF(AND(I2333&gt;=39701,I2333&lt;=39901),"Jihočeský kraj",(IF(AND(I2333&gt;=39301,I2333&lt;=39601),"Kraj Vysočina",(IF(AND(I2333&gt;=58001,I2333&lt;=59501),"Kraj Vysočina",(IF(AND(I2333&gt;=67401,I2333&lt;=67602),"Kraj Vysočina",(IF(AND(I2333&gt;=40001,I2333&lt;=44101),"Ústecký kraj",(IF(AND(I2333&gt;=46001,I2333&lt;=47201),"Liberecký kraj",(IF(AND(I2333&gt;=51202,I2333&lt;=51401),"Liberecký kraj",(IF(AND(I2333&gt;=53002,I2333&lt;=53976),"Pardubický kraj",(IF(AND(I2333&gt;=56002,I2333&lt;=57201),"Pardubický kraj",(IF(AND(I2333&gt;=60200,I2333&lt;=67201),"Jihomoravský kraj",(IF(AND(I2333&gt;=67801,I2333&lt;=68501),"Jihomoravský kraj",(IF(AND(I2333&gt;=69002,I2333&lt;=69801),"Jihomoravský kraj",(IF(AND(I2333&gt;=68601,I2333&lt;=68801),"Zlínský kraj",(IF(AND(I2333&gt;=75501,I2333&lt;=76901),"Zlínský kraj",(IF(AND(I2333&gt;=70030,I2333&lt;=74901),"Moravskoslezský kraj",(IF(AND(I2333&gt;=75000,I2333&lt;=75368),"Olomoucký kraj",(IF(AND(I2333&gt;=77200,I2333&lt;=79862),"Olomoucký kraj",(IF(AND(I2333&gt;=50011,I2333&lt;=50301),"Královéhradecký kraj",(IF(AND(I2333&gt;=54301,I2333&lt;=54303),"Královéhradecký kraj","0")))))))))))))))))))))))))))))))))))))))))))))))</f>
        <v>Ústecký kraj</v>
      </c>
      <c r="AD2333" t="s">
        <v>998</v>
      </c>
      <c r="AE2333" t="s">
        <v>998</v>
      </c>
      <c r="AF2333" t="s">
        <v>998</v>
      </c>
      <c r="AG2333" s="107">
        <v>300</v>
      </c>
      <c r="AH2333" s="107">
        <v>0</v>
      </c>
      <c r="AI2333" s="107">
        <v>0</v>
      </c>
      <c r="AJ2333" t="s">
        <v>999</v>
      </c>
      <c r="AK2333" s="106">
        <v>44924</v>
      </c>
    </row>
    <row r="2334" spans="1:37" x14ac:dyDescent="0.45">
      <c r="A2334" t="s">
        <v>1686</v>
      </c>
      <c r="B2334" t="s">
        <v>7066</v>
      </c>
      <c r="C2334" t="s">
        <v>1002</v>
      </c>
      <c r="D2334" t="s">
        <v>7067</v>
      </c>
      <c r="E2334" t="s">
        <v>992</v>
      </c>
      <c r="F2334" t="s">
        <v>7068</v>
      </c>
      <c r="G2334">
        <v>1519</v>
      </c>
      <c r="H2334" t="s">
        <v>2789</v>
      </c>
      <c r="I2334">
        <v>43111</v>
      </c>
      <c r="K2334" t="s">
        <v>7069</v>
      </c>
      <c r="L2334" s="106">
        <v>29173</v>
      </c>
      <c r="M2334">
        <v>12990024</v>
      </c>
      <c r="N2334" t="s">
        <v>996</v>
      </c>
      <c r="O2334" t="s">
        <v>12</v>
      </c>
      <c r="P2334" t="s">
        <v>997</v>
      </c>
      <c r="R2334" s="109" t="str">
        <f>IF(OR(P2334="SB",Q2334="SB"),"SB",0)</f>
        <v>SB</v>
      </c>
      <c r="T2334" s="110" t="s">
        <v>998</v>
      </c>
      <c r="V2334" s="113" t="str">
        <f>IF(AND(I2334&gt;=10000,I2334&lt;=19900),"Praha",(IF(AND(I2334&gt;=25001,I2334&lt;=29501),"Středočeský kraj",(IF(AND(I2334&gt;=30100,I2334&lt;=34972),"Středočeský kraj",(IF(AND(I2334&gt;=35002,I2334&lt;=36271),"Karlovarský kraj",(IF(AND(I2334&gt;=37001,I2334&lt;=39201),"Jihočeský kraj",(IF(AND(I2334&gt;=39701,I2334&lt;=39901),"Jihočeský kraj",(IF(AND(I2334&gt;=39301,I2334&lt;=39601),"Kraj Vysočina",(IF(AND(I2334&gt;=58001,I2334&lt;=59501),"Kraj Vysočina",(IF(AND(I2334&gt;=67401,I2334&lt;=67602),"Kraj Vysočina",(IF(AND(I2334&gt;=40001,I2334&lt;=44101),"Ústecký kraj",(IF(AND(I2334&gt;=46001,I2334&lt;=47201),"Liberecký kraj",(IF(AND(I2334&gt;=51202,I2334&lt;=51401),"Liberecký kraj",(IF(AND(I2334&gt;=53002,I2334&lt;=53976),"Pardubický kraj",(IF(AND(I2334&gt;=56002,I2334&lt;=57201),"Pardubický kraj",(IF(AND(I2334&gt;=60200,I2334&lt;=67201),"Jihomoravský kraj",(IF(AND(I2334&gt;=67801,I2334&lt;=68501),"Jihomoravský kraj",(IF(AND(I2334&gt;=69002,I2334&lt;=69801),"Jihomoravský kraj",(IF(AND(I2334&gt;=68601,I2334&lt;=68801),"Zlínský kraj",(IF(AND(I2334&gt;=75501,I2334&lt;=76901),"Zlínský kraj",(IF(AND(I2334&gt;=70030,I2334&lt;=74901),"Moravskoslezský kraj",(IF(AND(I2334&gt;=75000,I2334&lt;=75368),"Olomoucký kraj",(IF(AND(I2334&gt;=77200,I2334&lt;=79862),"Olomoucký kraj",(IF(AND(I2334&gt;=50011,I2334&lt;=50301),"Královéhradecký kraj",(IF(AND(I2334&gt;=54301,I2334&lt;=54303),"Královéhradecký kraj","0")))))))))))))))))))))))))))))))))))))))))))))))</f>
        <v>Ústecký kraj</v>
      </c>
      <c r="AB2334" t="s">
        <v>998</v>
      </c>
      <c r="AD2334" t="s">
        <v>998</v>
      </c>
      <c r="AE2334" t="s">
        <v>998</v>
      </c>
      <c r="AF2334" t="s">
        <v>998</v>
      </c>
      <c r="AG2334" s="107">
        <v>0</v>
      </c>
      <c r="AH2334" s="107">
        <v>0</v>
      </c>
      <c r="AI2334" s="107">
        <v>0</v>
      </c>
      <c r="AJ2334" t="s">
        <v>1012</v>
      </c>
    </row>
    <row r="2335" spans="1:37" x14ac:dyDescent="0.45">
      <c r="A2335" t="s">
        <v>1174</v>
      </c>
      <c r="B2335" t="s">
        <v>10437</v>
      </c>
      <c r="C2335" t="s">
        <v>990</v>
      </c>
      <c r="D2335" t="s">
        <v>10438</v>
      </c>
      <c r="E2335" t="s">
        <v>992</v>
      </c>
      <c r="F2335" t="s">
        <v>10159</v>
      </c>
      <c r="G2335">
        <v>5</v>
      </c>
      <c r="H2335" t="s">
        <v>2789</v>
      </c>
      <c r="I2335">
        <v>43111</v>
      </c>
      <c r="K2335" t="s">
        <v>10439</v>
      </c>
      <c r="L2335" s="106">
        <v>23124</v>
      </c>
      <c r="M2335">
        <v>13399545</v>
      </c>
      <c r="N2335" t="s">
        <v>996</v>
      </c>
      <c r="O2335" t="s">
        <v>12</v>
      </c>
      <c r="P2335" t="s">
        <v>997</v>
      </c>
      <c r="R2335" s="109" t="str">
        <f>IF(OR(P2335="SB",Q2335="SB"),"SB",0)</f>
        <v>SB</v>
      </c>
      <c r="T2335" s="110" t="s">
        <v>998</v>
      </c>
      <c r="V2335" s="113" t="str">
        <f>IF(AND(I2335&gt;=10000,I2335&lt;=19900),"Praha",(IF(AND(I2335&gt;=25001,I2335&lt;=29501),"Středočeský kraj",(IF(AND(I2335&gt;=30100,I2335&lt;=34972),"Středočeský kraj",(IF(AND(I2335&gt;=35002,I2335&lt;=36271),"Karlovarský kraj",(IF(AND(I2335&gt;=37001,I2335&lt;=39201),"Jihočeský kraj",(IF(AND(I2335&gt;=39701,I2335&lt;=39901),"Jihočeský kraj",(IF(AND(I2335&gt;=39301,I2335&lt;=39601),"Kraj Vysočina",(IF(AND(I2335&gt;=58001,I2335&lt;=59501),"Kraj Vysočina",(IF(AND(I2335&gt;=67401,I2335&lt;=67602),"Kraj Vysočina",(IF(AND(I2335&gt;=40001,I2335&lt;=44101),"Ústecký kraj",(IF(AND(I2335&gt;=46001,I2335&lt;=47201),"Liberecký kraj",(IF(AND(I2335&gt;=51202,I2335&lt;=51401),"Liberecký kraj",(IF(AND(I2335&gt;=53002,I2335&lt;=53976),"Pardubický kraj",(IF(AND(I2335&gt;=56002,I2335&lt;=57201),"Pardubický kraj",(IF(AND(I2335&gt;=60200,I2335&lt;=67201),"Jihomoravský kraj",(IF(AND(I2335&gt;=67801,I2335&lt;=68501),"Jihomoravský kraj",(IF(AND(I2335&gt;=69002,I2335&lt;=69801),"Jihomoravský kraj",(IF(AND(I2335&gt;=68601,I2335&lt;=68801),"Zlínský kraj",(IF(AND(I2335&gt;=75501,I2335&lt;=76901),"Zlínský kraj",(IF(AND(I2335&gt;=70030,I2335&lt;=74901),"Moravskoslezský kraj",(IF(AND(I2335&gt;=75000,I2335&lt;=75368),"Olomoucký kraj",(IF(AND(I2335&gt;=77200,I2335&lt;=79862),"Olomoucký kraj",(IF(AND(I2335&gt;=50011,I2335&lt;=50301),"Královéhradecký kraj",(IF(AND(I2335&gt;=54301,I2335&lt;=54303),"Královéhradecký kraj","0")))))))))))))))))))))))))))))))))))))))))))))))</f>
        <v>Ústecký kraj</v>
      </c>
      <c r="AB2335" t="s">
        <v>998</v>
      </c>
      <c r="AD2335" t="s">
        <v>998</v>
      </c>
      <c r="AE2335" t="s">
        <v>998</v>
      </c>
      <c r="AF2335" t="s">
        <v>998</v>
      </c>
      <c r="AG2335" s="107">
        <v>0</v>
      </c>
      <c r="AH2335" s="107">
        <v>0</v>
      </c>
      <c r="AI2335" s="107">
        <v>0</v>
      </c>
      <c r="AJ2335" t="s">
        <v>1012</v>
      </c>
    </row>
    <row r="2336" spans="1:37" x14ac:dyDescent="0.45">
      <c r="A2336" t="s">
        <v>10440</v>
      </c>
      <c r="B2336" t="s">
        <v>10437</v>
      </c>
      <c r="C2336" t="s">
        <v>990</v>
      </c>
      <c r="D2336" t="s">
        <v>10441</v>
      </c>
      <c r="E2336" t="s">
        <v>992</v>
      </c>
      <c r="F2336" t="s">
        <v>10159</v>
      </c>
      <c r="G2336">
        <v>5</v>
      </c>
      <c r="H2336" t="s">
        <v>2789</v>
      </c>
      <c r="I2336">
        <v>43111</v>
      </c>
      <c r="K2336" t="s">
        <v>10442</v>
      </c>
      <c r="L2336" s="106">
        <v>34008</v>
      </c>
      <c r="M2336">
        <v>13399646</v>
      </c>
      <c r="N2336" t="s">
        <v>996</v>
      </c>
      <c r="O2336" t="s">
        <v>12</v>
      </c>
      <c r="P2336" t="s">
        <v>997</v>
      </c>
      <c r="R2336" s="109" t="str">
        <f>IF(OR(P2336="SB",Q2336="SB"),"SB",0)</f>
        <v>SB</v>
      </c>
      <c r="T2336" s="110" t="s">
        <v>998</v>
      </c>
      <c r="V2336" s="113" t="str">
        <f>IF(AND(I2336&gt;=10000,I2336&lt;=19900),"Praha",(IF(AND(I2336&gt;=25001,I2336&lt;=29501),"Středočeský kraj",(IF(AND(I2336&gt;=30100,I2336&lt;=34972),"Středočeský kraj",(IF(AND(I2336&gt;=35002,I2336&lt;=36271),"Karlovarský kraj",(IF(AND(I2336&gt;=37001,I2336&lt;=39201),"Jihočeský kraj",(IF(AND(I2336&gt;=39701,I2336&lt;=39901),"Jihočeský kraj",(IF(AND(I2336&gt;=39301,I2336&lt;=39601),"Kraj Vysočina",(IF(AND(I2336&gt;=58001,I2336&lt;=59501),"Kraj Vysočina",(IF(AND(I2336&gt;=67401,I2336&lt;=67602),"Kraj Vysočina",(IF(AND(I2336&gt;=40001,I2336&lt;=44101),"Ústecký kraj",(IF(AND(I2336&gt;=46001,I2336&lt;=47201),"Liberecký kraj",(IF(AND(I2336&gt;=51202,I2336&lt;=51401),"Liberecký kraj",(IF(AND(I2336&gt;=53002,I2336&lt;=53976),"Pardubický kraj",(IF(AND(I2336&gt;=56002,I2336&lt;=57201),"Pardubický kraj",(IF(AND(I2336&gt;=60200,I2336&lt;=67201),"Jihomoravský kraj",(IF(AND(I2336&gt;=67801,I2336&lt;=68501),"Jihomoravský kraj",(IF(AND(I2336&gt;=69002,I2336&lt;=69801),"Jihomoravský kraj",(IF(AND(I2336&gt;=68601,I2336&lt;=68801),"Zlínský kraj",(IF(AND(I2336&gt;=75501,I2336&lt;=76901),"Zlínský kraj",(IF(AND(I2336&gt;=70030,I2336&lt;=74901),"Moravskoslezský kraj",(IF(AND(I2336&gt;=75000,I2336&lt;=75368),"Olomoucký kraj",(IF(AND(I2336&gt;=77200,I2336&lt;=79862),"Olomoucký kraj",(IF(AND(I2336&gt;=50011,I2336&lt;=50301),"Královéhradecký kraj",(IF(AND(I2336&gt;=54301,I2336&lt;=54303),"Královéhradecký kraj","0")))))))))))))))))))))))))))))))))))))))))))))))</f>
        <v>Ústecký kraj</v>
      </c>
      <c r="AB2336" t="s">
        <v>998</v>
      </c>
      <c r="AD2336" t="s">
        <v>998</v>
      </c>
      <c r="AE2336" t="s">
        <v>998</v>
      </c>
      <c r="AF2336" t="s">
        <v>998</v>
      </c>
      <c r="AG2336" s="107">
        <v>0</v>
      </c>
      <c r="AH2336" s="107">
        <v>0</v>
      </c>
      <c r="AI2336" s="107">
        <v>0</v>
      </c>
      <c r="AJ2336" t="s">
        <v>1012</v>
      </c>
    </row>
    <row r="2337" spans="1:37" x14ac:dyDescent="0.45">
      <c r="A2337" t="s">
        <v>1076</v>
      </c>
      <c r="B2337" t="s">
        <v>10942</v>
      </c>
      <c r="C2337" t="s">
        <v>990</v>
      </c>
      <c r="D2337" t="s">
        <v>10943</v>
      </c>
      <c r="E2337" t="s">
        <v>992</v>
      </c>
      <c r="F2337" t="s">
        <v>10944</v>
      </c>
      <c r="G2337">
        <v>38</v>
      </c>
      <c r="H2337" t="s">
        <v>1417</v>
      </c>
      <c r="I2337">
        <v>43111</v>
      </c>
      <c r="K2337" t="s">
        <v>10945</v>
      </c>
      <c r="L2337" s="106">
        <v>31421</v>
      </c>
      <c r="M2337">
        <v>13022861</v>
      </c>
      <c r="N2337" t="s">
        <v>996</v>
      </c>
      <c r="O2337" t="s">
        <v>12</v>
      </c>
      <c r="P2337" t="s">
        <v>997</v>
      </c>
      <c r="R2337" s="109" t="str">
        <f>IF(OR(P2337="SB",Q2337="SB"),"SB",0)</f>
        <v>SB</v>
      </c>
      <c r="T2337" s="110" t="s">
        <v>998</v>
      </c>
      <c r="V2337" s="113" t="str">
        <f>IF(AND(I2337&gt;=10000,I2337&lt;=19900),"Praha",(IF(AND(I2337&gt;=25001,I2337&lt;=29501),"Středočeský kraj",(IF(AND(I2337&gt;=30100,I2337&lt;=34972),"Středočeský kraj",(IF(AND(I2337&gt;=35002,I2337&lt;=36271),"Karlovarský kraj",(IF(AND(I2337&gt;=37001,I2337&lt;=39201),"Jihočeský kraj",(IF(AND(I2337&gt;=39701,I2337&lt;=39901),"Jihočeský kraj",(IF(AND(I2337&gt;=39301,I2337&lt;=39601),"Kraj Vysočina",(IF(AND(I2337&gt;=58001,I2337&lt;=59501),"Kraj Vysočina",(IF(AND(I2337&gt;=67401,I2337&lt;=67602),"Kraj Vysočina",(IF(AND(I2337&gt;=40001,I2337&lt;=44101),"Ústecký kraj",(IF(AND(I2337&gt;=46001,I2337&lt;=47201),"Liberecký kraj",(IF(AND(I2337&gt;=51202,I2337&lt;=51401),"Liberecký kraj",(IF(AND(I2337&gt;=53002,I2337&lt;=53976),"Pardubický kraj",(IF(AND(I2337&gt;=56002,I2337&lt;=57201),"Pardubický kraj",(IF(AND(I2337&gt;=60200,I2337&lt;=67201),"Jihomoravský kraj",(IF(AND(I2337&gt;=67801,I2337&lt;=68501),"Jihomoravský kraj",(IF(AND(I2337&gt;=69002,I2337&lt;=69801),"Jihomoravský kraj",(IF(AND(I2337&gt;=68601,I2337&lt;=68801),"Zlínský kraj",(IF(AND(I2337&gt;=75501,I2337&lt;=76901),"Zlínský kraj",(IF(AND(I2337&gt;=70030,I2337&lt;=74901),"Moravskoslezský kraj",(IF(AND(I2337&gt;=75000,I2337&lt;=75368),"Olomoucký kraj",(IF(AND(I2337&gt;=77200,I2337&lt;=79862),"Olomoucký kraj",(IF(AND(I2337&gt;=50011,I2337&lt;=50301),"Královéhradecký kraj",(IF(AND(I2337&gt;=54301,I2337&lt;=54303),"Královéhradecký kraj","0")))))))))))))))))))))))))))))))))))))))))))))))</f>
        <v>Ústecký kraj</v>
      </c>
      <c r="AB2337" t="s">
        <v>998</v>
      </c>
      <c r="AD2337" t="s">
        <v>998</v>
      </c>
      <c r="AE2337" t="s">
        <v>998</v>
      </c>
      <c r="AF2337" t="s">
        <v>998</v>
      </c>
      <c r="AG2337" s="107">
        <v>0</v>
      </c>
      <c r="AH2337" s="107">
        <v>0</v>
      </c>
      <c r="AI2337" s="107">
        <v>0</v>
      </c>
      <c r="AJ2337" t="s">
        <v>1012</v>
      </c>
    </row>
    <row r="2338" spans="1:37" x14ac:dyDescent="0.45">
      <c r="A2338" t="s">
        <v>1128</v>
      </c>
      <c r="B2338" t="s">
        <v>14165</v>
      </c>
      <c r="C2338" t="s">
        <v>990</v>
      </c>
      <c r="D2338" t="s">
        <v>14168</v>
      </c>
      <c r="E2338" t="s">
        <v>992</v>
      </c>
      <c r="F2338" t="s">
        <v>8346</v>
      </c>
      <c r="G2338">
        <v>55</v>
      </c>
      <c r="H2338" t="s">
        <v>2789</v>
      </c>
      <c r="I2338">
        <v>43111</v>
      </c>
      <c r="K2338" t="s">
        <v>14169</v>
      </c>
      <c r="L2338" s="106">
        <v>34934</v>
      </c>
      <c r="M2338">
        <v>13399848</v>
      </c>
      <c r="N2338" t="s">
        <v>996</v>
      </c>
      <c r="O2338" t="s">
        <v>12</v>
      </c>
      <c r="P2338" t="s">
        <v>997</v>
      </c>
      <c r="R2338" s="109" t="str">
        <f>IF(OR(P2338="SB",Q2338="SB"),"SB",0)</f>
        <v>SB</v>
      </c>
      <c r="T2338" s="110" t="s">
        <v>998</v>
      </c>
      <c r="V2338" s="113" t="str">
        <f>IF(AND(I2338&gt;=10000,I2338&lt;=19900),"Praha",(IF(AND(I2338&gt;=25001,I2338&lt;=29501),"Středočeský kraj",(IF(AND(I2338&gt;=30100,I2338&lt;=34972),"Středočeský kraj",(IF(AND(I2338&gt;=35002,I2338&lt;=36271),"Karlovarský kraj",(IF(AND(I2338&gt;=37001,I2338&lt;=39201),"Jihočeský kraj",(IF(AND(I2338&gt;=39701,I2338&lt;=39901),"Jihočeský kraj",(IF(AND(I2338&gt;=39301,I2338&lt;=39601),"Kraj Vysočina",(IF(AND(I2338&gt;=58001,I2338&lt;=59501),"Kraj Vysočina",(IF(AND(I2338&gt;=67401,I2338&lt;=67602),"Kraj Vysočina",(IF(AND(I2338&gt;=40001,I2338&lt;=44101),"Ústecký kraj",(IF(AND(I2338&gt;=46001,I2338&lt;=47201),"Liberecký kraj",(IF(AND(I2338&gt;=51202,I2338&lt;=51401),"Liberecký kraj",(IF(AND(I2338&gt;=53002,I2338&lt;=53976),"Pardubický kraj",(IF(AND(I2338&gt;=56002,I2338&lt;=57201),"Pardubický kraj",(IF(AND(I2338&gt;=60200,I2338&lt;=67201),"Jihomoravský kraj",(IF(AND(I2338&gt;=67801,I2338&lt;=68501),"Jihomoravský kraj",(IF(AND(I2338&gt;=69002,I2338&lt;=69801),"Jihomoravský kraj",(IF(AND(I2338&gt;=68601,I2338&lt;=68801),"Zlínský kraj",(IF(AND(I2338&gt;=75501,I2338&lt;=76901),"Zlínský kraj",(IF(AND(I2338&gt;=70030,I2338&lt;=74901),"Moravskoslezský kraj",(IF(AND(I2338&gt;=75000,I2338&lt;=75368),"Olomoucký kraj",(IF(AND(I2338&gt;=77200,I2338&lt;=79862),"Olomoucký kraj",(IF(AND(I2338&gt;=50011,I2338&lt;=50301),"Královéhradecký kraj",(IF(AND(I2338&gt;=54301,I2338&lt;=54303),"Královéhradecký kraj","0")))))))))))))))))))))))))))))))))))))))))))))))</f>
        <v>Ústecký kraj</v>
      </c>
      <c r="AB2338" t="s">
        <v>998</v>
      </c>
      <c r="AD2338" t="s">
        <v>998</v>
      </c>
      <c r="AE2338" t="s">
        <v>998</v>
      </c>
      <c r="AF2338" t="s">
        <v>998</v>
      </c>
      <c r="AG2338" s="107">
        <v>300</v>
      </c>
      <c r="AH2338" s="107">
        <v>0</v>
      </c>
      <c r="AI2338" s="107">
        <v>0</v>
      </c>
      <c r="AJ2338" t="s">
        <v>999</v>
      </c>
      <c r="AK2338" s="106">
        <v>44924</v>
      </c>
    </row>
    <row r="2339" spans="1:37" x14ac:dyDescent="0.45">
      <c r="A2339" t="s">
        <v>1109</v>
      </c>
      <c r="B2339" t="s">
        <v>5055</v>
      </c>
      <c r="C2339" t="s">
        <v>1002</v>
      </c>
      <c r="D2339" t="s">
        <v>5062</v>
      </c>
      <c r="E2339" t="s">
        <v>992</v>
      </c>
      <c r="F2339" t="s">
        <v>5063</v>
      </c>
      <c r="G2339">
        <v>41</v>
      </c>
      <c r="H2339" t="s">
        <v>5063</v>
      </c>
      <c r="I2339">
        <v>43114</v>
      </c>
      <c r="K2339" t="s">
        <v>5064</v>
      </c>
      <c r="L2339" s="106">
        <v>35164</v>
      </c>
      <c r="M2339">
        <v>13409952</v>
      </c>
      <c r="N2339" t="s">
        <v>996</v>
      </c>
      <c r="O2339" t="s">
        <v>12</v>
      </c>
      <c r="P2339" t="s">
        <v>997</v>
      </c>
      <c r="R2339" s="109" t="str">
        <f>IF(OR(P2339="SB",Q2339="SB"),"SB",0)</f>
        <v>SB</v>
      </c>
      <c r="T2339" s="110" t="s">
        <v>998</v>
      </c>
      <c r="V2339" s="113" t="str">
        <f>IF(AND(I2339&gt;=10000,I2339&lt;=19900),"Praha",(IF(AND(I2339&gt;=25001,I2339&lt;=29501),"Středočeský kraj",(IF(AND(I2339&gt;=30100,I2339&lt;=34972),"Středočeský kraj",(IF(AND(I2339&gt;=35002,I2339&lt;=36271),"Karlovarský kraj",(IF(AND(I2339&gt;=37001,I2339&lt;=39201),"Jihočeský kraj",(IF(AND(I2339&gt;=39701,I2339&lt;=39901),"Jihočeský kraj",(IF(AND(I2339&gt;=39301,I2339&lt;=39601),"Kraj Vysočina",(IF(AND(I2339&gt;=58001,I2339&lt;=59501),"Kraj Vysočina",(IF(AND(I2339&gt;=67401,I2339&lt;=67602),"Kraj Vysočina",(IF(AND(I2339&gt;=40001,I2339&lt;=44101),"Ústecký kraj",(IF(AND(I2339&gt;=46001,I2339&lt;=47201),"Liberecký kraj",(IF(AND(I2339&gt;=51202,I2339&lt;=51401),"Liberecký kraj",(IF(AND(I2339&gt;=53002,I2339&lt;=53976),"Pardubický kraj",(IF(AND(I2339&gt;=56002,I2339&lt;=57201),"Pardubický kraj",(IF(AND(I2339&gt;=60200,I2339&lt;=67201),"Jihomoravský kraj",(IF(AND(I2339&gt;=67801,I2339&lt;=68501),"Jihomoravský kraj",(IF(AND(I2339&gt;=69002,I2339&lt;=69801),"Jihomoravský kraj",(IF(AND(I2339&gt;=68601,I2339&lt;=68801),"Zlínský kraj",(IF(AND(I2339&gt;=75501,I2339&lt;=76901),"Zlínský kraj",(IF(AND(I2339&gt;=70030,I2339&lt;=74901),"Moravskoslezský kraj",(IF(AND(I2339&gt;=75000,I2339&lt;=75368),"Olomoucký kraj",(IF(AND(I2339&gt;=77200,I2339&lt;=79862),"Olomoucký kraj",(IF(AND(I2339&gt;=50011,I2339&lt;=50301),"Královéhradecký kraj",(IF(AND(I2339&gt;=54301,I2339&lt;=54303),"Královéhradecký kraj","0")))))))))))))))))))))))))))))))))))))))))))))))</f>
        <v>Ústecký kraj</v>
      </c>
      <c r="AB2339" t="s">
        <v>998</v>
      </c>
      <c r="AD2339" t="s">
        <v>998</v>
      </c>
      <c r="AE2339" t="s">
        <v>998</v>
      </c>
      <c r="AF2339" t="s">
        <v>998</v>
      </c>
      <c r="AG2339" s="107">
        <v>0</v>
      </c>
      <c r="AH2339" s="107">
        <v>0</v>
      </c>
      <c r="AI2339" s="107">
        <v>0</v>
      </c>
      <c r="AJ2339" t="s">
        <v>1012</v>
      </c>
    </row>
    <row r="2340" spans="1:37" x14ac:dyDescent="0.45">
      <c r="A2340" t="s">
        <v>1139</v>
      </c>
      <c r="B2340" t="s">
        <v>5822</v>
      </c>
      <c r="C2340" t="s">
        <v>990</v>
      </c>
      <c r="D2340" t="s">
        <v>5823</v>
      </c>
      <c r="E2340" t="s">
        <v>992</v>
      </c>
      <c r="F2340" t="s">
        <v>5063</v>
      </c>
      <c r="G2340">
        <v>160</v>
      </c>
      <c r="H2340" t="s">
        <v>5063</v>
      </c>
      <c r="I2340">
        <v>43114</v>
      </c>
      <c r="K2340" t="s">
        <v>5824</v>
      </c>
      <c r="L2340" s="106">
        <v>35398</v>
      </c>
      <c r="M2340">
        <v>13410053</v>
      </c>
      <c r="N2340" t="s">
        <v>996</v>
      </c>
      <c r="O2340" t="s">
        <v>12</v>
      </c>
      <c r="P2340" t="s">
        <v>997</v>
      </c>
      <c r="R2340" s="109" t="str">
        <f>IF(OR(P2340="SB",Q2340="SB"),"SB",0)</f>
        <v>SB</v>
      </c>
      <c r="T2340" s="110" t="s">
        <v>998</v>
      </c>
      <c r="V2340" s="113" t="str">
        <f>IF(AND(I2340&gt;=10000,I2340&lt;=19900),"Praha",(IF(AND(I2340&gt;=25001,I2340&lt;=29501),"Středočeský kraj",(IF(AND(I2340&gt;=30100,I2340&lt;=34972),"Středočeský kraj",(IF(AND(I2340&gt;=35002,I2340&lt;=36271),"Karlovarský kraj",(IF(AND(I2340&gt;=37001,I2340&lt;=39201),"Jihočeský kraj",(IF(AND(I2340&gt;=39701,I2340&lt;=39901),"Jihočeský kraj",(IF(AND(I2340&gt;=39301,I2340&lt;=39601),"Kraj Vysočina",(IF(AND(I2340&gt;=58001,I2340&lt;=59501),"Kraj Vysočina",(IF(AND(I2340&gt;=67401,I2340&lt;=67602),"Kraj Vysočina",(IF(AND(I2340&gt;=40001,I2340&lt;=44101),"Ústecký kraj",(IF(AND(I2340&gt;=46001,I2340&lt;=47201),"Liberecký kraj",(IF(AND(I2340&gt;=51202,I2340&lt;=51401),"Liberecký kraj",(IF(AND(I2340&gt;=53002,I2340&lt;=53976),"Pardubický kraj",(IF(AND(I2340&gt;=56002,I2340&lt;=57201),"Pardubický kraj",(IF(AND(I2340&gt;=60200,I2340&lt;=67201),"Jihomoravský kraj",(IF(AND(I2340&gt;=67801,I2340&lt;=68501),"Jihomoravský kraj",(IF(AND(I2340&gt;=69002,I2340&lt;=69801),"Jihomoravský kraj",(IF(AND(I2340&gt;=68601,I2340&lt;=68801),"Zlínský kraj",(IF(AND(I2340&gt;=75501,I2340&lt;=76901),"Zlínský kraj",(IF(AND(I2340&gt;=70030,I2340&lt;=74901),"Moravskoslezský kraj",(IF(AND(I2340&gt;=75000,I2340&lt;=75368),"Olomoucký kraj",(IF(AND(I2340&gt;=77200,I2340&lt;=79862),"Olomoucký kraj",(IF(AND(I2340&gt;=50011,I2340&lt;=50301),"Královéhradecký kraj",(IF(AND(I2340&gt;=54301,I2340&lt;=54303),"Královéhradecký kraj","0")))))))))))))))))))))))))))))))))))))))))))))))</f>
        <v>Ústecký kraj</v>
      </c>
      <c r="AB2340" t="s">
        <v>998</v>
      </c>
      <c r="AD2340" t="s">
        <v>998</v>
      </c>
      <c r="AE2340" t="s">
        <v>998</v>
      </c>
      <c r="AF2340" t="s">
        <v>998</v>
      </c>
      <c r="AG2340" s="107">
        <v>300</v>
      </c>
      <c r="AH2340" s="107">
        <v>0</v>
      </c>
      <c r="AI2340" s="107">
        <v>0</v>
      </c>
      <c r="AJ2340" t="s">
        <v>999</v>
      </c>
      <c r="AK2340" s="106">
        <v>44924</v>
      </c>
    </row>
    <row r="2341" spans="1:37" x14ac:dyDescent="0.45">
      <c r="A2341" t="s">
        <v>1411</v>
      </c>
      <c r="B2341" t="s">
        <v>15375</v>
      </c>
      <c r="C2341" t="s">
        <v>990</v>
      </c>
      <c r="D2341" t="s">
        <v>15391</v>
      </c>
      <c r="E2341" t="s">
        <v>992</v>
      </c>
      <c r="F2341" t="s">
        <v>15380</v>
      </c>
      <c r="G2341">
        <v>17</v>
      </c>
      <c r="H2341" t="s">
        <v>15380</v>
      </c>
      <c r="I2341">
        <v>43132</v>
      </c>
      <c r="K2341" t="s">
        <v>15392</v>
      </c>
      <c r="L2341" s="106">
        <v>34398</v>
      </c>
      <c r="M2341">
        <v>10470044</v>
      </c>
      <c r="N2341" t="s">
        <v>1155</v>
      </c>
      <c r="O2341" t="s">
        <v>1023</v>
      </c>
      <c r="P2341" t="s">
        <v>997</v>
      </c>
      <c r="R2341" s="109" t="str">
        <f>IF(OR(P2341="SB",Q2341="SB"),"SB",0)</f>
        <v>SB</v>
      </c>
      <c r="T2341" s="110">
        <v>10420</v>
      </c>
      <c r="U2341" t="s">
        <v>19633</v>
      </c>
      <c r="V2341" s="113" t="str">
        <f>IF(AND(I2341&gt;=10000,I2341&lt;=19900),"Praha",(IF(AND(I2341&gt;=25001,I2341&lt;=29501),"Středočeský kraj",(IF(AND(I2341&gt;=30100,I2341&lt;=34972),"Středočeský kraj",(IF(AND(I2341&gt;=35002,I2341&lt;=36271),"Karlovarský kraj",(IF(AND(I2341&gt;=37001,I2341&lt;=39201),"Jihočeský kraj",(IF(AND(I2341&gt;=39701,I2341&lt;=39901),"Jihočeský kraj",(IF(AND(I2341&gt;=39301,I2341&lt;=39601),"Kraj Vysočina",(IF(AND(I2341&gt;=58001,I2341&lt;=59501),"Kraj Vysočina",(IF(AND(I2341&gt;=67401,I2341&lt;=67602),"Kraj Vysočina",(IF(AND(I2341&gt;=40001,I2341&lt;=44101),"Ústecký kraj",(IF(AND(I2341&gt;=46001,I2341&lt;=47201),"Liberecký kraj",(IF(AND(I2341&gt;=51202,I2341&lt;=51401),"Liberecký kraj",(IF(AND(I2341&gt;=53002,I2341&lt;=53976),"Pardubický kraj",(IF(AND(I2341&gt;=56002,I2341&lt;=57201),"Pardubický kraj",(IF(AND(I2341&gt;=60200,I2341&lt;=67201),"Jihomoravský kraj",(IF(AND(I2341&gt;=67801,I2341&lt;=68501),"Jihomoravský kraj",(IF(AND(I2341&gt;=69002,I2341&lt;=69801),"Jihomoravský kraj",(IF(AND(I2341&gt;=68601,I2341&lt;=68801),"Zlínský kraj",(IF(AND(I2341&gt;=75501,I2341&lt;=76901),"Zlínský kraj",(IF(AND(I2341&gt;=70030,I2341&lt;=74901),"Moravskoslezský kraj",(IF(AND(I2341&gt;=75000,I2341&lt;=75368),"Olomoucký kraj",(IF(AND(I2341&gt;=77200,I2341&lt;=79862),"Olomoucký kraj",(IF(AND(I2341&gt;=50011,I2341&lt;=50301),"Královéhradecký kraj",(IF(AND(I2341&gt;=54301,I2341&lt;=54303),"Královéhradecký kraj","0")))))))))))))))))))))))))))))))))))))))))))))))</f>
        <v>Ústecký kraj</v>
      </c>
      <c r="AD2341" t="s">
        <v>998</v>
      </c>
      <c r="AE2341" t="s">
        <v>998</v>
      </c>
      <c r="AF2341" t="s">
        <v>998</v>
      </c>
      <c r="AG2341" s="107">
        <v>300</v>
      </c>
      <c r="AH2341" s="107">
        <v>0</v>
      </c>
      <c r="AI2341" s="107">
        <v>0</v>
      </c>
      <c r="AJ2341" t="s">
        <v>999</v>
      </c>
      <c r="AK2341" s="106">
        <v>44924</v>
      </c>
    </row>
    <row r="2342" spans="1:37" x14ac:dyDescent="0.45">
      <c r="A2342" t="s">
        <v>1156</v>
      </c>
      <c r="B2342" t="s">
        <v>15375</v>
      </c>
      <c r="C2342" t="s">
        <v>990</v>
      </c>
      <c r="D2342" t="s">
        <v>15379</v>
      </c>
      <c r="E2342" t="s">
        <v>992</v>
      </c>
      <c r="F2342" t="s">
        <v>15380</v>
      </c>
      <c r="G2342">
        <v>17</v>
      </c>
      <c r="H2342" t="s">
        <v>15380</v>
      </c>
      <c r="I2342">
        <v>43132</v>
      </c>
      <c r="K2342" t="s">
        <v>15381</v>
      </c>
      <c r="L2342" s="106">
        <v>19124</v>
      </c>
      <c r="M2342">
        <v>10469943</v>
      </c>
      <c r="N2342" t="s">
        <v>1155</v>
      </c>
      <c r="O2342" t="s">
        <v>1023</v>
      </c>
      <c r="P2342" t="s">
        <v>997</v>
      </c>
      <c r="R2342" s="109" t="str">
        <f>IF(OR(P2342="SB",Q2342="SB"),"SB",0)</f>
        <v>SB</v>
      </c>
      <c r="T2342" s="110" t="s">
        <v>998</v>
      </c>
      <c r="V2342" s="113" t="str">
        <f>IF(AND(I2342&gt;=10000,I2342&lt;=19900),"Praha",(IF(AND(I2342&gt;=25001,I2342&lt;=29501),"Středočeský kraj",(IF(AND(I2342&gt;=30100,I2342&lt;=34972),"Středočeský kraj",(IF(AND(I2342&gt;=35002,I2342&lt;=36271),"Karlovarský kraj",(IF(AND(I2342&gt;=37001,I2342&lt;=39201),"Jihočeský kraj",(IF(AND(I2342&gt;=39701,I2342&lt;=39901),"Jihočeský kraj",(IF(AND(I2342&gt;=39301,I2342&lt;=39601),"Kraj Vysočina",(IF(AND(I2342&gt;=58001,I2342&lt;=59501),"Kraj Vysočina",(IF(AND(I2342&gt;=67401,I2342&lt;=67602),"Kraj Vysočina",(IF(AND(I2342&gt;=40001,I2342&lt;=44101),"Ústecký kraj",(IF(AND(I2342&gt;=46001,I2342&lt;=47201),"Liberecký kraj",(IF(AND(I2342&gt;=51202,I2342&lt;=51401),"Liberecký kraj",(IF(AND(I2342&gt;=53002,I2342&lt;=53976),"Pardubický kraj",(IF(AND(I2342&gt;=56002,I2342&lt;=57201),"Pardubický kraj",(IF(AND(I2342&gt;=60200,I2342&lt;=67201),"Jihomoravský kraj",(IF(AND(I2342&gt;=67801,I2342&lt;=68501),"Jihomoravský kraj",(IF(AND(I2342&gt;=69002,I2342&lt;=69801),"Jihomoravský kraj",(IF(AND(I2342&gt;=68601,I2342&lt;=68801),"Zlínský kraj",(IF(AND(I2342&gt;=75501,I2342&lt;=76901),"Zlínský kraj",(IF(AND(I2342&gt;=70030,I2342&lt;=74901),"Moravskoslezský kraj",(IF(AND(I2342&gt;=75000,I2342&lt;=75368),"Olomoucký kraj",(IF(AND(I2342&gt;=77200,I2342&lt;=79862),"Olomoucký kraj",(IF(AND(I2342&gt;=50011,I2342&lt;=50301),"Královéhradecký kraj",(IF(AND(I2342&gt;=54301,I2342&lt;=54303),"Královéhradecký kraj","0")))))))))))))))))))))))))))))))))))))))))))))))</f>
        <v>Ústecký kraj</v>
      </c>
      <c r="AB2342" t="s">
        <v>998</v>
      </c>
      <c r="AD2342" t="s">
        <v>998</v>
      </c>
      <c r="AE2342" t="s">
        <v>998</v>
      </c>
      <c r="AF2342" t="s">
        <v>998</v>
      </c>
      <c r="AG2342" s="107">
        <v>100</v>
      </c>
      <c r="AH2342" s="107">
        <v>0</v>
      </c>
      <c r="AI2342" s="107">
        <v>0</v>
      </c>
      <c r="AJ2342" t="s">
        <v>999</v>
      </c>
      <c r="AK2342" s="106">
        <v>44924</v>
      </c>
    </row>
    <row r="2343" spans="1:37" x14ac:dyDescent="0.45">
      <c r="A2343" t="s">
        <v>9732</v>
      </c>
      <c r="B2343" t="s">
        <v>15393</v>
      </c>
      <c r="C2343" t="s">
        <v>1002</v>
      </c>
      <c r="D2343" t="s">
        <v>15394</v>
      </c>
      <c r="E2343" t="s">
        <v>992</v>
      </c>
      <c r="F2343" t="s">
        <v>15380</v>
      </c>
      <c r="G2343">
        <v>17</v>
      </c>
      <c r="H2343" t="s">
        <v>15380</v>
      </c>
      <c r="I2343">
        <v>43132</v>
      </c>
      <c r="K2343" t="s">
        <v>15395</v>
      </c>
      <c r="L2343" s="106">
        <v>22716</v>
      </c>
      <c r="M2343">
        <v>10470145</v>
      </c>
      <c r="N2343" t="s">
        <v>1155</v>
      </c>
      <c r="O2343" t="s">
        <v>1023</v>
      </c>
      <c r="P2343" t="s">
        <v>997</v>
      </c>
      <c r="R2343" s="109" t="str">
        <f>IF(OR(P2343="SB",Q2343="SB"),"SB",0)</f>
        <v>SB</v>
      </c>
      <c r="T2343" s="110" t="s">
        <v>998</v>
      </c>
      <c r="V2343" s="113" t="str">
        <f>IF(AND(I2343&gt;=10000,I2343&lt;=19900),"Praha",(IF(AND(I2343&gt;=25001,I2343&lt;=29501),"Středočeský kraj",(IF(AND(I2343&gt;=30100,I2343&lt;=34972),"Středočeský kraj",(IF(AND(I2343&gt;=35002,I2343&lt;=36271),"Karlovarský kraj",(IF(AND(I2343&gt;=37001,I2343&lt;=39201),"Jihočeský kraj",(IF(AND(I2343&gt;=39701,I2343&lt;=39901),"Jihočeský kraj",(IF(AND(I2343&gt;=39301,I2343&lt;=39601),"Kraj Vysočina",(IF(AND(I2343&gt;=58001,I2343&lt;=59501),"Kraj Vysočina",(IF(AND(I2343&gt;=67401,I2343&lt;=67602),"Kraj Vysočina",(IF(AND(I2343&gt;=40001,I2343&lt;=44101),"Ústecký kraj",(IF(AND(I2343&gt;=46001,I2343&lt;=47201),"Liberecký kraj",(IF(AND(I2343&gt;=51202,I2343&lt;=51401),"Liberecký kraj",(IF(AND(I2343&gt;=53002,I2343&lt;=53976),"Pardubický kraj",(IF(AND(I2343&gt;=56002,I2343&lt;=57201),"Pardubický kraj",(IF(AND(I2343&gt;=60200,I2343&lt;=67201),"Jihomoravský kraj",(IF(AND(I2343&gt;=67801,I2343&lt;=68501),"Jihomoravský kraj",(IF(AND(I2343&gt;=69002,I2343&lt;=69801),"Jihomoravský kraj",(IF(AND(I2343&gt;=68601,I2343&lt;=68801),"Zlínský kraj",(IF(AND(I2343&gt;=75501,I2343&lt;=76901),"Zlínský kraj",(IF(AND(I2343&gt;=70030,I2343&lt;=74901),"Moravskoslezský kraj",(IF(AND(I2343&gt;=75000,I2343&lt;=75368),"Olomoucký kraj",(IF(AND(I2343&gt;=77200,I2343&lt;=79862),"Olomoucký kraj",(IF(AND(I2343&gt;=50011,I2343&lt;=50301),"Královéhradecký kraj",(IF(AND(I2343&gt;=54301,I2343&lt;=54303),"Královéhradecký kraj","0")))))))))))))))))))))))))))))))))))))))))))))))</f>
        <v>Ústecký kraj</v>
      </c>
      <c r="AB2343" t="s">
        <v>998</v>
      </c>
      <c r="AD2343" t="s">
        <v>998</v>
      </c>
      <c r="AE2343" t="s">
        <v>998</v>
      </c>
      <c r="AF2343" t="s">
        <v>998</v>
      </c>
      <c r="AG2343" s="107">
        <v>300</v>
      </c>
      <c r="AH2343" s="107">
        <v>0</v>
      </c>
      <c r="AI2343" s="107">
        <v>0</v>
      </c>
      <c r="AJ2343" t="s">
        <v>999</v>
      </c>
      <c r="AK2343" s="106">
        <v>44924</v>
      </c>
    </row>
    <row r="2344" spans="1:37" x14ac:dyDescent="0.45">
      <c r="A2344" t="s">
        <v>1395</v>
      </c>
      <c r="B2344" t="s">
        <v>19019</v>
      </c>
      <c r="C2344" t="s">
        <v>990</v>
      </c>
      <c r="D2344" t="s">
        <v>19020</v>
      </c>
      <c r="E2344" t="s">
        <v>992</v>
      </c>
      <c r="F2344" t="s">
        <v>19021</v>
      </c>
      <c r="G2344">
        <v>293</v>
      </c>
      <c r="H2344" t="s">
        <v>14758</v>
      </c>
      <c r="I2344">
        <v>43141</v>
      </c>
      <c r="K2344" t="s">
        <v>19022</v>
      </c>
      <c r="L2344" s="106">
        <v>30316</v>
      </c>
      <c r="M2344">
        <v>10426493</v>
      </c>
      <c r="N2344" t="s">
        <v>1155</v>
      </c>
      <c r="O2344" t="s">
        <v>1023</v>
      </c>
      <c r="P2344" t="s">
        <v>997</v>
      </c>
      <c r="R2344" s="109" t="str">
        <f>IF(OR(P2344="SB",Q2344="SB"),"SB",0)</f>
        <v>SB</v>
      </c>
      <c r="T2344" s="110">
        <v>10300</v>
      </c>
      <c r="U2344" t="s">
        <v>19633</v>
      </c>
      <c r="V2344" s="113" t="str">
        <f>IF(AND(I2344&gt;=10000,I2344&lt;=19900),"Praha",(IF(AND(I2344&gt;=25001,I2344&lt;=29501),"Středočeský kraj",(IF(AND(I2344&gt;=30100,I2344&lt;=34972),"Středočeský kraj",(IF(AND(I2344&gt;=35002,I2344&lt;=36271),"Karlovarský kraj",(IF(AND(I2344&gt;=37001,I2344&lt;=39201),"Jihočeský kraj",(IF(AND(I2344&gt;=39701,I2344&lt;=39901),"Jihočeský kraj",(IF(AND(I2344&gt;=39301,I2344&lt;=39601),"Kraj Vysočina",(IF(AND(I2344&gt;=58001,I2344&lt;=59501),"Kraj Vysočina",(IF(AND(I2344&gt;=67401,I2344&lt;=67602),"Kraj Vysočina",(IF(AND(I2344&gt;=40001,I2344&lt;=44101),"Ústecký kraj",(IF(AND(I2344&gt;=46001,I2344&lt;=47201),"Liberecký kraj",(IF(AND(I2344&gt;=51202,I2344&lt;=51401),"Liberecký kraj",(IF(AND(I2344&gt;=53002,I2344&lt;=53976),"Pardubický kraj",(IF(AND(I2344&gt;=56002,I2344&lt;=57201),"Pardubický kraj",(IF(AND(I2344&gt;=60200,I2344&lt;=67201),"Jihomoravský kraj",(IF(AND(I2344&gt;=67801,I2344&lt;=68501),"Jihomoravský kraj",(IF(AND(I2344&gt;=69002,I2344&lt;=69801),"Jihomoravský kraj",(IF(AND(I2344&gt;=68601,I2344&lt;=68801),"Zlínský kraj",(IF(AND(I2344&gt;=75501,I2344&lt;=76901),"Zlínský kraj",(IF(AND(I2344&gt;=70030,I2344&lt;=74901),"Moravskoslezský kraj",(IF(AND(I2344&gt;=75000,I2344&lt;=75368),"Olomoucký kraj",(IF(AND(I2344&gt;=77200,I2344&lt;=79862),"Olomoucký kraj",(IF(AND(I2344&gt;=50011,I2344&lt;=50301),"Královéhradecký kraj",(IF(AND(I2344&gt;=54301,I2344&lt;=54303),"Královéhradecký kraj","0")))))))))))))))))))))))))))))))))))))))))))))))</f>
        <v>Ústecký kraj</v>
      </c>
      <c r="AD2344" t="s">
        <v>998</v>
      </c>
      <c r="AE2344" t="s">
        <v>998</v>
      </c>
      <c r="AF2344" t="s">
        <v>998</v>
      </c>
      <c r="AG2344" s="107">
        <v>300</v>
      </c>
      <c r="AH2344" s="107">
        <v>0</v>
      </c>
      <c r="AI2344" s="107">
        <v>0</v>
      </c>
      <c r="AJ2344" t="s">
        <v>999</v>
      </c>
      <c r="AK2344" s="106">
        <v>44924</v>
      </c>
    </row>
    <row r="2345" spans="1:37" x14ac:dyDescent="0.45">
      <c r="A2345" t="s">
        <v>1026</v>
      </c>
      <c r="B2345" t="s">
        <v>13481</v>
      </c>
      <c r="C2345" t="s">
        <v>990</v>
      </c>
      <c r="D2345" t="s">
        <v>13484</v>
      </c>
      <c r="E2345" t="s">
        <v>992</v>
      </c>
      <c r="F2345" t="s">
        <v>13485</v>
      </c>
      <c r="G2345">
        <v>388</v>
      </c>
      <c r="H2345" t="s">
        <v>1569</v>
      </c>
      <c r="I2345">
        <v>43151</v>
      </c>
      <c r="K2345" t="s">
        <v>13486</v>
      </c>
      <c r="L2345" s="106">
        <v>29288</v>
      </c>
      <c r="M2345">
        <v>10426796</v>
      </c>
      <c r="N2345" t="s">
        <v>1155</v>
      </c>
      <c r="O2345" t="s">
        <v>1023</v>
      </c>
      <c r="P2345" t="s">
        <v>997</v>
      </c>
      <c r="R2345" s="109" t="str">
        <f>IF(OR(P2345="SB",Q2345="SB"),"SB",0)</f>
        <v>SB</v>
      </c>
      <c r="T2345" s="110">
        <v>10303</v>
      </c>
      <c r="U2345" t="s">
        <v>19633</v>
      </c>
      <c r="V2345" s="113" t="str">
        <f>IF(AND(I2345&gt;=10000,I2345&lt;=19900),"Praha",(IF(AND(I2345&gt;=25001,I2345&lt;=29501),"Středočeský kraj",(IF(AND(I2345&gt;=30100,I2345&lt;=34972),"Středočeský kraj",(IF(AND(I2345&gt;=35002,I2345&lt;=36271),"Karlovarský kraj",(IF(AND(I2345&gt;=37001,I2345&lt;=39201),"Jihočeský kraj",(IF(AND(I2345&gt;=39701,I2345&lt;=39901),"Jihočeský kraj",(IF(AND(I2345&gt;=39301,I2345&lt;=39601),"Kraj Vysočina",(IF(AND(I2345&gt;=58001,I2345&lt;=59501),"Kraj Vysočina",(IF(AND(I2345&gt;=67401,I2345&lt;=67602),"Kraj Vysočina",(IF(AND(I2345&gt;=40001,I2345&lt;=44101),"Ústecký kraj",(IF(AND(I2345&gt;=46001,I2345&lt;=47201),"Liberecký kraj",(IF(AND(I2345&gt;=51202,I2345&lt;=51401),"Liberecký kraj",(IF(AND(I2345&gt;=53002,I2345&lt;=53976),"Pardubický kraj",(IF(AND(I2345&gt;=56002,I2345&lt;=57201),"Pardubický kraj",(IF(AND(I2345&gt;=60200,I2345&lt;=67201),"Jihomoravský kraj",(IF(AND(I2345&gt;=67801,I2345&lt;=68501),"Jihomoravský kraj",(IF(AND(I2345&gt;=69002,I2345&lt;=69801),"Jihomoravský kraj",(IF(AND(I2345&gt;=68601,I2345&lt;=68801),"Zlínský kraj",(IF(AND(I2345&gt;=75501,I2345&lt;=76901),"Zlínský kraj",(IF(AND(I2345&gt;=70030,I2345&lt;=74901),"Moravskoslezský kraj",(IF(AND(I2345&gt;=75000,I2345&lt;=75368),"Olomoucký kraj",(IF(AND(I2345&gt;=77200,I2345&lt;=79862),"Olomoucký kraj",(IF(AND(I2345&gt;=50011,I2345&lt;=50301),"Královéhradecký kraj",(IF(AND(I2345&gt;=54301,I2345&lt;=54303),"Královéhradecký kraj","0")))))))))))))))))))))))))))))))))))))))))))))))</f>
        <v>Ústecký kraj</v>
      </c>
      <c r="AD2345" t="s">
        <v>998</v>
      </c>
      <c r="AE2345" t="s">
        <v>998</v>
      </c>
      <c r="AF2345" t="s">
        <v>998</v>
      </c>
      <c r="AG2345" s="107">
        <v>300</v>
      </c>
      <c r="AH2345" s="107">
        <v>0</v>
      </c>
      <c r="AI2345" s="107">
        <v>0</v>
      </c>
      <c r="AJ2345" t="s">
        <v>999</v>
      </c>
      <c r="AK2345" s="106">
        <v>44924</v>
      </c>
    </row>
    <row r="2346" spans="1:37" x14ac:dyDescent="0.45">
      <c r="A2346" t="s">
        <v>988</v>
      </c>
      <c r="B2346" t="s">
        <v>10180</v>
      </c>
      <c r="C2346" t="s">
        <v>990</v>
      </c>
      <c r="D2346" t="s">
        <v>10181</v>
      </c>
      <c r="E2346" t="s">
        <v>992</v>
      </c>
      <c r="F2346" t="s">
        <v>10182</v>
      </c>
      <c r="G2346">
        <v>457</v>
      </c>
      <c r="H2346" t="s">
        <v>2787</v>
      </c>
      <c r="I2346">
        <v>43151</v>
      </c>
      <c r="K2346" t="s">
        <v>10183</v>
      </c>
      <c r="L2346" s="106">
        <v>35155</v>
      </c>
      <c r="M2346">
        <v>10899268</v>
      </c>
      <c r="N2346" t="s">
        <v>996</v>
      </c>
      <c r="O2346" t="s">
        <v>12</v>
      </c>
      <c r="P2346" t="s">
        <v>997</v>
      </c>
      <c r="R2346" s="109" t="str">
        <f>IF(OR(P2346="SB",Q2346="SB"),"SB",0)</f>
        <v>SB</v>
      </c>
      <c r="T2346" s="110">
        <v>11673</v>
      </c>
      <c r="U2346" t="s">
        <v>19633</v>
      </c>
      <c r="V2346" s="113" t="str">
        <f>IF(AND(I2346&gt;=10000,I2346&lt;=19900),"Praha",(IF(AND(I2346&gt;=25001,I2346&lt;=29501),"Středočeský kraj",(IF(AND(I2346&gt;=30100,I2346&lt;=34972),"Středočeský kraj",(IF(AND(I2346&gt;=35002,I2346&lt;=36271),"Karlovarský kraj",(IF(AND(I2346&gt;=37001,I2346&lt;=39201),"Jihočeský kraj",(IF(AND(I2346&gt;=39701,I2346&lt;=39901),"Jihočeský kraj",(IF(AND(I2346&gt;=39301,I2346&lt;=39601),"Kraj Vysočina",(IF(AND(I2346&gt;=58001,I2346&lt;=59501),"Kraj Vysočina",(IF(AND(I2346&gt;=67401,I2346&lt;=67602),"Kraj Vysočina",(IF(AND(I2346&gt;=40001,I2346&lt;=44101),"Ústecký kraj",(IF(AND(I2346&gt;=46001,I2346&lt;=47201),"Liberecký kraj",(IF(AND(I2346&gt;=51202,I2346&lt;=51401),"Liberecký kraj",(IF(AND(I2346&gt;=53002,I2346&lt;=53976),"Pardubický kraj",(IF(AND(I2346&gt;=56002,I2346&lt;=57201),"Pardubický kraj",(IF(AND(I2346&gt;=60200,I2346&lt;=67201),"Jihomoravský kraj",(IF(AND(I2346&gt;=67801,I2346&lt;=68501),"Jihomoravský kraj",(IF(AND(I2346&gt;=69002,I2346&lt;=69801),"Jihomoravský kraj",(IF(AND(I2346&gt;=68601,I2346&lt;=68801),"Zlínský kraj",(IF(AND(I2346&gt;=75501,I2346&lt;=76901),"Zlínský kraj",(IF(AND(I2346&gt;=70030,I2346&lt;=74901),"Moravskoslezský kraj",(IF(AND(I2346&gt;=75000,I2346&lt;=75368),"Olomoucký kraj",(IF(AND(I2346&gt;=77200,I2346&lt;=79862),"Olomoucký kraj",(IF(AND(I2346&gt;=50011,I2346&lt;=50301),"Královéhradecký kraj",(IF(AND(I2346&gt;=54301,I2346&lt;=54303),"Královéhradecký kraj","0")))))))))))))))))))))))))))))))))))))))))))))))</f>
        <v>Ústecký kraj</v>
      </c>
      <c r="AD2346" t="s">
        <v>998</v>
      </c>
      <c r="AE2346" t="s">
        <v>998</v>
      </c>
      <c r="AF2346" t="s">
        <v>998</v>
      </c>
      <c r="AG2346" s="107">
        <v>0</v>
      </c>
      <c r="AH2346" s="107">
        <v>0</v>
      </c>
      <c r="AI2346" s="107">
        <v>0</v>
      </c>
      <c r="AJ2346" t="s">
        <v>1012</v>
      </c>
    </row>
    <row r="2347" spans="1:37" x14ac:dyDescent="0.45">
      <c r="A2347" t="s">
        <v>1174</v>
      </c>
      <c r="B2347" t="s">
        <v>18408</v>
      </c>
      <c r="C2347" t="s">
        <v>990</v>
      </c>
      <c r="D2347" t="s">
        <v>18409</v>
      </c>
      <c r="E2347" t="s">
        <v>992</v>
      </c>
      <c r="F2347" t="s">
        <v>1097</v>
      </c>
      <c r="G2347">
        <v>553</v>
      </c>
      <c r="H2347" t="s">
        <v>1569</v>
      </c>
      <c r="I2347">
        <v>43151</v>
      </c>
      <c r="K2347" t="s">
        <v>18410</v>
      </c>
      <c r="L2347" s="106">
        <v>33432</v>
      </c>
      <c r="M2347">
        <v>10893208</v>
      </c>
      <c r="N2347" t="s">
        <v>996</v>
      </c>
      <c r="O2347" t="s">
        <v>12</v>
      </c>
      <c r="P2347" t="s">
        <v>997</v>
      </c>
      <c r="R2347" s="109" t="str">
        <f>IF(OR(P2347="SB",Q2347="SB"),"SB",0)</f>
        <v>SB</v>
      </c>
      <c r="T2347" s="110">
        <v>11928</v>
      </c>
      <c r="U2347" t="s">
        <v>19633</v>
      </c>
      <c r="V2347" s="113" t="str">
        <f>IF(AND(I2347&gt;=10000,I2347&lt;=19900),"Praha",(IF(AND(I2347&gt;=25001,I2347&lt;=29501),"Středočeský kraj",(IF(AND(I2347&gt;=30100,I2347&lt;=34972),"Středočeský kraj",(IF(AND(I2347&gt;=35002,I2347&lt;=36271),"Karlovarský kraj",(IF(AND(I2347&gt;=37001,I2347&lt;=39201),"Jihočeský kraj",(IF(AND(I2347&gt;=39701,I2347&lt;=39901),"Jihočeský kraj",(IF(AND(I2347&gt;=39301,I2347&lt;=39601),"Kraj Vysočina",(IF(AND(I2347&gt;=58001,I2347&lt;=59501),"Kraj Vysočina",(IF(AND(I2347&gt;=67401,I2347&lt;=67602),"Kraj Vysočina",(IF(AND(I2347&gt;=40001,I2347&lt;=44101),"Ústecký kraj",(IF(AND(I2347&gt;=46001,I2347&lt;=47201),"Liberecký kraj",(IF(AND(I2347&gt;=51202,I2347&lt;=51401),"Liberecký kraj",(IF(AND(I2347&gt;=53002,I2347&lt;=53976),"Pardubický kraj",(IF(AND(I2347&gt;=56002,I2347&lt;=57201),"Pardubický kraj",(IF(AND(I2347&gt;=60200,I2347&lt;=67201),"Jihomoravský kraj",(IF(AND(I2347&gt;=67801,I2347&lt;=68501),"Jihomoravský kraj",(IF(AND(I2347&gt;=69002,I2347&lt;=69801),"Jihomoravský kraj",(IF(AND(I2347&gt;=68601,I2347&lt;=68801),"Zlínský kraj",(IF(AND(I2347&gt;=75501,I2347&lt;=76901),"Zlínský kraj",(IF(AND(I2347&gt;=70030,I2347&lt;=74901),"Moravskoslezský kraj",(IF(AND(I2347&gt;=75000,I2347&lt;=75368),"Olomoucký kraj",(IF(AND(I2347&gt;=77200,I2347&lt;=79862),"Olomoucký kraj",(IF(AND(I2347&gt;=50011,I2347&lt;=50301),"Královéhradecký kraj",(IF(AND(I2347&gt;=54301,I2347&lt;=54303),"Královéhradecký kraj","0")))))))))))))))))))))))))))))))))))))))))))))))</f>
        <v>Ústecký kraj</v>
      </c>
      <c r="AD2347" t="s">
        <v>998</v>
      </c>
      <c r="AE2347" t="s">
        <v>998</v>
      </c>
      <c r="AF2347" t="s">
        <v>998</v>
      </c>
      <c r="AG2347" s="107">
        <v>0</v>
      </c>
      <c r="AH2347" s="107">
        <v>0</v>
      </c>
      <c r="AI2347" s="107">
        <v>0</v>
      </c>
      <c r="AJ2347" t="s">
        <v>1012</v>
      </c>
    </row>
    <row r="2348" spans="1:37" x14ac:dyDescent="0.45">
      <c r="A2348" t="s">
        <v>1112</v>
      </c>
      <c r="B2348" t="s">
        <v>1987</v>
      </c>
      <c r="C2348" t="s">
        <v>990</v>
      </c>
      <c r="D2348" t="s">
        <v>1988</v>
      </c>
      <c r="E2348" t="s">
        <v>992</v>
      </c>
      <c r="F2348" t="s">
        <v>1214</v>
      </c>
      <c r="G2348">
        <v>199</v>
      </c>
      <c r="H2348" t="s">
        <v>1569</v>
      </c>
      <c r="I2348">
        <v>43151</v>
      </c>
      <c r="K2348" t="s">
        <v>1989</v>
      </c>
      <c r="L2348" s="106">
        <v>35014</v>
      </c>
      <c r="M2348">
        <v>11468538</v>
      </c>
      <c r="N2348" t="s">
        <v>996</v>
      </c>
      <c r="O2348" t="s">
        <v>12</v>
      </c>
      <c r="P2348" t="s">
        <v>997</v>
      </c>
      <c r="R2348" s="109" t="str">
        <f>IF(OR(P2348="SB",Q2348="SB"),"SB",0)</f>
        <v>SB</v>
      </c>
      <c r="T2348" s="110">
        <v>12705</v>
      </c>
      <c r="U2348" t="s">
        <v>19633</v>
      </c>
      <c r="V2348" s="113" t="str">
        <f>IF(AND(I2348&gt;=10000,I2348&lt;=19900),"Praha",(IF(AND(I2348&gt;=25001,I2348&lt;=29501),"Středočeský kraj",(IF(AND(I2348&gt;=30100,I2348&lt;=34972),"Středočeský kraj",(IF(AND(I2348&gt;=35002,I2348&lt;=36271),"Karlovarský kraj",(IF(AND(I2348&gt;=37001,I2348&lt;=39201),"Jihočeský kraj",(IF(AND(I2348&gt;=39701,I2348&lt;=39901),"Jihočeský kraj",(IF(AND(I2348&gt;=39301,I2348&lt;=39601),"Kraj Vysočina",(IF(AND(I2348&gt;=58001,I2348&lt;=59501),"Kraj Vysočina",(IF(AND(I2348&gt;=67401,I2348&lt;=67602),"Kraj Vysočina",(IF(AND(I2348&gt;=40001,I2348&lt;=44101),"Ústecký kraj",(IF(AND(I2348&gt;=46001,I2348&lt;=47201),"Liberecký kraj",(IF(AND(I2348&gt;=51202,I2348&lt;=51401),"Liberecký kraj",(IF(AND(I2348&gt;=53002,I2348&lt;=53976),"Pardubický kraj",(IF(AND(I2348&gt;=56002,I2348&lt;=57201),"Pardubický kraj",(IF(AND(I2348&gt;=60200,I2348&lt;=67201),"Jihomoravský kraj",(IF(AND(I2348&gt;=67801,I2348&lt;=68501),"Jihomoravský kraj",(IF(AND(I2348&gt;=69002,I2348&lt;=69801),"Jihomoravský kraj",(IF(AND(I2348&gt;=68601,I2348&lt;=68801),"Zlínský kraj",(IF(AND(I2348&gt;=75501,I2348&lt;=76901),"Zlínský kraj",(IF(AND(I2348&gt;=70030,I2348&lt;=74901),"Moravskoslezský kraj",(IF(AND(I2348&gt;=75000,I2348&lt;=75368),"Olomoucký kraj",(IF(AND(I2348&gt;=77200,I2348&lt;=79862),"Olomoucký kraj",(IF(AND(I2348&gt;=50011,I2348&lt;=50301),"Královéhradecký kraj",(IF(AND(I2348&gt;=54301,I2348&lt;=54303),"Královéhradecký kraj","0")))))))))))))))))))))))))))))))))))))))))))))))</f>
        <v>Ústecký kraj</v>
      </c>
      <c r="AD2348" t="s">
        <v>998</v>
      </c>
      <c r="AE2348" t="s">
        <v>998</v>
      </c>
      <c r="AF2348" t="s">
        <v>998</v>
      </c>
      <c r="AG2348" s="107">
        <v>300</v>
      </c>
      <c r="AH2348" s="107">
        <v>0</v>
      </c>
      <c r="AI2348" s="107">
        <v>0</v>
      </c>
      <c r="AJ2348" t="s">
        <v>999</v>
      </c>
      <c r="AK2348" s="106">
        <v>44924</v>
      </c>
    </row>
    <row r="2349" spans="1:37" x14ac:dyDescent="0.45">
      <c r="A2349" t="s">
        <v>2732</v>
      </c>
      <c r="B2349" t="s">
        <v>17814</v>
      </c>
      <c r="C2349" t="s">
        <v>1002</v>
      </c>
      <c r="D2349" t="s">
        <v>17815</v>
      </c>
      <c r="E2349" t="s">
        <v>992</v>
      </c>
      <c r="F2349" t="s">
        <v>17816</v>
      </c>
      <c r="G2349">
        <v>28</v>
      </c>
      <c r="H2349" t="s">
        <v>17817</v>
      </c>
      <c r="I2349">
        <v>43151</v>
      </c>
      <c r="K2349" t="s">
        <v>17818</v>
      </c>
      <c r="L2349" s="106">
        <v>26546</v>
      </c>
      <c r="M2349">
        <v>10579067</v>
      </c>
      <c r="N2349" t="s">
        <v>1900</v>
      </c>
      <c r="O2349" t="s">
        <v>1023</v>
      </c>
      <c r="P2349" t="s">
        <v>997</v>
      </c>
      <c r="R2349" s="109" t="str">
        <f>IF(OR(P2349="SB",Q2349="SB"),"SB",0)</f>
        <v>SB</v>
      </c>
      <c r="T2349" s="110">
        <v>50536</v>
      </c>
      <c r="U2349" t="s">
        <v>19633</v>
      </c>
      <c r="V2349" s="113" t="str">
        <f>IF(AND(I2349&gt;=10000,I2349&lt;=19900),"Praha",(IF(AND(I2349&gt;=25001,I2349&lt;=29501),"Středočeský kraj",(IF(AND(I2349&gt;=30100,I2349&lt;=34972),"Středočeský kraj",(IF(AND(I2349&gt;=35002,I2349&lt;=36271),"Karlovarský kraj",(IF(AND(I2349&gt;=37001,I2349&lt;=39201),"Jihočeský kraj",(IF(AND(I2349&gt;=39701,I2349&lt;=39901),"Jihočeský kraj",(IF(AND(I2349&gt;=39301,I2349&lt;=39601),"Kraj Vysočina",(IF(AND(I2349&gt;=58001,I2349&lt;=59501),"Kraj Vysočina",(IF(AND(I2349&gt;=67401,I2349&lt;=67602),"Kraj Vysočina",(IF(AND(I2349&gt;=40001,I2349&lt;=44101),"Ústecký kraj",(IF(AND(I2349&gt;=46001,I2349&lt;=47201),"Liberecký kraj",(IF(AND(I2349&gt;=51202,I2349&lt;=51401),"Liberecký kraj",(IF(AND(I2349&gt;=53002,I2349&lt;=53976),"Pardubický kraj",(IF(AND(I2349&gt;=56002,I2349&lt;=57201),"Pardubický kraj",(IF(AND(I2349&gt;=60200,I2349&lt;=67201),"Jihomoravský kraj",(IF(AND(I2349&gt;=67801,I2349&lt;=68501),"Jihomoravský kraj",(IF(AND(I2349&gt;=69002,I2349&lt;=69801),"Jihomoravský kraj",(IF(AND(I2349&gt;=68601,I2349&lt;=68801),"Zlínský kraj",(IF(AND(I2349&gt;=75501,I2349&lt;=76901),"Zlínský kraj",(IF(AND(I2349&gt;=70030,I2349&lt;=74901),"Moravskoslezský kraj",(IF(AND(I2349&gt;=75000,I2349&lt;=75368),"Olomoucký kraj",(IF(AND(I2349&gt;=77200,I2349&lt;=79862),"Olomoucký kraj",(IF(AND(I2349&gt;=50011,I2349&lt;=50301),"Královéhradecký kraj",(IF(AND(I2349&gt;=54301,I2349&lt;=54303),"Královéhradecký kraj","0")))))))))))))))))))))))))))))))))))))))))))))))</f>
        <v>Ústecký kraj</v>
      </c>
      <c r="AD2349" t="s">
        <v>998</v>
      </c>
      <c r="AE2349" t="s">
        <v>998</v>
      </c>
      <c r="AF2349" t="s">
        <v>998</v>
      </c>
      <c r="AG2349" s="107">
        <v>300</v>
      </c>
      <c r="AH2349" s="107">
        <v>0</v>
      </c>
      <c r="AI2349" s="107">
        <v>0</v>
      </c>
      <c r="AJ2349" t="s">
        <v>999</v>
      </c>
      <c r="AK2349" s="106">
        <v>44920</v>
      </c>
    </row>
    <row r="2350" spans="1:37" x14ac:dyDescent="0.45">
      <c r="A2350" t="s">
        <v>1051</v>
      </c>
      <c r="B2350" t="s">
        <v>12464</v>
      </c>
      <c r="C2350" t="s">
        <v>1002</v>
      </c>
      <c r="D2350" t="s">
        <v>12465</v>
      </c>
      <c r="E2350" t="s">
        <v>992</v>
      </c>
      <c r="F2350" t="s">
        <v>4471</v>
      </c>
      <c r="G2350">
        <v>27</v>
      </c>
      <c r="H2350" t="s">
        <v>2787</v>
      </c>
      <c r="I2350">
        <v>43151</v>
      </c>
      <c r="K2350" t="s">
        <v>12466</v>
      </c>
      <c r="L2350" s="106">
        <v>24982</v>
      </c>
      <c r="M2350">
        <v>10579471</v>
      </c>
      <c r="N2350" t="s">
        <v>1900</v>
      </c>
      <c r="O2350" t="s">
        <v>1023</v>
      </c>
      <c r="P2350" t="s">
        <v>997</v>
      </c>
      <c r="R2350" s="109" t="str">
        <f>IF(OR(P2350="SB",Q2350="SB"),"SB",0)</f>
        <v>SB</v>
      </c>
      <c r="T2350" s="110">
        <v>50540</v>
      </c>
      <c r="U2350" t="s">
        <v>19633</v>
      </c>
      <c r="V2350" s="113" t="str">
        <f>IF(AND(I2350&gt;=10000,I2350&lt;=19900),"Praha",(IF(AND(I2350&gt;=25001,I2350&lt;=29501),"Středočeský kraj",(IF(AND(I2350&gt;=30100,I2350&lt;=34972),"Středočeský kraj",(IF(AND(I2350&gt;=35002,I2350&lt;=36271),"Karlovarský kraj",(IF(AND(I2350&gt;=37001,I2350&lt;=39201),"Jihočeský kraj",(IF(AND(I2350&gt;=39701,I2350&lt;=39901),"Jihočeský kraj",(IF(AND(I2350&gt;=39301,I2350&lt;=39601),"Kraj Vysočina",(IF(AND(I2350&gt;=58001,I2350&lt;=59501),"Kraj Vysočina",(IF(AND(I2350&gt;=67401,I2350&lt;=67602),"Kraj Vysočina",(IF(AND(I2350&gt;=40001,I2350&lt;=44101),"Ústecký kraj",(IF(AND(I2350&gt;=46001,I2350&lt;=47201),"Liberecký kraj",(IF(AND(I2350&gt;=51202,I2350&lt;=51401),"Liberecký kraj",(IF(AND(I2350&gt;=53002,I2350&lt;=53976),"Pardubický kraj",(IF(AND(I2350&gt;=56002,I2350&lt;=57201),"Pardubický kraj",(IF(AND(I2350&gt;=60200,I2350&lt;=67201),"Jihomoravský kraj",(IF(AND(I2350&gt;=67801,I2350&lt;=68501),"Jihomoravský kraj",(IF(AND(I2350&gt;=69002,I2350&lt;=69801),"Jihomoravský kraj",(IF(AND(I2350&gt;=68601,I2350&lt;=68801),"Zlínský kraj",(IF(AND(I2350&gt;=75501,I2350&lt;=76901),"Zlínský kraj",(IF(AND(I2350&gt;=70030,I2350&lt;=74901),"Moravskoslezský kraj",(IF(AND(I2350&gt;=75000,I2350&lt;=75368),"Olomoucký kraj",(IF(AND(I2350&gt;=77200,I2350&lt;=79862),"Olomoucký kraj",(IF(AND(I2350&gt;=50011,I2350&lt;=50301),"Královéhradecký kraj",(IF(AND(I2350&gt;=54301,I2350&lt;=54303),"Královéhradecký kraj","0")))))))))))))))))))))))))))))))))))))))))))))))</f>
        <v>Ústecký kraj</v>
      </c>
      <c r="AD2350" t="s">
        <v>998</v>
      </c>
      <c r="AE2350" t="s">
        <v>998</v>
      </c>
      <c r="AF2350" t="s">
        <v>998</v>
      </c>
      <c r="AG2350" s="107">
        <v>0</v>
      </c>
      <c r="AH2350" s="107">
        <v>0</v>
      </c>
      <c r="AI2350" s="107">
        <v>0</v>
      </c>
      <c r="AJ2350" t="s">
        <v>1012</v>
      </c>
    </row>
    <row r="2351" spans="1:37" x14ac:dyDescent="0.45">
      <c r="A2351" t="s">
        <v>1782</v>
      </c>
      <c r="B2351" t="s">
        <v>4976</v>
      </c>
      <c r="C2351" t="s">
        <v>1002</v>
      </c>
      <c r="D2351" t="s">
        <v>4977</v>
      </c>
      <c r="E2351" t="s">
        <v>992</v>
      </c>
      <c r="F2351" t="s">
        <v>4978</v>
      </c>
      <c r="G2351">
        <v>28</v>
      </c>
      <c r="H2351" t="s">
        <v>1569</v>
      </c>
      <c r="I2351">
        <v>43151</v>
      </c>
      <c r="K2351" t="s">
        <v>4979</v>
      </c>
      <c r="L2351" s="106">
        <v>26787</v>
      </c>
      <c r="M2351">
        <v>10662933</v>
      </c>
      <c r="N2351" t="s">
        <v>1900</v>
      </c>
      <c r="O2351" t="s">
        <v>1023</v>
      </c>
      <c r="P2351" t="s">
        <v>997</v>
      </c>
      <c r="R2351" s="109" t="str">
        <f>IF(OR(P2351="SB",Q2351="SB"),"SB",0)</f>
        <v>SB</v>
      </c>
      <c r="T2351" s="110">
        <v>50913</v>
      </c>
      <c r="U2351" t="s">
        <v>19633</v>
      </c>
      <c r="V2351" s="113" t="str">
        <f>IF(AND(I2351&gt;=10000,I2351&lt;=19900),"Praha",(IF(AND(I2351&gt;=25001,I2351&lt;=29501),"Středočeský kraj",(IF(AND(I2351&gt;=30100,I2351&lt;=34972),"Středočeský kraj",(IF(AND(I2351&gt;=35002,I2351&lt;=36271),"Karlovarský kraj",(IF(AND(I2351&gt;=37001,I2351&lt;=39201),"Jihočeský kraj",(IF(AND(I2351&gt;=39701,I2351&lt;=39901),"Jihočeský kraj",(IF(AND(I2351&gt;=39301,I2351&lt;=39601),"Kraj Vysočina",(IF(AND(I2351&gt;=58001,I2351&lt;=59501),"Kraj Vysočina",(IF(AND(I2351&gt;=67401,I2351&lt;=67602),"Kraj Vysočina",(IF(AND(I2351&gt;=40001,I2351&lt;=44101),"Ústecký kraj",(IF(AND(I2351&gt;=46001,I2351&lt;=47201),"Liberecký kraj",(IF(AND(I2351&gt;=51202,I2351&lt;=51401),"Liberecký kraj",(IF(AND(I2351&gt;=53002,I2351&lt;=53976),"Pardubický kraj",(IF(AND(I2351&gt;=56002,I2351&lt;=57201),"Pardubický kraj",(IF(AND(I2351&gt;=60200,I2351&lt;=67201),"Jihomoravský kraj",(IF(AND(I2351&gt;=67801,I2351&lt;=68501),"Jihomoravský kraj",(IF(AND(I2351&gt;=69002,I2351&lt;=69801),"Jihomoravský kraj",(IF(AND(I2351&gt;=68601,I2351&lt;=68801),"Zlínský kraj",(IF(AND(I2351&gt;=75501,I2351&lt;=76901),"Zlínský kraj",(IF(AND(I2351&gt;=70030,I2351&lt;=74901),"Moravskoslezský kraj",(IF(AND(I2351&gt;=75000,I2351&lt;=75368),"Olomoucký kraj",(IF(AND(I2351&gt;=77200,I2351&lt;=79862),"Olomoucký kraj",(IF(AND(I2351&gt;=50011,I2351&lt;=50301),"Královéhradecký kraj",(IF(AND(I2351&gt;=54301,I2351&lt;=54303),"Královéhradecký kraj","0")))))))))))))))))))))))))))))))))))))))))))))))</f>
        <v>Ústecký kraj</v>
      </c>
      <c r="AD2351" t="s">
        <v>998</v>
      </c>
      <c r="AE2351" t="s">
        <v>998</v>
      </c>
      <c r="AF2351" t="s">
        <v>998</v>
      </c>
      <c r="AG2351" s="107">
        <v>300</v>
      </c>
      <c r="AH2351" s="107">
        <v>0</v>
      </c>
      <c r="AI2351" s="107">
        <v>0</v>
      </c>
      <c r="AJ2351" t="s">
        <v>999</v>
      </c>
      <c r="AK2351" s="106">
        <v>44920</v>
      </c>
    </row>
    <row r="2352" spans="1:37" x14ac:dyDescent="0.45">
      <c r="A2352" t="s">
        <v>1128</v>
      </c>
      <c r="B2352" t="s">
        <v>2785</v>
      </c>
      <c r="C2352" t="s">
        <v>990</v>
      </c>
      <c r="D2352" t="s">
        <v>2786</v>
      </c>
      <c r="E2352" t="s">
        <v>992</v>
      </c>
      <c r="F2352" t="s">
        <v>1658</v>
      </c>
      <c r="G2352">
        <v>292</v>
      </c>
      <c r="H2352" t="s">
        <v>2787</v>
      </c>
      <c r="I2352">
        <v>43151</v>
      </c>
      <c r="K2352" t="s">
        <v>2788</v>
      </c>
      <c r="L2352" s="106">
        <v>34982</v>
      </c>
      <c r="M2352">
        <v>10899167</v>
      </c>
      <c r="N2352" t="s">
        <v>996</v>
      </c>
      <c r="O2352" t="s">
        <v>12</v>
      </c>
      <c r="P2352" t="s">
        <v>997</v>
      </c>
      <c r="R2352" s="109" t="str">
        <f>IF(OR(P2352="SB",Q2352="SB"),"SB",0)</f>
        <v>SB</v>
      </c>
      <c r="T2352" s="110">
        <v>11490</v>
      </c>
      <c r="U2352" t="s">
        <v>19634</v>
      </c>
      <c r="V2352" s="113" t="str">
        <f>IF(AND(I2352&gt;=10000,I2352&lt;=19900),"Praha",(IF(AND(I2352&gt;=25001,I2352&lt;=29501),"Středočeský kraj",(IF(AND(I2352&gt;=30100,I2352&lt;=34972),"Středočeský kraj",(IF(AND(I2352&gt;=35002,I2352&lt;=36271),"Karlovarský kraj",(IF(AND(I2352&gt;=37001,I2352&lt;=39201),"Jihočeský kraj",(IF(AND(I2352&gt;=39701,I2352&lt;=39901),"Jihočeský kraj",(IF(AND(I2352&gt;=39301,I2352&lt;=39601),"Kraj Vysočina",(IF(AND(I2352&gt;=58001,I2352&lt;=59501),"Kraj Vysočina",(IF(AND(I2352&gt;=67401,I2352&lt;=67602),"Kraj Vysočina",(IF(AND(I2352&gt;=40001,I2352&lt;=44101),"Ústecký kraj",(IF(AND(I2352&gt;=46001,I2352&lt;=47201),"Liberecký kraj",(IF(AND(I2352&gt;=51202,I2352&lt;=51401),"Liberecký kraj",(IF(AND(I2352&gt;=53002,I2352&lt;=53976),"Pardubický kraj",(IF(AND(I2352&gt;=56002,I2352&lt;=57201),"Pardubický kraj",(IF(AND(I2352&gt;=60200,I2352&lt;=67201),"Jihomoravský kraj",(IF(AND(I2352&gt;=67801,I2352&lt;=68501),"Jihomoravský kraj",(IF(AND(I2352&gt;=69002,I2352&lt;=69801),"Jihomoravský kraj",(IF(AND(I2352&gt;=68601,I2352&lt;=68801),"Zlínský kraj",(IF(AND(I2352&gt;=75501,I2352&lt;=76901),"Zlínský kraj",(IF(AND(I2352&gt;=70030,I2352&lt;=74901),"Moravskoslezský kraj",(IF(AND(I2352&gt;=75000,I2352&lt;=75368),"Olomoucký kraj",(IF(AND(I2352&gt;=77200,I2352&lt;=79862),"Olomoucký kraj",(IF(AND(I2352&gt;=50011,I2352&lt;=50301),"Královéhradecký kraj",(IF(AND(I2352&gt;=54301,I2352&lt;=54303),"Královéhradecký kraj","0")))))))))))))))))))))))))))))))))))))))))))))))</f>
        <v>Ústecký kraj</v>
      </c>
      <c r="W2352" s="111">
        <v>11490</v>
      </c>
      <c r="X2352" s="111" t="s">
        <v>19633</v>
      </c>
      <c r="AD2352" t="s">
        <v>1024</v>
      </c>
      <c r="AE2352" t="s">
        <v>1515</v>
      </c>
      <c r="AF2352" t="s">
        <v>998</v>
      </c>
      <c r="AG2352" s="107">
        <v>300</v>
      </c>
      <c r="AH2352" s="107">
        <v>0</v>
      </c>
      <c r="AI2352" s="107">
        <v>0</v>
      </c>
      <c r="AJ2352" t="s">
        <v>999</v>
      </c>
      <c r="AK2352" s="106">
        <v>44924</v>
      </c>
    </row>
    <row r="2353" spans="1:37" x14ac:dyDescent="0.45">
      <c r="A2353" t="s">
        <v>1087</v>
      </c>
      <c r="B2353" t="s">
        <v>10797</v>
      </c>
      <c r="C2353" t="s">
        <v>990</v>
      </c>
      <c r="D2353" t="s">
        <v>10798</v>
      </c>
      <c r="E2353" t="s">
        <v>992</v>
      </c>
      <c r="F2353" t="s">
        <v>1097</v>
      </c>
      <c r="G2353">
        <v>15</v>
      </c>
      <c r="H2353" t="s">
        <v>2787</v>
      </c>
      <c r="I2353">
        <v>43151</v>
      </c>
      <c r="K2353" t="s">
        <v>10799</v>
      </c>
      <c r="L2353" s="106">
        <v>28600</v>
      </c>
      <c r="M2353">
        <v>10830257</v>
      </c>
      <c r="N2353" t="s">
        <v>1900</v>
      </c>
      <c r="O2353" t="s">
        <v>1023</v>
      </c>
      <c r="P2353" t="s">
        <v>997</v>
      </c>
      <c r="R2353" s="109" t="str">
        <f>IF(OR(P2353="SB",Q2353="SB"),"SB",0)</f>
        <v>SB</v>
      </c>
      <c r="T2353" s="110" t="s">
        <v>998</v>
      </c>
      <c r="V2353" s="113" t="str">
        <f>IF(AND(I2353&gt;=10000,I2353&lt;=19900),"Praha",(IF(AND(I2353&gt;=25001,I2353&lt;=29501),"Středočeský kraj",(IF(AND(I2353&gt;=30100,I2353&lt;=34972),"Středočeský kraj",(IF(AND(I2353&gt;=35002,I2353&lt;=36271),"Karlovarský kraj",(IF(AND(I2353&gt;=37001,I2353&lt;=39201),"Jihočeský kraj",(IF(AND(I2353&gt;=39701,I2353&lt;=39901),"Jihočeský kraj",(IF(AND(I2353&gt;=39301,I2353&lt;=39601),"Kraj Vysočina",(IF(AND(I2353&gt;=58001,I2353&lt;=59501),"Kraj Vysočina",(IF(AND(I2353&gt;=67401,I2353&lt;=67602),"Kraj Vysočina",(IF(AND(I2353&gt;=40001,I2353&lt;=44101),"Ústecký kraj",(IF(AND(I2353&gt;=46001,I2353&lt;=47201),"Liberecký kraj",(IF(AND(I2353&gt;=51202,I2353&lt;=51401),"Liberecký kraj",(IF(AND(I2353&gt;=53002,I2353&lt;=53976),"Pardubický kraj",(IF(AND(I2353&gt;=56002,I2353&lt;=57201),"Pardubický kraj",(IF(AND(I2353&gt;=60200,I2353&lt;=67201),"Jihomoravský kraj",(IF(AND(I2353&gt;=67801,I2353&lt;=68501),"Jihomoravský kraj",(IF(AND(I2353&gt;=69002,I2353&lt;=69801),"Jihomoravský kraj",(IF(AND(I2353&gt;=68601,I2353&lt;=68801),"Zlínský kraj",(IF(AND(I2353&gt;=75501,I2353&lt;=76901),"Zlínský kraj",(IF(AND(I2353&gt;=70030,I2353&lt;=74901),"Moravskoslezský kraj",(IF(AND(I2353&gt;=75000,I2353&lt;=75368),"Olomoucký kraj",(IF(AND(I2353&gt;=77200,I2353&lt;=79862),"Olomoucký kraj",(IF(AND(I2353&gt;=50011,I2353&lt;=50301),"Královéhradecký kraj",(IF(AND(I2353&gt;=54301,I2353&lt;=54303),"Královéhradecký kraj","0")))))))))))))))))))))))))))))))))))))))))))))))</f>
        <v>Ústecký kraj</v>
      </c>
      <c r="AB2353" t="s">
        <v>998</v>
      </c>
      <c r="AD2353" t="s">
        <v>998</v>
      </c>
      <c r="AE2353" t="s">
        <v>998</v>
      </c>
      <c r="AF2353" t="s">
        <v>998</v>
      </c>
      <c r="AG2353" s="107">
        <v>300</v>
      </c>
      <c r="AH2353" s="107">
        <v>0</v>
      </c>
      <c r="AI2353" s="107">
        <v>0</v>
      </c>
      <c r="AJ2353" t="s">
        <v>999</v>
      </c>
      <c r="AK2353" s="106">
        <v>44920</v>
      </c>
    </row>
    <row r="2354" spans="1:37" x14ac:dyDescent="0.45">
      <c r="A2354" t="s">
        <v>1128</v>
      </c>
      <c r="B2354" t="s">
        <v>15782</v>
      </c>
      <c r="C2354" t="s">
        <v>990</v>
      </c>
      <c r="D2354" t="s">
        <v>15783</v>
      </c>
      <c r="E2354" t="s">
        <v>992</v>
      </c>
      <c r="F2354" t="s">
        <v>1378</v>
      </c>
      <c r="G2354">
        <v>38</v>
      </c>
      <c r="H2354" t="s">
        <v>1569</v>
      </c>
      <c r="I2354">
        <v>43151</v>
      </c>
      <c r="K2354" t="s">
        <v>15784</v>
      </c>
      <c r="L2354" s="106">
        <v>34108</v>
      </c>
      <c r="M2354">
        <v>13401060</v>
      </c>
      <c r="N2354" t="s">
        <v>996</v>
      </c>
      <c r="O2354" t="s">
        <v>12</v>
      </c>
      <c r="P2354" t="s">
        <v>997</v>
      </c>
      <c r="R2354" s="109" t="str">
        <f>IF(OR(P2354="SB",Q2354="SB"),"SB",0)</f>
        <v>SB</v>
      </c>
      <c r="T2354" s="110" t="s">
        <v>998</v>
      </c>
      <c r="V2354" s="113" t="str">
        <f>IF(AND(I2354&gt;=10000,I2354&lt;=19900),"Praha",(IF(AND(I2354&gt;=25001,I2354&lt;=29501),"Středočeský kraj",(IF(AND(I2354&gt;=30100,I2354&lt;=34972),"Středočeský kraj",(IF(AND(I2354&gt;=35002,I2354&lt;=36271),"Karlovarský kraj",(IF(AND(I2354&gt;=37001,I2354&lt;=39201),"Jihočeský kraj",(IF(AND(I2354&gt;=39701,I2354&lt;=39901),"Jihočeský kraj",(IF(AND(I2354&gt;=39301,I2354&lt;=39601),"Kraj Vysočina",(IF(AND(I2354&gt;=58001,I2354&lt;=59501),"Kraj Vysočina",(IF(AND(I2354&gt;=67401,I2354&lt;=67602),"Kraj Vysočina",(IF(AND(I2354&gt;=40001,I2354&lt;=44101),"Ústecký kraj",(IF(AND(I2354&gt;=46001,I2354&lt;=47201),"Liberecký kraj",(IF(AND(I2354&gt;=51202,I2354&lt;=51401),"Liberecký kraj",(IF(AND(I2354&gt;=53002,I2354&lt;=53976),"Pardubický kraj",(IF(AND(I2354&gt;=56002,I2354&lt;=57201),"Pardubický kraj",(IF(AND(I2354&gt;=60200,I2354&lt;=67201),"Jihomoravský kraj",(IF(AND(I2354&gt;=67801,I2354&lt;=68501),"Jihomoravský kraj",(IF(AND(I2354&gt;=69002,I2354&lt;=69801),"Jihomoravský kraj",(IF(AND(I2354&gt;=68601,I2354&lt;=68801),"Zlínský kraj",(IF(AND(I2354&gt;=75501,I2354&lt;=76901),"Zlínský kraj",(IF(AND(I2354&gt;=70030,I2354&lt;=74901),"Moravskoslezský kraj",(IF(AND(I2354&gt;=75000,I2354&lt;=75368),"Olomoucký kraj",(IF(AND(I2354&gt;=77200,I2354&lt;=79862),"Olomoucký kraj",(IF(AND(I2354&gt;=50011,I2354&lt;=50301),"Královéhradecký kraj",(IF(AND(I2354&gt;=54301,I2354&lt;=54303),"Královéhradecký kraj","0")))))))))))))))))))))))))))))))))))))))))))))))</f>
        <v>Ústecký kraj</v>
      </c>
      <c r="AB2354" t="s">
        <v>998</v>
      </c>
      <c r="AD2354" t="s">
        <v>998</v>
      </c>
      <c r="AE2354" t="s">
        <v>998</v>
      </c>
      <c r="AF2354" t="s">
        <v>998</v>
      </c>
      <c r="AG2354" s="107">
        <v>0</v>
      </c>
      <c r="AH2354" s="107">
        <v>0</v>
      </c>
      <c r="AI2354" s="107">
        <v>0</v>
      </c>
      <c r="AJ2354" t="s">
        <v>1012</v>
      </c>
    </row>
    <row r="2355" spans="1:37" x14ac:dyDescent="0.45">
      <c r="A2355" t="s">
        <v>1007</v>
      </c>
      <c r="B2355" t="s">
        <v>9754</v>
      </c>
      <c r="C2355" t="s">
        <v>990</v>
      </c>
      <c r="D2355" t="s">
        <v>9755</v>
      </c>
      <c r="E2355" t="s">
        <v>992</v>
      </c>
      <c r="F2355" t="s">
        <v>8430</v>
      </c>
      <c r="G2355">
        <v>135</v>
      </c>
      <c r="H2355" t="s">
        <v>1409</v>
      </c>
      <c r="I2355">
        <v>43159</v>
      </c>
      <c r="K2355" t="s">
        <v>9756</v>
      </c>
      <c r="L2355" s="106">
        <v>29023</v>
      </c>
      <c r="M2355">
        <v>10417605</v>
      </c>
      <c r="N2355" t="s">
        <v>1155</v>
      </c>
      <c r="O2355" t="s">
        <v>1023</v>
      </c>
      <c r="P2355" t="s">
        <v>997</v>
      </c>
      <c r="R2355" s="109" t="str">
        <f>IF(OR(P2355="SB",Q2355="SB"),"SB",0)</f>
        <v>SB</v>
      </c>
      <c r="T2355" s="110">
        <v>10228</v>
      </c>
      <c r="U2355" t="s">
        <v>19633</v>
      </c>
      <c r="V2355" s="113" t="str">
        <f>IF(AND(I2355&gt;=10000,I2355&lt;=19900),"Praha",(IF(AND(I2355&gt;=25001,I2355&lt;=29501),"Středočeský kraj",(IF(AND(I2355&gt;=30100,I2355&lt;=34972),"Středočeský kraj",(IF(AND(I2355&gt;=35002,I2355&lt;=36271),"Karlovarský kraj",(IF(AND(I2355&gt;=37001,I2355&lt;=39201),"Jihočeský kraj",(IF(AND(I2355&gt;=39701,I2355&lt;=39901),"Jihočeský kraj",(IF(AND(I2355&gt;=39301,I2355&lt;=39601),"Kraj Vysočina",(IF(AND(I2355&gt;=58001,I2355&lt;=59501),"Kraj Vysočina",(IF(AND(I2355&gt;=67401,I2355&lt;=67602),"Kraj Vysočina",(IF(AND(I2355&gt;=40001,I2355&lt;=44101),"Ústecký kraj",(IF(AND(I2355&gt;=46001,I2355&lt;=47201),"Liberecký kraj",(IF(AND(I2355&gt;=51202,I2355&lt;=51401),"Liberecký kraj",(IF(AND(I2355&gt;=53002,I2355&lt;=53976),"Pardubický kraj",(IF(AND(I2355&gt;=56002,I2355&lt;=57201),"Pardubický kraj",(IF(AND(I2355&gt;=60200,I2355&lt;=67201),"Jihomoravský kraj",(IF(AND(I2355&gt;=67801,I2355&lt;=68501),"Jihomoravský kraj",(IF(AND(I2355&gt;=69002,I2355&lt;=69801),"Jihomoravský kraj",(IF(AND(I2355&gt;=68601,I2355&lt;=68801),"Zlínský kraj",(IF(AND(I2355&gt;=75501,I2355&lt;=76901),"Zlínský kraj",(IF(AND(I2355&gt;=70030,I2355&lt;=74901),"Moravskoslezský kraj",(IF(AND(I2355&gt;=75000,I2355&lt;=75368),"Olomoucký kraj",(IF(AND(I2355&gt;=77200,I2355&lt;=79862),"Olomoucký kraj",(IF(AND(I2355&gt;=50011,I2355&lt;=50301),"Královéhradecký kraj",(IF(AND(I2355&gt;=54301,I2355&lt;=54303),"Královéhradecký kraj","0")))))))))))))))))))))))))))))))))))))))))))))))</f>
        <v>Ústecký kraj</v>
      </c>
      <c r="AD2355" t="s">
        <v>998</v>
      </c>
      <c r="AE2355" t="s">
        <v>998</v>
      </c>
      <c r="AF2355" t="s">
        <v>998</v>
      </c>
      <c r="AG2355" s="107">
        <v>300</v>
      </c>
      <c r="AH2355" s="107">
        <v>0</v>
      </c>
      <c r="AI2355" s="107">
        <v>0</v>
      </c>
      <c r="AJ2355" t="s">
        <v>999</v>
      </c>
      <c r="AK2355" s="106">
        <v>44924</v>
      </c>
    </row>
    <row r="2356" spans="1:37" x14ac:dyDescent="0.45">
      <c r="A2356" t="s">
        <v>1061</v>
      </c>
      <c r="B2356" t="s">
        <v>14910</v>
      </c>
      <c r="C2356" t="s">
        <v>990</v>
      </c>
      <c r="D2356" t="s">
        <v>14911</v>
      </c>
      <c r="E2356" t="s">
        <v>992</v>
      </c>
      <c r="F2356" t="s">
        <v>1110</v>
      </c>
      <c r="G2356">
        <v>161</v>
      </c>
      <c r="H2356" t="s">
        <v>14912</v>
      </c>
      <c r="I2356">
        <v>43163</v>
      </c>
      <c r="K2356" t="s">
        <v>14913</v>
      </c>
      <c r="L2356" s="106">
        <v>39637</v>
      </c>
      <c r="M2356">
        <v>15775035</v>
      </c>
      <c r="N2356" t="s">
        <v>2063</v>
      </c>
      <c r="O2356" t="s">
        <v>1173</v>
      </c>
      <c r="P2356" t="s">
        <v>997</v>
      </c>
      <c r="R2356" s="109" t="str">
        <f>IF(OR(P2356="SB",Q2356="SB"),"SB",0)</f>
        <v>SB</v>
      </c>
      <c r="T2356" s="110">
        <v>2022092</v>
      </c>
      <c r="U2356" t="s">
        <v>19633</v>
      </c>
      <c r="V2356" s="113" t="str">
        <f>IF(AND(I2356&gt;=10000,I2356&lt;=19900),"Praha",(IF(AND(I2356&gt;=25001,I2356&lt;=29501),"Středočeský kraj",(IF(AND(I2356&gt;=30100,I2356&lt;=34972),"Středočeský kraj",(IF(AND(I2356&gt;=35002,I2356&lt;=36271),"Karlovarský kraj",(IF(AND(I2356&gt;=37001,I2356&lt;=39201),"Jihočeský kraj",(IF(AND(I2356&gt;=39701,I2356&lt;=39901),"Jihočeský kraj",(IF(AND(I2356&gt;=39301,I2356&lt;=39601),"Kraj Vysočina",(IF(AND(I2356&gt;=58001,I2356&lt;=59501),"Kraj Vysočina",(IF(AND(I2356&gt;=67401,I2356&lt;=67602),"Kraj Vysočina",(IF(AND(I2356&gt;=40001,I2356&lt;=44101),"Ústecký kraj",(IF(AND(I2356&gt;=46001,I2356&lt;=47201),"Liberecký kraj",(IF(AND(I2356&gt;=51202,I2356&lt;=51401),"Liberecký kraj",(IF(AND(I2356&gt;=53002,I2356&lt;=53976),"Pardubický kraj",(IF(AND(I2356&gt;=56002,I2356&lt;=57201),"Pardubický kraj",(IF(AND(I2356&gt;=60200,I2356&lt;=67201),"Jihomoravský kraj",(IF(AND(I2356&gt;=67801,I2356&lt;=68501),"Jihomoravský kraj",(IF(AND(I2356&gt;=69002,I2356&lt;=69801),"Jihomoravský kraj",(IF(AND(I2356&gt;=68601,I2356&lt;=68801),"Zlínský kraj",(IF(AND(I2356&gt;=75501,I2356&lt;=76901),"Zlínský kraj",(IF(AND(I2356&gt;=70030,I2356&lt;=74901),"Moravskoslezský kraj",(IF(AND(I2356&gt;=75000,I2356&lt;=75368),"Olomoucký kraj",(IF(AND(I2356&gt;=77200,I2356&lt;=79862),"Olomoucký kraj",(IF(AND(I2356&gt;=50011,I2356&lt;=50301),"Královéhradecký kraj",(IF(AND(I2356&gt;=54301,I2356&lt;=54303),"Královéhradecký kraj","0")))))))))))))))))))))))))))))))))))))))))))))))</f>
        <v>Ústecký kraj</v>
      </c>
      <c r="AD2356" t="s">
        <v>998</v>
      </c>
      <c r="AE2356" t="s">
        <v>998</v>
      </c>
      <c r="AF2356" t="s">
        <v>998</v>
      </c>
      <c r="AG2356" s="107">
        <v>300</v>
      </c>
      <c r="AH2356" s="107">
        <v>0</v>
      </c>
      <c r="AI2356" s="107">
        <v>0</v>
      </c>
      <c r="AJ2356" t="s">
        <v>999</v>
      </c>
      <c r="AK2356" s="106">
        <v>44910</v>
      </c>
    </row>
    <row r="2357" spans="1:37" x14ac:dyDescent="0.45">
      <c r="A2357" t="s">
        <v>13116</v>
      </c>
      <c r="B2357" t="s">
        <v>16324</v>
      </c>
      <c r="C2357" t="s">
        <v>990</v>
      </c>
      <c r="D2357" t="s">
        <v>16325</v>
      </c>
      <c r="E2357" t="s">
        <v>992</v>
      </c>
      <c r="F2357" t="s">
        <v>4471</v>
      </c>
      <c r="G2357">
        <v>216</v>
      </c>
      <c r="H2357" t="s">
        <v>5303</v>
      </c>
      <c r="I2357">
        <v>43184</v>
      </c>
      <c r="J2357" s="108">
        <v>734456721</v>
      </c>
      <c r="K2357" t="s">
        <v>16326</v>
      </c>
      <c r="L2357" s="106">
        <v>40273</v>
      </c>
      <c r="M2357">
        <v>16068156</v>
      </c>
      <c r="N2357" t="s">
        <v>2063</v>
      </c>
      <c r="O2357" t="s">
        <v>1173</v>
      </c>
      <c r="P2357" t="s">
        <v>997</v>
      </c>
      <c r="R2357" s="109" t="str">
        <f>IF(OR(P2357="SB",Q2357="SB"),"SB",0)</f>
        <v>SB</v>
      </c>
      <c r="T2357" s="110">
        <v>2023003</v>
      </c>
      <c r="U2357" t="s">
        <v>19633</v>
      </c>
      <c r="V2357" s="113" t="str">
        <f>IF(AND(I2357&gt;=10000,I2357&lt;=19900),"Praha",(IF(AND(I2357&gt;=25001,I2357&lt;=29501),"Středočeský kraj",(IF(AND(I2357&gt;=30100,I2357&lt;=34972),"Středočeský kraj",(IF(AND(I2357&gt;=35002,I2357&lt;=36271),"Karlovarský kraj",(IF(AND(I2357&gt;=37001,I2357&lt;=39201),"Jihočeský kraj",(IF(AND(I2357&gt;=39701,I2357&lt;=39901),"Jihočeský kraj",(IF(AND(I2357&gt;=39301,I2357&lt;=39601),"Kraj Vysočina",(IF(AND(I2357&gt;=58001,I2357&lt;=59501),"Kraj Vysočina",(IF(AND(I2357&gt;=67401,I2357&lt;=67602),"Kraj Vysočina",(IF(AND(I2357&gt;=40001,I2357&lt;=44101),"Ústecký kraj",(IF(AND(I2357&gt;=46001,I2357&lt;=47201),"Liberecký kraj",(IF(AND(I2357&gt;=51202,I2357&lt;=51401),"Liberecký kraj",(IF(AND(I2357&gt;=53002,I2357&lt;=53976),"Pardubický kraj",(IF(AND(I2357&gt;=56002,I2357&lt;=57201),"Pardubický kraj",(IF(AND(I2357&gt;=60200,I2357&lt;=67201),"Jihomoravský kraj",(IF(AND(I2357&gt;=67801,I2357&lt;=68501),"Jihomoravský kraj",(IF(AND(I2357&gt;=69002,I2357&lt;=69801),"Jihomoravský kraj",(IF(AND(I2357&gt;=68601,I2357&lt;=68801),"Zlínský kraj",(IF(AND(I2357&gt;=75501,I2357&lt;=76901),"Zlínský kraj",(IF(AND(I2357&gt;=70030,I2357&lt;=74901),"Moravskoslezský kraj",(IF(AND(I2357&gt;=75000,I2357&lt;=75368),"Olomoucký kraj",(IF(AND(I2357&gt;=77200,I2357&lt;=79862),"Olomoucký kraj",(IF(AND(I2357&gt;=50011,I2357&lt;=50301),"Královéhradecký kraj",(IF(AND(I2357&gt;=54301,I2357&lt;=54303),"Královéhradecký kraj","0")))))))))))))))))))))))))))))))))))))))))))))))</f>
        <v>Ústecký kraj</v>
      </c>
      <c r="AD2357" t="s">
        <v>998</v>
      </c>
      <c r="AE2357" t="s">
        <v>998</v>
      </c>
      <c r="AF2357" t="s">
        <v>998</v>
      </c>
      <c r="AG2357" s="107">
        <v>300</v>
      </c>
      <c r="AH2357" s="107">
        <v>0</v>
      </c>
      <c r="AI2357" s="107">
        <v>0</v>
      </c>
      <c r="AJ2357" t="s">
        <v>999</v>
      </c>
      <c r="AK2357" s="106">
        <v>44910</v>
      </c>
    </row>
    <row r="2358" spans="1:37" x14ac:dyDescent="0.45">
      <c r="A2358" t="s">
        <v>1026</v>
      </c>
      <c r="B2358" t="s">
        <v>4343</v>
      </c>
      <c r="C2358" t="s">
        <v>990</v>
      </c>
      <c r="D2358" t="s">
        <v>17949</v>
      </c>
      <c r="E2358" t="s">
        <v>992</v>
      </c>
      <c r="F2358" t="s">
        <v>2626</v>
      </c>
      <c r="G2358">
        <v>50</v>
      </c>
      <c r="H2358" t="s">
        <v>1854</v>
      </c>
      <c r="I2358">
        <v>43186</v>
      </c>
      <c r="J2358">
        <v>736119153</v>
      </c>
      <c r="K2358" t="s">
        <v>17950</v>
      </c>
      <c r="L2358" s="106">
        <v>27647</v>
      </c>
      <c r="M2358">
        <v>10455795</v>
      </c>
      <c r="N2358" t="s">
        <v>1431</v>
      </c>
      <c r="O2358" t="s">
        <v>1282</v>
      </c>
      <c r="P2358" t="s">
        <v>997</v>
      </c>
      <c r="R2358" s="109" t="str">
        <f>IF(OR(P2358="SB",Q2358="SB"),"SB",0)</f>
        <v>SB</v>
      </c>
      <c r="T2358" s="110">
        <v>10381</v>
      </c>
      <c r="U2358" t="s">
        <v>19633</v>
      </c>
      <c r="V2358" s="113" t="str">
        <f>IF(AND(I2358&gt;=10000,I2358&lt;=19900),"Praha",(IF(AND(I2358&gt;=25001,I2358&lt;=29501),"Středočeský kraj",(IF(AND(I2358&gt;=30100,I2358&lt;=34972),"Středočeský kraj",(IF(AND(I2358&gt;=35002,I2358&lt;=36271),"Karlovarský kraj",(IF(AND(I2358&gt;=37001,I2358&lt;=39201),"Jihočeský kraj",(IF(AND(I2358&gt;=39701,I2358&lt;=39901),"Jihočeský kraj",(IF(AND(I2358&gt;=39301,I2358&lt;=39601),"Kraj Vysočina",(IF(AND(I2358&gt;=58001,I2358&lt;=59501),"Kraj Vysočina",(IF(AND(I2358&gt;=67401,I2358&lt;=67602),"Kraj Vysočina",(IF(AND(I2358&gt;=40001,I2358&lt;=44101),"Ústecký kraj",(IF(AND(I2358&gt;=46001,I2358&lt;=47201),"Liberecký kraj",(IF(AND(I2358&gt;=51202,I2358&lt;=51401),"Liberecký kraj",(IF(AND(I2358&gt;=53002,I2358&lt;=53976),"Pardubický kraj",(IF(AND(I2358&gt;=56002,I2358&lt;=57201),"Pardubický kraj",(IF(AND(I2358&gt;=60200,I2358&lt;=67201),"Jihomoravský kraj",(IF(AND(I2358&gt;=67801,I2358&lt;=68501),"Jihomoravský kraj",(IF(AND(I2358&gt;=69002,I2358&lt;=69801),"Jihomoravský kraj",(IF(AND(I2358&gt;=68601,I2358&lt;=68801),"Zlínský kraj",(IF(AND(I2358&gt;=75501,I2358&lt;=76901),"Zlínský kraj",(IF(AND(I2358&gt;=70030,I2358&lt;=74901),"Moravskoslezský kraj",(IF(AND(I2358&gt;=75000,I2358&lt;=75368),"Olomoucký kraj",(IF(AND(I2358&gt;=77200,I2358&lt;=79862),"Olomoucký kraj",(IF(AND(I2358&gt;=50011,I2358&lt;=50301),"Královéhradecký kraj",(IF(AND(I2358&gt;=54301,I2358&lt;=54303),"Královéhradecký kraj","0")))))))))))))))))))))))))))))))))))))))))))))))</f>
        <v>Ústecký kraj</v>
      </c>
      <c r="AD2358" t="s">
        <v>998</v>
      </c>
      <c r="AE2358" t="s">
        <v>998</v>
      </c>
      <c r="AF2358" t="s">
        <v>998</v>
      </c>
      <c r="AG2358" s="107">
        <v>300</v>
      </c>
      <c r="AH2358" s="107">
        <v>0</v>
      </c>
      <c r="AI2358" s="107">
        <v>0</v>
      </c>
      <c r="AJ2358" t="s">
        <v>999</v>
      </c>
      <c r="AK2358" s="106">
        <v>44920</v>
      </c>
    </row>
    <row r="2359" spans="1:37" x14ac:dyDescent="0.45">
      <c r="A2359" t="s">
        <v>1169</v>
      </c>
      <c r="B2359" t="s">
        <v>1851</v>
      </c>
      <c r="C2359" t="s">
        <v>990</v>
      </c>
      <c r="D2359" t="s">
        <v>1852</v>
      </c>
      <c r="E2359" t="s">
        <v>992</v>
      </c>
      <c r="F2359" t="s">
        <v>1853</v>
      </c>
      <c r="G2359">
        <v>5</v>
      </c>
      <c r="H2359" t="s">
        <v>1854</v>
      </c>
      <c r="I2359">
        <v>43186</v>
      </c>
      <c r="J2359">
        <v>602889445</v>
      </c>
      <c r="K2359" t="s">
        <v>1855</v>
      </c>
      <c r="L2359" s="106">
        <v>27429</v>
      </c>
      <c r="M2359">
        <v>10456102</v>
      </c>
      <c r="N2359" t="s">
        <v>1431</v>
      </c>
      <c r="O2359" t="s">
        <v>1282</v>
      </c>
      <c r="P2359" t="s">
        <v>997</v>
      </c>
      <c r="R2359" s="109" t="str">
        <f>IF(OR(P2359="SB",Q2359="SB"),"SB",0)</f>
        <v>SB</v>
      </c>
      <c r="T2359" s="110">
        <v>10384</v>
      </c>
      <c r="U2359" t="s">
        <v>19633</v>
      </c>
      <c r="V2359" s="113" t="str">
        <f>IF(AND(I2359&gt;=10000,I2359&lt;=19900),"Praha",(IF(AND(I2359&gt;=25001,I2359&lt;=29501),"Středočeský kraj",(IF(AND(I2359&gt;=30100,I2359&lt;=34972),"Středočeský kraj",(IF(AND(I2359&gt;=35002,I2359&lt;=36271),"Karlovarský kraj",(IF(AND(I2359&gt;=37001,I2359&lt;=39201),"Jihočeský kraj",(IF(AND(I2359&gt;=39701,I2359&lt;=39901),"Jihočeský kraj",(IF(AND(I2359&gt;=39301,I2359&lt;=39601),"Kraj Vysočina",(IF(AND(I2359&gt;=58001,I2359&lt;=59501),"Kraj Vysočina",(IF(AND(I2359&gt;=67401,I2359&lt;=67602),"Kraj Vysočina",(IF(AND(I2359&gt;=40001,I2359&lt;=44101),"Ústecký kraj",(IF(AND(I2359&gt;=46001,I2359&lt;=47201),"Liberecký kraj",(IF(AND(I2359&gt;=51202,I2359&lt;=51401),"Liberecký kraj",(IF(AND(I2359&gt;=53002,I2359&lt;=53976),"Pardubický kraj",(IF(AND(I2359&gt;=56002,I2359&lt;=57201),"Pardubický kraj",(IF(AND(I2359&gt;=60200,I2359&lt;=67201),"Jihomoravský kraj",(IF(AND(I2359&gt;=67801,I2359&lt;=68501),"Jihomoravský kraj",(IF(AND(I2359&gt;=69002,I2359&lt;=69801),"Jihomoravský kraj",(IF(AND(I2359&gt;=68601,I2359&lt;=68801),"Zlínský kraj",(IF(AND(I2359&gt;=75501,I2359&lt;=76901),"Zlínský kraj",(IF(AND(I2359&gt;=70030,I2359&lt;=74901),"Moravskoslezský kraj",(IF(AND(I2359&gt;=75000,I2359&lt;=75368),"Olomoucký kraj",(IF(AND(I2359&gt;=77200,I2359&lt;=79862),"Olomoucký kraj",(IF(AND(I2359&gt;=50011,I2359&lt;=50301),"Královéhradecký kraj",(IF(AND(I2359&gt;=54301,I2359&lt;=54303),"Královéhradecký kraj","0")))))))))))))))))))))))))))))))))))))))))))))))</f>
        <v>Ústecký kraj</v>
      </c>
      <c r="AD2359" t="s">
        <v>998</v>
      </c>
      <c r="AE2359" t="s">
        <v>998</v>
      </c>
      <c r="AF2359" t="s">
        <v>998</v>
      </c>
      <c r="AG2359" s="107">
        <v>300</v>
      </c>
      <c r="AH2359" s="107">
        <v>0</v>
      </c>
      <c r="AI2359" s="107">
        <v>0</v>
      </c>
      <c r="AJ2359" t="s">
        <v>999</v>
      </c>
      <c r="AK2359" s="106">
        <v>44920</v>
      </c>
    </row>
    <row r="2360" spans="1:37" x14ac:dyDescent="0.45">
      <c r="A2360" t="s">
        <v>1111</v>
      </c>
      <c r="B2360" t="s">
        <v>7002</v>
      </c>
      <c r="C2360" t="s">
        <v>1002</v>
      </c>
      <c r="D2360" t="s">
        <v>7015</v>
      </c>
      <c r="E2360" t="s">
        <v>992</v>
      </c>
      <c r="F2360" t="s">
        <v>2817</v>
      </c>
      <c r="G2360">
        <v>488</v>
      </c>
      <c r="H2360" t="s">
        <v>1854</v>
      </c>
      <c r="I2360">
        <v>43186</v>
      </c>
      <c r="J2360">
        <v>605825713</v>
      </c>
      <c r="K2360" t="s">
        <v>7016</v>
      </c>
      <c r="L2360" s="106">
        <v>31881</v>
      </c>
      <c r="M2360">
        <v>10456304</v>
      </c>
      <c r="N2360" t="s">
        <v>1431</v>
      </c>
      <c r="O2360" t="s">
        <v>1282</v>
      </c>
      <c r="P2360" t="s">
        <v>997</v>
      </c>
      <c r="R2360" s="109" t="str">
        <f>IF(OR(P2360="SB",Q2360="SB"),"SB",0)</f>
        <v>SB</v>
      </c>
      <c r="T2360" s="110">
        <v>50385</v>
      </c>
      <c r="U2360" t="s">
        <v>19633</v>
      </c>
      <c r="V2360" s="113" t="str">
        <f>IF(AND(I2360&gt;=10000,I2360&lt;=19900),"Praha",(IF(AND(I2360&gt;=25001,I2360&lt;=29501),"Středočeský kraj",(IF(AND(I2360&gt;=30100,I2360&lt;=34972),"Středočeský kraj",(IF(AND(I2360&gt;=35002,I2360&lt;=36271),"Karlovarský kraj",(IF(AND(I2360&gt;=37001,I2360&lt;=39201),"Jihočeský kraj",(IF(AND(I2360&gt;=39701,I2360&lt;=39901),"Jihočeský kraj",(IF(AND(I2360&gt;=39301,I2360&lt;=39601),"Kraj Vysočina",(IF(AND(I2360&gt;=58001,I2360&lt;=59501),"Kraj Vysočina",(IF(AND(I2360&gt;=67401,I2360&lt;=67602),"Kraj Vysočina",(IF(AND(I2360&gt;=40001,I2360&lt;=44101),"Ústecký kraj",(IF(AND(I2360&gt;=46001,I2360&lt;=47201),"Liberecký kraj",(IF(AND(I2360&gt;=51202,I2360&lt;=51401),"Liberecký kraj",(IF(AND(I2360&gt;=53002,I2360&lt;=53976),"Pardubický kraj",(IF(AND(I2360&gt;=56002,I2360&lt;=57201),"Pardubický kraj",(IF(AND(I2360&gt;=60200,I2360&lt;=67201),"Jihomoravský kraj",(IF(AND(I2360&gt;=67801,I2360&lt;=68501),"Jihomoravský kraj",(IF(AND(I2360&gt;=69002,I2360&lt;=69801),"Jihomoravský kraj",(IF(AND(I2360&gt;=68601,I2360&lt;=68801),"Zlínský kraj",(IF(AND(I2360&gt;=75501,I2360&lt;=76901),"Zlínský kraj",(IF(AND(I2360&gt;=70030,I2360&lt;=74901),"Moravskoslezský kraj",(IF(AND(I2360&gt;=75000,I2360&lt;=75368),"Olomoucký kraj",(IF(AND(I2360&gt;=77200,I2360&lt;=79862),"Olomoucký kraj",(IF(AND(I2360&gt;=50011,I2360&lt;=50301),"Královéhradecký kraj",(IF(AND(I2360&gt;=54301,I2360&lt;=54303),"Královéhradecký kraj","0")))))))))))))))))))))))))))))))))))))))))))))))</f>
        <v>Ústecký kraj</v>
      </c>
      <c r="AD2360" t="s">
        <v>998</v>
      </c>
      <c r="AE2360" t="s">
        <v>998</v>
      </c>
      <c r="AF2360" t="s">
        <v>998</v>
      </c>
      <c r="AG2360" s="107">
        <v>300</v>
      </c>
      <c r="AH2360" s="107">
        <v>0</v>
      </c>
      <c r="AI2360" s="107">
        <v>0</v>
      </c>
      <c r="AJ2360" t="s">
        <v>999</v>
      </c>
      <c r="AK2360" s="106">
        <v>44920</v>
      </c>
    </row>
    <row r="2361" spans="1:37" x14ac:dyDescent="0.45">
      <c r="A2361" t="s">
        <v>1264</v>
      </c>
      <c r="B2361" t="s">
        <v>7002</v>
      </c>
      <c r="C2361" t="s">
        <v>1002</v>
      </c>
      <c r="D2361" t="s">
        <v>7012</v>
      </c>
      <c r="E2361" t="s">
        <v>992</v>
      </c>
      <c r="F2361" t="s">
        <v>2817</v>
      </c>
      <c r="G2361">
        <v>488</v>
      </c>
      <c r="H2361" t="s">
        <v>1854</v>
      </c>
      <c r="I2361">
        <v>43186</v>
      </c>
      <c r="J2361">
        <v>605123817</v>
      </c>
      <c r="K2361" t="s">
        <v>7004</v>
      </c>
      <c r="L2361" s="106">
        <v>33656</v>
      </c>
      <c r="M2361">
        <v>10456607</v>
      </c>
      <c r="N2361" t="s">
        <v>1431</v>
      </c>
      <c r="O2361" t="s">
        <v>1282</v>
      </c>
      <c r="P2361" t="s">
        <v>997</v>
      </c>
      <c r="R2361" s="109" t="str">
        <f>IF(OR(P2361="SB",Q2361="SB"),"SB",0)</f>
        <v>SB</v>
      </c>
      <c r="T2361" s="110">
        <v>50386</v>
      </c>
      <c r="U2361" t="s">
        <v>19633</v>
      </c>
      <c r="V2361" s="113" t="str">
        <f>IF(AND(I2361&gt;=10000,I2361&lt;=19900),"Praha",(IF(AND(I2361&gt;=25001,I2361&lt;=29501),"Středočeský kraj",(IF(AND(I2361&gt;=30100,I2361&lt;=34972),"Středočeský kraj",(IF(AND(I2361&gt;=35002,I2361&lt;=36271),"Karlovarský kraj",(IF(AND(I2361&gt;=37001,I2361&lt;=39201),"Jihočeský kraj",(IF(AND(I2361&gt;=39701,I2361&lt;=39901),"Jihočeský kraj",(IF(AND(I2361&gt;=39301,I2361&lt;=39601),"Kraj Vysočina",(IF(AND(I2361&gt;=58001,I2361&lt;=59501),"Kraj Vysočina",(IF(AND(I2361&gt;=67401,I2361&lt;=67602),"Kraj Vysočina",(IF(AND(I2361&gt;=40001,I2361&lt;=44101),"Ústecký kraj",(IF(AND(I2361&gt;=46001,I2361&lt;=47201),"Liberecký kraj",(IF(AND(I2361&gt;=51202,I2361&lt;=51401),"Liberecký kraj",(IF(AND(I2361&gt;=53002,I2361&lt;=53976),"Pardubický kraj",(IF(AND(I2361&gt;=56002,I2361&lt;=57201),"Pardubický kraj",(IF(AND(I2361&gt;=60200,I2361&lt;=67201),"Jihomoravský kraj",(IF(AND(I2361&gt;=67801,I2361&lt;=68501),"Jihomoravský kraj",(IF(AND(I2361&gt;=69002,I2361&lt;=69801),"Jihomoravský kraj",(IF(AND(I2361&gt;=68601,I2361&lt;=68801),"Zlínský kraj",(IF(AND(I2361&gt;=75501,I2361&lt;=76901),"Zlínský kraj",(IF(AND(I2361&gt;=70030,I2361&lt;=74901),"Moravskoslezský kraj",(IF(AND(I2361&gt;=75000,I2361&lt;=75368),"Olomoucký kraj",(IF(AND(I2361&gt;=77200,I2361&lt;=79862),"Olomoucký kraj",(IF(AND(I2361&gt;=50011,I2361&lt;=50301),"Královéhradecký kraj",(IF(AND(I2361&gt;=54301,I2361&lt;=54303),"Královéhradecký kraj","0")))))))))))))))))))))))))))))))))))))))))))))))</f>
        <v>Ústecký kraj</v>
      </c>
      <c r="AD2361" t="s">
        <v>998</v>
      </c>
      <c r="AE2361" t="s">
        <v>998</v>
      </c>
      <c r="AF2361" t="s">
        <v>998</v>
      </c>
      <c r="AG2361" s="107">
        <v>300</v>
      </c>
      <c r="AH2361" s="107">
        <v>0</v>
      </c>
      <c r="AI2361" s="107">
        <v>0</v>
      </c>
      <c r="AJ2361" t="s">
        <v>999</v>
      </c>
      <c r="AK2361" s="106">
        <v>44920</v>
      </c>
    </row>
    <row r="2362" spans="1:37" x14ac:dyDescent="0.45">
      <c r="A2362" t="s">
        <v>1102</v>
      </c>
      <c r="B2362" t="s">
        <v>7002</v>
      </c>
      <c r="C2362" t="s">
        <v>1002</v>
      </c>
      <c r="D2362" t="s">
        <v>7003</v>
      </c>
      <c r="E2362" t="s">
        <v>992</v>
      </c>
      <c r="F2362" t="s">
        <v>2817</v>
      </c>
      <c r="G2362">
        <v>488</v>
      </c>
      <c r="H2362" t="s">
        <v>1854</v>
      </c>
      <c r="I2362">
        <v>43186</v>
      </c>
      <c r="J2362">
        <v>737501846</v>
      </c>
      <c r="K2362" t="s">
        <v>7004</v>
      </c>
      <c r="L2362" s="106">
        <v>35302</v>
      </c>
      <c r="M2362">
        <v>10456708</v>
      </c>
      <c r="N2362" t="s">
        <v>1431</v>
      </c>
      <c r="O2362" t="s">
        <v>1282</v>
      </c>
      <c r="P2362" t="s">
        <v>997</v>
      </c>
      <c r="R2362" s="109" t="str">
        <f>IF(OR(P2362="SB",Q2362="SB"),"SB",0)</f>
        <v>SB</v>
      </c>
      <c r="T2362" s="110">
        <v>50387</v>
      </c>
      <c r="U2362" t="s">
        <v>19633</v>
      </c>
      <c r="V2362" s="113" t="str">
        <f>IF(AND(I2362&gt;=10000,I2362&lt;=19900),"Praha",(IF(AND(I2362&gt;=25001,I2362&lt;=29501),"Středočeský kraj",(IF(AND(I2362&gt;=30100,I2362&lt;=34972),"Středočeský kraj",(IF(AND(I2362&gt;=35002,I2362&lt;=36271),"Karlovarský kraj",(IF(AND(I2362&gt;=37001,I2362&lt;=39201),"Jihočeský kraj",(IF(AND(I2362&gt;=39701,I2362&lt;=39901),"Jihočeský kraj",(IF(AND(I2362&gt;=39301,I2362&lt;=39601),"Kraj Vysočina",(IF(AND(I2362&gt;=58001,I2362&lt;=59501),"Kraj Vysočina",(IF(AND(I2362&gt;=67401,I2362&lt;=67602),"Kraj Vysočina",(IF(AND(I2362&gt;=40001,I2362&lt;=44101),"Ústecký kraj",(IF(AND(I2362&gt;=46001,I2362&lt;=47201),"Liberecký kraj",(IF(AND(I2362&gt;=51202,I2362&lt;=51401),"Liberecký kraj",(IF(AND(I2362&gt;=53002,I2362&lt;=53976),"Pardubický kraj",(IF(AND(I2362&gt;=56002,I2362&lt;=57201),"Pardubický kraj",(IF(AND(I2362&gt;=60200,I2362&lt;=67201),"Jihomoravský kraj",(IF(AND(I2362&gt;=67801,I2362&lt;=68501),"Jihomoravský kraj",(IF(AND(I2362&gt;=69002,I2362&lt;=69801),"Jihomoravský kraj",(IF(AND(I2362&gt;=68601,I2362&lt;=68801),"Zlínský kraj",(IF(AND(I2362&gt;=75501,I2362&lt;=76901),"Zlínský kraj",(IF(AND(I2362&gt;=70030,I2362&lt;=74901),"Moravskoslezský kraj",(IF(AND(I2362&gt;=75000,I2362&lt;=75368),"Olomoucký kraj",(IF(AND(I2362&gt;=77200,I2362&lt;=79862),"Olomoucký kraj",(IF(AND(I2362&gt;=50011,I2362&lt;=50301),"Královéhradecký kraj",(IF(AND(I2362&gt;=54301,I2362&lt;=54303),"Královéhradecký kraj","0")))))))))))))))))))))))))))))))))))))))))))))))</f>
        <v>Ústecký kraj</v>
      </c>
      <c r="AD2362" t="s">
        <v>998</v>
      </c>
      <c r="AE2362" t="s">
        <v>998</v>
      </c>
      <c r="AF2362" t="s">
        <v>998</v>
      </c>
      <c r="AG2362" s="107">
        <v>300</v>
      </c>
      <c r="AH2362" s="107">
        <v>0</v>
      </c>
      <c r="AI2362" s="107">
        <v>0</v>
      </c>
      <c r="AJ2362" t="s">
        <v>999</v>
      </c>
      <c r="AK2362" s="106">
        <v>44920</v>
      </c>
    </row>
    <row r="2363" spans="1:37" x14ac:dyDescent="0.45">
      <c r="A2363" t="s">
        <v>1782</v>
      </c>
      <c r="B2363" t="s">
        <v>15599</v>
      </c>
      <c r="C2363" t="s">
        <v>1002</v>
      </c>
      <c r="D2363" t="s">
        <v>15600</v>
      </c>
      <c r="E2363" t="s">
        <v>992</v>
      </c>
      <c r="F2363" t="s">
        <v>15601</v>
      </c>
      <c r="G2363">
        <v>467</v>
      </c>
      <c r="H2363" t="s">
        <v>1854</v>
      </c>
      <c r="I2363">
        <v>43186</v>
      </c>
      <c r="K2363" t="s">
        <v>15602</v>
      </c>
      <c r="L2363" s="106">
        <v>31890</v>
      </c>
      <c r="M2363">
        <v>10472973</v>
      </c>
      <c r="N2363" t="s">
        <v>1431</v>
      </c>
      <c r="O2363" t="s">
        <v>1282</v>
      </c>
      <c r="P2363" t="s">
        <v>997</v>
      </c>
      <c r="R2363" s="109" t="str">
        <f>IF(OR(P2363="SB",Q2363="SB"),"SB",0)</f>
        <v>SB</v>
      </c>
      <c r="T2363" s="110">
        <v>50432</v>
      </c>
      <c r="U2363" t="s">
        <v>19633</v>
      </c>
      <c r="V2363" s="113" t="str">
        <f>IF(AND(I2363&gt;=10000,I2363&lt;=19900),"Praha",(IF(AND(I2363&gt;=25001,I2363&lt;=29501),"Středočeský kraj",(IF(AND(I2363&gt;=30100,I2363&lt;=34972),"Středočeský kraj",(IF(AND(I2363&gt;=35002,I2363&lt;=36271),"Karlovarský kraj",(IF(AND(I2363&gt;=37001,I2363&lt;=39201),"Jihočeský kraj",(IF(AND(I2363&gt;=39701,I2363&lt;=39901),"Jihočeský kraj",(IF(AND(I2363&gt;=39301,I2363&lt;=39601),"Kraj Vysočina",(IF(AND(I2363&gt;=58001,I2363&lt;=59501),"Kraj Vysočina",(IF(AND(I2363&gt;=67401,I2363&lt;=67602),"Kraj Vysočina",(IF(AND(I2363&gt;=40001,I2363&lt;=44101),"Ústecký kraj",(IF(AND(I2363&gt;=46001,I2363&lt;=47201),"Liberecký kraj",(IF(AND(I2363&gt;=51202,I2363&lt;=51401),"Liberecký kraj",(IF(AND(I2363&gt;=53002,I2363&lt;=53976),"Pardubický kraj",(IF(AND(I2363&gt;=56002,I2363&lt;=57201),"Pardubický kraj",(IF(AND(I2363&gt;=60200,I2363&lt;=67201),"Jihomoravský kraj",(IF(AND(I2363&gt;=67801,I2363&lt;=68501),"Jihomoravský kraj",(IF(AND(I2363&gt;=69002,I2363&lt;=69801),"Jihomoravský kraj",(IF(AND(I2363&gt;=68601,I2363&lt;=68801),"Zlínský kraj",(IF(AND(I2363&gt;=75501,I2363&lt;=76901),"Zlínský kraj",(IF(AND(I2363&gt;=70030,I2363&lt;=74901),"Moravskoslezský kraj",(IF(AND(I2363&gt;=75000,I2363&lt;=75368),"Olomoucký kraj",(IF(AND(I2363&gt;=77200,I2363&lt;=79862),"Olomoucký kraj",(IF(AND(I2363&gt;=50011,I2363&lt;=50301),"Královéhradecký kraj",(IF(AND(I2363&gt;=54301,I2363&lt;=54303),"Královéhradecký kraj","0")))))))))))))))))))))))))))))))))))))))))))))))</f>
        <v>Ústecký kraj</v>
      </c>
      <c r="AD2363" t="s">
        <v>998</v>
      </c>
      <c r="AE2363" t="s">
        <v>998</v>
      </c>
      <c r="AF2363" t="s">
        <v>998</v>
      </c>
      <c r="AG2363" s="107">
        <v>300</v>
      </c>
      <c r="AH2363" s="107">
        <v>0</v>
      </c>
      <c r="AI2363" s="107">
        <v>0</v>
      </c>
      <c r="AJ2363" t="s">
        <v>999</v>
      </c>
      <c r="AK2363" s="106">
        <v>44920</v>
      </c>
    </row>
    <row r="2364" spans="1:37" x14ac:dyDescent="0.45">
      <c r="A2364" t="s">
        <v>1184</v>
      </c>
      <c r="B2364" t="s">
        <v>5301</v>
      </c>
      <c r="C2364" t="s">
        <v>990</v>
      </c>
      <c r="D2364" t="s">
        <v>5302</v>
      </c>
      <c r="E2364" t="s">
        <v>992</v>
      </c>
      <c r="F2364" t="s">
        <v>1110</v>
      </c>
      <c r="G2364">
        <v>89</v>
      </c>
      <c r="H2364" t="s">
        <v>5303</v>
      </c>
      <c r="I2364">
        <v>43186</v>
      </c>
      <c r="K2364" t="s">
        <v>5304</v>
      </c>
      <c r="L2364" s="106">
        <v>20203</v>
      </c>
      <c r="M2364">
        <v>10583919</v>
      </c>
      <c r="N2364" t="s">
        <v>1900</v>
      </c>
      <c r="O2364" t="s">
        <v>1023</v>
      </c>
      <c r="P2364" t="s">
        <v>997</v>
      </c>
      <c r="R2364" s="109" t="str">
        <f>IF(OR(P2364="SB",Q2364="SB"),"SB",0)</f>
        <v>SB</v>
      </c>
      <c r="T2364" s="110" t="s">
        <v>998</v>
      </c>
      <c r="V2364" s="113" t="str">
        <f>IF(AND(I2364&gt;=10000,I2364&lt;=19900),"Praha",(IF(AND(I2364&gt;=25001,I2364&lt;=29501),"Středočeský kraj",(IF(AND(I2364&gt;=30100,I2364&lt;=34972),"Středočeský kraj",(IF(AND(I2364&gt;=35002,I2364&lt;=36271),"Karlovarský kraj",(IF(AND(I2364&gt;=37001,I2364&lt;=39201),"Jihočeský kraj",(IF(AND(I2364&gt;=39701,I2364&lt;=39901),"Jihočeský kraj",(IF(AND(I2364&gt;=39301,I2364&lt;=39601),"Kraj Vysočina",(IF(AND(I2364&gt;=58001,I2364&lt;=59501),"Kraj Vysočina",(IF(AND(I2364&gt;=67401,I2364&lt;=67602),"Kraj Vysočina",(IF(AND(I2364&gt;=40001,I2364&lt;=44101),"Ústecký kraj",(IF(AND(I2364&gt;=46001,I2364&lt;=47201),"Liberecký kraj",(IF(AND(I2364&gt;=51202,I2364&lt;=51401),"Liberecký kraj",(IF(AND(I2364&gt;=53002,I2364&lt;=53976),"Pardubický kraj",(IF(AND(I2364&gt;=56002,I2364&lt;=57201),"Pardubický kraj",(IF(AND(I2364&gt;=60200,I2364&lt;=67201),"Jihomoravský kraj",(IF(AND(I2364&gt;=67801,I2364&lt;=68501),"Jihomoravský kraj",(IF(AND(I2364&gt;=69002,I2364&lt;=69801),"Jihomoravský kraj",(IF(AND(I2364&gt;=68601,I2364&lt;=68801),"Zlínský kraj",(IF(AND(I2364&gt;=75501,I2364&lt;=76901),"Zlínský kraj",(IF(AND(I2364&gt;=70030,I2364&lt;=74901),"Moravskoslezský kraj",(IF(AND(I2364&gt;=75000,I2364&lt;=75368),"Olomoucký kraj",(IF(AND(I2364&gt;=77200,I2364&lt;=79862),"Olomoucký kraj",(IF(AND(I2364&gt;=50011,I2364&lt;=50301),"Královéhradecký kraj",(IF(AND(I2364&gt;=54301,I2364&lt;=54303),"Královéhradecký kraj","0")))))))))))))))))))))))))))))))))))))))))))))))</f>
        <v>Ústecký kraj</v>
      </c>
      <c r="AB2364" t="s">
        <v>998</v>
      </c>
      <c r="AD2364" t="s">
        <v>998</v>
      </c>
      <c r="AE2364" t="s">
        <v>998</v>
      </c>
      <c r="AF2364" t="s">
        <v>998</v>
      </c>
      <c r="AG2364" s="107">
        <v>0</v>
      </c>
      <c r="AH2364" s="107">
        <v>0</v>
      </c>
      <c r="AI2364" s="107">
        <v>0</v>
      </c>
      <c r="AJ2364" t="s">
        <v>1012</v>
      </c>
    </row>
    <row r="2365" spans="1:37" x14ac:dyDescent="0.45">
      <c r="A2365" t="s">
        <v>1033</v>
      </c>
      <c r="B2365" t="s">
        <v>7002</v>
      </c>
      <c r="C2365" t="s">
        <v>1002</v>
      </c>
      <c r="D2365" t="s">
        <v>7013</v>
      </c>
      <c r="E2365" t="s">
        <v>992</v>
      </c>
      <c r="F2365" t="s">
        <v>2817</v>
      </c>
      <c r="G2365">
        <v>488</v>
      </c>
      <c r="H2365" t="s">
        <v>1854</v>
      </c>
      <c r="I2365">
        <v>43186</v>
      </c>
      <c r="J2365">
        <v>604278646</v>
      </c>
      <c r="K2365" t="s">
        <v>7014</v>
      </c>
      <c r="L2365" s="106">
        <v>24256</v>
      </c>
      <c r="M2365">
        <v>10456506</v>
      </c>
      <c r="N2365" t="s">
        <v>1431</v>
      </c>
      <c r="O2365" t="s">
        <v>1282</v>
      </c>
      <c r="P2365" t="s">
        <v>997</v>
      </c>
      <c r="R2365" s="109" t="str">
        <f>IF(OR(P2365="SB",Q2365="SB"),"SB",0)</f>
        <v>SB</v>
      </c>
      <c r="T2365" s="110" t="s">
        <v>998</v>
      </c>
      <c r="V2365" s="113" t="str">
        <f>IF(AND(I2365&gt;=10000,I2365&lt;=19900),"Praha",(IF(AND(I2365&gt;=25001,I2365&lt;=29501),"Středočeský kraj",(IF(AND(I2365&gt;=30100,I2365&lt;=34972),"Středočeský kraj",(IF(AND(I2365&gt;=35002,I2365&lt;=36271),"Karlovarský kraj",(IF(AND(I2365&gt;=37001,I2365&lt;=39201),"Jihočeský kraj",(IF(AND(I2365&gt;=39701,I2365&lt;=39901),"Jihočeský kraj",(IF(AND(I2365&gt;=39301,I2365&lt;=39601),"Kraj Vysočina",(IF(AND(I2365&gt;=58001,I2365&lt;=59501),"Kraj Vysočina",(IF(AND(I2365&gt;=67401,I2365&lt;=67602),"Kraj Vysočina",(IF(AND(I2365&gt;=40001,I2365&lt;=44101),"Ústecký kraj",(IF(AND(I2365&gt;=46001,I2365&lt;=47201),"Liberecký kraj",(IF(AND(I2365&gt;=51202,I2365&lt;=51401),"Liberecký kraj",(IF(AND(I2365&gt;=53002,I2365&lt;=53976),"Pardubický kraj",(IF(AND(I2365&gt;=56002,I2365&lt;=57201),"Pardubický kraj",(IF(AND(I2365&gt;=60200,I2365&lt;=67201),"Jihomoravský kraj",(IF(AND(I2365&gt;=67801,I2365&lt;=68501),"Jihomoravský kraj",(IF(AND(I2365&gt;=69002,I2365&lt;=69801),"Jihomoravský kraj",(IF(AND(I2365&gt;=68601,I2365&lt;=68801),"Zlínský kraj",(IF(AND(I2365&gt;=75501,I2365&lt;=76901),"Zlínský kraj",(IF(AND(I2365&gt;=70030,I2365&lt;=74901),"Moravskoslezský kraj",(IF(AND(I2365&gt;=75000,I2365&lt;=75368),"Olomoucký kraj",(IF(AND(I2365&gt;=77200,I2365&lt;=79862),"Olomoucký kraj",(IF(AND(I2365&gt;=50011,I2365&lt;=50301),"Královéhradecký kraj",(IF(AND(I2365&gt;=54301,I2365&lt;=54303),"Královéhradecký kraj","0")))))))))))))))))))))))))))))))))))))))))))))))</f>
        <v>Ústecký kraj</v>
      </c>
      <c r="AB2365" t="s">
        <v>998</v>
      </c>
      <c r="AD2365" t="s">
        <v>998</v>
      </c>
      <c r="AE2365" t="s">
        <v>998</v>
      </c>
      <c r="AF2365" t="s">
        <v>998</v>
      </c>
      <c r="AG2365" s="107">
        <v>300</v>
      </c>
      <c r="AH2365" s="107">
        <v>0</v>
      </c>
      <c r="AI2365" s="107">
        <v>0</v>
      </c>
      <c r="AJ2365" t="s">
        <v>999</v>
      </c>
      <c r="AK2365" s="106">
        <v>44920</v>
      </c>
    </row>
    <row r="2366" spans="1:37" x14ac:dyDescent="0.45">
      <c r="A2366" t="s">
        <v>1161</v>
      </c>
      <c r="B2366" t="s">
        <v>7131</v>
      </c>
      <c r="C2366" t="s">
        <v>990</v>
      </c>
      <c r="D2366" t="s">
        <v>7135</v>
      </c>
      <c r="E2366" t="s">
        <v>992</v>
      </c>
      <c r="F2366" t="s">
        <v>2817</v>
      </c>
      <c r="G2366">
        <v>488</v>
      </c>
      <c r="H2366" t="s">
        <v>1854</v>
      </c>
      <c r="I2366">
        <v>43186</v>
      </c>
      <c r="J2366">
        <v>603449362</v>
      </c>
      <c r="K2366" t="s">
        <v>7014</v>
      </c>
      <c r="L2366" s="106">
        <v>22607</v>
      </c>
      <c r="M2366">
        <v>10456405</v>
      </c>
      <c r="N2366" t="s">
        <v>1431</v>
      </c>
      <c r="O2366" t="s">
        <v>1282</v>
      </c>
      <c r="P2366" t="s">
        <v>997</v>
      </c>
      <c r="R2366" s="109" t="str">
        <f>IF(OR(P2366="SB",Q2366="SB"),"SB",0)</f>
        <v>SB</v>
      </c>
      <c r="T2366" s="110" t="s">
        <v>998</v>
      </c>
      <c r="V2366" s="113" t="str">
        <f>IF(AND(I2366&gt;=10000,I2366&lt;=19900),"Praha",(IF(AND(I2366&gt;=25001,I2366&lt;=29501),"Středočeský kraj",(IF(AND(I2366&gt;=30100,I2366&lt;=34972),"Středočeský kraj",(IF(AND(I2366&gt;=35002,I2366&lt;=36271),"Karlovarský kraj",(IF(AND(I2366&gt;=37001,I2366&lt;=39201),"Jihočeský kraj",(IF(AND(I2366&gt;=39701,I2366&lt;=39901),"Jihočeský kraj",(IF(AND(I2366&gt;=39301,I2366&lt;=39601),"Kraj Vysočina",(IF(AND(I2366&gt;=58001,I2366&lt;=59501),"Kraj Vysočina",(IF(AND(I2366&gt;=67401,I2366&lt;=67602),"Kraj Vysočina",(IF(AND(I2366&gt;=40001,I2366&lt;=44101),"Ústecký kraj",(IF(AND(I2366&gt;=46001,I2366&lt;=47201),"Liberecký kraj",(IF(AND(I2366&gt;=51202,I2366&lt;=51401),"Liberecký kraj",(IF(AND(I2366&gt;=53002,I2366&lt;=53976),"Pardubický kraj",(IF(AND(I2366&gt;=56002,I2366&lt;=57201),"Pardubický kraj",(IF(AND(I2366&gt;=60200,I2366&lt;=67201),"Jihomoravský kraj",(IF(AND(I2366&gt;=67801,I2366&lt;=68501),"Jihomoravský kraj",(IF(AND(I2366&gt;=69002,I2366&lt;=69801),"Jihomoravský kraj",(IF(AND(I2366&gt;=68601,I2366&lt;=68801),"Zlínský kraj",(IF(AND(I2366&gt;=75501,I2366&lt;=76901),"Zlínský kraj",(IF(AND(I2366&gt;=70030,I2366&lt;=74901),"Moravskoslezský kraj",(IF(AND(I2366&gt;=75000,I2366&lt;=75368),"Olomoucký kraj",(IF(AND(I2366&gt;=77200,I2366&lt;=79862),"Olomoucký kraj",(IF(AND(I2366&gt;=50011,I2366&lt;=50301),"Královéhradecký kraj",(IF(AND(I2366&gt;=54301,I2366&lt;=54303),"Královéhradecký kraj","0")))))))))))))))))))))))))))))))))))))))))))))))</f>
        <v>Ústecký kraj</v>
      </c>
      <c r="AB2366" t="s">
        <v>998</v>
      </c>
      <c r="AD2366" t="s">
        <v>998</v>
      </c>
      <c r="AE2366" t="s">
        <v>998</v>
      </c>
      <c r="AF2366" t="s">
        <v>998</v>
      </c>
      <c r="AG2366" s="107">
        <v>300</v>
      </c>
      <c r="AH2366" s="107">
        <v>0</v>
      </c>
      <c r="AI2366" s="107">
        <v>0</v>
      </c>
      <c r="AJ2366" t="s">
        <v>999</v>
      </c>
      <c r="AK2366" s="106">
        <v>44920</v>
      </c>
    </row>
    <row r="2367" spans="1:37" x14ac:dyDescent="0.45">
      <c r="A2367" t="s">
        <v>1164</v>
      </c>
      <c r="B2367" t="s">
        <v>9518</v>
      </c>
      <c r="C2367" t="s">
        <v>990</v>
      </c>
      <c r="D2367" t="s">
        <v>9535</v>
      </c>
      <c r="E2367" t="s">
        <v>992</v>
      </c>
      <c r="F2367" t="s">
        <v>1853</v>
      </c>
      <c r="G2367">
        <v>97</v>
      </c>
      <c r="H2367" t="s">
        <v>1854</v>
      </c>
      <c r="I2367">
        <v>43186</v>
      </c>
      <c r="J2367">
        <v>606918325</v>
      </c>
      <c r="K2367" t="s">
        <v>9536</v>
      </c>
      <c r="L2367" s="106">
        <v>27222</v>
      </c>
      <c r="M2367">
        <v>10456001</v>
      </c>
      <c r="N2367" t="s">
        <v>1431</v>
      </c>
      <c r="O2367" t="s">
        <v>1282</v>
      </c>
      <c r="P2367" t="s">
        <v>997</v>
      </c>
      <c r="R2367" s="109" t="str">
        <f>IF(OR(P2367="SB",Q2367="SB"),"SB",0)</f>
        <v>SB</v>
      </c>
      <c r="T2367" s="110" t="s">
        <v>998</v>
      </c>
      <c r="V2367" s="113" t="str">
        <f>IF(AND(I2367&gt;=10000,I2367&lt;=19900),"Praha",(IF(AND(I2367&gt;=25001,I2367&lt;=29501),"Středočeský kraj",(IF(AND(I2367&gt;=30100,I2367&lt;=34972),"Středočeský kraj",(IF(AND(I2367&gt;=35002,I2367&lt;=36271),"Karlovarský kraj",(IF(AND(I2367&gt;=37001,I2367&lt;=39201),"Jihočeský kraj",(IF(AND(I2367&gt;=39701,I2367&lt;=39901),"Jihočeský kraj",(IF(AND(I2367&gt;=39301,I2367&lt;=39601),"Kraj Vysočina",(IF(AND(I2367&gt;=58001,I2367&lt;=59501),"Kraj Vysočina",(IF(AND(I2367&gt;=67401,I2367&lt;=67602),"Kraj Vysočina",(IF(AND(I2367&gt;=40001,I2367&lt;=44101),"Ústecký kraj",(IF(AND(I2367&gt;=46001,I2367&lt;=47201),"Liberecký kraj",(IF(AND(I2367&gt;=51202,I2367&lt;=51401),"Liberecký kraj",(IF(AND(I2367&gt;=53002,I2367&lt;=53976),"Pardubický kraj",(IF(AND(I2367&gt;=56002,I2367&lt;=57201),"Pardubický kraj",(IF(AND(I2367&gt;=60200,I2367&lt;=67201),"Jihomoravský kraj",(IF(AND(I2367&gt;=67801,I2367&lt;=68501),"Jihomoravský kraj",(IF(AND(I2367&gt;=69002,I2367&lt;=69801),"Jihomoravský kraj",(IF(AND(I2367&gt;=68601,I2367&lt;=68801),"Zlínský kraj",(IF(AND(I2367&gt;=75501,I2367&lt;=76901),"Zlínský kraj",(IF(AND(I2367&gt;=70030,I2367&lt;=74901),"Moravskoslezský kraj",(IF(AND(I2367&gt;=75000,I2367&lt;=75368),"Olomoucký kraj",(IF(AND(I2367&gt;=77200,I2367&lt;=79862),"Olomoucký kraj",(IF(AND(I2367&gt;=50011,I2367&lt;=50301),"Královéhradecký kraj",(IF(AND(I2367&gt;=54301,I2367&lt;=54303),"Královéhradecký kraj","0")))))))))))))))))))))))))))))))))))))))))))))))</f>
        <v>Ústecký kraj</v>
      </c>
      <c r="AB2367" t="s">
        <v>998</v>
      </c>
      <c r="AD2367" t="s">
        <v>998</v>
      </c>
      <c r="AE2367" t="s">
        <v>998</v>
      </c>
      <c r="AF2367" t="s">
        <v>998</v>
      </c>
      <c r="AG2367" s="107">
        <v>300</v>
      </c>
      <c r="AH2367" s="107">
        <v>0</v>
      </c>
      <c r="AI2367" s="107">
        <v>0</v>
      </c>
      <c r="AJ2367" t="s">
        <v>999</v>
      </c>
      <c r="AK2367" s="106">
        <v>44920</v>
      </c>
    </row>
    <row r="2368" spans="1:37" x14ac:dyDescent="0.45">
      <c r="A2368" t="s">
        <v>1225</v>
      </c>
      <c r="B2368" t="s">
        <v>15331</v>
      </c>
      <c r="C2368" t="s">
        <v>1002</v>
      </c>
      <c r="D2368" t="s">
        <v>15332</v>
      </c>
      <c r="E2368" t="s">
        <v>992</v>
      </c>
      <c r="F2368" t="s">
        <v>1718</v>
      </c>
      <c r="G2368">
        <v>677</v>
      </c>
      <c r="H2368" t="s">
        <v>1854</v>
      </c>
      <c r="I2368">
        <v>43186</v>
      </c>
      <c r="K2368" t="s">
        <v>15333</v>
      </c>
      <c r="L2368" s="106">
        <v>31444</v>
      </c>
      <c r="M2368">
        <v>13654068</v>
      </c>
      <c r="N2368" t="s">
        <v>1900</v>
      </c>
      <c r="O2368" t="s">
        <v>1023</v>
      </c>
      <c r="P2368" t="s">
        <v>997</v>
      </c>
      <c r="R2368" s="109" t="str">
        <f>IF(OR(P2368="SB",Q2368="SB"),"SB",0)</f>
        <v>SB</v>
      </c>
      <c r="T2368" s="110" t="s">
        <v>998</v>
      </c>
      <c r="V2368" s="113" t="str">
        <f>IF(AND(I2368&gt;=10000,I2368&lt;=19900),"Praha",(IF(AND(I2368&gt;=25001,I2368&lt;=29501),"Středočeský kraj",(IF(AND(I2368&gt;=30100,I2368&lt;=34972),"Středočeský kraj",(IF(AND(I2368&gt;=35002,I2368&lt;=36271),"Karlovarský kraj",(IF(AND(I2368&gt;=37001,I2368&lt;=39201),"Jihočeský kraj",(IF(AND(I2368&gt;=39701,I2368&lt;=39901),"Jihočeský kraj",(IF(AND(I2368&gt;=39301,I2368&lt;=39601),"Kraj Vysočina",(IF(AND(I2368&gt;=58001,I2368&lt;=59501),"Kraj Vysočina",(IF(AND(I2368&gt;=67401,I2368&lt;=67602),"Kraj Vysočina",(IF(AND(I2368&gt;=40001,I2368&lt;=44101),"Ústecký kraj",(IF(AND(I2368&gt;=46001,I2368&lt;=47201),"Liberecký kraj",(IF(AND(I2368&gt;=51202,I2368&lt;=51401),"Liberecký kraj",(IF(AND(I2368&gt;=53002,I2368&lt;=53976),"Pardubický kraj",(IF(AND(I2368&gt;=56002,I2368&lt;=57201),"Pardubický kraj",(IF(AND(I2368&gt;=60200,I2368&lt;=67201),"Jihomoravský kraj",(IF(AND(I2368&gt;=67801,I2368&lt;=68501),"Jihomoravský kraj",(IF(AND(I2368&gt;=69002,I2368&lt;=69801),"Jihomoravský kraj",(IF(AND(I2368&gt;=68601,I2368&lt;=68801),"Zlínský kraj",(IF(AND(I2368&gt;=75501,I2368&lt;=76901),"Zlínský kraj",(IF(AND(I2368&gt;=70030,I2368&lt;=74901),"Moravskoslezský kraj",(IF(AND(I2368&gt;=75000,I2368&lt;=75368),"Olomoucký kraj",(IF(AND(I2368&gt;=77200,I2368&lt;=79862),"Olomoucký kraj",(IF(AND(I2368&gt;=50011,I2368&lt;=50301),"Královéhradecký kraj",(IF(AND(I2368&gt;=54301,I2368&lt;=54303),"Královéhradecký kraj","0")))))))))))))))))))))))))))))))))))))))))))))))</f>
        <v>Ústecký kraj</v>
      </c>
      <c r="AB2368" t="s">
        <v>998</v>
      </c>
      <c r="AD2368" t="s">
        <v>998</v>
      </c>
      <c r="AE2368" t="s">
        <v>998</v>
      </c>
      <c r="AF2368" t="s">
        <v>998</v>
      </c>
      <c r="AG2368" s="107">
        <v>300</v>
      </c>
      <c r="AH2368" s="107">
        <v>0</v>
      </c>
      <c r="AI2368" s="107">
        <v>0</v>
      </c>
      <c r="AJ2368" t="s">
        <v>999</v>
      </c>
      <c r="AK2368" s="106">
        <v>44920</v>
      </c>
    </row>
    <row r="2369" spans="1:37" x14ac:dyDescent="0.45">
      <c r="A2369" t="s">
        <v>1156</v>
      </c>
      <c r="B2369" t="s">
        <v>17107</v>
      </c>
      <c r="C2369" t="s">
        <v>990</v>
      </c>
      <c r="D2369" t="s">
        <v>17108</v>
      </c>
      <c r="E2369" t="s">
        <v>992</v>
      </c>
      <c r="F2369" t="s">
        <v>3783</v>
      </c>
      <c r="G2369">
        <v>587</v>
      </c>
      <c r="H2369" t="s">
        <v>1854</v>
      </c>
      <c r="I2369">
        <v>43186</v>
      </c>
      <c r="J2369">
        <v>777707048</v>
      </c>
      <c r="K2369" t="s">
        <v>17109</v>
      </c>
      <c r="L2369" s="106">
        <v>42027</v>
      </c>
      <c r="M2369">
        <v>15767557</v>
      </c>
      <c r="N2369" t="s">
        <v>2373</v>
      </c>
      <c r="O2369" t="s">
        <v>1023</v>
      </c>
      <c r="P2369" t="s">
        <v>997</v>
      </c>
      <c r="R2369" s="109" t="str">
        <f>IF(OR(P2369="SB",Q2369="SB"),"SB",0)</f>
        <v>SB</v>
      </c>
      <c r="V2369" s="113" t="str">
        <f>IF(AND(I2369&gt;=10000,I2369&lt;=19900),"Praha",(IF(AND(I2369&gt;=25001,I2369&lt;=29501),"Středočeský kraj",(IF(AND(I2369&gt;=30100,I2369&lt;=34972),"Středočeský kraj",(IF(AND(I2369&gt;=35002,I2369&lt;=36271),"Karlovarský kraj",(IF(AND(I2369&gt;=37001,I2369&lt;=39201),"Jihočeský kraj",(IF(AND(I2369&gt;=39701,I2369&lt;=39901),"Jihočeský kraj",(IF(AND(I2369&gt;=39301,I2369&lt;=39601),"Kraj Vysočina",(IF(AND(I2369&gt;=58001,I2369&lt;=59501),"Kraj Vysočina",(IF(AND(I2369&gt;=67401,I2369&lt;=67602),"Kraj Vysočina",(IF(AND(I2369&gt;=40001,I2369&lt;=44101),"Ústecký kraj",(IF(AND(I2369&gt;=46001,I2369&lt;=47201),"Liberecký kraj",(IF(AND(I2369&gt;=51202,I2369&lt;=51401),"Liberecký kraj",(IF(AND(I2369&gt;=53002,I2369&lt;=53976),"Pardubický kraj",(IF(AND(I2369&gt;=56002,I2369&lt;=57201),"Pardubický kraj",(IF(AND(I2369&gt;=60200,I2369&lt;=67201),"Jihomoravský kraj",(IF(AND(I2369&gt;=67801,I2369&lt;=68501),"Jihomoravský kraj",(IF(AND(I2369&gt;=69002,I2369&lt;=69801),"Jihomoravský kraj",(IF(AND(I2369&gt;=68601,I2369&lt;=68801),"Zlínský kraj",(IF(AND(I2369&gt;=75501,I2369&lt;=76901),"Zlínský kraj",(IF(AND(I2369&gt;=70030,I2369&lt;=74901),"Moravskoslezský kraj",(IF(AND(I2369&gt;=75000,I2369&lt;=75368),"Olomoucký kraj",(IF(AND(I2369&gt;=77200,I2369&lt;=79862),"Olomoucký kraj",(IF(AND(I2369&gt;=50011,I2369&lt;=50301),"Královéhradecký kraj",(IF(AND(I2369&gt;=54301,I2369&lt;=54303),"Královéhradecký kraj","0")))))))))))))))))))))))))))))))))))))))))))))))</f>
        <v>Ústecký kraj</v>
      </c>
      <c r="AD2369" t="s">
        <v>998</v>
      </c>
      <c r="AE2369" t="s">
        <v>998</v>
      </c>
      <c r="AF2369" t="s">
        <v>998</v>
      </c>
      <c r="AG2369" s="107">
        <v>300</v>
      </c>
      <c r="AH2369" s="107">
        <v>0</v>
      </c>
      <c r="AI2369" s="107">
        <v>0</v>
      </c>
      <c r="AJ2369" t="s">
        <v>999</v>
      </c>
      <c r="AK2369" s="106">
        <v>44917</v>
      </c>
    </row>
    <row r="2370" spans="1:37" x14ac:dyDescent="0.45">
      <c r="A2370" t="s">
        <v>1095</v>
      </c>
      <c r="B2370" t="s">
        <v>17107</v>
      </c>
      <c r="C2370" t="s">
        <v>990</v>
      </c>
      <c r="D2370" t="s">
        <v>17110</v>
      </c>
      <c r="E2370" t="s">
        <v>992</v>
      </c>
      <c r="F2370" t="s">
        <v>3783</v>
      </c>
      <c r="G2370">
        <v>587</v>
      </c>
      <c r="H2370" t="s">
        <v>1854</v>
      </c>
      <c r="I2370">
        <v>43186</v>
      </c>
      <c r="J2370">
        <v>777707048</v>
      </c>
      <c r="K2370" t="s">
        <v>17109</v>
      </c>
      <c r="L2370" s="106">
        <v>39534</v>
      </c>
      <c r="M2370">
        <v>15770486</v>
      </c>
      <c r="N2370" t="s">
        <v>2373</v>
      </c>
      <c r="O2370" t="s">
        <v>1023</v>
      </c>
      <c r="P2370" t="s">
        <v>997</v>
      </c>
      <c r="R2370" s="109" t="str">
        <f>IF(OR(P2370="SB",Q2370="SB"),"SB",0)</f>
        <v>SB</v>
      </c>
      <c r="V2370" s="113" t="str">
        <f>IF(AND(I2370&gt;=10000,I2370&lt;=19900),"Praha",(IF(AND(I2370&gt;=25001,I2370&lt;=29501),"Středočeský kraj",(IF(AND(I2370&gt;=30100,I2370&lt;=34972),"Středočeský kraj",(IF(AND(I2370&gt;=35002,I2370&lt;=36271),"Karlovarský kraj",(IF(AND(I2370&gt;=37001,I2370&lt;=39201),"Jihočeský kraj",(IF(AND(I2370&gt;=39701,I2370&lt;=39901),"Jihočeský kraj",(IF(AND(I2370&gt;=39301,I2370&lt;=39601),"Kraj Vysočina",(IF(AND(I2370&gt;=58001,I2370&lt;=59501),"Kraj Vysočina",(IF(AND(I2370&gt;=67401,I2370&lt;=67602),"Kraj Vysočina",(IF(AND(I2370&gt;=40001,I2370&lt;=44101),"Ústecký kraj",(IF(AND(I2370&gt;=46001,I2370&lt;=47201),"Liberecký kraj",(IF(AND(I2370&gt;=51202,I2370&lt;=51401),"Liberecký kraj",(IF(AND(I2370&gt;=53002,I2370&lt;=53976),"Pardubický kraj",(IF(AND(I2370&gt;=56002,I2370&lt;=57201),"Pardubický kraj",(IF(AND(I2370&gt;=60200,I2370&lt;=67201),"Jihomoravský kraj",(IF(AND(I2370&gt;=67801,I2370&lt;=68501),"Jihomoravský kraj",(IF(AND(I2370&gt;=69002,I2370&lt;=69801),"Jihomoravský kraj",(IF(AND(I2370&gt;=68601,I2370&lt;=68801),"Zlínský kraj",(IF(AND(I2370&gt;=75501,I2370&lt;=76901),"Zlínský kraj",(IF(AND(I2370&gt;=70030,I2370&lt;=74901),"Moravskoslezský kraj",(IF(AND(I2370&gt;=75000,I2370&lt;=75368),"Olomoucký kraj",(IF(AND(I2370&gt;=77200,I2370&lt;=79862),"Olomoucký kraj",(IF(AND(I2370&gt;=50011,I2370&lt;=50301),"Královéhradecký kraj",(IF(AND(I2370&gt;=54301,I2370&lt;=54303),"Královéhradecký kraj","0")))))))))))))))))))))))))))))))))))))))))))))))</f>
        <v>Ústecký kraj</v>
      </c>
      <c r="AD2370" t="s">
        <v>998</v>
      </c>
      <c r="AE2370" t="s">
        <v>998</v>
      </c>
      <c r="AF2370" t="s">
        <v>998</v>
      </c>
      <c r="AG2370" s="107">
        <v>300</v>
      </c>
      <c r="AH2370" s="107">
        <v>0</v>
      </c>
      <c r="AI2370" s="107">
        <v>0</v>
      </c>
      <c r="AJ2370" t="s">
        <v>999</v>
      </c>
      <c r="AK2370" s="106">
        <v>44917</v>
      </c>
    </row>
    <row r="2371" spans="1:37" x14ac:dyDescent="0.45">
      <c r="A2371" t="s">
        <v>4490</v>
      </c>
      <c r="B2371" t="s">
        <v>7287</v>
      </c>
      <c r="C2371" t="s">
        <v>990</v>
      </c>
      <c r="D2371" t="s">
        <v>7288</v>
      </c>
      <c r="E2371" t="s">
        <v>992</v>
      </c>
      <c r="F2371" t="s">
        <v>1471</v>
      </c>
      <c r="G2371">
        <v>210</v>
      </c>
      <c r="H2371" t="s">
        <v>1472</v>
      </c>
      <c r="I2371">
        <v>43191</v>
      </c>
      <c r="K2371" t="s">
        <v>7289</v>
      </c>
      <c r="L2371" s="106">
        <v>31408</v>
      </c>
      <c r="M2371">
        <v>10437813</v>
      </c>
      <c r="N2371" t="s">
        <v>1155</v>
      </c>
      <c r="O2371" t="s">
        <v>1023</v>
      </c>
      <c r="P2371" t="s">
        <v>997</v>
      </c>
      <c r="R2371" s="109" t="str">
        <f>IF(OR(P2371="SB",Q2371="SB"),"SB",0)</f>
        <v>SB</v>
      </c>
      <c r="T2371" s="110">
        <v>10335</v>
      </c>
      <c r="U2371" t="s">
        <v>19633</v>
      </c>
      <c r="V2371" s="113" t="str">
        <f>IF(AND(I2371&gt;=10000,I2371&lt;=19900),"Praha",(IF(AND(I2371&gt;=25001,I2371&lt;=29501),"Středočeský kraj",(IF(AND(I2371&gt;=30100,I2371&lt;=34972),"Středočeský kraj",(IF(AND(I2371&gt;=35002,I2371&lt;=36271),"Karlovarský kraj",(IF(AND(I2371&gt;=37001,I2371&lt;=39201),"Jihočeský kraj",(IF(AND(I2371&gt;=39701,I2371&lt;=39901),"Jihočeský kraj",(IF(AND(I2371&gt;=39301,I2371&lt;=39601),"Kraj Vysočina",(IF(AND(I2371&gt;=58001,I2371&lt;=59501),"Kraj Vysočina",(IF(AND(I2371&gt;=67401,I2371&lt;=67602),"Kraj Vysočina",(IF(AND(I2371&gt;=40001,I2371&lt;=44101),"Ústecký kraj",(IF(AND(I2371&gt;=46001,I2371&lt;=47201),"Liberecký kraj",(IF(AND(I2371&gt;=51202,I2371&lt;=51401),"Liberecký kraj",(IF(AND(I2371&gt;=53002,I2371&lt;=53976),"Pardubický kraj",(IF(AND(I2371&gt;=56002,I2371&lt;=57201),"Pardubický kraj",(IF(AND(I2371&gt;=60200,I2371&lt;=67201),"Jihomoravský kraj",(IF(AND(I2371&gt;=67801,I2371&lt;=68501),"Jihomoravský kraj",(IF(AND(I2371&gt;=69002,I2371&lt;=69801),"Jihomoravský kraj",(IF(AND(I2371&gt;=68601,I2371&lt;=68801),"Zlínský kraj",(IF(AND(I2371&gt;=75501,I2371&lt;=76901),"Zlínský kraj",(IF(AND(I2371&gt;=70030,I2371&lt;=74901),"Moravskoslezský kraj",(IF(AND(I2371&gt;=75000,I2371&lt;=75368),"Olomoucký kraj",(IF(AND(I2371&gt;=77200,I2371&lt;=79862),"Olomoucký kraj",(IF(AND(I2371&gt;=50011,I2371&lt;=50301),"Královéhradecký kraj",(IF(AND(I2371&gt;=54301,I2371&lt;=54303),"Královéhradecký kraj","0")))))))))))))))))))))))))))))))))))))))))))))))</f>
        <v>Ústecký kraj</v>
      </c>
      <c r="AD2371" t="s">
        <v>998</v>
      </c>
      <c r="AE2371" t="s">
        <v>998</v>
      </c>
      <c r="AF2371" t="s">
        <v>998</v>
      </c>
      <c r="AG2371" s="107">
        <v>300</v>
      </c>
      <c r="AH2371" s="107">
        <v>0</v>
      </c>
      <c r="AI2371" s="107">
        <v>0</v>
      </c>
      <c r="AJ2371" t="s">
        <v>999</v>
      </c>
      <c r="AK2371" s="106">
        <v>44924</v>
      </c>
    </row>
    <row r="2372" spans="1:37" x14ac:dyDescent="0.45">
      <c r="A2372" t="s">
        <v>1129</v>
      </c>
      <c r="B2372" t="s">
        <v>19027</v>
      </c>
      <c r="C2372" t="s">
        <v>990</v>
      </c>
      <c r="D2372" t="s">
        <v>19028</v>
      </c>
      <c r="E2372" t="s">
        <v>992</v>
      </c>
      <c r="F2372" t="s">
        <v>1471</v>
      </c>
      <c r="G2372">
        <v>210</v>
      </c>
      <c r="H2372" t="s">
        <v>1472</v>
      </c>
      <c r="I2372">
        <v>43191</v>
      </c>
      <c r="K2372" t="s">
        <v>19029</v>
      </c>
      <c r="L2372" s="106">
        <v>30748</v>
      </c>
      <c r="M2372">
        <v>10438015</v>
      </c>
      <c r="N2372" t="s">
        <v>1155</v>
      </c>
      <c r="O2372" t="s">
        <v>1023</v>
      </c>
      <c r="P2372" t="s">
        <v>997</v>
      </c>
      <c r="R2372" s="109" t="str">
        <f>IF(OR(P2372="SB",Q2372="SB"),"SB",0)</f>
        <v>SB</v>
      </c>
      <c r="T2372" s="110">
        <v>10337</v>
      </c>
      <c r="U2372" t="s">
        <v>19633</v>
      </c>
      <c r="V2372" s="113" t="str">
        <f>IF(AND(I2372&gt;=10000,I2372&lt;=19900),"Praha",(IF(AND(I2372&gt;=25001,I2372&lt;=29501),"Středočeský kraj",(IF(AND(I2372&gt;=30100,I2372&lt;=34972),"Středočeský kraj",(IF(AND(I2372&gt;=35002,I2372&lt;=36271),"Karlovarský kraj",(IF(AND(I2372&gt;=37001,I2372&lt;=39201),"Jihočeský kraj",(IF(AND(I2372&gt;=39701,I2372&lt;=39901),"Jihočeský kraj",(IF(AND(I2372&gt;=39301,I2372&lt;=39601),"Kraj Vysočina",(IF(AND(I2372&gt;=58001,I2372&lt;=59501),"Kraj Vysočina",(IF(AND(I2372&gt;=67401,I2372&lt;=67602),"Kraj Vysočina",(IF(AND(I2372&gt;=40001,I2372&lt;=44101),"Ústecký kraj",(IF(AND(I2372&gt;=46001,I2372&lt;=47201),"Liberecký kraj",(IF(AND(I2372&gt;=51202,I2372&lt;=51401),"Liberecký kraj",(IF(AND(I2372&gt;=53002,I2372&lt;=53976),"Pardubický kraj",(IF(AND(I2372&gt;=56002,I2372&lt;=57201),"Pardubický kraj",(IF(AND(I2372&gt;=60200,I2372&lt;=67201),"Jihomoravský kraj",(IF(AND(I2372&gt;=67801,I2372&lt;=68501),"Jihomoravský kraj",(IF(AND(I2372&gt;=69002,I2372&lt;=69801),"Jihomoravský kraj",(IF(AND(I2372&gt;=68601,I2372&lt;=68801),"Zlínský kraj",(IF(AND(I2372&gt;=75501,I2372&lt;=76901),"Zlínský kraj",(IF(AND(I2372&gt;=70030,I2372&lt;=74901),"Moravskoslezský kraj",(IF(AND(I2372&gt;=75000,I2372&lt;=75368),"Olomoucký kraj",(IF(AND(I2372&gt;=77200,I2372&lt;=79862),"Olomoucký kraj",(IF(AND(I2372&gt;=50011,I2372&lt;=50301),"Královéhradecký kraj",(IF(AND(I2372&gt;=54301,I2372&lt;=54303),"Královéhradecký kraj","0")))))))))))))))))))))))))))))))))))))))))))))))</f>
        <v>Ústecký kraj</v>
      </c>
      <c r="AD2372" t="s">
        <v>998</v>
      </c>
      <c r="AE2372" t="s">
        <v>998</v>
      </c>
      <c r="AF2372" t="s">
        <v>998</v>
      </c>
      <c r="AG2372" s="107">
        <v>300</v>
      </c>
      <c r="AH2372" s="107">
        <v>0</v>
      </c>
      <c r="AI2372" s="107">
        <v>0</v>
      </c>
      <c r="AJ2372" t="s">
        <v>999</v>
      </c>
      <c r="AK2372" s="106">
        <v>44924</v>
      </c>
    </row>
    <row r="2373" spans="1:37" x14ac:dyDescent="0.45">
      <c r="A2373" t="s">
        <v>1164</v>
      </c>
      <c r="B2373" t="s">
        <v>5277</v>
      </c>
      <c r="C2373" t="s">
        <v>990</v>
      </c>
      <c r="D2373" t="s">
        <v>5278</v>
      </c>
      <c r="E2373" t="s">
        <v>992</v>
      </c>
      <c r="F2373" t="s">
        <v>4039</v>
      </c>
      <c r="G2373">
        <v>5</v>
      </c>
      <c r="H2373" t="s">
        <v>5279</v>
      </c>
      <c r="I2373">
        <v>43191</v>
      </c>
      <c r="K2373" t="s">
        <v>5280</v>
      </c>
      <c r="L2373" s="106">
        <v>25811</v>
      </c>
      <c r="M2373">
        <v>10444782</v>
      </c>
      <c r="N2373" t="s">
        <v>1900</v>
      </c>
      <c r="O2373" t="s">
        <v>1023</v>
      </c>
      <c r="P2373" t="s">
        <v>997</v>
      </c>
      <c r="R2373" s="109" t="str">
        <f>IF(OR(P2373="SB",Q2373="SB"),"SB",0)</f>
        <v>SB</v>
      </c>
      <c r="T2373" s="110">
        <v>10344</v>
      </c>
      <c r="U2373" t="s">
        <v>19633</v>
      </c>
      <c r="V2373" s="113" t="str">
        <f>IF(AND(I2373&gt;=10000,I2373&lt;=19900),"Praha",(IF(AND(I2373&gt;=25001,I2373&lt;=29501),"Středočeský kraj",(IF(AND(I2373&gt;=30100,I2373&lt;=34972),"Středočeský kraj",(IF(AND(I2373&gt;=35002,I2373&lt;=36271),"Karlovarský kraj",(IF(AND(I2373&gt;=37001,I2373&lt;=39201),"Jihočeský kraj",(IF(AND(I2373&gt;=39701,I2373&lt;=39901),"Jihočeský kraj",(IF(AND(I2373&gt;=39301,I2373&lt;=39601),"Kraj Vysočina",(IF(AND(I2373&gt;=58001,I2373&lt;=59501),"Kraj Vysočina",(IF(AND(I2373&gt;=67401,I2373&lt;=67602),"Kraj Vysočina",(IF(AND(I2373&gt;=40001,I2373&lt;=44101),"Ústecký kraj",(IF(AND(I2373&gt;=46001,I2373&lt;=47201),"Liberecký kraj",(IF(AND(I2373&gt;=51202,I2373&lt;=51401),"Liberecký kraj",(IF(AND(I2373&gt;=53002,I2373&lt;=53976),"Pardubický kraj",(IF(AND(I2373&gt;=56002,I2373&lt;=57201),"Pardubický kraj",(IF(AND(I2373&gt;=60200,I2373&lt;=67201),"Jihomoravský kraj",(IF(AND(I2373&gt;=67801,I2373&lt;=68501),"Jihomoravský kraj",(IF(AND(I2373&gt;=69002,I2373&lt;=69801),"Jihomoravský kraj",(IF(AND(I2373&gt;=68601,I2373&lt;=68801),"Zlínský kraj",(IF(AND(I2373&gt;=75501,I2373&lt;=76901),"Zlínský kraj",(IF(AND(I2373&gt;=70030,I2373&lt;=74901),"Moravskoslezský kraj",(IF(AND(I2373&gt;=75000,I2373&lt;=75368),"Olomoucký kraj",(IF(AND(I2373&gt;=77200,I2373&lt;=79862),"Olomoucký kraj",(IF(AND(I2373&gt;=50011,I2373&lt;=50301),"Královéhradecký kraj",(IF(AND(I2373&gt;=54301,I2373&lt;=54303),"Královéhradecký kraj","0")))))))))))))))))))))))))))))))))))))))))))))))</f>
        <v>Ústecký kraj</v>
      </c>
      <c r="AD2373" t="s">
        <v>998</v>
      </c>
      <c r="AE2373" t="s">
        <v>998</v>
      </c>
      <c r="AF2373" t="s">
        <v>998</v>
      </c>
      <c r="AG2373" s="107">
        <v>300</v>
      </c>
      <c r="AH2373" s="107">
        <v>0</v>
      </c>
      <c r="AI2373" s="107">
        <v>0</v>
      </c>
      <c r="AJ2373" t="s">
        <v>999</v>
      </c>
      <c r="AK2373" s="106">
        <v>44920</v>
      </c>
    </row>
    <row r="2374" spans="1:37" x14ac:dyDescent="0.45">
      <c r="A2374" t="s">
        <v>1448</v>
      </c>
      <c r="B2374" t="s">
        <v>16056</v>
      </c>
      <c r="C2374" t="s">
        <v>990</v>
      </c>
      <c r="D2374" t="s">
        <v>16057</v>
      </c>
      <c r="E2374" t="s">
        <v>992</v>
      </c>
      <c r="F2374" t="s">
        <v>1471</v>
      </c>
      <c r="G2374">
        <v>210</v>
      </c>
      <c r="H2374" t="s">
        <v>1472</v>
      </c>
      <c r="I2374">
        <v>43191</v>
      </c>
      <c r="K2374" t="s">
        <v>16058</v>
      </c>
      <c r="L2374" s="106">
        <v>29488</v>
      </c>
      <c r="M2374">
        <v>10469034</v>
      </c>
      <c r="N2374" t="s">
        <v>1155</v>
      </c>
      <c r="O2374" t="s">
        <v>1023</v>
      </c>
      <c r="P2374" t="s">
        <v>997</v>
      </c>
      <c r="R2374" s="109" t="str">
        <f>IF(OR(P2374="SB",Q2374="SB"),"SB",0)</f>
        <v>SB</v>
      </c>
      <c r="T2374" s="110">
        <v>10414</v>
      </c>
      <c r="U2374" t="s">
        <v>19633</v>
      </c>
      <c r="V2374" s="113" t="str">
        <f>IF(AND(I2374&gt;=10000,I2374&lt;=19900),"Praha",(IF(AND(I2374&gt;=25001,I2374&lt;=29501),"Středočeský kraj",(IF(AND(I2374&gt;=30100,I2374&lt;=34972),"Středočeský kraj",(IF(AND(I2374&gt;=35002,I2374&lt;=36271),"Karlovarský kraj",(IF(AND(I2374&gt;=37001,I2374&lt;=39201),"Jihočeský kraj",(IF(AND(I2374&gt;=39701,I2374&lt;=39901),"Jihočeský kraj",(IF(AND(I2374&gt;=39301,I2374&lt;=39601),"Kraj Vysočina",(IF(AND(I2374&gt;=58001,I2374&lt;=59501),"Kraj Vysočina",(IF(AND(I2374&gt;=67401,I2374&lt;=67602),"Kraj Vysočina",(IF(AND(I2374&gt;=40001,I2374&lt;=44101),"Ústecký kraj",(IF(AND(I2374&gt;=46001,I2374&lt;=47201),"Liberecký kraj",(IF(AND(I2374&gt;=51202,I2374&lt;=51401),"Liberecký kraj",(IF(AND(I2374&gt;=53002,I2374&lt;=53976),"Pardubický kraj",(IF(AND(I2374&gt;=56002,I2374&lt;=57201),"Pardubický kraj",(IF(AND(I2374&gt;=60200,I2374&lt;=67201),"Jihomoravský kraj",(IF(AND(I2374&gt;=67801,I2374&lt;=68501),"Jihomoravský kraj",(IF(AND(I2374&gt;=69002,I2374&lt;=69801),"Jihomoravský kraj",(IF(AND(I2374&gt;=68601,I2374&lt;=68801),"Zlínský kraj",(IF(AND(I2374&gt;=75501,I2374&lt;=76901),"Zlínský kraj",(IF(AND(I2374&gt;=70030,I2374&lt;=74901),"Moravskoslezský kraj",(IF(AND(I2374&gt;=75000,I2374&lt;=75368),"Olomoucký kraj",(IF(AND(I2374&gt;=77200,I2374&lt;=79862),"Olomoucký kraj",(IF(AND(I2374&gt;=50011,I2374&lt;=50301),"Královéhradecký kraj",(IF(AND(I2374&gt;=54301,I2374&lt;=54303),"Královéhradecký kraj","0")))))))))))))))))))))))))))))))))))))))))))))))</f>
        <v>Ústecký kraj</v>
      </c>
      <c r="AD2374" t="s">
        <v>998</v>
      </c>
      <c r="AE2374" t="s">
        <v>998</v>
      </c>
      <c r="AF2374" t="s">
        <v>998</v>
      </c>
      <c r="AG2374" s="107">
        <v>300</v>
      </c>
      <c r="AH2374" s="107">
        <v>0</v>
      </c>
      <c r="AI2374" s="107">
        <v>0</v>
      </c>
      <c r="AJ2374" t="s">
        <v>999</v>
      </c>
      <c r="AK2374" s="106">
        <v>44924</v>
      </c>
    </row>
    <row r="2375" spans="1:37" x14ac:dyDescent="0.45">
      <c r="A2375" t="s">
        <v>1169</v>
      </c>
      <c r="B2375" t="s">
        <v>7183</v>
      </c>
      <c r="C2375" t="s">
        <v>990</v>
      </c>
      <c r="D2375" t="s">
        <v>7188</v>
      </c>
      <c r="E2375" t="s">
        <v>992</v>
      </c>
      <c r="F2375" t="s">
        <v>1471</v>
      </c>
      <c r="G2375">
        <v>210</v>
      </c>
      <c r="H2375" t="s">
        <v>1472</v>
      </c>
      <c r="I2375">
        <v>43191</v>
      </c>
      <c r="K2375" t="s">
        <v>7189</v>
      </c>
      <c r="L2375" s="106">
        <v>29548</v>
      </c>
      <c r="M2375">
        <v>10489545</v>
      </c>
      <c r="N2375" t="s">
        <v>1155</v>
      </c>
      <c r="O2375" t="s">
        <v>1023</v>
      </c>
      <c r="P2375" t="s">
        <v>997</v>
      </c>
      <c r="R2375" s="109" t="str">
        <f>IF(OR(P2375="SB",Q2375="SB"),"SB",0)</f>
        <v>SB</v>
      </c>
      <c r="T2375" s="110">
        <v>10469</v>
      </c>
      <c r="U2375" t="s">
        <v>19633</v>
      </c>
      <c r="V2375" s="113" t="str">
        <f>IF(AND(I2375&gt;=10000,I2375&lt;=19900),"Praha",(IF(AND(I2375&gt;=25001,I2375&lt;=29501),"Středočeský kraj",(IF(AND(I2375&gt;=30100,I2375&lt;=34972),"Středočeský kraj",(IF(AND(I2375&gt;=35002,I2375&lt;=36271),"Karlovarský kraj",(IF(AND(I2375&gt;=37001,I2375&lt;=39201),"Jihočeský kraj",(IF(AND(I2375&gt;=39701,I2375&lt;=39901),"Jihočeský kraj",(IF(AND(I2375&gt;=39301,I2375&lt;=39601),"Kraj Vysočina",(IF(AND(I2375&gt;=58001,I2375&lt;=59501),"Kraj Vysočina",(IF(AND(I2375&gt;=67401,I2375&lt;=67602),"Kraj Vysočina",(IF(AND(I2375&gt;=40001,I2375&lt;=44101),"Ústecký kraj",(IF(AND(I2375&gt;=46001,I2375&lt;=47201),"Liberecký kraj",(IF(AND(I2375&gt;=51202,I2375&lt;=51401),"Liberecký kraj",(IF(AND(I2375&gt;=53002,I2375&lt;=53976),"Pardubický kraj",(IF(AND(I2375&gt;=56002,I2375&lt;=57201),"Pardubický kraj",(IF(AND(I2375&gt;=60200,I2375&lt;=67201),"Jihomoravský kraj",(IF(AND(I2375&gt;=67801,I2375&lt;=68501),"Jihomoravský kraj",(IF(AND(I2375&gt;=69002,I2375&lt;=69801),"Jihomoravský kraj",(IF(AND(I2375&gt;=68601,I2375&lt;=68801),"Zlínský kraj",(IF(AND(I2375&gt;=75501,I2375&lt;=76901),"Zlínský kraj",(IF(AND(I2375&gt;=70030,I2375&lt;=74901),"Moravskoslezský kraj",(IF(AND(I2375&gt;=75000,I2375&lt;=75368),"Olomoucký kraj",(IF(AND(I2375&gt;=77200,I2375&lt;=79862),"Olomoucký kraj",(IF(AND(I2375&gt;=50011,I2375&lt;=50301),"Královéhradecký kraj",(IF(AND(I2375&gt;=54301,I2375&lt;=54303),"Královéhradecký kraj","0")))))))))))))))))))))))))))))))))))))))))))))))</f>
        <v>Ústecký kraj</v>
      </c>
      <c r="AD2375" t="s">
        <v>998</v>
      </c>
      <c r="AE2375" t="s">
        <v>998</v>
      </c>
      <c r="AF2375" t="s">
        <v>998</v>
      </c>
      <c r="AG2375" s="107">
        <v>300</v>
      </c>
      <c r="AH2375" s="107">
        <v>0</v>
      </c>
      <c r="AI2375" s="107">
        <v>0</v>
      </c>
      <c r="AJ2375" t="s">
        <v>999</v>
      </c>
      <c r="AK2375" s="106">
        <v>44924</v>
      </c>
    </row>
    <row r="2376" spans="1:37" x14ac:dyDescent="0.45">
      <c r="A2376" t="s">
        <v>2806</v>
      </c>
      <c r="B2376" t="s">
        <v>9877</v>
      </c>
      <c r="C2376" t="s">
        <v>990</v>
      </c>
      <c r="D2376" t="s">
        <v>9878</v>
      </c>
      <c r="E2376" t="s">
        <v>992</v>
      </c>
      <c r="F2376" t="s">
        <v>9879</v>
      </c>
      <c r="G2376">
        <v>210</v>
      </c>
      <c r="H2376" t="s">
        <v>1472</v>
      </c>
      <c r="I2376">
        <v>43191</v>
      </c>
      <c r="K2376" t="s">
        <v>9880</v>
      </c>
      <c r="L2376" s="106">
        <v>30504</v>
      </c>
      <c r="M2376">
        <v>10489646</v>
      </c>
      <c r="N2376" t="s">
        <v>1155</v>
      </c>
      <c r="O2376" t="s">
        <v>1023</v>
      </c>
      <c r="P2376" t="s">
        <v>997</v>
      </c>
      <c r="R2376" s="109" t="str">
        <f>IF(OR(P2376="SB",Q2376="SB"),"SB",0)</f>
        <v>SB</v>
      </c>
      <c r="T2376" s="110">
        <v>10470</v>
      </c>
      <c r="U2376" t="s">
        <v>19633</v>
      </c>
      <c r="V2376" s="113" t="str">
        <f>IF(AND(I2376&gt;=10000,I2376&lt;=19900),"Praha",(IF(AND(I2376&gt;=25001,I2376&lt;=29501),"Středočeský kraj",(IF(AND(I2376&gt;=30100,I2376&lt;=34972),"Středočeský kraj",(IF(AND(I2376&gt;=35002,I2376&lt;=36271),"Karlovarský kraj",(IF(AND(I2376&gt;=37001,I2376&lt;=39201),"Jihočeský kraj",(IF(AND(I2376&gt;=39701,I2376&lt;=39901),"Jihočeský kraj",(IF(AND(I2376&gt;=39301,I2376&lt;=39601),"Kraj Vysočina",(IF(AND(I2376&gt;=58001,I2376&lt;=59501),"Kraj Vysočina",(IF(AND(I2376&gt;=67401,I2376&lt;=67602),"Kraj Vysočina",(IF(AND(I2376&gt;=40001,I2376&lt;=44101),"Ústecký kraj",(IF(AND(I2376&gt;=46001,I2376&lt;=47201),"Liberecký kraj",(IF(AND(I2376&gt;=51202,I2376&lt;=51401),"Liberecký kraj",(IF(AND(I2376&gt;=53002,I2376&lt;=53976),"Pardubický kraj",(IF(AND(I2376&gt;=56002,I2376&lt;=57201),"Pardubický kraj",(IF(AND(I2376&gt;=60200,I2376&lt;=67201),"Jihomoravský kraj",(IF(AND(I2376&gt;=67801,I2376&lt;=68501),"Jihomoravský kraj",(IF(AND(I2376&gt;=69002,I2376&lt;=69801),"Jihomoravský kraj",(IF(AND(I2376&gt;=68601,I2376&lt;=68801),"Zlínský kraj",(IF(AND(I2376&gt;=75501,I2376&lt;=76901),"Zlínský kraj",(IF(AND(I2376&gt;=70030,I2376&lt;=74901),"Moravskoslezský kraj",(IF(AND(I2376&gt;=75000,I2376&lt;=75368),"Olomoucký kraj",(IF(AND(I2376&gt;=77200,I2376&lt;=79862),"Olomoucký kraj",(IF(AND(I2376&gt;=50011,I2376&lt;=50301),"Královéhradecký kraj",(IF(AND(I2376&gt;=54301,I2376&lt;=54303),"Královéhradecký kraj","0")))))))))))))))))))))))))))))))))))))))))))))))</f>
        <v>Ústecký kraj</v>
      </c>
      <c r="AD2376" t="s">
        <v>998</v>
      </c>
      <c r="AE2376" t="s">
        <v>998</v>
      </c>
      <c r="AF2376" t="s">
        <v>998</v>
      </c>
      <c r="AG2376" s="107">
        <v>300</v>
      </c>
      <c r="AH2376" s="107">
        <v>0</v>
      </c>
      <c r="AI2376" s="107">
        <v>0</v>
      </c>
      <c r="AJ2376" t="s">
        <v>999</v>
      </c>
      <c r="AK2376" s="106">
        <v>44924</v>
      </c>
    </row>
    <row r="2377" spans="1:37" x14ac:dyDescent="0.45">
      <c r="A2377" t="s">
        <v>1076</v>
      </c>
      <c r="B2377" t="s">
        <v>9990</v>
      </c>
      <c r="C2377" t="s">
        <v>990</v>
      </c>
      <c r="D2377" t="s">
        <v>9995</v>
      </c>
      <c r="E2377" t="s">
        <v>992</v>
      </c>
      <c r="F2377" t="s">
        <v>1471</v>
      </c>
      <c r="G2377">
        <v>210</v>
      </c>
      <c r="H2377" t="s">
        <v>1472</v>
      </c>
      <c r="I2377">
        <v>43191</v>
      </c>
      <c r="K2377" t="s">
        <v>9996</v>
      </c>
      <c r="L2377" s="106">
        <v>29751</v>
      </c>
      <c r="M2377">
        <v>10490959</v>
      </c>
      <c r="N2377" t="s">
        <v>1155</v>
      </c>
      <c r="O2377" t="s">
        <v>1023</v>
      </c>
      <c r="P2377" t="s">
        <v>997</v>
      </c>
      <c r="R2377" s="109" t="str">
        <f>IF(OR(P2377="SB",Q2377="SB"),"SB",0)</f>
        <v>SB</v>
      </c>
      <c r="T2377" s="110">
        <v>10477</v>
      </c>
      <c r="U2377" t="s">
        <v>19633</v>
      </c>
      <c r="V2377" s="113" t="str">
        <f>IF(AND(I2377&gt;=10000,I2377&lt;=19900),"Praha",(IF(AND(I2377&gt;=25001,I2377&lt;=29501),"Středočeský kraj",(IF(AND(I2377&gt;=30100,I2377&lt;=34972),"Středočeský kraj",(IF(AND(I2377&gt;=35002,I2377&lt;=36271),"Karlovarský kraj",(IF(AND(I2377&gt;=37001,I2377&lt;=39201),"Jihočeský kraj",(IF(AND(I2377&gt;=39701,I2377&lt;=39901),"Jihočeský kraj",(IF(AND(I2377&gt;=39301,I2377&lt;=39601),"Kraj Vysočina",(IF(AND(I2377&gt;=58001,I2377&lt;=59501),"Kraj Vysočina",(IF(AND(I2377&gt;=67401,I2377&lt;=67602),"Kraj Vysočina",(IF(AND(I2377&gt;=40001,I2377&lt;=44101),"Ústecký kraj",(IF(AND(I2377&gt;=46001,I2377&lt;=47201),"Liberecký kraj",(IF(AND(I2377&gt;=51202,I2377&lt;=51401),"Liberecký kraj",(IF(AND(I2377&gt;=53002,I2377&lt;=53976),"Pardubický kraj",(IF(AND(I2377&gt;=56002,I2377&lt;=57201),"Pardubický kraj",(IF(AND(I2377&gt;=60200,I2377&lt;=67201),"Jihomoravský kraj",(IF(AND(I2377&gt;=67801,I2377&lt;=68501),"Jihomoravský kraj",(IF(AND(I2377&gt;=69002,I2377&lt;=69801),"Jihomoravský kraj",(IF(AND(I2377&gt;=68601,I2377&lt;=68801),"Zlínský kraj",(IF(AND(I2377&gt;=75501,I2377&lt;=76901),"Zlínský kraj",(IF(AND(I2377&gt;=70030,I2377&lt;=74901),"Moravskoslezský kraj",(IF(AND(I2377&gt;=75000,I2377&lt;=75368),"Olomoucký kraj",(IF(AND(I2377&gt;=77200,I2377&lt;=79862),"Olomoucký kraj",(IF(AND(I2377&gt;=50011,I2377&lt;=50301),"Královéhradecký kraj",(IF(AND(I2377&gt;=54301,I2377&lt;=54303),"Královéhradecký kraj","0")))))))))))))))))))))))))))))))))))))))))))))))</f>
        <v>Ústecký kraj</v>
      </c>
      <c r="AD2377" t="s">
        <v>998</v>
      </c>
      <c r="AE2377" t="s">
        <v>998</v>
      </c>
      <c r="AF2377" t="s">
        <v>998</v>
      </c>
      <c r="AG2377" s="107">
        <v>300</v>
      </c>
      <c r="AH2377" s="107">
        <v>0</v>
      </c>
      <c r="AI2377" s="107">
        <v>0</v>
      </c>
      <c r="AJ2377" t="s">
        <v>999</v>
      </c>
      <c r="AK2377" s="106">
        <v>44924</v>
      </c>
    </row>
    <row r="2378" spans="1:37" x14ac:dyDescent="0.45">
      <c r="A2378" t="s">
        <v>1007</v>
      </c>
      <c r="B2378" t="s">
        <v>19030</v>
      </c>
      <c r="C2378" t="s">
        <v>990</v>
      </c>
      <c r="D2378" t="s">
        <v>19033</v>
      </c>
      <c r="E2378" t="s">
        <v>992</v>
      </c>
      <c r="F2378" t="s">
        <v>1471</v>
      </c>
      <c r="G2378">
        <v>210</v>
      </c>
      <c r="H2378" t="s">
        <v>1166</v>
      </c>
      <c r="I2378">
        <v>43191</v>
      </c>
      <c r="K2378" t="s">
        <v>19034</v>
      </c>
      <c r="L2378" s="106">
        <v>30271</v>
      </c>
      <c r="M2378">
        <v>10491363</v>
      </c>
      <c r="N2378" t="s">
        <v>1155</v>
      </c>
      <c r="O2378" t="s">
        <v>1023</v>
      </c>
      <c r="P2378" t="s">
        <v>997</v>
      </c>
      <c r="R2378" s="109" t="str">
        <f>IF(OR(P2378="SB",Q2378="SB"),"SB",0)</f>
        <v>SB</v>
      </c>
      <c r="T2378" s="110">
        <v>10478</v>
      </c>
      <c r="U2378" t="s">
        <v>19633</v>
      </c>
      <c r="V2378" s="113" t="str">
        <f>IF(AND(I2378&gt;=10000,I2378&lt;=19900),"Praha",(IF(AND(I2378&gt;=25001,I2378&lt;=29501),"Středočeský kraj",(IF(AND(I2378&gt;=30100,I2378&lt;=34972),"Středočeský kraj",(IF(AND(I2378&gt;=35002,I2378&lt;=36271),"Karlovarský kraj",(IF(AND(I2378&gt;=37001,I2378&lt;=39201),"Jihočeský kraj",(IF(AND(I2378&gt;=39701,I2378&lt;=39901),"Jihočeský kraj",(IF(AND(I2378&gt;=39301,I2378&lt;=39601),"Kraj Vysočina",(IF(AND(I2378&gt;=58001,I2378&lt;=59501),"Kraj Vysočina",(IF(AND(I2378&gt;=67401,I2378&lt;=67602),"Kraj Vysočina",(IF(AND(I2378&gt;=40001,I2378&lt;=44101),"Ústecký kraj",(IF(AND(I2378&gt;=46001,I2378&lt;=47201),"Liberecký kraj",(IF(AND(I2378&gt;=51202,I2378&lt;=51401),"Liberecký kraj",(IF(AND(I2378&gt;=53002,I2378&lt;=53976),"Pardubický kraj",(IF(AND(I2378&gt;=56002,I2378&lt;=57201),"Pardubický kraj",(IF(AND(I2378&gt;=60200,I2378&lt;=67201),"Jihomoravský kraj",(IF(AND(I2378&gt;=67801,I2378&lt;=68501),"Jihomoravský kraj",(IF(AND(I2378&gt;=69002,I2378&lt;=69801),"Jihomoravský kraj",(IF(AND(I2378&gt;=68601,I2378&lt;=68801),"Zlínský kraj",(IF(AND(I2378&gt;=75501,I2378&lt;=76901),"Zlínský kraj",(IF(AND(I2378&gt;=70030,I2378&lt;=74901),"Moravskoslezský kraj",(IF(AND(I2378&gt;=75000,I2378&lt;=75368),"Olomoucký kraj",(IF(AND(I2378&gt;=77200,I2378&lt;=79862),"Olomoucký kraj",(IF(AND(I2378&gt;=50011,I2378&lt;=50301),"Královéhradecký kraj",(IF(AND(I2378&gt;=54301,I2378&lt;=54303),"Královéhradecký kraj","0")))))))))))))))))))))))))))))))))))))))))))))))</f>
        <v>Ústecký kraj</v>
      </c>
      <c r="AD2378" t="s">
        <v>998</v>
      </c>
      <c r="AE2378" t="s">
        <v>998</v>
      </c>
      <c r="AF2378" t="s">
        <v>998</v>
      </c>
      <c r="AG2378" s="107">
        <v>300</v>
      </c>
      <c r="AH2378" s="107">
        <v>0</v>
      </c>
      <c r="AI2378" s="107">
        <v>0</v>
      </c>
      <c r="AJ2378" t="s">
        <v>999</v>
      </c>
      <c r="AK2378" s="106">
        <v>44924</v>
      </c>
    </row>
    <row r="2379" spans="1:37" x14ac:dyDescent="0.45">
      <c r="A2379" t="s">
        <v>1007</v>
      </c>
      <c r="B2379" t="s">
        <v>9304</v>
      </c>
      <c r="C2379" t="s">
        <v>990</v>
      </c>
      <c r="D2379" t="s">
        <v>18992</v>
      </c>
      <c r="E2379" t="s">
        <v>992</v>
      </c>
      <c r="F2379" t="s">
        <v>18610</v>
      </c>
      <c r="G2379">
        <v>927</v>
      </c>
      <c r="H2379" t="s">
        <v>5279</v>
      </c>
      <c r="I2379">
        <v>43191</v>
      </c>
      <c r="K2379" t="s">
        <v>18993</v>
      </c>
      <c r="L2379" s="106">
        <v>29943</v>
      </c>
      <c r="M2379">
        <v>10583616</v>
      </c>
      <c r="N2379" t="s">
        <v>1900</v>
      </c>
      <c r="O2379" t="s">
        <v>1023</v>
      </c>
      <c r="P2379" t="s">
        <v>997</v>
      </c>
      <c r="R2379" s="109" t="str">
        <f>IF(OR(P2379="SB",Q2379="SB"),"SB",0)</f>
        <v>SB</v>
      </c>
      <c r="T2379" s="110">
        <v>10562</v>
      </c>
      <c r="U2379" t="s">
        <v>19633</v>
      </c>
      <c r="V2379" s="113" t="str">
        <f>IF(AND(I2379&gt;=10000,I2379&lt;=19900),"Praha",(IF(AND(I2379&gt;=25001,I2379&lt;=29501),"Středočeský kraj",(IF(AND(I2379&gt;=30100,I2379&lt;=34972),"Středočeský kraj",(IF(AND(I2379&gt;=35002,I2379&lt;=36271),"Karlovarský kraj",(IF(AND(I2379&gt;=37001,I2379&lt;=39201),"Jihočeský kraj",(IF(AND(I2379&gt;=39701,I2379&lt;=39901),"Jihočeský kraj",(IF(AND(I2379&gt;=39301,I2379&lt;=39601),"Kraj Vysočina",(IF(AND(I2379&gt;=58001,I2379&lt;=59501),"Kraj Vysočina",(IF(AND(I2379&gt;=67401,I2379&lt;=67602),"Kraj Vysočina",(IF(AND(I2379&gt;=40001,I2379&lt;=44101),"Ústecký kraj",(IF(AND(I2379&gt;=46001,I2379&lt;=47201),"Liberecký kraj",(IF(AND(I2379&gt;=51202,I2379&lt;=51401),"Liberecký kraj",(IF(AND(I2379&gt;=53002,I2379&lt;=53976),"Pardubický kraj",(IF(AND(I2379&gt;=56002,I2379&lt;=57201),"Pardubický kraj",(IF(AND(I2379&gt;=60200,I2379&lt;=67201),"Jihomoravský kraj",(IF(AND(I2379&gt;=67801,I2379&lt;=68501),"Jihomoravský kraj",(IF(AND(I2379&gt;=69002,I2379&lt;=69801),"Jihomoravský kraj",(IF(AND(I2379&gt;=68601,I2379&lt;=68801),"Zlínský kraj",(IF(AND(I2379&gt;=75501,I2379&lt;=76901),"Zlínský kraj",(IF(AND(I2379&gt;=70030,I2379&lt;=74901),"Moravskoslezský kraj",(IF(AND(I2379&gt;=75000,I2379&lt;=75368),"Olomoucký kraj",(IF(AND(I2379&gt;=77200,I2379&lt;=79862),"Olomoucký kraj",(IF(AND(I2379&gt;=50011,I2379&lt;=50301),"Královéhradecký kraj",(IF(AND(I2379&gt;=54301,I2379&lt;=54303),"Královéhradecký kraj","0")))))))))))))))))))))))))))))))))))))))))))))))</f>
        <v>Ústecký kraj</v>
      </c>
      <c r="AD2379" t="s">
        <v>998</v>
      </c>
      <c r="AE2379" t="s">
        <v>998</v>
      </c>
      <c r="AF2379" t="s">
        <v>998</v>
      </c>
      <c r="AG2379" s="107">
        <v>300</v>
      </c>
      <c r="AH2379" s="107">
        <v>0</v>
      </c>
      <c r="AI2379" s="107">
        <v>0</v>
      </c>
      <c r="AJ2379" t="s">
        <v>999</v>
      </c>
      <c r="AK2379" s="106">
        <v>44920</v>
      </c>
    </row>
    <row r="2380" spans="1:37" x14ac:dyDescent="0.45">
      <c r="A2380" t="s">
        <v>1254</v>
      </c>
      <c r="B2380" t="s">
        <v>17277</v>
      </c>
      <c r="C2380" t="s">
        <v>990</v>
      </c>
      <c r="D2380" t="s">
        <v>17278</v>
      </c>
      <c r="E2380" t="s">
        <v>992</v>
      </c>
      <c r="F2380" t="s">
        <v>17279</v>
      </c>
      <c r="G2380">
        <v>13</v>
      </c>
      <c r="H2380" t="s">
        <v>5279</v>
      </c>
      <c r="I2380">
        <v>43191</v>
      </c>
      <c r="K2380" t="s">
        <v>17280</v>
      </c>
      <c r="L2380" s="106">
        <v>28779</v>
      </c>
      <c r="M2380">
        <v>10583717</v>
      </c>
      <c r="N2380" t="s">
        <v>1900</v>
      </c>
      <c r="O2380" t="s">
        <v>1023</v>
      </c>
      <c r="P2380" t="s">
        <v>997</v>
      </c>
      <c r="R2380" s="109" t="str">
        <f>IF(OR(P2380="SB",Q2380="SB"),"SB",0)</f>
        <v>SB</v>
      </c>
      <c r="T2380" s="110">
        <v>10563</v>
      </c>
      <c r="U2380" t="s">
        <v>19633</v>
      </c>
      <c r="V2380" s="113" t="str">
        <f>IF(AND(I2380&gt;=10000,I2380&lt;=19900),"Praha",(IF(AND(I2380&gt;=25001,I2380&lt;=29501),"Středočeský kraj",(IF(AND(I2380&gt;=30100,I2380&lt;=34972),"Středočeský kraj",(IF(AND(I2380&gt;=35002,I2380&lt;=36271),"Karlovarský kraj",(IF(AND(I2380&gt;=37001,I2380&lt;=39201),"Jihočeský kraj",(IF(AND(I2380&gt;=39701,I2380&lt;=39901),"Jihočeský kraj",(IF(AND(I2380&gt;=39301,I2380&lt;=39601),"Kraj Vysočina",(IF(AND(I2380&gt;=58001,I2380&lt;=59501),"Kraj Vysočina",(IF(AND(I2380&gt;=67401,I2380&lt;=67602),"Kraj Vysočina",(IF(AND(I2380&gt;=40001,I2380&lt;=44101),"Ústecký kraj",(IF(AND(I2380&gt;=46001,I2380&lt;=47201),"Liberecký kraj",(IF(AND(I2380&gt;=51202,I2380&lt;=51401),"Liberecký kraj",(IF(AND(I2380&gt;=53002,I2380&lt;=53976),"Pardubický kraj",(IF(AND(I2380&gt;=56002,I2380&lt;=57201),"Pardubický kraj",(IF(AND(I2380&gt;=60200,I2380&lt;=67201),"Jihomoravský kraj",(IF(AND(I2380&gt;=67801,I2380&lt;=68501),"Jihomoravský kraj",(IF(AND(I2380&gt;=69002,I2380&lt;=69801),"Jihomoravský kraj",(IF(AND(I2380&gt;=68601,I2380&lt;=68801),"Zlínský kraj",(IF(AND(I2380&gt;=75501,I2380&lt;=76901),"Zlínský kraj",(IF(AND(I2380&gt;=70030,I2380&lt;=74901),"Moravskoslezský kraj",(IF(AND(I2380&gt;=75000,I2380&lt;=75368),"Olomoucký kraj",(IF(AND(I2380&gt;=77200,I2380&lt;=79862),"Olomoucký kraj",(IF(AND(I2380&gt;=50011,I2380&lt;=50301),"Královéhradecký kraj",(IF(AND(I2380&gt;=54301,I2380&lt;=54303),"Královéhradecký kraj","0")))))))))))))))))))))))))))))))))))))))))))))))</f>
        <v>Ústecký kraj</v>
      </c>
      <c r="AD2380" t="s">
        <v>998</v>
      </c>
      <c r="AE2380" t="s">
        <v>998</v>
      </c>
      <c r="AF2380" t="s">
        <v>998</v>
      </c>
      <c r="AG2380" s="107">
        <v>0</v>
      </c>
      <c r="AH2380" s="107">
        <v>0</v>
      </c>
      <c r="AI2380" s="107">
        <v>0</v>
      </c>
      <c r="AJ2380" t="s">
        <v>1012</v>
      </c>
    </row>
    <row r="2381" spans="1:37" x14ac:dyDescent="0.45">
      <c r="A2381" t="s">
        <v>1164</v>
      </c>
      <c r="B2381" t="s">
        <v>5277</v>
      </c>
      <c r="C2381" t="s">
        <v>990</v>
      </c>
      <c r="D2381" t="s">
        <v>5281</v>
      </c>
      <c r="E2381" t="s">
        <v>992</v>
      </c>
      <c r="F2381" t="s">
        <v>4039</v>
      </c>
      <c r="G2381">
        <v>5</v>
      </c>
      <c r="H2381" t="s">
        <v>5279</v>
      </c>
      <c r="I2381">
        <v>43191</v>
      </c>
      <c r="K2381" t="s">
        <v>5282</v>
      </c>
      <c r="L2381" s="106">
        <v>34668</v>
      </c>
      <c r="M2381">
        <v>10444681</v>
      </c>
      <c r="N2381" t="s">
        <v>1900</v>
      </c>
      <c r="O2381" t="s">
        <v>1023</v>
      </c>
      <c r="P2381" t="s">
        <v>997</v>
      </c>
      <c r="R2381" s="109" t="str">
        <f>IF(OR(P2381="SB",Q2381="SB"),"SB",0)</f>
        <v>SB</v>
      </c>
      <c r="T2381" s="110">
        <v>12340</v>
      </c>
      <c r="U2381" t="s">
        <v>19633</v>
      </c>
      <c r="V2381" s="113" t="str">
        <f>IF(AND(I2381&gt;=10000,I2381&lt;=19900),"Praha",(IF(AND(I2381&gt;=25001,I2381&lt;=29501),"Středočeský kraj",(IF(AND(I2381&gt;=30100,I2381&lt;=34972),"Středočeský kraj",(IF(AND(I2381&gt;=35002,I2381&lt;=36271),"Karlovarský kraj",(IF(AND(I2381&gt;=37001,I2381&lt;=39201),"Jihočeský kraj",(IF(AND(I2381&gt;=39701,I2381&lt;=39901),"Jihočeský kraj",(IF(AND(I2381&gt;=39301,I2381&lt;=39601),"Kraj Vysočina",(IF(AND(I2381&gt;=58001,I2381&lt;=59501),"Kraj Vysočina",(IF(AND(I2381&gt;=67401,I2381&lt;=67602),"Kraj Vysočina",(IF(AND(I2381&gt;=40001,I2381&lt;=44101),"Ústecký kraj",(IF(AND(I2381&gt;=46001,I2381&lt;=47201),"Liberecký kraj",(IF(AND(I2381&gt;=51202,I2381&lt;=51401),"Liberecký kraj",(IF(AND(I2381&gt;=53002,I2381&lt;=53976),"Pardubický kraj",(IF(AND(I2381&gt;=56002,I2381&lt;=57201),"Pardubický kraj",(IF(AND(I2381&gt;=60200,I2381&lt;=67201),"Jihomoravský kraj",(IF(AND(I2381&gt;=67801,I2381&lt;=68501),"Jihomoravský kraj",(IF(AND(I2381&gt;=69002,I2381&lt;=69801),"Jihomoravský kraj",(IF(AND(I2381&gt;=68601,I2381&lt;=68801),"Zlínský kraj",(IF(AND(I2381&gt;=75501,I2381&lt;=76901),"Zlínský kraj",(IF(AND(I2381&gt;=70030,I2381&lt;=74901),"Moravskoslezský kraj",(IF(AND(I2381&gt;=75000,I2381&lt;=75368),"Olomoucký kraj",(IF(AND(I2381&gt;=77200,I2381&lt;=79862),"Olomoucký kraj",(IF(AND(I2381&gt;=50011,I2381&lt;=50301),"Královéhradecký kraj",(IF(AND(I2381&gt;=54301,I2381&lt;=54303),"Královéhradecký kraj","0")))))))))))))))))))))))))))))))))))))))))))))))</f>
        <v>Ústecký kraj</v>
      </c>
      <c r="AD2381" t="s">
        <v>998</v>
      </c>
      <c r="AE2381" t="s">
        <v>998</v>
      </c>
      <c r="AF2381" t="s">
        <v>998</v>
      </c>
      <c r="AG2381" s="107">
        <v>300</v>
      </c>
      <c r="AH2381" s="107">
        <v>0</v>
      </c>
      <c r="AI2381" s="107">
        <v>0</v>
      </c>
      <c r="AJ2381" t="s">
        <v>999</v>
      </c>
      <c r="AK2381" s="106">
        <v>44920</v>
      </c>
    </row>
    <row r="2382" spans="1:37" x14ac:dyDescent="0.45">
      <c r="A2382" t="s">
        <v>1112</v>
      </c>
      <c r="B2382" t="s">
        <v>11771</v>
      </c>
      <c r="C2382" t="s">
        <v>990</v>
      </c>
      <c r="D2382" t="s">
        <v>11776</v>
      </c>
      <c r="E2382" t="s">
        <v>992</v>
      </c>
      <c r="F2382" t="s">
        <v>4039</v>
      </c>
      <c r="G2382">
        <v>5</v>
      </c>
      <c r="H2382" t="s">
        <v>5279</v>
      </c>
      <c r="I2382">
        <v>43191</v>
      </c>
      <c r="J2382">
        <v>774791106</v>
      </c>
      <c r="K2382" t="s">
        <v>11777</v>
      </c>
      <c r="L2382" s="106">
        <v>39746</v>
      </c>
      <c r="M2382">
        <v>13551513</v>
      </c>
      <c r="N2382" t="s">
        <v>1900</v>
      </c>
      <c r="O2382" t="s">
        <v>1023</v>
      </c>
      <c r="P2382" t="s">
        <v>997</v>
      </c>
      <c r="R2382" s="109" t="str">
        <f>IF(OR(P2382="SB",Q2382="SB"),"SB",0)</f>
        <v>SB</v>
      </c>
      <c r="T2382" s="110">
        <v>16137</v>
      </c>
      <c r="U2382" t="s">
        <v>19633</v>
      </c>
      <c r="V2382" s="113" t="str">
        <f>IF(AND(I2382&gt;=10000,I2382&lt;=19900),"Praha",(IF(AND(I2382&gt;=25001,I2382&lt;=29501),"Středočeský kraj",(IF(AND(I2382&gt;=30100,I2382&lt;=34972),"Středočeský kraj",(IF(AND(I2382&gt;=35002,I2382&lt;=36271),"Karlovarský kraj",(IF(AND(I2382&gt;=37001,I2382&lt;=39201),"Jihočeský kraj",(IF(AND(I2382&gt;=39701,I2382&lt;=39901),"Jihočeský kraj",(IF(AND(I2382&gt;=39301,I2382&lt;=39601),"Kraj Vysočina",(IF(AND(I2382&gt;=58001,I2382&lt;=59501),"Kraj Vysočina",(IF(AND(I2382&gt;=67401,I2382&lt;=67602),"Kraj Vysočina",(IF(AND(I2382&gt;=40001,I2382&lt;=44101),"Ústecký kraj",(IF(AND(I2382&gt;=46001,I2382&lt;=47201),"Liberecký kraj",(IF(AND(I2382&gt;=51202,I2382&lt;=51401),"Liberecký kraj",(IF(AND(I2382&gt;=53002,I2382&lt;=53976),"Pardubický kraj",(IF(AND(I2382&gt;=56002,I2382&lt;=57201),"Pardubický kraj",(IF(AND(I2382&gt;=60200,I2382&lt;=67201),"Jihomoravský kraj",(IF(AND(I2382&gt;=67801,I2382&lt;=68501),"Jihomoravský kraj",(IF(AND(I2382&gt;=69002,I2382&lt;=69801),"Jihomoravský kraj",(IF(AND(I2382&gt;=68601,I2382&lt;=68801),"Zlínský kraj",(IF(AND(I2382&gt;=75501,I2382&lt;=76901),"Zlínský kraj",(IF(AND(I2382&gt;=70030,I2382&lt;=74901),"Moravskoslezský kraj",(IF(AND(I2382&gt;=75000,I2382&lt;=75368),"Olomoucký kraj",(IF(AND(I2382&gt;=77200,I2382&lt;=79862),"Olomoucký kraj",(IF(AND(I2382&gt;=50011,I2382&lt;=50301),"Královéhradecký kraj",(IF(AND(I2382&gt;=54301,I2382&lt;=54303),"Královéhradecký kraj","0")))))))))))))))))))))))))))))))))))))))))))))))</f>
        <v>Ústecký kraj</v>
      </c>
      <c r="AD2382" t="s">
        <v>998</v>
      </c>
      <c r="AE2382" t="s">
        <v>998</v>
      </c>
      <c r="AF2382" t="s">
        <v>998</v>
      </c>
      <c r="AG2382" s="107">
        <v>300</v>
      </c>
      <c r="AH2382" s="107">
        <v>0</v>
      </c>
      <c r="AI2382" s="107">
        <v>0</v>
      </c>
      <c r="AJ2382" t="s">
        <v>999</v>
      </c>
      <c r="AK2382" s="106">
        <v>44920</v>
      </c>
    </row>
    <row r="2383" spans="1:37" x14ac:dyDescent="0.45">
      <c r="A2383" t="s">
        <v>10580</v>
      </c>
      <c r="B2383" t="s">
        <v>11791</v>
      </c>
      <c r="C2383" t="s">
        <v>1002</v>
      </c>
      <c r="D2383" t="s">
        <v>11795</v>
      </c>
      <c r="E2383" t="s">
        <v>992</v>
      </c>
      <c r="F2383" t="s">
        <v>4039</v>
      </c>
      <c r="G2383">
        <v>5</v>
      </c>
      <c r="H2383" t="s">
        <v>5279</v>
      </c>
      <c r="I2383">
        <v>43191</v>
      </c>
      <c r="K2383" t="s">
        <v>11796</v>
      </c>
      <c r="L2383" s="106">
        <v>38970</v>
      </c>
      <c r="M2383">
        <v>11717607</v>
      </c>
      <c r="N2383" t="s">
        <v>1900</v>
      </c>
      <c r="O2383" t="s">
        <v>1023</v>
      </c>
      <c r="P2383" t="s">
        <v>997</v>
      </c>
      <c r="R2383" s="109" t="str">
        <f>IF(OR(P2383="SB",Q2383="SB"),"SB",0)</f>
        <v>SB</v>
      </c>
      <c r="T2383" s="110">
        <v>16138</v>
      </c>
      <c r="U2383" t="s">
        <v>19633</v>
      </c>
      <c r="V2383" s="113" t="str">
        <f>IF(AND(I2383&gt;=10000,I2383&lt;=19900),"Praha",(IF(AND(I2383&gt;=25001,I2383&lt;=29501),"Středočeský kraj",(IF(AND(I2383&gt;=30100,I2383&lt;=34972),"Středočeský kraj",(IF(AND(I2383&gt;=35002,I2383&lt;=36271),"Karlovarský kraj",(IF(AND(I2383&gt;=37001,I2383&lt;=39201),"Jihočeský kraj",(IF(AND(I2383&gt;=39701,I2383&lt;=39901),"Jihočeský kraj",(IF(AND(I2383&gt;=39301,I2383&lt;=39601),"Kraj Vysočina",(IF(AND(I2383&gt;=58001,I2383&lt;=59501),"Kraj Vysočina",(IF(AND(I2383&gt;=67401,I2383&lt;=67602),"Kraj Vysočina",(IF(AND(I2383&gt;=40001,I2383&lt;=44101),"Ústecký kraj",(IF(AND(I2383&gt;=46001,I2383&lt;=47201),"Liberecký kraj",(IF(AND(I2383&gt;=51202,I2383&lt;=51401),"Liberecký kraj",(IF(AND(I2383&gt;=53002,I2383&lt;=53976),"Pardubický kraj",(IF(AND(I2383&gt;=56002,I2383&lt;=57201),"Pardubický kraj",(IF(AND(I2383&gt;=60200,I2383&lt;=67201),"Jihomoravský kraj",(IF(AND(I2383&gt;=67801,I2383&lt;=68501),"Jihomoravský kraj",(IF(AND(I2383&gt;=69002,I2383&lt;=69801),"Jihomoravský kraj",(IF(AND(I2383&gt;=68601,I2383&lt;=68801),"Zlínský kraj",(IF(AND(I2383&gt;=75501,I2383&lt;=76901),"Zlínský kraj",(IF(AND(I2383&gt;=70030,I2383&lt;=74901),"Moravskoslezský kraj",(IF(AND(I2383&gt;=75000,I2383&lt;=75368),"Olomoucký kraj",(IF(AND(I2383&gt;=77200,I2383&lt;=79862),"Olomoucký kraj",(IF(AND(I2383&gt;=50011,I2383&lt;=50301),"Královéhradecký kraj",(IF(AND(I2383&gt;=54301,I2383&lt;=54303),"Královéhradecký kraj","0")))))))))))))))))))))))))))))))))))))))))))))))</f>
        <v>Ústecký kraj</v>
      </c>
      <c r="AB2383" t="s">
        <v>11797</v>
      </c>
      <c r="AD2383" t="s">
        <v>998</v>
      </c>
      <c r="AE2383" t="s">
        <v>998</v>
      </c>
      <c r="AF2383" t="s">
        <v>998</v>
      </c>
      <c r="AG2383" s="107">
        <v>300</v>
      </c>
      <c r="AH2383" s="107">
        <v>0</v>
      </c>
      <c r="AI2383" s="107">
        <v>0</v>
      </c>
      <c r="AJ2383" t="s">
        <v>999</v>
      </c>
      <c r="AK2383" s="106">
        <v>44920</v>
      </c>
    </row>
    <row r="2384" spans="1:37" x14ac:dyDescent="0.45">
      <c r="A2384" t="s">
        <v>1111</v>
      </c>
      <c r="B2384" t="s">
        <v>1466</v>
      </c>
      <c r="C2384" t="s">
        <v>1002</v>
      </c>
      <c r="D2384" t="s">
        <v>1470</v>
      </c>
      <c r="E2384" t="s">
        <v>992</v>
      </c>
      <c r="F2384" t="s">
        <v>1471</v>
      </c>
      <c r="G2384">
        <v>210</v>
      </c>
      <c r="H2384" t="s">
        <v>1472</v>
      </c>
      <c r="I2384">
        <v>43191</v>
      </c>
      <c r="K2384" t="s">
        <v>1473</v>
      </c>
      <c r="L2384" s="106">
        <v>29467</v>
      </c>
      <c r="M2384">
        <v>10416894</v>
      </c>
      <c r="N2384" t="s">
        <v>1155</v>
      </c>
      <c r="O2384" t="s">
        <v>1023</v>
      </c>
      <c r="P2384" t="s">
        <v>997</v>
      </c>
      <c r="R2384" s="109" t="str">
        <f>IF(OR(P2384="SB",Q2384="SB"),"SB",0)</f>
        <v>SB</v>
      </c>
      <c r="T2384" s="110">
        <v>50220</v>
      </c>
      <c r="U2384" t="s">
        <v>19633</v>
      </c>
      <c r="V2384" s="113" t="str">
        <f>IF(AND(I2384&gt;=10000,I2384&lt;=19900),"Praha",(IF(AND(I2384&gt;=25001,I2384&lt;=29501),"Středočeský kraj",(IF(AND(I2384&gt;=30100,I2384&lt;=34972),"Středočeský kraj",(IF(AND(I2384&gt;=35002,I2384&lt;=36271),"Karlovarský kraj",(IF(AND(I2384&gt;=37001,I2384&lt;=39201),"Jihočeský kraj",(IF(AND(I2384&gt;=39701,I2384&lt;=39901),"Jihočeský kraj",(IF(AND(I2384&gt;=39301,I2384&lt;=39601),"Kraj Vysočina",(IF(AND(I2384&gt;=58001,I2384&lt;=59501),"Kraj Vysočina",(IF(AND(I2384&gt;=67401,I2384&lt;=67602),"Kraj Vysočina",(IF(AND(I2384&gt;=40001,I2384&lt;=44101),"Ústecký kraj",(IF(AND(I2384&gt;=46001,I2384&lt;=47201),"Liberecký kraj",(IF(AND(I2384&gt;=51202,I2384&lt;=51401),"Liberecký kraj",(IF(AND(I2384&gt;=53002,I2384&lt;=53976),"Pardubický kraj",(IF(AND(I2384&gt;=56002,I2384&lt;=57201),"Pardubický kraj",(IF(AND(I2384&gt;=60200,I2384&lt;=67201),"Jihomoravský kraj",(IF(AND(I2384&gt;=67801,I2384&lt;=68501),"Jihomoravský kraj",(IF(AND(I2384&gt;=69002,I2384&lt;=69801),"Jihomoravský kraj",(IF(AND(I2384&gt;=68601,I2384&lt;=68801),"Zlínský kraj",(IF(AND(I2384&gt;=75501,I2384&lt;=76901),"Zlínský kraj",(IF(AND(I2384&gt;=70030,I2384&lt;=74901),"Moravskoslezský kraj",(IF(AND(I2384&gt;=75000,I2384&lt;=75368),"Olomoucký kraj",(IF(AND(I2384&gt;=77200,I2384&lt;=79862),"Olomoucký kraj",(IF(AND(I2384&gt;=50011,I2384&lt;=50301),"Královéhradecký kraj",(IF(AND(I2384&gt;=54301,I2384&lt;=54303),"Královéhradecký kraj","0")))))))))))))))))))))))))))))))))))))))))))))))</f>
        <v>Ústecký kraj</v>
      </c>
      <c r="AD2384" t="s">
        <v>998</v>
      </c>
      <c r="AE2384" t="s">
        <v>998</v>
      </c>
      <c r="AF2384" t="s">
        <v>998</v>
      </c>
      <c r="AG2384" s="107">
        <v>300</v>
      </c>
      <c r="AH2384" s="107">
        <v>0</v>
      </c>
      <c r="AI2384" s="107">
        <v>0</v>
      </c>
      <c r="AJ2384" t="s">
        <v>999</v>
      </c>
      <c r="AK2384" s="106">
        <v>44924</v>
      </c>
    </row>
    <row r="2385" spans="1:37" x14ac:dyDescent="0.45">
      <c r="A2385" t="s">
        <v>1806</v>
      </c>
      <c r="B2385" t="s">
        <v>18523</v>
      </c>
      <c r="C2385" t="s">
        <v>1002</v>
      </c>
      <c r="D2385" t="s">
        <v>18524</v>
      </c>
      <c r="E2385" t="s">
        <v>992</v>
      </c>
      <c r="F2385" t="s">
        <v>1471</v>
      </c>
      <c r="G2385">
        <v>210</v>
      </c>
      <c r="H2385" t="s">
        <v>1472</v>
      </c>
      <c r="I2385">
        <v>43191</v>
      </c>
      <c r="K2385" t="s">
        <v>18525</v>
      </c>
      <c r="L2385" s="106">
        <v>30917</v>
      </c>
      <c r="M2385">
        <v>10416995</v>
      </c>
      <c r="N2385" t="s">
        <v>1155</v>
      </c>
      <c r="O2385" t="s">
        <v>1023</v>
      </c>
      <c r="P2385" t="s">
        <v>997</v>
      </c>
      <c r="R2385" s="109" t="str">
        <f>IF(OR(P2385="SB",Q2385="SB"),"SB",0)</f>
        <v>SB</v>
      </c>
      <c r="T2385" s="110">
        <v>50221</v>
      </c>
      <c r="U2385" t="s">
        <v>19633</v>
      </c>
      <c r="V2385" s="113" t="str">
        <f>IF(AND(I2385&gt;=10000,I2385&lt;=19900),"Praha",(IF(AND(I2385&gt;=25001,I2385&lt;=29501),"Středočeský kraj",(IF(AND(I2385&gt;=30100,I2385&lt;=34972),"Středočeský kraj",(IF(AND(I2385&gt;=35002,I2385&lt;=36271),"Karlovarský kraj",(IF(AND(I2385&gt;=37001,I2385&lt;=39201),"Jihočeský kraj",(IF(AND(I2385&gt;=39701,I2385&lt;=39901),"Jihočeský kraj",(IF(AND(I2385&gt;=39301,I2385&lt;=39601),"Kraj Vysočina",(IF(AND(I2385&gt;=58001,I2385&lt;=59501),"Kraj Vysočina",(IF(AND(I2385&gt;=67401,I2385&lt;=67602),"Kraj Vysočina",(IF(AND(I2385&gt;=40001,I2385&lt;=44101),"Ústecký kraj",(IF(AND(I2385&gt;=46001,I2385&lt;=47201),"Liberecký kraj",(IF(AND(I2385&gt;=51202,I2385&lt;=51401),"Liberecký kraj",(IF(AND(I2385&gt;=53002,I2385&lt;=53976),"Pardubický kraj",(IF(AND(I2385&gt;=56002,I2385&lt;=57201),"Pardubický kraj",(IF(AND(I2385&gt;=60200,I2385&lt;=67201),"Jihomoravský kraj",(IF(AND(I2385&gt;=67801,I2385&lt;=68501),"Jihomoravský kraj",(IF(AND(I2385&gt;=69002,I2385&lt;=69801),"Jihomoravský kraj",(IF(AND(I2385&gt;=68601,I2385&lt;=68801),"Zlínský kraj",(IF(AND(I2385&gt;=75501,I2385&lt;=76901),"Zlínský kraj",(IF(AND(I2385&gt;=70030,I2385&lt;=74901),"Moravskoslezský kraj",(IF(AND(I2385&gt;=75000,I2385&lt;=75368),"Olomoucký kraj",(IF(AND(I2385&gt;=77200,I2385&lt;=79862),"Olomoucký kraj",(IF(AND(I2385&gt;=50011,I2385&lt;=50301),"Královéhradecký kraj",(IF(AND(I2385&gt;=54301,I2385&lt;=54303),"Královéhradecký kraj","0")))))))))))))))))))))))))))))))))))))))))))))))</f>
        <v>Ústecký kraj</v>
      </c>
      <c r="AD2385" t="s">
        <v>998</v>
      </c>
      <c r="AE2385" t="s">
        <v>998</v>
      </c>
      <c r="AF2385" t="s">
        <v>998</v>
      </c>
      <c r="AG2385" s="107">
        <v>300</v>
      </c>
      <c r="AH2385" s="107">
        <v>0</v>
      </c>
      <c r="AI2385" s="107">
        <v>0</v>
      </c>
      <c r="AJ2385" t="s">
        <v>999</v>
      </c>
      <c r="AK2385" s="106">
        <v>44924</v>
      </c>
    </row>
    <row r="2386" spans="1:37" x14ac:dyDescent="0.45">
      <c r="A2386" t="s">
        <v>1111</v>
      </c>
      <c r="B2386" t="s">
        <v>12810</v>
      </c>
      <c r="C2386" t="s">
        <v>1002</v>
      </c>
      <c r="D2386" t="s">
        <v>12811</v>
      </c>
      <c r="E2386" t="s">
        <v>992</v>
      </c>
      <c r="F2386" t="s">
        <v>1471</v>
      </c>
      <c r="G2386">
        <v>210</v>
      </c>
      <c r="H2386" t="s">
        <v>1417</v>
      </c>
      <c r="I2386">
        <v>43191</v>
      </c>
      <c r="K2386" t="s">
        <v>12812</v>
      </c>
      <c r="L2386" s="106">
        <v>31335</v>
      </c>
      <c r="M2386">
        <v>10437611</v>
      </c>
      <c r="N2386" t="s">
        <v>1155</v>
      </c>
      <c r="O2386" t="s">
        <v>1023</v>
      </c>
      <c r="P2386" t="s">
        <v>997</v>
      </c>
      <c r="R2386" s="109" t="str">
        <f>IF(OR(P2386="SB",Q2386="SB"),"SB",0)</f>
        <v>SB</v>
      </c>
      <c r="T2386" s="110">
        <v>50333</v>
      </c>
      <c r="U2386" t="s">
        <v>19633</v>
      </c>
      <c r="V2386" s="113" t="str">
        <f>IF(AND(I2386&gt;=10000,I2386&lt;=19900),"Praha",(IF(AND(I2386&gt;=25001,I2386&lt;=29501),"Středočeský kraj",(IF(AND(I2386&gt;=30100,I2386&lt;=34972),"Středočeský kraj",(IF(AND(I2386&gt;=35002,I2386&lt;=36271),"Karlovarský kraj",(IF(AND(I2386&gt;=37001,I2386&lt;=39201),"Jihočeský kraj",(IF(AND(I2386&gt;=39701,I2386&lt;=39901),"Jihočeský kraj",(IF(AND(I2386&gt;=39301,I2386&lt;=39601),"Kraj Vysočina",(IF(AND(I2386&gt;=58001,I2386&lt;=59501),"Kraj Vysočina",(IF(AND(I2386&gt;=67401,I2386&lt;=67602),"Kraj Vysočina",(IF(AND(I2386&gt;=40001,I2386&lt;=44101),"Ústecký kraj",(IF(AND(I2386&gt;=46001,I2386&lt;=47201),"Liberecký kraj",(IF(AND(I2386&gt;=51202,I2386&lt;=51401),"Liberecký kraj",(IF(AND(I2386&gt;=53002,I2386&lt;=53976),"Pardubický kraj",(IF(AND(I2386&gt;=56002,I2386&lt;=57201),"Pardubický kraj",(IF(AND(I2386&gt;=60200,I2386&lt;=67201),"Jihomoravský kraj",(IF(AND(I2386&gt;=67801,I2386&lt;=68501),"Jihomoravský kraj",(IF(AND(I2386&gt;=69002,I2386&lt;=69801),"Jihomoravský kraj",(IF(AND(I2386&gt;=68601,I2386&lt;=68801),"Zlínský kraj",(IF(AND(I2386&gt;=75501,I2386&lt;=76901),"Zlínský kraj",(IF(AND(I2386&gt;=70030,I2386&lt;=74901),"Moravskoslezský kraj",(IF(AND(I2386&gt;=75000,I2386&lt;=75368),"Olomoucký kraj",(IF(AND(I2386&gt;=77200,I2386&lt;=79862),"Olomoucký kraj",(IF(AND(I2386&gt;=50011,I2386&lt;=50301),"Královéhradecký kraj",(IF(AND(I2386&gt;=54301,I2386&lt;=54303),"Královéhradecký kraj","0")))))))))))))))))))))))))))))))))))))))))))))))</f>
        <v>Ústecký kraj</v>
      </c>
      <c r="AD2386" t="s">
        <v>998</v>
      </c>
      <c r="AE2386" t="s">
        <v>998</v>
      </c>
      <c r="AF2386" t="s">
        <v>998</v>
      </c>
      <c r="AG2386" s="107">
        <v>300</v>
      </c>
      <c r="AH2386" s="107">
        <v>0</v>
      </c>
      <c r="AI2386" s="107">
        <v>0</v>
      </c>
      <c r="AJ2386" t="s">
        <v>999</v>
      </c>
      <c r="AK2386" s="106">
        <v>44924</v>
      </c>
    </row>
    <row r="2387" spans="1:37" x14ac:dyDescent="0.45">
      <c r="A2387" t="s">
        <v>1916</v>
      </c>
      <c r="B2387" t="s">
        <v>8670</v>
      </c>
      <c r="C2387" t="s">
        <v>1002</v>
      </c>
      <c r="D2387" t="s">
        <v>8673</v>
      </c>
      <c r="E2387" t="s">
        <v>992</v>
      </c>
      <c r="F2387" t="s">
        <v>2879</v>
      </c>
      <c r="G2387">
        <v>1</v>
      </c>
      <c r="H2387" t="s">
        <v>5279</v>
      </c>
      <c r="I2387">
        <v>43191</v>
      </c>
      <c r="K2387" t="s">
        <v>8674</v>
      </c>
      <c r="L2387" s="106">
        <v>29677</v>
      </c>
      <c r="M2387">
        <v>10583414</v>
      </c>
      <c r="N2387" t="s">
        <v>1900</v>
      </c>
      <c r="O2387" t="s">
        <v>1023</v>
      </c>
      <c r="P2387" t="s">
        <v>997</v>
      </c>
      <c r="R2387" s="109" t="str">
        <f>IF(OR(P2387="SB",Q2387="SB"),"SB",0)</f>
        <v>SB</v>
      </c>
      <c r="T2387" s="110">
        <v>50560</v>
      </c>
      <c r="U2387" t="s">
        <v>19633</v>
      </c>
      <c r="V2387" s="113" t="str">
        <f>IF(AND(I2387&gt;=10000,I2387&lt;=19900),"Praha",(IF(AND(I2387&gt;=25001,I2387&lt;=29501),"Středočeský kraj",(IF(AND(I2387&gt;=30100,I2387&lt;=34972),"Středočeský kraj",(IF(AND(I2387&gt;=35002,I2387&lt;=36271),"Karlovarský kraj",(IF(AND(I2387&gt;=37001,I2387&lt;=39201),"Jihočeský kraj",(IF(AND(I2387&gt;=39701,I2387&lt;=39901),"Jihočeský kraj",(IF(AND(I2387&gt;=39301,I2387&lt;=39601),"Kraj Vysočina",(IF(AND(I2387&gt;=58001,I2387&lt;=59501),"Kraj Vysočina",(IF(AND(I2387&gt;=67401,I2387&lt;=67602),"Kraj Vysočina",(IF(AND(I2387&gt;=40001,I2387&lt;=44101),"Ústecký kraj",(IF(AND(I2387&gt;=46001,I2387&lt;=47201),"Liberecký kraj",(IF(AND(I2387&gt;=51202,I2387&lt;=51401),"Liberecký kraj",(IF(AND(I2387&gt;=53002,I2387&lt;=53976),"Pardubický kraj",(IF(AND(I2387&gt;=56002,I2387&lt;=57201),"Pardubický kraj",(IF(AND(I2387&gt;=60200,I2387&lt;=67201),"Jihomoravský kraj",(IF(AND(I2387&gt;=67801,I2387&lt;=68501),"Jihomoravský kraj",(IF(AND(I2387&gt;=69002,I2387&lt;=69801),"Jihomoravský kraj",(IF(AND(I2387&gt;=68601,I2387&lt;=68801),"Zlínský kraj",(IF(AND(I2387&gt;=75501,I2387&lt;=76901),"Zlínský kraj",(IF(AND(I2387&gt;=70030,I2387&lt;=74901),"Moravskoslezský kraj",(IF(AND(I2387&gt;=75000,I2387&lt;=75368),"Olomoucký kraj",(IF(AND(I2387&gt;=77200,I2387&lt;=79862),"Olomoucký kraj",(IF(AND(I2387&gt;=50011,I2387&lt;=50301),"Královéhradecký kraj",(IF(AND(I2387&gt;=54301,I2387&lt;=54303),"Královéhradecký kraj","0")))))))))))))))))))))))))))))))))))))))))))))))</f>
        <v>Ústecký kraj</v>
      </c>
      <c r="AD2387" t="s">
        <v>998</v>
      </c>
      <c r="AE2387" t="s">
        <v>998</v>
      </c>
      <c r="AF2387" t="s">
        <v>998</v>
      </c>
      <c r="AG2387" s="107">
        <v>0</v>
      </c>
      <c r="AH2387" s="107">
        <v>0</v>
      </c>
      <c r="AI2387" s="107">
        <v>0</v>
      </c>
      <c r="AJ2387" t="s">
        <v>1012</v>
      </c>
    </row>
    <row r="2388" spans="1:37" x14ac:dyDescent="0.45">
      <c r="A2388" t="s">
        <v>1177</v>
      </c>
      <c r="B2388" t="s">
        <v>15708</v>
      </c>
      <c r="C2388" t="s">
        <v>990</v>
      </c>
      <c r="D2388" t="s">
        <v>15709</v>
      </c>
      <c r="E2388" t="s">
        <v>992</v>
      </c>
      <c r="F2388" t="s">
        <v>1471</v>
      </c>
      <c r="G2388">
        <v>219</v>
      </c>
      <c r="H2388" t="s">
        <v>13440</v>
      </c>
      <c r="I2388">
        <v>43191</v>
      </c>
      <c r="K2388" t="s">
        <v>15710</v>
      </c>
      <c r="L2388" s="106">
        <v>38239</v>
      </c>
      <c r="M2388">
        <v>15413004</v>
      </c>
      <c r="N2388" t="s">
        <v>1900</v>
      </c>
      <c r="O2388" t="s">
        <v>1023</v>
      </c>
      <c r="P2388" t="s">
        <v>997</v>
      </c>
      <c r="R2388" s="109" t="str">
        <f>IF(OR(P2388="SB",Q2388="SB"),"SB",0)</f>
        <v>SB</v>
      </c>
      <c r="T2388" s="110">
        <v>2020110</v>
      </c>
      <c r="U2388" t="s">
        <v>19633</v>
      </c>
      <c r="V2388" s="113" t="str">
        <f>IF(AND(I2388&gt;=10000,I2388&lt;=19900),"Praha",(IF(AND(I2388&gt;=25001,I2388&lt;=29501),"Středočeský kraj",(IF(AND(I2388&gt;=30100,I2388&lt;=34972),"Středočeský kraj",(IF(AND(I2388&gt;=35002,I2388&lt;=36271),"Karlovarský kraj",(IF(AND(I2388&gt;=37001,I2388&lt;=39201),"Jihočeský kraj",(IF(AND(I2388&gt;=39701,I2388&lt;=39901),"Jihočeský kraj",(IF(AND(I2388&gt;=39301,I2388&lt;=39601),"Kraj Vysočina",(IF(AND(I2388&gt;=58001,I2388&lt;=59501),"Kraj Vysočina",(IF(AND(I2388&gt;=67401,I2388&lt;=67602),"Kraj Vysočina",(IF(AND(I2388&gt;=40001,I2388&lt;=44101),"Ústecký kraj",(IF(AND(I2388&gt;=46001,I2388&lt;=47201),"Liberecký kraj",(IF(AND(I2388&gt;=51202,I2388&lt;=51401),"Liberecký kraj",(IF(AND(I2388&gt;=53002,I2388&lt;=53976),"Pardubický kraj",(IF(AND(I2388&gt;=56002,I2388&lt;=57201),"Pardubický kraj",(IF(AND(I2388&gt;=60200,I2388&lt;=67201),"Jihomoravský kraj",(IF(AND(I2388&gt;=67801,I2388&lt;=68501),"Jihomoravský kraj",(IF(AND(I2388&gt;=69002,I2388&lt;=69801),"Jihomoravský kraj",(IF(AND(I2388&gt;=68601,I2388&lt;=68801),"Zlínský kraj",(IF(AND(I2388&gt;=75501,I2388&lt;=76901),"Zlínský kraj",(IF(AND(I2388&gt;=70030,I2388&lt;=74901),"Moravskoslezský kraj",(IF(AND(I2388&gt;=75000,I2388&lt;=75368),"Olomoucký kraj",(IF(AND(I2388&gt;=77200,I2388&lt;=79862),"Olomoucký kraj",(IF(AND(I2388&gt;=50011,I2388&lt;=50301),"Královéhradecký kraj",(IF(AND(I2388&gt;=54301,I2388&lt;=54303),"Královéhradecký kraj","0")))))))))))))))))))))))))))))))))))))))))))))))</f>
        <v>Ústecký kraj</v>
      </c>
      <c r="AD2388" t="s">
        <v>998</v>
      </c>
      <c r="AE2388" t="s">
        <v>998</v>
      </c>
      <c r="AF2388" t="s">
        <v>998</v>
      </c>
      <c r="AG2388" s="107">
        <v>300</v>
      </c>
      <c r="AH2388" s="107">
        <v>0</v>
      </c>
      <c r="AI2388" s="107">
        <v>0</v>
      </c>
      <c r="AJ2388" t="s">
        <v>999</v>
      </c>
      <c r="AK2388" s="106">
        <v>44920</v>
      </c>
    </row>
    <row r="2389" spans="1:37" x14ac:dyDescent="0.45">
      <c r="A2389" t="s">
        <v>13437</v>
      </c>
      <c r="B2389" t="s">
        <v>13438</v>
      </c>
      <c r="C2389" t="s">
        <v>1002</v>
      </c>
      <c r="D2389" t="s">
        <v>13439</v>
      </c>
      <c r="E2389" t="s">
        <v>992</v>
      </c>
      <c r="F2389" t="s">
        <v>13440</v>
      </c>
      <c r="G2389">
        <v>136</v>
      </c>
      <c r="H2389" t="s">
        <v>13440</v>
      </c>
      <c r="I2389">
        <v>43191</v>
      </c>
      <c r="K2389" t="s">
        <v>13441</v>
      </c>
      <c r="L2389" s="106">
        <v>39943</v>
      </c>
      <c r="M2389">
        <v>13498666</v>
      </c>
      <c r="N2389" t="s">
        <v>2063</v>
      </c>
      <c r="O2389" t="s">
        <v>1173</v>
      </c>
      <c r="P2389" t="s">
        <v>997</v>
      </c>
      <c r="R2389" s="109" t="str">
        <f>IF(OR(P2389="SB",Q2389="SB"),"SB",0)</f>
        <v>SB</v>
      </c>
      <c r="T2389" s="110">
        <v>2022091</v>
      </c>
      <c r="U2389" t="s">
        <v>19633</v>
      </c>
      <c r="V2389" s="113" t="str">
        <f>IF(AND(I2389&gt;=10000,I2389&lt;=19900),"Praha",(IF(AND(I2389&gt;=25001,I2389&lt;=29501),"Středočeský kraj",(IF(AND(I2389&gt;=30100,I2389&lt;=34972),"Středočeský kraj",(IF(AND(I2389&gt;=35002,I2389&lt;=36271),"Karlovarský kraj",(IF(AND(I2389&gt;=37001,I2389&lt;=39201),"Jihočeský kraj",(IF(AND(I2389&gt;=39701,I2389&lt;=39901),"Jihočeský kraj",(IF(AND(I2389&gt;=39301,I2389&lt;=39601),"Kraj Vysočina",(IF(AND(I2389&gt;=58001,I2389&lt;=59501),"Kraj Vysočina",(IF(AND(I2389&gt;=67401,I2389&lt;=67602),"Kraj Vysočina",(IF(AND(I2389&gt;=40001,I2389&lt;=44101),"Ústecký kraj",(IF(AND(I2389&gt;=46001,I2389&lt;=47201),"Liberecký kraj",(IF(AND(I2389&gt;=51202,I2389&lt;=51401),"Liberecký kraj",(IF(AND(I2389&gt;=53002,I2389&lt;=53976),"Pardubický kraj",(IF(AND(I2389&gt;=56002,I2389&lt;=57201),"Pardubický kraj",(IF(AND(I2389&gt;=60200,I2389&lt;=67201),"Jihomoravský kraj",(IF(AND(I2389&gt;=67801,I2389&lt;=68501),"Jihomoravský kraj",(IF(AND(I2389&gt;=69002,I2389&lt;=69801),"Jihomoravský kraj",(IF(AND(I2389&gt;=68601,I2389&lt;=68801),"Zlínský kraj",(IF(AND(I2389&gt;=75501,I2389&lt;=76901),"Zlínský kraj",(IF(AND(I2389&gt;=70030,I2389&lt;=74901),"Moravskoslezský kraj",(IF(AND(I2389&gt;=75000,I2389&lt;=75368),"Olomoucký kraj",(IF(AND(I2389&gt;=77200,I2389&lt;=79862),"Olomoucký kraj",(IF(AND(I2389&gt;=50011,I2389&lt;=50301),"Královéhradecký kraj",(IF(AND(I2389&gt;=54301,I2389&lt;=54303),"Královéhradecký kraj","0")))))))))))))))))))))))))))))))))))))))))))))))</f>
        <v>Ústecký kraj</v>
      </c>
      <c r="AD2389" t="s">
        <v>998</v>
      </c>
      <c r="AE2389" t="s">
        <v>998</v>
      </c>
      <c r="AF2389" t="s">
        <v>998</v>
      </c>
      <c r="AG2389" s="107">
        <v>300</v>
      </c>
      <c r="AH2389" s="107">
        <v>0</v>
      </c>
      <c r="AI2389" s="107">
        <v>0</v>
      </c>
      <c r="AJ2389" t="s">
        <v>999</v>
      </c>
      <c r="AK2389" s="106">
        <v>44910</v>
      </c>
    </row>
    <row r="2390" spans="1:37" x14ac:dyDescent="0.45">
      <c r="A2390" t="s">
        <v>1007</v>
      </c>
      <c r="B2390" t="s">
        <v>9495</v>
      </c>
      <c r="C2390" t="s">
        <v>990</v>
      </c>
      <c r="D2390" t="s">
        <v>9496</v>
      </c>
      <c r="E2390" t="s">
        <v>992</v>
      </c>
      <c r="F2390" t="s">
        <v>1471</v>
      </c>
      <c r="G2390">
        <v>210</v>
      </c>
      <c r="H2390" t="s">
        <v>1472</v>
      </c>
      <c r="I2390">
        <v>43191</v>
      </c>
      <c r="K2390" t="s">
        <v>9497</v>
      </c>
      <c r="L2390" s="106">
        <v>31882</v>
      </c>
      <c r="M2390">
        <v>10235022</v>
      </c>
      <c r="N2390" t="s">
        <v>1155</v>
      </c>
      <c r="O2390" t="s">
        <v>1023</v>
      </c>
      <c r="P2390" t="s">
        <v>997</v>
      </c>
      <c r="R2390" s="109" t="str">
        <f>IF(OR(P2390="SB",Q2390="SB"),"SB",0)</f>
        <v>SB</v>
      </c>
      <c r="T2390" s="110">
        <v>1</v>
      </c>
      <c r="U2390" t="s">
        <v>19634</v>
      </c>
      <c r="V2390" s="113" t="str">
        <f>IF(AND(I2390&gt;=10000,I2390&lt;=19900),"Praha",(IF(AND(I2390&gt;=25001,I2390&lt;=29501),"Středočeský kraj",(IF(AND(I2390&gt;=30100,I2390&lt;=34972),"Středočeský kraj",(IF(AND(I2390&gt;=35002,I2390&lt;=36271),"Karlovarský kraj",(IF(AND(I2390&gt;=37001,I2390&lt;=39201),"Jihočeský kraj",(IF(AND(I2390&gt;=39701,I2390&lt;=39901),"Jihočeský kraj",(IF(AND(I2390&gt;=39301,I2390&lt;=39601),"Kraj Vysočina",(IF(AND(I2390&gt;=58001,I2390&lt;=59501),"Kraj Vysočina",(IF(AND(I2390&gt;=67401,I2390&lt;=67602),"Kraj Vysočina",(IF(AND(I2390&gt;=40001,I2390&lt;=44101),"Ústecký kraj",(IF(AND(I2390&gt;=46001,I2390&lt;=47201),"Liberecký kraj",(IF(AND(I2390&gt;=51202,I2390&lt;=51401),"Liberecký kraj",(IF(AND(I2390&gt;=53002,I2390&lt;=53976),"Pardubický kraj",(IF(AND(I2390&gt;=56002,I2390&lt;=57201),"Pardubický kraj",(IF(AND(I2390&gt;=60200,I2390&lt;=67201),"Jihomoravský kraj",(IF(AND(I2390&gt;=67801,I2390&lt;=68501),"Jihomoravský kraj",(IF(AND(I2390&gt;=69002,I2390&lt;=69801),"Jihomoravský kraj",(IF(AND(I2390&gt;=68601,I2390&lt;=68801),"Zlínský kraj",(IF(AND(I2390&gt;=75501,I2390&lt;=76901),"Zlínský kraj",(IF(AND(I2390&gt;=70030,I2390&lt;=74901),"Moravskoslezský kraj",(IF(AND(I2390&gt;=75000,I2390&lt;=75368),"Olomoucký kraj",(IF(AND(I2390&gt;=77200,I2390&lt;=79862),"Olomoucký kraj",(IF(AND(I2390&gt;=50011,I2390&lt;=50301),"Královéhradecký kraj",(IF(AND(I2390&gt;=54301,I2390&lt;=54303),"Královéhradecký kraj","0")))))))))))))))))))))))))))))))))))))))))))))))</f>
        <v>Ústecký kraj</v>
      </c>
      <c r="W2390" s="111">
        <v>1</v>
      </c>
      <c r="X2390" s="111" t="s">
        <v>19633</v>
      </c>
      <c r="AD2390" t="s">
        <v>1024</v>
      </c>
      <c r="AE2390" t="s">
        <v>1515</v>
      </c>
      <c r="AF2390" t="s">
        <v>998</v>
      </c>
      <c r="AG2390" s="107">
        <v>300</v>
      </c>
      <c r="AH2390" s="107">
        <v>0</v>
      </c>
      <c r="AI2390" s="107">
        <v>0</v>
      </c>
      <c r="AJ2390" t="s">
        <v>999</v>
      </c>
      <c r="AK2390" s="106">
        <v>44924</v>
      </c>
    </row>
    <row r="2391" spans="1:37" x14ac:dyDescent="0.45">
      <c r="A2391" t="s">
        <v>1112</v>
      </c>
      <c r="B2391" t="s">
        <v>16628</v>
      </c>
      <c r="C2391" t="s">
        <v>990</v>
      </c>
      <c r="D2391" t="s">
        <v>16629</v>
      </c>
      <c r="E2391" t="s">
        <v>992</v>
      </c>
      <c r="F2391" t="s">
        <v>1471</v>
      </c>
      <c r="G2391">
        <v>210</v>
      </c>
      <c r="H2391" t="s">
        <v>1472</v>
      </c>
      <c r="I2391">
        <v>43191</v>
      </c>
      <c r="K2391" t="s">
        <v>16630</v>
      </c>
      <c r="L2391" s="106">
        <v>29900</v>
      </c>
      <c r="M2391">
        <v>10416793</v>
      </c>
      <c r="N2391" t="s">
        <v>1155</v>
      </c>
      <c r="O2391" t="s">
        <v>1023</v>
      </c>
      <c r="P2391" t="s">
        <v>997</v>
      </c>
      <c r="R2391" s="109" t="str">
        <f>IF(OR(P2391="SB",Q2391="SB"),"SB",0)</f>
        <v>SB</v>
      </c>
      <c r="T2391" s="110">
        <v>10219</v>
      </c>
      <c r="U2391" t="s">
        <v>19634</v>
      </c>
      <c r="V2391" s="113" t="str">
        <f>IF(AND(I2391&gt;=10000,I2391&lt;=19900),"Praha",(IF(AND(I2391&gt;=25001,I2391&lt;=29501),"Středočeský kraj",(IF(AND(I2391&gt;=30100,I2391&lt;=34972),"Středočeský kraj",(IF(AND(I2391&gt;=35002,I2391&lt;=36271),"Karlovarský kraj",(IF(AND(I2391&gt;=37001,I2391&lt;=39201),"Jihočeský kraj",(IF(AND(I2391&gt;=39701,I2391&lt;=39901),"Jihočeský kraj",(IF(AND(I2391&gt;=39301,I2391&lt;=39601),"Kraj Vysočina",(IF(AND(I2391&gt;=58001,I2391&lt;=59501),"Kraj Vysočina",(IF(AND(I2391&gt;=67401,I2391&lt;=67602),"Kraj Vysočina",(IF(AND(I2391&gt;=40001,I2391&lt;=44101),"Ústecký kraj",(IF(AND(I2391&gt;=46001,I2391&lt;=47201),"Liberecký kraj",(IF(AND(I2391&gt;=51202,I2391&lt;=51401),"Liberecký kraj",(IF(AND(I2391&gt;=53002,I2391&lt;=53976),"Pardubický kraj",(IF(AND(I2391&gt;=56002,I2391&lt;=57201),"Pardubický kraj",(IF(AND(I2391&gt;=60200,I2391&lt;=67201),"Jihomoravský kraj",(IF(AND(I2391&gt;=67801,I2391&lt;=68501),"Jihomoravský kraj",(IF(AND(I2391&gt;=69002,I2391&lt;=69801),"Jihomoravský kraj",(IF(AND(I2391&gt;=68601,I2391&lt;=68801),"Zlínský kraj",(IF(AND(I2391&gt;=75501,I2391&lt;=76901),"Zlínský kraj",(IF(AND(I2391&gt;=70030,I2391&lt;=74901),"Moravskoslezský kraj",(IF(AND(I2391&gt;=75000,I2391&lt;=75368),"Olomoucký kraj",(IF(AND(I2391&gt;=77200,I2391&lt;=79862),"Olomoucký kraj",(IF(AND(I2391&gt;=50011,I2391&lt;=50301),"Královéhradecký kraj",(IF(AND(I2391&gt;=54301,I2391&lt;=54303),"Královéhradecký kraj","0")))))))))))))))))))))))))))))))))))))))))))))))</f>
        <v>Ústecký kraj</v>
      </c>
      <c r="W2391" s="111">
        <v>10219</v>
      </c>
      <c r="X2391" s="111" t="s">
        <v>19633</v>
      </c>
      <c r="AD2391" t="s">
        <v>1024</v>
      </c>
      <c r="AE2391" t="s">
        <v>1515</v>
      </c>
      <c r="AF2391" t="s">
        <v>998</v>
      </c>
      <c r="AG2391" s="107">
        <v>300</v>
      </c>
      <c r="AH2391" s="107">
        <v>0</v>
      </c>
      <c r="AI2391" s="107">
        <v>0</v>
      </c>
      <c r="AJ2391" t="s">
        <v>999</v>
      </c>
      <c r="AK2391" s="106">
        <v>44924</v>
      </c>
    </row>
    <row r="2392" spans="1:37" x14ac:dyDescent="0.45">
      <c r="A2392" t="s">
        <v>1007</v>
      </c>
      <c r="B2392" t="s">
        <v>9990</v>
      </c>
      <c r="C2392" t="s">
        <v>990</v>
      </c>
      <c r="D2392" t="s">
        <v>9994</v>
      </c>
      <c r="E2392" t="s">
        <v>992</v>
      </c>
      <c r="F2392" t="s">
        <v>1471</v>
      </c>
      <c r="G2392">
        <v>210</v>
      </c>
      <c r="H2392" t="s">
        <v>1472</v>
      </c>
      <c r="I2392">
        <v>43191</v>
      </c>
      <c r="K2392" t="s">
        <v>9993</v>
      </c>
      <c r="L2392" s="106">
        <v>35906</v>
      </c>
      <c r="M2392">
        <v>10469842</v>
      </c>
      <c r="N2392" t="s">
        <v>1155</v>
      </c>
      <c r="O2392" t="s">
        <v>1023</v>
      </c>
      <c r="P2392" t="s">
        <v>997</v>
      </c>
      <c r="R2392" s="109" t="str">
        <f>IF(OR(P2392="SB",Q2392="SB"),"SB",0)</f>
        <v>SB</v>
      </c>
      <c r="T2392" s="110">
        <v>10419</v>
      </c>
      <c r="U2392" t="s">
        <v>19634</v>
      </c>
      <c r="V2392" s="113" t="str">
        <f>IF(AND(I2392&gt;=10000,I2392&lt;=19900),"Praha",(IF(AND(I2392&gt;=25001,I2392&lt;=29501),"Středočeský kraj",(IF(AND(I2392&gt;=30100,I2392&lt;=34972),"Středočeský kraj",(IF(AND(I2392&gt;=35002,I2392&lt;=36271),"Karlovarský kraj",(IF(AND(I2392&gt;=37001,I2392&lt;=39201),"Jihočeský kraj",(IF(AND(I2392&gt;=39701,I2392&lt;=39901),"Jihočeský kraj",(IF(AND(I2392&gt;=39301,I2392&lt;=39601),"Kraj Vysočina",(IF(AND(I2392&gt;=58001,I2392&lt;=59501),"Kraj Vysočina",(IF(AND(I2392&gt;=67401,I2392&lt;=67602),"Kraj Vysočina",(IF(AND(I2392&gt;=40001,I2392&lt;=44101),"Ústecký kraj",(IF(AND(I2392&gt;=46001,I2392&lt;=47201),"Liberecký kraj",(IF(AND(I2392&gt;=51202,I2392&lt;=51401),"Liberecký kraj",(IF(AND(I2392&gt;=53002,I2392&lt;=53976),"Pardubický kraj",(IF(AND(I2392&gt;=56002,I2392&lt;=57201),"Pardubický kraj",(IF(AND(I2392&gt;=60200,I2392&lt;=67201),"Jihomoravský kraj",(IF(AND(I2392&gt;=67801,I2392&lt;=68501),"Jihomoravský kraj",(IF(AND(I2392&gt;=69002,I2392&lt;=69801),"Jihomoravský kraj",(IF(AND(I2392&gt;=68601,I2392&lt;=68801),"Zlínský kraj",(IF(AND(I2392&gt;=75501,I2392&lt;=76901),"Zlínský kraj",(IF(AND(I2392&gt;=70030,I2392&lt;=74901),"Moravskoslezský kraj",(IF(AND(I2392&gt;=75000,I2392&lt;=75368),"Olomoucký kraj",(IF(AND(I2392&gt;=77200,I2392&lt;=79862),"Olomoucký kraj",(IF(AND(I2392&gt;=50011,I2392&lt;=50301),"Královéhradecký kraj",(IF(AND(I2392&gt;=54301,I2392&lt;=54303),"Královéhradecký kraj","0")))))))))))))))))))))))))))))))))))))))))))))))</f>
        <v>Ústecký kraj</v>
      </c>
      <c r="W2392" s="111">
        <v>10419</v>
      </c>
      <c r="X2392" s="111" t="s">
        <v>19633</v>
      </c>
      <c r="AD2392" t="s">
        <v>1024</v>
      </c>
      <c r="AE2392" t="s">
        <v>1515</v>
      </c>
      <c r="AF2392" t="s">
        <v>998</v>
      </c>
      <c r="AG2392" s="107">
        <v>300</v>
      </c>
      <c r="AH2392" s="107">
        <v>0</v>
      </c>
      <c r="AI2392" s="107">
        <v>0</v>
      </c>
      <c r="AJ2392" t="s">
        <v>999</v>
      </c>
      <c r="AK2392" s="106">
        <v>44924</v>
      </c>
    </row>
    <row r="2393" spans="1:37" x14ac:dyDescent="0.45">
      <c r="A2393" t="s">
        <v>1264</v>
      </c>
      <c r="B2393" t="s">
        <v>5283</v>
      </c>
      <c r="C2393" t="s">
        <v>1002</v>
      </c>
      <c r="D2393" t="s">
        <v>5286</v>
      </c>
      <c r="E2393" t="s">
        <v>992</v>
      </c>
      <c r="F2393" t="s">
        <v>4039</v>
      </c>
      <c r="G2393">
        <v>5</v>
      </c>
      <c r="H2393" t="s">
        <v>5279</v>
      </c>
      <c r="I2393">
        <v>43191</v>
      </c>
      <c r="K2393" t="s">
        <v>5287</v>
      </c>
      <c r="L2393" s="106">
        <v>26822</v>
      </c>
      <c r="M2393">
        <v>10445590</v>
      </c>
      <c r="N2393" t="s">
        <v>2637</v>
      </c>
      <c r="O2393" t="s">
        <v>1050</v>
      </c>
      <c r="P2393" t="s">
        <v>997</v>
      </c>
      <c r="R2393" s="109" t="str">
        <f>IF(OR(P2393="SB",Q2393="SB"),"SB",0)</f>
        <v>SB</v>
      </c>
      <c r="T2393" s="110">
        <v>50347</v>
      </c>
      <c r="U2393" t="s">
        <v>19634</v>
      </c>
      <c r="V2393" s="113" t="str">
        <f>IF(AND(I2393&gt;=10000,I2393&lt;=19900),"Praha",(IF(AND(I2393&gt;=25001,I2393&lt;=29501),"Středočeský kraj",(IF(AND(I2393&gt;=30100,I2393&lt;=34972),"Středočeský kraj",(IF(AND(I2393&gt;=35002,I2393&lt;=36271),"Karlovarský kraj",(IF(AND(I2393&gt;=37001,I2393&lt;=39201),"Jihočeský kraj",(IF(AND(I2393&gt;=39701,I2393&lt;=39901),"Jihočeský kraj",(IF(AND(I2393&gt;=39301,I2393&lt;=39601),"Kraj Vysočina",(IF(AND(I2393&gt;=58001,I2393&lt;=59501),"Kraj Vysočina",(IF(AND(I2393&gt;=67401,I2393&lt;=67602),"Kraj Vysočina",(IF(AND(I2393&gt;=40001,I2393&lt;=44101),"Ústecký kraj",(IF(AND(I2393&gt;=46001,I2393&lt;=47201),"Liberecký kraj",(IF(AND(I2393&gt;=51202,I2393&lt;=51401),"Liberecký kraj",(IF(AND(I2393&gt;=53002,I2393&lt;=53976),"Pardubický kraj",(IF(AND(I2393&gt;=56002,I2393&lt;=57201),"Pardubický kraj",(IF(AND(I2393&gt;=60200,I2393&lt;=67201),"Jihomoravský kraj",(IF(AND(I2393&gt;=67801,I2393&lt;=68501),"Jihomoravský kraj",(IF(AND(I2393&gt;=69002,I2393&lt;=69801),"Jihomoravský kraj",(IF(AND(I2393&gt;=68601,I2393&lt;=68801),"Zlínský kraj",(IF(AND(I2393&gt;=75501,I2393&lt;=76901),"Zlínský kraj",(IF(AND(I2393&gt;=70030,I2393&lt;=74901),"Moravskoslezský kraj",(IF(AND(I2393&gt;=75000,I2393&lt;=75368),"Olomoucký kraj",(IF(AND(I2393&gt;=77200,I2393&lt;=79862),"Olomoucký kraj",(IF(AND(I2393&gt;=50011,I2393&lt;=50301),"Královéhradecký kraj",(IF(AND(I2393&gt;=54301,I2393&lt;=54303),"Královéhradecký kraj","0")))))))))))))))))))))))))))))))))))))))))))))))</f>
        <v>Ústecký kraj</v>
      </c>
      <c r="W2393" s="111">
        <v>50347</v>
      </c>
      <c r="X2393" s="111" t="s">
        <v>19633</v>
      </c>
      <c r="AD2393" t="s">
        <v>1159</v>
      </c>
      <c r="AE2393" t="s">
        <v>1515</v>
      </c>
      <c r="AF2393" t="s">
        <v>998</v>
      </c>
      <c r="AG2393" s="107">
        <v>300</v>
      </c>
      <c r="AH2393" s="107">
        <v>0</v>
      </c>
      <c r="AI2393" s="107">
        <v>0</v>
      </c>
      <c r="AJ2393" t="s">
        <v>999</v>
      </c>
      <c r="AK2393" s="106">
        <v>44920</v>
      </c>
    </row>
    <row r="2394" spans="1:37" x14ac:dyDescent="0.45">
      <c r="A2394" t="s">
        <v>1032</v>
      </c>
      <c r="B2394" t="s">
        <v>9998</v>
      </c>
      <c r="C2394" t="s">
        <v>1002</v>
      </c>
      <c r="D2394" t="s">
        <v>9999</v>
      </c>
      <c r="E2394" t="s">
        <v>992</v>
      </c>
      <c r="F2394" t="s">
        <v>1471</v>
      </c>
      <c r="G2394">
        <v>210</v>
      </c>
      <c r="H2394" t="s">
        <v>1472</v>
      </c>
      <c r="I2394">
        <v>43191</v>
      </c>
      <c r="K2394" t="s">
        <v>10000</v>
      </c>
      <c r="L2394" s="106">
        <v>31701</v>
      </c>
      <c r="M2394">
        <v>10469236</v>
      </c>
      <c r="N2394" t="s">
        <v>1155</v>
      </c>
      <c r="O2394" t="s">
        <v>1023</v>
      </c>
      <c r="P2394" t="s">
        <v>997</v>
      </c>
      <c r="R2394" s="109" t="str">
        <f>IF(OR(P2394="SB",Q2394="SB"),"SB",0)</f>
        <v>SB</v>
      </c>
      <c r="T2394" s="110">
        <v>50415</v>
      </c>
      <c r="U2394" t="s">
        <v>19634</v>
      </c>
      <c r="V2394" s="113" t="str">
        <f>IF(AND(I2394&gt;=10000,I2394&lt;=19900),"Praha",(IF(AND(I2394&gt;=25001,I2394&lt;=29501),"Středočeský kraj",(IF(AND(I2394&gt;=30100,I2394&lt;=34972),"Středočeský kraj",(IF(AND(I2394&gt;=35002,I2394&lt;=36271),"Karlovarský kraj",(IF(AND(I2394&gt;=37001,I2394&lt;=39201),"Jihočeský kraj",(IF(AND(I2394&gt;=39701,I2394&lt;=39901),"Jihočeský kraj",(IF(AND(I2394&gt;=39301,I2394&lt;=39601),"Kraj Vysočina",(IF(AND(I2394&gt;=58001,I2394&lt;=59501),"Kraj Vysočina",(IF(AND(I2394&gt;=67401,I2394&lt;=67602),"Kraj Vysočina",(IF(AND(I2394&gt;=40001,I2394&lt;=44101),"Ústecký kraj",(IF(AND(I2394&gt;=46001,I2394&lt;=47201),"Liberecký kraj",(IF(AND(I2394&gt;=51202,I2394&lt;=51401),"Liberecký kraj",(IF(AND(I2394&gt;=53002,I2394&lt;=53976),"Pardubický kraj",(IF(AND(I2394&gt;=56002,I2394&lt;=57201),"Pardubický kraj",(IF(AND(I2394&gt;=60200,I2394&lt;=67201),"Jihomoravský kraj",(IF(AND(I2394&gt;=67801,I2394&lt;=68501),"Jihomoravský kraj",(IF(AND(I2394&gt;=69002,I2394&lt;=69801),"Jihomoravský kraj",(IF(AND(I2394&gt;=68601,I2394&lt;=68801),"Zlínský kraj",(IF(AND(I2394&gt;=75501,I2394&lt;=76901),"Zlínský kraj",(IF(AND(I2394&gt;=70030,I2394&lt;=74901),"Moravskoslezský kraj",(IF(AND(I2394&gt;=75000,I2394&lt;=75368),"Olomoucký kraj",(IF(AND(I2394&gt;=77200,I2394&lt;=79862),"Olomoucký kraj",(IF(AND(I2394&gt;=50011,I2394&lt;=50301),"Královéhradecký kraj",(IF(AND(I2394&gt;=54301,I2394&lt;=54303),"Královéhradecký kraj","0")))))))))))))))))))))))))))))))))))))))))))))))</f>
        <v>Ústecký kraj</v>
      </c>
      <c r="W2394" s="111">
        <v>50415</v>
      </c>
      <c r="X2394" s="111" t="s">
        <v>19633</v>
      </c>
      <c r="AD2394" t="s">
        <v>1024</v>
      </c>
      <c r="AE2394" t="s">
        <v>1515</v>
      </c>
      <c r="AF2394" t="s">
        <v>998</v>
      </c>
      <c r="AG2394" s="107">
        <v>300</v>
      </c>
      <c r="AH2394" s="107">
        <v>0</v>
      </c>
      <c r="AI2394" s="107">
        <v>0</v>
      </c>
      <c r="AJ2394" t="s">
        <v>999</v>
      </c>
      <c r="AK2394" s="106">
        <v>44924</v>
      </c>
    </row>
    <row r="2395" spans="1:37" x14ac:dyDescent="0.45">
      <c r="A2395" t="s">
        <v>2331</v>
      </c>
      <c r="B2395" t="s">
        <v>5283</v>
      </c>
      <c r="C2395" t="s">
        <v>1002</v>
      </c>
      <c r="D2395" t="s">
        <v>5284</v>
      </c>
      <c r="E2395" t="s">
        <v>992</v>
      </c>
      <c r="F2395" t="s">
        <v>4039</v>
      </c>
      <c r="G2395">
        <v>5</v>
      </c>
      <c r="H2395" t="s">
        <v>5279</v>
      </c>
      <c r="I2395">
        <v>43191</v>
      </c>
      <c r="K2395" t="s">
        <v>5285</v>
      </c>
      <c r="L2395" s="106">
        <v>17432</v>
      </c>
      <c r="M2395">
        <v>10444883</v>
      </c>
      <c r="N2395" t="s">
        <v>2637</v>
      </c>
      <c r="O2395" t="s">
        <v>1050</v>
      </c>
      <c r="P2395" t="s">
        <v>997</v>
      </c>
      <c r="R2395" s="109" t="str">
        <f>IF(OR(P2395="SB",Q2395="SB"),"SB",0)</f>
        <v>SB</v>
      </c>
      <c r="T2395" s="110" t="s">
        <v>998</v>
      </c>
      <c r="V2395" s="113" t="str">
        <f>IF(AND(I2395&gt;=10000,I2395&lt;=19900),"Praha",(IF(AND(I2395&gt;=25001,I2395&lt;=29501),"Středočeský kraj",(IF(AND(I2395&gt;=30100,I2395&lt;=34972),"Středočeský kraj",(IF(AND(I2395&gt;=35002,I2395&lt;=36271),"Karlovarský kraj",(IF(AND(I2395&gt;=37001,I2395&lt;=39201),"Jihočeský kraj",(IF(AND(I2395&gt;=39701,I2395&lt;=39901),"Jihočeský kraj",(IF(AND(I2395&gt;=39301,I2395&lt;=39601),"Kraj Vysočina",(IF(AND(I2395&gt;=58001,I2395&lt;=59501),"Kraj Vysočina",(IF(AND(I2395&gt;=67401,I2395&lt;=67602),"Kraj Vysočina",(IF(AND(I2395&gt;=40001,I2395&lt;=44101),"Ústecký kraj",(IF(AND(I2395&gt;=46001,I2395&lt;=47201),"Liberecký kraj",(IF(AND(I2395&gt;=51202,I2395&lt;=51401),"Liberecký kraj",(IF(AND(I2395&gt;=53002,I2395&lt;=53976),"Pardubický kraj",(IF(AND(I2395&gt;=56002,I2395&lt;=57201),"Pardubický kraj",(IF(AND(I2395&gt;=60200,I2395&lt;=67201),"Jihomoravský kraj",(IF(AND(I2395&gt;=67801,I2395&lt;=68501),"Jihomoravský kraj",(IF(AND(I2395&gt;=69002,I2395&lt;=69801),"Jihomoravský kraj",(IF(AND(I2395&gt;=68601,I2395&lt;=68801),"Zlínský kraj",(IF(AND(I2395&gt;=75501,I2395&lt;=76901),"Zlínský kraj",(IF(AND(I2395&gt;=70030,I2395&lt;=74901),"Moravskoslezský kraj",(IF(AND(I2395&gt;=75000,I2395&lt;=75368),"Olomoucký kraj",(IF(AND(I2395&gt;=77200,I2395&lt;=79862),"Olomoucký kraj",(IF(AND(I2395&gt;=50011,I2395&lt;=50301),"Královéhradecký kraj",(IF(AND(I2395&gt;=54301,I2395&lt;=54303),"Královéhradecký kraj","0")))))))))))))))))))))))))))))))))))))))))))))))</f>
        <v>Ústecký kraj</v>
      </c>
      <c r="AB2395" t="s">
        <v>998</v>
      </c>
      <c r="AD2395" t="s">
        <v>998</v>
      </c>
      <c r="AE2395" t="s">
        <v>998</v>
      </c>
      <c r="AF2395" t="s">
        <v>998</v>
      </c>
      <c r="AG2395" s="107">
        <v>100</v>
      </c>
      <c r="AH2395" s="107">
        <v>0</v>
      </c>
      <c r="AI2395" s="107">
        <v>0</v>
      </c>
      <c r="AJ2395" t="s">
        <v>999</v>
      </c>
      <c r="AK2395" s="106">
        <v>44920</v>
      </c>
    </row>
    <row r="2396" spans="1:37" x14ac:dyDescent="0.45">
      <c r="A2396" t="s">
        <v>1128</v>
      </c>
      <c r="B2396" t="s">
        <v>6156</v>
      </c>
      <c r="C2396" t="s">
        <v>990</v>
      </c>
      <c r="D2396" t="s">
        <v>6157</v>
      </c>
      <c r="E2396" t="s">
        <v>992</v>
      </c>
      <c r="F2396" t="s">
        <v>1472</v>
      </c>
      <c r="G2396">
        <v>185</v>
      </c>
      <c r="H2396" t="s">
        <v>1472</v>
      </c>
      <c r="I2396">
        <v>43191</v>
      </c>
      <c r="K2396" t="s">
        <v>6158</v>
      </c>
      <c r="L2396" s="106">
        <v>26072</v>
      </c>
      <c r="M2396">
        <v>10489343</v>
      </c>
      <c r="N2396" t="s">
        <v>1155</v>
      </c>
      <c r="O2396" t="s">
        <v>1023</v>
      </c>
      <c r="P2396" t="s">
        <v>997</v>
      </c>
      <c r="R2396" s="109" t="str">
        <f>IF(OR(P2396="SB",Q2396="SB"),"SB",0)</f>
        <v>SB</v>
      </c>
      <c r="T2396" s="110" t="s">
        <v>998</v>
      </c>
      <c r="V2396" s="113" t="str">
        <f>IF(AND(I2396&gt;=10000,I2396&lt;=19900),"Praha",(IF(AND(I2396&gt;=25001,I2396&lt;=29501),"Středočeský kraj",(IF(AND(I2396&gt;=30100,I2396&lt;=34972),"Středočeský kraj",(IF(AND(I2396&gt;=35002,I2396&lt;=36271),"Karlovarský kraj",(IF(AND(I2396&gt;=37001,I2396&lt;=39201),"Jihočeský kraj",(IF(AND(I2396&gt;=39701,I2396&lt;=39901),"Jihočeský kraj",(IF(AND(I2396&gt;=39301,I2396&lt;=39601),"Kraj Vysočina",(IF(AND(I2396&gt;=58001,I2396&lt;=59501),"Kraj Vysočina",(IF(AND(I2396&gt;=67401,I2396&lt;=67602),"Kraj Vysočina",(IF(AND(I2396&gt;=40001,I2396&lt;=44101),"Ústecký kraj",(IF(AND(I2396&gt;=46001,I2396&lt;=47201),"Liberecký kraj",(IF(AND(I2396&gt;=51202,I2396&lt;=51401),"Liberecký kraj",(IF(AND(I2396&gt;=53002,I2396&lt;=53976),"Pardubický kraj",(IF(AND(I2396&gt;=56002,I2396&lt;=57201),"Pardubický kraj",(IF(AND(I2396&gt;=60200,I2396&lt;=67201),"Jihomoravský kraj",(IF(AND(I2396&gt;=67801,I2396&lt;=68501),"Jihomoravský kraj",(IF(AND(I2396&gt;=69002,I2396&lt;=69801),"Jihomoravský kraj",(IF(AND(I2396&gt;=68601,I2396&lt;=68801),"Zlínský kraj",(IF(AND(I2396&gt;=75501,I2396&lt;=76901),"Zlínský kraj",(IF(AND(I2396&gt;=70030,I2396&lt;=74901),"Moravskoslezský kraj",(IF(AND(I2396&gt;=75000,I2396&lt;=75368),"Olomoucký kraj",(IF(AND(I2396&gt;=77200,I2396&lt;=79862),"Olomoucký kraj",(IF(AND(I2396&gt;=50011,I2396&lt;=50301),"Královéhradecký kraj",(IF(AND(I2396&gt;=54301,I2396&lt;=54303),"Královéhradecký kraj","0")))))))))))))))))))))))))))))))))))))))))))))))</f>
        <v>Ústecký kraj</v>
      </c>
      <c r="AB2396" t="s">
        <v>998</v>
      </c>
      <c r="AD2396" t="s">
        <v>1024</v>
      </c>
      <c r="AE2396" t="s">
        <v>1515</v>
      </c>
      <c r="AF2396" t="s">
        <v>998</v>
      </c>
      <c r="AG2396" s="107">
        <v>300</v>
      </c>
      <c r="AH2396" s="107">
        <v>0</v>
      </c>
      <c r="AI2396" s="107">
        <v>0</v>
      </c>
      <c r="AJ2396" t="s">
        <v>999</v>
      </c>
      <c r="AK2396" s="106">
        <v>44924</v>
      </c>
    </row>
    <row r="2397" spans="1:37" x14ac:dyDescent="0.45">
      <c r="A2397" t="s">
        <v>2732</v>
      </c>
      <c r="B2397" t="s">
        <v>6325</v>
      </c>
      <c r="C2397" t="s">
        <v>1002</v>
      </c>
      <c r="D2397" t="s">
        <v>6328</v>
      </c>
      <c r="E2397" t="s">
        <v>992</v>
      </c>
      <c r="F2397" t="s">
        <v>1471</v>
      </c>
      <c r="G2397">
        <v>210</v>
      </c>
      <c r="H2397" t="s">
        <v>1472</v>
      </c>
      <c r="I2397">
        <v>43191</v>
      </c>
      <c r="K2397" t="s">
        <v>6329</v>
      </c>
      <c r="L2397" s="106">
        <v>16280</v>
      </c>
      <c r="M2397">
        <v>10679505</v>
      </c>
      <c r="N2397" t="s">
        <v>1155</v>
      </c>
      <c r="O2397" t="s">
        <v>1023</v>
      </c>
      <c r="P2397" t="s">
        <v>997</v>
      </c>
      <c r="R2397" s="109" t="str">
        <f>IF(OR(P2397="SB",Q2397="SB"),"SB",0)</f>
        <v>SB</v>
      </c>
      <c r="T2397" s="110" t="s">
        <v>998</v>
      </c>
      <c r="V2397" s="113" t="str">
        <f>IF(AND(I2397&gt;=10000,I2397&lt;=19900),"Praha",(IF(AND(I2397&gt;=25001,I2397&lt;=29501),"Středočeský kraj",(IF(AND(I2397&gt;=30100,I2397&lt;=34972),"Středočeský kraj",(IF(AND(I2397&gt;=35002,I2397&lt;=36271),"Karlovarský kraj",(IF(AND(I2397&gt;=37001,I2397&lt;=39201),"Jihočeský kraj",(IF(AND(I2397&gt;=39701,I2397&lt;=39901),"Jihočeský kraj",(IF(AND(I2397&gt;=39301,I2397&lt;=39601),"Kraj Vysočina",(IF(AND(I2397&gt;=58001,I2397&lt;=59501),"Kraj Vysočina",(IF(AND(I2397&gt;=67401,I2397&lt;=67602),"Kraj Vysočina",(IF(AND(I2397&gt;=40001,I2397&lt;=44101),"Ústecký kraj",(IF(AND(I2397&gt;=46001,I2397&lt;=47201),"Liberecký kraj",(IF(AND(I2397&gt;=51202,I2397&lt;=51401),"Liberecký kraj",(IF(AND(I2397&gt;=53002,I2397&lt;=53976),"Pardubický kraj",(IF(AND(I2397&gt;=56002,I2397&lt;=57201),"Pardubický kraj",(IF(AND(I2397&gt;=60200,I2397&lt;=67201),"Jihomoravský kraj",(IF(AND(I2397&gt;=67801,I2397&lt;=68501),"Jihomoravský kraj",(IF(AND(I2397&gt;=69002,I2397&lt;=69801),"Jihomoravský kraj",(IF(AND(I2397&gt;=68601,I2397&lt;=68801),"Zlínský kraj",(IF(AND(I2397&gt;=75501,I2397&lt;=76901),"Zlínský kraj",(IF(AND(I2397&gt;=70030,I2397&lt;=74901),"Moravskoslezský kraj",(IF(AND(I2397&gt;=75000,I2397&lt;=75368),"Olomoucký kraj",(IF(AND(I2397&gt;=77200,I2397&lt;=79862),"Olomoucký kraj",(IF(AND(I2397&gt;=50011,I2397&lt;=50301),"Královéhradecký kraj",(IF(AND(I2397&gt;=54301,I2397&lt;=54303),"Královéhradecký kraj","0")))))))))))))))))))))))))))))))))))))))))))))))</f>
        <v>Ústecký kraj</v>
      </c>
      <c r="AB2397" t="s">
        <v>998</v>
      </c>
      <c r="AD2397" t="s">
        <v>998</v>
      </c>
      <c r="AE2397" t="s">
        <v>998</v>
      </c>
      <c r="AF2397" t="s">
        <v>998</v>
      </c>
      <c r="AG2397" s="107">
        <v>100</v>
      </c>
      <c r="AH2397" s="107">
        <v>0</v>
      </c>
      <c r="AI2397" s="107">
        <v>0</v>
      </c>
      <c r="AJ2397" t="s">
        <v>999</v>
      </c>
      <c r="AK2397" s="106">
        <v>44924</v>
      </c>
    </row>
    <row r="2398" spans="1:37" x14ac:dyDescent="0.45">
      <c r="A2398" t="s">
        <v>1323</v>
      </c>
      <c r="B2398" t="s">
        <v>7663</v>
      </c>
      <c r="C2398" t="s">
        <v>1002</v>
      </c>
      <c r="D2398" t="s">
        <v>7664</v>
      </c>
      <c r="E2398" t="s">
        <v>992</v>
      </c>
      <c r="F2398" t="s">
        <v>1471</v>
      </c>
      <c r="G2398">
        <v>210</v>
      </c>
      <c r="H2398" t="s">
        <v>1472</v>
      </c>
      <c r="I2398">
        <v>43191</v>
      </c>
      <c r="K2398" t="s">
        <v>7665</v>
      </c>
      <c r="L2398" s="106">
        <v>16127</v>
      </c>
      <c r="M2398">
        <v>10679606</v>
      </c>
      <c r="N2398" t="s">
        <v>1155</v>
      </c>
      <c r="O2398" t="s">
        <v>1023</v>
      </c>
      <c r="P2398" t="s">
        <v>997</v>
      </c>
      <c r="R2398" s="109" t="str">
        <f>IF(OR(P2398="SB",Q2398="SB"),"SB",0)</f>
        <v>SB</v>
      </c>
      <c r="T2398" s="110" t="s">
        <v>998</v>
      </c>
      <c r="V2398" s="113" t="str">
        <f>IF(AND(I2398&gt;=10000,I2398&lt;=19900),"Praha",(IF(AND(I2398&gt;=25001,I2398&lt;=29501),"Středočeský kraj",(IF(AND(I2398&gt;=30100,I2398&lt;=34972),"Středočeský kraj",(IF(AND(I2398&gt;=35002,I2398&lt;=36271),"Karlovarský kraj",(IF(AND(I2398&gt;=37001,I2398&lt;=39201),"Jihočeský kraj",(IF(AND(I2398&gt;=39701,I2398&lt;=39901),"Jihočeský kraj",(IF(AND(I2398&gt;=39301,I2398&lt;=39601),"Kraj Vysočina",(IF(AND(I2398&gt;=58001,I2398&lt;=59501),"Kraj Vysočina",(IF(AND(I2398&gt;=67401,I2398&lt;=67602),"Kraj Vysočina",(IF(AND(I2398&gt;=40001,I2398&lt;=44101),"Ústecký kraj",(IF(AND(I2398&gt;=46001,I2398&lt;=47201),"Liberecký kraj",(IF(AND(I2398&gt;=51202,I2398&lt;=51401),"Liberecký kraj",(IF(AND(I2398&gt;=53002,I2398&lt;=53976),"Pardubický kraj",(IF(AND(I2398&gt;=56002,I2398&lt;=57201),"Pardubický kraj",(IF(AND(I2398&gt;=60200,I2398&lt;=67201),"Jihomoravský kraj",(IF(AND(I2398&gt;=67801,I2398&lt;=68501),"Jihomoravský kraj",(IF(AND(I2398&gt;=69002,I2398&lt;=69801),"Jihomoravský kraj",(IF(AND(I2398&gt;=68601,I2398&lt;=68801),"Zlínský kraj",(IF(AND(I2398&gt;=75501,I2398&lt;=76901),"Zlínský kraj",(IF(AND(I2398&gt;=70030,I2398&lt;=74901),"Moravskoslezský kraj",(IF(AND(I2398&gt;=75000,I2398&lt;=75368),"Olomoucký kraj",(IF(AND(I2398&gt;=77200,I2398&lt;=79862),"Olomoucký kraj",(IF(AND(I2398&gt;=50011,I2398&lt;=50301),"Královéhradecký kraj",(IF(AND(I2398&gt;=54301,I2398&lt;=54303),"Královéhradecký kraj","0")))))))))))))))))))))))))))))))))))))))))))))))</f>
        <v>Ústecký kraj</v>
      </c>
      <c r="AB2398" t="s">
        <v>998</v>
      </c>
      <c r="AD2398" t="s">
        <v>998</v>
      </c>
      <c r="AE2398" t="s">
        <v>998</v>
      </c>
      <c r="AF2398" t="s">
        <v>998</v>
      </c>
      <c r="AG2398" s="107">
        <v>100</v>
      </c>
      <c r="AH2398" s="107">
        <v>0</v>
      </c>
      <c r="AI2398" s="107">
        <v>0</v>
      </c>
      <c r="AJ2398" t="s">
        <v>999</v>
      </c>
      <c r="AK2398" s="106">
        <v>44924</v>
      </c>
    </row>
    <row r="2399" spans="1:37" x14ac:dyDescent="0.45">
      <c r="A2399" t="s">
        <v>9084</v>
      </c>
      <c r="B2399" t="s">
        <v>9838</v>
      </c>
      <c r="C2399" t="s">
        <v>1002</v>
      </c>
      <c r="D2399" t="s">
        <v>9839</v>
      </c>
      <c r="E2399" t="s">
        <v>992</v>
      </c>
      <c r="F2399" t="s">
        <v>9840</v>
      </c>
      <c r="G2399">
        <v>6</v>
      </c>
      <c r="H2399" t="s">
        <v>5279</v>
      </c>
      <c r="I2399">
        <v>43191</v>
      </c>
      <c r="K2399" t="s">
        <v>9841</v>
      </c>
      <c r="L2399" s="106">
        <v>20279</v>
      </c>
      <c r="M2399">
        <v>10584424</v>
      </c>
      <c r="N2399" t="s">
        <v>1900</v>
      </c>
      <c r="O2399" t="s">
        <v>1023</v>
      </c>
      <c r="P2399" t="s">
        <v>997</v>
      </c>
      <c r="R2399" s="109" t="str">
        <f>IF(OR(P2399="SB",Q2399="SB"),"SB",0)</f>
        <v>SB</v>
      </c>
      <c r="T2399" s="110" t="s">
        <v>998</v>
      </c>
      <c r="V2399" s="113" t="str">
        <f>IF(AND(I2399&gt;=10000,I2399&lt;=19900),"Praha",(IF(AND(I2399&gt;=25001,I2399&lt;=29501),"Středočeský kraj",(IF(AND(I2399&gt;=30100,I2399&lt;=34972),"Středočeský kraj",(IF(AND(I2399&gt;=35002,I2399&lt;=36271),"Karlovarský kraj",(IF(AND(I2399&gt;=37001,I2399&lt;=39201),"Jihočeský kraj",(IF(AND(I2399&gt;=39701,I2399&lt;=39901),"Jihočeský kraj",(IF(AND(I2399&gt;=39301,I2399&lt;=39601),"Kraj Vysočina",(IF(AND(I2399&gt;=58001,I2399&lt;=59501),"Kraj Vysočina",(IF(AND(I2399&gt;=67401,I2399&lt;=67602),"Kraj Vysočina",(IF(AND(I2399&gt;=40001,I2399&lt;=44101),"Ústecký kraj",(IF(AND(I2399&gt;=46001,I2399&lt;=47201),"Liberecký kraj",(IF(AND(I2399&gt;=51202,I2399&lt;=51401),"Liberecký kraj",(IF(AND(I2399&gt;=53002,I2399&lt;=53976),"Pardubický kraj",(IF(AND(I2399&gt;=56002,I2399&lt;=57201),"Pardubický kraj",(IF(AND(I2399&gt;=60200,I2399&lt;=67201),"Jihomoravský kraj",(IF(AND(I2399&gt;=67801,I2399&lt;=68501),"Jihomoravský kraj",(IF(AND(I2399&gt;=69002,I2399&lt;=69801),"Jihomoravský kraj",(IF(AND(I2399&gt;=68601,I2399&lt;=68801),"Zlínský kraj",(IF(AND(I2399&gt;=75501,I2399&lt;=76901),"Zlínský kraj",(IF(AND(I2399&gt;=70030,I2399&lt;=74901),"Moravskoslezský kraj",(IF(AND(I2399&gt;=75000,I2399&lt;=75368),"Olomoucký kraj",(IF(AND(I2399&gt;=77200,I2399&lt;=79862),"Olomoucký kraj",(IF(AND(I2399&gt;=50011,I2399&lt;=50301),"Královéhradecký kraj",(IF(AND(I2399&gt;=54301,I2399&lt;=54303),"Královéhradecký kraj","0")))))))))))))))))))))))))))))))))))))))))))))))</f>
        <v>Ústecký kraj</v>
      </c>
      <c r="AB2399" t="s">
        <v>998</v>
      </c>
      <c r="AD2399" t="s">
        <v>998</v>
      </c>
      <c r="AE2399" t="s">
        <v>998</v>
      </c>
      <c r="AF2399" t="s">
        <v>998</v>
      </c>
      <c r="AG2399" s="107">
        <v>0</v>
      </c>
      <c r="AH2399" s="107">
        <v>0</v>
      </c>
      <c r="AI2399" s="107">
        <v>0</v>
      </c>
      <c r="AJ2399" t="s">
        <v>1012</v>
      </c>
    </row>
    <row r="2400" spans="1:37" x14ac:dyDescent="0.45">
      <c r="A2400" t="s">
        <v>1007</v>
      </c>
      <c r="B2400" t="s">
        <v>9990</v>
      </c>
      <c r="C2400" t="s">
        <v>990</v>
      </c>
      <c r="D2400" t="s">
        <v>9992</v>
      </c>
      <c r="E2400" t="s">
        <v>992</v>
      </c>
      <c r="F2400" t="s">
        <v>1471</v>
      </c>
      <c r="G2400">
        <v>210</v>
      </c>
      <c r="H2400" t="s">
        <v>1472</v>
      </c>
      <c r="I2400">
        <v>43191</v>
      </c>
      <c r="K2400" t="s">
        <v>9993</v>
      </c>
      <c r="L2400" s="106">
        <v>23122</v>
      </c>
      <c r="M2400">
        <v>10469135</v>
      </c>
      <c r="N2400" t="s">
        <v>1155</v>
      </c>
      <c r="O2400" t="s">
        <v>1023</v>
      </c>
      <c r="P2400" t="s">
        <v>997</v>
      </c>
      <c r="R2400" s="109" t="str">
        <f>IF(OR(P2400="SB",Q2400="SB"),"SB",0)</f>
        <v>SB</v>
      </c>
      <c r="T2400" s="110" t="s">
        <v>998</v>
      </c>
      <c r="V2400" s="113" t="str">
        <f>IF(AND(I2400&gt;=10000,I2400&lt;=19900),"Praha",(IF(AND(I2400&gt;=25001,I2400&lt;=29501),"Středočeský kraj",(IF(AND(I2400&gt;=30100,I2400&lt;=34972),"Středočeský kraj",(IF(AND(I2400&gt;=35002,I2400&lt;=36271),"Karlovarský kraj",(IF(AND(I2400&gt;=37001,I2400&lt;=39201),"Jihočeský kraj",(IF(AND(I2400&gt;=39701,I2400&lt;=39901),"Jihočeský kraj",(IF(AND(I2400&gt;=39301,I2400&lt;=39601),"Kraj Vysočina",(IF(AND(I2400&gt;=58001,I2400&lt;=59501),"Kraj Vysočina",(IF(AND(I2400&gt;=67401,I2400&lt;=67602),"Kraj Vysočina",(IF(AND(I2400&gt;=40001,I2400&lt;=44101),"Ústecký kraj",(IF(AND(I2400&gt;=46001,I2400&lt;=47201),"Liberecký kraj",(IF(AND(I2400&gt;=51202,I2400&lt;=51401),"Liberecký kraj",(IF(AND(I2400&gt;=53002,I2400&lt;=53976),"Pardubický kraj",(IF(AND(I2400&gt;=56002,I2400&lt;=57201),"Pardubický kraj",(IF(AND(I2400&gt;=60200,I2400&lt;=67201),"Jihomoravský kraj",(IF(AND(I2400&gt;=67801,I2400&lt;=68501),"Jihomoravský kraj",(IF(AND(I2400&gt;=69002,I2400&lt;=69801),"Jihomoravský kraj",(IF(AND(I2400&gt;=68601,I2400&lt;=68801),"Zlínský kraj",(IF(AND(I2400&gt;=75501,I2400&lt;=76901),"Zlínský kraj",(IF(AND(I2400&gt;=70030,I2400&lt;=74901),"Moravskoslezský kraj",(IF(AND(I2400&gt;=75000,I2400&lt;=75368),"Olomoucký kraj",(IF(AND(I2400&gt;=77200,I2400&lt;=79862),"Olomoucký kraj",(IF(AND(I2400&gt;=50011,I2400&lt;=50301),"Královéhradecký kraj",(IF(AND(I2400&gt;=54301,I2400&lt;=54303),"Královéhradecký kraj","0")))))))))))))))))))))))))))))))))))))))))))))))</f>
        <v>Ústecký kraj</v>
      </c>
      <c r="AB2400" t="s">
        <v>998</v>
      </c>
      <c r="AD2400" t="s">
        <v>998</v>
      </c>
      <c r="AE2400" t="s">
        <v>998</v>
      </c>
      <c r="AF2400" t="s">
        <v>998</v>
      </c>
      <c r="AG2400" s="107">
        <v>300</v>
      </c>
      <c r="AH2400" s="107">
        <v>0</v>
      </c>
      <c r="AI2400" s="107">
        <v>0</v>
      </c>
      <c r="AJ2400" t="s">
        <v>999</v>
      </c>
      <c r="AK2400" s="106">
        <v>44924</v>
      </c>
    </row>
    <row r="2401" spans="1:37" x14ac:dyDescent="0.45">
      <c r="A2401" t="s">
        <v>4676</v>
      </c>
      <c r="B2401" t="s">
        <v>9998</v>
      </c>
      <c r="C2401" t="s">
        <v>1002</v>
      </c>
      <c r="D2401" t="s">
        <v>10001</v>
      </c>
      <c r="E2401" t="s">
        <v>992</v>
      </c>
      <c r="F2401" t="s">
        <v>1471</v>
      </c>
      <c r="G2401">
        <v>210</v>
      </c>
      <c r="H2401" t="s">
        <v>1472</v>
      </c>
      <c r="I2401">
        <v>43191</v>
      </c>
      <c r="K2401" t="s">
        <v>10002</v>
      </c>
      <c r="L2401" s="106">
        <v>22317</v>
      </c>
      <c r="M2401">
        <v>10471054</v>
      </c>
      <c r="N2401" t="s">
        <v>1155</v>
      </c>
      <c r="O2401" t="s">
        <v>1023</v>
      </c>
      <c r="P2401" t="s">
        <v>997</v>
      </c>
      <c r="R2401" s="109" t="str">
        <f>IF(OR(P2401="SB",Q2401="SB"),"SB",0)</f>
        <v>SB</v>
      </c>
      <c r="T2401" s="110" t="s">
        <v>998</v>
      </c>
      <c r="V2401" s="113" t="str">
        <f>IF(AND(I2401&gt;=10000,I2401&lt;=19900),"Praha",(IF(AND(I2401&gt;=25001,I2401&lt;=29501),"Středočeský kraj",(IF(AND(I2401&gt;=30100,I2401&lt;=34972),"Středočeský kraj",(IF(AND(I2401&gt;=35002,I2401&lt;=36271),"Karlovarský kraj",(IF(AND(I2401&gt;=37001,I2401&lt;=39201),"Jihočeský kraj",(IF(AND(I2401&gt;=39701,I2401&lt;=39901),"Jihočeský kraj",(IF(AND(I2401&gt;=39301,I2401&lt;=39601),"Kraj Vysočina",(IF(AND(I2401&gt;=58001,I2401&lt;=59501),"Kraj Vysočina",(IF(AND(I2401&gt;=67401,I2401&lt;=67602),"Kraj Vysočina",(IF(AND(I2401&gt;=40001,I2401&lt;=44101),"Ústecký kraj",(IF(AND(I2401&gt;=46001,I2401&lt;=47201),"Liberecký kraj",(IF(AND(I2401&gt;=51202,I2401&lt;=51401),"Liberecký kraj",(IF(AND(I2401&gt;=53002,I2401&lt;=53976),"Pardubický kraj",(IF(AND(I2401&gt;=56002,I2401&lt;=57201),"Pardubický kraj",(IF(AND(I2401&gt;=60200,I2401&lt;=67201),"Jihomoravský kraj",(IF(AND(I2401&gt;=67801,I2401&lt;=68501),"Jihomoravský kraj",(IF(AND(I2401&gt;=69002,I2401&lt;=69801),"Jihomoravský kraj",(IF(AND(I2401&gt;=68601,I2401&lt;=68801),"Zlínský kraj",(IF(AND(I2401&gt;=75501,I2401&lt;=76901),"Zlínský kraj",(IF(AND(I2401&gt;=70030,I2401&lt;=74901),"Moravskoslezský kraj",(IF(AND(I2401&gt;=75000,I2401&lt;=75368),"Olomoucký kraj",(IF(AND(I2401&gt;=77200,I2401&lt;=79862),"Olomoucký kraj",(IF(AND(I2401&gt;=50011,I2401&lt;=50301),"Královéhradecký kraj",(IF(AND(I2401&gt;=54301,I2401&lt;=54303),"Královéhradecký kraj","0")))))))))))))))))))))))))))))))))))))))))))))))</f>
        <v>Ústecký kraj</v>
      </c>
      <c r="AB2401" t="s">
        <v>998</v>
      </c>
      <c r="AD2401" t="s">
        <v>998</v>
      </c>
      <c r="AE2401" t="s">
        <v>998</v>
      </c>
      <c r="AF2401" t="s">
        <v>998</v>
      </c>
      <c r="AG2401" s="107">
        <v>300</v>
      </c>
      <c r="AH2401" s="107">
        <v>0</v>
      </c>
      <c r="AI2401" s="107">
        <v>0</v>
      </c>
      <c r="AJ2401" t="s">
        <v>999</v>
      </c>
      <c r="AK2401" s="106">
        <v>44924</v>
      </c>
    </row>
    <row r="2402" spans="1:37" x14ac:dyDescent="0.45">
      <c r="A2402" t="s">
        <v>1412</v>
      </c>
      <c r="B2402" t="s">
        <v>10763</v>
      </c>
      <c r="C2402" t="s">
        <v>1002</v>
      </c>
      <c r="D2402" t="s">
        <v>10764</v>
      </c>
      <c r="E2402" t="s">
        <v>992</v>
      </c>
      <c r="F2402" t="s">
        <v>10765</v>
      </c>
      <c r="G2402">
        <v>32</v>
      </c>
      <c r="H2402" t="s">
        <v>5279</v>
      </c>
      <c r="I2402">
        <v>43191</v>
      </c>
      <c r="K2402" t="s">
        <v>10766</v>
      </c>
      <c r="L2402" s="106">
        <v>25515</v>
      </c>
      <c r="M2402">
        <v>10584323</v>
      </c>
      <c r="N2402" t="s">
        <v>1900</v>
      </c>
      <c r="O2402" t="s">
        <v>1023</v>
      </c>
      <c r="P2402" t="s">
        <v>997</v>
      </c>
      <c r="R2402" s="109" t="str">
        <f>IF(OR(P2402="SB",Q2402="SB"),"SB",0)</f>
        <v>SB</v>
      </c>
      <c r="T2402" s="110" t="s">
        <v>998</v>
      </c>
      <c r="V2402" s="113" t="str">
        <f>IF(AND(I2402&gt;=10000,I2402&lt;=19900),"Praha",(IF(AND(I2402&gt;=25001,I2402&lt;=29501),"Středočeský kraj",(IF(AND(I2402&gt;=30100,I2402&lt;=34972),"Středočeský kraj",(IF(AND(I2402&gt;=35002,I2402&lt;=36271),"Karlovarský kraj",(IF(AND(I2402&gt;=37001,I2402&lt;=39201),"Jihočeský kraj",(IF(AND(I2402&gt;=39701,I2402&lt;=39901),"Jihočeský kraj",(IF(AND(I2402&gt;=39301,I2402&lt;=39601),"Kraj Vysočina",(IF(AND(I2402&gt;=58001,I2402&lt;=59501),"Kraj Vysočina",(IF(AND(I2402&gt;=67401,I2402&lt;=67602),"Kraj Vysočina",(IF(AND(I2402&gt;=40001,I2402&lt;=44101),"Ústecký kraj",(IF(AND(I2402&gt;=46001,I2402&lt;=47201),"Liberecký kraj",(IF(AND(I2402&gt;=51202,I2402&lt;=51401),"Liberecký kraj",(IF(AND(I2402&gt;=53002,I2402&lt;=53976),"Pardubický kraj",(IF(AND(I2402&gt;=56002,I2402&lt;=57201),"Pardubický kraj",(IF(AND(I2402&gt;=60200,I2402&lt;=67201),"Jihomoravský kraj",(IF(AND(I2402&gt;=67801,I2402&lt;=68501),"Jihomoravský kraj",(IF(AND(I2402&gt;=69002,I2402&lt;=69801),"Jihomoravský kraj",(IF(AND(I2402&gt;=68601,I2402&lt;=68801),"Zlínský kraj",(IF(AND(I2402&gt;=75501,I2402&lt;=76901),"Zlínský kraj",(IF(AND(I2402&gt;=70030,I2402&lt;=74901),"Moravskoslezský kraj",(IF(AND(I2402&gt;=75000,I2402&lt;=75368),"Olomoucký kraj",(IF(AND(I2402&gt;=77200,I2402&lt;=79862),"Olomoucký kraj",(IF(AND(I2402&gt;=50011,I2402&lt;=50301),"Královéhradecký kraj",(IF(AND(I2402&gt;=54301,I2402&lt;=54303),"Královéhradecký kraj","0")))))))))))))))))))))))))))))))))))))))))))))))</f>
        <v>Ústecký kraj</v>
      </c>
      <c r="AB2402" t="s">
        <v>998</v>
      </c>
      <c r="AD2402" t="s">
        <v>998</v>
      </c>
      <c r="AE2402" t="s">
        <v>998</v>
      </c>
      <c r="AF2402" t="s">
        <v>998</v>
      </c>
      <c r="AG2402" s="107">
        <v>0</v>
      </c>
      <c r="AH2402" s="107">
        <v>0</v>
      </c>
      <c r="AI2402" s="107">
        <v>0</v>
      </c>
      <c r="AJ2402" t="s">
        <v>1012</v>
      </c>
    </row>
    <row r="2403" spans="1:37" x14ac:dyDescent="0.45">
      <c r="A2403" t="s">
        <v>16214</v>
      </c>
      <c r="B2403" t="s">
        <v>16215</v>
      </c>
      <c r="C2403" t="s">
        <v>990</v>
      </c>
      <c r="D2403" t="s">
        <v>16216</v>
      </c>
      <c r="E2403" t="s">
        <v>992</v>
      </c>
      <c r="F2403" t="s">
        <v>3199</v>
      </c>
      <c r="G2403">
        <v>850</v>
      </c>
      <c r="H2403" t="s">
        <v>5279</v>
      </c>
      <c r="I2403">
        <v>43191</v>
      </c>
      <c r="K2403" t="s">
        <v>16217</v>
      </c>
      <c r="L2403" s="106">
        <v>28594</v>
      </c>
      <c r="M2403">
        <v>13653967</v>
      </c>
      <c r="N2403" t="s">
        <v>1900</v>
      </c>
      <c r="O2403" t="s">
        <v>1023</v>
      </c>
      <c r="P2403" t="s">
        <v>997</v>
      </c>
      <c r="R2403" s="109" t="str">
        <f>IF(OR(P2403="SB",Q2403="SB"),"SB",0)</f>
        <v>SB</v>
      </c>
      <c r="T2403" s="110" t="s">
        <v>998</v>
      </c>
      <c r="V2403" s="113" t="str">
        <f>IF(AND(I2403&gt;=10000,I2403&lt;=19900),"Praha",(IF(AND(I2403&gt;=25001,I2403&lt;=29501),"Středočeský kraj",(IF(AND(I2403&gt;=30100,I2403&lt;=34972),"Středočeský kraj",(IF(AND(I2403&gt;=35002,I2403&lt;=36271),"Karlovarský kraj",(IF(AND(I2403&gt;=37001,I2403&lt;=39201),"Jihočeský kraj",(IF(AND(I2403&gt;=39701,I2403&lt;=39901),"Jihočeský kraj",(IF(AND(I2403&gt;=39301,I2403&lt;=39601),"Kraj Vysočina",(IF(AND(I2403&gt;=58001,I2403&lt;=59501),"Kraj Vysočina",(IF(AND(I2403&gt;=67401,I2403&lt;=67602),"Kraj Vysočina",(IF(AND(I2403&gt;=40001,I2403&lt;=44101),"Ústecký kraj",(IF(AND(I2403&gt;=46001,I2403&lt;=47201),"Liberecký kraj",(IF(AND(I2403&gt;=51202,I2403&lt;=51401),"Liberecký kraj",(IF(AND(I2403&gt;=53002,I2403&lt;=53976),"Pardubický kraj",(IF(AND(I2403&gt;=56002,I2403&lt;=57201),"Pardubický kraj",(IF(AND(I2403&gt;=60200,I2403&lt;=67201),"Jihomoravský kraj",(IF(AND(I2403&gt;=67801,I2403&lt;=68501),"Jihomoravský kraj",(IF(AND(I2403&gt;=69002,I2403&lt;=69801),"Jihomoravský kraj",(IF(AND(I2403&gt;=68601,I2403&lt;=68801),"Zlínský kraj",(IF(AND(I2403&gt;=75501,I2403&lt;=76901),"Zlínský kraj",(IF(AND(I2403&gt;=70030,I2403&lt;=74901),"Moravskoslezský kraj",(IF(AND(I2403&gt;=75000,I2403&lt;=75368),"Olomoucký kraj",(IF(AND(I2403&gt;=77200,I2403&lt;=79862),"Olomoucký kraj",(IF(AND(I2403&gt;=50011,I2403&lt;=50301),"Královéhradecký kraj",(IF(AND(I2403&gt;=54301,I2403&lt;=54303),"Královéhradecký kraj","0")))))))))))))))))))))))))))))))))))))))))))))))</f>
        <v>Ústecký kraj</v>
      </c>
      <c r="AB2403" t="s">
        <v>998</v>
      </c>
      <c r="AD2403" t="s">
        <v>998</v>
      </c>
      <c r="AE2403" t="s">
        <v>998</v>
      </c>
      <c r="AF2403" t="s">
        <v>998</v>
      </c>
      <c r="AG2403" s="107">
        <v>300</v>
      </c>
      <c r="AH2403" s="107">
        <v>0</v>
      </c>
      <c r="AI2403" s="107">
        <v>0</v>
      </c>
      <c r="AJ2403" t="s">
        <v>999</v>
      </c>
      <c r="AK2403" s="106">
        <v>44920</v>
      </c>
    </row>
    <row r="2404" spans="1:37" x14ac:dyDescent="0.45">
      <c r="A2404" t="s">
        <v>1184</v>
      </c>
      <c r="B2404" t="s">
        <v>16321</v>
      </c>
      <c r="C2404" t="s">
        <v>990</v>
      </c>
      <c r="D2404" t="s">
        <v>16322</v>
      </c>
      <c r="E2404" t="s">
        <v>992</v>
      </c>
      <c r="F2404" t="s">
        <v>1471</v>
      </c>
      <c r="G2404">
        <v>85</v>
      </c>
      <c r="H2404" t="s">
        <v>1472</v>
      </c>
      <c r="I2404">
        <v>43191</v>
      </c>
      <c r="K2404" t="s">
        <v>16323</v>
      </c>
      <c r="L2404" s="106">
        <v>13730</v>
      </c>
      <c r="M2404">
        <v>10580986</v>
      </c>
      <c r="N2404" t="s">
        <v>1431</v>
      </c>
      <c r="O2404" t="s">
        <v>1282</v>
      </c>
      <c r="P2404" t="s">
        <v>997</v>
      </c>
      <c r="R2404" s="109" t="str">
        <f>IF(OR(P2404="SB",Q2404="SB"),"SB",0)</f>
        <v>SB</v>
      </c>
      <c r="T2404" s="110" t="s">
        <v>998</v>
      </c>
      <c r="V2404" s="113" t="str">
        <f>IF(AND(I2404&gt;=10000,I2404&lt;=19900),"Praha",(IF(AND(I2404&gt;=25001,I2404&lt;=29501),"Středočeský kraj",(IF(AND(I2404&gt;=30100,I2404&lt;=34972),"Středočeský kraj",(IF(AND(I2404&gt;=35002,I2404&lt;=36271),"Karlovarský kraj",(IF(AND(I2404&gt;=37001,I2404&lt;=39201),"Jihočeský kraj",(IF(AND(I2404&gt;=39701,I2404&lt;=39901),"Jihočeský kraj",(IF(AND(I2404&gt;=39301,I2404&lt;=39601),"Kraj Vysočina",(IF(AND(I2404&gt;=58001,I2404&lt;=59501),"Kraj Vysočina",(IF(AND(I2404&gt;=67401,I2404&lt;=67602),"Kraj Vysočina",(IF(AND(I2404&gt;=40001,I2404&lt;=44101),"Ústecký kraj",(IF(AND(I2404&gt;=46001,I2404&lt;=47201),"Liberecký kraj",(IF(AND(I2404&gt;=51202,I2404&lt;=51401),"Liberecký kraj",(IF(AND(I2404&gt;=53002,I2404&lt;=53976),"Pardubický kraj",(IF(AND(I2404&gt;=56002,I2404&lt;=57201),"Pardubický kraj",(IF(AND(I2404&gt;=60200,I2404&lt;=67201),"Jihomoravský kraj",(IF(AND(I2404&gt;=67801,I2404&lt;=68501),"Jihomoravský kraj",(IF(AND(I2404&gt;=69002,I2404&lt;=69801),"Jihomoravský kraj",(IF(AND(I2404&gt;=68601,I2404&lt;=68801),"Zlínský kraj",(IF(AND(I2404&gt;=75501,I2404&lt;=76901),"Zlínský kraj",(IF(AND(I2404&gt;=70030,I2404&lt;=74901),"Moravskoslezský kraj",(IF(AND(I2404&gt;=75000,I2404&lt;=75368),"Olomoucký kraj",(IF(AND(I2404&gt;=77200,I2404&lt;=79862),"Olomoucký kraj",(IF(AND(I2404&gt;=50011,I2404&lt;=50301),"Královéhradecký kraj",(IF(AND(I2404&gt;=54301,I2404&lt;=54303),"Královéhradecký kraj","0")))))))))))))))))))))))))))))))))))))))))))))))</f>
        <v>Ústecký kraj</v>
      </c>
      <c r="AB2404" t="s">
        <v>998</v>
      </c>
      <c r="AD2404" t="s">
        <v>998</v>
      </c>
      <c r="AE2404" t="s">
        <v>998</v>
      </c>
      <c r="AF2404" t="s">
        <v>998</v>
      </c>
      <c r="AG2404" s="107">
        <v>100</v>
      </c>
      <c r="AH2404" s="107">
        <v>0</v>
      </c>
      <c r="AI2404" s="107">
        <v>0</v>
      </c>
      <c r="AJ2404" t="s">
        <v>999</v>
      </c>
      <c r="AK2404" s="106">
        <v>44920</v>
      </c>
    </row>
    <row r="2405" spans="1:37" x14ac:dyDescent="0.45">
      <c r="A2405" t="s">
        <v>1030</v>
      </c>
      <c r="B2405" t="s">
        <v>17408</v>
      </c>
      <c r="C2405" t="s">
        <v>990</v>
      </c>
      <c r="D2405" t="s">
        <v>17409</v>
      </c>
      <c r="E2405" t="s">
        <v>992</v>
      </c>
      <c r="F2405" t="s">
        <v>17410</v>
      </c>
      <c r="G2405">
        <v>98</v>
      </c>
      <c r="H2405" t="s">
        <v>17411</v>
      </c>
      <c r="I2405">
        <v>43191</v>
      </c>
      <c r="J2405">
        <v>608281157</v>
      </c>
      <c r="K2405" t="s">
        <v>17412</v>
      </c>
      <c r="L2405" s="106">
        <v>25984</v>
      </c>
      <c r="M2405">
        <v>10456203</v>
      </c>
      <c r="N2405" t="s">
        <v>1431</v>
      </c>
      <c r="O2405" t="s">
        <v>1282</v>
      </c>
      <c r="P2405" t="s">
        <v>997</v>
      </c>
      <c r="R2405" s="109" t="str">
        <f>IF(OR(P2405="SB",Q2405="SB"),"SB",0)</f>
        <v>SB</v>
      </c>
      <c r="T2405" s="110" t="s">
        <v>998</v>
      </c>
      <c r="V2405" s="113" t="str">
        <f>IF(AND(I2405&gt;=10000,I2405&lt;=19900),"Praha",(IF(AND(I2405&gt;=25001,I2405&lt;=29501),"Středočeský kraj",(IF(AND(I2405&gt;=30100,I2405&lt;=34972),"Středočeský kraj",(IF(AND(I2405&gt;=35002,I2405&lt;=36271),"Karlovarský kraj",(IF(AND(I2405&gt;=37001,I2405&lt;=39201),"Jihočeský kraj",(IF(AND(I2405&gt;=39701,I2405&lt;=39901),"Jihočeský kraj",(IF(AND(I2405&gt;=39301,I2405&lt;=39601),"Kraj Vysočina",(IF(AND(I2405&gt;=58001,I2405&lt;=59501),"Kraj Vysočina",(IF(AND(I2405&gt;=67401,I2405&lt;=67602),"Kraj Vysočina",(IF(AND(I2405&gt;=40001,I2405&lt;=44101),"Ústecký kraj",(IF(AND(I2405&gt;=46001,I2405&lt;=47201),"Liberecký kraj",(IF(AND(I2405&gt;=51202,I2405&lt;=51401),"Liberecký kraj",(IF(AND(I2405&gt;=53002,I2405&lt;=53976),"Pardubický kraj",(IF(AND(I2405&gt;=56002,I2405&lt;=57201),"Pardubický kraj",(IF(AND(I2405&gt;=60200,I2405&lt;=67201),"Jihomoravský kraj",(IF(AND(I2405&gt;=67801,I2405&lt;=68501),"Jihomoravský kraj",(IF(AND(I2405&gt;=69002,I2405&lt;=69801),"Jihomoravský kraj",(IF(AND(I2405&gt;=68601,I2405&lt;=68801),"Zlínský kraj",(IF(AND(I2405&gt;=75501,I2405&lt;=76901),"Zlínský kraj",(IF(AND(I2405&gt;=70030,I2405&lt;=74901),"Moravskoslezský kraj",(IF(AND(I2405&gt;=75000,I2405&lt;=75368),"Olomoucký kraj",(IF(AND(I2405&gt;=77200,I2405&lt;=79862),"Olomoucký kraj",(IF(AND(I2405&gt;=50011,I2405&lt;=50301),"Královéhradecký kraj",(IF(AND(I2405&gt;=54301,I2405&lt;=54303),"Královéhradecký kraj","0")))))))))))))))))))))))))))))))))))))))))))))))</f>
        <v>Ústecký kraj</v>
      </c>
      <c r="AB2405" t="s">
        <v>998</v>
      </c>
      <c r="AD2405" t="s">
        <v>998</v>
      </c>
      <c r="AE2405" t="s">
        <v>998</v>
      </c>
      <c r="AF2405" t="s">
        <v>998</v>
      </c>
      <c r="AG2405" s="107">
        <v>300</v>
      </c>
      <c r="AH2405" s="107">
        <v>0</v>
      </c>
      <c r="AI2405" s="107">
        <v>0</v>
      </c>
      <c r="AJ2405" t="s">
        <v>999</v>
      </c>
      <c r="AK2405" s="106">
        <v>44920</v>
      </c>
    </row>
    <row r="2406" spans="1:37" x14ac:dyDescent="0.45">
      <c r="A2406" t="s">
        <v>2812</v>
      </c>
      <c r="B2406" t="s">
        <v>17979</v>
      </c>
      <c r="C2406" t="s">
        <v>1002</v>
      </c>
      <c r="D2406" t="s">
        <v>17981</v>
      </c>
      <c r="E2406" t="s">
        <v>992</v>
      </c>
      <c r="F2406" t="s">
        <v>1146</v>
      </c>
      <c r="G2406">
        <v>5</v>
      </c>
      <c r="H2406" t="s">
        <v>5279</v>
      </c>
      <c r="I2406">
        <v>43191</v>
      </c>
      <c r="K2406" t="s">
        <v>17982</v>
      </c>
      <c r="L2406" s="106">
        <v>22970</v>
      </c>
      <c r="M2406">
        <v>10584525</v>
      </c>
      <c r="N2406" t="s">
        <v>1900</v>
      </c>
      <c r="O2406" t="s">
        <v>1023</v>
      </c>
      <c r="P2406" t="s">
        <v>997</v>
      </c>
      <c r="R2406" s="109" t="str">
        <f>IF(OR(P2406="SB",Q2406="SB"),"SB",0)</f>
        <v>SB</v>
      </c>
      <c r="T2406" s="110" t="s">
        <v>998</v>
      </c>
      <c r="V2406" s="113" t="str">
        <f>IF(AND(I2406&gt;=10000,I2406&lt;=19900),"Praha",(IF(AND(I2406&gt;=25001,I2406&lt;=29501),"Středočeský kraj",(IF(AND(I2406&gt;=30100,I2406&lt;=34972),"Středočeský kraj",(IF(AND(I2406&gt;=35002,I2406&lt;=36271),"Karlovarský kraj",(IF(AND(I2406&gt;=37001,I2406&lt;=39201),"Jihočeský kraj",(IF(AND(I2406&gt;=39701,I2406&lt;=39901),"Jihočeský kraj",(IF(AND(I2406&gt;=39301,I2406&lt;=39601),"Kraj Vysočina",(IF(AND(I2406&gt;=58001,I2406&lt;=59501),"Kraj Vysočina",(IF(AND(I2406&gt;=67401,I2406&lt;=67602),"Kraj Vysočina",(IF(AND(I2406&gt;=40001,I2406&lt;=44101),"Ústecký kraj",(IF(AND(I2406&gt;=46001,I2406&lt;=47201),"Liberecký kraj",(IF(AND(I2406&gt;=51202,I2406&lt;=51401),"Liberecký kraj",(IF(AND(I2406&gt;=53002,I2406&lt;=53976),"Pardubický kraj",(IF(AND(I2406&gt;=56002,I2406&lt;=57201),"Pardubický kraj",(IF(AND(I2406&gt;=60200,I2406&lt;=67201),"Jihomoravský kraj",(IF(AND(I2406&gt;=67801,I2406&lt;=68501),"Jihomoravský kraj",(IF(AND(I2406&gt;=69002,I2406&lt;=69801),"Jihomoravský kraj",(IF(AND(I2406&gt;=68601,I2406&lt;=68801),"Zlínský kraj",(IF(AND(I2406&gt;=75501,I2406&lt;=76901),"Zlínský kraj",(IF(AND(I2406&gt;=70030,I2406&lt;=74901),"Moravskoslezský kraj",(IF(AND(I2406&gt;=75000,I2406&lt;=75368),"Olomoucký kraj",(IF(AND(I2406&gt;=77200,I2406&lt;=79862),"Olomoucký kraj",(IF(AND(I2406&gt;=50011,I2406&lt;=50301),"Královéhradecký kraj",(IF(AND(I2406&gt;=54301,I2406&lt;=54303),"Královéhradecký kraj","0")))))))))))))))))))))))))))))))))))))))))))))))</f>
        <v>Ústecký kraj</v>
      </c>
      <c r="AB2406" t="s">
        <v>998</v>
      </c>
      <c r="AD2406" t="s">
        <v>998</v>
      </c>
      <c r="AE2406" t="s">
        <v>998</v>
      </c>
      <c r="AF2406" t="s">
        <v>998</v>
      </c>
      <c r="AG2406" s="107">
        <v>300</v>
      </c>
      <c r="AH2406" s="107">
        <v>0</v>
      </c>
      <c r="AI2406" s="107">
        <v>0</v>
      </c>
      <c r="AJ2406" t="s">
        <v>999</v>
      </c>
      <c r="AK2406" s="106">
        <v>44920</v>
      </c>
    </row>
    <row r="2407" spans="1:37" x14ac:dyDescent="0.45">
      <c r="A2407" t="s">
        <v>1403</v>
      </c>
      <c r="B2407" t="s">
        <v>18872</v>
      </c>
      <c r="C2407" t="s">
        <v>990</v>
      </c>
      <c r="D2407" t="s">
        <v>18873</v>
      </c>
      <c r="E2407" t="s">
        <v>992</v>
      </c>
      <c r="F2407" t="s">
        <v>2879</v>
      </c>
      <c r="G2407">
        <v>1182</v>
      </c>
      <c r="H2407" t="s">
        <v>5279</v>
      </c>
      <c r="I2407">
        <v>43191</v>
      </c>
      <c r="K2407" t="s">
        <v>18874</v>
      </c>
      <c r="L2407" s="106">
        <v>40290</v>
      </c>
      <c r="M2407">
        <v>14849592</v>
      </c>
      <c r="N2407" t="s">
        <v>1900</v>
      </c>
      <c r="O2407" t="s">
        <v>1023</v>
      </c>
      <c r="P2407" t="s">
        <v>997</v>
      </c>
      <c r="R2407" s="109" t="str">
        <f>IF(OR(P2407="SB",Q2407="SB"),"SB",0)</f>
        <v>SB</v>
      </c>
      <c r="T2407" s="110" t="s">
        <v>998</v>
      </c>
      <c r="V2407" s="113" t="str">
        <f>IF(AND(I2407&gt;=10000,I2407&lt;=19900),"Praha",(IF(AND(I2407&gt;=25001,I2407&lt;=29501),"Středočeský kraj",(IF(AND(I2407&gt;=30100,I2407&lt;=34972),"Středočeský kraj",(IF(AND(I2407&gt;=35002,I2407&lt;=36271),"Karlovarský kraj",(IF(AND(I2407&gt;=37001,I2407&lt;=39201),"Jihočeský kraj",(IF(AND(I2407&gt;=39701,I2407&lt;=39901),"Jihočeský kraj",(IF(AND(I2407&gt;=39301,I2407&lt;=39601),"Kraj Vysočina",(IF(AND(I2407&gt;=58001,I2407&lt;=59501),"Kraj Vysočina",(IF(AND(I2407&gt;=67401,I2407&lt;=67602),"Kraj Vysočina",(IF(AND(I2407&gt;=40001,I2407&lt;=44101),"Ústecký kraj",(IF(AND(I2407&gt;=46001,I2407&lt;=47201),"Liberecký kraj",(IF(AND(I2407&gt;=51202,I2407&lt;=51401),"Liberecký kraj",(IF(AND(I2407&gt;=53002,I2407&lt;=53976),"Pardubický kraj",(IF(AND(I2407&gt;=56002,I2407&lt;=57201),"Pardubický kraj",(IF(AND(I2407&gt;=60200,I2407&lt;=67201),"Jihomoravský kraj",(IF(AND(I2407&gt;=67801,I2407&lt;=68501),"Jihomoravský kraj",(IF(AND(I2407&gt;=69002,I2407&lt;=69801),"Jihomoravský kraj",(IF(AND(I2407&gt;=68601,I2407&lt;=68801),"Zlínský kraj",(IF(AND(I2407&gt;=75501,I2407&lt;=76901),"Zlínský kraj",(IF(AND(I2407&gt;=70030,I2407&lt;=74901),"Moravskoslezský kraj",(IF(AND(I2407&gt;=75000,I2407&lt;=75368),"Olomoucký kraj",(IF(AND(I2407&gt;=77200,I2407&lt;=79862),"Olomoucký kraj",(IF(AND(I2407&gt;=50011,I2407&lt;=50301),"Královéhradecký kraj",(IF(AND(I2407&gt;=54301,I2407&lt;=54303),"Královéhradecký kraj","0")))))))))))))))))))))))))))))))))))))))))))))))</f>
        <v>Ústecký kraj</v>
      </c>
      <c r="AB2407" t="s">
        <v>998</v>
      </c>
      <c r="AD2407" t="s">
        <v>998</v>
      </c>
      <c r="AE2407" t="s">
        <v>998</v>
      </c>
      <c r="AF2407" t="s">
        <v>998</v>
      </c>
      <c r="AG2407" s="107">
        <v>300</v>
      </c>
      <c r="AH2407" s="107">
        <v>0</v>
      </c>
      <c r="AI2407" s="107">
        <v>0</v>
      </c>
      <c r="AJ2407" t="s">
        <v>999</v>
      </c>
      <c r="AK2407" s="106">
        <v>44920</v>
      </c>
    </row>
    <row r="2408" spans="1:37" x14ac:dyDescent="0.45">
      <c r="A2408" t="s">
        <v>1725</v>
      </c>
      <c r="B2408" t="s">
        <v>18872</v>
      </c>
      <c r="C2408" t="s">
        <v>990</v>
      </c>
      <c r="D2408" t="s">
        <v>18875</v>
      </c>
      <c r="E2408" t="s">
        <v>992</v>
      </c>
      <c r="F2408" t="s">
        <v>2879</v>
      </c>
      <c r="G2408">
        <v>1</v>
      </c>
      <c r="H2408" t="s">
        <v>5279</v>
      </c>
      <c r="I2408">
        <v>43191</v>
      </c>
      <c r="K2408" t="s">
        <v>18876</v>
      </c>
      <c r="L2408" s="106">
        <v>27773</v>
      </c>
      <c r="M2408">
        <v>14846158</v>
      </c>
      <c r="N2408" t="s">
        <v>2637</v>
      </c>
      <c r="O2408" t="s">
        <v>1050</v>
      </c>
      <c r="P2408" t="s">
        <v>997</v>
      </c>
      <c r="R2408" s="109" t="str">
        <f>IF(OR(P2408="SB",Q2408="SB"),"SB",0)</f>
        <v>SB</v>
      </c>
      <c r="T2408" s="110" t="s">
        <v>998</v>
      </c>
      <c r="V2408" s="113" t="str">
        <f>IF(AND(I2408&gt;=10000,I2408&lt;=19900),"Praha",(IF(AND(I2408&gt;=25001,I2408&lt;=29501),"Středočeský kraj",(IF(AND(I2408&gt;=30100,I2408&lt;=34972),"Středočeský kraj",(IF(AND(I2408&gt;=35002,I2408&lt;=36271),"Karlovarský kraj",(IF(AND(I2408&gt;=37001,I2408&lt;=39201),"Jihočeský kraj",(IF(AND(I2408&gt;=39701,I2408&lt;=39901),"Jihočeský kraj",(IF(AND(I2408&gt;=39301,I2408&lt;=39601),"Kraj Vysočina",(IF(AND(I2408&gt;=58001,I2408&lt;=59501),"Kraj Vysočina",(IF(AND(I2408&gt;=67401,I2408&lt;=67602),"Kraj Vysočina",(IF(AND(I2408&gt;=40001,I2408&lt;=44101),"Ústecký kraj",(IF(AND(I2408&gt;=46001,I2408&lt;=47201),"Liberecký kraj",(IF(AND(I2408&gt;=51202,I2408&lt;=51401),"Liberecký kraj",(IF(AND(I2408&gt;=53002,I2408&lt;=53976),"Pardubický kraj",(IF(AND(I2408&gt;=56002,I2408&lt;=57201),"Pardubický kraj",(IF(AND(I2408&gt;=60200,I2408&lt;=67201),"Jihomoravský kraj",(IF(AND(I2408&gt;=67801,I2408&lt;=68501),"Jihomoravský kraj",(IF(AND(I2408&gt;=69002,I2408&lt;=69801),"Jihomoravský kraj",(IF(AND(I2408&gt;=68601,I2408&lt;=68801),"Zlínský kraj",(IF(AND(I2408&gt;=75501,I2408&lt;=76901),"Zlínský kraj",(IF(AND(I2408&gt;=70030,I2408&lt;=74901),"Moravskoslezský kraj",(IF(AND(I2408&gt;=75000,I2408&lt;=75368),"Olomoucký kraj",(IF(AND(I2408&gt;=77200,I2408&lt;=79862),"Olomoucký kraj",(IF(AND(I2408&gt;=50011,I2408&lt;=50301),"Královéhradecký kraj",(IF(AND(I2408&gt;=54301,I2408&lt;=54303),"Královéhradecký kraj","0")))))))))))))))))))))))))))))))))))))))))))))))</f>
        <v>Ústecký kraj</v>
      </c>
      <c r="AB2408" t="s">
        <v>998</v>
      </c>
      <c r="AD2408" t="s">
        <v>998</v>
      </c>
      <c r="AE2408" t="s">
        <v>998</v>
      </c>
      <c r="AF2408" t="s">
        <v>998</v>
      </c>
      <c r="AG2408" s="107">
        <v>300</v>
      </c>
      <c r="AH2408" s="107">
        <v>0</v>
      </c>
      <c r="AI2408" s="107">
        <v>0</v>
      </c>
      <c r="AJ2408" t="s">
        <v>999</v>
      </c>
      <c r="AK2408" s="106">
        <v>44920</v>
      </c>
    </row>
    <row r="2409" spans="1:37" x14ac:dyDescent="0.45">
      <c r="A2409" t="s">
        <v>1220</v>
      </c>
      <c r="B2409" t="s">
        <v>18880</v>
      </c>
      <c r="C2409" t="s">
        <v>1002</v>
      </c>
      <c r="D2409" t="s">
        <v>18881</v>
      </c>
      <c r="E2409" t="s">
        <v>992</v>
      </c>
      <c r="F2409" t="s">
        <v>2879</v>
      </c>
      <c r="G2409">
        <v>1182</v>
      </c>
      <c r="H2409" t="s">
        <v>5279</v>
      </c>
      <c r="I2409">
        <v>43191</v>
      </c>
      <c r="K2409" t="s">
        <v>18882</v>
      </c>
      <c r="L2409" s="106">
        <v>27837</v>
      </c>
      <c r="M2409">
        <v>14846663</v>
      </c>
      <c r="N2409" t="s">
        <v>2637</v>
      </c>
      <c r="O2409" t="s">
        <v>1050</v>
      </c>
      <c r="P2409" t="s">
        <v>997</v>
      </c>
      <c r="R2409" s="109" t="str">
        <f>IF(OR(P2409="SB",Q2409="SB"),"SB",0)</f>
        <v>SB</v>
      </c>
      <c r="T2409" s="110" t="s">
        <v>998</v>
      </c>
      <c r="V2409" s="113" t="str">
        <f>IF(AND(I2409&gt;=10000,I2409&lt;=19900),"Praha",(IF(AND(I2409&gt;=25001,I2409&lt;=29501),"Středočeský kraj",(IF(AND(I2409&gt;=30100,I2409&lt;=34972),"Středočeský kraj",(IF(AND(I2409&gt;=35002,I2409&lt;=36271),"Karlovarský kraj",(IF(AND(I2409&gt;=37001,I2409&lt;=39201),"Jihočeský kraj",(IF(AND(I2409&gt;=39701,I2409&lt;=39901),"Jihočeský kraj",(IF(AND(I2409&gt;=39301,I2409&lt;=39601),"Kraj Vysočina",(IF(AND(I2409&gt;=58001,I2409&lt;=59501),"Kraj Vysočina",(IF(AND(I2409&gt;=67401,I2409&lt;=67602),"Kraj Vysočina",(IF(AND(I2409&gt;=40001,I2409&lt;=44101),"Ústecký kraj",(IF(AND(I2409&gt;=46001,I2409&lt;=47201),"Liberecký kraj",(IF(AND(I2409&gt;=51202,I2409&lt;=51401),"Liberecký kraj",(IF(AND(I2409&gt;=53002,I2409&lt;=53976),"Pardubický kraj",(IF(AND(I2409&gt;=56002,I2409&lt;=57201),"Pardubický kraj",(IF(AND(I2409&gt;=60200,I2409&lt;=67201),"Jihomoravský kraj",(IF(AND(I2409&gt;=67801,I2409&lt;=68501),"Jihomoravský kraj",(IF(AND(I2409&gt;=69002,I2409&lt;=69801),"Jihomoravský kraj",(IF(AND(I2409&gt;=68601,I2409&lt;=68801),"Zlínský kraj",(IF(AND(I2409&gt;=75501,I2409&lt;=76901),"Zlínský kraj",(IF(AND(I2409&gt;=70030,I2409&lt;=74901),"Moravskoslezský kraj",(IF(AND(I2409&gt;=75000,I2409&lt;=75368),"Olomoucký kraj",(IF(AND(I2409&gt;=77200,I2409&lt;=79862),"Olomoucký kraj",(IF(AND(I2409&gt;=50011,I2409&lt;=50301),"Královéhradecký kraj",(IF(AND(I2409&gt;=54301,I2409&lt;=54303),"Královéhradecký kraj","0")))))))))))))))))))))))))))))))))))))))))))))))</f>
        <v>Ústecký kraj</v>
      </c>
      <c r="AB2409" t="s">
        <v>998</v>
      </c>
      <c r="AD2409" t="s">
        <v>998</v>
      </c>
      <c r="AE2409" t="s">
        <v>998</v>
      </c>
      <c r="AF2409" t="s">
        <v>998</v>
      </c>
      <c r="AG2409" s="107">
        <v>300</v>
      </c>
      <c r="AH2409" s="107">
        <v>0</v>
      </c>
      <c r="AI2409" s="107">
        <v>0</v>
      </c>
      <c r="AJ2409" t="s">
        <v>999</v>
      </c>
      <c r="AK2409" s="106">
        <v>44920</v>
      </c>
    </row>
    <row r="2410" spans="1:37" x14ac:dyDescent="0.45">
      <c r="A2410" t="s">
        <v>1468</v>
      </c>
      <c r="B2410" t="s">
        <v>18880</v>
      </c>
      <c r="C2410" t="s">
        <v>1002</v>
      </c>
      <c r="D2410" t="s">
        <v>18883</v>
      </c>
      <c r="E2410" t="s">
        <v>992</v>
      </c>
      <c r="F2410" t="s">
        <v>2879</v>
      </c>
      <c r="G2410">
        <v>1182</v>
      </c>
      <c r="H2410" t="s">
        <v>5279</v>
      </c>
      <c r="I2410">
        <v>43191</v>
      </c>
      <c r="K2410" t="s">
        <v>18874</v>
      </c>
      <c r="L2410" s="106">
        <v>40290</v>
      </c>
      <c r="M2410">
        <v>14849693</v>
      </c>
      <c r="N2410" t="s">
        <v>1900</v>
      </c>
      <c r="O2410" t="s">
        <v>1023</v>
      </c>
      <c r="P2410" t="s">
        <v>997</v>
      </c>
      <c r="R2410" s="109" t="str">
        <f>IF(OR(P2410="SB",Q2410="SB"),"SB",0)</f>
        <v>SB</v>
      </c>
      <c r="T2410" s="110" t="s">
        <v>998</v>
      </c>
      <c r="V2410" s="113" t="str">
        <f>IF(AND(I2410&gt;=10000,I2410&lt;=19900),"Praha",(IF(AND(I2410&gt;=25001,I2410&lt;=29501),"Středočeský kraj",(IF(AND(I2410&gt;=30100,I2410&lt;=34972),"Středočeský kraj",(IF(AND(I2410&gt;=35002,I2410&lt;=36271),"Karlovarský kraj",(IF(AND(I2410&gt;=37001,I2410&lt;=39201),"Jihočeský kraj",(IF(AND(I2410&gt;=39701,I2410&lt;=39901),"Jihočeský kraj",(IF(AND(I2410&gt;=39301,I2410&lt;=39601),"Kraj Vysočina",(IF(AND(I2410&gt;=58001,I2410&lt;=59501),"Kraj Vysočina",(IF(AND(I2410&gt;=67401,I2410&lt;=67602),"Kraj Vysočina",(IF(AND(I2410&gt;=40001,I2410&lt;=44101),"Ústecký kraj",(IF(AND(I2410&gt;=46001,I2410&lt;=47201),"Liberecký kraj",(IF(AND(I2410&gt;=51202,I2410&lt;=51401),"Liberecký kraj",(IF(AND(I2410&gt;=53002,I2410&lt;=53976),"Pardubický kraj",(IF(AND(I2410&gt;=56002,I2410&lt;=57201),"Pardubický kraj",(IF(AND(I2410&gt;=60200,I2410&lt;=67201),"Jihomoravský kraj",(IF(AND(I2410&gt;=67801,I2410&lt;=68501),"Jihomoravský kraj",(IF(AND(I2410&gt;=69002,I2410&lt;=69801),"Jihomoravský kraj",(IF(AND(I2410&gt;=68601,I2410&lt;=68801),"Zlínský kraj",(IF(AND(I2410&gt;=75501,I2410&lt;=76901),"Zlínský kraj",(IF(AND(I2410&gt;=70030,I2410&lt;=74901),"Moravskoslezský kraj",(IF(AND(I2410&gt;=75000,I2410&lt;=75368),"Olomoucký kraj",(IF(AND(I2410&gt;=77200,I2410&lt;=79862),"Olomoucký kraj",(IF(AND(I2410&gt;=50011,I2410&lt;=50301),"Královéhradecký kraj",(IF(AND(I2410&gt;=54301,I2410&lt;=54303),"Královéhradecký kraj","0")))))))))))))))))))))))))))))))))))))))))))))))</f>
        <v>Ústecký kraj</v>
      </c>
      <c r="AB2410" t="s">
        <v>998</v>
      </c>
      <c r="AD2410" t="s">
        <v>998</v>
      </c>
      <c r="AE2410" t="s">
        <v>998</v>
      </c>
      <c r="AF2410" t="s">
        <v>998</v>
      </c>
      <c r="AG2410" s="107">
        <v>300</v>
      </c>
      <c r="AH2410" s="107">
        <v>0</v>
      </c>
      <c r="AI2410" s="107">
        <v>0</v>
      </c>
      <c r="AJ2410" t="s">
        <v>999</v>
      </c>
      <c r="AK2410" s="106">
        <v>44920</v>
      </c>
    </row>
    <row r="2411" spans="1:37" x14ac:dyDescent="0.45">
      <c r="A2411" t="s">
        <v>1169</v>
      </c>
      <c r="B2411" t="s">
        <v>19030</v>
      </c>
      <c r="C2411" t="s">
        <v>990</v>
      </c>
      <c r="D2411" t="s">
        <v>19035</v>
      </c>
      <c r="E2411" t="s">
        <v>992</v>
      </c>
      <c r="F2411" t="s">
        <v>1471</v>
      </c>
      <c r="G2411">
        <v>210</v>
      </c>
      <c r="H2411" t="s">
        <v>1166</v>
      </c>
      <c r="I2411">
        <v>43191</v>
      </c>
      <c r="K2411" t="s">
        <v>19036</v>
      </c>
      <c r="L2411" s="106">
        <v>22078</v>
      </c>
      <c r="M2411">
        <v>10491262</v>
      </c>
      <c r="N2411" t="s">
        <v>1155</v>
      </c>
      <c r="O2411" t="s">
        <v>1023</v>
      </c>
      <c r="P2411" t="s">
        <v>997</v>
      </c>
      <c r="R2411" s="109" t="str">
        <f>IF(OR(P2411="SB",Q2411="SB"),"SB",0)</f>
        <v>SB</v>
      </c>
      <c r="T2411" s="110" t="s">
        <v>998</v>
      </c>
      <c r="V2411" s="113" t="str">
        <f>IF(AND(I2411&gt;=10000,I2411&lt;=19900),"Praha",(IF(AND(I2411&gt;=25001,I2411&lt;=29501),"Středočeský kraj",(IF(AND(I2411&gt;=30100,I2411&lt;=34972),"Středočeský kraj",(IF(AND(I2411&gt;=35002,I2411&lt;=36271),"Karlovarský kraj",(IF(AND(I2411&gt;=37001,I2411&lt;=39201),"Jihočeský kraj",(IF(AND(I2411&gt;=39701,I2411&lt;=39901),"Jihočeský kraj",(IF(AND(I2411&gt;=39301,I2411&lt;=39601),"Kraj Vysočina",(IF(AND(I2411&gt;=58001,I2411&lt;=59501),"Kraj Vysočina",(IF(AND(I2411&gt;=67401,I2411&lt;=67602),"Kraj Vysočina",(IF(AND(I2411&gt;=40001,I2411&lt;=44101),"Ústecký kraj",(IF(AND(I2411&gt;=46001,I2411&lt;=47201),"Liberecký kraj",(IF(AND(I2411&gt;=51202,I2411&lt;=51401),"Liberecký kraj",(IF(AND(I2411&gt;=53002,I2411&lt;=53976),"Pardubický kraj",(IF(AND(I2411&gt;=56002,I2411&lt;=57201),"Pardubický kraj",(IF(AND(I2411&gt;=60200,I2411&lt;=67201),"Jihomoravský kraj",(IF(AND(I2411&gt;=67801,I2411&lt;=68501),"Jihomoravský kraj",(IF(AND(I2411&gt;=69002,I2411&lt;=69801),"Jihomoravský kraj",(IF(AND(I2411&gt;=68601,I2411&lt;=68801),"Zlínský kraj",(IF(AND(I2411&gt;=75501,I2411&lt;=76901),"Zlínský kraj",(IF(AND(I2411&gt;=70030,I2411&lt;=74901),"Moravskoslezský kraj",(IF(AND(I2411&gt;=75000,I2411&lt;=75368),"Olomoucký kraj",(IF(AND(I2411&gt;=77200,I2411&lt;=79862),"Olomoucký kraj",(IF(AND(I2411&gt;=50011,I2411&lt;=50301),"Královéhradecký kraj",(IF(AND(I2411&gt;=54301,I2411&lt;=54303),"Královéhradecký kraj","0")))))))))))))))))))))))))))))))))))))))))))))))</f>
        <v>Ústecký kraj</v>
      </c>
      <c r="AB2411" t="s">
        <v>998</v>
      </c>
      <c r="AD2411" t="s">
        <v>998</v>
      </c>
      <c r="AE2411" t="s">
        <v>998</v>
      </c>
      <c r="AF2411" t="s">
        <v>998</v>
      </c>
      <c r="AG2411" s="107">
        <v>300</v>
      </c>
      <c r="AH2411" s="107">
        <v>0</v>
      </c>
      <c r="AI2411" s="107">
        <v>0</v>
      </c>
      <c r="AJ2411" t="s">
        <v>999</v>
      </c>
      <c r="AK2411" s="106">
        <v>44924</v>
      </c>
    </row>
    <row r="2412" spans="1:37" x14ac:dyDescent="0.45">
      <c r="A2412" t="s">
        <v>1169</v>
      </c>
      <c r="B2412" t="s">
        <v>15632</v>
      </c>
      <c r="C2412" t="s">
        <v>990</v>
      </c>
      <c r="D2412" t="s">
        <v>15639</v>
      </c>
      <c r="E2412" t="s">
        <v>992</v>
      </c>
      <c r="F2412" t="s">
        <v>1472</v>
      </c>
      <c r="G2412">
        <v>69</v>
      </c>
      <c r="H2412" t="s">
        <v>1472</v>
      </c>
      <c r="I2412">
        <v>43191</v>
      </c>
      <c r="K2412" t="s">
        <v>15638</v>
      </c>
      <c r="L2412" s="106">
        <v>27669</v>
      </c>
      <c r="M2412">
        <v>10858650</v>
      </c>
      <c r="N2412" t="s">
        <v>996</v>
      </c>
      <c r="O2412" t="s">
        <v>12</v>
      </c>
      <c r="P2412" t="s">
        <v>997</v>
      </c>
      <c r="R2412" s="109" t="str">
        <f>IF(OR(P2412="SB",Q2412="SB"),"SB",0)</f>
        <v>SB</v>
      </c>
      <c r="V2412" s="113" t="str">
        <f>IF(AND(I2412&gt;=10000,I2412&lt;=19900),"Praha",(IF(AND(I2412&gt;=25001,I2412&lt;=29501),"Středočeský kraj",(IF(AND(I2412&gt;=30100,I2412&lt;=34972),"Středočeský kraj",(IF(AND(I2412&gt;=35002,I2412&lt;=36271),"Karlovarský kraj",(IF(AND(I2412&gt;=37001,I2412&lt;=39201),"Jihočeský kraj",(IF(AND(I2412&gt;=39701,I2412&lt;=39901),"Jihočeský kraj",(IF(AND(I2412&gt;=39301,I2412&lt;=39601),"Kraj Vysočina",(IF(AND(I2412&gt;=58001,I2412&lt;=59501),"Kraj Vysočina",(IF(AND(I2412&gt;=67401,I2412&lt;=67602),"Kraj Vysočina",(IF(AND(I2412&gt;=40001,I2412&lt;=44101),"Ústecký kraj",(IF(AND(I2412&gt;=46001,I2412&lt;=47201),"Liberecký kraj",(IF(AND(I2412&gt;=51202,I2412&lt;=51401),"Liberecký kraj",(IF(AND(I2412&gt;=53002,I2412&lt;=53976),"Pardubický kraj",(IF(AND(I2412&gt;=56002,I2412&lt;=57201),"Pardubický kraj",(IF(AND(I2412&gt;=60200,I2412&lt;=67201),"Jihomoravský kraj",(IF(AND(I2412&gt;=67801,I2412&lt;=68501),"Jihomoravský kraj",(IF(AND(I2412&gt;=69002,I2412&lt;=69801),"Jihomoravský kraj",(IF(AND(I2412&gt;=68601,I2412&lt;=68801),"Zlínský kraj",(IF(AND(I2412&gt;=75501,I2412&lt;=76901),"Zlínský kraj",(IF(AND(I2412&gt;=70030,I2412&lt;=74901),"Moravskoslezský kraj",(IF(AND(I2412&gt;=75000,I2412&lt;=75368),"Olomoucký kraj",(IF(AND(I2412&gt;=77200,I2412&lt;=79862),"Olomoucký kraj",(IF(AND(I2412&gt;=50011,I2412&lt;=50301),"Královéhradecký kraj",(IF(AND(I2412&gt;=54301,I2412&lt;=54303),"Královéhradecký kraj","0")))))))))))))))))))))))))))))))))))))))))))))))</f>
        <v>Ústecký kraj</v>
      </c>
      <c r="AD2412" t="s">
        <v>1024</v>
      </c>
      <c r="AE2412" t="s">
        <v>1515</v>
      </c>
      <c r="AF2412" t="s">
        <v>998</v>
      </c>
      <c r="AG2412" s="107">
        <v>0</v>
      </c>
      <c r="AH2412" s="107">
        <v>0</v>
      </c>
      <c r="AI2412" s="107">
        <v>0</v>
      </c>
      <c r="AJ2412" t="s">
        <v>1012</v>
      </c>
    </row>
    <row r="2413" spans="1:37" x14ac:dyDescent="0.45">
      <c r="A2413" t="s">
        <v>1099</v>
      </c>
      <c r="B2413" t="s">
        <v>17416</v>
      </c>
      <c r="C2413" t="s">
        <v>1002</v>
      </c>
      <c r="D2413" t="s">
        <v>17417</v>
      </c>
      <c r="E2413" t="s">
        <v>992</v>
      </c>
      <c r="F2413" t="s">
        <v>13440</v>
      </c>
      <c r="G2413">
        <v>82</v>
      </c>
      <c r="H2413" t="s">
        <v>17418</v>
      </c>
      <c r="I2413">
        <v>43191</v>
      </c>
      <c r="K2413" t="s">
        <v>17412</v>
      </c>
      <c r="L2413" s="106">
        <v>36486</v>
      </c>
      <c r="M2413">
        <v>12905047</v>
      </c>
      <c r="N2413" t="s">
        <v>1698</v>
      </c>
      <c r="O2413" t="s">
        <v>12</v>
      </c>
      <c r="P2413" t="s">
        <v>997</v>
      </c>
      <c r="R2413" s="109" t="str">
        <f>IF(OR(P2413="SB",Q2413="SB"),"SB",0)</f>
        <v>SB</v>
      </c>
      <c r="V2413" s="113" t="str">
        <f>IF(AND(I2413&gt;=10000,I2413&lt;=19900),"Praha",(IF(AND(I2413&gt;=25001,I2413&lt;=29501),"Středočeský kraj",(IF(AND(I2413&gt;=30100,I2413&lt;=34972),"Středočeský kraj",(IF(AND(I2413&gt;=35002,I2413&lt;=36271),"Karlovarský kraj",(IF(AND(I2413&gt;=37001,I2413&lt;=39201),"Jihočeský kraj",(IF(AND(I2413&gt;=39701,I2413&lt;=39901),"Jihočeský kraj",(IF(AND(I2413&gt;=39301,I2413&lt;=39601),"Kraj Vysočina",(IF(AND(I2413&gt;=58001,I2413&lt;=59501),"Kraj Vysočina",(IF(AND(I2413&gt;=67401,I2413&lt;=67602),"Kraj Vysočina",(IF(AND(I2413&gt;=40001,I2413&lt;=44101),"Ústecký kraj",(IF(AND(I2413&gt;=46001,I2413&lt;=47201),"Liberecký kraj",(IF(AND(I2413&gt;=51202,I2413&lt;=51401),"Liberecký kraj",(IF(AND(I2413&gt;=53002,I2413&lt;=53976),"Pardubický kraj",(IF(AND(I2413&gt;=56002,I2413&lt;=57201),"Pardubický kraj",(IF(AND(I2413&gt;=60200,I2413&lt;=67201),"Jihomoravský kraj",(IF(AND(I2413&gt;=67801,I2413&lt;=68501),"Jihomoravský kraj",(IF(AND(I2413&gt;=69002,I2413&lt;=69801),"Jihomoravský kraj",(IF(AND(I2413&gt;=68601,I2413&lt;=68801),"Zlínský kraj",(IF(AND(I2413&gt;=75501,I2413&lt;=76901),"Zlínský kraj",(IF(AND(I2413&gt;=70030,I2413&lt;=74901),"Moravskoslezský kraj",(IF(AND(I2413&gt;=75000,I2413&lt;=75368),"Olomoucký kraj",(IF(AND(I2413&gt;=77200,I2413&lt;=79862),"Olomoucký kraj",(IF(AND(I2413&gt;=50011,I2413&lt;=50301),"Královéhradecký kraj",(IF(AND(I2413&gt;=54301,I2413&lt;=54303),"Královéhradecký kraj","0")))))))))))))))))))))))))))))))))))))))))))))))</f>
        <v>Ústecký kraj</v>
      </c>
      <c r="AD2413" t="s">
        <v>998</v>
      </c>
      <c r="AE2413" t="s">
        <v>998</v>
      </c>
      <c r="AF2413" t="s">
        <v>998</v>
      </c>
      <c r="AG2413" s="107">
        <v>0</v>
      </c>
      <c r="AH2413" s="107">
        <v>0</v>
      </c>
      <c r="AI2413" s="107">
        <v>0</v>
      </c>
      <c r="AJ2413" t="s">
        <v>1012</v>
      </c>
    </row>
    <row r="2414" spans="1:37" x14ac:dyDescent="0.45">
      <c r="A2414" t="s">
        <v>1169</v>
      </c>
      <c r="B2414" t="s">
        <v>8429</v>
      </c>
      <c r="C2414" t="s">
        <v>990</v>
      </c>
      <c r="D2414" t="s">
        <v>8431</v>
      </c>
      <c r="E2414" t="s">
        <v>992</v>
      </c>
      <c r="F2414" t="s">
        <v>8432</v>
      </c>
      <c r="G2414">
        <v>1979</v>
      </c>
      <c r="H2414" t="s">
        <v>2859</v>
      </c>
      <c r="I2414">
        <v>43201</v>
      </c>
      <c r="K2414" t="s">
        <v>8433</v>
      </c>
      <c r="L2414" s="106">
        <v>33298</v>
      </c>
      <c r="M2414">
        <v>10892501</v>
      </c>
      <c r="N2414" t="s">
        <v>996</v>
      </c>
      <c r="O2414" t="s">
        <v>12</v>
      </c>
      <c r="P2414" t="s">
        <v>997</v>
      </c>
      <c r="R2414" s="109" t="str">
        <f>IF(OR(P2414="SB",Q2414="SB"),"SB",0)</f>
        <v>SB</v>
      </c>
      <c r="T2414" s="110">
        <v>11632</v>
      </c>
      <c r="U2414" t="s">
        <v>19633</v>
      </c>
      <c r="V2414" s="113" t="str">
        <f>IF(AND(I2414&gt;=10000,I2414&lt;=19900),"Praha",(IF(AND(I2414&gt;=25001,I2414&lt;=29501),"Středočeský kraj",(IF(AND(I2414&gt;=30100,I2414&lt;=34972),"Středočeský kraj",(IF(AND(I2414&gt;=35002,I2414&lt;=36271),"Karlovarský kraj",(IF(AND(I2414&gt;=37001,I2414&lt;=39201),"Jihočeský kraj",(IF(AND(I2414&gt;=39701,I2414&lt;=39901),"Jihočeský kraj",(IF(AND(I2414&gt;=39301,I2414&lt;=39601),"Kraj Vysočina",(IF(AND(I2414&gt;=58001,I2414&lt;=59501),"Kraj Vysočina",(IF(AND(I2414&gt;=67401,I2414&lt;=67602),"Kraj Vysočina",(IF(AND(I2414&gt;=40001,I2414&lt;=44101),"Ústecký kraj",(IF(AND(I2414&gt;=46001,I2414&lt;=47201),"Liberecký kraj",(IF(AND(I2414&gt;=51202,I2414&lt;=51401),"Liberecký kraj",(IF(AND(I2414&gt;=53002,I2414&lt;=53976),"Pardubický kraj",(IF(AND(I2414&gt;=56002,I2414&lt;=57201),"Pardubický kraj",(IF(AND(I2414&gt;=60200,I2414&lt;=67201),"Jihomoravský kraj",(IF(AND(I2414&gt;=67801,I2414&lt;=68501),"Jihomoravský kraj",(IF(AND(I2414&gt;=69002,I2414&lt;=69801),"Jihomoravský kraj",(IF(AND(I2414&gt;=68601,I2414&lt;=68801),"Zlínský kraj",(IF(AND(I2414&gt;=75501,I2414&lt;=76901),"Zlínský kraj",(IF(AND(I2414&gt;=70030,I2414&lt;=74901),"Moravskoslezský kraj",(IF(AND(I2414&gt;=75000,I2414&lt;=75368),"Olomoucký kraj",(IF(AND(I2414&gt;=77200,I2414&lt;=79862),"Olomoucký kraj",(IF(AND(I2414&gt;=50011,I2414&lt;=50301),"Královéhradecký kraj",(IF(AND(I2414&gt;=54301,I2414&lt;=54303),"Královéhradecký kraj","0")))))))))))))))))))))))))))))))))))))))))))))))</f>
        <v>Ústecký kraj</v>
      </c>
      <c r="AD2414" t="s">
        <v>998</v>
      </c>
      <c r="AE2414" t="s">
        <v>998</v>
      </c>
      <c r="AF2414" t="s">
        <v>998</v>
      </c>
      <c r="AG2414" s="107">
        <v>0</v>
      </c>
      <c r="AH2414" s="107">
        <v>0</v>
      </c>
      <c r="AI2414" s="107">
        <v>0</v>
      </c>
      <c r="AJ2414" t="s">
        <v>1012</v>
      </c>
    </row>
    <row r="2415" spans="1:37" x14ac:dyDescent="0.45">
      <c r="A2415" t="s">
        <v>1007</v>
      </c>
      <c r="B2415" t="s">
        <v>16029</v>
      </c>
      <c r="C2415" t="s">
        <v>990</v>
      </c>
      <c r="D2415" t="s">
        <v>16030</v>
      </c>
      <c r="E2415" t="s">
        <v>992</v>
      </c>
      <c r="F2415" t="s">
        <v>16031</v>
      </c>
      <c r="G2415">
        <v>2060</v>
      </c>
      <c r="H2415" t="s">
        <v>2859</v>
      </c>
      <c r="I2415">
        <v>43201</v>
      </c>
      <c r="J2415">
        <v>602738921</v>
      </c>
      <c r="K2415" t="s">
        <v>16032</v>
      </c>
      <c r="L2415" s="106">
        <v>37745</v>
      </c>
      <c r="M2415">
        <v>13509174</v>
      </c>
      <c r="N2415" t="s">
        <v>1022</v>
      </c>
      <c r="O2415" t="s">
        <v>1023</v>
      </c>
      <c r="P2415" t="s">
        <v>997</v>
      </c>
      <c r="R2415" s="109" t="str">
        <f>IF(OR(P2415="SB",Q2415="SB"),"SB",0)</f>
        <v>SB</v>
      </c>
      <c r="T2415" s="110">
        <v>16112</v>
      </c>
      <c r="U2415" t="s">
        <v>19633</v>
      </c>
      <c r="V2415" s="113" t="str">
        <f>IF(AND(I2415&gt;=10000,I2415&lt;=19900),"Praha",(IF(AND(I2415&gt;=25001,I2415&lt;=29501),"Středočeský kraj",(IF(AND(I2415&gt;=30100,I2415&lt;=34972),"Středočeský kraj",(IF(AND(I2415&gt;=35002,I2415&lt;=36271),"Karlovarský kraj",(IF(AND(I2415&gt;=37001,I2415&lt;=39201),"Jihočeský kraj",(IF(AND(I2415&gt;=39701,I2415&lt;=39901),"Jihočeský kraj",(IF(AND(I2415&gt;=39301,I2415&lt;=39601),"Kraj Vysočina",(IF(AND(I2415&gt;=58001,I2415&lt;=59501),"Kraj Vysočina",(IF(AND(I2415&gt;=67401,I2415&lt;=67602),"Kraj Vysočina",(IF(AND(I2415&gt;=40001,I2415&lt;=44101),"Ústecký kraj",(IF(AND(I2415&gt;=46001,I2415&lt;=47201),"Liberecký kraj",(IF(AND(I2415&gt;=51202,I2415&lt;=51401),"Liberecký kraj",(IF(AND(I2415&gt;=53002,I2415&lt;=53976),"Pardubický kraj",(IF(AND(I2415&gt;=56002,I2415&lt;=57201),"Pardubický kraj",(IF(AND(I2415&gt;=60200,I2415&lt;=67201),"Jihomoravský kraj",(IF(AND(I2415&gt;=67801,I2415&lt;=68501),"Jihomoravský kraj",(IF(AND(I2415&gt;=69002,I2415&lt;=69801),"Jihomoravský kraj",(IF(AND(I2415&gt;=68601,I2415&lt;=68801),"Zlínský kraj",(IF(AND(I2415&gt;=75501,I2415&lt;=76901),"Zlínský kraj",(IF(AND(I2415&gt;=70030,I2415&lt;=74901),"Moravskoslezský kraj",(IF(AND(I2415&gt;=75000,I2415&lt;=75368),"Olomoucký kraj",(IF(AND(I2415&gt;=77200,I2415&lt;=79862),"Olomoucký kraj",(IF(AND(I2415&gt;=50011,I2415&lt;=50301),"Královéhradecký kraj",(IF(AND(I2415&gt;=54301,I2415&lt;=54303),"Královéhradecký kraj","0")))))))))))))))))))))))))))))))))))))))))))))))</f>
        <v>Ústecký kraj</v>
      </c>
      <c r="AD2415" t="s">
        <v>998</v>
      </c>
      <c r="AE2415" t="s">
        <v>998</v>
      </c>
      <c r="AF2415" t="s">
        <v>998</v>
      </c>
      <c r="AG2415" s="107">
        <v>0</v>
      </c>
      <c r="AH2415" s="107">
        <v>0</v>
      </c>
      <c r="AI2415" s="107">
        <v>0</v>
      </c>
      <c r="AJ2415" t="s">
        <v>1012</v>
      </c>
    </row>
    <row r="2416" spans="1:37" x14ac:dyDescent="0.45">
      <c r="A2416" t="s">
        <v>1061</v>
      </c>
      <c r="B2416" t="s">
        <v>18622</v>
      </c>
      <c r="C2416" t="s">
        <v>990</v>
      </c>
      <c r="D2416" t="s">
        <v>18623</v>
      </c>
      <c r="E2416" t="s">
        <v>992</v>
      </c>
      <c r="F2416" t="s">
        <v>8076</v>
      </c>
      <c r="G2416">
        <v>1619</v>
      </c>
      <c r="H2416" t="s">
        <v>2859</v>
      </c>
      <c r="I2416">
        <v>43201</v>
      </c>
      <c r="K2416" t="s">
        <v>18624</v>
      </c>
      <c r="L2416" s="106">
        <v>37334</v>
      </c>
      <c r="M2416">
        <v>11004049</v>
      </c>
      <c r="N2416" t="s">
        <v>2063</v>
      </c>
      <c r="O2416" t="s">
        <v>1173</v>
      </c>
      <c r="P2416" t="s">
        <v>997</v>
      </c>
      <c r="R2416" s="109" t="str">
        <f>IF(OR(P2416="SB",Q2416="SB"),"SB",0)</f>
        <v>SB</v>
      </c>
      <c r="T2416" s="110">
        <v>16116</v>
      </c>
      <c r="U2416" t="s">
        <v>19633</v>
      </c>
      <c r="V2416" s="113" t="str">
        <f>IF(AND(I2416&gt;=10000,I2416&lt;=19900),"Praha",(IF(AND(I2416&gt;=25001,I2416&lt;=29501),"Středočeský kraj",(IF(AND(I2416&gt;=30100,I2416&lt;=34972),"Středočeský kraj",(IF(AND(I2416&gt;=35002,I2416&lt;=36271),"Karlovarský kraj",(IF(AND(I2416&gt;=37001,I2416&lt;=39201),"Jihočeský kraj",(IF(AND(I2416&gt;=39701,I2416&lt;=39901),"Jihočeský kraj",(IF(AND(I2416&gt;=39301,I2416&lt;=39601),"Kraj Vysočina",(IF(AND(I2416&gt;=58001,I2416&lt;=59501),"Kraj Vysočina",(IF(AND(I2416&gt;=67401,I2416&lt;=67602),"Kraj Vysočina",(IF(AND(I2416&gt;=40001,I2416&lt;=44101),"Ústecký kraj",(IF(AND(I2416&gt;=46001,I2416&lt;=47201),"Liberecký kraj",(IF(AND(I2416&gt;=51202,I2416&lt;=51401),"Liberecký kraj",(IF(AND(I2416&gt;=53002,I2416&lt;=53976),"Pardubický kraj",(IF(AND(I2416&gt;=56002,I2416&lt;=57201),"Pardubický kraj",(IF(AND(I2416&gt;=60200,I2416&lt;=67201),"Jihomoravský kraj",(IF(AND(I2416&gt;=67801,I2416&lt;=68501),"Jihomoravský kraj",(IF(AND(I2416&gt;=69002,I2416&lt;=69801),"Jihomoravský kraj",(IF(AND(I2416&gt;=68601,I2416&lt;=68801),"Zlínský kraj",(IF(AND(I2416&gt;=75501,I2416&lt;=76901),"Zlínský kraj",(IF(AND(I2416&gt;=70030,I2416&lt;=74901),"Moravskoslezský kraj",(IF(AND(I2416&gt;=75000,I2416&lt;=75368),"Olomoucký kraj",(IF(AND(I2416&gt;=77200,I2416&lt;=79862),"Olomoucký kraj",(IF(AND(I2416&gt;=50011,I2416&lt;=50301),"Královéhradecký kraj",(IF(AND(I2416&gt;=54301,I2416&lt;=54303),"Královéhradecký kraj","0")))))))))))))))))))))))))))))))))))))))))))))))</f>
        <v>Ústecký kraj</v>
      </c>
      <c r="AB2416" t="s">
        <v>18625</v>
      </c>
      <c r="AD2416" t="s">
        <v>998</v>
      </c>
      <c r="AE2416" t="s">
        <v>998</v>
      </c>
      <c r="AF2416" t="s">
        <v>998</v>
      </c>
      <c r="AG2416" s="107">
        <v>0</v>
      </c>
      <c r="AH2416" s="107">
        <v>0</v>
      </c>
      <c r="AI2416" s="107">
        <v>0</v>
      </c>
      <c r="AJ2416" t="s">
        <v>1012</v>
      </c>
    </row>
    <row r="2417" spans="1:37" x14ac:dyDescent="0.45">
      <c r="A2417" t="s">
        <v>10184</v>
      </c>
      <c r="B2417" t="s">
        <v>18622</v>
      </c>
      <c r="C2417" t="s">
        <v>990</v>
      </c>
      <c r="D2417" t="s">
        <v>18626</v>
      </c>
      <c r="E2417" t="s">
        <v>992</v>
      </c>
      <c r="F2417" t="s">
        <v>8076</v>
      </c>
      <c r="G2417">
        <v>1619</v>
      </c>
      <c r="H2417" t="s">
        <v>2859</v>
      </c>
      <c r="I2417">
        <v>43201</v>
      </c>
      <c r="K2417" t="s">
        <v>18624</v>
      </c>
      <c r="L2417" s="106">
        <v>36609</v>
      </c>
      <c r="M2417">
        <v>10964138</v>
      </c>
      <c r="N2417" t="s">
        <v>2063</v>
      </c>
      <c r="O2417" t="s">
        <v>1173</v>
      </c>
      <c r="P2417" t="s">
        <v>997</v>
      </c>
      <c r="R2417" s="109" t="str">
        <f>IF(OR(P2417="SB",Q2417="SB"),"SB",0)</f>
        <v>SB</v>
      </c>
      <c r="T2417" s="110">
        <v>16131</v>
      </c>
      <c r="U2417" t="s">
        <v>19633</v>
      </c>
      <c r="V2417" s="113" t="str">
        <f>IF(AND(I2417&gt;=10000,I2417&lt;=19900),"Praha",(IF(AND(I2417&gt;=25001,I2417&lt;=29501),"Středočeský kraj",(IF(AND(I2417&gt;=30100,I2417&lt;=34972),"Středočeský kraj",(IF(AND(I2417&gt;=35002,I2417&lt;=36271),"Karlovarský kraj",(IF(AND(I2417&gt;=37001,I2417&lt;=39201),"Jihočeský kraj",(IF(AND(I2417&gt;=39701,I2417&lt;=39901),"Jihočeský kraj",(IF(AND(I2417&gt;=39301,I2417&lt;=39601),"Kraj Vysočina",(IF(AND(I2417&gt;=58001,I2417&lt;=59501),"Kraj Vysočina",(IF(AND(I2417&gt;=67401,I2417&lt;=67602),"Kraj Vysočina",(IF(AND(I2417&gt;=40001,I2417&lt;=44101),"Ústecký kraj",(IF(AND(I2417&gt;=46001,I2417&lt;=47201),"Liberecký kraj",(IF(AND(I2417&gt;=51202,I2417&lt;=51401),"Liberecký kraj",(IF(AND(I2417&gt;=53002,I2417&lt;=53976),"Pardubický kraj",(IF(AND(I2417&gt;=56002,I2417&lt;=57201),"Pardubický kraj",(IF(AND(I2417&gt;=60200,I2417&lt;=67201),"Jihomoravský kraj",(IF(AND(I2417&gt;=67801,I2417&lt;=68501),"Jihomoravský kraj",(IF(AND(I2417&gt;=69002,I2417&lt;=69801),"Jihomoravský kraj",(IF(AND(I2417&gt;=68601,I2417&lt;=68801),"Zlínský kraj",(IF(AND(I2417&gt;=75501,I2417&lt;=76901),"Zlínský kraj",(IF(AND(I2417&gt;=70030,I2417&lt;=74901),"Moravskoslezský kraj",(IF(AND(I2417&gt;=75000,I2417&lt;=75368),"Olomoucký kraj",(IF(AND(I2417&gt;=77200,I2417&lt;=79862),"Olomoucký kraj",(IF(AND(I2417&gt;=50011,I2417&lt;=50301),"Královéhradecký kraj",(IF(AND(I2417&gt;=54301,I2417&lt;=54303),"Královéhradecký kraj","0")))))))))))))))))))))))))))))))))))))))))))))))</f>
        <v>Ústecký kraj</v>
      </c>
      <c r="AB2417" t="s">
        <v>18627</v>
      </c>
      <c r="AD2417" t="s">
        <v>998</v>
      </c>
      <c r="AE2417" t="s">
        <v>998</v>
      </c>
      <c r="AF2417" t="s">
        <v>998</v>
      </c>
      <c r="AG2417" s="107">
        <v>0</v>
      </c>
      <c r="AH2417" s="107">
        <v>0</v>
      </c>
      <c r="AI2417" s="107">
        <v>0</v>
      </c>
      <c r="AJ2417" t="s">
        <v>1012</v>
      </c>
    </row>
    <row r="2418" spans="1:37" x14ac:dyDescent="0.45">
      <c r="A2418" t="s">
        <v>1013</v>
      </c>
      <c r="B2418" t="s">
        <v>5780</v>
      </c>
      <c r="C2418" t="s">
        <v>1002</v>
      </c>
      <c r="D2418" t="s">
        <v>18370</v>
      </c>
      <c r="E2418" t="s">
        <v>992</v>
      </c>
      <c r="F2418" t="s">
        <v>1004</v>
      </c>
      <c r="G2418">
        <v>1300</v>
      </c>
      <c r="H2418" t="s">
        <v>2859</v>
      </c>
      <c r="I2418">
        <v>43201</v>
      </c>
      <c r="K2418" t="s">
        <v>18361</v>
      </c>
      <c r="L2418" s="106">
        <v>29747</v>
      </c>
      <c r="M2418">
        <v>10475195</v>
      </c>
      <c r="N2418" t="s">
        <v>1431</v>
      </c>
      <c r="O2418" t="s">
        <v>1282</v>
      </c>
      <c r="P2418" t="s">
        <v>997</v>
      </c>
      <c r="R2418" s="109" t="str">
        <f>IF(OR(P2418="SB",Q2418="SB"),"SB",0)</f>
        <v>SB</v>
      </c>
      <c r="T2418" s="110">
        <v>50444</v>
      </c>
      <c r="U2418" t="s">
        <v>19633</v>
      </c>
      <c r="V2418" s="113" t="str">
        <f>IF(AND(I2418&gt;=10000,I2418&lt;=19900),"Praha",(IF(AND(I2418&gt;=25001,I2418&lt;=29501),"Středočeský kraj",(IF(AND(I2418&gt;=30100,I2418&lt;=34972),"Středočeský kraj",(IF(AND(I2418&gt;=35002,I2418&lt;=36271),"Karlovarský kraj",(IF(AND(I2418&gt;=37001,I2418&lt;=39201),"Jihočeský kraj",(IF(AND(I2418&gt;=39701,I2418&lt;=39901),"Jihočeský kraj",(IF(AND(I2418&gt;=39301,I2418&lt;=39601),"Kraj Vysočina",(IF(AND(I2418&gt;=58001,I2418&lt;=59501),"Kraj Vysočina",(IF(AND(I2418&gt;=67401,I2418&lt;=67602),"Kraj Vysočina",(IF(AND(I2418&gt;=40001,I2418&lt;=44101),"Ústecký kraj",(IF(AND(I2418&gt;=46001,I2418&lt;=47201),"Liberecký kraj",(IF(AND(I2418&gt;=51202,I2418&lt;=51401),"Liberecký kraj",(IF(AND(I2418&gt;=53002,I2418&lt;=53976),"Pardubický kraj",(IF(AND(I2418&gt;=56002,I2418&lt;=57201),"Pardubický kraj",(IF(AND(I2418&gt;=60200,I2418&lt;=67201),"Jihomoravský kraj",(IF(AND(I2418&gt;=67801,I2418&lt;=68501),"Jihomoravský kraj",(IF(AND(I2418&gt;=69002,I2418&lt;=69801),"Jihomoravský kraj",(IF(AND(I2418&gt;=68601,I2418&lt;=68801),"Zlínský kraj",(IF(AND(I2418&gt;=75501,I2418&lt;=76901),"Zlínský kraj",(IF(AND(I2418&gt;=70030,I2418&lt;=74901),"Moravskoslezský kraj",(IF(AND(I2418&gt;=75000,I2418&lt;=75368),"Olomoucký kraj",(IF(AND(I2418&gt;=77200,I2418&lt;=79862),"Olomoucký kraj",(IF(AND(I2418&gt;=50011,I2418&lt;=50301),"Královéhradecký kraj",(IF(AND(I2418&gt;=54301,I2418&lt;=54303),"Královéhradecký kraj","0")))))))))))))))))))))))))))))))))))))))))))))))</f>
        <v>Ústecký kraj</v>
      </c>
      <c r="AD2418" t="s">
        <v>998</v>
      </c>
      <c r="AE2418" t="s">
        <v>998</v>
      </c>
      <c r="AF2418" t="s">
        <v>998</v>
      </c>
      <c r="AG2418" s="107">
        <v>300</v>
      </c>
      <c r="AH2418" s="107">
        <v>0</v>
      </c>
      <c r="AI2418" s="107">
        <v>0</v>
      </c>
      <c r="AJ2418" t="s">
        <v>999</v>
      </c>
      <c r="AK2418" s="106">
        <v>44920</v>
      </c>
    </row>
    <row r="2419" spans="1:37" x14ac:dyDescent="0.45">
      <c r="A2419" t="s">
        <v>1618</v>
      </c>
      <c r="B2419" t="s">
        <v>3222</v>
      </c>
      <c r="C2419" t="s">
        <v>1002</v>
      </c>
      <c r="D2419" t="s">
        <v>3223</v>
      </c>
      <c r="E2419" t="s">
        <v>992</v>
      </c>
      <c r="F2419" t="s">
        <v>3224</v>
      </c>
      <c r="G2419">
        <v>1</v>
      </c>
      <c r="H2419" t="s">
        <v>3225</v>
      </c>
      <c r="I2419">
        <v>43201</v>
      </c>
      <c r="K2419" t="s">
        <v>3226</v>
      </c>
      <c r="L2419" s="106">
        <v>23570</v>
      </c>
      <c r="M2419">
        <v>10577855</v>
      </c>
      <c r="N2419" t="s">
        <v>1900</v>
      </c>
      <c r="O2419" t="s">
        <v>1023</v>
      </c>
      <c r="P2419" t="s">
        <v>997</v>
      </c>
      <c r="R2419" s="109" t="str">
        <f>IF(OR(P2419="SB",Q2419="SB"),"SB",0)</f>
        <v>SB</v>
      </c>
      <c r="T2419" s="110">
        <v>50528</v>
      </c>
      <c r="U2419" t="s">
        <v>19633</v>
      </c>
      <c r="V2419" s="113" t="str">
        <f>IF(AND(I2419&gt;=10000,I2419&lt;=19900),"Praha",(IF(AND(I2419&gt;=25001,I2419&lt;=29501),"Středočeský kraj",(IF(AND(I2419&gt;=30100,I2419&lt;=34972),"Středočeský kraj",(IF(AND(I2419&gt;=35002,I2419&lt;=36271),"Karlovarský kraj",(IF(AND(I2419&gt;=37001,I2419&lt;=39201),"Jihočeský kraj",(IF(AND(I2419&gt;=39701,I2419&lt;=39901),"Jihočeský kraj",(IF(AND(I2419&gt;=39301,I2419&lt;=39601),"Kraj Vysočina",(IF(AND(I2419&gt;=58001,I2419&lt;=59501),"Kraj Vysočina",(IF(AND(I2419&gt;=67401,I2419&lt;=67602),"Kraj Vysočina",(IF(AND(I2419&gt;=40001,I2419&lt;=44101),"Ústecký kraj",(IF(AND(I2419&gt;=46001,I2419&lt;=47201),"Liberecký kraj",(IF(AND(I2419&gt;=51202,I2419&lt;=51401),"Liberecký kraj",(IF(AND(I2419&gt;=53002,I2419&lt;=53976),"Pardubický kraj",(IF(AND(I2419&gt;=56002,I2419&lt;=57201),"Pardubický kraj",(IF(AND(I2419&gt;=60200,I2419&lt;=67201),"Jihomoravský kraj",(IF(AND(I2419&gt;=67801,I2419&lt;=68501),"Jihomoravský kraj",(IF(AND(I2419&gt;=69002,I2419&lt;=69801),"Jihomoravský kraj",(IF(AND(I2419&gt;=68601,I2419&lt;=68801),"Zlínský kraj",(IF(AND(I2419&gt;=75501,I2419&lt;=76901),"Zlínský kraj",(IF(AND(I2419&gt;=70030,I2419&lt;=74901),"Moravskoslezský kraj",(IF(AND(I2419&gt;=75000,I2419&lt;=75368),"Olomoucký kraj",(IF(AND(I2419&gt;=77200,I2419&lt;=79862),"Olomoucký kraj",(IF(AND(I2419&gt;=50011,I2419&lt;=50301),"Královéhradecký kraj",(IF(AND(I2419&gt;=54301,I2419&lt;=54303),"Královéhradecký kraj","0")))))))))))))))))))))))))))))))))))))))))))))))</f>
        <v>Ústecký kraj</v>
      </c>
      <c r="AD2419" t="s">
        <v>998</v>
      </c>
      <c r="AE2419" t="s">
        <v>998</v>
      </c>
      <c r="AF2419" t="s">
        <v>998</v>
      </c>
      <c r="AG2419" s="107">
        <v>0</v>
      </c>
      <c r="AH2419" s="107">
        <v>0</v>
      </c>
      <c r="AI2419" s="107">
        <v>0</v>
      </c>
      <c r="AJ2419" t="s">
        <v>1012</v>
      </c>
    </row>
    <row r="2420" spans="1:37" x14ac:dyDescent="0.45">
      <c r="A2420" t="s">
        <v>1349</v>
      </c>
      <c r="B2420" t="s">
        <v>17580</v>
      </c>
      <c r="C2420" t="s">
        <v>1002</v>
      </c>
      <c r="D2420" t="s">
        <v>17581</v>
      </c>
      <c r="E2420" t="s">
        <v>992</v>
      </c>
      <c r="F2420" t="s">
        <v>5196</v>
      </c>
      <c r="G2420">
        <v>1379</v>
      </c>
      <c r="H2420" t="s">
        <v>2859</v>
      </c>
      <c r="I2420">
        <v>43201</v>
      </c>
      <c r="K2420" t="s">
        <v>17582</v>
      </c>
      <c r="L2420" s="106">
        <v>27596</v>
      </c>
      <c r="M2420">
        <v>10577956</v>
      </c>
      <c r="N2420" t="s">
        <v>1900</v>
      </c>
      <c r="O2420" t="s">
        <v>1023</v>
      </c>
      <c r="P2420" t="s">
        <v>997</v>
      </c>
      <c r="R2420" s="109" t="str">
        <f>IF(OR(P2420="SB",Q2420="SB"),"SB",0)</f>
        <v>SB</v>
      </c>
      <c r="T2420" s="110">
        <v>50529</v>
      </c>
      <c r="U2420" t="s">
        <v>19633</v>
      </c>
      <c r="V2420" s="113" t="str">
        <f>IF(AND(I2420&gt;=10000,I2420&lt;=19900),"Praha",(IF(AND(I2420&gt;=25001,I2420&lt;=29501),"Středočeský kraj",(IF(AND(I2420&gt;=30100,I2420&lt;=34972),"Středočeský kraj",(IF(AND(I2420&gt;=35002,I2420&lt;=36271),"Karlovarský kraj",(IF(AND(I2420&gt;=37001,I2420&lt;=39201),"Jihočeský kraj",(IF(AND(I2420&gt;=39701,I2420&lt;=39901),"Jihočeský kraj",(IF(AND(I2420&gt;=39301,I2420&lt;=39601),"Kraj Vysočina",(IF(AND(I2420&gt;=58001,I2420&lt;=59501),"Kraj Vysočina",(IF(AND(I2420&gt;=67401,I2420&lt;=67602),"Kraj Vysočina",(IF(AND(I2420&gt;=40001,I2420&lt;=44101),"Ústecký kraj",(IF(AND(I2420&gt;=46001,I2420&lt;=47201),"Liberecký kraj",(IF(AND(I2420&gt;=51202,I2420&lt;=51401),"Liberecký kraj",(IF(AND(I2420&gt;=53002,I2420&lt;=53976),"Pardubický kraj",(IF(AND(I2420&gt;=56002,I2420&lt;=57201),"Pardubický kraj",(IF(AND(I2420&gt;=60200,I2420&lt;=67201),"Jihomoravský kraj",(IF(AND(I2420&gt;=67801,I2420&lt;=68501),"Jihomoravský kraj",(IF(AND(I2420&gt;=69002,I2420&lt;=69801),"Jihomoravský kraj",(IF(AND(I2420&gt;=68601,I2420&lt;=68801),"Zlínský kraj",(IF(AND(I2420&gt;=75501,I2420&lt;=76901),"Zlínský kraj",(IF(AND(I2420&gt;=70030,I2420&lt;=74901),"Moravskoslezský kraj",(IF(AND(I2420&gt;=75000,I2420&lt;=75368),"Olomoucký kraj",(IF(AND(I2420&gt;=77200,I2420&lt;=79862),"Olomoucký kraj",(IF(AND(I2420&gt;=50011,I2420&lt;=50301),"Královéhradecký kraj",(IF(AND(I2420&gt;=54301,I2420&lt;=54303),"Královéhradecký kraj","0")))))))))))))))))))))))))))))))))))))))))))))))</f>
        <v>Ústecký kraj</v>
      </c>
      <c r="AD2420" t="s">
        <v>998</v>
      </c>
      <c r="AE2420" t="s">
        <v>998</v>
      </c>
      <c r="AF2420" t="s">
        <v>998</v>
      </c>
      <c r="AG2420" s="107">
        <v>0</v>
      </c>
      <c r="AH2420" s="107">
        <v>0</v>
      </c>
      <c r="AI2420" s="107">
        <v>0</v>
      </c>
      <c r="AJ2420" t="s">
        <v>1012</v>
      </c>
    </row>
    <row r="2421" spans="1:37" x14ac:dyDescent="0.45">
      <c r="A2421" t="s">
        <v>1264</v>
      </c>
      <c r="B2421" t="s">
        <v>19237</v>
      </c>
      <c r="C2421" t="s">
        <v>1002</v>
      </c>
      <c r="D2421" t="s">
        <v>19238</v>
      </c>
      <c r="E2421" t="s">
        <v>992</v>
      </c>
      <c r="F2421" t="s">
        <v>1702</v>
      </c>
      <c r="G2421">
        <v>79</v>
      </c>
      <c r="H2421" t="s">
        <v>2859</v>
      </c>
      <c r="I2421">
        <v>43201</v>
      </c>
      <c r="K2421" t="s">
        <v>19239</v>
      </c>
      <c r="L2421" s="106">
        <v>29643</v>
      </c>
      <c r="M2421">
        <v>10578158</v>
      </c>
      <c r="N2421" t="s">
        <v>1900</v>
      </c>
      <c r="O2421" t="s">
        <v>1023</v>
      </c>
      <c r="P2421" t="s">
        <v>997</v>
      </c>
      <c r="R2421" s="109" t="str">
        <f>IF(OR(P2421="SB",Q2421="SB"),"SB",0)</f>
        <v>SB</v>
      </c>
      <c r="T2421" s="110">
        <v>50531</v>
      </c>
      <c r="U2421" t="s">
        <v>19633</v>
      </c>
      <c r="V2421" s="113" t="str">
        <f>IF(AND(I2421&gt;=10000,I2421&lt;=19900),"Praha",(IF(AND(I2421&gt;=25001,I2421&lt;=29501),"Středočeský kraj",(IF(AND(I2421&gt;=30100,I2421&lt;=34972),"Středočeský kraj",(IF(AND(I2421&gt;=35002,I2421&lt;=36271),"Karlovarský kraj",(IF(AND(I2421&gt;=37001,I2421&lt;=39201),"Jihočeský kraj",(IF(AND(I2421&gt;=39701,I2421&lt;=39901),"Jihočeský kraj",(IF(AND(I2421&gt;=39301,I2421&lt;=39601),"Kraj Vysočina",(IF(AND(I2421&gt;=58001,I2421&lt;=59501),"Kraj Vysočina",(IF(AND(I2421&gt;=67401,I2421&lt;=67602),"Kraj Vysočina",(IF(AND(I2421&gt;=40001,I2421&lt;=44101),"Ústecký kraj",(IF(AND(I2421&gt;=46001,I2421&lt;=47201),"Liberecký kraj",(IF(AND(I2421&gt;=51202,I2421&lt;=51401),"Liberecký kraj",(IF(AND(I2421&gt;=53002,I2421&lt;=53976),"Pardubický kraj",(IF(AND(I2421&gt;=56002,I2421&lt;=57201),"Pardubický kraj",(IF(AND(I2421&gt;=60200,I2421&lt;=67201),"Jihomoravský kraj",(IF(AND(I2421&gt;=67801,I2421&lt;=68501),"Jihomoravský kraj",(IF(AND(I2421&gt;=69002,I2421&lt;=69801),"Jihomoravský kraj",(IF(AND(I2421&gt;=68601,I2421&lt;=68801),"Zlínský kraj",(IF(AND(I2421&gt;=75501,I2421&lt;=76901),"Zlínský kraj",(IF(AND(I2421&gt;=70030,I2421&lt;=74901),"Moravskoslezský kraj",(IF(AND(I2421&gt;=75000,I2421&lt;=75368),"Olomoucký kraj",(IF(AND(I2421&gt;=77200,I2421&lt;=79862),"Olomoucký kraj",(IF(AND(I2421&gt;=50011,I2421&lt;=50301),"Královéhradecký kraj",(IF(AND(I2421&gt;=54301,I2421&lt;=54303),"Královéhradecký kraj","0")))))))))))))))))))))))))))))))))))))))))))))))</f>
        <v>Ústecký kraj</v>
      </c>
      <c r="AD2421" t="s">
        <v>998</v>
      </c>
      <c r="AE2421" t="s">
        <v>998</v>
      </c>
      <c r="AF2421" t="s">
        <v>998</v>
      </c>
      <c r="AG2421" s="107">
        <v>300</v>
      </c>
      <c r="AH2421" s="107">
        <v>0</v>
      </c>
      <c r="AI2421" s="107">
        <v>0</v>
      </c>
      <c r="AJ2421" t="s">
        <v>999</v>
      </c>
      <c r="AK2421" s="106">
        <v>44920</v>
      </c>
    </row>
    <row r="2422" spans="1:37" x14ac:dyDescent="0.45">
      <c r="A2422" t="s">
        <v>1051</v>
      </c>
      <c r="B2422" t="s">
        <v>4465</v>
      </c>
      <c r="C2422" t="s">
        <v>1002</v>
      </c>
      <c r="D2422" t="s">
        <v>4466</v>
      </c>
      <c r="E2422" t="s">
        <v>992</v>
      </c>
      <c r="F2422" t="s">
        <v>3179</v>
      </c>
      <c r="G2422">
        <v>1037</v>
      </c>
      <c r="H2422" t="s">
        <v>2859</v>
      </c>
      <c r="I2422">
        <v>43201</v>
      </c>
      <c r="K2422" t="s">
        <v>4467</v>
      </c>
      <c r="L2422" s="106">
        <v>30765</v>
      </c>
      <c r="M2422">
        <v>10578865</v>
      </c>
      <c r="N2422" t="s">
        <v>1900</v>
      </c>
      <c r="O2422" t="s">
        <v>1023</v>
      </c>
      <c r="P2422" t="s">
        <v>997</v>
      </c>
      <c r="R2422" s="109" t="str">
        <f>IF(OR(P2422="SB",Q2422="SB"),"SB",0)</f>
        <v>SB</v>
      </c>
      <c r="T2422" s="110">
        <v>50534</v>
      </c>
      <c r="U2422" t="s">
        <v>19633</v>
      </c>
      <c r="V2422" s="113" t="str">
        <f>IF(AND(I2422&gt;=10000,I2422&lt;=19900),"Praha",(IF(AND(I2422&gt;=25001,I2422&lt;=29501),"Středočeský kraj",(IF(AND(I2422&gt;=30100,I2422&lt;=34972),"Středočeský kraj",(IF(AND(I2422&gt;=35002,I2422&lt;=36271),"Karlovarský kraj",(IF(AND(I2422&gt;=37001,I2422&lt;=39201),"Jihočeský kraj",(IF(AND(I2422&gt;=39701,I2422&lt;=39901),"Jihočeský kraj",(IF(AND(I2422&gt;=39301,I2422&lt;=39601),"Kraj Vysočina",(IF(AND(I2422&gt;=58001,I2422&lt;=59501),"Kraj Vysočina",(IF(AND(I2422&gt;=67401,I2422&lt;=67602),"Kraj Vysočina",(IF(AND(I2422&gt;=40001,I2422&lt;=44101),"Ústecký kraj",(IF(AND(I2422&gt;=46001,I2422&lt;=47201),"Liberecký kraj",(IF(AND(I2422&gt;=51202,I2422&lt;=51401),"Liberecký kraj",(IF(AND(I2422&gt;=53002,I2422&lt;=53976),"Pardubický kraj",(IF(AND(I2422&gt;=56002,I2422&lt;=57201),"Pardubický kraj",(IF(AND(I2422&gt;=60200,I2422&lt;=67201),"Jihomoravský kraj",(IF(AND(I2422&gt;=67801,I2422&lt;=68501),"Jihomoravský kraj",(IF(AND(I2422&gt;=69002,I2422&lt;=69801),"Jihomoravský kraj",(IF(AND(I2422&gt;=68601,I2422&lt;=68801),"Zlínský kraj",(IF(AND(I2422&gt;=75501,I2422&lt;=76901),"Zlínský kraj",(IF(AND(I2422&gt;=70030,I2422&lt;=74901),"Moravskoslezský kraj",(IF(AND(I2422&gt;=75000,I2422&lt;=75368),"Olomoucký kraj",(IF(AND(I2422&gt;=77200,I2422&lt;=79862),"Olomoucký kraj",(IF(AND(I2422&gt;=50011,I2422&lt;=50301),"Královéhradecký kraj",(IF(AND(I2422&gt;=54301,I2422&lt;=54303),"Královéhradecký kraj","0")))))))))))))))))))))))))))))))))))))))))))))))</f>
        <v>Ústecký kraj</v>
      </c>
      <c r="AD2422" t="s">
        <v>998</v>
      </c>
      <c r="AE2422" t="s">
        <v>998</v>
      </c>
      <c r="AF2422" t="s">
        <v>998</v>
      </c>
      <c r="AG2422" s="107">
        <v>0</v>
      </c>
      <c r="AH2422" s="107">
        <v>0</v>
      </c>
      <c r="AI2422" s="107">
        <v>0</v>
      </c>
      <c r="AJ2422" t="s">
        <v>1012</v>
      </c>
    </row>
    <row r="2423" spans="1:37" x14ac:dyDescent="0.45">
      <c r="A2423" t="s">
        <v>1264</v>
      </c>
      <c r="B2423" t="s">
        <v>6967</v>
      </c>
      <c r="C2423" t="s">
        <v>1002</v>
      </c>
      <c r="D2423" t="s">
        <v>6968</v>
      </c>
      <c r="E2423" t="s">
        <v>992</v>
      </c>
      <c r="F2423" t="s">
        <v>1529</v>
      </c>
      <c r="G2423">
        <v>1142</v>
      </c>
      <c r="H2423" t="s">
        <v>2859</v>
      </c>
      <c r="I2423">
        <v>43201</v>
      </c>
      <c r="K2423" t="s">
        <v>6969</v>
      </c>
      <c r="L2423" s="106">
        <v>28542</v>
      </c>
      <c r="M2423">
        <v>10578966</v>
      </c>
      <c r="N2423" t="s">
        <v>1900</v>
      </c>
      <c r="O2423" t="s">
        <v>1023</v>
      </c>
      <c r="P2423" t="s">
        <v>997</v>
      </c>
      <c r="R2423" s="109" t="str">
        <f>IF(OR(P2423="SB",Q2423="SB"),"SB",0)</f>
        <v>SB</v>
      </c>
      <c r="T2423" s="110">
        <v>50535</v>
      </c>
      <c r="U2423" t="s">
        <v>19633</v>
      </c>
      <c r="V2423" s="113" t="str">
        <f>IF(AND(I2423&gt;=10000,I2423&lt;=19900),"Praha",(IF(AND(I2423&gt;=25001,I2423&lt;=29501),"Středočeský kraj",(IF(AND(I2423&gt;=30100,I2423&lt;=34972),"Středočeský kraj",(IF(AND(I2423&gt;=35002,I2423&lt;=36271),"Karlovarský kraj",(IF(AND(I2423&gt;=37001,I2423&lt;=39201),"Jihočeský kraj",(IF(AND(I2423&gt;=39701,I2423&lt;=39901),"Jihočeský kraj",(IF(AND(I2423&gt;=39301,I2423&lt;=39601),"Kraj Vysočina",(IF(AND(I2423&gt;=58001,I2423&lt;=59501),"Kraj Vysočina",(IF(AND(I2423&gt;=67401,I2423&lt;=67602),"Kraj Vysočina",(IF(AND(I2423&gt;=40001,I2423&lt;=44101),"Ústecký kraj",(IF(AND(I2423&gt;=46001,I2423&lt;=47201),"Liberecký kraj",(IF(AND(I2423&gt;=51202,I2423&lt;=51401),"Liberecký kraj",(IF(AND(I2423&gt;=53002,I2423&lt;=53976),"Pardubický kraj",(IF(AND(I2423&gt;=56002,I2423&lt;=57201),"Pardubický kraj",(IF(AND(I2423&gt;=60200,I2423&lt;=67201),"Jihomoravský kraj",(IF(AND(I2423&gt;=67801,I2423&lt;=68501),"Jihomoravský kraj",(IF(AND(I2423&gt;=69002,I2423&lt;=69801),"Jihomoravský kraj",(IF(AND(I2423&gt;=68601,I2423&lt;=68801),"Zlínský kraj",(IF(AND(I2423&gt;=75501,I2423&lt;=76901),"Zlínský kraj",(IF(AND(I2423&gt;=70030,I2423&lt;=74901),"Moravskoslezský kraj",(IF(AND(I2423&gt;=75000,I2423&lt;=75368),"Olomoucký kraj",(IF(AND(I2423&gt;=77200,I2423&lt;=79862),"Olomoucký kraj",(IF(AND(I2423&gt;=50011,I2423&lt;=50301),"Královéhradecký kraj",(IF(AND(I2423&gt;=54301,I2423&lt;=54303),"Královéhradecký kraj","0")))))))))))))))))))))))))))))))))))))))))))))))</f>
        <v>Ústecký kraj</v>
      </c>
      <c r="AD2423" t="s">
        <v>998</v>
      </c>
      <c r="AE2423" t="s">
        <v>998</v>
      </c>
      <c r="AF2423" t="s">
        <v>998</v>
      </c>
      <c r="AG2423" s="107">
        <v>300</v>
      </c>
      <c r="AH2423" s="107">
        <v>0</v>
      </c>
      <c r="AI2423" s="107">
        <v>0</v>
      </c>
      <c r="AJ2423" t="s">
        <v>999</v>
      </c>
      <c r="AK2423" s="106">
        <v>44920</v>
      </c>
    </row>
    <row r="2424" spans="1:37" x14ac:dyDescent="0.45">
      <c r="A2424" t="s">
        <v>6854</v>
      </c>
      <c r="B2424" t="s">
        <v>16025</v>
      </c>
      <c r="C2424" t="s">
        <v>1002</v>
      </c>
      <c r="D2424" t="s">
        <v>16026</v>
      </c>
      <c r="E2424" t="s">
        <v>992</v>
      </c>
      <c r="F2424" t="s">
        <v>16027</v>
      </c>
      <c r="G2424">
        <v>1149</v>
      </c>
      <c r="H2424" t="s">
        <v>2859</v>
      </c>
      <c r="I2424">
        <v>43201</v>
      </c>
      <c r="K2424" t="s">
        <v>16028</v>
      </c>
      <c r="L2424" s="106">
        <v>27408</v>
      </c>
      <c r="M2424">
        <v>10579168</v>
      </c>
      <c r="N2424" t="s">
        <v>1900</v>
      </c>
      <c r="O2424" t="s">
        <v>1023</v>
      </c>
      <c r="P2424" t="s">
        <v>997</v>
      </c>
      <c r="R2424" s="109" t="str">
        <f>IF(OR(P2424="SB",Q2424="SB"),"SB",0)</f>
        <v>SB</v>
      </c>
      <c r="T2424" s="110">
        <v>50537</v>
      </c>
      <c r="U2424" t="s">
        <v>19633</v>
      </c>
      <c r="V2424" s="113" t="str">
        <f>IF(AND(I2424&gt;=10000,I2424&lt;=19900),"Praha",(IF(AND(I2424&gt;=25001,I2424&lt;=29501),"Středočeský kraj",(IF(AND(I2424&gt;=30100,I2424&lt;=34972),"Středočeský kraj",(IF(AND(I2424&gt;=35002,I2424&lt;=36271),"Karlovarský kraj",(IF(AND(I2424&gt;=37001,I2424&lt;=39201),"Jihočeský kraj",(IF(AND(I2424&gt;=39701,I2424&lt;=39901),"Jihočeský kraj",(IF(AND(I2424&gt;=39301,I2424&lt;=39601),"Kraj Vysočina",(IF(AND(I2424&gt;=58001,I2424&lt;=59501),"Kraj Vysočina",(IF(AND(I2424&gt;=67401,I2424&lt;=67602),"Kraj Vysočina",(IF(AND(I2424&gt;=40001,I2424&lt;=44101),"Ústecký kraj",(IF(AND(I2424&gt;=46001,I2424&lt;=47201),"Liberecký kraj",(IF(AND(I2424&gt;=51202,I2424&lt;=51401),"Liberecký kraj",(IF(AND(I2424&gt;=53002,I2424&lt;=53976),"Pardubický kraj",(IF(AND(I2424&gt;=56002,I2424&lt;=57201),"Pardubický kraj",(IF(AND(I2424&gt;=60200,I2424&lt;=67201),"Jihomoravský kraj",(IF(AND(I2424&gt;=67801,I2424&lt;=68501),"Jihomoravský kraj",(IF(AND(I2424&gt;=69002,I2424&lt;=69801),"Jihomoravský kraj",(IF(AND(I2424&gt;=68601,I2424&lt;=68801),"Zlínský kraj",(IF(AND(I2424&gt;=75501,I2424&lt;=76901),"Zlínský kraj",(IF(AND(I2424&gt;=70030,I2424&lt;=74901),"Moravskoslezský kraj",(IF(AND(I2424&gt;=75000,I2424&lt;=75368),"Olomoucký kraj",(IF(AND(I2424&gt;=77200,I2424&lt;=79862),"Olomoucký kraj",(IF(AND(I2424&gt;=50011,I2424&lt;=50301),"Královéhradecký kraj",(IF(AND(I2424&gt;=54301,I2424&lt;=54303),"Královéhradecký kraj","0")))))))))))))))))))))))))))))))))))))))))))))))</f>
        <v>Ústecký kraj</v>
      </c>
      <c r="AD2424" t="s">
        <v>998</v>
      </c>
      <c r="AE2424" t="s">
        <v>998</v>
      </c>
      <c r="AF2424" t="s">
        <v>998</v>
      </c>
      <c r="AG2424" s="107">
        <v>0</v>
      </c>
      <c r="AH2424" s="107">
        <v>0</v>
      </c>
      <c r="AI2424" s="107">
        <v>0</v>
      </c>
      <c r="AJ2424" t="s">
        <v>1012</v>
      </c>
    </row>
    <row r="2425" spans="1:37" x14ac:dyDescent="0.45">
      <c r="A2425" t="s">
        <v>1413</v>
      </c>
      <c r="B2425" t="s">
        <v>6021</v>
      </c>
      <c r="C2425" t="s">
        <v>1002</v>
      </c>
      <c r="D2425" t="s">
        <v>6025</v>
      </c>
      <c r="E2425" t="s">
        <v>992</v>
      </c>
      <c r="F2425" t="s">
        <v>2254</v>
      </c>
      <c r="G2425">
        <v>1787</v>
      </c>
      <c r="H2425" t="s">
        <v>2859</v>
      </c>
      <c r="I2425">
        <v>43201</v>
      </c>
      <c r="K2425" t="s">
        <v>6026</v>
      </c>
      <c r="L2425" s="106">
        <v>25246</v>
      </c>
      <c r="M2425">
        <v>10579370</v>
      </c>
      <c r="N2425" t="s">
        <v>1900</v>
      </c>
      <c r="O2425" t="s">
        <v>1023</v>
      </c>
      <c r="P2425" t="s">
        <v>997</v>
      </c>
      <c r="R2425" s="109" t="str">
        <f>IF(OR(P2425="SB",Q2425="SB"),"SB",0)</f>
        <v>SB</v>
      </c>
      <c r="T2425" s="110">
        <v>50539</v>
      </c>
      <c r="U2425" t="s">
        <v>19633</v>
      </c>
      <c r="V2425" s="113" t="str">
        <f>IF(AND(I2425&gt;=10000,I2425&lt;=19900),"Praha",(IF(AND(I2425&gt;=25001,I2425&lt;=29501),"Středočeský kraj",(IF(AND(I2425&gt;=30100,I2425&lt;=34972),"Středočeský kraj",(IF(AND(I2425&gt;=35002,I2425&lt;=36271),"Karlovarský kraj",(IF(AND(I2425&gt;=37001,I2425&lt;=39201),"Jihočeský kraj",(IF(AND(I2425&gt;=39701,I2425&lt;=39901),"Jihočeský kraj",(IF(AND(I2425&gt;=39301,I2425&lt;=39601),"Kraj Vysočina",(IF(AND(I2425&gt;=58001,I2425&lt;=59501),"Kraj Vysočina",(IF(AND(I2425&gt;=67401,I2425&lt;=67602),"Kraj Vysočina",(IF(AND(I2425&gt;=40001,I2425&lt;=44101),"Ústecký kraj",(IF(AND(I2425&gt;=46001,I2425&lt;=47201),"Liberecký kraj",(IF(AND(I2425&gt;=51202,I2425&lt;=51401),"Liberecký kraj",(IF(AND(I2425&gt;=53002,I2425&lt;=53976),"Pardubický kraj",(IF(AND(I2425&gt;=56002,I2425&lt;=57201),"Pardubický kraj",(IF(AND(I2425&gt;=60200,I2425&lt;=67201),"Jihomoravský kraj",(IF(AND(I2425&gt;=67801,I2425&lt;=68501),"Jihomoravský kraj",(IF(AND(I2425&gt;=69002,I2425&lt;=69801),"Jihomoravský kraj",(IF(AND(I2425&gt;=68601,I2425&lt;=68801),"Zlínský kraj",(IF(AND(I2425&gt;=75501,I2425&lt;=76901),"Zlínský kraj",(IF(AND(I2425&gt;=70030,I2425&lt;=74901),"Moravskoslezský kraj",(IF(AND(I2425&gt;=75000,I2425&lt;=75368),"Olomoucký kraj",(IF(AND(I2425&gt;=77200,I2425&lt;=79862),"Olomoucký kraj",(IF(AND(I2425&gt;=50011,I2425&lt;=50301),"Královéhradecký kraj",(IF(AND(I2425&gt;=54301,I2425&lt;=54303),"Královéhradecký kraj","0")))))))))))))))))))))))))))))))))))))))))))))))</f>
        <v>Ústecký kraj</v>
      </c>
      <c r="AD2425" t="s">
        <v>998</v>
      </c>
      <c r="AE2425" t="s">
        <v>998</v>
      </c>
      <c r="AF2425" t="s">
        <v>998</v>
      </c>
      <c r="AG2425" s="107">
        <v>300</v>
      </c>
      <c r="AH2425" s="107">
        <v>0</v>
      </c>
      <c r="AI2425" s="107">
        <v>0</v>
      </c>
      <c r="AJ2425" t="s">
        <v>999</v>
      </c>
      <c r="AK2425" s="106">
        <v>44920</v>
      </c>
    </row>
    <row r="2426" spans="1:37" x14ac:dyDescent="0.45">
      <c r="A2426" t="s">
        <v>1626</v>
      </c>
      <c r="B2426" t="s">
        <v>17705</v>
      </c>
      <c r="C2426" t="s">
        <v>1002</v>
      </c>
      <c r="D2426" t="s">
        <v>17706</v>
      </c>
      <c r="E2426" t="s">
        <v>992</v>
      </c>
      <c r="F2426" t="s">
        <v>4040</v>
      </c>
      <c r="G2426">
        <v>1168</v>
      </c>
      <c r="H2426" t="s">
        <v>2859</v>
      </c>
      <c r="I2426">
        <v>43201</v>
      </c>
      <c r="K2426" t="s">
        <v>17707</v>
      </c>
      <c r="L2426" s="106">
        <v>27031</v>
      </c>
      <c r="M2426">
        <v>10579572</v>
      </c>
      <c r="N2426" t="s">
        <v>1900</v>
      </c>
      <c r="O2426" t="s">
        <v>1023</v>
      </c>
      <c r="P2426" t="s">
        <v>997</v>
      </c>
      <c r="R2426" s="109" t="str">
        <f>IF(OR(P2426="SB",Q2426="SB"),"SB",0)</f>
        <v>SB</v>
      </c>
      <c r="T2426" s="110">
        <v>50541</v>
      </c>
      <c r="U2426" t="s">
        <v>19633</v>
      </c>
      <c r="V2426" s="113" t="str">
        <f>IF(AND(I2426&gt;=10000,I2426&lt;=19900),"Praha",(IF(AND(I2426&gt;=25001,I2426&lt;=29501),"Středočeský kraj",(IF(AND(I2426&gt;=30100,I2426&lt;=34972),"Středočeský kraj",(IF(AND(I2426&gt;=35002,I2426&lt;=36271),"Karlovarský kraj",(IF(AND(I2426&gt;=37001,I2426&lt;=39201),"Jihočeský kraj",(IF(AND(I2426&gt;=39701,I2426&lt;=39901),"Jihočeský kraj",(IF(AND(I2426&gt;=39301,I2426&lt;=39601),"Kraj Vysočina",(IF(AND(I2426&gt;=58001,I2426&lt;=59501),"Kraj Vysočina",(IF(AND(I2426&gt;=67401,I2426&lt;=67602),"Kraj Vysočina",(IF(AND(I2426&gt;=40001,I2426&lt;=44101),"Ústecký kraj",(IF(AND(I2426&gt;=46001,I2426&lt;=47201),"Liberecký kraj",(IF(AND(I2426&gt;=51202,I2426&lt;=51401),"Liberecký kraj",(IF(AND(I2426&gt;=53002,I2426&lt;=53976),"Pardubický kraj",(IF(AND(I2426&gt;=56002,I2426&lt;=57201),"Pardubický kraj",(IF(AND(I2426&gt;=60200,I2426&lt;=67201),"Jihomoravský kraj",(IF(AND(I2426&gt;=67801,I2426&lt;=68501),"Jihomoravský kraj",(IF(AND(I2426&gt;=69002,I2426&lt;=69801),"Jihomoravský kraj",(IF(AND(I2426&gt;=68601,I2426&lt;=68801),"Zlínský kraj",(IF(AND(I2426&gt;=75501,I2426&lt;=76901),"Zlínský kraj",(IF(AND(I2426&gt;=70030,I2426&lt;=74901),"Moravskoslezský kraj",(IF(AND(I2426&gt;=75000,I2426&lt;=75368),"Olomoucký kraj",(IF(AND(I2426&gt;=77200,I2426&lt;=79862),"Olomoucký kraj",(IF(AND(I2426&gt;=50011,I2426&lt;=50301),"Královéhradecký kraj",(IF(AND(I2426&gt;=54301,I2426&lt;=54303),"Královéhradecký kraj","0")))))))))))))))))))))))))))))))))))))))))))))))</f>
        <v>Ústecký kraj</v>
      </c>
      <c r="AD2426" t="s">
        <v>998</v>
      </c>
      <c r="AE2426" t="s">
        <v>998</v>
      </c>
      <c r="AF2426" t="s">
        <v>998</v>
      </c>
      <c r="AG2426" s="107">
        <v>0</v>
      </c>
      <c r="AH2426" s="107">
        <v>0</v>
      </c>
      <c r="AI2426" s="107">
        <v>0</v>
      </c>
      <c r="AJ2426" t="s">
        <v>1012</v>
      </c>
    </row>
    <row r="2427" spans="1:37" x14ac:dyDescent="0.45">
      <c r="A2427" t="s">
        <v>1412</v>
      </c>
      <c r="B2427" t="s">
        <v>5641</v>
      </c>
      <c r="C2427" t="s">
        <v>1002</v>
      </c>
      <c r="D2427" t="s">
        <v>5642</v>
      </c>
      <c r="E2427" t="s">
        <v>992</v>
      </c>
      <c r="F2427" t="s">
        <v>1529</v>
      </c>
      <c r="G2427">
        <v>1850</v>
      </c>
      <c r="H2427" t="s">
        <v>2859</v>
      </c>
      <c r="I2427">
        <v>43201</v>
      </c>
      <c r="K2427" t="s">
        <v>5643</v>
      </c>
      <c r="L2427" s="106">
        <v>26343</v>
      </c>
      <c r="M2427">
        <v>10579875</v>
      </c>
      <c r="N2427" t="s">
        <v>1900</v>
      </c>
      <c r="O2427" t="s">
        <v>1023</v>
      </c>
      <c r="P2427" t="s">
        <v>997</v>
      </c>
      <c r="R2427" s="109" t="str">
        <f>IF(OR(P2427="SB",Q2427="SB"),"SB",0)</f>
        <v>SB</v>
      </c>
      <c r="T2427" s="110">
        <v>50543</v>
      </c>
      <c r="U2427" t="s">
        <v>19633</v>
      </c>
      <c r="V2427" s="113" t="str">
        <f>IF(AND(I2427&gt;=10000,I2427&lt;=19900),"Praha",(IF(AND(I2427&gt;=25001,I2427&lt;=29501),"Středočeský kraj",(IF(AND(I2427&gt;=30100,I2427&lt;=34972),"Středočeský kraj",(IF(AND(I2427&gt;=35002,I2427&lt;=36271),"Karlovarský kraj",(IF(AND(I2427&gt;=37001,I2427&lt;=39201),"Jihočeský kraj",(IF(AND(I2427&gt;=39701,I2427&lt;=39901),"Jihočeský kraj",(IF(AND(I2427&gt;=39301,I2427&lt;=39601),"Kraj Vysočina",(IF(AND(I2427&gt;=58001,I2427&lt;=59501),"Kraj Vysočina",(IF(AND(I2427&gt;=67401,I2427&lt;=67602),"Kraj Vysočina",(IF(AND(I2427&gt;=40001,I2427&lt;=44101),"Ústecký kraj",(IF(AND(I2427&gt;=46001,I2427&lt;=47201),"Liberecký kraj",(IF(AND(I2427&gt;=51202,I2427&lt;=51401),"Liberecký kraj",(IF(AND(I2427&gt;=53002,I2427&lt;=53976),"Pardubický kraj",(IF(AND(I2427&gt;=56002,I2427&lt;=57201),"Pardubický kraj",(IF(AND(I2427&gt;=60200,I2427&lt;=67201),"Jihomoravský kraj",(IF(AND(I2427&gt;=67801,I2427&lt;=68501),"Jihomoravský kraj",(IF(AND(I2427&gt;=69002,I2427&lt;=69801),"Jihomoravský kraj",(IF(AND(I2427&gt;=68601,I2427&lt;=68801),"Zlínský kraj",(IF(AND(I2427&gt;=75501,I2427&lt;=76901),"Zlínský kraj",(IF(AND(I2427&gt;=70030,I2427&lt;=74901),"Moravskoslezský kraj",(IF(AND(I2427&gt;=75000,I2427&lt;=75368),"Olomoucký kraj",(IF(AND(I2427&gt;=77200,I2427&lt;=79862),"Olomoucký kraj",(IF(AND(I2427&gt;=50011,I2427&lt;=50301),"Královéhradecký kraj",(IF(AND(I2427&gt;=54301,I2427&lt;=54303),"Královéhradecký kraj","0")))))))))))))))))))))))))))))))))))))))))))))))</f>
        <v>Ústecký kraj</v>
      </c>
      <c r="AD2427" t="s">
        <v>998</v>
      </c>
      <c r="AE2427" t="s">
        <v>998</v>
      </c>
      <c r="AF2427" t="s">
        <v>998</v>
      </c>
      <c r="AG2427" s="107">
        <v>300</v>
      </c>
      <c r="AH2427" s="107">
        <v>0</v>
      </c>
      <c r="AI2427" s="107">
        <v>0</v>
      </c>
      <c r="AJ2427" t="s">
        <v>999</v>
      </c>
      <c r="AK2427" s="106">
        <v>44920</v>
      </c>
    </row>
    <row r="2428" spans="1:37" x14ac:dyDescent="0.45">
      <c r="A2428" t="s">
        <v>1264</v>
      </c>
      <c r="B2428" t="s">
        <v>14059</v>
      </c>
      <c r="C2428" t="s">
        <v>1002</v>
      </c>
      <c r="D2428" t="s">
        <v>14062</v>
      </c>
      <c r="E2428" t="s">
        <v>992</v>
      </c>
      <c r="F2428" t="s">
        <v>4364</v>
      </c>
      <c r="G2428">
        <v>1100</v>
      </c>
      <c r="H2428" t="s">
        <v>2859</v>
      </c>
      <c r="I2428">
        <v>43201</v>
      </c>
      <c r="K2428" t="s">
        <v>14063</v>
      </c>
      <c r="L2428" s="106">
        <v>31174</v>
      </c>
      <c r="M2428">
        <v>10583010</v>
      </c>
      <c r="N2428" t="s">
        <v>1900</v>
      </c>
      <c r="O2428" t="s">
        <v>1023</v>
      </c>
      <c r="P2428" t="s">
        <v>997</v>
      </c>
      <c r="R2428" s="109" t="str">
        <f>IF(OR(P2428="SB",Q2428="SB"),"SB",0)</f>
        <v>SB</v>
      </c>
      <c r="T2428" s="110">
        <v>50558</v>
      </c>
      <c r="U2428" t="s">
        <v>19633</v>
      </c>
      <c r="V2428" s="113" t="str">
        <f>IF(AND(I2428&gt;=10000,I2428&lt;=19900),"Praha",(IF(AND(I2428&gt;=25001,I2428&lt;=29501),"Středočeský kraj",(IF(AND(I2428&gt;=30100,I2428&lt;=34972),"Středočeský kraj",(IF(AND(I2428&gt;=35002,I2428&lt;=36271),"Karlovarský kraj",(IF(AND(I2428&gt;=37001,I2428&lt;=39201),"Jihočeský kraj",(IF(AND(I2428&gt;=39701,I2428&lt;=39901),"Jihočeský kraj",(IF(AND(I2428&gt;=39301,I2428&lt;=39601),"Kraj Vysočina",(IF(AND(I2428&gt;=58001,I2428&lt;=59501),"Kraj Vysočina",(IF(AND(I2428&gt;=67401,I2428&lt;=67602),"Kraj Vysočina",(IF(AND(I2428&gt;=40001,I2428&lt;=44101),"Ústecký kraj",(IF(AND(I2428&gt;=46001,I2428&lt;=47201),"Liberecký kraj",(IF(AND(I2428&gt;=51202,I2428&lt;=51401),"Liberecký kraj",(IF(AND(I2428&gt;=53002,I2428&lt;=53976),"Pardubický kraj",(IF(AND(I2428&gt;=56002,I2428&lt;=57201),"Pardubický kraj",(IF(AND(I2428&gt;=60200,I2428&lt;=67201),"Jihomoravský kraj",(IF(AND(I2428&gt;=67801,I2428&lt;=68501),"Jihomoravský kraj",(IF(AND(I2428&gt;=69002,I2428&lt;=69801),"Jihomoravský kraj",(IF(AND(I2428&gt;=68601,I2428&lt;=68801),"Zlínský kraj",(IF(AND(I2428&gt;=75501,I2428&lt;=76901),"Zlínský kraj",(IF(AND(I2428&gt;=70030,I2428&lt;=74901),"Moravskoslezský kraj",(IF(AND(I2428&gt;=75000,I2428&lt;=75368),"Olomoucký kraj",(IF(AND(I2428&gt;=77200,I2428&lt;=79862),"Olomoucký kraj",(IF(AND(I2428&gt;=50011,I2428&lt;=50301),"Královéhradecký kraj",(IF(AND(I2428&gt;=54301,I2428&lt;=54303),"Královéhradecký kraj","0")))))))))))))))))))))))))))))))))))))))))))))))</f>
        <v>Ústecký kraj</v>
      </c>
      <c r="AD2428" t="s">
        <v>998</v>
      </c>
      <c r="AE2428" t="s">
        <v>998</v>
      </c>
      <c r="AF2428" t="s">
        <v>998</v>
      </c>
      <c r="AG2428" s="107">
        <v>0</v>
      </c>
      <c r="AH2428" s="107">
        <v>0</v>
      </c>
      <c r="AI2428" s="107">
        <v>0</v>
      </c>
      <c r="AJ2428" t="s">
        <v>1012</v>
      </c>
    </row>
    <row r="2429" spans="1:37" x14ac:dyDescent="0.45">
      <c r="A2429" t="s">
        <v>1694</v>
      </c>
      <c r="B2429" t="s">
        <v>6709</v>
      </c>
      <c r="C2429" t="s">
        <v>1002</v>
      </c>
      <c r="D2429" t="s">
        <v>6710</v>
      </c>
      <c r="E2429" t="s">
        <v>992</v>
      </c>
      <c r="F2429" t="s">
        <v>3843</v>
      </c>
      <c r="G2429">
        <v>1535</v>
      </c>
      <c r="H2429" t="s">
        <v>2859</v>
      </c>
      <c r="I2429">
        <v>43201</v>
      </c>
      <c r="K2429" t="s">
        <v>6711</v>
      </c>
      <c r="L2429" s="106">
        <v>29962</v>
      </c>
      <c r="M2429">
        <v>10583313</v>
      </c>
      <c r="N2429" t="s">
        <v>1900</v>
      </c>
      <c r="O2429" t="s">
        <v>1023</v>
      </c>
      <c r="P2429" t="s">
        <v>997</v>
      </c>
      <c r="R2429" s="109" t="str">
        <f>IF(OR(P2429="SB",Q2429="SB"),"SB",0)</f>
        <v>SB</v>
      </c>
      <c r="T2429" s="110">
        <v>50559</v>
      </c>
      <c r="U2429" t="s">
        <v>19633</v>
      </c>
      <c r="V2429" s="113" t="str">
        <f>IF(AND(I2429&gt;=10000,I2429&lt;=19900),"Praha",(IF(AND(I2429&gt;=25001,I2429&lt;=29501),"Středočeský kraj",(IF(AND(I2429&gt;=30100,I2429&lt;=34972),"Středočeský kraj",(IF(AND(I2429&gt;=35002,I2429&lt;=36271),"Karlovarský kraj",(IF(AND(I2429&gt;=37001,I2429&lt;=39201),"Jihočeský kraj",(IF(AND(I2429&gt;=39701,I2429&lt;=39901),"Jihočeský kraj",(IF(AND(I2429&gt;=39301,I2429&lt;=39601),"Kraj Vysočina",(IF(AND(I2429&gt;=58001,I2429&lt;=59501),"Kraj Vysočina",(IF(AND(I2429&gt;=67401,I2429&lt;=67602),"Kraj Vysočina",(IF(AND(I2429&gt;=40001,I2429&lt;=44101),"Ústecký kraj",(IF(AND(I2429&gt;=46001,I2429&lt;=47201),"Liberecký kraj",(IF(AND(I2429&gt;=51202,I2429&lt;=51401),"Liberecký kraj",(IF(AND(I2429&gt;=53002,I2429&lt;=53976),"Pardubický kraj",(IF(AND(I2429&gt;=56002,I2429&lt;=57201),"Pardubický kraj",(IF(AND(I2429&gt;=60200,I2429&lt;=67201),"Jihomoravský kraj",(IF(AND(I2429&gt;=67801,I2429&lt;=68501),"Jihomoravský kraj",(IF(AND(I2429&gt;=69002,I2429&lt;=69801),"Jihomoravský kraj",(IF(AND(I2429&gt;=68601,I2429&lt;=68801),"Zlínský kraj",(IF(AND(I2429&gt;=75501,I2429&lt;=76901),"Zlínský kraj",(IF(AND(I2429&gt;=70030,I2429&lt;=74901),"Moravskoslezský kraj",(IF(AND(I2429&gt;=75000,I2429&lt;=75368),"Olomoucký kraj",(IF(AND(I2429&gt;=77200,I2429&lt;=79862),"Olomoucký kraj",(IF(AND(I2429&gt;=50011,I2429&lt;=50301),"Královéhradecký kraj",(IF(AND(I2429&gt;=54301,I2429&lt;=54303),"Královéhradecký kraj","0")))))))))))))))))))))))))))))))))))))))))))))))</f>
        <v>Ústecký kraj</v>
      </c>
      <c r="AD2429" t="s">
        <v>998</v>
      </c>
      <c r="AE2429" t="s">
        <v>998</v>
      </c>
      <c r="AF2429" t="s">
        <v>998</v>
      </c>
      <c r="AG2429" s="107">
        <v>0</v>
      </c>
      <c r="AH2429" s="107">
        <v>0</v>
      </c>
      <c r="AI2429" s="107">
        <v>0</v>
      </c>
      <c r="AJ2429" t="s">
        <v>1012</v>
      </c>
    </row>
    <row r="2430" spans="1:37" x14ac:dyDescent="0.45">
      <c r="A2430" t="s">
        <v>1782</v>
      </c>
      <c r="B2430" t="s">
        <v>11992</v>
      </c>
      <c r="C2430" t="s">
        <v>1002</v>
      </c>
      <c r="D2430" t="s">
        <v>11993</v>
      </c>
      <c r="E2430" t="s">
        <v>992</v>
      </c>
      <c r="F2430" t="s">
        <v>3540</v>
      </c>
      <c r="G2430">
        <v>1443</v>
      </c>
      <c r="H2430" t="s">
        <v>2859</v>
      </c>
      <c r="I2430">
        <v>43201</v>
      </c>
      <c r="K2430" t="s">
        <v>11994</v>
      </c>
      <c r="L2430" s="106">
        <v>27157</v>
      </c>
      <c r="M2430">
        <v>10583515</v>
      </c>
      <c r="N2430" t="s">
        <v>1900</v>
      </c>
      <c r="O2430" t="s">
        <v>1023</v>
      </c>
      <c r="P2430" t="s">
        <v>997</v>
      </c>
      <c r="R2430" s="109" t="str">
        <f>IF(OR(P2430="SB",Q2430="SB"),"SB",0)</f>
        <v>SB</v>
      </c>
      <c r="T2430" s="110">
        <v>50561</v>
      </c>
      <c r="U2430" t="s">
        <v>19633</v>
      </c>
      <c r="V2430" s="113" t="str">
        <f>IF(AND(I2430&gt;=10000,I2430&lt;=19900),"Praha",(IF(AND(I2430&gt;=25001,I2430&lt;=29501),"Středočeský kraj",(IF(AND(I2430&gt;=30100,I2430&lt;=34972),"Středočeský kraj",(IF(AND(I2430&gt;=35002,I2430&lt;=36271),"Karlovarský kraj",(IF(AND(I2430&gt;=37001,I2430&lt;=39201),"Jihočeský kraj",(IF(AND(I2430&gt;=39701,I2430&lt;=39901),"Jihočeský kraj",(IF(AND(I2430&gt;=39301,I2430&lt;=39601),"Kraj Vysočina",(IF(AND(I2430&gt;=58001,I2430&lt;=59501),"Kraj Vysočina",(IF(AND(I2430&gt;=67401,I2430&lt;=67602),"Kraj Vysočina",(IF(AND(I2430&gt;=40001,I2430&lt;=44101),"Ústecký kraj",(IF(AND(I2430&gt;=46001,I2430&lt;=47201),"Liberecký kraj",(IF(AND(I2430&gt;=51202,I2430&lt;=51401),"Liberecký kraj",(IF(AND(I2430&gt;=53002,I2430&lt;=53976),"Pardubický kraj",(IF(AND(I2430&gt;=56002,I2430&lt;=57201),"Pardubický kraj",(IF(AND(I2430&gt;=60200,I2430&lt;=67201),"Jihomoravský kraj",(IF(AND(I2430&gt;=67801,I2430&lt;=68501),"Jihomoravský kraj",(IF(AND(I2430&gt;=69002,I2430&lt;=69801),"Jihomoravský kraj",(IF(AND(I2430&gt;=68601,I2430&lt;=68801),"Zlínský kraj",(IF(AND(I2430&gt;=75501,I2430&lt;=76901),"Zlínský kraj",(IF(AND(I2430&gt;=70030,I2430&lt;=74901),"Moravskoslezský kraj",(IF(AND(I2430&gt;=75000,I2430&lt;=75368),"Olomoucký kraj",(IF(AND(I2430&gt;=77200,I2430&lt;=79862),"Olomoucký kraj",(IF(AND(I2430&gt;=50011,I2430&lt;=50301),"Královéhradecký kraj",(IF(AND(I2430&gt;=54301,I2430&lt;=54303),"Královéhradecký kraj","0")))))))))))))))))))))))))))))))))))))))))))))))</f>
        <v>Ústecký kraj</v>
      </c>
      <c r="AD2430" t="s">
        <v>998</v>
      </c>
      <c r="AE2430" t="s">
        <v>998</v>
      </c>
      <c r="AF2430" t="s">
        <v>998</v>
      </c>
      <c r="AG2430" s="107">
        <v>300</v>
      </c>
      <c r="AH2430" s="107">
        <v>0</v>
      </c>
      <c r="AI2430" s="107">
        <v>0</v>
      </c>
      <c r="AJ2430" t="s">
        <v>999</v>
      </c>
      <c r="AK2430" s="106">
        <v>44920</v>
      </c>
    </row>
    <row r="2431" spans="1:37" x14ac:dyDescent="0.45">
      <c r="A2431" t="s">
        <v>1202</v>
      </c>
      <c r="B2431" t="s">
        <v>2856</v>
      </c>
      <c r="C2431" t="s">
        <v>1002</v>
      </c>
      <c r="D2431" t="s">
        <v>2857</v>
      </c>
      <c r="E2431" t="s">
        <v>992</v>
      </c>
      <c r="F2431" t="s">
        <v>2858</v>
      </c>
      <c r="G2431">
        <v>995</v>
      </c>
      <c r="H2431" t="s">
        <v>2859</v>
      </c>
      <c r="I2431">
        <v>43201</v>
      </c>
      <c r="K2431" t="s">
        <v>2860</v>
      </c>
      <c r="L2431" s="106">
        <v>29376</v>
      </c>
      <c r="M2431">
        <v>10583818</v>
      </c>
      <c r="N2431" t="s">
        <v>1900</v>
      </c>
      <c r="O2431" t="s">
        <v>1023</v>
      </c>
      <c r="P2431" t="s">
        <v>997</v>
      </c>
      <c r="R2431" s="109" t="str">
        <f>IF(OR(P2431="SB",Q2431="SB"),"SB",0)</f>
        <v>SB</v>
      </c>
      <c r="T2431" s="110">
        <v>50564</v>
      </c>
      <c r="U2431" t="s">
        <v>19633</v>
      </c>
      <c r="V2431" s="113" t="str">
        <f>IF(AND(I2431&gt;=10000,I2431&lt;=19900),"Praha",(IF(AND(I2431&gt;=25001,I2431&lt;=29501),"Středočeský kraj",(IF(AND(I2431&gt;=30100,I2431&lt;=34972),"Středočeský kraj",(IF(AND(I2431&gt;=35002,I2431&lt;=36271),"Karlovarský kraj",(IF(AND(I2431&gt;=37001,I2431&lt;=39201),"Jihočeský kraj",(IF(AND(I2431&gt;=39701,I2431&lt;=39901),"Jihočeský kraj",(IF(AND(I2431&gt;=39301,I2431&lt;=39601),"Kraj Vysočina",(IF(AND(I2431&gt;=58001,I2431&lt;=59501),"Kraj Vysočina",(IF(AND(I2431&gt;=67401,I2431&lt;=67602),"Kraj Vysočina",(IF(AND(I2431&gt;=40001,I2431&lt;=44101),"Ústecký kraj",(IF(AND(I2431&gt;=46001,I2431&lt;=47201),"Liberecký kraj",(IF(AND(I2431&gt;=51202,I2431&lt;=51401),"Liberecký kraj",(IF(AND(I2431&gt;=53002,I2431&lt;=53976),"Pardubický kraj",(IF(AND(I2431&gt;=56002,I2431&lt;=57201),"Pardubický kraj",(IF(AND(I2431&gt;=60200,I2431&lt;=67201),"Jihomoravský kraj",(IF(AND(I2431&gt;=67801,I2431&lt;=68501),"Jihomoravský kraj",(IF(AND(I2431&gt;=69002,I2431&lt;=69801),"Jihomoravský kraj",(IF(AND(I2431&gt;=68601,I2431&lt;=68801),"Zlínský kraj",(IF(AND(I2431&gt;=75501,I2431&lt;=76901),"Zlínský kraj",(IF(AND(I2431&gt;=70030,I2431&lt;=74901),"Moravskoslezský kraj",(IF(AND(I2431&gt;=75000,I2431&lt;=75368),"Olomoucký kraj",(IF(AND(I2431&gt;=77200,I2431&lt;=79862),"Olomoucký kraj",(IF(AND(I2431&gt;=50011,I2431&lt;=50301),"Královéhradecký kraj",(IF(AND(I2431&gt;=54301,I2431&lt;=54303),"Královéhradecký kraj","0")))))))))))))))))))))))))))))))))))))))))))))))</f>
        <v>Ústecký kraj</v>
      </c>
      <c r="AD2431" t="s">
        <v>998</v>
      </c>
      <c r="AE2431" t="s">
        <v>998</v>
      </c>
      <c r="AF2431" t="s">
        <v>998</v>
      </c>
      <c r="AG2431" s="107">
        <v>0</v>
      </c>
      <c r="AH2431" s="107">
        <v>0</v>
      </c>
      <c r="AI2431" s="107">
        <v>0</v>
      </c>
      <c r="AJ2431" t="s">
        <v>1012</v>
      </c>
    </row>
    <row r="2432" spans="1:37" x14ac:dyDescent="0.45">
      <c r="A2432" t="s">
        <v>1412</v>
      </c>
      <c r="B2432" t="s">
        <v>14971</v>
      </c>
      <c r="C2432" t="s">
        <v>1002</v>
      </c>
      <c r="D2432" t="s">
        <v>14972</v>
      </c>
      <c r="E2432" t="s">
        <v>992</v>
      </c>
      <c r="F2432" t="s">
        <v>3540</v>
      </c>
      <c r="G2432">
        <v>1432</v>
      </c>
      <c r="H2432" t="s">
        <v>2859</v>
      </c>
      <c r="I2432">
        <v>43201</v>
      </c>
      <c r="K2432" t="s">
        <v>14973</v>
      </c>
      <c r="L2432" s="106">
        <v>30609</v>
      </c>
      <c r="M2432">
        <v>10584020</v>
      </c>
      <c r="N2432" t="s">
        <v>1900</v>
      </c>
      <c r="O2432" t="s">
        <v>1023</v>
      </c>
      <c r="P2432" t="s">
        <v>997</v>
      </c>
      <c r="R2432" s="109" t="str">
        <f>IF(OR(P2432="SB",Q2432="SB"),"SB",0)</f>
        <v>SB</v>
      </c>
      <c r="T2432" s="110">
        <v>50565</v>
      </c>
      <c r="U2432" t="s">
        <v>19633</v>
      </c>
      <c r="V2432" s="113" t="str">
        <f>IF(AND(I2432&gt;=10000,I2432&lt;=19900),"Praha",(IF(AND(I2432&gt;=25001,I2432&lt;=29501),"Středočeský kraj",(IF(AND(I2432&gt;=30100,I2432&lt;=34972),"Středočeský kraj",(IF(AND(I2432&gt;=35002,I2432&lt;=36271),"Karlovarský kraj",(IF(AND(I2432&gt;=37001,I2432&lt;=39201),"Jihočeský kraj",(IF(AND(I2432&gt;=39701,I2432&lt;=39901),"Jihočeský kraj",(IF(AND(I2432&gt;=39301,I2432&lt;=39601),"Kraj Vysočina",(IF(AND(I2432&gt;=58001,I2432&lt;=59501),"Kraj Vysočina",(IF(AND(I2432&gt;=67401,I2432&lt;=67602),"Kraj Vysočina",(IF(AND(I2432&gt;=40001,I2432&lt;=44101),"Ústecký kraj",(IF(AND(I2432&gt;=46001,I2432&lt;=47201),"Liberecký kraj",(IF(AND(I2432&gt;=51202,I2432&lt;=51401),"Liberecký kraj",(IF(AND(I2432&gt;=53002,I2432&lt;=53976),"Pardubický kraj",(IF(AND(I2432&gt;=56002,I2432&lt;=57201),"Pardubický kraj",(IF(AND(I2432&gt;=60200,I2432&lt;=67201),"Jihomoravský kraj",(IF(AND(I2432&gt;=67801,I2432&lt;=68501),"Jihomoravský kraj",(IF(AND(I2432&gt;=69002,I2432&lt;=69801),"Jihomoravský kraj",(IF(AND(I2432&gt;=68601,I2432&lt;=68801),"Zlínský kraj",(IF(AND(I2432&gt;=75501,I2432&lt;=76901),"Zlínský kraj",(IF(AND(I2432&gt;=70030,I2432&lt;=74901),"Moravskoslezský kraj",(IF(AND(I2432&gt;=75000,I2432&lt;=75368),"Olomoucký kraj",(IF(AND(I2432&gt;=77200,I2432&lt;=79862),"Olomoucký kraj",(IF(AND(I2432&gt;=50011,I2432&lt;=50301),"Královéhradecký kraj",(IF(AND(I2432&gt;=54301,I2432&lt;=54303),"Královéhradecký kraj","0")))))))))))))))))))))))))))))))))))))))))))))))</f>
        <v>Ústecký kraj</v>
      </c>
      <c r="AD2432" t="s">
        <v>998</v>
      </c>
      <c r="AE2432" t="s">
        <v>998</v>
      </c>
      <c r="AF2432" t="s">
        <v>998</v>
      </c>
      <c r="AG2432" s="107">
        <v>0</v>
      </c>
      <c r="AH2432" s="107">
        <v>0</v>
      </c>
      <c r="AI2432" s="107">
        <v>0</v>
      </c>
      <c r="AJ2432" t="s">
        <v>1012</v>
      </c>
    </row>
    <row r="2433" spans="1:37" x14ac:dyDescent="0.45">
      <c r="A2433" t="s">
        <v>1408</v>
      </c>
      <c r="B2433" t="s">
        <v>13136</v>
      </c>
      <c r="C2433" t="s">
        <v>1002</v>
      </c>
      <c r="D2433" t="s">
        <v>13148</v>
      </c>
      <c r="E2433" t="s">
        <v>992</v>
      </c>
      <c r="F2433" t="s">
        <v>13149</v>
      </c>
      <c r="G2433">
        <v>1526</v>
      </c>
      <c r="H2433" t="s">
        <v>2859</v>
      </c>
      <c r="I2433">
        <v>43201</v>
      </c>
      <c r="K2433" t="s">
        <v>13150</v>
      </c>
      <c r="L2433" s="106">
        <v>30922</v>
      </c>
      <c r="M2433">
        <v>10584121</v>
      </c>
      <c r="N2433" t="s">
        <v>1900</v>
      </c>
      <c r="O2433" t="s">
        <v>1023</v>
      </c>
      <c r="P2433" t="s">
        <v>997</v>
      </c>
      <c r="R2433" s="109" t="str">
        <f>IF(OR(P2433="SB",Q2433="SB"),"SB",0)</f>
        <v>SB</v>
      </c>
      <c r="T2433" s="110">
        <v>50566</v>
      </c>
      <c r="U2433" t="s">
        <v>19633</v>
      </c>
      <c r="V2433" s="113" t="str">
        <f>IF(AND(I2433&gt;=10000,I2433&lt;=19900),"Praha",(IF(AND(I2433&gt;=25001,I2433&lt;=29501),"Středočeský kraj",(IF(AND(I2433&gt;=30100,I2433&lt;=34972),"Středočeský kraj",(IF(AND(I2433&gt;=35002,I2433&lt;=36271),"Karlovarský kraj",(IF(AND(I2433&gt;=37001,I2433&lt;=39201),"Jihočeský kraj",(IF(AND(I2433&gt;=39701,I2433&lt;=39901),"Jihočeský kraj",(IF(AND(I2433&gt;=39301,I2433&lt;=39601),"Kraj Vysočina",(IF(AND(I2433&gt;=58001,I2433&lt;=59501),"Kraj Vysočina",(IF(AND(I2433&gt;=67401,I2433&lt;=67602),"Kraj Vysočina",(IF(AND(I2433&gt;=40001,I2433&lt;=44101),"Ústecký kraj",(IF(AND(I2433&gt;=46001,I2433&lt;=47201),"Liberecký kraj",(IF(AND(I2433&gt;=51202,I2433&lt;=51401),"Liberecký kraj",(IF(AND(I2433&gt;=53002,I2433&lt;=53976),"Pardubický kraj",(IF(AND(I2433&gt;=56002,I2433&lt;=57201),"Pardubický kraj",(IF(AND(I2433&gt;=60200,I2433&lt;=67201),"Jihomoravský kraj",(IF(AND(I2433&gt;=67801,I2433&lt;=68501),"Jihomoravský kraj",(IF(AND(I2433&gt;=69002,I2433&lt;=69801),"Jihomoravský kraj",(IF(AND(I2433&gt;=68601,I2433&lt;=68801),"Zlínský kraj",(IF(AND(I2433&gt;=75501,I2433&lt;=76901),"Zlínský kraj",(IF(AND(I2433&gt;=70030,I2433&lt;=74901),"Moravskoslezský kraj",(IF(AND(I2433&gt;=75000,I2433&lt;=75368),"Olomoucký kraj",(IF(AND(I2433&gt;=77200,I2433&lt;=79862),"Olomoucký kraj",(IF(AND(I2433&gt;=50011,I2433&lt;=50301),"Královéhradecký kraj",(IF(AND(I2433&gt;=54301,I2433&lt;=54303),"Královéhradecký kraj","0")))))))))))))))))))))))))))))))))))))))))))))))</f>
        <v>Ústecký kraj</v>
      </c>
      <c r="AD2433" t="s">
        <v>998</v>
      </c>
      <c r="AE2433" t="s">
        <v>998</v>
      </c>
      <c r="AF2433" t="s">
        <v>998</v>
      </c>
      <c r="AG2433" s="107">
        <v>0</v>
      </c>
      <c r="AH2433" s="107">
        <v>0</v>
      </c>
      <c r="AI2433" s="107">
        <v>0</v>
      </c>
      <c r="AJ2433" t="s">
        <v>1012</v>
      </c>
    </row>
    <row r="2434" spans="1:37" x14ac:dyDescent="0.45">
      <c r="A2434" t="s">
        <v>1806</v>
      </c>
      <c r="B2434" t="s">
        <v>4662</v>
      </c>
      <c r="C2434" t="s">
        <v>1002</v>
      </c>
      <c r="D2434" t="s">
        <v>4667</v>
      </c>
      <c r="E2434" t="s">
        <v>992</v>
      </c>
      <c r="F2434" t="s">
        <v>4668</v>
      </c>
      <c r="G2434">
        <v>1394</v>
      </c>
      <c r="H2434" t="s">
        <v>2859</v>
      </c>
      <c r="I2434">
        <v>43201</v>
      </c>
      <c r="K2434" t="s">
        <v>4669</v>
      </c>
      <c r="L2434" s="106">
        <v>26842</v>
      </c>
      <c r="M2434">
        <v>10662731</v>
      </c>
      <c r="N2434" t="s">
        <v>1900</v>
      </c>
      <c r="O2434" t="s">
        <v>1023</v>
      </c>
      <c r="P2434" t="s">
        <v>997</v>
      </c>
      <c r="R2434" s="109" t="str">
        <f>IF(OR(P2434="SB",Q2434="SB"),"SB",0)</f>
        <v>SB</v>
      </c>
      <c r="T2434" s="110">
        <v>50911</v>
      </c>
      <c r="U2434" t="s">
        <v>19633</v>
      </c>
      <c r="V2434" s="113" t="str">
        <f>IF(AND(I2434&gt;=10000,I2434&lt;=19900),"Praha",(IF(AND(I2434&gt;=25001,I2434&lt;=29501),"Středočeský kraj",(IF(AND(I2434&gt;=30100,I2434&lt;=34972),"Středočeský kraj",(IF(AND(I2434&gt;=35002,I2434&lt;=36271),"Karlovarský kraj",(IF(AND(I2434&gt;=37001,I2434&lt;=39201),"Jihočeský kraj",(IF(AND(I2434&gt;=39701,I2434&lt;=39901),"Jihočeský kraj",(IF(AND(I2434&gt;=39301,I2434&lt;=39601),"Kraj Vysočina",(IF(AND(I2434&gt;=58001,I2434&lt;=59501),"Kraj Vysočina",(IF(AND(I2434&gt;=67401,I2434&lt;=67602),"Kraj Vysočina",(IF(AND(I2434&gt;=40001,I2434&lt;=44101),"Ústecký kraj",(IF(AND(I2434&gt;=46001,I2434&lt;=47201),"Liberecký kraj",(IF(AND(I2434&gt;=51202,I2434&lt;=51401),"Liberecký kraj",(IF(AND(I2434&gt;=53002,I2434&lt;=53976),"Pardubický kraj",(IF(AND(I2434&gt;=56002,I2434&lt;=57201),"Pardubický kraj",(IF(AND(I2434&gt;=60200,I2434&lt;=67201),"Jihomoravský kraj",(IF(AND(I2434&gt;=67801,I2434&lt;=68501),"Jihomoravský kraj",(IF(AND(I2434&gt;=69002,I2434&lt;=69801),"Jihomoravský kraj",(IF(AND(I2434&gt;=68601,I2434&lt;=68801),"Zlínský kraj",(IF(AND(I2434&gt;=75501,I2434&lt;=76901),"Zlínský kraj",(IF(AND(I2434&gt;=70030,I2434&lt;=74901),"Moravskoslezský kraj",(IF(AND(I2434&gt;=75000,I2434&lt;=75368),"Olomoucký kraj",(IF(AND(I2434&gt;=77200,I2434&lt;=79862),"Olomoucký kraj",(IF(AND(I2434&gt;=50011,I2434&lt;=50301),"Královéhradecký kraj",(IF(AND(I2434&gt;=54301,I2434&lt;=54303),"Královéhradecký kraj","0")))))))))))))))))))))))))))))))))))))))))))))))</f>
        <v>Ústecký kraj</v>
      </c>
      <c r="AD2434" t="s">
        <v>998</v>
      </c>
      <c r="AE2434" t="s">
        <v>998</v>
      </c>
      <c r="AF2434" t="s">
        <v>998</v>
      </c>
      <c r="AG2434" s="107">
        <v>300</v>
      </c>
      <c r="AH2434" s="107">
        <v>0</v>
      </c>
      <c r="AI2434" s="107">
        <v>0</v>
      </c>
      <c r="AJ2434" t="s">
        <v>999</v>
      </c>
      <c r="AK2434" s="106">
        <v>44920</v>
      </c>
    </row>
    <row r="2435" spans="1:37" x14ac:dyDescent="0.45">
      <c r="A2435" t="s">
        <v>3785</v>
      </c>
      <c r="B2435" t="s">
        <v>7409</v>
      </c>
      <c r="C2435" t="s">
        <v>1002</v>
      </c>
      <c r="D2435" t="s">
        <v>7410</v>
      </c>
      <c r="E2435" t="s">
        <v>992</v>
      </c>
      <c r="F2435" t="s">
        <v>4909</v>
      </c>
      <c r="G2435">
        <v>1225</v>
      </c>
      <c r="H2435" t="s">
        <v>3225</v>
      </c>
      <c r="I2435">
        <v>43201</v>
      </c>
      <c r="K2435" t="s">
        <v>7411</v>
      </c>
      <c r="L2435" s="106">
        <v>29333</v>
      </c>
      <c r="M2435">
        <v>10662832</v>
      </c>
      <c r="N2435" t="s">
        <v>1900</v>
      </c>
      <c r="O2435" t="s">
        <v>1023</v>
      </c>
      <c r="P2435" t="s">
        <v>997</v>
      </c>
      <c r="R2435" s="109" t="str">
        <f>IF(OR(P2435="SB",Q2435="SB"),"SB",0)</f>
        <v>SB</v>
      </c>
      <c r="T2435" s="110">
        <v>50912</v>
      </c>
      <c r="U2435" t="s">
        <v>19633</v>
      </c>
      <c r="V2435" s="113" t="str">
        <f>IF(AND(I2435&gt;=10000,I2435&lt;=19900),"Praha",(IF(AND(I2435&gt;=25001,I2435&lt;=29501),"Středočeský kraj",(IF(AND(I2435&gt;=30100,I2435&lt;=34972),"Středočeský kraj",(IF(AND(I2435&gt;=35002,I2435&lt;=36271),"Karlovarský kraj",(IF(AND(I2435&gt;=37001,I2435&lt;=39201),"Jihočeský kraj",(IF(AND(I2435&gt;=39701,I2435&lt;=39901),"Jihočeský kraj",(IF(AND(I2435&gt;=39301,I2435&lt;=39601),"Kraj Vysočina",(IF(AND(I2435&gt;=58001,I2435&lt;=59501),"Kraj Vysočina",(IF(AND(I2435&gt;=67401,I2435&lt;=67602),"Kraj Vysočina",(IF(AND(I2435&gt;=40001,I2435&lt;=44101),"Ústecký kraj",(IF(AND(I2435&gt;=46001,I2435&lt;=47201),"Liberecký kraj",(IF(AND(I2435&gt;=51202,I2435&lt;=51401),"Liberecký kraj",(IF(AND(I2435&gt;=53002,I2435&lt;=53976),"Pardubický kraj",(IF(AND(I2435&gt;=56002,I2435&lt;=57201),"Pardubický kraj",(IF(AND(I2435&gt;=60200,I2435&lt;=67201),"Jihomoravský kraj",(IF(AND(I2435&gt;=67801,I2435&lt;=68501),"Jihomoravský kraj",(IF(AND(I2435&gt;=69002,I2435&lt;=69801),"Jihomoravský kraj",(IF(AND(I2435&gt;=68601,I2435&lt;=68801),"Zlínský kraj",(IF(AND(I2435&gt;=75501,I2435&lt;=76901),"Zlínský kraj",(IF(AND(I2435&gt;=70030,I2435&lt;=74901),"Moravskoslezský kraj",(IF(AND(I2435&gt;=75000,I2435&lt;=75368),"Olomoucký kraj",(IF(AND(I2435&gt;=77200,I2435&lt;=79862),"Olomoucký kraj",(IF(AND(I2435&gt;=50011,I2435&lt;=50301),"Královéhradecký kraj",(IF(AND(I2435&gt;=54301,I2435&lt;=54303),"Královéhradecký kraj","0")))))))))))))))))))))))))))))))))))))))))))))))</f>
        <v>Ústecký kraj</v>
      </c>
      <c r="AD2435" t="s">
        <v>998</v>
      </c>
      <c r="AE2435" t="s">
        <v>998</v>
      </c>
      <c r="AF2435" t="s">
        <v>998</v>
      </c>
      <c r="AG2435" s="107">
        <v>300</v>
      </c>
      <c r="AH2435" s="107">
        <v>0</v>
      </c>
      <c r="AI2435" s="107">
        <v>0</v>
      </c>
      <c r="AJ2435" t="s">
        <v>999</v>
      </c>
      <c r="AK2435" s="106">
        <v>44920</v>
      </c>
    </row>
    <row r="2436" spans="1:37" x14ac:dyDescent="0.45">
      <c r="A2436" t="s">
        <v>1264</v>
      </c>
      <c r="B2436" t="s">
        <v>17319</v>
      </c>
      <c r="C2436" t="s">
        <v>1002</v>
      </c>
      <c r="D2436" t="s">
        <v>17322</v>
      </c>
      <c r="E2436" t="s">
        <v>992</v>
      </c>
      <c r="F2436" t="s">
        <v>17323</v>
      </c>
      <c r="G2436">
        <v>742</v>
      </c>
      <c r="H2436" t="s">
        <v>2859</v>
      </c>
      <c r="I2436">
        <v>43201</v>
      </c>
      <c r="K2436" t="s">
        <v>17324</v>
      </c>
      <c r="L2436" s="106">
        <v>30185</v>
      </c>
      <c r="M2436">
        <v>10663034</v>
      </c>
      <c r="N2436" t="s">
        <v>1900</v>
      </c>
      <c r="O2436" t="s">
        <v>1023</v>
      </c>
      <c r="P2436" t="s">
        <v>997</v>
      </c>
      <c r="R2436" s="109" t="str">
        <f>IF(OR(P2436="SB",Q2436="SB"),"SB",0)</f>
        <v>SB</v>
      </c>
      <c r="T2436" s="110">
        <v>50914</v>
      </c>
      <c r="U2436" t="s">
        <v>19633</v>
      </c>
      <c r="V2436" s="113" t="str">
        <f>IF(AND(I2436&gt;=10000,I2436&lt;=19900),"Praha",(IF(AND(I2436&gt;=25001,I2436&lt;=29501),"Středočeský kraj",(IF(AND(I2436&gt;=30100,I2436&lt;=34972),"Středočeský kraj",(IF(AND(I2436&gt;=35002,I2436&lt;=36271),"Karlovarský kraj",(IF(AND(I2436&gt;=37001,I2436&lt;=39201),"Jihočeský kraj",(IF(AND(I2436&gt;=39701,I2436&lt;=39901),"Jihočeský kraj",(IF(AND(I2436&gt;=39301,I2436&lt;=39601),"Kraj Vysočina",(IF(AND(I2436&gt;=58001,I2436&lt;=59501),"Kraj Vysočina",(IF(AND(I2436&gt;=67401,I2436&lt;=67602),"Kraj Vysočina",(IF(AND(I2436&gt;=40001,I2436&lt;=44101),"Ústecký kraj",(IF(AND(I2436&gt;=46001,I2436&lt;=47201),"Liberecký kraj",(IF(AND(I2436&gt;=51202,I2436&lt;=51401),"Liberecký kraj",(IF(AND(I2436&gt;=53002,I2436&lt;=53976),"Pardubický kraj",(IF(AND(I2436&gt;=56002,I2436&lt;=57201),"Pardubický kraj",(IF(AND(I2436&gt;=60200,I2436&lt;=67201),"Jihomoravský kraj",(IF(AND(I2436&gt;=67801,I2436&lt;=68501),"Jihomoravský kraj",(IF(AND(I2436&gt;=69002,I2436&lt;=69801),"Jihomoravský kraj",(IF(AND(I2436&gt;=68601,I2436&lt;=68801),"Zlínský kraj",(IF(AND(I2436&gt;=75501,I2436&lt;=76901),"Zlínský kraj",(IF(AND(I2436&gt;=70030,I2436&lt;=74901),"Moravskoslezský kraj",(IF(AND(I2436&gt;=75000,I2436&lt;=75368),"Olomoucký kraj",(IF(AND(I2436&gt;=77200,I2436&lt;=79862),"Olomoucký kraj",(IF(AND(I2436&gt;=50011,I2436&lt;=50301),"Královéhradecký kraj",(IF(AND(I2436&gt;=54301,I2436&lt;=54303),"Královéhradecký kraj","0")))))))))))))))))))))))))))))))))))))))))))))))</f>
        <v>Ústecký kraj</v>
      </c>
      <c r="AD2436" t="s">
        <v>998</v>
      </c>
      <c r="AE2436" t="s">
        <v>998</v>
      </c>
      <c r="AF2436" t="s">
        <v>998</v>
      </c>
      <c r="AG2436" s="107">
        <v>0</v>
      </c>
      <c r="AH2436" s="107">
        <v>0</v>
      </c>
      <c r="AI2436" s="107">
        <v>0</v>
      </c>
      <c r="AJ2436" t="s">
        <v>1012</v>
      </c>
    </row>
    <row r="2437" spans="1:37" x14ac:dyDescent="0.45">
      <c r="A2437" t="s">
        <v>1206</v>
      </c>
      <c r="B2437" t="s">
        <v>5780</v>
      </c>
      <c r="C2437" t="s">
        <v>1002</v>
      </c>
      <c r="D2437" t="s">
        <v>18360</v>
      </c>
      <c r="E2437" t="s">
        <v>992</v>
      </c>
      <c r="F2437" t="s">
        <v>1004</v>
      </c>
      <c r="G2437">
        <v>1300</v>
      </c>
      <c r="H2437" t="s">
        <v>2859</v>
      </c>
      <c r="I2437">
        <v>43201</v>
      </c>
      <c r="K2437" t="s">
        <v>18361</v>
      </c>
      <c r="L2437" s="106">
        <v>31690</v>
      </c>
      <c r="M2437">
        <v>10716382</v>
      </c>
      <c r="N2437" t="s">
        <v>1431</v>
      </c>
      <c r="O2437" t="s">
        <v>1282</v>
      </c>
      <c r="P2437" t="s">
        <v>997</v>
      </c>
      <c r="R2437" s="109" t="str">
        <f>IF(OR(P2437="SB",Q2437="SB"),"SB",0)</f>
        <v>SB</v>
      </c>
      <c r="T2437" s="110">
        <v>50946</v>
      </c>
      <c r="U2437" t="s">
        <v>19633</v>
      </c>
      <c r="V2437" s="113" t="str">
        <f>IF(AND(I2437&gt;=10000,I2437&lt;=19900),"Praha",(IF(AND(I2437&gt;=25001,I2437&lt;=29501),"Středočeský kraj",(IF(AND(I2437&gt;=30100,I2437&lt;=34972),"Středočeský kraj",(IF(AND(I2437&gt;=35002,I2437&lt;=36271),"Karlovarský kraj",(IF(AND(I2437&gt;=37001,I2437&lt;=39201),"Jihočeský kraj",(IF(AND(I2437&gt;=39701,I2437&lt;=39901),"Jihočeský kraj",(IF(AND(I2437&gt;=39301,I2437&lt;=39601),"Kraj Vysočina",(IF(AND(I2437&gt;=58001,I2437&lt;=59501),"Kraj Vysočina",(IF(AND(I2437&gt;=67401,I2437&lt;=67602),"Kraj Vysočina",(IF(AND(I2437&gt;=40001,I2437&lt;=44101),"Ústecký kraj",(IF(AND(I2437&gt;=46001,I2437&lt;=47201),"Liberecký kraj",(IF(AND(I2437&gt;=51202,I2437&lt;=51401),"Liberecký kraj",(IF(AND(I2437&gt;=53002,I2437&lt;=53976),"Pardubický kraj",(IF(AND(I2437&gt;=56002,I2437&lt;=57201),"Pardubický kraj",(IF(AND(I2437&gt;=60200,I2437&lt;=67201),"Jihomoravský kraj",(IF(AND(I2437&gt;=67801,I2437&lt;=68501),"Jihomoravský kraj",(IF(AND(I2437&gt;=69002,I2437&lt;=69801),"Jihomoravský kraj",(IF(AND(I2437&gt;=68601,I2437&lt;=68801),"Zlínský kraj",(IF(AND(I2437&gt;=75501,I2437&lt;=76901),"Zlínský kraj",(IF(AND(I2437&gt;=70030,I2437&lt;=74901),"Moravskoslezský kraj",(IF(AND(I2437&gt;=75000,I2437&lt;=75368),"Olomoucký kraj",(IF(AND(I2437&gt;=77200,I2437&lt;=79862),"Olomoucký kraj",(IF(AND(I2437&gt;=50011,I2437&lt;=50301),"Královéhradecký kraj",(IF(AND(I2437&gt;=54301,I2437&lt;=54303),"Královéhradecký kraj","0")))))))))))))))))))))))))))))))))))))))))))))))</f>
        <v>Ústecký kraj</v>
      </c>
      <c r="AD2437" t="s">
        <v>998</v>
      </c>
      <c r="AE2437" t="s">
        <v>998</v>
      </c>
      <c r="AF2437" t="s">
        <v>998</v>
      </c>
      <c r="AG2437" s="107">
        <v>300</v>
      </c>
      <c r="AH2437" s="107">
        <v>0</v>
      </c>
      <c r="AI2437" s="107">
        <v>0</v>
      </c>
      <c r="AJ2437" t="s">
        <v>999</v>
      </c>
      <c r="AK2437" s="106">
        <v>44920</v>
      </c>
    </row>
    <row r="2438" spans="1:37" x14ac:dyDescent="0.45">
      <c r="A2438" t="s">
        <v>1156</v>
      </c>
      <c r="B2438" t="s">
        <v>3538</v>
      </c>
      <c r="C2438" t="s">
        <v>990</v>
      </c>
      <c r="D2438" t="s">
        <v>3539</v>
      </c>
      <c r="E2438" t="s">
        <v>992</v>
      </c>
      <c r="F2438" t="s">
        <v>3540</v>
      </c>
      <c r="G2438">
        <v>1460</v>
      </c>
      <c r="H2438" t="s">
        <v>2859</v>
      </c>
      <c r="I2438">
        <v>43201</v>
      </c>
      <c r="K2438" t="s">
        <v>3541</v>
      </c>
      <c r="L2438" s="106">
        <v>18871</v>
      </c>
      <c r="M2438">
        <v>10583212</v>
      </c>
      <c r="N2438" t="s">
        <v>1900</v>
      </c>
      <c r="O2438" t="s">
        <v>1023</v>
      </c>
      <c r="P2438" t="s">
        <v>997</v>
      </c>
      <c r="R2438" s="109" t="str">
        <f>IF(OR(P2438="SB",Q2438="SB"),"SB",0)</f>
        <v>SB</v>
      </c>
      <c r="T2438" s="110" t="s">
        <v>998</v>
      </c>
      <c r="V2438" s="113" t="str">
        <f>IF(AND(I2438&gt;=10000,I2438&lt;=19900),"Praha",(IF(AND(I2438&gt;=25001,I2438&lt;=29501),"Středočeský kraj",(IF(AND(I2438&gt;=30100,I2438&lt;=34972),"Středočeský kraj",(IF(AND(I2438&gt;=35002,I2438&lt;=36271),"Karlovarský kraj",(IF(AND(I2438&gt;=37001,I2438&lt;=39201),"Jihočeský kraj",(IF(AND(I2438&gt;=39701,I2438&lt;=39901),"Jihočeský kraj",(IF(AND(I2438&gt;=39301,I2438&lt;=39601),"Kraj Vysočina",(IF(AND(I2438&gt;=58001,I2438&lt;=59501),"Kraj Vysočina",(IF(AND(I2438&gt;=67401,I2438&lt;=67602),"Kraj Vysočina",(IF(AND(I2438&gt;=40001,I2438&lt;=44101),"Ústecký kraj",(IF(AND(I2438&gt;=46001,I2438&lt;=47201),"Liberecký kraj",(IF(AND(I2438&gt;=51202,I2438&lt;=51401),"Liberecký kraj",(IF(AND(I2438&gt;=53002,I2438&lt;=53976),"Pardubický kraj",(IF(AND(I2438&gt;=56002,I2438&lt;=57201),"Pardubický kraj",(IF(AND(I2438&gt;=60200,I2438&lt;=67201),"Jihomoravský kraj",(IF(AND(I2438&gt;=67801,I2438&lt;=68501),"Jihomoravský kraj",(IF(AND(I2438&gt;=69002,I2438&lt;=69801),"Jihomoravský kraj",(IF(AND(I2438&gt;=68601,I2438&lt;=68801),"Zlínský kraj",(IF(AND(I2438&gt;=75501,I2438&lt;=76901),"Zlínský kraj",(IF(AND(I2438&gt;=70030,I2438&lt;=74901),"Moravskoslezský kraj",(IF(AND(I2438&gt;=75000,I2438&lt;=75368),"Olomoucký kraj",(IF(AND(I2438&gt;=77200,I2438&lt;=79862),"Olomoucký kraj",(IF(AND(I2438&gt;=50011,I2438&lt;=50301),"Královéhradecký kraj",(IF(AND(I2438&gt;=54301,I2438&lt;=54303),"Královéhradecký kraj","0")))))))))))))))))))))))))))))))))))))))))))))))</f>
        <v>Ústecký kraj</v>
      </c>
      <c r="AB2438" t="s">
        <v>998</v>
      </c>
      <c r="AD2438" t="s">
        <v>998</v>
      </c>
      <c r="AE2438" t="s">
        <v>998</v>
      </c>
      <c r="AF2438" t="s">
        <v>998</v>
      </c>
      <c r="AG2438" s="107">
        <v>0</v>
      </c>
      <c r="AH2438" s="107">
        <v>0</v>
      </c>
      <c r="AI2438" s="107">
        <v>0</v>
      </c>
      <c r="AJ2438" t="s">
        <v>1012</v>
      </c>
    </row>
    <row r="2439" spans="1:37" x14ac:dyDescent="0.45">
      <c r="A2439" t="s">
        <v>1413</v>
      </c>
      <c r="B2439" t="s">
        <v>5337</v>
      </c>
      <c r="C2439" t="s">
        <v>1002</v>
      </c>
      <c r="D2439" t="s">
        <v>5338</v>
      </c>
      <c r="E2439" t="s">
        <v>992</v>
      </c>
      <c r="F2439" t="s">
        <v>5141</v>
      </c>
      <c r="G2439">
        <v>1843</v>
      </c>
      <c r="H2439" t="s">
        <v>2859</v>
      </c>
      <c r="I2439">
        <v>43201</v>
      </c>
      <c r="K2439" t="s">
        <v>5339</v>
      </c>
      <c r="L2439" s="106">
        <v>22928</v>
      </c>
      <c r="M2439">
        <v>10582808</v>
      </c>
      <c r="N2439" t="s">
        <v>1900</v>
      </c>
      <c r="O2439" t="s">
        <v>1023</v>
      </c>
      <c r="P2439" t="s">
        <v>997</v>
      </c>
      <c r="R2439" s="109" t="str">
        <f>IF(OR(P2439="SB",Q2439="SB"),"SB",0)</f>
        <v>SB</v>
      </c>
      <c r="T2439" s="110" t="s">
        <v>998</v>
      </c>
      <c r="V2439" s="113" t="str">
        <f>IF(AND(I2439&gt;=10000,I2439&lt;=19900),"Praha",(IF(AND(I2439&gt;=25001,I2439&lt;=29501),"Středočeský kraj",(IF(AND(I2439&gt;=30100,I2439&lt;=34972),"Středočeský kraj",(IF(AND(I2439&gt;=35002,I2439&lt;=36271),"Karlovarský kraj",(IF(AND(I2439&gt;=37001,I2439&lt;=39201),"Jihočeský kraj",(IF(AND(I2439&gt;=39701,I2439&lt;=39901),"Jihočeský kraj",(IF(AND(I2439&gt;=39301,I2439&lt;=39601),"Kraj Vysočina",(IF(AND(I2439&gt;=58001,I2439&lt;=59501),"Kraj Vysočina",(IF(AND(I2439&gt;=67401,I2439&lt;=67602),"Kraj Vysočina",(IF(AND(I2439&gt;=40001,I2439&lt;=44101),"Ústecký kraj",(IF(AND(I2439&gt;=46001,I2439&lt;=47201),"Liberecký kraj",(IF(AND(I2439&gt;=51202,I2439&lt;=51401),"Liberecký kraj",(IF(AND(I2439&gt;=53002,I2439&lt;=53976),"Pardubický kraj",(IF(AND(I2439&gt;=56002,I2439&lt;=57201),"Pardubický kraj",(IF(AND(I2439&gt;=60200,I2439&lt;=67201),"Jihomoravský kraj",(IF(AND(I2439&gt;=67801,I2439&lt;=68501),"Jihomoravský kraj",(IF(AND(I2439&gt;=69002,I2439&lt;=69801),"Jihomoravský kraj",(IF(AND(I2439&gt;=68601,I2439&lt;=68801),"Zlínský kraj",(IF(AND(I2439&gt;=75501,I2439&lt;=76901),"Zlínský kraj",(IF(AND(I2439&gt;=70030,I2439&lt;=74901),"Moravskoslezský kraj",(IF(AND(I2439&gt;=75000,I2439&lt;=75368),"Olomoucký kraj",(IF(AND(I2439&gt;=77200,I2439&lt;=79862),"Olomoucký kraj",(IF(AND(I2439&gt;=50011,I2439&lt;=50301),"Královéhradecký kraj",(IF(AND(I2439&gt;=54301,I2439&lt;=54303),"Královéhradecký kraj","0")))))))))))))))))))))))))))))))))))))))))))))))</f>
        <v>Ústecký kraj</v>
      </c>
      <c r="AB2439" t="s">
        <v>998</v>
      </c>
      <c r="AD2439" t="s">
        <v>998</v>
      </c>
      <c r="AE2439" t="s">
        <v>998</v>
      </c>
      <c r="AF2439" t="s">
        <v>998</v>
      </c>
      <c r="AG2439" s="107">
        <v>0</v>
      </c>
      <c r="AH2439" s="107">
        <v>0</v>
      </c>
      <c r="AI2439" s="107">
        <v>0</v>
      </c>
      <c r="AJ2439" t="s">
        <v>1012</v>
      </c>
    </row>
    <row r="2440" spans="1:37" x14ac:dyDescent="0.45">
      <c r="A2440" t="s">
        <v>4101</v>
      </c>
      <c r="B2440" t="s">
        <v>7968</v>
      </c>
      <c r="C2440" t="s">
        <v>1002</v>
      </c>
      <c r="D2440" t="s">
        <v>7969</v>
      </c>
      <c r="E2440" t="s">
        <v>992</v>
      </c>
      <c r="F2440" t="s">
        <v>4040</v>
      </c>
      <c r="G2440">
        <v>1174</v>
      </c>
      <c r="H2440" t="s">
        <v>2859</v>
      </c>
      <c r="I2440">
        <v>43201</v>
      </c>
      <c r="K2440" t="s">
        <v>7970</v>
      </c>
      <c r="L2440" s="106">
        <v>22292</v>
      </c>
      <c r="M2440">
        <v>10578360</v>
      </c>
      <c r="N2440" t="s">
        <v>1900</v>
      </c>
      <c r="O2440" t="s">
        <v>1023</v>
      </c>
      <c r="P2440" t="s">
        <v>997</v>
      </c>
      <c r="R2440" s="109" t="str">
        <f>IF(OR(P2440="SB",Q2440="SB"),"SB",0)</f>
        <v>SB</v>
      </c>
      <c r="T2440" s="110" t="s">
        <v>998</v>
      </c>
      <c r="V2440" s="113" t="str">
        <f>IF(AND(I2440&gt;=10000,I2440&lt;=19900),"Praha",(IF(AND(I2440&gt;=25001,I2440&lt;=29501),"Středočeský kraj",(IF(AND(I2440&gt;=30100,I2440&lt;=34972),"Středočeský kraj",(IF(AND(I2440&gt;=35002,I2440&lt;=36271),"Karlovarský kraj",(IF(AND(I2440&gt;=37001,I2440&lt;=39201),"Jihočeský kraj",(IF(AND(I2440&gt;=39701,I2440&lt;=39901),"Jihočeský kraj",(IF(AND(I2440&gt;=39301,I2440&lt;=39601),"Kraj Vysočina",(IF(AND(I2440&gt;=58001,I2440&lt;=59501),"Kraj Vysočina",(IF(AND(I2440&gt;=67401,I2440&lt;=67602),"Kraj Vysočina",(IF(AND(I2440&gt;=40001,I2440&lt;=44101),"Ústecký kraj",(IF(AND(I2440&gt;=46001,I2440&lt;=47201),"Liberecký kraj",(IF(AND(I2440&gt;=51202,I2440&lt;=51401),"Liberecký kraj",(IF(AND(I2440&gt;=53002,I2440&lt;=53976),"Pardubický kraj",(IF(AND(I2440&gt;=56002,I2440&lt;=57201),"Pardubický kraj",(IF(AND(I2440&gt;=60200,I2440&lt;=67201),"Jihomoravský kraj",(IF(AND(I2440&gt;=67801,I2440&lt;=68501),"Jihomoravský kraj",(IF(AND(I2440&gt;=69002,I2440&lt;=69801),"Jihomoravský kraj",(IF(AND(I2440&gt;=68601,I2440&lt;=68801),"Zlínský kraj",(IF(AND(I2440&gt;=75501,I2440&lt;=76901),"Zlínský kraj",(IF(AND(I2440&gt;=70030,I2440&lt;=74901),"Moravskoslezský kraj",(IF(AND(I2440&gt;=75000,I2440&lt;=75368),"Olomoucký kraj",(IF(AND(I2440&gt;=77200,I2440&lt;=79862),"Olomoucký kraj",(IF(AND(I2440&gt;=50011,I2440&lt;=50301),"Královéhradecký kraj",(IF(AND(I2440&gt;=54301,I2440&lt;=54303),"Královéhradecký kraj","0")))))))))))))))))))))))))))))))))))))))))))))))</f>
        <v>Ústecký kraj</v>
      </c>
      <c r="AB2440" t="s">
        <v>998</v>
      </c>
      <c r="AD2440" t="s">
        <v>998</v>
      </c>
      <c r="AE2440" t="s">
        <v>998</v>
      </c>
      <c r="AF2440" t="s">
        <v>998</v>
      </c>
      <c r="AG2440" s="107">
        <v>0</v>
      </c>
      <c r="AH2440" s="107">
        <v>0</v>
      </c>
      <c r="AI2440" s="107">
        <v>0</v>
      </c>
      <c r="AJ2440" t="s">
        <v>1012</v>
      </c>
    </row>
    <row r="2441" spans="1:37" x14ac:dyDescent="0.45">
      <c r="A2441" t="s">
        <v>1184</v>
      </c>
      <c r="B2441" t="s">
        <v>14056</v>
      </c>
      <c r="C2441" t="s">
        <v>990</v>
      </c>
      <c r="D2441" t="s">
        <v>14057</v>
      </c>
      <c r="E2441" t="s">
        <v>992</v>
      </c>
      <c r="F2441" t="s">
        <v>4364</v>
      </c>
      <c r="G2441">
        <v>1100</v>
      </c>
      <c r="H2441" t="s">
        <v>2859</v>
      </c>
      <c r="I2441">
        <v>43201</v>
      </c>
      <c r="K2441" t="s">
        <v>14058</v>
      </c>
      <c r="L2441" s="106">
        <v>20543</v>
      </c>
      <c r="M2441">
        <v>10583111</v>
      </c>
      <c r="N2441" t="s">
        <v>1900</v>
      </c>
      <c r="O2441" t="s">
        <v>1023</v>
      </c>
      <c r="P2441" t="s">
        <v>997</v>
      </c>
      <c r="R2441" s="109" t="str">
        <f>IF(OR(P2441="SB",Q2441="SB"),"SB",0)</f>
        <v>SB</v>
      </c>
      <c r="T2441" s="110" t="s">
        <v>998</v>
      </c>
      <c r="V2441" s="113" t="str">
        <f>IF(AND(I2441&gt;=10000,I2441&lt;=19900),"Praha",(IF(AND(I2441&gt;=25001,I2441&lt;=29501),"Středočeský kraj",(IF(AND(I2441&gt;=30100,I2441&lt;=34972),"Středočeský kraj",(IF(AND(I2441&gt;=35002,I2441&lt;=36271),"Karlovarský kraj",(IF(AND(I2441&gt;=37001,I2441&lt;=39201),"Jihočeský kraj",(IF(AND(I2441&gt;=39701,I2441&lt;=39901),"Jihočeský kraj",(IF(AND(I2441&gt;=39301,I2441&lt;=39601),"Kraj Vysočina",(IF(AND(I2441&gt;=58001,I2441&lt;=59501),"Kraj Vysočina",(IF(AND(I2441&gt;=67401,I2441&lt;=67602),"Kraj Vysočina",(IF(AND(I2441&gt;=40001,I2441&lt;=44101),"Ústecký kraj",(IF(AND(I2441&gt;=46001,I2441&lt;=47201),"Liberecký kraj",(IF(AND(I2441&gt;=51202,I2441&lt;=51401),"Liberecký kraj",(IF(AND(I2441&gt;=53002,I2441&lt;=53976),"Pardubický kraj",(IF(AND(I2441&gt;=56002,I2441&lt;=57201),"Pardubický kraj",(IF(AND(I2441&gt;=60200,I2441&lt;=67201),"Jihomoravský kraj",(IF(AND(I2441&gt;=67801,I2441&lt;=68501),"Jihomoravský kraj",(IF(AND(I2441&gt;=69002,I2441&lt;=69801),"Jihomoravský kraj",(IF(AND(I2441&gt;=68601,I2441&lt;=68801),"Zlínský kraj",(IF(AND(I2441&gt;=75501,I2441&lt;=76901),"Zlínský kraj",(IF(AND(I2441&gt;=70030,I2441&lt;=74901),"Moravskoslezský kraj",(IF(AND(I2441&gt;=75000,I2441&lt;=75368),"Olomoucký kraj",(IF(AND(I2441&gt;=77200,I2441&lt;=79862),"Olomoucký kraj",(IF(AND(I2441&gt;=50011,I2441&lt;=50301),"Královéhradecký kraj",(IF(AND(I2441&gt;=54301,I2441&lt;=54303),"Královéhradecký kraj","0")))))))))))))))))))))))))))))))))))))))))))))))</f>
        <v>Ústecký kraj</v>
      </c>
      <c r="AB2441" t="s">
        <v>998</v>
      </c>
      <c r="AD2441" t="s">
        <v>998</v>
      </c>
      <c r="AE2441" t="s">
        <v>998</v>
      </c>
      <c r="AF2441" t="s">
        <v>998</v>
      </c>
      <c r="AG2441" s="107">
        <v>0</v>
      </c>
      <c r="AH2441" s="107">
        <v>0</v>
      </c>
      <c r="AI2441" s="107">
        <v>0</v>
      </c>
      <c r="AJ2441" t="s">
        <v>1012</v>
      </c>
    </row>
    <row r="2442" spans="1:37" x14ac:dyDescent="0.45">
      <c r="A2442" t="s">
        <v>9084</v>
      </c>
      <c r="B2442" t="s">
        <v>14059</v>
      </c>
      <c r="C2442" t="s">
        <v>1002</v>
      </c>
      <c r="D2442" t="s">
        <v>14060</v>
      </c>
      <c r="E2442" t="s">
        <v>992</v>
      </c>
      <c r="F2442" t="s">
        <v>4364</v>
      </c>
      <c r="G2442">
        <v>1100</v>
      </c>
      <c r="H2442" t="s">
        <v>2859</v>
      </c>
      <c r="I2442">
        <v>43201</v>
      </c>
      <c r="K2442" t="s">
        <v>14061</v>
      </c>
      <c r="L2442" s="106">
        <v>20448</v>
      </c>
      <c r="M2442">
        <v>10582909</v>
      </c>
      <c r="N2442" t="s">
        <v>1900</v>
      </c>
      <c r="O2442" t="s">
        <v>1023</v>
      </c>
      <c r="P2442" t="s">
        <v>997</v>
      </c>
      <c r="R2442" s="109" t="str">
        <f>IF(OR(P2442="SB",Q2442="SB"),"SB",0)</f>
        <v>SB</v>
      </c>
      <c r="T2442" s="110" t="s">
        <v>998</v>
      </c>
      <c r="V2442" s="113" t="str">
        <f>IF(AND(I2442&gt;=10000,I2442&lt;=19900),"Praha",(IF(AND(I2442&gt;=25001,I2442&lt;=29501),"Středočeský kraj",(IF(AND(I2442&gt;=30100,I2442&lt;=34972),"Středočeský kraj",(IF(AND(I2442&gt;=35002,I2442&lt;=36271),"Karlovarský kraj",(IF(AND(I2442&gt;=37001,I2442&lt;=39201),"Jihočeský kraj",(IF(AND(I2442&gt;=39701,I2442&lt;=39901),"Jihočeský kraj",(IF(AND(I2442&gt;=39301,I2442&lt;=39601),"Kraj Vysočina",(IF(AND(I2442&gt;=58001,I2442&lt;=59501),"Kraj Vysočina",(IF(AND(I2442&gt;=67401,I2442&lt;=67602),"Kraj Vysočina",(IF(AND(I2442&gt;=40001,I2442&lt;=44101),"Ústecký kraj",(IF(AND(I2442&gt;=46001,I2442&lt;=47201),"Liberecký kraj",(IF(AND(I2442&gt;=51202,I2442&lt;=51401),"Liberecký kraj",(IF(AND(I2442&gt;=53002,I2442&lt;=53976),"Pardubický kraj",(IF(AND(I2442&gt;=56002,I2442&lt;=57201),"Pardubický kraj",(IF(AND(I2442&gt;=60200,I2442&lt;=67201),"Jihomoravský kraj",(IF(AND(I2442&gt;=67801,I2442&lt;=68501),"Jihomoravský kraj",(IF(AND(I2442&gt;=69002,I2442&lt;=69801),"Jihomoravský kraj",(IF(AND(I2442&gt;=68601,I2442&lt;=68801),"Zlínský kraj",(IF(AND(I2442&gt;=75501,I2442&lt;=76901),"Zlínský kraj",(IF(AND(I2442&gt;=70030,I2442&lt;=74901),"Moravskoslezský kraj",(IF(AND(I2442&gt;=75000,I2442&lt;=75368),"Olomoucký kraj",(IF(AND(I2442&gt;=77200,I2442&lt;=79862),"Olomoucký kraj",(IF(AND(I2442&gt;=50011,I2442&lt;=50301),"Královéhradecký kraj",(IF(AND(I2442&gt;=54301,I2442&lt;=54303),"Královéhradecký kraj","0")))))))))))))))))))))))))))))))))))))))))))))))</f>
        <v>Ústecký kraj</v>
      </c>
      <c r="AB2442" t="s">
        <v>998</v>
      </c>
      <c r="AD2442" t="s">
        <v>998</v>
      </c>
      <c r="AE2442" t="s">
        <v>998</v>
      </c>
      <c r="AF2442" t="s">
        <v>998</v>
      </c>
      <c r="AG2442" s="107">
        <v>0</v>
      </c>
      <c r="AH2442" s="107">
        <v>0</v>
      </c>
      <c r="AI2442" s="107">
        <v>0</v>
      </c>
      <c r="AJ2442" t="s">
        <v>1012</v>
      </c>
    </row>
    <row r="2443" spans="1:37" x14ac:dyDescent="0.45">
      <c r="A2443" t="s">
        <v>8084</v>
      </c>
      <c r="B2443" t="s">
        <v>15563</v>
      </c>
      <c r="C2443" t="s">
        <v>1002</v>
      </c>
      <c r="D2443" t="s">
        <v>15564</v>
      </c>
      <c r="E2443" t="s">
        <v>992</v>
      </c>
      <c r="F2443" t="s">
        <v>1162</v>
      </c>
      <c r="G2443">
        <v>57</v>
      </c>
      <c r="H2443" t="s">
        <v>2859</v>
      </c>
      <c r="I2443">
        <v>43201</v>
      </c>
      <c r="K2443" t="s">
        <v>15565</v>
      </c>
      <c r="L2443" s="106">
        <v>24390</v>
      </c>
      <c r="M2443">
        <v>10577754</v>
      </c>
      <c r="N2443" t="s">
        <v>1900</v>
      </c>
      <c r="O2443" t="s">
        <v>1023</v>
      </c>
      <c r="P2443" t="s">
        <v>997</v>
      </c>
      <c r="R2443" s="109" t="str">
        <f>IF(OR(P2443="SB",Q2443="SB"),"SB",0)</f>
        <v>SB</v>
      </c>
      <c r="T2443" s="110" t="s">
        <v>998</v>
      </c>
      <c r="V2443" s="113" t="str">
        <f>IF(AND(I2443&gt;=10000,I2443&lt;=19900),"Praha",(IF(AND(I2443&gt;=25001,I2443&lt;=29501),"Středočeský kraj",(IF(AND(I2443&gt;=30100,I2443&lt;=34972),"Středočeský kraj",(IF(AND(I2443&gt;=35002,I2443&lt;=36271),"Karlovarský kraj",(IF(AND(I2443&gt;=37001,I2443&lt;=39201),"Jihočeský kraj",(IF(AND(I2443&gt;=39701,I2443&lt;=39901),"Jihočeský kraj",(IF(AND(I2443&gt;=39301,I2443&lt;=39601),"Kraj Vysočina",(IF(AND(I2443&gt;=58001,I2443&lt;=59501),"Kraj Vysočina",(IF(AND(I2443&gt;=67401,I2443&lt;=67602),"Kraj Vysočina",(IF(AND(I2443&gt;=40001,I2443&lt;=44101),"Ústecký kraj",(IF(AND(I2443&gt;=46001,I2443&lt;=47201),"Liberecký kraj",(IF(AND(I2443&gt;=51202,I2443&lt;=51401),"Liberecký kraj",(IF(AND(I2443&gt;=53002,I2443&lt;=53976),"Pardubický kraj",(IF(AND(I2443&gt;=56002,I2443&lt;=57201),"Pardubický kraj",(IF(AND(I2443&gt;=60200,I2443&lt;=67201),"Jihomoravský kraj",(IF(AND(I2443&gt;=67801,I2443&lt;=68501),"Jihomoravský kraj",(IF(AND(I2443&gt;=69002,I2443&lt;=69801),"Jihomoravský kraj",(IF(AND(I2443&gt;=68601,I2443&lt;=68801),"Zlínský kraj",(IF(AND(I2443&gt;=75501,I2443&lt;=76901),"Zlínský kraj",(IF(AND(I2443&gt;=70030,I2443&lt;=74901),"Moravskoslezský kraj",(IF(AND(I2443&gt;=75000,I2443&lt;=75368),"Olomoucký kraj",(IF(AND(I2443&gt;=77200,I2443&lt;=79862),"Olomoucký kraj",(IF(AND(I2443&gt;=50011,I2443&lt;=50301),"Královéhradecký kraj",(IF(AND(I2443&gt;=54301,I2443&lt;=54303),"Královéhradecký kraj","0")))))))))))))))))))))))))))))))))))))))))))))))</f>
        <v>Ústecký kraj</v>
      </c>
      <c r="AB2443" t="s">
        <v>998</v>
      </c>
      <c r="AD2443" t="s">
        <v>998</v>
      </c>
      <c r="AE2443" t="s">
        <v>998</v>
      </c>
      <c r="AF2443" t="s">
        <v>998</v>
      </c>
      <c r="AG2443" s="107">
        <v>0</v>
      </c>
      <c r="AH2443" s="107">
        <v>0</v>
      </c>
      <c r="AI2443" s="107">
        <v>0</v>
      </c>
      <c r="AJ2443" t="s">
        <v>1012</v>
      </c>
    </row>
    <row r="2444" spans="1:37" x14ac:dyDescent="0.45">
      <c r="A2444" t="s">
        <v>1213</v>
      </c>
      <c r="B2444" t="s">
        <v>12337</v>
      </c>
      <c r="C2444" t="s">
        <v>1002</v>
      </c>
      <c r="D2444" t="s">
        <v>15871</v>
      </c>
      <c r="E2444" t="s">
        <v>992</v>
      </c>
      <c r="F2444" t="s">
        <v>15872</v>
      </c>
      <c r="G2444">
        <v>2015</v>
      </c>
      <c r="H2444" t="s">
        <v>2859</v>
      </c>
      <c r="I2444">
        <v>43201</v>
      </c>
      <c r="K2444" t="s">
        <v>15873</v>
      </c>
      <c r="L2444" s="106">
        <v>33144</v>
      </c>
      <c r="M2444">
        <v>10829247</v>
      </c>
      <c r="N2444" t="s">
        <v>1900</v>
      </c>
      <c r="O2444" t="s">
        <v>1023</v>
      </c>
      <c r="P2444" t="s">
        <v>997</v>
      </c>
      <c r="R2444" s="109" t="str">
        <f>IF(OR(P2444="SB",Q2444="SB"),"SB",0)</f>
        <v>SB</v>
      </c>
      <c r="T2444" s="110" t="s">
        <v>998</v>
      </c>
      <c r="V2444" s="113" t="str">
        <f>IF(AND(I2444&gt;=10000,I2444&lt;=19900),"Praha",(IF(AND(I2444&gt;=25001,I2444&lt;=29501),"Středočeský kraj",(IF(AND(I2444&gt;=30100,I2444&lt;=34972),"Středočeský kraj",(IF(AND(I2444&gt;=35002,I2444&lt;=36271),"Karlovarský kraj",(IF(AND(I2444&gt;=37001,I2444&lt;=39201),"Jihočeský kraj",(IF(AND(I2444&gt;=39701,I2444&lt;=39901),"Jihočeský kraj",(IF(AND(I2444&gt;=39301,I2444&lt;=39601),"Kraj Vysočina",(IF(AND(I2444&gt;=58001,I2444&lt;=59501),"Kraj Vysočina",(IF(AND(I2444&gt;=67401,I2444&lt;=67602),"Kraj Vysočina",(IF(AND(I2444&gt;=40001,I2444&lt;=44101),"Ústecký kraj",(IF(AND(I2444&gt;=46001,I2444&lt;=47201),"Liberecký kraj",(IF(AND(I2444&gt;=51202,I2444&lt;=51401),"Liberecký kraj",(IF(AND(I2444&gt;=53002,I2444&lt;=53976),"Pardubický kraj",(IF(AND(I2444&gt;=56002,I2444&lt;=57201),"Pardubický kraj",(IF(AND(I2444&gt;=60200,I2444&lt;=67201),"Jihomoravský kraj",(IF(AND(I2444&gt;=67801,I2444&lt;=68501),"Jihomoravský kraj",(IF(AND(I2444&gt;=69002,I2444&lt;=69801),"Jihomoravský kraj",(IF(AND(I2444&gt;=68601,I2444&lt;=68801),"Zlínský kraj",(IF(AND(I2444&gt;=75501,I2444&lt;=76901),"Zlínský kraj",(IF(AND(I2444&gt;=70030,I2444&lt;=74901),"Moravskoslezský kraj",(IF(AND(I2444&gt;=75000,I2444&lt;=75368),"Olomoucký kraj",(IF(AND(I2444&gt;=77200,I2444&lt;=79862),"Olomoucký kraj",(IF(AND(I2444&gt;=50011,I2444&lt;=50301),"Královéhradecký kraj",(IF(AND(I2444&gt;=54301,I2444&lt;=54303),"Královéhradecký kraj","0")))))))))))))))))))))))))))))))))))))))))))))))</f>
        <v>Ústecký kraj</v>
      </c>
      <c r="AB2444" t="s">
        <v>998</v>
      </c>
      <c r="AD2444" t="s">
        <v>998</v>
      </c>
      <c r="AE2444" t="s">
        <v>998</v>
      </c>
      <c r="AF2444" t="s">
        <v>998</v>
      </c>
      <c r="AG2444" s="107">
        <v>0</v>
      </c>
      <c r="AH2444" s="107">
        <v>0</v>
      </c>
      <c r="AI2444" s="107">
        <v>0</v>
      </c>
      <c r="AJ2444" t="s">
        <v>1012</v>
      </c>
    </row>
    <row r="2445" spans="1:37" x14ac:dyDescent="0.45">
      <c r="A2445" t="s">
        <v>1408</v>
      </c>
      <c r="B2445" t="s">
        <v>16087</v>
      </c>
      <c r="C2445" t="s">
        <v>1002</v>
      </c>
      <c r="D2445" t="s">
        <v>16094</v>
      </c>
      <c r="E2445" t="s">
        <v>992</v>
      </c>
      <c r="F2445" t="s">
        <v>8076</v>
      </c>
      <c r="G2445">
        <v>1256</v>
      </c>
      <c r="H2445" t="s">
        <v>2859</v>
      </c>
      <c r="I2445">
        <v>43201</v>
      </c>
      <c r="K2445" t="s">
        <v>16095</v>
      </c>
      <c r="L2445" s="106">
        <v>34562</v>
      </c>
      <c r="M2445">
        <v>10829348</v>
      </c>
      <c r="N2445" t="s">
        <v>1900</v>
      </c>
      <c r="O2445" t="s">
        <v>1023</v>
      </c>
      <c r="P2445" t="s">
        <v>997</v>
      </c>
      <c r="R2445" s="109" t="str">
        <f>IF(OR(P2445="SB",Q2445="SB"),"SB",0)</f>
        <v>SB</v>
      </c>
      <c r="T2445" s="110" t="s">
        <v>998</v>
      </c>
      <c r="V2445" s="113" t="str">
        <f>IF(AND(I2445&gt;=10000,I2445&lt;=19900),"Praha",(IF(AND(I2445&gt;=25001,I2445&lt;=29501),"Středočeský kraj",(IF(AND(I2445&gt;=30100,I2445&lt;=34972),"Středočeský kraj",(IF(AND(I2445&gt;=35002,I2445&lt;=36271),"Karlovarský kraj",(IF(AND(I2445&gt;=37001,I2445&lt;=39201),"Jihočeský kraj",(IF(AND(I2445&gt;=39701,I2445&lt;=39901),"Jihočeský kraj",(IF(AND(I2445&gt;=39301,I2445&lt;=39601),"Kraj Vysočina",(IF(AND(I2445&gt;=58001,I2445&lt;=59501),"Kraj Vysočina",(IF(AND(I2445&gt;=67401,I2445&lt;=67602),"Kraj Vysočina",(IF(AND(I2445&gt;=40001,I2445&lt;=44101),"Ústecký kraj",(IF(AND(I2445&gt;=46001,I2445&lt;=47201),"Liberecký kraj",(IF(AND(I2445&gt;=51202,I2445&lt;=51401),"Liberecký kraj",(IF(AND(I2445&gt;=53002,I2445&lt;=53976),"Pardubický kraj",(IF(AND(I2445&gt;=56002,I2445&lt;=57201),"Pardubický kraj",(IF(AND(I2445&gt;=60200,I2445&lt;=67201),"Jihomoravský kraj",(IF(AND(I2445&gt;=67801,I2445&lt;=68501),"Jihomoravský kraj",(IF(AND(I2445&gt;=69002,I2445&lt;=69801),"Jihomoravský kraj",(IF(AND(I2445&gt;=68601,I2445&lt;=68801),"Zlínský kraj",(IF(AND(I2445&gt;=75501,I2445&lt;=76901),"Zlínský kraj",(IF(AND(I2445&gt;=70030,I2445&lt;=74901),"Moravskoslezský kraj",(IF(AND(I2445&gt;=75000,I2445&lt;=75368),"Olomoucký kraj",(IF(AND(I2445&gt;=77200,I2445&lt;=79862),"Olomoucký kraj",(IF(AND(I2445&gt;=50011,I2445&lt;=50301),"Královéhradecký kraj",(IF(AND(I2445&gt;=54301,I2445&lt;=54303),"Královéhradecký kraj","0")))))))))))))))))))))))))))))))))))))))))))))))</f>
        <v>Ústecký kraj</v>
      </c>
      <c r="AB2445" t="s">
        <v>998</v>
      </c>
      <c r="AD2445" t="s">
        <v>998</v>
      </c>
      <c r="AE2445" t="s">
        <v>998</v>
      </c>
      <c r="AF2445" t="s">
        <v>998</v>
      </c>
      <c r="AG2445" s="107">
        <v>0</v>
      </c>
      <c r="AH2445" s="107">
        <v>0</v>
      </c>
      <c r="AI2445" s="107">
        <v>0</v>
      </c>
      <c r="AJ2445" t="s">
        <v>1012</v>
      </c>
    </row>
    <row r="2446" spans="1:37" x14ac:dyDescent="0.45">
      <c r="A2446" t="s">
        <v>1256</v>
      </c>
      <c r="B2446" t="s">
        <v>16178</v>
      </c>
      <c r="C2446" t="s">
        <v>1002</v>
      </c>
      <c r="D2446" t="s">
        <v>16179</v>
      </c>
      <c r="E2446" t="s">
        <v>992</v>
      </c>
      <c r="F2446" t="s">
        <v>3657</v>
      </c>
      <c r="G2446">
        <v>1244</v>
      </c>
      <c r="H2446" t="s">
        <v>2859</v>
      </c>
      <c r="I2446">
        <v>43201</v>
      </c>
      <c r="K2446" t="s">
        <v>16180</v>
      </c>
      <c r="L2446" s="106">
        <v>16769</v>
      </c>
      <c r="M2446">
        <v>10584222</v>
      </c>
      <c r="N2446" t="s">
        <v>1900</v>
      </c>
      <c r="O2446" t="s">
        <v>1023</v>
      </c>
      <c r="P2446" t="s">
        <v>997</v>
      </c>
      <c r="R2446" s="109" t="str">
        <f>IF(OR(P2446="SB",Q2446="SB"),"SB",0)</f>
        <v>SB</v>
      </c>
      <c r="T2446" s="110" t="s">
        <v>998</v>
      </c>
      <c r="V2446" s="113" t="str">
        <f>IF(AND(I2446&gt;=10000,I2446&lt;=19900),"Praha",(IF(AND(I2446&gt;=25001,I2446&lt;=29501),"Středočeský kraj",(IF(AND(I2446&gt;=30100,I2446&lt;=34972),"Středočeský kraj",(IF(AND(I2446&gt;=35002,I2446&lt;=36271),"Karlovarský kraj",(IF(AND(I2446&gt;=37001,I2446&lt;=39201),"Jihočeský kraj",(IF(AND(I2446&gt;=39701,I2446&lt;=39901),"Jihočeský kraj",(IF(AND(I2446&gt;=39301,I2446&lt;=39601),"Kraj Vysočina",(IF(AND(I2446&gt;=58001,I2446&lt;=59501),"Kraj Vysočina",(IF(AND(I2446&gt;=67401,I2446&lt;=67602),"Kraj Vysočina",(IF(AND(I2446&gt;=40001,I2446&lt;=44101),"Ústecký kraj",(IF(AND(I2446&gt;=46001,I2446&lt;=47201),"Liberecký kraj",(IF(AND(I2446&gt;=51202,I2446&lt;=51401),"Liberecký kraj",(IF(AND(I2446&gt;=53002,I2446&lt;=53976),"Pardubický kraj",(IF(AND(I2446&gt;=56002,I2446&lt;=57201),"Pardubický kraj",(IF(AND(I2446&gt;=60200,I2446&lt;=67201),"Jihomoravský kraj",(IF(AND(I2446&gt;=67801,I2446&lt;=68501),"Jihomoravský kraj",(IF(AND(I2446&gt;=69002,I2446&lt;=69801),"Jihomoravský kraj",(IF(AND(I2446&gt;=68601,I2446&lt;=68801),"Zlínský kraj",(IF(AND(I2446&gt;=75501,I2446&lt;=76901),"Zlínský kraj",(IF(AND(I2446&gt;=70030,I2446&lt;=74901),"Moravskoslezský kraj",(IF(AND(I2446&gt;=75000,I2446&lt;=75368),"Olomoucký kraj",(IF(AND(I2446&gt;=77200,I2446&lt;=79862),"Olomoucký kraj",(IF(AND(I2446&gt;=50011,I2446&lt;=50301),"Královéhradecký kraj",(IF(AND(I2446&gt;=54301,I2446&lt;=54303),"Královéhradecký kraj","0")))))))))))))))))))))))))))))))))))))))))))))))</f>
        <v>Ústecký kraj</v>
      </c>
      <c r="AB2446" t="s">
        <v>998</v>
      </c>
      <c r="AD2446" t="s">
        <v>998</v>
      </c>
      <c r="AE2446" t="s">
        <v>998</v>
      </c>
      <c r="AF2446" t="s">
        <v>998</v>
      </c>
      <c r="AG2446" s="107">
        <v>0</v>
      </c>
      <c r="AH2446" s="107">
        <v>0</v>
      </c>
      <c r="AI2446" s="107">
        <v>0</v>
      </c>
      <c r="AJ2446" t="s">
        <v>1012</v>
      </c>
    </row>
    <row r="2447" spans="1:37" x14ac:dyDescent="0.45">
      <c r="A2447" t="s">
        <v>2784</v>
      </c>
      <c r="B2447" t="s">
        <v>16199</v>
      </c>
      <c r="C2447" t="s">
        <v>990</v>
      </c>
      <c r="D2447" t="s">
        <v>16206</v>
      </c>
      <c r="E2447" t="s">
        <v>992</v>
      </c>
      <c r="F2447" t="s">
        <v>3167</v>
      </c>
      <c r="G2447">
        <v>1753</v>
      </c>
      <c r="H2447" t="s">
        <v>2859</v>
      </c>
      <c r="I2447">
        <v>43201</v>
      </c>
      <c r="K2447" t="s">
        <v>16207</v>
      </c>
      <c r="L2447" s="106">
        <v>23275</v>
      </c>
      <c r="M2447">
        <v>10662630</v>
      </c>
      <c r="N2447" t="s">
        <v>1900</v>
      </c>
      <c r="O2447" t="s">
        <v>1023</v>
      </c>
      <c r="P2447" t="s">
        <v>997</v>
      </c>
      <c r="R2447" s="109" t="str">
        <f>IF(OR(P2447="SB",Q2447="SB"),"SB",0)</f>
        <v>SB</v>
      </c>
      <c r="T2447" s="110" t="s">
        <v>998</v>
      </c>
      <c r="V2447" s="113" t="str">
        <f>IF(AND(I2447&gt;=10000,I2447&lt;=19900),"Praha",(IF(AND(I2447&gt;=25001,I2447&lt;=29501),"Středočeský kraj",(IF(AND(I2447&gt;=30100,I2447&lt;=34972),"Středočeský kraj",(IF(AND(I2447&gt;=35002,I2447&lt;=36271),"Karlovarský kraj",(IF(AND(I2447&gt;=37001,I2447&lt;=39201),"Jihočeský kraj",(IF(AND(I2447&gt;=39701,I2447&lt;=39901),"Jihočeský kraj",(IF(AND(I2447&gt;=39301,I2447&lt;=39601),"Kraj Vysočina",(IF(AND(I2447&gt;=58001,I2447&lt;=59501),"Kraj Vysočina",(IF(AND(I2447&gt;=67401,I2447&lt;=67602),"Kraj Vysočina",(IF(AND(I2447&gt;=40001,I2447&lt;=44101),"Ústecký kraj",(IF(AND(I2447&gt;=46001,I2447&lt;=47201),"Liberecký kraj",(IF(AND(I2447&gt;=51202,I2447&lt;=51401),"Liberecký kraj",(IF(AND(I2447&gt;=53002,I2447&lt;=53976),"Pardubický kraj",(IF(AND(I2447&gt;=56002,I2447&lt;=57201),"Pardubický kraj",(IF(AND(I2447&gt;=60200,I2447&lt;=67201),"Jihomoravský kraj",(IF(AND(I2447&gt;=67801,I2447&lt;=68501),"Jihomoravský kraj",(IF(AND(I2447&gt;=69002,I2447&lt;=69801),"Jihomoravský kraj",(IF(AND(I2447&gt;=68601,I2447&lt;=68801),"Zlínský kraj",(IF(AND(I2447&gt;=75501,I2447&lt;=76901),"Zlínský kraj",(IF(AND(I2447&gt;=70030,I2447&lt;=74901),"Moravskoslezský kraj",(IF(AND(I2447&gt;=75000,I2447&lt;=75368),"Olomoucký kraj",(IF(AND(I2447&gt;=77200,I2447&lt;=79862),"Olomoucký kraj",(IF(AND(I2447&gt;=50011,I2447&lt;=50301),"Královéhradecký kraj",(IF(AND(I2447&gt;=54301,I2447&lt;=54303),"Královéhradecký kraj","0")))))))))))))))))))))))))))))))))))))))))))))))</f>
        <v>Ústecký kraj</v>
      </c>
      <c r="AB2447" t="s">
        <v>998</v>
      </c>
      <c r="AD2447" t="s">
        <v>998</v>
      </c>
      <c r="AE2447" t="s">
        <v>998</v>
      </c>
      <c r="AF2447" t="s">
        <v>998</v>
      </c>
      <c r="AG2447" s="107">
        <v>0</v>
      </c>
      <c r="AH2447" s="107">
        <v>0</v>
      </c>
      <c r="AI2447" s="107">
        <v>0</v>
      </c>
      <c r="AJ2447" t="s">
        <v>1012</v>
      </c>
    </row>
    <row r="2448" spans="1:37" x14ac:dyDescent="0.45">
      <c r="A2448" t="s">
        <v>1206</v>
      </c>
      <c r="B2448" t="s">
        <v>16381</v>
      </c>
      <c r="C2448" t="s">
        <v>1002</v>
      </c>
      <c r="D2448" t="s">
        <v>16382</v>
      </c>
      <c r="E2448" t="s">
        <v>992</v>
      </c>
      <c r="F2448" t="s">
        <v>16243</v>
      </c>
      <c r="G2448">
        <v>10</v>
      </c>
      <c r="H2448" t="s">
        <v>2859</v>
      </c>
      <c r="I2448">
        <v>43201</v>
      </c>
      <c r="K2448" t="s">
        <v>16383</v>
      </c>
      <c r="L2448" s="106">
        <v>24050</v>
      </c>
      <c r="M2448">
        <v>10579774</v>
      </c>
      <c r="N2448" t="s">
        <v>1900</v>
      </c>
      <c r="O2448" t="s">
        <v>1023</v>
      </c>
      <c r="P2448" t="s">
        <v>997</v>
      </c>
      <c r="R2448" s="109" t="str">
        <f>IF(OR(P2448="SB",Q2448="SB"),"SB",0)</f>
        <v>SB</v>
      </c>
      <c r="T2448" s="110" t="s">
        <v>998</v>
      </c>
      <c r="V2448" s="113" t="str">
        <f>IF(AND(I2448&gt;=10000,I2448&lt;=19900),"Praha",(IF(AND(I2448&gt;=25001,I2448&lt;=29501),"Středočeský kraj",(IF(AND(I2448&gt;=30100,I2448&lt;=34972),"Středočeský kraj",(IF(AND(I2448&gt;=35002,I2448&lt;=36271),"Karlovarský kraj",(IF(AND(I2448&gt;=37001,I2448&lt;=39201),"Jihočeský kraj",(IF(AND(I2448&gt;=39701,I2448&lt;=39901),"Jihočeský kraj",(IF(AND(I2448&gt;=39301,I2448&lt;=39601),"Kraj Vysočina",(IF(AND(I2448&gt;=58001,I2448&lt;=59501),"Kraj Vysočina",(IF(AND(I2448&gt;=67401,I2448&lt;=67602),"Kraj Vysočina",(IF(AND(I2448&gt;=40001,I2448&lt;=44101),"Ústecký kraj",(IF(AND(I2448&gt;=46001,I2448&lt;=47201),"Liberecký kraj",(IF(AND(I2448&gt;=51202,I2448&lt;=51401),"Liberecký kraj",(IF(AND(I2448&gt;=53002,I2448&lt;=53976),"Pardubický kraj",(IF(AND(I2448&gt;=56002,I2448&lt;=57201),"Pardubický kraj",(IF(AND(I2448&gt;=60200,I2448&lt;=67201),"Jihomoravský kraj",(IF(AND(I2448&gt;=67801,I2448&lt;=68501),"Jihomoravský kraj",(IF(AND(I2448&gt;=69002,I2448&lt;=69801),"Jihomoravský kraj",(IF(AND(I2448&gt;=68601,I2448&lt;=68801),"Zlínský kraj",(IF(AND(I2448&gt;=75501,I2448&lt;=76901),"Zlínský kraj",(IF(AND(I2448&gt;=70030,I2448&lt;=74901),"Moravskoslezský kraj",(IF(AND(I2448&gt;=75000,I2448&lt;=75368),"Olomoucký kraj",(IF(AND(I2448&gt;=77200,I2448&lt;=79862),"Olomoucký kraj",(IF(AND(I2448&gt;=50011,I2448&lt;=50301),"Královéhradecký kraj",(IF(AND(I2448&gt;=54301,I2448&lt;=54303),"Královéhradecký kraj","0")))))))))))))))))))))))))))))))))))))))))))))))</f>
        <v>Ústecký kraj</v>
      </c>
      <c r="AB2448" t="s">
        <v>998</v>
      </c>
      <c r="AD2448" t="s">
        <v>998</v>
      </c>
      <c r="AE2448" t="s">
        <v>998</v>
      </c>
      <c r="AF2448" t="s">
        <v>998</v>
      </c>
      <c r="AG2448" s="107">
        <v>0</v>
      </c>
      <c r="AH2448" s="107">
        <v>0</v>
      </c>
      <c r="AI2448" s="107">
        <v>0</v>
      </c>
      <c r="AJ2448" t="s">
        <v>1012</v>
      </c>
    </row>
    <row r="2449" spans="1:37" x14ac:dyDescent="0.45">
      <c r="A2449" t="s">
        <v>1318</v>
      </c>
      <c r="B2449" t="s">
        <v>16717</v>
      </c>
      <c r="C2449" t="s">
        <v>990</v>
      </c>
      <c r="D2449" t="s">
        <v>16718</v>
      </c>
      <c r="E2449" t="s">
        <v>992</v>
      </c>
      <c r="F2449" t="s">
        <v>3179</v>
      </c>
      <c r="G2449">
        <v>908</v>
      </c>
      <c r="H2449" t="s">
        <v>2859</v>
      </c>
      <c r="I2449">
        <v>43201</v>
      </c>
      <c r="K2449" t="s">
        <v>16719</v>
      </c>
      <c r="L2449" s="106">
        <v>23265</v>
      </c>
      <c r="M2449">
        <v>10663135</v>
      </c>
      <c r="N2449" t="s">
        <v>1900</v>
      </c>
      <c r="O2449" t="s">
        <v>1023</v>
      </c>
      <c r="P2449" t="s">
        <v>997</v>
      </c>
      <c r="R2449" s="109" t="str">
        <f>IF(OR(P2449="SB",Q2449="SB"),"SB",0)</f>
        <v>SB</v>
      </c>
      <c r="T2449" s="110" t="s">
        <v>998</v>
      </c>
      <c r="V2449" s="113" t="str">
        <f>IF(AND(I2449&gt;=10000,I2449&lt;=19900),"Praha",(IF(AND(I2449&gt;=25001,I2449&lt;=29501),"Středočeský kraj",(IF(AND(I2449&gt;=30100,I2449&lt;=34972),"Středočeský kraj",(IF(AND(I2449&gt;=35002,I2449&lt;=36271),"Karlovarský kraj",(IF(AND(I2449&gt;=37001,I2449&lt;=39201),"Jihočeský kraj",(IF(AND(I2449&gt;=39701,I2449&lt;=39901),"Jihočeský kraj",(IF(AND(I2449&gt;=39301,I2449&lt;=39601),"Kraj Vysočina",(IF(AND(I2449&gt;=58001,I2449&lt;=59501),"Kraj Vysočina",(IF(AND(I2449&gt;=67401,I2449&lt;=67602),"Kraj Vysočina",(IF(AND(I2449&gt;=40001,I2449&lt;=44101),"Ústecký kraj",(IF(AND(I2449&gt;=46001,I2449&lt;=47201),"Liberecký kraj",(IF(AND(I2449&gt;=51202,I2449&lt;=51401),"Liberecký kraj",(IF(AND(I2449&gt;=53002,I2449&lt;=53976),"Pardubický kraj",(IF(AND(I2449&gt;=56002,I2449&lt;=57201),"Pardubický kraj",(IF(AND(I2449&gt;=60200,I2449&lt;=67201),"Jihomoravský kraj",(IF(AND(I2449&gt;=67801,I2449&lt;=68501),"Jihomoravský kraj",(IF(AND(I2449&gt;=69002,I2449&lt;=69801),"Jihomoravský kraj",(IF(AND(I2449&gt;=68601,I2449&lt;=68801),"Zlínský kraj",(IF(AND(I2449&gt;=75501,I2449&lt;=76901),"Zlínský kraj",(IF(AND(I2449&gt;=70030,I2449&lt;=74901),"Moravskoslezský kraj",(IF(AND(I2449&gt;=75000,I2449&lt;=75368),"Olomoucký kraj",(IF(AND(I2449&gt;=77200,I2449&lt;=79862),"Olomoucký kraj",(IF(AND(I2449&gt;=50011,I2449&lt;=50301),"Královéhradecký kraj",(IF(AND(I2449&gt;=54301,I2449&lt;=54303),"Královéhradecký kraj","0")))))))))))))))))))))))))))))))))))))))))))))))</f>
        <v>Ústecký kraj</v>
      </c>
      <c r="AB2449" t="s">
        <v>998</v>
      </c>
      <c r="AD2449" t="s">
        <v>998</v>
      </c>
      <c r="AE2449" t="s">
        <v>998</v>
      </c>
      <c r="AF2449" t="s">
        <v>998</v>
      </c>
      <c r="AG2449" s="107">
        <v>0</v>
      </c>
      <c r="AH2449" s="107">
        <v>0</v>
      </c>
      <c r="AI2449" s="107">
        <v>0</v>
      </c>
      <c r="AJ2449" t="s">
        <v>1012</v>
      </c>
    </row>
    <row r="2450" spans="1:37" x14ac:dyDescent="0.45">
      <c r="A2450" t="s">
        <v>1087</v>
      </c>
      <c r="B2450" t="s">
        <v>18065</v>
      </c>
      <c r="C2450" t="s">
        <v>990</v>
      </c>
      <c r="D2450" t="s">
        <v>18068</v>
      </c>
      <c r="E2450" t="s">
        <v>992</v>
      </c>
      <c r="F2450" t="s">
        <v>2966</v>
      </c>
      <c r="G2450">
        <v>561</v>
      </c>
      <c r="H2450" t="s">
        <v>2859</v>
      </c>
      <c r="I2450">
        <v>43201</v>
      </c>
      <c r="J2450">
        <v>773073853</v>
      </c>
      <c r="K2450" t="s">
        <v>18069</v>
      </c>
      <c r="L2450" s="106">
        <v>32311</v>
      </c>
      <c r="M2450">
        <v>13508063</v>
      </c>
      <c r="N2450" t="s">
        <v>2373</v>
      </c>
      <c r="O2450" t="s">
        <v>1023</v>
      </c>
      <c r="P2450" t="s">
        <v>997</v>
      </c>
      <c r="R2450" s="109" t="str">
        <f>IF(OR(P2450="SB",Q2450="SB"),"SB",0)</f>
        <v>SB</v>
      </c>
      <c r="T2450" s="110" t="s">
        <v>998</v>
      </c>
      <c r="V2450" s="113" t="str">
        <f>IF(AND(I2450&gt;=10000,I2450&lt;=19900),"Praha",(IF(AND(I2450&gt;=25001,I2450&lt;=29501),"Středočeský kraj",(IF(AND(I2450&gt;=30100,I2450&lt;=34972),"Středočeský kraj",(IF(AND(I2450&gt;=35002,I2450&lt;=36271),"Karlovarský kraj",(IF(AND(I2450&gt;=37001,I2450&lt;=39201),"Jihočeský kraj",(IF(AND(I2450&gt;=39701,I2450&lt;=39901),"Jihočeský kraj",(IF(AND(I2450&gt;=39301,I2450&lt;=39601),"Kraj Vysočina",(IF(AND(I2450&gt;=58001,I2450&lt;=59501),"Kraj Vysočina",(IF(AND(I2450&gt;=67401,I2450&lt;=67602),"Kraj Vysočina",(IF(AND(I2450&gt;=40001,I2450&lt;=44101),"Ústecký kraj",(IF(AND(I2450&gt;=46001,I2450&lt;=47201),"Liberecký kraj",(IF(AND(I2450&gt;=51202,I2450&lt;=51401),"Liberecký kraj",(IF(AND(I2450&gt;=53002,I2450&lt;=53976),"Pardubický kraj",(IF(AND(I2450&gt;=56002,I2450&lt;=57201),"Pardubický kraj",(IF(AND(I2450&gt;=60200,I2450&lt;=67201),"Jihomoravský kraj",(IF(AND(I2450&gt;=67801,I2450&lt;=68501),"Jihomoravský kraj",(IF(AND(I2450&gt;=69002,I2450&lt;=69801),"Jihomoravský kraj",(IF(AND(I2450&gt;=68601,I2450&lt;=68801),"Zlínský kraj",(IF(AND(I2450&gt;=75501,I2450&lt;=76901),"Zlínský kraj",(IF(AND(I2450&gt;=70030,I2450&lt;=74901),"Moravskoslezský kraj",(IF(AND(I2450&gt;=75000,I2450&lt;=75368),"Olomoucký kraj",(IF(AND(I2450&gt;=77200,I2450&lt;=79862),"Olomoucký kraj",(IF(AND(I2450&gt;=50011,I2450&lt;=50301),"Královéhradecký kraj",(IF(AND(I2450&gt;=54301,I2450&lt;=54303),"Královéhradecký kraj","0")))))))))))))))))))))))))))))))))))))))))))))))</f>
        <v>Ústecký kraj</v>
      </c>
      <c r="AB2450" t="s">
        <v>998</v>
      </c>
      <c r="AD2450" t="s">
        <v>998</v>
      </c>
      <c r="AE2450" t="s">
        <v>998</v>
      </c>
      <c r="AF2450" t="s">
        <v>998</v>
      </c>
      <c r="AG2450" s="107">
        <v>300</v>
      </c>
      <c r="AH2450" s="107">
        <v>0</v>
      </c>
      <c r="AI2450" s="107">
        <v>0</v>
      </c>
      <c r="AJ2450" t="s">
        <v>999</v>
      </c>
      <c r="AK2450" s="106">
        <v>44917</v>
      </c>
    </row>
    <row r="2451" spans="1:37" x14ac:dyDescent="0.45">
      <c r="A2451" t="s">
        <v>4455</v>
      </c>
      <c r="B2451" t="s">
        <v>14818</v>
      </c>
      <c r="C2451" t="s">
        <v>990</v>
      </c>
      <c r="D2451" t="s">
        <v>14819</v>
      </c>
      <c r="E2451" t="s">
        <v>992</v>
      </c>
      <c r="F2451" t="s">
        <v>14820</v>
      </c>
      <c r="G2451">
        <v>713</v>
      </c>
      <c r="H2451" t="s">
        <v>2156</v>
      </c>
      <c r="I2451">
        <v>43401</v>
      </c>
      <c r="J2451">
        <v>420605187425</v>
      </c>
      <c r="K2451" t="s">
        <v>14821</v>
      </c>
      <c r="L2451" s="106">
        <v>32121</v>
      </c>
      <c r="M2451">
        <v>10613625</v>
      </c>
      <c r="N2451" t="s">
        <v>996</v>
      </c>
      <c r="O2451" t="s">
        <v>12</v>
      </c>
      <c r="P2451" t="s">
        <v>997</v>
      </c>
      <c r="R2451" s="109" t="str">
        <f>IF(OR(P2451="SB",Q2451="SB"),"SB",0)</f>
        <v>SB</v>
      </c>
      <c r="T2451" s="110">
        <v>10787</v>
      </c>
      <c r="U2451" t="s">
        <v>19633</v>
      </c>
      <c r="V2451" s="113" t="str">
        <f>IF(AND(I2451&gt;=10000,I2451&lt;=19900),"Praha",(IF(AND(I2451&gt;=25001,I2451&lt;=29501),"Středočeský kraj",(IF(AND(I2451&gt;=30100,I2451&lt;=34972),"Středočeský kraj",(IF(AND(I2451&gt;=35002,I2451&lt;=36271),"Karlovarský kraj",(IF(AND(I2451&gt;=37001,I2451&lt;=39201),"Jihočeský kraj",(IF(AND(I2451&gt;=39701,I2451&lt;=39901),"Jihočeský kraj",(IF(AND(I2451&gt;=39301,I2451&lt;=39601),"Kraj Vysočina",(IF(AND(I2451&gt;=58001,I2451&lt;=59501),"Kraj Vysočina",(IF(AND(I2451&gt;=67401,I2451&lt;=67602),"Kraj Vysočina",(IF(AND(I2451&gt;=40001,I2451&lt;=44101),"Ústecký kraj",(IF(AND(I2451&gt;=46001,I2451&lt;=47201),"Liberecký kraj",(IF(AND(I2451&gt;=51202,I2451&lt;=51401),"Liberecký kraj",(IF(AND(I2451&gt;=53002,I2451&lt;=53976),"Pardubický kraj",(IF(AND(I2451&gt;=56002,I2451&lt;=57201),"Pardubický kraj",(IF(AND(I2451&gt;=60200,I2451&lt;=67201),"Jihomoravský kraj",(IF(AND(I2451&gt;=67801,I2451&lt;=68501),"Jihomoravský kraj",(IF(AND(I2451&gt;=69002,I2451&lt;=69801),"Jihomoravský kraj",(IF(AND(I2451&gt;=68601,I2451&lt;=68801),"Zlínský kraj",(IF(AND(I2451&gt;=75501,I2451&lt;=76901),"Zlínský kraj",(IF(AND(I2451&gt;=70030,I2451&lt;=74901),"Moravskoslezský kraj",(IF(AND(I2451&gt;=75000,I2451&lt;=75368),"Olomoucký kraj",(IF(AND(I2451&gt;=77200,I2451&lt;=79862),"Olomoucký kraj",(IF(AND(I2451&gt;=50011,I2451&lt;=50301),"Královéhradecký kraj",(IF(AND(I2451&gt;=54301,I2451&lt;=54303),"Královéhradecký kraj","0")))))))))))))))))))))))))))))))))))))))))))))))</f>
        <v>Ústecký kraj</v>
      </c>
      <c r="AD2451" t="s">
        <v>998</v>
      </c>
      <c r="AE2451" t="s">
        <v>998</v>
      </c>
      <c r="AF2451" t="s">
        <v>998</v>
      </c>
      <c r="AG2451" s="107">
        <v>0</v>
      </c>
      <c r="AH2451" s="107">
        <v>0</v>
      </c>
      <c r="AI2451" s="107">
        <v>0</v>
      </c>
      <c r="AJ2451" t="s">
        <v>1012</v>
      </c>
    </row>
    <row r="2452" spans="1:37" x14ac:dyDescent="0.45">
      <c r="A2452" t="s">
        <v>1149</v>
      </c>
      <c r="B2452" t="s">
        <v>8830</v>
      </c>
      <c r="C2452" t="s">
        <v>990</v>
      </c>
      <c r="D2452" t="s">
        <v>8831</v>
      </c>
      <c r="E2452" t="s">
        <v>992</v>
      </c>
      <c r="F2452" t="s">
        <v>8832</v>
      </c>
      <c r="G2452">
        <v>612</v>
      </c>
      <c r="H2452" t="s">
        <v>2156</v>
      </c>
      <c r="I2452">
        <v>43401</v>
      </c>
      <c r="K2452" t="s">
        <v>8833</v>
      </c>
      <c r="L2452" s="106">
        <v>29264</v>
      </c>
      <c r="M2452">
        <v>10862993</v>
      </c>
      <c r="N2452" t="s">
        <v>996</v>
      </c>
      <c r="O2452" t="s">
        <v>12</v>
      </c>
      <c r="P2452" t="s">
        <v>997</v>
      </c>
      <c r="R2452" s="109" t="str">
        <f>IF(OR(P2452="SB",Q2452="SB"),"SB",0)</f>
        <v>SB</v>
      </c>
      <c r="T2452" s="110">
        <v>11638</v>
      </c>
      <c r="U2452" t="s">
        <v>19633</v>
      </c>
      <c r="V2452" s="113" t="str">
        <f>IF(AND(I2452&gt;=10000,I2452&lt;=19900),"Praha",(IF(AND(I2452&gt;=25001,I2452&lt;=29501),"Středočeský kraj",(IF(AND(I2452&gt;=30100,I2452&lt;=34972),"Středočeský kraj",(IF(AND(I2452&gt;=35002,I2452&lt;=36271),"Karlovarský kraj",(IF(AND(I2452&gt;=37001,I2452&lt;=39201),"Jihočeský kraj",(IF(AND(I2452&gt;=39701,I2452&lt;=39901),"Jihočeský kraj",(IF(AND(I2452&gt;=39301,I2452&lt;=39601),"Kraj Vysočina",(IF(AND(I2452&gt;=58001,I2452&lt;=59501),"Kraj Vysočina",(IF(AND(I2452&gt;=67401,I2452&lt;=67602),"Kraj Vysočina",(IF(AND(I2452&gt;=40001,I2452&lt;=44101),"Ústecký kraj",(IF(AND(I2452&gt;=46001,I2452&lt;=47201),"Liberecký kraj",(IF(AND(I2452&gt;=51202,I2452&lt;=51401),"Liberecký kraj",(IF(AND(I2452&gt;=53002,I2452&lt;=53976),"Pardubický kraj",(IF(AND(I2452&gt;=56002,I2452&lt;=57201),"Pardubický kraj",(IF(AND(I2452&gt;=60200,I2452&lt;=67201),"Jihomoravský kraj",(IF(AND(I2452&gt;=67801,I2452&lt;=68501),"Jihomoravský kraj",(IF(AND(I2452&gt;=69002,I2452&lt;=69801),"Jihomoravský kraj",(IF(AND(I2452&gt;=68601,I2452&lt;=68801),"Zlínský kraj",(IF(AND(I2452&gt;=75501,I2452&lt;=76901),"Zlínský kraj",(IF(AND(I2452&gt;=70030,I2452&lt;=74901),"Moravskoslezský kraj",(IF(AND(I2452&gt;=75000,I2452&lt;=75368),"Olomoucký kraj",(IF(AND(I2452&gt;=77200,I2452&lt;=79862),"Olomoucký kraj",(IF(AND(I2452&gt;=50011,I2452&lt;=50301),"Královéhradecký kraj",(IF(AND(I2452&gt;=54301,I2452&lt;=54303),"Královéhradecký kraj","0")))))))))))))))))))))))))))))))))))))))))))))))</f>
        <v>Ústecký kraj</v>
      </c>
      <c r="AD2452" t="s">
        <v>998</v>
      </c>
      <c r="AE2452" t="s">
        <v>998</v>
      </c>
      <c r="AF2452" t="s">
        <v>998</v>
      </c>
      <c r="AG2452" s="107">
        <v>0</v>
      </c>
      <c r="AH2452" s="107">
        <v>0</v>
      </c>
      <c r="AI2452" s="107">
        <v>0</v>
      </c>
      <c r="AJ2452" t="s">
        <v>1012</v>
      </c>
    </row>
    <row r="2453" spans="1:37" x14ac:dyDescent="0.45">
      <c r="A2453" t="s">
        <v>1349</v>
      </c>
      <c r="B2453" t="s">
        <v>17823</v>
      </c>
      <c r="C2453" t="s">
        <v>1002</v>
      </c>
      <c r="D2453" t="s">
        <v>17824</v>
      </c>
      <c r="E2453" t="s">
        <v>992</v>
      </c>
      <c r="F2453" t="s">
        <v>7437</v>
      </c>
      <c r="G2453">
        <v>2220</v>
      </c>
      <c r="H2453" t="s">
        <v>2156</v>
      </c>
      <c r="I2453">
        <v>43401</v>
      </c>
      <c r="K2453" t="s">
        <v>17825</v>
      </c>
      <c r="L2453" s="106">
        <v>31349</v>
      </c>
      <c r="M2453">
        <v>10413662</v>
      </c>
      <c r="N2453" t="s">
        <v>996</v>
      </c>
      <c r="O2453" t="s">
        <v>12</v>
      </c>
      <c r="P2453" t="s">
        <v>997</v>
      </c>
      <c r="R2453" s="109" t="str">
        <f>IF(OR(P2453="SB",Q2453="SB"),"SB",0)</f>
        <v>SB</v>
      </c>
      <c r="T2453" s="110">
        <v>50176</v>
      </c>
      <c r="U2453" t="s">
        <v>19633</v>
      </c>
      <c r="V2453" s="113" t="str">
        <f>IF(AND(I2453&gt;=10000,I2453&lt;=19900),"Praha",(IF(AND(I2453&gt;=25001,I2453&lt;=29501),"Středočeský kraj",(IF(AND(I2453&gt;=30100,I2453&lt;=34972),"Středočeský kraj",(IF(AND(I2453&gt;=35002,I2453&lt;=36271),"Karlovarský kraj",(IF(AND(I2453&gt;=37001,I2453&lt;=39201),"Jihočeský kraj",(IF(AND(I2453&gt;=39701,I2453&lt;=39901),"Jihočeský kraj",(IF(AND(I2453&gt;=39301,I2453&lt;=39601),"Kraj Vysočina",(IF(AND(I2453&gt;=58001,I2453&lt;=59501),"Kraj Vysočina",(IF(AND(I2453&gt;=67401,I2453&lt;=67602),"Kraj Vysočina",(IF(AND(I2453&gt;=40001,I2453&lt;=44101),"Ústecký kraj",(IF(AND(I2453&gt;=46001,I2453&lt;=47201),"Liberecký kraj",(IF(AND(I2453&gt;=51202,I2453&lt;=51401),"Liberecký kraj",(IF(AND(I2453&gt;=53002,I2453&lt;=53976),"Pardubický kraj",(IF(AND(I2453&gt;=56002,I2453&lt;=57201),"Pardubický kraj",(IF(AND(I2453&gt;=60200,I2453&lt;=67201),"Jihomoravský kraj",(IF(AND(I2453&gt;=67801,I2453&lt;=68501),"Jihomoravský kraj",(IF(AND(I2453&gt;=69002,I2453&lt;=69801),"Jihomoravský kraj",(IF(AND(I2453&gt;=68601,I2453&lt;=68801),"Zlínský kraj",(IF(AND(I2453&gt;=75501,I2453&lt;=76901),"Zlínský kraj",(IF(AND(I2453&gt;=70030,I2453&lt;=74901),"Moravskoslezský kraj",(IF(AND(I2453&gt;=75000,I2453&lt;=75368),"Olomoucký kraj",(IF(AND(I2453&gt;=77200,I2453&lt;=79862),"Olomoucký kraj",(IF(AND(I2453&gt;=50011,I2453&lt;=50301),"Královéhradecký kraj",(IF(AND(I2453&gt;=54301,I2453&lt;=54303),"Královéhradecký kraj","0")))))))))))))))))))))))))))))))))))))))))))))))</f>
        <v>Ústecký kraj</v>
      </c>
      <c r="AD2453" t="s">
        <v>998</v>
      </c>
      <c r="AE2453" t="s">
        <v>998</v>
      </c>
      <c r="AF2453" t="s">
        <v>998</v>
      </c>
      <c r="AG2453" s="107">
        <v>0</v>
      </c>
      <c r="AH2453" s="107">
        <v>0</v>
      </c>
      <c r="AI2453" s="107">
        <v>0</v>
      </c>
      <c r="AJ2453" t="s">
        <v>1012</v>
      </c>
    </row>
    <row r="2454" spans="1:37" x14ac:dyDescent="0.45">
      <c r="A2454" t="s">
        <v>1687</v>
      </c>
      <c r="B2454" t="s">
        <v>17823</v>
      </c>
      <c r="C2454" t="s">
        <v>1002</v>
      </c>
      <c r="D2454" t="s">
        <v>17826</v>
      </c>
      <c r="E2454" t="s">
        <v>992</v>
      </c>
      <c r="F2454" t="s">
        <v>7437</v>
      </c>
      <c r="G2454">
        <v>2220</v>
      </c>
      <c r="H2454" t="s">
        <v>2156</v>
      </c>
      <c r="I2454">
        <v>43401</v>
      </c>
      <c r="K2454" t="s">
        <v>17825</v>
      </c>
      <c r="L2454" s="106">
        <v>30947</v>
      </c>
      <c r="M2454">
        <v>10413763</v>
      </c>
      <c r="N2454" t="s">
        <v>996</v>
      </c>
      <c r="O2454" t="s">
        <v>12</v>
      </c>
      <c r="P2454" t="s">
        <v>997</v>
      </c>
      <c r="R2454" s="109" t="str">
        <f>IF(OR(P2454="SB",Q2454="SB"),"SB",0)</f>
        <v>SB</v>
      </c>
      <c r="T2454" s="110">
        <v>50177</v>
      </c>
      <c r="U2454" t="s">
        <v>19633</v>
      </c>
      <c r="V2454" s="113" t="str">
        <f>IF(AND(I2454&gt;=10000,I2454&lt;=19900),"Praha",(IF(AND(I2454&gt;=25001,I2454&lt;=29501),"Středočeský kraj",(IF(AND(I2454&gt;=30100,I2454&lt;=34972),"Středočeský kraj",(IF(AND(I2454&gt;=35002,I2454&lt;=36271),"Karlovarský kraj",(IF(AND(I2454&gt;=37001,I2454&lt;=39201),"Jihočeský kraj",(IF(AND(I2454&gt;=39701,I2454&lt;=39901),"Jihočeský kraj",(IF(AND(I2454&gt;=39301,I2454&lt;=39601),"Kraj Vysočina",(IF(AND(I2454&gt;=58001,I2454&lt;=59501),"Kraj Vysočina",(IF(AND(I2454&gt;=67401,I2454&lt;=67602),"Kraj Vysočina",(IF(AND(I2454&gt;=40001,I2454&lt;=44101),"Ústecký kraj",(IF(AND(I2454&gt;=46001,I2454&lt;=47201),"Liberecký kraj",(IF(AND(I2454&gt;=51202,I2454&lt;=51401),"Liberecký kraj",(IF(AND(I2454&gt;=53002,I2454&lt;=53976),"Pardubický kraj",(IF(AND(I2454&gt;=56002,I2454&lt;=57201),"Pardubický kraj",(IF(AND(I2454&gt;=60200,I2454&lt;=67201),"Jihomoravský kraj",(IF(AND(I2454&gt;=67801,I2454&lt;=68501),"Jihomoravský kraj",(IF(AND(I2454&gt;=69002,I2454&lt;=69801),"Jihomoravský kraj",(IF(AND(I2454&gt;=68601,I2454&lt;=68801),"Zlínský kraj",(IF(AND(I2454&gt;=75501,I2454&lt;=76901),"Zlínský kraj",(IF(AND(I2454&gt;=70030,I2454&lt;=74901),"Moravskoslezský kraj",(IF(AND(I2454&gt;=75000,I2454&lt;=75368),"Olomoucký kraj",(IF(AND(I2454&gt;=77200,I2454&lt;=79862),"Olomoucký kraj",(IF(AND(I2454&gt;=50011,I2454&lt;=50301),"Královéhradecký kraj",(IF(AND(I2454&gt;=54301,I2454&lt;=54303),"Královéhradecký kraj","0")))))))))))))))))))))))))))))))))))))))))))))))</f>
        <v>Ústecký kraj</v>
      </c>
      <c r="AD2454" t="s">
        <v>998</v>
      </c>
      <c r="AE2454" t="s">
        <v>998</v>
      </c>
      <c r="AF2454" t="s">
        <v>998</v>
      </c>
      <c r="AG2454" s="107">
        <v>0</v>
      </c>
      <c r="AH2454" s="107">
        <v>0</v>
      </c>
      <c r="AI2454" s="107">
        <v>0</v>
      </c>
      <c r="AJ2454" t="s">
        <v>1012</v>
      </c>
    </row>
    <row r="2455" spans="1:37" x14ac:dyDescent="0.45">
      <c r="A2455" t="s">
        <v>1307</v>
      </c>
      <c r="B2455" t="s">
        <v>9863</v>
      </c>
      <c r="C2455" t="s">
        <v>1002</v>
      </c>
      <c r="D2455" t="s">
        <v>9864</v>
      </c>
      <c r="E2455" t="s">
        <v>992</v>
      </c>
      <c r="F2455" t="s">
        <v>9865</v>
      </c>
      <c r="G2455">
        <v>2204</v>
      </c>
      <c r="H2455" t="s">
        <v>2156</v>
      </c>
      <c r="I2455">
        <v>43401</v>
      </c>
      <c r="K2455" t="s">
        <v>9866</v>
      </c>
      <c r="L2455" s="106">
        <v>29223</v>
      </c>
      <c r="M2455">
        <v>10863805</v>
      </c>
      <c r="N2455" t="s">
        <v>996</v>
      </c>
      <c r="O2455" t="s">
        <v>12</v>
      </c>
      <c r="P2455" t="s">
        <v>997</v>
      </c>
      <c r="R2455" s="109" t="str">
        <f>IF(OR(P2455="SB",Q2455="SB"),"SB",0)</f>
        <v>SB</v>
      </c>
      <c r="T2455" s="110">
        <v>51664</v>
      </c>
      <c r="U2455" t="s">
        <v>19633</v>
      </c>
      <c r="V2455" s="113" t="str">
        <f>IF(AND(I2455&gt;=10000,I2455&lt;=19900),"Praha",(IF(AND(I2455&gt;=25001,I2455&lt;=29501),"Středočeský kraj",(IF(AND(I2455&gt;=30100,I2455&lt;=34972),"Středočeský kraj",(IF(AND(I2455&gt;=35002,I2455&lt;=36271),"Karlovarský kraj",(IF(AND(I2455&gt;=37001,I2455&lt;=39201),"Jihočeský kraj",(IF(AND(I2455&gt;=39701,I2455&lt;=39901),"Jihočeský kraj",(IF(AND(I2455&gt;=39301,I2455&lt;=39601),"Kraj Vysočina",(IF(AND(I2455&gt;=58001,I2455&lt;=59501),"Kraj Vysočina",(IF(AND(I2455&gt;=67401,I2455&lt;=67602),"Kraj Vysočina",(IF(AND(I2455&gt;=40001,I2455&lt;=44101),"Ústecký kraj",(IF(AND(I2455&gt;=46001,I2455&lt;=47201),"Liberecký kraj",(IF(AND(I2455&gt;=51202,I2455&lt;=51401),"Liberecký kraj",(IF(AND(I2455&gt;=53002,I2455&lt;=53976),"Pardubický kraj",(IF(AND(I2455&gt;=56002,I2455&lt;=57201),"Pardubický kraj",(IF(AND(I2455&gt;=60200,I2455&lt;=67201),"Jihomoravský kraj",(IF(AND(I2455&gt;=67801,I2455&lt;=68501),"Jihomoravský kraj",(IF(AND(I2455&gt;=69002,I2455&lt;=69801),"Jihomoravský kraj",(IF(AND(I2455&gt;=68601,I2455&lt;=68801),"Zlínský kraj",(IF(AND(I2455&gt;=75501,I2455&lt;=76901),"Zlínský kraj",(IF(AND(I2455&gt;=70030,I2455&lt;=74901),"Moravskoslezský kraj",(IF(AND(I2455&gt;=75000,I2455&lt;=75368),"Olomoucký kraj",(IF(AND(I2455&gt;=77200,I2455&lt;=79862),"Olomoucký kraj",(IF(AND(I2455&gt;=50011,I2455&lt;=50301),"Královéhradecký kraj",(IF(AND(I2455&gt;=54301,I2455&lt;=54303),"Královéhradecký kraj","0")))))))))))))))))))))))))))))))))))))))))))))))</f>
        <v>Ústecký kraj</v>
      </c>
      <c r="AD2455" t="s">
        <v>998</v>
      </c>
      <c r="AE2455" t="s">
        <v>998</v>
      </c>
      <c r="AF2455" t="s">
        <v>998</v>
      </c>
      <c r="AG2455" s="107">
        <v>0</v>
      </c>
      <c r="AH2455" s="107">
        <v>0</v>
      </c>
      <c r="AI2455" s="107">
        <v>0</v>
      </c>
      <c r="AJ2455" t="s">
        <v>1012</v>
      </c>
    </row>
    <row r="2456" spans="1:37" x14ac:dyDescent="0.45">
      <c r="A2456" t="s">
        <v>1666</v>
      </c>
      <c r="B2456" t="s">
        <v>18103</v>
      </c>
      <c r="C2456" t="s">
        <v>990</v>
      </c>
      <c r="D2456" t="s">
        <v>18104</v>
      </c>
      <c r="E2456" t="s">
        <v>992</v>
      </c>
      <c r="F2456" t="s">
        <v>8083</v>
      </c>
      <c r="G2456">
        <v>1531</v>
      </c>
      <c r="H2456" t="s">
        <v>2156</v>
      </c>
      <c r="I2456">
        <v>43401</v>
      </c>
      <c r="K2456" t="s">
        <v>18105</v>
      </c>
      <c r="L2456" s="106">
        <v>38906</v>
      </c>
      <c r="M2456">
        <v>14149172</v>
      </c>
      <c r="N2456" t="s">
        <v>2063</v>
      </c>
      <c r="O2456" t="s">
        <v>1173</v>
      </c>
      <c r="P2456" t="s">
        <v>997</v>
      </c>
      <c r="R2456" s="109" t="str">
        <f>IF(OR(P2456="SB",Q2456="SB"),"SB",0)</f>
        <v>SB</v>
      </c>
      <c r="T2456" s="110">
        <v>171080</v>
      </c>
      <c r="U2456" t="s">
        <v>19633</v>
      </c>
      <c r="V2456" s="113" t="str">
        <f>IF(AND(I2456&gt;=10000,I2456&lt;=19900),"Praha",(IF(AND(I2456&gt;=25001,I2456&lt;=29501),"Středočeský kraj",(IF(AND(I2456&gt;=30100,I2456&lt;=34972),"Středočeský kraj",(IF(AND(I2456&gt;=35002,I2456&lt;=36271),"Karlovarský kraj",(IF(AND(I2456&gt;=37001,I2456&lt;=39201),"Jihočeský kraj",(IF(AND(I2456&gt;=39701,I2456&lt;=39901),"Jihočeský kraj",(IF(AND(I2456&gt;=39301,I2456&lt;=39601),"Kraj Vysočina",(IF(AND(I2456&gt;=58001,I2456&lt;=59501),"Kraj Vysočina",(IF(AND(I2456&gt;=67401,I2456&lt;=67602),"Kraj Vysočina",(IF(AND(I2456&gt;=40001,I2456&lt;=44101),"Ústecký kraj",(IF(AND(I2456&gt;=46001,I2456&lt;=47201),"Liberecký kraj",(IF(AND(I2456&gt;=51202,I2456&lt;=51401),"Liberecký kraj",(IF(AND(I2456&gt;=53002,I2456&lt;=53976),"Pardubický kraj",(IF(AND(I2456&gt;=56002,I2456&lt;=57201),"Pardubický kraj",(IF(AND(I2456&gt;=60200,I2456&lt;=67201),"Jihomoravský kraj",(IF(AND(I2456&gt;=67801,I2456&lt;=68501),"Jihomoravský kraj",(IF(AND(I2456&gt;=69002,I2456&lt;=69801),"Jihomoravský kraj",(IF(AND(I2456&gt;=68601,I2456&lt;=68801),"Zlínský kraj",(IF(AND(I2456&gt;=75501,I2456&lt;=76901),"Zlínský kraj",(IF(AND(I2456&gt;=70030,I2456&lt;=74901),"Moravskoslezský kraj",(IF(AND(I2456&gt;=75000,I2456&lt;=75368),"Olomoucký kraj",(IF(AND(I2456&gt;=77200,I2456&lt;=79862),"Olomoucký kraj",(IF(AND(I2456&gt;=50011,I2456&lt;=50301),"Královéhradecký kraj",(IF(AND(I2456&gt;=54301,I2456&lt;=54303),"Královéhradecký kraj","0")))))))))))))))))))))))))))))))))))))))))))))))</f>
        <v>Ústecký kraj</v>
      </c>
      <c r="AD2456" t="s">
        <v>998</v>
      </c>
      <c r="AE2456" t="s">
        <v>998</v>
      </c>
      <c r="AF2456" t="s">
        <v>998</v>
      </c>
      <c r="AG2456" s="107">
        <v>0</v>
      </c>
      <c r="AH2456" s="107">
        <v>0</v>
      </c>
      <c r="AI2456" s="107">
        <v>0</v>
      </c>
      <c r="AJ2456" t="s">
        <v>1012</v>
      </c>
    </row>
    <row r="2457" spans="1:37" x14ac:dyDescent="0.45">
      <c r="A2457" t="s">
        <v>1079</v>
      </c>
      <c r="B2457" t="s">
        <v>5953</v>
      </c>
      <c r="C2457" t="s">
        <v>990</v>
      </c>
      <c r="D2457" t="s">
        <v>5954</v>
      </c>
      <c r="E2457" t="s">
        <v>992</v>
      </c>
      <c r="F2457" t="s">
        <v>5955</v>
      </c>
      <c r="G2457">
        <v>1355</v>
      </c>
      <c r="H2457" t="s">
        <v>2156</v>
      </c>
      <c r="I2457">
        <v>43401</v>
      </c>
      <c r="J2457">
        <v>608325825</v>
      </c>
      <c r="K2457" t="s">
        <v>5956</v>
      </c>
      <c r="L2457" s="106">
        <v>28782</v>
      </c>
      <c r="M2457">
        <v>13506851</v>
      </c>
      <c r="N2457" t="s">
        <v>1022</v>
      </c>
      <c r="O2457" t="s">
        <v>1023</v>
      </c>
      <c r="P2457" t="s">
        <v>997</v>
      </c>
      <c r="R2457" s="109" t="str">
        <f>IF(OR(P2457="SB",Q2457="SB"),"SB",0)</f>
        <v>SB</v>
      </c>
      <c r="T2457" s="110" t="s">
        <v>998</v>
      </c>
      <c r="V2457" s="113" t="str">
        <f>IF(AND(I2457&gt;=10000,I2457&lt;=19900),"Praha",(IF(AND(I2457&gt;=25001,I2457&lt;=29501),"Středočeský kraj",(IF(AND(I2457&gt;=30100,I2457&lt;=34972),"Středočeský kraj",(IF(AND(I2457&gt;=35002,I2457&lt;=36271),"Karlovarský kraj",(IF(AND(I2457&gt;=37001,I2457&lt;=39201),"Jihočeský kraj",(IF(AND(I2457&gt;=39701,I2457&lt;=39901),"Jihočeský kraj",(IF(AND(I2457&gt;=39301,I2457&lt;=39601),"Kraj Vysočina",(IF(AND(I2457&gt;=58001,I2457&lt;=59501),"Kraj Vysočina",(IF(AND(I2457&gt;=67401,I2457&lt;=67602),"Kraj Vysočina",(IF(AND(I2457&gt;=40001,I2457&lt;=44101),"Ústecký kraj",(IF(AND(I2457&gt;=46001,I2457&lt;=47201),"Liberecký kraj",(IF(AND(I2457&gt;=51202,I2457&lt;=51401),"Liberecký kraj",(IF(AND(I2457&gt;=53002,I2457&lt;=53976),"Pardubický kraj",(IF(AND(I2457&gt;=56002,I2457&lt;=57201),"Pardubický kraj",(IF(AND(I2457&gt;=60200,I2457&lt;=67201),"Jihomoravský kraj",(IF(AND(I2457&gt;=67801,I2457&lt;=68501),"Jihomoravský kraj",(IF(AND(I2457&gt;=69002,I2457&lt;=69801),"Jihomoravský kraj",(IF(AND(I2457&gt;=68601,I2457&lt;=68801),"Zlínský kraj",(IF(AND(I2457&gt;=75501,I2457&lt;=76901),"Zlínský kraj",(IF(AND(I2457&gt;=70030,I2457&lt;=74901),"Moravskoslezský kraj",(IF(AND(I2457&gt;=75000,I2457&lt;=75368),"Olomoucký kraj",(IF(AND(I2457&gt;=77200,I2457&lt;=79862),"Olomoucký kraj",(IF(AND(I2457&gt;=50011,I2457&lt;=50301),"Královéhradecký kraj",(IF(AND(I2457&gt;=54301,I2457&lt;=54303),"Královéhradecký kraj","0")))))))))))))))))))))))))))))))))))))))))))))))</f>
        <v>Ústecký kraj</v>
      </c>
      <c r="AB2457" t="s">
        <v>998</v>
      </c>
      <c r="AD2457" t="s">
        <v>998</v>
      </c>
      <c r="AE2457" t="s">
        <v>998</v>
      </c>
      <c r="AF2457" t="s">
        <v>998</v>
      </c>
      <c r="AG2457" s="107">
        <v>0</v>
      </c>
      <c r="AH2457" s="107">
        <v>0</v>
      </c>
      <c r="AI2457" s="107">
        <v>0</v>
      </c>
      <c r="AJ2457" t="s">
        <v>1012</v>
      </c>
    </row>
    <row r="2458" spans="1:37" x14ac:dyDescent="0.45">
      <c r="A2458" t="s">
        <v>1225</v>
      </c>
      <c r="B2458" t="s">
        <v>8363</v>
      </c>
      <c r="C2458" t="s">
        <v>1002</v>
      </c>
      <c r="D2458" t="s">
        <v>8367</v>
      </c>
      <c r="E2458" t="s">
        <v>992</v>
      </c>
      <c r="F2458" t="s">
        <v>1971</v>
      </c>
      <c r="G2458">
        <v>88</v>
      </c>
      <c r="H2458" t="s">
        <v>2156</v>
      </c>
      <c r="I2458">
        <v>43401</v>
      </c>
      <c r="K2458" t="s">
        <v>8368</v>
      </c>
      <c r="L2458" s="106">
        <v>34070</v>
      </c>
      <c r="M2458">
        <v>13402070</v>
      </c>
      <c r="N2458" t="s">
        <v>996</v>
      </c>
      <c r="O2458" t="s">
        <v>12</v>
      </c>
      <c r="P2458" t="s">
        <v>997</v>
      </c>
      <c r="R2458" s="109" t="str">
        <f>IF(OR(P2458="SB",Q2458="SB"),"SB",0)</f>
        <v>SB</v>
      </c>
      <c r="T2458" s="110" t="s">
        <v>998</v>
      </c>
      <c r="V2458" s="113" t="str">
        <f>IF(AND(I2458&gt;=10000,I2458&lt;=19900),"Praha",(IF(AND(I2458&gt;=25001,I2458&lt;=29501),"Středočeský kraj",(IF(AND(I2458&gt;=30100,I2458&lt;=34972),"Středočeský kraj",(IF(AND(I2458&gt;=35002,I2458&lt;=36271),"Karlovarský kraj",(IF(AND(I2458&gt;=37001,I2458&lt;=39201),"Jihočeský kraj",(IF(AND(I2458&gt;=39701,I2458&lt;=39901),"Jihočeský kraj",(IF(AND(I2458&gt;=39301,I2458&lt;=39601),"Kraj Vysočina",(IF(AND(I2458&gt;=58001,I2458&lt;=59501),"Kraj Vysočina",(IF(AND(I2458&gt;=67401,I2458&lt;=67602),"Kraj Vysočina",(IF(AND(I2458&gt;=40001,I2458&lt;=44101),"Ústecký kraj",(IF(AND(I2458&gt;=46001,I2458&lt;=47201),"Liberecký kraj",(IF(AND(I2458&gt;=51202,I2458&lt;=51401),"Liberecký kraj",(IF(AND(I2458&gt;=53002,I2458&lt;=53976),"Pardubický kraj",(IF(AND(I2458&gt;=56002,I2458&lt;=57201),"Pardubický kraj",(IF(AND(I2458&gt;=60200,I2458&lt;=67201),"Jihomoravský kraj",(IF(AND(I2458&gt;=67801,I2458&lt;=68501),"Jihomoravský kraj",(IF(AND(I2458&gt;=69002,I2458&lt;=69801),"Jihomoravský kraj",(IF(AND(I2458&gt;=68601,I2458&lt;=68801),"Zlínský kraj",(IF(AND(I2458&gt;=75501,I2458&lt;=76901),"Zlínský kraj",(IF(AND(I2458&gt;=70030,I2458&lt;=74901),"Moravskoslezský kraj",(IF(AND(I2458&gt;=75000,I2458&lt;=75368),"Olomoucký kraj",(IF(AND(I2458&gt;=77200,I2458&lt;=79862),"Olomoucký kraj",(IF(AND(I2458&gt;=50011,I2458&lt;=50301),"Královéhradecký kraj",(IF(AND(I2458&gt;=54301,I2458&lt;=54303),"Královéhradecký kraj","0")))))))))))))))))))))))))))))))))))))))))))))))</f>
        <v>Ústecký kraj</v>
      </c>
      <c r="AB2458" t="s">
        <v>998</v>
      </c>
      <c r="AD2458" t="s">
        <v>998</v>
      </c>
      <c r="AE2458" t="s">
        <v>998</v>
      </c>
      <c r="AF2458" t="s">
        <v>998</v>
      </c>
      <c r="AG2458" s="107">
        <v>0</v>
      </c>
      <c r="AH2458" s="107">
        <v>0</v>
      </c>
      <c r="AI2458" s="107">
        <v>0</v>
      </c>
      <c r="AJ2458" t="s">
        <v>1012</v>
      </c>
    </row>
    <row r="2459" spans="1:37" x14ac:dyDescent="0.45">
      <c r="A2459" t="s">
        <v>1036</v>
      </c>
      <c r="B2459" t="s">
        <v>8363</v>
      </c>
      <c r="C2459" t="s">
        <v>1002</v>
      </c>
      <c r="D2459" t="s">
        <v>8371</v>
      </c>
      <c r="E2459" t="s">
        <v>992</v>
      </c>
      <c r="F2459" t="s">
        <v>1971</v>
      </c>
      <c r="G2459">
        <v>88</v>
      </c>
      <c r="H2459" t="s">
        <v>2156</v>
      </c>
      <c r="I2459">
        <v>43401</v>
      </c>
      <c r="K2459" t="s">
        <v>8372</v>
      </c>
      <c r="L2459" s="106">
        <v>25374</v>
      </c>
      <c r="M2459">
        <v>13402171</v>
      </c>
      <c r="N2459" t="s">
        <v>996</v>
      </c>
      <c r="O2459" t="s">
        <v>12</v>
      </c>
      <c r="P2459" t="s">
        <v>997</v>
      </c>
      <c r="R2459" s="109" t="str">
        <f>IF(OR(P2459="SB",Q2459="SB"),"SB",0)</f>
        <v>SB</v>
      </c>
      <c r="T2459" s="110" t="s">
        <v>998</v>
      </c>
      <c r="V2459" s="113" t="str">
        <f>IF(AND(I2459&gt;=10000,I2459&lt;=19900),"Praha",(IF(AND(I2459&gt;=25001,I2459&lt;=29501),"Středočeský kraj",(IF(AND(I2459&gt;=30100,I2459&lt;=34972),"Středočeský kraj",(IF(AND(I2459&gt;=35002,I2459&lt;=36271),"Karlovarský kraj",(IF(AND(I2459&gt;=37001,I2459&lt;=39201),"Jihočeský kraj",(IF(AND(I2459&gt;=39701,I2459&lt;=39901),"Jihočeský kraj",(IF(AND(I2459&gt;=39301,I2459&lt;=39601),"Kraj Vysočina",(IF(AND(I2459&gt;=58001,I2459&lt;=59501),"Kraj Vysočina",(IF(AND(I2459&gt;=67401,I2459&lt;=67602),"Kraj Vysočina",(IF(AND(I2459&gt;=40001,I2459&lt;=44101),"Ústecký kraj",(IF(AND(I2459&gt;=46001,I2459&lt;=47201),"Liberecký kraj",(IF(AND(I2459&gt;=51202,I2459&lt;=51401),"Liberecký kraj",(IF(AND(I2459&gt;=53002,I2459&lt;=53976),"Pardubický kraj",(IF(AND(I2459&gt;=56002,I2459&lt;=57201),"Pardubický kraj",(IF(AND(I2459&gt;=60200,I2459&lt;=67201),"Jihomoravský kraj",(IF(AND(I2459&gt;=67801,I2459&lt;=68501),"Jihomoravský kraj",(IF(AND(I2459&gt;=69002,I2459&lt;=69801),"Jihomoravský kraj",(IF(AND(I2459&gt;=68601,I2459&lt;=68801),"Zlínský kraj",(IF(AND(I2459&gt;=75501,I2459&lt;=76901),"Zlínský kraj",(IF(AND(I2459&gt;=70030,I2459&lt;=74901),"Moravskoslezský kraj",(IF(AND(I2459&gt;=75000,I2459&lt;=75368),"Olomoucký kraj",(IF(AND(I2459&gt;=77200,I2459&lt;=79862),"Olomoucký kraj",(IF(AND(I2459&gt;=50011,I2459&lt;=50301),"Královéhradecký kraj",(IF(AND(I2459&gt;=54301,I2459&lt;=54303),"Královéhradecký kraj","0")))))))))))))))))))))))))))))))))))))))))))))))</f>
        <v>Ústecký kraj</v>
      </c>
      <c r="AB2459" t="s">
        <v>998</v>
      </c>
      <c r="AD2459" t="s">
        <v>998</v>
      </c>
      <c r="AE2459" t="s">
        <v>998</v>
      </c>
      <c r="AF2459" t="s">
        <v>998</v>
      </c>
      <c r="AG2459" s="107">
        <v>0</v>
      </c>
      <c r="AH2459" s="107">
        <v>0</v>
      </c>
      <c r="AI2459" s="107">
        <v>0</v>
      </c>
      <c r="AJ2459" t="s">
        <v>1012</v>
      </c>
    </row>
    <row r="2460" spans="1:37" x14ac:dyDescent="0.45">
      <c r="A2460" t="s">
        <v>1882</v>
      </c>
      <c r="B2460" t="s">
        <v>13379</v>
      </c>
      <c r="C2460" t="s">
        <v>1002</v>
      </c>
      <c r="D2460" t="s">
        <v>13380</v>
      </c>
      <c r="E2460" t="s">
        <v>992</v>
      </c>
      <c r="F2460" t="s">
        <v>13381</v>
      </c>
      <c r="G2460">
        <v>2816</v>
      </c>
      <c r="H2460" t="s">
        <v>2156</v>
      </c>
      <c r="I2460">
        <v>43401</v>
      </c>
      <c r="J2460">
        <v>734133559</v>
      </c>
      <c r="K2460" t="s">
        <v>13382</v>
      </c>
      <c r="L2460" s="106">
        <v>34435</v>
      </c>
      <c r="M2460">
        <v>13507962</v>
      </c>
      <c r="N2460" t="s">
        <v>2373</v>
      </c>
      <c r="O2460" t="s">
        <v>1023</v>
      </c>
      <c r="P2460" t="s">
        <v>997</v>
      </c>
      <c r="R2460" s="109" t="str">
        <f>IF(OR(P2460="SB",Q2460="SB"),"SB",0)</f>
        <v>SB</v>
      </c>
      <c r="T2460" s="110" t="s">
        <v>998</v>
      </c>
      <c r="V2460" s="113" t="str">
        <f>IF(AND(I2460&gt;=10000,I2460&lt;=19900),"Praha",(IF(AND(I2460&gt;=25001,I2460&lt;=29501),"Středočeský kraj",(IF(AND(I2460&gt;=30100,I2460&lt;=34972),"Středočeský kraj",(IF(AND(I2460&gt;=35002,I2460&lt;=36271),"Karlovarský kraj",(IF(AND(I2460&gt;=37001,I2460&lt;=39201),"Jihočeský kraj",(IF(AND(I2460&gt;=39701,I2460&lt;=39901),"Jihočeský kraj",(IF(AND(I2460&gt;=39301,I2460&lt;=39601),"Kraj Vysočina",(IF(AND(I2460&gt;=58001,I2460&lt;=59501),"Kraj Vysočina",(IF(AND(I2460&gt;=67401,I2460&lt;=67602),"Kraj Vysočina",(IF(AND(I2460&gt;=40001,I2460&lt;=44101),"Ústecký kraj",(IF(AND(I2460&gt;=46001,I2460&lt;=47201),"Liberecký kraj",(IF(AND(I2460&gt;=51202,I2460&lt;=51401),"Liberecký kraj",(IF(AND(I2460&gt;=53002,I2460&lt;=53976),"Pardubický kraj",(IF(AND(I2460&gt;=56002,I2460&lt;=57201),"Pardubický kraj",(IF(AND(I2460&gt;=60200,I2460&lt;=67201),"Jihomoravský kraj",(IF(AND(I2460&gt;=67801,I2460&lt;=68501),"Jihomoravský kraj",(IF(AND(I2460&gt;=69002,I2460&lt;=69801),"Jihomoravský kraj",(IF(AND(I2460&gt;=68601,I2460&lt;=68801),"Zlínský kraj",(IF(AND(I2460&gt;=75501,I2460&lt;=76901),"Zlínský kraj",(IF(AND(I2460&gt;=70030,I2460&lt;=74901),"Moravskoslezský kraj",(IF(AND(I2460&gt;=75000,I2460&lt;=75368),"Olomoucký kraj",(IF(AND(I2460&gt;=77200,I2460&lt;=79862),"Olomoucký kraj",(IF(AND(I2460&gt;=50011,I2460&lt;=50301),"Královéhradecký kraj",(IF(AND(I2460&gt;=54301,I2460&lt;=54303),"Královéhradecký kraj","0")))))))))))))))))))))))))))))))))))))))))))))))</f>
        <v>Ústecký kraj</v>
      </c>
      <c r="AB2460" t="s">
        <v>998</v>
      </c>
      <c r="AD2460" t="s">
        <v>998</v>
      </c>
      <c r="AE2460" t="s">
        <v>998</v>
      </c>
      <c r="AF2460" t="s">
        <v>998</v>
      </c>
      <c r="AG2460" s="107">
        <v>300</v>
      </c>
      <c r="AH2460" s="107">
        <v>0</v>
      </c>
      <c r="AI2460" s="107">
        <v>0</v>
      </c>
      <c r="AJ2460" t="s">
        <v>999</v>
      </c>
      <c r="AK2460" s="106">
        <v>44917</v>
      </c>
    </row>
    <row r="2461" spans="1:37" x14ac:dyDescent="0.45">
      <c r="A2461" t="s">
        <v>1124</v>
      </c>
      <c r="B2461" t="s">
        <v>17155</v>
      </c>
      <c r="C2461" t="s">
        <v>990</v>
      </c>
      <c r="D2461" t="s">
        <v>17156</v>
      </c>
      <c r="E2461" t="s">
        <v>992</v>
      </c>
      <c r="F2461" t="s">
        <v>6343</v>
      </c>
      <c r="G2461">
        <v>2476</v>
      </c>
      <c r="H2461" t="s">
        <v>2156</v>
      </c>
      <c r="I2461">
        <v>43401</v>
      </c>
      <c r="K2461" t="s">
        <v>17157</v>
      </c>
      <c r="L2461" s="106">
        <v>39050</v>
      </c>
      <c r="M2461">
        <v>14612247</v>
      </c>
      <c r="N2461" t="s">
        <v>996</v>
      </c>
      <c r="O2461" t="s">
        <v>12</v>
      </c>
      <c r="P2461" t="s">
        <v>997</v>
      </c>
      <c r="R2461" s="109" t="str">
        <f>IF(OR(P2461="SB",Q2461="SB"),"SB",0)</f>
        <v>SB</v>
      </c>
      <c r="T2461" s="110" t="s">
        <v>998</v>
      </c>
      <c r="V2461" s="113" t="str">
        <f>IF(AND(I2461&gt;=10000,I2461&lt;=19900),"Praha",(IF(AND(I2461&gt;=25001,I2461&lt;=29501),"Středočeský kraj",(IF(AND(I2461&gt;=30100,I2461&lt;=34972),"Středočeský kraj",(IF(AND(I2461&gt;=35002,I2461&lt;=36271),"Karlovarský kraj",(IF(AND(I2461&gt;=37001,I2461&lt;=39201),"Jihočeský kraj",(IF(AND(I2461&gt;=39701,I2461&lt;=39901),"Jihočeský kraj",(IF(AND(I2461&gt;=39301,I2461&lt;=39601),"Kraj Vysočina",(IF(AND(I2461&gt;=58001,I2461&lt;=59501),"Kraj Vysočina",(IF(AND(I2461&gt;=67401,I2461&lt;=67602),"Kraj Vysočina",(IF(AND(I2461&gt;=40001,I2461&lt;=44101),"Ústecký kraj",(IF(AND(I2461&gt;=46001,I2461&lt;=47201),"Liberecký kraj",(IF(AND(I2461&gt;=51202,I2461&lt;=51401),"Liberecký kraj",(IF(AND(I2461&gt;=53002,I2461&lt;=53976),"Pardubický kraj",(IF(AND(I2461&gt;=56002,I2461&lt;=57201),"Pardubický kraj",(IF(AND(I2461&gt;=60200,I2461&lt;=67201),"Jihomoravský kraj",(IF(AND(I2461&gt;=67801,I2461&lt;=68501),"Jihomoravský kraj",(IF(AND(I2461&gt;=69002,I2461&lt;=69801),"Jihomoravský kraj",(IF(AND(I2461&gt;=68601,I2461&lt;=68801),"Zlínský kraj",(IF(AND(I2461&gt;=75501,I2461&lt;=76901),"Zlínský kraj",(IF(AND(I2461&gt;=70030,I2461&lt;=74901),"Moravskoslezský kraj",(IF(AND(I2461&gt;=75000,I2461&lt;=75368),"Olomoucký kraj",(IF(AND(I2461&gt;=77200,I2461&lt;=79862),"Olomoucký kraj",(IF(AND(I2461&gt;=50011,I2461&lt;=50301),"Královéhradecký kraj",(IF(AND(I2461&gt;=54301,I2461&lt;=54303),"Královéhradecký kraj","0")))))))))))))))))))))))))))))))))))))))))))))))</f>
        <v>Ústecký kraj</v>
      </c>
      <c r="AB2461" t="s">
        <v>998</v>
      </c>
      <c r="AD2461" t="s">
        <v>998</v>
      </c>
      <c r="AE2461" t="s">
        <v>998</v>
      </c>
      <c r="AF2461" t="s">
        <v>998</v>
      </c>
      <c r="AG2461" s="107">
        <v>300</v>
      </c>
      <c r="AH2461" s="107">
        <v>0</v>
      </c>
      <c r="AI2461" s="107">
        <v>0</v>
      </c>
      <c r="AJ2461" t="s">
        <v>999</v>
      </c>
      <c r="AK2461" s="106">
        <v>44923</v>
      </c>
    </row>
    <row r="2462" spans="1:37" x14ac:dyDescent="0.45">
      <c r="A2462" t="s">
        <v>1021</v>
      </c>
      <c r="B2462" t="s">
        <v>18861</v>
      </c>
      <c r="C2462" t="s">
        <v>990</v>
      </c>
      <c r="D2462" t="s">
        <v>18862</v>
      </c>
      <c r="E2462" t="s">
        <v>992</v>
      </c>
      <c r="F2462" t="s">
        <v>14820</v>
      </c>
      <c r="G2462">
        <v>20</v>
      </c>
      <c r="H2462" t="s">
        <v>2156</v>
      </c>
      <c r="I2462">
        <v>43401</v>
      </c>
      <c r="K2462" t="s">
        <v>18863</v>
      </c>
      <c r="L2462" s="106">
        <v>32415</v>
      </c>
      <c r="M2462">
        <v>10829752</v>
      </c>
      <c r="N2462" t="s">
        <v>1900</v>
      </c>
      <c r="O2462" t="s">
        <v>1023</v>
      </c>
      <c r="P2462" t="s">
        <v>997</v>
      </c>
      <c r="R2462" s="109" t="str">
        <f>IF(OR(P2462="SB",Q2462="SB"),"SB",0)</f>
        <v>SB</v>
      </c>
      <c r="T2462" s="110" t="s">
        <v>998</v>
      </c>
      <c r="V2462" s="113" t="str">
        <f>IF(AND(I2462&gt;=10000,I2462&lt;=19900),"Praha",(IF(AND(I2462&gt;=25001,I2462&lt;=29501),"Středočeský kraj",(IF(AND(I2462&gt;=30100,I2462&lt;=34972),"Středočeský kraj",(IF(AND(I2462&gt;=35002,I2462&lt;=36271),"Karlovarský kraj",(IF(AND(I2462&gt;=37001,I2462&lt;=39201),"Jihočeský kraj",(IF(AND(I2462&gt;=39701,I2462&lt;=39901),"Jihočeský kraj",(IF(AND(I2462&gt;=39301,I2462&lt;=39601),"Kraj Vysočina",(IF(AND(I2462&gt;=58001,I2462&lt;=59501),"Kraj Vysočina",(IF(AND(I2462&gt;=67401,I2462&lt;=67602),"Kraj Vysočina",(IF(AND(I2462&gt;=40001,I2462&lt;=44101),"Ústecký kraj",(IF(AND(I2462&gt;=46001,I2462&lt;=47201),"Liberecký kraj",(IF(AND(I2462&gt;=51202,I2462&lt;=51401),"Liberecký kraj",(IF(AND(I2462&gt;=53002,I2462&lt;=53976),"Pardubický kraj",(IF(AND(I2462&gt;=56002,I2462&lt;=57201),"Pardubický kraj",(IF(AND(I2462&gt;=60200,I2462&lt;=67201),"Jihomoravský kraj",(IF(AND(I2462&gt;=67801,I2462&lt;=68501),"Jihomoravský kraj",(IF(AND(I2462&gt;=69002,I2462&lt;=69801),"Jihomoravský kraj",(IF(AND(I2462&gt;=68601,I2462&lt;=68801),"Zlínský kraj",(IF(AND(I2462&gt;=75501,I2462&lt;=76901),"Zlínský kraj",(IF(AND(I2462&gt;=70030,I2462&lt;=74901),"Moravskoslezský kraj",(IF(AND(I2462&gt;=75000,I2462&lt;=75368),"Olomoucký kraj",(IF(AND(I2462&gt;=77200,I2462&lt;=79862),"Olomoucký kraj",(IF(AND(I2462&gt;=50011,I2462&lt;=50301),"Královéhradecký kraj",(IF(AND(I2462&gt;=54301,I2462&lt;=54303),"Královéhradecký kraj","0")))))))))))))))))))))))))))))))))))))))))))))))</f>
        <v>Ústecký kraj</v>
      </c>
      <c r="AB2462" t="s">
        <v>998</v>
      </c>
      <c r="AD2462" t="s">
        <v>998</v>
      </c>
      <c r="AE2462" t="s">
        <v>998</v>
      </c>
      <c r="AF2462" t="s">
        <v>998</v>
      </c>
      <c r="AG2462" s="107">
        <v>300</v>
      </c>
      <c r="AH2462" s="107">
        <v>0</v>
      </c>
      <c r="AI2462" s="107">
        <v>0</v>
      </c>
      <c r="AJ2462" t="s">
        <v>999</v>
      </c>
      <c r="AK2462" s="106">
        <v>44920</v>
      </c>
    </row>
    <row r="2463" spans="1:37" x14ac:dyDescent="0.45">
      <c r="A2463" t="s">
        <v>1007</v>
      </c>
      <c r="B2463" t="s">
        <v>12824</v>
      </c>
      <c r="C2463" t="s">
        <v>990</v>
      </c>
      <c r="D2463" t="s">
        <v>12829</v>
      </c>
      <c r="E2463" t="s">
        <v>992</v>
      </c>
      <c r="F2463" t="s">
        <v>1027</v>
      </c>
      <c r="G2463">
        <v>938</v>
      </c>
      <c r="H2463" t="s">
        <v>12830</v>
      </c>
      <c r="I2463">
        <v>43511</v>
      </c>
      <c r="K2463" t="s">
        <v>12831</v>
      </c>
      <c r="L2463" s="106">
        <v>31013</v>
      </c>
      <c r="M2463">
        <v>10871178</v>
      </c>
      <c r="N2463" t="s">
        <v>2373</v>
      </c>
      <c r="O2463" t="s">
        <v>1023</v>
      </c>
      <c r="P2463" t="s">
        <v>997</v>
      </c>
      <c r="R2463" s="109" t="str">
        <f>IF(OR(P2463="SB",Q2463="SB"),"SB",0)</f>
        <v>SB</v>
      </c>
      <c r="T2463" s="110">
        <v>11754</v>
      </c>
      <c r="U2463" t="s">
        <v>19634</v>
      </c>
      <c r="V2463" s="113" t="str">
        <f>IF(AND(I2463&gt;=10000,I2463&lt;=19900),"Praha",(IF(AND(I2463&gt;=25001,I2463&lt;=29501),"Středočeský kraj",(IF(AND(I2463&gt;=30100,I2463&lt;=34972),"Středočeský kraj",(IF(AND(I2463&gt;=35002,I2463&lt;=36271),"Karlovarský kraj",(IF(AND(I2463&gt;=37001,I2463&lt;=39201),"Jihočeský kraj",(IF(AND(I2463&gt;=39701,I2463&lt;=39901),"Jihočeský kraj",(IF(AND(I2463&gt;=39301,I2463&lt;=39601),"Kraj Vysočina",(IF(AND(I2463&gt;=58001,I2463&lt;=59501),"Kraj Vysočina",(IF(AND(I2463&gt;=67401,I2463&lt;=67602),"Kraj Vysočina",(IF(AND(I2463&gt;=40001,I2463&lt;=44101),"Ústecký kraj",(IF(AND(I2463&gt;=46001,I2463&lt;=47201),"Liberecký kraj",(IF(AND(I2463&gt;=51202,I2463&lt;=51401),"Liberecký kraj",(IF(AND(I2463&gt;=53002,I2463&lt;=53976),"Pardubický kraj",(IF(AND(I2463&gt;=56002,I2463&lt;=57201),"Pardubický kraj",(IF(AND(I2463&gt;=60200,I2463&lt;=67201),"Jihomoravský kraj",(IF(AND(I2463&gt;=67801,I2463&lt;=68501),"Jihomoravský kraj",(IF(AND(I2463&gt;=69002,I2463&lt;=69801),"Jihomoravský kraj",(IF(AND(I2463&gt;=68601,I2463&lt;=68801),"Zlínský kraj",(IF(AND(I2463&gt;=75501,I2463&lt;=76901),"Zlínský kraj",(IF(AND(I2463&gt;=70030,I2463&lt;=74901),"Moravskoslezský kraj",(IF(AND(I2463&gt;=75000,I2463&lt;=75368),"Olomoucký kraj",(IF(AND(I2463&gt;=77200,I2463&lt;=79862),"Olomoucký kraj",(IF(AND(I2463&gt;=50011,I2463&lt;=50301),"Královéhradecký kraj",(IF(AND(I2463&gt;=54301,I2463&lt;=54303),"Královéhradecký kraj","0")))))))))))))))))))))))))))))))))))))))))))))))</f>
        <v>Ústecký kraj</v>
      </c>
      <c r="W2463" s="111">
        <v>11754</v>
      </c>
      <c r="X2463" s="111" t="s">
        <v>19633</v>
      </c>
      <c r="AD2463" t="s">
        <v>1024</v>
      </c>
      <c r="AE2463" t="s">
        <v>998</v>
      </c>
      <c r="AF2463" t="s">
        <v>998</v>
      </c>
      <c r="AG2463" s="107">
        <v>300</v>
      </c>
      <c r="AH2463" s="107">
        <v>0</v>
      </c>
      <c r="AI2463" s="107">
        <v>0</v>
      </c>
      <c r="AJ2463" t="s">
        <v>999</v>
      </c>
      <c r="AK2463" s="106">
        <v>44917</v>
      </c>
    </row>
    <row r="2464" spans="1:37" x14ac:dyDescent="0.45">
      <c r="A2464" t="s">
        <v>1264</v>
      </c>
      <c r="B2464" t="s">
        <v>3841</v>
      </c>
      <c r="C2464" t="s">
        <v>1002</v>
      </c>
      <c r="D2464" t="s">
        <v>3846</v>
      </c>
      <c r="E2464" t="s">
        <v>992</v>
      </c>
      <c r="F2464" t="s">
        <v>3096</v>
      </c>
      <c r="G2464">
        <v>387</v>
      </c>
      <c r="H2464" t="s">
        <v>3847</v>
      </c>
      <c r="I2464">
        <v>43513</v>
      </c>
      <c r="K2464" t="s">
        <v>3848</v>
      </c>
      <c r="L2464" s="106">
        <v>28107</v>
      </c>
      <c r="M2464">
        <v>13010939</v>
      </c>
      <c r="N2464" t="s">
        <v>996</v>
      </c>
      <c r="O2464" t="s">
        <v>12</v>
      </c>
      <c r="P2464" t="s">
        <v>997</v>
      </c>
      <c r="R2464" s="109" t="str">
        <f>IF(OR(P2464="SB",Q2464="SB"),"SB",0)</f>
        <v>SB</v>
      </c>
      <c r="T2464" s="110" t="s">
        <v>998</v>
      </c>
      <c r="V2464" s="113" t="str">
        <f>IF(AND(I2464&gt;=10000,I2464&lt;=19900),"Praha",(IF(AND(I2464&gt;=25001,I2464&lt;=29501),"Středočeský kraj",(IF(AND(I2464&gt;=30100,I2464&lt;=34972),"Středočeský kraj",(IF(AND(I2464&gt;=35002,I2464&lt;=36271),"Karlovarský kraj",(IF(AND(I2464&gt;=37001,I2464&lt;=39201),"Jihočeský kraj",(IF(AND(I2464&gt;=39701,I2464&lt;=39901),"Jihočeský kraj",(IF(AND(I2464&gt;=39301,I2464&lt;=39601),"Kraj Vysočina",(IF(AND(I2464&gt;=58001,I2464&lt;=59501),"Kraj Vysočina",(IF(AND(I2464&gt;=67401,I2464&lt;=67602),"Kraj Vysočina",(IF(AND(I2464&gt;=40001,I2464&lt;=44101),"Ústecký kraj",(IF(AND(I2464&gt;=46001,I2464&lt;=47201),"Liberecký kraj",(IF(AND(I2464&gt;=51202,I2464&lt;=51401),"Liberecký kraj",(IF(AND(I2464&gt;=53002,I2464&lt;=53976),"Pardubický kraj",(IF(AND(I2464&gt;=56002,I2464&lt;=57201),"Pardubický kraj",(IF(AND(I2464&gt;=60200,I2464&lt;=67201),"Jihomoravský kraj",(IF(AND(I2464&gt;=67801,I2464&lt;=68501),"Jihomoravský kraj",(IF(AND(I2464&gt;=69002,I2464&lt;=69801),"Jihomoravský kraj",(IF(AND(I2464&gt;=68601,I2464&lt;=68801),"Zlínský kraj",(IF(AND(I2464&gt;=75501,I2464&lt;=76901),"Zlínský kraj",(IF(AND(I2464&gt;=70030,I2464&lt;=74901),"Moravskoslezský kraj",(IF(AND(I2464&gt;=75000,I2464&lt;=75368),"Olomoucký kraj",(IF(AND(I2464&gt;=77200,I2464&lt;=79862),"Olomoucký kraj",(IF(AND(I2464&gt;=50011,I2464&lt;=50301),"Královéhradecký kraj",(IF(AND(I2464&gt;=54301,I2464&lt;=54303),"Královéhradecký kraj","0")))))))))))))))))))))))))))))))))))))))))))))))</f>
        <v>Ústecký kraj</v>
      </c>
      <c r="AB2464" t="s">
        <v>998</v>
      </c>
      <c r="AD2464" t="s">
        <v>998</v>
      </c>
      <c r="AE2464" t="s">
        <v>998</v>
      </c>
      <c r="AF2464" t="s">
        <v>998</v>
      </c>
      <c r="AG2464" s="107">
        <v>0</v>
      </c>
      <c r="AH2464" s="107">
        <v>0</v>
      </c>
      <c r="AI2464" s="107">
        <v>0</v>
      </c>
      <c r="AJ2464" t="s">
        <v>1012</v>
      </c>
    </row>
    <row r="2465" spans="1:37" x14ac:dyDescent="0.45">
      <c r="A2465" t="s">
        <v>1190</v>
      </c>
      <c r="B2465" t="s">
        <v>10861</v>
      </c>
      <c r="C2465" t="s">
        <v>1002</v>
      </c>
      <c r="D2465" t="s">
        <v>10862</v>
      </c>
      <c r="E2465" t="s">
        <v>992</v>
      </c>
      <c r="F2465" t="s">
        <v>10863</v>
      </c>
      <c r="G2465">
        <v>273</v>
      </c>
      <c r="H2465" t="s">
        <v>1513</v>
      </c>
      <c r="I2465">
        <v>43542</v>
      </c>
      <c r="K2465" t="s">
        <v>10864</v>
      </c>
      <c r="L2465" s="106">
        <v>33240</v>
      </c>
      <c r="M2465">
        <v>14860710</v>
      </c>
      <c r="N2465" t="s">
        <v>2561</v>
      </c>
      <c r="O2465" t="s">
        <v>1010</v>
      </c>
      <c r="P2465" t="s">
        <v>997</v>
      </c>
      <c r="R2465" s="109" t="str">
        <f>IF(OR(P2465="SB",Q2465="SB"),"SB",0)</f>
        <v>SB</v>
      </c>
      <c r="T2465" s="110" t="s">
        <v>998</v>
      </c>
      <c r="V2465" s="113" t="str">
        <f>IF(AND(I2465&gt;=10000,I2465&lt;=19900),"Praha",(IF(AND(I2465&gt;=25001,I2465&lt;=29501),"Středočeský kraj",(IF(AND(I2465&gt;=30100,I2465&lt;=34972),"Středočeský kraj",(IF(AND(I2465&gt;=35002,I2465&lt;=36271),"Karlovarský kraj",(IF(AND(I2465&gt;=37001,I2465&lt;=39201),"Jihočeský kraj",(IF(AND(I2465&gt;=39701,I2465&lt;=39901),"Jihočeský kraj",(IF(AND(I2465&gt;=39301,I2465&lt;=39601),"Kraj Vysočina",(IF(AND(I2465&gt;=58001,I2465&lt;=59501),"Kraj Vysočina",(IF(AND(I2465&gt;=67401,I2465&lt;=67602),"Kraj Vysočina",(IF(AND(I2465&gt;=40001,I2465&lt;=44101),"Ústecký kraj",(IF(AND(I2465&gt;=46001,I2465&lt;=47201),"Liberecký kraj",(IF(AND(I2465&gt;=51202,I2465&lt;=51401),"Liberecký kraj",(IF(AND(I2465&gt;=53002,I2465&lt;=53976),"Pardubický kraj",(IF(AND(I2465&gt;=56002,I2465&lt;=57201),"Pardubický kraj",(IF(AND(I2465&gt;=60200,I2465&lt;=67201),"Jihomoravský kraj",(IF(AND(I2465&gt;=67801,I2465&lt;=68501),"Jihomoravský kraj",(IF(AND(I2465&gt;=69002,I2465&lt;=69801),"Jihomoravský kraj",(IF(AND(I2465&gt;=68601,I2465&lt;=68801),"Zlínský kraj",(IF(AND(I2465&gt;=75501,I2465&lt;=76901),"Zlínský kraj",(IF(AND(I2465&gt;=70030,I2465&lt;=74901),"Moravskoslezský kraj",(IF(AND(I2465&gt;=75000,I2465&lt;=75368),"Olomoucký kraj",(IF(AND(I2465&gt;=77200,I2465&lt;=79862),"Olomoucký kraj",(IF(AND(I2465&gt;=50011,I2465&lt;=50301),"Královéhradecký kraj",(IF(AND(I2465&gt;=54301,I2465&lt;=54303),"Královéhradecký kraj","0")))))))))))))))))))))))))))))))))))))))))))))))</f>
        <v>Ústecký kraj</v>
      </c>
      <c r="AB2465" t="s">
        <v>998</v>
      </c>
      <c r="AD2465" t="s">
        <v>998</v>
      </c>
      <c r="AE2465" t="s">
        <v>998</v>
      </c>
      <c r="AF2465" t="s">
        <v>998</v>
      </c>
      <c r="AG2465" s="107">
        <v>0</v>
      </c>
      <c r="AH2465" s="107">
        <v>0</v>
      </c>
      <c r="AI2465" s="107">
        <v>0</v>
      </c>
      <c r="AJ2465" t="s">
        <v>1012</v>
      </c>
    </row>
    <row r="2466" spans="1:37" x14ac:dyDescent="0.45">
      <c r="A2466" t="s">
        <v>1113</v>
      </c>
      <c r="B2466" t="s">
        <v>5527</v>
      </c>
      <c r="C2466" t="s">
        <v>990</v>
      </c>
      <c r="D2466" t="s">
        <v>5538</v>
      </c>
      <c r="E2466" t="s">
        <v>992</v>
      </c>
      <c r="F2466" t="s">
        <v>1293</v>
      </c>
      <c r="G2466">
        <v>1705</v>
      </c>
      <c r="H2466" t="s">
        <v>1513</v>
      </c>
      <c r="I2466">
        <v>43601</v>
      </c>
      <c r="K2466" t="s">
        <v>5539</v>
      </c>
      <c r="L2466" s="106">
        <v>28857</v>
      </c>
      <c r="M2466">
        <v>10473377</v>
      </c>
      <c r="N2466" t="s">
        <v>1431</v>
      </c>
      <c r="O2466" t="s">
        <v>1282</v>
      </c>
      <c r="P2466" t="s">
        <v>997</v>
      </c>
      <c r="R2466" s="109" t="str">
        <f>IF(OR(P2466="SB",Q2466="SB"),"SB",0)</f>
        <v>SB</v>
      </c>
      <c r="T2466" s="110">
        <v>10436</v>
      </c>
      <c r="U2466" t="s">
        <v>19633</v>
      </c>
      <c r="V2466" s="113" t="str">
        <f>IF(AND(I2466&gt;=10000,I2466&lt;=19900),"Praha",(IF(AND(I2466&gt;=25001,I2466&lt;=29501),"Středočeský kraj",(IF(AND(I2466&gt;=30100,I2466&lt;=34972),"Středočeský kraj",(IF(AND(I2466&gt;=35002,I2466&lt;=36271),"Karlovarský kraj",(IF(AND(I2466&gt;=37001,I2466&lt;=39201),"Jihočeský kraj",(IF(AND(I2466&gt;=39701,I2466&lt;=39901),"Jihočeský kraj",(IF(AND(I2466&gt;=39301,I2466&lt;=39601),"Kraj Vysočina",(IF(AND(I2466&gt;=58001,I2466&lt;=59501),"Kraj Vysočina",(IF(AND(I2466&gt;=67401,I2466&lt;=67602),"Kraj Vysočina",(IF(AND(I2466&gt;=40001,I2466&lt;=44101),"Ústecký kraj",(IF(AND(I2466&gt;=46001,I2466&lt;=47201),"Liberecký kraj",(IF(AND(I2466&gt;=51202,I2466&lt;=51401),"Liberecký kraj",(IF(AND(I2466&gt;=53002,I2466&lt;=53976),"Pardubický kraj",(IF(AND(I2466&gt;=56002,I2466&lt;=57201),"Pardubický kraj",(IF(AND(I2466&gt;=60200,I2466&lt;=67201),"Jihomoravský kraj",(IF(AND(I2466&gt;=67801,I2466&lt;=68501),"Jihomoravský kraj",(IF(AND(I2466&gt;=69002,I2466&lt;=69801),"Jihomoravský kraj",(IF(AND(I2466&gt;=68601,I2466&lt;=68801),"Zlínský kraj",(IF(AND(I2466&gt;=75501,I2466&lt;=76901),"Zlínský kraj",(IF(AND(I2466&gt;=70030,I2466&lt;=74901),"Moravskoslezský kraj",(IF(AND(I2466&gt;=75000,I2466&lt;=75368),"Olomoucký kraj",(IF(AND(I2466&gt;=77200,I2466&lt;=79862),"Olomoucký kraj",(IF(AND(I2466&gt;=50011,I2466&lt;=50301),"Královéhradecký kraj",(IF(AND(I2466&gt;=54301,I2466&lt;=54303),"Královéhradecký kraj","0")))))))))))))))))))))))))))))))))))))))))))))))</f>
        <v>Ústecký kraj</v>
      </c>
      <c r="AD2466" t="s">
        <v>998</v>
      </c>
      <c r="AE2466" t="s">
        <v>998</v>
      </c>
      <c r="AF2466" t="s">
        <v>998</v>
      </c>
      <c r="AG2466" s="107">
        <v>300</v>
      </c>
      <c r="AH2466" s="107">
        <v>0</v>
      </c>
      <c r="AI2466" s="107">
        <v>0</v>
      </c>
      <c r="AJ2466" t="s">
        <v>999</v>
      </c>
      <c r="AK2466" s="106">
        <v>44920</v>
      </c>
    </row>
    <row r="2467" spans="1:37" x14ac:dyDescent="0.45">
      <c r="A2467" t="s">
        <v>3093</v>
      </c>
      <c r="B2467" t="s">
        <v>14008</v>
      </c>
      <c r="C2467" t="s">
        <v>990</v>
      </c>
      <c r="D2467" t="s">
        <v>14009</v>
      </c>
      <c r="E2467" t="s">
        <v>992</v>
      </c>
      <c r="F2467" t="s">
        <v>1494</v>
      </c>
      <c r="G2467">
        <v>1136</v>
      </c>
      <c r="H2467" t="s">
        <v>14010</v>
      </c>
      <c r="I2467">
        <v>43601</v>
      </c>
      <c r="J2467">
        <v>420776063287</v>
      </c>
      <c r="K2467" t="s">
        <v>14011</v>
      </c>
      <c r="L2467" s="106">
        <v>29015</v>
      </c>
      <c r="M2467">
        <v>10606551</v>
      </c>
      <c r="N2467" t="s">
        <v>996</v>
      </c>
      <c r="O2467" t="s">
        <v>12</v>
      </c>
      <c r="P2467" t="s">
        <v>997</v>
      </c>
      <c r="R2467" s="109" t="str">
        <f>IF(OR(P2467="SB",Q2467="SB"),"SB",0)</f>
        <v>SB</v>
      </c>
      <c r="T2467" s="110">
        <v>10730</v>
      </c>
      <c r="U2467" t="s">
        <v>19633</v>
      </c>
      <c r="V2467" s="113" t="str">
        <f>IF(AND(I2467&gt;=10000,I2467&lt;=19900),"Praha",(IF(AND(I2467&gt;=25001,I2467&lt;=29501),"Středočeský kraj",(IF(AND(I2467&gt;=30100,I2467&lt;=34972),"Středočeský kraj",(IF(AND(I2467&gt;=35002,I2467&lt;=36271),"Karlovarský kraj",(IF(AND(I2467&gt;=37001,I2467&lt;=39201),"Jihočeský kraj",(IF(AND(I2467&gt;=39701,I2467&lt;=39901),"Jihočeský kraj",(IF(AND(I2467&gt;=39301,I2467&lt;=39601),"Kraj Vysočina",(IF(AND(I2467&gt;=58001,I2467&lt;=59501),"Kraj Vysočina",(IF(AND(I2467&gt;=67401,I2467&lt;=67602),"Kraj Vysočina",(IF(AND(I2467&gt;=40001,I2467&lt;=44101),"Ústecký kraj",(IF(AND(I2467&gt;=46001,I2467&lt;=47201),"Liberecký kraj",(IF(AND(I2467&gt;=51202,I2467&lt;=51401),"Liberecký kraj",(IF(AND(I2467&gt;=53002,I2467&lt;=53976),"Pardubický kraj",(IF(AND(I2467&gt;=56002,I2467&lt;=57201),"Pardubický kraj",(IF(AND(I2467&gt;=60200,I2467&lt;=67201),"Jihomoravský kraj",(IF(AND(I2467&gt;=67801,I2467&lt;=68501),"Jihomoravský kraj",(IF(AND(I2467&gt;=69002,I2467&lt;=69801),"Jihomoravský kraj",(IF(AND(I2467&gt;=68601,I2467&lt;=68801),"Zlínský kraj",(IF(AND(I2467&gt;=75501,I2467&lt;=76901),"Zlínský kraj",(IF(AND(I2467&gt;=70030,I2467&lt;=74901),"Moravskoslezský kraj",(IF(AND(I2467&gt;=75000,I2467&lt;=75368),"Olomoucký kraj",(IF(AND(I2467&gt;=77200,I2467&lt;=79862),"Olomoucký kraj",(IF(AND(I2467&gt;=50011,I2467&lt;=50301),"Královéhradecký kraj",(IF(AND(I2467&gt;=54301,I2467&lt;=54303),"Královéhradecký kraj","0")))))))))))))))))))))))))))))))))))))))))))))))</f>
        <v>Ústecký kraj</v>
      </c>
      <c r="AD2467" t="s">
        <v>998</v>
      </c>
      <c r="AE2467" t="s">
        <v>998</v>
      </c>
      <c r="AF2467" t="s">
        <v>998</v>
      </c>
      <c r="AG2467" s="107">
        <v>0</v>
      </c>
      <c r="AH2467" s="107">
        <v>0</v>
      </c>
      <c r="AI2467" s="107">
        <v>0</v>
      </c>
      <c r="AJ2467" t="s">
        <v>1012</v>
      </c>
    </row>
    <row r="2468" spans="1:37" x14ac:dyDescent="0.45">
      <c r="A2468" t="s">
        <v>1516</v>
      </c>
      <c r="B2468" t="s">
        <v>1517</v>
      </c>
      <c r="C2468" t="s">
        <v>1002</v>
      </c>
      <c r="D2468" t="s">
        <v>1518</v>
      </c>
      <c r="E2468" t="s">
        <v>992</v>
      </c>
      <c r="F2468" t="s">
        <v>1512</v>
      </c>
      <c r="G2468">
        <v>10</v>
      </c>
      <c r="H2468" t="s">
        <v>1513</v>
      </c>
      <c r="I2468">
        <v>43601</v>
      </c>
      <c r="K2468" t="s">
        <v>1519</v>
      </c>
      <c r="L2468" s="106">
        <v>33387</v>
      </c>
      <c r="M2468">
        <v>10491767</v>
      </c>
      <c r="N2468" t="s">
        <v>1431</v>
      </c>
      <c r="O2468" t="s">
        <v>1282</v>
      </c>
      <c r="P2468" t="s">
        <v>997</v>
      </c>
      <c r="R2468" s="109" t="str">
        <f>IF(OR(P2468="SB",Q2468="SB"),"SB",0)</f>
        <v>SB</v>
      </c>
      <c r="T2468" s="110">
        <v>50479</v>
      </c>
      <c r="U2468" t="s">
        <v>19633</v>
      </c>
      <c r="V2468" s="113" t="str">
        <f>IF(AND(I2468&gt;=10000,I2468&lt;=19900),"Praha",(IF(AND(I2468&gt;=25001,I2468&lt;=29501),"Středočeský kraj",(IF(AND(I2468&gt;=30100,I2468&lt;=34972),"Středočeský kraj",(IF(AND(I2468&gt;=35002,I2468&lt;=36271),"Karlovarský kraj",(IF(AND(I2468&gt;=37001,I2468&lt;=39201),"Jihočeský kraj",(IF(AND(I2468&gt;=39701,I2468&lt;=39901),"Jihočeský kraj",(IF(AND(I2468&gt;=39301,I2468&lt;=39601),"Kraj Vysočina",(IF(AND(I2468&gt;=58001,I2468&lt;=59501),"Kraj Vysočina",(IF(AND(I2468&gt;=67401,I2468&lt;=67602),"Kraj Vysočina",(IF(AND(I2468&gt;=40001,I2468&lt;=44101),"Ústecký kraj",(IF(AND(I2468&gt;=46001,I2468&lt;=47201),"Liberecký kraj",(IF(AND(I2468&gt;=51202,I2468&lt;=51401),"Liberecký kraj",(IF(AND(I2468&gt;=53002,I2468&lt;=53976),"Pardubický kraj",(IF(AND(I2468&gt;=56002,I2468&lt;=57201),"Pardubický kraj",(IF(AND(I2468&gt;=60200,I2468&lt;=67201),"Jihomoravský kraj",(IF(AND(I2468&gt;=67801,I2468&lt;=68501),"Jihomoravský kraj",(IF(AND(I2468&gt;=69002,I2468&lt;=69801),"Jihomoravský kraj",(IF(AND(I2468&gt;=68601,I2468&lt;=68801),"Zlínský kraj",(IF(AND(I2468&gt;=75501,I2468&lt;=76901),"Zlínský kraj",(IF(AND(I2468&gt;=70030,I2468&lt;=74901),"Moravskoslezský kraj",(IF(AND(I2468&gt;=75000,I2468&lt;=75368),"Olomoucký kraj",(IF(AND(I2468&gt;=77200,I2468&lt;=79862),"Olomoucký kraj",(IF(AND(I2468&gt;=50011,I2468&lt;=50301),"Královéhradecký kraj",(IF(AND(I2468&gt;=54301,I2468&lt;=54303),"Královéhradecký kraj","0")))))))))))))))))))))))))))))))))))))))))))))))</f>
        <v>Ústecký kraj</v>
      </c>
      <c r="AD2468" t="s">
        <v>998</v>
      </c>
      <c r="AE2468" t="s">
        <v>998</v>
      </c>
      <c r="AF2468" t="s">
        <v>998</v>
      </c>
      <c r="AG2468" s="107">
        <v>300</v>
      </c>
      <c r="AH2468" s="107">
        <v>0</v>
      </c>
      <c r="AI2468" s="107">
        <v>0</v>
      </c>
      <c r="AJ2468" t="s">
        <v>999</v>
      </c>
      <c r="AK2468" s="106">
        <v>44920</v>
      </c>
    </row>
    <row r="2469" spans="1:37" x14ac:dyDescent="0.45">
      <c r="A2469" t="s">
        <v>1509</v>
      </c>
      <c r="B2469" t="s">
        <v>1510</v>
      </c>
      <c r="C2469" t="s">
        <v>990</v>
      </c>
      <c r="D2469" t="s">
        <v>1511</v>
      </c>
      <c r="E2469" t="s">
        <v>992</v>
      </c>
      <c r="F2469" t="s">
        <v>1512</v>
      </c>
      <c r="G2469">
        <v>10</v>
      </c>
      <c r="H2469" t="s">
        <v>1513</v>
      </c>
      <c r="I2469">
        <v>43601</v>
      </c>
      <c r="K2469" t="s">
        <v>1514</v>
      </c>
      <c r="L2469" s="106">
        <v>25601</v>
      </c>
      <c r="M2469">
        <v>10491666</v>
      </c>
      <c r="N2469" t="s">
        <v>1431</v>
      </c>
      <c r="O2469" t="s">
        <v>1282</v>
      </c>
      <c r="P2469" t="s">
        <v>997</v>
      </c>
      <c r="R2469" s="109" t="str">
        <f>IF(OR(P2469="SB",Q2469="SB"),"SB",0)</f>
        <v>SB</v>
      </c>
      <c r="T2469" s="110" t="s">
        <v>998</v>
      </c>
      <c r="V2469" s="113" t="str">
        <f>IF(AND(I2469&gt;=10000,I2469&lt;=19900),"Praha",(IF(AND(I2469&gt;=25001,I2469&lt;=29501),"Středočeský kraj",(IF(AND(I2469&gt;=30100,I2469&lt;=34972),"Středočeský kraj",(IF(AND(I2469&gt;=35002,I2469&lt;=36271),"Karlovarský kraj",(IF(AND(I2469&gt;=37001,I2469&lt;=39201),"Jihočeský kraj",(IF(AND(I2469&gt;=39701,I2469&lt;=39901),"Jihočeský kraj",(IF(AND(I2469&gt;=39301,I2469&lt;=39601),"Kraj Vysočina",(IF(AND(I2469&gt;=58001,I2469&lt;=59501),"Kraj Vysočina",(IF(AND(I2469&gt;=67401,I2469&lt;=67602),"Kraj Vysočina",(IF(AND(I2469&gt;=40001,I2469&lt;=44101),"Ústecký kraj",(IF(AND(I2469&gt;=46001,I2469&lt;=47201),"Liberecký kraj",(IF(AND(I2469&gt;=51202,I2469&lt;=51401),"Liberecký kraj",(IF(AND(I2469&gt;=53002,I2469&lt;=53976),"Pardubický kraj",(IF(AND(I2469&gt;=56002,I2469&lt;=57201),"Pardubický kraj",(IF(AND(I2469&gt;=60200,I2469&lt;=67201),"Jihomoravský kraj",(IF(AND(I2469&gt;=67801,I2469&lt;=68501),"Jihomoravský kraj",(IF(AND(I2469&gt;=69002,I2469&lt;=69801),"Jihomoravský kraj",(IF(AND(I2469&gt;=68601,I2469&lt;=68801),"Zlínský kraj",(IF(AND(I2469&gt;=75501,I2469&lt;=76901),"Zlínský kraj",(IF(AND(I2469&gt;=70030,I2469&lt;=74901),"Moravskoslezský kraj",(IF(AND(I2469&gt;=75000,I2469&lt;=75368),"Olomoucký kraj",(IF(AND(I2469&gt;=77200,I2469&lt;=79862),"Olomoucký kraj",(IF(AND(I2469&gt;=50011,I2469&lt;=50301),"Královéhradecký kraj",(IF(AND(I2469&gt;=54301,I2469&lt;=54303),"Královéhradecký kraj","0")))))))))))))))))))))))))))))))))))))))))))))))</f>
        <v>Ústecký kraj</v>
      </c>
      <c r="AB2469" t="s">
        <v>998</v>
      </c>
      <c r="AD2469" t="s">
        <v>1024</v>
      </c>
      <c r="AE2469" t="s">
        <v>1515</v>
      </c>
      <c r="AF2469" t="s">
        <v>998</v>
      </c>
      <c r="AG2469" s="107">
        <v>300</v>
      </c>
      <c r="AH2469" s="107">
        <v>0</v>
      </c>
      <c r="AI2469" s="107">
        <v>0</v>
      </c>
      <c r="AJ2469" t="s">
        <v>999</v>
      </c>
      <c r="AK2469" s="106">
        <v>44920</v>
      </c>
    </row>
    <row r="2470" spans="1:37" x14ac:dyDescent="0.45">
      <c r="A2470" t="s">
        <v>1044</v>
      </c>
      <c r="B2470" t="s">
        <v>17124</v>
      </c>
      <c r="C2470" t="s">
        <v>990</v>
      </c>
      <c r="D2470" t="s">
        <v>17125</v>
      </c>
      <c r="E2470" t="s">
        <v>992</v>
      </c>
      <c r="F2470" t="s">
        <v>15088</v>
      </c>
      <c r="G2470">
        <v>94</v>
      </c>
      <c r="H2470" t="s">
        <v>1513</v>
      </c>
      <c r="I2470">
        <v>43603</v>
      </c>
      <c r="K2470" t="s">
        <v>17126</v>
      </c>
      <c r="L2470" s="106">
        <v>33701</v>
      </c>
      <c r="M2470">
        <v>10829550</v>
      </c>
      <c r="N2470" t="s">
        <v>1900</v>
      </c>
      <c r="O2470" t="s">
        <v>1023</v>
      </c>
      <c r="P2470" t="s">
        <v>997</v>
      </c>
      <c r="R2470" s="109" t="str">
        <f>IF(OR(P2470="SB",Q2470="SB"),"SB",0)</f>
        <v>SB</v>
      </c>
      <c r="T2470" s="110" t="s">
        <v>998</v>
      </c>
      <c r="V2470" s="113" t="str">
        <f>IF(AND(I2470&gt;=10000,I2470&lt;=19900),"Praha",(IF(AND(I2470&gt;=25001,I2470&lt;=29501),"Středočeský kraj",(IF(AND(I2470&gt;=30100,I2470&lt;=34972),"Středočeský kraj",(IF(AND(I2470&gt;=35002,I2470&lt;=36271),"Karlovarský kraj",(IF(AND(I2470&gt;=37001,I2470&lt;=39201),"Jihočeský kraj",(IF(AND(I2470&gt;=39701,I2470&lt;=39901),"Jihočeský kraj",(IF(AND(I2470&gt;=39301,I2470&lt;=39601),"Kraj Vysočina",(IF(AND(I2470&gt;=58001,I2470&lt;=59501),"Kraj Vysočina",(IF(AND(I2470&gt;=67401,I2470&lt;=67602),"Kraj Vysočina",(IF(AND(I2470&gt;=40001,I2470&lt;=44101),"Ústecký kraj",(IF(AND(I2470&gt;=46001,I2470&lt;=47201),"Liberecký kraj",(IF(AND(I2470&gt;=51202,I2470&lt;=51401),"Liberecký kraj",(IF(AND(I2470&gt;=53002,I2470&lt;=53976),"Pardubický kraj",(IF(AND(I2470&gt;=56002,I2470&lt;=57201),"Pardubický kraj",(IF(AND(I2470&gt;=60200,I2470&lt;=67201),"Jihomoravský kraj",(IF(AND(I2470&gt;=67801,I2470&lt;=68501),"Jihomoravský kraj",(IF(AND(I2470&gt;=69002,I2470&lt;=69801),"Jihomoravský kraj",(IF(AND(I2470&gt;=68601,I2470&lt;=68801),"Zlínský kraj",(IF(AND(I2470&gt;=75501,I2470&lt;=76901),"Zlínský kraj",(IF(AND(I2470&gt;=70030,I2470&lt;=74901),"Moravskoslezský kraj",(IF(AND(I2470&gt;=75000,I2470&lt;=75368),"Olomoucký kraj",(IF(AND(I2470&gt;=77200,I2470&lt;=79862),"Olomoucký kraj",(IF(AND(I2470&gt;=50011,I2470&lt;=50301),"Královéhradecký kraj",(IF(AND(I2470&gt;=54301,I2470&lt;=54303),"Královéhradecký kraj","0")))))))))))))))))))))))))))))))))))))))))))))))</f>
        <v>Ústecký kraj</v>
      </c>
      <c r="AB2470" t="s">
        <v>998</v>
      </c>
      <c r="AD2470" t="s">
        <v>998</v>
      </c>
      <c r="AE2470" t="s">
        <v>998</v>
      </c>
      <c r="AF2470" t="s">
        <v>998</v>
      </c>
      <c r="AG2470" s="107">
        <v>0</v>
      </c>
      <c r="AH2470" s="107">
        <v>0</v>
      </c>
      <c r="AI2470" s="107">
        <v>0</v>
      </c>
      <c r="AJ2470" t="s">
        <v>1012</v>
      </c>
    </row>
    <row r="2471" spans="1:37" x14ac:dyDescent="0.45">
      <c r="A2471" t="s">
        <v>1408</v>
      </c>
      <c r="B2471" t="s">
        <v>7002</v>
      </c>
      <c r="C2471" t="s">
        <v>1002</v>
      </c>
      <c r="D2471" t="s">
        <v>7009</v>
      </c>
      <c r="E2471" t="s">
        <v>992</v>
      </c>
      <c r="F2471" t="s">
        <v>7007</v>
      </c>
      <c r="G2471">
        <v>256</v>
      </c>
      <c r="H2471" t="s">
        <v>2207</v>
      </c>
      <c r="I2471">
        <v>43801</v>
      </c>
      <c r="K2471" t="s">
        <v>7008</v>
      </c>
      <c r="L2471" s="106">
        <v>32205</v>
      </c>
      <c r="M2471">
        <v>10456910</v>
      </c>
      <c r="N2471" t="s">
        <v>1431</v>
      </c>
      <c r="O2471" t="s">
        <v>1282</v>
      </c>
      <c r="P2471" t="s">
        <v>997</v>
      </c>
      <c r="R2471" s="109" t="str">
        <f>IF(OR(P2471="SB",Q2471="SB"),"SB",0)</f>
        <v>SB</v>
      </c>
      <c r="T2471" s="110">
        <v>50388</v>
      </c>
      <c r="U2471" t="s">
        <v>19633</v>
      </c>
      <c r="V2471" s="113" t="str">
        <f>IF(AND(I2471&gt;=10000,I2471&lt;=19900),"Praha",(IF(AND(I2471&gt;=25001,I2471&lt;=29501),"Středočeský kraj",(IF(AND(I2471&gt;=30100,I2471&lt;=34972),"Středočeský kraj",(IF(AND(I2471&gt;=35002,I2471&lt;=36271),"Karlovarský kraj",(IF(AND(I2471&gt;=37001,I2471&lt;=39201),"Jihočeský kraj",(IF(AND(I2471&gt;=39701,I2471&lt;=39901),"Jihočeský kraj",(IF(AND(I2471&gt;=39301,I2471&lt;=39601),"Kraj Vysočina",(IF(AND(I2471&gt;=58001,I2471&lt;=59501),"Kraj Vysočina",(IF(AND(I2471&gt;=67401,I2471&lt;=67602),"Kraj Vysočina",(IF(AND(I2471&gt;=40001,I2471&lt;=44101),"Ústecký kraj",(IF(AND(I2471&gt;=46001,I2471&lt;=47201),"Liberecký kraj",(IF(AND(I2471&gt;=51202,I2471&lt;=51401),"Liberecký kraj",(IF(AND(I2471&gt;=53002,I2471&lt;=53976),"Pardubický kraj",(IF(AND(I2471&gt;=56002,I2471&lt;=57201),"Pardubický kraj",(IF(AND(I2471&gt;=60200,I2471&lt;=67201),"Jihomoravský kraj",(IF(AND(I2471&gt;=67801,I2471&lt;=68501),"Jihomoravský kraj",(IF(AND(I2471&gt;=69002,I2471&lt;=69801),"Jihomoravský kraj",(IF(AND(I2471&gt;=68601,I2471&lt;=68801),"Zlínský kraj",(IF(AND(I2471&gt;=75501,I2471&lt;=76901),"Zlínský kraj",(IF(AND(I2471&gt;=70030,I2471&lt;=74901),"Moravskoslezský kraj",(IF(AND(I2471&gt;=75000,I2471&lt;=75368),"Olomoucký kraj",(IF(AND(I2471&gt;=77200,I2471&lt;=79862),"Olomoucký kraj",(IF(AND(I2471&gt;=50011,I2471&lt;=50301),"Královéhradecký kraj",(IF(AND(I2471&gt;=54301,I2471&lt;=54303),"Královéhradecký kraj","0")))))))))))))))))))))))))))))))))))))))))))))))</f>
        <v>Ústecký kraj</v>
      </c>
      <c r="AD2471" t="s">
        <v>998</v>
      </c>
      <c r="AE2471" t="s">
        <v>998</v>
      </c>
      <c r="AF2471" t="s">
        <v>998</v>
      </c>
      <c r="AG2471" s="107">
        <v>300</v>
      </c>
      <c r="AH2471" s="107">
        <v>0</v>
      </c>
      <c r="AI2471" s="107">
        <v>0</v>
      </c>
      <c r="AJ2471" t="s">
        <v>999</v>
      </c>
      <c r="AK2471" s="106">
        <v>44920</v>
      </c>
    </row>
    <row r="2472" spans="1:37" x14ac:dyDescent="0.45">
      <c r="A2472" t="s">
        <v>1687</v>
      </c>
      <c r="B2472" t="s">
        <v>7002</v>
      </c>
      <c r="C2472" t="s">
        <v>1002</v>
      </c>
      <c r="D2472" t="s">
        <v>7010</v>
      </c>
      <c r="E2472" t="s">
        <v>992</v>
      </c>
      <c r="F2472" t="s">
        <v>7007</v>
      </c>
      <c r="G2472">
        <v>256</v>
      </c>
      <c r="H2472" t="s">
        <v>2207</v>
      </c>
      <c r="I2472">
        <v>43801</v>
      </c>
      <c r="K2472" t="s">
        <v>7011</v>
      </c>
      <c r="L2472" s="106">
        <v>33020</v>
      </c>
      <c r="M2472">
        <v>10457011</v>
      </c>
      <c r="N2472" t="s">
        <v>1431</v>
      </c>
      <c r="O2472" t="s">
        <v>1282</v>
      </c>
      <c r="P2472" t="s">
        <v>997</v>
      </c>
      <c r="R2472" s="109" t="str">
        <f>IF(OR(P2472="SB",Q2472="SB"),"SB",0)</f>
        <v>SB</v>
      </c>
      <c r="T2472" s="110">
        <v>50389</v>
      </c>
      <c r="U2472" t="s">
        <v>19633</v>
      </c>
      <c r="V2472" s="113" t="str">
        <f>IF(AND(I2472&gt;=10000,I2472&lt;=19900),"Praha",(IF(AND(I2472&gt;=25001,I2472&lt;=29501),"Středočeský kraj",(IF(AND(I2472&gt;=30100,I2472&lt;=34972),"Středočeský kraj",(IF(AND(I2472&gt;=35002,I2472&lt;=36271),"Karlovarský kraj",(IF(AND(I2472&gt;=37001,I2472&lt;=39201),"Jihočeský kraj",(IF(AND(I2472&gt;=39701,I2472&lt;=39901),"Jihočeský kraj",(IF(AND(I2472&gt;=39301,I2472&lt;=39601),"Kraj Vysočina",(IF(AND(I2472&gt;=58001,I2472&lt;=59501),"Kraj Vysočina",(IF(AND(I2472&gt;=67401,I2472&lt;=67602),"Kraj Vysočina",(IF(AND(I2472&gt;=40001,I2472&lt;=44101),"Ústecký kraj",(IF(AND(I2472&gt;=46001,I2472&lt;=47201),"Liberecký kraj",(IF(AND(I2472&gt;=51202,I2472&lt;=51401),"Liberecký kraj",(IF(AND(I2472&gt;=53002,I2472&lt;=53976),"Pardubický kraj",(IF(AND(I2472&gt;=56002,I2472&lt;=57201),"Pardubický kraj",(IF(AND(I2472&gt;=60200,I2472&lt;=67201),"Jihomoravský kraj",(IF(AND(I2472&gt;=67801,I2472&lt;=68501),"Jihomoravský kraj",(IF(AND(I2472&gt;=69002,I2472&lt;=69801),"Jihomoravský kraj",(IF(AND(I2472&gt;=68601,I2472&lt;=68801),"Zlínský kraj",(IF(AND(I2472&gt;=75501,I2472&lt;=76901),"Zlínský kraj",(IF(AND(I2472&gt;=70030,I2472&lt;=74901),"Moravskoslezský kraj",(IF(AND(I2472&gt;=75000,I2472&lt;=75368),"Olomoucký kraj",(IF(AND(I2472&gt;=77200,I2472&lt;=79862),"Olomoucký kraj",(IF(AND(I2472&gt;=50011,I2472&lt;=50301),"Královéhradecký kraj",(IF(AND(I2472&gt;=54301,I2472&lt;=54303),"Královéhradecký kraj","0")))))))))))))))))))))))))))))))))))))))))))))))</f>
        <v>Ústecký kraj</v>
      </c>
      <c r="AD2472" t="s">
        <v>998</v>
      </c>
      <c r="AE2472" t="s">
        <v>998</v>
      </c>
      <c r="AF2472" t="s">
        <v>998</v>
      </c>
      <c r="AG2472" s="107">
        <v>300</v>
      </c>
      <c r="AH2472" s="107">
        <v>0</v>
      </c>
      <c r="AI2472" s="107">
        <v>0</v>
      </c>
      <c r="AJ2472" t="s">
        <v>999</v>
      </c>
      <c r="AK2472" s="106">
        <v>44920</v>
      </c>
    </row>
    <row r="2473" spans="1:37" x14ac:dyDescent="0.45">
      <c r="A2473" t="s">
        <v>1104</v>
      </c>
      <c r="B2473" t="s">
        <v>18529</v>
      </c>
      <c r="C2473" t="s">
        <v>1002</v>
      </c>
      <c r="D2473" t="s">
        <v>18530</v>
      </c>
      <c r="E2473" t="s">
        <v>992</v>
      </c>
      <c r="F2473" t="s">
        <v>7166</v>
      </c>
      <c r="G2473">
        <v>2667</v>
      </c>
      <c r="H2473" t="s">
        <v>2207</v>
      </c>
      <c r="I2473">
        <v>43801</v>
      </c>
      <c r="K2473" t="s">
        <v>18531</v>
      </c>
      <c r="L2473" s="106">
        <v>28075</v>
      </c>
      <c r="M2473">
        <v>10578057</v>
      </c>
      <c r="N2473" t="s">
        <v>1900</v>
      </c>
      <c r="O2473" t="s">
        <v>1023</v>
      </c>
      <c r="P2473" t="s">
        <v>997</v>
      </c>
      <c r="R2473" s="109" t="str">
        <f>IF(OR(P2473="SB",Q2473="SB"),"SB",0)</f>
        <v>SB</v>
      </c>
      <c r="T2473" s="110">
        <v>50530</v>
      </c>
      <c r="U2473" t="s">
        <v>19633</v>
      </c>
      <c r="V2473" s="113" t="str">
        <f>IF(AND(I2473&gt;=10000,I2473&lt;=19900),"Praha",(IF(AND(I2473&gt;=25001,I2473&lt;=29501),"Středočeský kraj",(IF(AND(I2473&gt;=30100,I2473&lt;=34972),"Středočeský kraj",(IF(AND(I2473&gt;=35002,I2473&lt;=36271),"Karlovarský kraj",(IF(AND(I2473&gt;=37001,I2473&lt;=39201),"Jihočeský kraj",(IF(AND(I2473&gt;=39701,I2473&lt;=39901),"Jihočeský kraj",(IF(AND(I2473&gt;=39301,I2473&lt;=39601),"Kraj Vysočina",(IF(AND(I2473&gt;=58001,I2473&lt;=59501),"Kraj Vysočina",(IF(AND(I2473&gt;=67401,I2473&lt;=67602),"Kraj Vysočina",(IF(AND(I2473&gt;=40001,I2473&lt;=44101),"Ústecký kraj",(IF(AND(I2473&gt;=46001,I2473&lt;=47201),"Liberecký kraj",(IF(AND(I2473&gt;=51202,I2473&lt;=51401),"Liberecký kraj",(IF(AND(I2473&gt;=53002,I2473&lt;=53976),"Pardubický kraj",(IF(AND(I2473&gt;=56002,I2473&lt;=57201),"Pardubický kraj",(IF(AND(I2473&gt;=60200,I2473&lt;=67201),"Jihomoravský kraj",(IF(AND(I2473&gt;=67801,I2473&lt;=68501),"Jihomoravský kraj",(IF(AND(I2473&gt;=69002,I2473&lt;=69801),"Jihomoravský kraj",(IF(AND(I2473&gt;=68601,I2473&lt;=68801),"Zlínský kraj",(IF(AND(I2473&gt;=75501,I2473&lt;=76901),"Zlínský kraj",(IF(AND(I2473&gt;=70030,I2473&lt;=74901),"Moravskoslezský kraj",(IF(AND(I2473&gt;=75000,I2473&lt;=75368),"Olomoucký kraj",(IF(AND(I2473&gt;=77200,I2473&lt;=79862),"Olomoucký kraj",(IF(AND(I2473&gt;=50011,I2473&lt;=50301),"Královéhradecký kraj",(IF(AND(I2473&gt;=54301,I2473&lt;=54303),"Královéhradecký kraj","0")))))))))))))))))))))))))))))))))))))))))))))))</f>
        <v>Ústecký kraj</v>
      </c>
      <c r="AD2473" t="s">
        <v>998</v>
      </c>
      <c r="AE2473" t="s">
        <v>998</v>
      </c>
      <c r="AF2473" t="s">
        <v>998</v>
      </c>
      <c r="AG2473" s="107">
        <v>300</v>
      </c>
      <c r="AH2473" s="107">
        <v>0</v>
      </c>
      <c r="AI2473" s="107">
        <v>0</v>
      </c>
      <c r="AJ2473" t="s">
        <v>999</v>
      </c>
      <c r="AK2473" s="106">
        <v>44920</v>
      </c>
    </row>
    <row r="2474" spans="1:37" x14ac:dyDescent="0.45">
      <c r="A2474" t="s">
        <v>1102</v>
      </c>
      <c r="B2474" t="s">
        <v>9875</v>
      </c>
      <c r="C2474" t="s">
        <v>1002</v>
      </c>
      <c r="D2474" t="s">
        <v>9876</v>
      </c>
      <c r="E2474" t="s">
        <v>992</v>
      </c>
      <c r="F2474" t="s">
        <v>1728</v>
      </c>
      <c r="G2474">
        <v>2203</v>
      </c>
      <c r="H2474" t="s">
        <v>2207</v>
      </c>
      <c r="I2474">
        <v>43801</v>
      </c>
      <c r="J2474">
        <v>774488335</v>
      </c>
      <c r="K2474" t="s">
        <v>9874</v>
      </c>
      <c r="L2474" s="106">
        <v>39153</v>
      </c>
      <c r="M2474">
        <v>13609309</v>
      </c>
      <c r="N2474" t="s">
        <v>2373</v>
      </c>
      <c r="O2474" t="s">
        <v>1023</v>
      </c>
      <c r="P2474" t="s">
        <v>997</v>
      </c>
      <c r="R2474" s="109" t="str">
        <f>IF(OR(P2474="SB",Q2474="SB"),"SB",0)</f>
        <v>SB</v>
      </c>
      <c r="T2474" s="110">
        <v>2020121</v>
      </c>
      <c r="U2474" t="s">
        <v>19633</v>
      </c>
      <c r="V2474" s="113" t="str">
        <f>IF(AND(I2474&gt;=10000,I2474&lt;=19900),"Praha",(IF(AND(I2474&gt;=25001,I2474&lt;=29501),"Středočeský kraj",(IF(AND(I2474&gt;=30100,I2474&lt;=34972),"Středočeský kraj",(IF(AND(I2474&gt;=35002,I2474&lt;=36271),"Karlovarský kraj",(IF(AND(I2474&gt;=37001,I2474&lt;=39201),"Jihočeský kraj",(IF(AND(I2474&gt;=39701,I2474&lt;=39901),"Jihočeský kraj",(IF(AND(I2474&gt;=39301,I2474&lt;=39601),"Kraj Vysočina",(IF(AND(I2474&gt;=58001,I2474&lt;=59501),"Kraj Vysočina",(IF(AND(I2474&gt;=67401,I2474&lt;=67602),"Kraj Vysočina",(IF(AND(I2474&gt;=40001,I2474&lt;=44101),"Ústecký kraj",(IF(AND(I2474&gt;=46001,I2474&lt;=47201),"Liberecký kraj",(IF(AND(I2474&gt;=51202,I2474&lt;=51401),"Liberecký kraj",(IF(AND(I2474&gt;=53002,I2474&lt;=53976),"Pardubický kraj",(IF(AND(I2474&gt;=56002,I2474&lt;=57201),"Pardubický kraj",(IF(AND(I2474&gt;=60200,I2474&lt;=67201),"Jihomoravský kraj",(IF(AND(I2474&gt;=67801,I2474&lt;=68501),"Jihomoravský kraj",(IF(AND(I2474&gt;=69002,I2474&lt;=69801),"Jihomoravský kraj",(IF(AND(I2474&gt;=68601,I2474&lt;=68801),"Zlínský kraj",(IF(AND(I2474&gt;=75501,I2474&lt;=76901),"Zlínský kraj",(IF(AND(I2474&gt;=70030,I2474&lt;=74901),"Moravskoslezský kraj",(IF(AND(I2474&gt;=75000,I2474&lt;=75368),"Olomoucký kraj",(IF(AND(I2474&gt;=77200,I2474&lt;=79862),"Olomoucký kraj",(IF(AND(I2474&gt;=50011,I2474&lt;=50301),"Královéhradecký kraj",(IF(AND(I2474&gt;=54301,I2474&lt;=54303),"Královéhradecký kraj","0")))))))))))))))))))))))))))))))))))))))))))))))</f>
        <v>Ústecký kraj</v>
      </c>
      <c r="AD2474" t="s">
        <v>998</v>
      </c>
      <c r="AE2474" t="s">
        <v>998</v>
      </c>
      <c r="AF2474" t="s">
        <v>998</v>
      </c>
      <c r="AG2474" s="107">
        <v>300</v>
      </c>
      <c r="AH2474" s="107">
        <v>0</v>
      </c>
      <c r="AI2474" s="107">
        <v>0</v>
      </c>
      <c r="AJ2474" t="s">
        <v>999</v>
      </c>
      <c r="AK2474" s="106">
        <v>44917</v>
      </c>
    </row>
    <row r="2475" spans="1:37" x14ac:dyDescent="0.45">
      <c r="A2475" t="s">
        <v>1407</v>
      </c>
      <c r="B2475" t="s">
        <v>14162</v>
      </c>
      <c r="C2475" t="s">
        <v>1002</v>
      </c>
      <c r="D2475" t="s">
        <v>14163</v>
      </c>
      <c r="E2475" t="s">
        <v>992</v>
      </c>
      <c r="F2475" t="s">
        <v>3358</v>
      </c>
      <c r="G2475">
        <v>2103</v>
      </c>
      <c r="H2475" t="s">
        <v>2207</v>
      </c>
      <c r="I2475">
        <v>43801</v>
      </c>
      <c r="J2475">
        <v>724089458</v>
      </c>
      <c r="K2475" t="s">
        <v>14164</v>
      </c>
      <c r="L2475" s="106">
        <v>39397</v>
      </c>
      <c r="M2475">
        <v>13598595</v>
      </c>
      <c r="N2475" t="s">
        <v>2373</v>
      </c>
      <c r="O2475" t="s">
        <v>1023</v>
      </c>
      <c r="P2475" t="s">
        <v>997</v>
      </c>
      <c r="R2475" s="109" t="str">
        <f>IF(OR(P2475="SB",Q2475="SB"),"SB",0)</f>
        <v>SB</v>
      </c>
      <c r="T2475" s="110">
        <v>2020122</v>
      </c>
      <c r="U2475" t="s">
        <v>19633</v>
      </c>
      <c r="V2475" s="113" t="str">
        <f>IF(AND(I2475&gt;=10000,I2475&lt;=19900),"Praha",(IF(AND(I2475&gt;=25001,I2475&lt;=29501),"Středočeský kraj",(IF(AND(I2475&gt;=30100,I2475&lt;=34972),"Středočeský kraj",(IF(AND(I2475&gt;=35002,I2475&lt;=36271),"Karlovarský kraj",(IF(AND(I2475&gt;=37001,I2475&lt;=39201),"Jihočeský kraj",(IF(AND(I2475&gt;=39701,I2475&lt;=39901),"Jihočeský kraj",(IF(AND(I2475&gt;=39301,I2475&lt;=39601),"Kraj Vysočina",(IF(AND(I2475&gt;=58001,I2475&lt;=59501),"Kraj Vysočina",(IF(AND(I2475&gt;=67401,I2475&lt;=67602),"Kraj Vysočina",(IF(AND(I2475&gt;=40001,I2475&lt;=44101),"Ústecký kraj",(IF(AND(I2475&gt;=46001,I2475&lt;=47201),"Liberecký kraj",(IF(AND(I2475&gt;=51202,I2475&lt;=51401),"Liberecký kraj",(IF(AND(I2475&gt;=53002,I2475&lt;=53976),"Pardubický kraj",(IF(AND(I2475&gt;=56002,I2475&lt;=57201),"Pardubický kraj",(IF(AND(I2475&gt;=60200,I2475&lt;=67201),"Jihomoravský kraj",(IF(AND(I2475&gt;=67801,I2475&lt;=68501),"Jihomoravský kraj",(IF(AND(I2475&gt;=69002,I2475&lt;=69801),"Jihomoravský kraj",(IF(AND(I2475&gt;=68601,I2475&lt;=68801),"Zlínský kraj",(IF(AND(I2475&gt;=75501,I2475&lt;=76901),"Zlínský kraj",(IF(AND(I2475&gt;=70030,I2475&lt;=74901),"Moravskoslezský kraj",(IF(AND(I2475&gt;=75000,I2475&lt;=75368),"Olomoucký kraj",(IF(AND(I2475&gt;=77200,I2475&lt;=79862),"Olomoucký kraj",(IF(AND(I2475&gt;=50011,I2475&lt;=50301),"Královéhradecký kraj",(IF(AND(I2475&gt;=54301,I2475&lt;=54303),"Královéhradecký kraj","0")))))))))))))))))))))))))))))))))))))))))))))))</f>
        <v>Ústecký kraj</v>
      </c>
      <c r="AD2475" t="s">
        <v>998</v>
      </c>
      <c r="AE2475" t="s">
        <v>998</v>
      </c>
      <c r="AF2475" t="s">
        <v>998</v>
      </c>
      <c r="AG2475" s="107">
        <v>300</v>
      </c>
      <c r="AH2475" s="107">
        <v>0</v>
      </c>
      <c r="AI2475" s="107">
        <v>0</v>
      </c>
      <c r="AJ2475" t="s">
        <v>999</v>
      </c>
      <c r="AK2475" s="106">
        <v>44917</v>
      </c>
    </row>
    <row r="2476" spans="1:37" x14ac:dyDescent="0.45">
      <c r="A2476" t="s">
        <v>1037</v>
      </c>
      <c r="B2476" t="s">
        <v>14165</v>
      </c>
      <c r="C2476" t="s">
        <v>990</v>
      </c>
      <c r="D2476" t="s">
        <v>14166</v>
      </c>
      <c r="E2476" t="s">
        <v>992</v>
      </c>
      <c r="F2476" t="s">
        <v>3358</v>
      </c>
      <c r="G2476">
        <v>2103</v>
      </c>
      <c r="H2476" t="s">
        <v>2207</v>
      </c>
      <c r="I2476">
        <v>43801</v>
      </c>
      <c r="J2476">
        <v>724089458</v>
      </c>
      <c r="K2476" t="s">
        <v>14164</v>
      </c>
      <c r="L2476" s="106">
        <v>39397</v>
      </c>
      <c r="M2476">
        <v>13598700</v>
      </c>
      <c r="N2476" t="s">
        <v>2373</v>
      </c>
      <c r="O2476" t="s">
        <v>1023</v>
      </c>
      <c r="P2476" t="s">
        <v>997</v>
      </c>
      <c r="R2476" s="109" t="str">
        <f>IF(OR(P2476="SB",Q2476="SB"),"SB",0)</f>
        <v>SB</v>
      </c>
      <c r="T2476" s="110">
        <v>2020123</v>
      </c>
      <c r="U2476" t="s">
        <v>19633</v>
      </c>
      <c r="V2476" s="113" t="str">
        <f>IF(AND(I2476&gt;=10000,I2476&lt;=19900),"Praha",(IF(AND(I2476&gt;=25001,I2476&lt;=29501),"Středočeský kraj",(IF(AND(I2476&gt;=30100,I2476&lt;=34972),"Středočeský kraj",(IF(AND(I2476&gt;=35002,I2476&lt;=36271),"Karlovarský kraj",(IF(AND(I2476&gt;=37001,I2476&lt;=39201),"Jihočeský kraj",(IF(AND(I2476&gt;=39701,I2476&lt;=39901),"Jihočeský kraj",(IF(AND(I2476&gt;=39301,I2476&lt;=39601),"Kraj Vysočina",(IF(AND(I2476&gt;=58001,I2476&lt;=59501),"Kraj Vysočina",(IF(AND(I2476&gt;=67401,I2476&lt;=67602),"Kraj Vysočina",(IF(AND(I2476&gt;=40001,I2476&lt;=44101),"Ústecký kraj",(IF(AND(I2476&gt;=46001,I2476&lt;=47201),"Liberecký kraj",(IF(AND(I2476&gt;=51202,I2476&lt;=51401),"Liberecký kraj",(IF(AND(I2476&gt;=53002,I2476&lt;=53976),"Pardubický kraj",(IF(AND(I2476&gt;=56002,I2476&lt;=57201),"Pardubický kraj",(IF(AND(I2476&gt;=60200,I2476&lt;=67201),"Jihomoravský kraj",(IF(AND(I2476&gt;=67801,I2476&lt;=68501),"Jihomoravský kraj",(IF(AND(I2476&gt;=69002,I2476&lt;=69801),"Jihomoravský kraj",(IF(AND(I2476&gt;=68601,I2476&lt;=68801),"Zlínský kraj",(IF(AND(I2476&gt;=75501,I2476&lt;=76901),"Zlínský kraj",(IF(AND(I2476&gt;=70030,I2476&lt;=74901),"Moravskoslezský kraj",(IF(AND(I2476&gt;=75000,I2476&lt;=75368),"Olomoucký kraj",(IF(AND(I2476&gt;=77200,I2476&lt;=79862),"Olomoucký kraj",(IF(AND(I2476&gt;=50011,I2476&lt;=50301),"Královéhradecký kraj",(IF(AND(I2476&gt;=54301,I2476&lt;=54303),"Královéhradecký kraj","0")))))))))))))))))))))))))))))))))))))))))))))))</f>
        <v>Ústecký kraj</v>
      </c>
      <c r="AD2476" t="s">
        <v>998</v>
      </c>
      <c r="AE2476" t="s">
        <v>998</v>
      </c>
      <c r="AF2476" t="s">
        <v>998</v>
      </c>
      <c r="AG2476" s="107">
        <v>300</v>
      </c>
      <c r="AH2476" s="107">
        <v>0</v>
      </c>
      <c r="AI2476" s="107">
        <v>0</v>
      </c>
      <c r="AJ2476" t="s">
        <v>999</v>
      </c>
      <c r="AK2476" s="106">
        <v>44917</v>
      </c>
    </row>
    <row r="2477" spans="1:37" x14ac:dyDescent="0.45">
      <c r="A2477" t="s">
        <v>1793</v>
      </c>
      <c r="B2477" t="s">
        <v>7017</v>
      </c>
      <c r="C2477" t="s">
        <v>990</v>
      </c>
      <c r="D2477" t="s">
        <v>7020</v>
      </c>
      <c r="E2477" t="s">
        <v>992</v>
      </c>
      <c r="F2477" t="s">
        <v>3793</v>
      </c>
      <c r="G2477">
        <v>1394</v>
      </c>
      <c r="H2477" t="s">
        <v>2207</v>
      </c>
      <c r="I2477">
        <v>43801</v>
      </c>
      <c r="J2477">
        <v>777171735</v>
      </c>
      <c r="K2477" t="s">
        <v>7019</v>
      </c>
      <c r="L2477" s="106">
        <v>38710</v>
      </c>
      <c r="M2477">
        <v>13591222</v>
      </c>
      <c r="N2477" t="s">
        <v>2373</v>
      </c>
      <c r="O2477" t="s">
        <v>1023</v>
      </c>
      <c r="P2477" t="s">
        <v>997</v>
      </c>
      <c r="R2477" s="109" t="str">
        <f>IF(OR(P2477="SB",Q2477="SB"),"SB",0)</f>
        <v>SB</v>
      </c>
      <c r="T2477" s="110">
        <v>2020125</v>
      </c>
      <c r="U2477" t="s">
        <v>19633</v>
      </c>
      <c r="V2477" s="113" t="str">
        <f>IF(AND(I2477&gt;=10000,I2477&lt;=19900),"Praha",(IF(AND(I2477&gt;=25001,I2477&lt;=29501),"Středočeský kraj",(IF(AND(I2477&gt;=30100,I2477&lt;=34972),"Středočeský kraj",(IF(AND(I2477&gt;=35002,I2477&lt;=36271),"Karlovarský kraj",(IF(AND(I2477&gt;=37001,I2477&lt;=39201),"Jihočeský kraj",(IF(AND(I2477&gt;=39701,I2477&lt;=39901),"Jihočeský kraj",(IF(AND(I2477&gt;=39301,I2477&lt;=39601),"Kraj Vysočina",(IF(AND(I2477&gt;=58001,I2477&lt;=59501),"Kraj Vysočina",(IF(AND(I2477&gt;=67401,I2477&lt;=67602),"Kraj Vysočina",(IF(AND(I2477&gt;=40001,I2477&lt;=44101),"Ústecký kraj",(IF(AND(I2477&gt;=46001,I2477&lt;=47201),"Liberecký kraj",(IF(AND(I2477&gt;=51202,I2477&lt;=51401),"Liberecký kraj",(IF(AND(I2477&gt;=53002,I2477&lt;=53976),"Pardubický kraj",(IF(AND(I2477&gt;=56002,I2477&lt;=57201),"Pardubický kraj",(IF(AND(I2477&gt;=60200,I2477&lt;=67201),"Jihomoravský kraj",(IF(AND(I2477&gt;=67801,I2477&lt;=68501),"Jihomoravský kraj",(IF(AND(I2477&gt;=69002,I2477&lt;=69801),"Jihomoravský kraj",(IF(AND(I2477&gt;=68601,I2477&lt;=68801),"Zlínský kraj",(IF(AND(I2477&gt;=75501,I2477&lt;=76901),"Zlínský kraj",(IF(AND(I2477&gt;=70030,I2477&lt;=74901),"Moravskoslezský kraj",(IF(AND(I2477&gt;=75000,I2477&lt;=75368),"Olomoucký kraj",(IF(AND(I2477&gt;=77200,I2477&lt;=79862),"Olomoucký kraj",(IF(AND(I2477&gt;=50011,I2477&lt;=50301),"Královéhradecký kraj",(IF(AND(I2477&gt;=54301,I2477&lt;=54303),"Královéhradecký kraj","0")))))))))))))))))))))))))))))))))))))))))))))))</f>
        <v>Ústecký kraj</v>
      </c>
      <c r="AD2477" t="s">
        <v>998</v>
      </c>
      <c r="AE2477" t="s">
        <v>998</v>
      </c>
      <c r="AF2477" t="s">
        <v>998</v>
      </c>
      <c r="AG2477" s="107">
        <v>300</v>
      </c>
      <c r="AH2477" s="107">
        <v>0</v>
      </c>
      <c r="AI2477" s="107">
        <v>0</v>
      </c>
      <c r="AJ2477" t="s">
        <v>999</v>
      </c>
      <c r="AK2477" s="106">
        <v>44917</v>
      </c>
    </row>
    <row r="2478" spans="1:37" x14ac:dyDescent="0.45">
      <c r="A2478" t="s">
        <v>1479</v>
      </c>
      <c r="B2478" t="s">
        <v>7017</v>
      </c>
      <c r="C2478" t="s">
        <v>990</v>
      </c>
      <c r="D2478" t="s">
        <v>7018</v>
      </c>
      <c r="E2478" t="s">
        <v>992</v>
      </c>
      <c r="F2478" t="s">
        <v>3793</v>
      </c>
      <c r="G2478">
        <v>1394</v>
      </c>
      <c r="H2478" t="s">
        <v>2207</v>
      </c>
      <c r="I2478">
        <v>43801</v>
      </c>
      <c r="J2478">
        <v>777171735</v>
      </c>
      <c r="K2478" t="s">
        <v>7019</v>
      </c>
      <c r="L2478" s="106">
        <v>39984</v>
      </c>
      <c r="M2478">
        <v>13591323</v>
      </c>
      <c r="N2478" t="s">
        <v>2373</v>
      </c>
      <c r="O2478" t="s">
        <v>1023</v>
      </c>
      <c r="P2478" t="s">
        <v>997</v>
      </c>
      <c r="R2478" s="109" t="str">
        <f>IF(OR(P2478="SB",Q2478="SB"),"SB",0)</f>
        <v>SB</v>
      </c>
      <c r="T2478" s="110">
        <v>2020126</v>
      </c>
      <c r="U2478" t="s">
        <v>19633</v>
      </c>
      <c r="V2478" s="113" t="str">
        <f>IF(AND(I2478&gt;=10000,I2478&lt;=19900),"Praha",(IF(AND(I2478&gt;=25001,I2478&lt;=29501),"Středočeský kraj",(IF(AND(I2478&gt;=30100,I2478&lt;=34972),"Středočeský kraj",(IF(AND(I2478&gt;=35002,I2478&lt;=36271),"Karlovarský kraj",(IF(AND(I2478&gt;=37001,I2478&lt;=39201),"Jihočeský kraj",(IF(AND(I2478&gt;=39701,I2478&lt;=39901),"Jihočeský kraj",(IF(AND(I2478&gt;=39301,I2478&lt;=39601),"Kraj Vysočina",(IF(AND(I2478&gt;=58001,I2478&lt;=59501),"Kraj Vysočina",(IF(AND(I2478&gt;=67401,I2478&lt;=67602),"Kraj Vysočina",(IF(AND(I2478&gt;=40001,I2478&lt;=44101),"Ústecký kraj",(IF(AND(I2478&gt;=46001,I2478&lt;=47201),"Liberecký kraj",(IF(AND(I2478&gt;=51202,I2478&lt;=51401),"Liberecký kraj",(IF(AND(I2478&gt;=53002,I2478&lt;=53976),"Pardubický kraj",(IF(AND(I2478&gt;=56002,I2478&lt;=57201),"Pardubický kraj",(IF(AND(I2478&gt;=60200,I2478&lt;=67201),"Jihomoravský kraj",(IF(AND(I2478&gt;=67801,I2478&lt;=68501),"Jihomoravský kraj",(IF(AND(I2478&gt;=69002,I2478&lt;=69801),"Jihomoravský kraj",(IF(AND(I2478&gt;=68601,I2478&lt;=68801),"Zlínský kraj",(IF(AND(I2478&gt;=75501,I2478&lt;=76901),"Zlínský kraj",(IF(AND(I2478&gt;=70030,I2478&lt;=74901),"Moravskoslezský kraj",(IF(AND(I2478&gt;=75000,I2478&lt;=75368),"Olomoucký kraj",(IF(AND(I2478&gt;=77200,I2478&lt;=79862),"Olomoucký kraj",(IF(AND(I2478&gt;=50011,I2478&lt;=50301),"Královéhradecký kraj",(IF(AND(I2478&gt;=54301,I2478&lt;=54303),"Královéhradecký kraj","0")))))))))))))))))))))))))))))))))))))))))))))))</f>
        <v>Ústecký kraj</v>
      </c>
      <c r="AD2478" t="s">
        <v>998</v>
      </c>
      <c r="AE2478" t="s">
        <v>998</v>
      </c>
      <c r="AF2478" t="s">
        <v>998</v>
      </c>
      <c r="AG2478" s="107">
        <v>300</v>
      </c>
      <c r="AH2478" s="107">
        <v>0</v>
      </c>
      <c r="AI2478" s="107">
        <v>0</v>
      </c>
      <c r="AJ2478" t="s">
        <v>999</v>
      </c>
      <c r="AK2478" s="106">
        <v>44917</v>
      </c>
    </row>
    <row r="2479" spans="1:37" x14ac:dyDescent="0.45">
      <c r="A2479" t="s">
        <v>1145</v>
      </c>
      <c r="B2479" t="s">
        <v>2203</v>
      </c>
      <c r="C2479" t="s">
        <v>990</v>
      </c>
      <c r="D2479" t="s">
        <v>2205</v>
      </c>
      <c r="E2479" t="s">
        <v>992</v>
      </c>
      <c r="F2479" t="s">
        <v>2206</v>
      </c>
      <c r="G2479">
        <v>1211</v>
      </c>
      <c r="H2479" t="s">
        <v>2207</v>
      </c>
      <c r="I2479">
        <v>43801</v>
      </c>
      <c r="J2479">
        <v>608813527</v>
      </c>
      <c r="K2479" t="s">
        <v>2208</v>
      </c>
      <c r="L2479" s="106">
        <v>41264</v>
      </c>
      <c r="M2479">
        <v>16012986</v>
      </c>
      <c r="N2479" t="s">
        <v>2063</v>
      </c>
      <c r="O2479" t="s">
        <v>1173</v>
      </c>
      <c r="P2479" t="s">
        <v>997</v>
      </c>
      <c r="R2479" s="109" t="str">
        <f>IF(OR(P2479="SB",Q2479="SB"),"SB",0)</f>
        <v>SB</v>
      </c>
      <c r="T2479" s="110">
        <v>2022070</v>
      </c>
      <c r="U2479" t="s">
        <v>19633</v>
      </c>
      <c r="V2479" s="113" t="str">
        <f>IF(AND(I2479&gt;=10000,I2479&lt;=19900),"Praha",(IF(AND(I2479&gt;=25001,I2479&lt;=29501),"Středočeský kraj",(IF(AND(I2479&gt;=30100,I2479&lt;=34972),"Středočeský kraj",(IF(AND(I2479&gt;=35002,I2479&lt;=36271),"Karlovarský kraj",(IF(AND(I2479&gt;=37001,I2479&lt;=39201),"Jihočeský kraj",(IF(AND(I2479&gt;=39701,I2479&lt;=39901),"Jihočeský kraj",(IF(AND(I2479&gt;=39301,I2479&lt;=39601),"Kraj Vysočina",(IF(AND(I2479&gt;=58001,I2479&lt;=59501),"Kraj Vysočina",(IF(AND(I2479&gt;=67401,I2479&lt;=67602),"Kraj Vysočina",(IF(AND(I2479&gt;=40001,I2479&lt;=44101),"Ústecký kraj",(IF(AND(I2479&gt;=46001,I2479&lt;=47201),"Liberecký kraj",(IF(AND(I2479&gt;=51202,I2479&lt;=51401),"Liberecký kraj",(IF(AND(I2479&gt;=53002,I2479&lt;=53976),"Pardubický kraj",(IF(AND(I2479&gt;=56002,I2479&lt;=57201),"Pardubický kraj",(IF(AND(I2479&gt;=60200,I2479&lt;=67201),"Jihomoravský kraj",(IF(AND(I2479&gt;=67801,I2479&lt;=68501),"Jihomoravský kraj",(IF(AND(I2479&gt;=69002,I2479&lt;=69801),"Jihomoravský kraj",(IF(AND(I2479&gt;=68601,I2479&lt;=68801),"Zlínský kraj",(IF(AND(I2479&gt;=75501,I2479&lt;=76901),"Zlínský kraj",(IF(AND(I2479&gt;=70030,I2479&lt;=74901),"Moravskoslezský kraj",(IF(AND(I2479&gt;=75000,I2479&lt;=75368),"Olomoucký kraj",(IF(AND(I2479&gt;=77200,I2479&lt;=79862),"Olomoucký kraj",(IF(AND(I2479&gt;=50011,I2479&lt;=50301),"Královéhradecký kraj",(IF(AND(I2479&gt;=54301,I2479&lt;=54303),"Královéhradecký kraj","0")))))))))))))))))))))))))))))))))))))))))))))))</f>
        <v>Ústecký kraj</v>
      </c>
      <c r="AD2479" t="s">
        <v>998</v>
      </c>
      <c r="AE2479" t="s">
        <v>998</v>
      </c>
      <c r="AF2479" t="s">
        <v>998</v>
      </c>
      <c r="AG2479" s="107">
        <v>300</v>
      </c>
      <c r="AH2479" s="107">
        <v>0</v>
      </c>
      <c r="AI2479" s="107">
        <v>0</v>
      </c>
      <c r="AJ2479" t="s">
        <v>999</v>
      </c>
      <c r="AK2479" s="106">
        <v>44910</v>
      </c>
    </row>
    <row r="2480" spans="1:37" x14ac:dyDescent="0.45">
      <c r="A2480" t="s">
        <v>1220</v>
      </c>
      <c r="B2480" t="s">
        <v>7002</v>
      </c>
      <c r="C2480" t="s">
        <v>1002</v>
      </c>
      <c r="D2480" t="s">
        <v>7005</v>
      </c>
      <c r="E2480" t="s">
        <v>992</v>
      </c>
      <c r="F2480" t="s">
        <v>3793</v>
      </c>
      <c r="G2480">
        <v>12</v>
      </c>
      <c r="H2480" t="s">
        <v>2207</v>
      </c>
      <c r="I2480">
        <v>43801</v>
      </c>
      <c r="K2480" t="s">
        <v>7004</v>
      </c>
      <c r="L2480" s="106">
        <v>15450</v>
      </c>
      <c r="M2480">
        <v>10475401</v>
      </c>
      <c r="N2480" t="s">
        <v>1431</v>
      </c>
      <c r="O2480" t="s">
        <v>1282</v>
      </c>
      <c r="P2480" t="s">
        <v>997</v>
      </c>
      <c r="R2480" s="109" t="str">
        <f>IF(OR(P2480="SB",Q2480="SB"),"SB",0)</f>
        <v>SB</v>
      </c>
      <c r="T2480" s="110" t="s">
        <v>998</v>
      </c>
      <c r="V2480" s="113" t="str">
        <f>IF(AND(I2480&gt;=10000,I2480&lt;=19900),"Praha",(IF(AND(I2480&gt;=25001,I2480&lt;=29501),"Středočeský kraj",(IF(AND(I2480&gt;=30100,I2480&lt;=34972),"Středočeský kraj",(IF(AND(I2480&gt;=35002,I2480&lt;=36271),"Karlovarský kraj",(IF(AND(I2480&gt;=37001,I2480&lt;=39201),"Jihočeský kraj",(IF(AND(I2480&gt;=39701,I2480&lt;=39901),"Jihočeský kraj",(IF(AND(I2480&gt;=39301,I2480&lt;=39601),"Kraj Vysočina",(IF(AND(I2480&gt;=58001,I2480&lt;=59501),"Kraj Vysočina",(IF(AND(I2480&gt;=67401,I2480&lt;=67602),"Kraj Vysočina",(IF(AND(I2480&gt;=40001,I2480&lt;=44101),"Ústecký kraj",(IF(AND(I2480&gt;=46001,I2480&lt;=47201),"Liberecký kraj",(IF(AND(I2480&gt;=51202,I2480&lt;=51401),"Liberecký kraj",(IF(AND(I2480&gt;=53002,I2480&lt;=53976),"Pardubický kraj",(IF(AND(I2480&gt;=56002,I2480&lt;=57201),"Pardubický kraj",(IF(AND(I2480&gt;=60200,I2480&lt;=67201),"Jihomoravský kraj",(IF(AND(I2480&gt;=67801,I2480&lt;=68501),"Jihomoravský kraj",(IF(AND(I2480&gt;=69002,I2480&lt;=69801),"Jihomoravský kraj",(IF(AND(I2480&gt;=68601,I2480&lt;=68801),"Zlínský kraj",(IF(AND(I2480&gt;=75501,I2480&lt;=76901),"Zlínský kraj",(IF(AND(I2480&gt;=70030,I2480&lt;=74901),"Moravskoslezský kraj",(IF(AND(I2480&gt;=75000,I2480&lt;=75368),"Olomoucký kraj",(IF(AND(I2480&gt;=77200,I2480&lt;=79862),"Olomoucký kraj",(IF(AND(I2480&gt;=50011,I2480&lt;=50301),"Královéhradecký kraj",(IF(AND(I2480&gt;=54301,I2480&lt;=54303),"Královéhradecký kraj","0")))))))))))))))))))))))))))))))))))))))))))))))</f>
        <v>Ústecký kraj</v>
      </c>
      <c r="AB2480" t="s">
        <v>998</v>
      </c>
      <c r="AD2480" t="s">
        <v>998</v>
      </c>
      <c r="AE2480" t="s">
        <v>998</v>
      </c>
      <c r="AF2480" t="s">
        <v>998</v>
      </c>
      <c r="AG2480" s="107">
        <v>100</v>
      </c>
      <c r="AH2480" s="107">
        <v>0</v>
      </c>
      <c r="AI2480" s="107">
        <v>0</v>
      </c>
      <c r="AJ2480" t="s">
        <v>999</v>
      </c>
      <c r="AK2480" s="106">
        <v>44920</v>
      </c>
    </row>
    <row r="2481" spans="1:37" x14ac:dyDescent="0.45">
      <c r="A2481" t="s">
        <v>3720</v>
      </c>
      <c r="B2481" t="s">
        <v>7002</v>
      </c>
      <c r="C2481" t="s">
        <v>1002</v>
      </c>
      <c r="D2481" t="s">
        <v>7006</v>
      </c>
      <c r="E2481" t="s">
        <v>992</v>
      </c>
      <c r="F2481" t="s">
        <v>7007</v>
      </c>
      <c r="G2481">
        <v>256</v>
      </c>
      <c r="H2481" t="s">
        <v>2207</v>
      </c>
      <c r="I2481">
        <v>43801</v>
      </c>
      <c r="K2481" t="s">
        <v>7008</v>
      </c>
      <c r="L2481" s="106">
        <v>25451</v>
      </c>
      <c r="M2481">
        <v>10457112</v>
      </c>
      <c r="N2481" t="s">
        <v>1431</v>
      </c>
      <c r="O2481" t="s">
        <v>1282</v>
      </c>
      <c r="P2481" t="s">
        <v>997</v>
      </c>
      <c r="R2481" s="109" t="str">
        <f>IF(OR(P2481="SB",Q2481="SB"),"SB",0)</f>
        <v>SB</v>
      </c>
      <c r="T2481" s="110" t="s">
        <v>998</v>
      </c>
      <c r="V2481" s="113" t="str">
        <f>IF(AND(I2481&gt;=10000,I2481&lt;=19900),"Praha",(IF(AND(I2481&gt;=25001,I2481&lt;=29501),"Středočeský kraj",(IF(AND(I2481&gt;=30100,I2481&lt;=34972),"Středočeský kraj",(IF(AND(I2481&gt;=35002,I2481&lt;=36271),"Karlovarský kraj",(IF(AND(I2481&gt;=37001,I2481&lt;=39201),"Jihočeský kraj",(IF(AND(I2481&gt;=39701,I2481&lt;=39901),"Jihočeský kraj",(IF(AND(I2481&gt;=39301,I2481&lt;=39601),"Kraj Vysočina",(IF(AND(I2481&gt;=58001,I2481&lt;=59501),"Kraj Vysočina",(IF(AND(I2481&gt;=67401,I2481&lt;=67602),"Kraj Vysočina",(IF(AND(I2481&gt;=40001,I2481&lt;=44101),"Ústecký kraj",(IF(AND(I2481&gt;=46001,I2481&lt;=47201),"Liberecký kraj",(IF(AND(I2481&gt;=51202,I2481&lt;=51401),"Liberecký kraj",(IF(AND(I2481&gt;=53002,I2481&lt;=53976),"Pardubický kraj",(IF(AND(I2481&gt;=56002,I2481&lt;=57201),"Pardubický kraj",(IF(AND(I2481&gt;=60200,I2481&lt;=67201),"Jihomoravský kraj",(IF(AND(I2481&gt;=67801,I2481&lt;=68501),"Jihomoravský kraj",(IF(AND(I2481&gt;=69002,I2481&lt;=69801),"Jihomoravský kraj",(IF(AND(I2481&gt;=68601,I2481&lt;=68801),"Zlínský kraj",(IF(AND(I2481&gt;=75501,I2481&lt;=76901),"Zlínský kraj",(IF(AND(I2481&gt;=70030,I2481&lt;=74901),"Moravskoslezský kraj",(IF(AND(I2481&gt;=75000,I2481&lt;=75368),"Olomoucký kraj",(IF(AND(I2481&gt;=77200,I2481&lt;=79862),"Olomoucký kraj",(IF(AND(I2481&gt;=50011,I2481&lt;=50301),"Královéhradecký kraj",(IF(AND(I2481&gt;=54301,I2481&lt;=54303),"Královéhradecký kraj","0")))))))))))))))))))))))))))))))))))))))))))))))</f>
        <v>Ústecký kraj</v>
      </c>
      <c r="AB2481" t="s">
        <v>998</v>
      </c>
      <c r="AD2481" t="s">
        <v>998</v>
      </c>
      <c r="AE2481" t="s">
        <v>998</v>
      </c>
      <c r="AF2481" t="s">
        <v>998</v>
      </c>
      <c r="AG2481" s="107">
        <v>300</v>
      </c>
      <c r="AH2481" s="107">
        <v>0</v>
      </c>
      <c r="AI2481" s="107">
        <v>0</v>
      </c>
      <c r="AJ2481" t="s">
        <v>999</v>
      </c>
      <c r="AK2481" s="106">
        <v>44920</v>
      </c>
    </row>
    <row r="2482" spans="1:37" x14ac:dyDescent="0.45">
      <c r="A2482" t="s">
        <v>1582</v>
      </c>
      <c r="B2482" t="s">
        <v>7035</v>
      </c>
      <c r="C2482" t="s">
        <v>990</v>
      </c>
      <c r="D2482" t="s">
        <v>7036</v>
      </c>
      <c r="E2482" t="s">
        <v>992</v>
      </c>
      <c r="F2482" t="s">
        <v>7037</v>
      </c>
      <c r="G2482">
        <v>15</v>
      </c>
      <c r="H2482" t="s">
        <v>2207</v>
      </c>
      <c r="I2482">
        <v>43801</v>
      </c>
      <c r="K2482" t="s">
        <v>7038</v>
      </c>
      <c r="L2482" s="106">
        <v>34340</v>
      </c>
      <c r="M2482">
        <v>13421773</v>
      </c>
      <c r="N2482" t="s">
        <v>996</v>
      </c>
      <c r="O2482" t="s">
        <v>12</v>
      </c>
      <c r="P2482" t="s">
        <v>997</v>
      </c>
      <c r="R2482" s="109" t="str">
        <f>IF(OR(P2482="SB",Q2482="SB"),"SB",0)</f>
        <v>SB</v>
      </c>
      <c r="T2482" s="110" t="s">
        <v>998</v>
      </c>
      <c r="V2482" s="113" t="str">
        <f>IF(AND(I2482&gt;=10000,I2482&lt;=19900),"Praha",(IF(AND(I2482&gt;=25001,I2482&lt;=29501),"Středočeský kraj",(IF(AND(I2482&gt;=30100,I2482&lt;=34972),"Středočeský kraj",(IF(AND(I2482&gt;=35002,I2482&lt;=36271),"Karlovarský kraj",(IF(AND(I2482&gt;=37001,I2482&lt;=39201),"Jihočeský kraj",(IF(AND(I2482&gt;=39701,I2482&lt;=39901),"Jihočeský kraj",(IF(AND(I2482&gt;=39301,I2482&lt;=39601),"Kraj Vysočina",(IF(AND(I2482&gt;=58001,I2482&lt;=59501),"Kraj Vysočina",(IF(AND(I2482&gt;=67401,I2482&lt;=67602),"Kraj Vysočina",(IF(AND(I2482&gt;=40001,I2482&lt;=44101),"Ústecký kraj",(IF(AND(I2482&gt;=46001,I2482&lt;=47201),"Liberecký kraj",(IF(AND(I2482&gt;=51202,I2482&lt;=51401),"Liberecký kraj",(IF(AND(I2482&gt;=53002,I2482&lt;=53976),"Pardubický kraj",(IF(AND(I2482&gt;=56002,I2482&lt;=57201),"Pardubický kraj",(IF(AND(I2482&gt;=60200,I2482&lt;=67201),"Jihomoravský kraj",(IF(AND(I2482&gt;=67801,I2482&lt;=68501),"Jihomoravský kraj",(IF(AND(I2482&gt;=69002,I2482&lt;=69801),"Jihomoravský kraj",(IF(AND(I2482&gt;=68601,I2482&lt;=68801),"Zlínský kraj",(IF(AND(I2482&gt;=75501,I2482&lt;=76901),"Zlínský kraj",(IF(AND(I2482&gt;=70030,I2482&lt;=74901),"Moravskoslezský kraj",(IF(AND(I2482&gt;=75000,I2482&lt;=75368),"Olomoucký kraj",(IF(AND(I2482&gt;=77200,I2482&lt;=79862),"Olomoucký kraj",(IF(AND(I2482&gt;=50011,I2482&lt;=50301),"Královéhradecký kraj",(IF(AND(I2482&gt;=54301,I2482&lt;=54303),"Královéhradecký kraj","0")))))))))))))))))))))))))))))))))))))))))))))))</f>
        <v>Ústecký kraj</v>
      </c>
      <c r="AB2482" t="s">
        <v>998</v>
      </c>
      <c r="AD2482" t="s">
        <v>998</v>
      </c>
      <c r="AE2482" t="s">
        <v>998</v>
      </c>
      <c r="AF2482" t="s">
        <v>998</v>
      </c>
      <c r="AG2482" s="107">
        <v>0</v>
      </c>
      <c r="AH2482" s="107">
        <v>0</v>
      </c>
      <c r="AI2482" s="107">
        <v>0</v>
      </c>
      <c r="AJ2482" t="s">
        <v>1012</v>
      </c>
    </row>
    <row r="2483" spans="1:37" x14ac:dyDescent="0.45">
      <c r="A2483" t="s">
        <v>1156</v>
      </c>
      <c r="B2483" t="s">
        <v>7131</v>
      </c>
      <c r="C2483" t="s">
        <v>990</v>
      </c>
      <c r="D2483" t="s">
        <v>7133</v>
      </c>
      <c r="E2483" t="s">
        <v>992</v>
      </c>
      <c r="F2483" t="s">
        <v>7007</v>
      </c>
      <c r="G2483">
        <v>256</v>
      </c>
      <c r="H2483" t="s">
        <v>2207</v>
      </c>
      <c r="I2483">
        <v>43801</v>
      </c>
      <c r="J2483">
        <v>777222673</v>
      </c>
      <c r="K2483" t="s">
        <v>7134</v>
      </c>
      <c r="L2483" s="106">
        <v>24204</v>
      </c>
      <c r="M2483">
        <v>10456809</v>
      </c>
      <c r="N2483" t="s">
        <v>1431</v>
      </c>
      <c r="O2483" t="s">
        <v>1282</v>
      </c>
      <c r="P2483" t="s">
        <v>997</v>
      </c>
      <c r="R2483" s="109" t="str">
        <f>IF(OR(P2483="SB",Q2483="SB"),"SB",0)</f>
        <v>SB</v>
      </c>
      <c r="T2483" s="110" t="s">
        <v>998</v>
      </c>
      <c r="V2483" s="113" t="str">
        <f>IF(AND(I2483&gt;=10000,I2483&lt;=19900),"Praha",(IF(AND(I2483&gt;=25001,I2483&lt;=29501),"Středočeský kraj",(IF(AND(I2483&gt;=30100,I2483&lt;=34972),"Středočeský kraj",(IF(AND(I2483&gt;=35002,I2483&lt;=36271),"Karlovarský kraj",(IF(AND(I2483&gt;=37001,I2483&lt;=39201),"Jihočeský kraj",(IF(AND(I2483&gt;=39701,I2483&lt;=39901),"Jihočeský kraj",(IF(AND(I2483&gt;=39301,I2483&lt;=39601),"Kraj Vysočina",(IF(AND(I2483&gt;=58001,I2483&lt;=59501),"Kraj Vysočina",(IF(AND(I2483&gt;=67401,I2483&lt;=67602),"Kraj Vysočina",(IF(AND(I2483&gt;=40001,I2483&lt;=44101),"Ústecký kraj",(IF(AND(I2483&gt;=46001,I2483&lt;=47201),"Liberecký kraj",(IF(AND(I2483&gt;=51202,I2483&lt;=51401),"Liberecký kraj",(IF(AND(I2483&gt;=53002,I2483&lt;=53976),"Pardubický kraj",(IF(AND(I2483&gt;=56002,I2483&lt;=57201),"Pardubický kraj",(IF(AND(I2483&gt;=60200,I2483&lt;=67201),"Jihomoravský kraj",(IF(AND(I2483&gt;=67801,I2483&lt;=68501),"Jihomoravský kraj",(IF(AND(I2483&gt;=69002,I2483&lt;=69801),"Jihomoravský kraj",(IF(AND(I2483&gt;=68601,I2483&lt;=68801),"Zlínský kraj",(IF(AND(I2483&gt;=75501,I2483&lt;=76901),"Zlínský kraj",(IF(AND(I2483&gt;=70030,I2483&lt;=74901),"Moravskoslezský kraj",(IF(AND(I2483&gt;=75000,I2483&lt;=75368),"Olomoucký kraj",(IF(AND(I2483&gt;=77200,I2483&lt;=79862),"Olomoucký kraj",(IF(AND(I2483&gt;=50011,I2483&lt;=50301),"Královéhradecký kraj",(IF(AND(I2483&gt;=54301,I2483&lt;=54303),"Královéhradecký kraj","0")))))))))))))))))))))))))))))))))))))))))))))))</f>
        <v>Ústecký kraj</v>
      </c>
      <c r="AB2483" t="s">
        <v>998</v>
      </c>
      <c r="AD2483" t="s">
        <v>998</v>
      </c>
      <c r="AE2483" t="s">
        <v>998</v>
      </c>
      <c r="AF2483" t="s">
        <v>998</v>
      </c>
      <c r="AG2483" s="107">
        <v>300</v>
      </c>
      <c r="AH2483" s="107">
        <v>0</v>
      </c>
      <c r="AI2483" s="107">
        <v>0</v>
      </c>
      <c r="AJ2483" t="s">
        <v>999</v>
      </c>
      <c r="AK2483" s="106">
        <v>44920</v>
      </c>
    </row>
    <row r="2484" spans="1:37" x14ac:dyDescent="0.45">
      <c r="A2484" t="s">
        <v>1128</v>
      </c>
      <c r="B2484" t="s">
        <v>9872</v>
      </c>
      <c r="C2484" t="s">
        <v>990</v>
      </c>
      <c r="D2484" t="s">
        <v>9873</v>
      </c>
      <c r="E2484" t="s">
        <v>992</v>
      </c>
      <c r="F2484" t="s">
        <v>1728</v>
      </c>
      <c r="G2484">
        <v>2203</v>
      </c>
      <c r="H2484" t="s">
        <v>2207</v>
      </c>
      <c r="I2484">
        <v>43801</v>
      </c>
      <c r="J2484">
        <v>774488335</v>
      </c>
      <c r="K2484" t="s">
        <v>9874</v>
      </c>
      <c r="L2484" s="106">
        <v>37931</v>
      </c>
      <c r="M2484">
        <v>13609208</v>
      </c>
      <c r="N2484" t="s">
        <v>2373</v>
      </c>
      <c r="O2484" t="s">
        <v>1023</v>
      </c>
      <c r="P2484" t="s">
        <v>997</v>
      </c>
      <c r="R2484" s="109" t="str">
        <f>IF(OR(P2484="SB",Q2484="SB"),"SB",0)</f>
        <v>SB</v>
      </c>
      <c r="T2484" s="110" t="s">
        <v>998</v>
      </c>
      <c r="V2484" s="113" t="str">
        <f>IF(AND(I2484&gt;=10000,I2484&lt;=19900),"Praha",(IF(AND(I2484&gt;=25001,I2484&lt;=29501),"Středočeský kraj",(IF(AND(I2484&gt;=30100,I2484&lt;=34972),"Středočeský kraj",(IF(AND(I2484&gt;=35002,I2484&lt;=36271),"Karlovarský kraj",(IF(AND(I2484&gt;=37001,I2484&lt;=39201),"Jihočeský kraj",(IF(AND(I2484&gt;=39701,I2484&lt;=39901),"Jihočeský kraj",(IF(AND(I2484&gt;=39301,I2484&lt;=39601),"Kraj Vysočina",(IF(AND(I2484&gt;=58001,I2484&lt;=59501),"Kraj Vysočina",(IF(AND(I2484&gt;=67401,I2484&lt;=67602),"Kraj Vysočina",(IF(AND(I2484&gt;=40001,I2484&lt;=44101),"Ústecký kraj",(IF(AND(I2484&gt;=46001,I2484&lt;=47201),"Liberecký kraj",(IF(AND(I2484&gt;=51202,I2484&lt;=51401),"Liberecký kraj",(IF(AND(I2484&gt;=53002,I2484&lt;=53976),"Pardubický kraj",(IF(AND(I2484&gt;=56002,I2484&lt;=57201),"Pardubický kraj",(IF(AND(I2484&gt;=60200,I2484&lt;=67201),"Jihomoravský kraj",(IF(AND(I2484&gt;=67801,I2484&lt;=68501),"Jihomoravský kraj",(IF(AND(I2484&gt;=69002,I2484&lt;=69801),"Jihomoravský kraj",(IF(AND(I2484&gt;=68601,I2484&lt;=68801),"Zlínský kraj",(IF(AND(I2484&gt;=75501,I2484&lt;=76901),"Zlínský kraj",(IF(AND(I2484&gt;=70030,I2484&lt;=74901),"Moravskoslezský kraj",(IF(AND(I2484&gt;=75000,I2484&lt;=75368),"Olomoucký kraj",(IF(AND(I2484&gt;=77200,I2484&lt;=79862),"Olomoucký kraj",(IF(AND(I2484&gt;=50011,I2484&lt;=50301),"Královéhradecký kraj",(IF(AND(I2484&gt;=54301,I2484&lt;=54303),"Královéhradecký kraj","0")))))))))))))))))))))))))))))))))))))))))))))))</f>
        <v>Ústecký kraj</v>
      </c>
      <c r="AB2484" t="s">
        <v>998</v>
      </c>
      <c r="AD2484" t="s">
        <v>998</v>
      </c>
      <c r="AE2484" t="s">
        <v>998</v>
      </c>
      <c r="AF2484" t="s">
        <v>998</v>
      </c>
      <c r="AG2484" s="107">
        <v>300</v>
      </c>
      <c r="AH2484" s="107">
        <v>0</v>
      </c>
      <c r="AI2484" s="107">
        <v>0</v>
      </c>
      <c r="AJ2484" t="s">
        <v>999</v>
      </c>
      <c r="AK2484" s="106">
        <v>44917</v>
      </c>
    </row>
    <row r="2485" spans="1:37" x14ac:dyDescent="0.45">
      <c r="A2485" t="s">
        <v>1528</v>
      </c>
      <c r="B2485" t="s">
        <v>11083</v>
      </c>
      <c r="C2485" t="s">
        <v>990</v>
      </c>
      <c r="D2485" t="s">
        <v>11084</v>
      </c>
      <c r="E2485" t="s">
        <v>992</v>
      </c>
      <c r="F2485" t="s">
        <v>4722</v>
      </c>
      <c r="G2485">
        <v>2722</v>
      </c>
      <c r="H2485" t="s">
        <v>2207</v>
      </c>
      <c r="I2485">
        <v>43801</v>
      </c>
      <c r="J2485">
        <v>415714614</v>
      </c>
      <c r="K2485" t="s">
        <v>11085</v>
      </c>
      <c r="L2485" s="106">
        <v>27969</v>
      </c>
      <c r="M2485">
        <v>13506952</v>
      </c>
      <c r="N2485" t="s">
        <v>1022</v>
      </c>
      <c r="O2485" t="s">
        <v>1023</v>
      </c>
      <c r="P2485" t="s">
        <v>997</v>
      </c>
      <c r="R2485" s="109" t="str">
        <f>IF(OR(P2485="SB",Q2485="SB"),"SB",0)</f>
        <v>SB</v>
      </c>
      <c r="T2485" s="110" t="s">
        <v>998</v>
      </c>
      <c r="V2485" s="113" t="str">
        <f>IF(AND(I2485&gt;=10000,I2485&lt;=19900),"Praha",(IF(AND(I2485&gt;=25001,I2485&lt;=29501),"Středočeský kraj",(IF(AND(I2485&gt;=30100,I2485&lt;=34972),"Středočeský kraj",(IF(AND(I2485&gt;=35002,I2485&lt;=36271),"Karlovarský kraj",(IF(AND(I2485&gt;=37001,I2485&lt;=39201),"Jihočeský kraj",(IF(AND(I2485&gt;=39701,I2485&lt;=39901),"Jihočeský kraj",(IF(AND(I2485&gt;=39301,I2485&lt;=39601),"Kraj Vysočina",(IF(AND(I2485&gt;=58001,I2485&lt;=59501),"Kraj Vysočina",(IF(AND(I2485&gt;=67401,I2485&lt;=67602),"Kraj Vysočina",(IF(AND(I2485&gt;=40001,I2485&lt;=44101),"Ústecký kraj",(IF(AND(I2485&gt;=46001,I2485&lt;=47201),"Liberecký kraj",(IF(AND(I2485&gt;=51202,I2485&lt;=51401),"Liberecký kraj",(IF(AND(I2485&gt;=53002,I2485&lt;=53976),"Pardubický kraj",(IF(AND(I2485&gt;=56002,I2485&lt;=57201),"Pardubický kraj",(IF(AND(I2485&gt;=60200,I2485&lt;=67201),"Jihomoravský kraj",(IF(AND(I2485&gt;=67801,I2485&lt;=68501),"Jihomoravský kraj",(IF(AND(I2485&gt;=69002,I2485&lt;=69801),"Jihomoravský kraj",(IF(AND(I2485&gt;=68601,I2485&lt;=68801),"Zlínský kraj",(IF(AND(I2485&gt;=75501,I2485&lt;=76901),"Zlínský kraj",(IF(AND(I2485&gt;=70030,I2485&lt;=74901),"Moravskoslezský kraj",(IF(AND(I2485&gt;=75000,I2485&lt;=75368),"Olomoucký kraj",(IF(AND(I2485&gt;=77200,I2485&lt;=79862),"Olomoucký kraj",(IF(AND(I2485&gt;=50011,I2485&lt;=50301),"Královéhradecký kraj",(IF(AND(I2485&gt;=54301,I2485&lt;=54303),"Královéhradecký kraj","0")))))))))))))))))))))))))))))))))))))))))))))))</f>
        <v>Ústecký kraj</v>
      </c>
      <c r="AB2485" t="s">
        <v>998</v>
      </c>
      <c r="AD2485" t="s">
        <v>998</v>
      </c>
      <c r="AE2485" t="s">
        <v>998</v>
      </c>
      <c r="AF2485" t="s">
        <v>998</v>
      </c>
      <c r="AG2485" s="107">
        <v>0</v>
      </c>
      <c r="AH2485" s="107">
        <v>0</v>
      </c>
      <c r="AI2485" s="107">
        <v>0</v>
      </c>
      <c r="AJ2485" t="s">
        <v>1012</v>
      </c>
    </row>
    <row r="2486" spans="1:37" x14ac:dyDescent="0.45">
      <c r="A2486" t="s">
        <v>4677</v>
      </c>
      <c r="B2486" t="s">
        <v>12044</v>
      </c>
      <c r="C2486" t="s">
        <v>1002</v>
      </c>
      <c r="D2486" t="s">
        <v>12045</v>
      </c>
      <c r="E2486" t="s">
        <v>992</v>
      </c>
      <c r="F2486" t="s">
        <v>1162</v>
      </c>
      <c r="G2486">
        <v>2550</v>
      </c>
      <c r="H2486" t="s">
        <v>2207</v>
      </c>
      <c r="I2486">
        <v>43801</v>
      </c>
      <c r="J2486">
        <v>736609361</v>
      </c>
      <c r="K2486" t="s">
        <v>12032</v>
      </c>
      <c r="L2486" s="106">
        <v>32843</v>
      </c>
      <c r="M2486">
        <v>13584148</v>
      </c>
      <c r="N2486" t="s">
        <v>1022</v>
      </c>
      <c r="O2486" t="s">
        <v>1023</v>
      </c>
      <c r="P2486" t="s">
        <v>997</v>
      </c>
      <c r="R2486" s="109" t="str">
        <f>IF(OR(P2486="SB",Q2486="SB"),"SB",0)</f>
        <v>SB</v>
      </c>
      <c r="T2486" s="110" t="s">
        <v>998</v>
      </c>
      <c r="V2486" s="113" t="str">
        <f>IF(AND(I2486&gt;=10000,I2486&lt;=19900),"Praha",(IF(AND(I2486&gt;=25001,I2486&lt;=29501),"Středočeský kraj",(IF(AND(I2486&gt;=30100,I2486&lt;=34972),"Středočeský kraj",(IF(AND(I2486&gt;=35002,I2486&lt;=36271),"Karlovarský kraj",(IF(AND(I2486&gt;=37001,I2486&lt;=39201),"Jihočeský kraj",(IF(AND(I2486&gt;=39701,I2486&lt;=39901),"Jihočeský kraj",(IF(AND(I2486&gt;=39301,I2486&lt;=39601),"Kraj Vysočina",(IF(AND(I2486&gt;=58001,I2486&lt;=59501),"Kraj Vysočina",(IF(AND(I2486&gt;=67401,I2486&lt;=67602),"Kraj Vysočina",(IF(AND(I2486&gt;=40001,I2486&lt;=44101),"Ústecký kraj",(IF(AND(I2486&gt;=46001,I2486&lt;=47201),"Liberecký kraj",(IF(AND(I2486&gt;=51202,I2486&lt;=51401),"Liberecký kraj",(IF(AND(I2486&gt;=53002,I2486&lt;=53976),"Pardubický kraj",(IF(AND(I2486&gt;=56002,I2486&lt;=57201),"Pardubický kraj",(IF(AND(I2486&gt;=60200,I2486&lt;=67201),"Jihomoravský kraj",(IF(AND(I2486&gt;=67801,I2486&lt;=68501),"Jihomoravský kraj",(IF(AND(I2486&gt;=69002,I2486&lt;=69801),"Jihomoravský kraj",(IF(AND(I2486&gt;=68601,I2486&lt;=68801),"Zlínský kraj",(IF(AND(I2486&gt;=75501,I2486&lt;=76901),"Zlínský kraj",(IF(AND(I2486&gt;=70030,I2486&lt;=74901),"Moravskoslezský kraj",(IF(AND(I2486&gt;=75000,I2486&lt;=75368),"Olomoucký kraj",(IF(AND(I2486&gt;=77200,I2486&lt;=79862),"Olomoucký kraj",(IF(AND(I2486&gt;=50011,I2486&lt;=50301),"Královéhradecký kraj",(IF(AND(I2486&gt;=54301,I2486&lt;=54303),"Královéhradecký kraj","0")))))))))))))))))))))))))))))))))))))))))))))))</f>
        <v>Ústecký kraj</v>
      </c>
      <c r="AB2486" t="s">
        <v>998</v>
      </c>
      <c r="AD2486" t="s">
        <v>998</v>
      </c>
      <c r="AE2486" t="s">
        <v>998</v>
      </c>
      <c r="AF2486" t="s">
        <v>998</v>
      </c>
      <c r="AG2486" s="107">
        <v>0</v>
      </c>
      <c r="AH2486" s="107">
        <v>0</v>
      </c>
      <c r="AI2486" s="107">
        <v>0</v>
      </c>
      <c r="AJ2486" t="s">
        <v>1012</v>
      </c>
    </row>
    <row r="2487" spans="1:37" x14ac:dyDescent="0.45">
      <c r="A2487" t="s">
        <v>1164</v>
      </c>
      <c r="B2487" t="s">
        <v>12502</v>
      </c>
      <c r="C2487" t="s">
        <v>990</v>
      </c>
      <c r="D2487" t="s">
        <v>12510</v>
      </c>
      <c r="E2487" t="s">
        <v>992</v>
      </c>
      <c r="F2487" t="s">
        <v>12511</v>
      </c>
      <c r="G2487">
        <v>2733</v>
      </c>
      <c r="H2487" t="s">
        <v>2207</v>
      </c>
      <c r="I2487">
        <v>43801</v>
      </c>
      <c r="J2487">
        <v>602232237</v>
      </c>
      <c r="K2487" t="s">
        <v>12512</v>
      </c>
      <c r="L2487" s="106">
        <v>28502</v>
      </c>
      <c r="M2487">
        <v>13507053</v>
      </c>
      <c r="N2487" t="s">
        <v>1022</v>
      </c>
      <c r="O2487" t="s">
        <v>1023</v>
      </c>
      <c r="P2487" t="s">
        <v>997</v>
      </c>
      <c r="R2487" s="109" t="str">
        <f>IF(OR(P2487="SB",Q2487="SB"),"SB",0)</f>
        <v>SB</v>
      </c>
      <c r="T2487" s="110" t="s">
        <v>998</v>
      </c>
      <c r="V2487" s="113" t="str">
        <f>IF(AND(I2487&gt;=10000,I2487&lt;=19900),"Praha",(IF(AND(I2487&gt;=25001,I2487&lt;=29501),"Středočeský kraj",(IF(AND(I2487&gt;=30100,I2487&lt;=34972),"Středočeský kraj",(IF(AND(I2487&gt;=35002,I2487&lt;=36271),"Karlovarský kraj",(IF(AND(I2487&gt;=37001,I2487&lt;=39201),"Jihočeský kraj",(IF(AND(I2487&gt;=39701,I2487&lt;=39901),"Jihočeský kraj",(IF(AND(I2487&gt;=39301,I2487&lt;=39601),"Kraj Vysočina",(IF(AND(I2487&gt;=58001,I2487&lt;=59501),"Kraj Vysočina",(IF(AND(I2487&gt;=67401,I2487&lt;=67602),"Kraj Vysočina",(IF(AND(I2487&gt;=40001,I2487&lt;=44101),"Ústecký kraj",(IF(AND(I2487&gt;=46001,I2487&lt;=47201),"Liberecký kraj",(IF(AND(I2487&gt;=51202,I2487&lt;=51401),"Liberecký kraj",(IF(AND(I2487&gt;=53002,I2487&lt;=53976),"Pardubický kraj",(IF(AND(I2487&gt;=56002,I2487&lt;=57201),"Pardubický kraj",(IF(AND(I2487&gt;=60200,I2487&lt;=67201),"Jihomoravský kraj",(IF(AND(I2487&gt;=67801,I2487&lt;=68501),"Jihomoravský kraj",(IF(AND(I2487&gt;=69002,I2487&lt;=69801),"Jihomoravský kraj",(IF(AND(I2487&gt;=68601,I2487&lt;=68801),"Zlínský kraj",(IF(AND(I2487&gt;=75501,I2487&lt;=76901),"Zlínský kraj",(IF(AND(I2487&gt;=70030,I2487&lt;=74901),"Moravskoslezský kraj",(IF(AND(I2487&gt;=75000,I2487&lt;=75368),"Olomoucký kraj",(IF(AND(I2487&gt;=77200,I2487&lt;=79862),"Olomoucký kraj",(IF(AND(I2487&gt;=50011,I2487&lt;=50301),"Královéhradecký kraj",(IF(AND(I2487&gt;=54301,I2487&lt;=54303),"Královéhradecký kraj","0")))))))))))))))))))))))))))))))))))))))))))))))</f>
        <v>Ústecký kraj</v>
      </c>
      <c r="AB2487" t="s">
        <v>998</v>
      </c>
      <c r="AD2487" t="s">
        <v>998</v>
      </c>
      <c r="AE2487" t="s">
        <v>998</v>
      </c>
      <c r="AF2487" t="s">
        <v>998</v>
      </c>
      <c r="AG2487" s="107">
        <v>0</v>
      </c>
      <c r="AH2487" s="107">
        <v>0</v>
      </c>
      <c r="AI2487" s="107">
        <v>0</v>
      </c>
      <c r="AJ2487" t="s">
        <v>1012</v>
      </c>
    </row>
    <row r="2488" spans="1:37" x14ac:dyDescent="0.45">
      <c r="A2488" t="s">
        <v>1161</v>
      </c>
      <c r="B2488" t="s">
        <v>13756</v>
      </c>
      <c r="C2488" t="s">
        <v>990</v>
      </c>
      <c r="D2488" t="s">
        <v>13757</v>
      </c>
      <c r="E2488" t="s">
        <v>992</v>
      </c>
      <c r="F2488" t="s">
        <v>4750</v>
      </c>
      <c r="G2488">
        <v>1</v>
      </c>
      <c r="H2488" t="s">
        <v>2207</v>
      </c>
      <c r="I2488">
        <v>43801</v>
      </c>
      <c r="J2488">
        <v>602176821</v>
      </c>
      <c r="K2488" t="s">
        <v>13758</v>
      </c>
      <c r="L2488" s="106">
        <v>31691</v>
      </c>
      <c r="M2488">
        <v>13507356</v>
      </c>
      <c r="N2488" t="s">
        <v>1022</v>
      </c>
      <c r="O2488" t="s">
        <v>1023</v>
      </c>
      <c r="P2488" t="s">
        <v>997</v>
      </c>
      <c r="R2488" s="109" t="str">
        <f>IF(OR(P2488="SB",Q2488="SB"),"SB",0)</f>
        <v>SB</v>
      </c>
      <c r="T2488" s="110" t="s">
        <v>998</v>
      </c>
      <c r="V2488" s="113" t="str">
        <f>IF(AND(I2488&gt;=10000,I2488&lt;=19900),"Praha",(IF(AND(I2488&gt;=25001,I2488&lt;=29501),"Středočeský kraj",(IF(AND(I2488&gt;=30100,I2488&lt;=34972),"Středočeský kraj",(IF(AND(I2488&gt;=35002,I2488&lt;=36271),"Karlovarský kraj",(IF(AND(I2488&gt;=37001,I2488&lt;=39201),"Jihočeský kraj",(IF(AND(I2488&gt;=39701,I2488&lt;=39901),"Jihočeský kraj",(IF(AND(I2488&gt;=39301,I2488&lt;=39601),"Kraj Vysočina",(IF(AND(I2488&gt;=58001,I2488&lt;=59501),"Kraj Vysočina",(IF(AND(I2488&gt;=67401,I2488&lt;=67602),"Kraj Vysočina",(IF(AND(I2488&gt;=40001,I2488&lt;=44101),"Ústecký kraj",(IF(AND(I2488&gt;=46001,I2488&lt;=47201),"Liberecký kraj",(IF(AND(I2488&gt;=51202,I2488&lt;=51401),"Liberecký kraj",(IF(AND(I2488&gt;=53002,I2488&lt;=53976),"Pardubický kraj",(IF(AND(I2488&gt;=56002,I2488&lt;=57201),"Pardubický kraj",(IF(AND(I2488&gt;=60200,I2488&lt;=67201),"Jihomoravský kraj",(IF(AND(I2488&gt;=67801,I2488&lt;=68501),"Jihomoravský kraj",(IF(AND(I2488&gt;=69002,I2488&lt;=69801),"Jihomoravský kraj",(IF(AND(I2488&gt;=68601,I2488&lt;=68801),"Zlínský kraj",(IF(AND(I2488&gt;=75501,I2488&lt;=76901),"Zlínský kraj",(IF(AND(I2488&gt;=70030,I2488&lt;=74901),"Moravskoslezský kraj",(IF(AND(I2488&gt;=75000,I2488&lt;=75368),"Olomoucký kraj",(IF(AND(I2488&gt;=77200,I2488&lt;=79862),"Olomoucký kraj",(IF(AND(I2488&gt;=50011,I2488&lt;=50301),"Královéhradecký kraj",(IF(AND(I2488&gt;=54301,I2488&lt;=54303),"Královéhradecký kraj","0")))))))))))))))))))))))))))))))))))))))))))))))</f>
        <v>Ústecký kraj</v>
      </c>
      <c r="AB2488" t="s">
        <v>998</v>
      </c>
      <c r="AD2488" t="s">
        <v>998</v>
      </c>
      <c r="AE2488" t="s">
        <v>998</v>
      </c>
      <c r="AF2488" t="s">
        <v>998</v>
      </c>
      <c r="AG2488" s="107">
        <v>0</v>
      </c>
      <c r="AH2488" s="107">
        <v>0</v>
      </c>
      <c r="AI2488" s="107">
        <v>0</v>
      </c>
      <c r="AJ2488" t="s">
        <v>1012</v>
      </c>
    </row>
    <row r="2489" spans="1:37" x14ac:dyDescent="0.45">
      <c r="A2489" t="s">
        <v>1128</v>
      </c>
      <c r="B2489" t="s">
        <v>14165</v>
      </c>
      <c r="C2489" t="s">
        <v>990</v>
      </c>
      <c r="D2489" t="s">
        <v>14167</v>
      </c>
      <c r="E2489" t="s">
        <v>992</v>
      </c>
      <c r="F2489" t="s">
        <v>3358</v>
      </c>
      <c r="G2489">
        <v>2103</v>
      </c>
      <c r="H2489" t="s">
        <v>2207</v>
      </c>
      <c r="I2489">
        <v>43801</v>
      </c>
      <c r="J2489">
        <v>724089458</v>
      </c>
      <c r="K2489" t="s">
        <v>14164</v>
      </c>
      <c r="L2489" s="106">
        <v>31585</v>
      </c>
      <c r="M2489">
        <v>13598696</v>
      </c>
      <c r="N2489" t="s">
        <v>2373</v>
      </c>
      <c r="O2489" t="s">
        <v>1023</v>
      </c>
      <c r="P2489" t="s">
        <v>997</v>
      </c>
      <c r="R2489" s="109" t="str">
        <f>IF(OR(P2489="SB",Q2489="SB"),"SB",0)</f>
        <v>SB</v>
      </c>
      <c r="T2489" s="110" t="s">
        <v>998</v>
      </c>
      <c r="V2489" s="113" t="str">
        <f>IF(AND(I2489&gt;=10000,I2489&lt;=19900),"Praha",(IF(AND(I2489&gt;=25001,I2489&lt;=29501),"Středočeský kraj",(IF(AND(I2489&gt;=30100,I2489&lt;=34972),"Středočeský kraj",(IF(AND(I2489&gt;=35002,I2489&lt;=36271),"Karlovarský kraj",(IF(AND(I2489&gt;=37001,I2489&lt;=39201),"Jihočeský kraj",(IF(AND(I2489&gt;=39701,I2489&lt;=39901),"Jihočeský kraj",(IF(AND(I2489&gt;=39301,I2489&lt;=39601),"Kraj Vysočina",(IF(AND(I2489&gt;=58001,I2489&lt;=59501),"Kraj Vysočina",(IF(AND(I2489&gt;=67401,I2489&lt;=67602),"Kraj Vysočina",(IF(AND(I2489&gt;=40001,I2489&lt;=44101),"Ústecký kraj",(IF(AND(I2489&gt;=46001,I2489&lt;=47201),"Liberecký kraj",(IF(AND(I2489&gt;=51202,I2489&lt;=51401),"Liberecký kraj",(IF(AND(I2489&gt;=53002,I2489&lt;=53976),"Pardubický kraj",(IF(AND(I2489&gt;=56002,I2489&lt;=57201),"Pardubický kraj",(IF(AND(I2489&gt;=60200,I2489&lt;=67201),"Jihomoravský kraj",(IF(AND(I2489&gt;=67801,I2489&lt;=68501),"Jihomoravský kraj",(IF(AND(I2489&gt;=69002,I2489&lt;=69801),"Jihomoravský kraj",(IF(AND(I2489&gt;=68601,I2489&lt;=68801),"Zlínský kraj",(IF(AND(I2489&gt;=75501,I2489&lt;=76901),"Zlínský kraj",(IF(AND(I2489&gt;=70030,I2489&lt;=74901),"Moravskoslezský kraj",(IF(AND(I2489&gt;=75000,I2489&lt;=75368),"Olomoucký kraj",(IF(AND(I2489&gt;=77200,I2489&lt;=79862),"Olomoucký kraj",(IF(AND(I2489&gt;=50011,I2489&lt;=50301),"Královéhradecký kraj",(IF(AND(I2489&gt;=54301,I2489&lt;=54303),"Královéhradecký kraj","0")))))))))))))))))))))))))))))))))))))))))))))))</f>
        <v>Ústecký kraj</v>
      </c>
      <c r="AB2489" t="s">
        <v>998</v>
      </c>
      <c r="AD2489" t="s">
        <v>998</v>
      </c>
      <c r="AE2489" t="s">
        <v>998</v>
      </c>
      <c r="AF2489" t="s">
        <v>998</v>
      </c>
      <c r="AG2489" s="107">
        <v>300</v>
      </c>
      <c r="AH2489" s="107">
        <v>0</v>
      </c>
      <c r="AI2489" s="107">
        <v>0</v>
      </c>
      <c r="AJ2489" t="s">
        <v>999</v>
      </c>
      <c r="AK2489" s="106">
        <v>44917</v>
      </c>
    </row>
    <row r="2490" spans="1:37" x14ac:dyDescent="0.45">
      <c r="A2490" t="s">
        <v>2109</v>
      </c>
      <c r="B2490" t="s">
        <v>16364</v>
      </c>
      <c r="C2490" t="s">
        <v>990</v>
      </c>
      <c r="D2490" t="s">
        <v>16365</v>
      </c>
      <c r="E2490" t="s">
        <v>992</v>
      </c>
      <c r="F2490" t="s">
        <v>3714</v>
      </c>
      <c r="G2490">
        <v>64</v>
      </c>
      <c r="H2490" t="s">
        <v>2207</v>
      </c>
      <c r="I2490">
        <v>43801</v>
      </c>
      <c r="J2490">
        <v>415748235</v>
      </c>
      <c r="K2490" t="s">
        <v>16366</v>
      </c>
      <c r="L2490" s="106">
        <v>25511</v>
      </c>
      <c r="M2490">
        <v>13507760</v>
      </c>
      <c r="N2490" t="s">
        <v>1022</v>
      </c>
      <c r="O2490" t="s">
        <v>1023</v>
      </c>
      <c r="P2490" t="s">
        <v>997</v>
      </c>
      <c r="R2490" s="109" t="str">
        <f>IF(OR(P2490="SB",Q2490="SB"),"SB",0)</f>
        <v>SB</v>
      </c>
      <c r="T2490" s="110" t="s">
        <v>998</v>
      </c>
      <c r="V2490" s="113" t="str">
        <f>IF(AND(I2490&gt;=10000,I2490&lt;=19900),"Praha",(IF(AND(I2490&gt;=25001,I2490&lt;=29501),"Středočeský kraj",(IF(AND(I2490&gt;=30100,I2490&lt;=34972),"Středočeský kraj",(IF(AND(I2490&gt;=35002,I2490&lt;=36271),"Karlovarský kraj",(IF(AND(I2490&gt;=37001,I2490&lt;=39201),"Jihočeský kraj",(IF(AND(I2490&gt;=39701,I2490&lt;=39901),"Jihočeský kraj",(IF(AND(I2490&gt;=39301,I2490&lt;=39601),"Kraj Vysočina",(IF(AND(I2490&gt;=58001,I2490&lt;=59501),"Kraj Vysočina",(IF(AND(I2490&gt;=67401,I2490&lt;=67602),"Kraj Vysočina",(IF(AND(I2490&gt;=40001,I2490&lt;=44101),"Ústecký kraj",(IF(AND(I2490&gt;=46001,I2490&lt;=47201),"Liberecký kraj",(IF(AND(I2490&gt;=51202,I2490&lt;=51401),"Liberecký kraj",(IF(AND(I2490&gt;=53002,I2490&lt;=53976),"Pardubický kraj",(IF(AND(I2490&gt;=56002,I2490&lt;=57201),"Pardubický kraj",(IF(AND(I2490&gt;=60200,I2490&lt;=67201),"Jihomoravský kraj",(IF(AND(I2490&gt;=67801,I2490&lt;=68501),"Jihomoravský kraj",(IF(AND(I2490&gt;=69002,I2490&lt;=69801),"Jihomoravský kraj",(IF(AND(I2490&gt;=68601,I2490&lt;=68801),"Zlínský kraj",(IF(AND(I2490&gt;=75501,I2490&lt;=76901),"Zlínský kraj",(IF(AND(I2490&gt;=70030,I2490&lt;=74901),"Moravskoslezský kraj",(IF(AND(I2490&gt;=75000,I2490&lt;=75368),"Olomoucký kraj",(IF(AND(I2490&gt;=77200,I2490&lt;=79862),"Olomoucký kraj",(IF(AND(I2490&gt;=50011,I2490&lt;=50301),"Královéhradecký kraj",(IF(AND(I2490&gt;=54301,I2490&lt;=54303),"Královéhradecký kraj","0")))))))))))))))))))))))))))))))))))))))))))))))</f>
        <v>Ústecký kraj</v>
      </c>
      <c r="AB2490" t="s">
        <v>998</v>
      </c>
      <c r="AD2490" t="s">
        <v>998</v>
      </c>
      <c r="AE2490" t="s">
        <v>998</v>
      </c>
      <c r="AF2490" t="s">
        <v>998</v>
      </c>
      <c r="AG2490" s="107">
        <v>0</v>
      </c>
      <c r="AH2490" s="107">
        <v>0</v>
      </c>
      <c r="AI2490" s="107">
        <v>0</v>
      </c>
      <c r="AJ2490" t="s">
        <v>1012</v>
      </c>
    </row>
    <row r="2491" spans="1:37" x14ac:dyDescent="0.45">
      <c r="A2491" t="s">
        <v>1403</v>
      </c>
      <c r="B2491" t="s">
        <v>18012</v>
      </c>
      <c r="C2491" t="s">
        <v>990</v>
      </c>
      <c r="D2491" t="s">
        <v>18013</v>
      </c>
      <c r="E2491" t="s">
        <v>992</v>
      </c>
      <c r="F2491" t="s">
        <v>18014</v>
      </c>
      <c r="G2491">
        <v>97</v>
      </c>
      <c r="H2491" t="s">
        <v>2207</v>
      </c>
      <c r="I2491">
        <v>43801</v>
      </c>
      <c r="J2491">
        <v>773000343</v>
      </c>
      <c r="K2491" t="s">
        <v>18015</v>
      </c>
      <c r="L2491" s="106">
        <v>41050</v>
      </c>
      <c r="M2491">
        <v>15769577</v>
      </c>
      <c r="N2491" t="s">
        <v>2373</v>
      </c>
      <c r="O2491" t="s">
        <v>1023</v>
      </c>
      <c r="P2491" t="s">
        <v>997</v>
      </c>
      <c r="R2491" s="109" t="str">
        <f>IF(OR(P2491="SB",Q2491="SB"),"SB",0)</f>
        <v>SB</v>
      </c>
      <c r="V2491" s="113" t="str">
        <f>IF(AND(I2491&gt;=10000,I2491&lt;=19900),"Praha",(IF(AND(I2491&gt;=25001,I2491&lt;=29501),"Středočeský kraj",(IF(AND(I2491&gt;=30100,I2491&lt;=34972),"Středočeský kraj",(IF(AND(I2491&gt;=35002,I2491&lt;=36271),"Karlovarský kraj",(IF(AND(I2491&gt;=37001,I2491&lt;=39201),"Jihočeský kraj",(IF(AND(I2491&gt;=39701,I2491&lt;=39901),"Jihočeský kraj",(IF(AND(I2491&gt;=39301,I2491&lt;=39601),"Kraj Vysočina",(IF(AND(I2491&gt;=58001,I2491&lt;=59501),"Kraj Vysočina",(IF(AND(I2491&gt;=67401,I2491&lt;=67602),"Kraj Vysočina",(IF(AND(I2491&gt;=40001,I2491&lt;=44101),"Ústecký kraj",(IF(AND(I2491&gt;=46001,I2491&lt;=47201),"Liberecký kraj",(IF(AND(I2491&gt;=51202,I2491&lt;=51401),"Liberecký kraj",(IF(AND(I2491&gt;=53002,I2491&lt;=53976),"Pardubický kraj",(IF(AND(I2491&gt;=56002,I2491&lt;=57201),"Pardubický kraj",(IF(AND(I2491&gt;=60200,I2491&lt;=67201),"Jihomoravský kraj",(IF(AND(I2491&gt;=67801,I2491&lt;=68501),"Jihomoravský kraj",(IF(AND(I2491&gt;=69002,I2491&lt;=69801),"Jihomoravský kraj",(IF(AND(I2491&gt;=68601,I2491&lt;=68801),"Zlínský kraj",(IF(AND(I2491&gt;=75501,I2491&lt;=76901),"Zlínský kraj",(IF(AND(I2491&gt;=70030,I2491&lt;=74901),"Moravskoslezský kraj",(IF(AND(I2491&gt;=75000,I2491&lt;=75368),"Olomoucký kraj",(IF(AND(I2491&gt;=77200,I2491&lt;=79862),"Olomoucký kraj",(IF(AND(I2491&gt;=50011,I2491&lt;=50301),"Královéhradecký kraj",(IF(AND(I2491&gt;=54301,I2491&lt;=54303),"Královéhradecký kraj","0")))))))))))))))))))))))))))))))))))))))))))))))</f>
        <v>Ústecký kraj</v>
      </c>
      <c r="AD2491" t="s">
        <v>998</v>
      </c>
      <c r="AE2491" t="s">
        <v>998</v>
      </c>
      <c r="AF2491" t="s">
        <v>998</v>
      </c>
      <c r="AG2491" s="107">
        <v>300</v>
      </c>
      <c r="AH2491" s="107">
        <v>0</v>
      </c>
      <c r="AI2491" s="107">
        <v>0</v>
      </c>
      <c r="AJ2491" t="s">
        <v>999</v>
      </c>
      <c r="AK2491" s="106">
        <v>44917</v>
      </c>
    </row>
    <row r="2492" spans="1:37" x14ac:dyDescent="0.45">
      <c r="A2492" t="s">
        <v>1552</v>
      </c>
      <c r="B2492" t="s">
        <v>18012</v>
      </c>
      <c r="C2492" t="s">
        <v>990</v>
      </c>
      <c r="D2492" t="s">
        <v>18016</v>
      </c>
      <c r="E2492" t="s">
        <v>992</v>
      </c>
      <c r="F2492" t="s">
        <v>18014</v>
      </c>
      <c r="G2492">
        <v>97</v>
      </c>
      <c r="H2492" t="s">
        <v>2207</v>
      </c>
      <c r="I2492">
        <v>43801</v>
      </c>
      <c r="J2492">
        <v>773000343</v>
      </c>
      <c r="K2492" t="s">
        <v>18015</v>
      </c>
      <c r="L2492" s="106">
        <v>42024</v>
      </c>
      <c r="M2492">
        <v>15769476</v>
      </c>
      <c r="N2492" t="s">
        <v>2373</v>
      </c>
      <c r="O2492" t="s">
        <v>1023</v>
      </c>
      <c r="P2492" t="s">
        <v>997</v>
      </c>
      <c r="R2492" s="109" t="str">
        <f>IF(OR(P2492="SB",Q2492="SB"),"SB",0)</f>
        <v>SB</v>
      </c>
      <c r="V2492" s="113" t="str">
        <f>IF(AND(I2492&gt;=10000,I2492&lt;=19900),"Praha",(IF(AND(I2492&gt;=25001,I2492&lt;=29501),"Středočeský kraj",(IF(AND(I2492&gt;=30100,I2492&lt;=34972),"Středočeský kraj",(IF(AND(I2492&gt;=35002,I2492&lt;=36271),"Karlovarský kraj",(IF(AND(I2492&gt;=37001,I2492&lt;=39201),"Jihočeský kraj",(IF(AND(I2492&gt;=39701,I2492&lt;=39901),"Jihočeský kraj",(IF(AND(I2492&gt;=39301,I2492&lt;=39601),"Kraj Vysočina",(IF(AND(I2492&gt;=58001,I2492&lt;=59501),"Kraj Vysočina",(IF(AND(I2492&gt;=67401,I2492&lt;=67602),"Kraj Vysočina",(IF(AND(I2492&gt;=40001,I2492&lt;=44101),"Ústecký kraj",(IF(AND(I2492&gt;=46001,I2492&lt;=47201),"Liberecký kraj",(IF(AND(I2492&gt;=51202,I2492&lt;=51401),"Liberecký kraj",(IF(AND(I2492&gt;=53002,I2492&lt;=53976),"Pardubický kraj",(IF(AND(I2492&gt;=56002,I2492&lt;=57201),"Pardubický kraj",(IF(AND(I2492&gt;=60200,I2492&lt;=67201),"Jihomoravský kraj",(IF(AND(I2492&gt;=67801,I2492&lt;=68501),"Jihomoravský kraj",(IF(AND(I2492&gt;=69002,I2492&lt;=69801),"Jihomoravský kraj",(IF(AND(I2492&gt;=68601,I2492&lt;=68801),"Zlínský kraj",(IF(AND(I2492&gt;=75501,I2492&lt;=76901),"Zlínský kraj",(IF(AND(I2492&gt;=70030,I2492&lt;=74901),"Moravskoslezský kraj",(IF(AND(I2492&gt;=75000,I2492&lt;=75368),"Olomoucký kraj",(IF(AND(I2492&gt;=77200,I2492&lt;=79862),"Olomoucký kraj",(IF(AND(I2492&gt;=50011,I2492&lt;=50301),"Královéhradecký kraj",(IF(AND(I2492&gt;=54301,I2492&lt;=54303),"Královéhradecký kraj","0")))))))))))))))))))))))))))))))))))))))))))))))</f>
        <v>Ústecký kraj</v>
      </c>
      <c r="AD2492" t="s">
        <v>998</v>
      </c>
      <c r="AE2492" t="s">
        <v>998</v>
      </c>
      <c r="AF2492" t="s">
        <v>998</v>
      </c>
      <c r="AG2492" s="107">
        <v>300</v>
      </c>
      <c r="AH2492" s="107">
        <v>0</v>
      </c>
      <c r="AI2492" s="107">
        <v>0</v>
      </c>
      <c r="AJ2492" t="s">
        <v>999</v>
      </c>
      <c r="AK2492" s="106">
        <v>44917</v>
      </c>
    </row>
    <row r="2493" spans="1:37" x14ac:dyDescent="0.45">
      <c r="A2493" t="s">
        <v>1411</v>
      </c>
      <c r="B2493" t="s">
        <v>12028</v>
      </c>
      <c r="C2493" t="s">
        <v>990</v>
      </c>
      <c r="D2493" t="s">
        <v>12029</v>
      </c>
      <c r="E2493" t="s">
        <v>992</v>
      </c>
      <c r="F2493" t="s">
        <v>12030</v>
      </c>
      <c r="G2493">
        <v>12</v>
      </c>
      <c r="H2493" t="s">
        <v>12031</v>
      </c>
      <c r="I2493">
        <v>43931</v>
      </c>
      <c r="J2493">
        <v>736609361</v>
      </c>
      <c r="K2493" t="s">
        <v>12032</v>
      </c>
      <c r="L2493" s="106">
        <v>31322</v>
      </c>
      <c r="M2493">
        <v>13584047</v>
      </c>
      <c r="N2493" t="s">
        <v>1022</v>
      </c>
      <c r="O2493" t="s">
        <v>1023</v>
      </c>
      <c r="P2493" t="s">
        <v>997</v>
      </c>
      <c r="R2493" s="109" t="str">
        <f>IF(OR(P2493="SB",Q2493="SB"),"SB",0)</f>
        <v>SB</v>
      </c>
      <c r="T2493" s="110" t="s">
        <v>998</v>
      </c>
      <c r="V2493" s="113" t="str">
        <f>IF(AND(I2493&gt;=10000,I2493&lt;=19900),"Praha",(IF(AND(I2493&gt;=25001,I2493&lt;=29501),"Středočeský kraj",(IF(AND(I2493&gt;=30100,I2493&lt;=34972),"Středočeský kraj",(IF(AND(I2493&gt;=35002,I2493&lt;=36271),"Karlovarský kraj",(IF(AND(I2493&gt;=37001,I2493&lt;=39201),"Jihočeský kraj",(IF(AND(I2493&gt;=39701,I2493&lt;=39901),"Jihočeský kraj",(IF(AND(I2493&gt;=39301,I2493&lt;=39601),"Kraj Vysočina",(IF(AND(I2493&gt;=58001,I2493&lt;=59501),"Kraj Vysočina",(IF(AND(I2493&gt;=67401,I2493&lt;=67602),"Kraj Vysočina",(IF(AND(I2493&gt;=40001,I2493&lt;=44101),"Ústecký kraj",(IF(AND(I2493&gt;=46001,I2493&lt;=47201),"Liberecký kraj",(IF(AND(I2493&gt;=51202,I2493&lt;=51401),"Liberecký kraj",(IF(AND(I2493&gt;=53002,I2493&lt;=53976),"Pardubický kraj",(IF(AND(I2493&gt;=56002,I2493&lt;=57201),"Pardubický kraj",(IF(AND(I2493&gt;=60200,I2493&lt;=67201),"Jihomoravský kraj",(IF(AND(I2493&gt;=67801,I2493&lt;=68501),"Jihomoravský kraj",(IF(AND(I2493&gt;=69002,I2493&lt;=69801),"Jihomoravský kraj",(IF(AND(I2493&gt;=68601,I2493&lt;=68801),"Zlínský kraj",(IF(AND(I2493&gt;=75501,I2493&lt;=76901),"Zlínský kraj",(IF(AND(I2493&gt;=70030,I2493&lt;=74901),"Moravskoslezský kraj",(IF(AND(I2493&gt;=75000,I2493&lt;=75368),"Olomoucký kraj",(IF(AND(I2493&gt;=77200,I2493&lt;=79862),"Olomoucký kraj",(IF(AND(I2493&gt;=50011,I2493&lt;=50301),"Královéhradecký kraj",(IF(AND(I2493&gt;=54301,I2493&lt;=54303),"Královéhradecký kraj","0")))))))))))))))))))))))))))))))))))))))))))))))</f>
        <v>Ústecký kraj</v>
      </c>
      <c r="AB2493" t="s">
        <v>998</v>
      </c>
      <c r="AD2493" t="s">
        <v>998</v>
      </c>
      <c r="AE2493" t="s">
        <v>998</v>
      </c>
      <c r="AF2493" t="s">
        <v>998</v>
      </c>
      <c r="AG2493" s="107">
        <v>0</v>
      </c>
      <c r="AH2493" s="107">
        <v>0</v>
      </c>
      <c r="AI2493" s="107">
        <v>0</v>
      </c>
      <c r="AJ2493" t="s">
        <v>1012</v>
      </c>
    </row>
    <row r="2494" spans="1:37" x14ac:dyDescent="0.45">
      <c r="A2494" t="s">
        <v>1149</v>
      </c>
      <c r="B2494" t="s">
        <v>10648</v>
      </c>
      <c r="C2494" t="s">
        <v>990</v>
      </c>
      <c r="D2494" t="s">
        <v>10655</v>
      </c>
      <c r="E2494" t="s">
        <v>992</v>
      </c>
      <c r="F2494" t="s">
        <v>8275</v>
      </c>
      <c r="G2494">
        <v>319</v>
      </c>
      <c r="H2494" t="s">
        <v>10656</v>
      </c>
      <c r="I2494">
        <v>43942</v>
      </c>
      <c r="K2494" t="s">
        <v>10657</v>
      </c>
      <c r="L2494" s="106">
        <v>18827</v>
      </c>
      <c r="M2494">
        <v>10467721</v>
      </c>
      <c r="N2494" t="s">
        <v>1155</v>
      </c>
      <c r="O2494" t="s">
        <v>1023</v>
      </c>
      <c r="P2494" t="s">
        <v>997</v>
      </c>
      <c r="R2494" s="109" t="str">
        <f>IF(OR(P2494="SB",Q2494="SB"),"SB",0)</f>
        <v>SB</v>
      </c>
      <c r="T2494" s="110">
        <v>10404</v>
      </c>
      <c r="U2494" t="s">
        <v>19633</v>
      </c>
      <c r="V2494" s="113" t="str">
        <f>IF(AND(I2494&gt;=10000,I2494&lt;=19900),"Praha",(IF(AND(I2494&gt;=25001,I2494&lt;=29501),"Středočeský kraj",(IF(AND(I2494&gt;=30100,I2494&lt;=34972),"Středočeský kraj",(IF(AND(I2494&gt;=35002,I2494&lt;=36271),"Karlovarský kraj",(IF(AND(I2494&gt;=37001,I2494&lt;=39201),"Jihočeský kraj",(IF(AND(I2494&gt;=39701,I2494&lt;=39901),"Jihočeský kraj",(IF(AND(I2494&gt;=39301,I2494&lt;=39601),"Kraj Vysočina",(IF(AND(I2494&gt;=58001,I2494&lt;=59501),"Kraj Vysočina",(IF(AND(I2494&gt;=67401,I2494&lt;=67602),"Kraj Vysočina",(IF(AND(I2494&gt;=40001,I2494&lt;=44101),"Ústecký kraj",(IF(AND(I2494&gt;=46001,I2494&lt;=47201),"Liberecký kraj",(IF(AND(I2494&gt;=51202,I2494&lt;=51401),"Liberecký kraj",(IF(AND(I2494&gt;=53002,I2494&lt;=53976),"Pardubický kraj",(IF(AND(I2494&gt;=56002,I2494&lt;=57201),"Pardubický kraj",(IF(AND(I2494&gt;=60200,I2494&lt;=67201),"Jihomoravský kraj",(IF(AND(I2494&gt;=67801,I2494&lt;=68501),"Jihomoravský kraj",(IF(AND(I2494&gt;=69002,I2494&lt;=69801),"Jihomoravský kraj",(IF(AND(I2494&gt;=68601,I2494&lt;=68801),"Zlínský kraj",(IF(AND(I2494&gt;=75501,I2494&lt;=76901),"Zlínský kraj",(IF(AND(I2494&gt;=70030,I2494&lt;=74901),"Moravskoslezský kraj",(IF(AND(I2494&gt;=75000,I2494&lt;=75368),"Olomoucký kraj",(IF(AND(I2494&gt;=77200,I2494&lt;=79862),"Olomoucký kraj",(IF(AND(I2494&gt;=50011,I2494&lt;=50301),"Královéhradecký kraj",(IF(AND(I2494&gt;=54301,I2494&lt;=54303),"Královéhradecký kraj","0")))))))))))))))))))))))))))))))))))))))))))))))</f>
        <v>Ústecký kraj</v>
      </c>
      <c r="AD2494" t="s">
        <v>998</v>
      </c>
      <c r="AE2494" t="s">
        <v>998</v>
      </c>
      <c r="AF2494" t="s">
        <v>998</v>
      </c>
      <c r="AG2494" s="107">
        <v>100</v>
      </c>
      <c r="AH2494" s="107">
        <v>0</v>
      </c>
      <c r="AI2494" s="107">
        <v>0</v>
      </c>
      <c r="AJ2494" t="s">
        <v>999</v>
      </c>
      <c r="AK2494" s="106">
        <v>44924</v>
      </c>
    </row>
    <row r="2495" spans="1:37" x14ac:dyDescent="0.45">
      <c r="A2495" t="s">
        <v>1149</v>
      </c>
      <c r="B2495" t="s">
        <v>10648</v>
      </c>
      <c r="C2495" t="s">
        <v>990</v>
      </c>
      <c r="D2495" t="s">
        <v>10658</v>
      </c>
      <c r="E2495" t="s">
        <v>992</v>
      </c>
      <c r="F2495" t="s">
        <v>8275</v>
      </c>
      <c r="G2495">
        <v>319</v>
      </c>
      <c r="H2495" t="s">
        <v>10656</v>
      </c>
      <c r="I2495">
        <v>43942</v>
      </c>
      <c r="K2495" t="s">
        <v>10659</v>
      </c>
      <c r="L2495" s="106">
        <v>29366</v>
      </c>
      <c r="M2495">
        <v>10467620</v>
      </c>
      <c r="N2495" t="s">
        <v>1155</v>
      </c>
      <c r="O2495" t="s">
        <v>1023</v>
      </c>
      <c r="P2495" t="s">
        <v>997</v>
      </c>
      <c r="R2495" s="109" t="str">
        <f>IF(OR(P2495="SB",Q2495="SB"),"SB",0)</f>
        <v>SB</v>
      </c>
      <c r="T2495" s="110" t="s">
        <v>998</v>
      </c>
      <c r="V2495" s="113" t="str">
        <f>IF(AND(I2495&gt;=10000,I2495&lt;=19900),"Praha",(IF(AND(I2495&gt;=25001,I2495&lt;=29501),"Středočeský kraj",(IF(AND(I2495&gt;=30100,I2495&lt;=34972),"Středočeský kraj",(IF(AND(I2495&gt;=35002,I2495&lt;=36271),"Karlovarský kraj",(IF(AND(I2495&gt;=37001,I2495&lt;=39201),"Jihočeský kraj",(IF(AND(I2495&gt;=39701,I2495&lt;=39901),"Jihočeský kraj",(IF(AND(I2495&gt;=39301,I2495&lt;=39601),"Kraj Vysočina",(IF(AND(I2495&gt;=58001,I2495&lt;=59501),"Kraj Vysočina",(IF(AND(I2495&gt;=67401,I2495&lt;=67602),"Kraj Vysočina",(IF(AND(I2495&gt;=40001,I2495&lt;=44101),"Ústecký kraj",(IF(AND(I2495&gt;=46001,I2495&lt;=47201),"Liberecký kraj",(IF(AND(I2495&gt;=51202,I2495&lt;=51401),"Liberecký kraj",(IF(AND(I2495&gt;=53002,I2495&lt;=53976),"Pardubický kraj",(IF(AND(I2495&gt;=56002,I2495&lt;=57201),"Pardubický kraj",(IF(AND(I2495&gt;=60200,I2495&lt;=67201),"Jihomoravský kraj",(IF(AND(I2495&gt;=67801,I2495&lt;=68501),"Jihomoravský kraj",(IF(AND(I2495&gt;=69002,I2495&lt;=69801),"Jihomoravský kraj",(IF(AND(I2495&gt;=68601,I2495&lt;=68801),"Zlínský kraj",(IF(AND(I2495&gt;=75501,I2495&lt;=76901),"Zlínský kraj",(IF(AND(I2495&gt;=70030,I2495&lt;=74901),"Moravskoslezský kraj",(IF(AND(I2495&gt;=75000,I2495&lt;=75368),"Olomoucký kraj",(IF(AND(I2495&gt;=77200,I2495&lt;=79862),"Olomoucký kraj",(IF(AND(I2495&gt;=50011,I2495&lt;=50301),"Královéhradecký kraj",(IF(AND(I2495&gt;=54301,I2495&lt;=54303),"Královéhradecký kraj","0")))))))))))))))))))))))))))))))))))))))))))))))</f>
        <v>Ústecký kraj</v>
      </c>
      <c r="AB2495" t="s">
        <v>998</v>
      </c>
      <c r="AD2495" t="s">
        <v>998</v>
      </c>
      <c r="AE2495" t="s">
        <v>998</v>
      </c>
      <c r="AF2495" t="s">
        <v>998</v>
      </c>
      <c r="AG2495" s="107">
        <v>300</v>
      </c>
      <c r="AH2495" s="107">
        <v>0</v>
      </c>
      <c r="AI2495" s="107">
        <v>0</v>
      </c>
      <c r="AJ2495" t="s">
        <v>999</v>
      </c>
      <c r="AK2495" s="106">
        <v>44924</v>
      </c>
    </row>
    <row r="2496" spans="1:37" x14ac:dyDescent="0.45">
      <c r="A2496" t="s">
        <v>1843</v>
      </c>
      <c r="B2496" t="s">
        <v>10684</v>
      </c>
      <c r="C2496" t="s">
        <v>1002</v>
      </c>
      <c r="D2496" t="s">
        <v>10690</v>
      </c>
      <c r="E2496" t="s">
        <v>992</v>
      </c>
      <c r="F2496" t="s">
        <v>8275</v>
      </c>
      <c r="G2496">
        <v>319</v>
      </c>
      <c r="H2496" t="s">
        <v>10656</v>
      </c>
      <c r="I2496">
        <v>43942</v>
      </c>
      <c r="K2496" t="s">
        <v>10691</v>
      </c>
      <c r="L2496" s="106">
        <v>19827</v>
      </c>
      <c r="M2496">
        <v>10467822</v>
      </c>
      <c r="N2496" t="s">
        <v>1155</v>
      </c>
      <c r="O2496" t="s">
        <v>1023</v>
      </c>
      <c r="P2496" t="s">
        <v>997</v>
      </c>
      <c r="R2496" s="109" t="str">
        <f>IF(OR(P2496="SB",Q2496="SB"),"SB",0)</f>
        <v>SB</v>
      </c>
      <c r="T2496" s="110" t="s">
        <v>998</v>
      </c>
      <c r="V2496" s="113" t="str">
        <f>IF(AND(I2496&gt;=10000,I2496&lt;=19900),"Praha",(IF(AND(I2496&gt;=25001,I2496&lt;=29501),"Středočeský kraj",(IF(AND(I2496&gt;=30100,I2496&lt;=34972),"Středočeský kraj",(IF(AND(I2496&gt;=35002,I2496&lt;=36271),"Karlovarský kraj",(IF(AND(I2496&gt;=37001,I2496&lt;=39201),"Jihočeský kraj",(IF(AND(I2496&gt;=39701,I2496&lt;=39901),"Jihočeský kraj",(IF(AND(I2496&gt;=39301,I2496&lt;=39601),"Kraj Vysočina",(IF(AND(I2496&gt;=58001,I2496&lt;=59501),"Kraj Vysočina",(IF(AND(I2496&gt;=67401,I2496&lt;=67602),"Kraj Vysočina",(IF(AND(I2496&gt;=40001,I2496&lt;=44101),"Ústecký kraj",(IF(AND(I2496&gt;=46001,I2496&lt;=47201),"Liberecký kraj",(IF(AND(I2496&gt;=51202,I2496&lt;=51401),"Liberecký kraj",(IF(AND(I2496&gt;=53002,I2496&lt;=53976),"Pardubický kraj",(IF(AND(I2496&gt;=56002,I2496&lt;=57201),"Pardubický kraj",(IF(AND(I2496&gt;=60200,I2496&lt;=67201),"Jihomoravský kraj",(IF(AND(I2496&gt;=67801,I2496&lt;=68501),"Jihomoravský kraj",(IF(AND(I2496&gt;=69002,I2496&lt;=69801),"Jihomoravský kraj",(IF(AND(I2496&gt;=68601,I2496&lt;=68801),"Zlínský kraj",(IF(AND(I2496&gt;=75501,I2496&lt;=76901),"Zlínský kraj",(IF(AND(I2496&gt;=70030,I2496&lt;=74901),"Moravskoslezský kraj",(IF(AND(I2496&gt;=75000,I2496&lt;=75368),"Olomoucký kraj",(IF(AND(I2496&gt;=77200,I2496&lt;=79862),"Olomoucký kraj",(IF(AND(I2496&gt;=50011,I2496&lt;=50301),"Královéhradecký kraj",(IF(AND(I2496&gt;=54301,I2496&lt;=54303),"Královéhradecký kraj","0")))))))))))))))))))))))))))))))))))))))))))))))</f>
        <v>Ústecký kraj</v>
      </c>
      <c r="AB2496" t="s">
        <v>998</v>
      </c>
      <c r="AD2496" t="s">
        <v>998</v>
      </c>
      <c r="AE2496" t="s">
        <v>998</v>
      </c>
      <c r="AF2496" t="s">
        <v>998</v>
      </c>
      <c r="AG2496" s="107">
        <v>100</v>
      </c>
      <c r="AH2496" s="107">
        <v>0</v>
      </c>
      <c r="AI2496" s="107">
        <v>0</v>
      </c>
      <c r="AJ2496" t="s">
        <v>999</v>
      </c>
      <c r="AK2496" s="106">
        <v>44924</v>
      </c>
    </row>
    <row r="2497" spans="1:37" x14ac:dyDescent="0.45">
      <c r="A2497" t="s">
        <v>1169</v>
      </c>
      <c r="B2497" t="s">
        <v>18774</v>
      </c>
      <c r="C2497" t="s">
        <v>990</v>
      </c>
      <c r="D2497" t="s">
        <v>18781</v>
      </c>
      <c r="E2497" t="s">
        <v>992</v>
      </c>
      <c r="F2497" t="s">
        <v>18782</v>
      </c>
      <c r="G2497">
        <v>141</v>
      </c>
      <c r="H2497" t="s">
        <v>18783</v>
      </c>
      <c r="I2497">
        <v>43949</v>
      </c>
      <c r="J2497">
        <v>727970419</v>
      </c>
      <c r="K2497" t="s">
        <v>18784</v>
      </c>
      <c r="L2497" s="106">
        <v>38750</v>
      </c>
      <c r="M2497">
        <v>13603043</v>
      </c>
      <c r="N2497" t="s">
        <v>2373</v>
      </c>
      <c r="O2497" t="s">
        <v>1023</v>
      </c>
      <c r="P2497" t="s">
        <v>997</v>
      </c>
      <c r="R2497" s="109" t="str">
        <f>IF(OR(P2497="SB",Q2497="SB"),"SB",0)</f>
        <v>SB</v>
      </c>
      <c r="T2497" s="110">
        <v>2020124</v>
      </c>
      <c r="U2497" t="s">
        <v>19633</v>
      </c>
      <c r="V2497" s="113" t="str">
        <f>IF(AND(I2497&gt;=10000,I2497&lt;=19900),"Praha",(IF(AND(I2497&gt;=25001,I2497&lt;=29501),"Středočeský kraj",(IF(AND(I2497&gt;=30100,I2497&lt;=34972),"Středočeský kraj",(IF(AND(I2497&gt;=35002,I2497&lt;=36271),"Karlovarský kraj",(IF(AND(I2497&gt;=37001,I2497&lt;=39201),"Jihočeský kraj",(IF(AND(I2497&gt;=39701,I2497&lt;=39901),"Jihočeský kraj",(IF(AND(I2497&gt;=39301,I2497&lt;=39601),"Kraj Vysočina",(IF(AND(I2497&gt;=58001,I2497&lt;=59501),"Kraj Vysočina",(IF(AND(I2497&gt;=67401,I2497&lt;=67602),"Kraj Vysočina",(IF(AND(I2497&gt;=40001,I2497&lt;=44101),"Ústecký kraj",(IF(AND(I2497&gt;=46001,I2497&lt;=47201),"Liberecký kraj",(IF(AND(I2497&gt;=51202,I2497&lt;=51401),"Liberecký kraj",(IF(AND(I2497&gt;=53002,I2497&lt;=53976),"Pardubický kraj",(IF(AND(I2497&gt;=56002,I2497&lt;=57201),"Pardubický kraj",(IF(AND(I2497&gt;=60200,I2497&lt;=67201),"Jihomoravský kraj",(IF(AND(I2497&gt;=67801,I2497&lt;=68501),"Jihomoravský kraj",(IF(AND(I2497&gt;=69002,I2497&lt;=69801),"Jihomoravský kraj",(IF(AND(I2497&gt;=68601,I2497&lt;=68801),"Zlínský kraj",(IF(AND(I2497&gt;=75501,I2497&lt;=76901),"Zlínský kraj",(IF(AND(I2497&gt;=70030,I2497&lt;=74901),"Moravskoslezský kraj",(IF(AND(I2497&gt;=75000,I2497&lt;=75368),"Olomoucký kraj",(IF(AND(I2497&gt;=77200,I2497&lt;=79862),"Olomoucký kraj",(IF(AND(I2497&gt;=50011,I2497&lt;=50301),"Královéhradecký kraj",(IF(AND(I2497&gt;=54301,I2497&lt;=54303),"Královéhradecký kraj","0")))))))))))))))))))))))))))))))))))))))))))))))</f>
        <v>Ústecký kraj</v>
      </c>
      <c r="AD2497" t="s">
        <v>998</v>
      </c>
      <c r="AE2497" t="s">
        <v>998</v>
      </c>
      <c r="AF2497" t="s">
        <v>998</v>
      </c>
      <c r="AG2497" s="107">
        <v>300</v>
      </c>
      <c r="AH2497" s="107">
        <v>0</v>
      </c>
      <c r="AI2497" s="107">
        <v>0</v>
      </c>
      <c r="AJ2497" t="s">
        <v>999</v>
      </c>
      <c r="AK2497" s="106">
        <v>44917</v>
      </c>
    </row>
    <row r="2498" spans="1:37" x14ac:dyDescent="0.45">
      <c r="A2498" t="s">
        <v>1174</v>
      </c>
      <c r="B2498" t="s">
        <v>18774</v>
      </c>
      <c r="C2498" t="s">
        <v>990</v>
      </c>
      <c r="D2498" t="s">
        <v>18785</v>
      </c>
      <c r="E2498" t="s">
        <v>992</v>
      </c>
      <c r="F2498" t="s">
        <v>18782</v>
      </c>
      <c r="G2498">
        <v>141</v>
      </c>
      <c r="H2498" t="s">
        <v>18783</v>
      </c>
      <c r="I2498">
        <v>43949</v>
      </c>
      <c r="J2498">
        <v>607098283</v>
      </c>
      <c r="K2498" t="s">
        <v>18786</v>
      </c>
      <c r="L2498" s="106">
        <v>39926</v>
      </c>
      <c r="M2498">
        <v>13603144</v>
      </c>
      <c r="N2498" t="s">
        <v>2373</v>
      </c>
      <c r="O2498" t="s">
        <v>1023</v>
      </c>
      <c r="P2498" t="s">
        <v>997</v>
      </c>
      <c r="R2498" s="109" t="str">
        <f>IF(OR(P2498="SB",Q2498="SB"),"SB",0)</f>
        <v>SB</v>
      </c>
      <c r="V2498" s="113" t="str">
        <f>IF(AND(I2498&gt;=10000,I2498&lt;=19900),"Praha",(IF(AND(I2498&gt;=25001,I2498&lt;=29501),"Středočeský kraj",(IF(AND(I2498&gt;=30100,I2498&lt;=34972),"Středočeský kraj",(IF(AND(I2498&gt;=35002,I2498&lt;=36271),"Karlovarský kraj",(IF(AND(I2498&gt;=37001,I2498&lt;=39201),"Jihočeský kraj",(IF(AND(I2498&gt;=39701,I2498&lt;=39901),"Jihočeský kraj",(IF(AND(I2498&gt;=39301,I2498&lt;=39601),"Kraj Vysočina",(IF(AND(I2498&gt;=58001,I2498&lt;=59501),"Kraj Vysočina",(IF(AND(I2498&gt;=67401,I2498&lt;=67602),"Kraj Vysočina",(IF(AND(I2498&gt;=40001,I2498&lt;=44101),"Ústecký kraj",(IF(AND(I2498&gt;=46001,I2498&lt;=47201),"Liberecký kraj",(IF(AND(I2498&gt;=51202,I2498&lt;=51401),"Liberecký kraj",(IF(AND(I2498&gt;=53002,I2498&lt;=53976),"Pardubický kraj",(IF(AND(I2498&gt;=56002,I2498&lt;=57201),"Pardubický kraj",(IF(AND(I2498&gt;=60200,I2498&lt;=67201),"Jihomoravský kraj",(IF(AND(I2498&gt;=67801,I2498&lt;=68501),"Jihomoravský kraj",(IF(AND(I2498&gt;=69002,I2498&lt;=69801),"Jihomoravský kraj",(IF(AND(I2498&gt;=68601,I2498&lt;=68801),"Zlínský kraj",(IF(AND(I2498&gt;=75501,I2498&lt;=76901),"Zlínský kraj",(IF(AND(I2498&gt;=70030,I2498&lt;=74901),"Moravskoslezský kraj",(IF(AND(I2498&gt;=75000,I2498&lt;=75368),"Olomoucký kraj",(IF(AND(I2498&gt;=77200,I2498&lt;=79862),"Olomoucký kraj",(IF(AND(I2498&gt;=50011,I2498&lt;=50301),"Královéhradecký kraj",(IF(AND(I2498&gt;=54301,I2498&lt;=54303),"Královéhradecký kraj","0")))))))))))))))))))))))))))))))))))))))))))))))</f>
        <v>Ústecký kraj</v>
      </c>
      <c r="AD2498" t="s">
        <v>998</v>
      </c>
      <c r="AE2498" t="s">
        <v>998</v>
      </c>
      <c r="AF2498" t="s">
        <v>998</v>
      </c>
      <c r="AG2498" s="107">
        <v>300</v>
      </c>
      <c r="AH2498" s="107">
        <v>0</v>
      </c>
      <c r="AI2498" s="107">
        <v>0</v>
      </c>
      <c r="AJ2498" t="s">
        <v>999</v>
      </c>
      <c r="AK2498" s="106">
        <v>44917</v>
      </c>
    </row>
    <row r="2499" spans="1:37" x14ac:dyDescent="0.45">
      <c r="A2499" t="s">
        <v>1156</v>
      </c>
      <c r="B2499" t="s">
        <v>6148</v>
      </c>
      <c r="C2499" t="s">
        <v>990</v>
      </c>
      <c r="D2499" t="s">
        <v>6149</v>
      </c>
      <c r="E2499" t="s">
        <v>992</v>
      </c>
      <c r="F2499" t="s">
        <v>6150</v>
      </c>
      <c r="G2499">
        <v>2224</v>
      </c>
      <c r="H2499" t="s">
        <v>3322</v>
      </c>
      <c r="I2499">
        <v>44001</v>
      </c>
      <c r="J2499">
        <v>605232713</v>
      </c>
      <c r="K2499" t="s">
        <v>6151</v>
      </c>
      <c r="L2499" s="106">
        <v>26915</v>
      </c>
      <c r="M2499">
        <v>10472771</v>
      </c>
      <c r="N2499" t="s">
        <v>1431</v>
      </c>
      <c r="O2499" t="s">
        <v>1282</v>
      </c>
      <c r="P2499" t="s">
        <v>997</v>
      </c>
      <c r="R2499" s="109" t="str">
        <f>IF(OR(P2499="SB",Q2499="SB"),"SB",0)</f>
        <v>SB</v>
      </c>
      <c r="T2499" s="110" t="s">
        <v>998</v>
      </c>
      <c r="V2499" s="113" t="str">
        <f>IF(AND(I2499&gt;=10000,I2499&lt;=19900),"Praha",(IF(AND(I2499&gt;=25001,I2499&lt;=29501),"Středočeský kraj",(IF(AND(I2499&gt;=30100,I2499&lt;=34972),"Středočeský kraj",(IF(AND(I2499&gt;=35002,I2499&lt;=36271),"Karlovarský kraj",(IF(AND(I2499&gt;=37001,I2499&lt;=39201),"Jihočeský kraj",(IF(AND(I2499&gt;=39701,I2499&lt;=39901),"Jihočeský kraj",(IF(AND(I2499&gt;=39301,I2499&lt;=39601),"Kraj Vysočina",(IF(AND(I2499&gt;=58001,I2499&lt;=59501),"Kraj Vysočina",(IF(AND(I2499&gt;=67401,I2499&lt;=67602),"Kraj Vysočina",(IF(AND(I2499&gt;=40001,I2499&lt;=44101),"Ústecký kraj",(IF(AND(I2499&gt;=46001,I2499&lt;=47201),"Liberecký kraj",(IF(AND(I2499&gt;=51202,I2499&lt;=51401),"Liberecký kraj",(IF(AND(I2499&gt;=53002,I2499&lt;=53976),"Pardubický kraj",(IF(AND(I2499&gt;=56002,I2499&lt;=57201),"Pardubický kraj",(IF(AND(I2499&gt;=60200,I2499&lt;=67201),"Jihomoravský kraj",(IF(AND(I2499&gt;=67801,I2499&lt;=68501),"Jihomoravský kraj",(IF(AND(I2499&gt;=69002,I2499&lt;=69801),"Jihomoravský kraj",(IF(AND(I2499&gt;=68601,I2499&lt;=68801),"Zlínský kraj",(IF(AND(I2499&gt;=75501,I2499&lt;=76901),"Zlínský kraj",(IF(AND(I2499&gt;=70030,I2499&lt;=74901),"Moravskoslezský kraj",(IF(AND(I2499&gt;=75000,I2499&lt;=75368),"Olomoucký kraj",(IF(AND(I2499&gt;=77200,I2499&lt;=79862),"Olomoucký kraj",(IF(AND(I2499&gt;=50011,I2499&lt;=50301),"Královéhradecký kraj",(IF(AND(I2499&gt;=54301,I2499&lt;=54303),"Královéhradecký kraj","0")))))))))))))))))))))))))))))))))))))))))))))))</f>
        <v>Ústecký kraj</v>
      </c>
      <c r="AB2499" t="s">
        <v>998</v>
      </c>
      <c r="AD2499" t="s">
        <v>998</v>
      </c>
      <c r="AE2499" t="s">
        <v>998</v>
      </c>
      <c r="AF2499" t="s">
        <v>998</v>
      </c>
      <c r="AG2499" s="107">
        <v>300</v>
      </c>
      <c r="AH2499" s="107">
        <v>0</v>
      </c>
      <c r="AI2499" s="107">
        <v>0</v>
      </c>
      <c r="AJ2499" t="s">
        <v>999</v>
      </c>
      <c r="AK2499" s="106">
        <v>44920</v>
      </c>
    </row>
    <row r="2500" spans="1:37" x14ac:dyDescent="0.45">
      <c r="A2500" t="s">
        <v>1149</v>
      </c>
      <c r="B2500" t="s">
        <v>10154</v>
      </c>
      <c r="C2500" t="s">
        <v>990</v>
      </c>
      <c r="D2500" t="s">
        <v>10155</v>
      </c>
      <c r="E2500" t="s">
        <v>992</v>
      </c>
      <c r="F2500" t="s">
        <v>10156</v>
      </c>
      <c r="G2500">
        <v>2754</v>
      </c>
      <c r="H2500" t="s">
        <v>3322</v>
      </c>
      <c r="I2500">
        <v>44001</v>
      </c>
      <c r="K2500" t="s">
        <v>10157</v>
      </c>
      <c r="L2500" s="106">
        <v>25924</v>
      </c>
      <c r="M2500">
        <v>12982950</v>
      </c>
      <c r="N2500" t="s">
        <v>996</v>
      </c>
      <c r="O2500" t="s">
        <v>12</v>
      </c>
      <c r="P2500" t="s">
        <v>997</v>
      </c>
      <c r="R2500" s="109" t="str">
        <f>IF(OR(P2500="SB",Q2500="SB"),"SB",0)</f>
        <v>SB</v>
      </c>
      <c r="T2500" s="110" t="s">
        <v>998</v>
      </c>
      <c r="V2500" s="113" t="str">
        <f>IF(AND(I2500&gt;=10000,I2500&lt;=19900),"Praha",(IF(AND(I2500&gt;=25001,I2500&lt;=29501),"Středočeský kraj",(IF(AND(I2500&gt;=30100,I2500&lt;=34972),"Středočeský kraj",(IF(AND(I2500&gt;=35002,I2500&lt;=36271),"Karlovarský kraj",(IF(AND(I2500&gt;=37001,I2500&lt;=39201),"Jihočeský kraj",(IF(AND(I2500&gt;=39701,I2500&lt;=39901),"Jihočeský kraj",(IF(AND(I2500&gt;=39301,I2500&lt;=39601),"Kraj Vysočina",(IF(AND(I2500&gt;=58001,I2500&lt;=59501),"Kraj Vysočina",(IF(AND(I2500&gt;=67401,I2500&lt;=67602),"Kraj Vysočina",(IF(AND(I2500&gt;=40001,I2500&lt;=44101),"Ústecký kraj",(IF(AND(I2500&gt;=46001,I2500&lt;=47201),"Liberecký kraj",(IF(AND(I2500&gt;=51202,I2500&lt;=51401),"Liberecký kraj",(IF(AND(I2500&gt;=53002,I2500&lt;=53976),"Pardubický kraj",(IF(AND(I2500&gt;=56002,I2500&lt;=57201),"Pardubický kraj",(IF(AND(I2500&gt;=60200,I2500&lt;=67201),"Jihomoravský kraj",(IF(AND(I2500&gt;=67801,I2500&lt;=68501),"Jihomoravský kraj",(IF(AND(I2500&gt;=69002,I2500&lt;=69801),"Jihomoravský kraj",(IF(AND(I2500&gt;=68601,I2500&lt;=68801),"Zlínský kraj",(IF(AND(I2500&gt;=75501,I2500&lt;=76901),"Zlínský kraj",(IF(AND(I2500&gt;=70030,I2500&lt;=74901),"Moravskoslezský kraj",(IF(AND(I2500&gt;=75000,I2500&lt;=75368),"Olomoucký kraj",(IF(AND(I2500&gt;=77200,I2500&lt;=79862),"Olomoucký kraj",(IF(AND(I2500&gt;=50011,I2500&lt;=50301),"Královéhradecký kraj",(IF(AND(I2500&gt;=54301,I2500&lt;=54303),"Královéhradecký kraj","0")))))))))))))))))))))))))))))))))))))))))))))))</f>
        <v>Ústecký kraj</v>
      </c>
      <c r="AB2500" t="s">
        <v>998</v>
      </c>
      <c r="AD2500" t="s">
        <v>998</v>
      </c>
      <c r="AE2500" t="s">
        <v>998</v>
      </c>
      <c r="AF2500" t="s">
        <v>998</v>
      </c>
      <c r="AG2500" s="107">
        <v>0</v>
      </c>
      <c r="AH2500" s="107">
        <v>0</v>
      </c>
      <c r="AI2500" s="107">
        <v>0</v>
      </c>
      <c r="AJ2500" t="s">
        <v>1012</v>
      </c>
    </row>
    <row r="2501" spans="1:37" x14ac:dyDescent="0.45">
      <c r="A2501" t="s">
        <v>1806</v>
      </c>
      <c r="B2501" t="s">
        <v>10962</v>
      </c>
      <c r="C2501" t="s">
        <v>1002</v>
      </c>
      <c r="D2501" t="s">
        <v>10963</v>
      </c>
      <c r="E2501" t="s">
        <v>992</v>
      </c>
      <c r="F2501" t="s">
        <v>5451</v>
      </c>
      <c r="G2501">
        <v>2075</v>
      </c>
      <c r="H2501" t="s">
        <v>3322</v>
      </c>
      <c r="I2501">
        <v>44001</v>
      </c>
      <c r="K2501" t="s">
        <v>10964</v>
      </c>
      <c r="L2501" s="106">
        <v>26824</v>
      </c>
      <c r="M2501">
        <v>13021649</v>
      </c>
      <c r="N2501" t="s">
        <v>996</v>
      </c>
      <c r="O2501" t="s">
        <v>12</v>
      </c>
      <c r="P2501" t="s">
        <v>997</v>
      </c>
      <c r="R2501" s="109" t="str">
        <f>IF(OR(P2501="SB",Q2501="SB"),"SB",0)</f>
        <v>SB</v>
      </c>
      <c r="T2501" s="110" t="s">
        <v>998</v>
      </c>
      <c r="V2501" s="113" t="str">
        <f>IF(AND(I2501&gt;=10000,I2501&lt;=19900),"Praha",(IF(AND(I2501&gt;=25001,I2501&lt;=29501),"Středočeský kraj",(IF(AND(I2501&gt;=30100,I2501&lt;=34972),"Středočeský kraj",(IF(AND(I2501&gt;=35002,I2501&lt;=36271),"Karlovarský kraj",(IF(AND(I2501&gt;=37001,I2501&lt;=39201),"Jihočeský kraj",(IF(AND(I2501&gt;=39701,I2501&lt;=39901),"Jihočeský kraj",(IF(AND(I2501&gt;=39301,I2501&lt;=39601),"Kraj Vysočina",(IF(AND(I2501&gt;=58001,I2501&lt;=59501),"Kraj Vysočina",(IF(AND(I2501&gt;=67401,I2501&lt;=67602),"Kraj Vysočina",(IF(AND(I2501&gt;=40001,I2501&lt;=44101),"Ústecký kraj",(IF(AND(I2501&gt;=46001,I2501&lt;=47201),"Liberecký kraj",(IF(AND(I2501&gt;=51202,I2501&lt;=51401),"Liberecký kraj",(IF(AND(I2501&gt;=53002,I2501&lt;=53976),"Pardubický kraj",(IF(AND(I2501&gt;=56002,I2501&lt;=57201),"Pardubický kraj",(IF(AND(I2501&gt;=60200,I2501&lt;=67201),"Jihomoravský kraj",(IF(AND(I2501&gt;=67801,I2501&lt;=68501),"Jihomoravský kraj",(IF(AND(I2501&gt;=69002,I2501&lt;=69801),"Jihomoravský kraj",(IF(AND(I2501&gt;=68601,I2501&lt;=68801),"Zlínský kraj",(IF(AND(I2501&gt;=75501,I2501&lt;=76901),"Zlínský kraj",(IF(AND(I2501&gt;=70030,I2501&lt;=74901),"Moravskoslezský kraj",(IF(AND(I2501&gt;=75000,I2501&lt;=75368),"Olomoucký kraj",(IF(AND(I2501&gt;=77200,I2501&lt;=79862),"Olomoucký kraj",(IF(AND(I2501&gt;=50011,I2501&lt;=50301),"Královéhradecký kraj",(IF(AND(I2501&gt;=54301,I2501&lt;=54303),"Královéhradecký kraj","0")))))))))))))))))))))))))))))))))))))))))))))))</f>
        <v>Ústecký kraj</v>
      </c>
      <c r="AB2501" t="s">
        <v>998</v>
      </c>
      <c r="AD2501" t="s">
        <v>998</v>
      </c>
      <c r="AE2501" t="s">
        <v>998</v>
      </c>
      <c r="AF2501" t="s">
        <v>998</v>
      </c>
      <c r="AG2501" s="107">
        <v>0</v>
      </c>
      <c r="AH2501" s="107">
        <v>0</v>
      </c>
      <c r="AI2501" s="107">
        <v>0</v>
      </c>
      <c r="AJ2501" t="s">
        <v>1012</v>
      </c>
    </row>
    <row r="2502" spans="1:37" x14ac:dyDescent="0.45">
      <c r="A2502" t="s">
        <v>1164</v>
      </c>
      <c r="B2502" t="s">
        <v>15292</v>
      </c>
      <c r="C2502" t="s">
        <v>990</v>
      </c>
      <c r="D2502" t="s">
        <v>15293</v>
      </c>
      <c r="E2502" t="s">
        <v>992</v>
      </c>
      <c r="F2502" t="s">
        <v>1004</v>
      </c>
      <c r="G2502">
        <v>2519</v>
      </c>
      <c r="H2502" t="s">
        <v>3322</v>
      </c>
      <c r="I2502">
        <v>44001</v>
      </c>
      <c r="J2502">
        <v>604963227</v>
      </c>
      <c r="K2502" t="s">
        <v>15294</v>
      </c>
      <c r="L2502" s="106">
        <v>28183</v>
      </c>
      <c r="M2502">
        <v>13017609</v>
      </c>
      <c r="N2502" t="s">
        <v>996</v>
      </c>
      <c r="O2502" t="s">
        <v>12</v>
      </c>
      <c r="P2502" t="s">
        <v>997</v>
      </c>
      <c r="R2502" s="109" t="str">
        <f>IF(OR(P2502="SB",Q2502="SB"),"SB",0)</f>
        <v>SB</v>
      </c>
      <c r="T2502" s="110" t="s">
        <v>998</v>
      </c>
      <c r="V2502" s="113" t="str">
        <f>IF(AND(I2502&gt;=10000,I2502&lt;=19900),"Praha",(IF(AND(I2502&gt;=25001,I2502&lt;=29501),"Středočeský kraj",(IF(AND(I2502&gt;=30100,I2502&lt;=34972),"Středočeský kraj",(IF(AND(I2502&gt;=35002,I2502&lt;=36271),"Karlovarský kraj",(IF(AND(I2502&gt;=37001,I2502&lt;=39201),"Jihočeský kraj",(IF(AND(I2502&gt;=39701,I2502&lt;=39901),"Jihočeský kraj",(IF(AND(I2502&gt;=39301,I2502&lt;=39601),"Kraj Vysočina",(IF(AND(I2502&gt;=58001,I2502&lt;=59501),"Kraj Vysočina",(IF(AND(I2502&gt;=67401,I2502&lt;=67602),"Kraj Vysočina",(IF(AND(I2502&gt;=40001,I2502&lt;=44101),"Ústecký kraj",(IF(AND(I2502&gt;=46001,I2502&lt;=47201),"Liberecký kraj",(IF(AND(I2502&gt;=51202,I2502&lt;=51401),"Liberecký kraj",(IF(AND(I2502&gt;=53002,I2502&lt;=53976),"Pardubický kraj",(IF(AND(I2502&gt;=56002,I2502&lt;=57201),"Pardubický kraj",(IF(AND(I2502&gt;=60200,I2502&lt;=67201),"Jihomoravský kraj",(IF(AND(I2502&gt;=67801,I2502&lt;=68501),"Jihomoravský kraj",(IF(AND(I2502&gt;=69002,I2502&lt;=69801),"Jihomoravský kraj",(IF(AND(I2502&gt;=68601,I2502&lt;=68801),"Zlínský kraj",(IF(AND(I2502&gt;=75501,I2502&lt;=76901),"Zlínský kraj",(IF(AND(I2502&gt;=70030,I2502&lt;=74901),"Moravskoslezský kraj",(IF(AND(I2502&gt;=75000,I2502&lt;=75368),"Olomoucký kraj",(IF(AND(I2502&gt;=77200,I2502&lt;=79862),"Olomoucký kraj",(IF(AND(I2502&gt;=50011,I2502&lt;=50301),"Královéhradecký kraj",(IF(AND(I2502&gt;=54301,I2502&lt;=54303),"Královéhradecký kraj","0")))))))))))))))))))))))))))))))))))))))))))))))</f>
        <v>Ústecký kraj</v>
      </c>
      <c r="AB2502" t="s">
        <v>998</v>
      </c>
      <c r="AD2502" t="s">
        <v>998</v>
      </c>
      <c r="AE2502" t="s">
        <v>998</v>
      </c>
      <c r="AF2502" t="s">
        <v>998</v>
      </c>
      <c r="AG2502" s="107">
        <v>0</v>
      </c>
      <c r="AH2502" s="107">
        <v>0</v>
      </c>
      <c r="AI2502" s="107">
        <v>0</v>
      </c>
      <c r="AJ2502" t="s">
        <v>1012</v>
      </c>
    </row>
    <row r="2503" spans="1:37" x14ac:dyDescent="0.45">
      <c r="A2503" t="s">
        <v>1462</v>
      </c>
      <c r="B2503" t="s">
        <v>16222</v>
      </c>
      <c r="C2503" t="s">
        <v>990</v>
      </c>
      <c r="D2503" t="s">
        <v>16223</v>
      </c>
      <c r="E2503" t="s">
        <v>992</v>
      </c>
      <c r="F2503" t="s">
        <v>7166</v>
      </c>
      <c r="G2503">
        <v>2696</v>
      </c>
      <c r="H2503" t="s">
        <v>3322</v>
      </c>
      <c r="I2503">
        <v>44001</v>
      </c>
      <c r="K2503" t="s">
        <v>16224</v>
      </c>
      <c r="L2503" s="106">
        <v>27816</v>
      </c>
      <c r="M2503">
        <v>13035187</v>
      </c>
      <c r="N2503" t="s">
        <v>996</v>
      </c>
      <c r="O2503" t="s">
        <v>12</v>
      </c>
      <c r="P2503" t="s">
        <v>997</v>
      </c>
      <c r="R2503" s="109" t="str">
        <f>IF(OR(P2503="SB",Q2503="SB"),"SB",0)</f>
        <v>SB</v>
      </c>
      <c r="T2503" s="110" t="s">
        <v>998</v>
      </c>
      <c r="V2503" s="113" t="str">
        <f>IF(AND(I2503&gt;=10000,I2503&lt;=19900),"Praha",(IF(AND(I2503&gt;=25001,I2503&lt;=29501),"Středočeský kraj",(IF(AND(I2503&gt;=30100,I2503&lt;=34972),"Středočeský kraj",(IF(AND(I2503&gt;=35002,I2503&lt;=36271),"Karlovarský kraj",(IF(AND(I2503&gt;=37001,I2503&lt;=39201),"Jihočeský kraj",(IF(AND(I2503&gt;=39701,I2503&lt;=39901),"Jihočeský kraj",(IF(AND(I2503&gt;=39301,I2503&lt;=39601),"Kraj Vysočina",(IF(AND(I2503&gt;=58001,I2503&lt;=59501),"Kraj Vysočina",(IF(AND(I2503&gt;=67401,I2503&lt;=67602),"Kraj Vysočina",(IF(AND(I2503&gt;=40001,I2503&lt;=44101),"Ústecký kraj",(IF(AND(I2503&gt;=46001,I2503&lt;=47201),"Liberecký kraj",(IF(AND(I2503&gt;=51202,I2503&lt;=51401),"Liberecký kraj",(IF(AND(I2503&gt;=53002,I2503&lt;=53976),"Pardubický kraj",(IF(AND(I2503&gt;=56002,I2503&lt;=57201),"Pardubický kraj",(IF(AND(I2503&gt;=60200,I2503&lt;=67201),"Jihomoravský kraj",(IF(AND(I2503&gt;=67801,I2503&lt;=68501),"Jihomoravský kraj",(IF(AND(I2503&gt;=69002,I2503&lt;=69801),"Jihomoravský kraj",(IF(AND(I2503&gt;=68601,I2503&lt;=68801),"Zlínský kraj",(IF(AND(I2503&gt;=75501,I2503&lt;=76901),"Zlínský kraj",(IF(AND(I2503&gt;=70030,I2503&lt;=74901),"Moravskoslezský kraj",(IF(AND(I2503&gt;=75000,I2503&lt;=75368),"Olomoucký kraj",(IF(AND(I2503&gt;=77200,I2503&lt;=79862),"Olomoucký kraj",(IF(AND(I2503&gt;=50011,I2503&lt;=50301),"Královéhradecký kraj",(IF(AND(I2503&gt;=54301,I2503&lt;=54303),"Královéhradecký kraj","0")))))))))))))))))))))))))))))))))))))))))))))))</f>
        <v>Ústecký kraj</v>
      </c>
      <c r="AB2503" t="s">
        <v>998</v>
      </c>
      <c r="AD2503" t="s">
        <v>998</v>
      </c>
      <c r="AE2503" t="s">
        <v>998</v>
      </c>
      <c r="AF2503" t="s">
        <v>998</v>
      </c>
      <c r="AG2503" s="107">
        <v>0</v>
      </c>
      <c r="AH2503" s="107">
        <v>0</v>
      </c>
      <c r="AI2503" s="107">
        <v>0</v>
      </c>
      <c r="AJ2503" t="s">
        <v>1012</v>
      </c>
    </row>
    <row r="2504" spans="1:37" x14ac:dyDescent="0.45">
      <c r="A2504" t="s">
        <v>1295</v>
      </c>
      <c r="B2504" t="s">
        <v>17018</v>
      </c>
      <c r="C2504" t="s">
        <v>1002</v>
      </c>
      <c r="D2504" t="s">
        <v>17019</v>
      </c>
      <c r="E2504" t="s">
        <v>992</v>
      </c>
      <c r="F2504" t="s">
        <v>2626</v>
      </c>
      <c r="G2504">
        <v>893</v>
      </c>
      <c r="H2504" t="s">
        <v>3322</v>
      </c>
      <c r="I2504">
        <v>44001</v>
      </c>
      <c r="K2504" t="s">
        <v>17020</v>
      </c>
      <c r="L2504" s="106">
        <v>26640</v>
      </c>
      <c r="M2504">
        <v>13037817</v>
      </c>
      <c r="N2504" t="s">
        <v>996</v>
      </c>
      <c r="O2504" t="s">
        <v>12</v>
      </c>
      <c r="P2504" t="s">
        <v>997</v>
      </c>
      <c r="R2504" s="109" t="str">
        <f>IF(OR(P2504="SB",Q2504="SB"),"SB",0)</f>
        <v>SB</v>
      </c>
      <c r="T2504" s="110" t="s">
        <v>998</v>
      </c>
      <c r="V2504" s="113" t="str">
        <f>IF(AND(I2504&gt;=10000,I2504&lt;=19900),"Praha",(IF(AND(I2504&gt;=25001,I2504&lt;=29501),"Středočeský kraj",(IF(AND(I2504&gt;=30100,I2504&lt;=34972),"Středočeský kraj",(IF(AND(I2504&gt;=35002,I2504&lt;=36271),"Karlovarský kraj",(IF(AND(I2504&gt;=37001,I2504&lt;=39201),"Jihočeský kraj",(IF(AND(I2504&gt;=39701,I2504&lt;=39901),"Jihočeský kraj",(IF(AND(I2504&gt;=39301,I2504&lt;=39601),"Kraj Vysočina",(IF(AND(I2504&gt;=58001,I2504&lt;=59501),"Kraj Vysočina",(IF(AND(I2504&gt;=67401,I2504&lt;=67602),"Kraj Vysočina",(IF(AND(I2504&gt;=40001,I2504&lt;=44101),"Ústecký kraj",(IF(AND(I2504&gt;=46001,I2504&lt;=47201),"Liberecký kraj",(IF(AND(I2504&gt;=51202,I2504&lt;=51401),"Liberecký kraj",(IF(AND(I2504&gt;=53002,I2504&lt;=53976),"Pardubický kraj",(IF(AND(I2504&gt;=56002,I2504&lt;=57201),"Pardubický kraj",(IF(AND(I2504&gt;=60200,I2504&lt;=67201),"Jihomoravský kraj",(IF(AND(I2504&gt;=67801,I2504&lt;=68501),"Jihomoravský kraj",(IF(AND(I2504&gt;=69002,I2504&lt;=69801),"Jihomoravský kraj",(IF(AND(I2504&gt;=68601,I2504&lt;=68801),"Zlínský kraj",(IF(AND(I2504&gt;=75501,I2504&lt;=76901),"Zlínský kraj",(IF(AND(I2504&gt;=70030,I2504&lt;=74901),"Moravskoslezský kraj",(IF(AND(I2504&gt;=75000,I2504&lt;=75368),"Olomoucký kraj",(IF(AND(I2504&gt;=77200,I2504&lt;=79862),"Olomoucký kraj",(IF(AND(I2504&gt;=50011,I2504&lt;=50301),"Královéhradecký kraj",(IF(AND(I2504&gt;=54301,I2504&lt;=54303),"Královéhradecký kraj","0")))))))))))))))))))))))))))))))))))))))))))))))</f>
        <v>Ústecký kraj</v>
      </c>
      <c r="AB2504" t="s">
        <v>998</v>
      </c>
      <c r="AD2504" t="s">
        <v>998</v>
      </c>
      <c r="AE2504" t="s">
        <v>998</v>
      </c>
      <c r="AF2504" t="s">
        <v>998</v>
      </c>
      <c r="AG2504" s="107">
        <v>0</v>
      </c>
      <c r="AH2504" s="107">
        <v>0</v>
      </c>
      <c r="AI2504" s="107">
        <v>0</v>
      </c>
      <c r="AJ2504" t="s">
        <v>1012</v>
      </c>
    </row>
    <row r="2505" spans="1:37" x14ac:dyDescent="0.45">
      <c r="A2505" t="s">
        <v>1124</v>
      </c>
      <c r="B2505" t="s">
        <v>16418</v>
      </c>
      <c r="C2505" t="s">
        <v>990</v>
      </c>
      <c r="D2505" t="s">
        <v>16433</v>
      </c>
      <c r="E2505" t="s">
        <v>992</v>
      </c>
      <c r="F2505" t="s">
        <v>3288</v>
      </c>
      <c r="G2505">
        <v>767</v>
      </c>
      <c r="H2505" t="s">
        <v>16434</v>
      </c>
      <c r="I2505">
        <v>44101</v>
      </c>
      <c r="J2505">
        <v>608265400</v>
      </c>
      <c r="K2505" t="s">
        <v>16435</v>
      </c>
      <c r="L2505" s="106">
        <v>26323</v>
      </c>
      <c r="M2505">
        <v>10455900</v>
      </c>
      <c r="N2505" t="s">
        <v>1431</v>
      </c>
      <c r="O2505" t="s">
        <v>1282</v>
      </c>
      <c r="P2505" t="s">
        <v>997</v>
      </c>
      <c r="R2505" s="109" t="str">
        <f>IF(OR(P2505="SB",Q2505="SB"),"SB",0)</f>
        <v>SB</v>
      </c>
      <c r="T2505" s="110">
        <v>10383</v>
      </c>
      <c r="U2505" t="s">
        <v>19633</v>
      </c>
      <c r="V2505" s="113" t="str">
        <f>IF(AND(I2505&gt;=10000,I2505&lt;=19900),"Praha",(IF(AND(I2505&gt;=25001,I2505&lt;=29501),"Středočeský kraj",(IF(AND(I2505&gt;=30100,I2505&lt;=34972),"Středočeský kraj",(IF(AND(I2505&gt;=35002,I2505&lt;=36271),"Karlovarský kraj",(IF(AND(I2505&gt;=37001,I2505&lt;=39201),"Jihočeský kraj",(IF(AND(I2505&gt;=39701,I2505&lt;=39901),"Jihočeský kraj",(IF(AND(I2505&gt;=39301,I2505&lt;=39601),"Kraj Vysočina",(IF(AND(I2505&gt;=58001,I2505&lt;=59501),"Kraj Vysočina",(IF(AND(I2505&gt;=67401,I2505&lt;=67602),"Kraj Vysočina",(IF(AND(I2505&gt;=40001,I2505&lt;=44101),"Ústecký kraj",(IF(AND(I2505&gt;=46001,I2505&lt;=47201),"Liberecký kraj",(IF(AND(I2505&gt;=51202,I2505&lt;=51401),"Liberecký kraj",(IF(AND(I2505&gt;=53002,I2505&lt;=53976),"Pardubický kraj",(IF(AND(I2505&gt;=56002,I2505&lt;=57201),"Pardubický kraj",(IF(AND(I2505&gt;=60200,I2505&lt;=67201),"Jihomoravský kraj",(IF(AND(I2505&gt;=67801,I2505&lt;=68501),"Jihomoravský kraj",(IF(AND(I2505&gt;=69002,I2505&lt;=69801),"Jihomoravský kraj",(IF(AND(I2505&gt;=68601,I2505&lt;=68801),"Zlínský kraj",(IF(AND(I2505&gt;=75501,I2505&lt;=76901),"Zlínský kraj",(IF(AND(I2505&gt;=70030,I2505&lt;=74901),"Moravskoslezský kraj",(IF(AND(I2505&gt;=75000,I2505&lt;=75368),"Olomoucký kraj",(IF(AND(I2505&gt;=77200,I2505&lt;=79862),"Olomoucký kraj",(IF(AND(I2505&gt;=50011,I2505&lt;=50301),"Královéhradecký kraj",(IF(AND(I2505&gt;=54301,I2505&lt;=54303),"Královéhradecký kraj","0")))))))))))))))))))))))))))))))))))))))))))))))</f>
        <v>Ústecký kraj</v>
      </c>
      <c r="AD2505" t="s">
        <v>998</v>
      </c>
      <c r="AE2505" t="s">
        <v>998</v>
      </c>
      <c r="AF2505" t="s">
        <v>998</v>
      </c>
      <c r="AG2505" s="107">
        <v>300</v>
      </c>
      <c r="AH2505" s="107">
        <v>0</v>
      </c>
      <c r="AI2505" s="107">
        <v>0</v>
      </c>
      <c r="AJ2505" t="s">
        <v>999</v>
      </c>
      <c r="AK2505" s="106">
        <v>44920</v>
      </c>
    </row>
    <row r="2506" spans="1:37" x14ac:dyDescent="0.45">
      <c r="A2506" t="s">
        <v>1128</v>
      </c>
      <c r="B2506" t="s">
        <v>7426</v>
      </c>
      <c r="C2506" t="s">
        <v>990</v>
      </c>
      <c r="D2506" t="s">
        <v>7427</v>
      </c>
      <c r="E2506" t="s">
        <v>992</v>
      </c>
      <c r="F2506" t="s">
        <v>1936</v>
      </c>
      <c r="G2506">
        <v>2272</v>
      </c>
      <c r="H2506" t="s">
        <v>1441</v>
      </c>
      <c r="I2506">
        <v>45101</v>
      </c>
      <c r="K2506" t="s">
        <v>7428</v>
      </c>
      <c r="L2506" s="106">
        <v>27189</v>
      </c>
      <c r="M2506">
        <v>14149071</v>
      </c>
      <c r="N2506" t="s">
        <v>1022</v>
      </c>
      <c r="O2506" t="s">
        <v>1023</v>
      </c>
      <c r="P2506" t="s">
        <v>997</v>
      </c>
      <c r="R2506" s="109" t="str">
        <f>IF(OR(P2506="SB",Q2506="SB"),"SB",0)</f>
        <v>SB</v>
      </c>
      <c r="T2506" s="110" t="s">
        <v>998</v>
      </c>
      <c r="V2506" s="113" t="str">
        <f>IF(AND(I2506&gt;=10000,I2506&lt;=19900),"Praha",(IF(AND(I2506&gt;=25001,I2506&lt;=29501),"Středočeský kraj",(IF(AND(I2506&gt;=30100,I2506&lt;=34972),"Středočeský kraj",(IF(AND(I2506&gt;=35002,I2506&lt;=36271),"Karlovarský kraj",(IF(AND(I2506&gt;=37001,I2506&lt;=39201),"Jihočeský kraj",(IF(AND(I2506&gt;=39701,I2506&lt;=39901),"Jihočeský kraj",(IF(AND(I2506&gt;=39301,I2506&lt;=39601),"Kraj Vysočina",(IF(AND(I2506&gt;=58001,I2506&lt;=59501),"Kraj Vysočina",(IF(AND(I2506&gt;=67401,I2506&lt;=67602),"Kraj Vysočina",(IF(AND(I2506&gt;=40001,I2506&lt;=44101),"Ústecký kraj",(IF(AND(I2506&gt;=46001,I2506&lt;=47201),"Liberecký kraj",(IF(AND(I2506&gt;=51202,I2506&lt;=51401),"Liberecký kraj",(IF(AND(I2506&gt;=53002,I2506&lt;=53976),"Pardubický kraj",(IF(AND(I2506&gt;=56002,I2506&lt;=57201),"Pardubický kraj",(IF(AND(I2506&gt;=60200,I2506&lt;=67201),"Jihomoravský kraj",(IF(AND(I2506&gt;=67801,I2506&lt;=68501),"Jihomoravský kraj",(IF(AND(I2506&gt;=69002,I2506&lt;=69801),"Jihomoravský kraj",(IF(AND(I2506&gt;=68601,I2506&lt;=68801),"Zlínský kraj",(IF(AND(I2506&gt;=75501,I2506&lt;=76901),"Zlínský kraj",(IF(AND(I2506&gt;=70030,I2506&lt;=74901),"Moravskoslezský kraj",(IF(AND(I2506&gt;=75000,I2506&lt;=75368),"Olomoucký kraj",(IF(AND(I2506&gt;=77200,I2506&lt;=79862),"Olomoucký kraj",(IF(AND(I2506&gt;=50011,I2506&lt;=50301),"Královéhradecký kraj",(IF(AND(I2506&gt;=54301,I2506&lt;=54303),"Královéhradecký kraj","0")))))))))))))))))))))))))))))))))))))))))))))))</f>
        <v>0</v>
      </c>
      <c r="AB2506" t="s">
        <v>998</v>
      </c>
      <c r="AD2506" t="s">
        <v>998</v>
      </c>
      <c r="AE2506" t="s">
        <v>998</v>
      </c>
      <c r="AF2506" t="s">
        <v>998</v>
      </c>
      <c r="AG2506" s="107">
        <v>0</v>
      </c>
      <c r="AH2506" s="107">
        <v>0</v>
      </c>
      <c r="AI2506" s="107">
        <v>0</v>
      </c>
      <c r="AJ2506" t="s">
        <v>1012</v>
      </c>
    </row>
    <row r="2507" spans="1:37" x14ac:dyDescent="0.45">
      <c r="A2507" t="s">
        <v>1007</v>
      </c>
      <c r="B2507" t="s">
        <v>10335</v>
      </c>
      <c r="C2507" t="s">
        <v>990</v>
      </c>
      <c r="D2507" t="s">
        <v>10338</v>
      </c>
      <c r="E2507" t="s">
        <v>992</v>
      </c>
      <c r="F2507" t="s">
        <v>1110</v>
      </c>
      <c r="G2507">
        <v>93</v>
      </c>
      <c r="H2507" t="s">
        <v>10339</v>
      </c>
      <c r="I2507">
        <v>45812</v>
      </c>
      <c r="K2507" t="s">
        <v>10337</v>
      </c>
      <c r="L2507" s="106">
        <v>32370</v>
      </c>
      <c r="M2507">
        <v>10729520</v>
      </c>
      <c r="N2507" t="s">
        <v>996</v>
      </c>
      <c r="O2507" t="s">
        <v>12</v>
      </c>
      <c r="P2507" t="s">
        <v>997</v>
      </c>
      <c r="R2507" s="109" t="str">
        <f>IF(OR(P2507="SB",Q2507="SB"),"SB",0)</f>
        <v>SB</v>
      </c>
      <c r="T2507" s="110">
        <v>11000</v>
      </c>
      <c r="U2507" t="s">
        <v>19633</v>
      </c>
      <c r="V2507" s="113" t="str">
        <f>IF(AND(I2507&gt;=10000,I2507&lt;=19900),"Praha",(IF(AND(I2507&gt;=25001,I2507&lt;=29501),"Středočeský kraj",(IF(AND(I2507&gt;=30100,I2507&lt;=34972),"Středočeský kraj",(IF(AND(I2507&gt;=35002,I2507&lt;=36271),"Karlovarský kraj",(IF(AND(I2507&gt;=37001,I2507&lt;=39201),"Jihočeský kraj",(IF(AND(I2507&gt;=39701,I2507&lt;=39901),"Jihočeský kraj",(IF(AND(I2507&gt;=39301,I2507&lt;=39601),"Kraj Vysočina",(IF(AND(I2507&gt;=58001,I2507&lt;=59501),"Kraj Vysočina",(IF(AND(I2507&gt;=67401,I2507&lt;=67602),"Kraj Vysočina",(IF(AND(I2507&gt;=40001,I2507&lt;=44101),"Ústecký kraj",(IF(AND(I2507&gt;=46001,I2507&lt;=47201),"Liberecký kraj",(IF(AND(I2507&gt;=51202,I2507&lt;=51401),"Liberecký kraj",(IF(AND(I2507&gt;=53002,I2507&lt;=53976),"Pardubický kraj",(IF(AND(I2507&gt;=56002,I2507&lt;=57201),"Pardubický kraj",(IF(AND(I2507&gt;=60200,I2507&lt;=67201),"Jihomoravský kraj",(IF(AND(I2507&gt;=67801,I2507&lt;=68501),"Jihomoravský kraj",(IF(AND(I2507&gt;=69002,I2507&lt;=69801),"Jihomoravský kraj",(IF(AND(I2507&gt;=68601,I2507&lt;=68801),"Zlínský kraj",(IF(AND(I2507&gt;=75501,I2507&lt;=76901),"Zlínský kraj",(IF(AND(I2507&gt;=70030,I2507&lt;=74901),"Moravskoslezský kraj",(IF(AND(I2507&gt;=75000,I2507&lt;=75368),"Olomoucký kraj",(IF(AND(I2507&gt;=77200,I2507&lt;=79862),"Olomoucký kraj",(IF(AND(I2507&gt;=50011,I2507&lt;=50301),"Královéhradecký kraj",(IF(AND(I2507&gt;=54301,I2507&lt;=54303),"Královéhradecký kraj","0")))))))))))))))))))))))))))))))))))))))))))))))</f>
        <v>0</v>
      </c>
      <c r="AD2507" t="s">
        <v>998</v>
      </c>
      <c r="AE2507" t="s">
        <v>998</v>
      </c>
      <c r="AF2507" t="s">
        <v>998</v>
      </c>
      <c r="AG2507" s="107">
        <v>0</v>
      </c>
      <c r="AH2507" s="107">
        <v>0</v>
      </c>
      <c r="AI2507" s="107">
        <v>0</v>
      </c>
      <c r="AJ2507" t="s">
        <v>1012</v>
      </c>
    </row>
    <row r="2508" spans="1:37" x14ac:dyDescent="0.45">
      <c r="A2508" t="s">
        <v>1112</v>
      </c>
      <c r="B2508" t="s">
        <v>13216</v>
      </c>
      <c r="C2508" t="s">
        <v>990</v>
      </c>
      <c r="D2508" t="s">
        <v>13223</v>
      </c>
      <c r="E2508" t="s">
        <v>992</v>
      </c>
      <c r="F2508" t="s">
        <v>1004</v>
      </c>
      <c r="G2508">
        <v>97</v>
      </c>
      <c r="H2508" t="s">
        <v>1439</v>
      </c>
      <c r="I2508">
        <v>46001</v>
      </c>
      <c r="J2508">
        <v>604941584</v>
      </c>
      <c r="K2508" t="s">
        <v>13224</v>
      </c>
      <c r="L2508" s="106">
        <v>29265</v>
      </c>
      <c r="M2508">
        <v>10601400</v>
      </c>
      <c r="N2508" t="s">
        <v>996</v>
      </c>
      <c r="O2508" t="s">
        <v>12</v>
      </c>
      <c r="P2508" t="s">
        <v>997</v>
      </c>
      <c r="R2508" s="109" t="str">
        <f>IF(OR(P2508="SB",Q2508="SB"),"SB",0)</f>
        <v>SB</v>
      </c>
      <c r="T2508" s="110">
        <v>10684</v>
      </c>
      <c r="U2508" t="s">
        <v>19633</v>
      </c>
      <c r="V2508" s="113" t="str">
        <f>IF(AND(I2508&gt;=10000,I2508&lt;=19900),"Praha",(IF(AND(I2508&gt;=25001,I2508&lt;=29501),"Středočeský kraj",(IF(AND(I2508&gt;=30100,I2508&lt;=34972),"Středočeský kraj",(IF(AND(I2508&gt;=35002,I2508&lt;=36271),"Karlovarský kraj",(IF(AND(I2508&gt;=37001,I2508&lt;=39201),"Jihočeský kraj",(IF(AND(I2508&gt;=39701,I2508&lt;=39901),"Jihočeský kraj",(IF(AND(I2508&gt;=39301,I2508&lt;=39601),"Kraj Vysočina",(IF(AND(I2508&gt;=58001,I2508&lt;=59501),"Kraj Vysočina",(IF(AND(I2508&gt;=67401,I2508&lt;=67602),"Kraj Vysočina",(IF(AND(I2508&gt;=40001,I2508&lt;=44101),"Ústecký kraj",(IF(AND(I2508&gt;=46001,I2508&lt;=47201),"Liberecký kraj",(IF(AND(I2508&gt;=51202,I2508&lt;=51401),"Liberecký kraj",(IF(AND(I2508&gt;=53002,I2508&lt;=53976),"Pardubický kraj",(IF(AND(I2508&gt;=56002,I2508&lt;=57201),"Pardubický kraj",(IF(AND(I2508&gt;=60200,I2508&lt;=67201),"Jihomoravský kraj",(IF(AND(I2508&gt;=67801,I2508&lt;=68501),"Jihomoravský kraj",(IF(AND(I2508&gt;=69002,I2508&lt;=69801),"Jihomoravský kraj",(IF(AND(I2508&gt;=68601,I2508&lt;=68801),"Zlínský kraj",(IF(AND(I2508&gt;=75501,I2508&lt;=76901),"Zlínský kraj",(IF(AND(I2508&gt;=70030,I2508&lt;=74901),"Moravskoslezský kraj",(IF(AND(I2508&gt;=75000,I2508&lt;=75368),"Olomoucký kraj",(IF(AND(I2508&gt;=77200,I2508&lt;=79862),"Olomoucký kraj",(IF(AND(I2508&gt;=50011,I2508&lt;=50301),"Královéhradecký kraj",(IF(AND(I2508&gt;=54301,I2508&lt;=54303),"Královéhradecký kraj","0")))))))))))))))))))))))))))))))))))))))))))))))</f>
        <v>Liberecký kraj</v>
      </c>
      <c r="AD2508" t="s">
        <v>998</v>
      </c>
      <c r="AE2508" t="s">
        <v>998</v>
      </c>
      <c r="AF2508" t="s">
        <v>998</v>
      </c>
      <c r="AG2508" s="107">
        <v>0</v>
      </c>
      <c r="AH2508" s="107">
        <v>0</v>
      </c>
      <c r="AI2508" s="107">
        <v>0</v>
      </c>
      <c r="AJ2508" t="s">
        <v>1012</v>
      </c>
    </row>
    <row r="2509" spans="1:37" x14ac:dyDescent="0.45">
      <c r="A2509" t="s">
        <v>1037</v>
      </c>
      <c r="B2509" t="s">
        <v>14452</v>
      </c>
      <c r="C2509" t="s">
        <v>990</v>
      </c>
      <c r="D2509" t="s">
        <v>14453</v>
      </c>
      <c r="E2509" t="s">
        <v>992</v>
      </c>
      <c r="F2509" t="s">
        <v>1521</v>
      </c>
      <c r="G2509">
        <v>353</v>
      </c>
      <c r="H2509" t="s">
        <v>1148</v>
      </c>
      <c r="I2509">
        <v>46001</v>
      </c>
      <c r="J2509">
        <v>777787043</v>
      </c>
      <c r="K2509" t="s">
        <v>14454</v>
      </c>
      <c r="L2509" s="106">
        <v>31808</v>
      </c>
      <c r="M2509">
        <v>10603016</v>
      </c>
      <c r="N2509" t="s">
        <v>996</v>
      </c>
      <c r="O2509" t="s">
        <v>12</v>
      </c>
      <c r="P2509" t="s">
        <v>997</v>
      </c>
      <c r="R2509" s="109" t="str">
        <f>IF(OR(P2509="SB",Q2509="SB"),"SB",0)</f>
        <v>SB</v>
      </c>
      <c r="T2509" s="110">
        <v>10697</v>
      </c>
      <c r="U2509" t="s">
        <v>19633</v>
      </c>
      <c r="V2509" s="113" t="str">
        <f>IF(AND(I2509&gt;=10000,I2509&lt;=19900),"Praha",(IF(AND(I2509&gt;=25001,I2509&lt;=29501),"Středočeský kraj",(IF(AND(I2509&gt;=30100,I2509&lt;=34972),"Středočeský kraj",(IF(AND(I2509&gt;=35002,I2509&lt;=36271),"Karlovarský kraj",(IF(AND(I2509&gt;=37001,I2509&lt;=39201),"Jihočeský kraj",(IF(AND(I2509&gt;=39701,I2509&lt;=39901),"Jihočeský kraj",(IF(AND(I2509&gt;=39301,I2509&lt;=39601),"Kraj Vysočina",(IF(AND(I2509&gt;=58001,I2509&lt;=59501),"Kraj Vysočina",(IF(AND(I2509&gt;=67401,I2509&lt;=67602),"Kraj Vysočina",(IF(AND(I2509&gt;=40001,I2509&lt;=44101),"Ústecký kraj",(IF(AND(I2509&gt;=46001,I2509&lt;=47201),"Liberecký kraj",(IF(AND(I2509&gt;=51202,I2509&lt;=51401),"Liberecký kraj",(IF(AND(I2509&gt;=53002,I2509&lt;=53976),"Pardubický kraj",(IF(AND(I2509&gt;=56002,I2509&lt;=57201),"Pardubický kraj",(IF(AND(I2509&gt;=60200,I2509&lt;=67201),"Jihomoravský kraj",(IF(AND(I2509&gt;=67801,I2509&lt;=68501),"Jihomoravský kraj",(IF(AND(I2509&gt;=69002,I2509&lt;=69801),"Jihomoravský kraj",(IF(AND(I2509&gt;=68601,I2509&lt;=68801),"Zlínský kraj",(IF(AND(I2509&gt;=75501,I2509&lt;=76901),"Zlínský kraj",(IF(AND(I2509&gt;=70030,I2509&lt;=74901),"Moravskoslezský kraj",(IF(AND(I2509&gt;=75000,I2509&lt;=75368),"Olomoucký kraj",(IF(AND(I2509&gt;=77200,I2509&lt;=79862),"Olomoucký kraj",(IF(AND(I2509&gt;=50011,I2509&lt;=50301),"Královéhradecký kraj",(IF(AND(I2509&gt;=54301,I2509&lt;=54303),"Královéhradecký kraj","0")))))))))))))))))))))))))))))))))))))))))))))))</f>
        <v>Liberecký kraj</v>
      </c>
      <c r="AD2509" t="s">
        <v>998</v>
      </c>
      <c r="AE2509" t="s">
        <v>998</v>
      </c>
      <c r="AF2509" t="s">
        <v>998</v>
      </c>
      <c r="AG2509" s="107">
        <v>0</v>
      </c>
      <c r="AH2509" s="107">
        <v>0</v>
      </c>
      <c r="AI2509" s="107">
        <v>0</v>
      </c>
      <c r="AJ2509" t="s">
        <v>1012</v>
      </c>
    </row>
    <row r="2510" spans="1:37" x14ac:dyDescent="0.45">
      <c r="A2510" t="s">
        <v>1026</v>
      </c>
      <c r="B2510" t="s">
        <v>1957</v>
      </c>
      <c r="C2510" t="s">
        <v>990</v>
      </c>
      <c r="D2510" t="s">
        <v>1959</v>
      </c>
      <c r="E2510" t="s">
        <v>992</v>
      </c>
      <c r="F2510" t="s">
        <v>1960</v>
      </c>
      <c r="G2510">
        <v>947</v>
      </c>
      <c r="H2510" t="s">
        <v>1961</v>
      </c>
      <c r="I2510">
        <v>46001</v>
      </c>
      <c r="K2510" t="s">
        <v>1962</v>
      </c>
      <c r="L2510" s="106">
        <v>32701</v>
      </c>
      <c r="M2510">
        <v>10884720</v>
      </c>
      <c r="N2510" t="s">
        <v>996</v>
      </c>
      <c r="O2510" t="s">
        <v>12</v>
      </c>
      <c r="P2510" t="s">
        <v>997</v>
      </c>
      <c r="R2510" s="109" t="str">
        <f>IF(OR(P2510="SB",Q2510="SB"),"SB",0)</f>
        <v>SB</v>
      </c>
      <c r="T2510" s="110">
        <v>11480</v>
      </c>
      <c r="U2510" t="s">
        <v>19633</v>
      </c>
      <c r="V2510" s="113" t="str">
        <f>IF(AND(I2510&gt;=10000,I2510&lt;=19900),"Praha",(IF(AND(I2510&gt;=25001,I2510&lt;=29501),"Středočeský kraj",(IF(AND(I2510&gt;=30100,I2510&lt;=34972),"Středočeský kraj",(IF(AND(I2510&gt;=35002,I2510&lt;=36271),"Karlovarský kraj",(IF(AND(I2510&gt;=37001,I2510&lt;=39201),"Jihočeský kraj",(IF(AND(I2510&gt;=39701,I2510&lt;=39901),"Jihočeský kraj",(IF(AND(I2510&gt;=39301,I2510&lt;=39601),"Kraj Vysočina",(IF(AND(I2510&gt;=58001,I2510&lt;=59501),"Kraj Vysočina",(IF(AND(I2510&gt;=67401,I2510&lt;=67602),"Kraj Vysočina",(IF(AND(I2510&gt;=40001,I2510&lt;=44101),"Ústecký kraj",(IF(AND(I2510&gt;=46001,I2510&lt;=47201),"Liberecký kraj",(IF(AND(I2510&gt;=51202,I2510&lt;=51401),"Liberecký kraj",(IF(AND(I2510&gt;=53002,I2510&lt;=53976),"Pardubický kraj",(IF(AND(I2510&gt;=56002,I2510&lt;=57201),"Pardubický kraj",(IF(AND(I2510&gt;=60200,I2510&lt;=67201),"Jihomoravský kraj",(IF(AND(I2510&gt;=67801,I2510&lt;=68501),"Jihomoravský kraj",(IF(AND(I2510&gt;=69002,I2510&lt;=69801),"Jihomoravský kraj",(IF(AND(I2510&gt;=68601,I2510&lt;=68801),"Zlínský kraj",(IF(AND(I2510&gt;=75501,I2510&lt;=76901),"Zlínský kraj",(IF(AND(I2510&gt;=70030,I2510&lt;=74901),"Moravskoslezský kraj",(IF(AND(I2510&gt;=75000,I2510&lt;=75368),"Olomoucký kraj",(IF(AND(I2510&gt;=77200,I2510&lt;=79862),"Olomoucký kraj",(IF(AND(I2510&gt;=50011,I2510&lt;=50301),"Královéhradecký kraj",(IF(AND(I2510&gt;=54301,I2510&lt;=54303),"Královéhradecký kraj","0")))))))))))))))))))))))))))))))))))))))))))))))</f>
        <v>Liberecký kraj</v>
      </c>
      <c r="AD2510" t="s">
        <v>998</v>
      </c>
      <c r="AE2510" t="s">
        <v>998</v>
      </c>
      <c r="AF2510" t="s">
        <v>998</v>
      </c>
      <c r="AG2510" s="107">
        <v>0</v>
      </c>
      <c r="AH2510" s="107">
        <v>0</v>
      </c>
      <c r="AI2510" s="107">
        <v>0</v>
      </c>
      <c r="AJ2510" t="s">
        <v>1012</v>
      </c>
    </row>
    <row r="2511" spans="1:37" x14ac:dyDescent="0.45">
      <c r="A2511" t="s">
        <v>1139</v>
      </c>
      <c r="B2511" t="s">
        <v>14012</v>
      </c>
      <c r="C2511" t="s">
        <v>990</v>
      </c>
      <c r="D2511" t="s">
        <v>14017</v>
      </c>
      <c r="E2511" t="s">
        <v>992</v>
      </c>
      <c r="F2511" t="s">
        <v>9228</v>
      </c>
      <c r="G2511">
        <v>5</v>
      </c>
      <c r="H2511" t="s">
        <v>1943</v>
      </c>
      <c r="I2511">
        <v>46001</v>
      </c>
      <c r="K2511" t="s">
        <v>14018</v>
      </c>
      <c r="L2511" s="106">
        <v>33946</v>
      </c>
      <c r="M2511">
        <v>10896440</v>
      </c>
      <c r="N2511" t="s">
        <v>996</v>
      </c>
      <c r="O2511" t="s">
        <v>12</v>
      </c>
      <c r="P2511" t="s">
        <v>997</v>
      </c>
      <c r="R2511" s="109" t="str">
        <f>IF(OR(P2511="SB",Q2511="SB"),"SB",0)</f>
        <v>SB</v>
      </c>
      <c r="T2511" s="110">
        <v>11794</v>
      </c>
      <c r="U2511" t="s">
        <v>19633</v>
      </c>
      <c r="V2511" s="113" t="str">
        <f>IF(AND(I2511&gt;=10000,I2511&lt;=19900),"Praha",(IF(AND(I2511&gt;=25001,I2511&lt;=29501),"Středočeský kraj",(IF(AND(I2511&gt;=30100,I2511&lt;=34972),"Středočeský kraj",(IF(AND(I2511&gt;=35002,I2511&lt;=36271),"Karlovarský kraj",(IF(AND(I2511&gt;=37001,I2511&lt;=39201),"Jihočeský kraj",(IF(AND(I2511&gt;=39701,I2511&lt;=39901),"Jihočeský kraj",(IF(AND(I2511&gt;=39301,I2511&lt;=39601),"Kraj Vysočina",(IF(AND(I2511&gt;=58001,I2511&lt;=59501),"Kraj Vysočina",(IF(AND(I2511&gt;=67401,I2511&lt;=67602),"Kraj Vysočina",(IF(AND(I2511&gt;=40001,I2511&lt;=44101),"Ústecký kraj",(IF(AND(I2511&gt;=46001,I2511&lt;=47201),"Liberecký kraj",(IF(AND(I2511&gt;=51202,I2511&lt;=51401),"Liberecký kraj",(IF(AND(I2511&gt;=53002,I2511&lt;=53976),"Pardubický kraj",(IF(AND(I2511&gt;=56002,I2511&lt;=57201),"Pardubický kraj",(IF(AND(I2511&gt;=60200,I2511&lt;=67201),"Jihomoravský kraj",(IF(AND(I2511&gt;=67801,I2511&lt;=68501),"Jihomoravský kraj",(IF(AND(I2511&gt;=69002,I2511&lt;=69801),"Jihomoravský kraj",(IF(AND(I2511&gt;=68601,I2511&lt;=68801),"Zlínský kraj",(IF(AND(I2511&gt;=75501,I2511&lt;=76901),"Zlínský kraj",(IF(AND(I2511&gt;=70030,I2511&lt;=74901),"Moravskoslezský kraj",(IF(AND(I2511&gt;=75000,I2511&lt;=75368),"Olomoucký kraj",(IF(AND(I2511&gt;=77200,I2511&lt;=79862),"Olomoucký kraj",(IF(AND(I2511&gt;=50011,I2511&lt;=50301),"Královéhradecký kraj",(IF(AND(I2511&gt;=54301,I2511&lt;=54303),"Královéhradecký kraj","0")))))))))))))))))))))))))))))))))))))))))))))))</f>
        <v>Liberecký kraj</v>
      </c>
      <c r="AD2511" t="s">
        <v>998</v>
      </c>
      <c r="AE2511" t="s">
        <v>998</v>
      </c>
      <c r="AF2511" t="s">
        <v>998</v>
      </c>
      <c r="AG2511" s="107">
        <v>0</v>
      </c>
      <c r="AH2511" s="107">
        <v>0</v>
      </c>
      <c r="AI2511" s="107">
        <v>0</v>
      </c>
      <c r="AJ2511" t="s">
        <v>1012</v>
      </c>
    </row>
    <row r="2512" spans="1:37" x14ac:dyDescent="0.45">
      <c r="A2512" t="s">
        <v>1169</v>
      </c>
      <c r="B2512" t="s">
        <v>16181</v>
      </c>
      <c r="C2512" t="s">
        <v>990</v>
      </c>
      <c r="D2512" t="s">
        <v>16184</v>
      </c>
      <c r="E2512" t="s">
        <v>992</v>
      </c>
      <c r="F2512" t="s">
        <v>5559</v>
      </c>
      <c r="G2512">
        <v>41</v>
      </c>
      <c r="H2512" t="s">
        <v>1439</v>
      </c>
      <c r="I2512">
        <v>46001</v>
      </c>
      <c r="K2512" t="s">
        <v>16185</v>
      </c>
      <c r="L2512" s="106">
        <v>29910</v>
      </c>
      <c r="M2512">
        <v>10865118</v>
      </c>
      <c r="N2512" t="s">
        <v>996</v>
      </c>
      <c r="O2512" t="s">
        <v>12</v>
      </c>
      <c r="P2512" t="s">
        <v>997</v>
      </c>
      <c r="R2512" s="109" t="str">
        <f>IF(OR(P2512="SB",Q2512="SB"),"SB",0)</f>
        <v>SB</v>
      </c>
      <c r="T2512" s="110">
        <v>11852</v>
      </c>
      <c r="U2512" t="s">
        <v>19633</v>
      </c>
      <c r="V2512" s="113" t="str">
        <f>IF(AND(I2512&gt;=10000,I2512&lt;=19900),"Praha",(IF(AND(I2512&gt;=25001,I2512&lt;=29501),"Středočeský kraj",(IF(AND(I2512&gt;=30100,I2512&lt;=34972),"Středočeský kraj",(IF(AND(I2512&gt;=35002,I2512&lt;=36271),"Karlovarský kraj",(IF(AND(I2512&gt;=37001,I2512&lt;=39201),"Jihočeský kraj",(IF(AND(I2512&gt;=39701,I2512&lt;=39901),"Jihočeský kraj",(IF(AND(I2512&gt;=39301,I2512&lt;=39601),"Kraj Vysočina",(IF(AND(I2512&gt;=58001,I2512&lt;=59501),"Kraj Vysočina",(IF(AND(I2512&gt;=67401,I2512&lt;=67602),"Kraj Vysočina",(IF(AND(I2512&gt;=40001,I2512&lt;=44101),"Ústecký kraj",(IF(AND(I2512&gt;=46001,I2512&lt;=47201),"Liberecký kraj",(IF(AND(I2512&gt;=51202,I2512&lt;=51401),"Liberecký kraj",(IF(AND(I2512&gt;=53002,I2512&lt;=53976),"Pardubický kraj",(IF(AND(I2512&gt;=56002,I2512&lt;=57201),"Pardubický kraj",(IF(AND(I2512&gt;=60200,I2512&lt;=67201),"Jihomoravský kraj",(IF(AND(I2512&gt;=67801,I2512&lt;=68501),"Jihomoravský kraj",(IF(AND(I2512&gt;=69002,I2512&lt;=69801),"Jihomoravský kraj",(IF(AND(I2512&gt;=68601,I2512&lt;=68801),"Zlínský kraj",(IF(AND(I2512&gt;=75501,I2512&lt;=76901),"Zlínský kraj",(IF(AND(I2512&gt;=70030,I2512&lt;=74901),"Moravskoslezský kraj",(IF(AND(I2512&gt;=75000,I2512&lt;=75368),"Olomoucký kraj",(IF(AND(I2512&gt;=77200,I2512&lt;=79862),"Olomoucký kraj",(IF(AND(I2512&gt;=50011,I2512&lt;=50301),"Královéhradecký kraj",(IF(AND(I2512&gt;=54301,I2512&lt;=54303),"Královéhradecký kraj","0")))))))))))))))))))))))))))))))))))))))))))))))</f>
        <v>Liberecký kraj</v>
      </c>
      <c r="AD2512" t="s">
        <v>998</v>
      </c>
      <c r="AE2512" t="s">
        <v>998</v>
      </c>
      <c r="AF2512" t="s">
        <v>998</v>
      </c>
      <c r="AG2512" s="107">
        <v>0</v>
      </c>
      <c r="AH2512" s="107">
        <v>0</v>
      </c>
      <c r="AI2512" s="107">
        <v>0</v>
      </c>
      <c r="AJ2512" t="s">
        <v>1012</v>
      </c>
    </row>
    <row r="2513" spans="1:37" x14ac:dyDescent="0.45">
      <c r="A2513" t="s">
        <v>1225</v>
      </c>
      <c r="B2513" t="s">
        <v>11456</v>
      </c>
      <c r="C2513" t="s">
        <v>1002</v>
      </c>
      <c r="D2513" t="s">
        <v>11459</v>
      </c>
      <c r="E2513" t="s">
        <v>992</v>
      </c>
      <c r="F2513" t="s">
        <v>1046</v>
      </c>
      <c r="G2513">
        <v>499</v>
      </c>
      <c r="H2513" t="s">
        <v>1047</v>
      </c>
      <c r="I2513">
        <v>46001</v>
      </c>
      <c r="K2513" t="s">
        <v>11460</v>
      </c>
      <c r="L2513" s="106">
        <v>36303</v>
      </c>
      <c r="M2513">
        <v>11717203</v>
      </c>
      <c r="N2513" t="s">
        <v>1049</v>
      </c>
      <c r="O2513" t="s">
        <v>1050</v>
      </c>
      <c r="P2513" t="s">
        <v>997</v>
      </c>
      <c r="R2513" s="109" t="str">
        <f>IF(OR(P2513="SB",Q2513="SB"),"SB",0)</f>
        <v>SB</v>
      </c>
      <c r="T2513" s="110">
        <v>16008</v>
      </c>
      <c r="U2513" t="s">
        <v>19633</v>
      </c>
      <c r="V2513" s="113" t="str">
        <f>IF(AND(I2513&gt;=10000,I2513&lt;=19900),"Praha",(IF(AND(I2513&gt;=25001,I2513&lt;=29501),"Středočeský kraj",(IF(AND(I2513&gt;=30100,I2513&lt;=34972),"Středočeský kraj",(IF(AND(I2513&gt;=35002,I2513&lt;=36271),"Karlovarský kraj",(IF(AND(I2513&gt;=37001,I2513&lt;=39201),"Jihočeský kraj",(IF(AND(I2513&gt;=39701,I2513&lt;=39901),"Jihočeský kraj",(IF(AND(I2513&gt;=39301,I2513&lt;=39601),"Kraj Vysočina",(IF(AND(I2513&gt;=58001,I2513&lt;=59501),"Kraj Vysočina",(IF(AND(I2513&gt;=67401,I2513&lt;=67602),"Kraj Vysočina",(IF(AND(I2513&gt;=40001,I2513&lt;=44101),"Ústecký kraj",(IF(AND(I2513&gt;=46001,I2513&lt;=47201),"Liberecký kraj",(IF(AND(I2513&gt;=51202,I2513&lt;=51401),"Liberecký kraj",(IF(AND(I2513&gt;=53002,I2513&lt;=53976),"Pardubický kraj",(IF(AND(I2513&gt;=56002,I2513&lt;=57201),"Pardubický kraj",(IF(AND(I2513&gt;=60200,I2513&lt;=67201),"Jihomoravský kraj",(IF(AND(I2513&gt;=67801,I2513&lt;=68501),"Jihomoravský kraj",(IF(AND(I2513&gt;=69002,I2513&lt;=69801),"Jihomoravský kraj",(IF(AND(I2513&gt;=68601,I2513&lt;=68801),"Zlínský kraj",(IF(AND(I2513&gt;=75501,I2513&lt;=76901),"Zlínský kraj",(IF(AND(I2513&gt;=70030,I2513&lt;=74901),"Moravskoslezský kraj",(IF(AND(I2513&gt;=75000,I2513&lt;=75368),"Olomoucký kraj",(IF(AND(I2513&gt;=77200,I2513&lt;=79862),"Olomoucký kraj",(IF(AND(I2513&gt;=50011,I2513&lt;=50301),"Královéhradecký kraj",(IF(AND(I2513&gt;=54301,I2513&lt;=54303),"Královéhradecký kraj","0")))))))))))))))))))))))))))))))))))))))))))))))</f>
        <v>Liberecký kraj</v>
      </c>
      <c r="AB2513" t="s">
        <v>11461</v>
      </c>
      <c r="AD2513" t="s">
        <v>1159</v>
      </c>
      <c r="AE2513" t="s">
        <v>1515</v>
      </c>
      <c r="AF2513" t="s">
        <v>998</v>
      </c>
      <c r="AG2513" s="107">
        <v>300</v>
      </c>
      <c r="AH2513" s="107">
        <v>0</v>
      </c>
      <c r="AI2513" s="107">
        <v>0</v>
      </c>
      <c r="AJ2513" t="s">
        <v>999</v>
      </c>
      <c r="AK2513" s="106">
        <v>44923</v>
      </c>
    </row>
    <row r="2514" spans="1:37" x14ac:dyDescent="0.45">
      <c r="A2514" t="s">
        <v>1107</v>
      </c>
      <c r="B2514" t="s">
        <v>2340</v>
      </c>
      <c r="C2514" t="s">
        <v>1002</v>
      </c>
      <c r="D2514" t="s">
        <v>2341</v>
      </c>
      <c r="E2514" t="s">
        <v>992</v>
      </c>
      <c r="F2514" t="s">
        <v>1046</v>
      </c>
      <c r="G2514">
        <v>499</v>
      </c>
      <c r="H2514" t="s">
        <v>1047</v>
      </c>
      <c r="I2514">
        <v>46001</v>
      </c>
      <c r="K2514" t="s">
        <v>2342</v>
      </c>
      <c r="L2514" s="106">
        <v>36611</v>
      </c>
      <c r="M2514">
        <v>11717001</v>
      </c>
      <c r="N2514" t="s">
        <v>1049</v>
      </c>
      <c r="O2514" t="s">
        <v>1050</v>
      </c>
      <c r="P2514" t="s">
        <v>997</v>
      </c>
      <c r="R2514" s="109" t="str">
        <f>IF(OR(P2514="SB",Q2514="SB"),"SB",0)</f>
        <v>SB</v>
      </c>
      <c r="T2514" s="110">
        <v>16012</v>
      </c>
      <c r="U2514" t="s">
        <v>19633</v>
      </c>
      <c r="V2514" s="113" t="str">
        <f>IF(AND(I2514&gt;=10000,I2514&lt;=19900),"Praha",(IF(AND(I2514&gt;=25001,I2514&lt;=29501),"Středočeský kraj",(IF(AND(I2514&gt;=30100,I2514&lt;=34972),"Středočeský kraj",(IF(AND(I2514&gt;=35002,I2514&lt;=36271),"Karlovarský kraj",(IF(AND(I2514&gt;=37001,I2514&lt;=39201),"Jihočeský kraj",(IF(AND(I2514&gt;=39701,I2514&lt;=39901),"Jihočeský kraj",(IF(AND(I2514&gt;=39301,I2514&lt;=39601),"Kraj Vysočina",(IF(AND(I2514&gt;=58001,I2514&lt;=59501),"Kraj Vysočina",(IF(AND(I2514&gt;=67401,I2514&lt;=67602),"Kraj Vysočina",(IF(AND(I2514&gt;=40001,I2514&lt;=44101),"Ústecký kraj",(IF(AND(I2514&gt;=46001,I2514&lt;=47201),"Liberecký kraj",(IF(AND(I2514&gt;=51202,I2514&lt;=51401),"Liberecký kraj",(IF(AND(I2514&gt;=53002,I2514&lt;=53976),"Pardubický kraj",(IF(AND(I2514&gt;=56002,I2514&lt;=57201),"Pardubický kraj",(IF(AND(I2514&gt;=60200,I2514&lt;=67201),"Jihomoravský kraj",(IF(AND(I2514&gt;=67801,I2514&lt;=68501),"Jihomoravský kraj",(IF(AND(I2514&gt;=69002,I2514&lt;=69801),"Jihomoravský kraj",(IF(AND(I2514&gt;=68601,I2514&lt;=68801),"Zlínský kraj",(IF(AND(I2514&gt;=75501,I2514&lt;=76901),"Zlínský kraj",(IF(AND(I2514&gt;=70030,I2514&lt;=74901),"Moravskoslezský kraj",(IF(AND(I2514&gt;=75000,I2514&lt;=75368),"Olomoucký kraj",(IF(AND(I2514&gt;=77200,I2514&lt;=79862),"Olomoucký kraj",(IF(AND(I2514&gt;=50011,I2514&lt;=50301),"Královéhradecký kraj",(IF(AND(I2514&gt;=54301,I2514&lt;=54303),"Královéhradecký kraj","0")))))))))))))))))))))))))))))))))))))))))))))))</f>
        <v>Liberecký kraj</v>
      </c>
      <c r="AB2514" t="s">
        <v>2343</v>
      </c>
      <c r="AD2514" t="s">
        <v>998</v>
      </c>
      <c r="AE2514" t="s">
        <v>998</v>
      </c>
      <c r="AF2514" t="s">
        <v>998</v>
      </c>
      <c r="AG2514" s="107">
        <v>0</v>
      </c>
      <c r="AH2514" s="107">
        <v>0</v>
      </c>
      <c r="AI2514" s="107">
        <v>0</v>
      </c>
      <c r="AJ2514" t="s">
        <v>1012</v>
      </c>
    </row>
    <row r="2515" spans="1:37" x14ac:dyDescent="0.45">
      <c r="A2515" t="s">
        <v>1061</v>
      </c>
      <c r="B2515" t="s">
        <v>14251</v>
      </c>
      <c r="C2515" t="s">
        <v>990</v>
      </c>
      <c r="D2515" t="s">
        <v>14252</v>
      </c>
      <c r="E2515" t="s">
        <v>992</v>
      </c>
      <c r="F2515" t="s">
        <v>1046</v>
      </c>
      <c r="G2515">
        <v>499</v>
      </c>
      <c r="H2515" t="s">
        <v>1047</v>
      </c>
      <c r="I2515">
        <v>46001</v>
      </c>
      <c r="K2515" t="s">
        <v>14253</v>
      </c>
      <c r="L2515" s="106">
        <v>36247</v>
      </c>
      <c r="M2515">
        <v>11717708</v>
      </c>
      <c r="N2515" t="s">
        <v>1049</v>
      </c>
      <c r="O2515" t="s">
        <v>1050</v>
      </c>
      <c r="P2515" t="s">
        <v>997</v>
      </c>
      <c r="R2515" s="109" t="str">
        <f>IF(OR(P2515="SB",Q2515="SB"),"SB",0)</f>
        <v>SB</v>
      </c>
      <c r="T2515" s="110">
        <v>16024</v>
      </c>
      <c r="U2515" t="s">
        <v>19633</v>
      </c>
      <c r="V2515" s="113" t="str">
        <f>IF(AND(I2515&gt;=10000,I2515&lt;=19900),"Praha",(IF(AND(I2515&gt;=25001,I2515&lt;=29501),"Středočeský kraj",(IF(AND(I2515&gt;=30100,I2515&lt;=34972),"Středočeský kraj",(IF(AND(I2515&gt;=35002,I2515&lt;=36271),"Karlovarský kraj",(IF(AND(I2515&gt;=37001,I2515&lt;=39201),"Jihočeský kraj",(IF(AND(I2515&gt;=39701,I2515&lt;=39901),"Jihočeský kraj",(IF(AND(I2515&gt;=39301,I2515&lt;=39601),"Kraj Vysočina",(IF(AND(I2515&gt;=58001,I2515&lt;=59501),"Kraj Vysočina",(IF(AND(I2515&gt;=67401,I2515&lt;=67602),"Kraj Vysočina",(IF(AND(I2515&gt;=40001,I2515&lt;=44101),"Ústecký kraj",(IF(AND(I2515&gt;=46001,I2515&lt;=47201),"Liberecký kraj",(IF(AND(I2515&gt;=51202,I2515&lt;=51401),"Liberecký kraj",(IF(AND(I2515&gt;=53002,I2515&lt;=53976),"Pardubický kraj",(IF(AND(I2515&gt;=56002,I2515&lt;=57201),"Pardubický kraj",(IF(AND(I2515&gt;=60200,I2515&lt;=67201),"Jihomoravský kraj",(IF(AND(I2515&gt;=67801,I2515&lt;=68501),"Jihomoravský kraj",(IF(AND(I2515&gt;=69002,I2515&lt;=69801),"Jihomoravský kraj",(IF(AND(I2515&gt;=68601,I2515&lt;=68801),"Zlínský kraj",(IF(AND(I2515&gt;=75501,I2515&lt;=76901),"Zlínský kraj",(IF(AND(I2515&gt;=70030,I2515&lt;=74901),"Moravskoslezský kraj",(IF(AND(I2515&gt;=75000,I2515&lt;=75368),"Olomoucký kraj",(IF(AND(I2515&gt;=77200,I2515&lt;=79862),"Olomoucký kraj",(IF(AND(I2515&gt;=50011,I2515&lt;=50301),"Královéhradecký kraj",(IF(AND(I2515&gt;=54301,I2515&lt;=54303),"Královéhradecký kraj","0")))))))))))))))))))))))))))))))))))))))))))))))</f>
        <v>Liberecký kraj</v>
      </c>
      <c r="AB2515" t="s">
        <v>14254</v>
      </c>
      <c r="AD2515" t="s">
        <v>998</v>
      </c>
      <c r="AE2515" t="s">
        <v>998</v>
      </c>
      <c r="AF2515" t="s">
        <v>998</v>
      </c>
      <c r="AG2515" s="107">
        <v>300</v>
      </c>
      <c r="AH2515" s="107">
        <v>0</v>
      </c>
      <c r="AI2515" s="107">
        <v>0</v>
      </c>
      <c r="AJ2515" t="s">
        <v>999</v>
      </c>
      <c r="AK2515" s="106">
        <v>44923</v>
      </c>
    </row>
    <row r="2516" spans="1:37" x14ac:dyDescent="0.45">
      <c r="A2516" t="s">
        <v>1124</v>
      </c>
      <c r="B2516" t="s">
        <v>5629</v>
      </c>
      <c r="C2516" t="s">
        <v>990</v>
      </c>
      <c r="D2516" t="s">
        <v>5630</v>
      </c>
      <c r="E2516" t="s">
        <v>992</v>
      </c>
      <c r="F2516" t="s">
        <v>1046</v>
      </c>
      <c r="G2516">
        <v>499</v>
      </c>
      <c r="H2516" t="s">
        <v>1047</v>
      </c>
      <c r="I2516">
        <v>46001</v>
      </c>
      <c r="K2516" t="s">
        <v>5631</v>
      </c>
      <c r="L2516" s="106">
        <v>36690</v>
      </c>
      <c r="M2516">
        <v>11717405</v>
      </c>
      <c r="N2516" t="s">
        <v>1049</v>
      </c>
      <c r="O2516" t="s">
        <v>1050</v>
      </c>
      <c r="P2516" t="s">
        <v>997</v>
      </c>
      <c r="R2516" s="109" t="str">
        <f>IF(OR(P2516="SB",Q2516="SB"),"SB",0)</f>
        <v>SB</v>
      </c>
      <c r="T2516" s="110">
        <v>16105</v>
      </c>
      <c r="U2516" t="s">
        <v>19633</v>
      </c>
      <c r="V2516" s="113" t="str">
        <f>IF(AND(I2516&gt;=10000,I2516&lt;=19900),"Praha",(IF(AND(I2516&gt;=25001,I2516&lt;=29501),"Středočeský kraj",(IF(AND(I2516&gt;=30100,I2516&lt;=34972),"Středočeský kraj",(IF(AND(I2516&gt;=35002,I2516&lt;=36271),"Karlovarský kraj",(IF(AND(I2516&gt;=37001,I2516&lt;=39201),"Jihočeský kraj",(IF(AND(I2516&gt;=39701,I2516&lt;=39901),"Jihočeský kraj",(IF(AND(I2516&gt;=39301,I2516&lt;=39601),"Kraj Vysočina",(IF(AND(I2516&gt;=58001,I2516&lt;=59501),"Kraj Vysočina",(IF(AND(I2516&gt;=67401,I2516&lt;=67602),"Kraj Vysočina",(IF(AND(I2516&gt;=40001,I2516&lt;=44101),"Ústecký kraj",(IF(AND(I2516&gt;=46001,I2516&lt;=47201),"Liberecký kraj",(IF(AND(I2516&gt;=51202,I2516&lt;=51401),"Liberecký kraj",(IF(AND(I2516&gt;=53002,I2516&lt;=53976),"Pardubický kraj",(IF(AND(I2516&gt;=56002,I2516&lt;=57201),"Pardubický kraj",(IF(AND(I2516&gt;=60200,I2516&lt;=67201),"Jihomoravský kraj",(IF(AND(I2516&gt;=67801,I2516&lt;=68501),"Jihomoravský kraj",(IF(AND(I2516&gt;=69002,I2516&lt;=69801),"Jihomoravský kraj",(IF(AND(I2516&gt;=68601,I2516&lt;=68801),"Zlínský kraj",(IF(AND(I2516&gt;=75501,I2516&lt;=76901),"Zlínský kraj",(IF(AND(I2516&gt;=70030,I2516&lt;=74901),"Moravskoslezský kraj",(IF(AND(I2516&gt;=75000,I2516&lt;=75368),"Olomoucký kraj",(IF(AND(I2516&gt;=77200,I2516&lt;=79862),"Olomoucký kraj",(IF(AND(I2516&gt;=50011,I2516&lt;=50301),"Královéhradecký kraj",(IF(AND(I2516&gt;=54301,I2516&lt;=54303),"Královéhradecký kraj","0")))))))))))))))))))))))))))))))))))))))))))))))</f>
        <v>Liberecký kraj</v>
      </c>
      <c r="AB2516" t="s">
        <v>5632</v>
      </c>
      <c r="AD2516" t="s">
        <v>998</v>
      </c>
      <c r="AE2516" t="s">
        <v>998</v>
      </c>
      <c r="AF2516" t="s">
        <v>998</v>
      </c>
      <c r="AG2516" s="107">
        <v>0</v>
      </c>
      <c r="AH2516" s="107">
        <v>0</v>
      </c>
      <c r="AI2516" s="107">
        <v>0</v>
      </c>
      <c r="AJ2516" t="s">
        <v>1012</v>
      </c>
    </row>
    <row r="2517" spans="1:37" x14ac:dyDescent="0.45">
      <c r="A2517" t="s">
        <v>1139</v>
      </c>
      <c r="B2517" t="s">
        <v>11594</v>
      </c>
      <c r="C2517" t="s">
        <v>990</v>
      </c>
      <c r="D2517" t="s">
        <v>11595</v>
      </c>
      <c r="E2517" t="s">
        <v>992</v>
      </c>
      <c r="F2517" t="s">
        <v>1046</v>
      </c>
      <c r="G2517">
        <v>499</v>
      </c>
      <c r="H2517" t="s">
        <v>1047</v>
      </c>
      <c r="I2517">
        <v>46001</v>
      </c>
      <c r="K2517" t="s">
        <v>11596</v>
      </c>
      <c r="L2517" s="106">
        <v>39662</v>
      </c>
      <c r="M2517">
        <v>13424706</v>
      </c>
      <c r="N2517" t="s">
        <v>1049</v>
      </c>
      <c r="O2517" t="s">
        <v>1050</v>
      </c>
      <c r="P2517" t="s">
        <v>997</v>
      </c>
      <c r="R2517" s="109" t="str">
        <f>IF(OR(P2517="SB",Q2517="SB"),"SB",0)</f>
        <v>SB</v>
      </c>
      <c r="T2517" s="110">
        <v>16128</v>
      </c>
      <c r="U2517" t="s">
        <v>19633</v>
      </c>
      <c r="V2517" s="113" t="str">
        <f>IF(AND(I2517&gt;=10000,I2517&lt;=19900),"Praha",(IF(AND(I2517&gt;=25001,I2517&lt;=29501),"Středočeský kraj",(IF(AND(I2517&gt;=30100,I2517&lt;=34972),"Středočeský kraj",(IF(AND(I2517&gt;=35002,I2517&lt;=36271),"Karlovarský kraj",(IF(AND(I2517&gt;=37001,I2517&lt;=39201),"Jihočeský kraj",(IF(AND(I2517&gt;=39701,I2517&lt;=39901),"Jihočeský kraj",(IF(AND(I2517&gt;=39301,I2517&lt;=39601),"Kraj Vysočina",(IF(AND(I2517&gt;=58001,I2517&lt;=59501),"Kraj Vysočina",(IF(AND(I2517&gt;=67401,I2517&lt;=67602),"Kraj Vysočina",(IF(AND(I2517&gt;=40001,I2517&lt;=44101),"Ústecký kraj",(IF(AND(I2517&gt;=46001,I2517&lt;=47201),"Liberecký kraj",(IF(AND(I2517&gt;=51202,I2517&lt;=51401),"Liberecký kraj",(IF(AND(I2517&gt;=53002,I2517&lt;=53976),"Pardubický kraj",(IF(AND(I2517&gt;=56002,I2517&lt;=57201),"Pardubický kraj",(IF(AND(I2517&gt;=60200,I2517&lt;=67201),"Jihomoravský kraj",(IF(AND(I2517&gt;=67801,I2517&lt;=68501),"Jihomoravský kraj",(IF(AND(I2517&gt;=69002,I2517&lt;=69801),"Jihomoravský kraj",(IF(AND(I2517&gt;=68601,I2517&lt;=68801),"Zlínský kraj",(IF(AND(I2517&gt;=75501,I2517&lt;=76901),"Zlínský kraj",(IF(AND(I2517&gt;=70030,I2517&lt;=74901),"Moravskoslezský kraj",(IF(AND(I2517&gt;=75000,I2517&lt;=75368),"Olomoucký kraj",(IF(AND(I2517&gt;=77200,I2517&lt;=79862),"Olomoucký kraj",(IF(AND(I2517&gt;=50011,I2517&lt;=50301),"Královéhradecký kraj",(IF(AND(I2517&gt;=54301,I2517&lt;=54303),"Královéhradecký kraj","0")))))))))))))))))))))))))))))))))))))))))))))))</f>
        <v>Liberecký kraj</v>
      </c>
      <c r="AD2517" t="s">
        <v>998</v>
      </c>
      <c r="AE2517" t="s">
        <v>998</v>
      </c>
      <c r="AF2517" t="s">
        <v>998</v>
      </c>
      <c r="AG2517" s="107">
        <v>300</v>
      </c>
      <c r="AH2517" s="107">
        <v>0</v>
      </c>
      <c r="AI2517" s="107">
        <v>0</v>
      </c>
      <c r="AJ2517" t="s">
        <v>999</v>
      </c>
      <c r="AK2517" s="106">
        <v>44923</v>
      </c>
    </row>
    <row r="2518" spans="1:37" x14ac:dyDescent="0.45">
      <c r="A2518" t="s">
        <v>1102</v>
      </c>
      <c r="B2518" t="s">
        <v>2547</v>
      </c>
      <c r="C2518" t="s">
        <v>1002</v>
      </c>
      <c r="D2518" t="s">
        <v>2548</v>
      </c>
      <c r="E2518" t="s">
        <v>992</v>
      </c>
      <c r="F2518" t="s">
        <v>2549</v>
      </c>
      <c r="G2518">
        <v>9</v>
      </c>
      <c r="H2518" t="s">
        <v>1047</v>
      </c>
      <c r="I2518">
        <v>46001</v>
      </c>
      <c r="K2518" t="s">
        <v>2550</v>
      </c>
      <c r="L2518" s="106">
        <v>29932</v>
      </c>
      <c r="M2518">
        <v>10865724</v>
      </c>
      <c r="N2518" t="s">
        <v>996</v>
      </c>
      <c r="O2518" t="s">
        <v>12</v>
      </c>
      <c r="P2518" t="s">
        <v>997</v>
      </c>
      <c r="R2518" s="109" t="str">
        <f>IF(OR(P2518="SB",Q2518="SB"),"SB",0)</f>
        <v>SB</v>
      </c>
      <c r="T2518" s="110">
        <v>51487</v>
      </c>
      <c r="U2518" t="s">
        <v>19633</v>
      </c>
      <c r="V2518" s="113" t="str">
        <f>IF(AND(I2518&gt;=10000,I2518&lt;=19900),"Praha",(IF(AND(I2518&gt;=25001,I2518&lt;=29501),"Středočeský kraj",(IF(AND(I2518&gt;=30100,I2518&lt;=34972),"Středočeský kraj",(IF(AND(I2518&gt;=35002,I2518&lt;=36271),"Karlovarský kraj",(IF(AND(I2518&gt;=37001,I2518&lt;=39201),"Jihočeský kraj",(IF(AND(I2518&gt;=39701,I2518&lt;=39901),"Jihočeský kraj",(IF(AND(I2518&gt;=39301,I2518&lt;=39601),"Kraj Vysočina",(IF(AND(I2518&gt;=58001,I2518&lt;=59501),"Kraj Vysočina",(IF(AND(I2518&gt;=67401,I2518&lt;=67602),"Kraj Vysočina",(IF(AND(I2518&gt;=40001,I2518&lt;=44101),"Ústecký kraj",(IF(AND(I2518&gt;=46001,I2518&lt;=47201),"Liberecký kraj",(IF(AND(I2518&gt;=51202,I2518&lt;=51401),"Liberecký kraj",(IF(AND(I2518&gt;=53002,I2518&lt;=53976),"Pardubický kraj",(IF(AND(I2518&gt;=56002,I2518&lt;=57201),"Pardubický kraj",(IF(AND(I2518&gt;=60200,I2518&lt;=67201),"Jihomoravský kraj",(IF(AND(I2518&gt;=67801,I2518&lt;=68501),"Jihomoravský kraj",(IF(AND(I2518&gt;=69002,I2518&lt;=69801),"Jihomoravský kraj",(IF(AND(I2518&gt;=68601,I2518&lt;=68801),"Zlínský kraj",(IF(AND(I2518&gt;=75501,I2518&lt;=76901),"Zlínský kraj",(IF(AND(I2518&gt;=70030,I2518&lt;=74901),"Moravskoslezský kraj",(IF(AND(I2518&gt;=75000,I2518&lt;=75368),"Olomoucký kraj",(IF(AND(I2518&gt;=77200,I2518&lt;=79862),"Olomoucký kraj",(IF(AND(I2518&gt;=50011,I2518&lt;=50301),"Královéhradecký kraj",(IF(AND(I2518&gt;=54301,I2518&lt;=54303),"Královéhradecký kraj","0")))))))))))))))))))))))))))))))))))))))))))))))</f>
        <v>Liberecký kraj</v>
      </c>
      <c r="AD2518" t="s">
        <v>998</v>
      </c>
      <c r="AE2518" t="s">
        <v>998</v>
      </c>
      <c r="AF2518" t="s">
        <v>998</v>
      </c>
      <c r="AG2518" s="107">
        <v>0</v>
      </c>
      <c r="AH2518" s="107">
        <v>0</v>
      </c>
      <c r="AI2518" s="107">
        <v>0</v>
      </c>
      <c r="AJ2518" t="s">
        <v>1012</v>
      </c>
    </row>
    <row r="2519" spans="1:37" x14ac:dyDescent="0.45">
      <c r="A2519" t="s">
        <v>1782</v>
      </c>
      <c r="B2519" t="s">
        <v>18976</v>
      </c>
      <c r="C2519" t="s">
        <v>1002</v>
      </c>
      <c r="D2519" t="s">
        <v>18977</v>
      </c>
      <c r="E2519" t="s">
        <v>992</v>
      </c>
      <c r="F2519" t="s">
        <v>1659</v>
      </c>
      <c r="G2519">
        <v>243</v>
      </c>
      <c r="H2519" t="s">
        <v>1439</v>
      </c>
      <c r="I2519">
        <v>46001</v>
      </c>
      <c r="K2519" t="s">
        <v>18978</v>
      </c>
      <c r="L2519" s="106">
        <v>27687</v>
      </c>
      <c r="M2519">
        <v>10858751</v>
      </c>
      <c r="N2519" t="s">
        <v>996</v>
      </c>
      <c r="O2519" t="s">
        <v>12</v>
      </c>
      <c r="P2519" t="s">
        <v>997</v>
      </c>
      <c r="R2519" s="109" t="str">
        <f>IF(OR(P2519="SB",Q2519="SB"),"SB",0)</f>
        <v>SB</v>
      </c>
      <c r="T2519" s="110">
        <v>51950</v>
      </c>
      <c r="U2519" t="s">
        <v>19633</v>
      </c>
      <c r="V2519" s="113" t="str">
        <f>IF(AND(I2519&gt;=10000,I2519&lt;=19900),"Praha",(IF(AND(I2519&gt;=25001,I2519&lt;=29501),"Středočeský kraj",(IF(AND(I2519&gt;=30100,I2519&lt;=34972),"Středočeský kraj",(IF(AND(I2519&gt;=35002,I2519&lt;=36271),"Karlovarský kraj",(IF(AND(I2519&gt;=37001,I2519&lt;=39201),"Jihočeský kraj",(IF(AND(I2519&gt;=39701,I2519&lt;=39901),"Jihočeský kraj",(IF(AND(I2519&gt;=39301,I2519&lt;=39601),"Kraj Vysočina",(IF(AND(I2519&gt;=58001,I2519&lt;=59501),"Kraj Vysočina",(IF(AND(I2519&gt;=67401,I2519&lt;=67602),"Kraj Vysočina",(IF(AND(I2519&gt;=40001,I2519&lt;=44101),"Ústecký kraj",(IF(AND(I2519&gt;=46001,I2519&lt;=47201),"Liberecký kraj",(IF(AND(I2519&gt;=51202,I2519&lt;=51401),"Liberecký kraj",(IF(AND(I2519&gt;=53002,I2519&lt;=53976),"Pardubický kraj",(IF(AND(I2519&gt;=56002,I2519&lt;=57201),"Pardubický kraj",(IF(AND(I2519&gt;=60200,I2519&lt;=67201),"Jihomoravský kraj",(IF(AND(I2519&gt;=67801,I2519&lt;=68501),"Jihomoravský kraj",(IF(AND(I2519&gt;=69002,I2519&lt;=69801),"Jihomoravský kraj",(IF(AND(I2519&gt;=68601,I2519&lt;=68801),"Zlínský kraj",(IF(AND(I2519&gt;=75501,I2519&lt;=76901),"Zlínský kraj",(IF(AND(I2519&gt;=70030,I2519&lt;=74901),"Moravskoslezský kraj",(IF(AND(I2519&gt;=75000,I2519&lt;=75368),"Olomoucký kraj",(IF(AND(I2519&gt;=77200,I2519&lt;=79862),"Olomoucký kraj",(IF(AND(I2519&gt;=50011,I2519&lt;=50301),"Královéhradecký kraj",(IF(AND(I2519&gt;=54301,I2519&lt;=54303),"Královéhradecký kraj","0")))))))))))))))))))))))))))))))))))))))))))))))</f>
        <v>Liberecký kraj</v>
      </c>
      <c r="AD2519" t="s">
        <v>998</v>
      </c>
      <c r="AE2519" t="s">
        <v>998</v>
      </c>
      <c r="AF2519" t="s">
        <v>998</v>
      </c>
      <c r="AG2519" s="107">
        <v>0</v>
      </c>
      <c r="AH2519" s="107">
        <v>0</v>
      </c>
      <c r="AI2519" s="107">
        <v>0</v>
      </c>
      <c r="AJ2519" t="s">
        <v>1012</v>
      </c>
    </row>
    <row r="2520" spans="1:37" x14ac:dyDescent="0.45">
      <c r="A2520" t="s">
        <v>1007</v>
      </c>
      <c r="B2520" t="s">
        <v>10422</v>
      </c>
      <c r="C2520" t="s">
        <v>990</v>
      </c>
      <c r="D2520" t="s">
        <v>10425</v>
      </c>
      <c r="E2520" t="s">
        <v>992</v>
      </c>
      <c r="F2520" t="s">
        <v>1046</v>
      </c>
      <c r="G2520">
        <v>499</v>
      </c>
      <c r="H2520" t="s">
        <v>1047</v>
      </c>
      <c r="I2520">
        <v>46001</v>
      </c>
      <c r="J2520">
        <v>604433334</v>
      </c>
      <c r="K2520" t="s">
        <v>10426</v>
      </c>
      <c r="L2520" s="106">
        <v>39243</v>
      </c>
      <c r="M2520">
        <v>11717809</v>
      </c>
      <c r="N2520" t="s">
        <v>1049</v>
      </c>
      <c r="O2520" t="s">
        <v>1050</v>
      </c>
      <c r="P2520" t="s">
        <v>997</v>
      </c>
      <c r="Q2520" t="s">
        <v>1031</v>
      </c>
      <c r="R2520" s="109" t="str">
        <f>IF(OR(P2520="SB",Q2520="SB"),"SB",0)</f>
        <v>SB</v>
      </c>
      <c r="T2520" s="110">
        <v>161002</v>
      </c>
      <c r="U2520" t="s">
        <v>19633</v>
      </c>
      <c r="V2520" s="113" t="str">
        <f>IF(AND(I2520&gt;=10000,I2520&lt;=19900),"Praha",(IF(AND(I2520&gt;=25001,I2520&lt;=29501),"Středočeský kraj",(IF(AND(I2520&gt;=30100,I2520&lt;=34972),"Středočeský kraj",(IF(AND(I2520&gt;=35002,I2520&lt;=36271),"Karlovarský kraj",(IF(AND(I2520&gt;=37001,I2520&lt;=39201),"Jihočeský kraj",(IF(AND(I2520&gt;=39701,I2520&lt;=39901),"Jihočeský kraj",(IF(AND(I2520&gt;=39301,I2520&lt;=39601),"Kraj Vysočina",(IF(AND(I2520&gt;=58001,I2520&lt;=59501),"Kraj Vysočina",(IF(AND(I2520&gt;=67401,I2520&lt;=67602),"Kraj Vysočina",(IF(AND(I2520&gt;=40001,I2520&lt;=44101),"Ústecký kraj",(IF(AND(I2520&gt;=46001,I2520&lt;=47201),"Liberecký kraj",(IF(AND(I2520&gt;=51202,I2520&lt;=51401),"Liberecký kraj",(IF(AND(I2520&gt;=53002,I2520&lt;=53976),"Pardubický kraj",(IF(AND(I2520&gt;=56002,I2520&lt;=57201),"Pardubický kraj",(IF(AND(I2520&gt;=60200,I2520&lt;=67201),"Jihomoravský kraj",(IF(AND(I2520&gt;=67801,I2520&lt;=68501),"Jihomoravský kraj",(IF(AND(I2520&gt;=69002,I2520&lt;=69801),"Jihomoravský kraj",(IF(AND(I2520&gt;=68601,I2520&lt;=68801),"Zlínský kraj",(IF(AND(I2520&gt;=75501,I2520&lt;=76901),"Zlínský kraj",(IF(AND(I2520&gt;=70030,I2520&lt;=74901),"Moravskoslezský kraj",(IF(AND(I2520&gt;=75000,I2520&lt;=75368),"Olomoucký kraj",(IF(AND(I2520&gt;=77200,I2520&lt;=79862),"Olomoucký kraj",(IF(AND(I2520&gt;=50011,I2520&lt;=50301),"Královéhradecký kraj",(IF(AND(I2520&gt;=54301,I2520&lt;=54303),"Královéhradecký kraj","0")))))))))))))))))))))))))))))))))))))))))))))))</f>
        <v>Liberecký kraj</v>
      </c>
      <c r="AD2520" t="s">
        <v>998</v>
      </c>
      <c r="AE2520" t="s">
        <v>998</v>
      </c>
      <c r="AF2520" t="s">
        <v>998</v>
      </c>
      <c r="AG2520" s="107">
        <v>300</v>
      </c>
      <c r="AH2520" s="107">
        <v>0</v>
      </c>
      <c r="AI2520" s="107">
        <v>0</v>
      </c>
      <c r="AJ2520" t="s">
        <v>999</v>
      </c>
      <c r="AK2520" s="106">
        <v>44923</v>
      </c>
    </row>
    <row r="2521" spans="1:37" x14ac:dyDescent="0.45">
      <c r="A2521" t="s">
        <v>1225</v>
      </c>
      <c r="B2521" t="s">
        <v>10427</v>
      </c>
      <c r="C2521" t="s">
        <v>1002</v>
      </c>
      <c r="D2521" t="s">
        <v>10428</v>
      </c>
      <c r="E2521" t="s">
        <v>992</v>
      </c>
      <c r="F2521" t="s">
        <v>1046</v>
      </c>
      <c r="G2521">
        <v>499</v>
      </c>
      <c r="H2521" t="s">
        <v>1047</v>
      </c>
      <c r="I2521">
        <v>46001</v>
      </c>
      <c r="J2521">
        <v>608555999</v>
      </c>
      <c r="K2521" t="s">
        <v>10429</v>
      </c>
      <c r="L2521" s="106">
        <v>38358</v>
      </c>
      <c r="M2521">
        <v>11717304</v>
      </c>
      <c r="N2521" t="s">
        <v>1049</v>
      </c>
      <c r="O2521" t="s">
        <v>1050</v>
      </c>
      <c r="P2521" t="s">
        <v>997</v>
      </c>
      <c r="R2521" s="109" t="str">
        <f>IF(OR(P2521="SB",Q2521="SB"),"SB",0)</f>
        <v>SB</v>
      </c>
      <c r="T2521" s="110">
        <v>161003</v>
      </c>
      <c r="U2521" t="s">
        <v>19633</v>
      </c>
      <c r="V2521" s="113" t="str">
        <f>IF(AND(I2521&gt;=10000,I2521&lt;=19900),"Praha",(IF(AND(I2521&gt;=25001,I2521&lt;=29501),"Středočeský kraj",(IF(AND(I2521&gt;=30100,I2521&lt;=34972),"Středočeský kraj",(IF(AND(I2521&gt;=35002,I2521&lt;=36271),"Karlovarský kraj",(IF(AND(I2521&gt;=37001,I2521&lt;=39201),"Jihočeský kraj",(IF(AND(I2521&gt;=39701,I2521&lt;=39901),"Jihočeský kraj",(IF(AND(I2521&gt;=39301,I2521&lt;=39601),"Kraj Vysočina",(IF(AND(I2521&gt;=58001,I2521&lt;=59501),"Kraj Vysočina",(IF(AND(I2521&gt;=67401,I2521&lt;=67602),"Kraj Vysočina",(IF(AND(I2521&gt;=40001,I2521&lt;=44101),"Ústecký kraj",(IF(AND(I2521&gt;=46001,I2521&lt;=47201),"Liberecký kraj",(IF(AND(I2521&gt;=51202,I2521&lt;=51401),"Liberecký kraj",(IF(AND(I2521&gt;=53002,I2521&lt;=53976),"Pardubický kraj",(IF(AND(I2521&gt;=56002,I2521&lt;=57201),"Pardubický kraj",(IF(AND(I2521&gt;=60200,I2521&lt;=67201),"Jihomoravský kraj",(IF(AND(I2521&gt;=67801,I2521&lt;=68501),"Jihomoravský kraj",(IF(AND(I2521&gt;=69002,I2521&lt;=69801),"Jihomoravský kraj",(IF(AND(I2521&gt;=68601,I2521&lt;=68801),"Zlínský kraj",(IF(AND(I2521&gt;=75501,I2521&lt;=76901),"Zlínský kraj",(IF(AND(I2521&gt;=70030,I2521&lt;=74901),"Moravskoslezský kraj",(IF(AND(I2521&gt;=75000,I2521&lt;=75368),"Olomoucký kraj",(IF(AND(I2521&gt;=77200,I2521&lt;=79862),"Olomoucký kraj",(IF(AND(I2521&gt;=50011,I2521&lt;=50301),"Královéhradecký kraj",(IF(AND(I2521&gt;=54301,I2521&lt;=54303),"Královéhradecký kraj","0")))))))))))))))))))))))))))))))))))))))))))))))</f>
        <v>Liberecký kraj</v>
      </c>
      <c r="AD2521" t="s">
        <v>998</v>
      </c>
      <c r="AE2521" t="s">
        <v>998</v>
      </c>
      <c r="AF2521" t="s">
        <v>998</v>
      </c>
      <c r="AG2521" s="107">
        <v>300</v>
      </c>
      <c r="AH2521" s="107">
        <v>0</v>
      </c>
      <c r="AI2521" s="107">
        <v>0</v>
      </c>
      <c r="AJ2521" t="s">
        <v>999</v>
      </c>
      <c r="AK2521" s="106">
        <v>44923</v>
      </c>
    </row>
    <row r="2522" spans="1:37" x14ac:dyDescent="0.45">
      <c r="A2522" t="s">
        <v>1197</v>
      </c>
      <c r="B2522" t="s">
        <v>8128</v>
      </c>
      <c r="C2522" t="s">
        <v>1002</v>
      </c>
      <c r="D2522" t="s">
        <v>8129</v>
      </c>
      <c r="E2522" t="s">
        <v>992</v>
      </c>
      <c r="F2522" t="s">
        <v>1046</v>
      </c>
      <c r="G2522">
        <v>499</v>
      </c>
      <c r="H2522" t="s">
        <v>1047</v>
      </c>
      <c r="I2522">
        <v>46001</v>
      </c>
      <c r="K2522" t="s">
        <v>8130</v>
      </c>
      <c r="L2522" s="106">
        <v>36330</v>
      </c>
      <c r="M2522">
        <v>11717102</v>
      </c>
      <c r="N2522" t="s">
        <v>1049</v>
      </c>
      <c r="O2522" t="s">
        <v>1050</v>
      </c>
      <c r="P2522" t="s">
        <v>997</v>
      </c>
      <c r="R2522" s="109" t="str">
        <f>IF(OR(P2522="SB",Q2522="SB"),"SB",0)</f>
        <v>SB</v>
      </c>
      <c r="T2522" s="110">
        <v>161004</v>
      </c>
      <c r="U2522" t="s">
        <v>19633</v>
      </c>
      <c r="V2522" s="113" t="str">
        <f>IF(AND(I2522&gt;=10000,I2522&lt;=19900),"Praha",(IF(AND(I2522&gt;=25001,I2522&lt;=29501),"Středočeský kraj",(IF(AND(I2522&gt;=30100,I2522&lt;=34972),"Středočeský kraj",(IF(AND(I2522&gt;=35002,I2522&lt;=36271),"Karlovarský kraj",(IF(AND(I2522&gt;=37001,I2522&lt;=39201),"Jihočeský kraj",(IF(AND(I2522&gt;=39701,I2522&lt;=39901),"Jihočeský kraj",(IF(AND(I2522&gt;=39301,I2522&lt;=39601),"Kraj Vysočina",(IF(AND(I2522&gt;=58001,I2522&lt;=59501),"Kraj Vysočina",(IF(AND(I2522&gt;=67401,I2522&lt;=67602),"Kraj Vysočina",(IF(AND(I2522&gt;=40001,I2522&lt;=44101),"Ústecký kraj",(IF(AND(I2522&gt;=46001,I2522&lt;=47201),"Liberecký kraj",(IF(AND(I2522&gt;=51202,I2522&lt;=51401),"Liberecký kraj",(IF(AND(I2522&gt;=53002,I2522&lt;=53976),"Pardubický kraj",(IF(AND(I2522&gt;=56002,I2522&lt;=57201),"Pardubický kraj",(IF(AND(I2522&gt;=60200,I2522&lt;=67201),"Jihomoravský kraj",(IF(AND(I2522&gt;=67801,I2522&lt;=68501),"Jihomoravský kraj",(IF(AND(I2522&gt;=69002,I2522&lt;=69801),"Jihomoravský kraj",(IF(AND(I2522&gt;=68601,I2522&lt;=68801),"Zlínský kraj",(IF(AND(I2522&gt;=75501,I2522&lt;=76901),"Zlínský kraj",(IF(AND(I2522&gt;=70030,I2522&lt;=74901),"Moravskoslezský kraj",(IF(AND(I2522&gt;=75000,I2522&lt;=75368),"Olomoucký kraj",(IF(AND(I2522&gt;=77200,I2522&lt;=79862),"Olomoucký kraj",(IF(AND(I2522&gt;=50011,I2522&lt;=50301),"Královéhradecký kraj",(IF(AND(I2522&gt;=54301,I2522&lt;=54303),"Královéhradecký kraj","0")))))))))))))))))))))))))))))))))))))))))))))))</f>
        <v>Liberecký kraj</v>
      </c>
      <c r="AB2522" t="s">
        <v>8131</v>
      </c>
      <c r="AD2522" t="s">
        <v>998</v>
      </c>
      <c r="AE2522" t="s">
        <v>998</v>
      </c>
      <c r="AF2522" t="s">
        <v>998</v>
      </c>
      <c r="AG2522" s="107">
        <v>0</v>
      </c>
      <c r="AH2522" s="107">
        <v>0</v>
      </c>
      <c r="AI2522" s="107">
        <v>0</v>
      </c>
      <c r="AJ2522" t="s">
        <v>1012</v>
      </c>
    </row>
    <row r="2523" spans="1:37" x14ac:dyDescent="0.45">
      <c r="A2523" t="s">
        <v>1035</v>
      </c>
      <c r="B2523" t="s">
        <v>8480</v>
      </c>
      <c r="C2523" t="s">
        <v>1002</v>
      </c>
      <c r="D2523" t="s">
        <v>8481</v>
      </c>
      <c r="E2523" t="s">
        <v>992</v>
      </c>
      <c r="F2523" t="s">
        <v>1046</v>
      </c>
      <c r="G2523">
        <v>499</v>
      </c>
      <c r="H2523" t="s">
        <v>1047</v>
      </c>
      <c r="I2523">
        <v>46001</v>
      </c>
      <c r="K2523" t="s">
        <v>8482</v>
      </c>
      <c r="L2523" s="106">
        <v>36989</v>
      </c>
      <c r="M2523">
        <v>13423793</v>
      </c>
      <c r="N2523" t="s">
        <v>1049</v>
      </c>
      <c r="O2523" t="s">
        <v>1050</v>
      </c>
      <c r="P2523" t="s">
        <v>997</v>
      </c>
      <c r="R2523" s="109" t="str">
        <f>IF(OR(P2523="SB",Q2523="SB"),"SB",0)</f>
        <v>SB</v>
      </c>
      <c r="T2523" s="110">
        <v>161005</v>
      </c>
      <c r="U2523" t="s">
        <v>19633</v>
      </c>
      <c r="V2523" s="113" t="str">
        <f>IF(AND(I2523&gt;=10000,I2523&lt;=19900),"Praha",(IF(AND(I2523&gt;=25001,I2523&lt;=29501),"Středočeský kraj",(IF(AND(I2523&gt;=30100,I2523&lt;=34972),"Středočeský kraj",(IF(AND(I2523&gt;=35002,I2523&lt;=36271),"Karlovarský kraj",(IF(AND(I2523&gt;=37001,I2523&lt;=39201),"Jihočeský kraj",(IF(AND(I2523&gt;=39701,I2523&lt;=39901),"Jihočeský kraj",(IF(AND(I2523&gt;=39301,I2523&lt;=39601),"Kraj Vysočina",(IF(AND(I2523&gt;=58001,I2523&lt;=59501),"Kraj Vysočina",(IF(AND(I2523&gt;=67401,I2523&lt;=67602),"Kraj Vysočina",(IF(AND(I2523&gt;=40001,I2523&lt;=44101),"Ústecký kraj",(IF(AND(I2523&gt;=46001,I2523&lt;=47201),"Liberecký kraj",(IF(AND(I2523&gt;=51202,I2523&lt;=51401),"Liberecký kraj",(IF(AND(I2523&gt;=53002,I2523&lt;=53976),"Pardubický kraj",(IF(AND(I2523&gt;=56002,I2523&lt;=57201),"Pardubický kraj",(IF(AND(I2523&gt;=60200,I2523&lt;=67201),"Jihomoravský kraj",(IF(AND(I2523&gt;=67801,I2523&lt;=68501),"Jihomoravský kraj",(IF(AND(I2523&gt;=69002,I2523&lt;=69801),"Jihomoravský kraj",(IF(AND(I2523&gt;=68601,I2523&lt;=68801),"Zlínský kraj",(IF(AND(I2523&gt;=75501,I2523&lt;=76901),"Zlínský kraj",(IF(AND(I2523&gt;=70030,I2523&lt;=74901),"Moravskoslezský kraj",(IF(AND(I2523&gt;=75000,I2523&lt;=75368),"Olomoucký kraj",(IF(AND(I2523&gt;=77200,I2523&lt;=79862),"Olomoucký kraj",(IF(AND(I2523&gt;=50011,I2523&lt;=50301),"Královéhradecký kraj",(IF(AND(I2523&gt;=54301,I2523&lt;=54303),"Královéhradecký kraj","0")))))))))))))))))))))))))))))))))))))))))))))))</f>
        <v>Liberecký kraj</v>
      </c>
      <c r="AB2523" t="s">
        <v>8483</v>
      </c>
      <c r="AD2523" t="s">
        <v>998</v>
      </c>
      <c r="AE2523" t="s">
        <v>998</v>
      </c>
      <c r="AF2523" t="s">
        <v>998</v>
      </c>
      <c r="AG2523" s="107">
        <v>300</v>
      </c>
      <c r="AH2523" s="107">
        <v>0</v>
      </c>
      <c r="AI2523" s="107">
        <v>0</v>
      </c>
      <c r="AJ2523" t="s">
        <v>999</v>
      </c>
      <c r="AK2523" s="106">
        <v>44923</v>
      </c>
    </row>
    <row r="2524" spans="1:37" x14ac:dyDescent="0.45">
      <c r="A2524" t="s">
        <v>1112</v>
      </c>
      <c r="B2524" t="s">
        <v>14962</v>
      </c>
      <c r="C2524" t="s">
        <v>990</v>
      </c>
      <c r="D2524" t="s">
        <v>14963</v>
      </c>
      <c r="E2524" t="s">
        <v>992</v>
      </c>
      <c r="F2524" t="s">
        <v>1046</v>
      </c>
      <c r="G2524">
        <v>499</v>
      </c>
      <c r="H2524" t="s">
        <v>1047</v>
      </c>
      <c r="I2524">
        <v>46001</v>
      </c>
      <c r="K2524" t="s">
        <v>14964</v>
      </c>
      <c r="L2524" s="106">
        <v>38528</v>
      </c>
      <c r="M2524">
        <v>13424504</v>
      </c>
      <c r="N2524" t="s">
        <v>1049</v>
      </c>
      <c r="O2524" t="s">
        <v>1050</v>
      </c>
      <c r="P2524" t="s">
        <v>997</v>
      </c>
      <c r="R2524" s="109" t="str">
        <f>IF(OR(P2524="SB",Q2524="SB"),"SB",0)</f>
        <v>SB</v>
      </c>
      <c r="T2524" s="110">
        <v>161006</v>
      </c>
      <c r="U2524" t="s">
        <v>19633</v>
      </c>
      <c r="V2524" s="113" t="str">
        <f>IF(AND(I2524&gt;=10000,I2524&lt;=19900),"Praha",(IF(AND(I2524&gt;=25001,I2524&lt;=29501),"Středočeský kraj",(IF(AND(I2524&gt;=30100,I2524&lt;=34972),"Středočeský kraj",(IF(AND(I2524&gt;=35002,I2524&lt;=36271),"Karlovarský kraj",(IF(AND(I2524&gt;=37001,I2524&lt;=39201),"Jihočeský kraj",(IF(AND(I2524&gt;=39701,I2524&lt;=39901),"Jihočeský kraj",(IF(AND(I2524&gt;=39301,I2524&lt;=39601),"Kraj Vysočina",(IF(AND(I2524&gt;=58001,I2524&lt;=59501),"Kraj Vysočina",(IF(AND(I2524&gt;=67401,I2524&lt;=67602),"Kraj Vysočina",(IF(AND(I2524&gt;=40001,I2524&lt;=44101),"Ústecký kraj",(IF(AND(I2524&gt;=46001,I2524&lt;=47201),"Liberecký kraj",(IF(AND(I2524&gt;=51202,I2524&lt;=51401),"Liberecký kraj",(IF(AND(I2524&gt;=53002,I2524&lt;=53976),"Pardubický kraj",(IF(AND(I2524&gt;=56002,I2524&lt;=57201),"Pardubický kraj",(IF(AND(I2524&gt;=60200,I2524&lt;=67201),"Jihomoravský kraj",(IF(AND(I2524&gt;=67801,I2524&lt;=68501),"Jihomoravský kraj",(IF(AND(I2524&gt;=69002,I2524&lt;=69801),"Jihomoravský kraj",(IF(AND(I2524&gt;=68601,I2524&lt;=68801),"Zlínský kraj",(IF(AND(I2524&gt;=75501,I2524&lt;=76901),"Zlínský kraj",(IF(AND(I2524&gt;=70030,I2524&lt;=74901),"Moravskoslezský kraj",(IF(AND(I2524&gt;=75000,I2524&lt;=75368),"Olomoucký kraj",(IF(AND(I2524&gt;=77200,I2524&lt;=79862),"Olomoucký kraj",(IF(AND(I2524&gt;=50011,I2524&lt;=50301),"Královéhradecký kraj",(IF(AND(I2524&gt;=54301,I2524&lt;=54303),"Královéhradecký kraj","0")))))))))))))))))))))))))))))))))))))))))))))))</f>
        <v>Liberecký kraj</v>
      </c>
      <c r="AD2524" t="s">
        <v>998</v>
      </c>
      <c r="AE2524" t="s">
        <v>998</v>
      </c>
      <c r="AF2524" t="s">
        <v>998</v>
      </c>
      <c r="AG2524" s="107">
        <v>0</v>
      </c>
      <c r="AH2524" s="107">
        <v>0</v>
      </c>
      <c r="AI2524" s="107">
        <v>0</v>
      </c>
      <c r="AJ2524" t="s">
        <v>1012</v>
      </c>
    </row>
    <row r="2525" spans="1:37" x14ac:dyDescent="0.45">
      <c r="A2525" t="s">
        <v>1079</v>
      </c>
      <c r="B2525" t="s">
        <v>13930</v>
      </c>
      <c r="C2525" t="s">
        <v>990</v>
      </c>
      <c r="D2525" t="s">
        <v>13931</v>
      </c>
      <c r="E2525" t="s">
        <v>992</v>
      </c>
      <c r="F2525" t="s">
        <v>13932</v>
      </c>
      <c r="G2525">
        <v>26</v>
      </c>
      <c r="H2525" t="s">
        <v>1047</v>
      </c>
      <c r="I2525">
        <v>46001</v>
      </c>
      <c r="K2525" t="s">
        <v>13933</v>
      </c>
      <c r="L2525" s="106">
        <v>32176</v>
      </c>
      <c r="M2525">
        <v>10445489</v>
      </c>
      <c r="N2525" t="s">
        <v>2637</v>
      </c>
      <c r="O2525" t="s">
        <v>1050</v>
      </c>
      <c r="P2525" t="s">
        <v>997</v>
      </c>
      <c r="R2525" s="109" t="str">
        <f>IF(OR(P2525="SB",Q2525="SB"),"SB",0)</f>
        <v>SB</v>
      </c>
      <c r="T2525" s="110">
        <v>171035</v>
      </c>
      <c r="U2525" t="s">
        <v>19633</v>
      </c>
      <c r="V2525" s="113" t="str">
        <f>IF(AND(I2525&gt;=10000,I2525&lt;=19900),"Praha",(IF(AND(I2525&gt;=25001,I2525&lt;=29501),"Středočeský kraj",(IF(AND(I2525&gt;=30100,I2525&lt;=34972),"Středočeský kraj",(IF(AND(I2525&gt;=35002,I2525&lt;=36271),"Karlovarský kraj",(IF(AND(I2525&gt;=37001,I2525&lt;=39201),"Jihočeský kraj",(IF(AND(I2525&gt;=39701,I2525&lt;=39901),"Jihočeský kraj",(IF(AND(I2525&gt;=39301,I2525&lt;=39601),"Kraj Vysočina",(IF(AND(I2525&gt;=58001,I2525&lt;=59501),"Kraj Vysočina",(IF(AND(I2525&gt;=67401,I2525&lt;=67602),"Kraj Vysočina",(IF(AND(I2525&gt;=40001,I2525&lt;=44101),"Ústecký kraj",(IF(AND(I2525&gt;=46001,I2525&lt;=47201),"Liberecký kraj",(IF(AND(I2525&gt;=51202,I2525&lt;=51401),"Liberecký kraj",(IF(AND(I2525&gt;=53002,I2525&lt;=53976),"Pardubický kraj",(IF(AND(I2525&gt;=56002,I2525&lt;=57201),"Pardubický kraj",(IF(AND(I2525&gt;=60200,I2525&lt;=67201),"Jihomoravský kraj",(IF(AND(I2525&gt;=67801,I2525&lt;=68501),"Jihomoravský kraj",(IF(AND(I2525&gt;=69002,I2525&lt;=69801),"Jihomoravský kraj",(IF(AND(I2525&gt;=68601,I2525&lt;=68801),"Zlínský kraj",(IF(AND(I2525&gt;=75501,I2525&lt;=76901),"Zlínský kraj",(IF(AND(I2525&gt;=70030,I2525&lt;=74901),"Moravskoslezský kraj",(IF(AND(I2525&gt;=75000,I2525&lt;=75368),"Olomoucký kraj",(IF(AND(I2525&gt;=77200,I2525&lt;=79862),"Olomoucký kraj",(IF(AND(I2525&gt;=50011,I2525&lt;=50301),"Královéhradecký kraj",(IF(AND(I2525&gt;=54301,I2525&lt;=54303),"Královéhradecký kraj","0")))))))))))))))))))))))))))))))))))))))))))))))</f>
        <v>Liberecký kraj</v>
      </c>
      <c r="AB2525" t="s">
        <v>13934</v>
      </c>
      <c r="AD2525" t="s">
        <v>998</v>
      </c>
      <c r="AE2525" t="s">
        <v>998</v>
      </c>
      <c r="AF2525" t="s">
        <v>998</v>
      </c>
      <c r="AG2525" s="107">
        <v>300</v>
      </c>
      <c r="AH2525" s="107">
        <v>0</v>
      </c>
      <c r="AI2525" s="107">
        <v>0</v>
      </c>
      <c r="AJ2525" t="s">
        <v>999</v>
      </c>
      <c r="AK2525" s="106">
        <v>44920</v>
      </c>
    </row>
    <row r="2526" spans="1:37" x14ac:dyDescent="0.45">
      <c r="A2526" t="s">
        <v>2632</v>
      </c>
      <c r="B2526" t="s">
        <v>2633</v>
      </c>
      <c r="C2526" t="s">
        <v>1002</v>
      </c>
      <c r="D2526" t="s">
        <v>2634</v>
      </c>
      <c r="E2526" t="s">
        <v>992</v>
      </c>
      <c r="F2526" t="s">
        <v>2635</v>
      </c>
      <c r="G2526">
        <v>279</v>
      </c>
      <c r="H2526" t="s">
        <v>1439</v>
      </c>
      <c r="I2526">
        <v>46001</v>
      </c>
      <c r="K2526" t="s">
        <v>2636</v>
      </c>
      <c r="L2526" s="106">
        <v>38567</v>
      </c>
      <c r="M2526">
        <v>14505345</v>
      </c>
      <c r="N2526" t="s">
        <v>2637</v>
      </c>
      <c r="O2526" t="s">
        <v>1050</v>
      </c>
      <c r="P2526" t="s">
        <v>997</v>
      </c>
      <c r="R2526" s="109" t="str">
        <f>IF(OR(P2526="SB",Q2526="SB"),"SB",0)</f>
        <v>SB</v>
      </c>
      <c r="T2526" s="110">
        <v>2018434</v>
      </c>
      <c r="U2526" t="s">
        <v>19633</v>
      </c>
      <c r="V2526" s="113" t="str">
        <f>IF(AND(I2526&gt;=10000,I2526&lt;=19900),"Praha",(IF(AND(I2526&gt;=25001,I2526&lt;=29501),"Středočeský kraj",(IF(AND(I2526&gt;=30100,I2526&lt;=34972),"Středočeský kraj",(IF(AND(I2526&gt;=35002,I2526&lt;=36271),"Karlovarský kraj",(IF(AND(I2526&gt;=37001,I2526&lt;=39201),"Jihočeský kraj",(IF(AND(I2526&gt;=39701,I2526&lt;=39901),"Jihočeský kraj",(IF(AND(I2526&gt;=39301,I2526&lt;=39601),"Kraj Vysočina",(IF(AND(I2526&gt;=58001,I2526&lt;=59501),"Kraj Vysočina",(IF(AND(I2526&gt;=67401,I2526&lt;=67602),"Kraj Vysočina",(IF(AND(I2526&gt;=40001,I2526&lt;=44101),"Ústecký kraj",(IF(AND(I2526&gt;=46001,I2526&lt;=47201),"Liberecký kraj",(IF(AND(I2526&gt;=51202,I2526&lt;=51401),"Liberecký kraj",(IF(AND(I2526&gt;=53002,I2526&lt;=53976),"Pardubický kraj",(IF(AND(I2526&gt;=56002,I2526&lt;=57201),"Pardubický kraj",(IF(AND(I2526&gt;=60200,I2526&lt;=67201),"Jihomoravský kraj",(IF(AND(I2526&gt;=67801,I2526&lt;=68501),"Jihomoravský kraj",(IF(AND(I2526&gt;=69002,I2526&lt;=69801),"Jihomoravský kraj",(IF(AND(I2526&gt;=68601,I2526&lt;=68801),"Zlínský kraj",(IF(AND(I2526&gt;=75501,I2526&lt;=76901),"Zlínský kraj",(IF(AND(I2526&gt;=70030,I2526&lt;=74901),"Moravskoslezský kraj",(IF(AND(I2526&gt;=75000,I2526&lt;=75368),"Olomoucký kraj",(IF(AND(I2526&gt;=77200,I2526&lt;=79862),"Olomoucký kraj",(IF(AND(I2526&gt;=50011,I2526&lt;=50301),"Královéhradecký kraj",(IF(AND(I2526&gt;=54301,I2526&lt;=54303),"Královéhradecký kraj","0")))))))))))))))))))))))))))))))))))))))))))))))</f>
        <v>Liberecký kraj</v>
      </c>
      <c r="AD2526" t="s">
        <v>998</v>
      </c>
      <c r="AE2526" t="s">
        <v>998</v>
      </c>
      <c r="AF2526" t="s">
        <v>998</v>
      </c>
      <c r="AG2526" s="107">
        <v>300</v>
      </c>
      <c r="AH2526" s="107">
        <v>0</v>
      </c>
      <c r="AI2526" s="107">
        <v>0</v>
      </c>
      <c r="AJ2526" t="s">
        <v>999</v>
      </c>
      <c r="AK2526" s="106">
        <v>44920</v>
      </c>
    </row>
    <row r="2527" spans="1:37" x14ac:dyDescent="0.45">
      <c r="A2527" t="s">
        <v>1044</v>
      </c>
      <c r="B2527" t="s">
        <v>1038</v>
      </c>
      <c r="C2527" t="s">
        <v>990</v>
      </c>
      <c r="D2527" t="s">
        <v>1045</v>
      </c>
      <c r="E2527" t="s">
        <v>992</v>
      </c>
      <c r="F2527" t="s">
        <v>1046</v>
      </c>
      <c r="G2527">
        <v>499</v>
      </c>
      <c r="H2527" t="s">
        <v>1047</v>
      </c>
      <c r="I2527">
        <v>46001</v>
      </c>
      <c r="K2527" t="s">
        <v>1048</v>
      </c>
      <c r="L2527" s="106">
        <v>19203</v>
      </c>
      <c r="M2527">
        <v>13422480</v>
      </c>
      <c r="N2527" t="s">
        <v>1049</v>
      </c>
      <c r="O2527" t="s">
        <v>1050</v>
      </c>
      <c r="P2527" t="s">
        <v>997</v>
      </c>
      <c r="R2527" s="109" t="str">
        <f>IF(OR(P2527="SB",Q2527="SB"),"SB",0)</f>
        <v>SB</v>
      </c>
      <c r="T2527" s="110" t="s">
        <v>998</v>
      </c>
      <c r="V2527" s="113" t="str">
        <f>IF(AND(I2527&gt;=10000,I2527&lt;=19900),"Praha",(IF(AND(I2527&gt;=25001,I2527&lt;=29501),"Středočeský kraj",(IF(AND(I2527&gt;=30100,I2527&lt;=34972),"Středočeský kraj",(IF(AND(I2527&gt;=35002,I2527&lt;=36271),"Karlovarský kraj",(IF(AND(I2527&gt;=37001,I2527&lt;=39201),"Jihočeský kraj",(IF(AND(I2527&gt;=39701,I2527&lt;=39901),"Jihočeský kraj",(IF(AND(I2527&gt;=39301,I2527&lt;=39601),"Kraj Vysočina",(IF(AND(I2527&gt;=58001,I2527&lt;=59501),"Kraj Vysočina",(IF(AND(I2527&gt;=67401,I2527&lt;=67602),"Kraj Vysočina",(IF(AND(I2527&gt;=40001,I2527&lt;=44101),"Ústecký kraj",(IF(AND(I2527&gt;=46001,I2527&lt;=47201),"Liberecký kraj",(IF(AND(I2527&gt;=51202,I2527&lt;=51401),"Liberecký kraj",(IF(AND(I2527&gt;=53002,I2527&lt;=53976),"Pardubický kraj",(IF(AND(I2527&gt;=56002,I2527&lt;=57201),"Pardubický kraj",(IF(AND(I2527&gt;=60200,I2527&lt;=67201),"Jihomoravský kraj",(IF(AND(I2527&gt;=67801,I2527&lt;=68501),"Jihomoravský kraj",(IF(AND(I2527&gt;=69002,I2527&lt;=69801),"Jihomoravský kraj",(IF(AND(I2527&gt;=68601,I2527&lt;=68801),"Zlínský kraj",(IF(AND(I2527&gt;=75501,I2527&lt;=76901),"Zlínský kraj",(IF(AND(I2527&gt;=70030,I2527&lt;=74901),"Moravskoslezský kraj",(IF(AND(I2527&gt;=75000,I2527&lt;=75368),"Olomoucký kraj",(IF(AND(I2527&gt;=77200,I2527&lt;=79862),"Olomoucký kraj",(IF(AND(I2527&gt;=50011,I2527&lt;=50301),"Královéhradecký kraj",(IF(AND(I2527&gt;=54301,I2527&lt;=54303),"Královéhradecký kraj","0")))))))))))))))))))))))))))))))))))))))))))))))</f>
        <v>Liberecký kraj</v>
      </c>
      <c r="AB2527" t="s">
        <v>998</v>
      </c>
      <c r="AD2527" t="s">
        <v>998</v>
      </c>
      <c r="AE2527" t="s">
        <v>998</v>
      </c>
      <c r="AF2527" t="s">
        <v>998</v>
      </c>
      <c r="AG2527" s="107">
        <v>100</v>
      </c>
      <c r="AH2527" s="107">
        <v>0</v>
      </c>
      <c r="AI2527" s="107">
        <v>0</v>
      </c>
      <c r="AJ2527" t="s">
        <v>999</v>
      </c>
      <c r="AK2527" s="106">
        <v>44923</v>
      </c>
    </row>
    <row r="2528" spans="1:37" x14ac:dyDescent="0.45">
      <c r="A2528" t="s">
        <v>1129</v>
      </c>
      <c r="B2528" t="s">
        <v>1661</v>
      </c>
      <c r="C2528" t="s">
        <v>990</v>
      </c>
      <c r="D2528" t="s">
        <v>1662</v>
      </c>
      <c r="E2528" t="s">
        <v>992</v>
      </c>
      <c r="F2528" t="s">
        <v>1046</v>
      </c>
      <c r="G2528">
        <v>499</v>
      </c>
      <c r="H2528" t="s">
        <v>1047</v>
      </c>
      <c r="I2528">
        <v>46001</v>
      </c>
      <c r="J2528">
        <v>604366663</v>
      </c>
      <c r="K2528" t="s">
        <v>1663</v>
      </c>
      <c r="L2528" s="106">
        <v>26865</v>
      </c>
      <c r="M2528">
        <v>13421975</v>
      </c>
      <c r="N2528" t="s">
        <v>1049</v>
      </c>
      <c r="O2528" t="s">
        <v>1050</v>
      </c>
      <c r="P2528" t="s">
        <v>997</v>
      </c>
      <c r="R2528" s="109" t="str">
        <f>IF(OR(P2528="SB",Q2528="SB"),"SB",0)</f>
        <v>SB</v>
      </c>
      <c r="T2528" s="110" t="s">
        <v>998</v>
      </c>
      <c r="V2528" s="113" t="str">
        <f>IF(AND(I2528&gt;=10000,I2528&lt;=19900),"Praha",(IF(AND(I2528&gt;=25001,I2528&lt;=29501),"Středočeský kraj",(IF(AND(I2528&gt;=30100,I2528&lt;=34972),"Středočeský kraj",(IF(AND(I2528&gt;=35002,I2528&lt;=36271),"Karlovarský kraj",(IF(AND(I2528&gt;=37001,I2528&lt;=39201),"Jihočeský kraj",(IF(AND(I2528&gt;=39701,I2528&lt;=39901),"Jihočeský kraj",(IF(AND(I2528&gt;=39301,I2528&lt;=39601),"Kraj Vysočina",(IF(AND(I2528&gt;=58001,I2528&lt;=59501),"Kraj Vysočina",(IF(AND(I2528&gt;=67401,I2528&lt;=67602),"Kraj Vysočina",(IF(AND(I2528&gt;=40001,I2528&lt;=44101),"Ústecký kraj",(IF(AND(I2528&gt;=46001,I2528&lt;=47201),"Liberecký kraj",(IF(AND(I2528&gt;=51202,I2528&lt;=51401),"Liberecký kraj",(IF(AND(I2528&gt;=53002,I2528&lt;=53976),"Pardubický kraj",(IF(AND(I2528&gt;=56002,I2528&lt;=57201),"Pardubický kraj",(IF(AND(I2528&gt;=60200,I2528&lt;=67201),"Jihomoravský kraj",(IF(AND(I2528&gt;=67801,I2528&lt;=68501),"Jihomoravský kraj",(IF(AND(I2528&gt;=69002,I2528&lt;=69801),"Jihomoravský kraj",(IF(AND(I2528&gt;=68601,I2528&lt;=68801),"Zlínský kraj",(IF(AND(I2528&gt;=75501,I2528&lt;=76901),"Zlínský kraj",(IF(AND(I2528&gt;=70030,I2528&lt;=74901),"Moravskoslezský kraj",(IF(AND(I2528&gt;=75000,I2528&lt;=75368),"Olomoucký kraj",(IF(AND(I2528&gt;=77200,I2528&lt;=79862),"Olomoucký kraj",(IF(AND(I2528&gt;=50011,I2528&lt;=50301),"Královéhradecký kraj",(IF(AND(I2528&gt;=54301,I2528&lt;=54303),"Královéhradecký kraj","0")))))))))))))))))))))))))))))))))))))))))))))))</f>
        <v>Liberecký kraj</v>
      </c>
      <c r="AB2528" t="s">
        <v>998</v>
      </c>
      <c r="AD2528" t="s">
        <v>998</v>
      </c>
      <c r="AE2528" t="s">
        <v>998</v>
      </c>
      <c r="AF2528" t="s">
        <v>998</v>
      </c>
      <c r="AG2528" s="107">
        <v>300</v>
      </c>
      <c r="AH2528" s="107">
        <v>0</v>
      </c>
      <c r="AI2528" s="107">
        <v>0</v>
      </c>
      <c r="AJ2528" t="s">
        <v>999</v>
      </c>
      <c r="AK2528" s="106">
        <v>44923</v>
      </c>
    </row>
    <row r="2529" spans="1:37" x14ac:dyDescent="0.45">
      <c r="A2529" t="s">
        <v>1363</v>
      </c>
      <c r="B2529" t="s">
        <v>1661</v>
      </c>
      <c r="C2529" t="s">
        <v>990</v>
      </c>
      <c r="D2529" t="s">
        <v>1664</v>
      </c>
      <c r="E2529" t="s">
        <v>992</v>
      </c>
      <c r="F2529" t="s">
        <v>1046</v>
      </c>
      <c r="G2529">
        <v>499</v>
      </c>
      <c r="H2529" t="s">
        <v>1047</v>
      </c>
      <c r="I2529">
        <v>46001</v>
      </c>
      <c r="J2529">
        <v>604366663</v>
      </c>
      <c r="K2529" t="s">
        <v>1665</v>
      </c>
      <c r="L2529" s="106">
        <v>40382</v>
      </c>
      <c r="M2529">
        <v>13421874</v>
      </c>
      <c r="N2529" t="s">
        <v>1049</v>
      </c>
      <c r="O2529" t="s">
        <v>1050</v>
      </c>
      <c r="P2529" t="s">
        <v>997</v>
      </c>
      <c r="R2529" s="109" t="str">
        <f>IF(OR(P2529="SB",Q2529="SB"),"SB",0)</f>
        <v>SB</v>
      </c>
      <c r="T2529" s="110" t="s">
        <v>998</v>
      </c>
      <c r="V2529" s="113" t="str">
        <f>IF(AND(I2529&gt;=10000,I2529&lt;=19900),"Praha",(IF(AND(I2529&gt;=25001,I2529&lt;=29501),"Středočeský kraj",(IF(AND(I2529&gt;=30100,I2529&lt;=34972),"Středočeský kraj",(IF(AND(I2529&gt;=35002,I2529&lt;=36271),"Karlovarský kraj",(IF(AND(I2529&gt;=37001,I2529&lt;=39201),"Jihočeský kraj",(IF(AND(I2529&gt;=39701,I2529&lt;=39901),"Jihočeský kraj",(IF(AND(I2529&gt;=39301,I2529&lt;=39601),"Kraj Vysočina",(IF(AND(I2529&gt;=58001,I2529&lt;=59501),"Kraj Vysočina",(IF(AND(I2529&gt;=67401,I2529&lt;=67602),"Kraj Vysočina",(IF(AND(I2529&gt;=40001,I2529&lt;=44101),"Ústecký kraj",(IF(AND(I2529&gt;=46001,I2529&lt;=47201),"Liberecký kraj",(IF(AND(I2529&gt;=51202,I2529&lt;=51401),"Liberecký kraj",(IF(AND(I2529&gt;=53002,I2529&lt;=53976),"Pardubický kraj",(IF(AND(I2529&gt;=56002,I2529&lt;=57201),"Pardubický kraj",(IF(AND(I2529&gt;=60200,I2529&lt;=67201),"Jihomoravský kraj",(IF(AND(I2529&gt;=67801,I2529&lt;=68501),"Jihomoravský kraj",(IF(AND(I2529&gt;=69002,I2529&lt;=69801),"Jihomoravský kraj",(IF(AND(I2529&gt;=68601,I2529&lt;=68801),"Zlínský kraj",(IF(AND(I2529&gt;=75501,I2529&lt;=76901),"Zlínský kraj",(IF(AND(I2529&gt;=70030,I2529&lt;=74901),"Moravskoslezský kraj",(IF(AND(I2529&gt;=75000,I2529&lt;=75368),"Olomoucký kraj",(IF(AND(I2529&gt;=77200,I2529&lt;=79862),"Olomoucký kraj",(IF(AND(I2529&gt;=50011,I2529&lt;=50301),"Královéhradecký kraj",(IF(AND(I2529&gt;=54301,I2529&lt;=54303),"Královéhradecký kraj","0")))))))))))))))))))))))))))))))))))))))))))))))</f>
        <v>Liberecký kraj</v>
      </c>
      <c r="AB2529" t="s">
        <v>998</v>
      </c>
      <c r="AD2529" t="s">
        <v>998</v>
      </c>
      <c r="AE2529" t="s">
        <v>998</v>
      </c>
      <c r="AF2529" t="s">
        <v>998</v>
      </c>
      <c r="AG2529" s="107">
        <v>300</v>
      </c>
      <c r="AH2529" s="107">
        <v>0</v>
      </c>
      <c r="AI2529" s="107">
        <v>0</v>
      </c>
      <c r="AJ2529" t="s">
        <v>999</v>
      </c>
      <c r="AK2529" s="106">
        <v>44923</v>
      </c>
    </row>
    <row r="2530" spans="1:37" x14ac:dyDescent="0.45">
      <c r="A2530" t="s">
        <v>1189</v>
      </c>
      <c r="B2530" t="s">
        <v>1667</v>
      </c>
      <c r="C2530" t="s">
        <v>1002</v>
      </c>
      <c r="D2530" t="s">
        <v>1668</v>
      </c>
      <c r="E2530" t="s">
        <v>992</v>
      </c>
      <c r="F2530" t="s">
        <v>1046</v>
      </c>
      <c r="G2530">
        <v>499</v>
      </c>
      <c r="H2530" t="s">
        <v>1047</v>
      </c>
      <c r="I2530">
        <v>46001</v>
      </c>
      <c r="J2530">
        <v>604366663</v>
      </c>
      <c r="K2530" t="s">
        <v>1669</v>
      </c>
      <c r="L2530" s="106">
        <v>26791</v>
      </c>
      <c r="M2530">
        <v>13422076</v>
      </c>
      <c r="N2530" t="s">
        <v>1049</v>
      </c>
      <c r="O2530" t="s">
        <v>1050</v>
      </c>
      <c r="P2530" t="s">
        <v>997</v>
      </c>
      <c r="R2530" s="109" t="str">
        <f>IF(OR(P2530="SB",Q2530="SB"),"SB",0)</f>
        <v>SB</v>
      </c>
      <c r="T2530" s="110" t="s">
        <v>998</v>
      </c>
      <c r="V2530" s="113" t="str">
        <f>IF(AND(I2530&gt;=10000,I2530&lt;=19900),"Praha",(IF(AND(I2530&gt;=25001,I2530&lt;=29501),"Středočeský kraj",(IF(AND(I2530&gt;=30100,I2530&lt;=34972),"Středočeský kraj",(IF(AND(I2530&gt;=35002,I2530&lt;=36271),"Karlovarský kraj",(IF(AND(I2530&gt;=37001,I2530&lt;=39201),"Jihočeský kraj",(IF(AND(I2530&gt;=39701,I2530&lt;=39901),"Jihočeský kraj",(IF(AND(I2530&gt;=39301,I2530&lt;=39601),"Kraj Vysočina",(IF(AND(I2530&gt;=58001,I2530&lt;=59501),"Kraj Vysočina",(IF(AND(I2530&gt;=67401,I2530&lt;=67602),"Kraj Vysočina",(IF(AND(I2530&gt;=40001,I2530&lt;=44101),"Ústecký kraj",(IF(AND(I2530&gt;=46001,I2530&lt;=47201),"Liberecký kraj",(IF(AND(I2530&gt;=51202,I2530&lt;=51401),"Liberecký kraj",(IF(AND(I2530&gt;=53002,I2530&lt;=53976),"Pardubický kraj",(IF(AND(I2530&gt;=56002,I2530&lt;=57201),"Pardubický kraj",(IF(AND(I2530&gt;=60200,I2530&lt;=67201),"Jihomoravský kraj",(IF(AND(I2530&gt;=67801,I2530&lt;=68501),"Jihomoravský kraj",(IF(AND(I2530&gt;=69002,I2530&lt;=69801),"Jihomoravský kraj",(IF(AND(I2530&gt;=68601,I2530&lt;=68801),"Zlínský kraj",(IF(AND(I2530&gt;=75501,I2530&lt;=76901),"Zlínský kraj",(IF(AND(I2530&gt;=70030,I2530&lt;=74901),"Moravskoslezský kraj",(IF(AND(I2530&gt;=75000,I2530&lt;=75368),"Olomoucký kraj",(IF(AND(I2530&gt;=77200,I2530&lt;=79862),"Olomoucký kraj",(IF(AND(I2530&gt;=50011,I2530&lt;=50301),"Královéhradecký kraj",(IF(AND(I2530&gt;=54301,I2530&lt;=54303),"Královéhradecký kraj","0")))))))))))))))))))))))))))))))))))))))))))))))</f>
        <v>Liberecký kraj</v>
      </c>
      <c r="AB2530" t="s">
        <v>998</v>
      </c>
      <c r="AD2530" t="s">
        <v>998</v>
      </c>
      <c r="AE2530" t="s">
        <v>998</v>
      </c>
      <c r="AF2530" t="s">
        <v>998</v>
      </c>
      <c r="AG2530" s="107">
        <v>300</v>
      </c>
      <c r="AH2530" s="107">
        <v>0</v>
      </c>
      <c r="AI2530" s="107">
        <v>0</v>
      </c>
      <c r="AJ2530" t="s">
        <v>999</v>
      </c>
      <c r="AK2530" s="106">
        <v>44923</v>
      </c>
    </row>
    <row r="2531" spans="1:37" x14ac:dyDescent="0.45">
      <c r="A2531" t="s">
        <v>1225</v>
      </c>
      <c r="B2531" t="s">
        <v>1667</v>
      </c>
      <c r="C2531" t="s">
        <v>1002</v>
      </c>
      <c r="D2531" t="s">
        <v>1670</v>
      </c>
      <c r="E2531" t="s">
        <v>992</v>
      </c>
      <c r="F2531" t="s">
        <v>1046</v>
      </c>
      <c r="G2531">
        <v>499</v>
      </c>
      <c r="H2531" t="s">
        <v>1047</v>
      </c>
      <c r="I2531">
        <v>46001</v>
      </c>
      <c r="J2531">
        <v>604366663</v>
      </c>
      <c r="K2531" t="s">
        <v>1671</v>
      </c>
      <c r="L2531" s="106">
        <v>38250</v>
      </c>
      <c r="M2531">
        <v>13422177</v>
      </c>
      <c r="N2531" t="s">
        <v>1049</v>
      </c>
      <c r="O2531" t="s">
        <v>1050</v>
      </c>
      <c r="P2531" t="s">
        <v>997</v>
      </c>
      <c r="R2531" s="109" t="str">
        <f>IF(OR(P2531="SB",Q2531="SB"),"SB",0)</f>
        <v>SB</v>
      </c>
      <c r="T2531" s="110" t="s">
        <v>998</v>
      </c>
      <c r="V2531" s="113" t="str">
        <f>IF(AND(I2531&gt;=10000,I2531&lt;=19900),"Praha",(IF(AND(I2531&gt;=25001,I2531&lt;=29501),"Středočeský kraj",(IF(AND(I2531&gt;=30100,I2531&lt;=34972),"Středočeský kraj",(IF(AND(I2531&gt;=35002,I2531&lt;=36271),"Karlovarský kraj",(IF(AND(I2531&gt;=37001,I2531&lt;=39201),"Jihočeský kraj",(IF(AND(I2531&gt;=39701,I2531&lt;=39901),"Jihočeský kraj",(IF(AND(I2531&gt;=39301,I2531&lt;=39601),"Kraj Vysočina",(IF(AND(I2531&gt;=58001,I2531&lt;=59501),"Kraj Vysočina",(IF(AND(I2531&gt;=67401,I2531&lt;=67602),"Kraj Vysočina",(IF(AND(I2531&gt;=40001,I2531&lt;=44101),"Ústecký kraj",(IF(AND(I2531&gt;=46001,I2531&lt;=47201),"Liberecký kraj",(IF(AND(I2531&gt;=51202,I2531&lt;=51401),"Liberecký kraj",(IF(AND(I2531&gt;=53002,I2531&lt;=53976),"Pardubický kraj",(IF(AND(I2531&gt;=56002,I2531&lt;=57201),"Pardubický kraj",(IF(AND(I2531&gt;=60200,I2531&lt;=67201),"Jihomoravský kraj",(IF(AND(I2531&gt;=67801,I2531&lt;=68501),"Jihomoravský kraj",(IF(AND(I2531&gt;=69002,I2531&lt;=69801),"Jihomoravský kraj",(IF(AND(I2531&gt;=68601,I2531&lt;=68801),"Zlínský kraj",(IF(AND(I2531&gt;=75501,I2531&lt;=76901),"Zlínský kraj",(IF(AND(I2531&gt;=70030,I2531&lt;=74901),"Moravskoslezský kraj",(IF(AND(I2531&gt;=75000,I2531&lt;=75368),"Olomoucký kraj",(IF(AND(I2531&gt;=77200,I2531&lt;=79862),"Olomoucký kraj",(IF(AND(I2531&gt;=50011,I2531&lt;=50301),"Královéhradecký kraj",(IF(AND(I2531&gt;=54301,I2531&lt;=54303),"Královéhradecký kraj","0")))))))))))))))))))))))))))))))))))))))))))))))</f>
        <v>Liberecký kraj</v>
      </c>
      <c r="AB2531" t="s">
        <v>998</v>
      </c>
      <c r="AD2531" t="s">
        <v>998</v>
      </c>
      <c r="AE2531" t="s">
        <v>998</v>
      </c>
      <c r="AF2531" t="s">
        <v>998</v>
      </c>
      <c r="AG2531" s="107">
        <v>300</v>
      </c>
      <c r="AH2531" s="107">
        <v>0</v>
      </c>
      <c r="AI2531" s="107">
        <v>0</v>
      </c>
      <c r="AJ2531" t="s">
        <v>999</v>
      </c>
      <c r="AK2531" s="106">
        <v>44923</v>
      </c>
    </row>
    <row r="2532" spans="1:37" x14ac:dyDescent="0.45">
      <c r="A2532" t="s">
        <v>1626</v>
      </c>
      <c r="B2532" t="s">
        <v>2942</v>
      </c>
      <c r="C2532" t="s">
        <v>1002</v>
      </c>
      <c r="D2532" t="s">
        <v>2943</v>
      </c>
      <c r="E2532" t="s">
        <v>992</v>
      </c>
      <c r="F2532" t="s">
        <v>2944</v>
      </c>
      <c r="G2532">
        <v>23</v>
      </c>
      <c r="H2532" t="s">
        <v>1047</v>
      </c>
      <c r="I2532">
        <v>46001</v>
      </c>
      <c r="K2532" t="s">
        <v>2945</v>
      </c>
      <c r="L2532" s="106">
        <v>26584</v>
      </c>
      <c r="M2532">
        <v>13014171</v>
      </c>
      <c r="N2532" t="s">
        <v>996</v>
      </c>
      <c r="O2532" t="s">
        <v>12</v>
      </c>
      <c r="P2532" t="s">
        <v>997</v>
      </c>
      <c r="R2532" s="109" t="str">
        <f>IF(OR(P2532="SB",Q2532="SB"),"SB",0)</f>
        <v>SB</v>
      </c>
      <c r="T2532" s="110" t="s">
        <v>998</v>
      </c>
      <c r="V2532" s="113" t="str">
        <f>IF(AND(I2532&gt;=10000,I2532&lt;=19900),"Praha",(IF(AND(I2532&gt;=25001,I2532&lt;=29501),"Středočeský kraj",(IF(AND(I2532&gt;=30100,I2532&lt;=34972),"Středočeský kraj",(IF(AND(I2532&gt;=35002,I2532&lt;=36271),"Karlovarský kraj",(IF(AND(I2532&gt;=37001,I2532&lt;=39201),"Jihočeský kraj",(IF(AND(I2532&gt;=39701,I2532&lt;=39901),"Jihočeský kraj",(IF(AND(I2532&gt;=39301,I2532&lt;=39601),"Kraj Vysočina",(IF(AND(I2532&gt;=58001,I2532&lt;=59501),"Kraj Vysočina",(IF(AND(I2532&gt;=67401,I2532&lt;=67602),"Kraj Vysočina",(IF(AND(I2532&gt;=40001,I2532&lt;=44101),"Ústecký kraj",(IF(AND(I2532&gt;=46001,I2532&lt;=47201),"Liberecký kraj",(IF(AND(I2532&gt;=51202,I2532&lt;=51401),"Liberecký kraj",(IF(AND(I2532&gt;=53002,I2532&lt;=53976),"Pardubický kraj",(IF(AND(I2532&gt;=56002,I2532&lt;=57201),"Pardubický kraj",(IF(AND(I2532&gt;=60200,I2532&lt;=67201),"Jihomoravský kraj",(IF(AND(I2532&gt;=67801,I2532&lt;=68501),"Jihomoravský kraj",(IF(AND(I2532&gt;=69002,I2532&lt;=69801),"Jihomoravský kraj",(IF(AND(I2532&gt;=68601,I2532&lt;=68801),"Zlínský kraj",(IF(AND(I2532&gt;=75501,I2532&lt;=76901),"Zlínský kraj",(IF(AND(I2532&gt;=70030,I2532&lt;=74901),"Moravskoslezský kraj",(IF(AND(I2532&gt;=75000,I2532&lt;=75368),"Olomoucký kraj",(IF(AND(I2532&gt;=77200,I2532&lt;=79862),"Olomoucký kraj",(IF(AND(I2532&gt;=50011,I2532&lt;=50301),"Královéhradecký kraj",(IF(AND(I2532&gt;=54301,I2532&lt;=54303),"Královéhradecký kraj","0")))))))))))))))))))))))))))))))))))))))))))))))</f>
        <v>Liberecký kraj</v>
      </c>
      <c r="AB2532" t="s">
        <v>998</v>
      </c>
      <c r="AD2532" t="s">
        <v>998</v>
      </c>
      <c r="AE2532" t="s">
        <v>998</v>
      </c>
      <c r="AF2532" t="s">
        <v>998</v>
      </c>
      <c r="AG2532" s="107">
        <v>0</v>
      </c>
      <c r="AH2532" s="107">
        <v>0</v>
      </c>
      <c r="AI2532" s="107">
        <v>0</v>
      </c>
      <c r="AJ2532" t="s">
        <v>1012</v>
      </c>
    </row>
    <row r="2533" spans="1:37" x14ac:dyDescent="0.45">
      <c r="A2533" t="s">
        <v>1033</v>
      </c>
      <c r="B2533" t="s">
        <v>5493</v>
      </c>
      <c r="C2533" t="s">
        <v>1002</v>
      </c>
      <c r="D2533" t="s">
        <v>5494</v>
      </c>
      <c r="E2533" t="s">
        <v>992</v>
      </c>
      <c r="F2533" t="s">
        <v>1046</v>
      </c>
      <c r="G2533">
        <v>499</v>
      </c>
      <c r="H2533" t="s">
        <v>1047</v>
      </c>
      <c r="I2533">
        <v>46001</v>
      </c>
      <c r="K2533" t="s">
        <v>5495</v>
      </c>
      <c r="L2533" s="106">
        <v>28607</v>
      </c>
      <c r="M2533">
        <v>13422581</v>
      </c>
      <c r="N2533" t="s">
        <v>1049</v>
      </c>
      <c r="O2533" t="s">
        <v>1050</v>
      </c>
      <c r="P2533" t="s">
        <v>997</v>
      </c>
      <c r="R2533" s="109" t="str">
        <f>IF(OR(P2533="SB",Q2533="SB"),"SB",0)</f>
        <v>SB</v>
      </c>
      <c r="T2533" s="110" t="s">
        <v>998</v>
      </c>
      <c r="V2533" s="113" t="str">
        <f>IF(AND(I2533&gt;=10000,I2533&lt;=19900),"Praha",(IF(AND(I2533&gt;=25001,I2533&lt;=29501),"Středočeský kraj",(IF(AND(I2533&gt;=30100,I2533&lt;=34972),"Středočeský kraj",(IF(AND(I2533&gt;=35002,I2533&lt;=36271),"Karlovarský kraj",(IF(AND(I2533&gt;=37001,I2533&lt;=39201),"Jihočeský kraj",(IF(AND(I2533&gt;=39701,I2533&lt;=39901),"Jihočeský kraj",(IF(AND(I2533&gt;=39301,I2533&lt;=39601),"Kraj Vysočina",(IF(AND(I2533&gt;=58001,I2533&lt;=59501),"Kraj Vysočina",(IF(AND(I2533&gt;=67401,I2533&lt;=67602),"Kraj Vysočina",(IF(AND(I2533&gt;=40001,I2533&lt;=44101),"Ústecký kraj",(IF(AND(I2533&gt;=46001,I2533&lt;=47201),"Liberecký kraj",(IF(AND(I2533&gt;=51202,I2533&lt;=51401),"Liberecký kraj",(IF(AND(I2533&gt;=53002,I2533&lt;=53976),"Pardubický kraj",(IF(AND(I2533&gt;=56002,I2533&lt;=57201),"Pardubický kraj",(IF(AND(I2533&gt;=60200,I2533&lt;=67201),"Jihomoravský kraj",(IF(AND(I2533&gt;=67801,I2533&lt;=68501),"Jihomoravský kraj",(IF(AND(I2533&gt;=69002,I2533&lt;=69801),"Jihomoravský kraj",(IF(AND(I2533&gt;=68601,I2533&lt;=68801),"Zlínský kraj",(IF(AND(I2533&gt;=75501,I2533&lt;=76901),"Zlínský kraj",(IF(AND(I2533&gt;=70030,I2533&lt;=74901),"Moravskoslezský kraj",(IF(AND(I2533&gt;=75000,I2533&lt;=75368),"Olomoucký kraj",(IF(AND(I2533&gt;=77200,I2533&lt;=79862),"Olomoucký kraj",(IF(AND(I2533&gt;=50011,I2533&lt;=50301),"Královéhradecký kraj",(IF(AND(I2533&gt;=54301,I2533&lt;=54303),"Královéhradecký kraj","0")))))))))))))))))))))))))))))))))))))))))))))))</f>
        <v>Liberecký kraj</v>
      </c>
      <c r="AB2533" t="s">
        <v>998</v>
      </c>
      <c r="AD2533" t="s">
        <v>998</v>
      </c>
      <c r="AE2533" t="s">
        <v>998</v>
      </c>
      <c r="AF2533" t="s">
        <v>998</v>
      </c>
      <c r="AG2533" s="107">
        <v>300</v>
      </c>
      <c r="AH2533" s="107">
        <v>0</v>
      </c>
      <c r="AI2533" s="107">
        <v>0</v>
      </c>
      <c r="AJ2533" t="s">
        <v>999</v>
      </c>
      <c r="AK2533" s="106">
        <v>44923</v>
      </c>
    </row>
    <row r="2534" spans="1:37" x14ac:dyDescent="0.45">
      <c r="A2534" t="s">
        <v>988</v>
      </c>
      <c r="B2534" t="s">
        <v>5830</v>
      </c>
      <c r="C2534" t="s">
        <v>990</v>
      </c>
      <c r="D2534" t="s">
        <v>5831</v>
      </c>
      <c r="E2534" t="s">
        <v>992</v>
      </c>
      <c r="F2534" t="s">
        <v>5832</v>
      </c>
      <c r="G2534">
        <v>1358</v>
      </c>
      <c r="H2534" t="s">
        <v>1047</v>
      </c>
      <c r="I2534">
        <v>46001</v>
      </c>
      <c r="K2534" t="s">
        <v>5833</v>
      </c>
      <c r="L2534" s="106">
        <v>28916</v>
      </c>
      <c r="M2534">
        <v>12979112</v>
      </c>
      <c r="N2534" t="s">
        <v>996</v>
      </c>
      <c r="O2534" t="s">
        <v>12</v>
      </c>
      <c r="P2534" t="s">
        <v>997</v>
      </c>
      <c r="R2534" s="109" t="str">
        <f>IF(OR(P2534="SB",Q2534="SB"),"SB",0)</f>
        <v>SB</v>
      </c>
      <c r="T2534" s="110" t="s">
        <v>998</v>
      </c>
      <c r="V2534" s="113" t="str">
        <f>IF(AND(I2534&gt;=10000,I2534&lt;=19900),"Praha",(IF(AND(I2534&gt;=25001,I2534&lt;=29501),"Středočeský kraj",(IF(AND(I2534&gt;=30100,I2534&lt;=34972),"Středočeský kraj",(IF(AND(I2534&gt;=35002,I2534&lt;=36271),"Karlovarský kraj",(IF(AND(I2534&gt;=37001,I2534&lt;=39201),"Jihočeský kraj",(IF(AND(I2534&gt;=39701,I2534&lt;=39901),"Jihočeský kraj",(IF(AND(I2534&gt;=39301,I2534&lt;=39601),"Kraj Vysočina",(IF(AND(I2534&gt;=58001,I2534&lt;=59501),"Kraj Vysočina",(IF(AND(I2534&gt;=67401,I2534&lt;=67602),"Kraj Vysočina",(IF(AND(I2534&gt;=40001,I2534&lt;=44101),"Ústecký kraj",(IF(AND(I2534&gt;=46001,I2534&lt;=47201),"Liberecký kraj",(IF(AND(I2534&gt;=51202,I2534&lt;=51401),"Liberecký kraj",(IF(AND(I2534&gt;=53002,I2534&lt;=53976),"Pardubický kraj",(IF(AND(I2534&gt;=56002,I2534&lt;=57201),"Pardubický kraj",(IF(AND(I2534&gt;=60200,I2534&lt;=67201),"Jihomoravský kraj",(IF(AND(I2534&gt;=67801,I2534&lt;=68501),"Jihomoravský kraj",(IF(AND(I2534&gt;=69002,I2534&lt;=69801),"Jihomoravský kraj",(IF(AND(I2534&gt;=68601,I2534&lt;=68801),"Zlínský kraj",(IF(AND(I2534&gt;=75501,I2534&lt;=76901),"Zlínský kraj",(IF(AND(I2534&gt;=70030,I2534&lt;=74901),"Moravskoslezský kraj",(IF(AND(I2534&gt;=75000,I2534&lt;=75368),"Olomoucký kraj",(IF(AND(I2534&gt;=77200,I2534&lt;=79862),"Olomoucký kraj",(IF(AND(I2534&gt;=50011,I2534&lt;=50301),"Královéhradecký kraj",(IF(AND(I2534&gt;=54301,I2534&lt;=54303),"Královéhradecký kraj","0")))))))))))))))))))))))))))))))))))))))))))))))</f>
        <v>Liberecký kraj</v>
      </c>
      <c r="AB2534" t="s">
        <v>998</v>
      </c>
      <c r="AD2534" t="s">
        <v>998</v>
      </c>
      <c r="AE2534" t="s">
        <v>998</v>
      </c>
      <c r="AF2534" t="s">
        <v>998</v>
      </c>
      <c r="AG2534" s="107">
        <v>0</v>
      </c>
      <c r="AH2534" s="107">
        <v>0</v>
      </c>
      <c r="AI2534" s="107">
        <v>0</v>
      </c>
      <c r="AJ2534" t="s">
        <v>1012</v>
      </c>
    </row>
    <row r="2535" spans="1:37" x14ac:dyDescent="0.45">
      <c r="A2535" t="s">
        <v>1164</v>
      </c>
      <c r="B2535" t="s">
        <v>6018</v>
      </c>
      <c r="C2535" t="s">
        <v>990</v>
      </c>
      <c r="D2535" t="s">
        <v>6019</v>
      </c>
      <c r="E2535" t="s">
        <v>992</v>
      </c>
      <c r="F2535" t="s">
        <v>2310</v>
      </c>
      <c r="G2535">
        <v>1428</v>
      </c>
      <c r="H2535" t="s">
        <v>1047</v>
      </c>
      <c r="I2535">
        <v>46001</v>
      </c>
      <c r="K2535" t="s">
        <v>6020</v>
      </c>
      <c r="L2535" s="106">
        <v>26840</v>
      </c>
      <c r="M2535">
        <v>13007101</v>
      </c>
      <c r="N2535" t="s">
        <v>996</v>
      </c>
      <c r="O2535" t="s">
        <v>12</v>
      </c>
      <c r="P2535" t="s">
        <v>997</v>
      </c>
      <c r="R2535" s="109" t="str">
        <f>IF(OR(P2535="SB",Q2535="SB"),"SB",0)</f>
        <v>SB</v>
      </c>
      <c r="T2535" s="110" t="s">
        <v>998</v>
      </c>
      <c r="V2535" s="113" t="str">
        <f>IF(AND(I2535&gt;=10000,I2535&lt;=19900),"Praha",(IF(AND(I2535&gt;=25001,I2535&lt;=29501),"Středočeský kraj",(IF(AND(I2535&gt;=30100,I2535&lt;=34972),"Středočeský kraj",(IF(AND(I2535&gt;=35002,I2535&lt;=36271),"Karlovarský kraj",(IF(AND(I2535&gt;=37001,I2535&lt;=39201),"Jihočeský kraj",(IF(AND(I2535&gt;=39701,I2535&lt;=39901),"Jihočeský kraj",(IF(AND(I2535&gt;=39301,I2535&lt;=39601),"Kraj Vysočina",(IF(AND(I2535&gt;=58001,I2535&lt;=59501),"Kraj Vysočina",(IF(AND(I2535&gt;=67401,I2535&lt;=67602),"Kraj Vysočina",(IF(AND(I2535&gt;=40001,I2535&lt;=44101),"Ústecký kraj",(IF(AND(I2535&gt;=46001,I2535&lt;=47201),"Liberecký kraj",(IF(AND(I2535&gt;=51202,I2535&lt;=51401),"Liberecký kraj",(IF(AND(I2535&gt;=53002,I2535&lt;=53976),"Pardubický kraj",(IF(AND(I2535&gt;=56002,I2535&lt;=57201),"Pardubický kraj",(IF(AND(I2535&gt;=60200,I2535&lt;=67201),"Jihomoravský kraj",(IF(AND(I2535&gt;=67801,I2535&lt;=68501),"Jihomoravský kraj",(IF(AND(I2535&gt;=69002,I2535&lt;=69801),"Jihomoravský kraj",(IF(AND(I2535&gt;=68601,I2535&lt;=68801),"Zlínský kraj",(IF(AND(I2535&gt;=75501,I2535&lt;=76901),"Zlínský kraj",(IF(AND(I2535&gt;=70030,I2535&lt;=74901),"Moravskoslezský kraj",(IF(AND(I2535&gt;=75000,I2535&lt;=75368),"Olomoucký kraj",(IF(AND(I2535&gt;=77200,I2535&lt;=79862),"Olomoucký kraj",(IF(AND(I2535&gt;=50011,I2535&lt;=50301),"Královéhradecký kraj",(IF(AND(I2535&gt;=54301,I2535&lt;=54303),"Královéhradecký kraj","0")))))))))))))))))))))))))))))))))))))))))))))))</f>
        <v>Liberecký kraj</v>
      </c>
      <c r="AB2535" t="s">
        <v>998</v>
      </c>
      <c r="AD2535" t="s">
        <v>998</v>
      </c>
      <c r="AE2535" t="s">
        <v>998</v>
      </c>
      <c r="AF2535" t="s">
        <v>998</v>
      </c>
      <c r="AG2535" s="107">
        <v>0</v>
      </c>
      <c r="AH2535" s="107">
        <v>0</v>
      </c>
      <c r="AI2535" s="107">
        <v>0</v>
      </c>
      <c r="AJ2535" t="s">
        <v>1012</v>
      </c>
    </row>
    <row r="2536" spans="1:37" x14ac:dyDescent="0.45">
      <c r="A2536" t="s">
        <v>1169</v>
      </c>
      <c r="B2536" t="s">
        <v>7908</v>
      </c>
      <c r="C2536" t="s">
        <v>990</v>
      </c>
      <c r="D2536" t="s">
        <v>7909</v>
      </c>
      <c r="E2536" t="s">
        <v>992</v>
      </c>
      <c r="F2536" t="s">
        <v>1046</v>
      </c>
      <c r="G2536">
        <v>499</v>
      </c>
      <c r="H2536" t="s">
        <v>1047</v>
      </c>
      <c r="I2536">
        <v>46001</v>
      </c>
      <c r="K2536" t="s">
        <v>7910</v>
      </c>
      <c r="L2536" s="106">
        <v>27550</v>
      </c>
      <c r="M2536">
        <v>13423086</v>
      </c>
      <c r="N2536" t="s">
        <v>1049</v>
      </c>
      <c r="O2536" t="s">
        <v>1050</v>
      </c>
      <c r="P2536" t="s">
        <v>997</v>
      </c>
      <c r="R2536" s="109" t="str">
        <f>IF(OR(P2536="SB",Q2536="SB"),"SB",0)</f>
        <v>SB</v>
      </c>
      <c r="T2536" s="110" t="s">
        <v>998</v>
      </c>
      <c r="V2536" s="113" t="str">
        <f>IF(AND(I2536&gt;=10000,I2536&lt;=19900),"Praha",(IF(AND(I2536&gt;=25001,I2536&lt;=29501),"Středočeský kraj",(IF(AND(I2536&gt;=30100,I2536&lt;=34972),"Středočeský kraj",(IF(AND(I2536&gt;=35002,I2536&lt;=36271),"Karlovarský kraj",(IF(AND(I2536&gt;=37001,I2536&lt;=39201),"Jihočeský kraj",(IF(AND(I2536&gt;=39701,I2536&lt;=39901),"Jihočeský kraj",(IF(AND(I2536&gt;=39301,I2536&lt;=39601),"Kraj Vysočina",(IF(AND(I2536&gt;=58001,I2536&lt;=59501),"Kraj Vysočina",(IF(AND(I2536&gt;=67401,I2536&lt;=67602),"Kraj Vysočina",(IF(AND(I2536&gt;=40001,I2536&lt;=44101),"Ústecký kraj",(IF(AND(I2536&gt;=46001,I2536&lt;=47201),"Liberecký kraj",(IF(AND(I2536&gt;=51202,I2536&lt;=51401),"Liberecký kraj",(IF(AND(I2536&gt;=53002,I2536&lt;=53976),"Pardubický kraj",(IF(AND(I2536&gt;=56002,I2536&lt;=57201),"Pardubický kraj",(IF(AND(I2536&gt;=60200,I2536&lt;=67201),"Jihomoravský kraj",(IF(AND(I2536&gt;=67801,I2536&lt;=68501),"Jihomoravský kraj",(IF(AND(I2536&gt;=69002,I2536&lt;=69801),"Jihomoravský kraj",(IF(AND(I2536&gt;=68601,I2536&lt;=68801),"Zlínský kraj",(IF(AND(I2536&gt;=75501,I2536&lt;=76901),"Zlínský kraj",(IF(AND(I2536&gt;=70030,I2536&lt;=74901),"Moravskoslezský kraj",(IF(AND(I2536&gt;=75000,I2536&lt;=75368),"Olomoucký kraj",(IF(AND(I2536&gt;=77200,I2536&lt;=79862),"Olomoucký kraj",(IF(AND(I2536&gt;=50011,I2536&lt;=50301),"Královéhradecký kraj",(IF(AND(I2536&gt;=54301,I2536&lt;=54303),"Královéhradecký kraj","0")))))))))))))))))))))))))))))))))))))))))))))))</f>
        <v>Liberecký kraj</v>
      </c>
      <c r="AB2536" t="s">
        <v>998</v>
      </c>
      <c r="AD2536" t="s">
        <v>998</v>
      </c>
      <c r="AE2536" t="s">
        <v>998</v>
      </c>
      <c r="AF2536" t="s">
        <v>998</v>
      </c>
      <c r="AG2536" s="107">
        <v>0</v>
      </c>
      <c r="AH2536" s="107">
        <v>0</v>
      </c>
      <c r="AI2536" s="107">
        <v>0</v>
      </c>
      <c r="AJ2536" t="s">
        <v>1012</v>
      </c>
    </row>
    <row r="2537" spans="1:37" x14ac:dyDescent="0.45">
      <c r="A2537" t="s">
        <v>1107</v>
      </c>
      <c r="B2537" t="s">
        <v>7911</v>
      </c>
      <c r="C2537" t="s">
        <v>1002</v>
      </c>
      <c r="D2537" t="s">
        <v>7912</v>
      </c>
      <c r="E2537" t="s">
        <v>992</v>
      </c>
      <c r="F2537" t="s">
        <v>1046</v>
      </c>
      <c r="G2537">
        <v>499</v>
      </c>
      <c r="H2537" t="s">
        <v>1047</v>
      </c>
      <c r="I2537">
        <v>46001</v>
      </c>
      <c r="K2537" t="s">
        <v>7913</v>
      </c>
      <c r="L2537" s="106">
        <v>36843</v>
      </c>
      <c r="M2537">
        <v>13422884</v>
      </c>
      <c r="N2537" t="s">
        <v>1049</v>
      </c>
      <c r="O2537" t="s">
        <v>1050</v>
      </c>
      <c r="P2537" t="s">
        <v>997</v>
      </c>
      <c r="R2537" s="109" t="str">
        <f>IF(OR(P2537="SB",Q2537="SB"),"SB",0)</f>
        <v>SB</v>
      </c>
      <c r="T2537" s="110" t="s">
        <v>998</v>
      </c>
      <c r="V2537" s="113" t="str">
        <f>IF(AND(I2537&gt;=10000,I2537&lt;=19900),"Praha",(IF(AND(I2537&gt;=25001,I2537&lt;=29501),"Středočeský kraj",(IF(AND(I2537&gt;=30100,I2537&lt;=34972),"Středočeský kraj",(IF(AND(I2537&gt;=35002,I2537&lt;=36271),"Karlovarský kraj",(IF(AND(I2537&gt;=37001,I2537&lt;=39201),"Jihočeský kraj",(IF(AND(I2537&gt;=39701,I2537&lt;=39901),"Jihočeský kraj",(IF(AND(I2537&gt;=39301,I2537&lt;=39601),"Kraj Vysočina",(IF(AND(I2537&gt;=58001,I2537&lt;=59501),"Kraj Vysočina",(IF(AND(I2537&gt;=67401,I2537&lt;=67602),"Kraj Vysočina",(IF(AND(I2537&gt;=40001,I2537&lt;=44101),"Ústecký kraj",(IF(AND(I2537&gt;=46001,I2537&lt;=47201),"Liberecký kraj",(IF(AND(I2537&gt;=51202,I2537&lt;=51401),"Liberecký kraj",(IF(AND(I2537&gt;=53002,I2537&lt;=53976),"Pardubický kraj",(IF(AND(I2537&gt;=56002,I2537&lt;=57201),"Pardubický kraj",(IF(AND(I2537&gt;=60200,I2537&lt;=67201),"Jihomoravský kraj",(IF(AND(I2537&gt;=67801,I2537&lt;=68501),"Jihomoravský kraj",(IF(AND(I2537&gt;=69002,I2537&lt;=69801),"Jihomoravský kraj",(IF(AND(I2537&gt;=68601,I2537&lt;=68801),"Zlínský kraj",(IF(AND(I2537&gt;=75501,I2537&lt;=76901),"Zlínský kraj",(IF(AND(I2537&gt;=70030,I2537&lt;=74901),"Moravskoslezský kraj",(IF(AND(I2537&gt;=75000,I2537&lt;=75368),"Olomoucký kraj",(IF(AND(I2537&gt;=77200,I2537&lt;=79862),"Olomoucký kraj",(IF(AND(I2537&gt;=50011,I2537&lt;=50301),"Královéhradecký kraj",(IF(AND(I2537&gt;=54301,I2537&lt;=54303),"Královéhradecký kraj","0")))))))))))))))))))))))))))))))))))))))))))))))</f>
        <v>Liberecký kraj</v>
      </c>
      <c r="AB2537" t="s">
        <v>998</v>
      </c>
      <c r="AD2537" t="s">
        <v>998</v>
      </c>
      <c r="AE2537" t="s">
        <v>998</v>
      </c>
      <c r="AF2537" t="s">
        <v>998</v>
      </c>
      <c r="AG2537" s="107">
        <v>0</v>
      </c>
      <c r="AH2537" s="107">
        <v>0</v>
      </c>
      <c r="AI2537" s="107">
        <v>0</v>
      </c>
      <c r="AJ2537" t="s">
        <v>1012</v>
      </c>
    </row>
    <row r="2538" spans="1:37" x14ac:dyDescent="0.45">
      <c r="A2538" t="s">
        <v>1190</v>
      </c>
      <c r="B2538" t="s">
        <v>7911</v>
      </c>
      <c r="C2538" t="s">
        <v>1002</v>
      </c>
      <c r="D2538" t="s">
        <v>7914</v>
      </c>
      <c r="E2538" t="s">
        <v>992</v>
      </c>
      <c r="F2538" t="s">
        <v>1046</v>
      </c>
      <c r="G2538">
        <v>499</v>
      </c>
      <c r="H2538" t="s">
        <v>1047</v>
      </c>
      <c r="I2538">
        <v>46001</v>
      </c>
      <c r="K2538" t="s">
        <v>7915</v>
      </c>
      <c r="L2538" s="106">
        <v>37986</v>
      </c>
      <c r="M2538">
        <v>13422985</v>
      </c>
      <c r="N2538" t="s">
        <v>1049</v>
      </c>
      <c r="O2538" t="s">
        <v>1050</v>
      </c>
      <c r="P2538" t="s">
        <v>997</v>
      </c>
      <c r="R2538" s="109" t="str">
        <f>IF(OR(P2538="SB",Q2538="SB"),"SB",0)</f>
        <v>SB</v>
      </c>
      <c r="T2538" s="110" t="s">
        <v>998</v>
      </c>
      <c r="V2538" s="113" t="str">
        <f>IF(AND(I2538&gt;=10000,I2538&lt;=19900),"Praha",(IF(AND(I2538&gt;=25001,I2538&lt;=29501),"Středočeský kraj",(IF(AND(I2538&gt;=30100,I2538&lt;=34972),"Středočeský kraj",(IF(AND(I2538&gt;=35002,I2538&lt;=36271),"Karlovarský kraj",(IF(AND(I2538&gt;=37001,I2538&lt;=39201),"Jihočeský kraj",(IF(AND(I2538&gt;=39701,I2538&lt;=39901),"Jihočeský kraj",(IF(AND(I2538&gt;=39301,I2538&lt;=39601),"Kraj Vysočina",(IF(AND(I2538&gt;=58001,I2538&lt;=59501),"Kraj Vysočina",(IF(AND(I2538&gt;=67401,I2538&lt;=67602),"Kraj Vysočina",(IF(AND(I2538&gt;=40001,I2538&lt;=44101),"Ústecký kraj",(IF(AND(I2538&gt;=46001,I2538&lt;=47201),"Liberecký kraj",(IF(AND(I2538&gt;=51202,I2538&lt;=51401),"Liberecký kraj",(IF(AND(I2538&gt;=53002,I2538&lt;=53976),"Pardubický kraj",(IF(AND(I2538&gt;=56002,I2538&lt;=57201),"Pardubický kraj",(IF(AND(I2538&gt;=60200,I2538&lt;=67201),"Jihomoravský kraj",(IF(AND(I2538&gt;=67801,I2538&lt;=68501),"Jihomoravský kraj",(IF(AND(I2538&gt;=69002,I2538&lt;=69801),"Jihomoravský kraj",(IF(AND(I2538&gt;=68601,I2538&lt;=68801),"Zlínský kraj",(IF(AND(I2538&gt;=75501,I2538&lt;=76901),"Zlínský kraj",(IF(AND(I2538&gt;=70030,I2538&lt;=74901),"Moravskoslezský kraj",(IF(AND(I2538&gt;=75000,I2538&lt;=75368),"Olomoucký kraj",(IF(AND(I2538&gt;=77200,I2538&lt;=79862),"Olomoucký kraj",(IF(AND(I2538&gt;=50011,I2538&lt;=50301),"Královéhradecký kraj",(IF(AND(I2538&gt;=54301,I2538&lt;=54303),"Královéhradecký kraj","0")))))))))))))))))))))))))))))))))))))))))))))))</f>
        <v>Liberecký kraj</v>
      </c>
      <c r="AB2538" t="s">
        <v>998</v>
      </c>
      <c r="AD2538" t="s">
        <v>998</v>
      </c>
      <c r="AE2538" t="s">
        <v>998</v>
      </c>
      <c r="AF2538" t="s">
        <v>998</v>
      </c>
      <c r="AG2538" s="107">
        <v>0</v>
      </c>
      <c r="AH2538" s="107">
        <v>0</v>
      </c>
      <c r="AI2538" s="107">
        <v>0</v>
      </c>
      <c r="AJ2538" t="s">
        <v>1012</v>
      </c>
    </row>
    <row r="2539" spans="1:37" x14ac:dyDescent="0.45">
      <c r="A2539" t="s">
        <v>1051</v>
      </c>
      <c r="B2539" t="s">
        <v>8219</v>
      </c>
      <c r="C2539" t="s">
        <v>1002</v>
      </c>
      <c r="D2539" t="s">
        <v>8220</v>
      </c>
      <c r="E2539" t="s">
        <v>992</v>
      </c>
      <c r="F2539" t="s">
        <v>1046</v>
      </c>
      <c r="G2539">
        <v>499</v>
      </c>
      <c r="H2539" t="s">
        <v>1047</v>
      </c>
      <c r="I2539">
        <v>46001</v>
      </c>
      <c r="K2539" t="s">
        <v>8221</v>
      </c>
      <c r="L2539" s="106">
        <v>27334</v>
      </c>
      <c r="M2539">
        <v>13423288</v>
      </c>
      <c r="N2539" t="s">
        <v>1049</v>
      </c>
      <c r="O2539" t="s">
        <v>1050</v>
      </c>
      <c r="P2539" t="s">
        <v>997</v>
      </c>
      <c r="R2539" s="109" t="str">
        <f>IF(OR(P2539="SB",Q2539="SB"),"SB",0)</f>
        <v>SB</v>
      </c>
      <c r="T2539" s="110" t="s">
        <v>998</v>
      </c>
      <c r="V2539" s="113" t="str">
        <f>IF(AND(I2539&gt;=10000,I2539&lt;=19900),"Praha",(IF(AND(I2539&gt;=25001,I2539&lt;=29501),"Středočeský kraj",(IF(AND(I2539&gt;=30100,I2539&lt;=34972),"Středočeský kraj",(IF(AND(I2539&gt;=35002,I2539&lt;=36271),"Karlovarský kraj",(IF(AND(I2539&gt;=37001,I2539&lt;=39201),"Jihočeský kraj",(IF(AND(I2539&gt;=39701,I2539&lt;=39901),"Jihočeský kraj",(IF(AND(I2539&gt;=39301,I2539&lt;=39601),"Kraj Vysočina",(IF(AND(I2539&gt;=58001,I2539&lt;=59501),"Kraj Vysočina",(IF(AND(I2539&gt;=67401,I2539&lt;=67602),"Kraj Vysočina",(IF(AND(I2539&gt;=40001,I2539&lt;=44101),"Ústecký kraj",(IF(AND(I2539&gt;=46001,I2539&lt;=47201),"Liberecký kraj",(IF(AND(I2539&gt;=51202,I2539&lt;=51401),"Liberecký kraj",(IF(AND(I2539&gt;=53002,I2539&lt;=53976),"Pardubický kraj",(IF(AND(I2539&gt;=56002,I2539&lt;=57201),"Pardubický kraj",(IF(AND(I2539&gt;=60200,I2539&lt;=67201),"Jihomoravský kraj",(IF(AND(I2539&gt;=67801,I2539&lt;=68501),"Jihomoravský kraj",(IF(AND(I2539&gt;=69002,I2539&lt;=69801),"Jihomoravský kraj",(IF(AND(I2539&gt;=68601,I2539&lt;=68801),"Zlínský kraj",(IF(AND(I2539&gt;=75501,I2539&lt;=76901),"Zlínský kraj",(IF(AND(I2539&gt;=70030,I2539&lt;=74901),"Moravskoslezský kraj",(IF(AND(I2539&gt;=75000,I2539&lt;=75368),"Olomoucký kraj",(IF(AND(I2539&gt;=77200,I2539&lt;=79862),"Olomoucký kraj",(IF(AND(I2539&gt;=50011,I2539&lt;=50301),"Královéhradecký kraj",(IF(AND(I2539&gt;=54301,I2539&lt;=54303),"Královéhradecký kraj","0")))))))))))))))))))))))))))))))))))))))))))))))</f>
        <v>Liberecký kraj</v>
      </c>
      <c r="AB2539" t="s">
        <v>998</v>
      </c>
      <c r="AD2539" t="s">
        <v>998</v>
      </c>
      <c r="AE2539" t="s">
        <v>998</v>
      </c>
      <c r="AF2539" t="s">
        <v>998</v>
      </c>
      <c r="AG2539" s="107">
        <v>300</v>
      </c>
      <c r="AH2539" s="107">
        <v>0</v>
      </c>
      <c r="AI2539" s="107">
        <v>0</v>
      </c>
      <c r="AJ2539" t="s">
        <v>999</v>
      </c>
      <c r="AK2539" s="106">
        <v>44923</v>
      </c>
    </row>
    <row r="2540" spans="1:37" x14ac:dyDescent="0.45">
      <c r="A2540" t="s">
        <v>1407</v>
      </c>
      <c r="B2540" t="s">
        <v>8219</v>
      </c>
      <c r="C2540" t="s">
        <v>1002</v>
      </c>
      <c r="D2540" t="s">
        <v>8225</v>
      </c>
      <c r="E2540" t="s">
        <v>992</v>
      </c>
      <c r="F2540" t="s">
        <v>1046</v>
      </c>
      <c r="G2540">
        <v>499</v>
      </c>
      <c r="H2540" t="s">
        <v>1047</v>
      </c>
      <c r="I2540">
        <v>46001</v>
      </c>
      <c r="K2540" t="s">
        <v>8226</v>
      </c>
      <c r="L2540" s="106">
        <v>36380</v>
      </c>
      <c r="M2540">
        <v>13423389</v>
      </c>
      <c r="N2540" t="s">
        <v>1049</v>
      </c>
      <c r="O2540" t="s">
        <v>1050</v>
      </c>
      <c r="P2540" t="s">
        <v>997</v>
      </c>
      <c r="R2540" s="109" t="str">
        <f>IF(OR(P2540="SB",Q2540="SB"),"SB",0)</f>
        <v>SB</v>
      </c>
      <c r="T2540" s="110" t="s">
        <v>998</v>
      </c>
      <c r="V2540" s="113" t="str">
        <f>IF(AND(I2540&gt;=10000,I2540&lt;=19900),"Praha",(IF(AND(I2540&gt;=25001,I2540&lt;=29501),"Středočeský kraj",(IF(AND(I2540&gt;=30100,I2540&lt;=34972),"Středočeský kraj",(IF(AND(I2540&gt;=35002,I2540&lt;=36271),"Karlovarský kraj",(IF(AND(I2540&gt;=37001,I2540&lt;=39201),"Jihočeský kraj",(IF(AND(I2540&gt;=39701,I2540&lt;=39901),"Jihočeský kraj",(IF(AND(I2540&gt;=39301,I2540&lt;=39601),"Kraj Vysočina",(IF(AND(I2540&gt;=58001,I2540&lt;=59501),"Kraj Vysočina",(IF(AND(I2540&gt;=67401,I2540&lt;=67602),"Kraj Vysočina",(IF(AND(I2540&gt;=40001,I2540&lt;=44101),"Ústecký kraj",(IF(AND(I2540&gt;=46001,I2540&lt;=47201),"Liberecký kraj",(IF(AND(I2540&gt;=51202,I2540&lt;=51401),"Liberecký kraj",(IF(AND(I2540&gt;=53002,I2540&lt;=53976),"Pardubický kraj",(IF(AND(I2540&gt;=56002,I2540&lt;=57201),"Pardubický kraj",(IF(AND(I2540&gt;=60200,I2540&lt;=67201),"Jihomoravský kraj",(IF(AND(I2540&gt;=67801,I2540&lt;=68501),"Jihomoravský kraj",(IF(AND(I2540&gt;=69002,I2540&lt;=69801),"Jihomoravský kraj",(IF(AND(I2540&gt;=68601,I2540&lt;=68801),"Zlínský kraj",(IF(AND(I2540&gt;=75501,I2540&lt;=76901),"Zlínský kraj",(IF(AND(I2540&gt;=70030,I2540&lt;=74901),"Moravskoslezský kraj",(IF(AND(I2540&gt;=75000,I2540&lt;=75368),"Olomoucký kraj",(IF(AND(I2540&gt;=77200,I2540&lt;=79862),"Olomoucký kraj",(IF(AND(I2540&gt;=50011,I2540&lt;=50301),"Královéhradecký kraj",(IF(AND(I2540&gt;=54301,I2540&lt;=54303),"Královéhradecký kraj","0")))))))))))))))))))))))))))))))))))))))))))))))</f>
        <v>Liberecký kraj</v>
      </c>
      <c r="AB2540" t="s">
        <v>998</v>
      </c>
      <c r="AD2540" t="s">
        <v>998</v>
      </c>
      <c r="AE2540" t="s">
        <v>998</v>
      </c>
      <c r="AF2540" t="s">
        <v>998</v>
      </c>
      <c r="AG2540" s="107">
        <v>300</v>
      </c>
      <c r="AH2540" s="107">
        <v>0</v>
      </c>
      <c r="AI2540" s="107">
        <v>0</v>
      </c>
      <c r="AJ2540" t="s">
        <v>999</v>
      </c>
      <c r="AK2540" s="106">
        <v>44923</v>
      </c>
    </row>
    <row r="2541" spans="1:37" x14ac:dyDescent="0.45">
      <c r="A2541" t="s">
        <v>1408</v>
      </c>
      <c r="B2541" t="s">
        <v>8219</v>
      </c>
      <c r="C2541" t="s">
        <v>1002</v>
      </c>
      <c r="D2541" t="s">
        <v>8227</v>
      </c>
      <c r="E2541" t="s">
        <v>992</v>
      </c>
      <c r="F2541" t="s">
        <v>1046</v>
      </c>
      <c r="G2541">
        <v>499</v>
      </c>
      <c r="H2541" t="s">
        <v>1047</v>
      </c>
      <c r="I2541">
        <v>46001</v>
      </c>
      <c r="K2541" t="s">
        <v>8228</v>
      </c>
      <c r="L2541" s="106">
        <v>38932</v>
      </c>
      <c r="M2541">
        <v>13423490</v>
      </c>
      <c r="N2541" t="s">
        <v>1049</v>
      </c>
      <c r="O2541" t="s">
        <v>1050</v>
      </c>
      <c r="P2541" t="s">
        <v>997</v>
      </c>
      <c r="R2541" s="109" t="str">
        <f>IF(OR(P2541="SB",Q2541="SB"),"SB",0)</f>
        <v>SB</v>
      </c>
      <c r="T2541" s="110" t="s">
        <v>998</v>
      </c>
      <c r="V2541" s="113" t="str">
        <f>IF(AND(I2541&gt;=10000,I2541&lt;=19900),"Praha",(IF(AND(I2541&gt;=25001,I2541&lt;=29501),"Středočeský kraj",(IF(AND(I2541&gt;=30100,I2541&lt;=34972),"Středočeský kraj",(IF(AND(I2541&gt;=35002,I2541&lt;=36271),"Karlovarský kraj",(IF(AND(I2541&gt;=37001,I2541&lt;=39201),"Jihočeský kraj",(IF(AND(I2541&gt;=39701,I2541&lt;=39901),"Jihočeský kraj",(IF(AND(I2541&gt;=39301,I2541&lt;=39601),"Kraj Vysočina",(IF(AND(I2541&gt;=58001,I2541&lt;=59501),"Kraj Vysočina",(IF(AND(I2541&gt;=67401,I2541&lt;=67602),"Kraj Vysočina",(IF(AND(I2541&gt;=40001,I2541&lt;=44101),"Ústecký kraj",(IF(AND(I2541&gt;=46001,I2541&lt;=47201),"Liberecký kraj",(IF(AND(I2541&gt;=51202,I2541&lt;=51401),"Liberecký kraj",(IF(AND(I2541&gt;=53002,I2541&lt;=53976),"Pardubický kraj",(IF(AND(I2541&gt;=56002,I2541&lt;=57201),"Pardubický kraj",(IF(AND(I2541&gt;=60200,I2541&lt;=67201),"Jihomoravský kraj",(IF(AND(I2541&gt;=67801,I2541&lt;=68501),"Jihomoravský kraj",(IF(AND(I2541&gt;=69002,I2541&lt;=69801),"Jihomoravský kraj",(IF(AND(I2541&gt;=68601,I2541&lt;=68801),"Zlínský kraj",(IF(AND(I2541&gt;=75501,I2541&lt;=76901),"Zlínský kraj",(IF(AND(I2541&gt;=70030,I2541&lt;=74901),"Moravskoslezský kraj",(IF(AND(I2541&gt;=75000,I2541&lt;=75368),"Olomoucký kraj",(IF(AND(I2541&gt;=77200,I2541&lt;=79862),"Olomoucký kraj",(IF(AND(I2541&gt;=50011,I2541&lt;=50301),"Královéhradecký kraj",(IF(AND(I2541&gt;=54301,I2541&lt;=54303),"Královéhradecký kraj","0")))))))))))))))))))))))))))))))))))))))))))))))</f>
        <v>Liberecký kraj</v>
      </c>
      <c r="AB2541" t="s">
        <v>998</v>
      </c>
      <c r="AD2541" t="s">
        <v>998</v>
      </c>
      <c r="AE2541" t="s">
        <v>998</v>
      </c>
      <c r="AF2541" t="s">
        <v>998</v>
      </c>
      <c r="AG2541" s="107">
        <v>300</v>
      </c>
      <c r="AH2541" s="107">
        <v>0</v>
      </c>
      <c r="AI2541" s="107">
        <v>0</v>
      </c>
      <c r="AJ2541" t="s">
        <v>999</v>
      </c>
      <c r="AK2541" s="106">
        <v>44923</v>
      </c>
    </row>
    <row r="2542" spans="1:37" x14ac:dyDescent="0.45">
      <c r="A2542" t="s">
        <v>1079</v>
      </c>
      <c r="B2542" t="s">
        <v>8229</v>
      </c>
      <c r="C2542" t="s">
        <v>990</v>
      </c>
      <c r="D2542" t="s">
        <v>8230</v>
      </c>
      <c r="E2542" t="s">
        <v>992</v>
      </c>
      <c r="F2542" t="s">
        <v>1046</v>
      </c>
      <c r="G2542">
        <v>499</v>
      </c>
      <c r="H2542" t="s">
        <v>1047</v>
      </c>
      <c r="I2542">
        <v>46001</v>
      </c>
      <c r="K2542" t="s">
        <v>8231</v>
      </c>
      <c r="L2542" s="106">
        <v>26833</v>
      </c>
      <c r="M2542">
        <v>13423591</v>
      </c>
      <c r="N2542" t="s">
        <v>1049</v>
      </c>
      <c r="O2542" t="s">
        <v>1050</v>
      </c>
      <c r="P2542" t="s">
        <v>997</v>
      </c>
      <c r="R2542" s="109" t="str">
        <f>IF(OR(P2542="SB",Q2542="SB"),"SB",0)</f>
        <v>SB</v>
      </c>
      <c r="T2542" s="110" t="s">
        <v>998</v>
      </c>
      <c r="V2542" s="113" t="str">
        <f>IF(AND(I2542&gt;=10000,I2542&lt;=19900),"Praha",(IF(AND(I2542&gt;=25001,I2542&lt;=29501),"Středočeský kraj",(IF(AND(I2542&gt;=30100,I2542&lt;=34972),"Středočeský kraj",(IF(AND(I2542&gt;=35002,I2542&lt;=36271),"Karlovarský kraj",(IF(AND(I2542&gt;=37001,I2542&lt;=39201),"Jihočeský kraj",(IF(AND(I2542&gt;=39701,I2542&lt;=39901),"Jihočeský kraj",(IF(AND(I2542&gt;=39301,I2542&lt;=39601),"Kraj Vysočina",(IF(AND(I2542&gt;=58001,I2542&lt;=59501),"Kraj Vysočina",(IF(AND(I2542&gt;=67401,I2542&lt;=67602),"Kraj Vysočina",(IF(AND(I2542&gt;=40001,I2542&lt;=44101),"Ústecký kraj",(IF(AND(I2542&gt;=46001,I2542&lt;=47201),"Liberecký kraj",(IF(AND(I2542&gt;=51202,I2542&lt;=51401),"Liberecký kraj",(IF(AND(I2542&gt;=53002,I2542&lt;=53976),"Pardubický kraj",(IF(AND(I2542&gt;=56002,I2542&lt;=57201),"Pardubický kraj",(IF(AND(I2542&gt;=60200,I2542&lt;=67201),"Jihomoravský kraj",(IF(AND(I2542&gt;=67801,I2542&lt;=68501),"Jihomoravský kraj",(IF(AND(I2542&gt;=69002,I2542&lt;=69801),"Jihomoravský kraj",(IF(AND(I2542&gt;=68601,I2542&lt;=68801),"Zlínský kraj",(IF(AND(I2542&gt;=75501,I2542&lt;=76901),"Zlínský kraj",(IF(AND(I2542&gt;=70030,I2542&lt;=74901),"Moravskoslezský kraj",(IF(AND(I2542&gt;=75000,I2542&lt;=75368),"Olomoucký kraj",(IF(AND(I2542&gt;=77200,I2542&lt;=79862),"Olomoucký kraj",(IF(AND(I2542&gt;=50011,I2542&lt;=50301),"Královéhradecký kraj",(IF(AND(I2542&gt;=54301,I2542&lt;=54303),"Královéhradecký kraj","0")))))))))))))))))))))))))))))))))))))))))))))))</f>
        <v>Liberecký kraj</v>
      </c>
      <c r="AB2542" t="s">
        <v>998</v>
      </c>
      <c r="AD2542" t="s">
        <v>998</v>
      </c>
      <c r="AE2542" t="s">
        <v>998</v>
      </c>
      <c r="AF2542" t="s">
        <v>998</v>
      </c>
      <c r="AG2542" s="107">
        <v>300</v>
      </c>
      <c r="AH2542" s="107">
        <v>0</v>
      </c>
      <c r="AI2542" s="107">
        <v>0</v>
      </c>
      <c r="AJ2542" t="s">
        <v>999</v>
      </c>
      <c r="AK2542" s="106">
        <v>44923</v>
      </c>
    </row>
    <row r="2543" spans="1:37" x14ac:dyDescent="0.45">
      <c r="A2543" t="s">
        <v>1507</v>
      </c>
      <c r="B2543" t="s">
        <v>8325</v>
      </c>
      <c r="C2543" t="s">
        <v>1002</v>
      </c>
      <c r="D2543" t="s">
        <v>8326</v>
      </c>
      <c r="E2543" t="s">
        <v>992</v>
      </c>
      <c r="F2543" t="s">
        <v>1046</v>
      </c>
      <c r="G2543">
        <v>499</v>
      </c>
      <c r="H2543" t="s">
        <v>1047</v>
      </c>
      <c r="I2543">
        <v>46001</v>
      </c>
      <c r="K2543" t="s">
        <v>8327</v>
      </c>
      <c r="L2543" s="106">
        <v>38692</v>
      </c>
      <c r="M2543">
        <v>13423692</v>
      </c>
      <c r="N2543" t="s">
        <v>1049</v>
      </c>
      <c r="O2543" t="s">
        <v>1050</v>
      </c>
      <c r="P2543" t="s">
        <v>997</v>
      </c>
      <c r="R2543" s="109" t="str">
        <f>IF(OR(P2543="SB",Q2543="SB"),"SB",0)</f>
        <v>SB</v>
      </c>
      <c r="T2543" s="110" t="s">
        <v>998</v>
      </c>
      <c r="V2543" s="113" t="str">
        <f>IF(AND(I2543&gt;=10000,I2543&lt;=19900),"Praha",(IF(AND(I2543&gt;=25001,I2543&lt;=29501),"Středočeský kraj",(IF(AND(I2543&gt;=30100,I2543&lt;=34972),"Středočeský kraj",(IF(AND(I2543&gt;=35002,I2543&lt;=36271),"Karlovarský kraj",(IF(AND(I2543&gt;=37001,I2543&lt;=39201),"Jihočeský kraj",(IF(AND(I2543&gt;=39701,I2543&lt;=39901),"Jihočeský kraj",(IF(AND(I2543&gt;=39301,I2543&lt;=39601),"Kraj Vysočina",(IF(AND(I2543&gt;=58001,I2543&lt;=59501),"Kraj Vysočina",(IF(AND(I2543&gt;=67401,I2543&lt;=67602),"Kraj Vysočina",(IF(AND(I2543&gt;=40001,I2543&lt;=44101),"Ústecký kraj",(IF(AND(I2543&gt;=46001,I2543&lt;=47201),"Liberecký kraj",(IF(AND(I2543&gt;=51202,I2543&lt;=51401),"Liberecký kraj",(IF(AND(I2543&gt;=53002,I2543&lt;=53976),"Pardubický kraj",(IF(AND(I2543&gt;=56002,I2543&lt;=57201),"Pardubický kraj",(IF(AND(I2543&gt;=60200,I2543&lt;=67201),"Jihomoravský kraj",(IF(AND(I2543&gt;=67801,I2543&lt;=68501),"Jihomoravský kraj",(IF(AND(I2543&gt;=69002,I2543&lt;=69801),"Jihomoravský kraj",(IF(AND(I2543&gt;=68601,I2543&lt;=68801),"Zlínský kraj",(IF(AND(I2543&gt;=75501,I2543&lt;=76901),"Zlínský kraj",(IF(AND(I2543&gt;=70030,I2543&lt;=74901),"Moravskoslezský kraj",(IF(AND(I2543&gt;=75000,I2543&lt;=75368),"Olomoucký kraj",(IF(AND(I2543&gt;=77200,I2543&lt;=79862),"Olomoucký kraj",(IF(AND(I2543&gt;=50011,I2543&lt;=50301),"Královéhradecký kraj",(IF(AND(I2543&gt;=54301,I2543&lt;=54303),"Královéhradecký kraj","0")))))))))))))))))))))))))))))))))))))))))))))))</f>
        <v>Liberecký kraj</v>
      </c>
      <c r="AB2543" t="s">
        <v>998</v>
      </c>
      <c r="AD2543" t="s">
        <v>998</v>
      </c>
      <c r="AE2543" t="s">
        <v>998</v>
      </c>
      <c r="AF2543" t="s">
        <v>998</v>
      </c>
      <c r="AG2543" s="107">
        <v>300</v>
      </c>
      <c r="AH2543" s="107">
        <v>0</v>
      </c>
      <c r="AI2543" s="107">
        <v>0</v>
      </c>
      <c r="AJ2543" t="s">
        <v>999</v>
      </c>
      <c r="AK2543" s="106">
        <v>44923</v>
      </c>
    </row>
    <row r="2544" spans="1:37" x14ac:dyDescent="0.45">
      <c r="A2544" t="s">
        <v>1177</v>
      </c>
      <c r="B2544" t="s">
        <v>8477</v>
      </c>
      <c r="C2544" t="s">
        <v>990</v>
      </c>
      <c r="D2544" t="s">
        <v>8478</v>
      </c>
      <c r="E2544" t="s">
        <v>992</v>
      </c>
      <c r="F2544" t="s">
        <v>1046</v>
      </c>
      <c r="G2544">
        <v>499</v>
      </c>
      <c r="H2544" t="s">
        <v>1047</v>
      </c>
      <c r="I2544">
        <v>46001</v>
      </c>
      <c r="J2544">
        <v>484847895</v>
      </c>
      <c r="K2544" t="s">
        <v>8479</v>
      </c>
      <c r="L2544" s="106">
        <v>38319</v>
      </c>
      <c r="M2544">
        <v>14870006</v>
      </c>
      <c r="N2544" t="s">
        <v>1068</v>
      </c>
      <c r="O2544" t="s">
        <v>1050</v>
      </c>
      <c r="P2544" t="s">
        <v>997</v>
      </c>
      <c r="R2544" s="109" t="str">
        <f>IF(OR(P2544="SB",Q2544="SB"),"SB",0)</f>
        <v>SB</v>
      </c>
      <c r="T2544" s="110" t="s">
        <v>998</v>
      </c>
      <c r="V2544" s="113" t="str">
        <f>IF(AND(I2544&gt;=10000,I2544&lt;=19900),"Praha",(IF(AND(I2544&gt;=25001,I2544&lt;=29501),"Středočeský kraj",(IF(AND(I2544&gt;=30100,I2544&lt;=34972),"Středočeský kraj",(IF(AND(I2544&gt;=35002,I2544&lt;=36271),"Karlovarský kraj",(IF(AND(I2544&gt;=37001,I2544&lt;=39201),"Jihočeský kraj",(IF(AND(I2544&gt;=39701,I2544&lt;=39901),"Jihočeský kraj",(IF(AND(I2544&gt;=39301,I2544&lt;=39601),"Kraj Vysočina",(IF(AND(I2544&gt;=58001,I2544&lt;=59501),"Kraj Vysočina",(IF(AND(I2544&gt;=67401,I2544&lt;=67602),"Kraj Vysočina",(IF(AND(I2544&gt;=40001,I2544&lt;=44101),"Ústecký kraj",(IF(AND(I2544&gt;=46001,I2544&lt;=47201),"Liberecký kraj",(IF(AND(I2544&gt;=51202,I2544&lt;=51401),"Liberecký kraj",(IF(AND(I2544&gt;=53002,I2544&lt;=53976),"Pardubický kraj",(IF(AND(I2544&gt;=56002,I2544&lt;=57201),"Pardubický kraj",(IF(AND(I2544&gt;=60200,I2544&lt;=67201),"Jihomoravský kraj",(IF(AND(I2544&gt;=67801,I2544&lt;=68501),"Jihomoravský kraj",(IF(AND(I2544&gt;=69002,I2544&lt;=69801),"Jihomoravský kraj",(IF(AND(I2544&gt;=68601,I2544&lt;=68801),"Zlínský kraj",(IF(AND(I2544&gt;=75501,I2544&lt;=76901),"Zlínský kraj",(IF(AND(I2544&gt;=70030,I2544&lt;=74901),"Moravskoslezský kraj",(IF(AND(I2544&gt;=75000,I2544&lt;=75368),"Olomoucký kraj",(IF(AND(I2544&gt;=77200,I2544&lt;=79862),"Olomoucký kraj",(IF(AND(I2544&gt;=50011,I2544&lt;=50301),"Královéhradecký kraj",(IF(AND(I2544&gt;=54301,I2544&lt;=54303),"Královéhradecký kraj","0")))))))))))))))))))))))))))))))))))))))))))))))</f>
        <v>Liberecký kraj</v>
      </c>
      <c r="AB2544" t="s">
        <v>998</v>
      </c>
      <c r="AD2544" t="s">
        <v>998</v>
      </c>
      <c r="AE2544" t="s">
        <v>998</v>
      </c>
      <c r="AF2544" t="s">
        <v>998</v>
      </c>
      <c r="AG2544" s="107">
        <v>0</v>
      </c>
      <c r="AH2544" s="107">
        <v>0</v>
      </c>
      <c r="AI2544" s="107">
        <v>0</v>
      </c>
      <c r="AJ2544" t="s">
        <v>1012</v>
      </c>
    </row>
    <row r="2545" spans="1:37" x14ac:dyDescent="0.45">
      <c r="A2545" t="s">
        <v>1007</v>
      </c>
      <c r="B2545" t="s">
        <v>10422</v>
      </c>
      <c r="C2545" t="s">
        <v>990</v>
      </c>
      <c r="D2545" t="s">
        <v>10423</v>
      </c>
      <c r="E2545" t="s">
        <v>992</v>
      </c>
      <c r="F2545" t="s">
        <v>1046</v>
      </c>
      <c r="G2545">
        <v>499</v>
      </c>
      <c r="H2545" t="s">
        <v>1047</v>
      </c>
      <c r="I2545">
        <v>46001</v>
      </c>
      <c r="K2545" t="s">
        <v>10424</v>
      </c>
      <c r="L2545" s="106">
        <v>27479</v>
      </c>
      <c r="M2545">
        <v>13423894</v>
      </c>
      <c r="N2545" t="s">
        <v>1049</v>
      </c>
      <c r="O2545" t="s">
        <v>1050</v>
      </c>
      <c r="P2545" t="s">
        <v>997</v>
      </c>
      <c r="R2545" s="109" t="str">
        <f>IF(OR(P2545="SB",Q2545="SB"),"SB",0)</f>
        <v>SB</v>
      </c>
      <c r="T2545" s="110" t="s">
        <v>998</v>
      </c>
      <c r="V2545" s="113" t="str">
        <f>IF(AND(I2545&gt;=10000,I2545&lt;=19900),"Praha",(IF(AND(I2545&gt;=25001,I2545&lt;=29501),"Středočeský kraj",(IF(AND(I2545&gt;=30100,I2545&lt;=34972),"Středočeský kraj",(IF(AND(I2545&gt;=35002,I2545&lt;=36271),"Karlovarský kraj",(IF(AND(I2545&gt;=37001,I2545&lt;=39201),"Jihočeský kraj",(IF(AND(I2545&gt;=39701,I2545&lt;=39901),"Jihočeský kraj",(IF(AND(I2545&gt;=39301,I2545&lt;=39601),"Kraj Vysočina",(IF(AND(I2545&gt;=58001,I2545&lt;=59501),"Kraj Vysočina",(IF(AND(I2545&gt;=67401,I2545&lt;=67602),"Kraj Vysočina",(IF(AND(I2545&gt;=40001,I2545&lt;=44101),"Ústecký kraj",(IF(AND(I2545&gt;=46001,I2545&lt;=47201),"Liberecký kraj",(IF(AND(I2545&gt;=51202,I2545&lt;=51401),"Liberecký kraj",(IF(AND(I2545&gt;=53002,I2545&lt;=53976),"Pardubický kraj",(IF(AND(I2545&gt;=56002,I2545&lt;=57201),"Pardubický kraj",(IF(AND(I2545&gt;=60200,I2545&lt;=67201),"Jihomoravský kraj",(IF(AND(I2545&gt;=67801,I2545&lt;=68501),"Jihomoravský kraj",(IF(AND(I2545&gt;=69002,I2545&lt;=69801),"Jihomoravský kraj",(IF(AND(I2545&gt;=68601,I2545&lt;=68801),"Zlínský kraj",(IF(AND(I2545&gt;=75501,I2545&lt;=76901),"Zlínský kraj",(IF(AND(I2545&gt;=70030,I2545&lt;=74901),"Moravskoslezský kraj",(IF(AND(I2545&gt;=75000,I2545&lt;=75368),"Olomoucký kraj",(IF(AND(I2545&gt;=77200,I2545&lt;=79862),"Olomoucký kraj",(IF(AND(I2545&gt;=50011,I2545&lt;=50301),"Královéhradecký kraj",(IF(AND(I2545&gt;=54301,I2545&lt;=54303),"Královéhradecký kraj","0")))))))))))))))))))))))))))))))))))))))))))))))</f>
        <v>Liberecký kraj</v>
      </c>
      <c r="AB2545" t="s">
        <v>998</v>
      </c>
      <c r="AD2545" t="s">
        <v>998</v>
      </c>
      <c r="AE2545" t="s">
        <v>998</v>
      </c>
      <c r="AF2545" t="s">
        <v>998</v>
      </c>
      <c r="AG2545" s="107">
        <v>300</v>
      </c>
      <c r="AH2545" s="107">
        <v>0</v>
      </c>
      <c r="AI2545" s="107">
        <v>0</v>
      </c>
      <c r="AJ2545" t="s">
        <v>999</v>
      </c>
      <c r="AK2545" s="106">
        <v>44923</v>
      </c>
    </row>
    <row r="2546" spans="1:37" x14ac:dyDescent="0.45">
      <c r="A2546" t="s">
        <v>1264</v>
      </c>
      <c r="B2546" t="s">
        <v>10427</v>
      </c>
      <c r="C2546" t="s">
        <v>1002</v>
      </c>
      <c r="D2546" t="s">
        <v>10430</v>
      </c>
      <c r="E2546" t="s">
        <v>992</v>
      </c>
      <c r="F2546" t="s">
        <v>1046</v>
      </c>
      <c r="G2546">
        <v>499</v>
      </c>
      <c r="H2546" t="s">
        <v>1047</v>
      </c>
      <c r="I2546">
        <v>46001</v>
      </c>
      <c r="K2546" t="s">
        <v>10431</v>
      </c>
      <c r="L2546" s="106">
        <v>28941</v>
      </c>
      <c r="M2546">
        <v>13423995</v>
      </c>
      <c r="N2546" t="s">
        <v>1049</v>
      </c>
      <c r="O2546" t="s">
        <v>1050</v>
      </c>
      <c r="P2546" t="s">
        <v>997</v>
      </c>
      <c r="R2546" s="109" t="str">
        <f>IF(OR(P2546="SB",Q2546="SB"),"SB",0)</f>
        <v>SB</v>
      </c>
      <c r="T2546" s="110" t="s">
        <v>998</v>
      </c>
      <c r="V2546" s="113" t="str">
        <f>IF(AND(I2546&gt;=10000,I2546&lt;=19900),"Praha",(IF(AND(I2546&gt;=25001,I2546&lt;=29501),"Středočeský kraj",(IF(AND(I2546&gt;=30100,I2546&lt;=34972),"Středočeský kraj",(IF(AND(I2546&gt;=35002,I2546&lt;=36271),"Karlovarský kraj",(IF(AND(I2546&gt;=37001,I2546&lt;=39201),"Jihočeský kraj",(IF(AND(I2546&gt;=39701,I2546&lt;=39901),"Jihočeský kraj",(IF(AND(I2546&gt;=39301,I2546&lt;=39601),"Kraj Vysočina",(IF(AND(I2546&gt;=58001,I2546&lt;=59501),"Kraj Vysočina",(IF(AND(I2546&gt;=67401,I2546&lt;=67602),"Kraj Vysočina",(IF(AND(I2546&gt;=40001,I2546&lt;=44101),"Ústecký kraj",(IF(AND(I2546&gt;=46001,I2546&lt;=47201),"Liberecký kraj",(IF(AND(I2546&gt;=51202,I2546&lt;=51401),"Liberecký kraj",(IF(AND(I2546&gt;=53002,I2546&lt;=53976),"Pardubický kraj",(IF(AND(I2546&gt;=56002,I2546&lt;=57201),"Pardubický kraj",(IF(AND(I2546&gt;=60200,I2546&lt;=67201),"Jihomoravský kraj",(IF(AND(I2546&gt;=67801,I2546&lt;=68501),"Jihomoravský kraj",(IF(AND(I2546&gt;=69002,I2546&lt;=69801),"Jihomoravský kraj",(IF(AND(I2546&gt;=68601,I2546&lt;=68801),"Zlínský kraj",(IF(AND(I2546&gt;=75501,I2546&lt;=76901),"Zlínský kraj",(IF(AND(I2546&gt;=70030,I2546&lt;=74901),"Moravskoslezský kraj",(IF(AND(I2546&gt;=75000,I2546&lt;=75368),"Olomoucký kraj",(IF(AND(I2546&gt;=77200,I2546&lt;=79862),"Olomoucký kraj",(IF(AND(I2546&gt;=50011,I2546&lt;=50301),"Královéhradecký kraj",(IF(AND(I2546&gt;=54301,I2546&lt;=54303),"Královéhradecký kraj","0")))))))))))))))))))))))))))))))))))))))))))))))</f>
        <v>Liberecký kraj</v>
      </c>
      <c r="AB2546" t="s">
        <v>998</v>
      </c>
      <c r="AD2546" t="s">
        <v>998</v>
      </c>
      <c r="AE2546" t="s">
        <v>998</v>
      </c>
      <c r="AF2546" t="s">
        <v>998</v>
      </c>
      <c r="AG2546" s="107">
        <v>300</v>
      </c>
      <c r="AH2546" s="107">
        <v>0</v>
      </c>
      <c r="AI2546" s="107">
        <v>0</v>
      </c>
      <c r="AJ2546" t="s">
        <v>999</v>
      </c>
      <c r="AK2546" s="106">
        <v>44923</v>
      </c>
    </row>
    <row r="2547" spans="1:37" x14ac:dyDescent="0.45">
      <c r="A2547" t="s">
        <v>1084</v>
      </c>
      <c r="B2547" t="s">
        <v>11329</v>
      </c>
      <c r="C2547" t="s">
        <v>990</v>
      </c>
      <c r="D2547" t="s">
        <v>11330</v>
      </c>
      <c r="E2547" t="s">
        <v>992</v>
      </c>
      <c r="F2547" t="s">
        <v>4318</v>
      </c>
      <c r="G2547">
        <v>58</v>
      </c>
      <c r="H2547" t="s">
        <v>1047</v>
      </c>
      <c r="I2547">
        <v>46001</v>
      </c>
      <c r="K2547" t="s">
        <v>11331</v>
      </c>
      <c r="L2547" s="106">
        <v>32187</v>
      </c>
      <c r="M2547">
        <v>13401565</v>
      </c>
      <c r="N2547" t="s">
        <v>996</v>
      </c>
      <c r="O2547" t="s">
        <v>12</v>
      </c>
      <c r="P2547" t="s">
        <v>997</v>
      </c>
      <c r="R2547" s="109" t="str">
        <f>IF(OR(P2547="SB",Q2547="SB"),"SB",0)</f>
        <v>SB</v>
      </c>
      <c r="T2547" s="110" t="s">
        <v>998</v>
      </c>
      <c r="V2547" s="113" t="str">
        <f>IF(AND(I2547&gt;=10000,I2547&lt;=19900),"Praha",(IF(AND(I2547&gt;=25001,I2547&lt;=29501),"Středočeský kraj",(IF(AND(I2547&gt;=30100,I2547&lt;=34972),"Středočeský kraj",(IF(AND(I2547&gt;=35002,I2547&lt;=36271),"Karlovarský kraj",(IF(AND(I2547&gt;=37001,I2547&lt;=39201),"Jihočeský kraj",(IF(AND(I2547&gt;=39701,I2547&lt;=39901),"Jihočeský kraj",(IF(AND(I2547&gt;=39301,I2547&lt;=39601),"Kraj Vysočina",(IF(AND(I2547&gt;=58001,I2547&lt;=59501),"Kraj Vysočina",(IF(AND(I2547&gt;=67401,I2547&lt;=67602),"Kraj Vysočina",(IF(AND(I2547&gt;=40001,I2547&lt;=44101),"Ústecký kraj",(IF(AND(I2547&gt;=46001,I2547&lt;=47201),"Liberecký kraj",(IF(AND(I2547&gt;=51202,I2547&lt;=51401),"Liberecký kraj",(IF(AND(I2547&gt;=53002,I2547&lt;=53976),"Pardubický kraj",(IF(AND(I2547&gt;=56002,I2547&lt;=57201),"Pardubický kraj",(IF(AND(I2547&gt;=60200,I2547&lt;=67201),"Jihomoravský kraj",(IF(AND(I2547&gt;=67801,I2547&lt;=68501),"Jihomoravský kraj",(IF(AND(I2547&gt;=69002,I2547&lt;=69801),"Jihomoravský kraj",(IF(AND(I2547&gt;=68601,I2547&lt;=68801),"Zlínský kraj",(IF(AND(I2547&gt;=75501,I2547&lt;=76901),"Zlínský kraj",(IF(AND(I2547&gt;=70030,I2547&lt;=74901),"Moravskoslezský kraj",(IF(AND(I2547&gt;=75000,I2547&lt;=75368),"Olomoucký kraj",(IF(AND(I2547&gt;=77200,I2547&lt;=79862),"Olomoucký kraj",(IF(AND(I2547&gt;=50011,I2547&lt;=50301),"Královéhradecký kraj",(IF(AND(I2547&gt;=54301,I2547&lt;=54303),"Královéhradecký kraj","0")))))))))))))))))))))))))))))))))))))))))))))))</f>
        <v>Liberecký kraj</v>
      </c>
      <c r="AB2547" t="s">
        <v>998</v>
      </c>
      <c r="AD2547" t="s">
        <v>998</v>
      </c>
      <c r="AE2547" t="s">
        <v>998</v>
      </c>
      <c r="AF2547" t="s">
        <v>998</v>
      </c>
      <c r="AG2547" s="107">
        <v>0</v>
      </c>
      <c r="AH2547" s="107">
        <v>0</v>
      </c>
      <c r="AI2547" s="107">
        <v>0</v>
      </c>
      <c r="AJ2547" t="s">
        <v>1012</v>
      </c>
    </row>
    <row r="2548" spans="1:37" x14ac:dyDescent="0.45">
      <c r="A2548" t="s">
        <v>1026</v>
      </c>
      <c r="B2548" t="s">
        <v>11453</v>
      </c>
      <c r="C2548" t="s">
        <v>990</v>
      </c>
      <c r="D2548" t="s">
        <v>11454</v>
      </c>
      <c r="E2548" t="s">
        <v>992</v>
      </c>
      <c r="F2548" t="s">
        <v>1046</v>
      </c>
      <c r="G2548">
        <v>499</v>
      </c>
      <c r="H2548" t="s">
        <v>1047</v>
      </c>
      <c r="I2548">
        <v>46001</v>
      </c>
      <c r="K2548" t="s">
        <v>11455</v>
      </c>
      <c r="L2548" s="106">
        <v>25325</v>
      </c>
      <c r="M2548">
        <v>13424096</v>
      </c>
      <c r="N2548" t="s">
        <v>1049</v>
      </c>
      <c r="O2548" t="s">
        <v>1050</v>
      </c>
      <c r="P2548" t="s">
        <v>997</v>
      </c>
      <c r="R2548" s="109" t="str">
        <f>IF(OR(P2548="SB",Q2548="SB"),"SB",0)</f>
        <v>SB</v>
      </c>
      <c r="T2548" s="110" t="s">
        <v>998</v>
      </c>
      <c r="V2548" s="113" t="str">
        <f>IF(AND(I2548&gt;=10000,I2548&lt;=19900),"Praha",(IF(AND(I2548&gt;=25001,I2548&lt;=29501),"Středočeský kraj",(IF(AND(I2548&gt;=30100,I2548&lt;=34972),"Středočeský kraj",(IF(AND(I2548&gt;=35002,I2548&lt;=36271),"Karlovarský kraj",(IF(AND(I2548&gt;=37001,I2548&lt;=39201),"Jihočeský kraj",(IF(AND(I2548&gt;=39701,I2548&lt;=39901),"Jihočeský kraj",(IF(AND(I2548&gt;=39301,I2548&lt;=39601),"Kraj Vysočina",(IF(AND(I2548&gt;=58001,I2548&lt;=59501),"Kraj Vysočina",(IF(AND(I2548&gt;=67401,I2548&lt;=67602),"Kraj Vysočina",(IF(AND(I2548&gt;=40001,I2548&lt;=44101),"Ústecký kraj",(IF(AND(I2548&gt;=46001,I2548&lt;=47201),"Liberecký kraj",(IF(AND(I2548&gt;=51202,I2548&lt;=51401),"Liberecký kraj",(IF(AND(I2548&gt;=53002,I2548&lt;=53976),"Pardubický kraj",(IF(AND(I2548&gt;=56002,I2548&lt;=57201),"Pardubický kraj",(IF(AND(I2548&gt;=60200,I2548&lt;=67201),"Jihomoravský kraj",(IF(AND(I2548&gt;=67801,I2548&lt;=68501),"Jihomoravský kraj",(IF(AND(I2548&gt;=69002,I2548&lt;=69801),"Jihomoravský kraj",(IF(AND(I2548&gt;=68601,I2548&lt;=68801),"Zlínský kraj",(IF(AND(I2548&gt;=75501,I2548&lt;=76901),"Zlínský kraj",(IF(AND(I2548&gt;=70030,I2548&lt;=74901),"Moravskoslezský kraj",(IF(AND(I2548&gt;=75000,I2548&lt;=75368),"Olomoucký kraj",(IF(AND(I2548&gt;=77200,I2548&lt;=79862),"Olomoucký kraj",(IF(AND(I2548&gt;=50011,I2548&lt;=50301),"Královéhradecký kraj",(IF(AND(I2548&gt;=54301,I2548&lt;=54303),"Královéhradecký kraj","0")))))))))))))))))))))))))))))))))))))))))))))))</f>
        <v>Liberecký kraj</v>
      </c>
      <c r="AB2548" t="s">
        <v>998</v>
      </c>
      <c r="AD2548" t="s">
        <v>998</v>
      </c>
      <c r="AE2548" t="s">
        <v>998</v>
      </c>
      <c r="AF2548" t="s">
        <v>998</v>
      </c>
      <c r="AG2548" s="107">
        <v>0</v>
      </c>
      <c r="AH2548" s="107">
        <v>0</v>
      </c>
      <c r="AI2548" s="107">
        <v>0</v>
      </c>
      <c r="AJ2548" t="s">
        <v>1012</v>
      </c>
    </row>
    <row r="2549" spans="1:37" x14ac:dyDescent="0.45">
      <c r="A2549" t="s">
        <v>1102</v>
      </c>
      <c r="B2549" t="s">
        <v>11456</v>
      </c>
      <c r="C2549" t="s">
        <v>1002</v>
      </c>
      <c r="D2549" t="s">
        <v>11457</v>
      </c>
      <c r="E2549" t="s">
        <v>992</v>
      </c>
      <c r="F2549" t="s">
        <v>1046</v>
      </c>
      <c r="G2549">
        <v>499</v>
      </c>
      <c r="H2549" t="s">
        <v>1047</v>
      </c>
      <c r="I2549">
        <v>46001</v>
      </c>
      <c r="K2549" t="s">
        <v>11458</v>
      </c>
      <c r="L2549" s="106">
        <v>35160</v>
      </c>
      <c r="M2549">
        <v>13424100</v>
      </c>
      <c r="N2549" t="s">
        <v>1049</v>
      </c>
      <c r="O2549" t="s">
        <v>1050</v>
      </c>
      <c r="P2549" t="s">
        <v>997</v>
      </c>
      <c r="R2549" s="109" t="str">
        <f>IF(OR(P2549="SB",Q2549="SB"),"SB",0)</f>
        <v>SB</v>
      </c>
      <c r="T2549" s="110" t="s">
        <v>998</v>
      </c>
      <c r="V2549" s="113" t="str">
        <f>IF(AND(I2549&gt;=10000,I2549&lt;=19900),"Praha",(IF(AND(I2549&gt;=25001,I2549&lt;=29501),"Středočeský kraj",(IF(AND(I2549&gt;=30100,I2549&lt;=34972),"Středočeský kraj",(IF(AND(I2549&gt;=35002,I2549&lt;=36271),"Karlovarský kraj",(IF(AND(I2549&gt;=37001,I2549&lt;=39201),"Jihočeský kraj",(IF(AND(I2549&gt;=39701,I2549&lt;=39901),"Jihočeský kraj",(IF(AND(I2549&gt;=39301,I2549&lt;=39601),"Kraj Vysočina",(IF(AND(I2549&gt;=58001,I2549&lt;=59501),"Kraj Vysočina",(IF(AND(I2549&gt;=67401,I2549&lt;=67602),"Kraj Vysočina",(IF(AND(I2549&gt;=40001,I2549&lt;=44101),"Ústecký kraj",(IF(AND(I2549&gt;=46001,I2549&lt;=47201),"Liberecký kraj",(IF(AND(I2549&gt;=51202,I2549&lt;=51401),"Liberecký kraj",(IF(AND(I2549&gt;=53002,I2549&lt;=53976),"Pardubický kraj",(IF(AND(I2549&gt;=56002,I2549&lt;=57201),"Pardubický kraj",(IF(AND(I2549&gt;=60200,I2549&lt;=67201),"Jihomoravský kraj",(IF(AND(I2549&gt;=67801,I2549&lt;=68501),"Jihomoravský kraj",(IF(AND(I2549&gt;=69002,I2549&lt;=69801),"Jihomoravský kraj",(IF(AND(I2549&gt;=68601,I2549&lt;=68801),"Zlínský kraj",(IF(AND(I2549&gt;=75501,I2549&lt;=76901),"Zlínský kraj",(IF(AND(I2549&gt;=70030,I2549&lt;=74901),"Moravskoslezský kraj",(IF(AND(I2549&gt;=75000,I2549&lt;=75368),"Olomoucký kraj",(IF(AND(I2549&gt;=77200,I2549&lt;=79862),"Olomoucký kraj",(IF(AND(I2549&gt;=50011,I2549&lt;=50301),"Královéhradecký kraj",(IF(AND(I2549&gt;=54301,I2549&lt;=54303),"Královéhradecký kraj","0")))))))))))))))))))))))))))))))))))))))))))))))</f>
        <v>Liberecký kraj</v>
      </c>
      <c r="AB2549" t="s">
        <v>998</v>
      </c>
      <c r="AD2549" t="s">
        <v>998</v>
      </c>
      <c r="AE2549" t="s">
        <v>998</v>
      </c>
      <c r="AF2549" t="s">
        <v>998</v>
      </c>
      <c r="AG2549" s="107">
        <v>0</v>
      </c>
      <c r="AH2549" s="107">
        <v>0</v>
      </c>
      <c r="AI2549" s="107">
        <v>0</v>
      </c>
      <c r="AJ2549" t="s">
        <v>1012</v>
      </c>
    </row>
    <row r="2550" spans="1:37" x14ac:dyDescent="0.45">
      <c r="A2550" t="s">
        <v>1626</v>
      </c>
      <c r="B2550" t="s">
        <v>11456</v>
      </c>
      <c r="C2550" t="s">
        <v>1002</v>
      </c>
      <c r="D2550" t="s">
        <v>11462</v>
      </c>
      <c r="E2550" t="s">
        <v>992</v>
      </c>
      <c r="F2550" t="s">
        <v>1046</v>
      </c>
      <c r="G2550">
        <v>499</v>
      </c>
      <c r="H2550" t="s">
        <v>1047</v>
      </c>
      <c r="I2550">
        <v>46001</v>
      </c>
      <c r="K2550" t="s">
        <v>11463</v>
      </c>
      <c r="L2550" s="106">
        <v>25833</v>
      </c>
      <c r="M2550">
        <v>13424201</v>
      </c>
      <c r="N2550" t="s">
        <v>1049</v>
      </c>
      <c r="O2550" t="s">
        <v>1050</v>
      </c>
      <c r="P2550" t="s">
        <v>997</v>
      </c>
      <c r="R2550" s="109" t="str">
        <f>IF(OR(P2550="SB",Q2550="SB"),"SB",0)</f>
        <v>SB</v>
      </c>
      <c r="T2550" s="110" t="s">
        <v>998</v>
      </c>
      <c r="V2550" s="113" t="str">
        <f>IF(AND(I2550&gt;=10000,I2550&lt;=19900),"Praha",(IF(AND(I2550&gt;=25001,I2550&lt;=29501),"Středočeský kraj",(IF(AND(I2550&gt;=30100,I2550&lt;=34972),"Středočeský kraj",(IF(AND(I2550&gt;=35002,I2550&lt;=36271),"Karlovarský kraj",(IF(AND(I2550&gt;=37001,I2550&lt;=39201),"Jihočeský kraj",(IF(AND(I2550&gt;=39701,I2550&lt;=39901),"Jihočeský kraj",(IF(AND(I2550&gt;=39301,I2550&lt;=39601),"Kraj Vysočina",(IF(AND(I2550&gt;=58001,I2550&lt;=59501),"Kraj Vysočina",(IF(AND(I2550&gt;=67401,I2550&lt;=67602),"Kraj Vysočina",(IF(AND(I2550&gt;=40001,I2550&lt;=44101),"Ústecký kraj",(IF(AND(I2550&gt;=46001,I2550&lt;=47201),"Liberecký kraj",(IF(AND(I2550&gt;=51202,I2550&lt;=51401),"Liberecký kraj",(IF(AND(I2550&gt;=53002,I2550&lt;=53976),"Pardubický kraj",(IF(AND(I2550&gt;=56002,I2550&lt;=57201),"Pardubický kraj",(IF(AND(I2550&gt;=60200,I2550&lt;=67201),"Jihomoravský kraj",(IF(AND(I2550&gt;=67801,I2550&lt;=68501),"Jihomoravský kraj",(IF(AND(I2550&gt;=69002,I2550&lt;=69801),"Jihomoravský kraj",(IF(AND(I2550&gt;=68601,I2550&lt;=68801),"Zlínský kraj",(IF(AND(I2550&gt;=75501,I2550&lt;=76901),"Zlínský kraj",(IF(AND(I2550&gt;=70030,I2550&lt;=74901),"Moravskoslezský kraj",(IF(AND(I2550&gt;=75000,I2550&lt;=75368),"Olomoucký kraj",(IF(AND(I2550&gt;=77200,I2550&lt;=79862),"Olomoucký kraj",(IF(AND(I2550&gt;=50011,I2550&lt;=50301),"Královéhradecký kraj",(IF(AND(I2550&gt;=54301,I2550&lt;=54303),"Královéhradecký kraj","0")))))))))))))))))))))))))))))))))))))))))))))))</f>
        <v>Liberecký kraj</v>
      </c>
      <c r="AB2550" t="s">
        <v>998</v>
      </c>
      <c r="AD2550" t="s">
        <v>998</v>
      </c>
      <c r="AE2550" t="s">
        <v>998</v>
      </c>
      <c r="AF2550" t="s">
        <v>998</v>
      </c>
      <c r="AG2550" s="107">
        <v>0</v>
      </c>
      <c r="AH2550" s="107">
        <v>0</v>
      </c>
      <c r="AI2550" s="107">
        <v>0</v>
      </c>
      <c r="AJ2550" t="s">
        <v>1012</v>
      </c>
    </row>
    <row r="2551" spans="1:37" x14ac:dyDescent="0.45">
      <c r="A2551" t="s">
        <v>4455</v>
      </c>
      <c r="B2551" t="s">
        <v>11771</v>
      </c>
      <c r="C2551" t="s">
        <v>990</v>
      </c>
      <c r="D2551" t="s">
        <v>11774</v>
      </c>
      <c r="E2551" t="s">
        <v>992</v>
      </c>
      <c r="F2551" t="s">
        <v>2671</v>
      </c>
      <c r="G2551">
        <v>20</v>
      </c>
      <c r="H2551" t="s">
        <v>1439</v>
      </c>
      <c r="I2551">
        <v>46001</v>
      </c>
      <c r="K2551" t="s">
        <v>11775</v>
      </c>
      <c r="L2551" s="106">
        <v>26103</v>
      </c>
      <c r="M2551">
        <v>10447008</v>
      </c>
      <c r="N2551" t="s">
        <v>2637</v>
      </c>
      <c r="O2551" t="s">
        <v>1050</v>
      </c>
      <c r="P2551" t="s">
        <v>997</v>
      </c>
      <c r="R2551" s="109" t="str">
        <f>IF(OR(P2551="SB",Q2551="SB"),"SB",0)</f>
        <v>SB</v>
      </c>
      <c r="T2551" s="110" t="s">
        <v>998</v>
      </c>
      <c r="V2551" s="113" t="str">
        <f>IF(AND(I2551&gt;=10000,I2551&lt;=19900),"Praha",(IF(AND(I2551&gt;=25001,I2551&lt;=29501),"Středočeský kraj",(IF(AND(I2551&gt;=30100,I2551&lt;=34972),"Středočeský kraj",(IF(AND(I2551&gt;=35002,I2551&lt;=36271),"Karlovarský kraj",(IF(AND(I2551&gt;=37001,I2551&lt;=39201),"Jihočeský kraj",(IF(AND(I2551&gt;=39701,I2551&lt;=39901),"Jihočeský kraj",(IF(AND(I2551&gt;=39301,I2551&lt;=39601),"Kraj Vysočina",(IF(AND(I2551&gt;=58001,I2551&lt;=59501),"Kraj Vysočina",(IF(AND(I2551&gt;=67401,I2551&lt;=67602),"Kraj Vysočina",(IF(AND(I2551&gt;=40001,I2551&lt;=44101),"Ústecký kraj",(IF(AND(I2551&gt;=46001,I2551&lt;=47201),"Liberecký kraj",(IF(AND(I2551&gt;=51202,I2551&lt;=51401),"Liberecký kraj",(IF(AND(I2551&gt;=53002,I2551&lt;=53976),"Pardubický kraj",(IF(AND(I2551&gt;=56002,I2551&lt;=57201),"Pardubický kraj",(IF(AND(I2551&gt;=60200,I2551&lt;=67201),"Jihomoravský kraj",(IF(AND(I2551&gt;=67801,I2551&lt;=68501),"Jihomoravský kraj",(IF(AND(I2551&gt;=69002,I2551&lt;=69801),"Jihomoravský kraj",(IF(AND(I2551&gt;=68601,I2551&lt;=68801),"Zlínský kraj",(IF(AND(I2551&gt;=75501,I2551&lt;=76901),"Zlínský kraj",(IF(AND(I2551&gt;=70030,I2551&lt;=74901),"Moravskoslezský kraj",(IF(AND(I2551&gt;=75000,I2551&lt;=75368),"Olomoucký kraj",(IF(AND(I2551&gt;=77200,I2551&lt;=79862),"Olomoucký kraj",(IF(AND(I2551&gt;=50011,I2551&lt;=50301),"Královéhradecký kraj",(IF(AND(I2551&gt;=54301,I2551&lt;=54303),"Královéhradecký kraj","0")))))))))))))))))))))))))))))))))))))))))))))))</f>
        <v>Liberecký kraj</v>
      </c>
      <c r="AB2551" t="s">
        <v>998</v>
      </c>
      <c r="AD2551" t="s">
        <v>1159</v>
      </c>
      <c r="AE2551" t="s">
        <v>1272</v>
      </c>
      <c r="AF2551" t="s">
        <v>998</v>
      </c>
      <c r="AG2551" s="107">
        <v>300</v>
      </c>
      <c r="AH2551" s="107">
        <v>0</v>
      </c>
      <c r="AI2551" s="107">
        <v>0</v>
      </c>
      <c r="AJ2551" t="s">
        <v>999</v>
      </c>
      <c r="AK2551" s="106">
        <v>44920</v>
      </c>
    </row>
    <row r="2552" spans="1:37" x14ac:dyDescent="0.45">
      <c r="A2552" t="s">
        <v>1413</v>
      </c>
      <c r="B2552" t="s">
        <v>14534</v>
      </c>
      <c r="C2552" t="s">
        <v>1002</v>
      </c>
      <c r="D2552" t="s">
        <v>14535</v>
      </c>
      <c r="E2552" t="s">
        <v>992</v>
      </c>
      <c r="F2552" t="s">
        <v>14536</v>
      </c>
      <c r="G2552">
        <v>166</v>
      </c>
      <c r="H2552" t="s">
        <v>1047</v>
      </c>
      <c r="I2552">
        <v>46001</v>
      </c>
      <c r="K2552" t="s">
        <v>14537</v>
      </c>
      <c r="L2552" s="106">
        <v>33348</v>
      </c>
      <c r="M2552">
        <v>13011747</v>
      </c>
      <c r="N2552" t="s">
        <v>996</v>
      </c>
      <c r="O2552" t="s">
        <v>12</v>
      </c>
      <c r="P2552" t="s">
        <v>997</v>
      </c>
      <c r="R2552" s="109" t="str">
        <f>IF(OR(P2552="SB",Q2552="SB"),"SB",0)</f>
        <v>SB</v>
      </c>
      <c r="T2552" s="110" t="s">
        <v>998</v>
      </c>
      <c r="V2552" s="113" t="str">
        <f>IF(AND(I2552&gt;=10000,I2552&lt;=19900),"Praha",(IF(AND(I2552&gt;=25001,I2552&lt;=29501),"Středočeský kraj",(IF(AND(I2552&gt;=30100,I2552&lt;=34972),"Středočeský kraj",(IF(AND(I2552&gt;=35002,I2552&lt;=36271),"Karlovarský kraj",(IF(AND(I2552&gt;=37001,I2552&lt;=39201),"Jihočeský kraj",(IF(AND(I2552&gt;=39701,I2552&lt;=39901),"Jihočeský kraj",(IF(AND(I2552&gt;=39301,I2552&lt;=39601),"Kraj Vysočina",(IF(AND(I2552&gt;=58001,I2552&lt;=59501),"Kraj Vysočina",(IF(AND(I2552&gt;=67401,I2552&lt;=67602),"Kraj Vysočina",(IF(AND(I2552&gt;=40001,I2552&lt;=44101),"Ústecký kraj",(IF(AND(I2552&gt;=46001,I2552&lt;=47201),"Liberecký kraj",(IF(AND(I2552&gt;=51202,I2552&lt;=51401),"Liberecký kraj",(IF(AND(I2552&gt;=53002,I2552&lt;=53976),"Pardubický kraj",(IF(AND(I2552&gt;=56002,I2552&lt;=57201),"Pardubický kraj",(IF(AND(I2552&gt;=60200,I2552&lt;=67201),"Jihomoravský kraj",(IF(AND(I2552&gt;=67801,I2552&lt;=68501),"Jihomoravský kraj",(IF(AND(I2552&gt;=69002,I2552&lt;=69801),"Jihomoravský kraj",(IF(AND(I2552&gt;=68601,I2552&lt;=68801),"Zlínský kraj",(IF(AND(I2552&gt;=75501,I2552&lt;=76901),"Zlínský kraj",(IF(AND(I2552&gt;=70030,I2552&lt;=74901),"Moravskoslezský kraj",(IF(AND(I2552&gt;=75000,I2552&lt;=75368),"Olomoucký kraj",(IF(AND(I2552&gt;=77200,I2552&lt;=79862),"Olomoucký kraj",(IF(AND(I2552&gt;=50011,I2552&lt;=50301),"Královéhradecký kraj",(IF(AND(I2552&gt;=54301,I2552&lt;=54303),"Královéhradecký kraj","0")))))))))))))))))))))))))))))))))))))))))))))))</f>
        <v>Liberecký kraj</v>
      </c>
      <c r="AB2552" t="s">
        <v>998</v>
      </c>
      <c r="AD2552" t="s">
        <v>998</v>
      </c>
      <c r="AE2552" t="s">
        <v>998</v>
      </c>
      <c r="AF2552" t="s">
        <v>998</v>
      </c>
      <c r="AG2552" s="107">
        <v>0</v>
      </c>
      <c r="AH2552" s="107">
        <v>0</v>
      </c>
      <c r="AI2552" s="107">
        <v>0</v>
      </c>
      <c r="AJ2552" t="s">
        <v>1012</v>
      </c>
    </row>
    <row r="2553" spans="1:37" x14ac:dyDescent="0.45">
      <c r="A2553" t="s">
        <v>1130</v>
      </c>
      <c r="B2553" t="s">
        <v>14962</v>
      </c>
      <c r="C2553" t="s">
        <v>990</v>
      </c>
      <c r="D2553" t="s">
        <v>14965</v>
      </c>
      <c r="E2553" t="s">
        <v>992</v>
      </c>
      <c r="F2553" t="s">
        <v>1046</v>
      </c>
      <c r="G2553">
        <v>499</v>
      </c>
      <c r="H2553" t="s">
        <v>1047</v>
      </c>
      <c r="I2553">
        <v>46001</v>
      </c>
      <c r="K2553" t="s">
        <v>14966</v>
      </c>
      <c r="L2553" s="106">
        <v>24926</v>
      </c>
      <c r="M2553">
        <v>13424302</v>
      </c>
      <c r="N2553" t="s">
        <v>1049</v>
      </c>
      <c r="O2553" t="s">
        <v>1050</v>
      </c>
      <c r="P2553" t="s">
        <v>997</v>
      </c>
      <c r="R2553" s="109" t="str">
        <f>IF(OR(P2553="SB",Q2553="SB"),"SB",0)</f>
        <v>SB</v>
      </c>
      <c r="T2553" s="110" t="s">
        <v>998</v>
      </c>
      <c r="V2553" s="113" t="str">
        <f>IF(AND(I2553&gt;=10000,I2553&lt;=19900),"Praha",(IF(AND(I2553&gt;=25001,I2553&lt;=29501),"Středočeský kraj",(IF(AND(I2553&gt;=30100,I2553&lt;=34972),"Středočeský kraj",(IF(AND(I2553&gt;=35002,I2553&lt;=36271),"Karlovarský kraj",(IF(AND(I2553&gt;=37001,I2553&lt;=39201),"Jihočeský kraj",(IF(AND(I2553&gt;=39701,I2553&lt;=39901),"Jihočeský kraj",(IF(AND(I2553&gt;=39301,I2553&lt;=39601),"Kraj Vysočina",(IF(AND(I2553&gt;=58001,I2553&lt;=59501),"Kraj Vysočina",(IF(AND(I2553&gt;=67401,I2553&lt;=67602),"Kraj Vysočina",(IF(AND(I2553&gt;=40001,I2553&lt;=44101),"Ústecký kraj",(IF(AND(I2553&gt;=46001,I2553&lt;=47201),"Liberecký kraj",(IF(AND(I2553&gt;=51202,I2553&lt;=51401),"Liberecký kraj",(IF(AND(I2553&gt;=53002,I2553&lt;=53976),"Pardubický kraj",(IF(AND(I2553&gt;=56002,I2553&lt;=57201),"Pardubický kraj",(IF(AND(I2553&gt;=60200,I2553&lt;=67201),"Jihomoravský kraj",(IF(AND(I2553&gt;=67801,I2553&lt;=68501),"Jihomoravský kraj",(IF(AND(I2553&gt;=69002,I2553&lt;=69801),"Jihomoravský kraj",(IF(AND(I2553&gt;=68601,I2553&lt;=68801),"Zlínský kraj",(IF(AND(I2553&gt;=75501,I2553&lt;=76901),"Zlínský kraj",(IF(AND(I2553&gt;=70030,I2553&lt;=74901),"Moravskoslezský kraj",(IF(AND(I2553&gt;=75000,I2553&lt;=75368),"Olomoucký kraj",(IF(AND(I2553&gt;=77200,I2553&lt;=79862),"Olomoucký kraj",(IF(AND(I2553&gt;=50011,I2553&lt;=50301),"Královéhradecký kraj",(IF(AND(I2553&gt;=54301,I2553&lt;=54303),"Královéhradecký kraj","0")))))))))))))))))))))))))))))))))))))))))))))))</f>
        <v>Liberecký kraj</v>
      </c>
      <c r="AB2553" t="s">
        <v>998</v>
      </c>
      <c r="AD2553" t="s">
        <v>998</v>
      </c>
      <c r="AE2553" t="s">
        <v>998</v>
      </c>
      <c r="AF2553" t="s">
        <v>998</v>
      </c>
      <c r="AG2553" s="107">
        <v>0</v>
      </c>
      <c r="AH2553" s="107">
        <v>0</v>
      </c>
      <c r="AI2553" s="107">
        <v>0</v>
      </c>
      <c r="AJ2553" t="s">
        <v>1012</v>
      </c>
    </row>
    <row r="2554" spans="1:37" x14ac:dyDescent="0.45">
      <c r="A2554" t="s">
        <v>1843</v>
      </c>
      <c r="B2554" t="s">
        <v>14967</v>
      </c>
      <c r="C2554" t="s">
        <v>1002</v>
      </c>
      <c r="D2554" t="s">
        <v>14968</v>
      </c>
      <c r="E2554" t="s">
        <v>992</v>
      </c>
      <c r="F2554" t="s">
        <v>1046</v>
      </c>
      <c r="G2554">
        <v>499</v>
      </c>
      <c r="H2554" t="s">
        <v>1047</v>
      </c>
      <c r="I2554">
        <v>46001</v>
      </c>
      <c r="K2554" t="s">
        <v>14969</v>
      </c>
      <c r="L2554" s="106">
        <v>28140</v>
      </c>
      <c r="M2554">
        <v>13424403</v>
      </c>
      <c r="N2554" t="s">
        <v>1049</v>
      </c>
      <c r="O2554" t="s">
        <v>1050</v>
      </c>
      <c r="P2554" t="s">
        <v>997</v>
      </c>
      <c r="R2554" s="109" t="str">
        <f>IF(OR(P2554="SB",Q2554="SB"),"SB",0)</f>
        <v>SB</v>
      </c>
      <c r="T2554" s="110" t="s">
        <v>998</v>
      </c>
      <c r="V2554" s="113" t="str">
        <f>IF(AND(I2554&gt;=10000,I2554&lt;=19900),"Praha",(IF(AND(I2554&gt;=25001,I2554&lt;=29501),"Středočeský kraj",(IF(AND(I2554&gt;=30100,I2554&lt;=34972),"Středočeský kraj",(IF(AND(I2554&gt;=35002,I2554&lt;=36271),"Karlovarský kraj",(IF(AND(I2554&gt;=37001,I2554&lt;=39201),"Jihočeský kraj",(IF(AND(I2554&gt;=39701,I2554&lt;=39901),"Jihočeský kraj",(IF(AND(I2554&gt;=39301,I2554&lt;=39601),"Kraj Vysočina",(IF(AND(I2554&gt;=58001,I2554&lt;=59501),"Kraj Vysočina",(IF(AND(I2554&gt;=67401,I2554&lt;=67602),"Kraj Vysočina",(IF(AND(I2554&gt;=40001,I2554&lt;=44101),"Ústecký kraj",(IF(AND(I2554&gt;=46001,I2554&lt;=47201),"Liberecký kraj",(IF(AND(I2554&gt;=51202,I2554&lt;=51401),"Liberecký kraj",(IF(AND(I2554&gt;=53002,I2554&lt;=53976),"Pardubický kraj",(IF(AND(I2554&gt;=56002,I2554&lt;=57201),"Pardubický kraj",(IF(AND(I2554&gt;=60200,I2554&lt;=67201),"Jihomoravský kraj",(IF(AND(I2554&gt;=67801,I2554&lt;=68501),"Jihomoravský kraj",(IF(AND(I2554&gt;=69002,I2554&lt;=69801),"Jihomoravský kraj",(IF(AND(I2554&gt;=68601,I2554&lt;=68801),"Zlínský kraj",(IF(AND(I2554&gt;=75501,I2554&lt;=76901),"Zlínský kraj",(IF(AND(I2554&gt;=70030,I2554&lt;=74901),"Moravskoslezský kraj",(IF(AND(I2554&gt;=75000,I2554&lt;=75368),"Olomoucký kraj",(IF(AND(I2554&gt;=77200,I2554&lt;=79862),"Olomoucký kraj",(IF(AND(I2554&gt;=50011,I2554&lt;=50301),"Královéhradecký kraj",(IF(AND(I2554&gt;=54301,I2554&lt;=54303),"Královéhradecký kraj","0")))))))))))))))))))))))))))))))))))))))))))))))</f>
        <v>Liberecký kraj</v>
      </c>
      <c r="AB2554" t="s">
        <v>998</v>
      </c>
      <c r="AD2554" t="s">
        <v>998</v>
      </c>
      <c r="AE2554" t="s">
        <v>998</v>
      </c>
      <c r="AF2554" t="s">
        <v>998</v>
      </c>
      <c r="AG2554" s="107">
        <v>0</v>
      </c>
      <c r="AH2554" s="107">
        <v>0</v>
      </c>
      <c r="AI2554" s="107">
        <v>0</v>
      </c>
      <c r="AJ2554" t="s">
        <v>1012</v>
      </c>
    </row>
    <row r="2555" spans="1:37" x14ac:dyDescent="0.45">
      <c r="A2555" t="s">
        <v>1087</v>
      </c>
      <c r="B2555" t="s">
        <v>7691</v>
      </c>
      <c r="C2555" t="s">
        <v>990</v>
      </c>
      <c r="D2555" t="s">
        <v>7692</v>
      </c>
      <c r="E2555" t="s">
        <v>992</v>
      </c>
      <c r="F2555" t="s">
        <v>7693</v>
      </c>
      <c r="G2555">
        <v>849</v>
      </c>
      <c r="H2555" t="s">
        <v>5526</v>
      </c>
      <c r="I2555">
        <v>46001</v>
      </c>
      <c r="J2555">
        <v>606668833</v>
      </c>
      <c r="K2555" t="s">
        <v>7694</v>
      </c>
      <c r="L2555" s="106">
        <v>40351</v>
      </c>
      <c r="M2555">
        <v>14703284</v>
      </c>
      <c r="N2555" t="s">
        <v>996</v>
      </c>
      <c r="O2555" t="s">
        <v>12</v>
      </c>
      <c r="P2555" t="s">
        <v>997</v>
      </c>
      <c r="R2555" s="109" t="str">
        <f>IF(OR(P2555="SB",Q2555="SB"),"SB",0)</f>
        <v>SB</v>
      </c>
      <c r="V2555" s="113" t="str">
        <f>IF(AND(I2555&gt;=10000,I2555&lt;=19900),"Praha",(IF(AND(I2555&gt;=25001,I2555&lt;=29501),"Středočeský kraj",(IF(AND(I2555&gt;=30100,I2555&lt;=34972),"Středočeský kraj",(IF(AND(I2555&gt;=35002,I2555&lt;=36271),"Karlovarský kraj",(IF(AND(I2555&gt;=37001,I2555&lt;=39201),"Jihočeský kraj",(IF(AND(I2555&gt;=39701,I2555&lt;=39901),"Jihočeský kraj",(IF(AND(I2555&gt;=39301,I2555&lt;=39601),"Kraj Vysočina",(IF(AND(I2555&gt;=58001,I2555&lt;=59501),"Kraj Vysočina",(IF(AND(I2555&gt;=67401,I2555&lt;=67602),"Kraj Vysočina",(IF(AND(I2555&gt;=40001,I2555&lt;=44101),"Ústecký kraj",(IF(AND(I2555&gt;=46001,I2555&lt;=47201),"Liberecký kraj",(IF(AND(I2555&gt;=51202,I2555&lt;=51401),"Liberecký kraj",(IF(AND(I2555&gt;=53002,I2555&lt;=53976),"Pardubický kraj",(IF(AND(I2555&gt;=56002,I2555&lt;=57201),"Pardubický kraj",(IF(AND(I2555&gt;=60200,I2555&lt;=67201),"Jihomoravský kraj",(IF(AND(I2555&gt;=67801,I2555&lt;=68501),"Jihomoravský kraj",(IF(AND(I2555&gt;=69002,I2555&lt;=69801),"Jihomoravský kraj",(IF(AND(I2555&gt;=68601,I2555&lt;=68801),"Zlínský kraj",(IF(AND(I2555&gt;=75501,I2555&lt;=76901),"Zlínský kraj",(IF(AND(I2555&gt;=70030,I2555&lt;=74901),"Moravskoslezský kraj",(IF(AND(I2555&gt;=75000,I2555&lt;=75368),"Olomoucký kraj",(IF(AND(I2555&gt;=77200,I2555&lt;=79862),"Olomoucký kraj",(IF(AND(I2555&gt;=50011,I2555&lt;=50301),"Královéhradecký kraj",(IF(AND(I2555&gt;=54301,I2555&lt;=54303),"Královéhradecký kraj","0")))))))))))))))))))))))))))))))))))))))))))))))</f>
        <v>Liberecký kraj</v>
      </c>
      <c r="AD2555" t="s">
        <v>998</v>
      </c>
      <c r="AE2555" t="s">
        <v>998</v>
      </c>
      <c r="AF2555" t="s">
        <v>998</v>
      </c>
      <c r="AG2555" s="107">
        <v>300</v>
      </c>
      <c r="AH2555" s="107">
        <v>0</v>
      </c>
      <c r="AI2555" s="107">
        <v>0</v>
      </c>
      <c r="AJ2555" t="s">
        <v>999</v>
      </c>
      <c r="AK2555" s="106">
        <v>44923</v>
      </c>
    </row>
    <row r="2556" spans="1:37" x14ac:dyDescent="0.45">
      <c r="A2556" t="s">
        <v>1413</v>
      </c>
      <c r="B2556" t="s">
        <v>11597</v>
      </c>
      <c r="C2556" t="s">
        <v>1002</v>
      </c>
      <c r="D2556" t="s">
        <v>11598</v>
      </c>
      <c r="E2556" t="s">
        <v>992</v>
      </c>
      <c r="F2556" t="s">
        <v>1046</v>
      </c>
      <c r="G2556">
        <v>499</v>
      </c>
      <c r="H2556" t="s">
        <v>1047</v>
      </c>
      <c r="I2556">
        <v>46001</v>
      </c>
      <c r="K2556" t="s">
        <v>11599</v>
      </c>
      <c r="L2556" s="106">
        <v>37884</v>
      </c>
      <c r="M2556">
        <v>13424605</v>
      </c>
      <c r="N2556" t="s">
        <v>1049</v>
      </c>
      <c r="O2556" t="s">
        <v>1050</v>
      </c>
      <c r="P2556" t="s">
        <v>997</v>
      </c>
      <c r="R2556" s="109" t="str">
        <f>IF(OR(P2556="SB",Q2556="SB"),"SB",0)</f>
        <v>SB</v>
      </c>
      <c r="V2556" s="113" t="str">
        <f>IF(AND(I2556&gt;=10000,I2556&lt;=19900),"Praha",(IF(AND(I2556&gt;=25001,I2556&lt;=29501),"Středočeský kraj",(IF(AND(I2556&gt;=30100,I2556&lt;=34972),"Středočeský kraj",(IF(AND(I2556&gt;=35002,I2556&lt;=36271),"Karlovarský kraj",(IF(AND(I2556&gt;=37001,I2556&lt;=39201),"Jihočeský kraj",(IF(AND(I2556&gt;=39701,I2556&lt;=39901),"Jihočeský kraj",(IF(AND(I2556&gt;=39301,I2556&lt;=39601),"Kraj Vysočina",(IF(AND(I2556&gt;=58001,I2556&lt;=59501),"Kraj Vysočina",(IF(AND(I2556&gt;=67401,I2556&lt;=67602),"Kraj Vysočina",(IF(AND(I2556&gt;=40001,I2556&lt;=44101),"Ústecký kraj",(IF(AND(I2556&gt;=46001,I2556&lt;=47201),"Liberecký kraj",(IF(AND(I2556&gt;=51202,I2556&lt;=51401),"Liberecký kraj",(IF(AND(I2556&gt;=53002,I2556&lt;=53976),"Pardubický kraj",(IF(AND(I2556&gt;=56002,I2556&lt;=57201),"Pardubický kraj",(IF(AND(I2556&gt;=60200,I2556&lt;=67201),"Jihomoravský kraj",(IF(AND(I2556&gt;=67801,I2556&lt;=68501),"Jihomoravský kraj",(IF(AND(I2556&gt;=69002,I2556&lt;=69801),"Jihomoravský kraj",(IF(AND(I2556&gt;=68601,I2556&lt;=68801),"Zlínský kraj",(IF(AND(I2556&gt;=75501,I2556&lt;=76901),"Zlínský kraj",(IF(AND(I2556&gt;=70030,I2556&lt;=74901),"Moravskoslezský kraj",(IF(AND(I2556&gt;=75000,I2556&lt;=75368),"Olomoucký kraj",(IF(AND(I2556&gt;=77200,I2556&lt;=79862),"Olomoucký kraj",(IF(AND(I2556&gt;=50011,I2556&lt;=50301),"Královéhradecký kraj",(IF(AND(I2556&gt;=54301,I2556&lt;=54303),"Královéhradecký kraj","0")))))))))))))))))))))))))))))))))))))))))))))))</f>
        <v>Liberecký kraj</v>
      </c>
      <c r="AD2556" t="s">
        <v>998</v>
      </c>
      <c r="AE2556" t="s">
        <v>998</v>
      </c>
      <c r="AF2556" t="s">
        <v>998</v>
      </c>
      <c r="AG2556" s="107">
        <v>300</v>
      </c>
      <c r="AH2556" s="107">
        <v>0</v>
      </c>
      <c r="AI2556" s="107">
        <v>0</v>
      </c>
      <c r="AJ2556" t="s">
        <v>999</v>
      </c>
      <c r="AK2556" s="106">
        <v>44923</v>
      </c>
    </row>
    <row r="2557" spans="1:37" x14ac:dyDescent="0.45">
      <c r="A2557" t="s">
        <v>1007</v>
      </c>
      <c r="B2557" t="s">
        <v>1564</v>
      </c>
      <c r="C2557" t="s">
        <v>990</v>
      </c>
      <c r="D2557" t="s">
        <v>1565</v>
      </c>
      <c r="E2557" t="s">
        <v>992</v>
      </c>
      <c r="F2557" t="s">
        <v>1566</v>
      </c>
      <c r="G2557">
        <v>361</v>
      </c>
      <c r="H2557" t="s">
        <v>1567</v>
      </c>
      <c r="I2557">
        <v>46003</v>
      </c>
      <c r="J2557">
        <v>721472353</v>
      </c>
      <c r="K2557" t="s">
        <v>1568</v>
      </c>
      <c r="L2557" s="106">
        <v>29445</v>
      </c>
      <c r="M2557">
        <v>10606046</v>
      </c>
      <c r="N2557" t="s">
        <v>996</v>
      </c>
      <c r="O2557" t="s">
        <v>12</v>
      </c>
      <c r="P2557" t="s">
        <v>997</v>
      </c>
      <c r="R2557" s="109" t="str">
        <f>IF(OR(P2557="SB",Q2557="SB"),"SB",0)</f>
        <v>SB</v>
      </c>
      <c r="T2557" s="110">
        <v>10726</v>
      </c>
      <c r="U2557" t="s">
        <v>19633</v>
      </c>
      <c r="V2557" s="113" t="str">
        <f>IF(AND(I2557&gt;=10000,I2557&lt;=19900),"Praha",(IF(AND(I2557&gt;=25001,I2557&lt;=29501),"Středočeský kraj",(IF(AND(I2557&gt;=30100,I2557&lt;=34972),"Středočeský kraj",(IF(AND(I2557&gt;=35002,I2557&lt;=36271),"Karlovarský kraj",(IF(AND(I2557&gt;=37001,I2557&lt;=39201),"Jihočeský kraj",(IF(AND(I2557&gt;=39701,I2557&lt;=39901),"Jihočeský kraj",(IF(AND(I2557&gt;=39301,I2557&lt;=39601),"Kraj Vysočina",(IF(AND(I2557&gt;=58001,I2557&lt;=59501),"Kraj Vysočina",(IF(AND(I2557&gt;=67401,I2557&lt;=67602),"Kraj Vysočina",(IF(AND(I2557&gt;=40001,I2557&lt;=44101),"Ústecký kraj",(IF(AND(I2557&gt;=46001,I2557&lt;=47201),"Liberecký kraj",(IF(AND(I2557&gt;=51202,I2557&lt;=51401),"Liberecký kraj",(IF(AND(I2557&gt;=53002,I2557&lt;=53976),"Pardubický kraj",(IF(AND(I2557&gt;=56002,I2557&lt;=57201),"Pardubický kraj",(IF(AND(I2557&gt;=60200,I2557&lt;=67201),"Jihomoravský kraj",(IF(AND(I2557&gt;=67801,I2557&lt;=68501),"Jihomoravský kraj",(IF(AND(I2557&gt;=69002,I2557&lt;=69801),"Jihomoravský kraj",(IF(AND(I2557&gt;=68601,I2557&lt;=68801),"Zlínský kraj",(IF(AND(I2557&gt;=75501,I2557&lt;=76901),"Zlínský kraj",(IF(AND(I2557&gt;=70030,I2557&lt;=74901),"Moravskoslezský kraj",(IF(AND(I2557&gt;=75000,I2557&lt;=75368),"Olomoucký kraj",(IF(AND(I2557&gt;=77200,I2557&lt;=79862),"Olomoucký kraj",(IF(AND(I2557&gt;=50011,I2557&lt;=50301),"Královéhradecký kraj",(IF(AND(I2557&gt;=54301,I2557&lt;=54303),"Královéhradecký kraj","0")))))))))))))))))))))))))))))))))))))))))))))))</f>
        <v>Liberecký kraj</v>
      </c>
      <c r="AD2557" t="s">
        <v>998</v>
      </c>
      <c r="AE2557" t="s">
        <v>998</v>
      </c>
      <c r="AF2557" t="s">
        <v>998</v>
      </c>
      <c r="AG2557" s="107">
        <v>0</v>
      </c>
      <c r="AH2557" s="107">
        <v>0</v>
      </c>
      <c r="AI2557" s="107">
        <v>0</v>
      </c>
      <c r="AJ2557" t="s">
        <v>1012</v>
      </c>
    </row>
    <row r="2558" spans="1:37" x14ac:dyDescent="0.45">
      <c r="A2558" t="s">
        <v>5310</v>
      </c>
      <c r="B2558" t="s">
        <v>10024</v>
      </c>
      <c r="C2558" t="s">
        <v>1002</v>
      </c>
      <c r="D2558" t="s">
        <v>10027</v>
      </c>
      <c r="E2558" t="s">
        <v>992</v>
      </c>
      <c r="F2558" t="s">
        <v>3552</v>
      </c>
      <c r="G2558">
        <v>520</v>
      </c>
      <c r="H2558" t="s">
        <v>1047</v>
      </c>
      <c r="I2558">
        <v>46005</v>
      </c>
      <c r="K2558" t="s">
        <v>10028</v>
      </c>
      <c r="L2558" s="106">
        <v>28677</v>
      </c>
      <c r="M2558">
        <v>14644175</v>
      </c>
      <c r="N2558" t="s">
        <v>996</v>
      </c>
      <c r="O2558" t="s">
        <v>12</v>
      </c>
      <c r="P2558" t="s">
        <v>997</v>
      </c>
      <c r="R2558" s="109" t="str">
        <f>IF(OR(P2558="SB",Q2558="SB"),"SB",0)</f>
        <v>SB</v>
      </c>
      <c r="T2558" s="110" t="s">
        <v>998</v>
      </c>
      <c r="V2558" s="113" t="str">
        <f>IF(AND(I2558&gt;=10000,I2558&lt;=19900),"Praha",(IF(AND(I2558&gt;=25001,I2558&lt;=29501),"Středočeský kraj",(IF(AND(I2558&gt;=30100,I2558&lt;=34972),"Středočeský kraj",(IF(AND(I2558&gt;=35002,I2558&lt;=36271),"Karlovarský kraj",(IF(AND(I2558&gt;=37001,I2558&lt;=39201),"Jihočeský kraj",(IF(AND(I2558&gt;=39701,I2558&lt;=39901),"Jihočeský kraj",(IF(AND(I2558&gt;=39301,I2558&lt;=39601),"Kraj Vysočina",(IF(AND(I2558&gt;=58001,I2558&lt;=59501),"Kraj Vysočina",(IF(AND(I2558&gt;=67401,I2558&lt;=67602),"Kraj Vysočina",(IF(AND(I2558&gt;=40001,I2558&lt;=44101),"Ústecký kraj",(IF(AND(I2558&gt;=46001,I2558&lt;=47201),"Liberecký kraj",(IF(AND(I2558&gt;=51202,I2558&lt;=51401),"Liberecký kraj",(IF(AND(I2558&gt;=53002,I2558&lt;=53976),"Pardubický kraj",(IF(AND(I2558&gt;=56002,I2558&lt;=57201),"Pardubický kraj",(IF(AND(I2558&gt;=60200,I2558&lt;=67201),"Jihomoravský kraj",(IF(AND(I2558&gt;=67801,I2558&lt;=68501),"Jihomoravský kraj",(IF(AND(I2558&gt;=69002,I2558&lt;=69801),"Jihomoravský kraj",(IF(AND(I2558&gt;=68601,I2558&lt;=68801),"Zlínský kraj",(IF(AND(I2558&gt;=75501,I2558&lt;=76901),"Zlínský kraj",(IF(AND(I2558&gt;=70030,I2558&lt;=74901),"Moravskoslezský kraj",(IF(AND(I2558&gt;=75000,I2558&lt;=75368),"Olomoucký kraj",(IF(AND(I2558&gt;=77200,I2558&lt;=79862),"Olomoucký kraj",(IF(AND(I2558&gt;=50011,I2558&lt;=50301),"Královéhradecký kraj",(IF(AND(I2558&gt;=54301,I2558&lt;=54303),"Královéhradecký kraj","0")))))))))))))))))))))))))))))))))))))))))))))))</f>
        <v>Liberecký kraj</v>
      </c>
      <c r="AB2558" t="s">
        <v>998</v>
      </c>
      <c r="AD2558" t="s">
        <v>998</v>
      </c>
      <c r="AE2558" t="s">
        <v>998</v>
      </c>
      <c r="AF2558" t="s">
        <v>998</v>
      </c>
      <c r="AG2558" s="107">
        <v>0</v>
      </c>
      <c r="AH2558" s="107">
        <v>0</v>
      </c>
      <c r="AI2558" s="107">
        <v>0</v>
      </c>
      <c r="AJ2558" t="s">
        <v>1012</v>
      </c>
    </row>
    <row r="2559" spans="1:37" x14ac:dyDescent="0.45">
      <c r="A2559" t="s">
        <v>1406</v>
      </c>
      <c r="B2559" t="s">
        <v>12481</v>
      </c>
      <c r="C2559" t="s">
        <v>1002</v>
      </c>
      <c r="D2559" t="s">
        <v>12482</v>
      </c>
      <c r="E2559" t="s">
        <v>992</v>
      </c>
      <c r="F2559" t="s">
        <v>2832</v>
      </c>
      <c r="G2559">
        <v>738</v>
      </c>
      <c r="H2559" t="s">
        <v>1047</v>
      </c>
      <c r="I2559">
        <v>46007</v>
      </c>
      <c r="J2559">
        <v>773875842</v>
      </c>
      <c r="K2559" t="s">
        <v>12483</v>
      </c>
      <c r="L2559" s="106">
        <v>26792</v>
      </c>
      <c r="M2559">
        <v>15770587</v>
      </c>
      <c r="N2559" t="s">
        <v>2990</v>
      </c>
      <c r="O2559" t="s">
        <v>1106</v>
      </c>
      <c r="P2559" t="s">
        <v>997</v>
      </c>
      <c r="R2559" s="109" t="str">
        <f>IF(OR(P2559="SB",Q2559="SB"),"SB",0)</f>
        <v>SB</v>
      </c>
      <c r="T2559" s="110" t="s">
        <v>998</v>
      </c>
      <c r="V2559" s="113" t="str">
        <f>IF(AND(I2559&gt;=10000,I2559&lt;=19900),"Praha",(IF(AND(I2559&gt;=25001,I2559&lt;=29501),"Středočeský kraj",(IF(AND(I2559&gt;=30100,I2559&lt;=34972),"Středočeský kraj",(IF(AND(I2559&gt;=35002,I2559&lt;=36271),"Karlovarský kraj",(IF(AND(I2559&gt;=37001,I2559&lt;=39201),"Jihočeský kraj",(IF(AND(I2559&gt;=39701,I2559&lt;=39901),"Jihočeský kraj",(IF(AND(I2559&gt;=39301,I2559&lt;=39601),"Kraj Vysočina",(IF(AND(I2559&gt;=58001,I2559&lt;=59501),"Kraj Vysočina",(IF(AND(I2559&gt;=67401,I2559&lt;=67602),"Kraj Vysočina",(IF(AND(I2559&gt;=40001,I2559&lt;=44101),"Ústecký kraj",(IF(AND(I2559&gt;=46001,I2559&lt;=47201),"Liberecký kraj",(IF(AND(I2559&gt;=51202,I2559&lt;=51401),"Liberecký kraj",(IF(AND(I2559&gt;=53002,I2559&lt;=53976),"Pardubický kraj",(IF(AND(I2559&gt;=56002,I2559&lt;=57201),"Pardubický kraj",(IF(AND(I2559&gt;=60200,I2559&lt;=67201),"Jihomoravský kraj",(IF(AND(I2559&gt;=67801,I2559&lt;=68501),"Jihomoravský kraj",(IF(AND(I2559&gt;=69002,I2559&lt;=69801),"Jihomoravský kraj",(IF(AND(I2559&gt;=68601,I2559&lt;=68801),"Zlínský kraj",(IF(AND(I2559&gt;=75501,I2559&lt;=76901),"Zlínský kraj",(IF(AND(I2559&gt;=70030,I2559&lt;=74901),"Moravskoslezský kraj",(IF(AND(I2559&gt;=75000,I2559&lt;=75368),"Olomoucký kraj",(IF(AND(I2559&gt;=77200,I2559&lt;=79862),"Olomoucký kraj",(IF(AND(I2559&gt;=50011,I2559&lt;=50301),"Královéhradecký kraj",(IF(AND(I2559&gt;=54301,I2559&lt;=54303),"Královéhradecký kraj","0")))))))))))))))))))))))))))))))))))))))))))))))</f>
        <v>Liberecký kraj</v>
      </c>
      <c r="AB2559" t="s">
        <v>998</v>
      </c>
      <c r="AD2559" t="s">
        <v>998</v>
      </c>
      <c r="AE2559" t="s">
        <v>998</v>
      </c>
      <c r="AF2559" t="s">
        <v>998</v>
      </c>
      <c r="AG2559" s="107">
        <v>0</v>
      </c>
      <c r="AH2559" s="107">
        <v>0</v>
      </c>
      <c r="AI2559" s="107">
        <v>0</v>
      </c>
      <c r="AJ2559" t="s">
        <v>1012</v>
      </c>
    </row>
    <row r="2560" spans="1:37" x14ac:dyDescent="0.45">
      <c r="A2560" t="s">
        <v>1037</v>
      </c>
      <c r="B2560" t="s">
        <v>18849</v>
      </c>
      <c r="C2560" t="s">
        <v>990</v>
      </c>
      <c r="D2560" t="s">
        <v>18850</v>
      </c>
      <c r="E2560" t="s">
        <v>992</v>
      </c>
      <c r="F2560" t="s">
        <v>5243</v>
      </c>
      <c r="G2560">
        <v>597</v>
      </c>
      <c r="H2560" t="s">
        <v>2873</v>
      </c>
      <c r="I2560">
        <v>46007</v>
      </c>
      <c r="K2560" t="s">
        <v>18851</v>
      </c>
      <c r="L2560" s="106">
        <v>38723</v>
      </c>
      <c r="M2560">
        <v>14505547</v>
      </c>
      <c r="N2560" t="s">
        <v>2637</v>
      </c>
      <c r="O2560" t="s">
        <v>1050</v>
      </c>
      <c r="P2560" t="s">
        <v>997</v>
      </c>
      <c r="R2560" s="109" t="str">
        <f>IF(OR(P2560="SB",Q2560="SB"),"SB",0)</f>
        <v>SB</v>
      </c>
      <c r="T2560" s="110" t="s">
        <v>998</v>
      </c>
      <c r="V2560" s="113" t="str">
        <f>IF(AND(I2560&gt;=10000,I2560&lt;=19900),"Praha",(IF(AND(I2560&gt;=25001,I2560&lt;=29501),"Středočeský kraj",(IF(AND(I2560&gt;=30100,I2560&lt;=34972),"Středočeský kraj",(IF(AND(I2560&gt;=35002,I2560&lt;=36271),"Karlovarský kraj",(IF(AND(I2560&gt;=37001,I2560&lt;=39201),"Jihočeský kraj",(IF(AND(I2560&gt;=39701,I2560&lt;=39901),"Jihočeský kraj",(IF(AND(I2560&gt;=39301,I2560&lt;=39601),"Kraj Vysočina",(IF(AND(I2560&gt;=58001,I2560&lt;=59501),"Kraj Vysočina",(IF(AND(I2560&gt;=67401,I2560&lt;=67602),"Kraj Vysočina",(IF(AND(I2560&gt;=40001,I2560&lt;=44101),"Ústecký kraj",(IF(AND(I2560&gt;=46001,I2560&lt;=47201),"Liberecký kraj",(IF(AND(I2560&gt;=51202,I2560&lt;=51401),"Liberecký kraj",(IF(AND(I2560&gt;=53002,I2560&lt;=53976),"Pardubický kraj",(IF(AND(I2560&gt;=56002,I2560&lt;=57201),"Pardubický kraj",(IF(AND(I2560&gt;=60200,I2560&lt;=67201),"Jihomoravský kraj",(IF(AND(I2560&gt;=67801,I2560&lt;=68501),"Jihomoravský kraj",(IF(AND(I2560&gt;=69002,I2560&lt;=69801),"Jihomoravský kraj",(IF(AND(I2560&gt;=68601,I2560&lt;=68801),"Zlínský kraj",(IF(AND(I2560&gt;=75501,I2560&lt;=76901),"Zlínský kraj",(IF(AND(I2560&gt;=70030,I2560&lt;=74901),"Moravskoslezský kraj",(IF(AND(I2560&gt;=75000,I2560&lt;=75368),"Olomoucký kraj",(IF(AND(I2560&gt;=77200,I2560&lt;=79862),"Olomoucký kraj",(IF(AND(I2560&gt;=50011,I2560&lt;=50301),"Královéhradecký kraj",(IF(AND(I2560&gt;=54301,I2560&lt;=54303),"Královéhradecký kraj","0")))))))))))))))))))))))))))))))))))))))))))))))</f>
        <v>Liberecký kraj</v>
      </c>
      <c r="AB2560" t="s">
        <v>998</v>
      </c>
      <c r="AD2560" t="s">
        <v>998</v>
      </c>
      <c r="AE2560" t="s">
        <v>998</v>
      </c>
      <c r="AF2560" t="s">
        <v>998</v>
      </c>
      <c r="AG2560" s="107">
        <v>300</v>
      </c>
      <c r="AH2560" s="107">
        <v>0</v>
      </c>
      <c r="AI2560" s="107">
        <v>0</v>
      </c>
      <c r="AJ2560" t="s">
        <v>999</v>
      </c>
      <c r="AK2560" s="106">
        <v>44920</v>
      </c>
    </row>
    <row r="2561" spans="1:37" x14ac:dyDescent="0.45">
      <c r="A2561" t="s">
        <v>1037</v>
      </c>
      <c r="B2561" t="s">
        <v>17349</v>
      </c>
      <c r="C2561" t="s">
        <v>990</v>
      </c>
      <c r="D2561" t="s">
        <v>17350</v>
      </c>
      <c r="E2561" t="s">
        <v>992</v>
      </c>
      <c r="F2561" t="s">
        <v>8027</v>
      </c>
      <c r="G2561">
        <v>521</v>
      </c>
      <c r="H2561" t="s">
        <v>1047</v>
      </c>
      <c r="I2561">
        <v>46008</v>
      </c>
      <c r="K2561" t="s">
        <v>17351</v>
      </c>
      <c r="L2561" s="106">
        <v>32338</v>
      </c>
      <c r="M2561">
        <v>10881383</v>
      </c>
      <c r="N2561" t="s">
        <v>996</v>
      </c>
      <c r="O2561" t="s">
        <v>12</v>
      </c>
      <c r="P2561" t="s">
        <v>997</v>
      </c>
      <c r="R2561" s="109" t="str">
        <f>IF(OR(P2561="SB",Q2561="SB"),"SB",0)</f>
        <v>SB</v>
      </c>
      <c r="T2561" s="110">
        <v>11894</v>
      </c>
      <c r="U2561" t="s">
        <v>19633</v>
      </c>
      <c r="V2561" s="113" t="str">
        <f>IF(AND(I2561&gt;=10000,I2561&lt;=19900),"Praha",(IF(AND(I2561&gt;=25001,I2561&lt;=29501),"Středočeský kraj",(IF(AND(I2561&gt;=30100,I2561&lt;=34972),"Středočeský kraj",(IF(AND(I2561&gt;=35002,I2561&lt;=36271),"Karlovarský kraj",(IF(AND(I2561&gt;=37001,I2561&lt;=39201),"Jihočeský kraj",(IF(AND(I2561&gt;=39701,I2561&lt;=39901),"Jihočeský kraj",(IF(AND(I2561&gt;=39301,I2561&lt;=39601),"Kraj Vysočina",(IF(AND(I2561&gt;=58001,I2561&lt;=59501),"Kraj Vysočina",(IF(AND(I2561&gt;=67401,I2561&lt;=67602),"Kraj Vysočina",(IF(AND(I2561&gt;=40001,I2561&lt;=44101),"Ústecký kraj",(IF(AND(I2561&gt;=46001,I2561&lt;=47201),"Liberecký kraj",(IF(AND(I2561&gt;=51202,I2561&lt;=51401),"Liberecký kraj",(IF(AND(I2561&gt;=53002,I2561&lt;=53976),"Pardubický kraj",(IF(AND(I2561&gt;=56002,I2561&lt;=57201),"Pardubický kraj",(IF(AND(I2561&gt;=60200,I2561&lt;=67201),"Jihomoravský kraj",(IF(AND(I2561&gt;=67801,I2561&lt;=68501),"Jihomoravský kraj",(IF(AND(I2561&gt;=69002,I2561&lt;=69801),"Jihomoravský kraj",(IF(AND(I2561&gt;=68601,I2561&lt;=68801),"Zlínský kraj",(IF(AND(I2561&gt;=75501,I2561&lt;=76901),"Zlínský kraj",(IF(AND(I2561&gt;=70030,I2561&lt;=74901),"Moravskoslezský kraj",(IF(AND(I2561&gt;=75000,I2561&lt;=75368),"Olomoucký kraj",(IF(AND(I2561&gt;=77200,I2561&lt;=79862),"Olomoucký kraj",(IF(AND(I2561&gt;=50011,I2561&lt;=50301),"Královéhradecký kraj",(IF(AND(I2561&gt;=54301,I2561&lt;=54303),"Královéhradecký kraj","0")))))))))))))))))))))))))))))))))))))))))))))))</f>
        <v>Liberecký kraj</v>
      </c>
      <c r="AD2561" t="s">
        <v>998</v>
      </c>
      <c r="AE2561" t="s">
        <v>998</v>
      </c>
      <c r="AF2561" t="s">
        <v>998</v>
      </c>
      <c r="AG2561" s="107">
        <v>0</v>
      </c>
      <c r="AH2561" s="107">
        <v>0</v>
      </c>
      <c r="AI2561" s="107">
        <v>0</v>
      </c>
      <c r="AJ2561" t="s">
        <v>1012</v>
      </c>
    </row>
    <row r="2562" spans="1:37" x14ac:dyDescent="0.45">
      <c r="A2562" t="s">
        <v>16436</v>
      </c>
      <c r="B2562" t="s">
        <v>16418</v>
      </c>
      <c r="C2562" t="s">
        <v>990</v>
      </c>
      <c r="D2562" t="s">
        <v>16437</v>
      </c>
      <c r="E2562" t="s">
        <v>992</v>
      </c>
      <c r="F2562" t="s">
        <v>8738</v>
      </c>
      <c r="G2562">
        <v>411</v>
      </c>
      <c r="H2562" t="s">
        <v>16438</v>
      </c>
      <c r="I2562">
        <v>46008</v>
      </c>
      <c r="K2562" t="s">
        <v>16439</v>
      </c>
      <c r="L2562" s="106">
        <v>27417</v>
      </c>
      <c r="M2562">
        <v>14505648</v>
      </c>
      <c r="N2562" t="s">
        <v>2637</v>
      </c>
      <c r="O2562" t="s">
        <v>1050</v>
      </c>
      <c r="P2562" t="s">
        <v>997</v>
      </c>
      <c r="R2562" s="109" t="str">
        <f>IF(OR(P2562="SB",Q2562="SB"),"SB",0)</f>
        <v>SB</v>
      </c>
      <c r="T2562" s="110" t="s">
        <v>998</v>
      </c>
      <c r="V2562" s="113" t="str">
        <f>IF(AND(I2562&gt;=10000,I2562&lt;=19900),"Praha",(IF(AND(I2562&gt;=25001,I2562&lt;=29501),"Středočeský kraj",(IF(AND(I2562&gt;=30100,I2562&lt;=34972),"Středočeský kraj",(IF(AND(I2562&gt;=35002,I2562&lt;=36271),"Karlovarský kraj",(IF(AND(I2562&gt;=37001,I2562&lt;=39201),"Jihočeský kraj",(IF(AND(I2562&gt;=39701,I2562&lt;=39901),"Jihočeský kraj",(IF(AND(I2562&gt;=39301,I2562&lt;=39601),"Kraj Vysočina",(IF(AND(I2562&gt;=58001,I2562&lt;=59501),"Kraj Vysočina",(IF(AND(I2562&gt;=67401,I2562&lt;=67602),"Kraj Vysočina",(IF(AND(I2562&gt;=40001,I2562&lt;=44101),"Ústecký kraj",(IF(AND(I2562&gt;=46001,I2562&lt;=47201),"Liberecký kraj",(IF(AND(I2562&gt;=51202,I2562&lt;=51401),"Liberecký kraj",(IF(AND(I2562&gt;=53002,I2562&lt;=53976),"Pardubický kraj",(IF(AND(I2562&gt;=56002,I2562&lt;=57201),"Pardubický kraj",(IF(AND(I2562&gt;=60200,I2562&lt;=67201),"Jihomoravský kraj",(IF(AND(I2562&gt;=67801,I2562&lt;=68501),"Jihomoravský kraj",(IF(AND(I2562&gt;=69002,I2562&lt;=69801),"Jihomoravský kraj",(IF(AND(I2562&gt;=68601,I2562&lt;=68801),"Zlínský kraj",(IF(AND(I2562&gt;=75501,I2562&lt;=76901),"Zlínský kraj",(IF(AND(I2562&gt;=70030,I2562&lt;=74901),"Moravskoslezský kraj",(IF(AND(I2562&gt;=75000,I2562&lt;=75368),"Olomoucký kraj",(IF(AND(I2562&gt;=77200,I2562&lt;=79862),"Olomoucký kraj",(IF(AND(I2562&gt;=50011,I2562&lt;=50301),"Královéhradecký kraj",(IF(AND(I2562&gt;=54301,I2562&lt;=54303),"Královéhradecký kraj","0")))))))))))))))))))))))))))))))))))))))))))))))</f>
        <v>Liberecký kraj</v>
      </c>
      <c r="AB2562" t="s">
        <v>998</v>
      </c>
      <c r="AD2562" t="s">
        <v>998</v>
      </c>
      <c r="AE2562" t="s">
        <v>998</v>
      </c>
      <c r="AF2562" t="s">
        <v>998</v>
      </c>
      <c r="AG2562" s="107">
        <v>300</v>
      </c>
      <c r="AH2562" s="107">
        <v>0</v>
      </c>
      <c r="AI2562" s="107">
        <v>0</v>
      </c>
      <c r="AJ2562" t="s">
        <v>999</v>
      </c>
      <c r="AK2562" s="106">
        <v>44920</v>
      </c>
    </row>
    <row r="2563" spans="1:37" x14ac:dyDescent="0.45">
      <c r="A2563" t="s">
        <v>1026</v>
      </c>
      <c r="B2563" t="s">
        <v>16753</v>
      </c>
      <c r="C2563" t="s">
        <v>990</v>
      </c>
      <c r="D2563" t="s">
        <v>16756</v>
      </c>
      <c r="E2563" t="s">
        <v>992</v>
      </c>
      <c r="F2563" t="s">
        <v>1824</v>
      </c>
      <c r="G2563">
        <v>610</v>
      </c>
      <c r="H2563" t="s">
        <v>16757</v>
      </c>
      <c r="I2563">
        <v>46010</v>
      </c>
      <c r="K2563" t="s">
        <v>16758</v>
      </c>
      <c r="L2563" s="106">
        <v>32611</v>
      </c>
      <c r="M2563">
        <v>10883912</v>
      </c>
      <c r="N2563" t="s">
        <v>996</v>
      </c>
      <c r="O2563" t="s">
        <v>12</v>
      </c>
      <c r="P2563" t="s">
        <v>997</v>
      </c>
      <c r="R2563" s="109" t="str">
        <f>IF(OR(P2563="SB",Q2563="SB"),"SB",0)</f>
        <v>SB</v>
      </c>
      <c r="T2563" s="110">
        <v>11874</v>
      </c>
      <c r="U2563" t="s">
        <v>19633</v>
      </c>
      <c r="V2563" s="113" t="str">
        <f>IF(AND(I2563&gt;=10000,I2563&lt;=19900),"Praha",(IF(AND(I2563&gt;=25001,I2563&lt;=29501),"Středočeský kraj",(IF(AND(I2563&gt;=30100,I2563&lt;=34972),"Středočeský kraj",(IF(AND(I2563&gt;=35002,I2563&lt;=36271),"Karlovarský kraj",(IF(AND(I2563&gt;=37001,I2563&lt;=39201),"Jihočeský kraj",(IF(AND(I2563&gt;=39701,I2563&lt;=39901),"Jihočeský kraj",(IF(AND(I2563&gt;=39301,I2563&lt;=39601),"Kraj Vysočina",(IF(AND(I2563&gt;=58001,I2563&lt;=59501),"Kraj Vysočina",(IF(AND(I2563&gt;=67401,I2563&lt;=67602),"Kraj Vysočina",(IF(AND(I2563&gt;=40001,I2563&lt;=44101),"Ústecký kraj",(IF(AND(I2563&gt;=46001,I2563&lt;=47201),"Liberecký kraj",(IF(AND(I2563&gt;=51202,I2563&lt;=51401),"Liberecký kraj",(IF(AND(I2563&gt;=53002,I2563&lt;=53976),"Pardubický kraj",(IF(AND(I2563&gt;=56002,I2563&lt;=57201),"Pardubický kraj",(IF(AND(I2563&gt;=60200,I2563&lt;=67201),"Jihomoravský kraj",(IF(AND(I2563&gt;=67801,I2563&lt;=68501),"Jihomoravský kraj",(IF(AND(I2563&gt;=69002,I2563&lt;=69801),"Jihomoravský kraj",(IF(AND(I2563&gt;=68601,I2563&lt;=68801),"Zlínský kraj",(IF(AND(I2563&gt;=75501,I2563&lt;=76901),"Zlínský kraj",(IF(AND(I2563&gt;=70030,I2563&lt;=74901),"Moravskoslezský kraj",(IF(AND(I2563&gt;=75000,I2563&lt;=75368),"Olomoucký kraj",(IF(AND(I2563&gt;=77200,I2563&lt;=79862),"Olomoucký kraj",(IF(AND(I2563&gt;=50011,I2563&lt;=50301),"Královéhradecký kraj",(IF(AND(I2563&gt;=54301,I2563&lt;=54303),"Královéhradecký kraj","0")))))))))))))))))))))))))))))))))))))))))))))))</f>
        <v>Liberecký kraj</v>
      </c>
      <c r="AD2563" t="s">
        <v>998</v>
      </c>
      <c r="AE2563" t="s">
        <v>998</v>
      </c>
      <c r="AF2563" t="s">
        <v>998</v>
      </c>
      <c r="AG2563" s="107">
        <v>0</v>
      </c>
      <c r="AH2563" s="107">
        <v>0</v>
      </c>
      <c r="AI2563" s="107">
        <v>0</v>
      </c>
      <c r="AJ2563" t="s">
        <v>1012</v>
      </c>
    </row>
    <row r="2564" spans="1:37" x14ac:dyDescent="0.45">
      <c r="A2564" t="s">
        <v>1156</v>
      </c>
      <c r="B2564" t="s">
        <v>5527</v>
      </c>
      <c r="C2564" t="s">
        <v>990</v>
      </c>
      <c r="D2564" t="s">
        <v>5532</v>
      </c>
      <c r="E2564" t="s">
        <v>992</v>
      </c>
      <c r="F2564" t="s">
        <v>2339</v>
      </c>
      <c r="G2564">
        <v>281</v>
      </c>
      <c r="H2564" t="s">
        <v>1047</v>
      </c>
      <c r="I2564">
        <v>46010</v>
      </c>
      <c r="K2564" t="s">
        <v>5533</v>
      </c>
      <c r="L2564" s="106">
        <v>27842</v>
      </c>
      <c r="M2564">
        <v>14589312</v>
      </c>
      <c r="N2564" t="s">
        <v>1144</v>
      </c>
      <c r="O2564" t="s">
        <v>12</v>
      </c>
      <c r="P2564" t="s">
        <v>997</v>
      </c>
      <c r="R2564" s="109" t="str">
        <f>IF(OR(P2564="SB",Q2564="SB"),"SB",0)</f>
        <v>SB</v>
      </c>
      <c r="T2564" s="110" t="s">
        <v>998</v>
      </c>
      <c r="V2564" s="113" t="str">
        <f>IF(AND(I2564&gt;=10000,I2564&lt;=19900),"Praha",(IF(AND(I2564&gt;=25001,I2564&lt;=29501),"Středočeský kraj",(IF(AND(I2564&gt;=30100,I2564&lt;=34972),"Středočeský kraj",(IF(AND(I2564&gt;=35002,I2564&lt;=36271),"Karlovarský kraj",(IF(AND(I2564&gt;=37001,I2564&lt;=39201),"Jihočeský kraj",(IF(AND(I2564&gt;=39701,I2564&lt;=39901),"Jihočeský kraj",(IF(AND(I2564&gt;=39301,I2564&lt;=39601),"Kraj Vysočina",(IF(AND(I2564&gt;=58001,I2564&lt;=59501),"Kraj Vysočina",(IF(AND(I2564&gt;=67401,I2564&lt;=67602),"Kraj Vysočina",(IF(AND(I2564&gt;=40001,I2564&lt;=44101),"Ústecký kraj",(IF(AND(I2564&gt;=46001,I2564&lt;=47201),"Liberecký kraj",(IF(AND(I2564&gt;=51202,I2564&lt;=51401),"Liberecký kraj",(IF(AND(I2564&gt;=53002,I2564&lt;=53976),"Pardubický kraj",(IF(AND(I2564&gt;=56002,I2564&lt;=57201),"Pardubický kraj",(IF(AND(I2564&gt;=60200,I2564&lt;=67201),"Jihomoravský kraj",(IF(AND(I2564&gt;=67801,I2564&lt;=68501),"Jihomoravský kraj",(IF(AND(I2564&gt;=69002,I2564&lt;=69801),"Jihomoravský kraj",(IF(AND(I2564&gt;=68601,I2564&lt;=68801),"Zlínský kraj",(IF(AND(I2564&gt;=75501,I2564&lt;=76901),"Zlínský kraj",(IF(AND(I2564&gt;=70030,I2564&lt;=74901),"Moravskoslezský kraj",(IF(AND(I2564&gt;=75000,I2564&lt;=75368),"Olomoucký kraj",(IF(AND(I2564&gt;=77200,I2564&lt;=79862),"Olomoucký kraj",(IF(AND(I2564&gt;=50011,I2564&lt;=50301),"Královéhradecký kraj",(IF(AND(I2564&gt;=54301,I2564&lt;=54303),"Královéhradecký kraj","0")))))))))))))))))))))))))))))))))))))))))))))))</f>
        <v>Liberecký kraj</v>
      </c>
      <c r="AB2564" t="s">
        <v>998</v>
      </c>
      <c r="AD2564" t="s">
        <v>998</v>
      </c>
      <c r="AE2564" t="s">
        <v>998</v>
      </c>
      <c r="AF2564" t="s">
        <v>998</v>
      </c>
      <c r="AG2564" s="107">
        <v>300</v>
      </c>
      <c r="AH2564" s="107">
        <v>0</v>
      </c>
      <c r="AI2564" s="107">
        <v>0</v>
      </c>
      <c r="AJ2564" t="s">
        <v>999</v>
      </c>
      <c r="AK2564" s="106">
        <v>44923</v>
      </c>
    </row>
    <row r="2565" spans="1:37" x14ac:dyDescent="0.45">
      <c r="A2565" t="s">
        <v>988</v>
      </c>
      <c r="B2565" t="s">
        <v>15610</v>
      </c>
      <c r="C2565" t="s">
        <v>990</v>
      </c>
      <c r="D2565" t="s">
        <v>15611</v>
      </c>
      <c r="E2565" t="s">
        <v>992</v>
      </c>
      <c r="F2565" t="s">
        <v>15612</v>
      </c>
      <c r="G2565">
        <v>356</v>
      </c>
      <c r="H2565" t="s">
        <v>1047</v>
      </c>
      <c r="I2565">
        <v>46011</v>
      </c>
      <c r="J2565">
        <v>777858822</v>
      </c>
      <c r="K2565" t="s">
        <v>15613</v>
      </c>
      <c r="L2565" s="106">
        <v>31986</v>
      </c>
      <c r="M2565">
        <v>10613423</v>
      </c>
      <c r="N2565" t="s">
        <v>996</v>
      </c>
      <c r="O2565" t="s">
        <v>12</v>
      </c>
      <c r="P2565" t="s">
        <v>997</v>
      </c>
      <c r="R2565" s="109" t="str">
        <f>IF(OR(P2565="SB",Q2565="SB"),"SB",0)</f>
        <v>SB</v>
      </c>
      <c r="T2565" s="110">
        <v>10786</v>
      </c>
      <c r="U2565" t="s">
        <v>19633</v>
      </c>
      <c r="V2565" s="113" t="str">
        <f>IF(AND(I2565&gt;=10000,I2565&lt;=19900),"Praha",(IF(AND(I2565&gt;=25001,I2565&lt;=29501),"Středočeský kraj",(IF(AND(I2565&gt;=30100,I2565&lt;=34972),"Středočeský kraj",(IF(AND(I2565&gt;=35002,I2565&lt;=36271),"Karlovarský kraj",(IF(AND(I2565&gt;=37001,I2565&lt;=39201),"Jihočeský kraj",(IF(AND(I2565&gt;=39701,I2565&lt;=39901),"Jihočeský kraj",(IF(AND(I2565&gt;=39301,I2565&lt;=39601),"Kraj Vysočina",(IF(AND(I2565&gt;=58001,I2565&lt;=59501),"Kraj Vysočina",(IF(AND(I2565&gt;=67401,I2565&lt;=67602),"Kraj Vysočina",(IF(AND(I2565&gt;=40001,I2565&lt;=44101),"Ústecký kraj",(IF(AND(I2565&gt;=46001,I2565&lt;=47201),"Liberecký kraj",(IF(AND(I2565&gt;=51202,I2565&lt;=51401),"Liberecký kraj",(IF(AND(I2565&gt;=53002,I2565&lt;=53976),"Pardubický kraj",(IF(AND(I2565&gt;=56002,I2565&lt;=57201),"Pardubický kraj",(IF(AND(I2565&gt;=60200,I2565&lt;=67201),"Jihomoravský kraj",(IF(AND(I2565&gt;=67801,I2565&lt;=68501),"Jihomoravský kraj",(IF(AND(I2565&gt;=69002,I2565&lt;=69801),"Jihomoravský kraj",(IF(AND(I2565&gt;=68601,I2565&lt;=68801),"Zlínský kraj",(IF(AND(I2565&gt;=75501,I2565&lt;=76901),"Zlínský kraj",(IF(AND(I2565&gt;=70030,I2565&lt;=74901),"Moravskoslezský kraj",(IF(AND(I2565&gt;=75000,I2565&lt;=75368),"Olomoucký kraj",(IF(AND(I2565&gt;=77200,I2565&lt;=79862),"Olomoucký kraj",(IF(AND(I2565&gt;=50011,I2565&lt;=50301),"Královéhradecký kraj",(IF(AND(I2565&gt;=54301,I2565&lt;=54303),"Královéhradecký kraj","0")))))))))))))))))))))))))))))))))))))))))))))))</f>
        <v>Liberecký kraj</v>
      </c>
      <c r="AD2565" t="s">
        <v>998</v>
      </c>
      <c r="AE2565" t="s">
        <v>998</v>
      </c>
      <c r="AF2565" t="s">
        <v>998</v>
      </c>
      <c r="AG2565" s="107">
        <v>0</v>
      </c>
      <c r="AH2565" s="107">
        <v>0</v>
      </c>
      <c r="AI2565" s="107">
        <v>0</v>
      </c>
      <c r="AJ2565" t="s">
        <v>1012</v>
      </c>
    </row>
    <row r="2566" spans="1:37" x14ac:dyDescent="0.45">
      <c r="A2566" t="s">
        <v>1139</v>
      </c>
      <c r="B2566" t="s">
        <v>14012</v>
      </c>
      <c r="C2566" t="s">
        <v>990</v>
      </c>
      <c r="D2566" t="s">
        <v>14013</v>
      </c>
      <c r="E2566" t="s">
        <v>992</v>
      </c>
      <c r="F2566" t="s">
        <v>14014</v>
      </c>
      <c r="G2566">
        <v>5</v>
      </c>
      <c r="H2566" t="s">
        <v>1859</v>
      </c>
      <c r="I2566">
        <v>46011</v>
      </c>
      <c r="K2566" t="s">
        <v>14015</v>
      </c>
      <c r="L2566" s="106">
        <v>27840</v>
      </c>
      <c r="M2566">
        <v>10447311</v>
      </c>
      <c r="N2566" t="s">
        <v>2637</v>
      </c>
      <c r="O2566" t="s">
        <v>1050</v>
      </c>
      <c r="P2566" t="s">
        <v>997</v>
      </c>
      <c r="R2566" s="109" t="str">
        <f>IF(OR(P2566="SB",Q2566="SB"),"SB",0)</f>
        <v>SB</v>
      </c>
      <c r="T2566" s="110">
        <v>12441</v>
      </c>
      <c r="U2566" t="s">
        <v>19633</v>
      </c>
      <c r="V2566" s="113" t="str">
        <f>IF(AND(I2566&gt;=10000,I2566&lt;=19900),"Praha",(IF(AND(I2566&gt;=25001,I2566&lt;=29501),"Středočeský kraj",(IF(AND(I2566&gt;=30100,I2566&lt;=34972),"Středočeský kraj",(IF(AND(I2566&gt;=35002,I2566&lt;=36271),"Karlovarský kraj",(IF(AND(I2566&gt;=37001,I2566&lt;=39201),"Jihočeský kraj",(IF(AND(I2566&gt;=39701,I2566&lt;=39901),"Jihočeský kraj",(IF(AND(I2566&gt;=39301,I2566&lt;=39601),"Kraj Vysočina",(IF(AND(I2566&gt;=58001,I2566&lt;=59501),"Kraj Vysočina",(IF(AND(I2566&gt;=67401,I2566&lt;=67602),"Kraj Vysočina",(IF(AND(I2566&gt;=40001,I2566&lt;=44101),"Ústecký kraj",(IF(AND(I2566&gt;=46001,I2566&lt;=47201),"Liberecký kraj",(IF(AND(I2566&gt;=51202,I2566&lt;=51401),"Liberecký kraj",(IF(AND(I2566&gt;=53002,I2566&lt;=53976),"Pardubický kraj",(IF(AND(I2566&gt;=56002,I2566&lt;=57201),"Pardubický kraj",(IF(AND(I2566&gt;=60200,I2566&lt;=67201),"Jihomoravský kraj",(IF(AND(I2566&gt;=67801,I2566&lt;=68501),"Jihomoravský kraj",(IF(AND(I2566&gt;=69002,I2566&lt;=69801),"Jihomoravský kraj",(IF(AND(I2566&gt;=68601,I2566&lt;=68801),"Zlínský kraj",(IF(AND(I2566&gt;=75501,I2566&lt;=76901),"Zlínský kraj",(IF(AND(I2566&gt;=70030,I2566&lt;=74901),"Moravskoslezský kraj",(IF(AND(I2566&gt;=75000,I2566&lt;=75368),"Olomoucký kraj",(IF(AND(I2566&gt;=77200,I2566&lt;=79862),"Olomoucký kraj",(IF(AND(I2566&gt;=50011,I2566&lt;=50301),"Královéhradecký kraj",(IF(AND(I2566&gt;=54301,I2566&lt;=54303),"Královéhradecký kraj","0")))))))))))))))))))))))))))))))))))))))))))))))</f>
        <v>Liberecký kraj</v>
      </c>
      <c r="AB2566" t="s">
        <v>14016</v>
      </c>
      <c r="AD2566" t="s">
        <v>998</v>
      </c>
      <c r="AE2566" t="s">
        <v>998</v>
      </c>
      <c r="AF2566" t="s">
        <v>998</v>
      </c>
      <c r="AG2566" s="107">
        <v>300</v>
      </c>
      <c r="AH2566" s="107">
        <v>0</v>
      </c>
      <c r="AI2566" s="107">
        <v>0</v>
      </c>
      <c r="AJ2566" t="s">
        <v>999</v>
      </c>
      <c r="AK2566" s="106">
        <v>44920</v>
      </c>
    </row>
    <row r="2567" spans="1:37" x14ac:dyDescent="0.45">
      <c r="A2567" t="s">
        <v>1037</v>
      </c>
      <c r="B2567" t="s">
        <v>2709</v>
      </c>
      <c r="C2567" t="s">
        <v>990</v>
      </c>
      <c r="D2567" t="s">
        <v>10403</v>
      </c>
      <c r="E2567" t="s">
        <v>992</v>
      </c>
      <c r="F2567" t="s">
        <v>10404</v>
      </c>
      <c r="G2567">
        <v>459</v>
      </c>
      <c r="H2567" t="s">
        <v>1539</v>
      </c>
      <c r="I2567">
        <v>46014</v>
      </c>
      <c r="K2567" t="s">
        <v>10405</v>
      </c>
      <c r="L2567" s="106">
        <v>35828</v>
      </c>
      <c r="M2567">
        <v>11717506</v>
      </c>
      <c r="N2567" t="s">
        <v>2637</v>
      </c>
      <c r="O2567" t="s">
        <v>1050</v>
      </c>
      <c r="P2567" t="s">
        <v>997</v>
      </c>
      <c r="R2567" s="109" t="str">
        <f>IF(OR(P2567="SB",Q2567="SB"),"SB",0)</f>
        <v>SB</v>
      </c>
      <c r="T2567" s="110">
        <v>16022</v>
      </c>
      <c r="U2567" t="s">
        <v>19633</v>
      </c>
      <c r="V2567" s="113" t="str">
        <f>IF(AND(I2567&gt;=10000,I2567&lt;=19900),"Praha",(IF(AND(I2567&gt;=25001,I2567&lt;=29501),"Středočeský kraj",(IF(AND(I2567&gt;=30100,I2567&lt;=34972),"Středočeský kraj",(IF(AND(I2567&gt;=35002,I2567&lt;=36271),"Karlovarský kraj",(IF(AND(I2567&gt;=37001,I2567&lt;=39201),"Jihočeský kraj",(IF(AND(I2567&gt;=39701,I2567&lt;=39901),"Jihočeský kraj",(IF(AND(I2567&gt;=39301,I2567&lt;=39601),"Kraj Vysočina",(IF(AND(I2567&gt;=58001,I2567&lt;=59501),"Kraj Vysočina",(IF(AND(I2567&gt;=67401,I2567&lt;=67602),"Kraj Vysočina",(IF(AND(I2567&gt;=40001,I2567&lt;=44101),"Ústecký kraj",(IF(AND(I2567&gt;=46001,I2567&lt;=47201),"Liberecký kraj",(IF(AND(I2567&gt;=51202,I2567&lt;=51401),"Liberecký kraj",(IF(AND(I2567&gt;=53002,I2567&lt;=53976),"Pardubický kraj",(IF(AND(I2567&gt;=56002,I2567&lt;=57201),"Pardubický kraj",(IF(AND(I2567&gt;=60200,I2567&lt;=67201),"Jihomoravský kraj",(IF(AND(I2567&gt;=67801,I2567&lt;=68501),"Jihomoravský kraj",(IF(AND(I2567&gt;=69002,I2567&lt;=69801),"Jihomoravský kraj",(IF(AND(I2567&gt;=68601,I2567&lt;=68801),"Zlínský kraj",(IF(AND(I2567&gt;=75501,I2567&lt;=76901),"Zlínský kraj",(IF(AND(I2567&gt;=70030,I2567&lt;=74901),"Moravskoslezský kraj",(IF(AND(I2567&gt;=75000,I2567&lt;=75368),"Olomoucký kraj",(IF(AND(I2567&gt;=77200,I2567&lt;=79862),"Olomoucký kraj",(IF(AND(I2567&gt;=50011,I2567&lt;=50301),"Královéhradecký kraj",(IF(AND(I2567&gt;=54301,I2567&lt;=54303),"Královéhradecký kraj","0")))))))))))))))))))))))))))))))))))))))))))))))</f>
        <v>Liberecký kraj</v>
      </c>
      <c r="AB2567" t="s">
        <v>10406</v>
      </c>
      <c r="AD2567" t="s">
        <v>998</v>
      </c>
      <c r="AE2567" t="s">
        <v>998</v>
      </c>
      <c r="AF2567" t="s">
        <v>998</v>
      </c>
      <c r="AG2567" s="107">
        <v>300</v>
      </c>
      <c r="AH2567" s="107">
        <v>0</v>
      </c>
      <c r="AI2567" s="107">
        <v>0</v>
      </c>
      <c r="AJ2567" t="s">
        <v>999</v>
      </c>
      <c r="AK2567" s="106">
        <v>44920</v>
      </c>
    </row>
    <row r="2568" spans="1:37" x14ac:dyDescent="0.45">
      <c r="A2568" t="s">
        <v>1129</v>
      </c>
      <c r="B2568" t="s">
        <v>3885</v>
      </c>
      <c r="C2568" t="s">
        <v>990</v>
      </c>
      <c r="D2568" t="s">
        <v>3888</v>
      </c>
      <c r="E2568" t="s">
        <v>992</v>
      </c>
      <c r="F2568" t="s">
        <v>2184</v>
      </c>
      <c r="G2568">
        <v>480</v>
      </c>
      <c r="H2568" t="s">
        <v>1047</v>
      </c>
      <c r="I2568">
        <v>46014</v>
      </c>
      <c r="J2568">
        <v>731547794</v>
      </c>
      <c r="K2568" t="s">
        <v>3889</v>
      </c>
      <c r="L2568" s="106">
        <v>32741</v>
      </c>
      <c r="M2568">
        <v>14861720</v>
      </c>
      <c r="N2568" t="s">
        <v>1068</v>
      </c>
      <c r="O2568" t="s">
        <v>1050</v>
      </c>
      <c r="P2568" t="s">
        <v>997</v>
      </c>
      <c r="R2568" s="109" t="str">
        <f>IF(OR(P2568="SB",Q2568="SB"),"SB",0)</f>
        <v>SB</v>
      </c>
      <c r="T2568" s="110" t="s">
        <v>998</v>
      </c>
      <c r="V2568" s="113" t="str">
        <f>IF(AND(I2568&gt;=10000,I2568&lt;=19900),"Praha",(IF(AND(I2568&gt;=25001,I2568&lt;=29501),"Středočeský kraj",(IF(AND(I2568&gt;=30100,I2568&lt;=34972),"Středočeský kraj",(IF(AND(I2568&gt;=35002,I2568&lt;=36271),"Karlovarský kraj",(IF(AND(I2568&gt;=37001,I2568&lt;=39201),"Jihočeský kraj",(IF(AND(I2568&gt;=39701,I2568&lt;=39901),"Jihočeský kraj",(IF(AND(I2568&gt;=39301,I2568&lt;=39601),"Kraj Vysočina",(IF(AND(I2568&gt;=58001,I2568&lt;=59501),"Kraj Vysočina",(IF(AND(I2568&gt;=67401,I2568&lt;=67602),"Kraj Vysočina",(IF(AND(I2568&gt;=40001,I2568&lt;=44101),"Ústecký kraj",(IF(AND(I2568&gt;=46001,I2568&lt;=47201),"Liberecký kraj",(IF(AND(I2568&gt;=51202,I2568&lt;=51401),"Liberecký kraj",(IF(AND(I2568&gt;=53002,I2568&lt;=53976),"Pardubický kraj",(IF(AND(I2568&gt;=56002,I2568&lt;=57201),"Pardubický kraj",(IF(AND(I2568&gt;=60200,I2568&lt;=67201),"Jihomoravský kraj",(IF(AND(I2568&gt;=67801,I2568&lt;=68501),"Jihomoravský kraj",(IF(AND(I2568&gt;=69002,I2568&lt;=69801),"Jihomoravský kraj",(IF(AND(I2568&gt;=68601,I2568&lt;=68801),"Zlínský kraj",(IF(AND(I2568&gt;=75501,I2568&lt;=76901),"Zlínský kraj",(IF(AND(I2568&gt;=70030,I2568&lt;=74901),"Moravskoslezský kraj",(IF(AND(I2568&gt;=75000,I2568&lt;=75368),"Olomoucký kraj",(IF(AND(I2568&gt;=77200,I2568&lt;=79862),"Olomoucký kraj",(IF(AND(I2568&gt;=50011,I2568&lt;=50301),"Královéhradecký kraj",(IF(AND(I2568&gt;=54301,I2568&lt;=54303),"Královéhradecký kraj","0")))))))))))))))))))))))))))))))))))))))))))))))</f>
        <v>Liberecký kraj</v>
      </c>
      <c r="AB2568" t="s">
        <v>998</v>
      </c>
      <c r="AD2568" t="s">
        <v>998</v>
      </c>
      <c r="AE2568" t="s">
        <v>998</v>
      </c>
      <c r="AF2568" t="s">
        <v>998</v>
      </c>
      <c r="AG2568" s="107">
        <v>0</v>
      </c>
      <c r="AH2568" s="107">
        <v>0</v>
      </c>
      <c r="AI2568" s="107">
        <v>0</v>
      </c>
      <c r="AJ2568" t="s">
        <v>1012</v>
      </c>
    </row>
    <row r="2569" spans="1:37" x14ac:dyDescent="0.45">
      <c r="A2569" t="s">
        <v>1007</v>
      </c>
      <c r="B2569" t="s">
        <v>2709</v>
      </c>
      <c r="C2569" t="s">
        <v>990</v>
      </c>
      <c r="D2569" t="s">
        <v>10407</v>
      </c>
      <c r="E2569" t="s">
        <v>992</v>
      </c>
      <c r="F2569" t="s">
        <v>10404</v>
      </c>
      <c r="G2569">
        <v>459</v>
      </c>
      <c r="H2569" t="s">
        <v>1539</v>
      </c>
      <c r="I2569">
        <v>46014</v>
      </c>
      <c r="K2569" t="s">
        <v>10408</v>
      </c>
      <c r="L2569" s="106">
        <v>25932</v>
      </c>
      <c r="M2569">
        <v>10464283</v>
      </c>
      <c r="N2569" t="s">
        <v>2637</v>
      </c>
      <c r="O2569" t="s">
        <v>1050</v>
      </c>
      <c r="P2569" t="s">
        <v>997</v>
      </c>
      <c r="R2569" s="109" t="str">
        <f>IF(OR(P2569="SB",Q2569="SB"),"SB",0)</f>
        <v>SB</v>
      </c>
      <c r="T2569" s="110" t="s">
        <v>998</v>
      </c>
      <c r="V2569" s="113" t="str">
        <f>IF(AND(I2569&gt;=10000,I2569&lt;=19900),"Praha",(IF(AND(I2569&gt;=25001,I2569&lt;=29501),"Středočeský kraj",(IF(AND(I2569&gt;=30100,I2569&lt;=34972),"Středočeský kraj",(IF(AND(I2569&gt;=35002,I2569&lt;=36271),"Karlovarský kraj",(IF(AND(I2569&gt;=37001,I2569&lt;=39201),"Jihočeský kraj",(IF(AND(I2569&gt;=39701,I2569&lt;=39901),"Jihočeský kraj",(IF(AND(I2569&gt;=39301,I2569&lt;=39601),"Kraj Vysočina",(IF(AND(I2569&gt;=58001,I2569&lt;=59501),"Kraj Vysočina",(IF(AND(I2569&gt;=67401,I2569&lt;=67602),"Kraj Vysočina",(IF(AND(I2569&gt;=40001,I2569&lt;=44101),"Ústecký kraj",(IF(AND(I2569&gt;=46001,I2569&lt;=47201),"Liberecký kraj",(IF(AND(I2569&gt;=51202,I2569&lt;=51401),"Liberecký kraj",(IF(AND(I2569&gt;=53002,I2569&lt;=53976),"Pardubický kraj",(IF(AND(I2569&gt;=56002,I2569&lt;=57201),"Pardubický kraj",(IF(AND(I2569&gt;=60200,I2569&lt;=67201),"Jihomoravský kraj",(IF(AND(I2569&gt;=67801,I2569&lt;=68501),"Jihomoravský kraj",(IF(AND(I2569&gt;=69002,I2569&lt;=69801),"Jihomoravský kraj",(IF(AND(I2569&gt;=68601,I2569&lt;=68801),"Zlínský kraj",(IF(AND(I2569&gt;=75501,I2569&lt;=76901),"Zlínský kraj",(IF(AND(I2569&gt;=70030,I2569&lt;=74901),"Moravskoslezský kraj",(IF(AND(I2569&gt;=75000,I2569&lt;=75368),"Olomoucký kraj",(IF(AND(I2569&gt;=77200,I2569&lt;=79862),"Olomoucký kraj",(IF(AND(I2569&gt;=50011,I2569&lt;=50301),"Královéhradecký kraj",(IF(AND(I2569&gt;=54301,I2569&lt;=54303),"Královéhradecký kraj","0")))))))))))))))))))))))))))))))))))))))))))))))</f>
        <v>Liberecký kraj</v>
      </c>
      <c r="AB2569" t="s">
        <v>998</v>
      </c>
      <c r="AD2569" t="s">
        <v>998</v>
      </c>
      <c r="AE2569" t="s">
        <v>998</v>
      </c>
      <c r="AF2569" t="s">
        <v>998</v>
      </c>
      <c r="AG2569" s="107">
        <v>300</v>
      </c>
      <c r="AH2569" s="107">
        <v>0</v>
      </c>
      <c r="AI2569" s="107">
        <v>0</v>
      </c>
      <c r="AJ2569" t="s">
        <v>999</v>
      </c>
      <c r="AK2569" s="106">
        <v>44920</v>
      </c>
    </row>
    <row r="2570" spans="1:37" x14ac:dyDescent="0.45">
      <c r="A2570" t="s">
        <v>1206</v>
      </c>
      <c r="B2570" t="s">
        <v>13019</v>
      </c>
      <c r="C2570" t="s">
        <v>1002</v>
      </c>
      <c r="D2570" t="s">
        <v>13020</v>
      </c>
      <c r="E2570" t="s">
        <v>992</v>
      </c>
      <c r="F2570" t="s">
        <v>13021</v>
      </c>
      <c r="G2570">
        <v>697</v>
      </c>
      <c r="H2570" t="s">
        <v>1539</v>
      </c>
      <c r="I2570">
        <v>46014</v>
      </c>
      <c r="K2570" t="s">
        <v>13022</v>
      </c>
      <c r="L2570" s="106">
        <v>30630</v>
      </c>
      <c r="M2570">
        <v>10614130</v>
      </c>
      <c r="N2570" t="s">
        <v>2743</v>
      </c>
      <c r="O2570" t="s">
        <v>12</v>
      </c>
      <c r="P2570" t="s">
        <v>997</v>
      </c>
      <c r="R2570" s="109" t="str">
        <f>IF(OR(P2570="SB",Q2570="SB"),"SB",0)</f>
        <v>SB</v>
      </c>
      <c r="T2570" s="110" t="s">
        <v>998</v>
      </c>
      <c r="V2570" s="113" t="str">
        <f>IF(AND(I2570&gt;=10000,I2570&lt;=19900),"Praha",(IF(AND(I2570&gt;=25001,I2570&lt;=29501),"Středočeský kraj",(IF(AND(I2570&gt;=30100,I2570&lt;=34972),"Středočeský kraj",(IF(AND(I2570&gt;=35002,I2570&lt;=36271),"Karlovarský kraj",(IF(AND(I2570&gt;=37001,I2570&lt;=39201),"Jihočeský kraj",(IF(AND(I2570&gt;=39701,I2570&lt;=39901),"Jihočeský kraj",(IF(AND(I2570&gt;=39301,I2570&lt;=39601),"Kraj Vysočina",(IF(AND(I2570&gt;=58001,I2570&lt;=59501),"Kraj Vysočina",(IF(AND(I2570&gt;=67401,I2570&lt;=67602),"Kraj Vysočina",(IF(AND(I2570&gt;=40001,I2570&lt;=44101),"Ústecký kraj",(IF(AND(I2570&gt;=46001,I2570&lt;=47201),"Liberecký kraj",(IF(AND(I2570&gt;=51202,I2570&lt;=51401),"Liberecký kraj",(IF(AND(I2570&gt;=53002,I2570&lt;=53976),"Pardubický kraj",(IF(AND(I2570&gt;=56002,I2570&lt;=57201),"Pardubický kraj",(IF(AND(I2570&gt;=60200,I2570&lt;=67201),"Jihomoravský kraj",(IF(AND(I2570&gt;=67801,I2570&lt;=68501),"Jihomoravský kraj",(IF(AND(I2570&gt;=69002,I2570&lt;=69801),"Jihomoravský kraj",(IF(AND(I2570&gt;=68601,I2570&lt;=68801),"Zlínský kraj",(IF(AND(I2570&gt;=75501,I2570&lt;=76901),"Zlínský kraj",(IF(AND(I2570&gt;=70030,I2570&lt;=74901),"Moravskoslezský kraj",(IF(AND(I2570&gt;=75000,I2570&lt;=75368),"Olomoucký kraj",(IF(AND(I2570&gt;=77200,I2570&lt;=79862),"Olomoucký kraj",(IF(AND(I2570&gt;=50011,I2570&lt;=50301),"Královéhradecký kraj",(IF(AND(I2570&gt;=54301,I2570&lt;=54303),"Královéhradecký kraj","0")))))))))))))))))))))))))))))))))))))))))))))))</f>
        <v>Liberecký kraj</v>
      </c>
      <c r="AB2570" t="s">
        <v>998</v>
      </c>
      <c r="AD2570" t="s">
        <v>998</v>
      </c>
      <c r="AE2570" t="s">
        <v>998</v>
      </c>
      <c r="AF2570" t="s">
        <v>998</v>
      </c>
      <c r="AG2570" s="107">
        <v>300</v>
      </c>
      <c r="AH2570" s="107">
        <v>0</v>
      </c>
      <c r="AI2570" s="107">
        <v>0</v>
      </c>
      <c r="AJ2570" t="s">
        <v>999</v>
      </c>
      <c r="AK2570" s="106">
        <v>44924</v>
      </c>
    </row>
    <row r="2571" spans="1:37" x14ac:dyDescent="0.45">
      <c r="A2571" t="s">
        <v>7945</v>
      </c>
      <c r="B2571" t="s">
        <v>7946</v>
      </c>
      <c r="C2571" t="s">
        <v>990</v>
      </c>
      <c r="D2571" t="s">
        <v>7947</v>
      </c>
      <c r="E2571" t="s">
        <v>992</v>
      </c>
      <c r="F2571" t="s">
        <v>3579</v>
      </c>
      <c r="G2571">
        <v>792</v>
      </c>
      <c r="H2571" t="s">
        <v>1047</v>
      </c>
      <c r="I2571">
        <v>46015</v>
      </c>
      <c r="K2571" t="s">
        <v>7948</v>
      </c>
      <c r="L2571" s="106">
        <v>32101</v>
      </c>
      <c r="M2571">
        <v>10445085</v>
      </c>
      <c r="N2571" t="s">
        <v>2637</v>
      </c>
      <c r="O2571" t="s">
        <v>1050</v>
      </c>
      <c r="P2571" t="s">
        <v>997</v>
      </c>
      <c r="R2571" s="109" t="str">
        <f>IF(OR(P2571="SB",Q2571="SB"),"SB",0)</f>
        <v>SB</v>
      </c>
      <c r="T2571" s="110">
        <v>10345</v>
      </c>
      <c r="U2571" t="s">
        <v>19633</v>
      </c>
      <c r="V2571" s="113" t="str">
        <f>IF(AND(I2571&gt;=10000,I2571&lt;=19900),"Praha",(IF(AND(I2571&gt;=25001,I2571&lt;=29501),"Středočeský kraj",(IF(AND(I2571&gt;=30100,I2571&lt;=34972),"Středočeský kraj",(IF(AND(I2571&gt;=35002,I2571&lt;=36271),"Karlovarský kraj",(IF(AND(I2571&gt;=37001,I2571&lt;=39201),"Jihočeský kraj",(IF(AND(I2571&gt;=39701,I2571&lt;=39901),"Jihočeský kraj",(IF(AND(I2571&gt;=39301,I2571&lt;=39601),"Kraj Vysočina",(IF(AND(I2571&gt;=58001,I2571&lt;=59501),"Kraj Vysočina",(IF(AND(I2571&gt;=67401,I2571&lt;=67602),"Kraj Vysočina",(IF(AND(I2571&gt;=40001,I2571&lt;=44101),"Ústecký kraj",(IF(AND(I2571&gt;=46001,I2571&lt;=47201),"Liberecký kraj",(IF(AND(I2571&gt;=51202,I2571&lt;=51401),"Liberecký kraj",(IF(AND(I2571&gt;=53002,I2571&lt;=53976),"Pardubický kraj",(IF(AND(I2571&gt;=56002,I2571&lt;=57201),"Pardubický kraj",(IF(AND(I2571&gt;=60200,I2571&lt;=67201),"Jihomoravský kraj",(IF(AND(I2571&gt;=67801,I2571&lt;=68501),"Jihomoravský kraj",(IF(AND(I2571&gt;=69002,I2571&lt;=69801),"Jihomoravský kraj",(IF(AND(I2571&gt;=68601,I2571&lt;=68801),"Zlínský kraj",(IF(AND(I2571&gt;=75501,I2571&lt;=76901),"Zlínský kraj",(IF(AND(I2571&gt;=70030,I2571&lt;=74901),"Moravskoslezský kraj",(IF(AND(I2571&gt;=75000,I2571&lt;=75368),"Olomoucký kraj",(IF(AND(I2571&gt;=77200,I2571&lt;=79862),"Olomoucký kraj",(IF(AND(I2571&gt;=50011,I2571&lt;=50301),"Královéhradecký kraj",(IF(AND(I2571&gt;=54301,I2571&lt;=54303),"Královéhradecký kraj","0")))))))))))))))))))))))))))))))))))))))))))))))</f>
        <v>Liberecký kraj</v>
      </c>
      <c r="AD2571" t="s">
        <v>998</v>
      </c>
      <c r="AE2571" t="s">
        <v>998</v>
      </c>
      <c r="AF2571" t="s">
        <v>998</v>
      </c>
      <c r="AG2571" s="107">
        <v>300</v>
      </c>
      <c r="AH2571" s="107">
        <v>0</v>
      </c>
      <c r="AI2571" s="107">
        <v>0</v>
      </c>
      <c r="AJ2571" t="s">
        <v>999</v>
      </c>
      <c r="AK2571" s="106">
        <v>44920</v>
      </c>
    </row>
    <row r="2572" spans="1:37" x14ac:dyDescent="0.45">
      <c r="A2572" t="s">
        <v>1169</v>
      </c>
      <c r="B2572" t="s">
        <v>7946</v>
      </c>
      <c r="C2572" t="s">
        <v>990</v>
      </c>
      <c r="D2572" t="s">
        <v>7949</v>
      </c>
      <c r="E2572" t="s">
        <v>992</v>
      </c>
      <c r="F2572" t="s">
        <v>3579</v>
      </c>
      <c r="G2572">
        <v>792</v>
      </c>
      <c r="H2572" t="s">
        <v>1047</v>
      </c>
      <c r="I2572">
        <v>46015</v>
      </c>
      <c r="K2572" t="s">
        <v>7950</v>
      </c>
      <c r="L2572" s="106">
        <v>32101</v>
      </c>
      <c r="M2572">
        <v>10445186</v>
      </c>
      <c r="N2572" t="s">
        <v>2637</v>
      </c>
      <c r="O2572" t="s">
        <v>1050</v>
      </c>
      <c r="P2572" t="s">
        <v>997</v>
      </c>
      <c r="R2572" s="109" t="str">
        <f>IF(OR(P2572="SB",Q2572="SB"),"SB",0)</f>
        <v>SB</v>
      </c>
      <c r="T2572" s="110">
        <v>10346</v>
      </c>
      <c r="U2572" t="s">
        <v>19633</v>
      </c>
      <c r="V2572" s="113" t="str">
        <f>IF(AND(I2572&gt;=10000,I2572&lt;=19900),"Praha",(IF(AND(I2572&gt;=25001,I2572&lt;=29501),"Středočeský kraj",(IF(AND(I2572&gt;=30100,I2572&lt;=34972),"Středočeský kraj",(IF(AND(I2572&gt;=35002,I2572&lt;=36271),"Karlovarský kraj",(IF(AND(I2572&gt;=37001,I2572&lt;=39201),"Jihočeský kraj",(IF(AND(I2572&gt;=39701,I2572&lt;=39901),"Jihočeský kraj",(IF(AND(I2572&gt;=39301,I2572&lt;=39601),"Kraj Vysočina",(IF(AND(I2572&gt;=58001,I2572&lt;=59501),"Kraj Vysočina",(IF(AND(I2572&gt;=67401,I2572&lt;=67602),"Kraj Vysočina",(IF(AND(I2572&gt;=40001,I2572&lt;=44101),"Ústecký kraj",(IF(AND(I2572&gt;=46001,I2572&lt;=47201),"Liberecký kraj",(IF(AND(I2572&gt;=51202,I2572&lt;=51401),"Liberecký kraj",(IF(AND(I2572&gt;=53002,I2572&lt;=53976),"Pardubický kraj",(IF(AND(I2572&gt;=56002,I2572&lt;=57201),"Pardubický kraj",(IF(AND(I2572&gt;=60200,I2572&lt;=67201),"Jihomoravský kraj",(IF(AND(I2572&gt;=67801,I2572&lt;=68501),"Jihomoravský kraj",(IF(AND(I2572&gt;=69002,I2572&lt;=69801),"Jihomoravský kraj",(IF(AND(I2572&gt;=68601,I2572&lt;=68801),"Zlínský kraj",(IF(AND(I2572&gt;=75501,I2572&lt;=76901),"Zlínský kraj",(IF(AND(I2572&gt;=70030,I2572&lt;=74901),"Moravskoslezský kraj",(IF(AND(I2572&gt;=75000,I2572&lt;=75368),"Olomoucký kraj",(IF(AND(I2572&gt;=77200,I2572&lt;=79862),"Olomoucký kraj",(IF(AND(I2572&gt;=50011,I2572&lt;=50301),"Královéhradecký kraj",(IF(AND(I2572&gt;=54301,I2572&lt;=54303),"Královéhradecký kraj","0")))))))))))))))))))))))))))))))))))))))))))))))</f>
        <v>Liberecký kraj</v>
      </c>
      <c r="AD2572" t="s">
        <v>998</v>
      </c>
      <c r="AE2572" t="s">
        <v>998</v>
      </c>
      <c r="AF2572" t="s">
        <v>998</v>
      </c>
      <c r="AG2572" s="107">
        <v>300</v>
      </c>
      <c r="AH2572" s="107">
        <v>0</v>
      </c>
      <c r="AI2572" s="107">
        <v>0</v>
      </c>
      <c r="AJ2572" t="s">
        <v>999</v>
      </c>
      <c r="AK2572" s="106">
        <v>44920</v>
      </c>
    </row>
    <row r="2573" spans="1:37" x14ac:dyDescent="0.45">
      <c r="A2573" t="s">
        <v>1124</v>
      </c>
      <c r="B2573" t="s">
        <v>19353</v>
      </c>
      <c r="C2573" t="s">
        <v>990</v>
      </c>
      <c r="D2573" t="s">
        <v>19354</v>
      </c>
      <c r="E2573" t="s">
        <v>992</v>
      </c>
      <c r="F2573" t="s">
        <v>10395</v>
      </c>
      <c r="G2573">
        <v>429</v>
      </c>
      <c r="H2573" t="s">
        <v>1047</v>
      </c>
      <c r="I2573">
        <v>46015</v>
      </c>
      <c r="J2573">
        <v>420776702975</v>
      </c>
      <c r="K2573" t="s">
        <v>19355</v>
      </c>
      <c r="L2573" s="106">
        <v>32094</v>
      </c>
      <c r="M2573">
        <v>10593821</v>
      </c>
      <c r="N2573" t="s">
        <v>996</v>
      </c>
      <c r="O2573" t="s">
        <v>12</v>
      </c>
      <c r="P2573" t="s">
        <v>997</v>
      </c>
      <c r="R2573" s="109" t="str">
        <f>IF(OR(P2573="SB",Q2573="SB"),"SB",0)</f>
        <v>SB</v>
      </c>
      <c r="T2573" s="110">
        <v>10630</v>
      </c>
      <c r="U2573" t="s">
        <v>19633</v>
      </c>
      <c r="V2573" s="113" t="str">
        <f>IF(AND(I2573&gt;=10000,I2573&lt;=19900),"Praha",(IF(AND(I2573&gt;=25001,I2573&lt;=29501),"Středočeský kraj",(IF(AND(I2573&gt;=30100,I2573&lt;=34972),"Středočeský kraj",(IF(AND(I2573&gt;=35002,I2573&lt;=36271),"Karlovarský kraj",(IF(AND(I2573&gt;=37001,I2573&lt;=39201),"Jihočeský kraj",(IF(AND(I2573&gt;=39701,I2573&lt;=39901),"Jihočeský kraj",(IF(AND(I2573&gt;=39301,I2573&lt;=39601),"Kraj Vysočina",(IF(AND(I2573&gt;=58001,I2573&lt;=59501),"Kraj Vysočina",(IF(AND(I2573&gt;=67401,I2573&lt;=67602),"Kraj Vysočina",(IF(AND(I2573&gt;=40001,I2573&lt;=44101),"Ústecký kraj",(IF(AND(I2573&gt;=46001,I2573&lt;=47201),"Liberecký kraj",(IF(AND(I2573&gt;=51202,I2573&lt;=51401),"Liberecký kraj",(IF(AND(I2573&gt;=53002,I2573&lt;=53976),"Pardubický kraj",(IF(AND(I2573&gt;=56002,I2573&lt;=57201),"Pardubický kraj",(IF(AND(I2573&gt;=60200,I2573&lt;=67201),"Jihomoravský kraj",(IF(AND(I2573&gt;=67801,I2573&lt;=68501),"Jihomoravský kraj",(IF(AND(I2573&gt;=69002,I2573&lt;=69801),"Jihomoravský kraj",(IF(AND(I2573&gt;=68601,I2573&lt;=68801),"Zlínský kraj",(IF(AND(I2573&gt;=75501,I2573&lt;=76901),"Zlínský kraj",(IF(AND(I2573&gt;=70030,I2573&lt;=74901),"Moravskoslezský kraj",(IF(AND(I2573&gt;=75000,I2573&lt;=75368),"Olomoucký kraj",(IF(AND(I2573&gt;=77200,I2573&lt;=79862),"Olomoucký kraj",(IF(AND(I2573&gt;=50011,I2573&lt;=50301),"Královéhradecký kraj",(IF(AND(I2573&gt;=54301,I2573&lt;=54303),"Královéhradecký kraj","0")))))))))))))))))))))))))))))))))))))))))))))))</f>
        <v>Liberecký kraj</v>
      </c>
      <c r="AD2573" t="s">
        <v>998</v>
      </c>
      <c r="AE2573" t="s">
        <v>998</v>
      </c>
      <c r="AF2573" t="s">
        <v>998</v>
      </c>
      <c r="AG2573" s="107">
        <v>0</v>
      </c>
      <c r="AH2573" s="107">
        <v>0</v>
      </c>
      <c r="AI2573" s="107">
        <v>0</v>
      </c>
      <c r="AJ2573" t="s">
        <v>1012</v>
      </c>
    </row>
    <row r="2574" spans="1:37" x14ac:dyDescent="0.45">
      <c r="A2574" t="s">
        <v>1007</v>
      </c>
      <c r="B2574" t="s">
        <v>19600</v>
      </c>
      <c r="C2574" t="s">
        <v>990</v>
      </c>
      <c r="D2574" t="s">
        <v>19604</v>
      </c>
      <c r="E2574" t="s">
        <v>992</v>
      </c>
      <c r="F2574" t="s">
        <v>16340</v>
      </c>
      <c r="G2574">
        <v>638</v>
      </c>
      <c r="H2574" t="s">
        <v>1047</v>
      </c>
      <c r="I2574">
        <v>46015</v>
      </c>
      <c r="K2574" t="s">
        <v>19605</v>
      </c>
      <c r="L2574" s="106">
        <v>32693</v>
      </c>
      <c r="M2574">
        <v>10884518</v>
      </c>
      <c r="N2574" t="s">
        <v>996</v>
      </c>
      <c r="O2574" t="s">
        <v>12</v>
      </c>
      <c r="P2574" t="s">
        <v>997</v>
      </c>
      <c r="R2574" s="109" t="str">
        <f>IF(OR(P2574="SB",Q2574="SB"),"SB",0)</f>
        <v>SB</v>
      </c>
      <c r="T2574" s="110">
        <v>11976</v>
      </c>
      <c r="U2574" t="s">
        <v>19633</v>
      </c>
      <c r="V2574" s="113" t="str">
        <f>IF(AND(I2574&gt;=10000,I2574&lt;=19900),"Praha",(IF(AND(I2574&gt;=25001,I2574&lt;=29501),"Středočeský kraj",(IF(AND(I2574&gt;=30100,I2574&lt;=34972),"Středočeský kraj",(IF(AND(I2574&gt;=35002,I2574&lt;=36271),"Karlovarský kraj",(IF(AND(I2574&gt;=37001,I2574&lt;=39201),"Jihočeský kraj",(IF(AND(I2574&gt;=39701,I2574&lt;=39901),"Jihočeský kraj",(IF(AND(I2574&gt;=39301,I2574&lt;=39601),"Kraj Vysočina",(IF(AND(I2574&gt;=58001,I2574&lt;=59501),"Kraj Vysočina",(IF(AND(I2574&gt;=67401,I2574&lt;=67602),"Kraj Vysočina",(IF(AND(I2574&gt;=40001,I2574&lt;=44101),"Ústecký kraj",(IF(AND(I2574&gt;=46001,I2574&lt;=47201),"Liberecký kraj",(IF(AND(I2574&gt;=51202,I2574&lt;=51401),"Liberecký kraj",(IF(AND(I2574&gt;=53002,I2574&lt;=53976),"Pardubický kraj",(IF(AND(I2574&gt;=56002,I2574&lt;=57201),"Pardubický kraj",(IF(AND(I2574&gt;=60200,I2574&lt;=67201),"Jihomoravský kraj",(IF(AND(I2574&gt;=67801,I2574&lt;=68501),"Jihomoravský kraj",(IF(AND(I2574&gt;=69002,I2574&lt;=69801),"Jihomoravský kraj",(IF(AND(I2574&gt;=68601,I2574&lt;=68801),"Zlínský kraj",(IF(AND(I2574&gt;=75501,I2574&lt;=76901),"Zlínský kraj",(IF(AND(I2574&gt;=70030,I2574&lt;=74901),"Moravskoslezský kraj",(IF(AND(I2574&gt;=75000,I2574&lt;=75368),"Olomoucký kraj",(IF(AND(I2574&gt;=77200,I2574&lt;=79862),"Olomoucký kraj",(IF(AND(I2574&gt;=50011,I2574&lt;=50301),"Královéhradecký kraj",(IF(AND(I2574&gt;=54301,I2574&lt;=54303),"Královéhradecký kraj","0")))))))))))))))))))))))))))))))))))))))))))))))</f>
        <v>Liberecký kraj</v>
      </c>
      <c r="AD2574" t="s">
        <v>998</v>
      </c>
      <c r="AE2574" t="s">
        <v>998</v>
      </c>
      <c r="AF2574" t="s">
        <v>998</v>
      </c>
      <c r="AG2574" s="107">
        <v>0</v>
      </c>
      <c r="AH2574" s="107">
        <v>0</v>
      </c>
      <c r="AI2574" s="107">
        <v>0</v>
      </c>
      <c r="AJ2574" t="s">
        <v>1012</v>
      </c>
    </row>
    <row r="2575" spans="1:37" x14ac:dyDescent="0.45">
      <c r="A2575" t="s">
        <v>1190</v>
      </c>
      <c r="B2575" t="s">
        <v>18236</v>
      </c>
      <c r="C2575" t="s">
        <v>1002</v>
      </c>
      <c r="D2575" t="s">
        <v>18237</v>
      </c>
      <c r="E2575" t="s">
        <v>992</v>
      </c>
      <c r="F2575" t="s">
        <v>11794</v>
      </c>
      <c r="G2575">
        <v>32</v>
      </c>
      <c r="H2575" t="s">
        <v>1233</v>
      </c>
      <c r="I2575">
        <v>46015</v>
      </c>
      <c r="K2575" t="s">
        <v>18238</v>
      </c>
      <c r="L2575" s="106">
        <v>30614</v>
      </c>
      <c r="M2575">
        <v>10447109</v>
      </c>
      <c r="N2575" t="s">
        <v>2637</v>
      </c>
      <c r="O2575" t="s">
        <v>1050</v>
      </c>
      <c r="P2575" t="s">
        <v>997</v>
      </c>
      <c r="R2575" s="109" t="str">
        <f>IF(OR(P2575="SB",Q2575="SB"),"SB",0)</f>
        <v>SB</v>
      </c>
      <c r="T2575" s="110">
        <v>50351</v>
      </c>
      <c r="U2575" t="s">
        <v>19633</v>
      </c>
      <c r="V2575" s="113" t="str">
        <f>IF(AND(I2575&gt;=10000,I2575&lt;=19900),"Praha",(IF(AND(I2575&gt;=25001,I2575&lt;=29501),"Středočeský kraj",(IF(AND(I2575&gt;=30100,I2575&lt;=34972),"Středočeský kraj",(IF(AND(I2575&gt;=35002,I2575&lt;=36271),"Karlovarský kraj",(IF(AND(I2575&gt;=37001,I2575&lt;=39201),"Jihočeský kraj",(IF(AND(I2575&gt;=39701,I2575&lt;=39901),"Jihočeský kraj",(IF(AND(I2575&gt;=39301,I2575&lt;=39601),"Kraj Vysočina",(IF(AND(I2575&gt;=58001,I2575&lt;=59501),"Kraj Vysočina",(IF(AND(I2575&gt;=67401,I2575&lt;=67602),"Kraj Vysočina",(IF(AND(I2575&gt;=40001,I2575&lt;=44101),"Ústecký kraj",(IF(AND(I2575&gt;=46001,I2575&lt;=47201),"Liberecký kraj",(IF(AND(I2575&gt;=51202,I2575&lt;=51401),"Liberecký kraj",(IF(AND(I2575&gt;=53002,I2575&lt;=53976),"Pardubický kraj",(IF(AND(I2575&gt;=56002,I2575&lt;=57201),"Pardubický kraj",(IF(AND(I2575&gt;=60200,I2575&lt;=67201),"Jihomoravský kraj",(IF(AND(I2575&gt;=67801,I2575&lt;=68501),"Jihomoravský kraj",(IF(AND(I2575&gt;=69002,I2575&lt;=69801),"Jihomoravský kraj",(IF(AND(I2575&gt;=68601,I2575&lt;=68801),"Zlínský kraj",(IF(AND(I2575&gt;=75501,I2575&lt;=76901),"Zlínský kraj",(IF(AND(I2575&gt;=70030,I2575&lt;=74901),"Moravskoslezský kraj",(IF(AND(I2575&gt;=75000,I2575&lt;=75368),"Olomoucký kraj",(IF(AND(I2575&gt;=77200,I2575&lt;=79862),"Olomoucký kraj",(IF(AND(I2575&gt;=50011,I2575&lt;=50301),"Královéhradecký kraj",(IF(AND(I2575&gt;=54301,I2575&lt;=54303),"Královéhradecký kraj","0")))))))))))))))))))))))))))))))))))))))))))))))</f>
        <v>Liberecký kraj</v>
      </c>
      <c r="AD2575" t="s">
        <v>998</v>
      </c>
      <c r="AE2575" t="s">
        <v>998</v>
      </c>
      <c r="AF2575" t="s">
        <v>998</v>
      </c>
      <c r="AG2575" s="107">
        <v>300</v>
      </c>
      <c r="AH2575" s="107">
        <v>0</v>
      </c>
      <c r="AI2575" s="107">
        <v>0</v>
      </c>
      <c r="AJ2575" t="s">
        <v>999</v>
      </c>
      <c r="AK2575" s="106">
        <v>44920</v>
      </c>
    </row>
    <row r="2576" spans="1:37" x14ac:dyDescent="0.45">
      <c r="A2576" t="s">
        <v>1164</v>
      </c>
      <c r="B2576" t="s">
        <v>3724</v>
      </c>
      <c r="C2576" t="s">
        <v>990</v>
      </c>
      <c r="D2576" t="s">
        <v>3725</v>
      </c>
      <c r="E2576" t="s">
        <v>992</v>
      </c>
      <c r="F2576" t="s">
        <v>3726</v>
      </c>
      <c r="G2576">
        <v>26</v>
      </c>
      <c r="H2576" t="s">
        <v>1047</v>
      </c>
      <c r="I2576">
        <v>46015</v>
      </c>
      <c r="J2576">
        <v>774791106</v>
      </c>
      <c r="K2576" t="s">
        <v>3727</v>
      </c>
      <c r="L2576" s="106">
        <v>41271</v>
      </c>
      <c r="M2576">
        <v>16018444</v>
      </c>
      <c r="N2576" t="s">
        <v>1900</v>
      </c>
      <c r="O2576" t="s">
        <v>1023</v>
      </c>
      <c r="P2576" t="s">
        <v>997</v>
      </c>
      <c r="R2576" s="109" t="str">
        <f>IF(OR(P2576="SB",Q2576="SB"),"SB",0)</f>
        <v>SB</v>
      </c>
      <c r="T2576" s="110">
        <v>2022098</v>
      </c>
      <c r="U2576" t="s">
        <v>19633</v>
      </c>
      <c r="V2576" s="113" t="str">
        <f>IF(AND(I2576&gt;=10000,I2576&lt;=19900),"Praha",(IF(AND(I2576&gt;=25001,I2576&lt;=29501),"Středočeský kraj",(IF(AND(I2576&gt;=30100,I2576&lt;=34972),"Středočeský kraj",(IF(AND(I2576&gt;=35002,I2576&lt;=36271),"Karlovarský kraj",(IF(AND(I2576&gt;=37001,I2576&lt;=39201),"Jihočeský kraj",(IF(AND(I2576&gt;=39701,I2576&lt;=39901),"Jihočeský kraj",(IF(AND(I2576&gt;=39301,I2576&lt;=39601),"Kraj Vysočina",(IF(AND(I2576&gt;=58001,I2576&lt;=59501),"Kraj Vysočina",(IF(AND(I2576&gt;=67401,I2576&lt;=67602),"Kraj Vysočina",(IF(AND(I2576&gt;=40001,I2576&lt;=44101),"Ústecký kraj",(IF(AND(I2576&gt;=46001,I2576&lt;=47201),"Liberecký kraj",(IF(AND(I2576&gt;=51202,I2576&lt;=51401),"Liberecký kraj",(IF(AND(I2576&gt;=53002,I2576&lt;=53976),"Pardubický kraj",(IF(AND(I2576&gt;=56002,I2576&lt;=57201),"Pardubický kraj",(IF(AND(I2576&gt;=60200,I2576&lt;=67201),"Jihomoravský kraj",(IF(AND(I2576&gt;=67801,I2576&lt;=68501),"Jihomoravský kraj",(IF(AND(I2576&gt;=69002,I2576&lt;=69801),"Jihomoravský kraj",(IF(AND(I2576&gt;=68601,I2576&lt;=68801),"Zlínský kraj",(IF(AND(I2576&gt;=75501,I2576&lt;=76901),"Zlínský kraj",(IF(AND(I2576&gt;=70030,I2576&lt;=74901),"Moravskoslezský kraj",(IF(AND(I2576&gt;=75000,I2576&lt;=75368),"Olomoucký kraj",(IF(AND(I2576&gt;=77200,I2576&lt;=79862),"Olomoucký kraj",(IF(AND(I2576&gt;=50011,I2576&lt;=50301),"Královéhradecký kraj",(IF(AND(I2576&gt;=54301,I2576&lt;=54303),"Královéhradecký kraj","0")))))))))))))))))))))))))))))))))))))))))))))))</f>
        <v>Liberecký kraj</v>
      </c>
      <c r="AD2576" t="s">
        <v>998</v>
      </c>
      <c r="AE2576" t="s">
        <v>998</v>
      </c>
      <c r="AF2576" t="s">
        <v>998</v>
      </c>
      <c r="AG2576" s="107">
        <v>300</v>
      </c>
      <c r="AH2576" s="107">
        <v>0</v>
      </c>
      <c r="AI2576" s="107">
        <v>0</v>
      </c>
      <c r="AJ2576" t="s">
        <v>999</v>
      </c>
      <c r="AK2576" s="106">
        <v>44920</v>
      </c>
    </row>
    <row r="2577" spans="1:37" x14ac:dyDescent="0.45">
      <c r="A2577" t="s">
        <v>1268</v>
      </c>
      <c r="B2577" t="s">
        <v>13968</v>
      </c>
      <c r="C2577" t="s">
        <v>990</v>
      </c>
      <c r="D2577" t="s">
        <v>13969</v>
      </c>
      <c r="E2577" t="s">
        <v>992</v>
      </c>
      <c r="F2577" t="s">
        <v>2032</v>
      </c>
      <c r="G2577">
        <v>190</v>
      </c>
      <c r="H2577" t="s">
        <v>1539</v>
      </c>
      <c r="I2577">
        <v>46015</v>
      </c>
      <c r="J2577">
        <v>603456722</v>
      </c>
      <c r="K2577" t="s">
        <v>13970</v>
      </c>
      <c r="L2577" s="106">
        <v>25672</v>
      </c>
      <c r="M2577">
        <v>10600689</v>
      </c>
      <c r="N2577" t="s">
        <v>996</v>
      </c>
      <c r="O2577" t="s">
        <v>12</v>
      </c>
      <c r="P2577" t="s">
        <v>997</v>
      </c>
      <c r="R2577" s="109" t="str">
        <f>IF(OR(P2577="SB",Q2577="SB"),"SB",0)</f>
        <v>SB</v>
      </c>
      <c r="T2577" s="110" t="s">
        <v>998</v>
      </c>
      <c r="V2577" s="113" t="str">
        <f>IF(AND(I2577&gt;=10000,I2577&lt;=19900),"Praha",(IF(AND(I2577&gt;=25001,I2577&lt;=29501),"Středočeský kraj",(IF(AND(I2577&gt;=30100,I2577&lt;=34972),"Středočeský kraj",(IF(AND(I2577&gt;=35002,I2577&lt;=36271),"Karlovarský kraj",(IF(AND(I2577&gt;=37001,I2577&lt;=39201),"Jihočeský kraj",(IF(AND(I2577&gt;=39701,I2577&lt;=39901),"Jihočeský kraj",(IF(AND(I2577&gt;=39301,I2577&lt;=39601),"Kraj Vysočina",(IF(AND(I2577&gt;=58001,I2577&lt;=59501),"Kraj Vysočina",(IF(AND(I2577&gt;=67401,I2577&lt;=67602),"Kraj Vysočina",(IF(AND(I2577&gt;=40001,I2577&lt;=44101),"Ústecký kraj",(IF(AND(I2577&gt;=46001,I2577&lt;=47201),"Liberecký kraj",(IF(AND(I2577&gt;=51202,I2577&lt;=51401),"Liberecký kraj",(IF(AND(I2577&gt;=53002,I2577&lt;=53976),"Pardubický kraj",(IF(AND(I2577&gt;=56002,I2577&lt;=57201),"Pardubický kraj",(IF(AND(I2577&gt;=60200,I2577&lt;=67201),"Jihomoravský kraj",(IF(AND(I2577&gt;=67801,I2577&lt;=68501),"Jihomoravský kraj",(IF(AND(I2577&gt;=69002,I2577&lt;=69801),"Jihomoravský kraj",(IF(AND(I2577&gt;=68601,I2577&lt;=68801),"Zlínský kraj",(IF(AND(I2577&gt;=75501,I2577&lt;=76901),"Zlínský kraj",(IF(AND(I2577&gt;=70030,I2577&lt;=74901),"Moravskoslezský kraj",(IF(AND(I2577&gt;=75000,I2577&lt;=75368),"Olomoucký kraj",(IF(AND(I2577&gt;=77200,I2577&lt;=79862),"Olomoucký kraj",(IF(AND(I2577&gt;=50011,I2577&lt;=50301),"Královéhradecký kraj",(IF(AND(I2577&gt;=54301,I2577&lt;=54303),"Královéhradecký kraj","0")))))))))))))))))))))))))))))))))))))))))))))))</f>
        <v>Liberecký kraj</v>
      </c>
      <c r="AB2577" t="s">
        <v>998</v>
      </c>
      <c r="AD2577" t="s">
        <v>998</v>
      </c>
      <c r="AE2577" t="s">
        <v>998</v>
      </c>
      <c r="AF2577" t="s">
        <v>998</v>
      </c>
      <c r="AG2577" s="107">
        <v>0</v>
      </c>
      <c r="AH2577" s="107">
        <v>0</v>
      </c>
      <c r="AI2577" s="107">
        <v>0</v>
      </c>
      <c r="AJ2577" t="s">
        <v>1012</v>
      </c>
    </row>
    <row r="2578" spans="1:37" x14ac:dyDescent="0.45">
      <c r="A2578" t="s">
        <v>1184</v>
      </c>
      <c r="B2578" t="s">
        <v>8012</v>
      </c>
      <c r="C2578" t="s">
        <v>990</v>
      </c>
      <c r="D2578" t="s">
        <v>8013</v>
      </c>
      <c r="E2578" t="s">
        <v>992</v>
      </c>
      <c r="F2578" t="s">
        <v>8014</v>
      </c>
      <c r="G2578">
        <v>370</v>
      </c>
      <c r="H2578" t="s">
        <v>5020</v>
      </c>
      <c r="I2578">
        <v>46303</v>
      </c>
      <c r="J2578">
        <v>420602320774</v>
      </c>
      <c r="K2578" t="s">
        <v>8015</v>
      </c>
      <c r="L2578" s="106">
        <v>30195</v>
      </c>
      <c r="M2578">
        <v>10594225</v>
      </c>
      <c r="N2578" t="s">
        <v>996</v>
      </c>
      <c r="O2578" t="s">
        <v>12</v>
      </c>
      <c r="P2578" t="s">
        <v>997</v>
      </c>
      <c r="R2578" s="109" t="str">
        <f>IF(OR(P2578="SB",Q2578="SB"),"SB",0)</f>
        <v>SB</v>
      </c>
      <c r="T2578" s="110">
        <v>10632</v>
      </c>
      <c r="U2578" t="s">
        <v>19633</v>
      </c>
      <c r="V2578" s="113" t="str">
        <f>IF(AND(I2578&gt;=10000,I2578&lt;=19900),"Praha",(IF(AND(I2578&gt;=25001,I2578&lt;=29501),"Středočeský kraj",(IF(AND(I2578&gt;=30100,I2578&lt;=34972),"Středočeský kraj",(IF(AND(I2578&gt;=35002,I2578&lt;=36271),"Karlovarský kraj",(IF(AND(I2578&gt;=37001,I2578&lt;=39201),"Jihočeský kraj",(IF(AND(I2578&gt;=39701,I2578&lt;=39901),"Jihočeský kraj",(IF(AND(I2578&gt;=39301,I2578&lt;=39601),"Kraj Vysočina",(IF(AND(I2578&gt;=58001,I2578&lt;=59501),"Kraj Vysočina",(IF(AND(I2578&gt;=67401,I2578&lt;=67602),"Kraj Vysočina",(IF(AND(I2578&gt;=40001,I2578&lt;=44101),"Ústecký kraj",(IF(AND(I2578&gt;=46001,I2578&lt;=47201),"Liberecký kraj",(IF(AND(I2578&gt;=51202,I2578&lt;=51401),"Liberecký kraj",(IF(AND(I2578&gt;=53002,I2578&lt;=53976),"Pardubický kraj",(IF(AND(I2578&gt;=56002,I2578&lt;=57201),"Pardubický kraj",(IF(AND(I2578&gt;=60200,I2578&lt;=67201),"Jihomoravský kraj",(IF(AND(I2578&gt;=67801,I2578&lt;=68501),"Jihomoravský kraj",(IF(AND(I2578&gt;=69002,I2578&lt;=69801),"Jihomoravský kraj",(IF(AND(I2578&gt;=68601,I2578&lt;=68801),"Zlínský kraj",(IF(AND(I2578&gt;=75501,I2578&lt;=76901),"Zlínský kraj",(IF(AND(I2578&gt;=70030,I2578&lt;=74901),"Moravskoslezský kraj",(IF(AND(I2578&gt;=75000,I2578&lt;=75368),"Olomoucký kraj",(IF(AND(I2578&gt;=77200,I2578&lt;=79862),"Olomoucký kraj",(IF(AND(I2578&gt;=50011,I2578&lt;=50301),"Královéhradecký kraj",(IF(AND(I2578&gt;=54301,I2578&lt;=54303),"Královéhradecký kraj","0")))))))))))))))))))))))))))))))))))))))))))))))</f>
        <v>Liberecký kraj</v>
      </c>
      <c r="AD2578" t="s">
        <v>998</v>
      </c>
      <c r="AE2578" t="s">
        <v>998</v>
      </c>
      <c r="AF2578" t="s">
        <v>998</v>
      </c>
      <c r="AG2578" s="107">
        <v>0</v>
      </c>
      <c r="AH2578" s="107">
        <v>0</v>
      </c>
      <c r="AI2578" s="107">
        <v>0</v>
      </c>
      <c r="AJ2578" t="s">
        <v>1012</v>
      </c>
    </row>
    <row r="2579" spans="1:37" x14ac:dyDescent="0.45">
      <c r="A2579" t="s">
        <v>1149</v>
      </c>
      <c r="B2579" t="s">
        <v>7192</v>
      </c>
      <c r="C2579" t="s">
        <v>990</v>
      </c>
      <c r="D2579" t="s">
        <v>7206</v>
      </c>
      <c r="E2579" t="s">
        <v>992</v>
      </c>
      <c r="F2579" t="s">
        <v>7207</v>
      </c>
      <c r="G2579">
        <v>1155</v>
      </c>
      <c r="H2579" t="s">
        <v>1176</v>
      </c>
      <c r="I2579">
        <v>46311</v>
      </c>
      <c r="J2579">
        <v>777048006</v>
      </c>
      <c r="K2579" t="s">
        <v>7208</v>
      </c>
      <c r="L2579" s="106">
        <v>30828</v>
      </c>
      <c r="M2579">
        <v>10602511</v>
      </c>
      <c r="N2579" t="s">
        <v>996</v>
      </c>
      <c r="O2579" t="s">
        <v>12</v>
      </c>
      <c r="P2579" t="s">
        <v>997</v>
      </c>
      <c r="R2579" s="109" t="str">
        <f>IF(OR(P2579="SB",Q2579="SB"),"SB",0)</f>
        <v>SB</v>
      </c>
      <c r="T2579" s="110">
        <v>10694</v>
      </c>
      <c r="U2579" t="s">
        <v>19633</v>
      </c>
      <c r="V2579" s="113" t="str">
        <f>IF(AND(I2579&gt;=10000,I2579&lt;=19900),"Praha",(IF(AND(I2579&gt;=25001,I2579&lt;=29501),"Středočeský kraj",(IF(AND(I2579&gt;=30100,I2579&lt;=34972),"Středočeský kraj",(IF(AND(I2579&gt;=35002,I2579&lt;=36271),"Karlovarský kraj",(IF(AND(I2579&gt;=37001,I2579&lt;=39201),"Jihočeský kraj",(IF(AND(I2579&gt;=39701,I2579&lt;=39901),"Jihočeský kraj",(IF(AND(I2579&gt;=39301,I2579&lt;=39601),"Kraj Vysočina",(IF(AND(I2579&gt;=58001,I2579&lt;=59501),"Kraj Vysočina",(IF(AND(I2579&gt;=67401,I2579&lt;=67602),"Kraj Vysočina",(IF(AND(I2579&gt;=40001,I2579&lt;=44101),"Ústecký kraj",(IF(AND(I2579&gt;=46001,I2579&lt;=47201),"Liberecký kraj",(IF(AND(I2579&gt;=51202,I2579&lt;=51401),"Liberecký kraj",(IF(AND(I2579&gt;=53002,I2579&lt;=53976),"Pardubický kraj",(IF(AND(I2579&gt;=56002,I2579&lt;=57201),"Pardubický kraj",(IF(AND(I2579&gt;=60200,I2579&lt;=67201),"Jihomoravský kraj",(IF(AND(I2579&gt;=67801,I2579&lt;=68501),"Jihomoravský kraj",(IF(AND(I2579&gt;=69002,I2579&lt;=69801),"Jihomoravský kraj",(IF(AND(I2579&gt;=68601,I2579&lt;=68801),"Zlínský kraj",(IF(AND(I2579&gt;=75501,I2579&lt;=76901),"Zlínský kraj",(IF(AND(I2579&gt;=70030,I2579&lt;=74901),"Moravskoslezský kraj",(IF(AND(I2579&gt;=75000,I2579&lt;=75368),"Olomoucký kraj",(IF(AND(I2579&gt;=77200,I2579&lt;=79862),"Olomoucký kraj",(IF(AND(I2579&gt;=50011,I2579&lt;=50301),"Královéhradecký kraj",(IF(AND(I2579&gt;=54301,I2579&lt;=54303),"Královéhradecký kraj","0")))))))))))))))))))))))))))))))))))))))))))))))</f>
        <v>Liberecký kraj</v>
      </c>
      <c r="AD2579" t="s">
        <v>998</v>
      </c>
      <c r="AE2579" t="s">
        <v>998</v>
      </c>
      <c r="AF2579" t="s">
        <v>998</v>
      </c>
      <c r="AG2579" s="107">
        <v>0</v>
      </c>
      <c r="AH2579" s="107">
        <v>0</v>
      </c>
      <c r="AI2579" s="107">
        <v>0</v>
      </c>
      <c r="AJ2579" t="s">
        <v>1012</v>
      </c>
    </row>
    <row r="2580" spans="1:37" x14ac:dyDescent="0.45">
      <c r="A2580" t="s">
        <v>1111</v>
      </c>
      <c r="B2580" t="s">
        <v>16210</v>
      </c>
      <c r="C2580" t="s">
        <v>1002</v>
      </c>
      <c r="D2580" t="s">
        <v>16211</v>
      </c>
      <c r="E2580" t="s">
        <v>992</v>
      </c>
      <c r="F2580" t="s">
        <v>11883</v>
      </c>
      <c r="G2580">
        <v>1400</v>
      </c>
      <c r="H2580" t="s">
        <v>1047</v>
      </c>
      <c r="I2580">
        <v>46311</v>
      </c>
      <c r="K2580" t="s">
        <v>16212</v>
      </c>
      <c r="L2580" s="106">
        <v>38268</v>
      </c>
      <c r="M2580">
        <v>14505446</v>
      </c>
      <c r="N2580" t="s">
        <v>2637</v>
      </c>
      <c r="O2580" t="s">
        <v>1050</v>
      </c>
      <c r="P2580" t="s">
        <v>997</v>
      </c>
      <c r="R2580" s="109" t="str">
        <f>IF(OR(P2580="SB",Q2580="SB"),"SB",0)</f>
        <v>SB</v>
      </c>
      <c r="T2580" s="110">
        <v>2018433</v>
      </c>
      <c r="U2580" t="s">
        <v>19633</v>
      </c>
      <c r="V2580" s="113" t="str">
        <f>IF(AND(I2580&gt;=10000,I2580&lt;=19900),"Praha",(IF(AND(I2580&gt;=25001,I2580&lt;=29501),"Středočeský kraj",(IF(AND(I2580&gt;=30100,I2580&lt;=34972),"Středočeský kraj",(IF(AND(I2580&gt;=35002,I2580&lt;=36271),"Karlovarský kraj",(IF(AND(I2580&gt;=37001,I2580&lt;=39201),"Jihočeský kraj",(IF(AND(I2580&gt;=39701,I2580&lt;=39901),"Jihočeský kraj",(IF(AND(I2580&gt;=39301,I2580&lt;=39601),"Kraj Vysočina",(IF(AND(I2580&gt;=58001,I2580&lt;=59501),"Kraj Vysočina",(IF(AND(I2580&gt;=67401,I2580&lt;=67602),"Kraj Vysočina",(IF(AND(I2580&gt;=40001,I2580&lt;=44101),"Ústecký kraj",(IF(AND(I2580&gt;=46001,I2580&lt;=47201),"Liberecký kraj",(IF(AND(I2580&gt;=51202,I2580&lt;=51401),"Liberecký kraj",(IF(AND(I2580&gt;=53002,I2580&lt;=53976),"Pardubický kraj",(IF(AND(I2580&gt;=56002,I2580&lt;=57201),"Pardubický kraj",(IF(AND(I2580&gt;=60200,I2580&lt;=67201),"Jihomoravský kraj",(IF(AND(I2580&gt;=67801,I2580&lt;=68501),"Jihomoravský kraj",(IF(AND(I2580&gt;=69002,I2580&lt;=69801),"Jihomoravský kraj",(IF(AND(I2580&gt;=68601,I2580&lt;=68801),"Zlínský kraj",(IF(AND(I2580&gt;=75501,I2580&lt;=76901),"Zlínský kraj",(IF(AND(I2580&gt;=70030,I2580&lt;=74901),"Moravskoslezský kraj",(IF(AND(I2580&gt;=75000,I2580&lt;=75368),"Olomoucký kraj",(IF(AND(I2580&gt;=77200,I2580&lt;=79862),"Olomoucký kraj",(IF(AND(I2580&gt;=50011,I2580&lt;=50301),"Královéhradecký kraj",(IF(AND(I2580&gt;=54301,I2580&lt;=54303),"Královéhradecký kraj","0")))))))))))))))))))))))))))))))))))))))))))))))</f>
        <v>Liberecký kraj</v>
      </c>
      <c r="AB2580" t="s">
        <v>16213</v>
      </c>
      <c r="AD2580" t="s">
        <v>998</v>
      </c>
      <c r="AE2580" t="s">
        <v>998</v>
      </c>
      <c r="AF2580" t="s">
        <v>998</v>
      </c>
      <c r="AG2580" s="107">
        <v>300</v>
      </c>
      <c r="AH2580" s="107">
        <v>0</v>
      </c>
      <c r="AI2580" s="107">
        <v>0</v>
      </c>
      <c r="AJ2580" t="s">
        <v>999</v>
      </c>
      <c r="AK2580" s="106">
        <v>44920</v>
      </c>
    </row>
    <row r="2581" spans="1:37" x14ac:dyDescent="0.45">
      <c r="A2581" t="s">
        <v>988</v>
      </c>
      <c r="B2581" t="s">
        <v>14893</v>
      </c>
      <c r="C2581" t="s">
        <v>990</v>
      </c>
      <c r="D2581" t="s">
        <v>14894</v>
      </c>
      <c r="E2581" t="s">
        <v>992</v>
      </c>
      <c r="F2581" t="s">
        <v>13875</v>
      </c>
      <c r="G2581">
        <v>37</v>
      </c>
      <c r="H2581" t="s">
        <v>2056</v>
      </c>
      <c r="I2581">
        <v>46312</v>
      </c>
      <c r="J2581">
        <v>724265369</v>
      </c>
      <c r="K2581" t="s">
        <v>14895</v>
      </c>
      <c r="L2581" s="106">
        <v>31506</v>
      </c>
      <c r="M2581">
        <v>10607460</v>
      </c>
      <c r="N2581" t="s">
        <v>996</v>
      </c>
      <c r="O2581" t="s">
        <v>12</v>
      </c>
      <c r="P2581" t="s">
        <v>997</v>
      </c>
      <c r="R2581" s="109" t="str">
        <f>IF(OR(P2581="SB",Q2581="SB"),"SB",0)</f>
        <v>SB</v>
      </c>
      <c r="T2581" s="110">
        <v>10738</v>
      </c>
      <c r="U2581" t="s">
        <v>19633</v>
      </c>
      <c r="V2581" s="113" t="str">
        <f>IF(AND(I2581&gt;=10000,I2581&lt;=19900),"Praha",(IF(AND(I2581&gt;=25001,I2581&lt;=29501),"Středočeský kraj",(IF(AND(I2581&gt;=30100,I2581&lt;=34972),"Středočeský kraj",(IF(AND(I2581&gt;=35002,I2581&lt;=36271),"Karlovarský kraj",(IF(AND(I2581&gt;=37001,I2581&lt;=39201),"Jihočeský kraj",(IF(AND(I2581&gt;=39701,I2581&lt;=39901),"Jihočeský kraj",(IF(AND(I2581&gt;=39301,I2581&lt;=39601),"Kraj Vysočina",(IF(AND(I2581&gt;=58001,I2581&lt;=59501),"Kraj Vysočina",(IF(AND(I2581&gt;=67401,I2581&lt;=67602),"Kraj Vysočina",(IF(AND(I2581&gt;=40001,I2581&lt;=44101),"Ústecký kraj",(IF(AND(I2581&gt;=46001,I2581&lt;=47201),"Liberecký kraj",(IF(AND(I2581&gt;=51202,I2581&lt;=51401),"Liberecký kraj",(IF(AND(I2581&gt;=53002,I2581&lt;=53976),"Pardubický kraj",(IF(AND(I2581&gt;=56002,I2581&lt;=57201),"Pardubický kraj",(IF(AND(I2581&gt;=60200,I2581&lt;=67201),"Jihomoravský kraj",(IF(AND(I2581&gt;=67801,I2581&lt;=68501),"Jihomoravský kraj",(IF(AND(I2581&gt;=69002,I2581&lt;=69801),"Jihomoravský kraj",(IF(AND(I2581&gt;=68601,I2581&lt;=68801),"Zlínský kraj",(IF(AND(I2581&gt;=75501,I2581&lt;=76901),"Zlínský kraj",(IF(AND(I2581&gt;=70030,I2581&lt;=74901),"Moravskoslezský kraj",(IF(AND(I2581&gt;=75000,I2581&lt;=75368),"Olomoucký kraj",(IF(AND(I2581&gt;=77200,I2581&lt;=79862),"Olomoucký kraj",(IF(AND(I2581&gt;=50011,I2581&lt;=50301),"Královéhradecký kraj",(IF(AND(I2581&gt;=54301,I2581&lt;=54303),"Královéhradecký kraj","0")))))))))))))))))))))))))))))))))))))))))))))))</f>
        <v>Liberecký kraj</v>
      </c>
      <c r="AD2581" t="s">
        <v>998</v>
      </c>
      <c r="AE2581" t="s">
        <v>998</v>
      </c>
      <c r="AF2581" t="s">
        <v>998</v>
      </c>
      <c r="AG2581" s="107">
        <v>0</v>
      </c>
      <c r="AH2581" s="107">
        <v>0</v>
      </c>
      <c r="AI2581" s="107">
        <v>0</v>
      </c>
      <c r="AJ2581" t="s">
        <v>1012</v>
      </c>
    </row>
    <row r="2582" spans="1:37" x14ac:dyDescent="0.45">
      <c r="A2582" t="s">
        <v>1882</v>
      </c>
      <c r="B2582" t="s">
        <v>19012</v>
      </c>
      <c r="C2582" t="s">
        <v>1002</v>
      </c>
      <c r="D2582" t="s">
        <v>19013</v>
      </c>
      <c r="E2582" t="s">
        <v>992</v>
      </c>
      <c r="F2582" t="s">
        <v>2966</v>
      </c>
      <c r="G2582">
        <v>844</v>
      </c>
      <c r="H2582" t="s">
        <v>3993</v>
      </c>
      <c r="I2582">
        <v>46331</v>
      </c>
      <c r="K2582" t="s">
        <v>19014</v>
      </c>
      <c r="L2582" s="106">
        <v>40158</v>
      </c>
      <c r="M2582">
        <v>14685096</v>
      </c>
      <c r="N2582" t="s">
        <v>996</v>
      </c>
      <c r="O2582" t="s">
        <v>12</v>
      </c>
      <c r="P2582" t="s">
        <v>997</v>
      </c>
      <c r="R2582" s="109" t="str">
        <f>IF(OR(P2582="SB",Q2582="SB"),"SB",0)</f>
        <v>SB</v>
      </c>
      <c r="T2582" s="110" t="s">
        <v>998</v>
      </c>
      <c r="V2582" s="113" t="str">
        <f>IF(AND(I2582&gt;=10000,I2582&lt;=19900),"Praha",(IF(AND(I2582&gt;=25001,I2582&lt;=29501),"Středočeský kraj",(IF(AND(I2582&gt;=30100,I2582&lt;=34972),"Středočeský kraj",(IF(AND(I2582&gt;=35002,I2582&lt;=36271),"Karlovarský kraj",(IF(AND(I2582&gt;=37001,I2582&lt;=39201),"Jihočeský kraj",(IF(AND(I2582&gt;=39701,I2582&lt;=39901),"Jihočeský kraj",(IF(AND(I2582&gt;=39301,I2582&lt;=39601),"Kraj Vysočina",(IF(AND(I2582&gt;=58001,I2582&lt;=59501),"Kraj Vysočina",(IF(AND(I2582&gt;=67401,I2582&lt;=67602),"Kraj Vysočina",(IF(AND(I2582&gt;=40001,I2582&lt;=44101),"Ústecký kraj",(IF(AND(I2582&gt;=46001,I2582&lt;=47201),"Liberecký kraj",(IF(AND(I2582&gt;=51202,I2582&lt;=51401),"Liberecký kraj",(IF(AND(I2582&gt;=53002,I2582&lt;=53976),"Pardubický kraj",(IF(AND(I2582&gt;=56002,I2582&lt;=57201),"Pardubický kraj",(IF(AND(I2582&gt;=60200,I2582&lt;=67201),"Jihomoravský kraj",(IF(AND(I2582&gt;=67801,I2582&lt;=68501),"Jihomoravský kraj",(IF(AND(I2582&gt;=69002,I2582&lt;=69801),"Jihomoravský kraj",(IF(AND(I2582&gt;=68601,I2582&lt;=68801),"Zlínský kraj",(IF(AND(I2582&gt;=75501,I2582&lt;=76901),"Zlínský kraj",(IF(AND(I2582&gt;=70030,I2582&lt;=74901),"Moravskoslezský kraj",(IF(AND(I2582&gt;=75000,I2582&lt;=75368),"Olomoucký kraj",(IF(AND(I2582&gt;=77200,I2582&lt;=79862),"Olomoucký kraj",(IF(AND(I2582&gt;=50011,I2582&lt;=50301),"Královéhradecký kraj",(IF(AND(I2582&gt;=54301,I2582&lt;=54303),"Královéhradecký kraj","0")))))))))))))))))))))))))))))))))))))))))))))))</f>
        <v>Liberecký kraj</v>
      </c>
      <c r="AB2582" t="s">
        <v>998</v>
      </c>
      <c r="AD2582" t="s">
        <v>998</v>
      </c>
      <c r="AE2582" t="s">
        <v>998</v>
      </c>
      <c r="AF2582" t="s">
        <v>998</v>
      </c>
      <c r="AG2582" s="107">
        <v>300</v>
      </c>
      <c r="AH2582" s="107">
        <v>0</v>
      </c>
      <c r="AI2582" s="107">
        <v>0</v>
      </c>
      <c r="AJ2582" t="s">
        <v>999</v>
      </c>
      <c r="AK2582" s="106">
        <v>44923</v>
      </c>
    </row>
    <row r="2583" spans="1:37" x14ac:dyDescent="0.45">
      <c r="A2583" t="s">
        <v>1197</v>
      </c>
      <c r="B2583" t="s">
        <v>9888</v>
      </c>
      <c r="C2583" t="s">
        <v>1002</v>
      </c>
      <c r="D2583" t="s">
        <v>9889</v>
      </c>
      <c r="E2583" t="s">
        <v>992</v>
      </c>
      <c r="F2583" t="s">
        <v>9890</v>
      </c>
      <c r="G2583">
        <v>731</v>
      </c>
      <c r="H2583" t="s">
        <v>5386</v>
      </c>
      <c r="I2583">
        <v>46334</v>
      </c>
      <c r="J2583">
        <v>725921226</v>
      </c>
      <c r="K2583" t="s">
        <v>9891</v>
      </c>
      <c r="L2583" s="106">
        <v>37771</v>
      </c>
      <c r="M2583">
        <v>13639318</v>
      </c>
      <c r="N2583" t="s">
        <v>1589</v>
      </c>
      <c r="O2583" t="s">
        <v>1050</v>
      </c>
      <c r="P2583" t="s">
        <v>997</v>
      </c>
      <c r="R2583" s="109" t="str">
        <f>IF(OR(P2583="SB",Q2583="SB"),"SB",0)</f>
        <v>SB</v>
      </c>
      <c r="T2583" s="110">
        <v>16069</v>
      </c>
      <c r="U2583" t="s">
        <v>19633</v>
      </c>
      <c r="V2583" s="113" t="str">
        <f>IF(AND(I2583&gt;=10000,I2583&lt;=19900),"Praha",(IF(AND(I2583&gt;=25001,I2583&lt;=29501),"Středočeský kraj",(IF(AND(I2583&gt;=30100,I2583&lt;=34972),"Středočeský kraj",(IF(AND(I2583&gt;=35002,I2583&lt;=36271),"Karlovarský kraj",(IF(AND(I2583&gt;=37001,I2583&lt;=39201),"Jihočeský kraj",(IF(AND(I2583&gt;=39701,I2583&lt;=39901),"Jihočeský kraj",(IF(AND(I2583&gt;=39301,I2583&lt;=39601),"Kraj Vysočina",(IF(AND(I2583&gt;=58001,I2583&lt;=59501),"Kraj Vysočina",(IF(AND(I2583&gt;=67401,I2583&lt;=67602),"Kraj Vysočina",(IF(AND(I2583&gt;=40001,I2583&lt;=44101),"Ústecký kraj",(IF(AND(I2583&gt;=46001,I2583&lt;=47201),"Liberecký kraj",(IF(AND(I2583&gt;=51202,I2583&lt;=51401),"Liberecký kraj",(IF(AND(I2583&gt;=53002,I2583&lt;=53976),"Pardubický kraj",(IF(AND(I2583&gt;=56002,I2583&lt;=57201),"Pardubický kraj",(IF(AND(I2583&gt;=60200,I2583&lt;=67201),"Jihomoravský kraj",(IF(AND(I2583&gt;=67801,I2583&lt;=68501),"Jihomoravský kraj",(IF(AND(I2583&gt;=69002,I2583&lt;=69801),"Jihomoravský kraj",(IF(AND(I2583&gt;=68601,I2583&lt;=68801),"Zlínský kraj",(IF(AND(I2583&gt;=75501,I2583&lt;=76901),"Zlínský kraj",(IF(AND(I2583&gt;=70030,I2583&lt;=74901),"Moravskoslezský kraj",(IF(AND(I2583&gt;=75000,I2583&lt;=75368),"Olomoucký kraj",(IF(AND(I2583&gt;=77200,I2583&lt;=79862),"Olomoucký kraj",(IF(AND(I2583&gt;=50011,I2583&lt;=50301),"Královéhradecký kraj",(IF(AND(I2583&gt;=54301,I2583&lt;=54303),"Královéhradecký kraj","0")))))))))))))))))))))))))))))))))))))))))))))))</f>
        <v>Liberecký kraj</v>
      </c>
      <c r="AB2583" t="s">
        <v>9892</v>
      </c>
      <c r="AD2583" t="s">
        <v>998</v>
      </c>
      <c r="AE2583" t="s">
        <v>998</v>
      </c>
      <c r="AF2583" t="s">
        <v>998</v>
      </c>
      <c r="AG2583" s="107">
        <v>0</v>
      </c>
      <c r="AH2583" s="107">
        <v>0</v>
      </c>
      <c r="AI2583" s="107">
        <v>0</v>
      </c>
      <c r="AJ2583" t="s">
        <v>1012</v>
      </c>
    </row>
    <row r="2584" spans="1:37" x14ac:dyDescent="0.45">
      <c r="A2584" t="s">
        <v>1408</v>
      </c>
      <c r="B2584" t="s">
        <v>2925</v>
      </c>
      <c r="C2584" t="s">
        <v>1002</v>
      </c>
      <c r="D2584" t="s">
        <v>2926</v>
      </c>
      <c r="E2584" t="s">
        <v>992</v>
      </c>
      <c r="F2584" t="s">
        <v>2927</v>
      </c>
      <c r="G2584">
        <v>693</v>
      </c>
      <c r="H2584" t="s">
        <v>2928</v>
      </c>
      <c r="I2584">
        <v>46334</v>
      </c>
      <c r="K2584" t="s">
        <v>2929</v>
      </c>
      <c r="L2584" s="106">
        <v>29823</v>
      </c>
      <c r="M2584">
        <v>10417706</v>
      </c>
      <c r="N2584" t="s">
        <v>1155</v>
      </c>
      <c r="O2584" t="s">
        <v>1023</v>
      </c>
      <c r="P2584" t="s">
        <v>997</v>
      </c>
      <c r="R2584" s="109" t="str">
        <f>IF(OR(P2584="SB",Q2584="SB"),"SB",0)</f>
        <v>SB</v>
      </c>
      <c r="T2584" s="110">
        <v>50229</v>
      </c>
      <c r="U2584" t="s">
        <v>19633</v>
      </c>
      <c r="V2584" s="113" t="str">
        <f>IF(AND(I2584&gt;=10000,I2584&lt;=19900),"Praha",(IF(AND(I2584&gt;=25001,I2584&lt;=29501),"Středočeský kraj",(IF(AND(I2584&gt;=30100,I2584&lt;=34972),"Středočeský kraj",(IF(AND(I2584&gt;=35002,I2584&lt;=36271),"Karlovarský kraj",(IF(AND(I2584&gt;=37001,I2584&lt;=39201),"Jihočeský kraj",(IF(AND(I2584&gt;=39701,I2584&lt;=39901),"Jihočeský kraj",(IF(AND(I2584&gt;=39301,I2584&lt;=39601),"Kraj Vysočina",(IF(AND(I2584&gt;=58001,I2584&lt;=59501),"Kraj Vysočina",(IF(AND(I2584&gt;=67401,I2584&lt;=67602),"Kraj Vysočina",(IF(AND(I2584&gt;=40001,I2584&lt;=44101),"Ústecký kraj",(IF(AND(I2584&gt;=46001,I2584&lt;=47201),"Liberecký kraj",(IF(AND(I2584&gt;=51202,I2584&lt;=51401),"Liberecký kraj",(IF(AND(I2584&gt;=53002,I2584&lt;=53976),"Pardubický kraj",(IF(AND(I2584&gt;=56002,I2584&lt;=57201),"Pardubický kraj",(IF(AND(I2584&gt;=60200,I2584&lt;=67201),"Jihomoravský kraj",(IF(AND(I2584&gt;=67801,I2584&lt;=68501),"Jihomoravský kraj",(IF(AND(I2584&gt;=69002,I2584&lt;=69801),"Jihomoravský kraj",(IF(AND(I2584&gt;=68601,I2584&lt;=68801),"Zlínský kraj",(IF(AND(I2584&gt;=75501,I2584&lt;=76901),"Zlínský kraj",(IF(AND(I2584&gt;=70030,I2584&lt;=74901),"Moravskoslezský kraj",(IF(AND(I2584&gt;=75000,I2584&lt;=75368),"Olomoucký kraj",(IF(AND(I2584&gt;=77200,I2584&lt;=79862),"Olomoucký kraj",(IF(AND(I2584&gt;=50011,I2584&lt;=50301),"Královéhradecký kraj",(IF(AND(I2584&gt;=54301,I2584&lt;=54303),"Královéhradecký kraj","0")))))))))))))))))))))))))))))))))))))))))))))))</f>
        <v>Liberecký kraj</v>
      </c>
      <c r="AD2584" t="s">
        <v>998</v>
      </c>
      <c r="AE2584" t="s">
        <v>998</v>
      </c>
      <c r="AF2584" t="s">
        <v>998</v>
      </c>
      <c r="AG2584" s="107">
        <v>300</v>
      </c>
      <c r="AH2584" s="107">
        <v>0</v>
      </c>
      <c r="AI2584" s="107">
        <v>0</v>
      </c>
      <c r="AJ2584" t="s">
        <v>999</v>
      </c>
      <c r="AK2584" s="106">
        <v>44924</v>
      </c>
    </row>
    <row r="2585" spans="1:37" x14ac:dyDescent="0.45">
      <c r="A2585" t="s">
        <v>1225</v>
      </c>
      <c r="B2585" t="s">
        <v>16868</v>
      </c>
      <c r="C2585" t="s">
        <v>1002</v>
      </c>
      <c r="D2585" t="s">
        <v>16869</v>
      </c>
      <c r="E2585" t="s">
        <v>992</v>
      </c>
      <c r="F2585" t="s">
        <v>1472</v>
      </c>
      <c r="G2585">
        <v>269</v>
      </c>
      <c r="H2585" t="s">
        <v>5386</v>
      </c>
      <c r="I2585">
        <v>46334</v>
      </c>
      <c r="K2585" t="s">
        <v>16870</v>
      </c>
      <c r="L2585" s="106">
        <v>32506</v>
      </c>
      <c r="M2585">
        <v>10883306</v>
      </c>
      <c r="N2585" t="s">
        <v>996</v>
      </c>
      <c r="O2585" t="s">
        <v>12</v>
      </c>
      <c r="P2585" t="s">
        <v>997</v>
      </c>
      <c r="R2585" s="109" t="str">
        <f>IF(OR(P2585="SB",Q2585="SB"),"SB",0)</f>
        <v>SB</v>
      </c>
      <c r="T2585" s="110">
        <v>51877</v>
      </c>
      <c r="U2585" t="s">
        <v>19633</v>
      </c>
      <c r="V2585" s="113" t="str">
        <f>IF(AND(I2585&gt;=10000,I2585&lt;=19900),"Praha",(IF(AND(I2585&gt;=25001,I2585&lt;=29501),"Středočeský kraj",(IF(AND(I2585&gt;=30100,I2585&lt;=34972),"Středočeský kraj",(IF(AND(I2585&gt;=35002,I2585&lt;=36271),"Karlovarský kraj",(IF(AND(I2585&gt;=37001,I2585&lt;=39201),"Jihočeský kraj",(IF(AND(I2585&gt;=39701,I2585&lt;=39901),"Jihočeský kraj",(IF(AND(I2585&gt;=39301,I2585&lt;=39601),"Kraj Vysočina",(IF(AND(I2585&gt;=58001,I2585&lt;=59501),"Kraj Vysočina",(IF(AND(I2585&gt;=67401,I2585&lt;=67602),"Kraj Vysočina",(IF(AND(I2585&gt;=40001,I2585&lt;=44101),"Ústecký kraj",(IF(AND(I2585&gt;=46001,I2585&lt;=47201),"Liberecký kraj",(IF(AND(I2585&gt;=51202,I2585&lt;=51401),"Liberecký kraj",(IF(AND(I2585&gt;=53002,I2585&lt;=53976),"Pardubický kraj",(IF(AND(I2585&gt;=56002,I2585&lt;=57201),"Pardubický kraj",(IF(AND(I2585&gt;=60200,I2585&lt;=67201),"Jihomoravský kraj",(IF(AND(I2585&gt;=67801,I2585&lt;=68501),"Jihomoravský kraj",(IF(AND(I2585&gt;=69002,I2585&lt;=69801),"Jihomoravský kraj",(IF(AND(I2585&gt;=68601,I2585&lt;=68801),"Zlínský kraj",(IF(AND(I2585&gt;=75501,I2585&lt;=76901),"Zlínský kraj",(IF(AND(I2585&gt;=70030,I2585&lt;=74901),"Moravskoslezský kraj",(IF(AND(I2585&gt;=75000,I2585&lt;=75368),"Olomoucký kraj",(IF(AND(I2585&gt;=77200,I2585&lt;=79862),"Olomoucký kraj",(IF(AND(I2585&gt;=50011,I2585&lt;=50301),"Královéhradecký kraj",(IF(AND(I2585&gt;=54301,I2585&lt;=54303),"Královéhradecký kraj","0")))))))))))))))))))))))))))))))))))))))))))))))</f>
        <v>Liberecký kraj</v>
      </c>
      <c r="AD2585" t="s">
        <v>998</v>
      </c>
      <c r="AE2585" t="s">
        <v>998</v>
      </c>
      <c r="AF2585" t="s">
        <v>998</v>
      </c>
      <c r="AG2585" s="107">
        <v>0</v>
      </c>
      <c r="AH2585" s="107">
        <v>0</v>
      </c>
      <c r="AI2585" s="107">
        <v>0</v>
      </c>
      <c r="AJ2585" t="s">
        <v>1012</v>
      </c>
    </row>
    <row r="2586" spans="1:37" x14ac:dyDescent="0.45">
      <c r="A2586" t="s">
        <v>1408</v>
      </c>
      <c r="B2586" t="s">
        <v>9888</v>
      </c>
      <c r="C2586" t="s">
        <v>1002</v>
      </c>
      <c r="D2586" t="s">
        <v>9893</v>
      </c>
      <c r="E2586" t="s">
        <v>992</v>
      </c>
      <c r="F2586" t="s">
        <v>9890</v>
      </c>
      <c r="G2586">
        <v>731</v>
      </c>
      <c r="H2586" t="s">
        <v>5386</v>
      </c>
      <c r="I2586">
        <v>46334</v>
      </c>
      <c r="K2586" t="s">
        <v>9894</v>
      </c>
      <c r="L2586" s="106">
        <v>39253</v>
      </c>
      <c r="M2586">
        <v>14135634</v>
      </c>
      <c r="N2586" t="s">
        <v>1589</v>
      </c>
      <c r="O2586" t="s">
        <v>1050</v>
      </c>
      <c r="P2586" t="s">
        <v>997</v>
      </c>
      <c r="R2586" s="109" t="str">
        <f>IF(OR(P2586="SB",Q2586="SB"),"SB",0)</f>
        <v>SB</v>
      </c>
      <c r="T2586" s="110">
        <v>171069</v>
      </c>
      <c r="U2586" t="s">
        <v>19633</v>
      </c>
      <c r="V2586" s="113" t="str">
        <f>IF(AND(I2586&gt;=10000,I2586&lt;=19900),"Praha",(IF(AND(I2586&gt;=25001,I2586&lt;=29501),"Středočeský kraj",(IF(AND(I2586&gt;=30100,I2586&lt;=34972),"Středočeský kraj",(IF(AND(I2586&gt;=35002,I2586&lt;=36271),"Karlovarský kraj",(IF(AND(I2586&gt;=37001,I2586&lt;=39201),"Jihočeský kraj",(IF(AND(I2586&gt;=39701,I2586&lt;=39901),"Jihočeský kraj",(IF(AND(I2586&gt;=39301,I2586&lt;=39601),"Kraj Vysočina",(IF(AND(I2586&gt;=58001,I2586&lt;=59501),"Kraj Vysočina",(IF(AND(I2586&gt;=67401,I2586&lt;=67602),"Kraj Vysočina",(IF(AND(I2586&gt;=40001,I2586&lt;=44101),"Ústecký kraj",(IF(AND(I2586&gt;=46001,I2586&lt;=47201),"Liberecký kraj",(IF(AND(I2586&gt;=51202,I2586&lt;=51401),"Liberecký kraj",(IF(AND(I2586&gt;=53002,I2586&lt;=53976),"Pardubický kraj",(IF(AND(I2586&gt;=56002,I2586&lt;=57201),"Pardubický kraj",(IF(AND(I2586&gt;=60200,I2586&lt;=67201),"Jihomoravský kraj",(IF(AND(I2586&gt;=67801,I2586&lt;=68501),"Jihomoravský kraj",(IF(AND(I2586&gt;=69002,I2586&lt;=69801),"Jihomoravský kraj",(IF(AND(I2586&gt;=68601,I2586&lt;=68801),"Zlínský kraj",(IF(AND(I2586&gt;=75501,I2586&lt;=76901),"Zlínský kraj",(IF(AND(I2586&gt;=70030,I2586&lt;=74901),"Moravskoslezský kraj",(IF(AND(I2586&gt;=75000,I2586&lt;=75368),"Olomoucký kraj",(IF(AND(I2586&gt;=77200,I2586&lt;=79862),"Olomoucký kraj",(IF(AND(I2586&gt;=50011,I2586&lt;=50301),"Královéhradecký kraj",(IF(AND(I2586&gt;=54301,I2586&lt;=54303),"Královéhradecký kraj","0")))))))))))))))))))))))))))))))))))))))))))))))</f>
        <v>Liberecký kraj</v>
      </c>
      <c r="AB2586" t="s">
        <v>9895</v>
      </c>
      <c r="AD2586" t="s">
        <v>998</v>
      </c>
      <c r="AE2586" t="s">
        <v>998</v>
      </c>
      <c r="AF2586" t="s">
        <v>998</v>
      </c>
      <c r="AG2586" s="107">
        <v>300</v>
      </c>
      <c r="AH2586" s="107">
        <v>0</v>
      </c>
      <c r="AI2586" s="107">
        <v>0</v>
      </c>
      <c r="AJ2586" t="s">
        <v>999</v>
      </c>
      <c r="AK2586" s="106">
        <v>44911</v>
      </c>
    </row>
    <row r="2587" spans="1:37" x14ac:dyDescent="0.45">
      <c r="A2587" t="s">
        <v>988</v>
      </c>
      <c r="B2587" t="s">
        <v>15006</v>
      </c>
      <c r="C2587" t="s">
        <v>990</v>
      </c>
      <c r="D2587" t="s">
        <v>15007</v>
      </c>
      <c r="E2587" t="s">
        <v>992</v>
      </c>
      <c r="F2587" t="s">
        <v>6970</v>
      </c>
      <c r="G2587">
        <v>108</v>
      </c>
      <c r="H2587" t="s">
        <v>11134</v>
      </c>
      <c r="I2587">
        <v>46344</v>
      </c>
      <c r="J2587">
        <v>777665148</v>
      </c>
      <c r="K2587" t="s">
        <v>15008</v>
      </c>
      <c r="L2587" s="106">
        <v>38932</v>
      </c>
      <c r="M2587">
        <v>14817462</v>
      </c>
      <c r="N2587" t="s">
        <v>1068</v>
      </c>
      <c r="O2587" t="s">
        <v>1050</v>
      </c>
      <c r="P2587" t="s">
        <v>997</v>
      </c>
      <c r="R2587" s="109" t="str">
        <f>IF(OR(P2587="SB",Q2587="SB"),"SB",0)</f>
        <v>SB</v>
      </c>
      <c r="T2587" s="110">
        <v>2019134</v>
      </c>
      <c r="U2587" t="s">
        <v>19633</v>
      </c>
      <c r="V2587" s="113" t="str">
        <f>IF(AND(I2587&gt;=10000,I2587&lt;=19900),"Praha",(IF(AND(I2587&gt;=25001,I2587&lt;=29501),"Středočeský kraj",(IF(AND(I2587&gt;=30100,I2587&lt;=34972),"Středočeský kraj",(IF(AND(I2587&gt;=35002,I2587&lt;=36271),"Karlovarský kraj",(IF(AND(I2587&gt;=37001,I2587&lt;=39201),"Jihočeský kraj",(IF(AND(I2587&gt;=39701,I2587&lt;=39901),"Jihočeský kraj",(IF(AND(I2587&gt;=39301,I2587&lt;=39601),"Kraj Vysočina",(IF(AND(I2587&gt;=58001,I2587&lt;=59501),"Kraj Vysočina",(IF(AND(I2587&gt;=67401,I2587&lt;=67602),"Kraj Vysočina",(IF(AND(I2587&gt;=40001,I2587&lt;=44101),"Ústecký kraj",(IF(AND(I2587&gt;=46001,I2587&lt;=47201),"Liberecký kraj",(IF(AND(I2587&gt;=51202,I2587&lt;=51401),"Liberecký kraj",(IF(AND(I2587&gt;=53002,I2587&lt;=53976),"Pardubický kraj",(IF(AND(I2587&gt;=56002,I2587&lt;=57201),"Pardubický kraj",(IF(AND(I2587&gt;=60200,I2587&lt;=67201),"Jihomoravský kraj",(IF(AND(I2587&gt;=67801,I2587&lt;=68501),"Jihomoravský kraj",(IF(AND(I2587&gt;=69002,I2587&lt;=69801),"Jihomoravský kraj",(IF(AND(I2587&gt;=68601,I2587&lt;=68801),"Zlínský kraj",(IF(AND(I2587&gt;=75501,I2587&lt;=76901),"Zlínský kraj",(IF(AND(I2587&gt;=70030,I2587&lt;=74901),"Moravskoslezský kraj",(IF(AND(I2587&gt;=75000,I2587&lt;=75368),"Olomoucký kraj",(IF(AND(I2587&gt;=77200,I2587&lt;=79862),"Olomoucký kraj",(IF(AND(I2587&gt;=50011,I2587&lt;=50301),"Královéhradecký kraj",(IF(AND(I2587&gt;=54301,I2587&lt;=54303),"Královéhradecký kraj","0")))))))))))))))))))))))))))))))))))))))))))))))</f>
        <v>Liberecký kraj</v>
      </c>
      <c r="AD2587" t="s">
        <v>998</v>
      </c>
      <c r="AE2587" t="s">
        <v>998</v>
      </c>
      <c r="AF2587" t="s">
        <v>998</v>
      </c>
      <c r="AG2587" s="107">
        <v>0</v>
      </c>
      <c r="AH2587" s="107">
        <v>0</v>
      </c>
      <c r="AI2587" s="107">
        <v>0</v>
      </c>
      <c r="AJ2587" t="s">
        <v>1012</v>
      </c>
    </row>
    <row r="2588" spans="1:37" x14ac:dyDescent="0.45">
      <c r="A2588" t="s">
        <v>1021</v>
      </c>
      <c r="B2588" t="s">
        <v>11771</v>
      </c>
      <c r="C2588" t="s">
        <v>990</v>
      </c>
      <c r="D2588" t="s">
        <v>11787</v>
      </c>
      <c r="E2588" t="s">
        <v>992</v>
      </c>
      <c r="F2588" t="s">
        <v>11788</v>
      </c>
      <c r="G2588">
        <v>1</v>
      </c>
      <c r="H2588" t="s">
        <v>1047</v>
      </c>
      <c r="I2588">
        <v>46345</v>
      </c>
      <c r="K2588" t="s">
        <v>11789</v>
      </c>
      <c r="L2588" s="106">
        <v>36845</v>
      </c>
      <c r="M2588">
        <v>13653563</v>
      </c>
      <c r="N2588" t="s">
        <v>1068</v>
      </c>
      <c r="O2588" t="s">
        <v>1050</v>
      </c>
      <c r="P2588" t="s">
        <v>997</v>
      </c>
      <c r="R2588" s="109" t="str">
        <f>IF(OR(P2588="SB",Q2588="SB"),"SB",0)</f>
        <v>SB</v>
      </c>
      <c r="T2588" s="110">
        <v>16135</v>
      </c>
      <c r="U2588" t="s">
        <v>19633</v>
      </c>
      <c r="V2588" s="113" t="str">
        <f>IF(AND(I2588&gt;=10000,I2588&lt;=19900),"Praha",(IF(AND(I2588&gt;=25001,I2588&lt;=29501),"Středočeský kraj",(IF(AND(I2588&gt;=30100,I2588&lt;=34972),"Středočeský kraj",(IF(AND(I2588&gt;=35002,I2588&lt;=36271),"Karlovarský kraj",(IF(AND(I2588&gt;=37001,I2588&lt;=39201),"Jihočeský kraj",(IF(AND(I2588&gt;=39701,I2588&lt;=39901),"Jihočeský kraj",(IF(AND(I2588&gt;=39301,I2588&lt;=39601),"Kraj Vysočina",(IF(AND(I2588&gt;=58001,I2588&lt;=59501),"Kraj Vysočina",(IF(AND(I2588&gt;=67401,I2588&lt;=67602),"Kraj Vysočina",(IF(AND(I2588&gt;=40001,I2588&lt;=44101),"Ústecký kraj",(IF(AND(I2588&gt;=46001,I2588&lt;=47201),"Liberecký kraj",(IF(AND(I2588&gt;=51202,I2588&lt;=51401),"Liberecký kraj",(IF(AND(I2588&gt;=53002,I2588&lt;=53976),"Pardubický kraj",(IF(AND(I2588&gt;=56002,I2588&lt;=57201),"Pardubický kraj",(IF(AND(I2588&gt;=60200,I2588&lt;=67201),"Jihomoravský kraj",(IF(AND(I2588&gt;=67801,I2588&lt;=68501),"Jihomoravský kraj",(IF(AND(I2588&gt;=69002,I2588&lt;=69801),"Jihomoravský kraj",(IF(AND(I2588&gt;=68601,I2588&lt;=68801),"Zlínský kraj",(IF(AND(I2588&gt;=75501,I2588&lt;=76901),"Zlínský kraj",(IF(AND(I2588&gt;=70030,I2588&lt;=74901),"Moravskoslezský kraj",(IF(AND(I2588&gt;=75000,I2588&lt;=75368),"Olomoucký kraj",(IF(AND(I2588&gt;=77200,I2588&lt;=79862),"Olomoucký kraj",(IF(AND(I2588&gt;=50011,I2588&lt;=50301),"Královéhradecký kraj",(IF(AND(I2588&gt;=54301,I2588&lt;=54303),"Královéhradecký kraj","0")))))))))))))))))))))))))))))))))))))))))))))))</f>
        <v>Liberecký kraj</v>
      </c>
      <c r="AB2588" t="s">
        <v>11790</v>
      </c>
      <c r="AD2588" t="s">
        <v>998</v>
      </c>
      <c r="AE2588" t="s">
        <v>998</v>
      </c>
      <c r="AF2588" t="s">
        <v>998</v>
      </c>
      <c r="AG2588" s="107">
        <v>0</v>
      </c>
      <c r="AH2588" s="107">
        <v>0</v>
      </c>
      <c r="AI2588" s="107">
        <v>0</v>
      </c>
      <c r="AJ2588" t="s">
        <v>1012</v>
      </c>
    </row>
    <row r="2589" spans="1:37" x14ac:dyDescent="0.45">
      <c r="A2589" t="s">
        <v>1129</v>
      </c>
      <c r="B2589" t="s">
        <v>14542</v>
      </c>
      <c r="C2589" t="s">
        <v>990</v>
      </c>
      <c r="D2589" t="s">
        <v>14543</v>
      </c>
      <c r="E2589" t="s">
        <v>992</v>
      </c>
      <c r="F2589" t="s">
        <v>7436</v>
      </c>
      <c r="G2589">
        <v>53</v>
      </c>
      <c r="H2589" t="s">
        <v>1740</v>
      </c>
      <c r="I2589">
        <v>46345</v>
      </c>
      <c r="J2589">
        <v>774305327</v>
      </c>
      <c r="K2589" t="s">
        <v>14544</v>
      </c>
      <c r="L2589" s="106">
        <v>35180</v>
      </c>
      <c r="M2589">
        <v>14121284</v>
      </c>
      <c r="N2589" t="s">
        <v>2063</v>
      </c>
      <c r="O2589" t="s">
        <v>1173</v>
      </c>
      <c r="P2589" t="s">
        <v>997</v>
      </c>
      <c r="R2589" s="109" t="str">
        <f>IF(OR(P2589="SB",Q2589="SB"),"SB",0)</f>
        <v>SB</v>
      </c>
      <c r="T2589" s="110">
        <v>171041</v>
      </c>
      <c r="U2589" t="s">
        <v>19633</v>
      </c>
      <c r="V2589" s="113" t="str">
        <f>IF(AND(I2589&gt;=10000,I2589&lt;=19900),"Praha",(IF(AND(I2589&gt;=25001,I2589&lt;=29501),"Středočeský kraj",(IF(AND(I2589&gt;=30100,I2589&lt;=34972),"Středočeský kraj",(IF(AND(I2589&gt;=35002,I2589&lt;=36271),"Karlovarský kraj",(IF(AND(I2589&gt;=37001,I2589&lt;=39201),"Jihočeský kraj",(IF(AND(I2589&gt;=39701,I2589&lt;=39901),"Jihočeský kraj",(IF(AND(I2589&gt;=39301,I2589&lt;=39601),"Kraj Vysočina",(IF(AND(I2589&gt;=58001,I2589&lt;=59501),"Kraj Vysočina",(IF(AND(I2589&gt;=67401,I2589&lt;=67602),"Kraj Vysočina",(IF(AND(I2589&gt;=40001,I2589&lt;=44101),"Ústecký kraj",(IF(AND(I2589&gt;=46001,I2589&lt;=47201),"Liberecký kraj",(IF(AND(I2589&gt;=51202,I2589&lt;=51401),"Liberecký kraj",(IF(AND(I2589&gt;=53002,I2589&lt;=53976),"Pardubický kraj",(IF(AND(I2589&gt;=56002,I2589&lt;=57201),"Pardubický kraj",(IF(AND(I2589&gt;=60200,I2589&lt;=67201),"Jihomoravský kraj",(IF(AND(I2589&gt;=67801,I2589&lt;=68501),"Jihomoravský kraj",(IF(AND(I2589&gt;=69002,I2589&lt;=69801),"Jihomoravský kraj",(IF(AND(I2589&gt;=68601,I2589&lt;=68801),"Zlínský kraj",(IF(AND(I2589&gt;=75501,I2589&lt;=76901),"Zlínský kraj",(IF(AND(I2589&gt;=70030,I2589&lt;=74901),"Moravskoslezský kraj",(IF(AND(I2589&gt;=75000,I2589&lt;=75368),"Olomoucký kraj",(IF(AND(I2589&gt;=77200,I2589&lt;=79862),"Olomoucký kraj",(IF(AND(I2589&gt;=50011,I2589&lt;=50301),"Královéhradecký kraj",(IF(AND(I2589&gt;=54301,I2589&lt;=54303),"Královéhradecký kraj","0")))))))))))))))))))))))))))))))))))))))))))))))</f>
        <v>Liberecký kraj</v>
      </c>
      <c r="AB2589" t="s">
        <v>14545</v>
      </c>
      <c r="AD2589" t="s">
        <v>998</v>
      </c>
      <c r="AE2589" t="s">
        <v>998</v>
      </c>
      <c r="AF2589" t="s">
        <v>998</v>
      </c>
      <c r="AG2589" s="107">
        <v>0</v>
      </c>
      <c r="AH2589" s="107">
        <v>0</v>
      </c>
      <c r="AI2589" s="107">
        <v>0</v>
      </c>
      <c r="AJ2589" t="s">
        <v>1012</v>
      </c>
    </row>
    <row r="2590" spans="1:37" x14ac:dyDescent="0.45">
      <c r="A2590" t="s">
        <v>1416</v>
      </c>
      <c r="B2590" t="s">
        <v>10128</v>
      </c>
      <c r="C2590" t="s">
        <v>990</v>
      </c>
      <c r="D2590" t="s">
        <v>10129</v>
      </c>
      <c r="E2590" t="s">
        <v>992</v>
      </c>
      <c r="F2590" t="s">
        <v>9625</v>
      </c>
      <c r="G2590">
        <v>15</v>
      </c>
      <c r="H2590" t="s">
        <v>9625</v>
      </c>
      <c r="I2590">
        <v>46345</v>
      </c>
      <c r="K2590" t="s">
        <v>10130</v>
      </c>
      <c r="L2590" s="106">
        <v>29825</v>
      </c>
      <c r="M2590">
        <v>11061542</v>
      </c>
      <c r="N2590" t="s">
        <v>1068</v>
      </c>
      <c r="O2590" t="s">
        <v>1050</v>
      </c>
      <c r="P2590" t="s">
        <v>997</v>
      </c>
      <c r="R2590" s="109" t="str">
        <f>IF(OR(P2590="SB",Q2590="SB"),"SB",0)</f>
        <v>SB</v>
      </c>
      <c r="T2590" s="110" t="s">
        <v>998</v>
      </c>
      <c r="V2590" s="113" t="str">
        <f>IF(AND(I2590&gt;=10000,I2590&lt;=19900),"Praha",(IF(AND(I2590&gt;=25001,I2590&lt;=29501),"Středočeský kraj",(IF(AND(I2590&gt;=30100,I2590&lt;=34972),"Středočeský kraj",(IF(AND(I2590&gt;=35002,I2590&lt;=36271),"Karlovarský kraj",(IF(AND(I2590&gt;=37001,I2590&lt;=39201),"Jihočeský kraj",(IF(AND(I2590&gt;=39701,I2590&lt;=39901),"Jihočeský kraj",(IF(AND(I2590&gt;=39301,I2590&lt;=39601),"Kraj Vysočina",(IF(AND(I2590&gt;=58001,I2590&lt;=59501),"Kraj Vysočina",(IF(AND(I2590&gt;=67401,I2590&lt;=67602),"Kraj Vysočina",(IF(AND(I2590&gt;=40001,I2590&lt;=44101),"Ústecký kraj",(IF(AND(I2590&gt;=46001,I2590&lt;=47201),"Liberecký kraj",(IF(AND(I2590&gt;=51202,I2590&lt;=51401),"Liberecký kraj",(IF(AND(I2590&gt;=53002,I2590&lt;=53976),"Pardubický kraj",(IF(AND(I2590&gt;=56002,I2590&lt;=57201),"Pardubický kraj",(IF(AND(I2590&gt;=60200,I2590&lt;=67201),"Jihomoravský kraj",(IF(AND(I2590&gt;=67801,I2590&lt;=68501),"Jihomoravský kraj",(IF(AND(I2590&gt;=69002,I2590&lt;=69801),"Jihomoravský kraj",(IF(AND(I2590&gt;=68601,I2590&lt;=68801),"Zlínský kraj",(IF(AND(I2590&gt;=75501,I2590&lt;=76901),"Zlínský kraj",(IF(AND(I2590&gt;=70030,I2590&lt;=74901),"Moravskoslezský kraj",(IF(AND(I2590&gt;=75000,I2590&lt;=75368),"Olomoucký kraj",(IF(AND(I2590&gt;=77200,I2590&lt;=79862),"Olomoucký kraj",(IF(AND(I2590&gt;=50011,I2590&lt;=50301),"Královéhradecký kraj",(IF(AND(I2590&gt;=54301,I2590&lt;=54303),"Královéhradecký kraj","0")))))))))))))))))))))))))))))))))))))))))))))))</f>
        <v>Liberecký kraj</v>
      </c>
      <c r="AB2590" t="s">
        <v>998</v>
      </c>
      <c r="AD2590" t="s">
        <v>998</v>
      </c>
      <c r="AE2590" t="s">
        <v>998</v>
      </c>
      <c r="AF2590" t="s">
        <v>998</v>
      </c>
      <c r="AG2590" s="107">
        <v>0</v>
      </c>
      <c r="AH2590" s="107">
        <v>0</v>
      </c>
      <c r="AI2590" s="107">
        <v>0</v>
      </c>
      <c r="AJ2590" t="s">
        <v>1012</v>
      </c>
    </row>
    <row r="2591" spans="1:37" x14ac:dyDescent="0.45">
      <c r="A2591" t="s">
        <v>15185</v>
      </c>
      <c r="B2591" t="s">
        <v>15186</v>
      </c>
      <c r="C2591" t="s">
        <v>990</v>
      </c>
      <c r="D2591" t="s">
        <v>15187</v>
      </c>
      <c r="E2591" t="s">
        <v>992</v>
      </c>
      <c r="F2591" t="s">
        <v>11346</v>
      </c>
      <c r="G2591">
        <v>27</v>
      </c>
      <c r="H2591" t="s">
        <v>11346</v>
      </c>
      <c r="I2591">
        <v>46345</v>
      </c>
      <c r="J2591" s="108">
        <v>734654640</v>
      </c>
      <c r="K2591" t="s">
        <v>15188</v>
      </c>
      <c r="L2591" s="106">
        <v>37638</v>
      </c>
      <c r="M2591">
        <v>16060678</v>
      </c>
      <c r="N2591" t="s">
        <v>2605</v>
      </c>
      <c r="O2591" t="s">
        <v>1050</v>
      </c>
      <c r="P2591" t="s">
        <v>997</v>
      </c>
      <c r="R2591" s="109" t="str">
        <f>IF(OR(P2591="SB",Q2591="SB"),"SB",0)</f>
        <v>SB</v>
      </c>
      <c r="T2591" s="110" t="s">
        <v>998</v>
      </c>
      <c r="V2591" s="113" t="str">
        <f>IF(AND(I2591&gt;=10000,I2591&lt;=19900),"Praha",(IF(AND(I2591&gt;=25001,I2591&lt;=29501),"Středočeský kraj",(IF(AND(I2591&gt;=30100,I2591&lt;=34972),"Středočeský kraj",(IF(AND(I2591&gt;=35002,I2591&lt;=36271),"Karlovarský kraj",(IF(AND(I2591&gt;=37001,I2591&lt;=39201),"Jihočeský kraj",(IF(AND(I2591&gt;=39701,I2591&lt;=39901),"Jihočeský kraj",(IF(AND(I2591&gt;=39301,I2591&lt;=39601),"Kraj Vysočina",(IF(AND(I2591&gt;=58001,I2591&lt;=59501),"Kraj Vysočina",(IF(AND(I2591&gt;=67401,I2591&lt;=67602),"Kraj Vysočina",(IF(AND(I2591&gt;=40001,I2591&lt;=44101),"Ústecký kraj",(IF(AND(I2591&gt;=46001,I2591&lt;=47201),"Liberecký kraj",(IF(AND(I2591&gt;=51202,I2591&lt;=51401),"Liberecký kraj",(IF(AND(I2591&gt;=53002,I2591&lt;=53976),"Pardubický kraj",(IF(AND(I2591&gt;=56002,I2591&lt;=57201),"Pardubický kraj",(IF(AND(I2591&gt;=60200,I2591&lt;=67201),"Jihomoravský kraj",(IF(AND(I2591&gt;=67801,I2591&lt;=68501),"Jihomoravský kraj",(IF(AND(I2591&gt;=69002,I2591&lt;=69801),"Jihomoravský kraj",(IF(AND(I2591&gt;=68601,I2591&lt;=68801),"Zlínský kraj",(IF(AND(I2591&gt;=75501,I2591&lt;=76901),"Zlínský kraj",(IF(AND(I2591&gt;=70030,I2591&lt;=74901),"Moravskoslezský kraj",(IF(AND(I2591&gt;=75000,I2591&lt;=75368),"Olomoucký kraj",(IF(AND(I2591&gt;=77200,I2591&lt;=79862),"Olomoucký kraj",(IF(AND(I2591&gt;=50011,I2591&lt;=50301),"Královéhradecký kraj",(IF(AND(I2591&gt;=54301,I2591&lt;=54303),"Královéhradecký kraj","0")))))))))))))))))))))))))))))))))))))))))))))))</f>
        <v>Liberecký kraj</v>
      </c>
      <c r="AB2591" t="s">
        <v>998</v>
      </c>
      <c r="AD2591" t="s">
        <v>998</v>
      </c>
      <c r="AE2591" t="s">
        <v>998</v>
      </c>
      <c r="AF2591" t="s">
        <v>998</v>
      </c>
      <c r="AG2591" s="107">
        <v>300</v>
      </c>
      <c r="AH2591" s="107">
        <v>0</v>
      </c>
      <c r="AI2591" s="107">
        <v>0</v>
      </c>
      <c r="AJ2591" t="s">
        <v>999</v>
      </c>
      <c r="AK2591" s="106">
        <v>44914</v>
      </c>
    </row>
    <row r="2592" spans="1:37" x14ac:dyDescent="0.45">
      <c r="A2592" t="s">
        <v>1169</v>
      </c>
      <c r="B2592" t="s">
        <v>16899</v>
      </c>
      <c r="C2592" t="s">
        <v>990</v>
      </c>
      <c r="D2592" t="s">
        <v>16900</v>
      </c>
      <c r="E2592" t="s">
        <v>992</v>
      </c>
      <c r="F2592" t="s">
        <v>1308</v>
      </c>
      <c r="G2592">
        <v>8</v>
      </c>
      <c r="H2592" t="s">
        <v>3993</v>
      </c>
      <c r="I2592">
        <v>46401</v>
      </c>
      <c r="K2592" t="s">
        <v>16901</v>
      </c>
      <c r="L2592" s="106">
        <v>34964</v>
      </c>
      <c r="M2592">
        <v>13398434</v>
      </c>
      <c r="N2592" t="s">
        <v>996</v>
      </c>
      <c r="O2592" t="s">
        <v>12</v>
      </c>
      <c r="P2592" t="s">
        <v>997</v>
      </c>
      <c r="R2592" s="109" t="str">
        <f>IF(OR(P2592="SB",Q2592="SB"),"SB",0)</f>
        <v>SB</v>
      </c>
      <c r="T2592" s="110" t="s">
        <v>998</v>
      </c>
      <c r="V2592" s="113" t="str">
        <f>IF(AND(I2592&gt;=10000,I2592&lt;=19900),"Praha",(IF(AND(I2592&gt;=25001,I2592&lt;=29501),"Středočeský kraj",(IF(AND(I2592&gt;=30100,I2592&lt;=34972),"Středočeský kraj",(IF(AND(I2592&gt;=35002,I2592&lt;=36271),"Karlovarský kraj",(IF(AND(I2592&gt;=37001,I2592&lt;=39201),"Jihočeský kraj",(IF(AND(I2592&gt;=39701,I2592&lt;=39901),"Jihočeský kraj",(IF(AND(I2592&gt;=39301,I2592&lt;=39601),"Kraj Vysočina",(IF(AND(I2592&gt;=58001,I2592&lt;=59501),"Kraj Vysočina",(IF(AND(I2592&gt;=67401,I2592&lt;=67602),"Kraj Vysočina",(IF(AND(I2592&gt;=40001,I2592&lt;=44101),"Ústecký kraj",(IF(AND(I2592&gt;=46001,I2592&lt;=47201),"Liberecký kraj",(IF(AND(I2592&gt;=51202,I2592&lt;=51401),"Liberecký kraj",(IF(AND(I2592&gt;=53002,I2592&lt;=53976),"Pardubický kraj",(IF(AND(I2592&gt;=56002,I2592&lt;=57201),"Pardubický kraj",(IF(AND(I2592&gt;=60200,I2592&lt;=67201),"Jihomoravský kraj",(IF(AND(I2592&gt;=67801,I2592&lt;=68501),"Jihomoravský kraj",(IF(AND(I2592&gt;=69002,I2592&lt;=69801),"Jihomoravský kraj",(IF(AND(I2592&gt;=68601,I2592&lt;=68801),"Zlínský kraj",(IF(AND(I2592&gt;=75501,I2592&lt;=76901),"Zlínský kraj",(IF(AND(I2592&gt;=70030,I2592&lt;=74901),"Moravskoslezský kraj",(IF(AND(I2592&gt;=75000,I2592&lt;=75368),"Olomoucký kraj",(IF(AND(I2592&gt;=77200,I2592&lt;=79862),"Olomoucký kraj",(IF(AND(I2592&gt;=50011,I2592&lt;=50301),"Královéhradecký kraj",(IF(AND(I2592&gt;=54301,I2592&lt;=54303),"Královéhradecký kraj","0")))))))))))))))))))))))))))))))))))))))))))))))</f>
        <v>Liberecký kraj</v>
      </c>
      <c r="AB2592" t="s">
        <v>998</v>
      </c>
      <c r="AD2592" t="s">
        <v>998</v>
      </c>
      <c r="AE2592" t="s">
        <v>998</v>
      </c>
      <c r="AF2592" t="s">
        <v>998</v>
      </c>
      <c r="AG2592" s="107">
        <v>300</v>
      </c>
      <c r="AH2592" s="107">
        <v>0</v>
      </c>
      <c r="AI2592" s="107">
        <v>0</v>
      </c>
      <c r="AJ2592" t="s">
        <v>999</v>
      </c>
      <c r="AK2592" s="106">
        <v>44924</v>
      </c>
    </row>
    <row r="2593" spans="1:37" x14ac:dyDescent="0.45">
      <c r="A2593" t="s">
        <v>1164</v>
      </c>
      <c r="B2593" t="s">
        <v>8892</v>
      </c>
      <c r="C2593" t="s">
        <v>990</v>
      </c>
      <c r="D2593" t="s">
        <v>8893</v>
      </c>
      <c r="E2593" t="s">
        <v>992</v>
      </c>
      <c r="F2593" t="s">
        <v>8894</v>
      </c>
      <c r="G2593">
        <v>89</v>
      </c>
      <c r="H2593" t="s">
        <v>8895</v>
      </c>
      <c r="I2593">
        <v>46500</v>
      </c>
      <c r="K2593" t="s">
        <v>8896</v>
      </c>
      <c r="L2593" s="106">
        <v>29148</v>
      </c>
      <c r="M2593">
        <v>10862185</v>
      </c>
      <c r="N2593" t="s">
        <v>996</v>
      </c>
      <c r="O2593" t="s">
        <v>12</v>
      </c>
      <c r="P2593" t="s">
        <v>997</v>
      </c>
      <c r="R2593" s="109" t="str">
        <f>IF(OR(P2593="SB",Q2593="SB"),"SB",0)</f>
        <v>SB</v>
      </c>
      <c r="T2593" s="110">
        <v>11642</v>
      </c>
      <c r="U2593" t="s">
        <v>19633</v>
      </c>
      <c r="V2593" s="113" t="str">
        <f>IF(AND(I2593&gt;=10000,I2593&lt;=19900),"Praha",(IF(AND(I2593&gt;=25001,I2593&lt;=29501),"Středočeský kraj",(IF(AND(I2593&gt;=30100,I2593&lt;=34972),"Středočeský kraj",(IF(AND(I2593&gt;=35002,I2593&lt;=36271),"Karlovarský kraj",(IF(AND(I2593&gt;=37001,I2593&lt;=39201),"Jihočeský kraj",(IF(AND(I2593&gt;=39701,I2593&lt;=39901),"Jihočeský kraj",(IF(AND(I2593&gt;=39301,I2593&lt;=39601),"Kraj Vysočina",(IF(AND(I2593&gt;=58001,I2593&lt;=59501),"Kraj Vysočina",(IF(AND(I2593&gt;=67401,I2593&lt;=67602),"Kraj Vysočina",(IF(AND(I2593&gt;=40001,I2593&lt;=44101),"Ústecký kraj",(IF(AND(I2593&gt;=46001,I2593&lt;=47201),"Liberecký kraj",(IF(AND(I2593&gt;=51202,I2593&lt;=51401),"Liberecký kraj",(IF(AND(I2593&gt;=53002,I2593&lt;=53976),"Pardubický kraj",(IF(AND(I2593&gt;=56002,I2593&lt;=57201),"Pardubický kraj",(IF(AND(I2593&gt;=60200,I2593&lt;=67201),"Jihomoravský kraj",(IF(AND(I2593&gt;=67801,I2593&lt;=68501),"Jihomoravský kraj",(IF(AND(I2593&gt;=69002,I2593&lt;=69801),"Jihomoravský kraj",(IF(AND(I2593&gt;=68601,I2593&lt;=68801),"Zlínský kraj",(IF(AND(I2593&gt;=75501,I2593&lt;=76901),"Zlínský kraj",(IF(AND(I2593&gt;=70030,I2593&lt;=74901),"Moravskoslezský kraj",(IF(AND(I2593&gt;=75000,I2593&lt;=75368),"Olomoucký kraj",(IF(AND(I2593&gt;=77200,I2593&lt;=79862),"Olomoucký kraj",(IF(AND(I2593&gt;=50011,I2593&lt;=50301),"Královéhradecký kraj",(IF(AND(I2593&gt;=54301,I2593&lt;=54303),"Královéhradecký kraj","0")))))))))))))))))))))))))))))))))))))))))))))))</f>
        <v>Liberecký kraj</v>
      </c>
      <c r="AD2593" t="s">
        <v>998</v>
      </c>
      <c r="AE2593" t="s">
        <v>998</v>
      </c>
      <c r="AF2593" t="s">
        <v>998</v>
      </c>
      <c r="AG2593" s="107">
        <v>0</v>
      </c>
      <c r="AH2593" s="107">
        <v>0</v>
      </c>
      <c r="AI2593" s="107">
        <v>0</v>
      </c>
      <c r="AJ2593" t="s">
        <v>1012</v>
      </c>
    </row>
    <row r="2594" spans="1:37" x14ac:dyDescent="0.45">
      <c r="A2594" t="s">
        <v>1349</v>
      </c>
      <c r="B2594" t="s">
        <v>8855</v>
      </c>
      <c r="C2594" t="s">
        <v>1002</v>
      </c>
      <c r="D2594" t="s">
        <v>8856</v>
      </c>
      <c r="E2594" t="s">
        <v>992</v>
      </c>
      <c r="F2594" t="s">
        <v>1401</v>
      </c>
      <c r="G2594">
        <v>23</v>
      </c>
      <c r="H2594" t="s">
        <v>1219</v>
      </c>
      <c r="I2594">
        <v>46600</v>
      </c>
      <c r="J2594">
        <v>775684422</v>
      </c>
      <c r="K2594" t="s">
        <v>8857</v>
      </c>
      <c r="L2594" s="106">
        <v>29523</v>
      </c>
      <c r="M2594">
        <v>10600790</v>
      </c>
      <c r="N2594" t="s">
        <v>996</v>
      </c>
      <c r="O2594" t="s">
        <v>12</v>
      </c>
      <c r="P2594" t="s">
        <v>997</v>
      </c>
      <c r="R2594" s="109" t="str">
        <f>IF(OR(P2594="SB",Q2594="SB"),"SB",0)</f>
        <v>SB</v>
      </c>
      <c r="T2594" s="110">
        <v>50678</v>
      </c>
      <c r="U2594" t="s">
        <v>19633</v>
      </c>
      <c r="V2594" s="113" t="str">
        <f>IF(AND(I2594&gt;=10000,I2594&lt;=19900),"Praha",(IF(AND(I2594&gt;=25001,I2594&lt;=29501),"Středočeský kraj",(IF(AND(I2594&gt;=30100,I2594&lt;=34972),"Středočeský kraj",(IF(AND(I2594&gt;=35002,I2594&lt;=36271),"Karlovarský kraj",(IF(AND(I2594&gt;=37001,I2594&lt;=39201),"Jihočeský kraj",(IF(AND(I2594&gt;=39701,I2594&lt;=39901),"Jihočeský kraj",(IF(AND(I2594&gt;=39301,I2594&lt;=39601),"Kraj Vysočina",(IF(AND(I2594&gt;=58001,I2594&lt;=59501),"Kraj Vysočina",(IF(AND(I2594&gt;=67401,I2594&lt;=67602),"Kraj Vysočina",(IF(AND(I2594&gt;=40001,I2594&lt;=44101),"Ústecký kraj",(IF(AND(I2594&gt;=46001,I2594&lt;=47201),"Liberecký kraj",(IF(AND(I2594&gt;=51202,I2594&lt;=51401),"Liberecký kraj",(IF(AND(I2594&gt;=53002,I2594&lt;=53976),"Pardubický kraj",(IF(AND(I2594&gt;=56002,I2594&lt;=57201),"Pardubický kraj",(IF(AND(I2594&gt;=60200,I2594&lt;=67201),"Jihomoravský kraj",(IF(AND(I2594&gt;=67801,I2594&lt;=68501),"Jihomoravský kraj",(IF(AND(I2594&gt;=69002,I2594&lt;=69801),"Jihomoravský kraj",(IF(AND(I2594&gt;=68601,I2594&lt;=68801),"Zlínský kraj",(IF(AND(I2594&gt;=75501,I2594&lt;=76901),"Zlínský kraj",(IF(AND(I2594&gt;=70030,I2594&lt;=74901),"Moravskoslezský kraj",(IF(AND(I2594&gt;=75000,I2594&lt;=75368),"Olomoucký kraj",(IF(AND(I2594&gt;=77200,I2594&lt;=79862),"Olomoucký kraj",(IF(AND(I2594&gt;=50011,I2594&lt;=50301),"Královéhradecký kraj",(IF(AND(I2594&gt;=54301,I2594&lt;=54303),"Královéhradecký kraj","0")))))))))))))))))))))))))))))))))))))))))))))))</f>
        <v>Liberecký kraj</v>
      </c>
      <c r="AD2594" t="s">
        <v>998</v>
      </c>
      <c r="AE2594" t="s">
        <v>998</v>
      </c>
      <c r="AF2594" t="s">
        <v>998</v>
      </c>
      <c r="AG2594" s="107">
        <v>0</v>
      </c>
      <c r="AH2594" s="107">
        <v>0</v>
      </c>
      <c r="AI2594" s="107">
        <v>0</v>
      </c>
      <c r="AJ2594" t="s">
        <v>1012</v>
      </c>
    </row>
    <row r="2595" spans="1:37" x14ac:dyDescent="0.45">
      <c r="A2595" t="s">
        <v>1169</v>
      </c>
      <c r="B2595" t="s">
        <v>19576</v>
      </c>
      <c r="C2595" t="s">
        <v>990</v>
      </c>
      <c r="D2595" t="s">
        <v>19577</v>
      </c>
      <c r="E2595" t="s">
        <v>992</v>
      </c>
      <c r="H2595" t="s">
        <v>1219</v>
      </c>
      <c r="I2595">
        <v>46601</v>
      </c>
      <c r="J2595">
        <v>604558232</v>
      </c>
      <c r="K2595" t="s">
        <v>19578</v>
      </c>
      <c r="L2595" s="106">
        <v>37741</v>
      </c>
      <c r="M2595">
        <v>11375780</v>
      </c>
      <c r="N2595" t="s">
        <v>1589</v>
      </c>
      <c r="O2595" t="s">
        <v>1050</v>
      </c>
      <c r="P2595" t="s">
        <v>997</v>
      </c>
      <c r="Q2595" t="s">
        <v>1011</v>
      </c>
      <c r="R2595" s="109" t="str">
        <f>IF(OR(P2595="SB",Q2595="SB"),"SB",0)</f>
        <v>SB</v>
      </c>
      <c r="T2595" s="110">
        <v>2018015</v>
      </c>
      <c r="U2595" t="s">
        <v>19633</v>
      </c>
      <c r="V2595" s="113" t="str">
        <f>IF(AND(I2595&gt;=10000,I2595&lt;=19900),"Praha",(IF(AND(I2595&gt;=25001,I2595&lt;=29501),"Středočeský kraj",(IF(AND(I2595&gt;=30100,I2595&lt;=34972),"Středočeský kraj",(IF(AND(I2595&gt;=35002,I2595&lt;=36271),"Karlovarský kraj",(IF(AND(I2595&gt;=37001,I2595&lt;=39201),"Jihočeský kraj",(IF(AND(I2595&gt;=39701,I2595&lt;=39901),"Jihočeský kraj",(IF(AND(I2595&gt;=39301,I2595&lt;=39601),"Kraj Vysočina",(IF(AND(I2595&gt;=58001,I2595&lt;=59501),"Kraj Vysočina",(IF(AND(I2595&gt;=67401,I2595&lt;=67602),"Kraj Vysočina",(IF(AND(I2595&gt;=40001,I2595&lt;=44101),"Ústecký kraj",(IF(AND(I2595&gt;=46001,I2595&lt;=47201),"Liberecký kraj",(IF(AND(I2595&gt;=51202,I2595&lt;=51401),"Liberecký kraj",(IF(AND(I2595&gt;=53002,I2595&lt;=53976),"Pardubický kraj",(IF(AND(I2595&gt;=56002,I2595&lt;=57201),"Pardubický kraj",(IF(AND(I2595&gt;=60200,I2595&lt;=67201),"Jihomoravský kraj",(IF(AND(I2595&gt;=67801,I2595&lt;=68501),"Jihomoravský kraj",(IF(AND(I2595&gt;=69002,I2595&lt;=69801),"Jihomoravský kraj",(IF(AND(I2595&gt;=68601,I2595&lt;=68801),"Zlínský kraj",(IF(AND(I2595&gt;=75501,I2595&lt;=76901),"Zlínský kraj",(IF(AND(I2595&gt;=70030,I2595&lt;=74901),"Moravskoslezský kraj",(IF(AND(I2595&gt;=75000,I2595&lt;=75368),"Olomoucký kraj",(IF(AND(I2595&gt;=77200,I2595&lt;=79862),"Olomoucký kraj",(IF(AND(I2595&gt;=50011,I2595&lt;=50301),"Královéhradecký kraj",(IF(AND(I2595&gt;=54301,I2595&lt;=54303),"Královéhradecký kraj","0")))))))))))))))))))))))))))))))))))))))))))))))</f>
        <v>Liberecký kraj</v>
      </c>
      <c r="AB2595" t="s">
        <v>19579</v>
      </c>
      <c r="AD2595" t="s">
        <v>998</v>
      </c>
      <c r="AE2595" t="s">
        <v>998</v>
      </c>
      <c r="AF2595" t="s">
        <v>998</v>
      </c>
      <c r="AG2595" s="107">
        <v>0</v>
      </c>
      <c r="AH2595" s="107">
        <v>0</v>
      </c>
      <c r="AI2595" s="107">
        <v>0</v>
      </c>
      <c r="AJ2595" t="s">
        <v>1012</v>
      </c>
    </row>
    <row r="2596" spans="1:37" x14ac:dyDescent="0.45">
      <c r="A2596" t="s">
        <v>1448</v>
      </c>
      <c r="B2596" t="s">
        <v>15319</v>
      </c>
      <c r="C2596" t="s">
        <v>990</v>
      </c>
      <c r="D2596" t="s">
        <v>15320</v>
      </c>
      <c r="E2596" t="s">
        <v>992</v>
      </c>
      <c r="F2596" t="s">
        <v>11314</v>
      </c>
      <c r="G2596">
        <v>6</v>
      </c>
      <c r="H2596" t="s">
        <v>15321</v>
      </c>
      <c r="I2596">
        <v>46601</v>
      </c>
      <c r="K2596" t="s">
        <v>15322</v>
      </c>
      <c r="L2596" s="106">
        <v>30938</v>
      </c>
      <c r="M2596">
        <v>10870572</v>
      </c>
      <c r="N2596" t="s">
        <v>996</v>
      </c>
      <c r="O2596" t="s">
        <v>12</v>
      </c>
      <c r="P2596" t="s">
        <v>997</v>
      </c>
      <c r="R2596" s="109" t="str">
        <f>IF(OR(P2596="SB",Q2596="SB"),"SB",0)</f>
        <v>SB</v>
      </c>
      <c r="T2596" s="110">
        <v>11830</v>
      </c>
      <c r="U2596" t="s">
        <v>19633</v>
      </c>
      <c r="V2596" s="113" t="str">
        <f>IF(AND(I2596&gt;=10000,I2596&lt;=19900),"Praha",(IF(AND(I2596&gt;=25001,I2596&lt;=29501),"Středočeský kraj",(IF(AND(I2596&gt;=30100,I2596&lt;=34972),"Středočeský kraj",(IF(AND(I2596&gt;=35002,I2596&lt;=36271),"Karlovarský kraj",(IF(AND(I2596&gt;=37001,I2596&lt;=39201),"Jihočeský kraj",(IF(AND(I2596&gt;=39701,I2596&lt;=39901),"Jihočeský kraj",(IF(AND(I2596&gt;=39301,I2596&lt;=39601),"Kraj Vysočina",(IF(AND(I2596&gt;=58001,I2596&lt;=59501),"Kraj Vysočina",(IF(AND(I2596&gt;=67401,I2596&lt;=67602),"Kraj Vysočina",(IF(AND(I2596&gt;=40001,I2596&lt;=44101),"Ústecký kraj",(IF(AND(I2596&gt;=46001,I2596&lt;=47201),"Liberecký kraj",(IF(AND(I2596&gt;=51202,I2596&lt;=51401),"Liberecký kraj",(IF(AND(I2596&gt;=53002,I2596&lt;=53976),"Pardubický kraj",(IF(AND(I2596&gt;=56002,I2596&lt;=57201),"Pardubický kraj",(IF(AND(I2596&gt;=60200,I2596&lt;=67201),"Jihomoravský kraj",(IF(AND(I2596&gt;=67801,I2596&lt;=68501),"Jihomoravský kraj",(IF(AND(I2596&gt;=69002,I2596&lt;=69801),"Jihomoravský kraj",(IF(AND(I2596&gt;=68601,I2596&lt;=68801),"Zlínský kraj",(IF(AND(I2596&gt;=75501,I2596&lt;=76901),"Zlínský kraj",(IF(AND(I2596&gt;=70030,I2596&lt;=74901),"Moravskoslezský kraj",(IF(AND(I2596&gt;=75000,I2596&lt;=75368),"Olomoucký kraj",(IF(AND(I2596&gt;=77200,I2596&lt;=79862),"Olomoucký kraj",(IF(AND(I2596&gt;=50011,I2596&lt;=50301),"Královéhradecký kraj",(IF(AND(I2596&gt;=54301,I2596&lt;=54303),"Královéhradecký kraj","0")))))))))))))))))))))))))))))))))))))))))))))))</f>
        <v>Liberecký kraj</v>
      </c>
      <c r="AD2596" t="s">
        <v>998</v>
      </c>
      <c r="AE2596" t="s">
        <v>998</v>
      </c>
      <c r="AF2596" t="s">
        <v>998</v>
      </c>
      <c r="AG2596" s="107">
        <v>0</v>
      </c>
      <c r="AH2596" s="107">
        <v>0</v>
      </c>
      <c r="AI2596" s="107">
        <v>0</v>
      </c>
      <c r="AJ2596" t="s">
        <v>1012</v>
      </c>
    </row>
    <row r="2597" spans="1:37" x14ac:dyDescent="0.45">
      <c r="A2597" t="s">
        <v>1055</v>
      </c>
      <c r="B2597" t="s">
        <v>19580</v>
      </c>
      <c r="C2597" t="s">
        <v>1002</v>
      </c>
      <c r="D2597" t="s">
        <v>19581</v>
      </c>
      <c r="E2597" t="s">
        <v>992</v>
      </c>
      <c r="H2597" t="s">
        <v>5395</v>
      </c>
      <c r="I2597">
        <v>46601</v>
      </c>
      <c r="J2597">
        <v>604558232</v>
      </c>
      <c r="K2597" t="s">
        <v>19578</v>
      </c>
      <c r="L2597" s="106">
        <v>38781</v>
      </c>
      <c r="M2597">
        <v>11647885</v>
      </c>
      <c r="N2597" t="s">
        <v>1589</v>
      </c>
      <c r="O2597" t="s">
        <v>1050</v>
      </c>
      <c r="P2597" t="s">
        <v>997</v>
      </c>
      <c r="Q2597" t="s">
        <v>1011</v>
      </c>
      <c r="R2597" s="109" t="str">
        <f>IF(OR(P2597="SB",Q2597="SB"),"SB",0)</f>
        <v>SB</v>
      </c>
      <c r="T2597" s="110">
        <v>2018016</v>
      </c>
      <c r="U2597" t="s">
        <v>19633</v>
      </c>
      <c r="V2597" s="113" t="str">
        <f>IF(AND(I2597&gt;=10000,I2597&lt;=19900),"Praha",(IF(AND(I2597&gt;=25001,I2597&lt;=29501),"Středočeský kraj",(IF(AND(I2597&gt;=30100,I2597&lt;=34972),"Středočeský kraj",(IF(AND(I2597&gt;=35002,I2597&lt;=36271),"Karlovarský kraj",(IF(AND(I2597&gt;=37001,I2597&lt;=39201),"Jihočeský kraj",(IF(AND(I2597&gt;=39701,I2597&lt;=39901),"Jihočeský kraj",(IF(AND(I2597&gt;=39301,I2597&lt;=39601),"Kraj Vysočina",(IF(AND(I2597&gt;=58001,I2597&lt;=59501),"Kraj Vysočina",(IF(AND(I2597&gt;=67401,I2597&lt;=67602),"Kraj Vysočina",(IF(AND(I2597&gt;=40001,I2597&lt;=44101),"Ústecký kraj",(IF(AND(I2597&gt;=46001,I2597&lt;=47201),"Liberecký kraj",(IF(AND(I2597&gt;=51202,I2597&lt;=51401),"Liberecký kraj",(IF(AND(I2597&gt;=53002,I2597&lt;=53976),"Pardubický kraj",(IF(AND(I2597&gt;=56002,I2597&lt;=57201),"Pardubický kraj",(IF(AND(I2597&gt;=60200,I2597&lt;=67201),"Jihomoravský kraj",(IF(AND(I2597&gt;=67801,I2597&lt;=68501),"Jihomoravský kraj",(IF(AND(I2597&gt;=69002,I2597&lt;=69801),"Jihomoravský kraj",(IF(AND(I2597&gt;=68601,I2597&lt;=68801),"Zlínský kraj",(IF(AND(I2597&gt;=75501,I2597&lt;=76901),"Zlínský kraj",(IF(AND(I2597&gt;=70030,I2597&lt;=74901),"Moravskoslezský kraj",(IF(AND(I2597&gt;=75000,I2597&lt;=75368),"Olomoucký kraj",(IF(AND(I2597&gt;=77200,I2597&lt;=79862),"Olomoucký kraj",(IF(AND(I2597&gt;=50011,I2597&lt;=50301),"Královéhradecký kraj",(IF(AND(I2597&gt;=54301,I2597&lt;=54303),"Královéhradecký kraj","0")))))))))))))))))))))))))))))))))))))))))))))))</f>
        <v>Liberecký kraj</v>
      </c>
      <c r="AB2597" t="s">
        <v>19582</v>
      </c>
      <c r="AD2597" t="s">
        <v>998</v>
      </c>
      <c r="AE2597" t="s">
        <v>998</v>
      </c>
      <c r="AF2597" t="s">
        <v>998</v>
      </c>
      <c r="AG2597" s="107">
        <v>0</v>
      </c>
      <c r="AH2597" s="107">
        <v>0</v>
      </c>
      <c r="AI2597" s="107">
        <v>0</v>
      </c>
      <c r="AJ2597" t="s">
        <v>1012</v>
      </c>
    </row>
    <row r="2598" spans="1:37" x14ac:dyDescent="0.45">
      <c r="A2598" t="s">
        <v>1007</v>
      </c>
      <c r="B2598" t="s">
        <v>19135</v>
      </c>
      <c r="C2598" t="s">
        <v>990</v>
      </c>
      <c r="D2598" t="s">
        <v>19136</v>
      </c>
      <c r="E2598" t="s">
        <v>992</v>
      </c>
      <c r="F2598" t="s">
        <v>2446</v>
      </c>
      <c r="G2598">
        <v>34</v>
      </c>
      <c r="H2598" t="s">
        <v>1219</v>
      </c>
      <c r="I2598">
        <v>46601</v>
      </c>
      <c r="K2598" t="s">
        <v>19137</v>
      </c>
      <c r="L2598" s="106">
        <v>29273</v>
      </c>
      <c r="M2598">
        <v>10870673</v>
      </c>
      <c r="N2598" t="s">
        <v>996</v>
      </c>
      <c r="O2598" t="s">
        <v>12</v>
      </c>
      <c r="P2598" t="s">
        <v>997</v>
      </c>
      <c r="R2598" s="109" t="str">
        <f>IF(OR(P2598="SB",Q2598="SB"),"SB",0)</f>
        <v>SB</v>
      </c>
      <c r="T2598" s="110">
        <v>11958</v>
      </c>
      <c r="U2598" t="s">
        <v>19634</v>
      </c>
      <c r="V2598" s="113" t="str">
        <f>IF(AND(I2598&gt;=10000,I2598&lt;=19900),"Praha",(IF(AND(I2598&gt;=25001,I2598&lt;=29501),"Středočeský kraj",(IF(AND(I2598&gt;=30100,I2598&lt;=34972),"Středočeský kraj",(IF(AND(I2598&gt;=35002,I2598&lt;=36271),"Karlovarský kraj",(IF(AND(I2598&gt;=37001,I2598&lt;=39201),"Jihočeský kraj",(IF(AND(I2598&gt;=39701,I2598&lt;=39901),"Jihočeský kraj",(IF(AND(I2598&gt;=39301,I2598&lt;=39601),"Kraj Vysočina",(IF(AND(I2598&gt;=58001,I2598&lt;=59501),"Kraj Vysočina",(IF(AND(I2598&gt;=67401,I2598&lt;=67602),"Kraj Vysočina",(IF(AND(I2598&gt;=40001,I2598&lt;=44101),"Ústecký kraj",(IF(AND(I2598&gt;=46001,I2598&lt;=47201),"Liberecký kraj",(IF(AND(I2598&gt;=51202,I2598&lt;=51401),"Liberecký kraj",(IF(AND(I2598&gt;=53002,I2598&lt;=53976),"Pardubický kraj",(IF(AND(I2598&gt;=56002,I2598&lt;=57201),"Pardubický kraj",(IF(AND(I2598&gt;=60200,I2598&lt;=67201),"Jihomoravský kraj",(IF(AND(I2598&gt;=67801,I2598&lt;=68501),"Jihomoravský kraj",(IF(AND(I2598&gt;=69002,I2598&lt;=69801),"Jihomoravský kraj",(IF(AND(I2598&gt;=68601,I2598&lt;=68801),"Zlínský kraj",(IF(AND(I2598&gt;=75501,I2598&lt;=76901),"Zlínský kraj",(IF(AND(I2598&gt;=70030,I2598&lt;=74901),"Moravskoslezský kraj",(IF(AND(I2598&gt;=75000,I2598&lt;=75368),"Olomoucký kraj",(IF(AND(I2598&gt;=77200,I2598&lt;=79862),"Olomoucký kraj",(IF(AND(I2598&gt;=50011,I2598&lt;=50301),"Královéhradecký kraj",(IF(AND(I2598&gt;=54301,I2598&lt;=54303),"Královéhradecký kraj","0")))))))))))))))))))))))))))))))))))))))))))))))</f>
        <v>Liberecký kraj</v>
      </c>
      <c r="W2598" s="111">
        <v>11958</v>
      </c>
      <c r="X2598" s="111" t="s">
        <v>19633</v>
      </c>
      <c r="AD2598" t="s">
        <v>1024</v>
      </c>
      <c r="AE2598" t="s">
        <v>1515</v>
      </c>
      <c r="AF2598" t="s">
        <v>1515</v>
      </c>
      <c r="AG2598" s="107">
        <v>300</v>
      </c>
      <c r="AH2598" s="107">
        <v>0</v>
      </c>
      <c r="AI2598" s="107">
        <v>0</v>
      </c>
      <c r="AJ2598" t="s">
        <v>999</v>
      </c>
      <c r="AK2598" s="106">
        <v>44923</v>
      </c>
    </row>
    <row r="2599" spans="1:37" x14ac:dyDescent="0.45">
      <c r="A2599" t="s">
        <v>1102</v>
      </c>
      <c r="B2599" t="s">
        <v>2335</v>
      </c>
      <c r="C2599" t="s">
        <v>1002</v>
      </c>
      <c r="D2599" t="s">
        <v>2336</v>
      </c>
      <c r="E2599" t="s">
        <v>992</v>
      </c>
      <c r="F2599" t="s">
        <v>2337</v>
      </c>
      <c r="G2599">
        <v>92</v>
      </c>
      <c r="H2599" t="s">
        <v>1219</v>
      </c>
      <c r="I2599">
        <v>46601</v>
      </c>
      <c r="K2599" t="s">
        <v>2338</v>
      </c>
      <c r="L2599" s="106">
        <v>26528</v>
      </c>
      <c r="M2599">
        <v>12916969</v>
      </c>
      <c r="N2599" t="s">
        <v>996</v>
      </c>
      <c r="O2599" t="s">
        <v>12</v>
      </c>
      <c r="P2599" t="s">
        <v>997</v>
      </c>
      <c r="R2599" s="109" t="str">
        <f>IF(OR(P2599="SB",Q2599="SB"),"SB",0)</f>
        <v>SB</v>
      </c>
      <c r="T2599" s="110" t="s">
        <v>998</v>
      </c>
      <c r="V2599" s="113" t="str">
        <f>IF(AND(I2599&gt;=10000,I2599&lt;=19900),"Praha",(IF(AND(I2599&gt;=25001,I2599&lt;=29501),"Středočeský kraj",(IF(AND(I2599&gt;=30100,I2599&lt;=34972),"Středočeský kraj",(IF(AND(I2599&gt;=35002,I2599&lt;=36271),"Karlovarský kraj",(IF(AND(I2599&gt;=37001,I2599&lt;=39201),"Jihočeský kraj",(IF(AND(I2599&gt;=39701,I2599&lt;=39901),"Jihočeský kraj",(IF(AND(I2599&gt;=39301,I2599&lt;=39601),"Kraj Vysočina",(IF(AND(I2599&gt;=58001,I2599&lt;=59501),"Kraj Vysočina",(IF(AND(I2599&gt;=67401,I2599&lt;=67602),"Kraj Vysočina",(IF(AND(I2599&gt;=40001,I2599&lt;=44101),"Ústecký kraj",(IF(AND(I2599&gt;=46001,I2599&lt;=47201),"Liberecký kraj",(IF(AND(I2599&gt;=51202,I2599&lt;=51401),"Liberecký kraj",(IF(AND(I2599&gt;=53002,I2599&lt;=53976),"Pardubický kraj",(IF(AND(I2599&gt;=56002,I2599&lt;=57201),"Pardubický kraj",(IF(AND(I2599&gt;=60200,I2599&lt;=67201),"Jihomoravský kraj",(IF(AND(I2599&gt;=67801,I2599&lt;=68501),"Jihomoravský kraj",(IF(AND(I2599&gt;=69002,I2599&lt;=69801),"Jihomoravský kraj",(IF(AND(I2599&gt;=68601,I2599&lt;=68801),"Zlínský kraj",(IF(AND(I2599&gt;=75501,I2599&lt;=76901),"Zlínský kraj",(IF(AND(I2599&gt;=70030,I2599&lt;=74901),"Moravskoslezský kraj",(IF(AND(I2599&gt;=75000,I2599&lt;=75368),"Olomoucký kraj",(IF(AND(I2599&gt;=77200,I2599&lt;=79862),"Olomoucký kraj",(IF(AND(I2599&gt;=50011,I2599&lt;=50301),"Královéhradecký kraj",(IF(AND(I2599&gt;=54301,I2599&lt;=54303),"Královéhradecký kraj","0")))))))))))))))))))))))))))))))))))))))))))))))</f>
        <v>Liberecký kraj</v>
      </c>
      <c r="AB2599" t="s">
        <v>998</v>
      </c>
      <c r="AD2599" t="s">
        <v>998</v>
      </c>
      <c r="AE2599" t="s">
        <v>998</v>
      </c>
      <c r="AF2599" t="s">
        <v>998</v>
      </c>
      <c r="AG2599" s="107">
        <v>0</v>
      </c>
      <c r="AH2599" s="107">
        <v>0</v>
      </c>
      <c r="AI2599" s="107">
        <v>0</v>
      </c>
      <c r="AJ2599" t="s">
        <v>1012</v>
      </c>
    </row>
    <row r="2600" spans="1:37" x14ac:dyDescent="0.45">
      <c r="A2600" t="s">
        <v>1026</v>
      </c>
      <c r="B2600" t="s">
        <v>2542</v>
      </c>
      <c r="C2600" t="s">
        <v>990</v>
      </c>
      <c r="D2600" t="s">
        <v>2544</v>
      </c>
      <c r="E2600" t="s">
        <v>992</v>
      </c>
      <c r="F2600" t="s">
        <v>2545</v>
      </c>
      <c r="G2600">
        <v>37</v>
      </c>
      <c r="H2600" t="s">
        <v>1219</v>
      </c>
      <c r="I2600">
        <v>46601</v>
      </c>
      <c r="K2600" t="s">
        <v>2546</v>
      </c>
      <c r="L2600" s="106">
        <v>26988</v>
      </c>
      <c r="M2600">
        <v>13055803</v>
      </c>
      <c r="N2600" t="s">
        <v>996</v>
      </c>
      <c r="O2600" t="s">
        <v>12</v>
      </c>
      <c r="P2600" t="s">
        <v>997</v>
      </c>
      <c r="R2600" s="109" t="str">
        <f>IF(OR(P2600="SB",Q2600="SB"),"SB",0)</f>
        <v>SB</v>
      </c>
      <c r="T2600" s="110" t="s">
        <v>998</v>
      </c>
      <c r="V2600" s="113" t="str">
        <f>IF(AND(I2600&gt;=10000,I2600&lt;=19900),"Praha",(IF(AND(I2600&gt;=25001,I2600&lt;=29501),"Středočeský kraj",(IF(AND(I2600&gt;=30100,I2600&lt;=34972),"Středočeský kraj",(IF(AND(I2600&gt;=35002,I2600&lt;=36271),"Karlovarský kraj",(IF(AND(I2600&gt;=37001,I2600&lt;=39201),"Jihočeský kraj",(IF(AND(I2600&gt;=39701,I2600&lt;=39901),"Jihočeský kraj",(IF(AND(I2600&gt;=39301,I2600&lt;=39601),"Kraj Vysočina",(IF(AND(I2600&gt;=58001,I2600&lt;=59501),"Kraj Vysočina",(IF(AND(I2600&gt;=67401,I2600&lt;=67602),"Kraj Vysočina",(IF(AND(I2600&gt;=40001,I2600&lt;=44101),"Ústecký kraj",(IF(AND(I2600&gt;=46001,I2600&lt;=47201),"Liberecký kraj",(IF(AND(I2600&gt;=51202,I2600&lt;=51401),"Liberecký kraj",(IF(AND(I2600&gt;=53002,I2600&lt;=53976),"Pardubický kraj",(IF(AND(I2600&gt;=56002,I2600&lt;=57201),"Pardubický kraj",(IF(AND(I2600&gt;=60200,I2600&lt;=67201),"Jihomoravský kraj",(IF(AND(I2600&gt;=67801,I2600&lt;=68501),"Jihomoravský kraj",(IF(AND(I2600&gt;=69002,I2600&lt;=69801),"Jihomoravský kraj",(IF(AND(I2600&gt;=68601,I2600&lt;=68801),"Zlínský kraj",(IF(AND(I2600&gt;=75501,I2600&lt;=76901),"Zlínský kraj",(IF(AND(I2600&gt;=70030,I2600&lt;=74901),"Moravskoslezský kraj",(IF(AND(I2600&gt;=75000,I2600&lt;=75368),"Olomoucký kraj",(IF(AND(I2600&gt;=77200,I2600&lt;=79862),"Olomoucký kraj",(IF(AND(I2600&gt;=50011,I2600&lt;=50301),"Královéhradecký kraj",(IF(AND(I2600&gt;=54301,I2600&lt;=54303),"Královéhradecký kraj","0")))))))))))))))))))))))))))))))))))))))))))))))</f>
        <v>Liberecký kraj</v>
      </c>
      <c r="AB2600" t="s">
        <v>998</v>
      </c>
      <c r="AD2600" t="s">
        <v>998</v>
      </c>
      <c r="AE2600" t="s">
        <v>998</v>
      </c>
      <c r="AF2600" t="s">
        <v>998</v>
      </c>
      <c r="AG2600" s="107">
        <v>0</v>
      </c>
      <c r="AH2600" s="107">
        <v>0</v>
      </c>
      <c r="AI2600" s="107">
        <v>0</v>
      </c>
      <c r="AJ2600" t="s">
        <v>1012</v>
      </c>
    </row>
    <row r="2601" spans="1:37" x14ac:dyDescent="0.45">
      <c r="A2601" t="s">
        <v>1156</v>
      </c>
      <c r="B2601" t="s">
        <v>3133</v>
      </c>
      <c r="C2601" t="s">
        <v>990</v>
      </c>
      <c r="D2601" t="s">
        <v>3138</v>
      </c>
      <c r="E2601" t="s">
        <v>992</v>
      </c>
      <c r="F2601" t="s">
        <v>2545</v>
      </c>
      <c r="H2601" t="s">
        <v>1219</v>
      </c>
      <c r="I2601">
        <v>46601</v>
      </c>
      <c r="J2601">
        <v>739368648</v>
      </c>
      <c r="K2601" t="s">
        <v>3139</v>
      </c>
      <c r="L2601" s="106">
        <v>30029</v>
      </c>
      <c r="M2601">
        <v>13376711</v>
      </c>
      <c r="N2601" t="s">
        <v>1589</v>
      </c>
      <c r="O2601" t="s">
        <v>1050</v>
      </c>
      <c r="P2601" t="s">
        <v>997</v>
      </c>
      <c r="R2601" s="109" t="str">
        <f>IF(OR(P2601="SB",Q2601="SB"),"SB",0)</f>
        <v>SB</v>
      </c>
      <c r="T2601" s="110" t="s">
        <v>998</v>
      </c>
      <c r="V2601" s="113" t="str">
        <f>IF(AND(I2601&gt;=10000,I2601&lt;=19900),"Praha",(IF(AND(I2601&gt;=25001,I2601&lt;=29501),"Středočeský kraj",(IF(AND(I2601&gt;=30100,I2601&lt;=34972),"Středočeský kraj",(IF(AND(I2601&gt;=35002,I2601&lt;=36271),"Karlovarský kraj",(IF(AND(I2601&gt;=37001,I2601&lt;=39201),"Jihočeský kraj",(IF(AND(I2601&gt;=39701,I2601&lt;=39901),"Jihočeský kraj",(IF(AND(I2601&gt;=39301,I2601&lt;=39601),"Kraj Vysočina",(IF(AND(I2601&gt;=58001,I2601&lt;=59501),"Kraj Vysočina",(IF(AND(I2601&gt;=67401,I2601&lt;=67602),"Kraj Vysočina",(IF(AND(I2601&gt;=40001,I2601&lt;=44101),"Ústecký kraj",(IF(AND(I2601&gt;=46001,I2601&lt;=47201),"Liberecký kraj",(IF(AND(I2601&gt;=51202,I2601&lt;=51401),"Liberecký kraj",(IF(AND(I2601&gt;=53002,I2601&lt;=53976),"Pardubický kraj",(IF(AND(I2601&gt;=56002,I2601&lt;=57201),"Pardubický kraj",(IF(AND(I2601&gt;=60200,I2601&lt;=67201),"Jihomoravský kraj",(IF(AND(I2601&gt;=67801,I2601&lt;=68501),"Jihomoravský kraj",(IF(AND(I2601&gt;=69002,I2601&lt;=69801),"Jihomoravský kraj",(IF(AND(I2601&gt;=68601,I2601&lt;=68801),"Zlínský kraj",(IF(AND(I2601&gt;=75501,I2601&lt;=76901),"Zlínský kraj",(IF(AND(I2601&gt;=70030,I2601&lt;=74901),"Moravskoslezský kraj",(IF(AND(I2601&gt;=75000,I2601&lt;=75368),"Olomoucký kraj",(IF(AND(I2601&gt;=77200,I2601&lt;=79862),"Olomoucký kraj",(IF(AND(I2601&gt;=50011,I2601&lt;=50301),"Královéhradecký kraj",(IF(AND(I2601&gt;=54301,I2601&lt;=54303),"Královéhradecký kraj","0")))))))))))))))))))))))))))))))))))))))))))))))</f>
        <v>Liberecký kraj</v>
      </c>
      <c r="AB2601" t="s">
        <v>998</v>
      </c>
      <c r="AD2601" t="s">
        <v>998</v>
      </c>
      <c r="AE2601" t="s">
        <v>998</v>
      </c>
      <c r="AF2601" t="s">
        <v>998</v>
      </c>
      <c r="AG2601" s="107">
        <v>0</v>
      </c>
      <c r="AH2601" s="107">
        <v>0</v>
      </c>
      <c r="AI2601" s="107">
        <v>0</v>
      </c>
      <c r="AJ2601" t="s">
        <v>1012</v>
      </c>
    </row>
    <row r="2602" spans="1:37" x14ac:dyDescent="0.45">
      <c r="A2602" t="s">
        <v>1187</v>
      </c>
      <c r="B2602" t="s">
        <v>3145</v>
      </c>
      <c r="C2602" t="s">
        <v>1002</v>
      </c>
      <c r="D2602" t="s">
        <v>3146</v>
      </c>
      <c r="E2602" t="s">
        <v>992</v>
      </c>
      <c r="F2602" t="s">
        <v>1365</v>
      </c>
      <c r="G2602">
        <v>21</v>
      </c>
      <c r="H2602" t="s">
        <v>1219</v>
      </c>
      <c r="I2602">
        <v>46601</v>
      </c>
      <c r="K2602" t="s">
        <v>3147</v>
      </c>
      <c r="L2602" s="106">
        <v>32310</v>
      </c>
      <c r="M2602">
        <v>13373778</v>
      </c>
      <c r="N2602" t="s">
        <v>1589</v>
      </c>
      <c r="O2602" t="s">
        <v>1050</v>
      </c>
      <c r="P2602" t="s">
        <v>997</v>
      </c>
      <c r="R2602" s="109" t="str">
        <f>IF(OR(P2602="SB",Q2602="SB"),"SB",0)</f>
        <v>SB</v>
      </c>
      <c r="T2602" s="110" t="s">
        <v>998</v>
      </c>
      <c r="V2602" s="113" t="str">
        <f>IF(AND(I2602&gt;=10000,I2602&lt;=19900),"Praha",(IF(AND(I2602&gt;=25001,I2602&lt;=29501),"Středočeský kraj",(IF(AND(I2602&gt;=30100,I2602&lt;=34972),"Středočeský kraj",(IF(AND(I2602&gt;=35002,I2602&lt;=36271),"Karlovarský kraj",(IF(AND(I2602&gt;=37001,I2602&lt;=39201),"Jihočeský kraj",(IF(AND(I2602&gt;=39701,I2602&lt;=39901),"Jihočeský kraj",(IF(AND(I2602&gt;=39301,I2602&lt;=39601),"Kraj Vysočina",(IF(AND(I2602&gt;=58001,I2602&lt;=59501),"Kraj Vysočina",(IF(AND(I2602&gt;=67401,I2602&lt;=67602),"Kraj Vysočina",(IF(AND(I2602&gt;=40001,I2602&lt;=44101),"Ústecký kraj",(IF(AND(I2602&gt;=46001,I2602&lt;=47201),"Liberecký kraj",(IF(AND(I2602&gt;=51202,I2602&lt;=51401),"Liberecký kraj",(IF(AND(I2602&gt;=53002,I2602&lt;=53976),"Pardubický kraj",(IF(AND(I2602&gt;=56002,I2602&lt;=57201),"Pardubický kraj",(IF(AND(I2602&gt;=60200,I2602&lt;=67201),"Jihomoravský kraj",(IF(AND(I2602&gt;=67801,I2602&lt;=68501),"Jihomoravský kraj",(IF(AND(I2602&gt;=69002,I2602&lt;=69801),"Jihomoravský kraj",(IF(AND(I2602&gt;=68601,I2602&lt;=68801),"Zlínský kraj",(IF(AND(I2602&gt;=75501,I2602&lt;=76901),"Zlínský kraj",(IF(AND(I2602&gt;=70030,I2602&lt;=74901),"Moravskoslezský kraj",(IF(AND(I2602&gt;=75000,I2602&lt;=75368),"Olomoucký kraj",(IF(AND(I2602&gt;=77200,I2602&lt;=79862),"Olomoucký kraj",(IF(AND(I2602&gt;=50011,I2602&lt;=50301),"Královéhradecký kraj",(IF(AND(I2602&gt;=54301,I2602&lt;=54303),"Královéhradecký kraj","0")))))))))))))))))))))))))))))))))))))))))))))))</f>
        <v>Liberecký kraj</v>
      </c>
      <c r="AB2602" t="s">
        <v>998</v>
      </c>
      <c r="AD2602" t="s">
        <v>1024</v>
      </c>
      <c r="AE2602" t="s">
        <v>1515</v>
      </c>
      <c r="AF2602" t="s">
        <v>998</v>
      </c>
      <c r="AG2602" s="107">
        <v>0</v>
      </c>
      <c r="AH2602" s="107">
        <v>0</v>
      </c>
      <c r="AI2602" s="107">
        <v>0</v>
      </c>
      <c r="AJ2602" t="s">
        <v>1012</v>
      </c>
    </row>
    <row r="2603" spans="1:37" x14ac:dyDescent="0.45">
      <c r="A2603" t="s">
        <v>1177</v>
      </c>
      <c r="B2603" t="s">
        <v>3338</v>
      </c>
      <c r="C2603" t="s">
        <v>990</v>
      </c>
      <c r="D2603" t="s">
        <v>3339</v>
      </c>
      <c r="E2603" t="s">
        <v>992</v>
      </c>
      <c r="F2603" t="s">
        <v>3340</v>
      </c>
      <c r="G2603">
        <v>27</v>
      </c>
      <c r="H2603" t="s">
        <v>1219</v>
      </c>
      <c r="I2603">
        <v>46601</v>
      </c>
      <c r="J2603">
        <v>732459782</v>
      </c>
      <c r="K2603" t="s">
        <v>3341</v>
      </c>
      <c r="L2603" s="106">
        <v>38841</v>
      </c>
      <c r="M2603">
        <v>13517864</v>
      </c>
      <c r="N2603" t="s">
        <v>1589</v>
      </c>
      <c r="O2603" t="s">
        <v>1050</v>
      </c>
      <c r="P2603" t="s">
        <v>997</v>
      </c>
      <c r="R2603" s="109" t="str">
        <f>IF(OR(P2603="SB",Q2603="SB"),"SB",0)</f>
        <v>SB</v>
      </c>
      <c r="T2603" s="110" t="s">
        <v>998</v>
      </c>
      <c r="V2603" s="113" t="str">
        <f>IF(AND(I2603&gt;=10000,I2603&lt;=19900),"Praha",(IF(AND(I2603&gt;=25001,I2603&lt;=29501),"Středočeský kraj",(IF(AND(I2603&gt;=30100,I2603&lt;=34972),"Středočeský kraj",(IF(AND(I2603&gt;=35002,I2603&lt;=36271),"Karlovarský kraj",(IF(AND(I2603&gt;=37001,I2603&lt;=39201),"Jihočeský kraj",(IF(AND(I2603&gt;=39701,I2603&lt;=39901),"Jihočeský kraj",(IF(AND(I2603&gt;=39301,I2603&lt;=39601),"Kraj Vysočina",(IF(AND(I2603&gt;=58001,I2603&lt;=59501),"Kraj Vysočina",(IF(AND(I2603&gt;=67401,I2603&lt;=67602),"Kraj Vysočina",(IF(AND(I2603&gt;=40001,I2603&lt;=44101),"Ústecký kraj",(IF(AND(I2603&gt;=46001,I2603&lt;=47201),"Liberecký kraj",(IF(AND(I2603&gt;=51202,I2603&lt;=51401),"Liberecký kraj",(IF(AND(I2603&gt;=53002,I2603&lt;=53976),"Pardubický kraj",(IF(AND(I2603&gt;=56002,I2603&lt;=57201),"Pardubický kraj",(IF(AND(I2603&gt;=60200,I2603&lt;=67201),"Jihomoravský kraj",(IF(AND(I2603&gt;=67801,I2603&lt;=68501),"Jihomoravský kraj",(IF(AND(I2603&gt;=69002,I2603&lt;=69801),"Jihomoravský kraj",(IF(AND(I2603&gt;=68601,I2603&lt;=68801),"Zlínský kraj",(IF(AND(I2603&gt;=75501,I2603&lt;=76901),"Zlínský kraj",(IF(AND(I2603&gt;=70030,I2603&lt;=74901),"Moravskoslezský kraj",(IF(AND(I2603&gt;=75000,I2603&lt;=75368),"Olomoucký kraj",(IF(AND(I2603&gt;=77200,I2603&lt;=79862),"Olomoucký kraj",(IF(AND(I2603&gt;=50011,I2603&lt;=50301),"Královéhradecký kraj",(IF(AND(I2603&gt;=54301,I2603&lt;=54303),"Královéhradecký kraj","0")))))))))))))))))))))))))))))))))))))))))))))))</f>
        <v>Liberecký kraj</v>
      </c>
      <c r="AB2603" t="s">
        <v>998</v>
      </c>
      <c r="AD2603" t="s">
        <v>998</v>
      </c>
      <c r="AE2603" t="s">
        <v>998</v>
      </c>
      <c r="AF2603" t="s">
        <v>998</v>
      </c>
      <c r="AG2603" s="107">
        <v>0</v>
      </c>
      <c r="AH2603" s="107">
        <v>0</v>
      </c>
      <c r="AI2603" s="107">
        <v>0</v>
      </c>
      <c r="AJ2603" t="s">
        <v>1012</v>
      </c>
    </row>
    <row r="2604" spans="1:37" x14ac:dyDescent="0.45">
      <c r="A2604" t="s">
        <v>1992</v>
      </c>
      <c r="B2604" t="s">
        <v>3338</v>
      </c>
      <c r="C2604" t="s">
        <v>990</v>
      </c>
      <c r="D2604" t="s">
        <v>3342</v>
      </c>
      <c r="E2604" t="s">
        <v>992</v>
      </c>
      <c r="F2604" t="s">
        <v>3340</v>
      </c>
      <c r="G2604">
        <v>27</v>
      </c>
      <c r="H2604" t="s">
        <v>1219</v>
      </c>
      <c r="I2604">
        <v>46601</v>
      </c>
      <c r="J2604">
        <v>739368648</v>
      </c>
      <c r="K2604" t="s">
        <v>3147</v>
      </c>
      <c r="L2604" s="106">
        <v>38111</v>
      </c>
      <c r="M2604">
        <v>13517965</v>
      </c>
      <c r="N2604" t="s">
        <v>1068</v>
      </c>
      <c r="O2604" t="s">
        <v>1050</v>
      </c>
      <c r="P2604" t="s">
        <v>997</v>
      </c>
      <c r="R2604" s="109" t="str">
        <f>IF(OR(P2604="SB",Q2604="SB"),"SB",0)</f>
        <v>SB</v>
      </c>
      <c r="T2604" s="110" t="s">
        <v>998</v>
      </c>
      <c r="V2604" s="113" t="str">
        <f>IF(AND(I2604&gt;=10000,I2604&lt;=19900),"Praha",(IF(AND(I2604&gt;=25001,I2604&lt;=29501),"Středočeský kraj",(IF(AND(I2604&gt;=30100,I2604&lt;=34972),"Středočeský kraj",(IF(AND(I2604&gt;=35002,I2604&lt;=36271),"Karlovarský kraj",(IF(AND(I2604&gt;=37001,I2604&lt;=39201),"Jihočeský kraj",(IF(AND(I2604&gt;=39701,I2604&lt;=39901),"Jihočeský kraj",(IF(AND(I2604&gt;=39301,I2604&lt;=39601),"Kraj Vysočina",(IF(AND(I2604&gt;=58001,I2604&lt;=59501),"Kraj Vysočina",(IF(AND(I2604&gt;=67401,I2604&lt;=67602),"Kraj Vysočina",(IF(AND(I2604&gt;=40001,I2604&lt;=44101),"Ústecký kraj",(IF(AND(I2604&gt;=46001,I2604&lt;=47201),"Liberecký kraj",(IF(AND(I2604&gt;=51202,I2604&lt;=51401),"Liberecký kraj",(IF(AND(I2604&gt;=53002,I2604&lt;=53976),"Pardubický kraj",(IF(AND(I2604&gt;=56002,I2604&lt;=57201),"Pardubický kraj",(IF(AND(I2604&gt;=60200,I2604&lt;=67201),"Jihomoravský kraj",(IF(AND(I2604&gt;=67801,I2604&lt;=68501),"Jihomoravský kraj",(IF(AND(I2604&gt;=69002,I2604&lt;=69801),"Jihomoravský kraj",(IF(AND(I2604&gt;=68601,I2604&lt;=68801),"Zlínský kraj",(IF(AND(I2604&gt;=75501,I2604&lt;=76901),"Zlínský kraj",(IF(AND(I2604&gt;=70030,I2604&lt;=74901),"Moravskoslezský kraj",(IF(AND(I2604&gt;=75000,I2604&lt;=75368),"Olomoucký kraj",(IF(AND(I2604&gt;=77200,I2604&lt;=79862),"Olomoucký kraj",(IF(AND(I2604&gt;=50011,I2604&lt;=50301),"Královéhradecký kraj",(IF(AND(I2604&gt;=54301,I2604&lt;=54303),"Královéhradecký kraj","0")))))))))))))))))))))))))))))))))))))))))))))))</f>
        <v>Liberecký kraj</v>
      </c>
      <c r="AB2604" t="s">
        <v>998</v>
      </c>
      <c r="AD2604" t="s">
        <v>998</v>
      </c>
      <c r="AE2604" t="s">
        <v>998</v>
      </c>
      <c r="AF2604" t="s">
        <v>998</v>
      </c>
      <c r="AG2604" s="107">
        <v>0</v>
      </c>
      <c r="AH2604" s="107">
        <v>0</v>
      </c>
      <c r="AI2604" s="107">
        <v>0</v>
      </c>
      <c r="AJ2604" t="s">
        <v>1012</v>
      </c>
    </row>
    <row r="2605" spans="1:37" x14ac:dyDescent="0.45">
      <c r="A2605" t="s">
        <v>5397</v>
      </c>
      <c r="B2605" t="s">
        <v>5941</v>
      </c>
      <c r="C2605" t="s">
        <v>990</v>
      </c>
      <c r="D2605" t="s">
        <v>5942</v>
      </c>
      <c r="E2605" t="s">
        <v>992</v>
      </c>
      <c r="F2605" t="s">
        <v>5943</v>
      </c>
      <c r="G2605">
        <v>2098</v>
      </c>
      <c r="H2605" t="s">
        <v>1219</v>
      </c>
      <c r="I2605">
        <v>46601</v>
      </c>
      <c r="K2605" t="s">
        <v>5944</v>
      </c>
      <c r="L2605" s="106">
        <v>42951</v>
      </c>
      <c r="M2605">
        <v>16230329</v>
      </c>
      <c r="N2605" t="s">
        <v>1144</v>
      </c>
      <c r="O2605" t="s">
        <v>12</v>
      </c>
      <c r="P2605" t="s">
        <v>997</v>
      </c>
      <c r="R2605" s="109" t="str">
        <f>IF(OR(P2605="SB",Q2605="SB"),"SB",0)</f>
        <v>SB</v>
      </c>
      <c r="T2605" s="110" t="s">
        <v>998</v>
      </c>
      <c r="V2605" s="113" t="str">
        <f>IF(AND(I2605&gt;=10000,I2605&lt;=19900),"Praha",(IF(AND(I2605&gt;=25001,I2605&lt;=29501),"Středočeský kraj",(IF(AND(I2605&gt;=30100,I2605&lt;=34972),"Středočeský kraj",(IF(AND(I2605&gt;=35002,I2605&lt;=36271),"Karlovarský kraj",(IF(AND(I2605&gt;=37001,I2605&lt;=39201),"Jihočeský kraj",(IF(AND(I2605&gt;=39701,I2605&lt;=39901),"Jihočeský kraj",(IF(AND(I2605&gt;=39301,I2605&lt;=39601),"Kraj Vysočina",(IF(AND(I2605&gt;=58001,I2605&lt;=59501),"Kraj Vysočina",(IF(AND(I2605&gt;=67401,I2605&lt;=67602),"Kraj Vysočina",(IF(AND(I2605&gt;=40001,I2605&lt;=44101),"Ústecký kraj",(IF(AND(I2605&gt;=46001,I2605&lt;=47201),"Liberecký kraj",(IF(AND(I2605&gt;=51202,I2605&lt;=51401),"Liberecký kraj",(IF(AND(I2605&gt;=53002,I2605&lt;=53976),"Pardubický kraj",(IF(AND(I2605&gt;=56002,I2605&lt;=57201),"Pardubický kraj",(IF(AND(I2605&gt;=60200,I2605&lt;=67201),"Jihomoravský kraj",(IF(AND(I2605&gt;=67801,I2605&lt;=68501),"Jihomoravský kraj",(IF(AND(I2605&gt;=69002,I2605&lt;=69801),"Jihomoravský kraj",(IF(AND(I2605&gt;=68601,I2605&lt;=68801),"Zlínský kraj",(IF(AND(I2605&gt;=75501,I2605&lt;=76901),"Zlínský kraj",(IF(AND(I2605&gt;=70030,I2605&lt;=74901),"Moravskoslezský kraj",(IF(AND(I2605&gt;=75000,I2605&lt;=75368),"Olomoucký kraj",(IF(AND(I2605&gt;=77200,I2605&lt;=79862),"Olomoucký kraj",(IF(AND(I2605&gt;=50011,I2605&lt;=50301),"Královéhradecký kraj",(IF(AND(I2605&gt;=54301,I2605&lt;=54303),"Královéhradecký kraj","0")))))))))))))))))))))))))))))))))))))))))))))))</f>
        <v>Liberecký kraj</v>
      </c>
      <c r="AB2605" t="s">
        <v>998</v>
      </c>
      <c r="AD2605" t="s">
        <v>998</v>
      </c>
      <c r="AE2605" t="s">
        <v>998</v>
      </c>
      <c r="AF2605" t="s">
        <v>998</v>
      </c>
      <c r="AG2605" s="107">
        <v>0</v>
      </c>
      <c r="AH2605" s="107">
        <v>0</v>
      </c>
      <c r="AI2605" s="107">
        <v>0</v>
      </c>
      <c r="AJ2605" t="s">
        <v>1012</v>
      </c>
    </row>
    <row r="2606" spans="1:37" x14ac:dyDescent="0.45">
      <c r="A2606" t="s">
        <v>1184</v>
      </c>
      <c r="B2606" t="s">
        <v>6894</v>
      </c>
      <c r="C2606" t="s">
        <v>990</v>
      </c>
      <c r="D2606" t="s">
        <v>6895</v>
      </c>
      <c r="E2606" t="s">
        <v>992</v>
      </c>
      <c r="F2606" t="s">
        <v>1365</v>
      </c>
      <c r="H2606" t="s">
        <v>5395</v>
      </c>
      <c r="I2606">
        <v>46601</v>
      </c>
      <c r="J2606">
        <v>9368648</v>
      </c>
      <c r="K2606" t="s">
        <v>3147</v>
      </c>
      <c r="L2606" s="106">
        <v>37010</v>
      </c>
      <c r="M2606">
        <v>13542722</v>
      </c>
      <c r="N2606" t="s">
        <v>1068</v>
      </c>
      <c r="O2606" t="s">
        <v>1050</v>
      </c>
      <c r="P2606" t="s">
        <v>997</v>
      </c>
      <c r="R2606" s="109" t="str">
        <f>IF(OR(P2606="SB",Q2606="SB"),"SB",0)</f>
        <v>SB</v>
      </c>
      <c r="T2606" s="110" t="s">
        <v>998</v>
      </c>
      <c r="V2606" s="113" t="str">
        <f>IF(AND(I2606&gt;=10000,I2606&lt;=19900),"Praha",(IF(AND(I2606&gt;=25001,I2606&lt;=29501),"Středočeský kraj",(IF(AND(I2606&gt;=30100,I2606&lt;=34972),"Středočeský kraj",(IF(AND(I2606&gt;=35002,I2606&lt;=36271),"Karlovarský kraj",(IF(AND(I2606&gt;=37001,I2606&lt;=39201),"Jihočeský kraj",(IF(AND(I2606&gt;=39701,I2606&lt;=39901),"Jihočeský kraj",(IF(AND(I2606&gt;=39301,I2606&lt;=39601),"Kraj Vysočina",(IF(AND(I2606&gt;=58001,I2606&lt;=59501),"Kraj Vysočina",(IF(AND(I2606&gt;=67401,I2606&lt;=67602),"Kraj Vysočina",(IF(AND(I2606&gt;=40001,I2606&lt;=44101),"Ústecký kraj",(IF(AND(I2606&gt;=46001,I2606&lt;=47201),"Liberecký kraj",(IF(AND(I2606&gt;=51202,I2606&lt;=51401),"Liberecký kraj",(IF(AND(I2606&gt;=53002,I2606&lt;=53976),"Pardubický kraj",(IF(AND(I2606&gt;=56002,I2606&lt;=57201),"Pardubický kraj",(IF(AND(I2606&gt;=60200,I2606&lt;=67201),"Jihomoravský kraj",(IF(AND(I2606&gt;=67801,I2606&lt;=68501),"Jihomoravský kraj",(IF(AND(I2606&gt;=69002,I2606&lt;=69801),"Jihomoravský kraj",(IF(AND(I2606&gt;=68601,I2606&lt;=68801),"Zlínský kraj",(IF(AND(I2606&gt;=75501,I2606&lt;=76901),"Zlínský kraj",(IF(AND(I2606&gt;=70030,I2606&lt;=74901),"Moravskoslezský kraj",(IF(AND(I2606&gt;=75000,I2606&lt;=75368),"Olomoucký kraj",(IF(AND(I2606&gt;=77200,I2606&lt;=79862),"Olomoucký kraj",(IF(AND(I2606&gt;=50011,I2606&lt;=50301),"Královéhradecký kraj",(IF(AND(I2606&gt;=54301,I2606&lt;=54303),"Královéhradecký kraj","0")))))))))))))))))))))))))))))))))))))))))))))))</f>
        <v>Liberecký kraj</v>
      </c>
      <c r="AB2606" t="s">
        <v>998</v>
      </c>
      <c r="AD2606" t="s">
        <v>998</v>
      </c>
      <c r="AE2606" t="s">
        <v>998</v>
      </c>
      <c r="AF2606" t="s">
        <v>998</v>
      </c>
      <c r="AG2606" s="107">
        <v>0</v>
      </c>
      <c r="AH2606" s="107">
        <v>0</v>
      </c>
      <c r="AI2606" s="107">
        <v>0</v>
      </c>
      <c r="AJ2606" t="s">
        <v>1012</v>
      </c>
    </row>
    <row r="2607" spans="1:37" x14ac:dyDescent="0.45">
      <c r="A2607" t="s">
        <v>1782</v>
      </c>
      <c r="B2607" t="s">
        <v>19556</v>
      </c>
      <c r="C2607" t="s">
        <v>1002</v>
      </c>
      <c r="D2607" t="s">
        <v>19557</v>
      </c>
      <c r="E2607" t="s">
        <v>992</v>
      </c>
      <c r="F2607" t="s">
        <v>1265</v>
      </c>
      <c r="G2607">
        <v>583</v>
      </c>
      <c r="H2607" t="s">
        <v>1219</v>
      </c>
      <c r="I2607">
        <v>46601</v>
      </c>
      <c r="K2607" t="s">
        <v>19558</v>
      </c>
      <c r="L2607" s="106">
        <v>32134</v>
      </c>
      <c r="M2607">
        <v>13008212</v>
      </c>
      <c r="N2607" t="s">
        <v>996</v>
      </c>
      <c r="O2607" t="s">
        <v>12</v>
      </c>
      <c r="P2607" t="s">
        <v>997</v>
      </c>
      <c r="R2607" s="109" t="str">
        <f>IF(OR(P2607="SB",Q2607="SB"),"SB",0)</f>
        <v>SB</v>
      </c>
      <c r="T2607" s="110" t="s">
        <v>998</v>
      </c>
      <c r="V2607" s="113" t="str">
        <f>IF(AND(I2607&gt;=10000,I2607&lt;=19900),"Praha",(IF(AND(I2607&gt;=25001,I2607&lt;=29501),"Středočeský kraj",(IF(AND(I2607&gt;=30100,I2607&lt;=34972),"Středočeský kraj",(IF(AND(I2607&gt;=35002,I2607&lt;=36271),"Karlovarský kraj",(IF(AND(I2607&gt;=37001,I2607&lt;=39201),"Jihočeský kraj",(IF(AND(I2607&gt;=39701,I2607&lt;=39901),"Jihočeský kraj",(IF(AND(I2607&gt;=39301,I2607&lt;=39601),"Kraj Vysočina",(IF(AND(I2607&gt;=58001,I2607&lt;=59501),"Kraj Vysočina",(IF(AND(I2607&gt;=67401,I2607&lt;=67602),"Kraj Vysočina",(IF(AND(I2607&gt;=40001,I2607&lt;=44101),"Ústecký kraj",(IF(AND(I2607&gt;=46001,I2607&lt;=47201),"Liberecký kraj",(IF(AND(I2607&gt;=51202,I2607&lt;=51401),"Liberecký kraj",(IF(AND(I2607&gt;=53002,I2607&lt;=53976),"Pardubický kraj",(IF(AND(I2607&gt;=56002,I2607&lt;=57201),"Pardubický kraj",(IF(AND(I2607&gt;=60200,I2607&lt;=67201),"Jihomoravský kraj",(IF(AND(I2607&gt;=67801,I2607&lt;=68501),"Jihomoravský kraj",(IF(AND(I2607&gt;=69002,I2607&lt;=69801),"Jihomoravský kraj",(IF(AND(I2607&gt;=68601,I2607&lt;=68801),"Zlínský kraj",(IF(AND(I2607&gt;=75501,I2607&lt;=76901),"Zlínský kraj",(IF(AND(I2607&gt;=70030,I2607&lt;=74901),"Moravskoslezský kraj",(IF(AND(I2607&gt;=75000,I2607&lt;=75368),"Olomoucký kraj",(IF(AND(I2607&gt;=77200,I2607&lt;=79862),"Olomoucký kraj",(IF(AND(I2607&gt;=50011,I2607&lt;=50301),"Královéhradecký kraj",(IF(AND(I2607&gt;=54301,I2607&lt;=54303),"Královéhradecký kraj","0")))))))))))))))))))))))))))))))))))))))))))))))</f>
        <v>Liberecký kraj</v>
      </c>
      <c r="AB2607" t="s">
        <v>998</v>
      </c>
      <c r="AD2607" t="s">
        <v>998</v>
      </c>
      <c r="AE2607" t="s">
        <v>998</v>
      </c>
      <c r="AF2607" t="s">
        <v>998</v>
      </c>
      <c r="AG2607" s="107">
        <v>0</v>
      </c>
      <c r="AH2607" s="107">
        <v>0</v>
      </c>
      <c r="AI2607" s="107">
        <v>0</v>
      </c>
      <c r="AJ2607" t="s">
        <v>1012</v>
      </c>
    </row>
    <row r="2608" spans="1:37" x14ac:dyDescent="0.45">
      <c r="A2608" t="s">
        <v>1055</v>
      </c>
      <c r="B2608" t="s">
        <v>3619</v>
      </c>
      <c r="C2608" t="s">
        <v>1002</v>
      </c>
      <c r="D2608" t="s">
        <v>17557</v>
      </c>
      <c r="E2608" t="s">
        <v>992</v>
      </c>
      <c r="F2608" t="s">
        <v>17558</v>
      </c>
      <c r="G2608">
        <v>50</v>
      </c>
      <c r="H2608" t="s">
        <v>1219</v>
      </c>
      <c r="I2608">
        <v>46602</v>
      </c>
      <c r="J2608">
        <v>724089317</v>
      </c>
      <c r="K2608" t="s">
        <v>17559</v>
      </c>
      <c r="L2608" s="106">
        <v>38017</v>
      </c>
      <c r="M2608">
        <v>13375600</v>
      </c>
      <c r="N2608" t="s">
        <v>1589</v>
      </c>
      <c r="O2608" t="s">
        <v>1050</v>
      </c>
      <c r="P2608" t="s">
        <v>997</v>
      </c>
      <c r="R2608" s="109" t="str">
        <f>IF(OR(P2608="SB",Q2608="SB"),"SB",0)</f>
        <v>SB</v>
      </c>
      <c r="T2608" s="110">
        <v>16073</v>
      </c>
      <c r="U2608" t="s">
        <v>19633</v>
      </c>
      <c r="V2608" s="113" t="str">
        <f>IF(AND(I2608&gt;=10000,I2608&lt;=19900),"Praha",(IF(AND(I2608&gt;=25001,I2608&lt;=29501),"Středočeský kraj",(IF(AND(I2608&gt;=30100,I2608&lt;=34972),"Středočeský kraj",(IF(AND(I2608&gt;=35002,I2608&lt;=36271),"Karlovarský kraj",(IF(AND(I2608&gt;=37001,I2608&lt;=39201),"Jihočeský kraj",(IF(AND(I2608&gt;=39701,I2608&lt;=39901),"Jihočeský kraj",(IF(AND(I2608&gt;=39301,I2608&lt;=39601),"Kraj Vysočina",(IF(AND(I2608&gt;=58001,I2608&lt;=59501),"Kraj Vysočina",(IF(AND(I2608&gt;=67401,I2608&lt;=67602),"Kraj Vysočina",(IF(AND(I2608&gt;=40001,I2608&lt;=44101),"Ústecký kraj",(IF(AND(I2608&gt;=46001,I2608&lt;=47201),"Liberecký kraj",(IF(AND(I2608&gt;=51202,I2608&lt;=51401),"Liberecký kraj",(IF(AND(I2608&gt;=53002,I2608&lt;=53976),"Pardubický kraj",(IF(AND(I2608&gt;=56002,I2608&lt;=57201),"Pardubický kraj",(IF(AND(I2608&gt;=60200,I2608&lt;=67201),"Jihomoravský kraj",(IF(AND(I2608&gt;=67801,I2608&lt;=68501),"Jihomoravský kraj",(IF(AND(I2608&gt;=69002,I2608&lt;=69801),"Jihomoravský kraj",(IF(AND(I2608&gt;=68601,I2608&lt;=68801),"Zlínský kraj",(IF(AND(I2608&gt;=75501,I2608&lt;=76901),"Zlínský kraj",(IF(AND(I2608&gt;=70030,I2608&lt;=74901),"Moravskoslezský kraj",(IF(AND(I2608&gt;=75000,I2608&lt;=75368),"Olomoucký kraj",(IF(AND(I2608&gt;=77200,I2608&lt;=79862),"Olomoucký kraj",(IF(AND(I2608&gt;=50011,I2608&lt;=50301),"Královéhradecký kraj",(IF(AND(I2608&gt;=54301,I2608&lt;=54303),"Královéhradecký kraj","0")))))))))))))))))))))))))))))))))))))))))))))))</f>
        <v>Liberecký kraj</v>
      </c>
      <c r="AB2608" t="s">
        <v>17560</v>
      </c>
      <c r="AD2608" t="s">
        <v>998</v>
      </c>
      <c r="AE2608" t="s">
        <v>998</v>
      </c>
      <c r="AF2608" t="s">
        <v>998</v>
      </c>
      <c r="AG2608" s="107">
        <v>300</v>
      </c>
      <c r="AH2608" s="107">
        <v>0</v>
      </c>
      <c r="AI2608" s="107">
        <v>0</v>
      </c>
      <c r="AJ2608" t="s">
        <v>999</v>
      </c>
      <c r="AK2608" s="106">
        <v>44911</v>
      </c>
    </row>
    <row r="2609" spans="1:36" x14ac:dyDescent="0.45">
      <c r="A2609" t="s">
        <v>1507</v>
      </c>
      <c r="B2609" t="s">
        <v>8718</v>
      </c>
      <c r="C2609" t="s">
        <v>1002</v>
      </c>
      <c r="D2609" t="s">
        <v>8719</v>
      </c>
      <c r="E2609" t="s">
        <v>992</v>
      </c>
      <c r="F2609" t="s">
        <v>1864</v>
      </c>
      <c r="G2609">
        <v>3323</v>
      </c>
      <c r="H2609" t="s">
        <v>1219</v>
      </c>
      <c r="I2609">
        <v>46602</v>
      </c>
      <c r="J2609">
        <v>602646935</v>
      </c>
      <c r="K2609" t="s">
        <v>8720</v>
      </c>
      <c r="L2609" s="106">
        <v>38401</v>
      </c>
      <c r="M2609">
        <v>14082484</v>
      </c>
      <c r="N2609" t="s">
        <v>1068</v>
      </c>
      <c r="O2609" t="s">
        <v>1050</v>
      </c>
      <c r="P2609" t="s">
        <v>997</v>
      </c>
      <c r="R2609" s="109" t="str">
        <f>IF(OR(P2609="SB",Q2609="SB"),"SB",0)</f>
        <v>SB</v>
      </c>
      <c r="T2609" s="110">
        <v>171032</v>
      </c>
      <c r="U2609" t="s">
        <v>19633</v>
      </c>
      <c r="V2609" s="113" t="str">
        <f>IF(AND(I2609&gt;=10000,I2609&lt;=19900),"Praha",(IF(AND(I2609&gt;=25001,I2609&lt;=29501),"Středočeský kraj",(IF(AND(I2609&gt;=30100,I2609&lt;=34972),"Středočeský kraj",(IF(AND(I2609&gt;=35002,I2609&lt;=36271),"Karlovarský kraj",(IF(AND(I2609&gt;=37001,I2609&lt;=39201),"Jihočeský kraj",(IF(AND(I2609&gt;=39701,I2609&lt;=39901),"Jihočeský kraj",(IF(AND(I2609&gt;=39301,I2609&lt;=39601),"Kraj Vysočina",(IF(AND(I2609&gt;=58001,I2609&lt;=59501),"Kraj Vysočina",(IF(AND(I2609&gt;=67401,I2609&lt;=67602),"Kraj Vysočina",(IF(AND(I2609&gt;=40001,I2609&lt;=44101),"Ústecký kraj",(IF(AND(I2609&gt;=46001,I2609&lt;=47201),"Liberecký kraj",(IF(AND(I2609&gt;=51202,I2609&lt;=51401),"Liberecký kraj",(IF(AND(I2609&gt;=53002,I2609&lt;=53976),"Pardubický kraj",(IF(AND(I2609&gt;=56002,I2609&lt;=57201),"Pardubický kraj",(IF(AND(I2609&gt;=60200,I2609&lt;=67201),"Jihomoravský kraj",(IF(AND(I2609&gt;=67801,I2609&lt;=68501),"Jihomoravský kraj",(IF(AND(I2609&gt;=69002,I2609&lt;=69801),"Jihomoravský kraj",(IF(AND(I2609&gt;=68601,I2609&lt;=68801),"Zlínský kraj",(IF(AND(I2609&gt;=75501,I2609&lt;=76901),"Zlínský kraj",(IF(AND(I2609&gt;=70030,I2609&lt;=74901),"Moravskoslezský kraj",(IF(AND(I2609&gt;=75000,I2609&lt;=75368),"Olomoucký kraj",(IF(AND(I2609&gt;=77200,I2609&lt;=79862),"Olomoucký kraj",(IF(AND(I2609&gt;=50011,I2609&lt;=50301),"Královéhradecký kraj",(IF(AND(I2609&gt;=54301,I2609&lt;=54303),"Královéhradecký kraj","0")))))))))))))))))))))))))))))))))))))))))))))))</f>
        <v>Liberecký kraj</v>
      </c>
      <c r="AD2609" t="s">
        <v>998</v>
      </c>
      <c r="AE2609" t="s">
        <v>998</v>
      </c>
      <c r="AF2609" t="s">
        <v>998</v>
      </c>
      <c r="AG2609" s="107">
        <v>0</v>
      </c>
      <c r="AH2609" s="107">
        <v>0</v>
      </c>
      <c r="AI2609" s="107">
        <v>0</v>
      </c>
      <c r="AJ2609" t="s">
        <v>1012</v>
      </c>
    </row>
    <row r="2610" spans="1:36" x14ac:dyDescent="0.45">
      <c r="A2610" t="s">
        <v>14024</v>
      </c>
      <c r="B2610" t="s">
        <v>19063</v>
      </c>
      <c r="C2610" t="s">
        <v>1002</v>
      </c>
      <c r="D2610" t="s">
        <v>19064</v>
      </c>
      <c r="E2610" t="s">
        <v>992</v>
      </c>
      <c r="F2610" t="s">
        <v>4806</v>
      </c>
      <c r="G2610">
        <v>1525</v>
      </c>
      <c r="H2610" t="s">
        <v>1219</v>
      </c>
      <c r="I2610">
        <v>46602</v>
      </c>
      <c r="J2610">
        <v>608125051</v>
      </c>
      <c r="K2610" t="s">
        <v>19065</v>
      </c>
      <c r="L2610" s="106">
        <v>39398</v>
      </c>
      <c r="M2610">
        <v>14864952</v>
      </c>
      <c r="N2610" t="s">
        <v>1589</v>
      </c>
      <c r="O2610" t="s">
        <v>1050</v>
      </c>
      <c r="P2610" t="s">
        <v>997</v>
      </c>
      <c r="R2610" s="109" t="str">
        <f>IF(OR(P2610="SB",Q2610="SB"),"SB",0)</f>
        <v>SB</v>
      </c>
      <c r="T2610" s="110">
        <v>2019155</v>
      </c>
      <c r="U2610" t="s">
        <v>19633</v>
      </c>
      <c r="V2610" s="113" t="str">
        <f>IF(AND(I2610&gt;=10000,I2610&lt;=19900),"Praha",(IF(AND(I2610&gt;=25001,I2610&lt;=29501),"Středočeský kraj",(IF(AND(I2610&gt;=30100,I2610&lt;=34972),"Středočeský kraj",(IF(AND(I2610&gt;=35002,I2610&lt;=36271),"Karlovarský kraj",(IF(AND(I2610&gt;=37001,I2610&lt;=39201),"Jihočeský kraj",(IF(AND(I2610&gt;=39701,I2610&lt;=39901),"Jihočeský kraj",(IF(AND(I2610&gt;=39301,I2610&lt;=39601),"Kraj Vysočina",(IF(AND(I2610&gt;=58001,I2610&lt;=59501),"Kraj Vysočina",(IF(AND(I2610&gt;=67401,I2610&lt;=67602),"Kraj Vysočina",(IF(AND(I2610&gt;=40001,I2610&lt;=44101),"Ústecký kraj",(IF(AND(I2610&gt;=46001,I2610&lt;=47201),"Liberecký kraj",(IF(AND(I2610&gt;=51202,I2610&lt;=51401),"Liberecký kraj",(IF(AND(I2610&gt;=53002,I2610&lt;=53976),"Pardubický kraj",(IF(AND(I2610&gt;=56002,I2610&lt;=57201),"Pardubický kraj",(IF(AND(I2610&gt;=60200,I2610&lt;=67201),"Jihomoravský kraj",(IF(AND(I2610&gt;=67801,I2610&lt;=68501),"Jihomoravský kraj",(IF(AND(I2610&gt;=69002,I2610&lt;=69801),"Jihomoravský kraj",(IF(AND(I2610&gt;=68601,I2610&lt;=68801),"Zlínský kraj",(IF(AND(I2610&gt;=75501,I2610&lt;=76901),"Zlínský kraj",(IF(AND(I2610&gt;=70030,I2610&lt;=74901),"Moravskoslezský kraj",(IF(AND(I2610&gt;=75000,I2610&lt;=75368),"Olomoucký kraj",(IF(AND(I2610&gt;=77200,I2610&lt;=79862),"Olomoucký kraj",(IF(AND(I2610&gt;=50011,I2610&lt;=50301),"Královéhradecký kraj",(IF(AND(I2610&gt;=54301,I2610&lt;=54303),"Královéhradecký kraj","0")))))))))))))))))))))))))))))))))))))))))))))))</f>
        <v>Liberecký kraj</v>
      </c>
      <c r="AD2610" t="s">
        <v>998</v>
      </c>
      <c r="AE2610" t="s">
        <v>998</v>
      </c>
      <c r="AF2610" t="s">
        <v>998</v>
      </c>
      <c r="AG2610" s="107">
        <v>0</v>
      </c>
      <c r="AH2610" s="107">
        <v>0</v>
      </c>
      <c r="AI2610" s="107">
        <v>0</v>
      </c>
      <c r="AJ2610" t="s">
        <v>1012</v>
      </c>
    </row>
    <row r="2611" spans="1:36" x14ac:dyDescent="0.45">
      <c r="A2611" t="s">
        <v>1256</v>
      </c>
      <c r="B2611" t="s">
        <v>7537</v>
      </c>
      <c r="C2611" t="s">
        <v>1002</v>
      </c>
      <c r="D2611" t="s">
        <v>15640</v>
      </c>
      <c r="E2611" t="s">
        <v>992</v>
      </c>
      <c r="F2611" t="s">
        <v>15641</v>
      </c>
      <c r="G2611">
        <v>50</v>
      </c>
      <c r="H2611" t="s">
        <v>1219</v>
      </c>
      <c r="I2611">
        <v>46602</v>
      </c>
      <c r="J2611">
        <v>724089317</v>
      </c>
      <c r="K2611" t="s">
        <v>15642</v>
      </c>
      <c r="L2611" s="106">
        <v>27226</v>
      </c>
      <c r="M2611">
        <v>13726315</v>
      </c>
      <c r="N2611" t="s">
        <v>1589</v>
      </c>
      <c r="O2611" t="s">
        <v>1050</v>
      </c>
      <c r="P2611" t="s">
        <v>997</v>
      </c>
      <c r="R2611" s="109" t="str">
        <f>IF(OR(P2611="SB",Q2611="SB"),"SB",0)</f>
        <v>SB</v>
      </c>
      <c r="T2611" s="110" t="s">
        <v>998</v>
      </c>
      <c r="V2611" s="113" t="str">
        <f>IF(AND(I2611&gt;=10000,I2611&lt;=19900),"Praha",(IF(AND(I2611&gt;=25001,I2611&lt;=29501),"Středočeský kraj",(IF(AND(I2611&gt;=30100,I2611&lt;=34972),"Středočeský kraj",(IF(AND(I2611&gt;=35002,I2611&lt;=36271),"Karlovarský kraj",(IF(AND(I2611&gt;=37001,I2611&lt;=39201),"Jihočeský kraj",(IF(AND(I2611&gt;=39701,I2611&lt;=39901),"Jihočeský kraj",(IF(AND(I2611&gt;=39301,I2611&lt;=39601),"Kraj Vysočina",(IF(AND(I2611&gt;=58001,I2611&lt;=59501),"Kraj Vysočina",(IF(AND(I2611&gt;=67401,I2611&lt;=67602),"Kraj Vysočina",(IF(AND(I2611&gt;=40001,I2611&lt;=44101),"Ústecký kraj",(IF(AND(I2611&gt;=46001,I2611&lt;=47201),"Liberecký kraj",(IF(AND(I2611&gt;=51202,I2611&lt;=51401),"Liberecký kraj",(IF(AND(I2611&gt;=53002,I2611&lt;=53976),"Pardubický kraj",(IF(AND(I2611&gt;=56002,I2611&lt;=57201),"Pardubický kraj",(IF(AND(I2611&gt;=60200,I2611&lt;=67201),"Jihomoravský kraj",(IF(AND(I2611&gt;=67801,I2611&lt;=68501),"Jihomoravský kraj",(IF(AND(I2611&gt;=69002,I2611&lt;=69801),"Jihomoravský kraj",(IF(AND(I2611&gt;=68601,I2611&lt;=68801),"Zlínský kraj",(IF(AND(I2611&gt;=75501,I2611&lt;=76901),"Zlínský kraj",(IF(AND(I2611&gt;=70030,I2611&lt;=74901),"Moravskoslezský kraj",(IF(AND(I2611&gt;=75000,I2611&lt;=75368),"Olomoucký kraj",(IF(AND(I2611&gt;=77200,I2611&lt;=79862),"Olomoucký kraj",(IF(AND(I2611&gt;=50011,I2611&lt;=50301),"Královéhradecký kraj",(IF(AND(I2611&gt;=54301,I2611&lt;=54303),"Královéhradecký kraj","0")))))))))))))))))))))))))))))))))))))))))))))))</f>
        <v>Liberecký kraj</v>
      </c>
      <c r="AB2611" t="s">
        <v>998</v>
      </c>
      <c r="AD2611" t="s">
        <v>998</v>
      </c>
      <c r="AE2611" t="s">
        <v>998</v>
      </c>
      <c r="AF2611" t="s">
        <v>998</v>
      </c>
      <c r="AG2611" s="107">
        <v>0</v>
      </c>
      <c r="AH2611" s="107">
        <v>0</v>
      </c>
      <c r="AI2611" s="107">
        <v>0</v>
      </c>
      <c r="AJ2611" t="s">
        <v>1012</v>
      </c>
    </row>
    <row r="2612" spans="1:36" x14ac:dyDescent="0.45">
      <c r="A2612" t="s">
        <v>1076</v>
      </c>
      <c r="B2612" t="s">
        <v>17572</v>
      </c>
      <c r="C2612" t="s">
        <v>990</v>
      </c>
      <c r="D2612" t="s">
        <v>17573</v>
      </c>
      <c r="E2612" t="s">
        <v>992</v>
      </c>
      <c r="F2612" t="s">
        <v>15641</v>
      </c>
      <c r="G2612">
        <v>50</v>
      </c>
      <c r="H2612" t="s">
        <v>1219</v>
      </c>
      <c r="I2612">
        <v>46602</v>
      </c>
      <c r="J2612">
        <v>724089317</v>
      </c>
      <c r="K2612" t="s">
        <v>17559</v>
      </c>
      <c r="L2612" s="106">
        <v>27081</v>
      </c>
      <c r="M2612">
        <v>13725810</v>
      </c>
      <c r="N2612" t="s">
        <v>1589</v>
      </c>
      <c r="O2612" t="s">
        <v>1050</v>
      </c>
      <c r="P2612" t="s">
        <v>997</v>
      </c>
      <c r="R2612" s="109" t="str">
        <f>IF(OR(P2612="SB",Q2612="SB"),"SB",0)</f>
        <v>SB</v>
      </c>
      <c r="T2612" s="110" t="s">
        <v>998</v>
      </c>
      <c r="V2612" s="113" t="str">
        <f>IF(AND(I2612&gt;=10000,I2612&lt;=19900),"Praha",(IF(AND(I2612&gt;=25001,I2612&lt;=29501),"Středočeský kraj",(IF(AND(I2612&gt;=30100,I2612&lt;=34972),"Středočeský kraj",(IF(AND(I2612&gt;=35002,I2612&lt;=36271),"Karlovarský kraj",(IF(AND(I2612&gt;=37001,I2612&lt;=39201),"Jihočeský kraj",(IF(AND(I2612&gt;=39701,I2612&lt;=39901),"Jihočeský kraj",(IF(AND(I2612&gt;=39301,I2612&lt;=39601),"Kraj Vysočina",(IF(AND(I2612&gt;=58001,I2612&lt;=59501),"Kraj Vysočina",(IF(AND(I2612&gt;=67401,I2612&lt;=67602),"Kraj Vysočina",(IF(AND(I2612&gt;=40001,I2612&lt;=44101),"Ústecký kraj",(IF(AND(I2612&gt;=46001,I2612&lt;=47201),"Liberecký kraj",(IF(AND(I2612&gt;=51202,I2612&lt;=51401),"Liberecký kraj",(IF(AND(I2612&gt;=53002,I2612&lt;=53976),"Pardubický kraj",(IF(AND(I2612&gt;=56002,I2612&lt;=57201),"Pardubický kraj",(IF(AND(I2612&gt;=60200,I2612&lt;=67201),"Jihomoravský kraj",(IF(AND(I2612&gt;=67801,I2612&lt;=68501),"Jihomoravský kraj",(IF(AND(I2612&gt;=69002,I2612&lt;=69801),"Jihomoravský kraj",(IF(AND(I2612&gt;=68601,I2612&lt;=68801),"Zlínský kraj",(IF(AND(I2612&gt;=75501,I2612&lt;=76901),"Zlínský kraj",(IF(AND(I2612&gt;=70030,I2612&lt;=74901),"Moravskoslezský kraj",(IF(AND(I2612&gt;=75000,I2612&lt;=75368),"Olomoucký kraj",(IF(AND(I2612&gt;=77200,I2612&lt;=79862),"Olomoucký kraj",(IF(AND(I2612&gt;=50011,I2612&lt;=50301),"Královéhradecký kraj",(IF(AND(I2612&gt;=54301,I2612&lt;=54303),"Královéhradecký kraj","0")))))))))))))))))))))))))))))))))))))))))))))))</f>
        <v>Liberecký kraj</v>
      </c>
      <c r="AB2612" t="s">
        <v>998</v>
      </c>
      <c r="AD2612" t="s">
        <v>998</v>
      </c>
      <c r="AE2612" t="s">
        <v>998</v>
      </c>
      <c r="AF2612" t="s">
        <v>998</v>
      </c>
      <c r="AG2612" s="107">
        <v>0</v>
      </c>
      <c r="AH2612" s="107">
        <v>0</v>
      </c>
      <c r="AI2612" s="107">
        <v>0</v>
      </c>
      <c r="AJ2612" t="s">
        <v>1012</v>
      </c>
    </row>
    <row r="2613" spans="1:36" x14ac:dyDescent="0.45">
      <c r="A2613" t="s">
        <v>1169</v>
      </c>
      <c r="B2613" t="s">
        <v>6833</v>
      </c>
      <c r="C2613" t="s">
        <v>990</v>
      </c>
      <c r="D2613" t="s">
        <v>6835</v>
      </c>
      <c r="E2613" t="s">
        <v>992</v>
      </c>
      <c r="F2613" t="s">
        <v>6836</v>
      </c>
      <c r="G2613">
        <v>20</v>
      </c>
      <c r="H2613" t="s">
        <v>1219</v>
      </c>
      <c r="I2613">
        <v>46604</v>
      </c>
      <c r="K2613" t="s">
        <v>6837</v>
      </c>
      <c r="L2613" s="106">
        <v>30767</v>
      </c>
      <c r="M2613">
        <v>10869764</v>
      </c>
      <c r="N2613" t="s">
        <v>996</v>
      </c>
      <c r="O2613" t="s">
        <v>12</v>
      </c>
      <c r="P2613" t="s">
        <v>997</v>
      </c>
      <c r="R2613" s="109" t="str">
        <f>IF(OR(P2613="SB",Q2613="SB"),"SB",0)</f>
        <v>SB</v>
      </c>
      <c r="T2613" s="110">
        <v>11593</v>
      </c>
      <c r="U2613" t="s">
        <v>19633</v>
      </c>
      <c r="V2613" s="113" t="str">
        <f>IF(AND(I2613&gt;=10000,I2613&lt;=19900),"Praha",(IF(AND(I2613&gt;=25001,I2613&lt;=29501),"Středočeský kraj",(IF(AND(I2613&gt;=30100,I2613&lt;=34972),"Středočeský kraj",(IF(AND(I2613&gt;=35002,I2613&lt;=36271),"Karlovarský kraj",(IF(AND(I2613&gt;=37001,I2613&lt;=39201),"Jihočeský kraj",(IF(AND(I2613&gt;=39701,I2613&lt;=39901),"Jihočeský kraj",(IF(AND(I2613&gt;=39301,I2613&lt;=39601),"Kraj Vysočina",(IF(AND(I2613&gt;=58001,I2613&lt;=59501),"Kraj Vysočina",(IF(AND(I2613&gt;=67401,I2613&lt;=67602),"Kraj Vysočina",(IF(AND(I2613&gt;=40001,I2613&lt;=44101),"Ústecký kraj",(IF(AND(I2613&gt;=46001,I2613&lt;=47201),"Liberecký kraj",(IF(AND(I2613&gt;=51202,I2613&lt;=51401),"Liberecký kraj",(IF(AND(I2613&gt;=53002,I2613&lt;=53976),"Pardubický kraj",(IF(AND(I2613&gt;=56002,I2613&lt;=57201),"Pardubický kraj",(IF(AND(I2613&gt;=60200,I2613&lt;=67201),"Jihomoravský kraj",(IF(AND(I2613&gt;=67801,I2613&lt;=68501),"Jihomoravský kraj",(IF(AND(I2613&gt;=69002,I2613&lt;=69801),"Jihomoravský kraj",(IF(AND(I2613&gt;=68601,I2613&lt;=68801),"Zlínský kraj",(IF(AND(I2613&gt;=75501,I2613&lt;=76901),"Zlínský kraj",(IF(AND(I2613&gt;=70030,I2613&lt;=74901),"Moravskoslezský kraj",(IF(AND(I2613&gt;=75000,I2613&lt;=75368),"Olomoucký kraj",(IF(AND(I2613&gt;=77200,I2613&lt;=79862),"Olomoucký kraj",(IF(AND(I2613&gt;=50011,I2613&lt;=50301),"Královéhradecký kraj",(IF(AND(I2613&gt;=54301,I2613&lt;=54303),"Královéhradecký kraj","0")))))))))))))))))))))))))))))))))))))))))))))))</f>
        <v>Liberecký kraj</v>
      </c>
      <c r="AD2613" t="s">
        <v>998</v>
      </c>
      <c r="AE2613" t="s">
        <v>998</v>
      </c>
      <c r="AF2613" t="s">
        <v>998</v>
      </c>
      <c r="AG2613" s="107">
        <v>0</v>
      </c>
      <c r="AH2613" s="107">
        <v>0</v>
      </c>
      <c r="AI2613" s="107">
        <v>0</v>
      </c>
      <c r="AJ2613" t="s">
        <v>1012</v>
      </c>
    </row>
    <row r="2614" spans="1:36" x14ac:dyDescent="0.45">
      <c r="A2614" t="s">
        <v>1007</v>
      </c>
      <c r="B2614" t="s">
        <v>17837</v>
      </c>
      <c r="C2614" t="s">
        <v>990</v>
      </c>
      <c r="D2614" t="s">
        <v>17838</v>
      </c>
      <c r="E2614" t="s">
        <v>992</v>
      </c>
      <c r="F2614" t="s">
        <v>4253</v>
      </c>
      <c r="G2614">
        <v>17</v>
      </c>
      <c r="H2614" t="s">
        <v>1219</v>
      </c>
      <c r="I2614">
        <v>46604</v>
      </c>
      <c r="K2614" t="s">
        <v>17839</v>
      </c>
      <c r="L2614" s="106">
        <v>29809</v>
      </c>
      <c r="M2614">
        <v>10864714</v>
      </c>
      <c r="N2614" t="s">
        <v>996</v>
      </c>
      <c r="O2614" t="s">
        <v>12</v>
      </c>
      <c r="P2614" t="s">
        <v>997</v>
      </c>
      <c r="R2614" s="109" t="str">
        <f>IF(OR(P2614="SB",Q2614="SB"),"SB",0)</f>
        <v>SB</v>
      </c>
      <c r="T2614" s="110">
        <v>11910</v>
      </c>
      <c r="U2614" t="s">
        <v>19633</v>
      </c>
      <c r="V2614" s="113" t="str">
        <f>IF(AND(I2614&gt;=10000,I2614&lt;=19900),"Praha",(IF(AND(I2614&gt;=25001,I2614&lt;=29501),"Středočeský kraj",(IF(AND(I2614&gt;=30100,I2614&lt;=34972),"Středočeský kraj",(IF(AND(I2614&gt;=35002,I2614&lt;=36271),"Karlovarský kraj",(IF(AND(I2614&gt;=37001,I2614&lt;=39201),"Jihočeský kraj",(IF(AND(I2614&gt;=39701,I2614&lt;=39901),"Jihočeský kraj",(IF(AND(I2614&gt;=39301,I2614&lt;=39601),"Kraj Vysočina",(IF(AND(I2614&gt;=58001,I2614&lt;=59501),"Kraj Vysočina",(IF(AND(I2614&gt;=67401,I2614&lt;=67602),"Kraj Vysočina",(IF(AND(I2614&gt;=40001,I2614&lt;=44101),"Ústecký kraj",(IF(AND(I2614&gt;=46001,I2614&lt;=47201),"Liberecký kraj",(IF(AND(I2614&gt;=51202,I2614&lt;=51401),"Liberecký kraj",(IF(AND(I2614&gt;=53002,I2614&lt;=53976),"Pardubický kraj",(IF(AND(I2614&gt;=56002,I2614&lt;=57201),"Pardubický kraj",(IF(AND(I2614&gt;=60200,I2614&lt;=67201),"Jihomoravský kraj",(IF(AND(I2614&gt;=67801,I2614&lt;=68501),"Jihomoravský kraj",(IF(AND(I2614&gt;=69002,I2614&lt;=69801),"Jihomoravský kraj",(IF(AND(I2614&gt;=68601,I2614&lt;=68801),"Zlínský kraj",(IF(AND(I2614&gt;=75501,I2614&lt;=76901),"Zlínský kraj",(IF(AND(I2614&gt;=70030,I2614&lt;=74901),"Moravskoslezský kraj",(IF(AND(I2614&gt;=75000,I2614&lt;=75368),"Olomoucký kraj",(IF(AND(I2614&gt;=77200,I2614&lt;=79862),"Olomoucký kraj",(IF(AND(I2614&gt;=50011,I2614&lt;=50301),"Královéhradecký kraj",(IF(AND(I2614&gt;=54301,I2614&lt;=54303),"Královéhradecký kraj","0")))))))))))))))))))))))))))))))))))))))))))))))</f>
        <v>Liberecký kraj</v>
      </c>
      <c r="AD2614" t="s">
        <v>998</v>
      </c>
      <c r="AE2614" t="s">
        <v>998</v>
      </c>
      <c r="AF2614" t="s">
        <v>998</v>
      </c>
      <c r="AG2614" s="107">
        <v>0</v>
      </c>
      <c r="AH2614" s="107">
        <v>0</v>
      </c>
      <c r="AI2614" s="107">
        <v>0</v>
      </c>
      <c r="AJ2614" t="s">
        <v>1012</v>
      </c>
    </row>
    <row r="2615" spans="1:36" x14ac:dyDescent="0.45">
      <c r="A2615" t="s">
        <v>1187</v>
      </c>
      <c r="B2615" t="s">
        <v>6574</v>
      </c>
      <c r="C2615" t="s">
        <v>1002</v>
      </c>
      <c r="D2615" t="s">
        <v>6575</v>
      </c>
      <c r="E2615" t="s">
        <v>992</v>
      </c>
      <c r="F2615" t="s">
        <v>4253</v>
      </c>
      <c r="G2615">
        <v>84</v>
      </c>
      <c r="H2615" t="s">
        <v>1219</v>
      </c>
      <c r="I2615">
        <v>46604</v>
      </c>
      <c r="J2615">
        <v>606020950</v>
      </c>
      <c r="K2615" t="s">
        <v>6576</v>
      </c>
      <c r="L2615" s="106">
        <v>36769</v>
      </c>
      <c r="M2615">
        <v>14500695</v>
      </c>
      <c r="N2615" t="s">
        <v>1589</v>
      </c>
      <c r="O2615" t="s">
        <v>1050</v>
      </c>
      <c r="P2615" t="s">
        <v>997</v>
      </c>
      <c r="R2615" s="109" t="str">
        <f>IF(OR(P2615="SB",Q2615="SB"),"SB",0)</f>
        <v>SB</v>
      </c>
      <c r="T2615" s="110">
        <v>2018469</v>
      </c>
      <c r="U2615" t="s">
        <v>19634</v>
      </c>
      <c r="V2615" s="113" t="str">
        <f>IF(AND(I2615&gt;=10000,I2615&lt;=19900),"Praha",(IF(AND(I2615&gt;=25001,I2615&lt;=29501),"Středočeský kraj",(IF(AND(I2615&gt;=30100,I2615&lt;=34972),"Středočeský kraj",(IF(AND(I2615&gt;=35002,I2615&lt;=36271),"Karlovarský kraj",(IF(AND(I2615&gt;=37001,I2615&lt;=39201),"Jihočeský kraj",(IF(AND(I2615&gt;=39701,I2615&lt;=39901),"Jihočeský kraj",(IF(AND(I2615&gt;=39301,I2615&lt;=39601),"Kraj Vysočina",(IF(AND(I2615&gt;=58001,I2615&lt;=59501),"Kraj Vysočina",(IF(AND(I2615&gt;=67401,I2615&lt;=67602),"Kraj Vysočina",(IF(AND(I2615&gt;=40001,I2615&lt;=44101),"Ústecký kraj",(IF(AND(I2615&gt;=46001,I2615&lt;=47201),"Liberecký kraj",(IF(AND(I2615&gt;=51202,I2615&lt;=51401),"Liberecký kraj",(IF(AND(I2615&gt;=53002,I2615&lt;=53976),"Pardubický kraj",(IF(AND(I2615&gt;=56002,I2615&lt;=57201),"Pardubický kraj",(IF(AND(I2615&gt;=60200,I2615&lt;=67201),"Jihomoravský kraj",(IF(AND(I2615&gt;=67801,I2615&lt;=68501),"Jihomoravský kraj",(IF(AND(I2615&gt;=69002,I2615&lt;=69801),"Jihomoravský kraj",(IF(AND(I2615&gt;=68601,I2615&lt;=68801),"Zlínský kraj",(IF(AND(I2615&gt;=75501,I2615&lt;=76901),"Zlínský kraj",(IF(AND(I2615&gt;=70030,I2615&lt;=74901),"Moravskoslezský kraj",(IF(AND(I2615&gt;=75000,I2615&lt;=75368),"Olomoucký kraj",(IF(AND(I2615&gt;=77200,I2615&lt;=79862),"Olomoucký kraj",(IF(AND(I2615&gt;=50011,I2615&lt;=50301),"Královéhradecký kraj",(IF(AND(I2615&gt;=54301,I2615&lt;=54303),"Královéhradecký kraj","0")))))))))))))))))))))))))))))))))))))))))))))))</f>
        <v>Liberecký kraj</v>
      </c>
      <c r="W2615" s="111">
        <v>2018469</v>
      </c>
      <c r="X2615" s="111" t="s">
        <v>19633</v>
      </c>
      <c r="AB2615" t="s">
        <v>6577</v>
      </c>
      <c r="AD2615" t="s">
        <v>1024</v>
      </c>
      <c r="AE2615" t="s">
        <v>1515</v>
      </c>
      <c r="AF2615" t="s">
        <v>998</v>
      </c>
      <c r="AG2615" s="107">
        <v>0</v>
      </c>
      <c r="AH2615" s="107">
        <v>0</v>
      </c>
      <c r="AI2615" s="107">
        <v>0</v>
      </c>
      <c r="AJ2615" t="s">
        <v>1012</v>
      </c>
    </row>
    <row r="2616" spans="1:36" x14ac:dyDescent="0.45">
      <c r="A2616" t="s">
        <v>1349</v>
      </c>
      <c r="B2616" t="s">
        <v>11271</v>
      </c>
      <c r="C2616" t="s">
        <v>1002</v>
      </c>
      <c r="D2616" t="s">
        <v>11272</v>
      </c>
      <c r="E2616" t="s">
        <v>992</v>
      </c>
      <c r="F2616" t="s">
        <v>11273</v>
      </c>
      <c r="G2616">
        <v>34</v>
      </c>
      <c r="H2616" t="s">
        <v>1219</v>
      </c>
      <c r="I2616">
        <v>46604</v>
      </c>
      <c r="K2616" t="s">
        <v>11274</v>
      </c>
      <c r="L2616" s="106">
        <v>34503</v>
      </c>
      <c r="M2616">
        <v>12923942</v>
      </c>
      <c r="N2616" t="s">
        <v>996</v>
      </c>
      <c r="O2616" t="s">
        <v>12</v>
      </c>
      <c r="P2616" t="s">
        <v>997</v>
      </c>
      <c r="R2616" s="109" t="str">
        <f>IF(OR(P2616="SB",Q2616="SB"),"SB",0)</f>
        <v>SB</v>
      </c>
      <c r="T2616" s="110" t="s">
        <v>998</v>
      </c>
      <c r="V2616" s="113" t="str">
        <f>IF(AND(I2616&gt;=10000,I2616&lt;=19900),"Praha",(IF(AND(I2616&gt;=25001,I2616&lt;=29501),"Středočeský kraj",(IF(AND(I2616&gt;=30100,I2616&lt;=34972),"Středočeský kraj",(IF(AND(I2616&gt;=35002,I2616&lt;=36271),"Karlovarský kraj",(IF(AND(I2616&gt;=37001,I2616&lt;=39201),"Jihočeský kraj",(IF(AND(I2616&gt;=39701,I2616&lt;=39901),"Jihočeský kraj",(IF(AND(I2616&gt;=39301,I2616&lt;=39601),"Kraj Vysočina",(IF(AND(I2616&gt;=58001,I2616&lt;=59501),"Kraj Vysočina",(IF(AND(I2616&gt;=67401,I2616&lt;=67602),"Kraj Vysočina",(IF(AND(I2616&gt;=40001,I2616&lt;=44101),"Ústecký kraj",(IF(AND(I2616&gt;=46001,I2616&lt;=47201),"Liberecký kraj",(IF(AND(I2616&gt;=51202,I2616&lt;=51401),"Liberecký kraj",(IF(AND(I2616&gt;=53002,I2616&lt;=53976),"Pardubický kraj",(IF(AND(I2616&gt;=56002,I2616&lt;=57201),"Pardubický kraj",(IF(AND(I2616&gt;=60200,I2616&lt;=67201),"Jihomoravský kraj",(IF(AND(I2616&gt;=67801,I2616&lt;=68501),"Jihomoravský kraj",(IF(AND(I2616&gt;=69002,I2616&lt;=69801),"Jihomoravský kraj",(IF(AND(I2616&gt;=68601,I2616&lt;=68801),"Zlínský kraj",(IF(AND(I2616&gt;=75501,I2616&lt;=76901),"Zlínský kraj",(IF(AND(I2616&gt;=70030,I2616&lt;=74901),"Moravskoslezský kraj",(IF(AND(I2616&gt;=75000,I2616&lt;=75368),"Olomoucký kraj",(IF(AND(I2616&gt;=77200,I2616&lt;=79862),"Olomoucký kraj",(IF(AND(I2616&gt;=50011,I2616&lt;=50301),"Královéhradecký kraj",(IF(AND(I2616&gt;=54301,I2616&lt;=54303),"Královéhradecký kraj","0")))))))))))))))))))))))))))))))))))))))))))))))</f>
        <v>Liberecký kraj</v>
      </c>
      <c r="AB2616" t="s">
        <v>998</v>
      </c>
      <c r="AD2616" t="s">
        <v>998</v>
      </c>
      <c r="AE2616" t="s">
        <v>998</v>
      </c>
      <c r="AF2616" t="s">
        <v>998</v>
      </c>
      <c r="AG2616" s="107">
        <v>0</v>
      </c>
      <c r="AH2616" s="107">
        <v>0</v>
      </c>
      <c r="AI2616" s="107">
        <v>0</v>
      </c>
      <c r="AJ2616" t="s">
        <v>1012</v>
      </c>
    </row>
    <row r="2617" spans="1:36" x14ac:dyDescent="0.45">
      <c r="A2617" t="s">
        <v>1007</v>
      </c>
      <c r="B2617" t="s">
        <v>14357</v>
      </c>
      <c r="C2617" t="s">
        <v>990</v>
      </c>
      <c r="D2617" t="s">
        <v>14361</v>
      </c>
      <c r="E2617" t="s">
        <v>992</v>
      </c>
      <c r="F2617" t="s">
        <v>5340</v>
      </c>
      <c r="G2617">
        <v>13</v>
      </c>
      <c r="H2617" t="s">
        <v>1219</v>
      </c>
      <c r="I2617">
        <v>46604</v>
      </c>
      <c r="J2617">
        <v>6025059194</v>
      </c>
      <c r="K2617" t="s">
        <v>14362</v>
      </c>
      <c r="L2617" s="106">
        <v>28706</v>
      </c>
      <c r="M2617">
        <v>13182307</v>
      </c>
      <c r="N2617" t="s">
        <v>996</v>
      </c>
      <c r="O2617" t="s">
        <v>12</v>
      </c>
      <c r="P2617" t="s">
        <v>997</v>
      </c>
      <c r="R2617" s="109" t="str">
        <f>IF(OR(P2617="SB",Q2617="SB"),"SB",0)</f>
        <v>SB</v>
      </c>
      <c r="T2617" s="110" t="s">
        <v>998</v>
      </c>
      <c r="V2617" s="113" t="str">
        <f>IF(AND(I2617&gt;=10000,I2617&lt;=19900),"Praha",(IF(AND(I2617&gt;=25001,I2617&lt;=29501),"Středočeský kraj",(IF(AND(I2617&gt;=30100,I2617&lt;=34972),"Středočeský kraj",(IF(AND(I2617&gt;=35002,I2617&lt;=36271),"Karlovarský kraj",(IF(AND(I2617&gt;=37001,I2617&lt;=39201),"Jihočeský kraj",(IF(AND(I2617&gt;=39701,I2617&lt;=39901),"Jihočeský kraj",(IF(AND(I2617&gt;=39301,I2617&lt;=39601),"Kraj Vysočina",(IF(AND(I2617&gt;=58001,I2617&lt;=59501),"Kraj Vysočina",(IF(AND(I2617&gt;=67401,I2617&lt;=67602),"Kraj Vysočina",(IF(AND(I2617&gt;=40001,I2617&lt;=44101),"Ústecký kraj",(IF(AND(I2617&gt;=46001,I2617&lt;=47201),"Liberecký kraj",(IF(AND(I2617&gt;=51202,I2617&lt;=51401),"Liberecký kraj",(IF(AND(I2617&gt;=53002,I2617&lt;=53976),"Pardubický kraj",(IF(AND(I2617&gt;=56002,I2617&lt;=57201),"Pardubický kraj",(IF(AND(I2617&gt;=60200,I2617&lt;=67201),"Jihomoravský kraj",(IF(AND(I2617&gt;=67801,I2617&lt;=68501),"Jihomoravský kraj",(IF(AND(I2617&gt;=69002,I2617&lt;=69801),"Jihomoravský kraj",(IF(AND(I2617&gt;=68601,I2617&lt;=68801),"Zlínský kraj",(IF(AND(I2617&gt;=75501,I2617&lt;=76901),"Zlínský kraj",(IF(AND(I2617&gt;=70030,I2617&lt;=74901),"Moravskoslezský kraj",(IF(AND(I2617&gt;=75000,I2617&lt;=75368),"Olomoucký kraj",(IF(AND(I2617&gt;=77200,I2617&lt;=79862),"Olomoucký kraj",(IF(AND(I2617&gt;=50011,I2617&lt;=50301),"Královéhradecký kraj",(IF(AND(I2617&gt;=54301,I2617&lt;=54303),"Královéhradecký kraj","0")))))))))))))))))))))))))))))))))))))))))))))))</f>
        <v>Liberecký kraj</v>
      </c>
      <c r="AB2617" t="s">
        <v>998</v>
      </c>
      <c r="AD2617" t="s">
        <v>998</v>
      </c>
      <c r="AE2617" t="s">
        <v>998</v>
      </c>
      <c r="AF2617" t="s">
        <v>998</v>
      </c>
      <c r="AG2617" s="107">
        <v>0</v>
      </c>
      <c r="AH2617" s="107">
        <v>0</v>
      </c>
      <c r="AI2617" s="107">
        <v>0</v>
      </c>
      <c r="AJ2617" t="s">
        <v>1012</v>
      </c>
    </row>
    <row r="2618" spans="1:36" x14ac:dyDescent="0.45">
      <c r="A2618" t="s">
        <v>1156</v>
      </c>
      <c r="B2618" t="s">
        <v>2844</v>
      </c>
      <c r="C2618" t="s">
        <v>990</v>
      </c>
      <c r="D2618" t="s">
        <v>7761</v>
      </c>
      <c r="E2618" t="s">
        <v>992</v>
      </c>
      <c r="F2618" t="s">
        <v>5261</v>
      </c>
      <c r="G2618">
        <v>4</v>
      </c>
      <c r="H2618" t="s">
        <v>7762</v>
      </c>
      <c r="I2618">
        <v>46606</v>
      </c>
      <c r="K2618" t="s">
        <v>7763</v>
      </c>
      <c r="L2618" s="106">
        <v>32865</v>
      </c>
      <c r="M2618">
        <v>10886033</v>
      </c>
      <c r="N2618" t="s">
        <v>996</v>
      </c>
      <c r="O2618" t="s">
        <v>12</v>
      </c>
      <c r="P2618" t="s">
        <v>997</v>
      </c>
      <c r="R2618" s="109" t="str">
        <f>IF(OR(P2618="SB",Q2618="SB"),"SB",0)</f>
        <v>SB</v>
      </c>
      <c r="T2618" s="110">
        <v>11614</v>
      </c>
      <c r="U2618" t="s">
        <v>19633</v>
      </c>
      <c r="V2618" s="113" t="str">
        <f>IF(AND(I2618&gt;=10000,I2618&lt;=19900),"Praha",(IF(AND(I2618&gt;=25001,I2618&lt;=29501),"Středočeský kraj",(IF(AND(I2618&gt;=30100,I2618&lt;=34972),"Středočeský kraj",(IF(AND(I2618&gt;=35002,I2618&lt;=36271),"Karlovarský kraj",(IF(AND(I2618&gt;=37001,I2618&lt;=39201),"Jihočeský kraj",(IF(AND(I2618&gt;=39701,I2618&lt;=39901),"Jihočeský kraj",(IF(AND(I2618&gt;=39301,I2618&lt;=39601),"Kraj Vysočina",(IF(AND(I2618&gt;=58001,I2618&lt;=59501),"Kraj Vysočina",(IF(AND(I2618&gt;=67401,I2618&lt;=67602),"Kraj Vysočina",(IF(AND(I2618&gt;=40001,I2618&lt;=44101),"Ústecký kraj",(IF(AND(I2618&gt;=46001,I2618&lt;=47201),"Liberecký kraj",(IF(AND(I2618&gt;=51202,I2618&lt;=51401),"Liberecký kraj",(IF(AND(I2618&gt;=53002,I2618&lt;=53976),"Pardubický kraj",(IF(AND(I2618&gt;=56002,I2618&lt;=57201),"Pardubický kraj",(IF(AND(I2618&gt;=60200,I2618&lt;=67201),"Jihomoravský kraj",(IF(AND(I2618&gt;=67801,I2618&lt;=68501),"Jihomoravský kraj",(IF(AND(I2618&gt;=69002,I2618&lt;=69801),"Jihomoravský kraj",(IF(AND(I2618&gt;=68601,I2618&lt;=68801),"Zlínský kraj",(IF(AND(I2618&gt;=75501,I2618&lt;=76901),"Zlínský kraj",(IF(AND(I2618&gt;=70030,I2618&lt;=74901),"Moravskoslezský kraj",(IF(AND(I2618&gt;=75000,I2618&lt;=75368),"Olomoucký kraj",(IF(AND(I2618&gt;=77200,I2618&lt;=79862),"Olomoucký kraj",(IF(AND(I2618&gt;=50011,I2618&lt;=50301),"Královéhradecký kraj",(IF(AND(I2618&gt;=54301,I2618&lt;=54303),"Královéhradecký kraj","0")))))))))))))))))))))))))))))))))))))))))))))))</f>
        <v>Liberecký kraj</v>
      </c>
      <c r="AD2618" t="s">
        <v>998</v>
      </c>
      <c r="AE2618" t="s">
        <v>998</v>
      </c>
      <c r="AF2618" t="s">
        <v>998</v>
      </c>
      <c r="AG2618" s="107">
        <v>0</v>
      </c>
      <c r="AH2618" s="107">
        <v>0</v>
      </c>
      <c r="AI2618" s="107">
        <v>0</v>
      </c>
      <c r="AJ2618" t="s">
        <v>1012</v>
      </c>
    </row>
    <row r="2619" spans="1:36" x14ac:dyDescent="0.45">
      <c r="A2619" t="s">
        <v>1111</v>
      </c>
      <c r="B2619" t="s">
        <v>18787</v>
      </c>
      <c r="C2619" t="s">
        <v>1002</v>
      </c>
      <c r="D2619" t="s">
        <v>18788</v>
      </c>
      <c r="E2619" t="s">
        <v>992</v>
      </c>
      <c r="F2619" t="s">
        <v>3280</v>
      </c>
      <c r="G2619">
        <v>420</v>
      </c>
      <c r="H2619" t="s">
        <v>14624</v>
      </c>
      <c r="I2619">
        <v>46802</v>
      </c>
      <c r="J2619">
        <v>777725749</v>
      </c>
      <c r="K2619" t="s">
        <v>18789</v>
      </c>
      <c r="L2619" s="106">
        <v>32407</v>
      </c>
      <c r="M2619">
        <v>10610591</v>
      </c>
      <c r="N2619" t="s">
        <v>996</v>
      </c>
      <c r="O2619" t="s">
        <v>12</v>
      </c>
      <c r="P2619" t="s">
        <v>997</v>
      </c>
      <c r="R2619" s="109" t="str">
        <f>IF(OR(P2619="SB",Q2619="SB"),"SB",0)</f>
        <v>SB</v>
      </c>
      <c r="T2619" s="110">
        <v>50765</v>
      </c>
      <c r="U2619" t="s">
        <v>19633</v>
      </c>
      <c r="V2619" s="113" t="str">
        <f>IF(AND(I2619&gt;=10000,I2619&lt;=19900),"Praha",(IF(AND(I2619&gt;=25001,I2619&lt;=29501),"Středočeský kraj",(IF(AND(I2619&gt;=30100,I2619&lt;=34972),"Středočeský kraj",(IF(AND(I2619&gt;=35002,I2619&lt;=36271),"Karlovarský kraj",(IF(AND(I2619&gt;=37001,I2619&lt;=39201),"Jihočeský kraj",(IF(AND(I2619&gt;=39701,I2619&lt;=39901),"Jihočeský kraj",(IF(AND(I2619&gt;=39301,I2619&lt;=39601),"Kraj Vysočina",(IF(AND(I2619&gt;=58001,I2619&lt;=59501),"Kraj Vysočina",(IF(AND(I2619&gt;=67401,I2619&lt;=67602),"Kraj Vysočina",(IF(AND(I2619&gt;=40001,I2619&lt;=44101),"Ústecký kraj",(IF(AND(I2619&gt;=46001,I2619&lt;=47201),"Liberecký kraj",(IF(AND(I2619&gt;=51202,I2619&lt;=51401),"Liberecký kraj",(IF(AND(I2619&gt;=53002,I2619&lt;=53976),"Pardubický kraj",(IF(AND(I2619&gt;=56002,I2619&lt;=57201),"Pardubický kraj",(IF(AND(I2619&gt;=60200,I2619&lt;=67201),"Jihomoravský kraj",(IF(AND(I2619&gt;=67801,I2619&lt;=68501),"Jihomoravský kraj",(IF(AND(I2619&gt;=69002,I2619&lt;=69801),"Jihomoravský kraj",(IF(AND(I2619&gt;=68601,I2619&lt;=68801),"Zlínský kraj",(IF(AND(I2619&gt;=75501,I2619&lt;=76901),"Zlínský kraj",(IF(AND(I2619&gt;=70030,I2619&lt;=74901),"Moravskoslezský kraj",(IF(AND(I2619&gt;=75000,I2619&lt;=75368),"Olomoucký kraj",(IF(AND(I2619&gt;=77200,I2619&lt;=79862),"Olomoucký kraj",(IF(AND(I2619&gt;=50011,I2619&lt;=50301),"Královéhradecký kraj",(IF(AND(I2619&gt;=54301,I2619&lt;=54303),"Královéhradecký kraj","0")))))))))))))))))))))))))))))))))))))))))))))))</f>
        <v>Liberecký kraj</v>
      </c>
      <c r="AD2619" t="s">
        <v>998</v>
      </c>
      <c r="AE2619" t="s">
        <v>998</v>
      </c>
      <c r="AF2619" t="s">
        <v>998</v>
      </c>
      <c r="AG2619" s="107">
        <v>0</v>
      </c>
      <c r="AH2619" s="107">
        <v>0</v>
      </c>
      <c r="AI2619" s="107">
        <v>0</v>
      </c>
      <c r="AJ2619" t="s">
        <v>1012</v>
      </c>
    </row>
    <row r="2620" spans="1:36" x14ac:dyDescent="0.45">
      <c r="A2620" t="s">
        <v>1395</v>
      </c>
      <c r="B2620" t="s">
        <v>11325</v>
      </c>
      <c r="C2620" t="s">
        <v>990</v>
      </c>
      <c r="D2620" t="s">
        <v>11326</v>
      </c>
      <c r="E2620" t="s">
        <v>992</v>
      </c>
      <c r="F2620" t="s">
        <v>11327</v>
      </c>
      <c r="G2620">
        <v>1665</v>
      </c>
      <c r="H2620" t="s">
        <v>2141</v>
      </c>
      <c r="I2620">
        <v>46811</v>
      </c>
      <c r="K2620" t="s">
        <v>11328</v>
      </c>
      <c r="L2620" s="106">
        <v>25183</v>
      </c>
      <c r="M2620">
        <v>10857842</v>
      </c>
      <c r="N2620" t="s">
        <v>996</v>
      </c>
      <c r="O2620" t="s">
        <v>12</v>
      </c>
      <c r="P2620" t="s">
        <v>997</v>
      </c>
      <c r="R2620" s="109" t="str">
        <f>IF(OR(P2620="SB",Q2620="SB"),"SB",0)</f>
        <v>SB</v>
      </c>
      <c r="T2620" s="110">
        <v>11708</v>
      </c>
      <c r="U2620" t="s">
        <v>19633</v>
      </c>
      <c r="V2620" s="113" t="str">
        <f>IF(AND(I2620&gt;=10000,I2620&lt;=19900),"Praha",(IF(AND(I2620&gt;=25001,I2620&lt;=29501),"Středočeský kraj",(IF(AND(I2620&gt;=30100,I2620&lt;=34972),"Středočeský kraj",(IF(AND(I2620&gt;=35002,I2620&lt;=36271),"Karlovarský kraj",(IF(AND(I2620&gt;=37001,I2620&lt;=39201),"Jihočeský kraj",(IF(AND(I2620&gt;=39701,I2620&lt;=39901),"Jihočeský kraj",(IF(AND(I2620&gt;=39301,I2620&lt;=39601),"Kraj Vysočina",(IF(AND(I2620&gt;=58001,I2620&lt;=59501),"Kraj Vysočina",(IF(AND(I2620&gt;=67401,I2620&lt;=67602),"Kraj Vysočina",(IF(AND(I2620&gt;=40001,I2620&lt;=44101),"Ústecký kraj",(IF(AND(I2620&gt;=46001,I2620&lt;=47201),"Liberecký kraj",(IF(AND(I2620&gt;=51202,I2620&lt;=51401),"Liberecký kraj",(IF(AND(I2620&gt;=53002,I2620&lt;=53976),"Pardubický kraj",(IF(AND(I2620&gt;=56002,I2620&lt;=57201),"Pardubický kraj",(IF(AND(I2620&gt;=60200,I2620&lt;=67201),"Jihomoravský kraj",(IF(AND(I2620&gt;=67801,I2620&lt;=68501),"Jihomoravský kraj",(IF(AND(I2620&gt;=69002,I2620&lt;=69801),"Jihomoravský kraj",(IF(AND(I2620&gt;=68601,I2620&lt;=68801),"Zlínský kraj",(IF(AND(I2620&gt;=75501,I2620&lt;=76901),"Zlínský kraj",(IF(AND(I2620&gt;=70030,I2620&lt;=74901),"Moravskoslezský kraj",(IF(AND(I2620&gt;=75000,I2620&lt;=75368),"Olomoucký kraj",(IF(AND(I2620&gt;=77200,I2620&lt;=79862),"Olomoucký kraj",(IF(AND(I2620&gt;=50011,I2620&lt;=50301),"Královéhradecký kraj",(IF(AND(I2620&gt;=54301,I2620&lt;=54303),"Královéhradecký kraj","0")))))))))))))))))))))))))))))))))))))))))))))))</f>
        <v>Liberecký kraj</v>
      </c>
      <c r="AD2620" t="s">
        <v>998</v>
      </c>
      <c r="AE2620" t="s">
        <v>998</v>
      </c>
      <c r="AF2620" t="s">
        <v>998</v>
      </c>
      <c r="AG2620" s="107">
        <v>0</v>
      </c>
      <c r="AH2620" s="107">
        <v>0</v>
      </c>
      <c r="AI2620" s="107">
        <v>0</v>
      </c>
      <c r="AJ2620" t="s">
        <v>1012</v>
      </c>
    </row>
    <row r="2621" spans="1:36" x14ac:dyDescent="0.45">
      <c r="A2621" t="s">
        <v>1007</v>
      </c>
      <c r="B2621" t="s">
        <v>17589</v>
      </c>
      <c r="C2621" t="s">
        <v>990</v>
      </c>
      <c r="D2621" t="s">
        <v>17591</v>
      </c>
      <c r="E2621" t="s">
        <v>992</v>
      </c>
      <c r="F2621" t="s">
        <v>17592</v>
      </c>
      <c r="G2621">
        <v>373</v>
      </c>
      <c r="H2621" t="s">
        <v>4402</v>
      </c>
      <c r="I2621">
        <v>46811</v>
      </c>
      <c r="K2621" t="s">
        <v>17593</v>
      </c>
      <c r="L2621" s="106">
        <v>24509</v>
      </c>
      <c r="M2621">
        <v>14508274</v>
      </c>
      <c r="N2621" t="s">
        <v>17590</v>
      </c>
      <c r="O2621" t="s">
        <v>1050</v>
      </c>
      <c r="P2621" t="s">
        <v>997</v>
      </c>
      <c r="R2621" s="109" t="str">
        <f>IF(OR(P2621="SB",Q2621="SB"),"SB",0)</f>
        <v>SB</v>
      </c>
      <c r="T2621" s="110" t="s">
        <v>998</v>
      </c>
      <c r="V2621" s="113" t="str">
        <f>IF(AND(I2621&gt;=10000,I2621&lt;=19900),"Praha",(IF(AND(I2621&gt;=25001,I2621&lt;=29501),"Středočeský kraj",(IF(AND(I2621&gt;=30100,I2621&lt;=34972),"Středočeský kraj",(IF(AND(I2621&gt;=35002,I2621&lt;=36271),"Karlovarský kraj",(IF(AND(I2621&gt;=37001,I2621&lt;=39201),"Jihočeský kraj",(IF(AND(I2621&gt;=39701,I2621&lt;=39901),"Jihočeský kraj",(IF(AND(I2621&gt;=39301,I2621&lt;=39601),"Kraj Vysočina",(IF(AND(I2621&gt;=58001,I2621&lt;=59501),"Kraj Vysočina",(IF(AND(I2621&gt;=67401,I2621&lt;=67602),"Kraj Vysočina",(IF(AND(I2621&gt;=40001,I2621&lt;=44101),"Ústecký kraj",(IF(AND(I2621&gt;=46001,I2621&lt;=47201),"Liberecký kraj",(IF(AND(I2621&gt;=51202,I2621&lt;=51401),"Liberecký kraj",(IF(AND(I2621&gt;=53002,I2621&lt;=53976),"Pardubický kraj",(IF(AND(I2621&gt;=56002,I2621&lt;=57201),"Pardubický kraj",(IF(AND(I2621&gt;=60200,I2621&lt;=67201),"Jihomoravský kraj",(IF(AND(I2621&gt;=67801,I2621&lt;=68501),"Jihomoravský kraj",(IF(AND(I2621&gt;=69002,I2621&lt;=69801),"Jihomoravský kraj",(IF(AND(I2621&gt;=68601,I2621&lt;=68801),"Zlínský kraj",(IF(AND(I2621&gt;=75501,I2621&lt;=76901),"Zlínský kraj",(IF(AND(I2621&gt;=70030,I2621&lt;=74901),"Moravskoslezský kraj",(IF(AND(I2621&gt;=75000,I2621&lt;=75368),"Olomoucký kraj",(IF(AND(I2621&gt;=77200,I2621&lt;=79862),"Olomoucký kraj",(IF(AND(I2621&gt;=50011,I2621&lt;=50301),"Královéhradecký kraj",(IF(AND(I2621&gt;=54301,I2621&lt;=54303),"Královéhradecký kraj","0")))))))))))))))))))))))))))))))))))))))))))))))</f>
        <v>Liberecký kraj</v>
      </c>
      <c r="AB2621" t="s">
        <v>998</v>
      </c>
      <c r="AD2621" t="s">
        <v>998</v>
      </c>
      <c r="AE2621" t="s">
        <v>998</v>
      </c>
      <c r="AF2621" t="s">
        <v>998</v>
      </c>
      <c r="AG2621" s="107">
        <v>0</v>
      </c>
      <c r="AH2621" s="107">
        <v>0</v>
      </c>
      <c r="AI2621" s="107">
        <v>0</v>
      </c>
      <c r="AJ2621" t="s">
        <v>1012</v>
      </c>
    </row>
    <row r="2622" spans="1:36" x14ac:dyDescent="0.45">
      <c r="A2622" t="s">
        <v>1087</v>
      </c>
      <c r="B2622" t="s">
        <v>9318</v>
      </c>
      <c r="C2622" t="s">
        <v>990</v>
      </c>
      <c r="D2622" t="s">
        <v>9320</v>
      </c>
      <c r="E2622" t="s">
        <v>992</v>
      </c>
      <c r="F2622" t="s">
        <v>9321</v>
      </c>
      <c r="G2622">
        <v>1713</v>
      </c>
      <c r="H2622" t="s">
        <v>2141</v>
      </c>
      <c r="I2622">
        <v>46812</v>
      </c>
      <c r="J2622">
        <v>733642222</v>
      </c>
      <c r="K2622" t="s">
        <v>9319</v>
      </c>
      <c r="L2622" s="106">
        <v>39119</v>
      </c>
      <c r="M2622">
        <v>15312566</v>
      </c>
      <c r="N2622" t="s">
        <v>1589</v>
      </c>
      <c r="O2622" t="s">
        <v>1050</v>
      </c>
      <c r="P2622" t="s">
        <v>997</v>
      </c>
      <c r="R2622" s="109" t="str">
        <f>IF(OR(P2622="SB",Q2622="SB"),"SB",0)</f>
        <v>SB</v>
      </c>
      <c r="T2622" s="110">
        <v>2020117</v>
      </c>
      <c r="U2622" t="s">
        <v>19633</v>
      </c>
      <c r="V2622" s="113" t="str">
        <f>IF(AND(I2622&gt;=10000,I2622&lt;=19900),"Praha",(IF(AND(I2622&gt;=25001,I2622&lt;=29501),"Středočeský kraj",(IF(AND(I2622&gt;=30100,I2622&lt;=34972),"Středočeský kraj",(IF(AND(I2622&gt;=35002,I2622&lt;=36271),"Karlovarský kraj",(IF(AND(I2622&gt;=37001,I2622&lt;=39201),"Jihočeský kraj",(IF(AND(I2622&gt;=39701,I2622&lt;=39901),"Jihočeský kraj",(IF(AND(I2622&gt;=39301,I2622&lt;=39601),"Kraj Vysočina",(IF(AND(I2622&gt;=58001,I2622&lt;=59501),"Kraj Vysočina",(IF(AND(I2622&gt;=67401,I2622&lt;=67602),"Kraj Vysočina",(IF(AND(I2622&gt;=40001,I2622&lt;=44101),"Ústecký kraj",(IF(AND(I2622&gt;=46001,I2622&lt;=47201),"Liberecký kraj",(IF(AND(I2622&gt;=51202,I2622&lt;=51401),"Liberecký kraj",(IF(AND(I2622&gt;=53002,I2622&lt;=53976),"Pardubický kraj",(IF(AND(I2622&gt;=56002,I2622&lt;=57201),"Pardubický kraj",(IF(AND(I2622&gt;=60200,I2622&lt;=67201),"Jihomoravský kraj",(IF(AND(I2622&gt;=67801,I2622&lt;=68501),"Jihomoravský kraj",(IF(AND(I2622&gt;=69002,I2622&lt;=69801),"Jihomoravský kraj",(IF(AND(I2622&gt;=68601,I2622&lt;=68801),"Zlínský kraj",(IF(AND(I2622&gt;=75501,I2622&lt;=76901),"Zlínský kraj",(IF(AND(I2622&gt;=70030,I2622&lt;=74901),"Moravskoslezský kraj",(IF(AND(I2622&gt;=75000,I2622&lt;=75368),"Olomoucký kraj",(IF(AND(I2622&gt;=77200,I2622&lt;=79862),"Olomoucký kraj",(IF(AND(I2622&gt;=50011,I2622&lt;=50301),"Královéhradecký kraj",(IF(AND(I2622&gt;=54301,I2622&lt;=54303),"Královéhradecký kraj","0")))))))))))))))))))))))))))))))))))))))))))))))</f>
        <v>Liberecký kraj</v>
      </c>
      <c r="AD2622" t="s">
        <v>998</v>
      </c>
      <c r="AE2622" t="s">
        <v>998</v>
      </c>
      <c r="AF2622" t="s">
        <v>998</v>
      </c>
      <c r="AG2622" s="107">
        <v>0</v>
      </c>
      <c r="AH2622" s="107">
        <v>0</v>
      </c>
      <c r="AI2622" s="107">
        <v>0</v>
      </c>
      <c r="AJ2622" t="s">
        <v>1012</v>
      </c>
    </row>
    <row r="2623" spans="1:36" x14ac:dyDescent="0.45">
      <c r="A2623" t="s">
        <v>1161</v>
      </c>
      <c r="B2623" t="s">
        <v>6528</v>
      </c>
      <c r="C2623" t="s">
        <v>990</v>
      </c>
      <c r="D2623" t="s">
        <v>6529</v>
      </c>
      <c r="E2623" t="s">
        <v>992</v>
      </c>
      <c r="F2623" t="s">
        <v>6530</v>
      </c>
      <c r="G2623">
        <v>523</v>
      </c>
      <c r="H2623" t="s">
        <v>1747</v>
      </c>
      <c r="I2623">
        <v>46841</v>
      </c>
      <c r="J2623">
        <v>420605885219</v>
      </c>
      <c r="K2623" t="s">
        <v>6531</v>
      </c>
      <c r="L2623" s="106">
        <v>33054</v>
      </c>
      <c r="M2623">
        <v>10611807</v>
      </c>
      <c r="N2623" t="s">
        <v>996</v>
      </c>
      <c r="O2623" t="s">
        <v>12</v>
      </c>
      <c r="P2623" t="s">
        <v>997</v>
      </c>
      <c r="R2623" s="109" t="str">
        <f>IF(OR(P2623="SB",Q2623="SB"),"SB",0)</f>
        <v>SB</v>
      </c>
      <c r="T2623" s="110">
        <v>10774</v>
      </c>
      <c r="U2623" t="s">
        <v>19633</v>
      </c>
      <c r="V2623" s="113" t="str">
        <f>IF(AND(I2623&gt;=10000,I2623&lt;=19900),"Praha",(IF(AND(I2623&gt;=25001,I2623&lt;=29501),"Středočeský kraj",(IF(AND(I2623&gt;=30100,I2623&lt;=34972),"Středočeský kraj",(IF(AND(I2623&gt;=35002,I2623&lt;=36271),"Karlovarský kraj",(IF(AND(I2623&gt;=37001,I2623&lt;=39201),"Jihočeský kraj",(IF(AND(I2623&gt;=39701,I2623&lt;=39901),"Jihočeský kraj",(IF(AND(I2623&gt;=39301,I2623&lt;=39601),"Kraj Vysočina",(IF(AND(I2623&gt;=58001,I2623&lt;=59501),"Kraj Vysočina",(IF(AND(I2623&gt;=67401,I2623&lt;=67602),"Kraj Vysočina",(IF(AND(I2623&gt;=40001,I2623&lt;=44101),"Ústecký kraj",(IF(AND(I2623&gt;=46001,I2623&lt;=47201),"Liberecký kraj",(IF(AND(I2623&gt;=51202,I2623&lt;=51401),"Liberecký kraj",(IF(AND(I2623&gt;=53002,I2623&lt;=53976),"Pardubický kraj",(IF(AND(I2623&gt;=56002,I2623&lt;=57201),"Pardubický kraj",(IF(AND(I2623&gt;=60200,I2623&lt;=67201),"Jihomoravský kraj",(IF(AND(I2623&gt;=67801,I2623&lt;=68501),"Jihomoravský kraj",(IF(AND(I2623&gt;=69002,I2623&lt;=69801),"Jihomoravský kraj",(IF(AND(I2623&gt;=68601,I2623&lt;=68801),"Zlínský kraj",(IF(AND(I2623&gt;=75501,I2623&lt;=76901),"Zlínský kraj",(IF(AND(I2623&gt;=70030,I2623&lt;=74901),"Moravskoslezský kraj",(IF(AND(I2623&gt;=75000,I2623&lt;=75368),"Olomoucký kraj",(IF(AND(I2623&gt;=77200,I2623&lt;=79862),"Olomoucký kraj",(IF(AND(I2623&gt;=50011,I2623&lt;=50301),"Královéhradecký kraj",(IF(AND(I2623&gt;=54301,I2623&lt;=54303),"Královéhradecký kraj","0")))))))))))))))))))))))))))))))))))))))))))))))</f>
        <v>Liberecký kraj</v>
      </c>
      <c r="AD2623" t="s">
        <v>998</v>
      </c>
      <c r="AE2623" t="s">
        <v>998</v>
      </c>
      <c r="AF2623" t="s">
        <v>998</v>
      </c>
      <c r="AG2623" s="107">
        <v>0</v>
      </c>
      <c r="AH2623" s="107">
        <v>0</v>
      </c>
      <c r="AI2623" s="107">
        <v>0</v>
      </c>
      <c r="AJ2623" t="s">
        <v>1012</v>
      </c>
    </row>
    <row r="2624" spans="1:36" x14ac:dyDescent="0.45">
      <c r="A2624" t="s">
        <v>1124</v>
      </c>
      <c r="B2624" t="s">
        <v>2934</v>
      </c>
      <c r="C2624" t="s">
        <v>990</v>
      </c>
      <c r="D2624" t="s">
        <v>2935</v>
      </c>
      <c r="E2624" t="s">
        <v>992</v>
      </c>
      <c r="F2624" t="s">
        <v>2936</v>
      </c>
      <c r="G2624">
        <v>160</v>
      </c>
      <c r="H2624" t="s">
        <v>1310</v>
      </c>
      <c r="I2624">
        <v>46841</v>
      </c>
      <c r="K2624" t="s">
        <v>2937</v>
      </c>
      <c r="L2624" s="106">
        <v>33433</v>
      </c>
      <c r="M2624">
        <v>10893309</v>
      </c>
      <c r="N2624" t="s">
        <v>996</v>
      </c>
      <c r="O2624" t="s">
        <v>12</v>
      </c>
      <c r="P2624" t="s">
        <v>997</v>
      </c>
      <c r="R2624" s="109" t="str">
        <f>IF(OR(P2624="SB",Q2624="SB"),"SB",0)</f>
        <v>SB</v>
      </c>
      <c r="T2624" s="110">
        <v>11491</v>
      </c>
      <c r="U2624" t="s">
        <v>19633</v>
      </c>
      <c r="V2624" s="113" t="str">
        <f>IF(AND(I2624&gt;=10000,I2624&lt;=19900),"Praha",(IF(AND(I2624&gt;=25001,I2624&lt;=29501),"Středočeský kraj",(IF(AND(I2624&gt;=30100,I2624&lt;=34972),"Středočeský kraj",(IF(AND(I2624&gt;=35002,I2624&lt;=36271),"Karlovarský kraj",(IF(AND(I2624&gt;=37001,I2624&lt;=39201),"Jihočeský kraj",(IF(AND(I2624&gt;=39701,I2624&lt;=39901),"Jihočeský kraj",(IF(AND(I2624&gt;=39301,I2624&lt;=39601),"Kraj Vysočina",(IF(AND(I2624&gt;=58001,I2624&lt;=59501),"Kraj Vysočina",(IF(AND(I2624&gt;=67401,I2624&lt;=67602),"Kraj Vysočina",(IF(AND(I2624&gt;=40001,I2624&lt;=44101),"Ústecký kraj",(IF(AND(I2624&gt;=46001,I2624&lt;=47201),"Liberecký kraj",(IF(AND(I2624&gt;=51202,I2624&lt;=51401),"Liberecký kraj",(IF(AND(I2624&gt;=53002,I2624&lt;=53976),"Pardubický kraj",(IF(AND(I2624&gt;=56002,I2624&lt;=57201),"Pardubický kraj",(IF(AND(I2624&gt;=60200,I2624&lt;=67201),"Jihomoravský kraj",(IF(AND(I2624&gt;=67801,I2624&lt;=68501),"Jihomoravský kraj",(IF(AND(I2624&gt;=69002,I2624&lt;=69801),"Jihomoravský kraj",(IF(AND(I2624&gt;=68601,I2624&lt;=68801),"Zlínský kraj",(IF(AND(I2624&gt;=75501,I2624&lt;=76901),"Zlínský kraj",(IF(AND(I2624&gt;=70030,I2624&lt;=74901),"Moravskoslezský kraj",(IF(AND(I2624&gt;=75000,I2624&lt;=75368),"Olomoucký kraj",(IF(AND(I2624&gt;=77200,I2624&lt;=79862),"Olomoucký kraj",(IF(AND(I2624&gt;=50011,I2624&lt;=50301),"Královéhradecký kraj",(IF(AND(I2624&gt;=54301,I2624&lt;=54303),"Královéhradecký kraj","0")))))))))))))))))))))))))))))))))))))))))))))))</f>
        <v>Liberecký kraj</v>
      </c>
      <c r="AD2624" t="s">
        <v>998</v>
      </c>
      <c r="AE2624" t="s">
        <v>998</v>
      </c>
      <c r="AF2624" t="s">
        <v>998</v>
      </c>
      <c r="AG2624" s="107">
        <v>0</v>
      </c>
      <c r="AH2624" s="107">
        <v>0</v>
      </c>
      <c r="AI2624" s="107">
        <v>0</v>
      </c>
      <c r="AJ2624" t="s">
        <v>1012</v>
      </c>
    </row>
    <row r="2625" spans="1:37" x14ac:dyDescent="0.45">
      <c r="A2625" t="s">
        <v>1026</v>
      </c>
      <c r="B2625" t="s">
        <v>17093</v>
      </c>
      <c r="C2625" t="s">
        <v>990</v>
      </c>
      <c r="D2625" t="s">
        <v>17094</v>
      </c>
      <c r="E2625" t="s">
        <v>992</v>
      </c>
      <c r="F2625" t="s">
        <v>1751</v>
      </c>
      <c r="G2625">
        <v>406</v>
      </c>
      <c r="H2625" t="s">
        <v>1310</v>
      </c>
      <c r="I2625">
        <v>46841</v>
      </c>
      <c r="K2625" t="s">
        <v>17095</v>
      </c>
      <c r="L2625" s="106">
        <v>33319</v>
      </c>
      <c r="M2625">
        <v>10892602</v>
      </c>
      <c r="N2625" t="s">
        <v>996</v>
      </c>
      <c r="O2625" t="s">
        <v>12</v>
      </c>
      <c r="P2625" t="s">
        <v>997</v>
      </c>
      <c r="R2625" s="109" t="str">
        <f>IF(OR(P2625="SB",Q2625="SB"),"SB",0)</f>
        <v>SB</v>
      </c>
      <c r="T2625" s="110">
        <v>11884</v>
      </c>
      <c r="U2625" t="s">
        <v>19633</v>
      </c>
      <c r="V2625" s="113" t="str">
        <f>IF(AND(I2625&gt;=10000,I2625&lt;=19900),"Praha",(IF(AND(I2625&gt;=25001,I2625&lt;=29501),"Středočeský kraj",(IF(AND(I2625&gt;=30100,I2625&lt;=34972),"Středočeský kraj",(IF(AND(I2625&gt;=35002,I2625&lt;=36271),"Karlovarský kraj",(IF(AND(I2625&gt;=37001,I2625&lt;=39201),"Jihočeský kraj",(IF(AND(I2625&gt;=39701,I2625&lt;=39901),"Jihočeský kraj",(IF(AND(I2625&gt;=39301,I2625&lt;=39601),"Kraj Vysočina",(IF(AND(I2625&gt;=58001,I2625&lt;=59501),"Kraj Vysočina",(IF(AND(I2625&gt;=67401,I2625&lt;=67602),"Kraj Vysočina",(IF(AND(I2625&gt;=40001,I2625&lt;=44101),"Ústecký kraj",(IF(AND(I2625&gt;=46001,I2625&lt;=47201),"Liberecký kraj",(IF(AND(I2625&gt;=51202,I2625&lt;=51401),"Liberecký kraj",(IF(AND(I2625&gt;=53002,I2625&lt;=53976),"Pardubický kraj",(IF(AND(I2625&gt;=56002,I2625&lt;=57201),"Pardubický kraj",(IF(AND(I2625&gt;=60200,I2625&lt;=67201),"Jihomoravský kraj",(IF(AND(I2625&gt;=67801,I2625&lt;=68501),"Jihomoravský kraj",(IF(AND(I2625&gt;=69002,I2625&lt;=69801),"Jihomoravský kraj",(IF(AND(I2625&gt;=68601,I2625&lt;=68801),"Zlínský kraj",(IF(AND(I2625&gt;=75501,I2625&lt;=76901),"Zlínský kraj",(IF(AND(I2625&gt;=70030,I2625&lt;=74901),"Moravskoslezský kraj",(IF(AND(I2625&gt;=75000,I2625&lt;=75368),"Olomoucký kraj",(IF(AND(I2625&gt;=77200,I2625&lt;=79862),"Olomoucký kraj",(IF(AND(I2625&gt;=50011,I2625&lt;=50301),"Královéhradecký kraj",(IF(AND(I2625&gt;=54301,I2625&lt;=54303),"Královéhradecký kraj","0")))))))))))))))))))))))))))))))))))))))))))))))</f>
        <v>Liberecký kraj</v>
      </c>
      <c r="AD2625" t="s">
        <v>998</v>
      </c>
      <c r="AE2625" t="s">
        <v>998</v>
      </c>
      <c r="AF2625" t="s">
        <v>998</v>
      </c>
      <c r="AG2625" s="107">
        <v>0</v>
      </c>
      <c r="AH2625" s="107">
        <v>0</v>
      </c>
      <c r="AI2625" s="107">
        <v>0</v>
      </c>
      <c r="AJ2625" t="s">
        <v>1012</v>
      </c>
    </row>
    <row r="2626" spans="1:37" x14ac:dyDescent="0.45">
      <c r="A2626" t="s">
        <v>1177</v>
      </c>
      <c r="B2626" t="s">
        <v>14772</v>
      </c>
      <c r="C2626" t="s">
        <v>990</v>
      </c>
      <c r="D2626" t="s">
        <v>17187</v>
      </c>
      <c r="E2626" t="s">
        <v>992</v>
      </c>
      <c r="F2626" t="s">
        <v>1683</v>
      </c>
      <c r="G2626">
        <v>75</v>
      </c>
      <c r="H2626" t="s">
        <v>17183</v>
      </c>
      <c r="I2626">
        <v>46844</v>
      </c>
      <c r="J2626">
        <v>608069899</v>
      </c>
      <c r="K2626" t="s">
        <v>17184</v>
      </c>
      <c r="L2626" s="106">
        <v>39672</v>
      </c>
      <c r="M2626">
        <v>11828044</v>
      </c>
      <c r="N2626" t="s">
        <v>2373</v>
      </c>
      <c r="O2626" t="s">
        <v>1023</v>
      </c>
      <c r="P2626" t="s">
        <v>997</v>
      </c>
      <c r="Q2626" t="s">
        <v>2268</v>
      </c>
      <c r="R2626" s="109" t="str">
        <f>IF(OR(P2626="SB",Q2626="SB"),"SB",0)</f>
        <v>SB</v>
      </c>
      <c r="T2626" s="110">
        <v>16185</v>
      </c>
      <c r="U2626" t="s">
        <v>19633</v>
      </c>
      <c r="V2626" s="113" t="str">
        <f>IF(AND(I2626&gt;=10000,I2626&lt;=19900),"Praha",(IF(AND(I2626&gt;=25001,I2626&lt;=29501),"Středočeský kraj",(IF(AND(I2626&gt;=30100,I2626&lt;=34972),"Středočeský kraj",(IF(AND(I2626&gt;=35002,I2626&lt;=36271),"Karlovarský kraj",(IF(AND(I2626&gt;=37001,I2626&lt;=39201),"Jihočeský kraj",(IF(AND(I2626&gt;=39701,I2626&lt;=39901),"Jihočeský kraj",(IF(AND(I2626&gt;=39301,I2626&lt;=39601),"Kraj Vysočina",(IF(AND(I2626&gt;=58001,I2626&lt;=59501),"Kraj Vysočina",(IF(AND(I2626&gt;=67401,I2626&lt;=67602),"Kraj Vysočina",(IF(AND(I2626&gt;=40001,I2626&lt;=44101),"Ústecký kraj",(IF(AND(I2626&gt;=46001,I2626&lt;=47201),"Liberecký kraj",(IF(AND(I2626&gt;=51202,I2626&lt;=51401),"Liberecký kraj",(IF(AND(I2626&gt;=53002,I2626&lt;=53976),"Pardubický kraj",(IF(AND(I2626&gt;=56002,I2626&lt;=57201),"Pardubický kraj",(IF(AND(I2626&gt;=60200,I2626&lt;=67201),"Jihomoravský kraj",(IF(AND(I2626&gt;=67801,I2626&lt;=68501),"Jihomoravský kraj",(IF(AND(I2626&gt;=69002,I2626&lt;=69801),"Jihomoravský kraj",(IF(AND(I2626&gt;=68601,I2626&lt;=68801),"Zlínský kraj",(IF(AND(I2626&gt;=75501,I2626&lt;=76901),"Zlínský kraj",(IF(AND(I2626&gt;=70030,I2626&lt;=74901),"Moravskoslezský kraj",(IF(AND(I2626&gt;=75000,I2626&lt;=75368),"Olomoucký kraj",(IF(AND(I2626&gt;=77200,I2626&lt;=79862),"Olomoucký kraj",(IF(AND(I2626&gt;=50011,I2626&lt;=50301),"Královéhradecký kraj",(IF(AND(I2626&gt;=54301,I2626&lt;=54303),"Královéhradecký kraj","0")))))))))))))))))))))))))))))))))))))))))))))))</f>
        <v>Liberecký kraj</v>
      </c>
      <c r="AB2626" t="s">
        <v>17188</v>
      </c>
      <c r="AD2626" t="s">
        <v>998</v>
      </c>
      <c r="AE2626" t="s">
        <v>998</v>
      </c>
      <c r="AF2626" t="s">
        <v>998</v>
      </c>
      <c r="AG2626" s="107">
        <v>300</v>
      </c>
      <c r="AH2626" s="107">
        <v>0</v>
      </c>
      <c r="AI2626" s="107">
        <v>0</v>
      </c>
      <c r="AJ2626" t="s">
        <v>999</v>
      </c>
      <c r="AK2626" s="106">
        <v>44813</v>
      </c>
    </row>
    <row r="2627" spans="1:37" x14ac:dyDescent="0.45">
      <c r="A2627" t="s">
        <v>1013</v>
      </c>
      <c r="B2627" t="s">
        <v>9123</v>
      </c>
      <c r="C2627" t="s">
        <v>1002</v>
      </c>
      <c r="D2627" t="s">
        <v>9124</v>
      </c>
      <c r="E2627" t="s">
        <v>992</v>
      </c>
      <c r="F2627" t="s">
        <v>2011</v>
      </c>
      <c r="G2627">
        <v>338</v>
      </c>
      <c r="H2627" t="s">
        <v>2011</v>
      </c>
      <c r="I2627">
        <v>46844</v>
      </c>
      <c r="J2627">
        <v>723805610</v>
      </c>
      <c r="K2627" t="s">
        <v>9125</v>
      </c>
      <c r="L2627" s="106">
        <v>32140</v>
      </c>
      <c r="M2627">
        <v>14430876</v>
      </c>
      <c r="N2627" t="s">
        <v>1589</v>
      </c>
      <c r="O2627" t="s">
        <v>1050</v>
      </c>
      <c r="P2627" t="s">
        <v>997</v>
      </c>
      <c r="R2627" s="109" t="str">
        <f>IF(OR(P2627="SB",Q2627="SB"),"SB",0)</f>
        <v>SB</v>
      </c>
      <c r="T2627" s="110" t="s">
        <v>998</v>
      </c>
      <c r="V2627" s="113" t="str">
        <f>IF(AND(I2627&gt;=10000,I2627&lt;=19900),"Praha",(IF(AND(I2627&gt;=25001,I2627&lt;=29501),"Středočeský kraj",(IF(AND(I2627&gt;=30100,I2627&lt;=34972),"Středočeský kraj",(IF(AND(I2627&gt;=35002,I2627&lt;=36271),"Karlovarský kraj",(IF(AND(I2627&gt;=37001,I2627&lt;=39201),"Jihočeský kraj",(IF(AND(I2627&gt;=39701,I2627&lt;=39901),"Jihočeský kraj",(IF(AND(I2627&gt;=39301,I2627&lt;=39601),"Kraj Vysočina",(IF(AND(I2627&gt;=58001,I2627&lt;=59501),"Kraj Vysočina",(IF(AND(I2627&gt;=67401,I2627&lt;=67602),"Kraj Vysočina",(IF(AND(I2627&gt;=40001,I2627&lt;=44101),"Ústecký kraj",(IF(AND(I2627&gt;=46001,I2627&lt;=47201),"Liberecký kraj",(IF(AND(I2627&gt;=51202,I2627&lt;=51401),"Liberecký kraj",(IF(AND(I2627&gt;=53002,I2627&lt;=53976),"Pardubický kraj",(IF(AND(I2627&gt;=56002,I2627&lt;=57201),"Pardubický kraj",(IF(AND(I2627&gt;=60200,I2627&lt;=67201),"Jihomoravský kraj",(IF(AND(I2627&gt;=67801,I2627&lt;=68501),"Jihomoravský kraj",(IF(AND(I2627&gt;=69002,I2627&lt;=69801),"Jihomoravský kraj",(IF(AND(I2627&gt;=68601,I2627&lt;=68801),"Zlínský kraj",(IF(AND(I2627&gt;=75501,I2627&lt;=76901),"Zlínský kraj",(IF(AND(I2627&gt;=70030,I2627&lt;=74901),"Moravskoslezský kraj",(IF(AND(I2627&gt;=75000,I2627&lt;=75368),"Olomoucký kraj",(IF(AND(I2627&gt;=77200,I2627&lt;=79862),"Olomoucký kraj",(IF(AND(I2627&gt;=50011,I2627&lt;=50301),"Královéhradecký kraj",(IF(AND(I2627&gt;=54301,I2627&lt;=54303),"Královéhradecký kraj","0")))))))))))))))))))))))))))))))))))))))))))))))</f>
        <v>Liberecký kraj</v>
      </c>
      <c r="AB2627" t="s">
        <v>998</v>
      </c>
      <c r="AD2627" t="s">
        <v>998</v>
      </c>
      <c r="AE2627" t="s">
        <v>998</v>
      </c>
      <c r="AF2627" t="s">
        <v>998</v>
      </c>
      <c r="AG2627" s="107">
        <v>0</v>
      </c>
      <c r="AH2627" s="107">
        <v>0</v>
      </c>
      <c r="AI2627" s="107">
        <v>0</v>
      </c>
      <c r="AJ2627" t="s">
        <v>1012</v>
      </c>
    </row>
    <row r="2628" spans="1:37" x14ac:dyDescent="0.45">
      <c r="A2628" t="s">
        <v>1448</v>
      </c>
      <c r="B2628" t="s">
        <v>6900</v>
      </c>
      <c r="C2628" t="s">
        <v>990</v>
      </c>
      <c r="D2628" t="s">
        <v>6909</v>
      </c>
      <c r="E2628" t="s">
        <v>992</v>
      </c>
      <c r="F2628" t="s">
        <v>1747</v>
      </c>
      <c r="G2628">
        <v>610</v>
      </c>
      <c r="H2628" t="s">
        <v>1747</v>
      </c>
      <c r="I2628">
        <v>46845</v>
      </c>
      <c r="K2628" t="s">
        <v>6910</v>
      </c>
      <c r="L2628" s="106">
        <v>32241</v>
      </c>
      <c r="M2628">
        <v>10880676</v>
      </c>
      <c r="N2628" t="s">
        <v>996</v>
      </c>
      <c r="O2628" t="s">
        <v>12</v>
      </c>
      <c r="P2628" t="s">
        <v>997</v>
      </c>
      <c r="R2628" s="109" t="str">
        <f>IF(OR(P2628="SB",Q2628="SB"),"SB",0)</f>
        <v>SB</v>
      </c>
      <c r="T2628" s="110">
        <v>11596</v>
      </c>
      <c r="U2628" t="s">
        <v>19633</v>
      </c>
      <c r="V2628" s="113" t="str">
        <f>IF(AND(I2628&gt;=10000,I2628&lt;=19900),"Praha",(IF(AND(I2628&gt;=25001,I2628&lt;=29501),"Středočeský kraj",(IF(AND(I2628&gt;=30100,I2628&lt;=34972),"Středočeský kraj",(IF(AND(I2628&gt;=35002,I2628&lt;=36271),"Karlovarský kraj",(IF(AND(I2628&gt;=37001,I2628&lt;=39201),"Jihočeský kraj",(IF(AND(I2628&gt;=39701,I2628&lt;=39901),"Jihočeský kraj",(IF(AND(I2628&gt;=39301,I2628&lt;=39601),"Kraj Vysočina",(IF(AND(I2628&gt;=58001,I2628&lt;=59501),"Kraj Vysočina",(IF(AND(I2628&gt;=67401,I2628&lt;=67602),"Kraj Vysočina",(IF(AND(I2628&gt;=40001,I2628&lt;=44101),"Ústecký kraj",(IF(AND(I2628&gt;=46001,I2628&lt;=47201),"Liberecký kraj",(IF(AND(I2628&gt;=51202,I2628&lt;=51401),"Liberecký kraj",(IF(AND(I2628&gt;=53002,I2628&lt;=53976),"Pardubický kraj",(IF(AND(I2628&gt;=56002,I2628&lt;=57201),"Pardubický kraj",(IF(AND(I2628&gt;=60200,I2628&lt;=67201),"Jihomoravský kraj",(IF(AND(I2628&gt;=67801,I2628&lt;=68501),"Jihomoravský kraj",(IF(AND(I2628&gt;=69002,I2628&lt;=69801),"Jihomoravský kraj",(IF(AND(I2628&gt;=68601,I2628&lt;=68801),"Zlínský kraj",(IF(AND(I2628&gt;=75501,I2628&lt;=76901),"Zlínský kraj",(IF(AND(I2628&gt;=70030,I2628&lt;=74901),"Moravskoslezský kraj",(IF(AND(I2628&gt;=75000,I2628&lt;=75368),"Olomoucký kraj",(IF(AND(I2628&gt;=77200,I2628&lt;=79862),"Olomoucký kraj",(IF(AND(I2628&gt;=50011,I2628&lt;=50301),"Královéhradecký kraj",(IF(AND(I2628&gt;=54301,I2628&lt;=54303),"Královéhradecký kraj","0")))))))))))))))))))))))))))))))))))))))))))))))</f>
        <v>Liberecký kraj</v>
      </c>
      <c r="AD2628" t="s">
        <v>998</v>
      </c>
      <c r="AE2628" t="s">
        <v>998</v>
      </c>
      <c r="AF2628" t="s">
        <v>998</v>
      </c>
      <c r="AG2628" s="107">
        <v>0</v>
      </c>
      <c r="AH2628" s="107">
        <v>0</v>
      </c>
      <c r="AI2628" s="107">
        <v>0</v>
      </c>
      <c r="AJ2628" t="s">
        <v>1012</v>
      </c>
    </row>
    <row r="2629" spans="1:37" x14ac:dyDescent="0.45">
      <c r="A2629" t="s">
        <v>1243</v>
      </c>
      <c r="B2629" t="s">
        <v>18555</v>
      </c>
      <c r="C2629" t="s">
        <v>990</v>
      </c>
      <c r="D2629" t="s">
        <v>18569</v>
      </c>
      <c r="E2629" t="s">
        <v>992</v>
      </c>
      <c r="F2629" t="s">
        <v>18570</v>
      </c>
      <c r="G2629">
        <v>205</v>
      </c>
      <c r="H2629" t="s">
        <v>18571</v>
      </c>
      <c r="I2629">
        <v>46847</v>
      </c>
      <c r="K2629" t="s">
        <v>18572</v>
      </c>
      <c r="L2629" s="106">
        <v>33551</v>
      </c>
      <c r="M2629">
        <v>10894319</v>
      </c>
      <c r="N2629" t="s">
        <v>996</v>
      </c>
      <c r="O2629" t="s">
        <v>12</v>
      </c>
      <c r="P2629" t="s">
        <v>997</v>
      </c>
      <c r="R2629" s="109" t="str">
        <f>IF(OR(P2629="SB",Q2629="SB"),"SB",0)</f>
        <v>SB</v>
      </c>
      <c r="T2629" s="110">
        <v>11931</v>
      </c>
      <c r="U2629" t="s">
        <v>19633</v>
      </c>
      <c r="V2629" s="113" t="str">
        <f>IF(AND(I2629&gt;=10000,I2629&lt;=19900),"Praha",(IF(AND(I2629&gt;=25001,I2629&lt;=29501),"Středočeský kraj",(IF(AND(I2629&gt;=30100,I2629&lt;=34972),"Středočeský kraj",(IF(AND(I2629&gt;=35002,I2629&lt;=36271),"Karlovarský kraj",(IF(AND(I2629&gt;=37001,I2629&lt;=39201),"Jihočeský kraj",(IF(AND(I2629&gt;=39701,I2629&lt;=39901),"Jihočeský kraj",(IF(AND(I2629&gt;=39301,I2629&lt;=39601),"Kraj Vysočina",(IF(AND(I2629&gt;=58001,I2629&lt;=59501),"Kraj Vysočina",(IF(AND(I2629&gt;=67401,I2629&lt;=67602),"Kraj Vysočina",(IF(AND(I2629&gt;=40001,I2629&lt;=44101),"Ústecký kraj",(IF(AND(I2629&gt;=46001,I2629&lt;=47201),"Liberecký kraj",(IF(AND(I2629&gt;=51202,I2629&lt;=51401),"Liberecký kraj",(IF(AND(I2629&gt;=53002,I2629&lt;=53976),"Pardubický kraj",(IF(AND(I2629&gt;=56002,I2629&lt;=57201),"Pardubický kraj",(IF(AND(I2629&gt;=60200,I2629&lt;=67201),"Jihomoravský kraj",(IF(AND(I2629&gt;=67801,I2629&lt;=68501),"Jihomoravský kraj",(IF(AND(I2629&gt;=69002,I2629&lt;=69801),"Jihomoravský kraj",(IF(AND(I2629&gt;=68601,I2629&lt;=68801),"Zlínský kraj",(IF(AND(I2629&gt;=75501,I2629&lt;=76901),"Zlínský kraj",(IF(AND(I2629&gt;=70030,I2629&lt;=74901),"Moravskoslezský kraj",(IF(AND(I2629&gt;=75000,I2629&lt;=75368),"Olomoucký kraj",(IF(AND(I2629&gt;=77200,I2629&lt;=79862),"Olomoucký kraj",(IF(AND(I2629&gt;=50011,I2629&lt;=50301),"Královéhradecký kraj",(IF(AND(I2629&gt;=54301,I2629&lt;=54303),"Královéhradecký kraj","0")))))))))))))))))))))))))))))))))))))))))))))))</f>
        <v>Liberecký kraj</v>
      </c>
      <c r="AD2629" t="s">
        <v>998</v>
      </c>
      <c r="AE2629" t="s">
        <v>998</v>
      </c>
      <c r="AF2629" t="s">
        <v>998</v>
      </c>
      <c r="AG2629" s="107">
        <v>0</v>
      </c>
      <c r="AH2629" s="107">
        <v>0</v>
      </c>
      <c r="AI2629" s="107">
        <v>0</v>
      </c>
      <c r="AJ2629" t="s">
        <v>1012</v>
      </c>
    </row>
    <row r="2630" spans="1:37" x14ac:dyDescent="0.45">
      <c r="A2630" t="s">
        <v>5825</v>
      </c>
      <c r="B2630" t="s">
        <v>17076</v>
      </c>
      <c r="C2630" t="s">
        <v>990</v>
      </c>
      <c r="D2630" t="s">
        <v>17077</v>
      </c>
      <c r="E2630" t="s">
        <v>992</v>
      </c>
      <c r="F2630" t="s">
        <v>2567</v>
      </c>
      <c r="G2630">
        <v>630</v>
      </c>
      <c r="H2630" t="s">
        <v>4650</v>
      </c>
      <c r="I2630">
        <v>46849</v>
      </c>
      <c r="K2630" t="s">
        <v>17078</v>
      </c>
      <c r="L2630" s="106">
        <v>27193</v>
      </c>
      <c r="M2630">
        <v>13037918</v>
      </c>
      <c r="N2630" t="s">
        <v>996</v>
      </c>
      <c r="O2630" t="s">
        <v>12</v>
      </c>
      <c r="P2630" t="s">
        <v>997</v>
      </c>
      <c r="R2630" s="109" t="str">
        <f>IF(OR(P2630="SB",Q2630="SB"),"SB",0)</f>
        <v>SB</v>
      </c>
      <c r="T2630" s="110" t="s">
        <v>998</v>
      </c>
      <c r="V2630" s="113" t="str">
        <f>IF(AND(I2630&gt;=10000,I2630&lt;=19900),"Praha",(IF(AND(I2630&gt;=25001,I2630&lt;=29501),"Středočeský kraj",(IF(AND(I2630&gt;=30100,I2630&lt;=34972),"Středočeský kraj",(IF(AND(I2630&gt;=35002,I2630&lt;=36271),"Karlovarský kraj",(IF(AND(I2630&gt;=37001,I2630&lt;=39201),"Jihočeský kraj",(IF(AND(I2630&gt;=39701,I2630&lt;=39901),"Jihočeský kraj",(IF(AND(I2630&gt;=39301,I2630&lt;=39601),"Kraj Vysočina",(IF(AND(I2630&gt;=58001,I2630&lt;=59501),"Kraj Vysočina",(IF(AND(I2630&gt;=67401,I2630&lt;=67602),"Kraj Vysočina",(IF(AND(I2630&gt;=40001,I2630&lt;=44101),"Ústecký kraj",(IF(AND(I2630&gt;=46001,I2630&lt;=47201),"Liberecký kraj",(IF(AND(I2630&gt;=51202,I2630&lt;=51401),"Liberecký kraj",(IF(AND(I2630&gt;=53002,I2630&lt;=53976),"Pardubický kraj",(IF(AND(I2630&gt;=56002,I2630&lt;=57201),"Pardubický kraj",(IF(AND(I2630&gt;=60200,I2630&lt;=67201),"Jihomoravský kraj",(IF(AND(I2630&gt;=67801,I2630&lt;=68501),"Jihomoravský kraj",(IF(AND(I2630&gt;=69002,I2630&lt;=69801),"Jihomoravský kraj",(IF(AND(I2630&gt;=68601,I2630&lt;=68801),"Zlínský kraj",(IF(AND(I2630&gt;=75501,I2630&lt;=76901),"Zlínský kraj",(IF(AND(I2630&gt;=70030,I2630&lt;=74901),"Moravskoslezský kraj",(IF(AND(I2630&gt;=75000,I2630&lt;=75368),"Olomoucký kraj",(IF(AND(I2630&gt;=77200,I2630&lt;=79862),"Olomoucký kraj",(IF(AND(I2630&gt;=50011,I2630&lt;=50301),"Královéhradecký kraj",(IF(AND(I2630&gt;=54301,I2630&lt;=54303),"Královéhradecký kraj","0")))))))))))))))))))))))))))))))))))))))))))))))</f>
        <v>Liberecký kraj</v>
      </c>
      <c r="AB2630" t="s">
        <v>998</v>
      </c>
      <c r="AD2630" t="s">
        <v>998</v>
      </c>
      <c r="AE2630" t="s">
        <v>998</v>
      </c>
      <c r="AF2630" t="s">
        <v>998</v>
      </c>
      <c r="AG2630" s="107">
        <v>0</v>
      </c>
      <c r="AH2630" s="107">
        <v>0</v>
      </c>
      <c r="AI2630" s="107">
        <v>0</v>
      </c>
      <c r="AJ2630" t="s">
        <v>1012</v>
      </c>
    </row>
    <row r="2631" spans="1:37" x14ac:dyDescent="0.45">
      <c r="A2631" t="s">
        <v>988</v>
      </c>
      <c r="B2631" t="s">
        <v>13216</v>
      </c>
      <c r="C2631" t="s">
        <v>990</v>
      </c>
      <c r="D2631" t="s">
        <v>13231</v>
      </c>
      <c r="E2631" t="s">
        <v>992</v>
      </c>
      <c r="F2631" t="s">
        <v>1405</v>
      </c>
      <c r="G2631">
        <v>996</v>
      </c>
      <c r="H2631" t="s">
        <v>3403</v>
      </c>
      <c r="I2631">
        <v>46851</v>
      </c>
      <c r="K2631" t="s">
        <v>13232</v>
      </c>
      <c r="L2631" s="106">
        <v>32028</v>
      </c>
      <c r="M2631">
        <v>10878555</v>
      </c>
      <c r="N2631" t="s">
        <v>996</v>
      </c>
      <c r="O2631" t="s">
        <v>12</v>
      </c>
      <c r="P2631" t="s">
        <v>997</v>
      </c>
      <c r="R2631" s="109" t="str">
        <f>IF(OR(P2631="SB",Q2631="SB"),"SB",0)</f>
        <v>SB</v>
      </c>
      <c r="T2631" s="110">
        <v>11765</v>
      </c>
      <c r="U2631" t="s">
        <v>19633</v>
      </c>
      <c r="V2631" s="113" t="str">
        <f>IF(AND(I2631&gt;=10000,I2631&lt;=19900),"Praha",(IF(AND(I2631&gt;=25001,I2631&lt;=29501),"Středočeský kraj",(IF(AND(I2631&gt;=30100,I2631&lt;=34972),"Středočeský kraj",(IF(AND(I2631&gt;=35002,I2631&lt;=36271),"Karlovarský kraj",(IF(AND(I2631&gt;=37001,I2631&lt;=39201),"Jihočeský kraj",(IF(AND(I2631&gt;=39701,I2631&lt;=39901),"Jihočeský kraj",(IF(AND(I2631&gt;=39301,I2631&lt;=39601),"Kraj Vysočina",(IF(AND(I2631&gt;=58001,I2631&lt;=59501),"Kraj Vysočina",(IF(AND(I2631&gt;=67401,I2631&lt;=67602),"Kraj Vysočina",(IF(AND(I2631&gt;=40001,I2631&lt;=44101),"Ústecký kraj",(IF(AND(I2631&gt;=46001,I2631&lt;=47201),"Liberecký kraj",(IF(AND(I2631&gt;=51202,I2631&lt;=51401),"Liberecký kraj",(IF(AND(I2631&gt;=53002,I2631&lt;=53976),"Pardubický kraj",(IF(AND(I2631&gt;=56002,I2631&lt;=57201),"Pardubický kraj",(IF(AND(I2631&gt;=60200,I2631&lt;=67201),"Jihomoravský kraj",(IF(AND(I2631&gt;=67801,I2631&lt;=68501),"Jihomoravský kraj",(IF(AND(I2631&gt;=69002,I2631&lt;=69801),"Jihomoravský kraj",(IF(AND(I2631&gt;=68601,I2631&lt;=68801),"Zlínský kraj",(IF(AND(I2631&gt;=75501,I2631&lt;=76901),"Zlínský kraj",(IF(AND(I2631&gt;=70030,I2631&lt;=74901),"Moravskoslezský kraj",(IF(AND(I2631&gt;=75000,I2631&lt;=75368),"Olomoucký kraj",(IF(AND(I2631&gt;=77200,I2631&lt;=79862),"Olomoucký kraj",(IF(AND(I2631&gt;=50011,I2631&lt;=50301),"Královéhradecký kraj",(IF(AND(I2631&gt;=54301,I2631&lt;=54303),"Královéhradecký kraj","0")))))))))))))))))))))))))))))))))))))))))))))))</f>
        <v>Liberecký kraj</v>
      </c>
      <c r="AD2631" t="s">
        <v>998</v>
      </c>
      <c r="AE2631" t="s">
        <v>998</v>
      </c>
      <c r="AF2631" t="s">
        <v>998</v>
      </c>
      <c r="AG2631" s="107">
        <v>0</v>
      </c>
      <c r="AH2631" s="107">
        <v>0</v>
      </c>
      <c r="AI2631" s="107">
        <v>0</v>
      </c>
      <c r="AJ2631" t="s">
        <v>1012</v>
      </c>
    </row>
    <row r="2632" spans="1:37" x14ac:dyDescent="0.45">
      <c r="A2632" t="s">
        <v>1164</v>
      </c>
      <c r="B2632" t="s">
        <v>12521</v>
      </c>
      <c r="C2632" t="s">
        <v>990</v>
      </c>
      <c r="D2632" t="s">
        <v>12523</v>
      </c>
      <c r="E2632" t="s">
        <v>992</v>
      </c>
      <c r="F2632" t="s">
        <v>1620</v>
      </c>
      <c r="G2632">
        <v>99</v>
      </c>
      <c r="H2632" t="s">
        <v>1621</v>
      </c>
      <c r="I2632">
        <v>46871</v>
      </c>
      <c r="K2632" t="s">
        <v>12524</v>
      </c>
      <c r="L2632" s="106">
        <v>30571</v>
      </c>
      <c r="M2632">
        <v>10868451</v>
      </c>
      <c r="N2632" t="s">
        <v>996</v>
      </c>
      <c r="O2632" t="s">
        <v>12</v>
      </c>
      <c r="P2632" t="s">
        <v>997</v>
      </c>
      <c r="R2632" s="109" t="str">
        <f>IF(OR(P2632="SB",Q2632="SB"),"SB",0)</f>
        <v>SB</v>
      </c>
      <c r="T2632" s="110">
        <v>11747</v>
      </c>
      <c r="U2632" t="s">
        <v>19633</v>
      </c>
      <c r="V2632" s="113" t="str">
        <f>IF(AND(I2632&gt;=10000,I2632&lt;=19900),"Praha",(IF(AND(I2632&gt;=25001,I2632&lt;=29501),"Středočeský kraj",(IF(AND(I2632&gt;=30100,I2632&lt;=34972),"Středočeský kraj",(IF(AND(I2632&gt;=35002,I2632&lt;=36271),"Karlovarský kraj",(IF(AND(I2632&gt;=37001,I2632&lt;=39201),"Jihočeský kraj",(IF(AND(I2632&gt;=39701,I2632&lt;=39901),"Jihočeský kraj",(IF(AND(I2632&gt;=39301,I2632&lt;=39601),"Kraj Vysočina",(IF(AND(I2632&gt;=58001,I2632&lt;=59501),"Kraj Vysočina",(IF(AND(I2632&gt;=67401,I2632&lt;=67602),"Kraj Vysočina",(IF(AND(I2632&gt;=40001,I2632&lt;=44101),"Ústecký kraj",(IF(AND(I2632&gt;=46001,I2632&lt;=47201),"Liberecký kraj",(IF(AND(I2632&gt;=51202,I2632&lt;=51401),"Liberecký kraj",(IF(AND(I2632&gt;=53002,I2632&lt;=53976),"Pardubický kraj",(IF(AND(I2632&gt;=56002,I2632&lt;=57201),"Pardubický kraj",(IF(AND(I2632&gt;=60200,I2632&lt;=67201),"Jihomoravský kraj",(IF(AND(I2632&gt;=67801,I2632&lt;=68501),"Jihomoravský kraj",(IF(AND(I2632&gt;=69002,I2632&lt;=69801),"Jihomoravský kraj",(IF(AND(I2632&gt;=68601,I2632&lt;=68801),"Zlínský kraj",(IF(AND(I2632&gt;=75501,I2632&lt;=76901),"Zlínský kraj",(IF(AND(I2632&gt;=70030,I2632&lt;=74901),"Moravskoslezský kraj",(IF(AND(I2632&gt;=75000,I2632&lt;=75368),"Olomoucký kraj",(IF(AND(I2632&gt;=77200,I2632&lt;=79862),"Olomoucký kraj",(IF(AND(I2632&gt;=50011,I2632&lt;=50301),"Královéhradecký kraj",(IF(AND(I2632&gt;=54301,I2632&lt;=54303),"Královéhradecký kraj","0")))))))))))))))))))))))))))))))))))))))))))))))</f>
        <v>Liberecký kraj</v>
      </c>
      <c r="AD2632" t="s">
        <v>998</v>
      </c>
      <c r="AE2632" t="s">
        <v>998</v>
      </c>
      <c r="AF2632" t="s">
        <v>998</v>
      </c>
      <c r="AG2632" s="107">
        <v>0</v>
      </c>
      <c r="AH2632" s="107">
        <v>0</v>
      </c>
      <c r="AI2632" s="107">
        <v>0</v>
      </c>
      <c r="AJ2632" t="s">
        <v>1012</v>
      </c>
    </row>
    <row r="2633" spans="1:37" x14ac:dyDescent="0.45">
      <c r="A2633" t="s">
        <v>1128</v>
      </c>
      <c r="B2633" t="s">
        <v>12024</v>
      </c>
      <c r="C2633" t="s">
        <v>990</v>
      </c>
      <c r="D2633" t="s">
        <v>12025</v>
      </c>
      <c r="E2633" t="s">
        <v>992</v>
      </c>
      <c r="F2633" t="s">
        <v>12026</v>
      </c>
      <c r="G2633">
        <v>1725</v>
      </c>
      <c r="H2633" t="s">
        <v>3154</v>
      </c>
      <c r="I2633">
        <v>47001</v>
      </c>
      <c r="K2633" t="s">
        <v>12027</v>
      </c>
      <c r="L2633" s="106">
        <v>29139</v>
      </c>
      <c r="M2633">
        <v>10416086</v>
      </c>
      <c r="N2633" t="s">
        <v>996</v>
      </c>
      <c r="O2633" t="s">
        <v>12</v>
      </c>
      <c r="P2633" t="s">
        <v>997</v>
      </c>
      <c r="R2633" s="109" t="str">
        <f>IF(OR(P2633="SB",Q2633="SB"),"SB",0)</f>
        <v>SB</v>
      </c>
      <c r="T2633" s="110">
        <v>10196</v>
      </c>
      <c r="U2633" t="s">
        <v>19633</v>
      </c>
      <c r="V2633" s="113" t="str">
        <f>IF(AND(I2633&gt;=10000,I2633&lt;=19900),"Praha",(IF(AND(I2633&gt;=25001,I2633&lt;=29501),"Středočeský kraj",(IF(AND(I2633&gt;=30100,I2633&lt;=34972),"Středočeský kraj",(IF(AND(I2633&gt;=35002,I2633&lt;=36271),"Karlovarský kraj",(IF(AND(I2633&gt;=37001,I2633&lt;=39201),"Jihočeský kraj",(IF(AND(I2633&gt;=39701,I2633&lt;=39901),"Jihočeský kraj",(IF(AND(I2633&gt;=39301,I2633&lt;=39601),"Kraj Vysočina",(IF(AND(I2633&gt;=58001,I2633&lt;=59501),"Kraj Vysočina",(IF(AND(I2633&gt;=67401,I2633&lt;=67602),"Kraj Vysočina",(IF(AND(I2633&gt;=40001,I2633&lt;=44101),"Ústecký kraj",(IF(AND(I2633&gt;=46001,I2633&lt;=47201),"Liberecký kraj",(IF(AND(I2633&gt;=51202,I2633&lt;=51401),"Liberecký kraj",(IF(AND(I2633&gt;=53002,I2633&lt;=53976),"Pardubický kraj",(IF(AND(I2633&gt;=56002,I2633&lt;=57201),"Pardubický kraj",(IF(AND(I2633&gt;=60200,I2633&lt;=67201),"Jihomoravský kraj",(IF(AND(I2633&gt;=67801,I2633&lt;=68501),"Jihomoravský kraj",(IF(AND(I2633&gt;=69002,I2633&lt;=69801),"Jihomoravský kraj",(IF(AND(I2633&gt;=68601,I2633&lt;=68801),"Zlínský kraj",(IF(AND(I2633&gt;=75501,I2633&lt;=76901),"Zlínský kraj",(IF(AND(I2633&gt;=70030,I2633&lt;=74901),"Moravskoslezský kraj",(IF(AND(I2633&gt;=75000,I2633&lt;=75368),"Olomoucký kraj",(IF(AND(I2633&gt;=77200,I2633&lt;=79862),"Olomoucký kraj",(IF(AND(I2633&gt;=50011,I2633&lt;=50301),"Královéhradecký kraj",(IF(AND(I2633&gt;=54301,I2633&lt;=54303),"Královéhradecký kraj","0")))))))))))))))))))))))))))))))))))))))))))))))</f>
        <v>Liberecký kraj</v>
      </c>
      <c r="AD2633" t="s">
        <v>998</v>
      </c>
      <c r="AE2633" t="s">
        <v>998</v>
      </c>
      <c r="AF2633" t="s">
        <v>998</v>
      </c>
      <c r="AG2633" s="107">
        <v>0</v>
      </c>
      <c r="AH2633" s="107">
        <v>0</v>
      </c>
      <c r="AI2633" s="107">
        <v>0</v>
      </c>
      <c r="AJ2633" t="s">
        <v>1012</v>
      </c>
    </row>
    <row r="2634" spans="1:37" x14ac:dyDescent="0.45">
      <c r="A2634" t="s">
        <v>1666</v>
      </c>
      <c r="B2634" t="s">
        <v>13085</v>
      </c>
      <c r="C2634" t="s">
        <v>990</v>
      </c>
      <c r="D2634" t="s">
        <v>13109</v>
      </c>
      <c r="E2634" t="s">
        <v>992</v>
      </c>
      <c r="F2634" t="s">
        <v>13110</v>
      </c>
      <c r="G2634">
        <v>2500</v>
      </c>
      <c r="H2634" t="s">
        <v>3154</v>
      </c>
      <c r="I2634">
        <v>47001</v>
      </c>
      <c r="K2634" t="s">
        <v>13111</v>
      </c>
      <c r="L2634" s="106">
        <v>31653</v>
      </c>
      <c r="M2634">
        <v>10876131</v>
      </c>
      <c r="N2634" t="s">
        <v>996</v>
      </c>
      <c r="O2634" t="s">
        <v>12</v>
      </c>
      <c r="P2634" t="s">
        <v>997</v>
      </c>
      <c r="R2634" s="109" t="str">
        <f>IF(OR(P2634="SB",Q2634="SB"),"SB",0)</f>
        <v>SB</v>
      </c>
      <c r="T2634" s="110">
        <v>11760</v>
      </c>
      <c r="U2634" t="s">
        <v>19633</v>
      </c>
      <c r="V2634" s="113" t="str">
        <f>IF(AND(I2634&gt;=10000,I2634&lt;=19900),"Praha",(IF(AND(I2634&gt;=25001,I2634&lt;=29501),"Středočeský kraj",(IF(AND(I2634&gt;=30100,I2634&lt;=34972),"Středočeský kraj",(IF(AND(I2634&gt;=35002,I2634&lt;=36271),"Karlovarský kraj",(IF(AND(I2634&gt;=37001,I2634&lt;=39201),"Jihočeský kraj",(IF(AND(I2634&gt;=39701,I2634&lt;=39901),"Jihočeský kraj",(IF(AND(I2634&gt;=39301,I2634&lt;=39601),"Kraj Vysočina",(IF(AND(I2634&gt;=58001,I2634&lt;=59501),"Kraj Vysočina",(IF(AND(I2634&gt;=67401,I2634&lt;=67602),"Kraj Vysočina",(IF(AND(I2634&gt;=40001,I2634&lt;=44101),"Ústecký kraj",(IF(AND(I2634&gt;=46001,I2634&lt;=47201),"Liberecký kraj",(IF(AND(I2634&gt;=51202,I2634&lt;=51401),"Liberecký kraj",(IF(AND(I2634&gt;=53002,I2634&lt;=53976),"Pardubický kraj",(IF(AND(I2634&gt;=56002,I2634&lt;=57201),"Pardubický kraj",(IF(AND(I2634&gt;=60200,I2634&lt;=67201),"Jihomoravský kraj",(IF(AND(I2634&gt;=67801,I2634&lt;=68501),"Jihomoravský kraj",(IF(AND(I2634&gt;=69002,I2634&lt;=69801),"Jihomoravský kraj",(IF(AND(I2634&gt;=68601,I2634&lt;=68801),"Zlínský kraj",(IF(AND(I2634&gt;=75501,I2634&lt;=76901),"Zlínský kraj",(IF(AND(I2634&gt;=70030,I2634&lt;=74901),"Moravskoslezský kraj",(IF(AND(I2634&gt;=75000,I2634&lt;=75368),"Olomoucký kraj",(IF(AND(I2634&gt;=77200,I2634&lt;=79862),"Olomoucký kraj",(IF(AND(I2634&gt;=50011,I2634&lt;=50301),"Královéhradecký kraj",(IF(AND(I2634&gt;=54301,I2634&lt;=54303),"Královéhradecký kraj","0")))))))))))))))))))))))))))))))))))))))))))))))</f>
        <v>Liberecký kraj</v>
      </c>
      <c r="AD2634" t="s">
        <v>998</v>
      </c>
      <c r="AE2634" t="s">
        <v>998</v>
      </c>
      <c r="AF2634" t="s">
        <v>998</v>
      </c>
      <c r="AG2634" s="107">
        <v>0</v>
      </c>
      <c r="AH2634" s="107">
        <v>0</v>
      </c>
      <c r="AI2634" s="107">
        <v>0</v>
      </c>
      <c r="AJ2634" t="s">
        <v>1012</v>
      </c>
    </row>
    <row r="2635" spans="1:37" x14ac:dyDescent="0.45">
      <c r="A2635" t="s">
        <v>1408</v>
      </c>
      <c r="B2635" t="s">
        <v>3152</v>
      </c>
      <c r="C2635" t="s">
        <v>1002</v>
      </c>
      <c r="D2635" t="s">
        <v>3153</v>
      </c>
      <c r="E2635" t="s">
        <v>992</v>
      </c>
      <c r="F2635" t="s">
        <v>2339</v>
      </c>
      <c r="G2635">
        <v>2909</v>
      </c>
      <c r="H2635" t="s">
        <v>3154</v>
      </c>
      <c r="I2635">
        <v>47001</v>
      </c>
      <c r="K2635" t="s">
        <v>3155</v>
      </c>
      <c r="L2635" s="106">
        <v>29529</v>
      </c>
      <c r="M2635">
        <v>10864007</v>
      </c>
      <c r="N2635" t="s">
        <v>996</v>
      </c>
      <c r="O2635" t="s">
        <v>12</v>
      </c>
      <c r="P2635" t="s">
        <v>997</v>
      </c>
      <c r="R2635" s="109" t="str">
        <f>IF(OR(P2635="SB",Q2635="SB"),"SB",0)</f>
        <v>SB</v>
      </c>
      <c r="T2635" s="110">
        <v>51496</v>
      </c>
      <c r="U2635" t="s">
        <v>19633</v>
      </c>
      <c r="V2635" s="113" t="str">
        <f>IF(AND(I2635&gt;=10000,I2635&lt;=19900),"Praha",(IF(AND(I2635&gt;=25001,I2635&lt;=29501),"Středočeský kraj",(IF(AND(I2635&gt;=30100,I2635&lt;=34972),"Středočeský kraj",(IF(AND(I2635&gt;=35002,I2635&lt;=36271),"Karlovarský kraj",(IF(AND(I2635&gt;=37001,I2635&lt;=39201),"Jihočeský kraj",(IF(AND(I2635&gt;=39701,I2635&lt;=39901),"Jihočeský kraj",(IF(AND(I2635&gt;=39301,I2635&lt;=39601),"Kraj Vysočina",(IF(AND(I2635&gt;=58001,I2635&lt;=59501),"Kraj Vysočina",(IF(AND(I2635&gt;=67401,I2635&lt;=67602),"Kraj Vysočina",(IF(AND(I2635&gt;=40001,I2635&lt;=44101),"Ústecký kraj",(IF(AND(I2635&gt;=46001,I2635&lt;=47201),"Liberecký kraj",(IF(AND(I2635&gt;=51202,I2635&lt;=51401),"Liberecký kraj",(IF(AND(I2635&gt;=53002,I2635&lt;=53976),"Pardubický kraj",(IF(AND(I2635&gt;=56002,I2635&lt;=57201),"Pardubický kraj",(IF(AND(I2635&gt;=60200,I2635&lt;=67201),"Jihomoravský kraj",(IF(AND(I2635&gt;=67801,I2635&lt;=68501),"Jihomoravský kraj",(IF(AND(I2635&gt;=69002,I2635&lt;=69801),"Jihomoravský kraj",(IF(AND(I2635&gt;=68601,I2635&lt;=68801),"Zlínský kraj",(IF(AND(I2635&gt;=75501,I2635&lt;=76901),"Zlínský kraj",(IF(AND(I2635&gt;=70030,I2635&lt;=74901),"Moravskoslezský kraj",(IF(AND(I2635&gt;=75000,I2635&lt;=75368),"Olomoucký kraj",(IF(AND(I2635&gt;=77200,I2635&lt;=79862),"Olomoucký kraj",(IF(AND(I2635&gt;=50011,I2635&lt;=50301),"Královéhradecký kraj",(IF(AND(I2635&gt;=54301,I2635&lt;=54303),"Královéhradecký kraj","0")))))))))))))))))))))))))))))))))))))))))))))))</f>
        <v>Liberecký kraj</v>
      </c>
      <c r="AD2635" t="s">
        <v>998</v>
      </c>
      <c r="AE2635" t="s">
        <v>998</v>
      </c>
      <c r="AF2635" t="s">
        <v>998</v>
      </c>
      <c r="AG2635" s="107">
        <v>0</v>
      </c>
      <c r="AH2635" s="107">
        <v>0</v>
      </c>
      <c r="AI2635" s="107">
        <v>0</v>
      </c>
      <c r="AJ2635" t="s">
        <v>1012</v>
      </c>
    </row>
    <row r="2636" spans="1:37" x14ac:dyDescent="0.45">
      <c r="A2636" t="s">
        <v>1220</v>
      </c>
      <c r="B2636" t="s">
        <v>7638</v>
      </c>
      <c r="C2636" t="s">
        <v>1002</v>
      </c>
      <c r="D2636" t="s">
        <v>7639</v>
      </c>
      <c r="E2636" t="s">
        <v>992</v>
      </c>
      <c r="F2636" t="s">
        <v>7399</v>
      </c>
      <c r="G2636">
        <v>1887</v>
      </c>
      <c r="H2636" t="s">
        <v>3154</v>
      </c>
      <c r="I2636">
        <v>47001</v>
      </c>
      <c r="K2636" t="s">
        <v>7640</v>
      </c>
      <c r="L2636" s="106">
        <v>32768</v>
      </c>
      <c r="M2636">
        <v>13444106</v>
      </c>
      <c r="N2636" t="s">
        <v>1589</v>
      </c>
      <c r="O2636" t="s">
        <v>1050</v>
      </c>
      <c r="P2636" t="s">
        <v>997</v>
      </c>
      <c r="R2636" s="109" t="str">
        <f>IF(OR(P2636="SB",Q2636="SB"),"SB",0)</f>
        <v>SB</v>
      </c>
      <c r="T2636" s="110">
        <v>16038</v>
      </c>
      <c r="U2636" t="s">
        <v>19634</v>
      </c>
      <c r="V2636" s="113" t="str">
        <f>IF(AND(I2636&gt;=10000,I2636&lt;=19900),"Praha",(IF(AND(I2636&gt;=25001,I2636&lt;=29501),"Středočeský kraj",(IF(AND(I2636&gt;=30100,I2636&lt;=34972),"Středočeský kraj",(IF(AND(I2636&gt;=35002,I2636&lt;=36271),"Karlovarský kraj",(IF(AND(I2636&gt;=37001,I2636&lt;=39201),"Jihočeský kraj",(IF(AND(I2636&gt;=39701,I2636&lt;=39901),"Jihočeský kraj",(IF(AND(I2636&gt;=39301,I2636&lt;=39601),"Kraj Vysočina",(IF(AND(I2636&gt;=58001,I2636&lt;=59501),"Kraj Vysočina",(IF(AND(I2636&gt;=67401,I2636&lt;=67602),"Kraj Vysočina",(IF(AND(I2636&gt;=40001,I2636&lt;=44101),"Ústecký kraj",(IF(AND(I2636&gt;=46001,I2636&lt;=47201),"Liberecký kraj",(IF(AND(I2636&gt;=51202,I2636&lt;=51401),"Liberecký kraj",(IF(AND(I2636&gt;=53002,I2636&lt;=53976),"Pardubický kraj",(IF(AND(I2636&gt;=56002,I2636&lt;=57201),"Pardubický kraj",(IF(AND(I2636&gt;=60200,I2636&lt;=67201),"Jihomoravský kraj",(IF(AND(I2636&gt;=67801,I2636&lt;=68501),"Jihomoravský kraj",(IF(AND(I2636&gt;=69002,I2636&lt;=69801),"Jihomoravský kraj",(IF(AND(I2636&gt;=68601,I2636&lt;=68801),"Zlínský kraj",(IF(AND(I2636&gt;=75501,I2636&lt;=76901),"Zlínský kraj",(IF(AND(I2636&gt;=70030,I2636&lt;=74901),"Moravskoslezský kraj",(IF(AND(I2636&gt;=75000,I2636&lt;=75368),"Olomoucký kraj",(IF(AND(I2636&gt;=77200,I2636&lt;=79862),"Olomoucký kraj",(IF(AND(I2636&gt;=50011,I2636&lt;=50301),"Královéhradecký kraj",(IF(AND(I2636&gt;=54301,I2636&lt;=54303),"Královéhradecký kraj","0")))))))))))))))))))))))))))))))))))))))))))))))</f>
        <v>Liberecký kraj</v>
      </c>
      <c r="W2636" s="111">
        <v>16038</v>
      </c>
      <c r="X2636" s="111" t="s">
        <v>19633</v>
      </c>
      <c r="AB2636" t="s">
        <v>7641</v>
      </c>
      <c r="AD2636" t="s">
        <v>1024</v>
      </c>
      <c r="AE2636" t="s">
        <v>1515</v>
      </c>
      <c r="AF2636" t="s">
        <v>998</v>
      </c>
      <c r="AG2636" s="107">
        <v>300</v>
      </c>
      <c r="AH2636" s="107">
        <v>0</v>
      </c>
      <c r="AI2636" s="107">
        <v>0</v>
      </c>
      <c r="AJ2636" t="s">
        <v>999</v>
      </c>
      <c r="AK2636" s="106">
        <v>44911</v>
      </c>
    </row>
    <row r="2637" spans="1:37" x14ac:dyDescent="0.45">
      <c r="A2637" t="s">
        <v>1395</v>
      </c>
      <c r="B2637" t="s">
        <v>8739</v>
      </c>
      <c r="C2637" t="s">
        <v>990</v>
      </c>
      <c r="D2637" t="s">
        <v>8740</v>
      </c>
      <c r="E2637" t="s">
        <v>992</v>
      </c>
      <c r="F2637" t="s">
        <v>8741</v>
      </c>
      <c r="G2637">
        <v>30</v>
      </c>
      <c r="H2637" t="s">
        <v>3154</v>
      </c>
      <c r="I2637">
        <v>47001</v>
      </c>
      <c r="K2637" t="s">
        <v>8742</v>
      </c>
      <c r="L2637" s="106">
        <v>28493</v>
      </c>
      <c r="M2637">
        <v>14618109</v>
      </c>
      <c r="N2637" t="s">
        <v>996</v>
      </c>
      <c r="O2637" t="s">
        <v>12</v>
      </c>
      <c r="P2637" t="s">
        <v>997</v>
      </c>
      <c r="R2637" s="109" t="str">
        <f>IF(OR(P2637="SB",Q2637="SB"),"SB",0)</f>
        <v>SB</v>
      </c>
      <c r="T2637" s="110" t="s">
        <v>998</v>
      </c>
      <c r="V2637" s="113" t="str">
        <f>IF(AND(I2637&gt;=10000,I2637&lt;=19900),"Praha",(IF(AND(I2637&gt;=25001,I2637&lt;=29501),"Středočeský kraj",(IF(AND(I2637&gt;=30100,I2637&lt;=34972),"Středočeský kraj",(IF(AND(I2637&gt;=35002,I2637&lt;=36271),"Karlovarský kraj",(IF(AND(I2637&gt;=37001,I2637&lt;=39201),"Jihočeský kraj",(IF(AND(I2637&gt;=39701,I2637&lt;=39901),"Jihočeský kraj",(IF(AND(I2637&gt;=39301,I2637&lt;=39601),"Kraj Vysočina",(IF(AND(I2637&gt;=58001,I2637&lt;=59501),"Kraj Vysočina",(IF(AND(I2637&gt;=67401,I2637&lt;=67602),"Kraj Vysočina",(IF(AND(I2637&gt;=40001,I2637&lt;=44101),"Ústecký kraj",(IF(AND(I2637&gt;=46001,I2637&lt;=47201),"Liberecký kraj",(IF(AND(I2637&gt;=51202,I2637&lt;=51401),"Liberecký kraj",(IF(AND(I2637&gt;=53002,I2637&lt;=53976),"Pardubický kraj",(IF(AND(I2637&gt;=56002,I2637&lt;=57201),"Pardubický kraj",(IF(AND(I2637&gt;=60200,I2637&lt;=67201),"Jihomoravský kraj",(IF(AND(I2637&gt;=67801,I2637&lt;=68501),"Jihomoravský kraj",(IF(AND(I2637&gt;=69002,I2637&lt;=69801),"Jihomoravský kraj",(IF(AND(I2637&gt;=68601,I2637&lt;=68801),"Zlínský kraj",(IF(AND(I2637&gt;=75501,I2637&lt;=76901),"Zlínský kraj",(IF(AND(I2637&gt;=70030,I2637&lt;=74901),"Moravskoslezský kraj",(IF(AND(I2637&gt;=75000,I2637&lt;=75368),"Olomoucký kraj",(IF(AND(I2637&gt;=77200,I2637&lt;=79862),"Olomoucký kraj",(IF(AND(I2637&gt;=50011,I2637&lt;=50301),"Královéhradecký kraj",(IF(AND(I2637&gt;=54301,I2637&lt;=54303),"Královéhradecký kraj","0")))))))))))))))))))))))))))))))))))))))))))))))</f>
        <v>Liberecký kraj</v>
      </c>
      <c r="AB2637" t="s">
        <v>998</v>
      </c>
      <c r="AD2637" t="s">
        <v>998</v>
      </c>
      <c r="AE2637" t="s">
        <v>998</v>
      </c>
      <c r="AF2637" t="s">
        <v>998</v>
      </c>
      <c r="AG2637" s="107">
        <v>0</v>
      </c>
      <c r="AH2637" s="107">
        <v>0</v>
      </c>
      <c r="AI2637" s="107">
        <v>0</v>
      </c>
      <c r="AJ2637" t="s">
        <v>1012</v>
      </c>
    </row>
    <row r="2638" spans="1:37" x14ac:dyDescent="0.45">
      <c r="A2638" t="s">
        <v>1256</v>
      </c>
      <c r="B2638" t="s">
        <v>12171</v>
      </c>
      <c r="C2638" t="s">
        <v>1002</v>
      </c>
      <c r="D2638" t="s">
        <v>12172</v>
      </c>
      <c r="E2638" t="s">
        <v>992</v>
      </c>
      <c r="F2638" t="s">
        <v>2892</v>
      </c>
      <c r="G2638">
        <v>2629</v>
      </c>
      <c r="H2638" t="s">
        <v>3154</v>
      </c>
      <c r="I2638">
        <v>47001</v>
      </c>
      <c r="K2638" t="s">
        <v>12173</v>
      </c>
      <c r="L2638" s="106">
        <v>31145</v>
      </c>
      <c r="M2638">
        <v>12931723</v>
      </c>
      <c r="N2638" t="s">
        <v>996</v>
      </c>
      <c r="O2638" t="s">
        <v>12</v>
      </c>
      <c r="P2638" t="s">
        <v>997</v>
      </c>
      <c r="R2638" s="109" t="str">
        <f>IF(OR(P2638="SB",Q2638="SB"),"SB",0)</f>
        <v>SB</v>
      </c>
      <c r="T2638" s="110" t="s">
        <v>998</v>
      </c>
      <c r="V2638" s="113" t="str">
        <f>IF(AND(I2638&gt;=10000,I2638&lt;=19900),"Praha",(IF(AND(I2638&gt;=25001,I2638&lt;=29501),"Středočeský kraj",(IF(AND(I2638&gt;=30100,I2638&lt;=34972),"Středočeský kraj",(IF(AND(I2638&gt;=35002,I2638&lt;=36271),"Karlovarský kraj",(IF(AND(I2638&gt;=37001,I2638&lt;=39201),"Jihočeský kraj",(IF(AND(I2638&gt;=39701,I2638&lt;=39901),"Jihočeský kraj",(IF(AND(I2638&gt;=39301,I2638&lt;=39601),"Kraj Vysočina",(IF(AND(I2638&gt;=58001,I2638&lt;=59501),"Kraj Vysočina",(IF(AND(I2638&gt;=67401,I2638&lt;=67602),"Kraj Vysočina",(IF(AND(I2638&gt;=40001,I2638&lt;=44101),"Ústecký kraj",(IF(AND(I2638&gt;=46001,I2638&lt;=47201),"Liberecký kraj",(IF(AND(I2638&gt;=51202,I2638&lt;=51401),"Liberecký kraj",(IF(AND(I2638&gt;=53002,I2638&lt;=53976),"Pardubický kraj",(IF(AND(I2638&gt;=56002,I2638&lt;=57201),"Pardubický kraj",(IF(AND(I2638&gt;=60200,I2638&lt;=67201),"Jihomoravský kraj",(IF(AND(I2638&gt;=67801,I2638&lt;=68501),"Jihomoravský kraj",(IF(AND(I2638&gt;=69002,I2638&lt;=69801),"Jihomoravský kraj",(IF(AND(I2638&gt;=68601,I2638&lt;=68801),"Zlínský kraj",(IF(AND(I2638&gt;=75501,I2638&lt;=76901),"Zlínský kraj",(IF(AND(I2638&gt;=70030,I2638&lt;=74901),"Moravskoslezský kraj",(IF(AND(I2638&gt;=75000,I2638&lt;=75368),"Olomoucký kraj",(IF(AND(I2638&gt;=77200,I2638&lt;=79862),"Olomoucký kraj",(IF(AND(I2638&gt;=50011,I2638&lt;=50301),"Královéhradecký kraj",(IF(AND(I2638&gt;=54301,I2638&lt;=54303),"Královéhradecký kraj","0")))))))))))))))))))))))))))))))))))))))))))))))</f>
        <v>Liberecký kraj</v>
      </c>
      <c r="AB2638" t="s">
        <v>998</v>
      </c>
      <c r="AD2638" t="s">
        <v>998</v>
      </c>
      <c r="AE2638" t="s">
        <v>998</v>
      </c>
      <c r="AF2638" t="s">
        <v>998</v>
      </c>
      <c r="AG2638" s="107">
        <v>0</v>
      </c>
      <c r="AH2638" s="107">
        <v>0</v>
      </c>
      <c r="AI2638" s="107">
        <v>0</v>
      </c>
      <c r="AJ2638" t="s">
        <v>1012</v>
      </c>
    </row>
    <row r="2639" spans="1:37" x14ac:dyDescent="0.45">
      <c r="A2639" t="s">
        <v>1151</v>
      </c>
      <c r="B2639" t="s">
        <v>12452</v>
      </c>
      <c r="C2639" t="s">
        <v>990</v>
      </c>
      <c r="D2639" t="s">
        <v>12453</v>
      </c>
      <c r="E2639" t="s">
        <v>992</v>
      </c>
      <c r="F2639" t="s">
        <v>4510</v>
      </c>
      <c r="G2639">
        <v>35</v>
      </c>
      <c r="H2639" t="s">
        <v>3154</v>
      </c>
      <c r="I2639">
        <v>47001</v>
      </c>
      <c r="K2639" t="s">
        <v>12454</v>
      </c>
      <c r="L2639" s="106">
        <v>29989</v>
      </c>
      <c r="M2639">
        <v>13413083</v>
      </c>
      <c r="N2639" t="s">
        <v>996</v>
      </c>
      <c r="O2639" t="s">
        <v>12</v>
      </c>
      <c r="P2639" t="s">
        <v>997</v>
      </c>
      <c r="R2639" s="109" t="str">
        <f>IF(OR(P2639="SB",Q2639="SB"),"SB",0)</f>
        <v>SB</v>
      </c>
      <c r="T2639" s="110" t="s">
        <v>998</v>
      </c>
      <c r="V2639" s="113" t="str">
        <f>IF(AND(I2639&gt;=10000,I2639&lt;=19900),"Praha",(IF(AND(I2639&gt;=25001,I2639&lt;=29501),"Středočeský kraj",(IF(AND(I2639&gt;=30100,I2639&lt;=34972),"Středočeský kraj",(IF(AND(I2639&gt;=35002,I2639&lt;=36271),"Karlovarský kraj",(IF(AND(I2639&gt;=37001,I2639&lt;=39201),"Jihočeský kraj",(IF(AND(I2639&gt;=39701,I2639&lt;=39901),"Jihočeský kraj",(IF(AND(I2639&gt;=39301,I2639&lt;=39601),"Kraj Vysočina",(IF(AND(I2639&gt;=58001,I2639&lt;=59501),"Kraj Vysočina",(IF(AND(I2639&gt;=67401,I2639&lt;=67602),"Kraj Vysočina",(IF(AND(I2639&gt;=40001,I2639&lt;=44101),"Ústecký kraj",(IF(AND(I2639&gt;=46001,I2639&lt;=47201),"Liberecký kraj",(IF(AND(I2639&gt;=51202,I2639&lt;=51401),"Liberecký kraj",(IF(AND(I2639&gt;=53002,I2639&lt;=53976),"Pardubický kraj",(IF(AND(I2639&gt;=56002,I2639&lt;=57201),"Pardubický kraj",(IF(AND(I2639&gt;=60200,I2639&lt;=67201),"Jihomoravský kraj",(IF(AND(I2639&gt;=67801,I2639&lt;=68501),"Jihomoravský kraj",(IF(AND(I2639&gt;=69002,I2639&lt;=69801),"Jihomoravský kraj",(IF(AND(I2639&gt;=68601,I2639&lt;=68801),"Zlínský kraj",(IF(AND(I2639&gt;=75501,I2639&lt;=76901),"Zlínský kraj",(IF(AND(I2639&gt;=70030,I2639&lt;=74901),"Moravskoslezský kraj",(IF(AND(I2639&gt;=75000,I2639&lt;=75368),"Olomoucký kraj",(IF(AND(I2639&gt;=77200,I2639&lt;=79862),"Olomoucký kraj",(IF(AND(I2639&gt;=50011,I2639&lt;=50301),"Královéhradecký kraj",(IF(AND(I2639&gt;=54301,I2639&lt;=54303),"Královéhradecký kraj","0")))))))))))))))))))))))))))))))))))))))))))))))</f>
        <v>Liberecký kraj</v>
      </c>
      <c r="AB2639" t="s">
        <v>998</v>
      </c>
      <c r="AD2639" t="s">
        <v>998</v>
      </c>
      <c r="AE2639" t="s">
        <v>998</v>
      </c>
      <c r="AF2639" t="s">
        <v>998</v>
      </c>
      <c r="AG2639" s="107">
        <v>0</v>
      </c>
      <c r="AH2639" s="107">
        <v>0</v>
      </c>
      <c r="AI2639" s="107">
        <v>0</v>
      </c>
      <c r="AJ2639" t="s">
        <v>1012</v>
      </c>
    </row>
    <row r="2640" spans="1:37" x14ac:dyDescent="0.45">
      <c r="A2640" t="s">
        <v>1051</v>
      </c>
      <c r="B2640" t="s">
        <v>13136</v>
      </c>
      <c r="C2640" t="s">
        <v>1002</v>
      </c>
      <c r="D2640" t="s">
        <v>13137</v>
      </c>
      <c r="E2640" t="s">
        <v>992</v>
      </c>
      <c r="F2640" t="s">
        <v>13138</v>
      </c>
      <c r="G2640">
        <v>195</v>
      </c>
      <c r="H2640" t="s">
        <v>3154</v>
      </c>
      <c r="I2640">
        <v>47001</v>
      </c>
      <c r="K2640" t="s">
        <v>13139</v>
      </c>
      <c r="L2640" s="106">
        <v>21771</v>
      </c>
      <c r="M2640">
        <v>10413460</v>
      </c>
      <c r="N2640" t="s">
        <v>996</v>
      </c>
      <c r="O2640" t="s">
        <v>12</v>
      </c>
      <c r="P2640" t="s">
        <v>997</v>
      </c>
      <c r="R2640" s="109" t="str">
        <f>IF(OR(P2640="SB",Q2640="SB"),"SB",0)</f>
        <v>SB</v>
      </c>
      <c r="T2640" s="110" t="s">
        <v>998</v>
      </c>
      <c r="V2640" s="113" t="str">
        <f>IF(AND(I2640&gt;=10000,I2640&lt;=19900),"Praha",(IF(AND(I2640&gt;=25001,I2640&lt;=29501),"Středočeský kraj",(IF(AND(I2640&gt;=30100,I2640&lt;=34972),"Středočeský kraj",(IF(AND(I2640&gt;=35002,I2640&lt;=36271),"Karlovarský kraj",(IF(AND(I2640&gt;=37001,I2640&lt;=39201),"Jihočeský kraj",(IF(AND(I2640&gt;=39701,I2640&lt;=39901),"Jihočeský kraj",(IF(AND(I2640&gt;=39301,I2640&lt;=39601),"Kraj Vysočina",(IF(AND(I2640&gt;=58001,I2640&lt;=59501),"Kraj Vysočina",(IF(AND(I2640&gt;=67401,I2640&lt;=67602),"Kraj Vysočina",(IF(AND(I2640&gt;=40001,I2640&lt;=44101),"Ústecký kraj",(IF(AND(I2640&gt;=46001,I2640&lt;=47201),"Liberecký kraj",(IF(AND(I2640&gt;=51202,I2640&lt;=51401),"Liberecký kraj",(IF(AND(I2640&gt;=53002,I2640&lt;=53976),"Pardubický kraj",(IF(AND(I2640&gt;=56002,I2640&lt;=57201),"Pardubický kraj",(IF(AND(I2640&gt;=60200,I2640&lt;=67201),"Jihomoravský kraj",(IF(AND(I2640&gt;=67801,I2640&lt;=68501),"Jihomoravský kraj",(IF(AND(I2640&gt;=69002,I2640&lt;=69801),"Jihomoravský kraj",(IF(AND(I2640&gt;=68601,I2640&lt;=68801),"Zlínský kraj",(IF(AND(I2640&gt;=75501,I2640&lt;=76901),"Zlínský kraj",(IF(AND(I2640&gt;=70030,I2640&lt;=74901),"Moravskoslezský kraj",(IF(AND(I2640&gt;=75000,I2640&lt;=75368),"Olomoucký kraj",(IF(AND(I2640&gt;=77200,I2640&lt;=79862),"Olomoucký kraj",(IF(AND(I2640&gt;=50011,I2640&lt;=50301),"Královéhradecký kraj",(IF(AND(I2640&gt;=54301,I2640&lt;=54303),"Královéhradecký kraj","0")))))))))))))))))))))))))))))))))))))))))))))))</f>
        <v>Liberecký kraj</v>
      </c>
      <c r="AB2640" t="s">
        <v>998</v>
      </c>
      <c r="AD2640" t="s">
        <v>998</v>
      </c>
      <c r="AE2640" t="s">
        <v>998</v>
      </c>
      <c r="AF2640" t="s">
        <v>998</v>
      </c>
      <c r="AG2640" s="107">
        <v>0</v>
      </c>
      <c r="AH2640" s="107">
        <v>0</v>
      </c>
      <c r="AI2640" s="107">
        <v>0</v>
      </c>
      <c r="AJ2640" t="s">
        <v>1012</v>
      </c>
    </row>
    <row r="2641" spans="1:37" x14ac:dyDescent="0.45">
      <c r="A2641" t="s">
        <v>988</v>
      </c>
      <c r="B2641" t="s">
        <v>4173</v>
      </c>
      <c r="C2641" t="s">
        <v>990</v>
      </c>
      <c r="D2641" t="s">
        <v>4178</v>
      </c>
      <c r="E2641" t="s">
        <v>992</v>
      </c>
      <c r="F2641" t="s">
        <v>1097</v>
      </c>
      <c r="G2641">
        <v>2671</v>
      </c>
      <c r="H2641" t="s">
        <v>3154</v>
      </c>
      <c r="I2641">
        <v>47001</v>
      </c>
      <c r="K2641" t="s">
        <v>4179</v>
      </c>
      <c r="L2641" s="106">
        <v>35814</v>
      </c>
      <c r="M2641">
        <v>12924548</v>
      </c>
      <c r="N2641" t="s">
        <v>996</v>
      </c>
      <c r="O2641" t="s">
        <v>12</v>
      </c>
      <c r="P2641" t="s">
        <v>997</v>
      </c>
      <c r="R2641" s="109" t="str">
        <f>IF(OR(P2641="SB",Q2641="SB"),"SB",0)</f>
        <v>SB</v>
      </c>
      <c r="V2641" s="113" t="str">
        <f>IF(AND(I2641&gt;=10000,I2641&lt;=19900),"Praha",(IF(AND(I2641&gt;=25001,I2641&lt;=29501),"Středočeský kraj",(IF(AND(I2641&gt;=30100,I2641&lt;=34972),"Středočeský kraj",(IF(AND(I2641&gt;=35002,I2641&lt;=36271),"Karlovarský kraj",(IF(AND(I2641&gt;=37001,I2641&lt;=39201),"Jihočeský kraj",(IF(AND(I2641&gt;=39701,I2641&lt;=39901),"Jihočeský kraj",(IF(AND(I2641&gt;=39301,I2641&lt;=39601),"Kraj Vysočina",(IF(AND(I2641&gt;=58001,I2641&lt;=59501),"Kraj Vysočina",(IF(AND(I2641&gt;=67401,I2641&lt;=67602),"Kraj Vysočina",(IF(AND(I2641&gt;=40001,I2641&lt;=44101),"Ústecký kraj",(IF(AND(I2641&gt;=46001,I2641&lt;=47201),"Liberecký kraj",(IF(AND(I2641&gt;=51202,I2641&lt;=51401),"Liberecký kraj",(IF(AND(I2641&gt;=53002,I2641&lt;=53976),"Pardubický kraj",(IF(AND(I2641&gt;=56002,I2641&lt;=57201),"Pardubický kraj",(IF(AND(I2641&gt;=60200,I2641&lt;=67201),"Jihomoravský kraj",(IF(AND(I2641&gt;=67801,I2641&lt;=68501),"Jihomoravský kraj",(IF(AND(I2641&gt;=69002,I2641&lt;=69801),"Jihomoravský kraj",(IF(AND(I2641&gt;=68601,I2641&lt;=68801),"Zlínský kraj",(IF(AND(I2641&gt;=75501,I2641&lt;=76901),"Zlínský kraj",(IF(AND(I2641&gt;=70030,I2641&lt;=74901),"Moravskoslezský kraj",(IF(AND(I2641&gt;=75000,I2641&lt;=75368),"Olomoucký kraj",(IF(AND(I2641&gt;=77200,I2641&lt;=79862),"Olomoucký kraj",(IF(AND(I2641&gt;=50011,I2641&lt;=50301),"Královéhradecký kraj",(IF(AND(I2641&gt;=54301,I2641&lt;=54303),"Královéhradecký kraj","0")))))))))))))))))))))))))))))))))))))))))))))))</f>
        <v>Liberecký kraj</v>
      </c>
      <c r="AD2641" t="s">
        <v>998</v>
      </c>
      <c r="AE2641" t="s">
        <v>998</v>
      </c>
      <c r="AF2641" t="s">
        <v>998</v>
      </c>
      <c r="AG2641" s="107">
        <v>300</v>
      </c>
      <c r="AH2641" s="107">
        <v>0</v>
      </c>
      <c r="AI2641" s="107">
        <v>0</v>
      </c>
      <c r="AJ2641" t="s">
        <v>999</v>
      </c>
      <c r="AK2641" s="106">
        <v>44924</v>
      </c>
    </row>
    <row r="2642" spans="1:37" x14ac:dyDescent="0.45">
      <c r="A2642" t="s">
        <v>1095</v>
      </c>
      <c r="B2642" t="s">
        <v>19321</v>
      </c>
      <c r="C2642" t="s">
        <v>990</v>
      </c>
      <c r="D2642" t="s">
        <v>19333</v>
      </c>
      <c r="E2642" t="s">
        <v>992</v>
      </c>
      <c r="F2642" t="s">
        <v>13943</v>
      </c>
      <c r="G2642">
        <v>192</v>
      </c>
      <c r="H2642" t="s">
        <v>3154</v>
      </c>
      <c r="I2642">
        <v>47002</v>
      </c>
      <c r="K2642" t="s">
        <v>19334</v>
      </c>
      <c r="L2642" s="106">
        <v>31014</v>
      </c>
      <c r="M2642">
        <v>14084609</v>
      </c>
      <c r="N2642" t="s">
        <v>1068</v>
      </c>
      <c r="O2642" t="s">
        <v>1050</v>
      </c>
      <c r="P2642" t="s">
        <v>997</v>
      </c>
      <c r="R2642" s="109" t="str">
        <f>IF(OR(P2642="SB",Q2642="SB"),"SB",0)</f>
        <v>SB</v>
      </c>
      <c r="T2642" s="110" t="s">
        <v>998</v>
      </c>
      <c r="V2642" s="113" t="str">
        <f>IF(AND(I2642&gt;=10000,I2642&lt;=19900),"Praha",(IF(AND(I2642&gt;=25001,I2642&lt;=29501),"Středočeský kraj",(IF(AND(I2642&gt;=30100,I2642&lt;=34972),"Středočeský kraj",(IF(AND(I2642&gt;=35002,I2642&lt;=36271),"Karlovarský kraj",(IF(AND(I2642&gt;=37001,I2642&lt;=39201),"Jihočeský kraj",(IF(AND(I2642&gt;=39701,I2642&lt;=39901),"Jihočeský kraj",(IF(AND(I2642&gt;=39301,I2642&lt;=39601),"Kraj Vysočina",(IF(AND(I2642&gt;=58001,I2642&lt;=59501),"Kraj Vysočina",(IF(AND(I2642&gt;=67401,I2642&lt;=67602),"Kraj Vysočina",(IF(AND(I2642&gt;=40001,I2642&lt;=44101),"Ústecký kraj",(IF(AND(I2642&gt;=46001,I2642&lt;=47201),"Liberecký kraj",(IF(AND(I2642&gt;=51202,I2642&lt;=51401),"Liberecký kraj",(IF(AND(I2642&gt;=53002,I2642&lt;=53976),"Pardubický kraj",(IF(AND(I2642&gt;=56002,I2642&lt;=57201),"Pardubický kraj",(IF(AND(I2642&gt;=60200,I2642&lt;=67201),"Jihomoravský kraj",(IF(AND(I2642&gt;=67801,I2642&lt;=68501),"Jihomoravský kraj",(IF(AND(I2642&gt;=69002,I2642&lt;=69801),"Jihomoravský kraj",(IF(AND(I2642&gt;=68601,I2642&lt;=68801),"Zlínský kraj",(IF(AND(I2642&gt;=75501,I2642&lt;=76901),"Zlínský kraj",(IF(AND(I2642&gt;=70030,I2642&lt;=74901),"Moravskoslezský kraj",(IF(AND(I2642&gt;=75000,I2642&lt;=75368),"Olomoucký kraj",(IF(AND(I2642&gt;=77200,I2642&lt;=79862),"Olomoucký kraj",(IF(AND(I2642&gt;=50011,I2642&lt;=50301),"Královéhradecký kraj",(IF(AND(I2642&gt;=54301,I2642&lt;=54303),"Královéhradecký kraj","0")))))))))))))))))))))))))))))))))))))))))))))))</f>
        <v>Liberecký kraj</v>
      </c>
      <c r="AB2642" t="s">
        <v>998</v>
      </c>
      <c r="AD2642" t="s">
        <v>998</v>
      </c>
      <c r="AE2642" t="s">
        <v>998</v>
      </c>
      <c r="AF2642" t="s">
        <v>998</v>
      </c>
      <c r="AG2642" s="107">
        <v>0</v>
      </c>
      <c r="AH2642" s="107">
        <v>0</v>
      </c>
      <c r="AI2642" s="107">
        <v>0</v>
      </c>
      <c r="AJ2642" t="s">
        <v>1012</v>
      </c>
    </row>
    <row r="2643" spans="1:37" x14ac:dyDescent="0.45">
      <c r="A2643" t="s">
        <v>1573</v>
      </c>
      <c r="B2643" t="s">
        <v>6999</v>
      </c>
      <c r="C2643" t="s">
        <v>1002</v>
      </c>
      <c r="D2643" t="s">
        <v>7000</v>
      </c>
      <c r="E2643" t="s">
        <v>992</v>
      </c>
      <c r="F2643" t="s">
        <v>2211</v>
      </c>
      <c r="G2643">
        <v>12</v>
      </c>
      <c r="H2643" t="s">
        <v>3154</v>
      </c>
      <c r="I2643">
        <v>47005</v>
      </c>
      <c r="K2643" t="s">
        <v>7001</v>
      </c>
      <c r="L2643" s="106">
        <v>23067</v>
      </c>
      <c r="M2643">
        <v>10473478</v>
      </c>
      <c r="N2643" t="s">
        <v>1431</v>
      </c>
      <c r="O2643" t="s">
        <v>1282</v>
      </c>
      <c r="P2643" t="s">
        <v>997</v>
      </c>
      <c r="R2643" s="109" t="str">
        <f>IF(OR(P2643="SB",Q2643="SB"),"SB",0)</f>
        <v>SB</v>
      </c>
      <c r="T2643" s="110" t="s">
        <v>998</v>
      </c>
      <c r="V2643" s="113" t="str">
        <f>IF(AND(I2643&gt;=10000,I2643&lt;=19900),"Praha",(IF(AND(I2643&gt;=25001,I2643&lt;=29501),"Středočeský kraj",(IF(AND(I2643&gt;=30100,I2643&lt;=34972),"Středočeský kraj",(IF(AND(I2643&gt;=35002,I2643&lt;=36271),"Karlovarský kraj",(IF(AND(I2643&gt;=37001,I2643&lt;=39201),"Jihočeský kraj",(IF(AND(I2643&gt;=39701,I2643&lt;=39901),"Jihočeský kraj",(IF(AND(I2643&gt;=39301,I2643&lt;=39601),"Kraj Vysočina",(IF(AND(I2643&gt;=58001,I2643&lt;=59501),"Kraj Vysočina",(IF(AND(I2643&gt;=67401,I2643&lt;=67602),"Kraj Vysočina",(IF(AND(I2643&gt;=40001,I2643&lt;=44101),"Ústecký kraj",(IF(AND(I2643&gt;=46001,I2643&lt;=47201),"Liberecký kraj",(IF(AND(I2643&gt;=51202,I2643&lt;=51401),"Liberecký kraj",(IF(AND(I2643&gt;=53002,I2643&lt;=53976),"Pardubický kraj",(IF(AND(I2643&gt;=56002,I2643&lt;=57201),"Pardubický kraj",(IF(AND(I2643&gt;=60200,I2643&lt;=67201),"Jihomoravský kraj",(IF(AND(I2643&gt;=67801,I2643&lt;=68501),"Jihomoravský kraj",(IF(AND(I2643&gt;=69002,I2643&lt;=69801),"Jihomoravský kraj",(IF(AND(I2643&gt;=68601,I2643&lt;=68801),"Zlínský kraj",(IF(AND(I2643&gt;=75501,I2643&lt;=76901),"Zlínský kraj",(IF(AND(I2643&gt;=70030,I2643&lt;=74901),"Moravskoslezský kraj",(IF(AND(I2643&gt;=75000,I2643&lt;=75368),"Olomoucký kraj",(IF(AND(I2643&gt;=77200,I2643&lt;=79862),"Olomoucký kraj",(IF(AND(I2643&gt;=50011,I2643&lt;=50301),"Královéhradecký kraj",(IF(AND(I2643&gt;=54301,I2643&lt;=54303),"Královéhradecký kraj","0")))))))))))))))))))))))))))))))))))))))))))))))</f>
        <v>Liberecký kraj</v>
      </c>
      <c r="AB2643" t="s">
        <v>998</v>
      </c>
      <c r="AD2643" t="s">
        <v>998</v>
      </c>
      <c r="AE2643" t="s">
        <v>998</v>
      </c>
      <c r="AF2643" t="s">
        <v>998</v>
      </c>
      <c r="AG2643" s="107">
        <v>300</v>
      </c>
      <c r="AH2643" s="107">
        <v>0</v>
      </c>
      <c r="AI2643" s="107">
        <v>0</v>
      </c>
      <c r="AJ2643" t="s">
        <v>999</v>
      </c>
      <c r="AK2643" s="106">
        <v>44920</v>
      </c>
    </row>
    <row r="2644" spans="1:37" x14ac:dyDescent="0.45">
      <c r="A2644" t="s">
        <v>1044</v>
      </c>
      <c r="B2644" t="s">
        <v>16562</v>
      </c>
      <c r="C2644" t="s">
        <v>990</v>
      </c>
      <c r="D2644" t="s">
        <v>16563</v>
      </c>
      <c r="E2644" t="s">
        <v>992</v>
      </c>
      <c r="F2644" t="s">
        <v>5401</v>
      </c>
      <c r="G2644">
        <v>2609</v>
      </c>
      <c r="H2644" t="s">
        <v>3154</v>
      </c>
      <c r="I2644">
        <v>47006</v>
      </c>
      <c r="K2644" t="s">
        <v>16564</v>
      </c>
      <c r="L2644" s="106">
        <v>30786</v>
      </c>
      <c r="M2644">
        <v>10869966</v>
      </c>
      <c r="N2644" t="s">
        <v>996</v>
      </c>
      <c r="O2644" t="s">
        <v>12</v>
      </c>
      <c r="P2644" t="s">
        <v>997</v>
      </c>
      <c r="R2644" s="109" t="str">
        <f>IF(OR(P2644="SB",Q2644="SB"),"SB",0)</f>
        <v>SB</v>
      </c>
      <c r="T2644" s="110">
        <v>11865</v>
      </c>
      <c r="U2644" t="s">
        <v>19633</v>
      </c>
      <c r="V2644" s="113" t="str">
        <f>IF(AND(I2644&gt;=10000,I2644&lt;=19900),"Praha",(IF(AND(I2644&gt;=25001,I2644&lt;=29501),"Středočeský kraj",(IF(AND(I2644&gt;=30100,I2644&lt;=34972),"Středočeský kraj",(IF(AND(I2644&gt;=35002,I2644&lt;=36271),"Karlovarský kraj",(IF(AND(I2644&gt;=37001,I2644&lt;=39201),"Jihočeský kraj",(IF(AND(I2644&gt;=39701,I2644&lt;=39901),"Jihočeský kraj",(IF(AND(I2644&gt;=39301,I2644&lt;=39601),"Kraj Vysočina",(IF(AND(I2644&gt;=58001,I2644&lt;=59501),"Kraj Vysočina",(IF(AND(I2644&gt;=67401,I2644&lt;=67602),"Kraj Vysočina",(IF(AND(I2644&gt;=40001,I2644&lt;=44101),"Ústecký kraj",(IF(AND(I2644&gt;=46001,I2644&lt;=47201),"Liberecký kraj",(IF(AND(I2644&gt;=51202,I2644&lt;=51401),"Liberecký kraj",(IF(AND(I2644&gt;=53002,I2644&lt;=53976),"Pardubický kraj",(IF(AND(I2644&gt;=56002,I2644&lt;=57201),"Pardubický kraj",(IF(AND(I2644&gt;=60200,I2644&lt;=67201),"Jihomoravský kraj",(IF(AND(I2644&gt;=67801,I2644&lt;=68501),"Jihomoravský kraj",(IF(AND(I2644&gt;=69002,I2644&lt;=69801),"Jihomoravský kraj",(IF(AND(I2644&gt;=68601,I2644&lt;=68801),"Zlínský kraj",(IF(AND(I2644&gt;=75501,I2644&lt;=76901),"Zlínský kraj",(IF(AND(I2644&gt;=70030,I2644&lt;=74901),"Moravskoslezský kraj",(IF(AND(I2644&gt;=75000,I2644&lt;=75368),"Olomoucký kraj",(IF(AND(I2644&gt;=77200,I2644&lt;=79862),"Olomoucký kraj",(IF(AND(I2644&gt;=50011,I2644&lt;=50301),"Královéhradecký kraj",(IF(AND(I2644&gt;=54301,I2644&lt;=54303),"Královéhradecký kraj","0")))))))))))))))))))))))))))))))))))))))))))))))</f>
        <v>Liberecký kraj</v>
      </c>
      <c r="AD2644" t="s">
        <v>998</v>
      </c>
      <c r="AE2644" t="s">
        <v>998</v>
      </c>
      <c r="AF2644" t="s">
        <v>998</v>
      </c>
      <c r="AG2644" s="107">
        <v>0</v>
      </c>
      <c r="AH2644" s="107">
        <v>0</v>
      </c>
      <c r="AI2644" s="107">
        <v>0</v>
      </c>
      <c r="AJ2644" t="s">
        <v>1012</v>
      </c>
    </row>
    <row r="2645" spans="1:37" x14ac:dyDescent="0.45">
      <c r="A2645" t="s">
        <v>2033</v>
      </c>
      <c r="B2645" t="s">
        <v>11725</v>
      </c>
      <c r="C2645" t="s">
        <v>990</v>
      </c>
      <c r="D2645" t="s">
        <v>11726</v>
      </c>
      <c r="E2645" t="s">
        <v>992</v>
      </c>
      <c r="F2645" t="s">
        <v>11727</v>
      </c>
      <c r="G2645">
        <v>18</v>
      </c>
      <c r="H2645" t="s">
        <v>3154</v>
      </c>
      <c r="I2645">
        <v>47006</v>
      </c>
      <c r="K2645" t="s">
        <v>11728</v>
      </c>
      <c r="L2645" s="106">
        <v>24312</v>
      </c>
      <c r="M2645">
        <v>12985879</v>
      </c>
      <c r="N2645" t="s">
        <v>996</v>
      </c>
      <c r="O2645" t="s">
        <v>12</v>
      </c>
      <c r="P2645" t="s">
        <v>997</v>
      </c>
      <c r="R2645" s="109" t="str">
        <f>IF(OR(P2645="SB",Q2645="SB"),"SB",0)</f>
        <v>SB</v>
      </c>
      <c r="T2645" s="110" t="s">
        <v>998</v>
      </c>
      <c r="V2645" s="113" t="str">
        <f>IF(AND(I2645&gt;=10000,I2645&lt;=19900),"Praha",(IF(AND(I2645&gt;=25001,I2645&lt;=29501),"Středočeský kraj",(IF(AND(I2645&gt;=30100,I2645&lt;=34972),"Středočeský kraj",(IF(AND(I2645&gt;=35002,I2645&lt;=36271),"Karlovarský kraj",(IF(AND(I2645&gt;=37001,I2645&lt;=39201),"Jihočeský kraj",(IF(AND(I2645&gt;=39701,I2645&lt;=39901),"Jihočeský kraj",(IF(AND(I2645&gt;=39301,I2645&lt;=39601),"Kraj Vysočina",(IF(AND(I2645&gt;=58001,I2645&lt;=59501),"Kraj Vysočina",(IF(AND(I2645&gt;=67401,I2645&lt;=67602),"Kraj Vysočina",(IF(AND(I2645&gt;=40001,I2645&lt;=44101),"Ústecký kraj",(IF(AND(I2645&gt;=46001,I2645&lt;=47201),"Liberecký kraj",(IF(AND(I2645&gt;=51202,I2645&lt;=51401),"Liberecký kraj",(IF(AND(I2645&gt;=53002,I2645&lt;=53976),"Pardubický kraj",(IF(AND(I2645&gt;=56002,I2645&lt;=57201),"Pardubický kraj",(IF(AND(I2645&gt;=60200,I2645&lt;=67201),"Jihomoravský kraj",(IF(AND(I2645&gt;=67801,I2645&lt;=68501),"Jihomoravský kraj",(IF(AND(I2645&gt;=69002,I2645&lt;=69801),"Jihomoravský kraj",(IF(AND(I2645&gt;=68601,I2645&lt;=68801),"Zlínský kraj",(IF(AND(I2645&gt;=75501,I2645&lt;=76901),"Zlínský kraj",(IF(AND(I2645&gt;=70030,I2645&lt;=74901),"Moravskoslezský kraj",(IF(AND(I2645&gt;=75000,I2645&lt;=75368),"Olomoucký kraj",(IF(AND(I2645&gt;=77200,I2645&lt;=79862),"Olomoucký kraj",(IF(AND(I2645&gt;=50011,I2645&lt;=50301),"Královéhradecký kraj",(IF(AND(I2645&gt;=54301,I2645&lt;=54303),"Královéhradecký kraj","0")))))))))))))))))))))))))))))))))))))))))))))))</f>
        <v>Liberecký kraj</v>
      </c>
      <c r="AB2645" t="s">
        <v>998</v>
      </c>
      <c r="AD2645" t="s">
        <v>998</v>
      </c>
      <c r="AE2645" t="s">
        <v>998</v>
      </c>
      <c r="AF2645" t="s">
        <v>998</v>
      </c>
      <c r="AG2645" s="107">
        <v>0</v>
      </c>
      <c r="AH2645" s="107">
        <v>0</v>
      </c>
      <c r="AI2645" s="107">
        <v>0</v>
      </c>
      <c r="AJ2645" t="s">
        <v>1012</v>
      </c>
    </row>
    <row r="2646" spans="1:37" x14ac:dyDescent="0.45">
      <c r="A2646" t="s">
        <v>1076</v>
      </c>
      <c r="B2646" t="s">
        <v>8946</v>
      </c>
      <c r="C2646" t="s">
        <v>990</v>
      </c>
      <c r="D2646" t="s">
        <v>8961</v>
      </c>
      <c r="E2646" t="s">
        <v>992</v>
      </c>
      <c r="F2646" t="s">
        <v>8962</v>
      </c>
      <c r="G2646">
        <v>139</v>
      </c>
      <c r="H2646" t="s">
        <v>8962</v>
      </c>
      <c r="I2646">
        <v>47101</v>
      </c>
      <c r="K2646" t="s">
        <v>8963</v>
      </c>
      <c r="L2646" s="106">
        <v>34092</v>
      </c>
      <c r="M2646">
        <v>13421571</v>
      </c>
      <c r="N2646" t="s">
        <v>996</v>
      </c>
      <c r="O2646" t="s">
        <v>12</v>
      </c>
      <c r="P2646" t="s">
        <v>997</v>
      </c>
      <c r="R2646" s="109" t="str">
        <f>IF(OR(P2646="SB",Q2646="SB"),"SB",0)</f>
        <v>SB</v>
      </c>
      <c r="T2646" s="110" t="s">
        <v>998</v>
      </c>
      <c r="V2646" s="113" t="str">
        <f>IF(AND(I2646&gt;=10000,I2646&lt;=19900),"Praha",(IF(AND(I2646&gt;=25001,I2646&lt;=29501),"Středočeský kraj",(IF(AND(I2646&gt;=30100,I2646&lt;=34972),"Středočeský kraj",(IF(AND(I2646&gt;=35002,I2646&lt;=36271),"Karlovarský kraj",(IF(AND(I2646&gt;=37001,I2646&lt;=39201),"Jihočeský kraj",(IF(AND(I2646&gt;=39701,I2646&lt;=39901),"Jihočeský kraj",(IF(AND(I2646&gt;=39301,I2646&lt;=39601),"Kraj Vysočina",(IF(AND(I2646&gt;=58001,I2646&lt;=59501),"Kraj Vysočina",(IF(AND(I2646&gt;=67401,I2646&lt;=67602),"Kraj Vysočina",(IF(AND(I2646&gt;=40001,I2646&lt;=44101),"Ústecký kraj",(IF(AND(I2646&gt;=46001,I2646&lt;=47201),"Liberecký kraj",(IF(AND(I2646&gt;=51202,I2646&lt;=51401),"Liberecký kraj",(IF(AND(I2646&gt;=53002,I2646&lt;=53976),"Pardubický kraj",(IF(AND(I2646&gt;=56002,I2646&lt;=57201),"Pardubický kraj",(IF(AND(I2646&gt;=60200,I2646&lt;=67201),"Jihomoravský kraj",(IF(AND(I2646&gt;=67801,I2646&lt;=68501),"Jihomoravský kraj",(IF(AND(I2646&gt;=69002,I2646&lt;=69801),"Jihomoravský kraj",(IF(AND(I2646&gt;=68601,I2646&lt;=68801),"Zlínský kraj",(IF(AND(I2646&gt;=75501,I2646&lt;=76901),"Zlínský kraj",(IF(AND(I2646&gt;=70030,I2646&lt;=74901),"Moravskoslezský kraj",(IF(AND(I2646&gt;=75000,I2646&lt;=75368),"Olomoucký kraj",(IF(AND(I2646&gt;=77200,I2646&lt;=79862),"Olomoucký kraj",(IF(AND(I2646&gt;=50011,I2646&lt;=50301),"Královéhradecký kraj",(IF(AND(I2646&gt;=54301,I2646&lt;=54303),"Královéhradecký kraj","0")))))))))))))))))))))))))))))))))))))))))))))))</f>
        <v>Liberecký kraj</v>
      </c>
      <c r="AB2646" t="s">
        <v>998</v>
      </c>
      <c r="AD2646" t="s">
        <v>998</v>
      </c>
      <c r="AE2646" t="s">
        <v>998</v>
      </c>
      <c r="AF2646" t="s">
        <v>998</v>
      </c>
      <c r="AG2646" s="107">
        <v>0</v>
      </c>
      <c r="AH2646" s="107">
        <v>0</v>
      </c>
      <c r="AI2646" s="107">
        <v>0</v>
      </c>
      <c r="AJ2646" t="s">
        <v>1012</v>
      </c>
    </row>
    <row r="2647" spans="1:37" x14ac:dyDescent="0.45">
      <c r="A2647" t="s">
        <v>1076</v>
      </c>
      <c r="B2647" t="s">
        <v>4030</v>
      </c>
      <c r="C2647" t="s">
        <v>990</v>
      </c>
      <c r="D2647" t="s">
        <v>4031</v>
      </c>
      <c r="E2647" t="s">
        <v>992</v>
      </c>
      <c r="F2647" t="s">
        <v>2066</v>
      </c>
      <c r="G2647">
        <v>3</v>
      </c>
      <c r="H2647" t="s">
        <v>4032</v>
      </c>
      <c r="I2647">
        <v>47123</v>
      </c>
      <c r="K2647" t="s">
        <v>4033</v>
      </c>
      <c r="L2647" s="106">
        <v>33133</v>
      </c>
      <c r="M2647">
        <v>13421672</v>
      </c>
      <c r="N2647" t="s">
        <v>996</v>
      </c>
      <c r="O2647" t="s">
        <v>12</v>
      </c>
      <c r="P2647" t="s">
        <v>997</v>
      </c>
      <c r="R2647" s="109" t="str">
        <f>IF(OR(P2647="SB",Q2647="SB"),"SB",0)</f>
        <v>SB</v>
      </c>
      <c r="T2647" s="110" t="s">
        <v>998</v>
      </c>
      <c r="V2647" s="113" t="str">
        <f>IF(AND(I2647&gt;=10000,I2647&lt;=19900),"Praha",(IF(AND(I2647&gt;=25001,I2647&lt;=29501),"Středočeský kraj",(IF(AND(I2647&gt;=30100,I2647&lt;=34972),"Středočeský kraj",(IF(AND(I2647&gt;=35002,I2647&lt;=36271),"Karlovarský kraj",(IF(AND(I2647&gt;=37001,I2647&lt;=39201),"Jihočeský kraj",(IF(AND(I2647&gt;=39701,I2647&lt;=39901),"Jihočeský kraj",(IF(AND(I2647&gt;=39301,I2647&lt;=39601),"Kraj Vysočina",(IF(AND(I2647&gt;=58001,I2647&lt;=59501),"Kraj Vysočina",(IF(AND(I2647&gt;=67401,I2647&lt;=67602),"Kraj Vysočina",(IF(AND(I2647&gt;=40001,I2647&lt;=44101),"Ústecký kraj",(IF(AND(I2647&gt;=46001,I2647&lt;=47201),"Liberecký kraj",(IF(AND(I2647&gt;=51202,I2647&lt;=51401),"Liberecký kraj",(IF(AND(I2647&gt;=53002,I2647&lt;=53976),"Pardubický kraj",(IF(AND(I2647&gt;=56002,I2647&lt;=57201),"Pardubický kraj",(IF(AND(I2647&gt;=60200,I2647&lt;=67201),"Jihomoravský kraj",(IF(AND(I2647&gt;=67801,I2647&lt;=68501),"Jihomoravský kraj",(IF(AND(I2647&gt;=69002,I2647&lt;=69801),"Jihomoravský kraj",(IF(AND(I2647&gt;=68601,I2647&lt;=68801),"Zlínský kraj",(IF(AND(I2647&gt;=75501,I2647&lt;=76901),"Zlínský kraj",(IF(AND(I2647&gt;=70030,I2647&lt;=74901),"Moravskoslezský kraj",(IF(AND(I2647&gt;=75000,I2647&lt;=75368),"Olomoucký kraj",(IF(AND(I2647&gt;=77200,I2647&lt;=79862),"Olomoucký kraj",(IF(AND(I2647&gt;=50011,I2647&lt;=50301),"Královéhradecký kraj",(IF(AND(I2647&gt;=54301,I2647&lt;=54303),"Královéhradecký kraj","0")))))))))))))))))))))))))))))))))))))))))))))))</f>
        <v>Liberecký kraj</v>
      </c>
      <c r="AB2647" t="s">
        <v>998</v>
      </c>
      <c r="AD2647" t="s">
        <v>998</v>
      </c>
      <c r="AE2647" t="s">
        <v>998</v>
      </c>
      <c r="AF2647" t="s">
        <v>998</v>
      </c>
      <c r="AG2647" s="107">
        <v>0</v>
      </c>
      <c r="AH2647" s="107">
        <v>0</v>
      </c>
      <c r="AI2647" s="107">
        <v>0</v>
      </c>
      <c r="AJ2647" t="s">
        <v>1012</v>
      </c>
    </row>
    <row r="2648" spans="1:37" x14ac:dyDescent="0.45">
      <c r="A2648" t="s">
        <v>1220</v>
      </c>
      <c r="B2648" t="s">
        <v>7536</v>
      </c>
      <c r="C2648" t="s">
        <v>1002</v>
      </c>
      <c r="D2648" t="s">
        <v>7539</v>
      </c>
      <c r="E2648" t="s">
        <v>992</v>
      </c>
      <c r="F2648" t="s">
        <v>7540</v>
      </c>
      <c r="G2648">
        <v>575</v>
      </c>
      <c r="H2648" t="s">
        <v>5068</v>
      </c>
      <c r="I2648">
        <v>47124</v>
      </c>
      <c r="K2648" t="s">
        <v>7541</v>
      </c>
      <c r="L2648" s="106">
        <v>22458</v>
      </c>
      <c r="M2648">
        <v>12972947</v>
      </c>
      <c r="N2648" t="s">
        <v>996</v>
      </c>
      <c r="O2648" t="s">
        <v>12</v>
      </c>
      <c r="P2648" t="s">
        <v>997</v>
      </c>
      <c r="R2648" s="109" t="str">
        <f>IF(OR(P2648="SB",Q2648="SB"),"SB",0)</f>
        <v>SB</v>
      </c>
      <c r="T2648" s="110" t="s">
        <v>998</v>
      </c>
      <c r="V2648" s="113" t="str">
        <f>IF(AND(I2648&gt;=10000,I2648&lt;=19900),"Praha",(IF(AND(I2648&gt;=25001,I2648&lt;=29501),"Středočeský kraj",(IF(AND(I2648&gt;=30100,I2648&lt;=34972),"Středočeský kraj",(IF(AND(I2648&gt;=35002,I2648&lt;=36271),"Karlovarský kraj",(IF(AND(I2648&gt;=37001,I2648&lt;=39201),"Jihočeský kraj",(IF(AND(I2648&gt;=39701,I2648&lt;=39901),"Jihočeský kraj",(IF(AND(I2648&gt;=39301,I2648&lt;=39601),"Kraj Vysočina",(IF(AND(I2648&gt;=58001,I2648&lt;=59501),"Kraj Vysočina",(IF(AND(I2648&gt;=67401,I2648&lt;=67602),"Kraj Vysočina",(IF(AND(I2648&gt;=40001,I2648&lt;=44101),"Ústecký kraj",(IF(AND(I2648&gt;=46001,I2648&lt;=47201),"Liberecký kraj",(IF(AND(I2648&gt;=51202,I2648&lt;=51401),"Liberecký kraj",(IF(AND(I2648&gt;=53002,I2648&lt;=53976),"Pardubický kraj",(IF(AND(I2648&gt;=56002,I2648&lt;=57201),"Pardubický kraj",(IF(AND(I2648&gt;=60200,I2648&lt;=67201),"Jihomoravský kraj",(IF(AND(I2648&gt;=67801,I2648&lt;=68501),"Jihomoravský kraj",(IF(AND(I2648&gt;=69002,I2648&lt;=69801),"Jihomoravský kraj",(IF(AND(I2648&gt;=68601,I2648&lt;=68801),"Zlínský kraj",(IF(AND(I2648&gt;=75501,I2648&lt;=76901),"Zlínský kraj",(IF(AND(I2648&gt;=70030,I2648&lt;=74901),"Moravskoslezský kraj",(IF(AND(I2648&gt;=75000,I2648&lt;=75368),"Olomoucký kraj",(IF(AND(I2648&gt;=77200,I2648&lt;=79862),"Olomoucký kraj",(IF(AND(I2648&gt;=50011,I2648&lt;=50301),"Královéhradecký kraj",(IF(AND(I2648&gt;=54301,I2648&lt;=54303),"Královéhradecký kraj","0")))))))))))))))))))))))))))))))))))))))))))))))</f>
        <v>Liberecký kraj</v>
      </c>
      <c r="AB2648" t="s">
        <v>998</v>
      </c>
      <c r="AD2648" t="s">
        <v>998</v>
      </c>
      <c r="AE2648" t="s">
        <v>998</v>
      </c>
      <c r="AF2648" t="s">
        <v>998</v>
      </c>
      <c r="AG2648" s="107">
        <v>0</v>
      </c>
      <c r="AH2648" s="107">
        <v>0</v>
      </c>
      <c r="AI2648" s="107">
        <v>0</v>
      </c>
      <c r="AJ2648" t="s">
        <v>1012</v>
      </c>
    </row>
    <row r="2649" spans="1:37" x14ac:dyDescent="0.45">
      <c r="A2649" t="s">
        <v>1403</v>
      </c>
      <c r="B2649" t="s">
        <v>13827</v>
      </c>
      <c r="C2649" t="s">
        <v>990</v>
      </c>
      <c r="D2649" t="s">
        <v>13828</v>
      </c>
      <c r="E2649" t="s">
        <v>992</v>
      </c>
      <c r="F2649" t="s">
        <v>7562</v>
      </c>
      <c r="G2649">
        <v>276</v>
      </c>
      <c r="H2649" t="s">
        <v>13829</v>
      </c>
      <c r="I2649">
        <v>47127</v>
      </c>
      <c r="K2649" t="s">
        <v>13830</v>
      </c>
      <c r="L2649" s="106">
        <v>41797</v>
      </c>
      <c r="M2649">
        <v>16230733</v>
      </c>
      <c r="N2649" t="s">
        <v>1144</v>
      </c>
      <c r="O2649" t="s">
        <v>12</v>
      </c>
      <c r="P2649" t="s">
        <v>997</v>
      </c>
      <c r="R2649" s="109" t="str">
        <f>IF(OR(P2649="SB",Q2649="SB"),"SB",0)</f>
        <v>SB</v>
      </c>
      <c r="T2649" s="110" t="s">
        <v>998</v>
      </c>
      <c r="V2649" s="113" t="str">
        <f>IF(AND(I2649&gt;=10000,I2649&lt;=19900),"Praha",(IF(AND(I2649&gt;=25001,I2649&lt;=29501),"Středočeský kraj",(IF(AND(I2649&gt;=30100,I2649&lt;=34972),"Středočeský kraj",(IF(AND(I2649&gt;=35002,I2649&lt;=36271),"Karlovarský kraj",(IF(AND(I2649&gt;=37001,I2649&lt;=39201),"Jihočeský kraj",(IF(AND(I2649&gt;=39701,I2649&lt;=39901),"Jihočeský kraj",(IF(AND(I2649&gt;=39301,I2649&lt;=39601),"Kraj Vysočina",(IF(AND(I2649&gt;=58001,I2649&lt;=59501),"Kraj Vysočina",(IF(AND(I2649&gt;=67401,I2649&lt;=67602),"Kraj Vysočina",(IF(AND(I2649&gt;=40001,I2649&lt;=44101),"Ústecký kraj",(IF(AND(I2649&gt;=46001,I2649&lt;=47201),"Liberecký kraj",(IF(AND(I2649&gt;=51202,I2649&lt;=51401),"Liberecký kraj",(IF(AND(I2649&gt;=53002,I2649&lt;=53976),"Pardubický kraj",(IF(AND(I2649&gt;=56002,I2649&lt;=57201),"Pardubický kraj",(IF(AND(I2649&gt;=60200,I2649&lt;=67201),"Jihomoravský kraj",(IF(AND(I2649&gt;=67801,I2649&lt;=68501),"Jihomoravský kraj",(IF(AND(I2649&gt;=69002,I2649&lt;=69801),"Jihomoravský kraj",(IF(AND(I2649&gt;=68601,I2649&lt;=68801),"Zlínský kraj",(IF(AND(I2649&gt;=75501,I2649&lt;=76901),"Zlínský kraj",(IF(AND(I2649&gt;=70030,I2649&lt;=74901),"Moravskoslezský kraj",(IF(AND(I2649&gt;=75000,I2649&lt;=75368),"Olomoucký kraj",(IF(AND(I2649&gt;=77200,I2649&lt;=79862),"Olomoucký kraj",(IF(AND(I2649&gt;=50011,I2649&lt;=50301),"Královéhradecký kraj",(IF(AND(I2649&gt;=54301,I2649&lt;=54303),"Královéhradecký kraj","0")))))))))))))))))))))))))))))))))))))))))))))))</f>
        <v>Liberecký kraj</v>
      </c>
      <c r="AB2649" t="s">
        <v>998</v>
      </c>
      <c r="AD2649" t="s">
        <v>998</v>
      </c>
      <c r="AE2649" t="s">
        <v>998</v>
      </c>
      <c r="AF2649" t="s">
        <v>998</v>
      </c>
      <c r="AG2649" s="107">
        <v>0</v>
      </c>
      <c r="AH2649" s="107">
        <v>0</v>
      </c>
      <c r="AI2649" s="107">
        <v>0</v>
      </c>
      <c r="AJ2649" t="s">
        <v>1012</v>
      </c>
    </row>
    <row r="2650" spans="1:37" x14ac:dyDescent="0.45">
      <c r="A2650" t="s">
        <v>1112</v>
      </c>
      <c r="B2650" t="s">
        <v>4710</v>
      </c>
      <c r="C2650" t="s">
        <v>990</v>
      </c>
      <c r="D2650" t="s">
        <v>4711</v>
      </c>
      <c r="E2650" t="s">
        <v>992</v>
      </c>
      <c r="F2650" t="s">
        <v>4712</v>
      </c>
      <c r="G2650">
        <v>83</v>
      </c>
      <c r="H2650" t="s">
        <v>4713</v>
      </c>
      <c r="I2650">
        <v>47151</v>
      </c>
      <c r="J2650">
        <v>775111332</v>
      </c>
      <c r="K2650" t="s">
        <v>4714</v>
      </c>
      <c r="L2650" s="106">
        <v>30379</v>
      </c>
      <c r="M2650">
        <v>10588565</v>
      </c>
      <c r="N2650" t="s">
        <v>996</v>
      </c>
      <c r="O2650" t="s">
        <v>12</v>
      </c>
      <c r="P2650" t="s">
        <v>997</v>
      </c>
      <c r="R2650" s="109" t="str">
        <f>IF(OR(P2650="SB",Q2650="SB"),"SB",0)</f>
        <v>SB</v>
      </c>
      <c r="T2650" s="110">
        <v>12342</v>
      </c>
      <c r="U2650" t="s">
        <v>19633</v>
      </c>
      <c r="V2650" s="113" t="str">
        <f>IF(AND(I2650&gt;=10000,I2650&lt;=19900),"Praha",(IF(AND(I2650&gt;=25001,I2650&lt;=29501),"Středočeský kraj",(IF(AND(I2650&gt;=30100,I2650&lt;=34972),"Středočeský kraj",(IF(AND(I2650&gt;=35002,I2650&lt;=36271),"Karlovarský kraj",(IF(AND(I2650&gt;=37001,I2650&lt;=39201),"Jihočeský kraj",(IF(AND(I2650&gt;=39701,I2650&lt;=39901),"Jihočeský kraj",(IF(AND(I2650&gt;=39301,I2650&lt;=39601),"Kraj Vysočina",(IF(AND(I2650&gt;=58001,I2650&lt;=59501),"Kraj Vysočina",(IF(AND(I2650&gt;=67401,I2650&lt;=67602),"Kraj Vysočina",(IF(AND(I2650&gt;=40001,I2650&lt;=44101),"Ústecký kraj",(IF(AND(I2650&gt;=46001,I2650&lt;=47201),"Liberecký kraj",(IF(AND(I2650&gt;=51202,I2650&lt;=51401),"Liberecký kraj",(IF(AND(I2650&gt;=53002,I2650&lt;=53976),"Pardubický kraj",(IF(AND(I2650&gt;=56002,I2650&lt;=57201),"Pardubický kraj",(IF(AND(I2650&gt;=60200,I2650&lt;=67201),"Jihomoravský kraj",(IF(AND(I2650&gt;=67801,I2650&lt;=68501),"Jihomoravský kraj",(IF(AND(I2650&gt;=69002,I2650&lt;=69801),"Jihomoravský kraj",(IF(AND(I2650&gt;=68601,I2650&lt;=68801),"Zlínský kraj",(IF(AND(I2650&gt;=75501,I2650&lt;=76901),"Zlínský kraj",(IF(AND(I2650&gt;=70030,I2650&lt;=74901),"Moravskoslezský kraj",(IF(AND(I2650&gt;=75000,I2650&lt;=75368),"Olomoucký kraj",(IF(AND(I2650&gt;=77200,I2650&lt;=79862),"Olomoucký kraj",(IF(AND(I2650&gt;=50011,I2650&lt;=50301),"Královéhradecký kraj",(IF(AND(I2650&gt;=54301,I2650&lt;=54303),"Královéhradecký kraj","0")))))))))))))))))))))))))))))))))))))))))))))))</f>
        <v>Liberecký kraj</v>
      </c>
      <c r="AD2650" t="s">
        <v>998</v>
      </c>
      <c r="AE2650" t="s">
        <v>998</v>
      </c>
      <c r="AF2650" t="s">
        <v>998</v>
      </c>
      <c r="AG2650" s="107">
        <v>0</v>
      </c>
      <c r="AH2650" s="107">
        <v>0</v>
      </c>
      <c r="AI2650" s="107">
        <v>0</v>
      </c>
      <c r="AJ2650" t="s">
        <v>1012</v>
      </c>
    </row>
    <row r="2651" spans="1:37" x14ac:dyDescent="0.45">
      <c r="A2651" t="s">
        <v>1156</v>
      </c>
      <c r="B2651" t="s">
        <v>15603</v>
      </c>
      <c r="C2651" t="s">
        <v>990</v>
      </c>
      <c r="D2651" t="s">
        <v>15604</v>
      </c>
      <c r="E2651" t="s">
        <v>992</v>
      </c>
      <c r="F2651" t="s">
        <v>1027</v>
      </c>
      <c r="G2651">
        <v>303</v>
      </c>
      <c r="H2651" t="s">
        <v>4424</v>
      </c>
      <c r="I2651">
        <v>47152</v>
      </c>
      <c r="K2651" t="s">
        <v>15605</v>
      </c>
      <c r="L2651" s="106">
        <v>30812</v>
      </c>
      <c r="M2651">
        <v>10595942</v>
      </c>
      <c r="N2651" t="s">
        <v>996</v>
      </c>
      <c r="O2651" t="s">
        <v>12</v>
      </c>
      <c r="P2651" t="s">
        <v>997</v>
      </c>
      <c r="R2651" s="109" t="str">
        <f>IF(OR(P2651="SB",Q2651="SB"),"SB",0)</f>
        <v>SB</v>
      </c>
      <c r="T2651" s="110">
        <v>10644</v>
      </c>
      <c r="U2651" t="s">
        <v>19633</v>
      </c>
      <c r="V2651" s="113" t="str">
        <f>IF(AND(I2651&gt;=10000,I2651&lt;=19900),"Praha",(IF(AND(I2651&gt;=25001,I2651&lt;=29501),"Středočeský kraj",(IF(AND(I2651&gt;=30100,I2651&lt;=34972),"Středočeský kraj",(IF(AND(I2651&gt;=35002,I2651&lt;=36271),"Karlovarský kraj",(IF(AND(I2651&gt;=37001,I2651&lt;=39201),"Jihočeský kraj",(IF(AND(I2651&gt;=39701,I2651&lt;=39901),"Jihočeský kraj",(IF(AND(I2651&gt;=39301,I2651&lt;=39601),"Kraj Vysočina",(IF(AND(I2651&gt;=58001,I2651&lt;=59501),"Kraj Vysočina",(IF(AND(I2651&gt;=67401,I2651&lt;=67602),"Kraj Vysočina",(IF(AND(I2651&gt;=40001,I2651&lt;=44101),"Ústecký kraj",(IF(AND(I2651&gt;=46001,I2651&lt;=47201),"Liberecký kraj",(IF(AND(I2651&gt;=51202,I2651&lt;=51401),"Liberecký kraj",(IF(AND(I2651&gt;=53002,I2651&lt;=53976),"Pardubický kraj",(IF(AND(I2651&gt;=56002,I2651&lt;=57201),"Pardubický kraj",(IF(AND(I2651&gt;=60200,I2651&lt;=67201),"Jihomoravský kraj",(IF(AND(I2651&gt;=67801,I2651&lt;=68501),"Jihomoravský kraj",(IF(AND(I2651&gt;=69002,I2651&lt;=69801),"Jihomoravský kraj",(IF(AND(I2651&gt;=68601,I2651&lt;=68801),"Zlínský kraj",(IF(AND(I2651&gt;=75501,I2651&lt;=76901),"Zlínský kraj",(IF(AND(I2651&gt;=70030,I2651&lt;=74901),"Moravskoslezský kraj",(IF(AND(I2651&gt;=75000,I2651&lt;=75368),"Olomoucký kraj",(IF(AND(I2651&gt;=77200,I2651&lt;=79862),"Olomoucký kraj",(IF(AND(I2651&gt;=50011,I2651&lt;=50301),"Královéhradecký kraj",(IF(AND(I2651&gt;=54301,I2651&lt;=54303),"Královéhradecký kraj","0")))))))))))))))))))))))))))))))))))))))))))))))</f>
        <v>Liberecký kraj</v>
      </c>
      <c r="AD2651" t="s">
        <v>998</v>
      </c>
      <c r="AE2651" t="s">
        <v>998</v>
      </c>
      <c r="AF2651" t="s">
        <v>998</v>
      </c>
      <c r="AG2651" s="107">
        <v>0</v>
      </c>
      <c r="AH2651" s="107">
        <v>0</v>
      </c>
      <c r="AI2651" s="107">
        <v>0</v>
      </c>
      <c r="AJ2651" t="s">
        <v>1012</v>
      </c>
    </row>
    <row r="2652" spans="1:37" x14ac:dyDescent="0.45">
      <c r="A2652" t="s">
        <v>1124</v>
      </c>
      <c r="B2652" t="s">
        <v>10577</v>
      </c>
      <c r="C2652" t="s">
        <v>990</v>
      </c>
      <c r="D2652" t="s">
        <v>10578</v>
      </c>
      <c r="E2652" t="s">
        <v>992</v>
      </c>
      <c r="F2652" t="s">
        <v>9165</v>
      </c>
      <c r="G2652">
        <v>410</v>
      </c>
      <c r="H2652" t="s">
        <v>9165</v>
      </c>
      <c r="I2652">
        <v>47155</v>
      </c>
      <c r="K2652" t="s">
        <v>10579</v>
      </c>
      <c r="L2652" s="106">
        <v>30577</v>
      </c>
      <c r="M2652">
        <v>10415783</v>
      </c>
      <c r="N2652" t="s">
        <v>996</v>
      </c>
      <c r="O2652" t="s">
        <v>12</v>
      </c>
      <c r="P2652" t="s">
        <v>997</v>
      </c>
      <c r="R2652" s="109" t="str">
        <f>IF(OR(P2652="SB",Q2652="SB"),"SB",0)</f>
        <v>SB</v>
      </c>
      <c r="T2652" s="110">
        <v>10194</v>
      </c>
      <c r="U2652" t="s">
        <v>19633</v>
      </c>
      <c r="V2652" s="113" t="str">
        <f>IF(AND(I2652&gt;=10000,I2652&lt;=19900),"Praha",(IF(AND(I2652&gt;=25001,I2652&lt;=29501),"Středočeský kraj",(IF(AND(I2652&gt;=30100,I2652&lt;=34972),"Středočeský kraj",(IF(AND(I2652&gt;=35002,I2652&lt;=36271),"Karlovarský kraj",(IF(AND(I2652&gt;=37001,I2652&lt;=39201),"Jihočeský kraj",(IF(AND(I2652&gt;=39701,I2652&lt;=39901),"Jihočeský kraj",(IF(AND(I2652&gt;=39301,I2652&lt;=39601),"Kraj Vysočina",(IF(AND(I2652&gt;=58001,I2652&lt;=59501),"Kraj Vysočina",(IF(AND(I2652&gt;=67401,I2652&lt;=67602),"Kraj Vysočina",(IF(AND(I2652&gt;=40001,I2652&lt;=44101),"Ústecký kraj",(IF(AND(I2652&gt;=46001,I2652&lt;=47201),"Liberecký kraj",(IF(AND(I2652&gt;=51202,I2652&lt;=51401),"Liberecký kraj",(IF(AND(I2652&gt;=53002,I2652&lt;=53976),"Pardubický kraj",(IF(AND(I2652&gt;=56002,I2652&lt;=57201),"Pardubický kraj",(IF(AND(I2652&gt;=60200,I2652&lt;=67201),"Jihomoravský kraj",(IF(AND(I2652&gt;=67801,I2652&lt;=68501),"Jihomoravský kraj",(IF(AND(I2652&gt;=69002,I2652&lt;=69801),"Jihomoravský kraj",(IF(AND(I2652&gt;=68601,I2652&lt;=68801),"Zlínský kraj",(IF(AND(I2652&gt;=75501,I2652&lt;=76901),"Zlínský kraj",(IF(AND(I2652&gt;=70030,I2652&lt;=74901),"Moravskoslezský kraj",(IF(AND(I2652&gt;=75000,I2652&lt;=75368),"Olomoucký kraj",(IF(AND(I2652&gt;=77200,I2652&lt;=79862),"Olomoucký kraj",(IF(AND(I2652&gt;=50011,I2652&lt;=50301),"Královéhradecký kraj",(IF(AND(I2652&gt;=54301,I2652&lt;=54303),"Královéhradecký kraj","0")))))))))))))))))))))))))))))))))))))))))))))))</f>
        <v>Liberecký kraj</v>
      </c>
      <c r="AD2652" t="s">
        <v>998</v>
      </c>
      <c r="AE2652" t="s">
        <v>998</v>
      </c>
      <c r="AF2652" t="s">
        <v>998</v>
      </c>
      <c r="AG2652" s="107">
        <v>0</v>
      </c>
      <c r="AH2652" s="107">
        <v>0</v>
      </c>
      <c r="AI2652" s="107">
        <v>0</v>
      </c>
      <c r="AJ2652" t="s">
        <v>1012</v>
      </c>
    </row>
    <row r="2653" spans="1:37" x14ac:dyDescent="0.45">
      <c r="A2653" t="s">
        <v>1076</v>
      </c>
      <c r="B2653" t="s">
        <v>6746</v>
      </c>
      <c r="C2653" t="s">
        <v>990</v>
      </c>
      <c r="D2653" t="s">
        <v>6747</v>
      </c>
      <c r="E2653" t="s">
        <v>992</v>
      </c>
      <c r="F2653" t="s">
        <v>4630</v>
      </c>
      <c r="G2653">
        <v>72</v>
      </c>
      <c r="H2653" t="s">
        <v>4630</v>
      </c>
      <c r="I2653">
        <v>47162</v>
      </c>
      <c r="J2653">
        <v>605175675</v>
      </c>
      <c r="K2653" t="s">
        <v>6748</v>
      </c>
      <c r="L2653" s="106">
        <v>38331</v>
      </c>
      <c r="M2653">
        <v>10598972</v>
      </c>
      <c r="N2653" t="s">
        <v>996</v>
      </c>
      <c r="O2653" t="s">
        <v>12</v>
      </c>
      <c r="P2653" t="s">
        <v>997</v>
      </c>
      <c r="R2653" s="109" t="str">
        <f>IF(OR(P2653="SB",Q2653="SB"),"SB",0)</f>
        <v>SB</v>
      </c>
      <c r="V2653" s="113" t="str">
        <f>IF(AND(I2653&gt;=10000,I2653&lt;=19900),"Praha",(IF(AND(I2653&gt;=25001,I2653&lt;=29501),"Středočeský kraj",(IF(AND(I2653&gt;=30100,I2653&lt;=34972),"Středočeský kraj",(IF(AND(I2653&gt;=35002,I2653&lt;=36271),"Karlovarský kraj",(IF(AND(I2653&gt;=37001,I2653&lt;=39201),"Jihočeský kraj",(IF(AND(I2653&gt;=39701,I2653&lt;=39901),"Jihočeský kraj",(IF(AND(I2653&gt;=39301,I2653&lt;=39601),"Kraj Vysočina",(IF(AND(I2653&gt;=58001,I2653&lt;=59501),"Kraj Vysočina",(IF(AND(I2653&gt;=67401,I2653&lt;=67602),"Kraj Vysočina",(IF(AND(I2653&gt;=40001,I2653&lt;=44101),"Ústecký kraj",(IF(AND(I2653&gt;=46001,I2653&lt;=47201),"Liberecký kraj",(IF(AND(I2653&gt;=51202,I2653&lt;=51401),"Liberecký kraj",(IF(AND(I2653&gt;=53002,I2653&lt;=53976),"Pardubický kraj",(IF(AND(I2653&gt;=56002,I2653&lt;=57201),"Pardubický kraj",(IF(AND(I2653&gt;=60200,I2653&lt;=67201),"Jihomoravský kraj",(IF(AND(I2653&gt;=67801,I2653&lt;=68501),"Jihomoravský kraj",(IF(AND(I2653&gt;=69002,I2653&lt;=69801),"Jihomoravský kraj",(IF(AND(I2653&gt;=68601,I2653&lt;=68801),"Zlínský kraj",(IF(AND(I2653&gt;=75501,I2653&lt;=76901),"Zlínský kraj",(IF(AND(I2653&gt;=70030,I2653&lt;=74901),"Moravskoslezský kraj",(IF(AND(I2653&gt;=75000,I2653&lt;=75368),"Olomoucký kraj",(IF(AND(I2653&gt;=77200,I2653&lt;=79862),"Olomoucký kraj",(IF(AND(I2653&gt;=50011,I2653&lt;=50301),"Královéhradecký kraj",(IF(AND(I2653&gt;=54301,I2653&lt;=54303),"Královéhradecký kraj","0")))))))))))))))))))))))))))))))))))))))))))))))</f>
        <v>Liberecký kraj</v>
      </c>
      <c r="AD2653" t="s">
        <v>998</v>
      </c>
      <c r="AE2653" t="s">
        <v>998</v>
      </c>
      <c r="AF2653" t="s">
        <v>998</v>
      </c>
      <c r="AG2653" s="107">
        <v>300</v>
      </c>
      <c r="AH2653" s="107">
        <v>0</v>
      </c>
      <c r="AI2653" s="107">
        <v>0</v>
      </c>
      <c r="AJ2653" t="s">
        <v>999</v>
      </c>
      <c r="AK2653" s="106">
        <v>44924</v>
      </c>
    </row>
    <row r="2654" spans="1:37" x14ac:dyDescent="0.45">
      <c r="A2654" t="s">
        <v>1462</v>
      </c>
      <c r="B2654" t="s">
        <v>16952</v>
      </c>
      <c r="C2654" t="s">
        <v>990</v>
      </c>
      <c r="D2654" t="s">
        <v>16953</v>
      </c>
      <c r="E2654" t="s">
        <v>992</v>
      </c>
      <c r="F2654" t="s">
        <v>1759</v>
      </c>
      <c r="G2654">
        <v>777</v>
      </c>
      <c r="H2654" t="s">
        <v>4631</v>
      </c>
      <c r="I2654">
        <v>47201</v>
      </c>
      <c r="K2654" t="s">
        <v>16954</v>
      </c>
      <c r="L2654" s="106">
        <v>29194</v>
      </c>
      <c r="M2654">
        <v>10862488</v>
      </c>
      <c r="N2654" t="s">
        <v>996</v>
      </c>
      <c r="O2654" t="s">
        <v>12</v>
      </c>
      <c r="P2654" t="s">
        <v>997</v>
      </c>
      <c r="R2654" s="109" t="str">
        <f>IF(OR(P2654="SB",Q2654="SB"),"SB",0)</f>
        <v>SB</v>
      </c>
      <c r="T2654" s="110">
        <v>11880</v>
      </c>
      <c r="U2654" t="s">
        <v>19633</v>
      </c>
      <c r="V2654" s="113" t="str">
        <f>IF(AND(I2654&gt;=10000,I2654&lt;=19900),"Praha",(IF(AND(I2654&gt;=25001,I2654&lt;=29501),"Středočeský kraj",(IF(AND(I2654&gt;=30100,I2654&lt;=34972),"Středočeský kraj",(IF(AND(I2654&gt;=35002,I2654&lt;=36271),"Karlovarský kraj",(IF(AND(I2654&gt;=37001,I2654&lt;=39201),"Jihočeský kraj",(IF(AND(I2654&gt;=39701,I2654&lt;=39901),"Jihočeský kraj",(IF(AND(I2654&gt;=39301,I2654&lt;=39601),"Kraj Vysočina",(IF(AND(I2654&gt;=58001,I2654&lt;=59501),"Kraj Vysočina",(IF(AND(I2654&gt;=67401,I2654&lt;=67602),"Kraj Vysočina",(IF(AND(I2654&gt;=40001,I2654&lt;=44101),"Ústecký kraj",(IF(AND(I2654&gt;=46001,I2654&lt;=47201),"Liberecký kraj",(IF(AND(I2654&gt;=51202,I2654&lt;=51401),"Liberecký kraj",(IF(AND(I2654&gt;=53002,I2654&lt;=53976),"Pardubický kraj",(IF(AND(I2654&gt;=56002,I2654&lt;=57201),"Pardubický kraj",(IF(AND(I2654&gt;=60200,I2654&lt;=67201),"Jihomoravský kraj",(IF(AND(I2654&gt;=67801,I2654&lt;=68501),"Jihomoravský kraj",(IF(AND(I2654&gt;=69002,I2654&lt;=69801),"Jihomoravský kraj",(IF(AND(I2654&gt;=68601,I2654&lt;=68801),"Zlínský kraj",(IF(AND(I2654&gt;=75501,I2654&lt;=76901),"Zlínský kraj",(IF(AND(I2654&gt;=70030,I2654&lt;=74901),"Moravskoslezský kraj",(IF(AND(I2654&gt;=75000,I2654&lt;=75368),"Olomoucký kraj",(IF(AND(I2654&gt;=77200,I2654&lt;=79862),"Olomoucký kraj",(IF(AND(I2654&gt;=50011,I2654&lt;=50301),"Královéhradecký kraj",(IF(AND(I2654&gt;=54301,I2654&lt;=54303),"Královéhradecký kraj","0")))))))))))))))))))))))))))))))))))))))))))))))</f>
        <v>Liberecký kraj</v>
      </c>
      <c r="AD2654" t="s">
        <v>998</v>
      </c>
      <c r="AE2654" t="s">
        <v>998</v>
      </c>
      <c r="AF2654" t="s">
        <v>998</v>
      </c>
      <c r="AG2654" s="107">
        <v>0</v>
      </c>
      <c r="AH2654" s="107">
        <v>0</v>
      </c>
      <c r="AI2654" s="107">
        <v>0</v>
      </c>
      <c r="AJ2654" t="s">
        <v>1012</v>
      </c>
    </row>
    <row r="2655" spans="1:37" x14ac:dyDescent="0.45">
      <c r="A2655" t="s">
        <v>1149</v>
      </c>
      <c r="B2655" t="s">
        <v>18592</v>
      </c>
      <c r="C2655" t="s">
        <v>990</v>
      </c>
      <c r="D2655" t="s">
        <v>18593</v>
      </c>
      <c r="E2655" t="s">
        <v>992</v>
      </c>
      <c r="F2655" t="s">
        <v>7537</v>
      </c>
      <c r="G2655">
        <v>733</v>
      </c>
      <c r="H2655" t="s">
        <v>1379</v>
      </c>
      <c r="I2655">
        <v>47301</v>
      </c>
      <c r="K2655" t="s">
        <v>18594</v>
      </c>
      <c r="L2655" s="106">
        <v>31971</v>
      </c>
      <c r="M2655">
        <v>10878151</v>
      </c>
      <c r="N2655" t="s">
        <v>996</v>
      </c>
      <c r="O2655" t="s">
        <v>12</v>
      </c>
      <c r="P2655" t="s">
        <v>997</v>
      </c>
      <c r="R2655" s="109" t="str">
        <f>IF(OR(P2655="SB",Q2655="SB"),"SB",0)</f>
        <v>SB</v>
      </c>
      <c r="T2655" s="110">
        <v>11932</v>
      </c>
      <c r="U2655" t="s">
        <v>19633</v>
      </c>
      <c r="V2655" s="113" t="s">
        <v>29</v>
      </c>
      <c r="AD2655" t="s">
        <v>998</v>
      </c>
      <c r="AE2655" t="s">
        <v>998</v>
      </c>
      <c r="AF2655" t="s">
        <v>998</v>
      </c>
      <c r="AG2655" s="107">
        <v>0</v>
      </c>
      <c r="AH2655" s="107">
        <v>0</v>
      </c>
      <c r="AI2655" s="107">
        <v>0</v>
      </c>
      <c r="AJ2655" t="s">
        <v>1012</v>
      </c>
    </row>
    <row r="2656" spans="1:37" x14ac:dyDescent="0.45">
      <c r="A2656" t="s">
        <v>1156</v>
      </c>
      <c r="B2656" t="s">
        <v>6224</v>
      </c>
      <c r="C2656" t="s">
        <v>990</v>
      </c>
      <c r="D2656" t="s">
        <v>6225</v>
      </c>
      <c r="E2656" t="s">
        <v>992</v>
      </c>
      <c r="F2656" t="s">
        <v>3255</v>
      </c>
      <c r="G2656">
        <v>789</v>
      </c>
      <c r="H2656" t="s">
        <v>1379</v>
      </c>
      <c r="I2656">
        <v>47301</v>
      </c>
      <c r="K2656" t="s">
        <v>6226</v>
      </c>
      <c r="L2656" s="106">
        <v>20660</v>
      </c>
      <c r="M2656">
        <v>10473781</v>
      </c>
      <c r="N2656" t="s">
        <v>1431</v>
      </c>
      <c r="O2656" t="s">
        <v>1282</v>
      </c>
      <c r="P2656" t="s">
        <v>997</v>
      </c>
      <c r="R2656" s="109" t="str">
        <f>IF(OR(P2656="SB",Q2656="SB"),"SB",0)</f>
        <v>SB</v>
      </c>
      <c r="T2656" s="110" t="s">
        <v>998</v>
      </c>
      <c r="V2656" s="113" t="s">
        <v>29</v>
      </c>
      <c r="AB2656" t="s">
        <v>998</v>
      </c>
      <c r="AD2656" t="s">
        <v>998</v>
      </c>
      <c r="AE2656" t="s">
        <v>998</v>
      </c>
      <c r="AF2656" t="s">
        <v>998</v>
      </c>
      <c r="AG2656" s="107">
        <v>100</v>
      </c>
      <c r="AH2656" s="107">
        <v>0</v>
      </c>
      <c r="AI2656" s="107">
        <v>0</v>
      </c>
      <c r="AJ2656" t="s">
        <v>999</v>
      </c>
      <c r="AK2656" s="106">
        <v>44920</v>
      </c>
    </row>
    <row r="2657" spans="1:37" x14ac:dyDescent="0.45">
      <c r="A2657" t="s">
        <v>1087</v>
      </c>
      <c r="B2657" t="s">
        <v>16418</v>
      </c>
      <c r="C2657" t="s">
        <v>990</v>
      </c>
      <c r="D2657" t="s">
        <v>16446</v>
      </c>
      <c r="E2657" t="s">
        <v>992</v>
      </c>
      <c r="F2657" t="s">
        <v>4421</v>
      </c>
      <c r="G2657">
        <v>70</v>
      </c>
      <c r="H2657" t="s">
        <v>1379</v>
      </c>
      <c r="I2657">
        <v>47301</v>
      </c>
      <c r="K2657" t="s">
        <v>16447</v>
      </c>
      <c r="L2657" s="106">
        <v>33473</v>
      </c>
      <c r="M2657">
        <v>13402474</v>
      </c>
      <c r="N2657" t="s">
        <v>996</v>
      </c>
      <c r="O2657" t="s">
        <v>12</v>
      </c>
      <c r="P2657" t="s">
        <v>997</v>
      </c>
      <c r="R2657" s="109" t="str">
        <f>IF(OR(P2657="SB",Q2657="SB"),"SB",0)</f>
        <v>SB</v>
      </c>
      <c r="T2657" s="110" t="s">
        <v>998</v>
      </c>
      <c r="V2657" s="113" t="s">
        <v>29</v>
      </c>
      <c r="AB2657" t="s">
        <v>998</v>
      </c>
      <c r="AD2657" t="s">
        <v>998</v>
      </c>
      <c r="AE2657" t="s">
        <v>998</v>
      </c>
      <c r="AF2657" t="s">
        <v>998</v>
      </c>
      <c r="AG2657" s="107">
        <v>0</v>
      </c>
      <c r="AH2657" s="107">
        <v>0</v>
      </c>
      <c r="AI2657" s="107">
        <v>0</v>
      </c>
      <c r="AJ2657" t="s">
        <v>1012</v>
      </c>
    </row>
    <row r="2658" spans="1:37" x14ac:dyDescent="0.45">
      <c r="A2658" t="s">
        <v>1007</v>
      </c>
      <c r="B2658" t="s">
        <v>17827</v>
      </c>
      <c r="C2658" t="s">
        <v>990</v>
      </c>
      <c r="D2658" t="s">
        <v>17828</v>
      </c>
      <c r="E2658" t="s">
        <v>992</v>
      </c>
      <c r="F2658" t="s">
        <v>1378</v>
      </c>
      <c r="G2658">
        <v>860</v>
      </c>
      <c r="H2658" t="s">
        <v>1379</v>
      </c>
      <c r="I2658">
        <v>47301</v>
      </c>
      <c r="K2658" t="s">
        <v>17829</v>
      </c>
      <c r="L2658" s="106">
        <v>31987</v>
      </c>
      <c r="M2658">
        <v>14781490</v>
      </c>
      <c r="N2658" t="s">
        <v>1068</v>
      </c>
      <c r="O2658" t="s">
        <v>1050</v>
      </c>
      <c r="P2658" t="s">
        <v>997</v>
      </c>
      <c r="R2658" s="109" t="str">
        <f>IF(OR(P2658="SB",Q2658="SB"),"SB",0)</f>
        <v>SB</v>
      </c>
      <c r="T2658" s="110" t="s">
        <v>998</v>
      </c>
      <c r="V2658" s="113" t="s">
        <v>29</v>
      </c>
      <c r="AB2658" t="s">
        <v>998</v>
      </c>
      <c r="AD2658" t="s">
        <v>998</v>
      </c>
      <c r="AE2658" t="s">
        <v>998</v>
      </c>
      <c r="AF2658" t="s">
        <v>998</v>
      </c>
      <c r="AG2658" s="107">
        <v>0</v>
      </c>
      <c r="AH2658" s="107">
        <v>0</v>
      </c>
      <c r="AI2658" s="107">
        <v>0</v>
      </c>
      <c r="AJ2658" t="s">
        <v>1012</v>
      </c>
    </row>
    <row r="2659" spans="1:37" x14ac:dyDescent="0.45">
      <c r="A2659" t="s">
        <v>8538</v>
      </c>
      <c r="B2659" t="s">
        <v>1133</v>
      </c>
      <c r="C2659" t="s">
        <v>990</v>
      </c>
      <c r="D2659" t="s">
        <v>18498</v>
      </c>
      <c r="E2659" t="s">
        <v>992</v>
      </c>
      <c r="F2659" t="s">
        <v>1876</v>
      </c>
      <c r="G2659">
        <v>667</v>
      </c>
      <c r="H2659" t="s">
        <v>1379</v>
      </c>
      <c r="I2659">
        <v>47301</v>
      </c>
      <c r="K2659" t="s">
        <v>18499</v>
      </c>
      <c r="L2659" s="106">
        <v>25895</v>
      </c>
      <c r="M2659">
        <v>10414975</v>
      </c>
      <c r="N2659" t="s">
        <v>996</v>
      </c>
      <c r="O2659" t="s">
        <v>12</v>
      </c>
      <c r="P2659" t="s">
        <v>997</v>
      </c>
      <c r="R2659" s="109" t="str">
        <f>IF(OR(P2659="SB",Q2659="SB"),"SB",0)</f>
        <v>SB</v>
      </c>
      <c r="T2659" s="110" t="s">
        <v>998</v>
      </c>
      <c r="V2659" s="113" t="s">
        <v>29</v>
      </c>
      <c r="AB2659" t="s">
        <v>998</v>
      </c>
      <c r="AD2659" t="s">
        <v>998</v>
      </c>
      <c r="AE2659" t="s">
        <v>998</v>
      </c>
      <c r="AF2659" t="s">
        <v>998</v>
      </c>
      <c r="AG2659" s="107">
        <v>0</v>
      </c>
      <c r="AH2659" s="107">
        <v>0</v>
      </c>
      <c r="AI2659" s="107">
        <v>0</v>
      </c>
      <c r="AJ2659" t="s">
        <v>1012</v>
      </c>
    </row>
    <row r="2660" spans="1:37" x14ac:dyDescent="0.45">
      <c r="A2660" t="s">
        <v>1687</v>
      </c>
      <c r="B2660" t="s">
        <v>2337</v>
      </c>
      <c r="C2660" t="s">
        <v>1002</v>
      </c>
      <c r="D2660" t="s">
        <v>18792</v>
      </c>
      <c r="E2660" t="s">
        <v>992</v>
      </c>
      <c r="F2660" t="s">
        <v>1094</v>
      </c>
      <c r="G2660">
        <v>83</v>
      </c>
      <c r="H2660" t="s">
        <v>1047</v>
      </c>
      <c r="I2660">
        <v>48001</v>
      </c>
      <c r="K2660" t="s">
        <v>18793</v>
      </c>
      <c r="L2660" s="106">
        <v>30742</v>
      </c>
      <c r="M2660">
        <v>10736994</v>
      </c>
      <c r="N2660" t="s">
        <v>996</v>
      </c>
      <c r="O2660" t="s">
        <v>12</v>
      </c>
      <c r="P2660" t="s">
        <v>997</v>
      </c>
      <c r="R2660" s="109" t="str">
        <f>IF(OR(P2660="SB",Q2660="SB"),"SB",0)</f>
        <v>SB</v>
      </c>
      <c r="T2660" s="110">
        <v>51070</v>
      </c>
      <c r="U2660" t="s">
        <v>19633</v>
      </c>
      <c r="V2660" s="113" t="s">
        <v>29</v>
      </c>
      <c r="AD2660" t="s">
        <v>998</v>
      </c>
      <c r="AE2660" t="s">
        <v>998</v>
      </c>
      <c r="AF2660" t="s">
        <v>998</v>
      </c>
      <c r="AG2660" s="107">
        <v>0</v>
      </c>
      <c r="AH2660" s="107">
        <v>0</v>
      </c>
      <c r="AI2660" s="107">
        <v>0</v>
      </c>
      <c r="AJ2660" t="s">
        <v>1012</v>
      </c>
    </row>
    <row r="2661" spans="1:37" x14ac:dyDescent="0.45">
      <c r="A2661" t="s">
        <v>1264</v>
      </c>
      <c r="B2661" t="s">
        <v>11448</v>
      </c>
      <c r="C2661" t="s">
        <v>1002</v>
      </c>
      <c r="D2661" t="s">
        <v>11451</v>
      </c>
      <c r="E2661" t="s">
        <v>992</v>
      </c>
      <c r="F2661" t="s">
        <v>8076</v>
      </c>
      <c r="G2661">
        <v>120</v>
      </c>
      <c r="H2661" t="s">
        <v>2859</v>
      </c>
      <c r="I2661">
        <v>48201</v>
      </c>
      <c r="K2661" t="s">
        <v>11452</v>
      </c>
      <c r="L2661" s="106">
        <v>27598</v>
      </c>
      <c r="M2661">
        <v>10570175</v>
      </c>
      <c r="N2661" t="s">
        <v>1900</v>
      </c>
      <c r="O2661" t="s">
        <v>1023</v>
      </c>
      <c r="P2661" t="s">
        <v>997</v>
      </c>
      <c r="R2661" s="109" t="str">
        <f>IF(OR(P2661="SB",Q2661="SB"),"SB",0)</f>
        <v>SB</v>
      </c>
      <c r="T2661" s="110">
        <v>50504</v>
      </c>
      <c r="U2661" t="s">
        <v>19633</v>
      </c>
      <c r="V2661" s="113" t="str">
        <f>IF(AND(I2661&gt;=10000,I2661&lt;=19900),"Praha",(IF(AND(I2661&gt;=25001,I2661&lt;=29501),"Středočeský kraj",(IF(AND(I2661&gt;=30100,I2661&lt;=34972),"Středočeský kraj",(IF(AND(I2661&gt;=35002,I2661&lt;=36271),"Karlovarský kraj",(IF(AND(I2661&gt;=37001,I2661&lt;=39201),"Jihočeský kraj",(IF(AND(I2661&gt;=39701,I2661&lt;=39901),"Jihočeský kraj",(IF(AND(I2661&gt;=39301,I2661&lt;=39601),"Kraj Vysočina",(IF(AND(I2661&gt;=58001,I2661&lt;=59501),"Kraj Vysočina",(IF(AND(I2661&gt;=67401,I2661&lt;=67602),"Kraj Vysočina",(IF(AND(I2661&gt;=40001,I2661&lt;=44101),"Ústecký kraj",(IF(AND(I2661&gt;=46001,I2661&lt;=47201),"Liberecký kraj",(IF(AND(I2661&gt;=51202,I2661&lt;=51401),"Liberecký kraj",(IF(AND(I2661&gt;=53002,I2661&lt;=53976),"Pardubický kraj",(IF(AND(I2661&gt;=56002,I2661&lt;=57201),"Pardubický kraj",(IF(AND(I2661&gt;=60200,I2661&lt;=67201),"Jihomoravský kraj",(IF(AND(I2661&gt;=67801,I2661&lt;=68501),"Jihomoravský kraj",(IF(AND(I2661&gt;=69002,I2661&lt;=69801),"Jihomoravský kraj",(IF(AND(I2661&gt;=68601,I2661&lt;=68801),"Zlínský kraj",(IF(AND(I2661&gt;=75501,I2661&lt;=76901),"Zlínský kraj",(IF(AND(I2661&gt;=70030,I2661&lt;=74901),"Moravskoslezský kraj",(IF(AND(I2661&gt;=75000,I2661&lt;=75368),"Olomoucký kraj",(IF(AND(I2661&gt;=77200,I2661&lt;=79862),"Olomoucký kraj",(IF(AND(I2661&gt;=50011,I2661&lt;=50301),"Královéhradecký kraj",(IF(AND(I2661&gt;=54301,I2661&lt;=54303),"Královéhradecký kraj","0")))))))))))))))))))))))))))))))))))))))))))))))</f>
        <v>0</v>
      </c>
      <c r="AD2661" t="s">
        <v>998</v>
      </c>
      <c r="AE2661" t="s">
        <v>998</v>
      </c>
      <c r="AF2661" t="s">
        <v>998</v>
      </c>
      <c r="AG2661" s="107">
        <v>0</v>
      </c>
      <c r="AH2661" s="107">
        <v>0</v>
      </c>
      <c r="AI2661" s="107">
        <v>0</v>
      </c>
      <c r="AJ2661" t="s">
        <v>1012</v>
      </c>
    </row>
    <row r="2662" spans="1:37" x14ac:dyDescent="0.45">
      <c r="A2662" t="s">
        <v>1087</v>
      </c>
      <c r="B2662" t="s">
        <v>11756</v>
      </c>
      <c r="C2662" t="s">
        <v>990</v>
      </c>
      <c r="D2662" t="s">
        <v>11757</v>
      </c>
      <c r="E2662" t="s">
        <v>992</v>
      </c>
      <c r="F2662" t="s">
        <v>11758</v>
      </c>
      <c r="G2662">
        <v>11</v>
      </c>
      <c r="H2662" t="s">
        <v>11759</v>
      </c>
      <c r="I2662">
        <v>48501</v>
      </c>
      <c r="K2662" t="s">
        <v>11760</v>
      </c>
      <c r="L2662" s="106">
        <v>31593</v>
      </c>
      <c r="M2662">
        <v>10875929</v>
      </c>
      <c r="N2662" t="s">
        <v>996</v>
      </c>
      <c r="O2662" t="s">
        <v>12</v>
      </c>
      <c r="P2662" t="s">
        <v>997</v>
      </c>
      <c r="R2662" s="109" t="str">
        <f>IF(OR(P2662="SB",Q2662="SB"),"SB",0)</f>
        <v>SB</v>
      </c>
      <c r="T2662" s="110">
        <v>11729</v>
      </c>
      <c r="U2662" t="s">
        <v>19633</v>
      </c>
      <c r="V2662" s="113" t="s">
        <v>29</v>
      </c>
      <c r="AD2662" t="s">
        <v>998</v>
      </c>
      <c r="AE2662" t="s">
        <v>998</v>
      </c>
      <c r="AF2662" t="s">
        <v>998</v>
      </c>
      <c r="AG2662" s="107">
        <v>0</v>
      </c>
      <c r="AH2662" s="107">
        <v>0</v>
      </c>
      <c r="AI2662" s="107">
        <v>0</v>
      </c>
      <c r="AJ2662" t="s">
        <v>1012</v>
      </c>
    </row>
    <row r="2663" spans="1:37" x14ac:dyDescent="0.45">
      <c r="A2663" t="s">
        <v>1164</v>
      </c>
      <c r="B2663" t="s">
        <v>11523</v>
      </c>
      <c r="C2663" t="s">
        <v>990</v>
      </c>
      <c r="D2663" t="s">
        <v>11524</v>
      </c>
      <c r="E2663" t="s">
        <v>992</v>
      </c>
      <c r="F2663" t="s">
        <v>6639</v>
      </c>
      <c r="G2663">
        <v>18</v>
      </c>
      <c r="H2663" t="s">
        <v>1115</v>
      </c>
      <c r="I2663">
        <v>50001</v>
      </c>
      <c r="K2663" t="s">
        <v>11525</v>
      </c>
      <c r="L2663" s="106">
        <v>36287</v>
      </c>
      <c r="M2663">
        <v>10412147</v>
      </c>
      <c r="N2663" t="s">
        <v>1431</v>
      </c>
      <c r="O2663" t="s">
        <v>1282</v>
      </c>
      <c r="P2663" t="s">
        <v>997</v>
      </c>
      <c r="R2663" s="109" t="str">
        <f>IF(OR(P2663="SB",Q2663="SB"),"SB",0)</f>
        <v>SB</v>
      </c>
      <c r="T2663" s="110">
        <v>10163</v>
      </c>
      <c r="U2663" t="s">
        <v>19633</v>
      </c>
      <c r="V2663" s="113" t="s">
        <v>26</v>
      </c>
      <c r="AD2663" t="s">
        <v>998</v>
      </c>
      <c r="AE2663" t="s">
        <v>998</v>
      </c>
      <c r="AF2663" t="s">
        <v>998</v>
      </c>
      <c r="AG2663" s="107">
        <v>300</v>
      </c>
      <c r="AH2663" s="107">
        <v>0</v>
      </c>
      <c r="AI2663" s="107">
        <v>0</v>
      </c>
      <c r="AJ2663" t="s">
        <v>999</v>
      </c>
      <c r="AK2663" s="106">
        <v>44920</v>
      </c>
    </row>
    <row r="2664" spans="1:37" x14ac:dyDescent="0.45">
      <c r="A2664" t="s">
        <v>1128</v>
      </c>
      <c r="B2664" t="s">
        <v>4998</v>
      </c>
      <c r="C2664" t="s">
        <v>990</v>
      </c>
      <c r="D2664" t="s">
        <v>4999</v>
      </c>
      <c r="E2664" t="s">
        <v>992</v>
      </c>
      <c r="F2664" t="s">
        <v>4251</v>
      </c>
      <c r="G2664">
        <v>1559</v>
      </c>
      <c r="H2664" t="s">
        <v>1115</v>
      </c>
      <c r="I2664">
        <v>50001</v>
      </c>
      <c r="J2664">
        <v>776772643</v>
      </c>
      <c r="K2664" t="s">
        <v>5000</v>
      </c>
      <c r="L2664" s="106">
        <v>29934</v>
      </c>
      <c r="M2664">
        <v>10599881</v>
      </c>
      <c r="N2664" t="s">
        <v>996</v>
      </c>
      <c r="O2664" t="s">
        <v>12</v>
      </c>
      <c r="P2664" t="s">
        <v>997</v>
      </c>
      <c r="R2664" s="109" t="str">
        <f>IF(OR(P2664="SB",Q2664="SB"),"SB",0)</f>
        <v>SB</v>
      </c>
      <c r="T2664" s="110">
        <v>10671</v>
      </c>
      <c r="U2664" t="s">
        <v>19633</v>
      </c>
      <c r="V2664" s="113" t="s">
        <v>26</v>
      </c>
      <c r="AD2664" t="s">
        <v>998</v>
      </c>
      <c r="AE2664" t="s">
        <v>998</v>
      </c>
      <c r="AF2664" t="s">
        <v>998</v>
      </c>
      <c r="AG2664" s="107">
        <v>0</v>
      </c>
      <c r="AH2664" s="107">
        <v>0</v>
      </c>
      <c r="AI2664" s="107">
        <v>0</v>
      </c>
      <c r="AJ2664" t="s">
        <v>1012</v>
      </c>
    </row>
    <row r="2665" spans="1:37" x14ac:dyDescent="0.45">
      <c r="A2665" t="s">
        <v>1076</v>
      </c>
      <c r="B2665" t="s">
        <v>19318</v>
      </c>
      <c r="C2665" t="s">
        <v>990</v>
      </c>
      <c r="D2665" t="s">
        <v>19319</v>
      </c>
      <c r="E2665" t="s">
        <v>992</v>
      </c>
      <c r="F2665" t="s">
        <v>4437</v>
      </c>
      <c r="G2665">
        <v>1416</v>
      </c>
      <c r="H2665" t="s">
        <v>1115</v>
      </c>
      <c r="I2665">
        <v>50001</v>
      </c>
      <c r="J2665">
        <v>775161576</v>
      </c>
      <c r="K2665" t="s">
        <v>19320</v>
      </c>
      <c r="L2665" s="106">
        <v>30419</v>
      </c>
      <c r="M2665">
        <v>10601093</v>
      </c>
      <c r="N2665" t="s">
        <v>996</v>
      </c>
      <c r="O2665" t="s">
        <v>12</v>
      </c>
      <c r="P2665" t="s">
        <v>997</v>
      </c>
      <c r="R2665" s="109" t="str">
        <f>IF(OR(P2665="SB",Q2665="SB"),"SB",0)</f>
        <v>SB</v>
      </c>
      <c r="T2665" s="110">
        <v>10680</v>
      </c>
      <c r="U2665" t="s">
        <v>19633</v>
      </c>
      <c r="V2665" s="113" t="s">
        <v>26</v>
      </c>
      <c r="AD2665" t="s">
        <v>998</v>
      </c>
      <c r="AE2665" t="s">
        <v>998</v>
      </c>
      <c r="AF2665" t="s">
        <v>998</v>
      </c>
      <c r="AG2665" s="107">
        <v>0</v>
      </c>
      <c r="AH2665" s="107">
        <v>0</v>
      </c>
      <c r="AI2665" s="107">
        <v>0</v>
      </c>
      <c r="AJ2665" t="s">
        <v>1012</v>
      </c>
    </row>
    <row r="2666" spans="1:37" x14ac:dyDescent="0.45">
      <c r="A2666" t="s">
        <v>1128</v>
      </c>
      <c r="B2666" t="s">
        <v>19321</v>
      </c>
      <c r="C2666" t="s">
        <v>990</v>
      </c>
      <c r="D2666" t="s">
        <v>19331</v>
      </c>
      <c r="E2666" t="s">
        <v>992</v>
      </c>
      <c r="F2666" t="s">
        <v>4251</v>
      </c>
      <c r="G2666">
        <v>1550</v>
      </c>
      <c r="H2666" t="s">
        <v>5496</v>
      </c>
      <c r="I2666">
        <v>50001</v>
      </c>
      <c r="J2666">
        <v>602538388</v>
      </c>
      <c r="K2666" t="s">
        <v>19332</v>
      </c>
      <c r="L2666" s="106">
        <v>28731</v>
      </c>
      <c r="M2666">
        <v>10602107</v>
      </c>
      <c r="N2666" t="s">
        <v>996</v>
      </c>
      <c r="O2666" t="s">
        <v>12</v>
      </c>
      <c r="P2666" t="s">
        <v>997</v>
      </c>
      <c r="R2666" s="109" t="str">
        <f>IF(OR(P2666="SB",Q2666="SB"),"SB",0)</f>
        <v>SB</v>
      </c>
      <c r="T2666" s="110">
        <v>10690</v>
      </c>
      <c r="U2666" t="s">
        <v>19633</v>
      </c>
      <c r="V2666" s="113" t="s">
        <v>26</v>
      </c>
      <c r="AD2666" t="s">
        <v>998</v>
      </c>
      <c r="AE2666" t="s">
        <v>998</v>
      </c>
      <c r="AF2666" t="s">
        <v>998</v>
      </c>
      <c r="AG2666" s="107">
        <v>0</v>
      </c>
      <c r="AH2666" s="107">
        <v>0</v>
      </c>
      <c r="AI2666" s="107">
        <v>0</v>
      </c>
      <c r="AJ2666" t="s">
        <v>1012</v>
      </c>
    </row>
    <row r="2667" spans="1:37" x14ac:dyDescent="0.45">
      <c r="A2667" t="s">
        <v>1124</v>
      </c>
      <c r="B2667" t="s">
        <v>6900</v>
      </c>
      <c r="C2667" t="s">
        <v>990</v>
      </c>
      <c r="D2667" t="s">
        <v>6906</v>
      </c>
      <c r="E2667" t="s">
        <v>992</v>
      </c>
      <c r="F2667" t="s">
        <v>6907</v>
      </c>
      <c r="G2667">
        <v>27</v>
      </c>
      <c r="H2667" t="s">
        <v>4146</v>
      </c>
      <c r="I2667">
        <v>50001</v>
      </c>
      <c r="J2667">
        <v>728213878</v>
      </c>
      <c r="K2667" t="s">
        <v>6908</v>
      </c>
      <c r="L2667" s="106">
        <v>31804</v>
      </c>
      <c r="M2667">
        <v>10613827</v>
      </c>
      <c r="N2667" t="s">
        <v>996</v>
      </c>
      <c r="O2667" t="s">
        <v>12</v>
      </c>
      <c r="P2667" t="s">
        <v>997</v>
      </c>
      <c r="R2667" s="109" t="str">
        <f>IF(OR(P2667="SB",Q2667="SB"),"SB",0)</f>
        <v>SB</v>
      </c>
      <c r="T2667" s="110">
        <v>10789</v>
      </c>
      <c r="U2667" t="s">
        <v>19633</v>
      </c>
      <c r="V2667" s="113" t="s">
        <v>26</v>
      </c>
      <c r="AD2667" t="s">
        <v>998</v>
      </c>
      <c r="AE2667" t="s">
        <v>998</v>
      </c>
      <c r="AF2667" t="s">
        <v>998</v>
      </c>
      <c r="AG2667" s="107">
        <v>0</v>
      </c>
      <c r="AH2667" s="107">
        <v>0</v>
      </c>
      <c r="AI2667" s="107">
        <v>0</v>
      </c>
      <c r="AJ2667" t="s">
        <v>1012</v>
      </c>
    </row>
    <row r="2668" spans="1:37" x14ac:dyDescent="0.45">
      <c r="A2668" t="s">
        <v>1197</v>
      </c>
      <c r="B2668" t="s">
        <v>11528</v>
      </c>
      <c r="C2668" t="s">
        <v>1002</v>
      </c>
      <c r="D2668" t="s">
        <v>11529</v>
      </c>
      <c r="E2668" t="s">
        <v>992</v>
      </c>
      <c r="F2668" t="s">
        <v>6639</v>
      </c>
      <c r="G2668">
        <v>18</v>
      </c>
      <c r="H2668" t="s">
        <v>1115</v>
      </c>
      <c r="I2668">
        <v>50001</v>
      </c>
      <c r="K2668" t="s">
        <v>11530</v>
      </c>
      <c r="L2668" s="106">
        <v>34302</v>
      </c>
      <c r="M2668">
        <v>10411945</v>
      </c>
      <c r="N2668" t="s">
        <v>1431</v>
      </c>
      <c r="O2668" t="s">
        <v>1282</v>
      </c>
      <c r="P2668" t="s">
        <v>997</v>
      </c>
      <c r="R2668" s="109" t="str">
        <f>IF(OR(P2668="SB",Q2668="SB"),"SB",0)</f>
        <v>SB</v>
      </c>
      <c r="T2668" s="110">
        <v>50161</v>
      </c>
      <c r="U2668" t="s">
        <v>19633</v>
      </c>
      <c r="V2668" s="113" t="s">
        <v>26</v>
      </c>
      <c r="AD2668" t="s">
        <v>998</v>
      </c>
      <c r="AE2668" t="s">
        <v>998</v>
      </c>
      <c r="AF2668" t="s">
        <v>998</v>
      </c>
      <c r="AG2668" s="107">
        <v>300</v>
      </c>
      <c r="AH2668" s="107">
        <v>0</v>
      </c>
      <c r="AI2668" s="107">
        <v>0</v>
      </c>
      <c r="AJ2668" t="s">
        <v>999</v>
      </c>
      <c r="AK2668" s="106">
        <v>44920</v>
      </c>
    </row>
    <row r="2669" spans="1:37" x14ac:dyDescent="0.45">
      <c r="A2669" t="s">
        <v>1225</v>
      </c>
      <c r="B2669" t="s">
        <v>11528</v>
      </c>
      <c r="C2669" t="s">
        <v>1002</v>
      </c>
      <c r="D2669" t="s">
        <v>11533</v>
      </c>
      <c r="E2669" t="s">
        <v>992</v>
      </c>
      <c r="F2669" t="s">
        <v>6639</v>
      </c>
      <c r="G2669">
        <v>18</v>
      </c>
      <c r="H2669" t="s">
        <v>1115</v>
      </c>
      <c r="I2669">
        <v>50001</v>
      </c>
      <c r="K2669" t="s">
        <v>11530</v>
      </c>
      <c r="L2669" s="106">
        <v>33813</v>
      </c>
      <c r="M2669">
        <v>10412248</v>
      </c>
      <c r="N2669" t="s">
        <v>1431</v>
      </c>
      <c r="O2669" t="s">
        <v>1282</v>
      </c>
      <c r="P2669" t="s">
        <v>997</v>
      </c>
      <c r="R2669" s="109" t="str">
        <f>IF(OR(P2669="SB",Q2669="SB"),"SB",0)</f>
        <v>SB</v>
      </c>
      <c r="T2669" s="110">
        <v>50164</v>
      </c>
      <c r="U2669" t="s">
        <v>19633</v>
      </c>
      <c r="V2669" s="113" t="s">
        <v>26</v>
      </c>
      <c r="AD2669" t="s">
        <v>998</v>
      </c>
      <c r="AE2669" t="s">
        <v>998</v>
      </c>
      <c r="AF2669" t="s">
        <v>998</v>
      </c>
      <c r="AG2669" s="107">
        <v>300</v>
      </c>
      <c r="AH2669" s="107">
        <v>0</v>
      </c>
      <c r="AI2669" s="107">
        <v>0</v>
      </c>
      <c r="AJ2669" t="s">
        <v>999</v>
      </c>
      <c r="AK2669" s="106">
        <v>44920</v>
      </c>
    </row>
    <row r="2670" spans="1:37" x14ac:dyDescent="0.45">
      <c r="A2670" t="s">
        <v>1124</v>
      </c>
      <c r="B2670" t="s">
        <v>4110</v>
      </c>
      <c r="C2670" t="s">
        <v>990</v>
      </c>
      <c r="D2670" t="s">
        <v>4112</v>
      </c>
      <c r="E2670" t="s">
        <v>992</v>
      </c>
      <c r="F2670" t="s">
        <v>4113</v>
      </c>
      <c r="G2670">
        <v>12</v>
      </c>
      <c r="H2670" t="s">
        <v>1115</v>
      </c>
      <c r="I2670">
        <v>50001</v>
      </c>
      <c r="K2670" t="s">
        <v>4114</v>
      </c>
      <c r="L2670" s="106">
        <v>27997</v>
      </c>
      <c r="M2670">
        <v>10627567</v>
      </c>
      <c r="N2670" t="s">
        <v>996</v>
      </c>
      <c r="O2670" t="s">
        <v>12</v>
      </c>
      <c r="P2670" t="s">
        <v>997</v>
      </c>
      <c r="R2670" s="109" t="str">
        <f>IF(OR(P2670="SB",Q2670="SB"),"SB",0)</f>
        <v>SB</v>
      </c>
      <c r="T2670" s="110">
        <v>10848</v>
      </c>
      <c r="U2670" t="s">
        <v>19634</v>
      </c>
      <c r="V2670" s="113" t="s">
        <v>26</v>
      </c>
      <c r="W2670" s="111">
        <v>10848</v>
      </c>
      <c r="X2670" s="111" t="s">
        <v>19633</v>
      </c>
      <c r="AD2670" t="s">
        <v>1159</v>
      </c>
      <c r="AE2670" t="s">
        <v>1515</v>
      </c>
      <c r="AF2670" t="s">
        <v>998</v>
      </c>
      <c r="AG2670" s="107">
        <v>600</v>
      </c>
      <c r="AH2670" s="107">
        <v>0</v>
      </c>
      <c r="AI2670" s="107">
        <v>0</v>
      </c>
      <c r="AJ2670" t="s">
        <v>999</v>
      </c>
      <c r="AK2670" s="106">
        <v>44923</v>
      </c>
    </row>
    <row r="2671" spans="1:37" x14ac:dyDescent="0.45">
      <c r="A2671" t="s">
        <v>1806</v>
      </c>
      <c r="B2671" t="s">
        <v>11528</v>
      </c>
      <c r="C2671" t="s">
        <v>1002</v>
      </c>
      <c r="D2671" t="s">
        <v>11534</v>
      </c>
      <c r="E2671" t="s">
        <v>992</v>
      </c>
      <c r="F2671" t="s">
        <v>6639</v>
      </c>
      <c r="G2671">
        <v>18</v>
      </c>
      <c r="H2671" t="s">
        <v>1115</v>
      </c>
      <c r="I2671">
        <v>50001</v>
      </c>
      <c r="K2671" t="s">
        <v>11530</v>
      </c>
      <c r="L2671" s="106">
        <v>25759</v>
      </c>
      <c r="M2671">
        <v>10412046</v>
      </c>
      <c r="N2671" t="s">
        <v>1431</v>
      </c>
      <c r="O2671" t="s">
        <v>1282</v>
      </c>
      <c r="P2671" t="s">
        <v>997</v>
      </c>
      <c r="R2671" s="109" t="str">
        <f>IF(OR(P2671="SB",Q2671="SB"),"SB",0)</f>
        <v>SB</v>
      </c>
      <c r="T2671" s="110">
        <v>50162</v>
      </c>
      <c r="U2671" t="s">
        <v>19634</v>
      </c>
      <c r="V2671" s="113" t="s">
        <v>26</v>
      </c>
      <c r="W2671" s="111">
        <v>50162</v>
      </c>
      <c r="X2671" s="111" t="s">
        <v>19633</v>
      </c>
      <c r="AD2671" t="s">
        <v>1024</v>
      </c>
      <c r="AE2671" t="s">
        <v>1515</v>
      </c>
      <c r="AF2671" t="s">
        <v>998</v>
      </c>
      <c r="AG2671" s="107">
        <v>300</v>
      </c>
      <c r="AH2671" s="107">
        <v>0</v>
      </c>
      <c r="AI2671" s="107">
        <v>0</v>
      </c>
      <c r="AJ2671" t="s">
        <v>999</v>
      </c>
      <c r="AK2671" s="106">
        <v>44920</v>
      </c>
    </row>
    <row r="2672" spans="1:37" x14ac:dyDescent="0.45">
      <c r="A2672" t="s">
        <v>1326</v>
      </c>
      <c r="B2672" t="s">
        <v>15076</v>
      </c>
      <c r="C2672" t="s">
        <v>990</v>
      </c>
      <c r="D2672" t="s">
        <v>15077</v>
      </c>
      <c r="E2672" t="s">
        <v>992</v>
      </c>
      <c r="F2672" t="s">
        <v>6639</v>
      </c>
      <c r="G2672">
        <v>18</v>
      </c>
      <c r="H2672" t="s">
        <v>1115</v>
      </c>
      <c r="I2672">
        <v>50001</v>
      </c>
      <c r="K2672" t="s">
        <v>15078</v>
      </c>
      <c r="L2672" s="106">
        <v>26114</v>
      </c>
      <c r="M2672">
        <v>10472569</v>
      </c>
      <c r="N2672" t="s">
        <v>1431</v>
      </c>
      <c r="O2672" t="s">
        <v>1282</v>
      </c>
      <c r="P2672" t="s">
        <v>997</v>
      </c>
      <c r="R2672" s="109" t="str">
        <f>IF(OR(P2672="SB",Q2672="SB"),"SB",0)</f>
        <v>SB</v>
      </c>
      <c r="T2672" s="110" t="s">
        <v>998</v>
      </c>
      <c r="V2672" s="113" t="s">
        <v>26</v>
      </c>
      <c r="AB2672" t="s">
        <v>998</v>
      </c>
      <c r="AD2672" t="s">
        <v>998</v>
      </c>
      <c r="AE2672" t="s">
        <v>998</v>
      </c>
      <c r="AF2672" t="s">
        <v>998</v>
      </c>
      <c r="AG2672" s="107">
        <v>300</v>
      </c>
      <c r="AH2672" s="107">
        <v>0</v>
      </c>
      <c r="AI2672" s="107">
        <v>0</v>
      </c>
      <c r="AJ2672" t="s">
        <v>999</v>
      </c>
      <c r="AK2672" s="106">
        <v>44920</v>
      </c>
    </row>
    <row r="2673" spans="1:37" x14ac:dyDescent="0.45">
      <c r="A2673" t="s">
        <v>988</v>
      </c>
      <c r="B2673" t="s">
        <v>8802</v>
      </c>
      <c r="C2673" t="s">
        <v>990</v>
      </c>
      <c r="D2673" t="s">
        <v>8806</v>
      </c>
      <c r="E2673" t="s">
        <v>992</v>
      </c>
      <c r="F2673" t="s">
        <v>8048</v>
      </c>
      <c r="G2673">
        <v>1224</v>
      </c>
      <c r="H2673" t="s">
        <v>1115</v>
      </c>
      <c r="I2673">
        <v>50002</v>
      </c>
      <c r="J2673">
        <v>420728430260</v>
      </c>
      <c r="K2673" t="s">
        <v>8807</v>
      </c>
      <c r="L2673" s="106">
        <v>32581</v>
      </c>
      <c r="M2673">
        <v>10606652</v>
      </c>
      <c r="N2673" t="s">
        <v>996</v>
      </c>
      <c r="O2673" t="s">
        <v>12</v>
      </c>
      <c r="P2673" t="s">
        <v>997</v>
      </c>
      <c r="R2673" s="109" t="str">
        <f>IF(OR(P2673="SB",Q2673="SB"),"SB",0)</f>
        <v>SB</v>
      </c>
      <c r="T2673" s="110">
        <v>10731</v>
      </c>
      <c r="U2673" t="s">
        <v>19633</v>
      </c>
      <c r="V2673" s="113" t="s">
        <v>26</v>
      </c>
      <c r="AD2673" t="s">
        <v>998</v>
      </c>
      <c r="AE2673" t="s">
        <v>998</v>
      </c>
      <c r="AF2673" t="s">
        <v>998</v>
      </c>
      <c r="AG2673" s="107">
        <v>0</v>
      </c>
      <c r="AH2673" s="107">
        <v>0</v>
      </c>
      <c r="AI2673" s="107">
        <v>0</v>
      </c>
      <c r="AJ2673" t="s">
        <v>1012</v>
      </c>
    </row>
    <row r="2674" spans="1:37" x14ac:dyDescent="0.45">
      <c r="A2674" t="s">
        <v>1076</v>
      </c>
      <c r="B2674" t="s">
        <v>6900</v>
      </c>
      <c r="C2674" t="s">
        <v>990</v>
      </c>
      <c r="D2674" t="s">
        <v>6901</v>
      </c>
      <c r="E2674" t="s">
        <v>992</v>
      </c>
      <c r="F2674" t="s">
        <v>3414</v>
      </c>
      <c r="G2674">
        <v>130</v>
      </c>
      <c r="H2674" t="s">
        <v>1115</v>
      </c>
      <c r="I2674">
        <v>50002</v>
      </c>
      <c r="K2674" t="s">
        <v>6902</v>
      </c>
      <c r="L2674" s="106">
        <v>29045</v>
      </c>
      <c r="M2674">
        <v>10861478</v>
      </c>
      <c r="N2674" t="s">
        <v>996</v>
      </c>
      <c r="O2674" t="s">
        <v>12</v>
      </c>
      <c r="P2674" t="s">
        <v>997</v>
      </c>
      <c r="R2674" s="109" t="str">
        <f>IF(OR(P2674="SB",Q2674="SB"),"SB",0)</f>
        <v>SB</v>
      </c>
      <c r="T2674" s="110">
        <v>11595</v>
      </c>
      <c r="U2674" t="s">
        <v>19633</v>
      </c>
      <c r="V2674" s="113" t="s">
        <v>26</v>
      </c>
      <c r="AD2674" t="s">
        <v>998</v>
      </c>
      <c r="AE2674" t="s">
        <v>998</v>
      </c>
      <c r="AF2674" t="s">
        <v>998</v>
      </c>
      <c r="AG2674" s="107">
        <v>0</v>
      </c>
      <c r="AH2674" s="107">
        <v>0</v>
      </c>
      <c r="AI2674" s="107">
        <v>0</v>
      </c>
      <c r="AJ2674" t="s">
        <v>1012</v>
      </c>
    </row>
    <row r="2675" spans="1:37" x14ac:dyDescent="0.45">
      <c r="A2675" t="s">
        <v>1087</v>
      </c>
      <c r="B2675" t="s">
        <v>11041</v>
      </c>
      <c r="C2675" t="s">
        <v>990</v>
      </c>
      <c r="D2675" t="s">
        <v>11042</v>
      </c>
      <c r="E2675" t="s">
        <v>992</v>
      </c>
      <c r="F2675" t="s">
        <v>2966</v>
      </c>
      <c r="G2675">
        <v>1292</v>
      </c>
      <c r="H2675" t="s">
        <v>1115</v>
      </c>
      <c r="I2675">
        <v>50002</v>
      </c>
      <c r="K2675" t="s">
        <v>11043</v>
      </c>
      <c r="L2675" s="106">
        <v>30105</v>
      </c>
      <c r="M2675">
        <v>10866128</v>
      </c>
      <c r="N2675" t="s">
        <v>996</v>
      </c>
      <c r="O2675" t="s">
        <v>12</v>
      </c>
      <c r="P2675" t="s">
        <v>997</v>
      </c>
      <c r="R2675" s="109" t="str">
        <f>IF(OR(P2675="SB",Q2675="SB"),"SB",0)</f>
        <v>SB</v>
      </c>
      <c r="T2675" s="110">
        <v>11698</v>
      </c>
      <c r="U2675" t="s">
        <v>19633</v>
      </c>
      <c r="V2675" s="113" t="s">
        <v>26</v>
      </c>
      <c r="AD2675" t="s">
        <v>998</v>
      </c>
      <c r="AE2675" t="s">
        <v>998</v>
      </c>
      <c r="AF2675" t="s">
        <v>998</v>
      </c>
      <c r="AG2675" s="107">
        <v>0</v>
      </c>
      <c r="AH2675" s="107">
        <v>0</v>
      </c>
      <c r="AI2675" s="107">
        <v>0</v>
      </c>
      <c r="AJ2675" t="s">
        <v>1012</v>
      </c>
    </row>
    <row r="2676" spans="1:37" x14ac:dyDescent="0.45">
      <c r="A2676" t="s">
        <v>2031</v>
      </c>
      <c r="B2676" t="s">
        <v>17746</v>
      </c>
      <c r="C2676" t="s">
        <v>990</v>
      </c>
      <c r="D2676" t="s">
        <v>17747</v>
      </c>
      <c r="E2676" t="s">
        <v>992</v>
      </c>
      <c r="F2676" t="s">
        <v>4840</v>
      </c>
      <c r="G2676">
        <v>1301</v>
      </c>
      <c r="H2676" t="s">
        <v>1115</v>
      </c>
      <c r="I2676">
        <v>50002</v>
      </c>
      <c r="K2676" t="s">
        <v>17748</v>
      </c>
      <c r="L2676" s="106">
        <v>33456</v>
      </c>
      <c r="M2676">
        <v>10893612</v>
      </c>
      <c r="N2676" t="s">
        <v>996</v>
      </c>
      <c r="O2676" t="s">
        <v>12</v>
      </c>
      <c r="P2676" t="s">
        <v>997</v>
      </c>
      <c r="R2676" s="109" t="str">
        <f>IF(OR(P2676="SB",Q2676="SB"),"SB",0)</f>
        <v>SB</v>
      </c>
      <c r="T2676" s="110">
        <v>11907</v>
      </c>
      <c r="U2676" t="s">
        <v>19633</v>
      </c>
      <c r="V2676" s="113" t="s">
        <v>26</v>
      </c>
      <c r="AD2676" t="s">
        <v>998</v>
      </c>
      <c r="AE2676" t="s">
        <v>998</v>
      </c>
      <c r="AF2676" t="s">
        <v>998</v>
      </c>
      <c r="AG2676" s="107">
        <v>0</v>
      </c>
      <c r="AH2676" s="107">
        <v>0</v>
      </c>
      <c r="AI2676" s="107">
        <v>0</v>
      </c>
      <c r="AJ2676" t="s">
        <v>1012</v>
      </c>
    </row>
    <row r="2677" spans="1:37" x14ac:dyDescent="0.45">
      <c r="A2677" t="s">
        <v>1169</v>
      </c>
      <c r="B2677" t="s">
        <v>4838</v>
      </c>
      <c r="C2677" t="s">
        <v>990</v>
      </c>
      <c r="D2677" t="s">
        <v>4839</v>
      </c>
      <c r="E2677" t="s">
        <v>992</v>
      </c>
      <c r="F2677" t="s">
        <v>4840</v>
      </c>
      <c r="G2677">
        <v>911</v>
      </c>
      <c r="H2677" t="s">
        <v>1115</v>
      </c>
      <c r="I2677">
        <v>50002</v>
      </c>
      <c r="K2677" t="s">
        <v>3548</v>
      </c>
      <c r="L2677" s="106">
        <v>15707</v>
      </c>
      <c r="M2677">
        <v>10447614</v>
      </c>
      <c r="N2677" t="s">
        <v>2714</v>
      </c>
      <c r="O2677" t="s">
        <v>12</v>
      </c>
      <c r="P2677" t="s">
        <v>997</v>
      </c>
      <c r="R2677" s="109" t="str">
        <f>IF(OR(P2677="SB",Q2677="SB"),"SB",0)</f>
        <v>SB</v>
      </c>
      <c r="T2677" s="110" t="s">
        <v>998</v>
      </c>
      <c r="V2677" s="113" t="s">
        <v>26</v>
      </c>
      <c r="AB2677" t="s">
        <v>998</v>
      </c>
      <c r="AD2677" t="s">
        <v>998</v>
      </c>
      <c r="AE2677" t="s">
        <v>998</v>
      </c>
      <c r="AF2677" t="s">
        <v>998</v>
      </c>
      <c r="AG2677" s="107">
        <v>0</v>
      </c>
      <c r="AH2677" s="107">
        <v>0</v>
      </c>
      <c r="AI2677" s="107">
        <v>0</v>
      </c>
      <c r="AJ2677" t="s">
        <v>1012</v>
      </c>
    </row>
    <row r="2678" spans="1:37" x14ac:dyDescent="0.45">
      <c r="A2678" t="s">
        <v>3325</v>
      </c>
      <c r="B2678" t="s">
        <v>4843</v>
      </c>
      <c r="C2678" t="s">
        <v>1002</v>
      </c>
      <c r="D2678" t="s">
        <v>4846</v>
      </c>
      <c r="E2678" t="s">
        <v>992</v>
      </c>
      <c r="F2678" t="s">
        <v>4840</v>
      </c>
      <c r="G2678">
        <v>911</v>
      </c>
      <c r="H2678" t="s">
        <v>1115</v>
      </c>
      <c r="I2678">
        <v>50002</v>
      </c>
      <c r="K2678" t="s">
        <v>4847</v>
      </c>
      <c r="L2678" s="106">
        <v>15994</v>
      </c>
      <c r="M2678">
        <v>10447816</v>
      </c>
      <c r="N2678" t="s">
        <v>2714</v>
      </c>
      <c r="O2678" t="s">
        <v>12</v>
      </c>
      <c r="P2678" t="s">
        <v>997</v>
      </c>
      <c r="R2678" s="109" t="str">
        <f>IF(OR(P2678="SB",Q2678="SB"),"SB",0)</f>
        <v>SB</v>
      </c>
      <c r="T2678" s="110" t="s">
        <v>998</v>
      </c>
      <c r="V2678" s="113" t="s">
        <v>26</v>
      </c>
      <c r="AB2678" t="s">
        <v>998</v>
      </c>
      <c r="AD2678" t="s">
        <v>998</v>
      </c>
      <c r="AE2678" t="s">
        <v>998</v>
      </c>
      <c r="AF2678" t="s">
        <v>998</v>
      </c>
      <c r="AG2678" s="107">
        <v>0</v>
      </c>
      <c r="AH2678" s="107">
        <v>0</v>
      </c>
      <c r="AI2678" s="107">
        <v>0</v>
      </c>
      <c r="AJ2678" t="s">
        <v>1012</v>
      </c>
    </row>
    <row r="2679" spans="1:37" x14ac:dyDescent="0.45">
      <c r="A2679" t="s">
        <v>2444</v>
      </c>
      <c r="B2679" t="s">
        <v>6248</v>
      </c>
      <c r="C2679" t="s">
        <v>990</v>
      </c>
      <c r="D2679" t="s">
        <v>6252</v>
      </c>
      <c r="E2679" t="s">
        <v>992</v>
      </c>
      <c r="F2679" t="s">
        <v>6253</v>
      </c>
      <c r="G2679" t="s">
        <v>6254</v>
      </c>
      <c r="H2679" t="s">
        <v>1115</v>
      </c>
      <c r="I2679">
        <v>50002</v>
      </c>
      <c r="K2679" t="s">
        <v>6255</v>
      </c>
      <c r="L2679" s="106">
        <v>38748</v>
      </c>
      <c r="M2679">
        <v>15973378</v>
      </c>
      <c r="N2679" t="s">
        <v>2113</v>
      </c>
      <c r="O2679" t="s">
        <v>1010</v>
      </c>
      <c r="P2679" t="s">
        <v>997</v>
      </c>
      <c r="R2679" s="109" t="str">
        <f>IF(OR(P2679="SB",Q2679="SB"),"SB",0)</f>
        <v>SB</v>
      </c>
      <c r="T2679" s="110" t="s">
        <v>998</v>
      </c>
      <c r="V2679" s="113" t="s">
        <v>26</v>
      </c>
      <c r="AB2679" t="s">
        <v>998</v>
      </c>
      <c r="AD2679" t="s">
        <v>998</v>
      </c>
      <c r="AE2679" t="s">
        <v>998</v>
      </c>
      <c r="AF2679" t="s">
        <v>998</v>
      </c>
      <c r="AG2679" s="107">
        <v>300</v>
      </c>
      <c r="AH2679" s="107">
        <v>0</v>
      </c>
      <c r="AI2679" s="107">
        <v>0</v>
      </c>
      <c r="AJ2679" t="s">
        <v>1012</v>
      </c>
    </row>
    <row r="2680" spans="1:37" x14ac:dyDescent="0.45">
      <c r="A2680" t="s">
        <v>1169</v>
      </c>
      <c r="B2680" t="s">
        <v>6248</v>
      </c>
      <c r="C2680" t="s">
        <v>990</v>
      </c>
      <c r="D2680" t="s">
        <v>6263</v>
      </c>
      <c r="E2680" t="s">
        <v>992</v>
      </c>
      <c r="F2680" t="s">
        <v>6253</v>
      </c>
      <c r="G2680" t="s">
        <v>6254</v>
      </c>
      <c r="H2680" t="s">
        <v>1115</v>
      </c>
      <c r="I2680">
        <v>50002</v>
      </c>
      <c r="K2680" t="s">
        <v>6255</v>
      </c>
      <c r="L2680" s="106">
        <v>26931</v>
      </c>
      <c r="M2680">
        <v>15972974</v>
      </c>
      <c r="N2680" t="s">
        <v>2113</v>
      </c>
      <c r="O2680" t="s">
        <v>1010</v>
      </c>
      <c r="P2680" t="s">
        <v>997</v>
      </c>
      <c r="R2680" s="109" t="str">
        <f>IF(OR(P2680="SB",Q2680="SB"),"SB",0)</f>
        <v>SB</v>
      </c>
      <c r="T2680" s="110" t="s">
        <v>998</v>
      </c>
      <c r="V2680" s="113" t="s">
        <v>26</v>
      </c>
      <c r="AB2680" t="s">
        <v>998</v>
      </c>
      <c r="AD2680" t="s">
        <v>998</v>
      </c>
      <c r="AE2680" t="s">
        <v>998</v>
      </c>
      <c r="AF2680" t="s">
        <v>998</v>
      </c>
      <c r="AG2680" s="107">
        <v>300</v>
      </c>
      <c r="AH2680" s="107">
        <v>0</v>
      </c>
      <c r="AI2680" s="107">
        <v>0</v>
      </c>
      <c r="AJ2680" t="s">
        <v>1012</v>
      </c>
    </row>
    <row r="2681" spans="1:37" x14ac:dyDescent="0.45">
      <c r="A2681" t="s">
        <v>1914</v>
      </c>
      <c r="B2681" t="s">
        <v>6274</v>
      </c>
      <c r="C2681" t="s">
        <v>1002</v>
      </c>
      <c r="D2681" t="s">
        <v>6275</v>
      </c>
      <c r="E2681" t="s">
        <v>992</v>
      </c>
      <c r="F2681" t="s">
        <v>6253</v>
      </c>
      <c r="G2681" t="s">
        <v>6254</v>
      </c>
      <c r="H2681" t="s">
        <v>1115</v>
      </c>
      <c r="I2681">
        <v>50002</v>
      </c>
      <c r="K2681" t="s">
        <v>6255</v>
      </c>
      <c r="L2681" s="106">
        <v>37829</v>
      </c>
      <c r="M2681">
        <v>15973277</v>
      </c>
      <c r="N2681" t="s">
        <v>2113</v>
      </c>
      <c r="O2681" t="s">
        <v>1010</v>
      </c>
      <c r="P2681" t="s">
        <v>997</v>
      </c>
      <c r="R2681" s="109" t="str">
        <f>IF(OR(P2681="SB",Q2681="SB"),"SB",0)</f>
        <v>SB</v>
      </c>
      <c r="T2681" s="110" t="s">
        <v>998</v>
      </c>
      <c r="V2681" s="113" t="s">
        <v>26</v>
      </c>
      <c r="AB2681" t="s">
        <v>998</v>
      </c>
      <c r="AD2681" t="s">
        <v>998</v>
      </c>
      <c r="AE2681" t="s">
        <v>998</v>
      </c>
      <c r="AF2681" t="s">
        <v>998</v>
      </c>
      <c r="AG2681" s="107">
        <v>300</v>
      </c>
      <c r="AH2681" s="107">
        <v>0</v>
      </c>
      <c r="AI2681" s="107">
        <v>0</v>
      </c>
      <c r="AJ2681" t="s">
        <v>1012</v>
      </c>
    </row>
    <row r="2682" spans="1:37" x14ac:dyDescent="0.45">
      <c r="A2682" t="s">
        <v>1013</v>
      </c>
      <c r="B2682" t="s">
        <v>6274</v>
      </c>
      <c r="C2682" t="s">
        <v>1002</v>
      </c>
      <c r="D2682" t="s">
        <v>6281</v>
      </c>
      <c r="E2682" t="s">
        <v>992</v>
      </c>
      <c r="F2682" t="s">
        <v>6253</v>
      </c>
      <c r="G2682" t="s">
        <v>6254</v>
      </c>
      <c r="H2682" t="s">
        <v>1115</v>
      </c>
      <c r="I2682">
        <v>50002</v>
      </c>
      <c r="K2682" t="s">
        <v>6255</v>
      </c>
      <c r="L2682" s="106">
        <v>27588</v>
      </c>
      <c r="M2682">
        <v>15972873</v>
      </c>
      <c r="N2682" t="s">
        <v>2113</v>
      </c>
      <c r="O2682" t="s">
        <v>1010</v>
      </c>
      <c r="P2682" t="s">
        <v>997</v>
      </c>
      <c r="R2682" s="109" t="str">
        <f>IF(OR(P2682="SB",Q2682="SB"),"SB",0)</f>
        <v>SB</v>
      </c>
      <c r="T2682" s="110" t="s">
        <v>998</v>
      </c>
      <c r="V2682" s="113" t="s">
        <v>26</v>
      </c>
      <c r="AB2682" t="s">
        <v>998</v>
      </c>
      <c r="AD2682" t="s">
        <v>998</v>
      </c>
      <c r="AE2682" t="s">
        <v>998</v>
      </c>
      <c r="AF2682" t="s">
        <v>998</v>
      </c>
      <c r="AG2682" s="107">
        <v>300</v>
      </c>
      <c r="AH2682" s="107">
        <v>0</v>
      </c>
      <c r="AI2682" s="107">
        <v>0</v>
      </c>
      <c r="AJ2682" t="s">
        <v>1012</v>
      </c>
    </row>
    <row r="2683" spans="1:37" x14ac:dyDescent="0.45">
      <c r="A2683" t="s">
        <v>1013</v>
      </c>
      <c r="B2683" t="s">
        <v>9089</v>
      </c>
      <c r="C2683" t="s">
        <v>1002</v>
      </c>
      <c r="D2683" t="s">
        <v>9090</v>
      </c>
      <c r="E2683" t="s">
        <v>992</v>
      </c>
      <c r="F2683" t="s">
        <v>9091</v>
      </c>
      <c r="G2683">
        <v>31</v>
      </c>
      <c r="H2683" t="s">
        <v>1115</v>
      </c>
      <c r="I2683">
        <v>50002</v>
      </c>
      <c r="K2683" t="s">
        <v>9092</v>
      </c>
      <c r="L2683" s="106">
        <v>31750</v>
      </c>
      <c r="M2683">
        <v>13391461</v>
      </c>
      <c r="N2683" t="s">
        <v>996</v>
      </c>
      <c r="O2683" t="s">
        <v>12</v>
      </c>
      <c r="P2683" t="s">
        <v>997</v>
      </c>
      <c r="R2683" s="109" t="str">
        <f>IF(OR(P2683="SB",Q2683="SB"),"SB",0)</f>
        <v>SB</v>
      </c>
      <c r="T2683" s="110" t="s">
        <v>998</v>
      </c>
      <c r="V2683" s="113" t="s">
        <v>26</v>
      </c>
      <c r="AB2683" t="s">
        <v>998</v>
      </c>
      <c r="AD2683" t="s">
        <v>998</v>
      </c>
      <c r="AE2683" t="s">
        <v>998</v>
      </c>
      <c r="AF2683" t="s">
        <v>998</v>
      </c>
      <c r="AG2683" s="107">
        <v>0</v>
      </c>
      <c r="AH2683" s="107">
        <v>0</v>
      </c>
      <c r="AI2683" s="107">
        <v>0</v>
      </c>
      <c r="AJ2683" t="s">
        <v>1012</v>
      </c>
    </row>
    <row r="2684" spans="1:37" x14ac:dyDescent="0.45">
      <c r="A2684" t="s">
        <v>1112</v>
      </c>
      <c r="B2684" t="s">
        <v>16418</v>
      </c>
      <c r="C2684" t="s">
        <v>990</v>
      </c>
      <c r="D2684" t="s">
        <v>16424</v>
      </c>
      <c r="E2684" t="s">
        <v>992</v>
      </c>
      <c r="F2684" t="s">
        <v>2239</v>
      </c>
      <c r="G2684">
        <v>491</v>
      </c>
      <c r="H2684" t="s">
        <v>1115</v>
      </c>
      <c r="I2684">
        <v>50002</v>
      </c>
      <c r="K2684" t="s">
        <v>16425</v>
      </c>
      <c r="L2684" s="106">
        <v>40464</v>
      </c>
      <c r="M2684">
        <v>14597190</v>
      </c>
      <c r="N2684" t="s">
        <v>1155</v>
      </c>
      <c r="O2684" t="s">
        <v>1023</v>
      </c>
      <c r="P2684" t="s">
        <v>997</v>
      </c>
      <c r="R2684" s="109" t="str">
        <f>IF(OR(P2684="SB",Q2684="SB"),"SB",0)</f>
        <v>SB</v>
      </c>
      <c r="T2684" s="110" t="s">
        <v>998</v>
      </c>
      <c r="V2684" s="113" t="s">
        <v>26</v>
      </c>
      <c r="AB2684" t="s">
        <v>998</v>
      </c>
      <c r="AD2684" t="s">
        <v>998</v>
      </c>
      <c r="AE2684" t="s">
        <v>998</v>
      </c>
      <c r="AF2684" t="s">
        <v>998</v>
      </c>
      <c r="AG2684" s="107">
        <v>300</v>
      </c>
      <c r="AH2684" s="107">
        <v>0</v>
      </c>
      <c r="AI2684" s="107">
        <v>0</v>
      </c>
      <c r="AJ2684" t="s">
        <v>999</v>
      </c>
      <c r="AK2684" s="106">
        <v>44924</v>
      </c>
    </row>
    <row r="2685" spans="1:37" x14ac:dyDescent="0.45">
      <c r="A2685" t="s">
        <v>1570</v>
      </c>
      <c r="B2685" t="s">
        <v>18284</v>
      </c>
      <c r="C2685" t="s">
        <v>990</v>
      </c>
      <c r="D2685" t="s">
        <v>18285</v>
      </c>
      <c r="E2685" t="s">
        <v>992</v>
      </c>
      <c r="F2685" t="s">
        <v>4395</v>
      </c>
      <c r="G2685">
        <v>1002</v>
      </c>
      <c r="H2685" t="s">
        <v>1115</v>
      </c>
      <c r="I2685">
        <v>50002</v>
      </c>
      <c r="K2685" t="s">
        <v>18286</v>
      </c>
      <c r="L2685" s="106">
        <v>39811</v>
      </c>
      <c r="M2685">
        <v>14610429</v>
      </c>
      <c r="N2685" t="s">
        <v>996</v>
      </c>
      <c r="O2685" t="s">
        <v>12</v>
      </c>
      <c r="P2685" t="s">
        <v>997</v>
      </c>
      <c r="R2685" s="109" t="str">
        <f>IF(OR(P2685="SB",Q2685="SB"),"SB",0)</f>
        <v>SB</v>
      </c>
      <c r="T2685" s="110" t="s">
        <v>998</v>
      </c>
      <c r="V2685" s="113" t="s">
        <v>26</v>
      </c>
      <c r="AB2685" t="s">
        <v>998</v>
      </c>
      <c r="AD2685" t="s">
        <v>998</v>
      </c>
      <c r="AE2685" t="s">
        <v>998</v>
      </c>
      <c r="AF2685" t="s">
        <v>998</v>
      </c>
      <c r="AG2685" s="107">
        <v>300</v>
      </c>
      <c r="AH2685" s="107">
        <v>0</v>
      </c>
      <c r="AI2685" s="107">
        <v>0</v>
      </c>
      <c r="AJ2685" t="s">
        <v>999</v>
      </c>
      <c r="AK2685" s="106">
        <v>44923</v>
      </c>
    </row>
    <row r="2686" spans="1:37" x14ac:dyDescent="0.45">
      <c r="A2686" t="s">
        <v>3656</v>
      </c>
      <c r="B2686" t="s">
        <v>5723</v>
      </c>
      <c r="C2686" t="s">
        <v>990</v>
      </c>
      <c r="D2686" t="s">
        <v>5724</v>
      </c>
      <c r="E2686" t="s">
        <v>992</v>
      </c>
      <c r="F2686" t="s">
        <v>5725</v>
      </c>
      <c r="G2686">
        <v>460</v>
      </c>
      <c r="H2686" t="s">
        <v>1495</v>
      </c>
      <c r="I2686">
        <v>50003</v>
      </c>
      <c r="K2686" t="s">
        <v>5726</v>
      </c>
      <c r="L2686" s="106">
        <v>31879</v>
      </c>
      <c r="M2686">
        <v>10857337</v>
      </c>
      <c r="N2686" t="s">
        <v>996</v>
      </c>
      <c r="O2686" t="s">
        <v>12</v>
      </c>
      <c r="P2686" t="s">
        <v>997</v>
      </c>
      <c r="R2686" s="109" t="str">
        <f>IF(OR(P2686="SB",Q2686="SB"),"SB",0)</f>
        <v>SB</v>
      </c>
      <c r="T2686" s="110">
        <v>11560</v>
      </c>
      <c r="U2686" t="s">
        <v>19633</v>
      </c>
      <c r="V2686" s="113" t="s">
        <v>26</v>
      </c>
      <c r="AD2686" t="s">
        <v>998</v>
      </c>
      <c r="AE2686" t="s">
        <v>998</v>
      </c>
      <c r="AF2686" t="s">
        <v>998</v>
      </c>
      <c r="AG2686" s="107">
        <v>0</v>
      </c>
      <c r="AH2686" s="107">
        <v>0</v>
      </c>
      <c r="AI2686" s="107">
        <v>0</v>
      </c>
      <c r="AJ2686" t="s">
        <v>1012</v>
      </c>
    </row>
    <row r="2687" spans="1:37" x14ac:dyDescent="0.45">
      <c r="A2687" t="s">
        <v>1007</v>
      </c>
      <c r="B2687" t="s">
        <v>10118</v>
      </c>
      <c r="C2687" t="s">
        <v>990</v>
      </c>
      <c r="D2687" t="s">
        <v>10119</v>
      </c>
      <c r="E2687" t="s">
        <v>992</v>
      </c>
      <c r="F2687" t="s">
        <v>10120</v>
      </c>
      <c r="G2687">
        <v>825</v>
      </c>
      <c r="H2687" t="s">
        <v>1115</v>
      </c>
      <c r="I2687">
        <v>50003</v>
      </c>
      <c r="K2687" t="s">
        <v>10121</v>
      </c>
      <c r="L2687" s="106">
        <v>33020</v>
      </c>
      <c r="M2687">
        <v>10888053</v>
      </c>
      <c r="N2687" t="s">
        <v>996</v>
      </c>
      <c r="O2687" t="s">
        <v>12</v>
      </c>
      <c r="P2687" t="s">
        <v>997</v>
      </c>
      <c r="R2687" s="109" t="str">
        <f>IF(OR(P2687="SB",Q2687="SB"),"SB",0)</f>
        <v>SB</v>
      </c>
      <c r="T2687" s="110">
        <v>11624</v>
      </c>
      <c r="U2687" t="s">
        <v>19633</v>
      </c>
      <c r="V2687" s="113" t="s">
        <v>26</v>
      </c>
      <c r="AD2687" t="s">
        <v>998</v>
      </c>
      <c r="AE2687" t="s">
        <v>998</v>
      </c>
      <c r="AF2687" t="s">
        <v>998</v>
      </c>
      <c r="AG2687" s="107">
        <v>0</v>
      </c>
      <c r="AH2687" s="107">
        <v>0</v>
      </c>
      <c r="AI2687" s="107">
        <v>0</v>
      </c>
      <c r="AJ2687" t="s">
        <v>1012</v>
      </c>
    </row>
    <row r="2688" spans="1:37" x14ac:dyDescent="0.45">
      <c r="A2688" t="s">
        <v>2374</v>
      </c>
      <c r="B2688" t="s">
        <v>5679</v>
      </c>
      <c r="C2688" t="s">
        <v>990</v>
      </c>
      <c r="D2688" t="s">
        <v>5680</v>
      </c>
      <c r="E2688" t="s">
        <v>992</v>
      </c>
      <c r="F2688" t="s">
        <v>5681</v>
      </c>
      <c r="G2688">
        <v>460</v>
      </c>
      <c r="H2688" t="s">
        <v>1495</v>
      </c>
      <c r="I2688">
        <v>50003</v>
      </c>
      <c r="K2688" t="s">
        <v>5682</v>
      </c>
      <c r="L2688" s="106">
        <v>28620</v>
      </c>
      <c r="M2688">
        <v>11471366</v>
      </c>
      <c r="N2688" t="s">
        <v>996</v>
      </c>
      <c r="O2688" t="s">
        <v>12</v>
      </c>
      <c r="P2688" t="s">
        <v>997</v>
      </c>
      <c r="R2688" s="109" t="str">
        <f>IF(OR(P2688="SB",Q2688="SB"),"SB",0)</f>
        <v>SB</v>
      </c>
      <c r="T2688" s="110">
        <v>12740</v>
      </c>
      <c r="U2688" t="s">
        <v>19633</v>
      </c>
      <c r="V2688" s="113" t="s">
        <v>26</v>
      </c>
      <c r="AD2688" t="s">
        <v>998</v>
      </c>
      <c r="AE2688" t="s">
        <v>998</v>
      </c>
      <c r="AF2688" t="s">
        <v>998</v>
      </c>
      <c r="AG2688" s="107">
        <v>0</v>
      </c>
      <c r="AH2688" s="107">
        <v>0</v>
      </c>
      <c r="AI2688" s="107">
        <v>0</v>
      </c>
      <c r="AJ2688" t="s">
        <v>1012</v>
      </c>
    </row>
    <row r="2689" spans="1:37" x14ac:dyDescent="0.45">
      <c r="A2689" t="s">
        <v>4123</v>
      </c>
      <c r="B2689" t="s">
        <v>4120</v>
      </c>
      <c r="C2689" t="s">
        <v>1002</v>
      </c>
      <c r="D2689" t="s">
        <v>4124</v>
      </c>
      <c r="E2689" t="s">
        <v>992</v>
      </c>
      <c r="F2689" t="s">
        <v>4117</v>
      </c>
      <c r="G2689">
        <v>300</v>
      </c>
      <c r="H2689" t="s">
        <v>1115</v>
      </c>
      <c r="I2689">
        <v>50003</v>
      </c>
      <c r="K2689" t="s">
        <v>4114</v>
      </c>
      <c r="L2689" s="106">
        <v>40421</v>
      </c>
      <c r="M2689">
        <v>15009341</v>
      </c>
      <c r="N2689" t="s">
        <v>996</v>
      </c>
      <c r="O2689" t="s">
        <v>12</v>
      </c>
      <c r="P2689" t="s">
        <v>997</v>
      </c>
      <c r="R2689" s="109" t="str">
        <f>IF(OR(P2689="SB",Q2689="SB"),"SB",0)</f>
        <v>SB</v>
      </c>
      <c r="T2689" s="110">
        <v>2019171</v>
      </c>
      <c r="U2689" t="s">
        <v>19633</v>
      </c>
      <c r="V2689" s="113" t="s">
        <v>26</v>
      </c>
      <c r="AD2689" t="s">
        <v>998</v>
      </c>
      <c r="AE2689" t="s">
        <v>998</v>
      </c>
      <c r="AF2689" t="s">
        <v>998</v>
      </c>
      <c r="AG2689" s="107">
        <v>600</v>
      </c>
      <c r="AH2689" s="107">
        <v>0</v>
      </c>
      <c r="AI2689" s="107">
        <v>0</v>
      </c>
      <c r="AJ2689" t="s">
        <v>999</v>
      </c>
      <c r="AK2689" s="106">
        <v>44923</v>
      </c>
    </row>
    <row r="2690" spans="1:37" x14ac:dyDescent="0.45">
      <c r="A2690" t="s">
        <v>4119</v>
      </c>
      <c r="B2690" t="s">
        <v>4120</v>
      </c>
      <c r="C2690" t="s">
        <v>1002</v>
      </c>
      <c r="D2690" t="s">
        <v>4121</v>
      </c>
      <c r="E2690" t="s">
        <v>992</v>
      </c>
      <c r="F2690" t="s">
        <v>4117</v>
      </c>
      <c r="G2690">
        <v>300</v>
      </c>
      <c r="H2690" t="s">
        <v>4122</v>
      </c>
      <c r="I2690">
        <v>50003</v>
      </c>
      <c r="K2690" t="s">
        <v>4114</v>
      </c>
      <c r="L2690" s="106">
        <v>41577</v>
      </c>
      <c r="M2690">
        <v>16018747</v>
      </c>
      <c r="N2690" t="s">
        <v>996</v>
      </c>
      <c r="O2690" t="s">
        <v>12</v>
      </c>
      <c r="P2690" t="s">
        <v>997</v>
      </c>
      <c r="R2690" s="109" t="str">
        <f>IF(OR(P2690="SB",Q2690="SB"),"SB",0)</f>
        <v>SB</v>
      </c>
      <c r="T2690" s="110">
        <v>2022062</v>
      </c>
      <c r="U2690" t="s">
        <v>19633</v>
      </c>
      <c r="V2690" s="113" t="s">
        <v>26</v>
      </c>
      <c r="AD2690" t="s">
        <v>998</v>
      </c>
      <c r="AE2690" t="s">
        <v>998</v>
      </c>
      <c r="AF2690" t="s">
        <v>998</v>
      </c>
      <c r="AG2690" s="107">
        <v>600</v>
      </c>
      <c r="AH2690" s="107">
        <v>0</v>
      </c>
      <c r="AI2690" s="107">
        <v>0</v>
      </c>
      <c r="AJ2690" t="s">
        <v>999</v>
      </c>
      <c r="AK2690" s="106">
        <v>44923</v>
      </c>
    </row>
    <row r="2691" spans="1:37" x14ac:dyDescent="0.45">
      <c r="A2691" t="s">
        <v>1186</v>
      </c>
      <c r="B2691" t="s">
        <v>4110</v>
      </c>
      <c r="C2691" t="s">
        <v>990</v>
      </c>
      <c r="D2691" t="s">
        <v>4116</v>
      </c>
      <c r="E2691" t="s">
        <v>992</v>
      </c>
      <c r="F2691" t="s">
        <v>4117</v>
      </c>
      <c r="G2691">
        <v>92</v>
      </c>
      <c r="H2691" t="s">
        <v>1115</v>
      </c>
      <c r="I2691">
        <v>50003</v>
      </c>
      <c r="K2691" t="s">
        <v>4118</v>
      </c>
      <c r="L2691" s="106">
        <v>27298</v>
      </c>
      <c r="M2691">
        <v>15970954</v>
      </c>
      <c r="N2691" t="s">
        <v>2113</v>
      </c>
      <c r="O2691" t="s">
        <v>1010</v>
      </c>
      <c r="P2691" t="s">
        <v>997</v>
      </c>
      <c r="R2691" s="109" t="str">
        <f>IF(OR(P2691="SB",Q2691="SB"),"SB",0)</f>
        <v>SB</v>
      </c>
      <c r="T2691" s="110" t="s">
        <v>998</v>
      </c>
      <c r="V2691" s="113" t="s">
        <v>26</v>
      </c>
      <c r="AB2691" t="s">
        <v>998</v>
      </c>
      <c r="AD2691" t="s">
        <v>998</v>
      </c>
      <c r="AE2691" t="s">
        <v>998</v>
      </c>
      <c r="AF2691" t="s">
        <v>998</v>
      </c>
      <c r="AG2691" s="107">
        <v>300</v>
      </c>
      <c r="AH2691" s="107">
        <v>0</v>
      </c>
      <c r="AI2691" s="107">
        <v>0</v>
      </c>
      <c r="AJ2691" t="s">
        <v>1012</v>
      </c>
    </row>
    <row r="2692" spans="1:37" x14ac:dyDescent="0.45">
      <c r="A2692" t="s">
        <v>8448</v>
      </c>
      <c r="B2692" t="s">
        <v>1156</v>
      </c>
      <c r="C2692" t="s">
        <v>990</v>
      </c>
      <c r="D2692" t="s">
        <v>8449</v>
      </c>
      <c r="E2692" t="s">
        <v>992</v>
      </c>
      <c r="F2692" t="s">
        <v>8450</v>
      </c>
      <c r="G2692">
        <v>82</v>
      </c>
      <c r="H2692" t="s">
        <v>1115</v>
      </c>
      <c r="I2692">
        <v>50003</v>
      </c>
      <c r="K2692" t="s">
        <v>8451</v>
      </c>
      <c r="L2692" s="106">
        <v>35304</v>
      </c>
      <c r="M2692">
        <v>15969136</v>
      </c>
      <c r="N2692" t="s">
        <v>2113</v>
      </c>
      <c r="O2692" t="s">
        <v>1010</v>
      </c>
      <c r="P2692" t="s">
        <v>997</v>
      </c>
      <c r="R2692" s="109" t="str">
        <f>IF(OR(P2692="SB",Q2692="SB"),"SB",0)</f>
        <v>SB</v>
      </c>
      <c r="T2692" s="110" t="s">
        <v>998</v>
      </c>
      <c r="V2692" s="113" t="s">
        <v>26</v>
      </c>
      <c r="AB2692" t="s">
        <v>998</v>
      </c>
      <c r="AD2692" t="s">
        <v>998</v>
      </c>
      <c r="AE2692" t="s">
        <v>998</v>
      </c>
      <c r="AF2692" t="s">
        <v>998</v>
      </c>
      <c r="AG2692" s="107">
        <v>300</v>
      </c>
      <c r="AH2692" s="107">
        <v>0</v>
      </c>
      <c r="AI2692" s="107">
        <v>0</v>
      </c>
      <c r="AJ2692" t="s">
        <v>1012</v>
      </c>
    </row>
    <row r="2693" spans="1:37" x14ac:dyDescent="0.45">
      <c r="A2693" t="s">
        <v>11232</v>
      </c>
      <c r="B2693" t="s">
        <v>2333</v>
      </c>
      <c r="C2693" t="s">
        <v>1002</v>
      </c>
      <c r="D2693" t="s">
        <v>11233</v>
      </c>
      <c r="E2693" t="s">
        <v>992</v>
      </c>
      <c r="F2693" t="s">
        <v>4117</v>
      </c>
      <c r="G2693">
        <v>90</v>
      </c>
      <c r="H2693" t="s">
        <v>1115</v>
      </c>
      <c r="I2693">
        <v>50003</v>
      </c>
      <c r="K2693" t="s">
        <v>8451</v>
      </c>
      <c r="L2693" s="106">
        <v>39960</v>
      </c>
      <c r="M2693">
        <v>15968934</v>
      </c>
      <c r="N2693" t="s">
        <v>2113</v>
      </c>
      <c r="O2693" t="s">
        <v>1010</v>
      </c>
      <c r="P2693" t="s">
        <v>997</v>
      </c>
      <c r="R2693" s="109" t="str">
        <f>IF(OR(P2693="SB",Q2693="SB"),"SB",0)</f>
        <v>SB</v>
      </c>
      <c r="T2693" s="110" t="s">
        <v>998</v>
      </c>
      <c r="V2693" s="113" t="s">
        <v>26</v>
      </c>
      <c r="AB2693" t="s">
        <v>998</v>
      </c>
      <c r="AD2693" t="s">
        <v>998</v>
      </c>
      <c r="AE2693" t="s">
        <v>998</v>
      </c>
      <c r="AF2693" t="s">
        <v>998</v>
      </c>
      <c r="AG2693" s="107">
        <v>300</v>
      </c>
      <c r="AH2693" s="107">
        <v>0</v>
      </c>
      <c r="AI2693" s="107">
        <v>0</v>
      </c>
      <c r="AJ2693" t="s">
        <v>1012</v>
      </c>
    </row>
    <row r="2694" spans="1:37" x14ac:dyDescent="0.45">
      <c r="A2694" t="s">
        <v>11232</v>
      </c>
      <c r="B2694" t="s">
        <v>1687</v>
      </c>
      <c r="C2694" t="s">
        <v>1002</v>
      </c>
      <c r="D2694" t="s">
        <v>12227</v>
      </c>
      <c r="E2694" t="s">
        <v>992</v>
      </c>
      <c r="F2694" t="s">
        <v>4117</v>
      </c>
      <c r="G2694">
        <v>90</v>
      </c>
      <c r="H2694" t="s">
        <v>1115</v>
      </c>
      <c r="I2694">
        <v>50003</v>
      </c>
      <c r="K2694" t="s">
        <v>8451</v>
      </c>
      <c r="L2694" s="106">
        <v>41128</v>
      </c>
      <c r="M2694">
        <v>15969035</v>
      </c>
      <c r="N2694" t="s">
        <v>2113</v>
      </c>
      <c r="O2694" t="s">
        <v>1010</v>
      </c>
      <c r="P2694" t="s">
        <v>997</v>
      </c>
      <c r="R2694" s="109" t="str">
        <f>IF(OR(P2694="SB",Q2694="SB"),"SB",0)</f>
        <v>SB</v>
      </c>
      <c r="T2694" s="110" t="s">
        <v>998</v>
      </c>
      <c r="V2694" s="113" t="s">
        <v>26</v>
      </c>
      <c r="AB2694" t="s">
        <v>998</v>
      </c>
      <c r="AD2694" t="s">
        <v>998</v>
      </c>
      <c r="AE2694" t="s">
        <v>998</v>
      </c>
      <c r="AF2694" t="s">
        <v>998</v>
      </c>
      <c r="AG2694" s="107">
        <v>300</v>
      </c>
      <c r="AH2694" s="107">
        <v>0</v>
      </c>
      <c r="AI2694" s="107">
        <v>0</v>
      </c>
      <c r="AJ2694" t="s">
        <v>1012</v>
      </c>
    </row>
    <row r="2695" spans="1:37" x14ac:dyDescent="0.45">
      <c r="A2695" t="s">
        <v>3093</v>
      </c>
      <c r="B2695" t="s">
        <v>13765</v>
      </c>
      <c r="C2695" t="s">
        <v>990</v>
      </c>
      <c r="D2695" t="s">
        <v>13768</v>
      </c>
      <c r="E2695" t="s">
        <v>992</v>
      </c>
      <c r="F2695" t="s">
        <v>8032</v>
      </c>
      <c r="G2695">
        <v>56</v>
      </c>
      <c r="H2695" t="s">
        <v>1115</v>
      </c>
      <c r="I2695">
        <v>50003</v>
      </c>
      <c r="K2695" t="s">
        <v>13769</v>
      </c>
      <c r="L2695" s="106">
        <v>27357</v>
      </c>
      <c r="M2695">
        <v>13393784</v>
      </c>
      <c r="N2695" t="s">
        <v>996</v>
      </c>
      <c r="O2695" t="s">
        <v>12</v>
      </c>
      <c r="P2695" t="s">
        <v>997</v>
      </c>
      <c r="R2695" s="109" t="str">
        <f>IF(OR(P2695="SB",Q2695="SB"),"SB",0)</f>
        <v>SB</v>
      </c>
      <c r="T2695" s="110" t="s">
        <v>998</v>
      </c>
      <c r="V2695" s="113" t="s">
        <v>26</v>
      </c>
      <c r="AB2695" t="s">
        <v>998</v>
      </c>
      <c r="AD2695" t="s">
        <v>998</v>
      </c>
      <c r="AE2695" t="s">
        <v>998</v>
      </c>
      <c r="AF2695" t="s">
        <v>998</v>
      </c>
      <c r="AG2695" s="107">
        <v>0</v>
      </c>
      <c r="AH2695" s="107">
        <v>0</v>
      </c>
      <c r="AI2695" s="107">
        <v>0</v>
      </c>
      <c r="AJ2695" t="s">
        <v>1012</v>
      </c>
    </row>
    <row r="2696" spans="1:37" x14ac:dyDescent="0.45">
      <c r="A2696" t="s">
        <v>3442</v>
      </c>
      <c r="B2696" t="s">
        <v>8448</v>
      </c>
      <c r="C2696" t="s">
        <v>990</v>
      </c>
      <c r="D2696" t="s">
        <v>14045</v>
      </c>
      <c r="E2696" t="s">
        <v>992</v>
      </c>
      <c r="F2696" t="s">
        <v>4117</v>
      </c>
      <c r="G2696">
        <v>90</v>
      </c>
      <c r="H2696" t="s">
        <v>1115</v>
      </c>
      <c r="I2696">
        <v>50003</v>
      </c>
      <c r="K2696" t="s">
        <v>8451</v>
      </c>
      <c r="L2696" s="106">
        <v>30225</v>
      </c>
      <c r="M2696">
        <v>15968833</v>
      </c>
      <c r="N2696" t="s">
        <v>2113</v>
      </c>
      <c r="O2696" t="s">
        <v>1010</v>
      </c>
      <c r="P2696" t="s">
        <v>997</v>
      </c>
      <c r="R2696" s="109" t="str">
        <f>IF(OR(P2696="SB",Q2696="SB"),"SB",0)</f>
        <v>SB</v>
      </c>
      <c r="T2696" s="110" t="s">
        <v>998</v>
      </c>
      <c r="V2696" s="113" t="s">
        <v>26</v>
      </c>
      <c r="AB2696" t="s">
        <v>998</v>
      </c>
      <c r="AD2696" t="s">
        <v>998</v>
      </c>
      <c r="AE2696" t="s">
        <v>998</v>
      </c>
      <c r="AF2696" t="s">
        <v>998</v>
      </c>
      <c r="AG2696" s="107">
        <v>300</v>
      </c>
      <c r="AH2696" s="107">
        <v>0</v>
      </c>
      <c r="AI2696" s="107">
        <v>0</v>
      </c>
      <c r="AJ2696" t="s">
        <v>1012</v>
      </c>
    </row>
    <row r="2697" spans="1:37" x14ac:dyDescent="0.45">
      <c r="A2697" t="s">
        <v>2603</v>
      </c>
      <c r="B2697" t="s">
        <v>16983</v>
      </c>
      <c r="C2697" t="s">
        <v>990</v>
      </c>
      <c r="D2697" t="s">
        <v>16986</v>
      </c>
      <c r="E2697" t="s">
        <v>992</v>
      </c>
      <c r="F2697" t="s">
        <v>4117</v>
      </c>
      <c r="G2697">
        <v>82</v>
      </c>
      <c r="H2697" t="s">
        <v>1115</v>
      </c>
      <c r="I2697">
        <v>50003</v>
      </c>
      <c r="K2697" t="s">
        <v>16987</v>
      </c>
      <c r="L2697" s="106">
        <v>31696</v>
      </c>
      <c r="M2697">
        <v>15969439</v>
      </c>
      <c r="N2697" t="s">
        <v>2113</v>
      </c>
      <c r="O2697" t="s">
        <v>1010</v>
      </c>
      <c r="P2697" t="s">
        <v>997</v>
      </c>
      <c r="R2697" s="109" t="str">
        <f>IF(OR(P2697="SB",Q2697="SB"),"SB",0)</f>
        <v>SB</v>
      </c>
      <c r="T2697" s="110" t="s">
        <v>998</v>
      </c>
      <c r="V2697" s="113" t="s">
        <v>26</v>
      </c>
      <c r="AB2697" t="s">
        <v>998</v>
      </c>
      <c r="AD2697" t="s">
        <v>998</v>
      </c>
      <c r="AE2697" t="s">
        <v>998</v>
      </c>
      <c r="AF2697" t="s">
        <v>998</v>
      </c>
      <c r="AG2697" s="107">
        <v>300</v>
      </c>
      <c r="AH2697" s="107">
        <v>0</v>
      </c>
      <c r="AI2697" s="107">
        <v>0</v>
      </c>
      <c r="AJ2697" t="s">
        <v>1012</v>
      </c>
    </row>
    <row r="2698" spans="1:37" x14ac:dyDescent="0.45">
      <c r="A2698" t="s">
        <v>8397</v>
      </c>
      <c r="B2698" t="s">
        <v>16988</v>
      </c>
      <c r="C2698" t="s">
        <v>1002</v>
      </c>
      <c r="D2698" t="s">
        <v>16989</v>
      </c>
      <c r="E2698" t="s">
        <v>992</v>
      </c>
      <c r="F2698" t="s">
        <v>4117</v>
      </c>
      <c r="G2698">
        <v>82</v>
      </c>
      <c r="H2698" t="s">
        <v>1115</v>
      </c>
      <c r="I2698">
        <v>50003</v>
      </c>
      <c r="K2698" t="s">
        <v>16987</v>
      </c>
      <c r="L2698" s="106">
        <v>42652</v>
      </c>
      <c r="M2698">
        <v>15970550</v>
      </c>
      <c r="N2698" t="s">
        <v>2113</v>
      </c>
      <c r="O2698" t="s">
        <v>1010</v>
      </c>
      <c r="P2698" t="s">
        <v>997</v>
      </c>
      <c r="R2698" s="109" t="str">
        <f>IF(OR(P2698="SB",Q2698="SB"),"SB",0)</f>
        <v>SB</v>
      </c>
      <c r="T2698" s="110" t="s">
        <v>998</v>
      </c>
      <c r="V2698" s="113" t="s">
        <v>26</v>
      </c>
      <c r="AB2698" t="s">
        <v>998</v>
      </c>
      <c r="AD2698" t="s">
        <v>998</v>
      </c>
      <c r="AE2698" t="s">
        <v>998</v>
      </c>
      <c r="AF2698" t="s">
        <v>998</v>
      </c>
      <c r="AG2698" s="107">
        <v>300</v>
      </c>
      <c r="AH2698" s="107">
        <v>0</v>
      </c>
      <c r="AI2698" s="107">
        <v>0</v>
      </c>
      <c r="AJ2698" t="s">
        <v>1012</v>
      </c>
    </row>
    <row r="2699" spans="1:37" x14ac:dyDescent="0.45">
      <c r="A2699" t="s">
        <v>2519</v>
      </c>
      <c r="B2699" t="s">
        <v>16988</v>
      </c>
      <c r="C2699" t="s">
        <v>1002</v>
      </c>
      <c r="D2699" t="s">
        <v>16990</v>
      </c>
      <c r="E2699" t="s">
        <v>992</v>
      </c>
      <c r="F2699" t="s">
        <v>4117</v>
      </c>
      <c r="G2699">
        <v>82</v>
      </c>
      <c r="H2699" t="s">
        <v>1115</v>
      </c>
      <c r="I2699">
        <v>50003</v>
      </c>
      <c r="K2699" t="s">
        <v>16991</v>
      </c>
      <c r="L2699" s="106">
        <v>31762</v>
      </c>
      <c r="M2699">
        <v>15969237</v>
      </c>
      <c r="N2699" t="s">
        <v>2113</v>
      </c>
      <c r="O2699" t="s">
        <v>1010</v>
      </c>
      <c r="P2699" t="s">
        <v>997</v>
      </c>
      <c r="R2699" s="109" t="str">
        <f>IF(OR(P2699="SB",Q2699="SB"),"SB",0)</f>
        <v>SB</v>
      </c>
      <c r="T2699" s="110" t="s">
        <v>998</v>
      </c>
      <c r="V2699" s="113" t="s">
        <v>26</v>
      </c>
      <c r="AB2699" t="s">
        <v>998</v>
      </c>
      <c r="AD2699" t="s">
        <v>998</v>
      </c>
      <c r="AE2699" t="s">
        <v>998</v>
      </c>
      <c r="AF2699" t="s">
        <v>998</v>
      </c>
      <c r="AG2699" s="107">
        <v>300</v>
      </c>
      <c r="AH2699" s="107">
        <v>0</v>
      </c>
      <c r="AI2699" s="107">
        <v>0</v>
      </c>
      <c r="AJ2699" t="s">
        <v>1012</v>
      </c>
    </row>
    <row r="2700" spans="1:37" x14ac:dyDescent="0.45">
      <c r="A2700" t="s">
        <v>1275</v>
      </c>
      <c r="B2700" t="s">
        <v>7043</v>
      </c>
      <c r="C2700" t="s">
        <v>1002</v>
      </c>
      <c r="D2700" t="s">
        <v>7044</v>
      </c>
      <c r="E2700" t="s">
        <v>992</v>
      </c>
      <c r="F2700" t="s">
        <v>3070</v>
      </c>
      <c r="G2700">
        <v>1048</v>
      </c>
      <c r="H2700" t="s">
        <v>1115</v>
      </c>
      <c r="I2700">
        <v>50006</v>
      </c>
      <c r="K2700" t="s">
        <v>7045</v>
      </c>
      <c r="L2700" s="106">
        <v>40697</v>
      </c>
      <c r="M2700">
        <v>14754717</v>
      </c>
      <c r="N2700" t="s">
        <v>996</v>
      </c>
      <c r="O2700" t="s">
        <v>12</v>
      </c>
      <c r="P2700" t="s">
        <v>997</v>
      </c>
      <c r="R2700" s="109" t="str">
        <f>IF(OR(P2700="SB",Q2700="SB"),"SB",0)</f>
        <v>SB</v>
      </c>
      <c r="T2700" s="110" t="s">
        <v>998</v>
      </c>
      <c r="V2700" s="113" t="s">
        <v>26</v>
      </c>
      <c r="AB2700" t="s">
        <v>998</v>
      </c>
      <c r="AD2700" t="s">
        <v>998</v>
      </c>
      <c r="AE2700" t="s">
        <v>998</v>
      </c>
      <c r="AF2700" t="s">
        <v>998</v>
      </c>
      <c r="AG2700" s="107">
        <v>300</v>
      </c>
      <c r="AH2700" s="107">
        <v>0</v>
      </c>
      <c r="AI2700" s="107">
        <v>0</v>
      </c>
      <c r="AJ2700" t="s">
        <v>999</v>
      </c>
      <c r="AK2700" s="106">
        <v>44924</v>
      </c>
    </row>
    <row r="2701" spans="1:37" x14ac:dyDescent="0.45">
      <c r="A2701" t="s">
        <v>1264</v>
      </c>
      <c r="B2701" t="s">
        <v>10641</v>
      </c>
      <c r="C2701" t="s">
        <v>1002</v>
      </c>
      <c r="D2701" t="s">
        <v>10642</v>
      </c>
      <c r="E2701" t="s">
        <v>992</v>
      </c>
      <c r="F2701" t="s">
        <v>10643</v>
      </c>
      <c r="G2701">
        <v>3</v>
      </c>
      <c r="H2701" t="s">
        <v>1115</v>
      </c>
      <c r="I2701">
        <v>50006</v>
      </c>
      <c r="K2701" t="s">
        <v>10644</v>
      </c>
      <c r="L2701" s="106">
        <v>31901</v>
      </c>
      <c r="M2701">
        <v>13393683</v>
      </c>
      <c r="N2701" t="s">
        <v>996</v>
      </c>
      <c r="O2701" t="s">
        <v>12</v>
      </c>
      <c r="P2701" t="s">
        <v>997</v>
      </c>
      <c r="R2701" s="109" t="str">
        <f>IF(OR(P2701="SB",Q2701="SB"),"SB",0)</f>
        <v>SB</v>
      </c>
      <c r="T2701" s="110" t="s">
        <v>998</v>
      </c>
      <c r="V2701" s="113" t="s">
        <v>26</v>
      </c>
      <c r="AB2701" t="s">
        <v>998</v>
      </c>
      <c r="AD2701" t="s">
        <v>998</v>
      </c>
      <c r="AE2701" t="s">
        <v>998</v>
      </c>
      <c r="AF2701" t="s">
        <v>998</v>
      </c>
      <c r="AG2701" s="107">
        <v>0</v>
      </c>
      <c r="AH2701" s="107">
        <v>0</v>
      </c>
      <c r="AI2701" s="107">
        <v>0</v>
      </c>
      <c r="AJ2701" t="s">
        <v>1012</v>
      </c>
    </row>
    <row r="2702" spans="1:37" x14ac:dyDescent="0.45">
      <c r="A2702" t="s">
        <v>1035</v>
      </c>
      <c r="B2702" t="s">
        <v>17253</v>
      </c>
      <c r="C2702" t="s">
        <v>1002</v>
      </c>
      <c r="D2702" t="s">
        <v>17254</v>
      </c>
      <c r="E2702" t="s">
        <v>992</v>
      </c>
      <c r="F2702" t="s">
        <v>17234</v>
      </c>
      <c r="G2702">
        <v>1923</v>
      </c>
      <c r="H2702" t="s">
        <v>1115</v>
      </c>
      <c r="I2702">
        <v>50008</v>
      </c>
      <c r="J2702">
        <v>776809606</v>
      </c>
      <c r="K2702" t="s">
        <v>17235</v>
      </c>
      <c r="L2702" s="106">
        <v>38891</v>
      </c>
      <c r="M2702">
        <v>13732577</v>
      </c>
      <c r="N2702" t="s">
        <v>1589</v>
      </c>
      <c r="O2702" t="s">
        <v>1050</v>
      </c>
      <c r="P2702" t="s">
        <v>997</v>
      </c>
      <c r="R2702" s="109" t="str">
        <f>IF(OR(P2702="SB",Q2702="SB"),"SB",0)</f>
        <v>SB</v>
      </c>
      <c r="T2702" s="110">
        <v>2018005</v>
      </c>
      <c r="U2702" t="s">
        <v>19633</v>
      </c>
      <c r="V2702" s="113" t="s">
        <v>26</v>
      </c>
      <c r="AD2702" t="s">
        <v>998</v>
      </c>
      <c r="AE2702" t="s">
        <v>998</v>
      </c>
      <c r="AF2702" t="s">
        <v>998</v>
      </c>
      <c r="AG2702" s="107">
        <v>0</v>
      </c>
      <c r="AH2702" s="107">
        <v>0</v>
      </c>
      <c r="AI2702" s="107">
        <v>0</v>
      </c>
      <c r="AJ2702" t="s">
        <v>1012</v>
      </c>
    </row>
    <row r="2703" spans="1:37" x14ac:dyDescent="0.45">
      <c r="A2703" t="s">
        <v>2276</v>
      </c>
      <c r="B2703" t="s">
        <v>17253</v>
      </c>
      <c r="C2703" t="s">
        <v>1002</v>
      </c>
      <c r="D2703" t="s">
        <v>17261</v>
      </c>
      <c r="E2703" t="s">
        <v>992</v>
      </c>
      <c r="F2703" t="s">
        <v>17234</v>
      </c>
      <c r="G2703">
        <v>1923</v>
      </c>
      <c r="H2703" t="s">
        <v>1115</v>
      </c>
      <c r="I2703">
        <v>50008</v>
      </c>
      <c r="J2703">
        <v>776809606</v>
      </c>
      <c r="K2703" t="s">
        <v>17235</v>
      </c>
      <c r="L2703" s="106">
        <v>38891</v>
      </c>
      <c r="M2703">
        <v>13732476</v>
      </c>
      <c r="N2703" t="s">
        <v>1589</v>
      </c>
      <c r="O2703" t="s">
        <v>1050</v>
      </c>
      <c r="P2703" t="s">
        <v>997</v>
      </c>
      <c r="R2703" s="109" t="str">
        <f>IF(OR(P2703="SB",Q2703="SB"),"SB",0)</f>
        <v>SB</v>
      </c>
      <c r="T2703" s="110">
        <v>2018006</v>
      </c>
      <c r="U2703" t="s">
        <v>19633</v>
      </c>
      <c r="V2703" s="113" t="s">
        <v>26</v>
      </c>
      <c r="AD2703" t="s">
        <v>998</v>
      </c>
      <c r="AE2703" t="s">
        <v>998</v>
      </c>
      <c r="AF2703" t="s">
        <v>998</v>
      </c>
      <c r="AG2703" s="107">
        <v>0</v>
      </c>
      <c r="AH2703" s="107">
        <v>0</v>
      </c>
      <c r="AI2703" s="107">
        <v>0</v>
      </c>
      <c r="AJ2703" t="s">
        <v>1012</v>
      </c>
    </row>
    <row r="2704" spans="1:37" x14ac:dyDescent="0.45">
      <c r="A2704" t="s">
        <v>1496</v>
      </c>
      <c r="B2704" t="s">
        <v>17232</v>
      </c>
      <c r="C2704" t="s">
        <v>990</v>
      </c>
      <c r="D2704" t="s">
        <v>17233</v>
      </c>
      <c r="E2704" t="s">
        <v>992</v>
      </c>
      <c r="F2704" t="s">
        <v>17234</v>
      </c>
      <c r="G2704">
        <v>1923</v>
      </c>
      <c r="H2704" t="s">
        <v>1115</v>
      </c>
      <c r="I2704">
        <v>50008</v>
      </c>
      <c r="J2704">
        <v>776809606</v>
      </c>
      <c r="K2704" t="s">
        <v>17235</v>
      </c>
      <c r="L2704" s="106">
        <v>25082</v>
      </c>
      <c r="M2704">
        <v>13732375</v>
      </c>
      <c r="N2704" t="s">
        <v>1589</v>
      </c>
      <c r="O2704" t="s">
        <v>1050</v>
      </c>
      <c r="P2704" t="s">
        <v>997</v>
      </c>
      <c r="R2704" s="109" t="str">
        <f>IF(OR(P2704="SB",Q2704="SB"),"SB",0)</f>
        <v>SB</v>
      </c>
      <c r="T2704" s="110" t="s">
        <v>998</v>
      </c>
      <c r="V2704" s="113" t="s">
        <v>26</v>
      </c>
      <c r="AB2704" t="s">
        <v>998</v>
      </c>
      <c r="AD2704" t="s">
        <v>998</v>
      </c>
      <c r="AE2704" t="s">
        <v>998</v>
      </c>
      <c r="AF2704" t="s">
        <v>998</v>
      </c>
      <c r="AG2704" s="107">
        <v>0</v>
      </c>
      <c r="AH2704" s="107">
        <v>0</v>
      </c>
      <c r="AI2704" s="107">
        <v>0</v>
      </c>
      <c r="AJ2704" t="s">
        <v>1012</v>
      </c>
    </row>
    <row r="2705" spans="1:37" x14ac:dyDescent="0.45">
      <c r="A2705" t="s">
        <v>5548</v>
      </c>
      <c r="B2705" t="s">
        <v>13957</v>
      </c>
      <c r="C2705" t="s">
        <v>1002</v>
      </c>
      <c r="D2705" t="s">
        <v>13958</v>
      </c>
      <c r="E2705" t="s">
        <v>992</v>
      </c>
      <c r="F2705" t="s">
        <v>13959</v>
      </c>
      <c r="G2705">
        <v>4</v>
      </c>
      <c r="H2705" t="s">
        <v>10556</v>
      </c>
      <c r="I2705">
        <v>50009</v>
      </c>
      <c r="K2705" t="s">
        <v>13960</v>
      </c>
      <c r="L2705" s="106">
        <v>27517</v>
      </c>
      <c r="M2705">
        <v>13027511</v>
      </c>
      <c r="N2705" t="s">
        <v>996</v>
      </c>
      <c r="O2705" t="s">
        <v>12</v>
      </c>
      <c r="P2705" t="s">
        <v>997</v>
      </c>
      <c r="R2705" s="109" t="str">
        <f>IF(OR(P2705="SB",Q2705="SB"),"SB",0)</f>
        <v>SB</v>
      </c>
      <c r="T2705" s="110" t="s">
        <v>998</v>
      </c>
      <c r="V2705" s="113" t="s">
        <v>26</v>
      </c>
      <c r="AB2705" t="s">
        <v>998</v>
      </c>
      <c r="AD2705" t="s">
        <v>998</v>
      </c>
      <c r="AE2705" t="s">
        <v>998</v>
      </c>
      <c r="AF2705" t="s">
        <v>998</v>
      </c>
      <c r="AG2705" s="107">
        <v>0</v>
      </c>
      <c r="AH2705" s="107">
        <v>0</v>
      </c>
      <c r="AI2705" s="107">
        <v>0</v>
      </c>
      <c r="AJ2705" t="s">
        <v>1012</v>
      </c>
    </row>
    <row r="2706" spans="1:37" x14ac:dyDescent="0.45">
      <c r="A2706" t="s">
        <v>1149</v>
      </c>
      <c r="B2706" t="s">
        <v>16125</v>
      </c>
      <c r="C2706" t="s">
        <v>990</v>
      </c>
      <c r="D2706" t="s">
        <v>16126</v>
      </c>
      <c r="E2706" t="s">
        <v>992</v>
      </c>
      <c r="F2706" t="s">
        <v>2304</v>
      </c>
      <c r="G2706">
        <v>5</v>
      </c>
      <c r="H2706" t="s">
        <v>1115</v>
      </c>
      <c r="I2706">
        <v>50009</v>
      </c>
      <c r="K2706" t="s">
        <v>16127</v>
      </c>
      <c r="L2706" s="106">
        <v>27528</v>
      </c>
      <c r="M2706">
        <v>13020033</v>
      </c>
      <c r="N2706" t="s">
        <v>996</v>
      </c>
      <c r="O2706" t="s">
        <v>12</v>
      </c>
      <c r="P2706" t="s">
        <v>997</v>
      </c>
      <c r="R2706" s="109" t="str">
        <f>IF(OR(P2706="SB",Q2706="SB"),"SB",0)</f>
        <v>SB</v>
      </c>
      <c r="T2706" s="110" t="s">
        <v>998</v>
      </c>
      <c r="V2706" s="113" t="s">
        <v>26</v>
      </c>
      <c r="AB2706" t="s">
        <v>998</v>
      </c>
      <c r="AD2706" t="s">
        <v>998</v>
      </c>
      <c r="AE2706" t="s">
        <v>998</v>
      </c>
      <c r="AF2706" t="s">
        <v>998</v>
      </c>
      <c r="AG2706" s="107">
        <v>0</v>
      </c>
      <c r="AH2706" s="107">
        <v>0</v>
      </c>
      <c r="AI2706" s="107">
        <v>0</v>
      </c>
      <c r="AJ2706" t="s">
        <v>1012</v>
      </c>
    </row>
    <row r="2707" spans="1:37" x14ac:dyDescent="0.45">
      <c r="A2707" t="s">
        <v>5888</v>
      </c>
      <c r="B2707" t="s">
        <v>17232</v>
      </c>
      <c r="C2707" t="s">
        <v>990</v>
      </c>
      <c r="D2707" t="s">
        <v>17236</v>
      </c>
      <c r="E2707" t="s">
        <v>992</v>
      </c>
      <c r="F2707" t="s">
        <v>17237</v>
      </c>
      <c r="G2707">
        <v>836</v>
      </c>
      <c r="H2707" t="s">
        <v>1115</v>
      </c>
      <c r="I2707">
        <v>50009</v>
      </c>
      <c r="K2707" t="s">
        <v>17238</v>
      </c>
      <c r="L2707" s="106">
        <v>38693</v>
      </c>
      <c r="M2707">
        <v>14600022</v>
      </c>
      <c r="N2707" t="s">
        <v>1431</v>
      </c>
      <c r="O2707" t="s">
        <v>1282</v>
      </c>
      <c r="P2707" t="s">
        <v>997</v>
      </c>
      <c r="R2707" s="109" t="str">
        <f>IF(OR(P2707="SB",Q2707="SB"),"SB",0)</f>
        <v>SB</v>
      </c>
      <c r="T2707" s="110" t="s">
        <v>998</v>
      </c>
      <c r="V2707" s="113" t="s">
        <v>26</v>
      </c>
      <c r="AB2707" t="s">
        <v>998</v>
      </c>
      <c r="AD2707" t="s">
        <v>998</v>
      </c>
      <c r="AE2707" t="s">
        <v>998</v>
      </c>
      <c r="AF2707" t="s">
        <v>998</v>
      </c>
      <c r="AG2707" s="107">
        <v>300</v>
      </c>
      <c r="AH2707" s="107">
        <v>0</v>
      </c>
      <c r="AI2707" s="107">
        <v>0</v>
      </c>
      <c r="AJ2707" t="s">
        <v>999</v>
      </c>
      <c r="AK2707" s="106">
        <v>44920</v>
      </c>
    </row>
    <row r="2708" spans="1:37" x14ac:dyDescent="0.45">
      <c r="A2708" t="s">
        <v>1206</v>
      </c>
      <c r="B2708" t="s">
        <v>19097</v>
      </c>
      <c r="C2708" t="s">
        <v>1002</v>
      </c>
      <c r="D2708" t="s">
        <v>19098</v>
      </c>
      <c r="E2708" t="s">
        <v>992</v>
      </c>
      <c r="F2708" t="s">
        <v>2765</v>
      </c>
      <c r="G2708">
        <v>3</v>
      </c>
      <c r="H2708" t="s">
        <v>1115</v>
      </c>
      <c r="I2708">
        <v>50009</v>
      </c>
      <c r="K2708" t="s">
        <v>19099</v>
      </c>
      <c r="L2708" s="106">
        <v>39934</v>
      </c>
      <c r="M2708">
        <v>14588706</v>
      </c>
      <c r="N2708" t="s">
        <v>1144</v>
      </c>
      <c r="O2708" t="s">
        <v>12</v>
      </c>
      <c r="P2708" t="s">
        <v>997</v>
      </c>
      <c r="R2708" s="109" t="str">
        <f>IF(OR(P2708="SB",Q2708="SB"),"SB",0)</f>
        <v>SB</v>
      </c>
      <c r="V2708" s="113" t="s">
        <v>26</v>
      </c>
      <c r="AD2708" t="s">
        <v>998</v>
      </c>
      <c r="AE2708" t="s">
        <v>998</v>
      </c>
      <c r="AF2708" t="s">
        <v>998</v>
      </c>
      <c r="AG2708" s="107">
        <v>300</v>
      </c>
      <c r="AH2708" s="107">
        <v>0</v>
      </c>
      <c r="AI2708" s="107">
        <v>0</v>
      </c>
      <c r="AJ2708" t="s">
        <v>999</v>
      </c>
      <c r="AK2708" s="106">
        <v>44877</v>
      </c>
    </row>
    <row r="2709" spans="1:37" x14ac:dyDescent="0.45">
      <c r="A2709" t="s">
        <v>1169</v>
      </c>
      <c r="B2709" t="s">
        <v>5290</v>
      </c>
      <c r="C2709" t="s">
        <v>990</v>
      </c>
      <c r="D2709" t="s">
        <v>5291</v>
      </c>
      <c r="E2709" t="s">
        <v>992</v>
      </c>
      <c r="F2709" t="s">
        <v>5292</v>
      </c>
      <c r="G2709">
        <v>539</v>
      </c>
      <c r="H2709" t="s">
        <v>5293</v>
      </c>
      <c r="I2709">
        <v>50011</v>
      </c>
      <c r="K2709" t="s">
        <v>5294</v>
      </c>
      <c r="L2709" s="106">
        <v>28562</v>
      </c>
      <c r="M2709">
        <v>10860165</v>
      </c>
      <c r="N2709" t="s">
        <v>996</v>
      </c>
      <c r="O2709" t="s">
        <v>12</v>
      </c>
      <c r="P2709" t="s">
        <v>997</v>
      </c>
      <c r="R2709" s="109" t="str">
        <f>IF(OR(P2709="SB",Q2709="SB"),"SB",0)</f>
        <v>SB</v>
      </c>
      <c r="T2709" s="110">
        <v>11790</v>
      </c>
      <c r="U2709" t="s">
        <v>19633</v>
      </c>
      <c r="V2709" s="113" t="str">
        <f>IF(AND(I2709&gt;=10000,I2709&lt;=19900),"Praha",(IF(AND(I2709&gt;=25001,I2709&lt;=29501),"Středočeský kraj",(IF(AND(I2709&gt;=30100,I2709&lt;=34972),"Středočeský kraj",(IF(AND(I2709&gt;=35002,I2709&lt;=36271),"Karlovarský kraj",(IF(AND(I2709&gt;=37001,I2709&lt;=39201),"Jihočeský kraj",(IF(AND(I2709&gt;=39701,I2709&lt;=39901),"Jihočeský kraj",(IF(AND(I2709&gt;=39301,I2709&lt;=39601),"Kraj Vysočina",(IF(AND(I2709&gt;=58001,I2709&lt;=59501),"Kraj Vysočina",(IF(AND(I2709&gt;=67401,I2709&lt;=67602),"Kraj Vysočina",(IF(AND(I2709&gt;=40001,I2709&lt;=44101),"Ústecký kraj",(IF(AND(I2709&gt;=46001,I2709&lt;=47201),"Liberecký kraj",(IF(AND(I2709&gt;=51202,I2709&lt;=51401),"Liberecký kraj",(IF(AND(I2709&gt;=53002,I2709&lt;=53976),"Pardubický kraj",(IF(AND(I2709&gt;=56002,I2709&lt;=57201),"Pardubický kraj",(IF(AND(I2709&gt;=60200,I2709&lt;=67201),"Jihomoravský kraj",(IF(AND(I2709&gt;=67801,I2709&lt;=68501),"Jihomoravský kraj",(IF(AND(I2709&gt;=69002,I2709&lt;=69801),"Jihomoravský kraj",(IF(AND(I2709&gt;=68601,I2709&lt;=68801),"Zlínský kraj",(IF(AND(I2709&gt;=75501,I2709&lt;=76901),"Zlínský kraj",(IF(AND(I2709&gt;=70030,I2709&lt;=74901),"Moravskoslezský kraj",(IF(AND(I2709&gt;=75000,I2709&lt;=75368),"Olomoucký kraj",(IF(AND(I2709&gt;=77200,I2709&lt;=79862),"Olomoucký kraj",(IF(AND(I2709&gt;=50011,I2709&lt;=50301),"Královéhradecký kraj",(IF(AND(I2709&gt;=54301,I2709&lt;=54303),"Královéhradecký kraj","0")))))))))))))))))))))))))))))))))))))))))))))))</f>
        <v>Královéhradecký kraj</v>
      </c>
      <c r="AD2709" t="s">
        <v>998</v>
      </c>
      <c r="AE2709" t="s">
        <v>998</v>
      </c>
      <c r="AF2709" t="s">
        <v>998</v>
      </c>
      <c r="AG2709" s="107">
        <v>0</v>
      </c>
      <c r="AH2709" s="107">
        <v>0</v>
      </c>
      <c r="AI2709" s="107">
        <v>0</v>
      </c>
      <c r="AJ2709" t="s">
        <v>1012</v>
      </c>
    </row>
    <row r="2710" spans="1:37" x14ac:dyDescent="0.45">
      <c r="A2710" t="s">
        <v>1129</v>
      </c>
      <c r="B2710" t="s">
        <v>3409</v>
      </c>
      <c r="C2710" t="s">
        <v>990</v>
      </c>
      <c r="D2710" t="s">
        <v>3410</v>
      </c>
      <c r="E2710" t="s">
        <v>992</v>
      </c>
      <c r="F2710" t="s">
        <v>3411</v>
      </c>
      <c r="G2710">
        <v>401</v>
      </c>
      <c r="H2710" t="s">
        <v>1115</v>
      </c>
      <c r="I2710">
        <v>50011</v>
      </c>
      <c r="K2710" t="s">
        <v>3412</v>
      </c>
      <c r="L2710" s="106">
        <v>28620</v>
      </c>
      <c r="M2710">
        <v>10413965</v>
      </c>
      <c r="N2710" t="s">
        <v>996</v>
      </c>
      <c r="O2710" t="s">
        <v>12</v>
      </c>
      <c r="P2710" t="s">
        <v>997</v>
      </c>
      <c r="R2710" s="109" t="str">
        <f>IF(OR(P2710="SB",Q2710="SB"),"SB",0)</f>
        <v>SB</v>
      </c>
      <c r="T2710" s="110">
        <v>10179</v>
      </c>
      <c r="U2710" t="s">
        <v>19634</v>
      </c>
      <c r="V2710" s="113" t="str">
        <f>IF(AND(I2710&gt;=10000,I2710&lt;=19900),"Praha",(IF(AND(I2710&gt;=25001,I2710&lt;=29501),"Středočeský kraj",(IF(AND(I2710&gt;=30100,I2710&lt;=34972),"Středočeský kraj",(IF(AND(I2710&gt;=35002,I2710&lt;=36271),"Karlovarský kraj",(IF(AND(I2710&gt;=37001,I2710&lt;=39201),"Jihočeský kraj",(IF(AND(I2710&gt;=39701,I2710&lt;=39901),"Jihočeský kraj",(IF(AND(I2710&gt;=39301,I2710&lt;=39601),"Kraj Vysočina",(IF(AND(I2710&gt;=58001,I2710&lt;=59501),"Kraj Vysočina",(IF(AND(I2710&gt;=67401,I2710&lt;=67602),"Kraj Vysočina",(IF(AND(I2710&gt;=40001,I2710&lt;=44101),"Ústecký kraj",(IF(AND(I2710&gt;=46001,I2710&lt;=47201),"Liberecký kraj",(IF(AND(I2710&gt;=51202,I2710&lt;=51401),"Liberecký kraj",(IF(AND(I2710&gt;=53002,I2710&lt;=53976),"Pardubický kraj",(IF(AND(I2710&gt;=56002,I2710&lt;=57201),"Pardubický kraj",(IF(AND(I2710&gt;=60200,I2710&lt;=67201),"Jihomoravský kraj",(IF(AND(I2710&gt;=67801,I2710&lt;=68501),"Jihomoravský kraj",(IF(AND(I2710&gt;=69002,I2710&lt;=69801),"Jihomoravský kraj",(IF(AND(I2710&gt;=68601,I2710&lt;=68801),"Zlínský kraj",(IF(AND(I2710&gt;=75501,I2710&lt;=76901),"Zlínský kraj",(IF(AND(I2710&gt;=70030,I2710&lt;=74901),"Moravskoslezský kraj",(IF(AND(I2710&gt;=75000,I2710&lt;=75368),"Olomoucký kraj",(IF(AND(I2710&gt;=77200,I2710&lt;=79862),"Olomoucký kraj",(IF(AND(I2710&gt;=50011,I2710&lt;=50301),"Královéhradecký kraj",(IF(AND(I2710&gt;=54301,I2710&lt;=54303),"Královéhradecký kraj","0")))))))))))))))))))))))))))))))))))))))))))))))</f>
        <v>Královéhradecký kraj</v>
      </c>
      <c r="W2710" s="111">
        <v>10179</v>
      </c>
      <c r="X2710" s="111" t="s">
        <v>19633</v>
      </c>
      <c r="AD2710" t="s">
        <v>1024</v>
      </c>
      <c r="AE2710" t="s">
        <v>1515</v>
      </c>
      <c r="AF2710" t="s">
        <v>998</v>
      </c>
      <c r="AG2710" s="107">
        <v>0</v>
      </c>
      <c r="AH2710" s="107">
        <v>0</v>
      </c>
      <c r="AI2710" s="107">
        <v>0</v>
      </c>
      <c r="AJ2710" t="s">
        <v>1012</v>
      </c>
    </row>
    <row r="2711" spans="1:37" x14ac:dyDescent="0.45">
      <c r="A2711" t="s">
        <v>12525</v>
      </c>
      <c r="B2711" t="s">
        <v>12526</v>
      </c>
      <c r="C2711" t="s">
        <v>990</v>
      </c>
      <c r="D2711" t="s">
        <v>12527</v>
      </c>
      <c r="E2711" t="s">
        <v>992</v>
      </c>
      <c r="F2711" t="s">
        <v>11316</v>
      </c>
      <c r="G2711">
        <v>676</v>
      </c>
      <c r="H2711" t="s">
        <v>1115</v>
      </c>
      <c r="I2711">
        <v>50011</v>
      </c>
      <c r="K2711" t="s">
        <v>12528</v>
      </c>
      <c r="L2711" s="106">
        <v>41243</v>
      </c>
      <c r="M2711">
        <v>14723593</v>
      </c>
      <c r="N2711" t="s">
        <v>996</v>
      </c>
      <c r="O2711" t="s">
        <v>12</v>
      </c>
      <c r="P2711" t="s">
        <v>997</v>
      </c>
      <c r="R2711" s="109" t="str">
        <f>IF(OR(P2711="SB",Q2711="SB"),"SB",0)</f>
        <v>SB</v>
      </c>
      <c r="T2711" s="110" t="s">
        <v>998</v>
      </c>
      <c r="V2711" s="113" t="str">
        <f>IF(AND(I2711&gt;=10000,I2711&lt;=19900),"Praha",(IF(AND(I2711&gt;=25001,I2711&lt;=29501),"Středočeský kraj",(IF(AND(I2711&gt;=30100,I2711&lt;=34972),"Středočeský kraj",(IF(AND(I2711&gt;=35002,I2711&lt;=36271),"Karlovarský kraj",(IF(AND(I2711&gt;=37001,I2711&lt;=39201),"Jihočeský kraj",(IF(AND(I2711&gt;=39701,I2711&lt;=39901),"Jihočeský kraj",(IF(AND(I2711&gt;=39301,I2711&lt;=39601),"Kraj Vysočina",(IF(AND(I2711&gt;=58001,I2711&lt;=59501),"Kraj Vysočina",(IF(AND(I2711&gt;=67401,I2711&lt;=67602),"Kraj Vysočina",(IF(AND(I2711&gt;=40001,I2711&lt;=44101),"Ústecký kraj",(IF(AND(I2711&gt;=46001,I2711&lt;=47201),"Liberecký kraj",(IF(AND(I2711&gt;=51202,I2711&lt;=51401),"Liberecký kraj",(IF(AND(I2711&gt;=53002,I2711&lt;=53976),"Pardubický kraj",(IF(AND(I2711&gt;=56002,I2711&lt;=57201),"Pardubický kraj",(IF(AND(I2711&gt;=60200,I2711&lt;=67201),"Jihomoravský kraj",(IF(AND(I2711&gt;=67801,I2711&lt;=68501),"Jihomoravský kraj",(IF(AND(I2711&gt;=69002,I2711&lt;=69801),"Jihomoravský kraj",(IF(AND(I2711&gt;=68601,I2711&lt;=68801),"Zlínský kraj",(IF(AND(I2711&gt;=75501,I2711&lt;=76901),"Zlínský kraj",(IF(AND(I2711&gt;=70030,I2711&lt;=74901),"Moravskoslezský kraj",(IF(AND(I2711&gt;=75000,I2711&lt;=75368),"Olomoucký kraj",(IF(AND(I2711&gt;=77200,I2711&lt;=79862),"Olomoucký kraj",(IF(AND(I2711&gt;=50011,I2711&lt;=50301),"Královéhradecký kraj",(IF(AND(I2711&gt;=54301,I2711&lt;=54303),"Královéhradecký kraj","0")))))))))))))))))))))))))))))))))))))))))))))))</f>
        <v>Královéhradecký kraj</v>
      </c>
      <c r="AB2711" t="s">
        <v>998</v>
      </c>
      <c r="AD2711" t="s">
        <v>998</v>
      </c>
      <c r="AE2711" t="s">
        <v>998</v>
      </c>
      <c r="AF2711" t="s">
        <v>998</v>
      </c>
      <c r="AG2711" s="107">
        <v>300</v>
      </c>
      <c r="AH2711" s="107">
        <v>0</v>
      </c>
      <c r="AI2711" s="107">
        <v>0</v>
      </c>
      <c r="AJ2711" t="s">
        <v>999</v>
      </c>
      <c r="AK2711" s="106">
        <v>44924</v>
      </c>
    </row>
    <row r="2712" spans="1:37" x14ac:dyDescent="0.45">
      <c r="A2712" t="s">
        <v>1128</v>
      </c>
      <c r="B2712" t="s">
        <v>14455</v>
      </c>
      <c r="C2712" t="s">
        <v>990</v>
      </c>
      <c r="D2712" t="s">
        <v>14456</v>
      </c>
      <c r="E2712" t="s">
        <v>992</v>
      </c>
      <c r="F2712" t="s">
        <v>2471</v>
      </c>
      <c r="G2712">
        <v>1356</v>
      </c>
      <c r="H2712" t="s">
        <v>1115</v>
      </c>
      <c r="I2712">
        <v>50012</v>
      </c>
      <c r="J2712">
        <v>603935301</v>
      </c>
      <c r="K2712" t="s">
        <v>14457</v>
      </c>
      <c r="L2712" s="106">
        <v>29102</v>
      </c>
      <c r="M2712">
        <v>10608470</v>
      </c>
      <c r="N2712" t="s">
        <v>996</v>
      </c>
      <c r="O2712" t="s">
        <v>12</v>
      </c>
      <c r="P2712" t="s">
        <v>997</v>
      </c>
      <c r="R2712" s="109" t="str">
        <f>IF(OR(P2712="SB",Q2712="SB"),"SB",0)</f>
        <v>SB</v>
      </c>
      <c r="T2712" s="110">
        <v>10747</v>
      </c>
      <c r="U2712" t="s">
        <v>19633</v>
      </c>
      <c r="V2712" s="113" t="str">
        <f>IF(AND(I2712&gt;=10000,I2712&lt;=19900),"Praha",(IF(AND(I2712&gt;=25001,I2712&lt;=29501),"Středočeský kraj",(IF(AND(I2712&gt;=30100,I2712&lt;=34972),"Středočeský kraj",(IF(AND(I2712&gt;=35002,I2712&lt;=36271),"Karlovarský kraj",(IF(AND(I2712&gt;=37001,I2712&lt;=39201),"Jihočeský kraj",(IF(AND(I2712&gt;=39701,I2712&lt;=39901),"Jihočeský kraj",(IF(AND(I2712&gt;=39301,I2712&lt;=39601),"Kraj Vysočina",(IF(AND(I2712&gt;=58001,I2712&lt;=59501),"Kraj Vysočina",(IF(AND(I2712&gt;=67401,I2712&lt;=67602),"Kraj Vysočina",(IF(AND(I2712&gt;=40001,I2712&lt;=44101),"Ústecký kraj",(IF(AND(I2712&gt;=46001,I2712&lt;=47201),"Liberecký kraj",(IF(AND(I2712&gt;=51202,I2712&lt;=51401),"Liberecký kraj",(IF(AND(I2712&gt;=53002,I2712&lt;=53976),"Pardubický kraj",(IF(AND(I2712&gt;=56002,I2712&lt;=57201),"Pardubický kraj",(IF(AND(I2712&gt;=60200,I2712&lt;=67201),"Jihomoravský kraj",(IF(AND(I2712&gt;=67801,I2712&lt;=68501),"Jihomoravský kraj",(IF(AND(I2712&gt;=69002,I2712&lt;=69801),"Jihomoravský kraj",(IF(AND(I2712&gt;=68601,I2712&lt;=68801),"Zlínský kraj",(IF(AND(I2712&gt;=75501,I2712&lt;=76901),"Zlínský kraj",(IF(AND(I2712&gt;=70030,I2712&lt;=74901),"Moravskoslezský kraj",(IF(AND(I2712&gt;=75000,I2712&lt;=75368),"Olomoucký kraj",(IF(AND(I2712&gt;=77200,I2712&lt;=79862),"Olomoucký kraj",(IF(AND(I2712&gt;=50011,I2712&lt;=50301),"Královéhradecký kraj",(IF(AND(I2712&gt;=54301,I2712&lt;=54303),"Královéhradecký kraj","0")))))))))))))))))))))))))))))))))))))))))))))))</f>
        <v>Královéhradecký kraj</v>
      </c>
      <c r="AD2712" t="s">
        <v>998</v>
      </c>
      <c r="AE2712" t="s">
        <v>998</v>
      </c>
      <c r="AF2712" t="s">
        <v>998</v>
      </c>
      <c r="AG2712" s="107">
        <v>0</v>
      </c>
      <c r="AH2712" s="107">
        <v>0</v>
      </c>
      <c r="AI2712" s="107">
        <v>0</v>
      </c>
      <c r="AJ2712" t="s">
        <v>1012</v>
      </c>
    </row>
    <row r="2713" spans="1:37" x14ac:dyDescent="0.45">
      <c r="A2713" t="s">
        <v>1161</v>
      </c>
      <c r="B2713" t="s">
        <v>11475</v>
      </c>
      <c r="C2713" t="s">
        <v>990</v>
      </c>
      <c r="D2713" t="s">
        <v>11480</v>
      </c>
      <c r="E2713" t="s">
        <v>992</v>
      </c>
      <c r="F2713" t="s">
        <v>11481</v>
      </c>
      <c r="G2713">
        <v>1382</v>
      </c>
      <c r="H2713" t="s">
        <v>1115</v>
      </c>
      <c r="I2713">
        <v>50012</v>
      </c>
      <c r="J2713">
        <v>723181454</v>
      </c>
      <c r="K2713" t="s">
        <v>11482</v>
      </c>
      <c r="L2713" s="106">
        <v>31857</v>
      </c>
      <c r="M2713">
        <v>10609581</v>
      </c>
      <c r="N2713" t="s">
        <v>996</v>
      </c>
      <c r="O2713" t="s">
        <v>12</v>
      </c>
      <c r="P2713" t="s">
        <v>997</v>
      </c>
      <c r="R2713" s="109" t="str">
        <f>IF(OR(P2713="SB",Q2713="SB"),"SB",0)</f>
        <v>SB</v>
      </c>
      <c r="T2713" s="110">
        <v>10757</v>
      </c>
      <c r="U2713" t="s">
        <v>19633</v>
      </c>
      <c r="V2713" s="113" t="str">
        <f>IF(AND(I2713&gt;=10000,I2713&lt;=19900),"Praha",(IF(AND(I2713&gt;=25001,I2713&lt;=29501),"Středočeský kraj",(IF(AND(I2713&gt;=30100,I2713&lt;=34972),"Středočeský kraj",(IF(AND(I2713&gt;=35002,I2713&lt;=36271),"Karlovarský kraj",(IF(AND(I2713&gt;=37001,I2713&lt;=39201),"Jihočeský kraj",(IF(AND(I2713&gt;=39701,I2713&lt;=39901),"Jihočeský kraj",(IF(AND(I2713&gt;=39301,I2713&lt;=39601),"Kraj Vysočina",(IF(AND(I2713&gt;=58001,I2713&lt;=59501),"Kraj Vysočina",(IF(AND(I2713&gt;=67401,I2713&lt;=67602),"Kraj Vysočina",(IF(AND(I2713&gt;=40001,I2713&lt;=44101),"Ústecký kraj",(IF(AND(I2713&gt;=46001,I2713&lt;=47201),"Liberecký kraj",(IF(AND(I2713&gt;=51202,I2713&lt;=51401),"Liberecký kraj",(IF(AND(I2713&gt;=53002,I2713&lt;=53976),"Pardubický kraj",(IF(AND(I2713&gt;=56002,I2713&lt;=57201),"Pardubický kraj",(IF(AND(I2713&gt;=60200,I2713&lt;=67201),"Jihomoravský kraj",(IF(AND(I2713&gt;=67801,I2713&lt;=68501),"Jihomoravský kraj",(IF(AND(I2713&gt;=69002,I2713&lt;=69801),"Jihomoravský kraj",(IF(AND(I2713&gt;=68601,I2713&lt;=68801),"Zlínský kraj",(IF(AND(I2713&gt;=75501,I2713&lt;=76901),"Zlínský kraj",(IF(AND(I2713&gt;=70030,I2713&lt;=74901),"Moravskoslezský kraj",(IF(AND(I2713&gt;=75000,I2713&lt;=75368),"Olomoucký kraj",(IF(AND(I2713&gt;=77200,I2713&lt;=79862),"Olomoucký kraj",(IF(AND(I2713&gt;=50011,I2713&lt;=50301),"Královéhradecký kraj",(IF(AND(I2713&gt;=54301,I2713&lt;=54303),"Královéhradecký kraj","0")))))))))))))))))))))))))))))))))))))))))))))))</f>
        <v>Královéhradecký kraj</v>
      </c>
      <c r="AD2713" t="s">
        <v>998</v>
      </c>
      <c r="AE2713" t="s">
        <v>998</v>
      </c>
      <c r="AF2713" t="s">
        <v>998</v>
      </c>
      <c r="AG2713" s="107">
        <v>0</v>
      </c>
      <c r="AH2713" s="107">
        <v>0</v>
      </c>
      <c r="AI2713" s="107">
        <v>0</v>
      </c>
      <c r="AJ2713" t="s">
        <v>1012</v>
      </c>
    </row>
    <row r="2714" spans="1:37" x14ac:dyDescent="0.45">
      <c r="A2714" t="s">
        <v>1169</v>
      </c>
      <c r="B2714" t="s">
        <v>15096</v>
      </c>
      <c r="C2714" t="s">
        <v>990</v>
      </c>
      <c r="D2714" t="s">
        <v>15097</v>
      </c>
      <c r="E2714" t="s">
        <v>992</v>
      </c>
      <c r="F2714" t="s">
        <v>4437</v>
      </c>
      <c r="G2714">
        <v>1562</v>
      </c>
      <c r="H2714" t="s">
        <v>1115</v>
      </c>
      <c r="I2714">
        <v>50012</v>
      </c>
      <c r="K2714" t="s">
        <v>15098</v>
      </c>
      <c r="L2714" s="106">
        <v>30845</v>
      </c>
      <c r="M2714">
        <v>10870168</v>
      </c>
      <c r="N2714" t="s">
        <v>996</v>
      </c>
      <c r="O2714" t="s">
        <v>12</v>
      </c>
      <c r="P2714" t="s">
        <v>997</v>
      </c>
      <c r="R2714" s="109" t="str">
        <f>IF(OR(P2714="SB",Q2714="SB"),"SB",0)</f>
        <v>SB</v>
      </c>
      <c r="T2714" s="110">
        <v>11821</v>
      </c>
      <c r="U2714" t="s">
        <v>19633</v>
      </c>
      <c r="V2714" s="113" t="str">
        <f>IF(AND(I2714&gt;=10000,I2714&lt;=19900),"Praha",(IF(AND(I2714&gt;=25001,I2714&lt;=29501),"Středočeský kraj",(IF(AND(I2714&gt;=30100,I2714&lt;=34972),"Středočeský kraj",(IF(AND(I2714&gt;=35002,I2714&lt;=36271),"Karlovarský kraj",(IF(AND(I2714&gt;=37001,I2714&lt;=39201),"Jihočeský kraj",(IF(AND(I2714&gt;=39701,I2714&lt;=39901),"Jihočeský kraj",(IF(AND(I2714&gt;=39301,I2714&lt;=39601),"Kraj Vysočina",(IF(AND(I2714&gt;=58001,I2714&lt;=59501),"Kraj Vysočina",(IF(AND(I2714&gt;=67401,I2714&lt;=67602),"Kraj Vysočina",(IF(AND(I2714&gt;=40001,I2714&lt;=44101),"Ústecký kraj",(IF(AND(I2714&gt;=46001,I2714&lt;=47201),"Liberecký kraj",(IF(AND(I2714&gt;=51202,I2714&lt;=51401),"Liberecký kraj",(IF(AND(I2714&gt;=53002,I2714&lt;=53976),"Pardubický kraj",(IF(AND(I2714&gt;=56002,I2714&lt;=57201),"Pardubický kraj",(IF(AND(I2714&gt;=60200,I2714&lt;=67201),"Jihomoravský kraj",(IF(AND(I2714&gt;=67801,I2714&lt;=68501),"Jihomoravský kraj",(IF(AND(I2714&gt;=69002,I2714&lt;=69801),"Jihomoravský kraj",(IF(AND(I2714&gt;=68601,I2714&lt;=68801),"Zlínský kraj",(IF(AND(I2714&gt;=75501,I2714&lt;=76901),"Zlínský kraj",(IF(AND(I2714&gt;=70030,I2714&lt;=74901),"Moravskoslezský kraj",(IF(AND(I2714&gt;=75000,I2714&lt;=75368),"Olomoucký kraj",(IF(AND(I2714&gt;=77200,I2714&lt;=79862),"Olomoucký kraj",(IF(AND(I2714&gt;=50011,I2714&lt;=50301),"Královéhradecký kraj",(IF(AND(I2714&gt;=54301,I2714&lt;=54303),"Královéhradecký kraj","0")))))))))))))))))))))))))))))))))))))))))))))))</f>
        <v>Královéhradecký kraj</v>
      </c>
      <c r="AD2714" t="s">
        <v>998</v>
      </c>
      <c r="AE2714" t="s">
        <v>998</v>
      </c>
      <c r="AF2714" t="s">
        <v>998</v>
      </c>
      <c r="AG2714" s="107">
        <v>0</v>
      </c>
      <c r="AH2714" s="107">
        <v>0</v>
      </c>
      <c r="AI2714" s="107">
        <v>0</v>
      </c>
      <c r="AJ2714" t="s">
        <v>1012</v>
      </c>
    </row>
    <row r="2715" spans="1:37" x14ac:dyDescent="0.45">
      <c r="A2715" t="s">
        <v>1268</v>
      </c>
      <c r="B2715" t="s">
        <v>3601</v>
      </c>
      <c r="C2715" t="s">
        <v>1002</v>
      </c>
      <c r="D2715" t="s">
        <v>3602</v>
      </c>
      <c r="E2715" t="s">
        <v>992</v>
      </c>
      <c r="F2715" t="s">
        <v>3603</v>
      </c>
      <c r="G2715">
        <v>74</v>
      </c>
      <c r="H2715" t="s">
        <v>1115</v>
      </c>
      <c r="I2715">
        <v>50012</v>
      </c>
      <c r="K2715" t="s">
        <v>3604</v>
      </c>
      <c r="L2715" s="106">
        <v>33661</v>
      </c>
      <c r="M2715">
        <v>13413992</v>
      </c>
      <c r="N2715" t="s">
        <v>996</v>
      </c>
      <c r="O2715" t="s">
        <v>12</v>
      </c>
      <c r="P2715" t="s">
        <v>997</v>
      </c>
      <c r="R2715" s="109" t="str">
        <f>IF(OR(P2715="SB",Q2715="SB"),"SB",0)</f>
        <v>SB</v>
      </c>
      <c r="T2715" s="110" t="s">
        <v>998</v>
      </c>
      <c r="V2715" s="113" t="str">
        <f>IF(AND(I2715&gt;=10000,I2715&lt;=19900),"Praha",(IF(AND(I2715&gt;=25001,I2715&lt;=29501),"Středočeský kraj",(IF(AND(I2715&gt;=30100,I2715&lt;=34972),"Středočeský kraj",(IF(AND(I2715&gt;=35002,I2715&lt;=36271),"Karlovarský kraj",(IF(AND(I2715&gt;=37001,I2715&lt;=39201),"Jihočeský kraj",(IF(AND(I2715&gt;=39701,I2715&lt;=39901),"Jihočeský kraj",(IF(AND(I2715&gt;=39301,I2715&lt;=39601),"Kraj Vysočina",(IF(AND(I2715&gt;=58001,I2715&lt;=59501),"Kraj Vysočina",(IF(AND(I2715&gt;=67401,I2715&lt;=67602),"Kraj Vysočina",(IF(AND(I2715&gt;=40001,I2715&lt;=44101),"Ústecký kraj",(IF(AND(I2715&gt;=46001,I2715&lt;=47201),"Liberecký kraj",(IF(AND(I2715&gt;=51202,I2715&lt;=51401),"Liberecký kraj",(IF(AND(I2715&gt;=53002,I2715&lt;=53976),"Pardubický kraj",(IF(AND(I2715&gt;=56002,I2715&lt;=57201),"Pardubický kraj",(IF(AND(I2715&gt;=60200,I2715&lt;=67201),"Jihomoravský kraj",(IF(AND(I2715&gt;=67801,I2715&lt;=68501),"Jihomoravský kraj",(IF(AND(I2715&gt;=69002,I2715&lt;=69801),"Jihomoravský kraj",(IF(AND(I2715&gt;=68601,I2715&lt;=68801),"Zlínský kraj",(IF(AND(I2715&gt;=75501,I2715&lt;=76901),"Zlínský kraj",(IF(AND(I2715&gt;=70030,I2715&lt;=74901),"Moravskoslezský kraj",(IF(AND(I2715&gt;=75000,I2715&lt;=75368),"Olomoucký kraj",(IF(AND(I2715&gt;=77200,I2715&lt;=79862),"Olomoucký kraj",(IF(AND(I2715&gt;=50011,I2715&lt;=50301),"Královéhradecký kraj",(IF(AND(I2715&gt;=54301,I2715&lt;=54303),"Královéhradecký kraj","0")))))))))))))))))))))))))))))))))))))))))))))))</f>
        <v>Královéhradecký kraj</v>
      </c>
      <c r="AB2715" t="s">
        <v>998</v>
      </c>
      <c r="AD2715" t="s">
        <v>998</v>
      </c>
      <c r="AE2715" t="s">
        <v>998</v>
      </c>
      <c r="AF2715" t="s">
        <v>998</v>
      </c>
      <c r="AG2715" s="107">
        <v>0</v>
      </c>
      <c r="AH2715" s="107">
        <v>0</v>
      </c>
      <c r="AI2715" s="107">
        <v>0</v>
      </c>
      <c r="AJ2715" t="s">
        <v>1012</v>
      </c>
    </row>
    <row r="2716" spans="1:37" x14ac:dyDescent="0.45">
      <c r="A2716" t="s">
        <v>1007</v>
      </c>
      <c r="B2716" t="s">
        <v>6330</v>
      </c>
      <c r="C2716" t="s">
        <v>990</v>
      </c>
      <c r="D2716" t="s">
        <v>6331</v>
      </c>
      <c r="E2716" t="s">
        <v>992</v>
      </c>
      <c r="F2716" t="s">
        <v>6332</v>
      </c>
      <c r="G2716">
        <v>1897</v>
      </c>
      <c r="H2716" t="s">
        <v>1115</v>
      </c>
      <c r="I2716">
        <v>50012</v>
      </c>
      <c r="K2716" t="s">
        <v>6333</v>
      </c>
      <c r="L2716" s="106">
        <v>28025</v>
      </c>
      <c r="M2716">
        <v>12980122</v>
      </c>
      <c r="N2716" t="s">
        <v>996</v>
      </c>
      <c r="O2716" t="s">
        <v>12</v>
      </c>
      <c r="P2716" t="s">
        <v>997</v>
      </c>
      <c r="R2716" s="109" t="str">
        <f>IF(OR(P2716="SB",Q2716="SB"),"SB",0)</f>
        <v>SB</v>
      </c>
      <c r="T2716" s="110" t="s">
        <v>998</v>
      </c>
      <c r="V2716" s="113" t="str">
        <f>IF(AND(I2716&gt;=10000,I2716&lt;=19900),"Praha",(IF(AND(I2716&gt;=25001,I2716&lt;=29501),"Středočeský kraj",(IF(AND(I2716&gt;=30100,I2716&lt;=34972),"Středočeský kraj",(IF(AND(I2716&gt;=35002,I2716&lt;=36271),"Karlovarský kraj",(IF(AND(I2716&gt;=37001,I2716&lt;=39201),"Jihočeský kraj",(IF(AND(I2716&gt;=39701,I2716&lt;=39901),"Jihočeský kraj",(IF(AND(I2716&gt;=39301,I2716&lt;=39601),"Kraj Vysočina",(IF(AND(I2716&gt;=58001,I2716&lt;=59501),"Kraj Vysočina",(IF(AND(I2716&gt;=67401,I2716&lt;=67602),"Kraj Vysočina",(IF(AND(I2716&gt;=40001,I2716&lt;=44101),"Ústecký kraj",(IF(AND(I2716&gt;=46001,I2716&lt;=47201),"Liberecký kraj",(IF(AND(I2716&gt;=51202,I2716&lt;=51401),"Liberecký kraj",(IF(AND(I2716&gt;=53002,I2716&lt;=53976),"Pardubický kraj",(IF(AND(I2716&gt;=56002,I2716&lt;=57201),"Pardubický kraj",(IF(AND(I2716&gt;=60200,I2716&lt;=67201),"Jihomoravský kraj",(IF(AND(I2716&gt;=67801,I2716&lt;=68501),"Jihomoravský kraj",(IF(AND(I2716&gt;=69002,I2716&lt;=69801),"Jihomoravský kraj",(IF(AND(I2716&gt;=68601,I2716&lt;=68801),"Zlínský kraj",(IF(AND(I2716&gt;=75501,I2716&lt;=76901),"Zlínský kraj",(IF(AND(I2716&gt;=70030,I2716&lt;=74901),"Moravskoslezský kraj",(IF(AND(I2716&gt;=75000,I2716&lt;=75368),"Olomoucký kraj",(IF(AND(I2716&gt;=77200,I2716&lt;=79862),"Olomoucký kraj",(IF(AND(I2716&gt;=50011,I2716&lt;=50301),"Královéhradecký kraj",(IF(AND(I2716&gt;=54301,I2716&lt;=54303),"Královéhradecký kraj","0")))))))))))))))))))))))))))))))))))))))))))))))</f>
        <v>Královéhradecký kraj</v>
      </c>
      <c r="AB2716" t="s">
        <v>998</v>
      </c>
      <c r="AD2716" t="s">
        <v>998</v>
      </c>
      <c r="AE2716" t="s">
        <v>998</v>
      </c>
      <c r="AF2716" t="s">
        <v>998</v>
      </c>
      <c r="AG2716" s="107">
        <v>0</v>
      </c>
      <c r="AH2716" s="107">
        <v>0</v>
      </c>
      <c r="AI2716" s="107">
        <v>0</v>
      </c>
      <c r="AJ2716" t="s">
        <v>1012</v>
      </c>
    </row>
    <row r="2717" spans="1:37" x14ac:dyDescent="0.45">
      <c r="A2717" t="s">
        <v>1087</v>
      </c>
      <c r="B2717" t="s">
        <v>10048</v>
      </c>
      <c r="C2717" t="s">
        <v>990</v>
      </c>
      <c r="D2717" t="s">
        <v>10049</v>
      </c>
      <c r="E2717" t="s">
        <v>992</v>
      </c>
      <c r="F2717" t="s">
        <v>10050</v>
      </c>
      <c r="G2717">
        <v>1370</v>
      </c>
      <c r="H2717" t="s">
        <v>1115</v>
      </c>
      <c r="I2717">
        <v>50012</v>
      </c>
      <c r="J2717">
        <v>774133144</v>
      </c>
      <c r="K2717" t="s">
        <v>10051</v>
      </c>
      <c r="L2717" s="106">
        <v>31555</v>
      </c>
      <c r="M2717">
        <v>15290540</v>
      </c>
      <c r="N2717" t="s">
        <v>1009</v>
      </c>
      <c r="O2717" t="s">
        <v>1010</v>
      </c>
      <c r="P2717" t="s">
        <v>997</v>
      </c>
      <c r="R2717" s="109" t="str">
        <f>IF(OR(P2717="SB",Q2717="SB"),"SB",0)</f>
        <v>SB</v>
      </c>
      <c r="T2717" s="110" t="s">
        <v>998</v>
      </c>
      <c r="V2717" s="113" t="str">
        <f>IF(AND(I2717&gt;=10000,I2717&lt;=19900),"Praha",(IF(AND(I2717&gt;=25001,I2717&lt;=29501),"Středočeský kraj",(IF(AND(I2717&gt;=30100,I2717&lt;=34972),"Středočeský kraj",(IF(AND(I2717&gt;=35002,I2717&lt;=36271),"Karlovarský kraj",(IF(AND(I2717&gt;=37001,I2717&lt;=39201),"Jihočeský kraj",(IF(AND(I2717&gt;=39701,I2717&lt;=39901),"Jihočeský kraj",(IF(AND(I2717&gt;=39301,I2717&lt;=39601),"Kraj Vysočina",(IF(AND(I2717&gt;=58001,I2717&lt;=59501),"Kraj Vysočina",(IF(AND(I2717&gt;=67401,I2717&lt;=67602),"Kraj Vysočina",(IF(AND(I2717&gt;=40001,I2717&lt;=44101),"Ústecký kraj",(IF(AND(I2717&gt;=46001,I2717&lt;=47201),"Liberecký kraj",(IF(AND(I2717&gt;=51202,I2717&lt;=51401),"Liberecký kraj",(IF(AND(I2717&gt;=53002,I2717&lt;=53976),"Pardubický kraj",(IF(AND(I2717&gt;=56002,I2717&lt;=57201),"Pardubický kraj",(IF(AND(I2717&gt;=60200,I2717&lt;=67201),"Jihomoravský kraj",(IF(AND(I2717&gt;=67801,I2717&lt;=68501),"Jihomoravský kraj",(IF(AND(I2717&gt;=69002,I2717&lt;=69801),"Jihomoravský kraj",(IF(AND(I2717&gt;=68601,I2717&lt;=68801),"Zlínský kraj",(IF(AND(I2717&gt;=75501,I2717&lt;=76901),"Zlínský kraj",(IF(AND(I2717&gt;=70030,I2717&lt;=74901),"Moravskoslezský kraj",(IF(AND(I2717&gt;=75000,I2717&lt;=75368),"Olomoucký kraj",(IF(AND(I2717&gt;=77200,I2717&lt;=79862),"Olomoucký kraj",(IF(AND(I2717&gt;=50011,I2717&lt;=50301),"Královéhradecký kraj",(IF(AND(I2717&gt;=54301,I2717&lt;=54303),"Královéhradecký kraj","0")))))))))))))))))))))))))))))))))))))))))))))))</f>
        <v>Královéhradecký kraj</v>
      </c>
      <c r="AB2717" t="s">
        <v>998</v>
      </c>
      <c r="AD2717" t="s">
        <v>998</v>
      </c>
      <c r="AE2717" t="s">
        <v>998</v>
      </c>
      <c r="AF2717" t="s">
        <v>998</v>
      </c>
      <c r="AG2717" s="107">
        <v>0</v>
      </c>
      <c r="AH2717" s="107">
        <v>0</v>
      </c>
      <c r="AI2717" s="107">
        <v>0</v>
      </c>
      <c r="AJ2717" t="s">
        <v>1012</v>
      </c>
    </row>
    <row r="2718" spans="1:37" x14ac:dyDescent="0.45">
      <c r="A2718" t="s">
        <v>1079</v>
      </c>
      <c r="B2718" t="s">
        <v>10221</v>
      </c>
      <c r="C2718" t="s">
        <v>990</v>
      </c>
      <c r="D2718" t="s">
        <v>10222</v>
      </c>
      <c r="E2718" t="s">
        <v>992</v>
      </c>
      <c r="F2718" t="s">
        <v>4437</v>
      </c>
      <c r="G2718">
        <v>1428</v>
      </c>
      <c r="H2718" t="s">
        <v>1115</v>
      </c>
      <c r="I2718">
        <v>50012</v>
      </c>
      <c r="K2718" t="s">
        <v>10223</v>
      </c>
      <c r="L2718" s="106">
        <v>29630</v>
      </c>
      <c r="M2718">
        <v>14586581</v>
      </c>
      <c r="N2718" t="s">
        <v>1144</v>
      </c>
      <c r="O2718" t="s">
        <v>12</v>
      </c>
      <c r="P2718" t="s">
        <v>997</v>
      </c>
      <c r="R2718" s="109" t="str">
        <f>IF(OR(P2718="SB",Q2718="SB"),"SB",0)</f>
        <v>SB</v>
      </c>
      <c r="T2718" s="110" t="s">
        <v>998</v>
      </c>
      <c r="V2718" s="113" t="str">
        <f>IF(AND(I2718&gt;=10000,I2718&lt;=19900),"Praha",(IF(AND(I2718&gt;=25001,I2718&lt;=29501),"Středočeský kraj",(IF(AND(I2718&gt;=30100,I2718&lt;=34972),"Středočeský kraj",(IF(AND(I2718&gt;=35002,I2718&lt;=36271),"Karlovarský kraj",(IF(AND(I2718&gt;=37001,I2718&lt;=39201),"Jihočeský kraj",(IF(AND(I2718&gt;=39701,I2718&lt;=39901),"Jihočeský kraj",(IF(AND(I2718&gt;=39301,I2718&lt;=39601),"Kraj Vysočina",(IF(AND(I2718&gt;=58001,I2718&lt;=59501),"Kraj Vysočina",(IF(AND(I2718&gt;=67401,I2718&lt;=67602),"Kraj Vysočina",(IF(AND(I2718&gt;=40001,I2718&lt;=44101),"Ústecký kraj",(IF(AND(I2718&gt;=46001,I2718&lt;=47201),"Liberecký kraj",(IF(AND(I2718&gt;=51202,I2718&lt;=51401),"Liberecký kraj",(IF(AND(I2718&gt;=53002,I2718&lt;=53976),"Pardubický kraj",(IF(AND(I2718&gt;=56002,I2718&lt;=57201),"Pardubický kraj",(IF(AND(I2718&gt;=60200,I2718&lt;=67201),"Jihomoravský kraj",(IF(AND(I2718&gt;=67801,I2718&lt;=68501),"Jihomoravský kraj",(IF(AND(I2718&gt;=69002,I2718&lt;=69801),"Jihomoravský kraj",(IF(AND(I2718&gt;=68601,I2718&lt;=68801),"Zlínský kraj",(IF(AND(I2718&gt;=75501,I2718&lt;=76901),"Zlínský kraj",(IF(AND(I2718&gt;=70030,I2718&lt;=74901),"Moravskoslezský kraj",(IF(AND(I2718&gt;=75000,I2718&lt;=75368),"Olomoucký kraj",(IF(AND(I2718&gt;=77200,I2718&lt;=79862),"Olomoucký kraj",(IF(AND(I2718&gt;=50011,I2718&lt;=50301),"Královéhradecký kraj",(IF(AND(I2718&gt;=54301,I2718&lt;=54303),"Královéhradecký kraj","0")))))))))))))))))))))))))))))))))))))))))))))))</f>
        <v>Královéhradecký kraj</v>
      </c>
      <c r="AB2718" t="s">
        <v>998</v>
      </c>
      <c r="AD2718" t="s">
        <v>998</v>
      </c>
      <c r="AE2718" t="s">
        <v>998</v>
      </c>
      <c r="AF2718" t="s">
        <v>998</v>
      </c>
      <c r="AG2718" s="107">
        <v>300</v>
      </c>
      <c r="AH2718" s="107">
        <v>0</v>
      </c>
      <c r="AI2718" s="107">
        <v>0</v>
      </c>
      <c r="AJ2718" t="s">
        <v>999</v>
      </c>
      <c r="AK2718" s="106">
        <v>44923</v>
      </c>
    </row>
    <row r="2719" spans="1:37" x14ac:dyDescent="0.45">
      <c r="A2719" t="s">
        <v>1407</v>
      </c>
      <c r="B2719" t="s">
        <v>13185</v>
      </c>
      <c r="C2719" t="s">
        <v>1002</v>
      </c>
      <c r="D2719" t="s">
        <v>13196</v>
      </c>
      <c r="E2719" t="s">
        <v>992</v>
      </c>
      <c r="F2719" t="s">
        <v>13197</v>
      </c>
      <c r="G2719">
        <v>29</v>
      </c>
      <c r="H2719" t="s">
        <v>1115</v>
      </c>
      <c r="I2719">
        <v>50012</v>
      </c>
      <c r="K2719" t="s">
        <v>13198</v>
      </c>
      <c r="L2719" s="106">
        <v>33970</v>
      </c>
      <c r="M2719">
        <v>13398838</v>
      </c>
      <c r="N2719" t="s">
        <v>996</v>
      </c>
      <c r="O2719" t="s">
        <v>12</v>
      </c>
      <c r="P2719" t="s">
        <v>997</v>
      </c>
      <c r="R2719" s="109" t="str">
        <f>IF(OR(P2719="SB",Q2719="SB"),"SB",0)</f>
        <v>SB</v>
      </c>
      <c r="T2719" s="110" t="s">
        <v>998</v>
      </c>
      <c r="V2719" s="113" t="str">
        <f>IF(AND(I2719&gt;=10000,I2719&lt;=19900),"Praha",(IF(AND(I2719&gt;=25001,I2719&lt;=29501),"Středočeský kraj",(IF(AND(I2719&gt;=30100,I2719&lt;=34972),"Středočeský kraj",(IF(AND(I2719&gt;=35002,I2719&lt;=36271),"Karlovarský kraj",(IF(AND(I2719&gt;=37001,I2719&lt;=39201),"Jihočeský kraj",(IF(AND(I2719&gt;=39701,I2719&lt;=39901),"Jihočeský kraj",(IF(AND(I2719&gt;=39301,I2719&lt;=39601),"Kraj Vysočina",(IF(AND(I2719&gt;=58001,I2719&lt;=59501),"Kraj Vysočina",(IF(AND(I2719&gt;=67401,I2719&lt;=67602),"Kraj Vysočina",(IF(AND(I2719&gt;=40001,I2719&lt;=44101),"Ústecký kraj",(IF(AND(I2719&gt;=46001,I2719&lt;=47201),"Liberecký kraj",(IF(AND(I2719&gt;=51202,I2719&lt;=51401),"Liberecký kraj",(IF(AND(I2719&gt;=53002,I2719&lt;=53976),"Pardubický kraj",(IF(AND(I2719&gt;=56002,I2719&lt;=57201),"Pardubický kraj",(IF(AND(I2719&gt;=60200,I2719&lt;=67201),"Jihomoravský kraj",(IF(AND(I2719&gt;=67801,I2719&lt;=68501),"Jihomoravský kraj",(IF(AND(I2719&gt;=69002,I2719&lt;=69801),"Jihomoravský kraj",(IF(AND(I2719&gt;=68601,I2719&lt;=68801),"Zlínský kraj",(IF(AND(I2719&gt;=75501,I2719&lt;=76901),"Zlínský kraj",(IF(AND(I2719&gt;=70030,I2719&lt;=74901),"Moravskoslezský kraj",(IF(AND(I2719&gt;=75000,I2719&lt;=75368),"Olomoucký kraj",(IF(AND(I2719&gt;=77200,I2719&lt;=79862),"Olomoucký kraj",(IF(AND(I2719&gt;=50011,I2719&lt;=50301),"Královéhradecký kraj",(IF(AND(I2719&gt;=54301,I2719&lt;=54303),"Královéhradecký kraj","0")))))))))))))))))))))))))))))))))))))))))))))))</f>
        <v>Královéhradecký kraj</v>
      </c>
      <c r="AB2719" t="s">
        <v>998</v>
      </c>
      <c r="AD2719" t="s">
        <v>998</v>
      </c>
      <c r="AE2719" t="s">
        <v>998</v>
      </c>
      <c r="AF2719" t="s">
        <v>998</v>
      </c>
      <c r="AG2719" s="107">
        <v>0</v>
      </c>
      <c r="AH2719" s="107">
        <v>0</v>
      </c>
      <c r="AI2719" s="107">
        <v>0</v>
      </c>
      <c r="AJ2719" t="s">
        <v>1012</v>
      </c>
    </row>
    <row r="2720" spans="1:37" x14ac:dyDescent="0.45">
      <c r="A2720" t="s">
        <v>1124</v>
      </c>
      <c r="B2720" t="s">
        <v>13721</v>
      </c>
      <c r="C2720" t="s">
        <v>990</v>
      </c>
      <c r="D2720" t="s">
        <v>13722</v>
      </c>
      <c r="E2720" t="s">
        <v>992</v>
      </c>
      <c r="F2720" t="s">
        <v>3411</v>
      </c>
      <c r="G2720">
        <v>48</v>
      </c>
      <c r="H2720" t="s">
        <v>1115</v>
      </c>
      <c r="I2720">
        <v>50012</v>
      </c>
      <c r="K2720" t="s">
        <v>13723</v>
      </c>
      <c r="L2720" s="106">
        <v>30977</v>
      </c>
      <c r="M2720">
        <v>13413891</v>
      </c>
      <c r="N2720" t="s">
        <v>996</v>
      </c>
      <c r="O2720" t="s">
        <v>12</v>
      </c>
      <c r="P2720" t="s">
        <v>997</v>
      </c>
      <c r="R2720" s="109" t="str">
        <f>IF(OR(P2720="SB",Q2720="SB"),"SB",0)</f>
        <v>SB</v>
      </c>
      <c r="T2720" s="110" t="s">
        <v>998</v>
      </c>
      <c r="V2720" s="113" t="str">
        <f>IF(AND(I2720&gt;=10000,I2720&lt;=19900),"Praha",(IF(AND(I2720&gt;=25001,I2720&lt;=29501),"Středočeský kraj",(IF(AND(I2720&gt;=30100,I2720&lt;=34972),"Středočeský kraj",(IF(AND(I2720&gt;=35002,I2720&lt;=36271),"Karlovarský kraj",(IF(AND(I2720&gt;=37001,I2720&lt;=39201),"Jihočeský kraj",(IF(AND(I2720&gt;=39701,I2720&lt;=39901),"Jihočeský kraj",(IF(AND(I2720&gt;=39301,I2720&lt;=39601),"Kraj Vysočina",(IF(AND(I2720&gt;=58001,I2720&lt;=59501),"Kraj Vysočina",(IF(AND(I2720&gt;=67401,I2720&lt;=67602),"Kraj Vysočina",(IF(AND(I2720&gt;=40001,I2720&lt;=44101),"Ústecký kraj",(IF(AND(I2720&gt;=46001,I2720&lt;=47201),"Liberecký kraj",(IF(AND(I2720&gt;=51202,I2720&lt;=51401),"Liberecký kraj",(IF(AND(I2720&gt;=53002,I2720&lt;=53976),"Pardubický kraj",(IF(AND(I2720&gt;=56002,I2720&lt;=57201),"Pardubický kraj",(IF(AND(I2720&gt;=60200,I2720&lt;=67201),"Jihomoravský kraj",(IF(AND(I2720&gt;=67801,I2720&lt;=68501),"Jihomoravský kraj",(IF(AND(I2720&gt;=69002,I2720&lt;=69801),"Jihomoravský kraj",(IF(AND(I2720&gt;=68601,I2720&lt;=68801),"Zlínský kraj",(IF(AND(I2720&gt;=75501,I2720&lt;=76901),"Zlínský kraj",(IF(AND(I2720&gt;=70030,I2720&lt;=74901),"Moravskoslezský kraj",(IF(AND(I2720&gt;=75000,I2720&lt;=75368),"Olomoucký kraj",(IF(AND(I2720&gt;=77200,I2720&lt;=79862),"Olomoucký kraj",(IF(AND(I2720&gt;=50011,I2720&lt;=50301),"Královéhradecký kraj",(IF(AND(I2720&gt;=54301,I2720&lt;=54303),"Královéhradecký kraj","0")))))))))))))))))))))))))))))))))))))))))))))))</f>
        <v>Královéhradecký kraj</v>
      </c>
      <c r="AB2720" t="s">
        <v>998</v>
      </c>
      <c r="AD2720" t="s">
        <v>998</v>
      </c>
      <c r="AE2720" t="s">
        <v>998</v>
      </c>
      <c r="AF2720" t="s">
        <v>998</v>
      </c>
      <c r="AG2720" s="107">
        <v>0</v>
      </c>
      <c r="AH2720" s="107">
        <v>0</v>
      </c>
      <c r="AI2720" s="107">
        <v>0</v>
      </c>
      <c r="AJ2720" t="s">
        <v>1012</v>
      </c>
    </row>
    <row r="2721" spans="1:37" x14ac:dyDescent="0.45">
      <c r="A2721" t="s">
        <v>1007</v>
      </c>
      <c r="B2721" t="s">
        <v>14818</v>
      </c>
      <c r="C2721" t="s">
        <v>990</v>
      </c>
      <c r="D2721" t="s">
        <v>14822</v>
      </c>
      <c r="E2721" t="s">
        <v>992</v>
      </c>
      <c r="F2721" t="s">
        <v>1232</v>
      </c>
      <c r="G2721">
        <v>826</v>
      </c>
      <c r="H2721" t="s">
        <v>1115</v>
      </c>
      <c r="I2721">
        <v>50012</v>
      </c>
      <c r="J2721">
        <v>608535866</v>
      </c>
      <c r="K2721" t="s">
        <v>14821</v>
      </c>
      <c r="L2721" s="106">
        <v>27727</v>
      </c>
      <c r="M2721">
        <v>10598265</v>
      </c>
      <c r="N2721" t="s">
        <v>996</v>
      </c>
      <c r="O2721" t="s">
        <v>12</v>
      </c>
      <c r="P2721" t="s">
        <v>997</v>
      </c>
      <c r="R2721" s="109" t="str">
        <f>IF(OR(P2721="SB",Q2721="SB"),"SB",0)</f>
        <v>SB</v>
      </c>
      <c r="T2721" s="110" t="s">
        <v>998</v>
      </c>
      <c r="V2721" s="113" t="str">
        <f>IF(AND(I2721&gt;=10000,I2721&lt;=19900),"Praha",(IF(AND(I2721&gt;=25001,I2721&lt;=29501),"Středočeský kraj",(IF(AND(I2721&gt;=30100,I2721&lt;=34972),"Středočeský kraj",(IF(AND(I2721&gt;=35002,I2721&lt;=36271),"Karlovarský kraj",(IF(AND(I2721&gt;=37001,I2721&lt;=39201),"Jihočeský kraj",(IF(AND(I2721&gt;=39701,I2721&lt;=39901),"Jihočeský kraj",(IF(AND(I2721&gt;=39301,I2721&lt;=39601),"Kraj Vysočina",(IF(AND(I2721&gt;=58001,I2721&lt;=59501),"Kraj Vysočina",(IF(AND(I2721&gt;=67401,I2721&lt;=67602),"Kraj Vysočina",(IF(AND(I2721&gt;=40001,I2721&lt;=44101),"Ústecký kraj",(IF(AND(I2721&gt;=46001,I2721&lt;=47201),"Liberecký kraj",(IF(AND(I2721&gt;=51202,I2721&lt;=51401),"Liberecký kraj",(IF(AND(I2721&gt;=53002,I2721&lt;=53976),"Pardubický kraj",(IF(AND(I2721&gt;=56002,I2721&lt;=57201),"Pardubický kraj",(IF(AND(I2721&gt;=60200,I2721&lt;=67201),"Jihomoravský kraj",(IF(AND(I2721&gt;=67801,I2721&lt;=68501),"Jihomoravský kraj",(IF(AND(I2721&gt;=69002,I2721&lt;=69801),"Jihomoravský kraj",(IF(AND(I2721&gt;=68601,I2721&lt;=68801),"Zlínský kraj",(IF(AND(I2721&gt;=75501,I2721&lt;=76901),"Zlínský kraj",(IF(AND(I2721&gt;=70030,I2721&lt;=74901),"Moravskoslezský kraj",(IF(AND(I2721&gt;=75000,I2721&lt;=75368),"Olomoucký kraj",(IF(AND(I2721&gt;=77200,I2721&lt;=79862),"Olomoucký kraj",(IF(AND(I2721&gt;=50011,I2721&lt;=50301),"Královéhradecký kraj",(IF(AND(I2721&gt;=54301,I2721&lt;=54303),"Královéhradecký kraj","0")))))))))))))))))))))))))))))))))))))))))))))))</f>
        <v>Královéhradecký kraj</v>
      </c>
      <c r="AB2721" t="s">
        <v>998</v>
      </c>
      <c r="AD2721" t="s">
        <v>998</v>
      </c>
      <c r="AE2721" t="s">
        <v>998</v>
      </c>
      <c r="AF2721" t="s">
        <v>998</v>
      </c>
      <c r="AG2721" s="107">
        <v>0</v>
      </c>
      <c r="AH2721" s="107">
        <v>0</v>
      </c>
      <c r="AI2721" s="107">
        <v>0</v>
      </c>
      <c r="AJ2721" t="s">
        <v>1012</v>
      </c>
    </row>
    <row r="2722" spans="1:37" x14ac:dyDescent="0.45">
      <c r="A2722" t="s">
        <v>1013</v>
      </c>
      <c r="B2722" t="s">
        <v>17045</v>
      </c>
      <c r="C2722" t="s">
        <v>1002</v>
      </c>
      <c r="D2722" t="s">
        <v>17054</v>
      </c>
      <c r="E2722" t="s">
        <v>992</v>
      </c>
      <c r="F2722" t="s">
        <v>13197</v>
      </c>
      <c r="G2722">
        <v>16</v>
      </c>
      <c r="H2722" t="s">
        <v>1115</v>
      </c>
      <c r="I2722">
        <v>50012</v>
      </c>
      <c r="K2722" t="s">
        <v>17055</v>
      </c>
      <c r="L2722" s="106">
        <v>29028</v>
      </c>
      <c r="M2722">
        <v>13413790</v>
      </c>
      <c r="N2722" t="s">
        <v>996</v>
      </c>
      <c r="O2722" t="s">
        <v>12</v>
      </c>
      <c r="P2722" t="s">
        <v>997</v>
      </c>
      <c r="R2722" s="109" t="str">
        <f>IF(OR(P2722="SB",Q2722="SB"),"SB",0)</f>
        <v>SB</v>
      </c>
      <c r="T2722" s="110" t="s">
        <v>998</v>
      </c>
      <c r="V2722" s="113" t="str">
        <f>IF(AND(I2722&gt;=10000,I2722&lt;=19900),"Praha",(IF(AND(I2722&gt;=25001,I2722&lt;=29501),"Středočeský kraj",(IF(AND(I2722&gt;=30100,I2722&lt;=34972),"Středočeský kraj",(IF(AND(I2722&gt;=35002,I2722&lt;=36271),"Karlovarský kraj",(IF(AND(I2722&gt;=37001,I2722&lt;=39201),"Jihočeský kraj",(IF(AND(I2722&gt;=39701,I2722&lt;=39901),"Jihočeský kraj",(IF(AND(I2722&gt;=39301,I2722&lt;=39601),"Kraj Vysočina",(IF(AND(I2722&gt;=58001,I2722&lt;=59501),"Kraj Vysočina",(IF(AND(I2722&gt;=67401,I2722&lt;=67602),"Kraj Vysočina",(IF(AND(I2722&gt;=40001,I2722&lt;=44101),"Ústecký kraj",(IF(AND(I2722&gt;=46001,I2722&lt;=47201),"Liberecký kraj",(IF(AND(I2722&gt;=51202,I2722&lt;=51401),"Liberecký kraj",(IF(AND(I2722&gt;=53002,I2722&lt;=53976),"Pardubický kraj",(IF(AND(I2722&gt;=56002,I2722&lt;=57201),"Pardubický kraj",(IF(AND(I2722&gt;=60200,I2722&lt;=67201),"Jihomoravský kraj",(IF(AND(I2722&gt;=67801,I2722&lt;=68501),"Jihomoravský kraj",(IF(AND(I2722&gt;=69002,I2722&lt;=69801),"Jihomoravský kraj",(IF(AND(I2722&gt;=68601,I2722&lt;=68801),"Zlínský kraj",(IF(AND(I2722&gt;=75501,I2722&lt;=76901),"Zlínský kraj",(IF(AND(I2722&gt;=70030,I2722&lt;=74901),"Moravskoslezský kraj",(IF(AND(I2722&gt;=75000,I2722&lt;=75368),"Olomoucký kraj",(IF(AND(I2722&gt;=77200,I2722&lt;=79862),"Olomoucký kraj",(IF(AND(I2722&gt;=50011,I2722&lt;=50301),"Královéhradecký kraj",(IF(AND(I2722&gt;=54301,I2722&lt;=54303),"Královéhradecký kraj","0")))))))))))))))))))))))))))))))))))))))))))))))</f>
        <v>Královéhradecký kraj</v>
      </c>
      <c r="AB2722" t="s">
        <v>998</v>
      </c>
      <c r="AD2722" t="s">
        <v>998</v>
      </c>
      <c r="AE2722" t="s">
        <v>998</v>
      </c>
      <c r="AF2722" t="s">
        <v>998</v>
      </c>
      <c r="AG2722" s="107">
        <v>0</v>
      </c>
      <c r="AH2722" s="107">
        <v>0</v>
      </c>
      <c r="AI2722" s="107">
        <v>0</v>
      </c>
      <c r="AJ2722" t="s">
        <v>1012</v>
      </c>
    </row>
    <row r="2723" spans="1:37" x14ac:dyDescent="0.45">
      <c r="A2723" t="s">
        <v>1095</v>
      </c>
      <c r="B2723" t="s">
        <v>15586</v>
      </c>
      <c r="C2723" t="s">
        <v>990</v>
      </c>
      <c r="D2723" t="s">
        <v>15587</v>
      </c>
      <c r="E2723" t="s">
        <v>992</v>
      </c>
      <c r="F2723" t="s">
        <v>3070</v>
      </c>
      <c r="G2723">
        <v>47</v>
      </c>
      <c r="H2723" t="s">
        <v>1115</v>
      </c>
      <c r="I2723">
        <v>50012</v>
      </c>
      <c r="K2723" t="s">
        <v>15588</v>
      </c>
      <c r="L2723" s="106">
        <v>35527</v>
      </c>
      <c r="M2723">
        <v>13398939</v>
      </c>
      <c r="N2723" t="s">
        <v>996</v>
      </c>
      <c r="O2723" t="s">
        <v>12</v>
      </c>
      <c r="P2723" t="s">
        <v>997</v>
      </c>
      <c r="R2723" s="109" t="str">
        <f>IF(OR(P2723="SB",Q2723="SB"),"SB",0)</f>
        <v>SB</v>
      </c>
      <c r="V2723" s="113" t="str">
        <f>IF(AND(I2723&gt;=10000,I2723&lt;=19900),"Praha",(IF(AND(I2723&gt;=25001,I2723&lt;=29501),"Středočeský kraj",(IF(AND(I2723&gt;=30100,I2723&lt;=34972),"Středočeský kraj",(IF(AND(I2723&gt;=35002,I2723&lt;=36271),"Karlovarský kraj",(IF(AND(I2723&gt;=37001,I2723&lt;=39201),"Jihočeský kraj",(IF(AND(I2723&gt;=39701,I2723&lt;=39901),"Jihočeský kraj",(IF(AND(I2723&gt;=39301,I2723&lt;=39601),"Kraj Vysočina",(IF(AND(I2723&gt;=58001,I2723&lt;=59501),"Kraj Vysočina",(IF(AND(I2723&gt;=67401,I2723&lt;=67602),"Kraj Vysočina",(IF(AND(I2723&gt;=40001,I2723&lt;=44101),"Ústecký kraj",(IF(AND(I2723&gt;=46001,I2723&lt;=47201),"Liberecký kraj",(IF(AND(I2723&gt;=51202,I2723&lt;=51401),"Liberecký kraj",(IF(AND(I2723&gt;=53002,I2723&lt;=53976),"Pardubický kraj",(IF(AND(I2723&gt;=56002,I2723&lt;=57201),"Pardubický kraj",(IF(AND(I2723&gt;=60200,I2723&lt;=67201),"Jihomoravský kraj",(IF(AND(I2723&gt;=67801,I2723&lt;=68501),"Jihomoravský kraj",(IF(AND(I2723&gt;=69002,I2723&lt;=69801),"Jihomoravský kraj",(IF(AND(I2723&gt;=68601,I2723&lt;=68801),"Zlínský kraj",(IF(AND(I2723&gt;=75501,I2723&lt;=76901),"Zlínský kraj",(IF(AND(I2723&gt;=70030,I2723&lt;=74901),"Moravskoslezský kraj",(IF(AND(I2723&gt;=75000,I2723&lt;=75368),"Olomoucký kraj",(IF(AND(I2723&gt;=77200,I2723&lt;=79862),"Olomoucký kraj",(IF(AND(I2723&gt;=50011,I2723&lt;=50301),"Královéhradecký kraj",(IF(AND(I2723&gt;=54301,I2723&lt;=54303),"Královéhradecký kraj","0")))))))))))))))))))))))))))))))))))))))))))))))</f>
        <v>Královéhradecký kraj</v>
      </c>
      <c r="AD2723" t="s">
        <v>998</v>
      </c>
      <c r="AE2723" t="s">
        <v>998</v>
      </c>
      <c r="AF2723" t="s">
        <v>998</v>
      </c>
      <c r="AG2723" s="107">
        <v>0</v>
      </c>
      <c r="AH2723" s="107">
        <v>0</v>
      </c>
      <c r="AI2723" s="107">
        <v>0</v>
      </c>
      <c r="AJ2723" t="s">
        <v>1012</v>
      </c>
    </row>
    <row r="2724" spans="1:37" x14ac:dyDescent="0.45">
      <c r="A2724" t="s">
        <v>2536</v>
      </c>
      <c r="B2724" t="s">
        <v>5264</v>
      </c>
      <c r="C2724" t="s">
        <v>1002</v>
      </c>
      <c r="D2724" t="s">
        <v>5268</v>
      </c>
      <c r="E2724" t="s">
        <v>992</v>
      </c>
      <c r="F2724" t="s">
        <v>5269</v>
      </c>
      <c r="G2724" t="s">
        <v>5270</v>
      </c>
      <c r="H2724" t="s">
        <v>1115</v>
      </c>
      <c r="I2724">
        <v>50301</v>
      </c>
      <c r="K2724" t="s">
        <v>5271</v>
      </c>
      <c r="L2724" s="106">
        <v>41048</v>
      </c>
      <c r="M2724">
        <v>14740266</v>
      </c>
      <c r="N2724" t="s">
        <v>996</v>
      </c>
      <c r="O2724" t="s">
        <v>12</v>
      </c>
      <c r="P2724" t="s">
        <v>997</v>
      </c>
      <c r="R2724" s="109" t="str">
        <f>IF(OR(P2724="SB",Q2724="SB"),"SB",0)</f>
        <v>SB</v>
      </c>
      <c r="T2724" s="110" t="s">
        <v>998</v>
      </c>
      <c r="V2724" s="113" t="str">
        <f>IF(AND(I2724&gt;=10000,I2724&lt;=19900),"Praha",(IF(AND(I2724&gt;=25001,I2724&lt;=29501),"Středočeský kraj",(IF(AND(I2724&gt;=30100,I2724&lt;=34972),"Středočeský kraj",(IF(AND(I2724&gt;=35002,I2724&lt;=36271),"Karlovarský kraj",(IF(AND(I2724&gt;=37001,I2724&lt;=39201),"Jihočeský kraj",(IF(AND(I2724&gt;=39701,I2724&lt;=39901),"Jihočeský kraj",(IF(AND(I2724&gt;=39301,I2724&lt;=39601),"Kraj Vysočina",(IF(AND(I2724&gt;=58001,I2724&lt;=59501),"Kraj Vysočina",(IF(AND(I2724&gt;=67401,I2724&lt;=67602),"Kraj Vysočina",(IF(AND(I2724&gt;=40001,I2724&lt;=44101),"Ústecký kraj",(IF(AND(I2724&gt;=46001,I2724&lt;=47201),"Liberecký kraj",(IF(AND(I2724&gt;=51202,I2724&lt;=51401),"Liberecký kraj",(IF(AND(I2724&gt;=53002,I2724&lt;=53976),"Pardubický kraj",(IF(AND(I2724&gt;=56002,I2724&lt;=57201),"Pardubický kraj",(IF(AND(I2724&gt;=60200,I2724&lt;=67201),"Jihomoravský kraj",(IF(AND(I2724&gt;=67801,I2724&lt;=68501),"Jihomoravský kraj",(IF(AND(I2724&gt;=69002,I2724&lt;=69801),"Jihomoravský kraj",(IF(AND(I2724&gt;=68601,I2724&lt;=68801),"Zlínský kraj",(IF(AND(I2724&gt;=75501,I2724&lt;=76901),"Zlínský kraj",(IF(AND(I2724&gt;=70030,I2724&lt;=74901),"Moravskoslezský kraj",(IF(AND(I2724&gt;=75000,I2724&lt;=75368),"Olomoucký kraj",(IF(AND(I2724&gt;=77200,I2724&lt;=79862),"Olomoucký kraj",(IF(AND(I2724&gt;=50011,I2724&lt;=50301),"Královéhradecký kraj",(IF(AND(I2724&gt;=54301,I2724&lt;=54303),"Královéhradecký kraj","0")))))))))))))))))))))))))))))))))))))))))))))))</f>
        <v>Královéhradecký kraj</v>
      </c>
      <c r="AB2724" t="s">
        <v>998</v>
      </c>
      <c r="AD2724" t="s">
        <v>998</v>
      </c>
      <c r="AE2724" t="s">
        <v>998</v>
      </c>
      <c r="AF2724" t="s">
        <v>998</v>
      </c>
      <c r="AG2724" s="107">
        <v>300</v>
      </c>
      <c r="AH2724" s="107">
        <v>0</v>
      </c>
      <c r="AI2724" s="107">
        <v>0</v>
      </c>
      <c r="AJ2724" t="s">
        <v>999</v>
      </c>
      <c r="AK2724" s="106">
        <v>44923</v>
      </c>
    </row>
    <row r="2725" spans="1:37" x14ac:dyDescent="0.45">
      <c r="A2725" t="s">
        <v>1087</v>
      </c>
      <c r="B2725" t="s">
        <v>7021</v>
      </c>
      <c r="C2725" t="s">
        <v>990</v>
      </c>
      <c r="D2725" t="s">
        <v>7026</v>
      </c>
      <c r="E2725" t="s">
        <v>992</v>
      </c>
      <c r="F2725" t="s">
        <v>7027</v>
      </c>
      <c r="G2725">
        <v>6</v>
      </c>
      <c r="H2725" t="s">
        <v>1230</v>
      </c>
      <c r="I2725">
        <v>50303</v>
      </c>
      <c r="K2725" t="s">
        <v>7028</v>
      </c>
      <c r="L2725" s="106">
        <v>31265</v>
      </c>
      <c r="M2725">
        <v>13420157</v>
      </c>
      <c r="N2725" t="s">
        <v>996</v>
      </c>
      <c r="O2725" t="s">
        <v>12</v>
      </c>
      <c r="P2725" t="s">
        <v>997</v>
      </c>
      <c r="R2725" s="109" t="str">
        <f>IF(OR(P2725="SB",Q2725="SB"),"SB",0)</f>
        <v>SB</v>
      </c>
      <c r="T2725" s="110" t="s">
        <v>998</v>
      </c>
      <c r="V2725" s="113" t="s">
        <v>26</v>
      </c>
      <c r="AB2725" t="s">
        <v>998</v>
      </c>
      <c r="AD2725" t="s">
        <v>998</v>
      </c>
      <c r="AE2725" t="s">
        <v>998</v>
      </c>
      <c r="AF2725" t="s">
        <v>998</v>
      </c>
      <c r="AG2725" s="107">
        <v>0</v>
      </c>
      <c r="AH2725" s="107">
        <v>0</v>
      </c>
      <c r="AI2725" s="107">
        <v>0</v>
      </c>
      <c r="AJ2725" t="s">
        <v>1012</v>
      </c>
    </row>
    <row r="2726" spans="1:37" x14ac:dyDescent="0.45">
      <c r="A2726" t="s">
        <v>1087</v>
      </c>
      <c r="B2726" t="s">
        <v>16358</v>
      </c>
      <c r="C2726" t="s">
        <v>990</v>
      </c>
      <c r="D2726" t="s">
        <v>16359</v>
      </c>
      <c r="E2726" t="s">
        <v>992</v>
      </c>
      <c r="F2726" t="s">
        <v>16360</v>
      </c>
      <c r="G2726">
        <v>112</v>
      </c>
      <c r="H2726" t="s">
        <v>16361</v>
      </c>
      <c r="I2726">
        <v>50304</v>
      </c>
      <c r="J2726" t="s">
        <v>16362</v>
      </c>
      <c r="K2726" t="s">
        <v>16363</v>
      </c>
      <c r="L2726" s="106">
        <v>31461</v>
      </c>
      <c r="M2726">
        <v>10590383</v>
      </c>
      <c r="N2726" t="s">
        <v>996</v>
      </c>
      <c r="O2726" t="s">
        <v>12</v>
      </c>
      <c r="P2726" t="s">
        <v>997</v>
      </c>
      <c r="R2726" s="109" t="str">
        <f>IF(OR(P2726="SB",Q2726="SB"),"SB",0)</f>
        <v>SB</v>
      </c>
      <c r="T2726" s="110" t="s">
        <v>998</v>
      </c>
      <c r="V2726" s="113" t="s">
        <v>26</v>
      </c>
      <c r="AB2726" t="s">
        <v>998</v>
      </c>
      <c r="AD2726" t="s">
        <v>998</v>
      </c>
      <c r="AE2726" t="s">
        <v>998</v>
      </c>
      <c r="AF2726" t="s">
        <v>998</v>
      </c>
      <c r="AG2726" s="107">
        <v>0</v>
      </c>
      <c r="AH2726" s="107">
        <v>0</v>
      </c>
      <c r="AI2726" s="107">
        <v>0</v>
      </c>
      <c r="AJ2726" t="s">
        <v>1012</v>
      </c>
    </row>
    <row r="2727" spans="1:37" x14ac:dyDescent="0.45">
      <c r="A2727" t="s">
        <v>1124</v>
      </c>
      <c r="B2727" t="s">
        <v>1676</v>
      </c>
      <c r="C2727" t="s">
        <v>990</v>
      </c>
      <c r="D2727" t="s">
        <v>1678</v>
      </c>
      <c r="E2727" t="s">
        <v>992</v>
      </c>
      <c r="F2727" t="s">
        <v>1679</v>
      </c>
      <c r="G2727">
        <v>58</v>
      </c>
      <c r="H2727" t="s">
        <v>1115</v>
      </c>
      <c r="I2727">
        <v>50311</v>
      </c>
      <c r="J2727">
        <v>606659494</v>
      </c>
      <c r="K2727" t="s">
        <v>1680</v>
      </c>
      <c r="L2727" s="106">
        <v>32037</v>
      </c>
      <c r="M2727">
        <v>10817123</v>
      </c>
      <c r="N2727" t="s">
        <v>1681</v>
      </c>
      <c r="O2727" t="s">
        <v>1020</v>
      </c>
      <c r="P2727" t="s">
        <v>997</v>
      </c>
      <c r="R2727" s="109" t="str">
        <f>IF(OR(P2727="SB",Q2727="SB"),"SB",0)</f>
        <v>SB</v>
      </c>
      <c r="T2727" s="110">
        <v>11455</v>
      </c>
      <c r="U2727" t="s">
        <v>19633</v>
      </c>
      <c r="V2727" s="113" t="s">
        <v>26</v>
      </c>
      <c r="AD2727" t="s">
        <v>998</v>
      </c>
      <c r="AE2727" t="s">
        <v>998</v>
      </c>
      <c r="AF2727" t="s">
        <v>998</v>
      </c>
      <c r="AG2727" s="107">
        <v>300</v>
      </c>
      <c r="AH2727" s="107">
        <v>0</v>
      </c>
      <c r="AI2727" s="107">
        <v>0</v>
      </c>
      <c r="AJ2727" t="s">
        <v>999</v>
      </c>
      <c r="AK2727" s="106">
        <v>44897</v>
      </c>
    </row>
    <row r="2728" spans="1:37" x14ac:dyDescent="0.45">
      <c r="A2728" t="s">
        <v>1169</v>
      </c>
      <c r="B2728" t="s">
        <v>15456</v>
      </c>
      <c r="C2728" t="s">
        <v>990</v>
      </c>
      <c r="D2728" t="s">
        <v>15457</v>
      </c>
      <c r="E2728" t="s">
        <v>992</v>
      </c>
      <c r="F2728" t="s">
        <v>15458</v>
      </c>
      <c r="G2728">
        <v>617</v>
      </c>
      <c r="H2728" t="s">
        <v>14055</v>
      </c>
      <c r="I2728">
        <v>50311</v>
      </c>
      <c r="K2728" t="s">
        <v>15459</v>
      </c>
      <c r="L2728" s="106">
        <v>30052</v>
      </c>
      <c r="M2728">
        <v>14150990</v>
      </c>
      <c r="N2728" t="s">
        <v>1009</v>
      </c>
      <c r="O2728" t="s">
        <v>1010</v>
      </c>
      <c r="P2728" t="s">
        <v>997</v>
      </c>
      <c r="R2728" s="109" t="str">
        <f>IF(OR(P2728="SB",Q2728="SB"),"SB",0)</f>
        <v>SB</v>
      </c>
      <c r="T2728" s="110" t="s">
        <v>998</v>
      </c>
      <c r="V2728" s="113" t="s">
        <v>26</v>
      </c>
      <c r="AB2728" t="s">
        <v>998</v>
      </c>
      <c r="AD2728" t="s">
        <v>998</v>
      </c>
      <c r="AE2728" t="s">
        <v>998</v>
      </c>
      <c r="AF2728" t="s">
        <v>998</v>
      </c>
      <c r="AG2728" s="107">
        <v>0</v>
      </c>
      <c r="AH2728" s="107">
        <v>0</v>
      </c>
      <c r="AI2728" s="107">
        <v>0</v>
      </c>
      <c r="AJ2728" t="s">
        <v>1012</v>
      </c>
    </row>
    <row r="2729" spans="1:37" x14ac:dyDescent="0.45">
      <c r="A2729" t="s">
        <v>988</v>
      </c>
      <c r="B2729" t="s">
        <v>16418</v>
      </c>
      <c r="C2729" t="s">
        <v>990</v>
      </c>
      <c r="D2729" t="s">
        <v>16429</v>
      </c>
      <c r="E2729" t="s">
        <v>992</v>
      </c>
      <c r="F2729" t="s">
        <v>16430</v>
      </c>
      <c r="G2729">
        <v>65</v>
      </c>
      <c r="H2729" t="s">
        <v>3279</v>
      </c>
      <c r="I2729">
        <v>50312</v>
      </c>
      <c r="K2729" t="s">
        <v>16431</v>
      </c>
      <c r="L2729" s="106">
        <v>34457</v>
      </c>
      <c r="M2729">
        <v>14084912</v>
      </c>
      <c r="N2729" t="s">
        <v>1359</v>
      </c>
      <c r="O2729" t="s">
        <v>12</v>
      </c>
      <c r="P2729" t="s">
        <v>997</v>
      </c>
      <c r="R2729" s="109" t="str">
        <f>IF(OR(P2729="SB",Q2729="SB"),"SB",0)</f>
        <v>SB</v>
      </c>
      <c r="T2729" s="110" t="s">
        <v>998</v>
      </c>
      <c r="V2729" s="113" t="s">
        <v>26</v>
      </c>
      <c r="AB2729" t="s">
        <v>998</v>
      </c>
      <c r="AD2729" t="s">
        <v>998</v>
      </c>
      <c r="AE2729" t="s">
        <v>998</v>
      </c>
      <c r="AF2729" t="s">
        <v>998</v>
      </c>
      <c r="AG2729" s="107">
        <v>0</v>
      </c>
      <c r="AH2729" s="107">
        <v>0</v>
      </c>
      <c r="AI2729" s="107">
        <v>0</v>
      </c>
      <c r="AJ2729" t="s">
        <v>1012</v>
      </c>
    </row>
    <row r="2730" spans="1:37" x14ac:dyDescent="0.45">
      <c r="A2730" t="s">
        <v>1216</v>
      </c>
      <c r="B2730" t="s">
        <v>6087</v>
      </c>
      <c r="C2730" t="s">
        <v>1002</v>
      </c>
      <c r="D2730" t="s">
        <v>6088</v>
      </c>
      <c r="E2730" t="s">
        <v>992</v>
      </c>
      <c r="F2730" t="s">
        <v>3091</v>
      </c>
      <c r="G2730">
        <v>150</v>
      </c>
      <c r="H2730" t="s">
        <v>6089</v>
      </c>
      <c r="I2730">
        <v>50315</v>
      </c>
      <c r="J2730">
        <v>728935084</v>
      </c>
      <c r="K2730" t="s">
        <v>6090</v>
      </c>
      <c r="L2730" s="106">
        <v>40150</v>
      </c>
      <c r="M2730">
        <v>15518892</v>
      </c>
      <c r="N2730" t="s">
        <v>1589</v>
      </c>
      <c r="O2730" t="s">
        <v>1050</v>
      </c>
      <c r="P2730" t="s">
        <v>997</v>
      </c>
      <c r="R2730" s="109" t="str">
        <f>IF(OR(P2730="SB",Q2730="SB"),"SB",0)</f>
        <v>SB</v>
      </c>
      <c r="T2730" s="110">
        <v>2020137</v>
      </c>
      <c r="U2730" t="s">
        <v>19633</v>
      </c>
      <c r="V2730" s="113" t="s">
        <v>26</v>
      </c>
      <c r="AD2730" t="s">
        <v>998</v>
      </c>
      <c r="AE2730" t="s">
        <v>998</v>
      </c>
      <c r="AF2730" t="s">
        <v>998</v>
      </c>
      <c r="AG2730" s="107">
        <v>0</v>
      </c>
      <c r="AH2730" s="107">
        <v>0</v>
      </c>
      <c r="AI2730" s="107">
        <v>0</v>
      </c>
      <c r="AJ2730" t="s">
        <v>1012</v>
      </c>
    </row>
    <row r="2731" spans="1:37" x14ac:dyDescent="0.45">
      <c r="A2731" t="s">
        <v>1124</v>
      </c>
      <c r="B2731" t="s">
        <v>15874</v>
      </c>
      <c r="C2731" t="s">
        <v>990</v>
      </c>
      <c r="D2731" t="s">
        <v>15875</v>
      </c>
      <c r="E2731" t="s">
        <v>992</v>
      </c>
      <c r="F2731" t="s">
        <v>15876</v>
      </c>
      <c r="G2731">
        <v>9</v>
      </c>
      <c r="H2731" t="s">
        <v>13759</v>
      </c>
      <c r="I2731">
        <v>50321</v>
      </c>
      <c r="K2731" t="s">
        <v>15877</v>
      </c>
      <c r="L2731" s="106">
        <v>36177</v>
      </c>
      <c r="M2731">
        <v>13409851</v>
      </c>
      <c r="N2731" t="s">
        <v>996</v>
      </c>
      <c r="O2731" t="s">
        <v>12</v>
      </c>
      <c r="P2731" t="s">
        <v>997</v>
      </c>
      <c r="R2731" s="109" t="str">
        <f>IF(OR(P2731="SB",Q2731="SB"),"SB",0)</f>
        <v>SB</v>
      </c>
      <c r="V2731" s="113" t="s">
        <v>26</v>
      </c>
      <c r="AD2731" t="s">
        <v>998</v>
      </c>
      <c r="AE2731" t="s">
        <v>998</v>
      </c>
      <c r="AF2731" t="s">
        <v>998</v>
      </c>
      <c r="AG2731" s="107">
        <v>300</v>
      </c>
      <c r="AH2731" s="107">
        <v>0</v>
      </c>
      <c r="AI2731" s="107">
        <v>0</v>
      </c>
      <c r="AJ2731" t="s">
        <v>999</v>
      </c>
      <c r="AK2731" s="106">
        <v>44924</v>
      </c>
    </row>
    <row r="2732" spans="1:37" x14ac:dyDescent="0.45">
      <c r="A2732" t="s">
        <v>1007</v>
      </c>
      <c r="B2732" t="s">
        <v>19114</v>
      </c>
      <c r="C2732" t="s">
        <v>990</v>
      </c>
      <c r="D2732" t="s">
        <v>19119</v>
      </c>
      <c r="E2732" t="s">
        <v>992</v>
      </c>
      <c r="F2732" t="s">
        <v>10807</v>
      </c>
      <c r="G2732">
        <v>195</v>
      </c>
      <c r="H2732" t="s">
        <v>10807</v>
      </c>
      <c r="I2732">
        <v>50322</v>
      </c>
      <c r="K2732" t="s">
        <v>19120</v>
      </c>
      <c r="L2732" s="106">
        <v>31678</v>
      </c>
      <c r="M2732">
        <v>10876232</v>
      </c>
      <c r="N2732" t="s">
        <v>996</v>
      </c>
      <c r="O2732" t="s">
        <v>12</v>
      </c>
      <c r="P2732" t="s">
        <v>997</v>
      </c>
      <c r="R2732" s="109" t="str">
        <f>IF(OR(P2732="SB",Q2732="SB"),"SB",0)</f>
        <v>SB</v>
      </c>
      <c r="T2732" s="110">
        <v>11956</v>
      </c>
      <c r="U2732" t="s">
        <v>19633</v>
      </c>
      <c r="V2732" s="113" t="s">
        <v>26</v>
      </c>
      <c r="AD2732" t="s">
        <v>998</v>
      </c>
      <c r="AE2732" t="s">
        <v>998</v>
      </c>
      <c r="AF2732" t="s">
        <v>998</v>
      </c>
      <c r="AG2732" s="107">
        <v>0</v>
      </c>
      <c r="AH2732" s="107">
        <v>0</v>
      </c>
      <c r="AI2732" s="107">
        <v>0</v>
      </c>
      <c r="AJ2732" t="s">
        <v>1012</v>
      </c>
    </row>
    <row r="2733" spans="1:37" x14ac:dyDescent="0.45">
      <c r="A2733" t="s">
        <v>1007</v>
      </c>
      <c r="B2733" t="s">
        <v>19114</v>
      </c>
      <c r="C2733" t="s">
        <v>990</v>
      </c>
      <c r="D2733" t="s">
        <v>19117</v>
      </c>
      <c r="E2733" t="s">
        <v>992</v>
      </c>
      <c r="F2733" t="s">
        <v>10807</v>
      </c>
      <c r="G2733">
        <v>27</v>
      </c>
      <c r="H2733" t="s">
        <v>10807</v>
      </c>
      <c r="I2733">
        <v>50322</v>
      </c>
      <c r="K2733" t="s">
        <v>19118</v>
      </c>
      <c r="L2733" s="106">
        <v>30105</v>
      </c>
      <c r="M2733">
        <v>13401464</v>
      </c>
      <c r="N2733" t="s">
        <v>1269</v>
      </c>
      <c r="O2733" t="s">
        <v>1010</v>
      </c>
      <c r="P2733" t="s">
        <v>997</v>
      </c>
      <c r="R2733" s="109" t="str">
        <f>IF(OR(P2733="SB",Q2733="SB"),"SB",0)</f>
        <v>SB</v>
      </c>
      <c r="T2733" s="110" t="s">
        <v>998</v>
      </c>
      <c r="V2733" s="113" t="s">
        <v>26</v>
      </c>
      <c r="AB2733" t="s">
        <v>998</v>
      </c>
      <c r="AD2733" t="s">
        <v>998</v>
      </c>
      <c r="AE2733" t="s">
        <v>998</v>
      </c>
      <c r="AF2733" t="s">
        <v>998</v>
      </c>
      <c r="AG2733" s="107">
        <v>0</v>
      </c>
      <c r="AH2733" s="107">
        <v>0</v>
      </c>
      <c r="AI2733" s="107">
        <v>0</v>
      </c>
      <c r="AJ2733" t="s">
        <v>1012</v>
      </c>
    </row>
    <row r="2734" spans="1:37" x14ac:dyDescent="0.45">
      <c r="A2734" t="s">
        <v>1128</v>
      </c>
      <c r="B2734" t="s">
        <v>6598</v>
      </c>
      <c r="C2734" t="s">
        <v>990</v>
      </c>
      <c r="D2734" t="s">
        <v>6599</v>
      </c>
      <c r="E2734" t="s">
        <v>992</v>
      </c>
      <c r="F2734" t="s">
        <v>6600</v>
      </c>
      <c r="G2734">
        <v>379</v>
      </c>
      <c r="H2734" t="s">
        <v>6601</v>
      </c>
      <c r="I2734">
        <v>50331</v>
      </c>
      <c r="K2734" t="s">
        <v>6602</v>
      </c>
      <c r="L2734" s="106">
        <v>39161</v>
      </c>
      <c r="M2734">
        <v>13638914</v>
      </c>
      <c r="N2734" t="s">
        <v>1589</v>
      </c>
      <c r="O2734" t="s">
        <v>1050</v>
      </c>
      <c r="P2734" t="s">
        <v>997</v>
      </c>
      <c r="R2734" s="109" t="str">
        <f>IF(OR(P2734="SB",Q2734="SB"),"SB",0)</f>
        <v>SB</v>
      </c>
      <c r="T2734" s="110">
        <v>16092</v>
      </c>
      <c r="U2734" t="s">
        <v>19633</v>
      </c>
      <c r="V2734" s="113" t="s">
        <v>26</v>
      </c>
      <c r="AD2734" t="s">
        <v>998</v>
      </c>
      <c r="AE2734" t="s">
        <v>998</v>
      </c>
      <c r="AF2734" t="s">
        <v>998</v>
      </c>
      <c r="AG2734" s="107">
        <v>0</v>
      </c>
      <c r="AH2734" s="107">
        <v>0</v>
      </c>
      <c r="AI2734" s="107">
        <v>0</v>
      </c>
      <c r="AJ2734" t="s">
        <v>1012</v>
      </c>
    </row>
    <row r="2735" spans="1:37" x14ac:dyDescent="0.45">
      <c r="A2735" t="s">
        <v>1225</v>
      </c>
      <c r="B2735" t="s">
        <v>6603</v>
      </c>
      <c r="C2735" t="s">
        <v>1002</v>
      </c>
      <c r="D2735" t="s">
        <v>6604</v>
      </c>
      <c r="E2735" t="s">
        <v>992</v>
      </c>
      <c r="F2735" t="s">
        <v>6600</v>
      </c>
      <c r="G2735">
        <v>379</v>
      </c>
      <c r="H2735" t="s">
        <v>6601</v>
      </c>
      <c r="I2735">
        <v>50331</v>
      </c>
      <c r="K2735" t="s">
        <v>6602</v>
      </c>
      <c r="L2735" s="106">
        <v>39738</v>
      </c>
      <c r="M2735">
        <v>14149677</v>
      </c>
      <c r="N2735" t="s">
        <v>1589</v>
      </c>
      <c r="O2735" t="s">
        <v>1050</v>
      </c>
      <c r="P2735" t="s">
        <v>997</v>
      </c>
      <c r="R2735" s="109" t="str">
        <f>IF(OR(P2735="SB",Q2735="SB"),"SB",0)</f>
        <v>SB</v>
      </c>
      <c r="T2735" s="110">
        <v>2018002</v>
      </c>
      <c r="U2735" t="s">
        <v>19633</v>
      </c>
      <c r="V2735" s="113" t="s">
        <v>26</v>
      </c>
      <c r="AD2735" t="s">
        <v>998</v>
      </c>
      <c r="AE2735" t="s">
        <v>998</v>
      </c>
      <c r="AF2735" t="s">
        <v>998</v>
      </c>
      <c r="AG2735" s="107">
        <v>0</v>
      </c>
      <c r="AH2735" s="107">
        <v>0</v>
      </c>
      <c r="AI2735" s="107">
        <v>0</v>
      </c>
      <c r="AJ2735" t="s">
        <v>1012</v>
      </c>
    </row>
    <row r="2736" spans="1:37" x14ac:dyDescent="0.45">
      <c r="A2736" t="s">
        <v>1186</v>
      </c>
      <c r="B2736" t="s">
        <v>7192</v>
      </c>
      <c r="C2736" t="s">
        <v>990</v>
      </c>
      <c r="D2736" t="s">
        <v>7219</v>
      </c>
      <c r="E2736" t="s">
        <v>992</v>
      </c>
      <c r="F2736" t="s">
        <v>7220</v>
      </c>
      <c r="G2736">
        <v>97</v>
      </c>
      <c r="H2736" t="s">
        <v>7221</v>
      </c>
      <c r="I2736">
        <v>50346</v>
      </c>
      <c r="K2736" t="s">
        <v>7222</v>
      </c>
      <c r="L2736" s="106">
        <v>25307</v>
      </c>
      <c r="M2736">
        <v>10857943</v>
      </c>
      <c r="N2736" t="s">
        <v>996</v>
      </c>
      <c r="O2736" t="s">
        <v>12</v>
      </c>
      <c r="P2736" t="s">
        <v>997</v>
      </c>
      <c r="R2736" s="109" t="str">
        <f>IF(OR(P2736="SB",Q2736="SB"),"SB",0)</f>
        <v>SB</v>
      </c>
      <c r="T2736" s="110">
        <v>11601</v>
      </c>
      <c r="U2736" t="s">
        <v>19633</v>
      </c>
      <c r="V2736" s="113" t="s">
        <v>26</v>
      </c>
      <c r="AD2736" t="s">
        <v>998</v>
      </c>
      <c r="AE2736" t="s">
        <v>998</v>
      </c>
      <c r="AF2736" t="s">
        <v>998</v>
      </c>
      <c r="AG2736" s="107">
        <v>0</v>
      </c>
      <c r="AH2736" s="107">
        <v>0</v>
      </c>
      <c r="AI2736" s="107">
        <v>0</v>
      </c>
      <c r="AJ2736" t="s">
        <v>1012</v>
      </c>
    </row>
    <row r="2737" spans="1:37" x14ac:dyDescent="0.45">
      <c r="A2737" t="s">
        <v>2109</v>
      </c>
      <c r="B2737" t="s">
        <v>2108</v>
      </c>
      <c r="C2737" t="s">
        <v>990</v>
      </c>
      <c r="D2737" t="s">
        <v>2110</v>
      </c>
      <c r="E2737" t="s">
        <v>992</v>
      </c>
      <c r="F2737" t="s">
        <v>2111</v>
      </c>
      <c r="G2737">
        <v>438</v>
      </c>
      <c r="H2737" t="s">
        <v>1132</v>
      </c>
      <c r="I2737">
        <v>50346</v>
      </c>
      <c r="K2737" t="s">
        <v>2112</v>
      </c>
      <c r="L2737" s="106">
        <v>26340</v>
      </c>
      <c r="M2737">
        <v>15970651</v>
      </c>
      <c r="N2737" t="s">
        <v>2113</v>
      </c>
      <c r="O2737" t="s">
        <v>1010</v>
      </c>
      <c r="P2737" t="s">
        <v>997</v>
      </c>
      <c r="R2737" s="109" t="str">
        <f>IF(OR(P2737="SB",Q2737="SB"),"SB",0)</f>
        <v>SB</v>
      </c>
      <c r="T2737" s="110" t="s">
        <v>998</v>
      </c>
      <c r="V2737" s="113" t="s">
        <v>26</v>
      </c>
      <c r="AB2737" t="s">
        <v>998</v>
      </c>
      <c r="AD2737" t="s">
        <v>998</v>
      </c>
      <c r="AE2737" t="s">
        <v>998</v>
      </c>
      <c r="AF2737" t="s">
        <v>998</v>
      </c>
      <c r="AG2737" s="107">
        <v>300</v>
      </c>
      <c r="AH2737" s="107">
        <v>0</v>
      </c>
      <c r="AI2737" s="107">
        <v>0</v>
      </c>
      <c r="AJ2737" t="s">
        <v>1012</v>
      </c>
    </row>
    <row r="2738" spans="1:37" x14ac:dyDescent="0.45">
      <c r="A2738" t="s">
        <v>1408</v>
      </c>
      <c r="B2738" t="s">
        <v>2117</v>
      </c>
      <c r="C2738" t="s">
        <v>1002</v>
      </c>
      <c r="D2738" t="s">
        <v>2123</v>
      </c>
      <c r="E2738" t="s">
        <v>992</v>
      </c>
      <c r="F2738" t="s">
        <v>2111</v>
      </c>
      <c r="G2738">
        <v>438</v>
      </c>
      <c r="H2738" t="s">
        <v>1132</v>
      </c>
      <c r="I2738">
        <v>50346</v>
      </c>
      <c r="K2738" t="s">
        <v>2112</v>
      </c>
      <c r="L2738" s="106">
        <v>26879</v>
      </c>
      <c r="M2738">
        <v>15970752</v>
      </c>
      <c r="N2738" t="s">
        <v>2113</v>
      </c>
      <c r="O2738" t="s">
        <v>1010</v>
      </c>
      <c r="P2738" t="s">
        <v>997</v>
      </c>
      <c r="R2738" s="109" t="str">
        <f>IF(OR(P2738="SB",Q2738="SB"),"SB",0)</f>
        <v>SB</v>
      </c>
      <c r="T2738" s="110" t="s">
        <v>998</v>
      </c>
      <c r="V2738" s="113" t="s">
        <v>26</v>
      </c>
      <c r="AB2738" t="s">
        <v>998</v>
      </c>
      <c r="AD2738" t="s">
        <v>998</v>
      </c>
      <c r="AE2738" t="s">
        <v>998</v>
      </c>
      <c r="AF2738" t="s">
        <v>998</v>
      </c>
      <c r="AG2738" s="107">
        <v>300</v>
      </c>
      <c r="AH2738" s="107">
        <v>0</v>
      </c>
      <c r="AI2738" s="107">
        <v>0</v>
      </c>
      <c r="AJ2738" t="s">
        <v>1012</v>
      </c>
    </row>
    <row r="2739" spans="1:37" x14ac:dyDescent="0.45">
      <c r="A2739" t="s">
        <v>1208</v>
      </c>
      <c r="B2739" t="s">
        <v>2117</v>
      </c>
      <c r="C2739" t="s">
        <v>1002</v>
      </c>
      <c r="D2739" t="s">
        <v>2124</v>
      </c>
      <c r="E2739" t="s">
        <v>992</v>
      </c>
      <c r="F2739" t="s">
        <v>2111</v>
      </c>
      <c r="G2739">
        <v>438</v>
      </c>
      <c r="H2739" t="s">
        <v>1132</v>
      </c>
      <c r="I2739">
        <v>50346</v>
      </c>
      <c r="K2739" t="s">
        <v>2112</v>
      </c>
      <c r="L2739" s="106">
        <v>39678</v>
      </c>
      <c r="M2739">
        <v>15971055</v>
      </c>
      <c r="N2739" t="s">
        <v>2113</v>
      </c>
      <c r="O2739" t="s">
        <v>1010</v>
      </c>
      <c r="P2739" t="s">
        <v>997</v>
      </c>
      <c r="R2739" s="109" t="str">
        <f>IF(OR(P2739="SB",Q2739="SB"),"SB",0)</f>
        <v>SB</v>
      </c>
      <c r="T2739" s="110" t="s">
        <v>998</v>
      </c>
      <c r="V2739" s="113" t="s">
        <v>26</v>
      </c>
      <c r="AB2739" t="s">
        <v>998</v>
      </c>
      <c r="AD2739" t="s">
        <v>998</v>
      </c>
      <c r="AE2739" t="s">
        <v>998</v>
      </c>
      <c r="AF2739" t="s">
        <v>998</v>
      </c>
      <c r="AG2739" s="107">
        <v>300</v>
      </c>
      <c r="AH2739" s="107">
        <v>0</v>
      </c>
      <c r="AI2739" s="107">
        <v>0</v>
      </c>
      <c r="AJ2739" t="s">
        <v>1012</v>
      </c>
    </row>
    <row r="2740" spans="1:37" x14ac:dyDescent="0.45">
      <c r="A2740" t="s">
        <v>1213</v>
      </c>
      <c r="B2740" t="s">
        <v>2117</v>
      </c>
      <c r="C2740" t="s">
        <v>1002</v>
      </c>
      <c r="D2740" t="s">
        <v>2125</v>
      </c>
      <c r="E2740" t="s">
        <v>992</v>
      </c>
      <c r="F2740" t="s">
        <v>2111</v>
      </c>
      <c r="G2740">
        <v>438</v>
      </c>
      <c r="H2740" t="s">
        <v>1132</v>
      </c>
      <c r="I2740">
        <v>50346</v>
      </c>
      <c r="K2740" t="s">
        <v>2112</v>
      </c>
      <c r="L2740" s="106">
        <v>40774</v>
      </c>
      <c r="M2740">
        <v>15970853</v>
      </c>
      <c r="N2740" t="s">
        <v>2113</v>
      </c>
      <c r="O2740" t="s">
        <v>1010</v>
      </c>
      <c r="P2740" t="s">
        <v>997</v>
      </c>
      <c r="R2740" s="109" t="str">
        <f>IF(OR(P2740="SB",Q2740="SB"),"SB",0)</f>
        <v>SB</v>
      </c>
      <c r="T2740" s="110" t="s">
        <v>998</v>
      </c>
      <c r="V2740" s="113" t="s">
        <v>26</v>
      </c>
      <c r="AB2740" t="s">
        <v>998</v>
      </c>
      <c r="AD2740" t="s">
        <v>998</v>
      </c>
      <c r="AE2740" t="s">
        <v>998</v>
      </c>
      <c r="AF2740" t="s">
        <v>998</v>
      </c>
      <c r="AG2740" s="107">
        <v>300</v>
      </c>
      <c r="AH2740" s="107">
        <v>0</v>
      </c>
      <c r="AI2740" s="107">
        <v>0</v>
      </c>
      <c r="AJ2740" t="s">
        <v>1012</v>
      </c>
    </row>
    <row r="2741" spans="1:37" x14ac:dyDescent="0.45">
      <c r="A2741" t="s">
        <v>1413</v>
      </c>
      <c r="B2741" t="s">
        <v>2523</v>
      </c>
      <c r="C2741" t="s">
        <v>1002</v>
      </c>
      <c r="D2741" t="s">
        <v>2539</v>
      </c>
      <c r="E2741" t="s">
        <v>992</v>
      </c>
      <c r="F2741" t="s">
        <v>2540</v>
      </c>
      <c r="G2741">
        <v>2</v>
      </c>
      <c r="H2741" t="s">
        <v>1132</v>
      </c>
      <c r="I2741">
        <v>50346</v>
      </c>
      <c r="K2741" t="s">
        <v>2541</v>
      </c>
      <c r="L2741" s="106">
        <v>33509</v>
      </c>
      <c r="M2741">
        <v>13410659</v>
      </c>
      <c r="N2741" t="s">
        <v>996</v>
      </c>
      <c r="O2741" t="s">
        <v>12</v>
      </c>
      <c r="P2741" t="s">
        <v>997</v>
      </c>
      <c r="R2741" s="109" t="str">
        <f>IF(OR(P2741="SB",Q2741="SB"),"SB",0)</f>
        <v>SB</v>
      </c>
      <c r="T2741" s="110" t="s">
        <v>998</v>
      </c>
      <c r="V2741" s="113" t="s">
        <v>26</v>
      </c>
      <c r="AB2741" t="s">
        <v>998</v>
      </c>
      <c r="AD2741" t="s">
        <v>998</v>
      </c>
      <c r="AE2741" t="s">
        <v>998</v>
      </c>
      <c r="AF2741" t="s">
        <v>998</v>
      </c>
      <c r="AG2741" s="107">
        <v>0</v>
      </c>
      <c r="AH2741" s="107">
        <v>0</v>
      </c>
      <c r="AI2741" s="107">
        <v>0</v>
      </c>
      <c r="AJ2741" t="s">
        <v>1012</v>
      </c>
    </row>
    <row r="2742" spans="1:37" x14ac:dyDescent="0.45">
      <c r="A2742" t="s">
        <v>1197</v>
      </c>
      <c r="B2742" t="s">
        <v>9744</v>
      </c>
      <c r="C2742" t="s">
        <v>1002</v>
      </c>
      <c r="D2742" t="s">
        <v>9745</v>
      </c>
      <c r="E2742" t="s">
        <v>992</v>
      </c>
      <c r="F2742" t="s">
        <v>2402</v>
      </c>
      <c r="G2742">
        <v>893</v>
      </c>
      <c r="H2742" t="s">
        <v>9746</v>
      </c>
      <c r="I2742">
        <v>50346</v>
      </c>
      <c r="K2742" t="s">
        <v>9747</v>
      </c>
      <c r="L2742" s="106">
        <v>41018</v>
      </c>
      <c r="M2742">
        <v>14587086</v>
      </c>
      <c r="N2742" t="s">
        <v>1144</v>
      </c>
      <c r="O2742" t="s">
        <v>12</v>
      </c>
      <c r="P2742" t="s">
        <v>997</v>
      </c>
      <c r="R2742" s="109" t="str">
        <f>IF(OR(P2742="SB",Q2742="SB"),"SB",0)</f>
        <v>SB</v>
      </c>
      <c r="T2742" s="110" t="s">
        <v>998</v>
      </c>
      <c r="V2742" s="113" t="s">
        <v>26</v>
      </c>
      <c r="AB2742" t="s">
        <v>998</v>
      </c>
      <c r="AD2742" t="s">
        <v>998</v>
      </c>
      <c r="AE2742" t="s">
        <v>998</v>
      </c>
      <c r="AF2742" t="s">
        <v>998</v>
      </c>
      <c r="AG2742" s="107">
        <v>300</v>
      </c>
      <c r="AH2742" s="107">
        <v>0</v>
      </c>
      <c r="AI2742" s="107">
        <v>0</v>
      </c>
      <c r="AJ2742" t="s">
        <v>999</v>
      </c>
      <c r="AK2742" s="106">
        <v>44877</v>
      </c>
    </row>
    <row r="2743" spans="1:37" x14ac:dyDescent="0.45">
      <c r="A2743" t="s">
        <v>1187</v>
      </c>
      <c r="B2743" t="s">
        <v>10899</v>
      </c>
      <c r="C2743" t="s">
        <v>1002</v>
      </c>
      <c r="D2743" t="s">
        <v>10900</v>
      </c>
      <c r="E2743" t="s">
        <v>992</v>
      </c>
      <c r="F2743" t="s">
        <v>2402</v>
      </c>
      <c r="G2743">
        <v>893</v>
      </c>
      <c r="H2743" t="s">
        <v>9746</v>
      </c>
      <c r="I2743">
        <v>50346</v>
      </c>
      <c r="K2743" t="s">
        <v>9747</v>
      </c>
      <c r="L2743" s="106">
        <v>40077</v>
      </c>
      <c r="M2743">
        <v>14587187</v>
      </c>
      <c r="N2743" t="s">
        <v>1144</v>
      </c>
      <c r="O2743" t="s">
        <v>12</v>
      </c>
      <c r="P2743" t="s">
        <v>997</v>
      </c>
      <c r="R2743" s="109" t="str">
        <f>IF(OR(P2743="SB",Q2743="SB"),"SB",0)</f>
        <v>SB</v>
      </c>
      <c r="V2743" s="113" t="s">
        <v>26</v>
      </c>
      <c r="AD2743" t="s">
        <v>998</v>
      </c>
      <c r="AE2743" t="s">
        <v>998</v>
      </c>
      <c r="AF2743" t="s">
        <v>998</v>
      </c>
      <c r="AG2743" s="107">
        <v>300</v>
      </c>
      <c r="AH2743" s="107">
        <v>0</v>
      </c>
      <c r="AI2743" s="107">
        <v>0</v>
      </c>
      <c r="AJ2743" t="s">
        <v>999</v>
      </c>
      <c r="AK2743" s="106">
        <v>44877</v>
      </c>
    </row>
    <row r="2744" spans="1:37" x14ac:dyDescent="0.45">
      <c r="A2744" t="s">
        <v>1413</v>
      </c>
      <c r="B2744" t="s">
        <v>10899</v>
      </c>
      <c r="C2744" t="s">
        <v>1002</v>
      </c>
      <c r="D2744" t="s">
        <v>10901</v>
      </c>
      <c r="E2744" t="s">
        <v>992</v>
      </c>
      <c r="F2744" t="s">
        <v>2402</v>
      </c>
      <c r="G2744">
        <v>893</v>
      </c>
      <c r="H2744" t="s">
        <v>9746</v>
      </c>
      <c r="I2744">
        <v>50346</v>
      </c>
      <c r="K2744" t="s">
        <v>9747</v>
      </c>
      <c r="L2744" s="106">
        <v>41974</v>
      </c>
      <c r="M2744">
        <v>14587288</v>
      </c>
      <c r="N2744" t="s">
        <v>1144</v>
      </c>
      <c r="O2744" t="s">
        <v>12</v>
      </c>
      <c r="P2744" t="s">
        <v>997</v>
      </c>
      <c r="R2744" s="109" t="str">
        <f>IF(OR(P2744="SB",Q2744="SB"),"SB",0)</f>
        <v>SB</v>
      </c>
      <c r="V2744" s="113" t="s">
        <v>26</v>
      </c>
      <c r="AD2744" t="s">
        <v>998</v>
      </c>
      <c r="AE2744" t="s">
        <v>998</v>
      </c>
      <c r="AF2744" t="s">
        <v>998</v>
      </c>
      <c r="AG2744" s="107">
        <v>300</v>
      </c>
      <c r="AH2744" s="107">
        <v>0</v>
      </c>
      <c r="AI2744" s="107">
        <v>0</v>
      </c>
      <c r="AJ2744" t="s">
        <v>999</v>
      </c>
      <c r="AK2744" s="106">
        <v>44877</v>
      </c>
    </row>
    <row r="2745" spans="1:37" x14ac:dyDescent="0.45">
      <c r="A2745" t="s">
        <v>1225</v>
      </c>
      <c r="B2745" t="s">
        <v>3181</v>
      </c>
      <c r="C2745" t="s">
        <v>1002</v>
      </c>
      <c r="D2745" t="s">
        <v>3182</v>
      </c>
      <c r="E2745" t="s">
        <v>992</v>
      </c>
      <c r="F2745" t="s">
        <v>1824</v>
      </c>
      <c r="G2745">
        <v>121</v>
      </c>
      <c r="H2745" t="s">
        <v>3183</v>
      </c>
      <c r="I2745">
        <v>50351</v>
      </c>
      <c r="K2745" t="s">
        <v>3184</v>
      </c>
      <c r="L2745" s="106">
        <v>28469</v>
      </c>
      <c r="M2745">
        <v>12918383</v>
      </c>
      <c r="N2745" t="s">
        <v>996</v>
      </c>
      <c r="O2745" t="s">
        <v>12</v>
      </c>
      <c r="P2745" t="s">
        <v>997</v>
      </c>
      <c r="R2745" s="109" t="str">
        <f>IF(OR(P2745="SB",Q2745="SB"),"SB",0)</f>
        <v>SB</v>
      </c>
      <c r="T2745" s="110" t="s">
        <v>998</v>
      </c>
      <c r="V2745" s="113" t="s">
        <v>26</v>
      </c>
      <c r="AB2745" t="s">
        <v>998</v>
      </c>
      <c r="AD2745" t="s">
        <v>998</v>
      </c>
      <c r="AE2745" t="s">
        <v>998</v>
      </c>
      <c r="AF2745" t="s">
        <v>998</v>
      </c>
      <c r="AG2745" s="107">
        <v>0</v>
      </c>
      <c r="AH2745" s="107">
        <v>0</v>
      </c>
      <c r="AI2745" s="107">
        <v>0</v>
      </c>
      <c r="AJ2745" t="s">
        <v>1012</v>
      </c>
    </row>
    <row r="2746" spans="1:37" x14ac:dyDescent="0.45">
      <c r="A2746" t="s">
        <v>1403</v>
      </c>
      <c r="B2746" t="s">
        <v>19304</v>
      </c>
      <c r="C2746" t="s">
        <v>990</v>
      </c>
      <c r="D2746" t="s">
        <v>19308</v>
      </c>
      <c r="E2746" t="s">
        <v>992</v>
      </c>
      <c r="F2746" t="s">
        <v>13027</v>
      </c>
      <c r="G2746">
        <v>833</v>
      </c>
      <c r="H2746" t="s">
        <v>19309</v>
      </c>
      <c r="I2746">
        <v>50351</v>
      </c>
      <c r="K2746" t="s">
        <v>19310</v>
      </c>
      <c r="L2746" s="106">
        <v>31794</v>
      </c>
      <c r="M2746">
        <v>14671659</v>
      </c>
      <c r="N2746" t="s">
        <v>996</v>
      </c>
      <c r="O2746" t="s">
        <v>12</v>
      </c>
      <c r="P2746" t="s">
        <v>997</v>
      </c>
      <c r="R2746" s="109" t="str">
        <f>IF(OR(P2746="SB",Q2746="SB"),"SB",0)</f>
        <v>SB</v>
      </c>
      <c r="T2746" s="110" t="s">
        <v>998</v>
      </c>
      <c r="V2746" s="113" t="s">
        <v>26</v>
      </c>
      <c r="AB2746" t="s">
        <v>998</v>
      </c>
      <c r="AD2746" t="s">
        <v>998</v>
      </c>
      <c r="AE2746" t="s">
        <v>998</v>
      </c>
      <c r="AF2746" t="s">
        <v>998</v>
      </c>
      <c r="AG2746" s="107">
        <v>0</v>
      </c>
      <c r="AH2746" s="107">
        <v>0</v>
      </c>
      <c r="AI2746" s="107">
        <v>0</v>
      </c>
      <c r="AJ2746" t="s">
        <v>1012</v>
      </c>
    </row>
    <row r="2747" spans="1:37" x14ac:dyDescent="0.45">
      <c r="A2747" t="s">
        <v>1128</v>
      </c>
      <c r="B2747" t="s">
        <v>18350</v>
      </c>
      <c r="C2747" t="s">
        <v>990</v>
      </c>
      <c r="D2747" t="s">
        <v>18351</v>
      </c>
      <c r="E2747" t="s">
        <v>992</v>
      </c>
      <c r="F2747" t="s">
        <v>18352</v>
      </c>
      <c r="G2747">
        <v>48</v>
      </c>
      <c r="H2747" t="s">
        <v>18352</v>
      </c>
      <c r="I2747">
        <v>50362</v>
      </c>
      <c r="K2747" t="s">
        <v>18353</v>
      </c>
      <c r="L2747" s="106">
        <v>33250</v>
      </c>
      <c r="M2747">
        <v>13416218</v>
      </c>
      <c r="N2747" t="s">
        <v>996</v>
      </c>
      <c r="O2747" t="s">
        <v>12</v>
      </c>
      <c r="P2747" t="s">
        <v>997</v>
      </c>
      <c r="R2747" s="109" t="str">
        <f>IF(OR(P2747="SB",Q2747="SB"),"SB",0)</f>
        <v>SB</v>
      </c>
      <c r="T2747" s="110" t="s">
        <v>998</v>
      </c>
      <c r="V2747" s="113" t="s">
        <v>26</v>
      </c>
      <c r="AB2747" t="s">
        <v>998</v>
      </c>
      <c r="AD2747" t="s">
        <v>998</v>
      </c>
      <c r="AE2747" t="s">
        <v>998</v>
      </c>
      <c r="AF2747" t="s">
        <v>998</v>
      </c>
      <c r="AG2747" s="107">
        <v>0</v>
      </c>
      <c r="AH2747" s="107">
        <v>0</v>
      </c>
      <c r="AI2747" s="107">
        <v>0</v>
      </c>
      <c r="AJ2747" t="s">
        <v>1012</v>
      </c>
    </row>
    <row r="2748" spans="1:37" x14ac:dyDescent="0.45">
      <c r="A2748" t="s">
        <v>1407</v>
      </c>
      <c r="B2748" t="s">
        <v>18354</v>
      </c>
      <c r="C2748" t="s">
        <v>1002</v>
      </c>
      <c r="D2748" t="s">
        <v>18355</v>
      </c>
      <c r="E2748" t="s">
        <v>992</v>
      </c>
      <c r="F2748" t="s">
        <v>18352</v>
      </c>
      <c r="G2748">
        <v>48</v>
      </c>
      <c r="H2748" t="s">
        <v>18352</v>
      </c>
      <c r="I2748">
        <v>50362</v>
      </c>
      <c r="K2748" t="s">
        <v>18356</v>
      </c>
      <c r="L2748" s="106">
        <v>32478</v>
      </c>
      <c r="M2748">
        <v>13416117</v>
      </c>
      <c r="N2748" t="s">
        <v>996</v>
      </c>
      <c r="O2748" t="s">
        <v>12</v>
      </c>
      <c r="P2748" t="s">
        <v>997</v>
      </c>
      <c r="R2748" s="109" t="str">
        <f>IF(OR(P2748="SB",Q2748="SB"),"SB",0)</f>
        <v>SB</v>
      </c>
      <c r="T2748" s="110" t="s">
        <v>998</v>
      </c>
      <c r="V2748" s="113" t="s">
        <v>26</v>
      </c>
      <c r="AB2748" t="s">
        <v>998</v>
      </c>
      <c r="AD2748" t="s">
        <v>998</v>
      </c>
      <c r="AE2748" t="s">
        <v>998</v>
      </c>
      <c r="AF2748" t="s">
        <v>998</v>
      </c>
      <c r="AG2748" s="107">
        <v>0</v>
      </c>
      <c r="AH2748" s="107">
        <v>0</v>
      </c>
      <c r="AI2748" s="107">
        <v>0</v>
      </c>
      <c r="AJ2748" t="s">
        <v>1012</v>
      </c>
    </row>
    <row r="2749" spans="1:37" x14ac:dyDescent="0.45">
      <c r="A2749" t="s">
        <v>1112</v>
      </c>
      <c r="B2749" t="s">
        <v>11475</v>
      </c>
      <c r="C2749" t="s">
        <v>990</v>
      </c>
      <c r="D2749" t="s">
        <v>11476</v>
      </c>
      <c r="E2749" t="s">
        <v>992</v>
      </c>
      <c r="F2749" t="s">
        <v>11477</v>
      </c>
      <c r="G2749">
        <v>968</v>
      </c>
      <c r="H2749" t="s">
        <v>11478</v>
      </c>
      <c r="I2749">
        <v>50401</v>
      </c>
      <c r="K2749" t="s">
        <v>11479</v>
      </c>
      <c r="L2749" s="106">
        <v>31910</v>
      </c>
      <c r="M2749">
        <v>10804086</v>
      </c>
      <c r="N2749" t="s">
        <v>996</v>
      </c>
      <c r="O2749" t="s">
        <v>12</v>
      </c>
      <c r="P2749" t="s">
        <v>997</v>
      </c>
      <c r="R2749" s="109" t="str">
        <f>IF(OR(P2749="SB",Q2749="SB"),"SB",0)</f>
        <v>SB</v>
      </c>
      <c r="T2749" s="110">
        <v>11336</v>
      </c>
      <c r="U2749" t="s">
        <v>19633</v>
      </c>
      <c r="V2749" s="113" t="s">
        <v>26</v>
      </c>
      <c r="AD2749" t="s">
        <v>998</v>
      </c>
      <c r="AE2749" t="s">
        <v>998</v>
      </c>
      <c r="AF2749" t="s">
        <v>998</v>
      </c>
      <c r="AG2749" s="107">
        <v>0</v>
      </c>
      <c r="AH2749" s="107">
        <v>0</v>
      </c>
      <c r="AI2749" s="107">
        <v>0</v>
      </c>
      <c r="AJ2749" t="s">
        <v>1012</v>
      </c>
    </row>
    <row r="2750" spans="1:37" x14ac:dyDescent="0.45">
      <c r="A2750" t="s">
        <v>1408</v>
      </c>
      <c r="B2750" t="s">
        <v>4662</v>
      </c>
      <c r="C2750" t="s">
        <v>1002</v>
      </c>
      <c r="D2750" t="s">
        <v>4670</v>
      </c>
      <c r="E2750" t="s">
        <v>992</v>
      </c>
      <c r="F2750" t="s">
        <v>4671</v>
      </c>
      <c r="G2750">
        <v>421</v>
      </c>
      <c r="H2750" t="s">
        <v>2525</v>
      </c>
      <c r="I2750">
        <v>50601</v>
      </c>
      <c r="K2750" t="s">
        <v>4672</v>
      </c>
      <c r="L2750" s="106">
        <v>32609</v>
      </c>
      <c r="M2750">
        <v>10886235</v>
      </c>
      <c r="N2750" t="s">
        <v>996</v>
      </c>
      <c r="O2750" t="s">
        <v>12</v>
      </c>
      <c r="P2750" t="s">
        <v>997</v>
      </c>
      <c r="R2750" s="109" t="str">
        <f>IF(OR(P2750="SB",Q2750="SB"),"SB",0)</f>
        <v>SB</v>
      </c>
      <c r="T2750" s="110">
        <v>51537</v>
      </c>
      <c r="U2750" t="s">
        <v>19633</v>
      </c>
      <c r="V2750" s="113" t="s">
        <v>26</v>
      </c>
      <c r="AD2750" t="s">
        <v>998</v>
      </c>
      <c r="AE2750" t="s">
        <v>998</v>
      </c>
      <c r="AF2750" t="s">
        <v>998</v>
      </c>
      <c r="AG2750" s="107">
        <v>0</v>
      </c>
      <c r="AH2750" s="107">
        <v>0</v>
      </c>
      <c r="AI2750" s="107">
        <v>0</v>
      </c>
      <c r="AJ2750" t="s">
        <v>1012</v>
      </c>
    </row>
    <row r="2751" spans="1:37" x14ac:dyDescent="0.45">
      <c r="A2751" t="s">
        <v>1156</v>
      </c>
      <c r="B2751" t="s">
        <v>6135</v>
      </c>
      <c r="C2751" t="s">
        <v>990</v>
      </c>
      <c r="D2751" t="s">
        <v>6136</v>
      </c>
      <c r="E2751" t="s">
        <v>992</v>
      </c>
      <c r="F2751" t="s">
        <v>2154</v>
      </c>
      <c r="G2751">
        <v>24</v>
      </c>
      <c r="H2751" t="s">
        <v>2525</v>
      </c>
      <c r="I2751">
        <v>50601</v>
      </c>
      <c r="K2751" t="s">
        <v>6137</v>
      </c>
      <c r="L2751" s="106">
        <v>35143</v>
      </c>
      <c r="M2751">
        <v>13414295</v>
      </c>
      <c r="N2751" t="s">
        <v>996</v>
      </c>
      <c r="O2751" t="s">
        <v>12</v>
      </c>
      <c r="P2751" t="s">
        <v>997</v>
      </c>
      <c r="R2751" s="109" t="str">
        <f>IF(OR(P2751="SB",Q2751="SB"),"SB",0)</f>
        <v>SB</v>
      </c>
      <c r="T2751" s="110" t="s">
        <v>998</v>
      </c>
      <c r="V2751" s="113" t="s">
        <v>26</v>
      </c>
      <c r="AB2751" t="s">
        <v>998</v>
      </c>
      <c r="AD2751" t="s">
        <v>998</v>
      </c>
      <c r="AE2751" t="s">
        <v>998</v>
      </c>
      <c r="AF2751" t="s">
        <v>998</v>
      </c>
      <c r="AG2751" s="107">
        <v>300</v>
      </c>
      <c r="AH2751" s="107">
        <v>0</v>
      </c>
      <c r="AI2751" s="107">
        <v>0</v>
      </c>
      <c r="AJ2751" t="s">
        <v>999</v>
      </c>
      <c r="AK2751" s="106">
        <v>44924</v>
      </c>
    </row>
    <row r="2752" spans="1:37" x14ac:dyDescent="0.45">
      <c r="A2752" t="s">
        <v>3007</v>
      </c>
      <c r="B2752" t="s">
        <v>10699</v>
      </c>
      <c r="C2752" t="s">
        <v>1002</v>
      </c>
      <c r="D2752" t="s">
        <v>10700</v>
      </c>
      <c r="E2752" t="s">
        <v>992</v>
      </c>
      <c r="F2752" t="s">
        <v>10701</v>
      </c>
      <c r="G2752">
        <v>40</v>
      </c>
      <c r="H2752" t="s">
        <v>2525</v>
      </c>
      <c r="I2752">
        <v>50601</v>
      </c>
      <c r="J2752">
        <v>603203089</v>
      </c>
      <c r="K2752" t="s">
        <v>10702</v>
      </c>
      <c r="L2752" s="106">
        <v>39348</v>
      </c>
      <c r="M2752">
        <v>14720765</v>
      </c>
      <c r="N2752" t="s">
        <v>996</v>
      </c>
      <c r="O2752" t="s">
        <v>12</v>
      </c>
      <c r="P2752" t="s">
        <v>997</v>
      </c>
      <c r="R2752" s="109" t="str">
        <f>IF(OR(P2752="SB",Q2752="SB"),"SB",0)</f>
        <v>SB</v>
      </c>
      <c r="T2752" s="110" t="s">
        <v>998</v>
      </c>
      <c r="V2752" s="113" t="s">
        <v>26</v>
      </c>
      <c r="AB2752" t="s">
        <v>998</v>
      </c>
      <c r="AD2752" t="s">
        <v>998</v>
      </c>
      <c r="AE2752" t="s">
        <v>998</v>
      </c>
      <c r="AF2752" t="s">
        <v>998</v>
      </c>
      <c r="AG2752" s="107">
        <v>300</v>
      </c>
      <c r="AH2752" s="107">
        <v>0</v>
      </c>
      <c r="AI2752" s="107">
        <v>0</v>
      </c>
      <c r="AJ2752" t="s">
        <v>999</v>
      </c>
      <c r="AK2752" s="106">
        <v>44923</v>
      </c>
    </row>
    <row r="2753" spans="1:37" x14ac:dyDescent="0.45">
      <c r="A2753" t="s">
        <v>1007</v>
      </c>
      <c r="B2753" t="s">
        <v>11298</v>
      </c>
      <c r="C2753" t="s">
        <v>990</v>
      </c>
      <c r="D2753" t="s">
        <v>11299</v>
      </c>
      <c r="E2753" t="s">
        <v>992</v>
      </c>
      <c r="F2753" t="s">
        <v>5766</v>
      </c>
      <c r="G2753">
        <v>17</v>
      </c>
      <c r="H2753" t="s">
        <v>2525</v>
      </c>
      <c r="I2753">
        <v>50601</v>
      </c>
      <c r="K2753" t="s">
        <v>11300</v>
      </c>
      <c r="L2753" s="106">
        <v>31121</v>
      </c>
      <c r="M2753">
        <v>13414194</v>
      </c>
      <c r="N2753" t="s">
        <v>996</v>
      </c>
      <c r="O2753" t="s">
        <v>12</v>
      </c>
      <c r="P2753" t="s">
        <v>997</v>
      </c>
      <c r="R2753" s="109" t="str">
        <f>IF(OR(P2753="SB",Q2753="SB"),"SB",0)</f>
        <v>SB</v>
      </c>
      <c r="T2753" s="110" t="s">
        <v>998</v>
      </c>
      <c r="V2753" s="113" t="s">
        <v>26</v>
      </c>
      <c r="AB2753" t="s">
        <v>998</v>
      </c>
      <c r="AD2753" t="s">
        <v>998</v>
      </c>
      <c r="AE2753" t="s">
        <v>998</v>
      </c>
      <c r="AF2753" t="s">
        <v>998</v>
      </c>
      <c r="AG2753" s="107">
        <v>0</v>
      </c>
      <c r="AH2753" s="107">
        <v>0</v>
      </c>
      <c r="AI2753" s="107">
        <v>0</v>
      </c>
      <c r="AJ2753" t="s">
        <v>1012</v>
      </c>
    </row>
    <row r="2754" spans="1:37" x14ac:dyDescent="0.45">
      <c r="A2754" t="s">
        <v>1156</v>
      </c>
      <c r="B2754" t="s">
        <v>17946</v>
      </c>
      <c r="C2754" t="s">
        <v>990</v>
      </c>
      <c r="D2754" t="s">
        <v>17947</v>
      </c>
      <c r="E2754" t="s">
        <v>992</v>
      </c>
      <c r="F2754" t="s">
        <v>4859</v>
      </c>
      <c r="G2754">
        <v>62</v>
      </c>
      <c r="H2754" t="s">
        <v>2525</v>
      </c>
      <c r="I2754">
        <v>50601</v>
      </c>
      <c r="J2754">
        <v>603783146</v>
      </c>
      <c r="K2754" t="s">
        <v>17948</v>
      </c>
      <c r="L2754" s="106">
        <v>25569</v>
      </c>
      <c r="M2754">
        <v>10611706</v>
      </c>
      <c r="N2754" t="s">
        <v>996</v>
      </c>
      <c r="O2754" t="s">
        <v>12</v>
      </c>
      <c r="P2754" t="s">
        <v>997</v>
      </c>
      <c r="R2754" s="109" t="str">
        <f>IF(OR(P2754="SB",Q2754="SB"),"SB",0)</f>
        <v>SB</v>
      </c>
      <c r="T2754" s="110" t="s">
        <v>998</v>
      </c>
      <c r="V2754" s="113" t="s">
        <v>26</v>
      </c>
      <c r="AB2754" t="s">
        <v>998</v>
      </c>
      <c r="AD2754" t="s">
        <v>998</v>
      </c>
      <c r="AE2754" t="s">
        <v>998</v>
      </c>
      <c r="AF2754" t="s">
        <v>998</v>
      </c>
      <c r="AG2754" s="107">
        <v>0</v>
      </c>
      <c r="AH2754" s="107">
        <v>0</v>
      </c>
      <c r="AI2754" s="107">
        <v>0</v>
      </c>
      <c r="AJ2754" t="s">
        <v>1012</v>
      </c>
    </row>
    <row r="2755" spans="1:37" x14ac:dyDescent="0.45">
      <c r="A2755" t="s">
        <v>1026</v>
      </c>
      <c r="B2755" t="s">
        <v>5984</v>
      </c>
      <c r="C2755" t="s">
        <v>990</v>
      </c>
      <c r="D2755" t="s">
        <v>5985</v>
      </c>
      <c r="E2755" t="s">
        <v>992</v>
      </c>
      <c r="F2755" t="s">
        <v>5986</v>
      </c>
      <c r="G2755">
        <v>1067</v>
      </c>
      <c r="H2755" t="s">
        <v>2525</v>
      </c>
      <c r="I2755">
        <v>50601</v>
      </c>
      <c r="J2755">
        <v>732848138</v>
      </c>
      <c r="K2755" t="s">
        <v>5987</v>
      </c>
      <c r="L2755" s="106">
        <v>35605</v>
      </c>
      <c r="M2755">
        <v>11723566</v>
      </c>
      <c r="N2755" t="s">
        <v>3962</v>
      </c>
      <c r="O2755" t="s">
        <v>1050</v>
      </c>
      <c r="P2755" t="s">
        <v>997</v>
      </c>
      <c r="R2755" s="109" t="str">
        <f>IF(OR(P2755="SB",Q2755="SB"),"SB",0)</f>
        <v>SB</v>
      </c>
      <c r="V2755" s="113" t="s">
        <v>26</v>
      </c>
      <c r="AD2755" t="s">
        <v>998</v>
      </c>
      <c r="AE2755" t="s">
        <v>998</v>
      </c>
      <c r="AF2755" t="s">
        <v>998</v>
      </c>
      <c r="AG2755" s="107">
        <v>0</v>
      </c>
      <c r="AH2755" s="107">
        <v>0</v>
      </c>
      <c r="AI2755" s="107">
        <v>0</v>
      </c>
      <c r="AJ2755" t="s">
        <v>1012</v>
      </c>
    </row>
    <row r="2756" spans="1:37" x14ac:dyDescent="0.45">
      <c r="A2756" t="s">
        <v>1156</v>
      </c>
      <c r="B2756" t="s">
        <v>10224</v>
      </c>
      <c r="C2756" t="s">
        <v>990</v>
      </c>
      <c r="D2756" t="s">
        <v>10225</v>
      </c>
      <c r="E2756" t="s">
        <v>992</v>
      </c>
      <c r="F2756" t="s">
        <v>3794</v>
      </c>
      <c r="G2756">
        <v>309</v>
      </c>
      <c r="H2756" t="s">
        <v>10226</v>
      </c>
      <c r="I2756">
        <v>50743</v>
      </c>
      <c r="J2756">
        <v>606648927</v>
      </c>
      <c r="K2756" t="s">
        <v>10227</v>
      </c>
      <c r="L2756" s="106">
        <v>25734</v>
      </c>
      <c r="M2756">
        <v>15514953</v>
      </c>
      <c r="N2756" t="s">
        <v>1287</v>
      </c>
      <c r="O2756" t="s">
        <v>1106</v>
      </c>
      <c r="P2756" t="s">
        <v>997</v>
      </c>
      <c r="R2756" s="109" t="str">
        <f>IF(OR(P2756="SB",Q2756="SB"),"SB",0)</f>
        <v>SB</v>
      </c>
      <c r="T2756" s="110" t="s">
        <v>998</v>
      </c>
      <c r="V2756" s="113" t="s">
        <v>26</v>
      </c>
      <c r="AB2756" t="s">
        <v>998</v>
      </c>
      <c r="AD2756" t="s">
        <v>998</v>
      </c>
      <c r="AE2756" t="s">
        <v>998</v>
      </c>
      <c r="AF2756" t="s">
        <v>998</v>
      </c>
      <c r="AG2756" s="107">
        <v>0</v>
      </c>
      <c r="AH2756" s="107">
        <v>0</v>
      </c>
      <c r="AI2756" s="107">
        <v>0</v>
      </c>
      <c r="AJ2756" t="s">
        <v>1012</v>
      </c>
    </row>
    <row r="2757" spans="1:37" x14ac:dyDescent="0.45">
      <c r="A2757" t="s">
        <v>9738</v>
      </c>
      <c r="B2757" t="s">
        <v>9739</v>
      </c>
      <c r="C2757" t="s">
        <v>990</v>
      </c>
      <c r="D2757" t="s">
        <v>9740</v>
      </c>
      <c r="E2757" t="s">
        <v>992</v>
      </c>
      <c r="F2757" t="s">
        <v>9741</v>
      </c>
      <c r="G2757">
        <v>482</v>
      </c>
      <c r="H2757" t="s">
        <v>9742</v>
      </c>
      <c r="I2757">
        <v>50792</v>
      </c>
      <c r="J2757">
        <v>723248447</v>
      </c>
      <c r="K2757" t="s">
        <v>9743</v>
      </c>
      <c r="L2757" s="106">
        <v>32496</v>
      </c>
      <c r="M2757">
        <v>10606349</v>
      </c>
      <c r="N2757" t="s">
        <v>996</v>
      </c>
      <c r="O2757" t="s">
        <v>12</v>
      </c>
      <c r="P2757" t="s">
        <v>997</v>
      </c>
      <c r="R2757" s="109" t="str">
        <f>IF(OR(P2757="SB",Q2757="SB"),"SB",0)</f>
        <v>SB</v>
      </c>
      <c r="T2757" s="110">
        <v>10729</v>
      </c>
      <c r="U2757" t="s">
        <v>19633</v>
      </c>
      <c r="V2757" s="113" t="s">
        <v>26</v>
      </c>
      <c r="AD2757" t="s">
        <v>998</v>
      </c>
      <c r="AE2757" t="s">
        <v>998</v>
      </c>
      <c r="AF2757" t="s">
        <v>998</v>
      </c>
      <c r="AG2757" s="107">
        <v>0</v>
      </c>
      <c r="AH2757" s="107">
        <v>0</v>
      </c>
      <c r="AI2757" s="107">
        <v>0</v>
      </c>
      <c r="AJ2757" t="s">
        <v>1012</v>
      </c>
    </row>
    <row r="2758" spans="1:37" x14ac:dyDescent="0.45">
      <c r="A2758" t="s">
        <v>1007</v>
      </c>
      <c r="B2758" t="s">
        <v>19378</v>
      </c>
      <c r="C2758" t="s">
        <v>990</v>
      </c>
      <c r="D2758" t="s">
        <v>19379</v>
      </c>
      <c r="E2758" t="s">
        <v>992</v>
      </c>
      <c r="F2758" t="s">
        <v>1365</v>
      </c>
      <c r="G2758">
        <v>423</v>
      </c>
      <c r="H2758" t="s">
        <v>4514</v>
      </c>
      <c r="I2758">
        <v>50901</v>
      </c>
      <c r="K2758" t="s">
        <v>19380</v>
      </c>
      <c r="L2758" s="106">
        <v>30048</v>
      </c>
      <c r="M2758">
        <v>10866027</v>
      </c>
      <c r="N2758" t="s">
        <v>996</v>
      </c>
      <c r="O2758" t="s">
        <v>12</v>
      </c>
      <c r="P2758" t="s">
        <v>997</v>
      </c>
      <c r="R2758" s="109" t="str">
        <f>IF(OR(P2758="SB",Q2758="SB"),"SB",0)</f>
        <v>SB</v>
      </c>
      <c r="T2758" s="110">
        <v>11969</v>
      </c>
      <c r="U2758" t="s">
        <v>19633</v>
      </c>
      <c r="V2758" s="113" t="s">
        <v>26</v>
      </c>
      <c r="AD2758" t="s">
        <v>998</v>
      </c>
      <c r="AE2758" t="s">
        <v>998</v>
      </c>
      <c r="AF2758" t="s">
        <v>998</v>
      </c>
      <c r="AG2758" s="107">
        <v>0</v>
      </c>
      <c r="AH2758" s="107">
        <v>0</v>
      </c>
      <c r="AI2758" s="107">
        <v>0</v>
      </c>
      <c r="AJ2758" t="s">
        <v>1012</v>
      </c>
    </row>
    <row r="2759" spans="1:37" x14ac:dyDescent="0.45">
      <c r="A2759" t="s">
        <v>1076</v>
      </c>
      <c r="B2759" t="s">
        <v>9060</v>
      </c>
      <c r="C2759" t="s">
        <v>990</v>
      </c>
      <c r="D2759" t="s">
        <v>9061</v>
      </c>
      <c r="E2759" t="s">
        <v>992</v>
      </c>
      <c r="F2759" t="s">
        <v>1824</v>
      </c>
      <c r="G2759">
        <v>579</v>
      </c>
      <c r="H2759" t="s">
        <v>4514</v>
      </c>
      <c r="I2759">
        <v>50901</v>
      </c>
      <c r="J2759">
        <v>606611704</v>
      </c>
      <c r="K2759" t="s">
        <v>9062</v>
      </c>
      <c r="L2759" s="106">
        <v>36842</v>
      </c>
      <c r="M2759">
        <v>13636890</v>
      </c>
      <c r="N2759" t="s">
        <v>1009</v>
      </c>
      <c r="O2759" t="s">
        <v>1010</v>
      </c>
      <c r="P2759" t="s">
        <v>997</v>
      </c>
      <c r="R2759" s="109" t="str">
        <f>IF(OR(P2759="SB",Q2759="SB"),"SB",0)</f>
        <v>SB</v>
      </c>
      <c r="T2759" s="110">
        <v>16028</v>
      </c>
      <c r="U2759" t="s">
        <v>19633</v>
      </c>
      <c r="V2759" s="113" t="s">
        <v>26</v>
      </c>
      <c r="AB2759" t="s">
        <v>9063</v>
      </c>
      <c r="AD2759" t="s">
        <v>998</v>
      </c>
      <c r="AE2759" t="s">
        <v>998</v>
      </c>
      <c r="AF2759" t="s">
        <v>998</v>
      </c>
      <c r="AG2759" s="107">
        <v>0</v>
      </c>
      <c r="AH2759" s="107">
        <v>0</v>
      </c>
      <c r="AI2759" s="107">
        <v>0</v>
      </c>
      <c r="AJ2759" t="s">
        <v>1012</v>
      </c>
    </row>
    <row r="2760" spans="1:37" x14ac:dyDescent="0.45">
      <c r="A2760" t="s">
        <v>2519</v>
      </c>
      <c r="B2760" t="s">
        <v>11007</v>
      </c>
      <c r="C2760" t="s">
        <v>1002</v>
      </c>
      <c r="D2760" t="s">
        <v>11010</v>
      </c>
      <c r="E2760" t="s">
        <v>992</v>
      </c>
      <c r="F2760" t="s">
        <v>6952</v>
      </c>
      <c r="G2760">
        <v>25</v>
      </c>
      <c r="H2760" t="s">
        <v>4514</v>
      </c>
      <c r="I2760">
        <v>50901</v>
      </c>
      <c r="K2760" t="s">
        <v>11011</v>
      </c>
      <c r="L2760" s="106">
        <v>23951</v>
      </c>
      <c r="M2760">
        <v>13007505</v>
      </c>
      <c r="N2760" t="s">
        <v>996</v>
      </c>
      <c r="O2760" t="s">
        <v>12</v>
      </c>
      <c r="P2760" t="s">
        <v>997</v>
      </c>
      <c r="R2760" s="109" t="str">
        <f>IF(OR(P2760="SB",Q2760="SB"),"SB",0)</f>
        <v>SB</v>
      </c>
      <c r="T2760" s="110" t="s">
        <v>998</v>
      </c>
      <c r="V2760" s="113" t="s">
        <v>26</v>
      </c>
      <c r="AB2760" t="s">
        <v>998</v>
      </c>
      <c r="AD2760" t="s">
        <v>998</v>
      </c>
      <c r="AE2760" t="s">
        <v>998</v>
      </c>
      <c r="AF2760" t="s">
        <v>998</v>
      </c>
      <c r="AG2760" s="107">
        <v>0</v>
      </c>
      <c r="AH2760" s="107">
        <v>0</v>
      </c>
      <c r="AI2760" s="107">
        <v>0</v>
      </c>
      <c r="AJ2760" t="s">
        <v>1012</v>
      </c>
    </row>
    <row r="2761" spans="1:37" x14ac:dyDescent="0.45">
      <c r="A2761" t="s">
        <v>1531</v>
      </c>
      <c r="B2761" t="s">
        <v>12304</v>
      </c>
      <c r="C2761" t="s">
        <v>1002</v>
      </c>
      <c r="D2761" t="s">
        <v>12305</v>
      </c>
      <c r="E2761" t="s">
        <v>992</v>
      </c>
      <c r="F2761" t="s">
        <v>9677</v>
      </c>
      <c r="G2761">
        <v>1706</v>
      </c>
      <c r="H2761" t="s">
        <v>4514</v>
      </c>
      <c r="I2761">
        <v>50901</v>
      </c>
      <c r="K2761" t="s">
        <v>12306</v>
      </c>
      <c r="L2761" s="106">
        <v>35616</v>
      </c>
      <c r="M2761">
        <v>14879403</v>
      </c>
      <c r="N2761" t="s">
        <v>2561</v>
      </c>
      <c r="O2761" t="s">
        <v>1010</v>
      </c>
      <c r="P2761" t="s">
        <v>997</v>
      </c>
      <c r="R2761" s="109" t="str">
        <f>IF(OR(P2761="SB",Q2761="SB"),"SB",0)</f>
        <v>SB</v>
      </c>
      <c r="T2761" s="110" t="s">
        <v>998</v>
      </c>
      <c r="V2761" s="113" t="s">
        <v>26</v>
      </c>
      <c r="AB2761" t="s">
        <v>998</v>
      </c>
      <c r="AD2761" t="s">
        <v>998</v>
      </c>
      <c r="AE2761" t="s">
        <v>998</v>
      </c>
      <c r="AF2761" t="s">
        <v>998</v>
      </c>
      <c r="AG2761" s="107">
        <v>0</v>
      </c>
      <c r="AH2761" s="107">
        <v>0</v>
      </c>
      <c r="AI2761" s="107">
        <v>0</v>
      </c>
      <c r="AJ2761" t="s">
        <v>1012</v>
      </c>
    </row>
    <row r="2762" spans="1:37" x14ac:dyDescent="0.45">
      <c r="A2762" t="s">
        <v>1782</v>
      </c>
      <c r="B2762" t="s">
        <v>19138</v>
      </c>
      <c r="C2762" t="s">
        <v>1002</v>
      </c>
      <c r="D2762" t="s">
        <v>19139</v>
      </c>
      <c r="E2762" t="s">
        <v>992</v>
      </c>
      <c r="F2762" t="s">
        <v>4514</v>
      </c>
      <c r="G2762">
        <v>242</v>
      </c>
      <c r="H2762" t="s">
        <v>4514</v>
      </c>
      <c r="I2762">
        <v>50901</v>
      </c>
      <c r="K2762" t="s">
        <v>19140</v>
      </c>
      <c r="L2762" s="106">
        <v>35529</v>
      </c>
      <c r="M2762">
        <v>13416420</v>
      </c>
      <c r="N2762" t="s">
        <v>996</v>
      </c>
      <c r="O2762" t="s">
        <v>12</v>
      </c>
      <c r="P2762" t="s">
        <v>997</v>
      </c>
      <c r="R2762" s="109" t="str">
        <f>IF(OR(P2762="SB",Q2762="SB"),"SB",0)</f>
        <v>SB</v>
      </c>
      <c r="T2762" s="110" t="s">
        <v>998</v>
      </c>
      <c r="V2762" s="113" t="s">
        <v>26</v>
      </c>
      <c r="AB2762" t="s">
        <v>998</v>
      </c>
      <c r="AD2762" t="s">
        <v>998</v>
      </c>
      <c r="AE2762" t="s">
        <v>998</v>
      </c>
      <c r="AF2762" t="s">
        <v>998</v>
      </c>
      <c r="AG2762" s="107">
        <v>300</v>
      </c>
      <c r="AH2762" s="107">
        <v>0</v>
      </c>
      <c r="AI2762" s="107">
        <v>0</v>
      </c>
      <c r="AJ2762" t="s">
        <v>999</v>
      </c>
      <c r="AK2762" s="106">
        <v>44924</v>
      </c>
    </row>
    <row r="2763" spans="1:37" x14ac:dyDescent="0.45">
      <c r="A2763" t="s">
        <v>1174</v>
      </c>
      <c r="B2763" t="s">
        <v>6248</v>
      </c>
      <c r="C2763" t="s">
        <v>990</v>
      </c>
      <c r="D2763" t="s">
        <v>6272</v>
      </c>
      <c r="E2763" t="s">
        <v>992</v>
      </c>
      <c r="F2763" t="s">
        <v>1561</v>
      </c>
      <c r="G2763">
        <v>299</v>
      </c>
      <c r="H2763" t="s">
        <v>1067</v>
      </c>
      <c r="I2763">
        <v>51101</v>
      </c>
      <c r="K2763" t="s">
        <v>6259</v>
      </c>
      <c r="L2763" s="106">
        <v>31136</v>
      </c>
      <c r="M2763">
        <v>10872693</v>
      </c>
      <c r="N2763" t="s">
        <v>996</v>
      </c>
      <c r="O2763" t="s">
        <v>12</v>
      </c>
      <c r="P2763" t="s">
        <v>997</v>
      </c>
      <c r="R2763" s="109" t="str">
        <f>IF(OR(P2763="SB",Q2763="SB"),"SB",0)</f>
        <v>SB</v>
      </c>
      <c r="T2763" s="110">
        <v>11581</v>
      </c>
      <c r="U2763" t="s">
        <v>19633</v>
      </c>
      <c r="V2763" s="113" t="s">
        <v>26</v>
      </c>
      <c r="AD2763" t="s">
        <v>998</v>
      </c>
      <c r="AE2763" t="s">
        <v>998</v>
      </c>
      <c r="AF2763" t="s">
        <v>998</v>
      </c>
      <c r="AG2763" s="107">
        <v>0</v>
      </c>
      <c r="AH2763" s="107">
        <v>0</v>
      </c>
      <c r="AI2763" s="107">
        <v>0</v>
      </c>
      <c r="AJ2763" t="s">
        <v>1012</v>
      </c>
    </row>
    <row r="2764" spans="1:37" x14ac:dyDescent="0.45">
      <c r="A2764" t="s">
        <v>988</v>
      </c>
      <c r="B2764" t="s">
        <v>19572</v>
      </c>
      <c r="C2764" t="s">
        <v>990</v>
      </c>
      <c r="D2764" t="s">
        <v>19573</v>
      </c>
      <c r="E2764" t="s">
        <v>992</v>
      </c>
      <c r="F2764" t="s">
        <v>4686</v>
      </c>
      <c r="G2764">
        <v>601</v>
      </c>
      <c r="H2764" t="s">
        <v>1067</v>
      </c>
      <c r="I2764">
        <v>51101</v>
      </c>
      <c r="K2764" t="s">
        <v>19574</v>
      </c>
      <c r="L2764" s="106">
        <v>35850</v>
      </c>
      <c r="M2764">
        <v>11799853</v>
      </c>
      <c r="N2764" t="s">
        <v>1698</v>
      </c>
      <c r="O2764" t="s">
        <v>12</v>
      </c>
      <c r="P2764" t="s">
        <v>997</v>
      </c>
      <c r="R2764" s="109" t="str">
        <f>IF(OR(P2764="SB",Q2764="SB"),"SB",0)</f>
        <v>SB</v>
      </c>
      <c r="T2764" s="110">
        <v>16023</v>
      </c>
      <c r="U2764" t="s">
        <v>19633</v>
      </c>
      <c r="V2764" s="113" t="s">
        <v>26</v>
      </c>
      <c r="AB2764" t="s">
        <v>19575</v>
      </c>
      <c r="AD2764" t="s">
        <v>998</v>
      </c>
      <c r="AE2764" t="s">
        <v>998</v>
      </c>
      <c r="AF2764" t="s">
        <v>998</v>
      </c>
      <c r="AG2764" s="107">
        <v>300</v>
      </c>
      <c r="AH2764" s="107">
        <v>0</v>
      </c>
      <c r="AI2764" s="107">
        <v>0</v>
      </c>
      <c r="AJ2764" t="s">
        <v>999</v>
      </c>
      <c r="AK2764" s="106">
        <v>44921</v>
      </c>
    </row>
    <row r="2765" spans="1:37" x14ac:dyDescent="0.45">
      <c r="A2765" t="s">
        <v>1208</v>
      </c>
      <c r="B2765" t="s">
        <v>19263</v>
      </c>
      <c r="C2765" t="s">
        <v>1002</v>
      </c>
      <c r="D2765" t="s">
        <v>19264</v>
      </c>
      <c r="E2765" t="s">
        <v>992</v>
      </c>
      <c r="F2765" t="s">
        <v>8198</v>
      </c>
      <c r="G2765">
        <v>2038</v>
      </c>
      <c r="H2765" t="s">
        <v>1067</v>
      </c>
      <c r="I2765">
        <v>51101</v>
      </c>
      <c r="J2765">
        <v>737938513</v>
      </c>
      <c r="K2765" t="s">
        <v>19265</v>
      </c>
      <c r="L2765" s="106">
        <v>31471</v>
      </c>
      <c r="M2765">
        <v>10159038</v>
      </c>
      <c r="N2765" t="s">
        <v>2605</v>
      </c>
      <c r="O2765" t="s">
        <v>1050</v>
      </c>
      <c r="P2765" t="s">
        <v>997</v>
      </c>
      <c r="R2765" s="109" t="str">
        <f>IF(OR(P2765="SB",Q2765="SB"),"SB",0)</f>
        <v>SB</v>
      </c>
      <c r="T2765" s="110">
        <v>50032</v>
      </c>
      <c r="U2765" t="s">
        <v>19633</v>
      </c>
      <c r="V2765" s="113" t="s">
        <v>26</v>
      </c>
      <c r="AD2765" t="s">
        <v>998</v>
      </c>
      <c r="AE2765" t="s">
        <v>998</v>
      </c>
      <c r="AF2765" t="s">
        <v>998</v>
      </c>
      <c r="AG2765" s="107">
        <v>300</v>
      </c>
      <c r="AH2765" s="107">
        <v>0</v>
      </c>
      <c r="AI2765" s="107">
        <v>0</v>
      </c>
      <c r="AJ2765" t="s">
        <v>999</v>
      </c>
      <c r="AK2765" s="106">
        <v>44914</v>
      </c>
    </row>
    <row r="2766" spans="1:37" x14ac:dyDescent="0.45">
      <c r="A2766" t="s">
        <v>1061</v>
      </c>
      <c r="B2766" t="s">
        <v>17363</v>
      </c>
      <c r="C2766" t="s">
        <v>990</v>
      </c>
      <c r="D2766" t="s">
        <v>17364</v>
      </c>
      <c r="E2766" t="s">
        <v>992</v>
      </c>
      <c r="F2766" t="s">
        <v>2211</v>
      </c>
      <c r="G2766">
        <v>1147</v>
      </c>
      <c r="H2766" t="s">
        <v>1067</v>
      </c>
      <c r="I2766">
        <v>51101</v>
      </c>
      <c r="K2766" t="s">
        <v>17365</v>
      </c>
      <c r="L2766" s="106">
        <v>33094</v>
      </c>
      <c r="M2766">
        <v>10889265</v>
      </c>
      <c r="N2766" t="s">
        <v>996</v>
      </c>
      <c r="O2766" t="s">
        <v>12</v>
      </c>
      <c r="P2766" t="s">
        <v>997</v>
      </c>
      <c r="R2766" s="109" t="str">
        <f>IF(OR(P2766="SB",Q2766="SB"),"SB",0)</f>
        <v>SB</v>
      </c>
      <c r="T2766" s="110">
        <v>51895</v>
      </c>
      <c r="U2766" t="s">
        <v>19633</v>
      </c>
      <c r="V2766" s="113" t="s">
        <v>26</v>
      </c>
      <c r="AD2766" t="s">
        <v>998</v>
      </c>
      <c r="AE2766" t="s">
        <v>998</v>
      </c>
      <c r="AF2766" t="s">
        <v>998</v>
      </c>
      <c r="AG2766" s="107">
        <v>0</v>
      </c>
      <c r="AH2766" s="107">
        <v>0</v>
      </c>
      <c r="AI2766" s="107">
        <v>0</v>
      </c>
      <c r="AJ2766" t="s">
        <v>1012</v>
      </c>
    </row>
    <row r="2767" spans="1:37" x14ac:dyDescent="0.45">
      <c r="A2767" t="s">
        <v>1208</v>
      </c>
      <c r="B2767" t="s">
        <v>14914</v>
      </c>
      <c r="C2767" t="s">
        <v>1002</v>
      </c>
      <c r="D2767" t="s">
        <v>14915</v>
      </c>
      <c r="E2767" t="s">
        <v>992</v>
      </c>
      <c r="F2767" t="s">
        <v>10357</v>
      </c>
      <c r="G2767">
        <v>1912</v>
      </c>
      <c r="H2767" t="s">
        <v>1067</v>
      </c>
      <c r="I2767">
        <v>51101</v>
      </c>
      <c r="K2767" t="s">
        <v>14916</v>
      </c>
      <c r="L2767" s="106">
        <v>32104</v>
      </c>
      <c r="M2767">
        <v>11490867</v>
      </c>
      <c r="N2767" t="s">
        <v>996</v>
      </c>
      <c r="O2767" t="s">
        <v>12</v>
      </c>
      <c r="P2767" t="s">
        <v>997</v>
      </c>
      <c r="R2767" s="109" t="str">
        <f>IF(OR(P2767="SB",Q2767="SB"),"SB",0)</f>
        <v>SB</v>
      </c>
      <c r="T2767" s="110">
        <v>52916</v>
      </c>
      <c r="U2767" t="s">
        <v>19633</v>
      </c>
      <c r="V2767" s="113" t="s">
        <v>26</v>
      </c>
      <c r="AD2767" t="s">
        <v>998</v>
      </c>
      <c r="AE2767" t="s">
        <v>998</v>
      </c>
      <c r="AF2767" t="s">
        <v>998</v>
      </c>
      <c r="AG2767" s="107">
        <v>0</v>
      </c>
      <c r="AH2767" s="107">
        <v>0</v>
      </c>
      <c r="AI2767" s="107">
        <v>0</v>
      </c>
      <c r="AJ2767" t="s">
        <v>1012</v>
      </c>
    </row>
    <row r="2768" spans="1:37" x14ac:dyDescent="0.45">
      <c r="A2768" t="s">
        <v>1102</v>
      </c>
      <c r="B2768" t="s">
        <v>19412</v>
      </c>
      <c r="C2768" t="s">
        <v>1002</v>
      </c>
      <c r="D2768" t="s">
        <v>19413</v>
      </c>
      <c r="E2768" t="s">
        <v>992</v>
      </c>
      <c r="F2768" t="s">
        <v>19414</v>
      </c>
      <c r="G2768">
        <v>2155</v>
      </c>
      <c r="H2768" t="s">
        <v>1067</v>
      </c>
      <c r="I2768">
        <v>51101</v>
      </c>
      <c r="K2768" t="s">
        <v>19415</v>
      </c>
      <c r="L2768" s="106">
        <v>39702</v>
      </c>
      <c r="M2768">
        <v>14504133</v>
      </c>
      <c r="N2768" t="s">
        <v>1458</v>
      </c>
      <c r="O2768" t="s">
        <v>1010</v>
      </c>
      <c r="P2768" t="s">
        <v>997</v>
      </c>
      <c r="R2768" s="109" t="str">
        <f>IF(OR(P2768="SB",Q2768="SB"),"SB",0)</f>
        <v>SB</v>
      </c>
      <c r="T2768" s="110">
        <v>2019122</v>
      </c>
      <c r="U2768" t="s">
        <v>19633</v>
      </c>
      <c r="V2768" s="113" t="s">
        <v>26</v>
      </c>
      <c r="AD2768" t="s">
        <v>998</v>
      </c>
      <c r="AE2768" t="s">
        <v>998</v>
      </c>
      <c r="AF2768" t="s">
        <v>998</v>
      </c>
      <c r="AG2768" s="107">
        <v>300</v>
      </c>
      <c r="AH2768" s="107">
        <v>0</v>
      </c>
      <c r="AI2768" s="107">
        <v>0</v>
      </c>
      <c r="AJ2768" t="s">
        <v>999</v>
      </c>
      <c r="AK2768" s="106">
        <v>44912</v>
      </c>
    </row>
    <row r="2769" spans="1:37" x14ac:dyDescent="0.45">
      <c r="A2769" t="s">
        <v>1413</v>
      </c>
      <c r="B2769" t="s">
        <v>11434</v>
      </c>
      <c r="C2769" t="s">
        <v>1002</v>
      </c>
      <c r="D2769" t="s">
        <v>11435</v>
      </c>
      <c r="E2769" t="s">
        <v>992</v>
      </c>
      <c r="F2769" t="s">
        <v>2152</v>
      </c>
      <c r="G2769">
        <v>1584</v>
      </c>
      <c r="H2769" t="s">
        <v>1067</v>
      </c>
      <c r="I2769">
        <v>51101</v>
      </c>
      <c r="J2769">
        <v>725435551</v>
      </c>
      <c r="K2769" t="s">
        <v>11436</v>
      </c>
      <c r="L2769" s="106">
        <v>38044</v>
      </c>
      <c r="M2769">
        <v>15748965</v>
      </c>
      <c r="N2769" t="s">
        <v>1589</v>
      </c>
      <c r="O2769" t="s">
        <v>1050</v>
      </c>
      <c r="P2769" t="s">
        <v>997</v>
      </c>
      <c r="R2769" s="109" t="str">
        <f>IF(OR(P2769="SB",Q2769="SB"),"SB",0)</f>
        <v>SB</v>
      </c>
      <c r="T2769" s="110">
        <v>2022010</v>
      </c>
      <c r="U2769" t="s">
        <v>19633</v>
      </c>
      <c r="V2769" s="113" t="s">
        <v>26</v>
      </c>
      <c r="AB2769" t="s">
        <v>11437</v>
      </c>
      <c r="AD2769" t="s">
        <v>998</v>
      </c>
      <c r="AE2769" t="s">
        <v>998</v>
      </c>
      <c r="AF2769" t="s">
        <v>998</v>
      </c>
      <c r="AG2769" s="107">
        <v>0</v>
      </c>
      <c r="AH2769" s="107">
        <v>0</v>
      </c>
      <c r="AI2769" s="107">
        <v>0</v>
      </c>
      <c r="AJ2769" t="s">
        <v>1012</v>
      </c>
    </row>
    <row r="2770" spans="1:37" x14ac:dyDescent="0.45">
      <c r="A2770" t="s">
        <v>1124</v>
      </c>
      <c r="B2770" t="s">
        <v>18021</v>
      </c>
      <c r="C2770" t="s">
        <v>990</v>
      </c>
      <c r="D2770" t="s">
        <v>18022</v>
      </c>
      <c r="E2770" t="s">
        <v>992</v>
      </c>
      <c r="F2770" t="s">
        <v>18023</v>
      </c>
      <c r="G2770">
        <v>1906</v>
      </c>
      <c r="H2770" t="s">
        <v>1067</v>
      </c>
      <c r="I2770">
        <v>51101</v>
      </c>
      <c r="K2770" t="s">
        <v>18024</v>
      </c>
      <c r="L2770" s="106">
        <v>26579</v>
      </c>
      <c r="M2770">
        <v>10637166</v>
      </c>
      <c r="N2770" t="s">
        <v>1698</v>
      </c>
      <c r="O2770" t="s">
        <v>12</v>
      </c>
      <c r="P2770" t="s">
        <v>997</v>
      </c>
      <c r="R2770" s="109" t="str">
        <f>IF(OR(P2770="SB",Q2770="SB"),"SB",0)</f>
        <v>SB</v>
      </c>
      <c r="T2770" s="110">
        <v>10853</v>
      </c>
      <c r="U2770" t="s">
        <v>19634</v>
      </c>
      <c r="V2770" s="113" t="s">
        <v>26</v>
      </c>
      <c r="W2770" s="111">
        <v>10853</v>
      </c>
      <c r="X2770" s="111" t="s">
        <v>19633</v>
      </c>
      <c r="AD2770" t="s">
        <v>1024</v>
      </c>
      <c r="AE2770" t="s">
        <v>1515</v>
      </c>
      <c r="AF2770" t="s">
        <v>998</v>
      </c>
      <c r="AG2770" s="107">
        <v>300</v>
      </c>
      <c r="AH2770" s="107">
        <v>0</v>
      </c>
      <c r="AI2770" s="107">
        <v>0</v>
      </c>
      <c r="AJ2770" t="s">
        <v>999</v>
      </c>
      <c r="AK2770" s="106">
        <v>44921</v>
      </c>
    </row>
    <row r="2771" spans="1:37" x14ac:dyDescent="0.45">
      <c r="A2771" t="s">
        <v>5825</v>
      </c>
      <c r="B2771" t="s">
        <v>5826</v>
      </c>
      <c r="C2771" t="s">
        <v>990</v>
      </c>
      <c r="D2771" t="s">
        <v>5827</v>
      </c>
      <c r="E2771" t="s">
        <v>992</v>
      </c>
      <c r="F2771" t="s">
        <v>5828</v>
      </c>
      <c r="G2771">
        <v>302</v>
      </c>
      <c r="H2771" t="s">
        <v>1067</v>
      </c>
      <c r="I2771">
        <v>51101</v>
      </c>
      <c r="J2771" s="108">
        <v>721585604</v>
      </c>
      <c r="K2771" t="s">
        <v>5829</v>
      </c>
      <c r="L2771" s="106">
        <v>33536</v>
      </c>
      <c r="M2771">
        <v>10150853</v>
      </c>
      <c r="N2771" t="s">
        <v>1068</v>
      </c>
      <c r="O2771" t="s">
        <v>1050</v>
      </c>
      <c r="P2771" t="s">
        <v>997</v>
      </c>
      <c r="R2771" s="109" t="str">
        <f>IF(OR(P2771="SB",Q2771="SB"),"SB",0)</f>
        <v>SB</v>
      </c>
      <c r="T2771" s="110" t="s">
        <v>998</v>
      </c>
      <c r="V2771" s="113" t="s">
        <v>26</v>
      </c>
      <c r="AB2771" t="s">
        <v>998</v>
      </c>
      <c r="AD2771" t="s">
        <v>998</v>
      </c>
      <c r="AE2771" t="s">
        <v>998</v>
      </c>
      <c r="AF2771" t="s">
        <v>998</v>
      </c>
      <c r="AG2771" s="107">
        <v>0</v>
      </c>
      <c r="AH2771" s="107">
        <v>0</v>
      </c>
      <c r="AI2771" s="107">
        <v>0</v>
      </c>
      <c r="AJ2771" t="s">
        <v>1012</v>
      </c>
    </row>
    <row r="2772" spans="1:37" x14ac:dyDescent="0.45">
      <c r="A2772" t="s">
        <v>1224</v>
      </c>
      <c r="B2772" t="s">
        <v>8555</v>
      </c>
      <c r="C2772" t="s">
        <v>1002</v>
      </c>
      <c r="D2772" t="s">
        <v>8556</v>
      </c>
      <c r="E2772" t="s">
        <v>992</v>
      </c>
      <c r="F2772" t="s">
        <v>8557</v>
      </c>
      <c r="G2772">
        <v>10</v>
      </c>
      <c r="H2772" t="s">
        <v>2782</v>
      </c>
      <c r="I2772">
        <v>51101</v>
      </c>
      <c r="J2772">
        <v>720365522</v>
      </c>
      <c r="K2772" t="s">
        <v>8558</v>
      </c>
      <c r="L2772" s="106">
        <v>38061</v>
      </c>
      <c r="M2772">
        <v>16102411</v>
      </c>
      <c r="N2772" t="s">
        <v>2605</v>
      </c>
      <c r="O2772" t="s">
        <v>1050</v>
      </c>
      <c r="P2772" t="s">
        <v>997</v>
      </c>
      <c r="R2772" s="109" t="str">
        <f>IF(OR(P2772="SB",Q2772="SB"),"SB",0)</f>
        <v>SB</v>
      </c>
      <c r="T2772" s="110" t="s">
        <v>998</v>
      </c>
      <c r="V2772" s="113" t="s">
        <v>26</v>
      </c>
      <c r="AB2772" t="s">
        <v>998</v>
      </c>
      <c r="AD2772" t="s">
        <v>998</v>
      </c>
      <c r="AE2772" t="s">
        <v>998</v>
      </c>
      <c r="AF2772" t="s">
        <v>998</v>
      </c>
      <c r="AG2772" s="107">
        <v>300</v>
      </c>
      <c r="AH2772" s="107">
        <v>0</v>
      </c>
      <c r="AI2772" s="107">
        <v>0</v>
      </c>
      <c r="AJ2772" t="s">
        <v>999</v>
      </c>
      <c r="AK2772" s="106">
        <v>44914</v>
      </c>
    </row>
    <row r="2773" spans="1:37" x14ac:dyDescent="0.45">
      <c r="A2773" t="s">
        <v>1076</v>
      </c>
      <c r="B2773" t="s">
        <v>14549</v>
      </c>
      <c r="C2773" t="s">
        <v>990</v>
      </c>
      <c r="D2773" t="s">
        <v>14562</v>
      </c>
      <c r="E2773" t="s">
        <v>992</v>
      </c>
      <c r="F2773" t="s">
        <v>3256</v>
      </c>
      <c r="G2773">
        <v>354</v>
      </c>
      <c r="H2773" t="s">
        <v>1067</v>
      </c>
      <c r="I2773">
        <v>51101</v>
      </c>
      <c r="J2773">
        <v>724357815</v>
      </c>
      <c r="K2773" t="s">
        <v>14563</v>
      </c>
      <c r="L2773" s="106">
        <v>35965</v>
      </c>
      <c r="M2773">
        <v>11188551</v>
      </c>
      <c r="N2773" t="s">
        <v>1068</v>
      </c>
      <c r="O2773" t="s">
        <v>1050</v>
      </c>
      <c r="P2773" t="s">
        <v>997</v>
      </c>
      <c r="R2773" s="109" t="str">
        <f>IF(OR(P2773="SB",Q2773="SB"),"SB",0)</f>
        <v>SB</v>
      </c>
      <c r="T2773" s="110" t="s">
        <v>998</v>
      </c>
      <c r="V2773" s="113" t="s">
        <v>26</v>
      </c>
      <c r="AB2773" t="s">
        <v>998</v>
      </c>
      <c r="AD2773" t="s">
        <v>998</v>
      </c>
      <c r="AE2773" t="s">
        <v>998</v>
      </c>
      <c r="AF2773" t="s">
        <v>998</v>
      </c>
      <c r="AG2773" s="107">
        <v>0</v>
      </c>
      <c r="AH2773" s="107">
        <v>0</v>
      </c>
      <c r="AI2773" s="107">
        <v>0</v>
      </c>
      <c r="AJ2773" t="s">
        <v>1012</v>
      </c>
    </row>
    <row r="2774" spans="1:37" x14ac:dyDescent="0.45">
      <c r="A2774" t="s">
        <v>1164</v>
      </c>
      <c r="B2774" t="s">
        <v>15032</v>
      </c>
      <c r="C2774" t="s">
        <v>990</v>
      </c>
      <c r="D2774" t="s">
        <v>15033</v>
      </c>
      <c r="E2774" t="s">
        <v>992</v>
      </c>
      <c r="F2774" t="s">
        <v>15034</v>
      </c>
      <c r="G2774">
        <v>19</v>
      </c>
      <c r="H2774" t="s">
        <v>1067</v>
      </c>
      <c r="I2774">
        <v>51101</v>
      </c>
      <c r="K2774" t="s">
        <v>15035</v>
      </c>
      <c r="L2774" s="106">
        <v>28874</v>
      </c>
      <c r="M2774">
        <v>13420561</v>
      </c>
      <c r="N2774" t="s">
        <v>996</v>
      </c>
      <c r="O2774" t="s">
        <v>12</v>
      </c>
      <c r="P2774" t="s">
        <v>997</v>
      </c>
      <c r="R2774" s="109" t="str">
        <f>IF(OR(P2774="SB",Q2774="SB"),"SB",0)</f>
        <v>SB</v>
      </c>
      <c r="T2774" s="110" t="s">
        <v>998</v>
      </c>
      <c r="V2774" s="113" t="s">
        <v>26</v>
      </c>
      <c r="AB2774" t="s">
        <v>998</v>
      </c>
      <c r="AD2774" t="s">
        <v>998</v>
      </c>
      <c r="AE2774" t="s">
        <v>998</v>
      </c>
      <c r="AF2774" t="s">
        <v>998</v>
      </c>
      <c r="AG2774" s="107">
        <v>0</v>
      </c>
      <c r="AH2774" s="107">
        <v>0</v>
      </c>
      <c r="AI2774" s="107">
        <v>0</v>
      </c>
      <c r="AJ2774" t="s">
        <v>1012</v>
      </c>
    </row>
    <row r="2775" spans="1:37" x14ac:dyDescent="0.45">
      <c r="A2775" t="s">
        <v>1408</v>
      </c>
      <c r="B2775" t="s">
        <v>15337</v>
      </c>
      <c r="C2775" t="s">
        <v>1002</v>
      </c>
      <c r="D2775" t="s">
        <v>15338</v>
      </c>
      <c r="E2775" t="s">
        <v>992</v>
      </c>
      <c r="F2775" t="s">
        <v>10357</v>
      </c>
      <c r="G2775">
        <v>1909</v>
      </c>
      <c r="H2775" t="s">
        <v>1067</v>
      </c>
      <c r="I2775">
        <v>51101</v>
      </c>
      <c r="J2775">
        <v>604721804</v>
      </c>
      <c r="K2775" t="s">
        <v>15339</v>
      </c>
      <c r="L2775" s="106">
        <v>32752</v>
      </c>
      <c r="M2775">
        <v>10843290</v>
      </c>
      <c r="N2775" t="s">
        <v>2605</v>
      </c>
      <c r="O2775" t="s">
        <v>1050</v>
      </c>
      <c r="P2775" t="s">
        <v>997</v>
      </c>
      <c r="R2775" s="109" t="str">
        <f>IF(OR(P2775="SB",Q2775="SB"),"SB",0)</f>
        <v>SB</v>
      </c>
      <c r="T2775" s="110" t="s">
        <v>998</v>
      </c>
      <c r="V2775" s="113" t="s">
        <v>26</v>
      </c>
      <c r="AB2775" t="s">
        <v>998</v>
      </c>
      <c r="AD2775" t="s">
        <v>998</v>
      </c>
      <c r="AE2775" t="s">
        <v>998</v>
      </c>
      <c r="AF2775" t="s">
        <v>998</v>
      </c>
      <c r="AG2775" s="107">
        <v>300</v>
      </c>
      <c r="AH2775" s="107">
        <v>0</v>
      </c>
      <c r="AI2775" s="107">
        <v>0</v>
      </c>
      <c r="AJ2775" t="s">
        <v>999</v>
      </c>
      <c r="AK2775" s="106">
        <v>44914</v>
      </c>
    </row>
    <row r="2776" spans="1:37" x14ac:dyDescent="0.45">
      <c r="A2776" t="s">
        <v>2603</v>
      </c>
      <c r="B2776" t="s">
        <v>11149</v>
      </c>
      <c r="C2776" t="s">
        <v>990</v>
      </c>
      <c r="D2776" t="s">
        <v>11150</v>
      </c>
      <c r="E2776" t="s">
        <v>992</v>
      </c>
      <c r="F2776" t="s">
        <v>11151</v>
      </c>
      <c r="G2776">
        <v>1039</v>
      </c>
      <c r="H2776" t="s">
        <v>2961</v>
      </c>
      <c r="I2776">
        <v>51201</v>
      </c>
      <c r="K2776" t="s">
        <v>11152</v>
      </c>
      <c r="L2776" s="106">
        <v>28780</v>
      </c>
      <c r="M2776">
        <v>10740634</v>
      </c>
      <c r="N2776" t="s">
        <v>996</v>
      </c>
      <c r="O2776" t="s">
        <v>12</v>
      </c>
      <c r="P2776" t="s">
        <v>997</v>
      </c>
      <c r="R2776" s="109" t="str">
        <f>IF(OR(P2776="SB",Q2776="SB"),"SB",0)</f>
        <v>SB</v>
      </c>
      <c r="T2776" s="110">
        <v>11106</v>
      </c>
      <c r="U2776" t="s">
        <v>19633</v>
      </c>
      <c r="V2776" s="113" t="s">
        <v>26</v>
      </c>
      <c r="AD2776" t="s">
        <v>998</v>
      </c>
      <c r="AE2776" t="s">
        <v>998</v>
      </c>
      <c r="AF2776" t="s">
        <v>998</v>
      </c>
      <c r="AG2776" s="107">
        <v>0</v>
      </c>
      <c r="AH2776" s="107">
        <v>0</v>
      </c>
      <c r="AI2776" s="107">
        <v>0</v>
      </c>
      <c r="AJ2776" t="s">
        <v>1012</v>
      </c>
    </row>
    <row r="2777" spans="1:37" x14ac:dyDescent="0.45">
      <c r="A2777" t="s">
        <v>1806</v>
      </c>
      <c r="B2777" t="s">
        <v>11139</v>
      </c>
      <c r="C2777" t="s">
        <v>1002</v>
      </c>
      <c r="D2777" t="s">
        <v>11140</v>
      </c>
      <c r="E2777" t="s">
        <v>992</v>
      </c>
      <c r="F2777" t="s">
        <v>10818</v>
      </c>
      <c r="G2777">
        <v>252</v>
      </c>
      <c r="H2777" t="s">
        <v>1115</v>
      </c>
      <c r="I2777">
        <v>51201</v>
      </c>
      <c r="K2777" t="s">
        <v>11141</v>
      </c>
      <c r="L2777" s="106">
        <v>29916</v>
      </c>
      <c r="M2777">
        <v>10738008</v>
      </c>
      <c r="N2777" t="s">
        <v>996</v>
      </c>
      <c r="O2777" t="s">
        <v>12</v>
      </c>
      <c r="P2777" t="s">
        <v>997</v>
      </c>
      <c r="R2777" s="109" t="str">
        <f>IF(OR(P2777="SB",Q2777="SB"),"SB",0)</f>
        <v>SB</v>
      </c>
      <c r="T2777" s="110">
        <v>51080</v>
      </c>
      <c r="U2777" t="s">
        <v>19633</v>
      </c>
      <c r="V2777" s="113" t="s">
        <v>26</v>
      </c>
      <c r="AD2777" t="s">
        <v>998</v>
      </c>
      <c r="AE2777" t="s">
        <v>998</v>
      </c>
      <c r="AF2777" t="s">
        <v>998</v>
      </c>
      <c r="AG2777" s="107">
        <v>0</v>
      </c>
      <c r="AH2777" s="107">
        <v>0</v>
      </c>
      <c r="AI2777" s="107">
        <v>0</v>
      </c>
      <c r="AJ2777" t="s">
        <v>1012</v>
      </c>
    </row>
    <row r="2778" spans="1:37" x14ac:dyDescent="0.45">
      <c r="A2778" t="s">
        <v>1307</v>
      </c>
      <c r="B2778" t="s">
        <v>8670</v>
      </c>
      <c r="C2778" t="s">
        <v>1002</v>
      </c>
      <c r="D2778" t="s">
        <v>8671</v>
      </c>
      <c r="E2778" t="s">
        <v>992</v>
      </c>
      <c r="F2778" t="s">
        <v>6290</v>
      </c>
      <c r="G2778">
        <v>105</v>
      </c>
      <c r="H2778" t="s">
        <v>3185</v>
      </c>
      <c r="I2778">
        <v>51201</v>
      </c>
      <c r="K2778" t="s">
        <v>8672</v>
      </c>
      <c r="L2778" s="106">
        <v>37348</v>
      </c>
      <c r="M2778">
        <v>14519691</v>
      </c>
      <c r="N2778" t="s">
        <v>3962</v>
      </c>
      <c r="O2778" t="s">
        <v>1050</v>
      </c>
      <c r="P2778" t="s">
        <v>997</v>
      </c>
      <c r="R2778" s="109" t="str">
        <f>IF(OR(P2778="SB",Q2778="SB"),"SB",0)</f>
        <v>SB</v>
      </c>
      <c r="V2778" s="113" t="s">
        <v>26</v>
      </c>
      <c r="AD2778" t="s">
        <v>998</v>
      </c>
      <c r="AE2778" t="s">
        <v>998</v>
      </c>
      <c r="AF2778" t="s">
        <v>998</v>
      </c>
      <c r="AG2778" s="107">
        <v>0</v>
      </c>
      <c r="AH2778" s="107">
        <v>0</v>
      </c>
      <c r="AI2778" s="107">
        <v>0</v>
      </c>
      <c r="AJ2778" t="s">
        <v>1012</v>
      </c>
    </row>
    <row r="2779" spans="1:37" x14ac:dyDescent="0.45">
      <c r="A2779" t="s">
        <v>1156</v>
      </c>
      <c r="B2779" t="s">
        <v>15270</v>
      </c>
      <c r="C2779" t="s">
        <v>990</v>
      </c>
      <c r="D2779" t="s">
        <v>15271</v>
      </c>
      <c r="E2779" t="s">
        <v>992</v>
      </c>
      <c r="F2779" t="s">
        <v>15272</v>
      </c>
      <c r="G2779">
        <v>324</v>
      </c>
      <c r="H2779" t="s">
        <v>15272</v>
      </c>
      <c r="I2779">
        <v>51202</v>
      </c>
      <c r="K2779" t="s">
        <v>15273</v>
      </c>
      <c r="L2779" s="106">
        <v>27906</v>
      </c>
      <c r="M2779">
        <v>13415410</v>
      </c>
      <c r="N2779" t="s">
        <v>996</v>
      </c>
      <c r="O2779" t="s">
        <v>12</v>
      </c>
      <c r="P2779" t="s">
        <v>997</v>
      </c>
      <c r="R2779" s="109" t="str">
        <f>IF(OR(P2779="SB",Q2779="SB"),"SB",0)</f>
        <v>SB</v>
      </c>
      <c r="T2779" s="110" t="s">
        <v>998</v>
      </c>
      <c r="V2779" s="113" t="str">
        <f>IF(AND(I2779&gt;=10000,I2779&lt;=19900),"Praha",(IF(AND(I2779&gt;=25001,I2779&lt;=29501),"Středočeský kraj",(IF(AND(I2779&gt;=30100,I2779&lt;=34972),"Středočeský kraj",(IF(AND(I2779&gt;=35002,I2779&lt;=36271),"Karlovarský kraj",(IF(AND(I2779&gt;=37001,I2779&lt;=39201),"Jihočeský kraj",(IF(AND(I2779&gt;=39701,I2779&lt;=39901),"Jihočeský kraj",(IF(AND(I2779&gt;=39301,I2779&lt;=39601),"Kraj Vysočina",(IF(AND(I2779&gt;=58001,I2779&lt;=59501),"Kraj Vysočina",(IF(AND(I2779&gt;=67401,I2779&lt;=67602),"Kraj Vysočina",(IF(AND(I2779&gt;=40001,I2779&lt;=44101),"Ústecký kraj",(IF(AND(I2779&gt;=46001,I2779&lt;=47201),"Liberecký kraj",(IF(AND(I2779&gt;=51202,I2779&lt;=51401),"Liberecký kraj",(IF(AND(I2779&gt;=53002,I2779&lt;=53976),"Pardubický kraj",(IF(AND(I2779&gt;=56002,I2779&lt;=57201),"Pardubický kraj",(IF(AND(I2779&gt;=60200,I2779&lt;=67201),"Jihomoravský kraj",(IF(AND(I2779&gt;=67801,I2779&lt;=68501),"Jihomoravský kraj",(IF(AND(I2779&gt;=69002,I2779&lt;=69801),"Jihomoravský kraj",(IF(AND(I2779&gt;=68601,I2779&lt;=68801),"Zlínský kraj",(IF(AND(I2779&gt;=75501,I2779&lt;=76901),"Zlínský kraj",(IF(AND(I2779&gt;=70030,I2779&lt;=74901),"Moravskoslezský kraj",(IF(AND(I2779&gt;=75000,I2779&lt;=75368),"Olomoucký kraj",(IF(AND(I2779&gt;=77200,I2779&lt;=79862),"Olomoucký kraj",(IF(AND(I2779&gt;=50011,I2779&lt;=50301),"Královéhradecký kraj",(IF(AND(I2779&gt;=54301,I2779&lt;=54303),"Královéhradecký kraj","0")))))))))))))))))))))))))))))))))))))))))))))))</f>
        <v>Liberecký kraj</v>
      </c>
      <c r="AB2779" t="s">
        <v>998</v>
      </c>
      <c r="AD2779" t="s">
        <v>998</v>
      </c>
      <c r="AE2779" t="s">
        <v>998</v>
      </c>
      <c r="AF2779" t="s">
        <v>998</v>
      </c>
      <c r="AG2779" s="107">
        <v>0</v>
      </c>
      <c r="AH2779" s="107">
        <v>0</v>
      </c>
      <c r="AI2779" s="107">
        <v>0</v>
      </c>
      <c r="AJ2779" t="s">
        <v>1012</v>
      </c>
    </row>
    <row r="2780" spans="1:37" x14ac:dyDescent="0.45">
      <c r="A2780" t="s">
        <v>1468</v>
      </c>
      <c r="B2780" t="s">
        <v>18911</v>
      </c>
      <c r="C2780" t="s">
        <v>1002</v>
      </c>
      <c r="D2780" t="s">
        <v>18916</v>
      </c>
      <c r="E2780" t="s">
        <v>992</v>
      </c>
      <c r="F2780" t="s">
        <v>5750</v>
      </c>
      <c r="G2780">
        <v>306</v>
      </c>
      <c r="H2780" t="s">
        <v>5750</v>
      </c>
      <c r="I2780">
        <v>51206</v>
      </c>
      <c r="K2780" t="s">
        <v>18910</v>
      </c>
      <c r="L2780" s="106">
        <v>40312</v>
      </c>
      <c r="M2780">
        <v>15649945</v>
      </c>
      <c r="N2780" t="s">
        <v>1269</v>
      </c>
      <c r="O2780" t="s">
        <v>1010</v>
      </c>
      <c r="P2780" t="s">
        <v>997</v>
      </c>
      <c r="R2780" s="109" t="str">
        <f>IF(OR(P2780="SB",Q2780="SB"),"SB",0)</f>
        <v>SB</v>
      </c>
      <c r="T2780" s="110" t="s">
        <v>998</v>
      </c>
      <c r="V2780" s="113" t="str">
        <f>IF(AND(I2780&gt;=10000,I2780&lt;=19900),"Praha",(IF(AND(I2780&gt;=25001,I2780&lt;=29501),"Středočeský kraj",(IF(AND(I2780&gt;=30100,I2780&lt;=34972),"Středočeský kraj",(IF(AND(I2780&gt;=35002,I2780&lt;=36271),"Karlovarský kraj",(IF(AND(I2780&gt;=37001,I2780&lt;=39201),"Jihočeský kraj",(IF(AND(I2780&gt;=39701,I2780&lt;=39901),"Jihočeský kraj",(IF(AND(I2780&gt;=39301,I2780&lt;=39601),"Kraj Vysočina",(IF(AND(I2780&gt;=58001,I2780&lt;=59501),"Kraj Vysočina",(IF(AND(I2780&gt;=67401,I2780&lt;=67602),"Kraj Vysočina",(IF(AND(I2780&gt;=40001,I2780&lt;=44101),"Ústecký kraj",(IF(AND(I2780&gt;=46001,I2780&lt;=47201),"Liberecký kraj",(IF(AND(I2780&gt;=51202,I2780&lt;=51401),"Liberecký kraj",(IF(AND(I2780&gt;=53002,I2780&lt;=53976),"Pardubický kraj",(IF(AND(I2780&gt;=56002,I2780&lt;=57201),"Pardubický kraj",(IF(AND(I2780&gt;=60200,I2780&lt;=67201),"Jihomoravský kraj",(IF(AND(I2780&gt;=67801,I2780&lt;=68501),"Jihomoravský kraj",(IF(AND(I2780&gt;=69002,I2780&lt;=69801),"Jihomoravský kraj",(IF(AND(I2780&gt;=68601,I2780&lt;=68801),"Zlínský kraj",(IF(AND(I2780&gt;=75501,I2780&lt;=76901),"Zlínský kraj",(IF(AND(I2780&gt;=70030,I2780&lt;=74901),"Moravskoslezský kraj",(IF(AND(I2780&gt;=75000,I2780&lt;=75368),"Olomoucký kraj",(IF(AND(I2780&gt;=77200,I2780&lt;=79862),"Olomoucký kraj",(IF(AND(I2780&gt;=50011,I2780&lt;=50301),"Královéhradecký kraj",(IF(AND(I2780&gt;=54301,I2780&lt;=54303),"Královéhradecký kraj","0")))))))))))))))))))))))))))))))))))))))))))))))</f>
        <v>Liberecký kraj</v>
      </c>
      <c r="AB2780" t="s">
        <v>998</v>
      </c>
      <c r="AD2780" t="s">
        <v>998</v>
      </c>
      <c r="AE2780" t="s">
        <v>998</v>
      </c>
      <c r="AF2780" t="s">
        <v>998</v>
      </c>
      <c r="AG2780" s="107">
        <v>300</v>
      </c>
      <c r="AH2780" s="107">
        <v>0</v>
      </c>
      <c r="AI2780" s="107">
        <v>0</v>
      </c>
      <c r="AJ2780" t="s">
        <v>999</v>
      </c>
      <c r="AK2780" s="106">
        <v>44922</v>
      </c>
    </row>
    <row r="2781" spans="1:37" x14ac:dyDescent="0.45">
      <c r="A2781" t="s">
        <v>2047</v>
      </c>
      <c r="B2781" t="s">
        <v>16152</v>
      </c>
      <c r="C2781" t="s">
        <v>1002</v>
      </c>
      <c r="D2781" t="s">
        <v>16153</v>
      </c>
      <c r="E2781" t="s">
        <v>992</v>
      </c>
      <c r="F2781" t="s">
        <v>5750</v>
      </c>
      <c r="G2781">
        <v>39</v>
      </c>
      <c r="H2781" t="s">
        <v>5750</v>
      </c>
      <c r="I2781">
        <v>51206</v>
      </c>
      <c r="J2781" s="108">
        <v>776711582</v>
      </c>
      <c r="K2781" t="s">
        <v>16154</v>
      </c>
      <c r="L2781" s="106">
        <v>39287</v>
      </c>
      <c r="M2781">
        <v>15757554</v>
      </c>
      <c r="N2781" t="s">
        <v>4084</v>
      </c>
      <c r="O2781" t="s">
        <v>12</v>
      </c>
      <c r="P2781" t="s">
        <v>997</v>
      </c>
      <c r="R2781" s="109" t="str">
        <f>IF(OR(P2781="SB",Q2781="SB"),"SB",0)</f>
        <v>SB</v>
      </c>
      <c r="V2781" s="113" t="str">
        <f>IF(AND(I2781&gt;=10000,I2781&lt;=19900),"Praha",(IF(AND(I2781&gt;=25001,I2781&lt;=29501),"Středočeský kraj",(IF(AND(I2781&gt;=30100,I2781&lt;=34972),"Středočeský kraj",(IF(AND(I2781&gt;=35002,I2781&lt;=36271),"Karlovarský kraj",(IF(AND(I2781&gt;=37001,I2781&lt;=39201),"Jihočeský kraj",(IF(AND(I2781&gt;=39701,I2781&lt;=39901),"Jihočeský kraj",(IF(AND(I2781&gt;=39301,I2781&lt;=39601),"Kraj Vysočina",(IF(AND(I2781&gt;=58001,I2781&lt;=59501),"Kraj Vysočina",(IF(AND(I2781&gt;=67401,I2781&lt;=67602),"Kraj Vysočina",(IF(AND(I2781&gt;=40001,I2781&lt;=44101),"Ústecký kraj",(IF(AND(I2781&gt;=46001,I2781&lt;=47201),"Liberecký kraj",(IF(AND(I2781&gt;=51202,I2781&lt;=51401),"Liberecký kraj",(IF(AND(I2781&gt;=53002,I2781&lt;=53976),"Pardubický kraj",(IF(AND(I2781&gt;=56002,I2781&lt;=57201),"Pardubický kraj",(IF(AND(I2781&gt;=60200,I2781&lt;=67201),"Jihomoravský kraj",(IF(AND(I2781&gt;=67801,I2781&lt;=68501),"Jihomoravský kraj",(IF(AND(I2781&gt;=69002,I2781&lt;=69801),"Jihomoravský kraj",(IF(AND(I2781&gt;=68601,I2781&lt;=68801),"Zlínský kraj",(IF(AND(I2781&gt;=75501,I2781&lt;=76901),"Zlínský kraj",(IF(AND(I2781&gt;=70030,I2781&lt;=74901),"Moravskoslezský kraj",(IF(AND(I2781&gt;=75000,I2781&lt;=75368),"Olomoucký kraj",(IF(AND(I2781&gt;=77200,I2781&lt;=79862),"Olomoucký kraj",(IF(AND(I2781&gt;=50011,I2781&lt;=50301),"Královéhradecký kraj",(IF(AND(I2781&gt;=54301,I2781&lt;=54303),"Královéhradecký kraj","0")))))))))))))))))))))))))))))))))))))))))))))))</f>
        <v>Liberecký kraj</v>
      </c>
      <c r="AD2781" t="s">
        <v>998</v>
      </c>
      <c r="AE2781" t="s">
        <v>998</v>
      </c>
      <c r="AF2781" t="s">
        <v>998</v>
      </c>
      <c r="AG2781" s="107">
        <v>300</v>
      </c>
      <c r="AH2781" s="107">
        <v>0</v>
      </c>
      <c r="AI2781" s="107">
        <v>0</v>
      </c>
      <c r="AJ2781" t="s">
        <v>999</v>
      </c>
      <c r="AK2781" s="106">
        <v>44918</v>
      </c>
    </row>
    <row r="2782" spans="1:37" x14ac:dyDescent="0.45">
      <c r="A2782" t="s">
        <v>988</v>
      </c>
      <c r="B2782" t="s">
        <v>18693</v>
      </c>
      <c r="C2782" t="s">
        <v>990</v>
      </c>
      <c r="D2782" t="s">
        <v>18694</v>
      </c>
      <c r="E2782" t="s">
        <v>992</v>
      </c>
      <c r="F2782" t="s">
        <v>4064</v>
      </c>
      <c r="G2782">
        <v>150</v>
      </c>
      <c r="H2782" t="s">
        <v>18695</v>
      </c>
      <c r="I2782">
        <v>51230</v>
      </c>
      <c r="J2782">
        <v>723104916</v>
      </c>
      <c r="K2782" t="s">
        <v>18696</v>
      </c>
      <c r="L2782" s="106">
        <v>31311</v>
      </c>
      <c r="M2782">
        <v>10605339</v>
      </c>
      <c r="N2782" t="s">
        <v>996</v>
      </c>
      <c r="O2782" t="s">
        <v>12</v>
      </c>
      <c r="P2782" t="s">
        <v>997</v>
      </c>
      <c r="R2782" s="109" t="str">
        <f>IF(OR(P2782="SB",Q2782="SB"),"SB",0)</f>
        <v>SB</v>
      </c>
      <c r="T2782" s="110">
        <v>10721</v>
      </c>
      <c r="U2782" t="s">
        <v>19633</v>
      </c>
      <c r="V2782" s="113" t="str">
        <f>IF(AND(I2782&gt;=10000,I2782&lt;=19900),"Praha",(IF(AND(I2782&gt;=25001,I2782&lt;=29501),"Středočeský kraj",(IF(AND(I2782&gt;=30100,I2782&lt;=34972),"Středočeský kraj",(IF(AND(I2782&gt;=35002,I2782&lt;=36271),"Karlovarský kraj",(IF(AND(I2782&gt;=37001,I2782&lt;=39201),"Jihočeský kraj",(IF(AND(I2782&gt;=39701,I2782&lt;=39901),"Jihočeský kraj",(IF(AND(I2782&gt;=39301,I2782&lt;=39601),"Kraj Vysočina",(IF(AND(I2782&gt;=58001,I2782&lt;=59501),"Kraj Vysočina",(IF(AND(I2782&gt;=67401,I2782&lt;=67602),"Kraj Vysočina",(IF(AND(I2782&gt;=40001,I2782&lt;=44101),"Ústecký kraj",(IF(AND(I2782&gt;=46001,I2782&lt;=47201),"Liberecký kraj",(IF(AND(I2782&gt;=51202,I2782&lt;=51401),"Liberecký kraj",(IF(AND(I2782&gt;=53002,I2782&lt;=53976),"Pardubický kraj",(IF(AND(I2782&gt;=56002,I2782&lt;=57201),"Pardubický kraj",(IF(AND(I2782&gt;=60200,I2782&lt;=67201),"Jihomoravský kraj",(IF(AND(I2782&gt;=67801,I2782&lt;=68501),"Jihomoravský kraj",(IF(AND(I2782&gt;=69002,I2782&lt;=69801),"Jihomoravský kraj",(IF(AND(I2782&gt;=68601,I2782&lt;=68801),"Zlínský kraj",(IF(AND(I2782&gt;=75501,I2782&lt;=76901),"Zlínský kraj",(IF(AND(I2782&gt;=70030,I2782&lt;=74901),"Moravskoslezský kraj",(IF(AND(I2782&gt;=75000,I2782&lt;=75368),"Olomoucký kraj",(IF(AND(I2782&gt;=77200,I2782&lt;=79862),"Olomoucký kraj",(IF(AND(I2782&gt;=50011,I2782&lt;=50301),"Královéhradecký kraj",(IF(AND(I2782&gt;=54301,I2782&lt;=54303),"Královéhradecký kraj","0")))))))))))))))))))))))))))))))))))))))))))))))</f>
        <v>Liberecký kraj</v>
      </c>
      <c r="AD2782" t="s">
        <v>998</v>
      </c>
      <c r="AE2782" t="s">
        <v>998</v>
      </c>
      <c r="AF2782" t="s">
        <v>998</v>
      </c>
      <c r="AG2782" s="107">
        <v>0</v>
      </c>
      <c r="AH2782" s="107">
        <v>0</v>
      </c>
      <c r="AI2782" s="107">
        <v>0</v>
      </c>
      <c r="AJ2782" t="s">
        <v>1012</v>
      </c>
    </row>
    <row r="2783" spans="1:37" x14ac:dyDescent="0.45">
      <c r="A2783" t="s">
        <v>1197</v>
      </c>
      <c r="B2783" t="s">
        <v>12108</v>
      </c>
      <c r="C2783" t="s">
        <v>1002</v>
      </c>
      <c r="D2783" t="s">
        <v>12109</v>
      </c>
      <c r="E2783" t="s">
        <v>992</v>
      </c>
      <c r="F2783" t="s">
        <v>3281</v>
      </c>
      <c r="G2783">
        <v>176</v>
      </c>
      <c r="H2783" t="s">
        <v>3281</v>
      </c>
      <c r="I2783">
        <v>51237</v>
      </c>
      <c r="J2783">
        <v>721046826</v>
      </c>
      <c r="K2783" t="s">
        <v>12110</v>
      </c>
      <c r="L2783" s="106">
        <v>38075</v>
      </c>
      <c r="M2783">
        <v>15221933</v>
      </c>
      <c r="N2783" t="s">
        <v>1068</v>
      </c>
      <c r="O2783" t="s">
        <v>1050</v>
      </c>
      <c r="P2783" t="s">
        <v>997</v>
      </c>
      <c r="R2783" s="109" t="str">
        <f>IF(OR(P2783="SB",Q2783="SB"),"SB",0)</f>
        <v>SB</v>
      </c>
      <c r="T2783" s="110" t="s">
        <v>998</v>
      </c>
      <c r="V2783" s="113" t="str">
        <f>IF(AND(I2783&gt;=10000,I2783&lt;=19900),"Praha",(IF(AND(I2783&gt;=25001,I2783&lt;=29501),"Středočeský kraj",(IF(AND(I2783&gt;=30100,I2783&lt;=34972),"Středočeský kraj",(IF(AND(I2783&gt;=35002,I2783&lt;=36271),"Karlovarský kraj",(IF(AND(I2783&gt;=37001,I2783&lt;=39201),"Jihočeský kraj",(IF(AND(I2783&gt;=39701,I2783&lt;=39901),"Jihočeský kraj",(IF(AND(I2783&gt;=39301,I2783&lt;=39601),"Kraj Vysočina",(IF(AND(I2783&gt;=58001,I2783&lt;=59501),"Kraj Vysočina",(IF(AND(I2783&gt;=67401,I2783&lt;=67602),"Kraj Vysočina",(IF(AND(I2783&gt;=40001,I2783&lt;=44101),"Ústecký kraj",(IF(AND(I2783&gt;=46001,I2783&lt;=47201),"Liberecký kraj",(IF(AND(I2783&gt;=51202,I2783&lt;=51401),"Liberecký kraj",(IF(AND(I2783&gt;=53002,I2783&lt;=53976),"Pardubický kraj",(IF(AND(I2783&gt;=56002,I2783&lt;=57201),"Pardubický kraj",(IF(AND(I2783&gt;=60200,I2783&lt;=67201),"Jihomoravský kraj",(IF(AND(I2783&gt;=67801,I2783&lt;=68501),"Jihomoravský kraj",(IF(AND(I2783&gt;=69002,I2783&lt;=69801),"Jihomoravský kraj",(IF(AND(I2783&gt;=68601,I2783&lt;=68801),"Zlínský kraj",(IF(AND(I2783&gt;=75501,I2783&lt;=76901),"Zlínský kraj",(IF(AND(I2783&gt;=70030,I2783&lt;=74901),"Moravskoslezský kraj",(IF(AND(I2783&gt;=75000,I2783&lt;=75368),"Olomoucký kraj",(IF(AND(I2783&gt;=77200,I2783&lt;=79862),"Olomoucký kraj",(IF(AND(I2783&gt;=50011,I2783&lt;=50301),"Královéhradecký kraj",(IF(AND(I2783&gt;=54301,I2783&lt;=54303),"Královéhradecký kraj","0")))))))))))))))))))))))))))))))))))))))))))))))</f>
        <v>Liberecký kraj</v>
      </c>
      <c r="AB2783" t="s">
        <v>998</v>
      </c>
      <c r="AD2783" t="s">
        <v>998</v>
      </c>
      <c r="AE2783" t="s">
        <v>998</v>
      </c>
      <c r="AF2783" t="s">
        <v>998</v>
      </c>
      <c r="AG2783" s="107">
        <v>0</v>
      </c>
      <c r="AH2783" s="107">
        <v>0</v>
      </c>
      <c r="AI2783" s="107">
        <v>0</v>
      </c>
      <c r="AJ2783" t="s">
        <v>1012</v>
      </c>
    </row>
    <row r="2784" spans="1:37" x14ac:dyDescent="0.45">
      <c r="A2784" t="s">
        <v>1213</v>
      </c>
      <c r="B2784" t="s">
        <v>3564</v>
      </c>
      <c r="C2784" t="s">
        <v>1002</v>
      </c>
      <c r="D2784" t="s">
        <v>3574</v>
      </c>
      <c r="E2784" t="s">
        <v>992</v>
      </c>
      <c r="F2784" t="s">
        <v>3575</v>
      </c>
      <c r="G2784">
        <v>10</v>
      </c>
      <c r="H2784" t="s">
        <v>3575</v>
      </c>
      <c r="I2784">
        <v>51238</v>
      </c>
      <c r="J2784">
        <v>777765121</v>
      </c>
      <c r="K2784" t="s">
        <v>3576</v>
      </c>
      <c r="L2784" s="106">
        <v>36223</v>
      </c>
      <c r="M2784">
        <v>12883728</v>
      </c>
      <c r="N2784" t="s">
        <v>3406</v>
      </c>
      <c r="O2784" t="s">
        <v>1010</v>
      </c>
      <c r="P2784" t="s">
        <v>997</v>
      </c>
      <c r="Q2784" t="s">
        <v>3577</v>
      </c>
      <c r="R2784" s="109" t="str">
        <f>IF(OR(P2784="SB",Q2784="SB"),"SB",0)</f>
        <v>SB</v>
      </c>
      <c r="T2784" s="110">
        <v>2019126</v>
      </c>
      <c r="U2784" t="s">
        <v>19634</v>
      </c>
      <c r="V2784" s="113" t="str">
        <f>IF(AND(I2784&gt;=10000,I2784&lt;=19900),"Praha",(IF(AND(I2784&gt;=25001,I2784&lt;=29501),"Středočeský kraj",(IF(AND(I2784&gt;=30100,I2784&lt;=34972),"Středočeský kraj",(IF(AND(I2784&gt;=35002,I2784&lt;=36271),"Karlovarský kraj",(IF(AND(I2784&gt;=37001,I2784&lt;=39201),"Jihočeský kraj",(IF(AND(I2784&gt;=39701,I2784&lt;=39901),"Jihočeský kraj",(IF(AND(I2784&gt;=39301,I2784&lt;=39601),"Kraj Vysočina",(IF(AND(I2784&gt;=58001,I2784&lt;=59501),"Kraj Vysočina",(IF(AND(I2784&gt;=67401,I2784&lt;=67602),"Kraj Vysočina",(IF(AND(I2784&gt;=40001,I2784&lt;=44101),"Ústecký kraj",(IF(AND(I2784&gt;=46001,I2784&lt;=47201),"Liberecký kraj",(IF(AND(I2784&gt;=51202,I2784&lt;=51401),"Liberecký kraj",(IF(AND(I2784&gt;=53002,I2784&lt;=53976),"Pardubický kraj",(IF(AND(I2784&gt;=56002,I2784&lt;=57201),"Pardubický kraj",(IF(AND(I2784&gt;=60200,I2784&lt;=67201),"Jihomoravský kraj",(IF(AND(I2784&gt;=67801,I2784&lt;=68501),"Jihomoravský kraj",(IF(AND(I2784&gt;=69002,I2784&lt;=69801),"Jihomoravský kraj",(IF(AND(I2784&gt;=68601,I2784&lt;=68801),"Zlínský kraj",(IF(AND(I2784&gt;=75501,I2784&lt;=76901),"Zlínský kraj",(IF(AND(I2784&gt;=70030,I2784&lt;=74901),"Moravskoslezský kraj",(IF(AND(I2784&gt;=75000,I2784&lt;=75368),"Olomoucký kraj",(IF(AND(I2784&gt;=77200,I2784&lt;=79862),"Olomoucký kraj",(IF(AND(I2784&gt;=50011,I2784&lt;=50301),"Královéhradecký kraj",(IF(AND(I2784&gt;=54301,I2784&lt;=54303),"Královéhradecký kraj","0")))))))))))))))))))))))))))))))))))))))))))))))</f>
        <v>Liberecký kraj</v>
      </c>
      <c r="W2784" s="111"/>
      <c r="X2784" s="111"/>
      <c r="AB2784" t="s">
        <v>3578</v>
      </c>
      <c r="AD2784" t="s">
        <v>998</v>
      </c>
      <c r="AE2784" t="s">
        <v>998</v>
      </c>
      <c r="AF2784" t="s">
        <v>998</v>
      </c>
      <c r="AG2784" s="107">
        <v>0</v>
      </c>
      <c r="AH2784" s="107">
        <v>0</v>
      </c>
      <c r="AI2784" s="107">
        <v>0</v>
      </c>
      <c r="AJ2784" t="s">
        <v>1012</v>
      </c>
    </row>
    <row r="2785" spans="1:37" x14ac:dyDescent="0.45">
      <c r="A2785" t="s">
        <v>9256</v>
      </c>
      <c r="B2785" t="s">
        <v>9257</v>
      </c>
      <c r="C2785" t="s">
        <v>1002</v>
      </c>
      <c r="D2785" t="s">
        <v>9258</v>
      </c>
      <c r="E2785" t="s">
        <v>992</v>
      </c>
      <c r="F2785" t="s">
        <v>9259</v>
      </c>
      <c r="G2785">
        <v>336</v>
      </c>
      <c r="H2785" t="s">
        <v>3549</v>
      </c>
      <c r="I2785">
        <v>51238</v>
      </c>
      <c r="J2785" s="108">
        <v>604523598</v>
      </c>
      <c r="K2785" t="s">
        <v>9260</v>
      </c>
      <c r="L2785" s="106">
        <v>41338</v>
      </c>
      <c r="M2785">
        <v>16235480</v>
      </c>
      <c r="N2785" t="s">
        <v>3962</v>
      </c>
      <c r="O2785" t="s">
        <v>1050</v>
      </c>
      <c r="P2785" t="s">
        <v>997</v>
      </c>
      <c r="R2785" s="109" t="str">
        <f>IF(OR(P2785="SB",Q2785="SB"),"SB",0)</f>
        <v>SB</v>
      </c>
      <c r="T2785" s="110" t="s">
        <v>998</v>
      </c>
      <c r="V2785" s="113" t="str">
        <f>IF(AND(I2785&gt;=10000,I2785&lt;=19900),"Praha",(IF(AND(I2785&gt;=25001,I2785&lt;=29501),"Středočeský kraj",(IF(AND(I2785&gt;=30100,I2785&lt;=34972),"Středočeský kraj",(IF(AND(I2785&gt;=35002,I2785&lt;=36271),"Karlovarský kraj",(IF(AND(I2785&gt;=37001,I2785&lt;=39201),"Jihočeský kraj",(IF(AND(I2785&gt;=39701,I2785&lt;=39901),"Jihočeský kraj",(IF(AND(I2785&gt;=39301,I2785&lt;=39601),"Kraj Vysočina",(IF(AND(I2785&gt;=58001,I2785&lt;=59501),"Kraj Vysočina",(IF(AND(I2785&gt;=67401,I2785&lt;=67602),"Kraj Vysočina",(IF(AND(I2785&gt;=40001,I2785&lt;=44101),"Ústecký kraj",(IF(AND(I2785&gt;=46001,I2785&lt;=47201),"Liberecký kraj",(IF(AND(I2785&gt;=51202,I2785&lt;=51401),"Liberecký kraj",(IF(AND(I2785&gt;=53002,I2785&lt;=53976),"Pardubický kraj",(IF(AND(I2785&gt;=56002,I2785&lt;=57201),"Pardubický kraj",(IF(AND(I2785&gt;=60200,I2785&lt;=67201),"Jihomoravský kraj",(IF(AND(I2785&gt;=67801,I2785&lt;=68501),"Jihomoravský kraj",(IF(AND(I2785&gt;=69002,I2785&lt;=69801),"Jihomoravský kraj",(IF(AND(I2785&gt;=68601,I2785&lt;=68801),"Zlínský kraj",(IF(AND(I2785&gt;=75501,I2785&lt;=76901),"Zlínský kraj",(IF(AND(I2785&gt;=70030,I2785&lt;=74901),"Moravskoslezský kraj",(IF(AND(I2785&gt;=75000,I2785&lt;=75368),"Olomoucký kraj",(IF(AND(I2785&gt;=77200,I2785&lt;=79862),"Olomoucký kraj",(IF(AND(I2785&gt;=50011,I2785&lt;=50301),"Královéhradecký kraj",(IF(AND(I2785&gt;=54301,I2785&lt;=54303),"Královéhradecký kraj","0")))))))))))))))))))))))))))))))))))))))))))))))</f>
        <v>Liberecký kraj</v>
      </c>
      <c r="AB2785" t="s">
        <v>998</v>
      </c>
      <c r="AD2785" t="s">
        <v>998</v>
      </c>
      <c r="AE2785" t="s">
        <v>998</v>
      </c>
      <c r="AF2785" t="s">
        <v>998</v>
      </c>
      <c r="AG2785" s="107">
        <v>300</v>
      </c>
      <c r="AH2785" s="107">
        <v>0</v>
      </c>
      <c r="AI2785" s="107">
        <v>0</v>
      </c>
      <c r="AJ2785" t="s">
        <v>999</v>
      </c>
      <c r="AK2785" s="106">
        <v>44974</v>
      </c>
    </row>
    <row r="2786" spans="1:37" x14ac:dyDescent="0.45">
      <c r="A2786" t="s">
        <v>1124</v>
      </c>
      <c r="B2786" t="s">
        <v>5664</v>
      </c>
      <c r="C2786" t="s">
        <v>990</v>
      </c>
      <c r="D2786" t="s">
        <v>5670</v>
      </c>
      <c r="E2786" t="s">
        <v>992</v>
      </c>
      <c r="F2786" t="s">
        <v>1463</v>
      </c>
      <c r="G2786">
        <v>667</v>
      </c>
      <c r="H2786" t="s">
        <v>1464</v>
      </c>
      <c r="I2786">
        <v>51240</v>
      </c>
      <c r="K2786" t="s">
        <v>5667</v>
      </c>
      <c r="L2786" s="106">
        <v>26923</v>
      </c>
      <c r="M2786">
        <v>15742400</v>
      </c>
      <c r="N2786" t="s">
        <v>2063</v>
      </c>
      <c r="O2786" t="s">
        <v>1173</v>
      </c>
      <c r="P2786" t="s">
        <v>997</v>
      </c>
      <c r="R2786" s="109" t="str">
        <f>IF(OR(P2786="SB",Q2786="SB"),"SB",0)</f>
        <v>SB</v>
      </c>
      <c r="T2786" s="110" t="s">
        <v>998</v>
      </c>
      <c r="V2786" s="113" t="str">
        <f>IF(AND(I2786&gt;=10000,I2786&lt;=19900),"Praha",(IF(AND(I2786&gt;=25001,I2786&lt;=29501),"Středočeský kraj",(IF(AND(I2786&gt;=30100,I2786&lt;=34972),"Středočeský kraj",(IF(AND(I2786&gt;=35002,I2786&lt;=36271),"Karlovarský kraj",(IF(AND(I2786&gt;=37001,I2786&lt;=39201),"Jihočeský kraj",(IF(AND(I2786&gt;=39701,I2786&lt;=39901),"Jihočeský kraj",(IF(AND(I2786&gt;=39301,I2786&lt;=39601),"Kraj Vysočina",(IF(AND(I2786&gt;=58001,I2786&lt;=59501),"Kraj Vysočina",(IF(AND(I2786&gt;=67401,I2786&lt;=67602),"Kraj Vysočina",(IF(AND(I2786&gt;=40001,I2786&lt;=44101),"Ústecký kraj",(IF(AND(I2786&gt;=46001,I2786&lt;=47201),"Liberecký kraj",(IF(AND(I2786&gt;=51202,I2786&lt;=51401),"Liberecký kraj",(IF(AND(I2786&gt;=53002,I2786&lt;=53976),"Pardubický kraj",(IF(AND(I2786&gt;=56002,I2786&lt;=57201),"Pardubický kraj",(IF(AND(I2786&gt;=60200,I2786&lt;=67201),"Jihomoravský kraj",(IF(AND(I2786&gt;=67801,I2786&lt;=68501),"Jihomoravský kraj",(IF(AND(I2786&gt;=69002,I2786&lt;=69801),"Jihomoravský kraj",(IF(AND(I2786&gt;=68601,I2786&lt;=68801),"Zlínský kraj",(IF(AND(I2786&gt;=75501,I2786&lt;=76901),"Zlínský kraj",(IF(AND(I2786&gt;=70030,I2786&lt;=74901),"Moravskoslezský kraj",(IF(AND(I2786&gt;=75000,I2786&lt;=75368),"Olomoucký kraj",(IF(AND(I2786&gt;=77200,I2786&lt;=79862),"Olomoucký kraj",(IF(AND(I2786&gt;=50011,I2786&lt;=50301),"Královéhradecký kraj",(IF(AND(I2786&gt;=54301,I2786&lt;=54303),"Královéhradecký kraj","0")))))))))))))))))))))))))))))))))))))))))))))))</f>
        <v>Liberecký kraj</v>
      </c>
      <c r="AB2786" t="s">
        <v>998</v>
      </c>
      <c r="AD2786" t="s">
        <v>998</v>
      </c>
      <c r="AE2786" t="s">
        <v>998</v>
      </c>
      <c r="AF2786" t="s">
        <v>998</v>
      </c>
      <c r="AG2786" s="107">
        <v>0</v>
      </c>
      <c r="AH2786" s="107">
        <v>0</v>
      </c>
      <c r="AI2786" s="107">
        <v>0</v>
      </c>
      <c r="AJ2786" t="s">
        <v>1012</v>
      </c>
    </row>
    <row r="2787" spans="1:37" x14ac:dyDescent="0.45">
      <c r="A2787" t="s">
        <v>1007</v>
      </c>
      <c r="B2787" t="s">
        <v>7107</v>
      </c>
      <c r="C2787" t="s">
        <v>990</v>
      </c>
      <c r="D2787" t="s">
        <v>7108</v>
      </c>
      <c r="E2787" t="s">
        <v>992</v>
      </c>
      <c r="F2787" t="s">
        <v>7109</v>
      </c>
      <c r="G2787">
        <v>180</v>
      </c>
      <c r="H2787" t="s">
        <v>7109</v>
      </c>
      <c r="I2787">
        <v>51241</v>
      </c>
      <c r="K2787" t="s">
        <v>7110</v>
      </c>
      <c r="L2787" s="106">
        <v>30537</v>
      </c>
      <c r="M2787">
        <v>13421167</v>
      </c>
      <c r="N2787" t="s">
        <v>996</v>
      </c>
      <c r="O2787" t="s">
        <v>12</v>
      </c>
      <c r="P2787" t="s">
        <v>997</v>
      </c>
      <c r="R2787" s="109" t="str">
        <f>IF(OR(P2787="SB",Q2787="SB"),"SB",0)</f>
        <v>SB</v>
      </c>
      <c r="T2787" s="110" t="s">
        <v>998</v>
      </c>
      <c r="V2787" s="113" t="str">
        <f>IF(AND(I2787&gt;=10000,I2787&lt;=19900),"Praha",(IF(AND(I2787&gt;=25001,I2787&lt;=29501),"Středočeský kraj",(IF(AND(I2787&gt;=30100,I2787&lt;=34972),"Středočeský kraj",(IF(AND(I2787&gt;=35002,I2787&lt;=36271),"Karlovarský kraj",(IF(AND(I2787&gt;=37001,I2787&lt;=39201),"Jihočeský kraj",(IF(AND(I2787&gt;=39701,I2787&lt;=39901),"Jihočeský kraj",(IF(AND(I2787&gt;=39301,I2787&lt;=39601),"Kraj Vysočina",(IF(AND(I2787&gt;=58001,I2787&lt;=59501),"Kraj Vysočina",(IF(AND(I2787&gt;=67401,I2787&lt;=67602),"Kraj Vysočina",(IF(AND(I2787&gt;=40001,I2787&lt;=44101),"Ústecký kraj",(IF(AND(I2787&gt;=46001,I2787&lt;=47201),"Liberecký kraj",(IF(AND(I2787&gt;=51202,I2787&lt;=51401),"Liberecký kraj",(IF(AND(I2787&gt;=53002,I2787&lt;=53976),"Pardubický kraj",(IF(AND(I2787&gt;=56002,I2787&lt;=57201),"Pardubický kraj",(IF(AND(I2787&gt;=60200,I2787&lt;=67201),"Jihomoravský kraj",(IF(AND(I2787&gt;=67801,I2787&lt;=68501),"Jihomoravský kraj",(IF(AND(I2787&gt;=69002,I2787&lt;=69801),"Jihomoravský kraj",(IF(AND(I2787&gt;=68601,I2787&lt;=68801),"Zlínský kraj",(IF(AND(I2787&gt;=75501,I2787&lt;=76901),"Zlínský kraj",(IF(AND(I2787&gt;=70030,I2787&lt;=74901),"Moravskoslezský kraj",(IF(AND(I2787&gt;=75000,I2787&lt;=75368),"Olomoucký kraj",(IF(AND(I2787&gt;=77200,I2787&lt;=79862),"Olomoucký kraj",(IF(AND(I2787&gt;=50011,I2787&lt;=50301),"Královéhradecký kraj",(IF(AND(I2787&gt;=54301,I2787&lt;=54303),"Královéhradecký kraj","0")))))))))))))))))))))))))))))))))))))))))))))))</f>
        <v>Liberecký kraj</v>
      </c>
      <c r="AB2787" t="s">
        <v>998</v>
      </c>
      <c r="AD2787" t="s">
        <v>998</v>
      </c>
      <c r="AE2787" t="s">
        <v>998</v>
      </c>
      <c r="AF2787" t="s">
        <v>998</v>
      </c>
      <c r="AG2787" s="107">
        <v>0</v>
      </c>
      <c r="AH2787" s="107">
        <v>0</v>
      </c>
      <c r="AI2787" s="107">
        <v>0</v>
      </c>
      <c r="AJ2787" t="s">
        <v>1012</v>
      </c>
    </row>
    <row r="2788" spans="1:37" x14ac:dyDescent="0.45">
      <c r="A2788" t="s">
        <v>3173</v>
      </c>
      <c r="B2788" t="s">
        <v>10136</v>
      </c>
      <c r="C2788" t="s">
        <v>1002</v>
      </c>
      <c r="D2788" t="s">
        <v>19559</v>
      </c>
      <c r="E2788" t="s">
        <v>992</v>
      </c>
      <c r="F2788" t="s">
        <v>4941</v>
      </c>
      <c r="G2788">
        <v>477</v>
      </c>
      <c r="H2788" t="s">
        <v>3228</v>
      </c>
      <c r="I2788">
        <v>51243</v>
      </c>
      <c r="J2788">
        <v>603159459</v>
      </c>
      <c r="K2788" t="s">
        <v>19560</v>
      </c>
      <c r="L2788" s="106">
        <v>36976</v>
      </c>
      <c r="M2788">
        <v>11243317</v>
      </c>
      <c r="N2788" t="s">
        <v>2990</v>
      </c>
      <c r="O2788" t="s">
        <v>1106</v>
      </c>
      <c r="P2788" t="s">
        <v>997</v>
      </c>
      <c r="Q2788" t="s">
        <v>1011</v>
      </c>
      <c r="R2788" s="109" t="str">
        <f>IF(OR(P2788="SB",Q2788="SB"),"SB",0)</f>
        <v>SB</v>
      </c>
      <c r="T2788" s="110">
        <v>16063</v>
      </c>
      <c r="U2788" t="s">
        <v>19633</v>
      </c>
      <c r="V2788" s="113" t="str">
        <f>IF(AND(I2788&gt;=10000,I2788&lt;=19900),"Praha",(IF(AND(I2788&gt;=25001,I2788&lt;=29501),"Středočeský kraj",(IF(AND(I2788&gt;=30100,I2788&lt;=34972),"Středočeský kraj",(IF(AND(I2788&gt;=35002,I2788&lt;=36271),"Karlovarský kraj",(IF(AND(I2788&gt;=37001,I2788&lt;=39201),"Jihočeský kraj",(IF(AND(I2788&gt;=39701,I2788&lt;=39901),"Jihočeský kraj",(IF(AND(I2788&gt;=39301,I2788&lt;=39601),"Kraj Vysočina",(IF(AND(I2788&gt;=58001,I2788&lt;=59501),"Kraj Vysočina",(IF(AND(I2788&gt;=67401,I2788&lt;=67602),"Kraj Vysočina",(IF(AND(I2788&gt;=40001,I2788&lt;=44101),"Ústecký kraj",(IF(AND(I2788&gt;=46001,I2788&lt;=47201),"Liberecký kraj",(IF(AND(I2788&gt;=51202,I2788&lt;=51401),"Liberecký kraj",(IF(AND(I2788&gt;=53002,I2788&lt;=53976),"Pardubický kraj",(IF(AND(I2788&gt;=56002,I2788&lt;=57201),"Pardubický kraj",(IF(AND(I2788&gt;=60200,I2788&lt;=67201),"Jihomoravský kraj",(IF(AND(I2788&gt;=67801,I2788&lt;=68501),"Jihomoravský kraj",(IF(AND(I2788&gt;=69002,I2788&lt;=69801),"Jihomoravský kraj",(IF(AND(I2788&gt;=68601,I2788&lt;=68801),"Zlínský kraj",(IF(AND(I2788&gt;=75501,I2788&lt;=76901),"Zlínský kraj",(IF(AND(I2788&gt;=70030,I2788&lt;=74901),"Moravskoslezský kraj",(IF(AND(I2788&gt;=75000,I2788&lt;=75368),"Olomoucký kraj",(IF(AND(I2788&gt;=77200,I2788&lt;=79862),"Olomoucký kraj",(IF(AND(I2788&gt;=50011,I2788&lt;=50301),"Královéhradecký kraj",(IF(AND(I2788&gt;=54301,I2788&lt;=54303),"Královéhradecký kraj","0")))))))))))))))))))))))))))))))))))))))))))))))</f>
        <v>Liberecký kraj</v>
      </c>
      <c r="AB2788" t="s">
        <v>19561</v>
      </c>
      <c r="AD2788" t="s">
        <v>998</v>
      </c>
      <c r="AE2788" t="s">
        <v>998</v>
      </c>
      <c r="AF2788" t="s">
        <v>998</v>
      </c>
      <c r="AG2788" s="107">
        <v>300</v>
      </c>
      <c r="AH2788" s="107">
        <v>0</v>
      </c>
      <c r="AI2788" s="107">
        <v>0</v>
      </c>
      <c r="AJ2788" t="s">
        <v>999</v>
      </c>
      <c r="AK2788" s="106">
        <v>44901</v>
      </c>
    </row>
    <row r="2789" spans="1:37" x14ac:dyDescent="0.45">
      <c r="A2789" t="s">
        <v>1102</v>
      </c>
      <c r="B2789" t="s">
        <v>11791</v>
      </c>
      <c r="C2789" t="s">
        <v>1002</v>
      </c>
      <c r="D2789" t="s">
        <v>11792</v>
      </c>
      <c r="E2789" t="s">
        <v>992</v>
      </c>
      <c r="F2789" t="s">
        <v>3228</v>
      </c>
      <c r="G2789">
        <v>614</v>
      </c>
      <c r="H2789" t="s">
        <v>3228</v>
      </c>
      <c r="I2789">
        <v>51243</v>
      </c>
      <c r="K2789" t="s">
        <v>11793</v>
      </c>
      <c r="L2789" s="106">
        <v>31833</v>
      </c>
      <c r="M2789">
        <v>10878959</v>
      </c>
      <c r="N2789" t="s">
        <v>996</v>
      </c>
      <c r="O2789" t="s">
        <v>12</v>
      </c>
      <c r="P2789" t="s">
        <v>997</v>
      </c>
      <c r="R2789" s="109" t="str">
        <f>IF(OR(P2789="SB",Q2789="SB"),"SB",0)</f>
        <v>SB</v>
      </c>
      <c r="T2789" s="110">
        <v>51731</v>
      </c>
      <c r="U2789" t="s">
        <v>19633</v>
      </c>
      <c r="V2789" s="113" t="str">
        <f>IF(AND(I2789&gt;=10000,I2789&lt;=19900),"Praha",(IF(AND(I2789&gt;=25001,I2789&lt;=29501),"Středočeský kraj",(IF(AND(I2789&gt;=30100,I2789&lt;=34972),"Středočeský kraj",(IF(AND(I2789&gt;=35002,I2789&lt;=36271),"Karlovarský kraj",(IF(AND(I2789&gt;=37001,I2789&lt;=39201),"Jihočeský kraj",(IF(AND(I2789&gt;=39701,I2789&lt;=39901),"Jihočeský kraj",(IF(AND(I2789&gt;=39301,I2789&lt;=39601),"Kraj Vysočina",(IF(AND(I2789&gt;=58001,I2789&lt;=59501),"Kraj Vysočina",(IF(AND(I2789&gt;=67401,I2789&lt;=67602),"Kraj Vysočina",(IF(AND(I2789&gt;=40001,I2789&lt;=44101),"Ústecký kraj",(IF(AND(I2789&gt;=46001,I2789&lt;=47201),"Liberecký kraj",(IF(AND(I2789&gt;=51202,I2789&lt;=51401),"Liberecký kraj",(IF(AND(I2789&gt;=53002,I2789&lt;=53976),"Pardubický kraj",(IF(AND(I2789&gt;=56002,I2789&lt;=57201),"Pardubický kraj",(IF(AND(I2789&gt;=60200,I2789&lt;=67201),"Jihomoravský kraj",(IF(AND(I2789&gt;=67801,I2789&lt;=68501),"Jihomoravský kraj",(IF(AND(I2789&gt;=69002,I2789&lt;=69801),"Jihomoravský kraj",(IF(AND(I2789&gt;=68601,I2789&lt;=68801),"Zlínský kraj",(IF(AND(I2789&gt;=75501,I2789&lt;=76901),"Zlínský kraj",(IF(AND(I2789&gt;=70030,I2789&lt;=74901),"Moravskoslezský kraj",(IF(AND(I2789&gt;=75000,I2789&lt;=75368),"Olomoucký kraj",(IF(AND(I2789&gt;=77200,I2789&lt;=79862),"Olomoucký kraj",(IF(AND(I2789&gt;=50011,I2789&lt;=50301),"Královéhradecký kraj",(IF(AND(I2789&gt;=54301,I2789&lt;=54303),"Královéhradecký kraj","0")))))))))))))))))))))))))))))))))))))))))))))))</f>
        <v>Liberecký kraj</v>
      </c>
      <c r="AD2789" t="s">
        <v>998</v>
      </c>
      <c r="AE2789" t="s">
        <v>998</v>
      </c>
      <c r="AF2789" t="s">
        <v>998</v>
      </c>
      <c r="AG2789" s="107">
        <v>0</v>
      </c>
      <c r="AH2789" s="107">
        <v>0</v>
      </c>
      <c r="AI2789" s="107">
        <v>0</v>
      </c>
      <c r="AJ2789" t="s">
        <v>1012</v>
      </c>
    </row>
    <row r="2790" spans="1:37" x14ac:dyDescent="0.45">
      <c r="A2790" t="s">
        <v>1187</v>
      </c>
      <c r="B2790" t="s">
        <v>16820</v>
      </c>
      <c r="C2790" t="s">
        <v>1002</v>
      </c>
      <c r="D2790" t="s">
        <v>16824</v>
      </c>
      <c r="E2790" t="s">
        <v>992</v>
      </c>
      <c r="F2790" t="s">
        <v>16822</v>
      </c>
      <c r="G2790">
        <v>160</v>
      </c>
      <c r="H2790" t="s">
        <v>1464</v>
      </c>
      <c r="I2790">
        <v>51244</v>
      </c>
      <c r="K2790" t="s">
        <v>16825</v>
      </c>
      <c r="L2790" s="106">
        <v>33210</v>
      </c>
      <c r="M2790">
        <v>10891790</v>
      </c>
      <c r="N2790" t="s">
        <v>996</v>
      </c>
      <c r="O2790" t="s">
        <v>12</v>
      </c>
      <c r="P2790" t="s">
        <v>997</v>
      </c>
      <c r="R2790" s="109" t="str">
        <f>IF(OR(P2790="SB",Q2790="SB"),"SB",0)</f>
        <v>SB</v>
      </c>
      <c r="T2790" s="110">
        <v>51876</v>
      </c>
      <c r="U2790" t="s">
        <v>19633</v>
      </c>
      <c r="V2790" s="113" t="str">
        <f>IF(AND(I2790&gt;=10000,I2790&lt;=19900),"Praha",(IF(AND(I2790&gt;=25001,I2790&lt;=29501),"Středočeský kraj",(IF(AND(I2790&gt;=30100,I2790&lt;=34972),"Středočeský kraj",(IF(AND(I2790&gt;=35002,I2790&lt;=36271),"Karlovarský kraj",(IF(AND(I2790&gt;=37001,I2790&lt;=39201),"Jihočeský kraj",(IF(AND(I2790&gt;=39701,I2790&lt;=39901),"Jihočeský kraj",(IF(AND(I2790&gt;=39301,I2790&lt;=39601),"Kraj Vysočina",(IF(AND(I2790&gt;=58001,I2790&lt;=59501),"Kraj Vysočina",(IF(AND(I2790&gt;=67401,I2790&lt;=67602),"Kraj Vysočina",(IF(AND(I2790&gt;=40001,I2790&lt;=44101),"Ústecký kraj",(IF(AND(I2790&gt;=46001,I2790&lt;=47201),"Liberecký kraj",(IF(AND(I2790&gt;=51202,I2790&lt;=51401),"Liberecký kraj",(IF(AND(I2790&gt;=53002,I2790&lt;=53976),"Pardubický kraj",(IF(AND(I2790&gt;=56002,I2790&lt;=57201),"Pardubický kraj",(IF(AND(I2790&gt;=60200,I2790&lt;=67201),"Jihomoravský kraj",(IF(AND(I2790&gt;=67801,I2790&lt;=68501),"Jihomoravský kraj",(IF(AND(I2790&gt;=69002,I2790&lt;=69801),"Jihomoravský kraj",(IF(AND(I2790&gt;=68601,I2790&lt;=68801),"Zlínský kraj",(IF(AND(I2790&gt;=75501,I2790&lt;=76901),"Zlínský kraj",(IF(AND(I2790&gt;=70030,I2790&lt;=74901),"Moravskoslezský kraj",(IF(AND(I2790&gt;=75000,I2790&lt;=75368),"Olomoucký kraj",(IF(AND(I2790&gt;=77200,I2790&lt;=79862),"Olomoucký kraj",(IF(AND(I2790&gt;=50011,I2790&lt;=50301),"Královéhradecký kraj",(IF(AND(I2790&gt;=54301,I2790&lt;=54303),"Královéhradecký kraj","0")))))))))))))))))))))))))))))))))))))))))))))))</f>
        <v>Liberecký kraj</v>
      </c>
      <c r="AD2790" t="s">
        <v>998</v>
      </c>
      <c r="AE2790" t="s">
        <v>998</v>
      </c>
      <c r="AF2790" t="s">
        <v>998</v>
      </c>
      <c r="AG2790" s="107">
        <v>0</v>
      </c>
      <c r="AH2790" s="107">
        <v>0</v>
      </c>
      <c r="AI2790" s="107">
        <v>0</v>
      </c>
      <c r="AJ2790" t="s">
        <v>1012</v>
      </c>
    </row>
    <row r="2791" spans="1:37" x14ac:dyDescent="0.45">
      <c r="A2791" t="s">
        <v>1061</v>
      </c>
      <c r="B2791" t="s">
        <v>18774</v>
      </c>
      <c r="C2791" t="s">
        <v>990</v>
      </c>
      <c r="D2791" t="s">
        <v>18775</v>
      </c>
      <c r="E2791" t="s">
        <v>992</v>
      </c>
      <c r="F2791" t="s">
        <v>1463</v>
      </c>
      <c r="G2791">
        <v>209</v>
      </c>
      <c r="H2791" t="s">
        <v>1464</v>
      </c>
      <c r="I2791">
        <v>51244</v>
      </c>
      <c r="J2791">
        <v>737160080</v>
      </c>
      <c r="K2791" t="s">
        <v>18776</v>
      </c>
      <c r="L2791" s="106">
        <v>38168</v>
      </c>
      <c r="M2791">
        <v>14499079</v>
      </c>
      <c r="N2791" t="s">
        <v>1589</v>
      </c>
      <c r="O2791" t="s">
        <v>1050</v>
      </c>
      <c r="P2791" t="s">
        <v>997</v>
      </c>
      <c r="R2791" s="109" t="str">
        <f>IF(OR(P2791="SB",Q2791="SB"),"SB",0)</f>
        <v>SB</v>
      </c>
      <c r="T2791" s="110">
        <v>2018467</v>
      </c>
      <c r="U2791" t="s">
        <v>19633</v>
      </c>
      <c r="V2791" s="113" t="str">
        <f>IF(AND(I2791&gt;=10000,I2791&lt;=19900),"Praha",(IF(AND(I2791&gt;=25001,I2791&lt;=29501),"Středočeský kraj",(IF(AND(I2791&gt;=30100,I2791&lt;=34972),"Středočeský kraj",(IF(AND(I2791&gt;=35002,I2791&lt;=36271),"Karlovarský kraj",(IF(AND(I2791&gt;=37001,I2791&lt;=39201),"Jihočeský kraj",(IF(AND(I2791&gt;=39701,I2791&lt;=39901),"Jihočeský kraj",(IF(AND(I2791&gt;=39301,I2791&lt;=39601),"Kraj Vysočina",(IF(AND(I2791&gt;=58001,I2791&lt;=59501),"Kraj Vysočina",(IF(AND(I2791&gt;=67401,I2791&lt;=67602),"Kraj Vysočina",(IF(AND(I2791&gt;=40001,I2791&lt;=44101),"Ústecký kraj",(IF(AND(I2791&gt;=46001,I2791&lt;=47201),"Liberecký kraj",(IF(AND(I2791&gt;=51202,I2791&lt;=51401),"Liberecký kraj",(IF(AND(I2791&gt;=53002,I2791&lt;=53976),"Pardubický kraj",(IF(AND(I2791&gt;=56002,I2791&lt;=57201),"Pardubický kraj",(IF(AND(I2791&gt;=60200,I2791&lt;=67201),"Jihomoravský kraj",(IF(AND(I2791&gt;=67801,I2791&lt;=68501),"Jihomoravský kraj",(IF(AND(I2791&gt;=69002,I2791&lt;=69801),"Jihomoravský kraj",(IF(AND(I2791&gt;=68601,I2791&lt;=68801),"Zlínský kraj",(IF(AND(I2791&gt;=75501,I2791&lt;=76901),"Zlínský kraj",(IF(AND(I2791&gt;=70030,I2791&lt;=74901),"Moravskoslezský kraj",(IF(AND(I2791&gt;=75000,I2791&lt;=75368),"Olomoucký kraj",(IF(AND(I2791&gt;=77200,I2791&lt;=79862),"Olomoucký kraj",(IF(AND(I2791&gt;=50011,I2791&lt;=50301),"Královéhradecký kraj",(IF(AND(I2791&gt;=54301,I2791&lt;=54303),"Královéhradecký kraj","0")))))))))))))))))))))))))))))))))))))))))))))))</f>
        <v>Liberecký kraj</v>
      </c>
      <c r="AB2791" t="s">
        <v>18777</v>
      </c>
      <c r="AD2791" t="s">
        <v>998</v>
      </c>
      <c r="AE2791" t="s">
        <v>998</v>
      </c>
      <c r="AF2791" t="s">
        <v>998</v>
      </c>
      <c r="AG2791" s="107">
        <v>300</v>
      </c>
      <c r="AH2791" s="107">
        <v>0</v>
      </c>
      <c r="AI2791" s="107">
        <v>0</v>
      </c>
      <c r="AJ2791" t="s">
        <v>999</v>
      </c>
      <c r="AK2791" s="106">
        <v>44911</v>
      </c>
    </row>
    <row r="2792" spans="1:37" x14ac:dyDescent="0.45">
      <c r="A2792" t="s">
        <v>1187</v>
      </c>
      <c r="B2792" t="s">
        <v>16820</v>
      </c>
      <c r="C2792" t="s">
        <v>1002</v>
      </c>
      <c r="D2792" t="s">
        <v>16821</v>
      </c>
      <c r="E2792" t="s">
        <v>992</v>
      </c>
      <c r="F2792" t="s">
        <v>16822</v>
      </c>
      <c r="G2792">
        <v>160</v>
      </c>
      <c r="H2792" t="s">
        <v>1464</v>
      </c>
      <c r="I2792">
        <v>51244</v>
      </c>
      <c r="K2792" t="s">
        <v>16823</v>
      </c>
      <c r="L2792" s="106">
        <v>30513</v>
      </c>
      <c r="M2792">
        <v>11491574</v>
      </c>
      <c r="N2792" t="s">
        <v>996</v>
      </c>
      <c r="O2792" t="s">
        <v>12</v>
      </c>
      <c r="P2792" t="s">
        <v>997</v>
      </c>
      <c r="R2792" s="109" t="str">
        <f>IF(OR(P2792="SB",Q2792="SB"),"SB",0)</f>
        <v>SB</v>
      </c>
      <c r="T2792" s="110">
        <v>52921</v>
      </c>
      <c r="U2792" t="s">
        <v>19634</v>
      </c>
      <c r="V2792" s="113" t="str">
        <f>IF(AND(I2792&gt;=10000,I2792&lt;=19900),"Praha",(IF(AND(I2792&gt;=25001,I2792&lt;=29501),"Středočeský kraj",(IF(AND(I2792&gt;=30100,I2792&lt;=34972),"Středočeský kraj",(IF(AND(I2792&gt;=35002,I2792&lt;=36271),"Karlovarský kraj",(IF(AND(I2792&gt;=37001,I2792&lt;=39201),"Jihočeský kraj",(IF(AND(I2792&gt;=39701,I2792&lt;=39901),"Jihočeský kraj",(IF(AND(I2792&gt;=39301,I2792&lt;=39601),"Kraj Vysočina",(IF(AND(I2792&gt;=58001,I2792&lt;=59501),"Kraj Vysočina",(IF(AND(I2792&gt;=67401,I2792&lt;=67602),"Kraj Vysočina",(IF(AND(I2792&gt;=40001,I2792&lt;=44101),"Ústecký kraj",(IF(AND(I2792&gt;=46001,I2792&lt;=47201),"Liberecký kraj",(IF(AND(I2792&gt;=51202,I2792&lt;=51401),"Liberecký kraj",(IF(AND(I2792&gt;=53002,I2792&lt;=53976),"Pardubický kraj",(IF(AND(I2792&gt;=56002,I2792&lt;=57201),"Pardubický kraj",(IF(AND(I2792&gt;=60200,I2792&lt;=67201),"Jihomoravský kraj",(IF(AND(I2792&gt;=67801,I2792&lt;=68501),"Jihomoravský kraj",(IF(AND(I2792&gt;=69002,I2792&lt;=69801),"Jihomoravský kraj",(IF(AND(I2792&gt;=68601,I2792&lt;=68801),"Zlínský kraj",(IF(AND(I2792&gt;=75501,I2792&lt;=76901),"Zlínský kraj",(IF(AND(I2792&gt;=70030,I2792&lt;=74901),"Moravskoslezský kraj",(IF(AND(I2792&gt;=75000,I2792&lt;=75368),"Olomoucký kraj",(IF(AND(I2792&gt;=77200,I2792&lt;=79862),"Olomoucký kraj",(IF(AND(I2792&gt;=50011,I2792&lt;=50301),"Královéhradecký kraj",(IF(AND(I2792&gt;=54301,I2792&lt;=54303),"Královéhradecký kraj","0")))))))))))))))))))))))))))))))))))))))))))))))</f>
        <v>Liberecký kraj</v>
      </c>
      <c r="W2792" s="111">
        <v>52921</v>
      </c>
      <c r="X2792" s="111" t="s">
        <v>19633</v>
      </c>
      <c r="AD2792" t="s">
        <v>998</v>
      </c>
      <c r="AE2792" t="s">
        <v>998</v>
      </c>
      <c r="AF2792" t="s">
        <v>1515</v>
      </c>
      <c r="AG2792" s="107">
        <v>0</v>
      </c>
      <c r="AH2792" s="107">
        <v>0</v>
      </c>
      <c r="AI2792" s="107">
        <v>0</v>
      </c>
      <c r="AJ2792" t="s">
        <v>1012</v>
      </c>
    </row>
    <row r="2793" spans="1:37" x14ac:dyDescent="0.45">
      <c r="A2793" t="s">
        <v>5006</v>
      </c>
      <c r="B2793" t="s">
        <v>14494</v>
      </c>
      <c r="C2793" t="s">
        <v>1002</v>
      </c>
      <c r="D2793" t="s">
        <v>14496</v>
      </c>
      <c r="E2793" t="s">
        <v>992</v>
      </c>
      <c r="F2793" t="s">
        <v>11491</v>
      </c>
      <c r="G2793">
        <v>2</v>
      </c>
      <c r="H2793" t="s">
        <v>1464</v>
      </c>
      <c r="I2793">
        <v>51245</v>
      </c>
      <c r="J2793">
        <v>602878223</v>
      </c>
      <c r="K2793" t="s">
        <v>14495</v>
      </c>
      <c r="L2793" s="106">
        <v>40351</v>
      </c>
      <c r="M2793">
        <v>14471696</v>
      </c>
      <c r="N2793" t="s">
        <v>4084</v>
      </c>
      <c r="O2793" t="s">
        <v>12</v>
      </c>
      <c r="P2793" t="s">
        <v>997</v>
      </c>
      <c r="Q2793" t="s">
        <v>1011</v>
      </c>
      <c r="R2793" s="109" t="str">
        <f>IF(OR(P2793="SB",Q2793="SB"),"SB",0)</f>
        <v>SB</v>
      </c>
      <c r="T2793" s="110">
        <v>2020118</v>
      </c>
      <c r="U2793" t="s">
        <v>19633</v>
      </c>
      <c r="V2793" s="113" t="str">
        <f>IF(AND(I2793&gt;=10000,I2793&lt;=19900),"Praha",(IF(AND(I2793&gt;=25001,I2793&lt;=29501),"Středočeský kraj",(IF(AND(I2793&gt;=30100,I2793&lt;=34972),"Středočeský kraj",(IF(AND(I2793&gt;=35002,I2793&lt;=36271),"Karlovarský kraj",(IF(AND(I2793&gt;=37001,I2793&lt;=39201),"Jihočeský kraj",(IF(AND(I2793&gt;=39701,I2793&lt;=39901),"Jihočeský kraj",(IF(AND(I2793&gt;=39301,I2793&lt;=39601),"Kraj Vysočina",(IF(AND(I2793&gt;=58001,I2793&lt;=59501),"Kraj Vysočina",(IF(AND(I2793&gt;=67401,I2793&lt;=67602),"Kraj Vysočina",(IF(AND(I2793&gt;=40001,I2793&lt;=44101),"Ústecký kraj",(IF(AND(I2793&gt;=46001,I2793&lt;=47201),"Liberecký kraj",(IF(AND(I2793&gt;=51202,I2793&lt;=51401),"Liberecký kraj",(IF(AND(I2793&gt;=53002,I2793&lt;=53976),"Pardubický kraj",(IF(AND(I2793&gt;=56002,I2793&lt;=57201),"Pardubický kraj",(IF(AND(I2793&gt;=60200,I2793&lt;=67201),"Jihomoravský kraj",(IF(AND(I2793&gt;=67801,I2793&lt;=68501),"Jihomoravský kraj",(IF(AND(I2793&gt;=69002,I2793&lt;=69801),"Jihomoravský kraj",(IF(AND(I2793&gt;=68601,I2793&lt;=68801),"Zlínský kraj",(IF(AND(I2793&gt;=75501,I2793&lt;=76901),"Zlínský kraj",(IF(AND(I2793&gt;=70030,I2793&lt;=74901),"Moravskoslezský kraj",(IF(AND(I2793&gt;=75000,I2793&lt;=75368),"Olomoucký kraj",(IF(AND(I2793&gt;=77200,I2793&lt;=79862),"Olomoucký kraj",(IF(AND(I2793&gt;=50011,I2793&lt;=50301),"Královéhradecký kraj",(IF(AND(I2793&gt;=54301,I2793&lt;=54303),"Královéhradecký kraj","0")))))))))))))))))))))))))))))))))))))))))))))))</f>
        <v>Liberecký kraj</v>
      </c>
      <c r="AB2793" t="s">
        <v>14497</v>
      </c>
      <c r="AD2793" t="s">
        <v>998</v>
      </c>
      <c r="AE2793" t="s">
        <v>998</v>
      </c>
      <c r="AF2793" t="s">
        <v>998</v>
      </c>
      <c r="AG2793" s="107">
        <v>300</v>
      </c>
      <c r="AH2793" s="107">
        <v>0</v>
      </c>
      <c r="AI2793" s="107">
        <v>0</v>
      </c>
      <c r="AJ2793" t="s">
        <v>999</v>
      </c>
      <c r="AK2793" s="106">
        <v>44918</v>
      </c>
    </row>
    <row r="2794" spans="1:37" x14ac:dyDescent="0.45">
      <c r="A2794" t="s">
        <v>1268</v>
      </c>
      <c r="B2794" t="s">
        <v>6583</v>
      </c>
      <c r="C2794" t="s">
        <v>990</v>
      </c>
      <c r="D2794" t="s">
        <v>6584</v>
      </c>
      <c r="E2794" t="s">
        <v>992</v>
      </c>
      <c r="F2794" t="s">
        <v>1726</v>
      </c>
      <c r="G2794">
        <v>391</v>
      </c>
      <c r="H2794" t="s">
        <v>1726</v>
      </c>
      <c r="I2794">
        <v>51246</v>
      </c>
      <c r="K2794" t="s">
        <v>6585</v>
      </c>
      <c r="L2794" s="106">
        <v>34574</v>
      </c>
      <c r="M2794">
        <v>10898763</v>
      </c>
      <c r="N2794" t="s">
        <v>996</v>
      </c>
      <c r="O2794" t="s">
        <v>12</v>
      </c>
      <c r="P2794" t="s">
        <v>997</v>
      </c>
      <c r="R2794" s="109" t="str">
        <f>IF(OR(P2794="SB",Q2794="SB"),"SB",0)</f>
        <v>SB</v>
      </c>
      <c r="T2794" s="110">
        <v>11590</v>
      </c>
      <c r="U2794" t="s">
        <v>19633</v>
      </c>
      <c r="V2794" s="113" t="str">
        <f>IF(AND(I2794&gt;=10000,I2794&lt;=19900),"Praha",(IF(AND(I2794&gt;=25001,I2794&lt;=29501),"Středočeský kraj",(IF(AND(I2794&gt;=30100,I2794&lt;=34972),"Středočeský kraj",(IF(AND(I2794&gt;=35002,I2794&lt;=36271),"Karlovarský kraj",(IF(AND(I2794&gt;=37001,I2794&lt;=39201),"Jihočeský kraj",(IF(AND(I2794&gt;=39701,I2794&lt;=39901),"Jihočeský kraj",(IF(AND(I2794&gt;=39301,I2794&lt;=39601),"Kraj Vysočina",(IF(AND(I2794&gt;=58001,I2794&lt;=59501),"Kraj Vysočina",(IF(AND(I2794&gt;=67401,I2794&lt;=67602),"Kraj Vysočina",(IF(AND(I2794&gt;=40001,I2794&lt;=44101),"Ústecký kraj",(IF(AND(I2794&gt;=46001,I2794&lt;=47201),"Liberecký kraj",(IF(AND(I2794&gt;=51202,I2794&lt;=51401),"Liberecký kraj",(IF(AND(I2794&gt;=53002,I2794&lt;=53976),"Pardubický kraj",(IF(AND(I2794&gt;=56002,I2794&lt;=57201),"Pardubický kraj",(IF(AND(I2794&gt;=60200,I2794&lt;=67201),"Jihomoravský kraj",(IF(AND(I2794&gt;=67801,I2794&lt;=68501),"Jihomoravský kraj",(IF(AND(I2794&gt;=69002,I2794&lt;=69801),"Jihomoravský kraj",(IF(AND(I2794&gt;=68601,I2794&lt;=68801),"Zlínský kraj",(IF(AND(I2794&gt;=75501,I2794&lt;=76901),"Zlínský kraj",(IF(AND(I2794&gt;=70030,I2794&lt;=74901),"Moravskoslezský kraj",(IF(AND(I2794&gt;=75000,I2794&lt;=75368),"Olomoucký kraj",(IF(AND(I2794&gt;=77200,I2794&lt;=79862),"Olomoucký kraj",(IF(AND(I2794&gt;=50011,I2794&lt;=50301),"Královéhradecký kraj",(IF(AND(I2794&gt;=54301,I2794&lt;=54303),"Královéhradecký kraj","0")))))))))))))))))))))))))))))))))))))))))))))))</f>
        <v>Liberecký kraj</v>
      </c>
      <c r="AD2794" t="s">
        <v>998</v>
      </c>
      <c r="AE2794" t="s">
        <v>998</v>
      </c>
      <c r="AF2794" t="s">
        <v>998</v>
      </c>
      <c r="AG2794" s="107">
        <v>0</v>
      </c>
      <c r="AH2794" s="107">
        <v>0</v>
      </c>
      <c r="AI2794" s="107">
        <v>0</v>
      </c>
      <c r="AJ2794" t="s">
        <v>1012</v>
      </c>
    </row>
    <row r="2795" spans="1:37" x14ac:dyDescent="0.45">
      <c r="A2795" t="s">
        <v>1216</v>
      </c>
      <c r="B2795" t="s">
        <v>9348</v>
      </c>
      <c r="C2795" t="s">
        <v>1002</v>
      </c>
      <c r="D2795" t="s">
        <v>9349</v>
      </c>
      <c r="E2795" t="s">
        <v>992</v>
      </c>
      <c r="F2795" t="s">
        <v>1726</v>
      </c>
      <c r="G2795">
        <v>251</v>
      </c>
      <c r="H2795" t="s">
        <v>1726</v>
      </c>
      <c r="I2795">
        <v>51246</v>
      </c>
      <c r="K2795" t="s">
        <v>9350</v>
      </c>
      <c r="L2795" s="106">
        <v>39372</v>
      </c>
      <c r="M2795">
        <v>15827070</v>
      </c>
      <c r="N2795" t="s">
        <v>1589</v>
      </c>
      <c r="O2795" t="s">
        <v>1050</v>
      </c>
      <c r="P2795" t="s">
        <v>997</v>
      </c>
      <c r="R2795" s="109" t="str">
        <f>IF(OR(P2795="SB",Q2795="SB"),"SB",0)</f>
        <v>SB</v>
      </c>
      <c r="T2795" s="110">
        <v>2022001</v>
      </c>
      <c r="U2795" t="s">
        <v>19633</v>
      </c>
      <c r="V2795" s="113" t="str">
        <f>IF(AND(I2795&gt;=10000,I2795&lt;=19900),"Praha",(IF(AND(I2795&gt;=25001,I2795&lt;=29501),"Středočeský kraj",(IF(AND(I2795&gt;=30100,I2795&lt;=34972),"Středočeský kraj",(IF(AND(I2795&gt;=35002,I2795&lt;=36271),"Karlovarský kraj",(IF(AND(I2795&gt;=37001,I2795&lt;=39201),"Jihočeský kraj",(IF(AND(I2795&gt;=39701,I2795&lt;=39901),"Jihočeský kraj",(IF(AND(I2795&gt;=39301,I2795&lt;=39601),"Kraj Vysočina",(IF(AND(I2795&gt;=58001,I2795&lt;=59501),"Kraj Vysočina",(IF(AND(I2795&gt;=67401,I2795&lt;=67602),"Kraj Vysočina",(IF(AND(I2795&gt;=40001,I2795&lt;=44101),"Ústecký kraj",(IF(AND(I2795&gt;=46001,I2795&lt;=47201),"Liberecký kraj",(IF(AND(I2795&gt;=51202,I2795&lt;=51401),"Liberecký kraj",(IF(AND(I2795&gt;=53002,I2795&lt;=53976),"Pardubický kraj",(IF(AND(I2795&gt;=56002,I2795&lt;=57201),"Pardubický kraj",(IF(AND(I2795&gt;=60200,I2795&lt;=67201),"Jihomoravský kraj",(IF(AND(I2795&gt;=67801,I2795&lt;=68501),"Jihomoravský kraj",(IF(AND(I2795&gt;=69002,I2795&lt;=69801),"Jihomoravský kraj",(IF(AND(I2795&gt;=68601,I2795&lt;=68801),"Zlínský kraj",(IF(AND(I2795&gt;=75501,I2795&lt;=76901),"Zlínský kraj",(IF(AND(I2795&gt;=70030,I2795&lt;=74901),"Moravskoslezský kraj",(IF(AND(I2795&gt;=75000,I2795&lt;=75368),"Olomoucký kraj",(IF(AND(I2795&gt;=77200,I2795&lt;=79862),"Olomoucký kraj",(IF(AND(I2795&gt;=50011,I2795&lt;=50301),"Královéhradecký kraj",(IF(AND(I2795&gt;=54301,I2795&lt;=54303),"Královéhradecký kraj","0")))))))))))))))))))))))))))))))))))))))))))))))</f>
        <v>Liberecký kraj</v>
      </c>
      <c r="AB2795" t="s">
        <v>9351</v>
      </c>
      <c r="AD2795" t="s">
        <v>998</v>
      </c>
      <c r="AE2795" t="s">
        <v>998</v>
      </c>
      <c r="AF2795" t="s">
        <v>998</v>
      </c>
      <c r="AG2795" s="107">
        <v>300</v>
      </c>
      <c r="AH2795" s="107">
        <v>0</v>
      </c>
      <c r="AI2795" s="107">
        <v>0</v>
      </c>
      <c r="AJ2795" t="s">
        <v>999</v>
      </c>
      <c r="AK2795" s="106">
        <v>44911</v>
      </c>
    </row>
    <row r="2796" spans="1:37" x14ac:dyDescent="0.45">
      <c r="A2796" t="s">
        <v>1111</v>
      </c>
      <c r="B2796" t="s">
        <v>10212</v>
      </c>
      <c r="C2796" t="s">
        <v>1002</v>
      </c>
      <c r="D2796" t="s">
        <v>10213</v>
      </c>
      <c r="E2796" t="s">
        <v>992</v>
      </c>
      <c r="F2796" t="s">
        <v>1765</v>
      </c>
      <c r="G2796">
        <v>475</v>
      </c>
      <c r="H2796" t="s">
        <v>1726</v>
      </c>
      <c r="I2796">
        <v>51246</v>
      </c>
      <c r="J2796">
        <v>723062154</v>
      </c>
      <c r="K2796" t="s">
        <v>10214</v>
      </c>
      <c r="L2796" s="106">
        <v>38633</v>
      </c>
      <c r="M2796">
        <v>13482704</v>
      </c>
      <c r="N2796" t="s">
        <v>1589</v>
      </c>
      <c r="O2796" t="s">
        <v>1050</v>
      </c>
      <c r="P2796" t="s">
        <v>997</v>
      </c>
      <c r="Q2796" t="s">
        <v>1031</v>
      </c>
      <c r="R2796" s="109" t="str">
        <f>IF(OR(P2796="SB",Q2796="SB"),"SB",0)</f>
        <v>SB</v>
      </c>
      <c r="T2796" s="110">
        <v>2020130</v>
      </c>
      <c r="U2796" t="s">
        <v>19634</v>
      </c>
      <c r="V2796" s="113" t="str">
        <f>IF(AND(I2796&gt;=10000,I2796&lt;=19900),"Praha",(IF(AND(I2796&gt;=25001,I2796&lt;=29501),"Středočeský kraj",(IF(AND(I2796&gt;=30100,I2796&lt;=34972),"Středočeský kraj",(IF(AND(I2796&gt;=35002,I2796&lt;=36271),"Karlovarský kraj",(IF(AND(I2796&gt;=37001,I2796&lt;=39201),"Jihočeský kraj",(IF(AND(I2796&gt;=39701,I2796&lt;=39901),"Jihočeský kraj",(IF(AND(I2796&gt;=39301,I2796&lt;=39601),"Kraj Vysočina",(IF(AND(I2796&gt;=58001,I2796&lt;=59501),"Kraj Vysočina",(IF(AND(I2796&gt;=67401,I2796&lt;=67602),"Kraj Vysočina",(IF(AND(I2796&gt;=40001,I2796&lt;=44101),"Ústecký kraj",(IF(AND(I2796&gt;=46001,I2796&lt;=47201),"Liberecký kraj",(IF(AND(I2796&gt;=51202,I2796&lt;=51401),"Liberecký kraj",(IF(AND(I2796&gt;=53002,I2796&lt;=53976),"Pardubický kraj",(IF(AND(I2796&gt;=56002,I2796&lt;=57201),"Pardubický kraj",(IF(AND(I2796&gt;=60200,I2796&lt;=67201),"Jihomoravský kraj",(IF(AND(I2796&gt;=67801,I2796&lt;=68501),"Jihomoravský kraj",(IF(AND(I2796&gt;=69002,I2796&lt;=69801),"Jihomoravský kraj",(IF(AND(I2796&gt;=68601,I2796&lt;=68801),"Zlínský kraj",(IF(AND(I2796&gt;=75501,I2796&lt;=76901),"Zlínský kraj",(IF(AND(I2796&gt;=70030,I2796&lt;=74901),"Moravskoslezský kraj",(IF(AND(I2796&gt;=75000,I2796&lt;=75368),"Olomoucký kraj",(IF(AND(I2796&gt;=77200,I2796&lt;=79862),"Olomoucký kraj",(IF(AND(I2796&gt;=50011,I2796&lt;=50301),"Královéhradecký kraj",(IF(AND(I2796&gt;=54301,I2796&lt;=54303),"Královéhradecký kraj","0")))))))))))))))))))))))))))))))))))))))))))))))</f>
        <v>Liberecký kraj</v>
      </c>
      <c r="W2796" s="112">
        <v>1</v>
      </c>
      <c r="X2796" s="112" t="s">
        <v>19635</v>
      </c>
      <c r="AD2796" t="s">
        <v>998</v>
      </c>
      <c r="AE2796" t="s">
        <v>998</v>
      </c>
      <c r="AF2796" t="s">
        <v>998</v>
      </c>
      <c r="AG2796" s="107">
        <v>0</v>
      </c>
      <c r="AH2796" s="107">
        <v>0</v>
      </c>
      <c r="AI2796" s="107">
        <v>0</v>
      </c>
      <c r="AJ2796" t="s">
        <v>1012</v>
      </c>
    </row>
    <row r="2797" spans="1:37" x14ac:dyDescent="0.45">
      <c r="A2797" t="s">
        <v>1552</v>
      </c>
      <c r="B2797" t="s">
        <v>5443</v>
      </c>
      <c r="C2797" t="s">
        <v>990</v>
      </c>
      <c r="D2797" t="s">
        <v>5448</v>
      </c>
      <c r="E2797" t="s">
        <v>992</v>
      </c>
      <c r="F2797" t="s">
        <v>2393</v>
      </c>
      <c r="G2797">
        <v>38</v>
      </c>
      <c r="H2797" t="s">
        <v>1377</v>
      </c>
      <c r="I2797">
        <v>51247</v>
      </c>
      <c r="K2797" t="s">
        <v>5449</v>
      </c>
      <c r="L2797" s="106">
        <v>34972</v>
      </c>
      <c r="M2797">
        <v>12920003</v>
      </c>
      <c r="N2797" t="s">
        <v>996</v>
      </c>
      <c r="O2797" t="s">
        <v>12</v>
      </c>
      <c r="P2797" t="s">
        <v>997</v>
      </c>
      <c r="R2797" s="109" t="str">
        <f>IF(OR(P2797="SB",Q2797="SB"),"SB",0)</f>
        <v>SB</v>
      </c>
      <c r="T2797" s="110" t="s">
        <v>998</v>
      </c>
      <c r="V2797" s="113" t="str">
        <f>IF(AND(I2797&gt;=10000,I2797&lt;=19900),"Praha",(IF(AND(I2797&gt;=25001,I2797&lt;=29501),"Středočeský kraj",(IF(AND(I2797&gt;=30100,I2797&lt;=34972),"Středočeský kraj",(IF(AND(I2797&gt;=35002,I2797&lt;=36271),"Karlovarský kraj",(IF(AND(I2797&gt;=37001,I2797&lt;=39201),"Jihočeský kraj",(IF(AND(I2797&gt;=39701,I2797&lt;=39901),"Jihočeský kraj",(IF(AND(I2797&gt;=39301,I2797&lt;=39601),"Kraj Vysočina",(IF(AND(I2797&gt;=58001,I2797&lt;=59501),"Kraj Vysočina",(IF(AND(I2797&gt;=67401,I2797&lt;=67602),"Kraj Vysočina",(IF(AND(I2797&gt;=40001,I2797&lt;=44101),"Ústecký kraj",(IF(AND(I2797&gt;=46001,I2797&lt;=47201),"Liberecký kraj",(IF(AND(I2797&gt;=51202,I2797&lt;=51401),"Liberecký kraj",(IF(AND(I2797&gt;=53002,I2797&lt;=53976),"Pardubický kraj",(IF(AND(I2797&gt;=56002,I2797&lt;=57201),"Pardubický kraj",(IF(AND(I2797&gt;=60200,I2797&lt;=67201),"Jihomoravský kraj",(IF(AND(I2797&gt;=67801,I2797&lt;=68501),"Jihomoravský kraj",(IF(AND(I2797&gt;=69002,I2797&lt;=69801),"Jihomoravský kraj",(IF(AND(I2797&gt;=68601,I2797&lt;=68801),"Zlínský kraj",(IF(AND(I2797&gt;=75501,I2797&lt;=76901),"Zlínský kraj",(IF(AND(I2797&gt;=70030,I2797&lt;=74901),"Moravskoslezský kraj",(IF(AND(I2797&gt;=75000,I2797&lt;=75368),"Olomoucký kraj",(IF(AND(I2797&gt;=77200,I2797&lt;=79862),"Olomoucký kraj",(IF(AND(I2797&gt;=50011,I2797&lt;=50301),"Královéhradecký kraj",(IF(AND(I2797&gt;=54301,I2797&lt;=54303),"Královéhradecký kraj","0")))))))))))))))))))))))))))))))))))))))))))))))</f>
        <v>Liberecký kraj</v>
      </c>
      <c r="AB2797" t="s">
        <v>998</v>
      </c>
      <c r="AD2797" t="s">
        <v>998</v>
      </c>
      <c r="AE2797" t="s">
        <v>998</v>
      </c>
      <c r="AF2797" t="s">
        <v>998</v>
      </c>
      <c r="AG2797" s="107">
        <v>300</v>
      </c>
      <c r="AH2797" s="107">
        <v>0</v>
      </c>
      <c r="AI2797" s="107">
        <v>0</v>
      </c>
      <c r="AJ2797" t="s">
        <v>999</v>
      </c>
      <c r="AK2797" s="106">
        <v>44924</v>
      </c>
    </row>
    <row r="2798" spans="1:37" x14ac:dyDescent="0.45">
      <c r="A2798" t="s">
        <v>1007</v>
      </c>
      <c r="B2798" t="s">
        <v>9981</v>
      </c>
      <c r="C2798" t="s">
        <v>990</v>
      </c>
      <c r="D2798" t="s">
        <v>9982</v>
      </c>
      <c r="E2798" t="s">
        <v>992</v>
      </c>
      <c r="F2798" t="s">
        <v>9983</v>
      </c>
      <c r="G2798">
        <v>504</v>
      </c>
      <c r="H2798" t="s">
        <v>9983</v>
      </c>
      <c r="I2798">
        <v>51251</v>
      </c>
      <c r="K2798" t="s">
        <v>9984</v>
      </c>
      <c r="L2798" s="106">
        <v>27857</v>
      </c>
      <c r="M2798">
        <v>13416016</v>
      </c>
      <c r="N2798" t="s">
        <v>996</v>
      </c>
      <c r="O2798" t="s">
        <v>12</v>
      </c>
      <c r="P2798" t="s">
        <v>997</v>
      </c>
      <c r="R2798" s="109" t="str">
        <f>IF(OR(P2798="SB",Q2798="SB"),"SB",0)</f>
        <v>SB</v>
      </c>
      <c r="T2798" s="110" t="s">
        <v>998</v>
      </c>
      <c r="V2798" s="113" t="str">
        <f>IF(AND(I2798&gt;=10000,I2798&lt;=19900),"Praha",(IF(AND(I2798&gt;=25001,I2798&lt;=29501),"Středočeský kraj",(IF(AND(I2798&gt;=30100,I2798&lt;=34972),"Středočeský kraj",(IF(AND(I2798&gt;=35002,I2798&lt;=36271),"Karlovarský kraj",(IF(AND(I2798&gt;=37001,I2798&lt;=39201),"Jihočeský kraj",(IF(AND(I2798&gt;=39701,I2798&lt;=39901),"Jihočeský kraj",(IF(AND(I2798&gt;=39301,I2798&lt;=39601),"Kraj Vysočina",(IF(AND(I2798&gt;=58001,I2798&lt;=59501),"Kraj Vysočina",(IF(AND(I2798&gt;=67401,I2798&lt;=67602),"Kraj Vysočina",(IF(AND(I2798&gt;=40001,I2798&lt;=44101),"Ústecký kraj",(IF(AND(I2798&gt;=46001,I2798&lt;=47201),"Liberecký kraj",(IF(AND(I2798&gt;=51202,I2798&lt;=51401),"Liberecký kraj",(IF(AND(I2798&gt;=53002,I2798&lt;=53976),"Pardubický kraj",(IF(AND(I2798&gt;=56002,I2798&lt;=57201),"Pardubický kraj",(IF(AND(I2798&gt;=60200,I2798&lt;=67201),"Jihomoravský kraj",(IF(AND(I2798&gt;=67801,I2798&lt;=68501),"Jihomoravský kraj",(IF(AND(I2798&gt;=69002,I2798&lt;=69801),"Jihomoravský kraj",(IF(AND(I2798&gt;=68601,I2798&lt;=68801),"Zlínský kraj",(IF(AND(I2798&gt;=75501,I2798&lt;=76901),"Zlínský kraj",(IF(AND(I2798&gt;=70030,I2798&lt;=74901),"Moravskoslezský kraj",(IF(AND(I2798&gt;=75000,I2798&lt;=75368),"Olomoucký kraj",(IF(AND(I2798&gt;=77200,I2798&lt;=79862),"Olomoucký kraj",(IF(AND(I2798&gt;=50011,I2798&lt;=50301),"Královéhradecký kraj",(IF(AND(I2798&gt;=54301,I2798&lt;=54303),"Královéhradecký kraj","0")))))))))))))))))))))))))))))))))))))))))))))))</f>
        <v>Liberecký kraj</v>
      </c>
      <c r="AB2798" t="s">
        <v>998</v>
      </c>
      <c r="AD2798" t="s">
        <v>998</v>
      </c>
      <c r="AE2798" t="s">
        <v>998</v>
      </c>
      <c r="AF2798" t="s">
        <v>998</v>
      </c>
      <c r="AG2798" s="107">
        <v>0</v>
      </c>
      <c r="AH2798" s="107">
        <v>0</v>
      </c>
      <c r="AI2798" s="107">
        <v>0</v>
      </c>
      <c r="AJ2798" t="s">
        <v>1012</v>
      </c>
    </row>
    <row r="2799" spans="1:37" x14ac:dyDescent="0.45">
      <c r="A2799" t="s">
        <v>1128</v>
      </c>
      <c r="B2799" t="s">
        <v>18224</v>
      </c>
      <c r="C2799" t="s">
        <v>990</v>
      </c>
      <c r="D2799" t="s">
        <v>18228</v>
      </c>
      <c r="E2799" t="s">
        <v>992</v>
      </c>
      <c r="F2799" t="s">
        <v>1820</v>
      </c>
      <c r="G2799">
        <v>65</v>
      </c>
      <c r="H2799" t="s">
        <v>2782</v>
      </c>
      <c r="I2799">
        <v>51254</v>
      </c>
      <c r="J2799">
        <v>737382578</v>
      </c>
      <c r="K2799" t="s">
        <v>18229</v>
      </c>
      <c r="L2799" s="106">
        <v>30449</v>
      </c>
      <c r="M2799">
        <v>10608167</v>
      </c>
      <c r="N2799" t="s">
        <v>996</v>
      </c>
      <c r="O2799" t="s">
        <v>12</v>
      </c>
      <c r="P2799" t="s">
        <v>997</v>
      </c>
      <c r="R2799" s="109" t="str">
        <f>IF(OR(P2799="SB",Q2799="SB"),"SB",0)</f>
        <v>SB</v>
      </c>
      <c r="T2799" s="110">
        <v>10744</v>
      </c>
      <c r="U2799" t="s">
        <v>19633</v>
      </c>
      <c r="V2799" s="113" t="str">
        <f>IF(AND(I2799&gt;=10000,I2799&lt;=19900),"Praha",(IF(AND(I2799&gt;=25001,I2799&lt;=29501),"Středočeský kraj",(IF(AND(I2799&gt;=30100,I2799&lt;=34972),"Středočeský kraj",(IF(AND(I2799&gt;=35002,I2799&lt;=36271),"Karlovarský kraj",(IF(AND(I2799&gt;=37001,I2799&lt;=39201),"Jihočeský kraj",(IF(AND(I2799&gt;=39701,I2799&lt;=39901),"Jihočeský kraj",(IF(AND(I2799&gt;=39301,I2799&lt;=39601),"Kraj Vysočina",(IF(AND(I2799&gt;=58001,I2799&lt;=59501),"Kraj Vysočina",(IF(AND(I2799&gt;=67401,I2799&lt;=67602),"Kraj Vysočina",(IF(AND(I2799&gt;=40001,I2799&lt;=44101),"Ústecký kraj",(IF(AND(I2799&gt;=46001,I2799&lt;=47201),"Liberecký kraj",(IF(AND(I2799&gt;=51202,I2799&lt;=51401),"Liberecký kraj",(IF(AND(I2799&gt;=53002,I2799&lt;=53976),"Pardubický kraj",(IF(AND(I2799&gt;=56002,I2799&lt;=57201),"Pardubický kraj",(IF(AND(I2799&gt;=60200,I2799&lt;=67201),"Jihomoravský kraj",(IF(AND(I2799&gt;=67801,I2799&lt;=68501),"Jihomoravský kraj",(IF(AND(I2799&gt;=69002,I2799&lt;=69801),"Jihomoravský kraj",(IF(AND(I2799&gt;=68601,I2799&lt;=68801),"Zlínský kraj",(IF(AND(I2799&gt;=75501,I2799&lt;=76901),"Zlínský kraj",(IF(AND(I2799&gt;=70030,I2799&lt;=74901),"Moravskoslezský kraj",(IF(AND(I2799&gt;=75000,I2799&lt;=75368),"Olomoucký kraj",(IF(AND(I2799&gt;=77200,I2799&lt;=79862),"Olomoucký kraj",(IF(AND(I2799&gt;=50011,I2799&lt;=50301),"Královéhradecký kraj",(IF(AND(I2799&gt;=54301,I2799&lt;=54303),"Královéhradecký kraj","0")))))))))))))))))))))))))))))))))))))))))))))))</f>
        <v>Liberecký kraj</v>
      </c>
      <c r="AD2799" t="s">
        <v>998</v>
      </c>
      <c r="AE2799" t="s">
        <v>998</v>
      </c>
      <c r="AF2799" t="s">
        <v>998</v>
      </c>
      <c r="AG2799" s="107">
        <v>0</v>
      </c>
      <c r="AH2799" s="107">
        <v>0</v>
      </c>
      <c r="AI2799" s="107">
        <v>0</v>
      </c>
      <c r="AJ2799" t="s">
        <v>1012</v>
      </c>
    </row>
    <row r="2800" spans="1:37" x14ac:dyDescent="0.45">
      <c r="A2800" t="s">
        <v>18500</v>
      </c>
      <c r="B2800" t="s">
        <v>1133</v>
      </c>
      <c r="C2800" t="s">
        <v>990</v>
      </c>
      <c r="D2800" t="s">
        <v>18501</v>
      </c>
      <c r="E2800" t="s">
        <v>992</v>
      </c>
      <c r="F2800" t="s">
        <v>5645</v>
      </c>
      <c r="G2800">
        <v>245</v>
      </c>
      <c r="H2800" t="s">
        <v>5645</v>
      </c>
      <c r="I2800">
        <v>51261</v>
      </c>
      <c r="K2800" t="s">
        <v>18499</v>
      </c>
      <c r="L2800" s="106">
        <v>33283</v>
      </c>
      <c r="M2800">
        <v>10892396</v>
      </c>
      <c r="N2800" t="s">
        <v>996</v>
      </c>
      <c r="O2800" t="s">
        <v>12</v>
      </c>
      <c r="P2800" t="s">
        <v>997</v>
      </c>
      <c r="R2800" s="109" t="str">
        <f>IF(OR(P2800="SB",Q2800="SB"),"SB",0)</f>
        <v>SB</v>
      </c>
      <c r="T2800" s="110">
        <v>11930</v>
      </c>
      <c r="U2800" t="s">
        <v>19633</v>
      </c>
      <c r="V2800" s="113" t="str">
        <f>IF(AND(I2800&gt;=10000,I2800&lt;=19900),"Praha",(IF(AND(I2800&gt;=25001,I2800&lt;=29501),"Středočeský kraj",(IF(AND(I2800&gt;=30100,I2800&lt;=34972),"Středočeský kraj",(IF(AND(I2800&gt;=35002,I2800&lt;=36271),"Karlovarský kraj",(IF(AND(I2800&gt;=37001,I2800&lt;=39201),"Jihočeský kraj",(IF(AND(I2800&gt;=39701,I2800&lt;=39901),"Jihočeský kraj",(IF(AND(I2800&gt;=39301,I2800&lt;=39601),"Kraj Vysočina",(IF(AND(I2800&gt;=58001,I2800&lt;=59501),"Kraj Vysočina",(IF(AND(I2800&gt;=67401,I2800&lt;=67602),"Kraj Vysočina",(IF(AND(I2800&gt;=40001,I2800&lt;=44101),"Ústecký kraj",(IF(AND(I2800&gt;=46001,I2800&lt;=47201),"Liberecký kraj",(IF(AND(I2800&gt;=51202,I2800&lt;=51401),"Liberecký kraj",(IF(AND(I2800&gt;=53002,I2800&lt;=53976),"Pardubický kraj",(IF(AND(I2800&gt;=56002,I2800&lt;=57201),"Pardubický kraj",(IF(AND(I2800&gt;=60200,I2800&lt;=67201),"Jihomoravský kraj",(IF(AND(I2800&gt;=67801,I2800&lt;=68501),"Jihomoravský kraj",(IF(AND(I2800&gt;=69002,I2800&lt;=69801),"Jihomoravský kraj",(IF(AND(I2800&gt;=68601,I2800&lt;=68801),"Zlínský kraj",(IF(AND(I2800&gt;=75501,I2800&lt;=76901),"Zlínský kraj",(IF(AND(I2800&gt;=70030,I2800&lt;=74901),"Moravskoslezský kraj",(IF(AND(I2800&gt;=75000,I2800&lt;=75368),"Olomoucký kraj",(IF(AND(I2800&gt;=77200,I2800&lt;=79862),"Olomoucký kraj",(IF(AND(I2800&gt;=50011,I2800&lt;=50301),"Královéhradecký kraj",(IF(AND(I2800&gt;=54301,I2800&lt;=54303),"Královéhradecký kraj","0")))))))))))))))))))))))))))))))))))))))))))))))</f>
        <v>Liberecký kraj</v>
      </c>
      <c r="AD2800" t="s">
        <v>998</v>
      </c>
      <c r="AE2800" t="s">
        <v>998</v>
      </c>
      <c r="AF2800" t="s">
        <v>998</v>
      </c>
      <c r="AG2800" s="107">
        <v>0</v>
      </c>
      <c r="AH2800" s="107">
        <v>0</v>
      </c>
      <c r="AI2800" s="107">
        <v>0</v>
      </c>
      <c r="AJ2800" t="s">
        <v>1012</v>
      </c>
    </row>
    <row r="2801" spans="1:37" x14ac:dyDescent="0.45">
      <c r="A2801" t="s">
        <v>1076</v>
      </c>
      <c r="B2801" t="s">
        <v>8434</v>
      </c>
      <c r="C2801" t="s">
        <v>990</v>
      </c>
      <c r="D2801" t="s">
        <v>8435</v>
      </c>
      <c r="E2801" t="s">
        <v>992</v>
      </c>
      <c r="F2801" t="s">
        <v>8436</v>
      </c>
      <c r="G2801">
        <v>128</v>
      </c>
      <c r="H2801" t="s">
        <v>8436</v>
      </c>
      <c r="I2801">
        <v>51264</v>
      </c>
      <c r="J2801">
        <v>739551811</v>
      </c>
      <c r="K2801" t="s">
        <v>8437</v>
      </c>
      <c r="L2801" s="106">
        <v>34477</v>
      </c>
      <c r="M2801">
        <v>11402860</v>
      </c>
      <c r="N2801" t="s">
        <v>2605</v>
      </c>
      <c r="O2801" t="s">
        <v>1050</v>
      </c>
      <c r="P2801" t="s">
        <v>997</v>
      </c>
      <c r="R2801" s="109" t="str">
        <f>IF(OR(P2801="SB",Q2801="SB"),"SB",0)</f>
        <v>SB</v>
      </c>
      <c r="T2801" s="110" t="s">
        <v>998</v>
      </c>
      <c r="V2801" s="113" t="str">
        <f>IF(AND(I2801&gt;=10000,I2801&lt;=19900),"Praha",(IF(AND(I2801&gt;=25001,I2801&lt;=29501),"Středočeský kraj",(IF(AND(I2801&gt;=30100,I2801&lt;=34972),"Středočeský kraj",(IF(AND(I2801&gt;=35002,I2801&lt;=36271),"Karlovarský kraj",(IF(AND(I2801&gt;=37001,I2801&lt;=39201),"Jihočeský kraj",(IF(AND(I2801&gt;=39701,I2801&lt;=39901),"Jihočeský kraj",(IF(AND(I2801&gt;=39301,I2801&lt;=39601),"Kraj Vysočina",(IF(AND(I2801&gt;=58001,I2801&lt;=59501),"Kraj Vysočina",(IF(AND(I2801&gt;=67401,I2801&lt;=67602),"Kraj Vysočina",(IF(AND(I2801&gt;=40001,I2801&lt;=44101),"Ústecký kraj",(IF(AND(I2801&gt;=46001,I2801&lt;=47201),"Liberecký kraj",(IF(AND(I2801&gt;=51202,I2801&lt;=51401),"Liberecký kraj",(IF(AND(I2801&gt;=53002,I2801&lt;=53976),"Pardubický kraj",(IF(AND(I2801&gt;=56002,I2801&lt;=57201),"Pardubický kraj",(IF(AND(I2801&gt;=60200,I2801&lt;=67201),"Jihomoravský kraj",(IF(AND(I2801&gt;=67801,I2801&lt;=68501),"Jihomoravský kraj",(IF(AND(I2801&gt;=69002,I2801&lt;=69801),"Jihomoravský kraj",(IF(AND(I2801&gt;=68601,I2801&lt;=68801),"Zlínský kraj",(IF(AND(I2801&gt;=75501,I2801&lt;=76901),"Zlínský kraj",(IF(AND(I2801&gt;=70030,I2801&lt;=74901),"Moravskoslezský kraj",(IF(AND(I2801&gt;=75000,I2801&lt;=75368),"Olomoucký kraj",(IF(AND(I2801&gt;=77200,I2801&lt;=79862),"Olomoucký kraj",(IF(AND(I2801&gt;=50011,I2801&lt;=50301),"Královéhradecký kraj",(IF(AND(I2801&gt;=54301,I2801&lt;=54303),"Královéhradecký kraj","0")))))))))))))))))))))))))))))))))))))))))))))))</f>
        <v>Liberecký kraj</v>
      </c>
      <c r="AB2801" t="s">
        <v>998</v>
      </c>
      <c r="AD2801" t="s">
        <v>998</v>
      </c>
      <c r="AE2801" t="s">
        <v>998</v>
      </c>
      <c r="AF2801" t="s">
        <v>998</v>
      </c>
      <c r="AG2801" s="107">
        <v>300</v>
      </c>
      <c r="AH2801" s="107">
        <v>0</v>
      </c>
      <c r="AI2801" s="107">
        <v>0</v>
      </c>
      <c r="AJ2801" t="s">
        <v>999</v>
      </c>
      <c r="AK2801" s="106">
        <v>44914</v>
      </c>
    </row>
    <row r="2802" spans="1:37" x14ac:dyDescent="0.45">
      <c r="A2802" t="s">
        <v>1169</v>
      </c>
      <c r="B2802" t="s">
        <v>5782</v>
      </c>
      <c r="C2802" t="s">
        <v>990</v>
      </c>
      <c r="D2802" t="s">
        <v>5783</v>
      </c>
      <c r="E2802" t="s">
        <v>992</v>
      </c>
      <c r="F2802" t="s">
        <v>2177</v>
      </c>
      <c r="G2802">
        <v>559</v>
      </c>
      <c r="H2802" t="s">
        <v>1377</v>
      </c>
      <c r="I2802">
        <v>51301</v>
      </c>
      <c r="K2802" t="s">
        <v>5784</v>
      </c>
      <c r="L2802" s="106">
        <v>32821</v>
      </c>
      <c r="M2802">
        <v>10885831</v>
      </c>
      <c r="N2802" t="s">
        <v>996</v>
      </c>
      <c r="O2802" t="s">
        <v>12</v>
      </c>
      <c r="P2802" t="s">
        <v>997</v>
      </c>
      <c r="R2802" s="109" t="str">
        <f>IF(OR(P2802="SB",Q2802="SB"),"SB",0)</f>
        <v>SB</v>
      </c>
      <c r="T2802" s="110">
        <v>11565</v>
      </c>
      <c r="U2802" t="s">
        <v>19633</v>
      </c>
      <c r="V2802" s="113" t="str">
        <f>IF(AND(I2802&gt;=10000,I2802&lt;=19900),"Praha",(IF(AND(I2802&gt;=25001,I2802&lt;=29501),"Středočeský kraj",(IF(AND(I2802&gt;=30100,I2802&lt;=34972),"Středočeský kraj",(IF(AND(I2802&gt;=35002,I2802&lt;=36271),"Karlovarský kraj",(IF(AND(I2802&gt;=37001,I2802&lt;=39201),"Jihočeský kraj",(IF(AND(I2802&gt;=39701,I2802&lt;=39901),"Jihočeský kraj",(IF(AND(I2802&gt;=39301,I2802&lt;=39601),"Kraj Vysočina",(IF(AND(I2802&gt;=58001,I2802&lt;=59501),"Kraj Vysočina",(IF(AND(I2802&gt;=67401,I2802&lt;=67602),"Kraj Vysočina",(IF(AND(I2802&gt;=40001,I2802&lt;=44101),"Ústecký kraj",(IF(AND(I2802&gt;=46001,I2802&lt;=47201),"Liberecký kraj",(IF(AND(I2802&gt;=51202,I2802&lt;=51401),"Liberecký kraj",(IF(AND(I2802&gt;=53002,I2802&lt;=53976),"Pardubický kraj",(IF(AND(I2802&gt;=56002,I2802&lt;=57201),"Pardubický kraj",(IF(AND(I2802&gt;=60200,I2802&lt;=67201),"Jihomoravský kraj",(IF(AND(I2802&gt;=67801,I2802&lt;=68501),"Jihomoravský kraj",(IF(AND(I2802&gt;=69002,I2802&lt;=69801),"Jihomoravský kraj",(IF(AND(I2802&gt;=68601,I2802&lt;=68801),"Zlínský kraj",(IF(AND(I2802&gt;=75501,I2802&lt;=76901),"Zlínský kraj",(IF(AND(I2802&gt;=70030,I2802&lt;=74901),"Moravskoslezský kraj",(IF(AND(I2802&gt;=75000,I2802&lt;=75368),"Olomoucký kraj",(IF(AND(I2802&gt;=77200,I2802&lt;=79862),"Olomoucký kraj",(IF(AND(I2802&gt;=50011,I2802&lt;=50301),"Královéhradecký kraj",(IF(AND(I2802&gt;=54301,I2802&lt;=54303),"Královéhradecký kraj","0")))))))))))))))))))))))))))))))))))))))))))))))</f>
        <v>Liberecký kraj</v>
      </c>
      <c r="AD2802" t="s">
        <v>998</v>
      </c>
      <c r="AE2802" t="s">
        <v>998</v>
      </c>
      <c r="AF2802" t="s">
        <v>998</v>
      </c>
      <c r="AG2802" s="107">
        <v>0</v>
      </c>
      <c r="AH2802" s="107">
        <v>0</v>
      </c>
      <c r="AI2802" s="107">
        <v>0</v>
      </c>
      <c r="AJ2802" t="s">
        <v>1012</v>
      </c>
    </row>
    <row r="2803" spans="1:37" x14ac:dyDescent="0.45">
      <c r="A2803" t="s">
        <v>1225</v>
      </c>
      <c r="B2803" t="s">
        <v>2042</v>
      </c>
      <c r="C2803" t="s">
        <v>1002</v>
      </c>
      <c r="D2803" t="s">
        <v>2043</v>
      </c>
      <c r="E2803" t="s">
        <v>992</v>
      </c>
      <c r="F2803" t="s">
        <v>2044</v>
      </c>
      <c r="G2803">
        <v>1807</v>
      </c>
      <c r="H2803" t="s">
        <v>1377</v>
      </c>
      <c r="I2803">
        <v>51301</v>
      </c>
      <c r="K2803" t="s">
        <v>2045</v>
      </c>
      <c r="L2803" s="106">
        <v>28583</v>
      </c>
      <c r="M2803">
        <v>13017003</v>
      </c>
      <c r="N2803" t="s">
        <v>996</v>
      </c>
      <c r="O2803" t="s">
        <v>12</v>
      </c>
      <c r="P2803" t="s">
        <v>997</v>
      </c>
      <c r="R2803" s="109" t="str">
        <f>IF(OR(P2803="SB",Q2803="SB"),"SB",0)</f>
        <v>SB</v>
      </c>
      <c r="T2803" s="110" t="s">
        <v>998</v>
      </c>
      <c r="V2803" s="113" t="str">
        <f>IF(AND(I2803&gt;=10000,I2803&lt;=19900),"Praha",(IF(AND(I2803&gt;=25001,I2803&lt;=29501),"Středočeský kraj",(IF(AND(I2803&gt;=30100,I2803&lt;=34972),"Středočeský kraj",(IF(AND(I2803&gt;=35002,I2803&lt;=36271),"Karlovarský kraj",(IF(AND(I2803&gt;=37001,I2803&lt;=39201),"Jihočeský kraj",(IF(AND(I2803&gt;=39701,I2803&lt;=39901),"Jihočeský kraj",(IF(AND(I2803&gt;=39301,I2803&lt;=39601),"Kraj Vysočina",(IF(AND(I2803&gt;=58001,I2803&lt;=59501),"Kraj Vysočina",(IF(AND(I2803&gt;=67401,I2803&lt;=67602),"Kraj Vysočina",(IF(AND(I2803&gt;=40001,I2803&lt;=44101),"Ústecký kraj",(IF(AND(I2803&gt;=46001,I2803&lt;=47201),"Liberecký kraj",(IF(AND(I2803&gt;=51202,I2803&lt;=51401),"Liberecký kraj",(IF(AND(I2803&gt;=53002,I2803&lt;=53976),"Pardubický kraj",(IF(AND(I2803&gt;=56002,I2803&lt;=57201),"Pardubický kraj",(IF(AND(I2803&gt;=60200,I2803&lt;=67201),"Jihomoravský kraj",(IF(AND(I2803&gt;=67801,I2803&lt;=68501),"Jihomoravský kraj",(IF(AND(I2803&gt;=69002,I2803&lt;=69801),"Jihomoravský kraj",(IF(AND(I2803&gt;=68601,I2803&lt;=68801),"Zlínský kraj",(IF(AND(I2803&gt;=75501,I2803&lt;=76901),"Zlínský kraj",(IF(AND(I2803&gt;=70030,I2803&lt;=74901),"Moravskoslezský kraj",(IF(AND(I2803&gt;=75000,I2803&lt;=75368),"Olomoucký kraj",(IF(AND(I2803&gt;=77200,I2803&lt;=79862),"Olomoucký kraj",(IF(AND(I2803&gt;=50011,I2803&lt;=50301),"Královéhradecký kraj",(IF(AND(I2803&gt;=54301,I2803&lt;=54303),"Královéhradecký kraj","0")))))))))))))))))))))))))))))))))))))))))))))))</f>
        <v>Liberecký kraj</v>
      </c>
      <c r="AB2803" t="s">
        <v>998</v>
      </c>
      <c r="AD2803" t="s">
        <v>998</v>
      </c>
      <c r="AE2803" t="s">
        <v>998</v>
      </c>
      <c r="AF2803" t="s">
        <v>998</v>
      </c>
      <c r="AG2803" s="107">
        <v>0</v>
      </c>
      <c r="AH2803" s="107">
        <v>0</v>
      </c>
      <c r="AI2803" s="107">
        <v>0</v>
      </c>
      <c r="AJ2803" t="s">
        <v>1012</v>
      </c>
    </row>
    <row r="2804" spans="1:37" x14ac:dyDescent="0.45">
      <c r="A2804" t="s">
        <v>1044</v>
      </c>
      <c r="B2804" t="s">
        <v>18592</v>
      </c>
      <c r="C2804" t="s">
        <v>990</v>
      </c>
      <c r="D2804" t="s">
        <v>18595</v>
      </c>
      <c r="E2804" t="s">
        <v>992</v>
      </c>
      <c r="F2804" t="s">
        <v>18596</v>
      </c>
      <c r="G2804">
        <v>846</v>
      </c>
      <c r="H2804" t="s">
        <v>18597</v>
      </c>
      <c r="I2804">
        <v>51401</v>
      </c>
      <c r="J2804">
        <v>777211932</v>
      </c>
      <c r="K2804" t="s">
        <v>18594</v>
      </c>
      <c r="L2804" s="106">
        <v>31281</v>
      </c>
      <c r="M2804">
        <v>10604228</v>
      </c>
      <c r="N2804" t="s">
        <v>996</v>
      </c>
      <c r="O2804" t="s">
        <v>12</v>
      </c>
      <c r="P2804" t="s">
        <v>997</v>
      </c>
      <c r="R2804" s="109" t="str">
        <f>IF(OR(P2804="SB",Q2804="SB"),"SB",0)</f>
        <v>SB</v>
      </c>
      <c r="T2804" s="110">
        <v>10708</v>
      </c>
      <c r="U2804" t="s">
        <v>19633</v>
      </c>
      <c r="V2804" s="113" t="str">
        <f>IF(AND(I2804&gt;=10000,I2804&lt;=19900),"Praha",(IF(AND(I2804&gt;=25001,I2804&lt;=29501),"Středočeský kraj",(IF(AND(I2804&gt;=30100,I2804&lt;=34972),"Středočeský kraj",(IF(AND(I2804&gt;=35002,I2804&lt;=36271),"Karlovarský kraj",(IF(AND(I2804&gt;=37001,I2804&lt;=39201),"Jihočeský kraj",(IF(AND(I2804&gt;=39701,I2804&lt;=39901),"Jihočeský kraj",(IF(AND(I2804&gt;=39301,I2804&lt;=39601),"Kraj Vysočina",(IF(AND(I2804&gt;=58001,I2804&lt;=59501),"Kraj Vysočina",(IF(AND(I2804&gt;=67401,I2804&lt;=67602),"Kraj Vysočina",(IF(AND(I2804&gt;=40001,I2804&lt;=44101),"Ústecký kraj",(IF(AND(I2804&gt;=46001,I2804&lt;=47201),"Liberecký kraj",(IF(AND(I2804&gt;=51202,I2804&lt;=51401),"Liberecký kraj",(IF(AND(I2804&gt;=53002,I2804&lt;=53976),"Pardubický kraj",(IF(AND(I2804&gt;=56002,I2804&lt;=57201),"Pardubický kraj",(IF(AND(I2804&gt;=60200,I2804&lt;=67201),"Jihomoravský kraj",(IF(AND(I2804&gt;=67801,I2804&lt;=68501),"Jihomoravský kraj",(IF(AND(I2804&gt;=69002,I2804&lt;=69801),"Jihomoravský kraj",(IF(AND(I2804&gt;=68601,I2804&lt;=68801),"Zlínský kraj",(IF(AND(I2804&gt;=75501,I2804&lt;=76901),"Zlínský kraj",(IF(AND(I2804&gt;=70030,I2804&lt;=74901),"Moravskoslezský kraj",(IF(AND(I2804&gt;=75000,I2804&lt;=75368),"Olomoucký kraj",(IF(AND(I2804&gt;=77200,I2804&lt;=79862),"Olomoucký kraj",(IF(AND(I2804&gt;=50011,I2804&lt;=50301),"Královéhradecký kraj",(IF(AND(I2804&gt;=54301,I2804&lt;=54303),"Královéhradecký kraj","0")))))))))))))))))))))))))))))))))))))))))))))))</f>
        <v>Liberecký kraj</v>
      </c>
      <c r="AD2804" t="s">
        <v>998</v>
      </c>
      <c r="AE2804" t="s">
        <v>998</v>
      </c>
      <c r="AF2804" t="s">
        <v>998</v>
      </c>
      <c r="AG2804" s="107">
        <v>0</v>
      </c>
      <c r="AH2804" s="107">
        <v>0</v>
      </c>
      <c r="AI2804" s="107">
        <v>0</v>
      </c>
      <c r="AJ2804" t="s">
        <v>1012</v>
      </c>
    </row>
    <row r="2805" spans="1:37" x14ac:dyDescent="0.45">
      <c r="A2805" t="s">
        <v>1156</v>
      </c>
      <c r="B2805" t="s">
        <v>11704</v>
      </c>
      <c r="C2805" t="s">
        <v>990</v>
      </c>
      <c r="D2805" t="s">
        <v>11705</v>
      </c>
      <c r="E2805" t="s">
        <v>992</v>
      </c>
      <c r="F2805" t="s">
        <v>6260</v>
      </c>
      <c r="G2805">
        <v>292</v>
      </c>
      <c r="H2805" t="s">
        <v>1059</v>
      </c>
      <c r="I2805">
        <v>51401</v>
      </c>
      <c r="J2805">
        <v>420776613506</v>
      </c>
      <c r="K2805" t="s">
        <v>11706</v>
      </c>
      <c r="L2805" s="106">
        <v>32322</v>
      </c>
      <c r="M2805">
        <v>10612211</v>
      </c>
      <c r="N2805" t="s">
        <v>996</v>
      </c>
      <c r="O2805" t="s">
        <v>12</v>
      </c>
      <c r="P2805" t="s">
        <v>997</v>
      </c>
      <c r="R2805" s="109" t="str">
        <f>IF(OR(P2805="SB",Q2805="SB"),"SB",0)</f>
        <v>SB</v>
      </c>
      <c r="T2805" s="110">
        <v>10778</v>
      </c>
      <c r="U2805" t="s">
        <v>19633</v>
      </c>
      <c r="V2805" s="113" t="str">
        <f>IF(AND(I2805&gt;=10000,I2805&lt;=19900),"Praha",(IF(AND(I2805&gt;=25001,I2805&lt;=29501),"Středočeský kraj",(IF(AND(I2805&gt;=30100,I2805&lt;=34972),"Středočeský kraj",(IF(AND(I2805&gt;=35002,I2805&lt;=36271),"Karlovarský kraj",(IF(AND(I2805&gt;=37001,I2805&lt;=39201),"Jihočeský kraj",(IF(AND(I2805&gt;=39701,I2805&lt;=39901),"Jihočeský kraj",(IF(AND(I2805&gt;=39301,I2805&lt;=39601),"Kraj Vysočina",(IF(AND(I2805&gt;=58001,I2805&lt;=59501),"Kraj Vysočina",(IF(AND(I2805&gt;=67401,I2805&lt;=67602),"Kraj Vysočina",(IF(AND(I2805&gt;=40001,I2805&lt;=44101),"Ústecký kraj",(IF(AND(I2805&gt;=46001,I2805&lt;=47201),"Liberecký kraj",(IF(AND(I2805&gt;=51202,I2805&lt;=51401),"Liberecký kraj",(IF(AND(I2805&gt;=53002,I2805&lt;=53976),"Pardubický kraj",(IF(AND(I2805&gt;=56002,I2805&lt;=57201),"Pardubický kraj",(IF(AND(I2805&gt;=60200,I2805&lt;=67201),"Jihomoravský kraj",(IF(AND(I2805&gt;=67801,I2805&lt;=68501),"Jihomoravský kraj",(IF(AND(I2805&gt;=69002,I2805&lt;=69801),"Jihomoravský kraj",(IF(AND(I2805&gt;=68601,I2805&lt;=68801),"Zlínský kraj",(IF(AND(I2805&gt;=75501,I2805&lt;=76901),"Zlínský kraj",(IF(AND(I2805&gt;=70030,I2805&lt;=74901),"Moravskoslezský kraj",(IF(AND(I2805&gt;=75000,I2805&lt;=75368),"Olomoucký kraj",(IF(AND(I2805&gt;=77200,I2805&lt;=79862),"Olomoucký kraj",(IF(AND(I2805&gt;=50011,I2805&lt;=50301),"Královéhradecký kraj",(IF(AND(I2805&gt;=54301,I2805&lt;=54303),"Královéhradecký kraj","0")))))))))))))))))))))))))))))))))))))))))))))))</f>
        <v>Liberecký kraj</v>
      </c>
      <c r="AD2805" t="s">
        <v>998</v>
      </c>
      <c r="AE2805" t="s">
        <v>998</v>
      </c>
      <c r="AF2805" t="s">
        <v>998</v>
      </c>
      <c r="AG2805" s="107">
        <v>0</v>
      </c>
      <c r="AH2805" s="107">
        <v>0</v>
      </c>
      <c r="AI2805" s="107">
        <v>0</v>
      </c>
      <c r="AJ2805" t="s">
        <v>1012</v>
      </c>
    </row>
    <row r="2806" spans="1:37" x14ac:dyDescent="0.45">
      <c r="A2806" t="s">
        <v>1124</v>
      </c>
      <c r="B2806" t="s">
        <v>18658</v>
      </c>
      <c r="C2806" t="s">
        <v>990</v>
      </c>
      <c r="D2806" t="s">
        <v>18659</v>
      </c>
      <c r="E2806" t="s">
        <v>992</v>
      </c>
      <c r="F2806" t="s">
        <v>6288</v>
      </c>
      <c r="G2806">
        <v>195</v>
      </c>
      <c r="H2806" t="s">
        <v>1059</v>
      </c>
      <c r="I2806">
        <v>51401</v>
      </c>
      <c r="K2806" t="s">
        <v>18660</v>
      </c>
      <c r="L2806" s="106">
        <v>32391</v>
      </c>
      <c r="M2806">
        <v>10881989</v>
      </c>
      <c r="N2806" t="s">
        <v>996</v>
      </c>
      <c r="O2806" t="s">
        <v>12</v>
      </c>
      <c r="P2806" t="s">
        <v>997</v>
      </c>
      <c r="R2806" s="109" t="str">
        <f>IF(OR(P2806="SB",Q2806="SB"),"SB",0)</f>
        <v>SB</v>
      </c>
      <c r="T2806" s="110">
        <v>11936</v>
      </c>
      <c r="U2806" t="s">
        <v>19633</v>
      </c>
      <c r="V2806" s="113" t="str">
        <f>IF(AND(I2806&gt;=10000,I2806&lt;=19900),"Praha",(IF(AND(I2806&gt;=25001,I2806&lt;=29501),"Středočeský kraj",(IF(AND(I2806&gt;=30100,I2806&lt;=34972),"Středočeský kraj",(IF(AND(I2806&gt;=35002,I2806&lt;=36271),"Karlovarský kraj",(IF(AND(I2806&gt;=37001,I2806&lt;=39201),"Jihočeský kraj",(IF(AND(I2806&gt;=39701,I2806&lt;=39901),"Jihočeský kraj",(IF(AND(I2806&gt;=39301,I2806&lt;=39601),"Kraj Vysočina",(IF(AND(I2806&gt;=58001,I2806&lt;=59501),"Kraj Vysočina",(IF(AND(I2806&gt;=67401,I2806&lt;=67602),"Kraj Vysočina",(IF(AND(I2806&gt;=40001,I2806&lt;=44101),"Ústecký kraj",(IF(AND(I2806&gt;=46001,I2806&lt;=47201),"Liberecký kraj",(IF(AND(I2806&gt;=51202,I2806&lt;=51401),"Liberecký kraj",(IF(AND(I2806&gt;=53002,I2806&lt;=53976),"Pardubický kraj",(IF(AND(I2806&gt;=56002,I2806&lt;=57201),"Pardubický kraj",(IF(AND(I2806&gt;=60200,I2806&lt;=67201),"Jihomoravský kraj",(IF(AND(I2806&gt;=67801,I2806&lt;=68501),"Jihomoravský kraj",(IF(AND(I2806&gt;=69002,I2806&lt;=69801),"Jihomoravský kraj",(IF(AND(I2806&gt;=68601,I2806&lt;=68801),"Zlínský kraj",(IF(AND(I2806&gt;=75501,I2806&lt;=76901),"Zlínský kraj",(IF(AND(I2806&gt;=70030,I2806&lt;=74901),"Moravskoslezský kraj",(IF(AND(I2806&gt;=75000,I2806&lt;=75368),"Olomoucký kraj",(IF(AND(I2806&gt;=77200,I2806&lt;=79862),"Olomoucký kraj",(IF(AND(I2806&gt;=50011,I2806&lt;=50301),"Královéhradecký kraj",(IF(AND(I2806&gt;=54301,I2806&lt;=54303),"Královéhradecký kraj","0")))))))))))))))))))))))))))))))))))))))))))))))</f>
        <v>Liberecký kraj</v>
      </c>
      <c r="AD2806" t="s">
        <v>998</v>
      </c>
      <c r="AE2806" t="s">
        <v>998</v>
      </c>
      <c r="AF2806" t="s">
        <v>998</v>
      </c>
      <c r="AG2806" s="107">
        <v>0</v>
      </c>
      <c r="AH2806" s="107">
        <v>0</v>
      </c>
      <c r="AI2806" s="107">
        <v>0</v>
      </c>
      <c r="AJ2806" t="s">
        <v>1012</v>
      </c>
    </row>
    <row r="2807" spans="1:37" x14ac:dyDescent="0.45">
      <c r="A2807" t="s">
        <v>1479</v>
      </c>
      <c r="B2807" t="s">
        <v>3376</v>
      </c>
      <c r="C2807" t="s">
        <v>990</v>
      </c>
      <c r="D2807" t="s">
        <v>3377</v>
      </c>
      <c r="E2807" t="s">
        <v>992</v>
      </c>
      <c r="F2807" t="s">
        <v>3378</v>
      </c>
      <c r="G2807">
        <v>1093</v>
      </c>
      <c r="H2807" t="s">
        <v>1059</v>
      </c>
      <c r="I2807">
        <v>51401</v>
      </c>
      <c r="K2807" t="s">
        <v>3379</v>
      </c>
      <c r="L2807" s="106">
        <v>34090</v>
      </c>
      <c r="M2807">
        <v>11469548</v>
      </c>
      <c r="N2807" t="s">
        <v>996</v>
      </c>
      <c r="O2807" t="s">
        <v>12</v>
      </c>
      <c r="P2807" t="s">
        <v>997</v>
      </c>
      <c r="R2807" s="109" t="str">
        <f>IF(OR(P2807="SB",Q2807="SB"),"SB",0)</f>
        <v>SB</v>
      </c>
      <c r="T2807" s="110">
        <v>12718</v>
      </c>
      <c r="U2807" t="s">
        <v>19633</v>
      </c>
      <c r="V2807" s="113" t="str">
        <f>IF(AND(I2807&gt;=10000,I2807&lt;=19900),"Praha",(IF(AND(I2807&gt;=25001,I2807&lt;=29501),"Středočeský kraj",(IF(AND(I2807&gt;=30100,I2807&lt;=34972),"Středočeský kraj",(IF(AND(I2807&gt;=35002,I2807&lt;=36271),"Karlovarský kraj",(IF(AND(I2807&gt;=37001,I2807&lt;=39201),"Jihočeský kraj",(IF(AND(I2807&gt;=39701,I2807&lt;=39901),"Jihočeský kraj",(IF(AND(I2807&gt;=39301,I2807&lt;=39601),"Kraj Vysočina",(IF(AND(I2807&gt;=58001,I2807&lt;=59501),"Kraj Vysočina",(IF(AND(I2807&gt;=67401,I2807&lt;=67602),"Kraj Vysočina",(IF(AND(I2807&gt;=40001,I2807&lt;=44101),"Ústecký kraj",(IF(AND(I2807&gt;=46001,I2807&lt;=47201),"Liberecký kraj",(IF(AND(I2807&gt;=51202,I2807&lt;=51401),"Liberecký kraj",(IF(AND(I2807&gt;=53002,I2807&lt;=53976),"Pardubický kraj",(IF(AND(I2807&gt;=56002,I2807&lt;=57201),"Pardubický kraj",(IF(AND(I2807&gt;=60200,I2807&lt;=67201),"Jihomoravský kraj",(IF(AND(I2807&gt;=67801,I2807&lt;=68501),"Jihomoravský kraj",(IF(AND(I2807&gt;=69002,I2807&lt;=69801),"Jihomoravský kraj",(IF(AND(I2807&gt;=68601,I2807&lt;=68801),"Zlínský kraj",(IF(AND(I2807&gt;=75501,I2807&lt;=76901),"Zlínský kraj",(IF(AND(I2807&gt;=70030,I2807&lt;=74901),"Moravskoslezský kraj",(IF(AND(I2807&gt;=75000,I2807&lt;=75368),"Olomoucký kraj",(IF(AND(I2807&gt;=77200,I2807&lt;=79862),"Olomoucký kraj",(IF(AND(I2807&gt;=50011,I2807&lt;=50301),"Královéhradecký kraj",(IF(AND(I2807&gt;=54301,I2807&lt;=54303),"Královéhradecký kraj","0")))))))))))))))))))))))))))))))))))))))))))))))</f>
        <v>Liberecký kraj</v>
      </c>
      <c r="AD2807" t="s">
        <v>998</v>
      </c>
      <c r="AE2807" t="s">
        <v>998</v>
      </c>
      <c r="AF2807" t="s">
        <v>998</v>
      </c>
      <c r="AG2807" s="107">
        <v>0</v>
      </c>
      <c r="AH2807" s="107">
        <v>0</v>
      </c>
      <c r="AI2807" s="107">
        <v>0</v>
      </c>
      <c r="AJ2807" t="s">
        <v>1012</v>
      </c>
    </row>
    <row r="2808" spans="1:37" x14ac:dyDescent="0.45">
      <c r="A2808" t="s">
        <v>1055</v>
      </c>
      <c r="B2808" t="s">
        <v>8174</v>
      </c>
      <c r="C2808" t="s">
        <v>1002</v>
      </c>
      <c r="D2808" t="s">
        <v>8175</v>
      </c>
      <c r="E2808" t="s">
        <v>992</v>
      </c>
      <c r="F2808" t="s">
        <v>8006</v>
      </c>
      <c r="G2808">
        <v>68</v>
      </c>
      <c r="H2808" t="s">
        <v>1059</v>
      </c>
      <c r="I2808">
        <v>51401</v>
      </c>
      <c r="J2808">
        <v>704376184</v>
      </c>
      <c r="K2808" t="s">
        <v>8176</v>
      </c>
      <c r="L2808" s="106">
        <v>38702</v>
      </c>
      <c r="M2808">
        <v>13660233</v>
      </c>
      <c r="N2808" t="s">
        <v>1029</v>
      </c>
      <c r="O2808" t="s">
        <v>1010</v>
      </c>
      <c r="P2808" t="s">
        <v>997</v>
      </c>
      <c r="R2808" s="109" t="str">
        <f>IF(OR(P2808="SB",Q2808="SB"),"SB",0)</f>
        <v>SB</v>
      </c>
      <c r="T2808" s="110">
        <v>2022019</v>
      </c>
      <c r="U2808" t="s">
        <v>19633</v>
      </c>
      <c r="V2808" s="113" t="str">
        <f>IF(AND(I2808&gt;=10000,I2808&lt;=19900),"Praha",(IF(AND(I2808&gt;=25001,I2808&lt;=29501),"Středočeský kraj",(IF(AND(I2808&gt;=30100,I2808&lt;=34972),"Středočeský kraj",(IF(AND(I2808&gt;=35002,I2808&lt;=36271),"Karlovarský kraj",(IF(AND(I2808&gt;=37001,I2808&lt;=39201),"Jihočeský kraj",(IF(AND(I2808&gt;=39701,I2808&lt;=39901),"Jihočeský kraj",(IF(AND(I2808&gt;=39301,I2808&lt;=39601),"Kraj Vysočina",(IF(AND(I2808&gt;=58001,I2808&lt;=59501),"Kraj Vysočina",(IF(AND(I2808&gt;=67401,I2808&lt;=67602),"Kraj Vysočina",(IF(AND(I2808&gt;=40001,I2808&lt;=44101),"Ústecký kraj",(IF(AND(I2808&gt;=46001,I2808&lt;=47201),"Liberecký kraj",(IF(AND(I2808&gt;=51202,I2808&lt;=51401),"Liberecký kraj",(IF(AND(I2808&gt;=53002,I2808&lt;=53976),"Pardubický kraj",(IF(AND(I2808&gt;=56002,I2808&lt;=57201),"Pardubický kraj",(IF(AND(I2808&gt;=60200,I2808&lt;=67201),"Jihomoravský kraj",(IF(AND(I2808&gt;=67801,I2808&lt;=68501),"Jihomoravský kraj",(IF(AND(I2808&gt;=69002,I2808&lt;=69801),"Jihomoravský kraj",(IF(AND(I2808&gt;=68601,I2808&lt;=68801),"Zlínský kraj",(IF(AND(I2808&gt;=75501,I2808&lt;=76901),"Zlínský kraj",(IF(AND(I2808&gt;=70030,I2808&lt;=74901),"Moravskoslezský kraj",(IF(AND(I2808&gt;=75000,I2808&lt;=75368),"Olomoucký kraj",(IF(AND(I2808&gt;=77200,I2808&lt;=79862),"Olomoucký kraj",(IF(AND(I2808&gt;=50011,I2808&lt;=50301),"Královéhradecký kraj",(IF(AND(I2808&gt;=54301,I2808&lt;=54303),"Královéhradecký kraj","0")))))))))))))))))))))))))))))))))))))))))))))))</f>
        <v>Liberecký kraj</v>
      </c>
      <c r="AB2808" t="s">
        <v>8177</v>
      </c>
      <c r="AD2808" t="s">
        <v>998</v>
      </c>
      <c r="AE2808" t="s">
        <v>998</v>
      </c>
      <c r="AF2808" t="s">
        <v>998</v>
      </c>
      <c r="AG2808" s="107">
        <v>300</v>
      </c>
      <c r="AH2808" s="107">
        <v>0</v>
      </c>
      <c r="AI2808" s="107">
        <v>0</v>
      </c>
      <c r="AJ2808" t="s">
        <v>999</v>
      </c>
      <c r="AK2808" s="106">
        <v>44914</v>
      </c>
    </row>
    <row r="2809" spans="1:37" x14ac:dyDescent="0.45">
      <c r="A2809" t="s">
        <v>1124</v>
      </c>
      <c r="B2809" t="s">
        <v>8461</v>
      </c>
      <c r="C2809" t="s">
        <v>990</v>
      </c>
      <c r="D2809" t="s">
        <v>8462</v>
      </c>
      <c r="E2809" t="s">
        <v>992</v>
      </c>
      <c r="F2809" t="s">
        <v>3579</v>
      </c>
      <c r="G2809">
        <v>1</v>
      </c>
      <c r="H2809" t="s">
        <v>1059</v>
      </c>
      <c r="I2809">
        <v>51401</v>
      </c>
      <c r="K2809" t="s">
        <v>8463</v>
      </c>
      <c r="L2809" s="106">
        <v>33140</v>
      </c>
      <c r="M2809">
        <v>13414396</v>
      </c>
      <c r="N2809" t="s">
        <v>996</v>
      </c>
      <c r="O2809" t="s">
        <v>12</v>
      </c>
      <c r="P2809" t="s">
        <v>997</v>
      </c>
      <c r="R2809" s="109" t="str">
        <f>IF(OR(P2809="SB",Q2809="SB"),"SB",0)</f>
        <v>SB</v>
      </c>
      <c r="T2809" s="110" t="s">
        <v>998</v>
      </c>
      <c r="V2809" s="113" t="str">
        <f>IF(AND(I2809&gt;=10000,I2809&lt;=19900),"Praha",(IF(AND(I2809&gt;=25001,I2809&lt;=29501),"Středočeský kraj",(IF(AND(I2809&gt;=30100,I2809&lt;=34972),"Středočeský kraj",(IF(AND(I2809&gt;=35002,I2809&lt;=36271),"Karlovarský kraj",(IF(AND(I2809&gt;=37001,I2809&lt;=39201),"Jihočeský kraj",(IF(AND(I2809&gt;=39701,I2809&lt;=39901),"Jihočeský kraj",(IF(AND(I2809&gt;=39301,I2809&lt;=39601),"Kraj Vysočina",(IF(AND(I2809&gt;=58001,I2809&lt;=59501),"Kraj Vysočina",(IF(AND(I2809&gt;=67401,I2809&lt;=67602),"Kraj Vysočina",(IF(AND(I2809&gt;=40001,I2809&lt;=44101),"Ústecký kraj",(IF(AND(I2809&gt;=46001,I2809&lt;=47201),"Liberecký kraj",(IF(AND(I2809&gt;=51202,I2809&lt;=51401),"Liberecký kraj",(IF(AND(I2809&gt;=53002,I2809&lt;=53976),"Pardubický kraj",(IF(AND(I2809&gt;=56002,I2809&lt;=57201),"Pardubický kraj",(IF(AND(I2809&gt;=60200,I2809&lt;=67201),"Jihomoravský kraj",(IF(AND(I2809&gt;=67801,I2809&lt;=68501),"Jihomoravský kraj",(IF(AND(I2809&gt;=69002,I2809&lt;=69801),"Jihomoravský kraj",(IF(AND(I2809&gt;=68601,I2809&lt;=68801),"Zlínský kraj",(IF(AND(I2809&gt;=75501,I2809&lt;=76901),"Zlínský kraj",(IF(AND(I2809&gt;=70030,I2809&lt;=74901),"Moravskoslezský kraj",(IF(AND(I2809&gt;=75000,I2809&lt;=75368),"Olomoucký kraj",(IF(AND(I2809&gt;=77200,I2809&lt;=79862),"Olomoucký kraj",(IF(AND(I2809&gt;=50011,I2809&lt;=50301),"Královéhradecký kraj",(IF(AND(I2809&gt;=54301,I2809&lt;=54303),"Královéhradecký kraj","0")))))))))))))))))))))))))))))))))))))))))))))))</f>
        <v>Liberecký kraj</v>
      </c>
      <c r="AB2809" t="s">
        <v>998</v>
      </c>
      <c r="AD2809" t="s">
        <v>998</v>
      </c>
      <c r="AE2809" t="s">
        <v>998</v>
      </c>
      <c r="AF2809" t="s">
        <v>998</v>
      </c>
      <c r="AG2809" s="107">
        <v>0</v>
      </c>
      <c r="AH2809" s="107">
        <v>0</v>
      </c>
      <c r="AI2809" s="107">
        <v>0</v>
      </c>
      <c r="AJ2809" t="s">
        <v>1012</v>
      </c>
    </row>
    <row r="2810" spans="1:37" x14ac:dyDescent="0.45">
      <c r="A2810" t="s">
        <v>1713</v>
      </c>
      <c r="B2810" t="s">
        <v>11583</v>
      </c>
      <c r="C2810" t="s">
        <v>1002</v>
      </c>
      <c r="D2810" t="s">
        <v>11584</v>
      </c>
      <c r="E2810" t="s">
        <v>992</v>
      </c>
      <c r="F2810" t="s">
        <v>1527</v>
      </c>
      <c r="G2810">
        <v>13</v>
      </c>
      <c r="H2810" t="s">
        <v>1059</v>
      </c>
      <c r="I2810">
        <v>51401</v>
      </c>
      <c r="K2810" t="s">
        <v>11585</v>
      </c>
      <c r="L2810" s="106">
        <v>35429</v>
      </c>
      <c r="M2810">
        <v>13414501</v>
      </c>
      <c r="N2810" t="s">
        <v>996</v>
      </c>
      <c r="O2810" t="s">
        <v>12</v>
      </c>
      <c r="P2810" t="s">
        <v>997</v>
      </c>
      <c r="R2810" s="109" t="str">
        <f>IF(OR(P2810="SB",Q2810="SB"),"SB",0)</f>
        <v>SB</v>
      </c>
      <c r="T2810" s="110" t="s">
        <v>998</v>
      </c>
      <c r="V2810" s="113" t="str">
        <f>IF(AND(I2810&gt;=10000,I2810&lt;=19900),"Praha",(IF(AND(I2810&gt;=25001,I2810&lt;=29501),"Středočeský kraj",(IF(AND(I2810&gt;=30100,I2810&lt;=34972),"Středočeský kraj",(IF(AND(I2810&gt;=35002,I2810&lt;=36271),"Karlovarský kraj",(IF(AND(I2810&gt;=37001,I2810&lt;=39201),"Jihočeský kraj",(IF(AND(I2810&gt;=39701,I2810&lt;=39901),"Jihočeský kraj",(IF(AND(I2810&gt;=39301,I2810&lt;=39601),"Kraj Vysočina",(IF(AND(I2810&gt;=58001,I2810&lt;=59501),"Kraj Vysočina",(IF(AND(I2810&gt;=67401,I2810&lt;=67602),"Kraj Vysočina",(IF(AND(I2810&gt;=40001,I2810&lt;=44101),"Ústecký kraj",(IF(AND(I2810&gt;=46001,I2810&lt;=47201),"Liberecký kraj",(IF(AND(I2810&gt;=51202,I2810&lt;=51401),"Liberecký kraj",(IF(AND(I2810&gt;=53002,I2810&lt;=53976),"Pardubický kraj",(IF(AND(I2810&gt;=56002,I2810&lt;=57201),"Pardubický kraj",(IF(AND(I2810&gt;=60200,I2810&lt;=67201),"Jihomoravský kraj",(IF(AND(I2810&gt;=67801,I2810&lt;=68501),"Jihomoravský kraj",(IF(AND(I2810&gt;=69002,I2810&lt;=69801),"Jihomoravský kraj",(IF(AND(I2810&gt;=68601,I2810&lt;=68801),"Zlínský kraj",(IF(AND(I2810&gt;=75501,I2810&lt;=76901),"Zlínský kraj",(IF(AND(I2810&gt;=70030,I2810&lt;=74901),"Moravskoslezský kraj",(IF(AND(I2810&gt;=75000,I2810&lt;=75368),"Olomoucký kraj",(IF(AND(I2810&gt;=77200,I2810&lt;=79862),"Olomoucký kraj",(IF(AND(I2810&gt;=50011,I2810&lt;=50301),"Královéhradecký kraj",(IF(AND(I2810&gt;=54301,I2810&lt;=54303),"Královéhradecký kraj","0")))))))))))))))))))))))))))))))))))))))))))))))</f>
        <v>Liberecký kraj</v>
      </c>
      <c r="AB2810" t="s">
        <v>998</v>
      </c>
      <c r="AD2810" t="s">
        <v>998</v>
      </c>
      <c r="AE2810" t="s">
        <v>998</v>
      </c>
      <c r="AF2810" t="s">
        <v>998</v>
      </c>
      <c r="AG2810" s="107">
        <v>300</v>
      </c>
      <c r="AH2810" s="107">
        <v>0</v>
      </c>
      <c r="AI2810" s="107">
        <v>0</v>
      </c>
      <c r="AJ2810" t="s">
        <v>999</v>
      </c>
      <c r="AK2810" s="106">
        <v>44924</v>
      </c>
    </row>
    <row r="2811" spans="1:37" x14ac:dyDescent="0.45">
      <c r="A2811" t="s">
        <v>1111</v>
      </c>
      <c r="B2811" t="s">
        <v>12228</v>
      </c>
      <c r="C2811" t="s">
        <v>1002</v>
      </c>
      <c r="D2811" t="s">
        <v>14492</v>
      </c>
      <c r="E2811" t="s">
        <v>992</v>
      </c>
      <c r="F2811" t="s">
        <v>1954</v>
      </c>
      <c r="G2811">
        <v>10</v>
      </c>
      <c r="H2811" t="s">
        <v>1059</v>
      </c>
      <c r="I2811">
        <v>51401</v>
      </c>
      <c r="K2811" t="s">
        <v>14493</v>
      </c>
      <c r="L2811" s="106">
        <v>34445</v>
      </c>
      <c r="M2811">
        <v>13414400</v>
      </c>
      <c r="N2811" t="s">
        <v>996</v>
      </c>
      <c r="O2811" t="s">
        <v>12</v>
      </c>
      <c r="P2811" t="s">
        <v>997</v>
      </c>
      <c r="R2811" s="109" t="str">
        <f>IF(OR(P2811="SB",Q2811="SB"),"SB",0)</f>
        <v>SB</v>
      </c>
      <c r="T2811" s="110" t="s">
        <v>998</v>
      </c>
      <c r="V2811" s="113" t="str">
        <f>IF(AND(I2811&gt;=10000,I2811&lt;=19900),"Praha",(IF(AND(I2811&gt;=25001,I2811&lt;=29501),"Středočeský kraj",(IF(AND(I2811&gt;=30100,I2811&lt;=34972),"Středočeský kraj",(IF(AND(I2811&gt;=35002,I2811&lt;=36271),"Karlovarský kraj",(IF(AND(I2811&gt;=37001,I2811&lt;=39201),"Jihočeský kraj",(IF(AND(I2811&gt;=39701,I2811&lt;=39901),"Jihočeský kraj",(IF(AND(I2811&gt;=39301,I2811&lt;=39601),"Kraj Vysočina",(IF(AND(I2811&gt;=58001,I2811&lt;=59501),"Kraj Vysočina",(IF(AND(I2811&gt;=67401,I2811&lt;=67602),"Kraj Vysočina",(IF(AND(I2811&gt;=40001,I2811&lt;=44101),"Ústecký kraj",(IF(AND(I2811&gt;=46001,I2811&lt;=47201),"Liberecký kraj",(IF(AND(I2811&gt;=51202,I2811&lt;=51401),"Liberecký kraj",(IF(AND(I2811&gt;=53002,I2811&lt;=53976),"Pardubický kraj",(IF(AND(I2811&gt;=56002,I2811&lt;=57201),"Pardubický kraj",(IF(AND(I2811&gt;=60200,I2811&lt;=67201),"Jihomoravský kraj",(IF(AND(I2811&gt;=67801,I2811&lt;=68501),"Jihomoravský kraj",(IF(AND(I2811&gt;=69002,I2811&lt;=69801),"Jihomoravský kraj",(IF(AND(I2811&gt;=68601,I2811&lt;=68801),"Zlínský kraj",(IF(AND(I2811&gt;=75501,I2811&lt;=76901),"Zlínský kraj",(IF(AND(I2811&gt;=70030,I2811&lt;=74901),"Moravskoslezský kraj",(IF(AND(I2811&gt;=75000,I2811&lt;=75368),"Olomoucký kraj",(IF(AND(I2811&gt;=77200,I2811&lt;=79862),"Olomoucký kraj",(IF(AND(I2811&gt;=50011,I2811&lt;=50301),"Královéhradecký kraj",(IF(AND(I2811&gt;=54301,I2811&lt;=54303),"Královéhradecký kraj","0")))))))))))))))))))))))))))))))))))))))))))))))</f>
        <v>Liberecký kraj</v>
      </c>
      <c r="AB2811" t="s">
        <v>998</v>
      </c>
      <c r="AD2811" t="s">
        <v>998</v>
      </c>
      <c r="AE2811" t="s">
        <v>998</v>
      </c>
      <c r="AF2811" t="s">
        <v>998</v>
      </c>
      <c r="AG2811" s="107">
        <v>0</v>
      </c>
      <c r="AH2811" s="107">
        <v>0</v>
      </c>
      <c r="AI2811" s="107">
        <v>0</v>
      </c>
      <c r="AJ2811" t="s">
        <v>1012</v>
      </c>
    </row>
    <row r="2812" spans="1:37" x14ac:dyDescent="0.45">
      <c r="A2812" t="s">
        <v>1112</v>
      </c>
      <c r="B2812" t="s">
        <v>19444</v>
      </c>
      <c r="C2812" t="s">
        <v>990</v>
      </c>
      <c r="D2812" t="s">
        <v>19445</v>
      </c>
      <c r="E2812" t="s">
        <v>992</v>
      </c>
      <c r="F2812" t="s">
        <v>10665</v>
      </c>
      <c r="G2812">
        <v>201</v>
      </c>
      <c r="H2812" t="s">
        <v>10665</v>
      </c>
      <c r="I2812">
        <v>51401</v>
      </c>
      <c r="K2812" t="s">
        <v>19446</v>
      </c>
      <c r="L2812" s="106">
        <v>33781</v>
      </c>
      <c r="M2812">
        <v>13413487</v>
      </c>
      <c r="N2812" t="s">
        <v>996</v>
      </c>
      <c r="O2812" t="s">
        <v>12</v>
      </c>
      <c r="P2812" t="s">
        <v>997</v>
      </c>
      <c r="R2812" s="109" t="str">
        <f>IF(OR(P2812="SB",Q2812="SB"),"SB",0)</f>
        <v>SB</v>
      </c>
      <c r="T2812" s="110" t="s">
        <v>998</v>
      </c>
      <c r="V2812" s="113" t="str">
        <f>IF(AND(I2812&gt;=10000,I2812&lt;=19900),"Praha",(IF(AND(I2812&gt;=25001,I2812&lt;=29501),"Středočeský kraj",(IF(AND(I2812&gt;=30100,I2812&lt;=34972),"Středočeský kraj",(IF(AND(I2812&gt;=35002,I2812&lt;=36271),"Karlovarský kraj",(IF(AND(I2812&gt;=37001,I2812&lt;=39201),"Jihočeský kraj",(IF(AND(I2812&gt;=39701,I2812&lt;=39901),"Jihočeský kraj",(IF(AND(I2812&gt;=39301,I2812&lt;=39601),"Kraj Vysočina",(IF(AND(I2812&gt;=58001,I2812&lt;=59501),"Kraj Vysočina",(IF(AND(I2812&gt;=67401,I2812&lt;=67602),"Kraj Vysočina",(IF(AND(I2812&gt;=40001,I2812&lt;=44101),"Ústecký kraj",(IF(AND(I2812&gt;=46001,I2812&lt;=47201),"Liberecký kraj",(IF(AND(I2812&gt;=51202,I2812&lt;=51401),"Liberecký kraj",(IF(AND(I2812&gt;=53002,I2812&lt;=53976),"Pardubický kraj",(IF(AND(I2812&gt;=56002,I2812&lt;=57201),"Pardubický kraj",(IF(AND(I2812&gt;=60200,I2812&lt;=67201),"Jihomoravský kraj",(IF(AND(I2812&gt;=67801,I2812&lt;=68501),"Jihomoravský kraj",(IF(AND(I2812&gt;=69002,I2812&lt;=69801),"Jihomoravský kraj",(IF(AND(I2812&gt;=68601,I2812&lt;=68801),"Zlínský kraj",(IF(AND(I2812&gt;=75501,I2812&lt;=76901),"Zlínský kraj",(IF(AND(I2812&gt;=70030,I2812&lt;=74901),"Moravskoslezský kraj",(IF(AND(I2812&gt;=75000,I2812&lt;=75368),"Olomoucký kraj",(IF(AND(I2812&gt;=77200,I2812&lt;=79862),"Olomoucký kraj",(IF(AND(I2812&gt;=50011,I2812&lt;=50301),"Královéhradecký kraj",(IF(AND(I2812&gt;=54301,I2812&lt;=54303),"Královéhradecký kraj","0")))))))))))))))))))))))))))))))))))))))))))))))</f>
        <v>Liberecký kraj</v>
      </c>
      <c r="AB2812" t="s">
        <v>998</v>
      </c>
      <c r="AD2812" t="s">
        <v>998</v>
      </c>
      <c r="AE2812" t="s">
        <v>998</v>
      </c>
      <c r="AF2812" t="s">
        <v>998</v>
      </c>
      <c r="AG2812" s="107">
        <v>0</v>
      </c>
      <c r="AH2812" s="107">
        <v>0</v>
      </c>
      <c r="AI2812" s="107">
        <v>0</v>
      </c>
      <c r="AJ2812" t="s">
        <v>1012</v>
      </c>
    </row>
    <row r="2813" spans="1:37" x14ac:dyDescent="0.45">
      <c r="A2813" t="s">
        <v>1164</v>
      </c>
      <c r="B2813" t="s">
        <v>15375</v>
      </c>
      <c r="C2813" t="s">
        <v>990</v>
      </c>
      <c r="D2813" t="s">
        <v>15387</v>
      </c>
      <c r="E2813" t="s">
        <v>992</v>
      </c>
      <c r="F2813" t="s">
        <v>6554</v>
      </c>
      <c r="G2813">
        <v>990</v>
      </c>
      <c r="H2813" t="s">
        <v>1059</v>
      </c>
      <c r="I2813">
        <v>51401</v>
      </c>
      <c r="J2813">
        <v>732749752</v>
      </c>
      <c r="K2813" t="s">
        <v>15388</v>
      </c>
      <c r="L2813" s="106">
        <v>35982</v>
      </c>
      <c r="M2813">
        <v>11723667</v>
      </c>
      <c r="N2813" t="s">
        <v>3962</v>
      </c>
      <c r="O2813" t="s">
        <v>1050</v>
      </c>
      <c r="P2813" t="s">
        <v>997</v>
      </c>
      <c r="R2813" s="109" t="str">
        <f>IF(OR(P2813="SB",Q2813="SB"),"SB",0)</f>
        <v>SB</v>
      </c>
      <c r="V2813" s="113" t="str">
        <f>IF(AND(I2813&gt;=10000,I2813&lt;=19900),"Praha",(IF(AND(I2813&gt;=25001,I2813&lt;=29501),"Středočeský kraj",(IF(AND(I2813&gt;=30100,I2813&lt;=34972),"Středočeský kraj",(IF(AND(I2813&gt;=35002,I2813&lt;=36271),"Karlovarský kraj",(IF(AND(I2813&gt;=37001,I2813&lt;=39201),"Jihočeský kraj",(IF(AND(I2813&gt;=39701,I2813&lt;=39901),"Jihočeský kraj",(IF(AND(I2813&gt;=39301,I2813&lt;=39601),"Kraj Vysočina",(IF(AND(I2813&gt;=58001,I2813&lt;=59501),"Kraj Vysočina",(IF(AND(I2813&gt;=67401,I2813&lt;=67602),"Kraj Vysočina",(IF(AND(I2813&gt;=40001,I2813&lt;=44101),"Ústecký kraj",(IF(AND(I2813&gt;=46001,I2813&lt;=47201),"Liberecký kraj",(IF(AND(I2813&gt;=51202,I2813&lt;=51401),"Liberecký kraj",(IF(AND(I2813&gt;=53002,I2813&lt;=53976),"Pardubický kraj",(IF(AND(I2813&gt;=56002,I2813&lt;=57201),"Pardubický kraj",(IF(AND(I2813&gt;=60200,I2813&lt;=67201),"Jihomoravský kraj",(IF(AND(I2813&gt;=67801,I2813&lt;=68501),"Jihomoravský kraj",(IF(AND(I2813&gt;=69002,I2813&lt;=69801),"Jihomoravský kraj",(IF(AND(I2813&gt;=68601,I2813&lt;=68801),"Zlínský kraj",(IF(AND(I2813&gt;=75501,I2813&lt;=76901),"Zlínský kraj",(IF(AND(I2813&gt;=70030,I2813&lt;=74901),"Moravskoslezský kraj",(IF(AND(I2813&gt;=75000,I2813&lt;=75368),"Olomoucký kraj",(IF(AND(I2813&gt;=77200,I2813&lt;=79862),"Olomoucký kraj",(IF(AND(I2813&gt;=50011,I2813&lt;=50301),"Královéhradecký kraj",(IF(AND(I2813&gt;=54301,I2813&lt;=54303),"Královéhradecký kraj","0")))))))))))))))))))))))))))))))))))))))))))))))</f>
        <v>Liberecký kraj</v>
      </c>
      <c r="AD2813" t="s">
        <v>998</v>
      </c>
      <c r="AE2813" t="s">
        <v>998</v>
      </c>
      <c r="AF2813" t="s">
        <v>998</v>
      </c>
      <c r="AG2813" s="107">
        <v>0</v>
      </c>
      <c r="AH2813" s="107">
        <v>0</v>
      </c>
      <c r="AI2813" s="107">
        <v>0</v>
      </c>
      <c r="AJ2813" t="s">
        <v>1012</v>
      </c>
    </row>
    <row r="2814" spans="1:37" x14ac:dyDescent="0.45">
      <c r="A2814" t="s">
        <v>1268</v>
      </c>
      <c r="B2814" t="s">
        <v>2500</v>
      </c>
      <c r="C2814" t="s">
        <v>990</v>
      </c>
      <c r="D2814" t="s">
        <v>2501</v>
      </c>
      <c r="E2814" t="s">
        <v>992</v>
      </c>
      <c r="F2814" t="s">
        <v>2502</v>
      </c>
      <c r="G2814">
        <v>34</v>
      </c>
      <c r="H2814" t="s">
        <v>2126</v>
      </c>
      <c r="I2814">
        <v>51601</v>
      </c>
      <c r="K2814" t="s">
        <v>2503</v>
      </c>
      <c r="L2814" s="106">
        <v>29612</v>
      </c>
      <c r="M2814">
        <v>10413864</v>
      </c>
      <c r="N2814" t="s">
        <v>996</v>
      </c>
      <c r="O2814" t="s">
        <v>12</v>
      </c>
      <c r="P2814" t="s">
        <v>997</v>
      </c>
      <c r="R2814" s="109" t="str">
        <f>IF(OR(P2814="SB",Q2814="SB"),"SB",0)</f>
        <v>SB</v>
      </c>
      <c r="T2814" s="110">
        <v>10178</v>
      </c>
      <c r="U2814" t="s">
        <v>19633</v>
      </c>
      <c r="V2814" s="113" t="str">
        <f>IF(AND(I2814&gt;=10000,I2814&lt;=19900),"Praha",(IF(AND(I2814&gt;=25001,I2814&lt;=29501),"Středočeský kraj",(IF(AND(I2814&gt;=30100,I2814&lt;=34972),"Středočeský kraj",(IF(AND(I2814&gt;=35002,I2814&lt;=36271),"Karlovarský kraj",(IF(AND(I2814&gt;=37001,I2814&lt;=39201),"Jihočeský kraj",(IF(AND(I2814&gt;=39701,I2814&lt;=39901),"Jihočeský kraj",(IF(AND(I2814&gt;=39301,I2814&lt;=39601),"Kraj Vysočina",(IF(AND(I2814&gt;=58001,I2814&lt;=59501),"Kraj Vysočina",(IF(AND(I2814&gt;=67401,I2814&lt;=67602),"Kraj Vysočina",(IF(AND(I2814&gt;=40001,I2814&lt;=44101),"Ústecký kraj",(IF(AND(I2814&gt;=46001,I2814&lt;=47201),"Liberecký kraj",(IF(AND(I2814&gt;=51202,I2814&lt;=51401),"Liberecký kraj",(IF(AND(I2814&gt;=53002,I2814&lt;=53976),"Pardubický kraj",(IF(AND(I2814&gt;=56002,I2814&lt;=57201),"Pardubický kraj",(IF(AND(I2814&gt;=60200,I2814&lt;=67201),"Jihomoravský kraj",(IF(AND(I2814&gt;=67801,I2814&lt;=68501),"Jihomoravský kraj",(IF(AND(I2814&gt;=69002,I2814&lt;=69801),"Jihomoravský kraj",(IF(AND(I2814&gt;=68601,I2814&lt;=68801),"Zlínský kraj",(IF(AND(I2814&gt;=75501,I2814&lt;=76901),"Zlínský kraj",(IF(AND(I2814&gt;=70030,I2814&lt;=74901),"Moravskoslezský kraj",(IF(AND(I2814&gt;=75000,I2814&lt;=75368),"Olomoucký kraj",(IF(AND(I2814&gt;=77200,I2814&lt;=79862),"Olomoucký kraj",(IF(AND(I2814&gt;=50011,I2814&lt;=50301),"Královéhradecký kraj",(IF(AND(I2814&gt;=54301,I2814&lt;=54303),"Královéhradecký kraj","0")))))))))))))))))))))))))))))))))))))))))))))))</f>
        <v>0</v>
      </c>
      <c r="AD2814" t="s">
        <v>998</v>
      </c>
      <c r="AE2814" t="s">
        <v>998</v>
      </c>
      <c r="AF2814" t="s">
        <v>998</v>
      </c>
      <c r="AG2814" s="107">
        <v>0</v>
      </c>
      <c r="AH2814" s="107">
        <v>0</v>
      </c>
      <c r="AI2814" s="107">
        <v>0</v>
      </c>
      <c r="AJ2814" t="s">
        <v>1012</v>
      </c>
    </row>
    <row r="2815" spans="1:37" x14ac:dyDescent="0.45">
      <c r="A2815" t="s">
        <v>1111</v>
      </c>
      <c r="B2815" t="s">
        <v>5502</v>
      </c>
      <c r="C2815" t="s">
        <v>1002</v>
      </c>
      <c r="D2815" t="s">
        <v>5505</v>
      </c>
      <c r="E2815" t="s">
        <v>992</v>
      </c>
      <c r="F2815" t="s">
        <v>5506</v>
      </c>
      <c r="G2815">
        <v>766</v>
      </c>
      <c r="H2815" t="s">
        <v>2126</v>
      </c>
      <c r="I2815">
        <v>51601</v>
      </c>
      <c r="K2815" t="s">
        <v>5507</v>
      </c>
      <c r="L2815" s="106">
        <v>36718</v>
      </c>
      <c r="M2815">
        <v>13635981</v>
      </c>
      <c r="N2815" t="s">
        <v>2063</v>
      </c>
      <c r="O2815" t="s">
        <v>1173</v>
      </c>
      <c r="P2815" t="s">
        <v>997</v>
      </c>
      <c r="R2815" s="109" t="str">
        <f>IF(OR(P2815="SB",Q2815="SB"),"SB",0)</f>
        <v>SB</v>
      </c>
      <c r="T2815" s="110">
        <v>16014</v>
      </c>
      <c r="U2815" t="s">
        <v>19633</v>
      </c>
      <c r="V2815" s="113" t="str">
        <f>IF(AND(I2815&gt;=10000,I2815&lt;=19900),"Praha",(IF(AND(I2815&gt;=25001,I2815&lt;=29501),"Středočeský kraj",(IF(AND(I2815&gt;=30100,I2815&lt;=34972),"Středočeský kraj",(IF(AND(I2815&gt;=35002,I2815&lt;=36271),"Karlovarský kraj",(IF(AND(I2815&gt;=37001,I2815&lt;=39201),"Jihočeský kraj",(IF(AND(I2815&gt;=39701,I2815&lt;=39901),"Jihočeský kraj",(IF(AND(I2815&gt;=39301,I2815&lt;=39601),"Kraj Vysočina",(IF(AND(I2815&gt;=58001,I2815&lt;=59501),"Kraj Vysočina",(IF(AND(I2815&gt;=67401,I2815&lt;=67602),"Kraj Vysočina",(IF(AND(I2815&gt;=40001,I2815&lt;=44101),"Ústecký kraj",(IF(AND(I2815&gt;=46001,I2815&lt;=47201),"Liberecký kraj",(IF(AND(I2815&gt;=51202,I2815&lt;=51401),"Liberecký kraj",(IF(AND(I2815&gt;=53002,I2815&lt;=53976),"Pardubický kraj",(IF(AND(I2815&gt;=56002,I2815&lt;=57201),"Pardubický kraj",(IF(AND(I2815&gt;=60200,I2815&lt;=67201),"Jihomoravský kraj",(IF(AND(I2815&gt;=67801,I2815&lt;=68501),"Jihomoravský kraj",(IF(AND(I2815&gt;=69002,I2815&lt;=69801),"Jihomoravský kraj",(IF(AND(I2815&gt;=68601,I2815&lt;=68801),"Zlínský kraj",(IF(AND(I2815&gt;=75501,I2815&lt;=76901),"Zlínský kraj",(IF(AND(I2815&gt;=70030,I2815&lt;=74901),"Moravskoslezský kraj",(IF(AND(I2815&gt;=75000,I2815&lt;=75368),"Olomoucký kraj",(IF(AND(I2815&gt;=77200,I2815&lt;=79862),"Olomoucký kraj",(IF(AND(I2815&gt;=50011,I2815&lt;=50301),"Královéhradecký kraj",(IF(AND(I2815&gt;=54301,I2815&lt;=54303),"Královéhradecký kraj","0")))))))))))))))))))))))))))))))))))))))))))))))</f>
        <v>0</v>
      </c>
      <c r="AB2815" t="s">
        <v>5508</v>
      </c>
      <c r="AD2815" t="s">
        <v>998</v>
      </c>
      <c r="AE2815" t="s">
        <v>998</v>
      </c>
      <c r="AF2815" t="s">
        <v>998</v>
      </c>
      <c r="AG2815" s="107">
        <v>0</v>
      </c>
      <c r="AH2815" s="107">
        <v>0</v>
      </c>
      <c r="AI2815" s="107">
        <v>0</v>
      </c>
      <c r="AJ2815" t="s">
        <v>1012</v>
      </c>
    </row>
    <row r="2816" spans="1:37" x14ac:dyDescent="0.45">
      <c r="A2816" t="s">
        <v>1128</v>
      </c>
      <c r="B2816" t="s">
        <v>5609</v>
      </c>
      <c r="C2816" t="s">
        <v>990</v>
      </c>
      <c r="D2816" t="s">
        <v>5611</v>
      </c>
      <c r="E2816" t="s">
        <v>992</v>
      </c>
      <c r="F2816" t="s">
        <v>5610</v>
      </c>
      <c r="G2816">
        <v>1</v>
      </c>
      <c r="H2816" t="s">
        <v>2126</v>
      </c>
      <c r="I2816">
        <v>51601</v>
      </c>
      <c r="K2816" t="s">
        <v>5612</v>
      </c>
      <c r="L2816" s="106">
        <v>39283</v>
      </c>
      <c r="M2816">
        <v>14660949</v>
      </c>
      <c r="N2816" t="s">
        <v>996</v>
      </c>
      <c r="O2816" t="s">
        <v>12</v>
      </c>
      <c r="P2816" t="s">
        <v>997</v>
      </c>
      <c r="R2816" s="109" t="str">
        <f>IF(OR(P2816="SB",Q2816="SB"),"SB",0)</f>
        <v>SB</v>
      </c>
      <c r="T2816" s="110" t="s">
        <v>998</v>
      </c>
      <c r="V2816" s="113" t="str">
        <f>IF(AND(I2816&gt;=10000,I2816&lt;=19900),"Praha",(IF(AND(I2816&gt;=25001,I2816&lt;=29501),"Středočeský kraj",(IF(AND(I2816&gt;=30100,I2816&lt;=34972),"Středočeský kraj",(IF(AND(I2816&gt;=35002,I2816&lt;=36271),"Karlovarský kraj",(IF(AND(I2816&gt;=37001,I2816&lt;=39201),"Jihočeský kraj",(IF(AND(I2816&gt;=39701,I2816&lt;=39901),"Jihočeský kraj",(IF(AND(I2816&gt;=39301,I2816&lt;=39601),"Kraj Vysočina",(IF(AND(I2816&gt;=58001,I2816&lt;=59501),"Kraj Vysočina",(IF(AND(I2816&gt;=67401,I2816&lt;=67602),"Kraj Vysočina",(IF(AND(I2816&gt;=40001,I2816&lt;=44101),"Ústecký kraj",(IF(AND(I2816&gt;=46001,I2816&lt;=47201),"Liberecký kraj",(IF(AND(I2816&gt;=51202,I2816&lt;=51401),"Liberecký kraj",(IF(AND(I2816&gt;=53002,I2816&lt;=53976),"Pardubický kraj",(IF(AND(I2816&gt;=56002,I2816&lt;=57201),"Pardubický kraj",(IF(AND(I2816&gt;=60200,I2816&lt;=67201),"Jihomoravský kraj",(IF(AND(I2816&gt;=67801,I2816&lt;=68501),"Jihomoravský kraj",(IF(AND(I2816&gt;=69002,I2816&lt;=69801),"Jihomoravský kraj",(IF(AND(I2816&gt;=68601,I2816&lt;=68801),"Zlínský kraj",(IF(AND(I2816&gt;=75501,I2816&lt;=76901),"Zlínský kraj",(IF(AND(I2816&gt;=70030,I2816&lt;=74901),"Moravskoslezský kraj",(IF(AND(I2816&gt;=75000,I2816&lt;=75368),"Olomoucký kraj",(IF(AND(I2816&gt;=77200,I2816&lt;=79862),"Olomoucký kraj",(IF(AND(I2816&gt;=50011,I2816&lt;=50301),"Královéhradecký kraj",(IF(AND(I2816&gt;=54301,I2816&lt;=54303),"Královéhradecký kraj","0")))))))))))))))))))))))))))))))))))))))))))))))</f>
        <v>0</v>
      </c>
      <c r="AB2816" t="s">
        <v>998</v>
      </c>
      <c r="AD2816" t="s">
        <v>998</v>
      </c>
      <c r="AE2816" t="s">
        <v>998</v>
      </c>
      <c r="AF2816" t="s">
        <v>998</v>
      </c>
      <c r="AG2816" s="107">
        <v>300</v>
      </c>
      <c r="AH2816" s="107">
        <v>0</v>
      </c>
      <c r="AI2816" s="107">
        <v>0</v>
      </c>
      <c r="AJ2816" t="s">
        <v>999</v>
      </c>
      <c r="AK2816" s="106">
        <v>44923</v>
      </c>
    </row>
    <row r="2817" spans="1:37" x14ac:dyDescent="0.45">
      <c r="A2817" t="s">
        <v>1210</v>
      </c>
      <c r="B2817" t="s">
        <v>5616</v>
      </c>
      <c r="C2817" t="s">
        <v>1002</v>
      </c>
      <c r="D2817" t="s">
        <v>5617</v>
      </c>
      <c r="E2817" t="s">
        <v>992</v>
      </c>
      <c r="F2817" t="s">
        <v>5610</v>
      </c>
      <c r="G2817">
        <v>1</v>
      </c>
      <c r="H2817" t="s">
        <v>2126</v>
      </c>
      <c r="I2817">
        <v>51601</v>
      </c>
      <c r="K2817" t="s">
        <v>5618</v>
      </c>
      <c r="L2817" s="106">
        <v>40402</v>
      </c>
      <c r="M2817">
        <v>14612954</v>
      </c>
      <c r="N2817" t="s">
        <v>996</v>
      </c>
      <c r="O2817" t="s">
        <v>12</v>
      </c>
      <c r="P2817" t="s">
        <v>997</v>
      </c>
      <c r="R2817" s="109" t="str">
        <f>IF(OR(P2817="SB",Q2817="SB"),"SB",0)</f>
        <v>SB</v>
      </c>
      <c r="T2817" s="110" t="s">
        <v>998</v>
      </c>
      <c r="V2817" s="113" t="str">
        <f>IF(AND(I2817&gt;=10000,I2817&lt;=19900),"Praha",(IF(AND(I2817&gt;=25001,I2817&lt;=29501),"Středočeský kraj",(IF(AND(I2817&gt;=30100,I2817&lt;=34972),"Středočeský kraj",(IF(AND(I2817&gt;=35002,I2817&lt;=36271),"Karlovarský kraj",(IF(AND(I2817&gt;=37001,I2817&lt;=39201),"Jihočeský kraj",(IF(AND(I2817&gt;=39701,I2817&lt;=39901),"Jihočeský kraj",(IF(AND(I2817&gt;=39301,I2817&lt;=39601),"Kraj Vysočina",(IF(AND(I2817&gt;=58001,I2817&lt;=59501),"Kraj Vysočina",(IF(AND(I2817&gt;=67401,I2817&lt;=67602),"Kraj Vysočina",(IF(AND(I2817&gt;=40001,I2817&lt;=44101),"Ústecký kraj",(IF(AND(I2817&gt;=46001,I2817&lt;=47201),"Liberecký kraj",(IF(AND(I2817&gt;=51202,I2817&lt;=51401),"Liberecký kraj",(IF(AND(I2817&gt;=53002,I2817&lt;=53976),"Pardubický kraj",(IF(AND(I2817&gt;=56002,I2817&lt;=57201),"Pardubický kraj",(IF(AND(I2817&gt;=60200,I2817&lt;=67201),"Jihomoravský kraj",(IF(AND(I2817&gt;=67801,I2817&lt;=68501),"Jihomoravský kraj",(IF(AND(I2817&gt;=69002,I2817&lt;=69801),"Jihomoravský kraj",(IF(AND(I2817&gt;=68601,I2817&lt;=68801),"Zlínský kraj",(IF(AND(I2817&gt;=75501,I2817&lt;=76901),"Zlínský kraj",(IF(AND(I2817&gt;=70030,I2817&lt;=74901),"Moravskoslezský kraj",(IF(AND(I2817&gt;=75000,I2817&lt;=75368),"Olomoucký kraj",(IF(AND(I2817&gt;=77200,I2817&lt;=79862),"Olomoucký kraj",(IF(AND(I2817&gt;=50011,I2817&lt;=50301),"Královéhradecký kraj",(IF(AND(I2817&gt;=54301,I2817&lt;=54303),"Královéhradecký kraj","0")))))))))))))))))))))))))))))))))))))))))))))))</f>
        <v>0</v>
      </c>
      <c r="AB2817" t="s">
        <v>998</v>
      </c>
      <c r="AD2817" t="s">
        <v>998</v>
      </c>
      <c r="AE2817" t="s">
        <v>998</v>
      </c>
      <c r="AF2817" t="s">
        <v>998</v>
      </c>
      <c r="AG2817" s="107">
        <v>300</v>
      </c>
      <c r="AH2817" s="107">
        <v>0</v>
      </c>
      <c r="AI2817" s="107">
        <v>0</v>
      </c>
      <c r="AJ2817" t="s">
        <v>999</v>
      </c>
      <c r="AK2817" s="106">
        <v>44923</v>
      </c>
    </row>
    <row r="2818" spans="1:37" x14ac:dyDescent="0.45">
      <c r="A2818" t="s">
        <v>1270</v>
      </c>
      <c r="B2818" t="s">
        <v>14295</v>
      </c>
      <c r="C2818" t="s">
        <v>990</v>
      </c>
      <c r="D2818" t="s">
        <v>14296</v>
      </c>
      <c r="E2818" t="s">
        <v>992</v>
      </c>
      <c r="F2818" t="s">
        <v>14297</v>
      </c>
      <c r="G2818">
        <v>49</v>
      </c>
      <c r="H2818" t="s">
        <v>13977</v>
      </c>
      <c r="I2818">
        <v>51601</v>
      </c>
      <c r="K2818" t="s">
        <v>14298</v>
      </c>
      <c r="L2818" s="106">
        <v>41681</v>
      </c>
      <c r="M2818">
        <v>14653673</v>
      </c>
      <c r="N2818" t="s">
        <v>996</v>
      </c>
      <c r="O2818" t="s">
        <v>12</v>
      </c>
      <c r="P2818" t="s">
        <v>997</v>
      </c>
      <c r="R2818" s="109" t="str">
        <f>IF(OR(P2818="SB",Q2818="SB"),"SB",0)</f>
        <v>SB</v>
      </c>
      <c r="T2818" s="110" t="s">
        <v>998</v>
      </c>
      <c r="V2818" s="113" t="str">
        <f>IF(AND(I2818&gt;=10000,I2818&lt;=19900),"Praha",(IF(AND(I2818&gt;=25001,I2818&lt;=29501),"Středočeský kraj",(IF(AND(I2818&gt;=30100,I2818&lt;=34972),"Středočeský kraj",(IF(AND(I2818&gt;=35002,I2818&lt;=36271),"Karlovarský kraj",(IF(AND(I2818&gt;=37001,I2818&lt;=39201),"Jihočeský kraj",(IF(AND(I2818&gt;=39701,I2818&lt;=39901),"Jihočeský kraj",(IF(AND(I2818&gt;=39301,I2818&lt;=39601),"Kraj Vysočina",(IF(AND(I2818&gt;=58001,I2818&lt;=59501),"Kraj Vysočina",(IF(AND(I2818&gt;=67401,I2818&lt;=67602),"Kraj Vysočina",(IF(AND(I2818&gt;=40001,I2818&lt;=44101),"Ústecký kraj",(IF(AND(I2818&gt;=46001,I2818&lt;=47201),"Liberecký kraj",(IF(AND(I2818&gt;=51202,I2818&lt;=51401),"Liberecký kraj",(IF(AND(I2818&gt;=53002,I2818&lt;=53976),"Pardubický kraj",(IF(AND(I2818&gt;=56002,I2818&lt;=57201),"Pardubický kraj",(IF(AND(I2818&gt;=60200,I2818&lt;=67201),"Jihomoravský kraj",(IF(AND(I2818&gt;=67801,I2818&lt;=68501),"Jihomoravský kraj",(IF(AND(I2818&gt;=69002,I2818&lt;=69801),"Jihomoravský kraj",(IF(AND(I2818&gt;=68601,I2818&lt;=68801),"Zlínský kraj",(IF(AND(I2818&gt;=75501,I2818&lt;=76901),"Zlínský kraj",(IF(AND(I2818&gt;=70030,I2818&lt;=74901),"Moravskoslezský kraj",(IF(AND(I2818&gt;=75000,I2818&lt;=75368),"Olomoucký kraj",(IF(AND(I2818&gt;=77200,I2818&lt;=79862),"Olomoucký kraj",(IF(AND(I2818&gt;=50011,I2818&lt;=50301),"Královéhradecký kraj",(IF(AND(I2818&gt;=54301,I2818&lt;=54303),"Královéhradecký kraj","0")))))))))))))))))))))))))))))))))))))))))))))))</f>
        <v>0</v>
      </c>
      <c r="AB2818" t="s">
        <v>998</v>
      </c>
      <c r="AD2818" t="s">
        <v>998</v>
      </c>
      <c r="AE2818" t="s">
        <v>998</v>
      </c>
      <c r="AF2818" t="s">
        <v>998</v>
      </c>
      <c r="AG2818" s="107">
        <v>300</v>
      </c>
      <c r="AH2818" s="107">
        <v>0</v>
      </c>
      <c r="AI2818" s="107">
        <v>0</v>
      </c>
      <c r="AJ2818" t="s">
        <v>999</v>
      </c>
      <c r="AK2818" s="106">
        <v>44924</v>
      </c>
    </row>
    <row r="2819" spans="1:37" x14ac:dyDescent="0.45">
      <c r="A2819" t="s">
        <v>1161</v>
      </c>
      <c r="B2819" t="s">
        <v>5025</v>
      </c>
      <c r="C2819" t="s">
        <v>990</v>
      </c>
      <c r="D2819" t="s">
        <v>5026</v>
      </c>
      <c r="E2819" t="s">
        <v>992</v>
      </c>
      <c r="F2819" t="s">
        <v>5027</v>
      </c>
      <c r="G2819">
        <v>99</v>
      </c>
      <c r="H2819" t="s">
        <v>1415</v>
      </c>
      <c r="I2819">
        <v>51701</v>
      </c>
      <c r="K2819" t="s">
        <v>5028</v>
      </c>
      <c r="L2819" s="106">
        <v>32728</v>
      </c>
      <c r="M2819">
        <v>10885124</v>
      </c>
      <c r="N2819" t="s">
        <v>996</v>
      </c>
      <c r="O2819" t="s">
        <v>12</v>
      </c>
      <c r="P2819" t="s">
        <v>997</v>
      </c>
      <c r="R2819" s="109" t="str">
        <f>IF(OR(P2819="SB",Q2819="SB"),"SB",0)</f>
        <v>SB</v>
      </c>
      <c r="T2819" s="110">
        <v>11545</v>
      </c>
      <c r="U2819" t="s">
        <v>19633</v>
      </c>
      <c r="V2819" s="113" t="str">
        <f>IF(AND(I2819&gt;=10000,I2819&lt;=19900),"Praha",(IF(AND(I2819&gt;=25001,I2819&lt;=29501),"Středočeský kraj",(IF(AND(I2819&gt;=30100,I2819&lt;=34972),"Středočeský kraj",(IF(AND(I2819&gt;=35002,I2819&lt;=36271),"Karlovarský kraj",(IF(AND(I2819&gt;=37001,I2819&lt;=39201),"Jihočeský kraj",(IF(AND(I2819&gt;=39701,I2819&lt;=39901),"Jihočeský kraj",(IF(AND(I2819&gt;=39301,I2819&lt;=39601),"Kraj Vysočina",(IF(AND(I2819&gt;=58001,I2819&lt;=59501),"Kraj Vysočina",(IF(AND(I2819&gt;=67401,I2819&lt;=67602),"Kraj Vysočina",(IF(AND(I2819&gt;=40001,I2819&lt;=44101),"Ústecký kraj",(IF(AND(I2819&gt;=46001,I2819&lt;=47201),"Liberecký kraj",(IF(AND(I2819&gt;=51202,I2819&lt;=51401),"Liberecký kraj",(IF(AND(I2819&gt;=53002,I2819&lt;=53976),"Pardubický kraj",(IF(AND(I2819&gt;=56002,I2819&lt;=57201),"Pardubický kraj",(IF(AND(I2819&gt;=60200,I2819&lt;=67201),"Jihomoravský kraj",(IF(AND(I2819&gt;=67801,I2819&lt;=68501),"Jihomoravský kraj",(IF(AND(I2819&gt;=69002,I2819&lt;=69801),"Jihomoravský kraj",(IF(AND(I2819&gt;=68601,I2819&lt;=68801),"Zlínský kraj",(IF(AND(I2819&gt;=75501,I2819&lt;=76901),"Zlínský kraj",(IF(AND(I2819&gt;=70030,I2819&lt;=74901),"Moravskoslezský kraj",(IF(AND(I2819&gt;=75000,I2819&lt;=75368),"Olomoucký kraj",(IF(AND(I2819&gt;=77200,I2819&lt;=79862),"Olomoucký kraj",(IF(AND(I2819&gt;=50011,I2819&lt;=50301),"Královéhradecký kraj",(IF(AND(I2819&gt;=54301,I2819&lt;=54303),"Královéhradecký kraj","0")))))))))))))))))))))))))))))))))))))))))))))))</f>
        <v>0</v>
      </c>
      <c r="AD2819" t="s">
        <v>998</v>
      </c>
      <c r="AE2819" t="s">
        <v>998</v>
      </c>
      <c r="AF2819" t="s">
        <v>998</v>
      </c>
      <c r="AG2819" s="107">
        <v>0</v>
      </c>
      <c r="AH2819" s="107">
        <v>0</v>
      </c>
      <c r="AI2819" s="107">
        <v>0</v>
      </c>
      <c r="AJ2819" t="s">
        <v>1012</v>
      </c>
    </row>
    <row r="2820" spans="1:37" x14ac:dyDescent="0.45">
      <c r="A2820" t="s">
        <v>1169</v>
      </c>
      <c r="B2820" t="s">
        <v>2982</v>
      </c>
      <c r="C2820" t="s">
        <v>990</v>
      </c>
      <c r="D2820" t="s">
        <v>2983</v>
      </c>
      <c r="E2820" t="s">
        <v>992</v>
      </c>
      <c r="F2820" t="s">
        <v>2984</v>
      </c>
      <c r="G2820">
        <v>945</v>
      </c>
      <c r="H2820" t="s">
        <v>2985</v>
      </c>
      <c r="I2820">
        <v>51721</v>
      </c>
      <c r="K2820" t="s">
        <v>2986</v>
      </c>
      <c r="L2820" s="106">
        <v>33197</v>
      </c>
      <c r="M2820">
        <v>10890275</v>
      </c>
      <c r="N2820" t="s">
        <v>996</v>
      </c>
      <c r="O2820" t="s">
        <v>12</v>
      </c>
      <c r="P2820" t="s">
        <v>997</v>
      </c>
      <c r="R2820" s="109" t="str">
        <f>IF(OR(P2820="SB",Q2820="SB"),"SB",0)</f>
        <v>SB</v>
      </c>
      <c r="T2820" s="110">
        <v>11493</v>
      </c>
      <c r="U2820" t="s">
        <v>19633</v>
      </c>
      <c r="V2820" s="113" t="str">
        <f>IF(AND(I2820&gt;=10000,I2820&lt;=19900),"Praha",(IF(AND(I2820&gt;=25001,I2820&lt;=29501),"Středočeský kraj",(IF(AND(I2820&gt;=30100,I2820&lt;=34972),"Středočeský kraj",(IF(AND(I2820&gt;=35002,I2820&lt;=36271),"Karlovarský kraj",(IF(AND(I2820&gt;=37001,I2820&lt;=39201),"Jihočeský kraj",(IF(AND(I2820&gt;=39701,I2820&lt;=39901),"Jihočeský kraj",(IF(AND(I2820&gt;=39301,I2820&lt;=39601),"Kraj Vysočina",(IF(AND(I2820&gt;=58001,I2820&lt;=59501),"Kraj Vysočina",(IF(AND(I2820&gt;=67401,I2820&lt;=67602),"Kraj Vysočina",(IF(AND(I2820&gt;=40001,I2820&lt;=44101),"Ústecký kraj",(IF(AND(I2820&gt;=46001,I2820&lt;=47201),"Liberecký kraj",(IF(AND(I2820&gt;=51202,I2820&lt;=51401),"Liberecký kraj",(IF(AND(I2820&gt;=53002,I2820&lt;=53976),"Pardubický kraj",(IF(AND(I2820&gt;=56002,I2820&lt;=57201),"Pardubický kraj",(IF(AND(I2820&gt;=60200,I2820&lt;=67201),"Jihomoravský kraj",(IF(AND(I2820&gt;=67801,I2820&lt;=68501),"Jihomoravský kraj",(IF(AND(I2820&gt;=69002,I2820&lt;=69801),"Jihomoravský kraj",(IF(AND(I2820&gt;=68601,I2820&lt;=68801),"Zlínský kraj",(IF(AND(I2820&gt;=75501,I2820&lt;=76901),"Zlínský kraj",(IF(AND(I2820&gt;=70030,I2820&lt;=74901),"Moravskoslezský kraj",(IF(AND(I2820&gt;=75000,I2820&lt;=75368),"Olomoucký kraj",(IF(AND(I2820&gt;=77200,I2820&lt;=79862),"Olomoucký kraj",(IF(AND(I2820&gt;=50011,I2820&lt;=50301),"Královéhradecký kraj",(IF(AND(I2820&gt;=54301,I2820&lt;=54303),"Královéhradecký kraj","0")))))))))))))))))))))))))))))))))))))))))))))))</f>
        <v>0</v>
      </c>
      <c r="AD2820" t="s">
        <v>998</v>
      </c>
      <c r="AE2820" t="s">
        <v>998</v>
      </c>
      <c r="AF2820" t="s">
        <v>998</v>
      </c>
      <c r="AG2820" s="107">
        <v>0</v>
      </c>
      <c r="AH2820" s="107">
        <v>0</v>
      </c>
      <c r="AI2820" s="107">
        <v>0</v>
      </c>
      <c r="AJ2820" t="s">
        <v>1012</v>
      </c>
    </row>
    <row r="2821" spans="1:37" x14ac:dyDescent="0.45">
      <c r="A2821" t="s">
        <v>3093</v>
      </c>
      <c r="B2821" t="s">
        <v>10648</v>
      </c>
      <c r="C2821" t="s">
        <v>990</v>
      </c>
      <c r="D2821" t="s">
        <v>10677</v>
      </c>
      <c r="E2821" t="s">
        <v>992</v>
      </c>
      <c r="F2821" t="s">
        <v>10663</v>
      </c>
      <c r="G2821">
        <v>304</v>
      </c>
      <c r="H2821" t="s">
        <v>10200</v>
      </c>
      <c r="I2821">
        <v>51722</v>
      </c>
      <c r="J2821">
        <v>732650982</v>
      </c>
      <c r="K2821" t="s">
        <v>10664</v>
      </c>
      <c r="L2821" s="106">
        <v>31803</v>
      </c>
      <c r="M2821">
        <v>10607662</v>
      </c>
      <c r="N2821" t="s">
        <v>996</v>
      </c>
      <c r="O2821" t="s">
        <v>12</v>
      </c>
      <c r="P2821" t="s">
        <v>997</v>
      </c>
      <c r="R2821" s="109" t="str">
        <f>IF(OR(P2821="SB",Q2821="SB"),"SB",0)</f>
        <v>SB</v>
      </c>
      <c r="T2821" s="110">
        <v>10740</v>
      </c>
      <c r="U2821" t="s">
        <v>19633</v>
      </c>
      <c r="V2821" s="113" t="str">
        <f>IF(AND(I2821&gt;=10000,I2821&lt;=19900),"Praha",(IF(AND(I2821&gt;=25001,I2821&lt;=29501),"Středočeský kraj",(IF(AND(I2821&gt;=30100,I2821&lt;=34972),"Středočeský kraj",(IF(AND(I2821&gt;=35002,I2821&lt;=36271),"Karlovarský kraj",(IF(AND(I2821&gt;=37001,I2821&lt;=39201),"Jihočeský kraj",(IF(AND(I2821&gt;=39701,I2821&lt;=39901),"Jihočeský kraj",(IF(AND(I2821&gt;=39301,I2821&lt;=39601),"Kraj Vysočina",(IF(AND(I2821&gt;=58001,I2821&lt;=59501),"Kraj Vysočina",(IF(AND(I2821&gt;=67401,I2821&lt;=67602),"Kraj Vysočina",(IF(AND(I2821&gt;=40001,I2821&lt;=44101),"Ústecký kraj",(IF(AND(I2821&gt;=46001,I2821&lt;=47201),"Liberecký kraj",(IF(AND(I2821&gt;=51202,I2821&lt;=51401),"Liberecký kraj",(IF(AND(I2821&gt;=53002,I2821&lt;=53976),"Pardubický kraj",(IF(AND(I2821&gt;=56002,I2821&lt;=57201),"Pardubický kraj",(IF(AND(I2821&gt;=60200,I2821&lt;=67201),"Jihomoravský kraj",(IF(AND(I2821&gt;=67801,I2821&lt;=68501),"Jihomoravský kraj",(IF(AND(I2821&gt;=69002,I2821&lt;=69801),"Jihomoravský kraj",(IF(AND(I2821&gt;=68601,I2821&lt;=68801),"Zlínský kraj",(IF(AND(I2821&gt;=75501,I2821&lt;=76901),"Zlínský kraj",(IF(AND(I2821&gt;=70030,I2821&lt;=74901),"Moravskoslezský kraj",(IF(AND(I2821&gt;=75000,I2821&lt;=75368),"Olomoucký kraj",(IF(AND(I2821&gt;=77200,I2821&lt;=79862),"Olomoucký kraj",(IF(AND(I2821&gt;=50011,I2821&lt;=50301),"Královéhradecký kraj",(IF(AND(I2821&gt;=54301,I2821&lt;=54303),"Královéhradecký kraj","0")))))))))))))))))))))))))))))))))))))))))))))))</f>
        <v>0</v>
      </c>
      <c r="AD2821" t="s">
        <v>998</v>
      </c>
      <c r="AE2821" t="s">
        <v>998</v>
      </c>
      <c r="AF2821" t="s">
        <v>998</v>
      </c>
      <c r="AG2821" s="107">
        <v>0</v>
      </c>
      <c r="AH2821" s="107">
        <v>0</v>
      </c>
      <c r="AI2821" s="107">
        <v>0</v>
      </c>
      <c r="AJ2821" t="s">
        <v>1012</v>
      </c>
    </row>
    <row r="2822" spans="1:37" x14ac:dyDescent="0.45">
      <c r="A2822" t="s">
        <v>1076</v>
      </c>
      <c r="B2822" t="s">
        <v>10648</v>
      </c>
      <c r="C2822" t="s">
        <v>990</v>
      </c>
      <c r="D2822" t="s">
        <v>10662</v>
      </c>
      <c r="E2822" t="s">
        <v>992</v>
      </c>
      <c r="F2822" t="s">
        <v>10663</v>
      </c>
      <c r="G2822">
        <v>304</v>
      </c>
      <c r="H2822" t="s">
        <v>10200</v>
      </c>
      <c r="I2822">
        <v>51722</v>
      </c>
      <c r="J2822">
        <v>732945155</v>
      </c>
      <c r="K2822" t="s">
        <v>10664</v>
      </c>
      <c r="L2822" s="106">
        <v>31067</v>
      </c>
      <c r="M2822">
        <v>10607763</v>
      </c>
      <c r="N2822" t="s">
        <v>996</v>
      </c>
      <c r="O2822" t="s">
        <v>12</v>
      </c>
      <c r="P2822" t="s">
        <v>997</v>
      </c>
      <c r="R2822" s="109" t="str">
        <f>IF(OR(P2822="SB",Q2822="SB"),"SB",0)</f>
        <v>SB</v>
      </c>
      <c r="T2822" s="110">
        <v>10741</v>
      </c>
      <c r="U2822" t="s">
        <v>19633</v>
      </c>
      <c r="V2822" s="113" t="str">
        <f>IF(AND(I2822&gt;=10000,I2822&lt;=19900),"Praha",(IF(AND(I2822&gt;=25001,I2822&lt;=29501),"Středočeský kraj",(IF(AND(I2822&gt;=30100,I2822&lt;=34972),"Středočeský kraj",(IF(AND(I2822&gt;=35002,I2822&lt;=36271),"Karlovarský kraj",(IF(AND(I2822&gt;=37001,I2822&lt;=39201),"Jihočeský kraj",(IF(AND(I2822&gt;=39701,I2822&lt;=39901),"Jihočeský kraj",(IF(AND(I2822&gt;=39301,I2822&lt;=39601),"Kraj Vysočina",(IF(AND(I2822&gt;=58001,I2822&lt;=59501),"Kraj Vysočina",(IF(AND(I2822&gt;=67401,I2822&lt;=67602),"Kraj Vysočina",(IF(AND(I2822&gt;=40001,I2822&lt;=44101),"Ústecký kraj",(IF(AND(I2822&gt;=46001,I2822&lt;=47201),"Liberecký kraj",(IF(AND(I2822&gt;=51202,I2822&lt;=51401),"Liberecký kraj",(IF(AND(I2822&gt;=53002,I2822&lt;=53976),"Pardubický kraj",(IF(AND(I2822&gt;=56002,I2822&lt;=57201),"Pardubický kraj",(IF(AND(I2822&gt;=60200,I2822&lt;=67201),"Jihomoravský kraj",(IF(AND(I2822&gt;=67801,I2822&lt;=68501),"Jihomoravský kraj",(IF(AND(I2822&gt;=69002,I2822&lt;=69801),"Jihomoravský kraj",(IF(AND(I2822&gt;=68601,I2822&lt;=68801),"Zlínský kraj",(IF(AND(I2822&gt;=75501,I2822&lt;=76901),"Zlínský kraj",(IF(AND(I2822&gt;=70030,I2822&lt;=74901),"Moravskoslezský kraj",(IF(AND(I2822&gt;=75000,I2822&lt;=75368),"Olomoucký kraj",(IF(AND(I2822&gt;=77200,I2822&lt;=79862),"Olomoucký kraj",(IF(AND(I2822&gt;=50011,I2822&lt;=50301),"Královéhradecký kraj",(IF(AND(I2822&gt;=54301,I2822&lt;=54303),"Královéhradecký kraj","0")))))))))))))))))))))))))))))))))))))))))))))))</f>
        <v>0</v>
      </c>
      <c r="AD2822" t="s">
        <v>998</v>
      </c>
      <c r="AE2822" t="s">
        <v>998</v>
      </c>
      <c r="AF2822" t="s">
        <v>998</v>
      </c>
      <c r="AG2822" s="107">
        <v>0</v>
      </c>
      <c r="AH2822" s="107">
        <v>0</v>
      </c>
      <c r="AI2822" s="107">
        <v>0</v>
      </c>
      <c r="AJ2822" t="s">
        <v>1012</v>
      </c>
    </row>
    <row r="2823" spans="1:37" x14ac:dyDescent="0.45">
      <c r="A2823" t="s">
        <v>1128</v>
      </c>
      <c r="B2823" t="s">
        <v>16930</v>
      </c>
      <c r="C2823" t="s">
        <v>990</v>
      </c>
      <c r="D2823" t="s">
        <v>16938</v>
      </c>
      <c r="E2823" t="s">
        <v>992</v>
      </c>
      <c r="F2823" t="s">
        <v>16939</v>
      </c>
      <c r="G2823">
        <v>180</v>
      </c>
      <c r="H2823" t="s">
        <v>16940</v>
      </c>
      <c r="I2823">
        <v>51725</v>
      </c>
      <c r="K2823" t="s">
        <v>16941</v>
      </c>
      <c r="L2823" s="106">
        <v>30219</v>
      </c>
      <c r="M2823">
        <v>14728445</v>
      </c>
      <c r="N2823" t="s">
        <v>996</v>
      </c>
      <c r="O2823" t="s">
        <v>12</v>
      </c>
      <c r="P2823" t="s">
        <v>997</v>
      </c>
      <c r="R2823" s="109" t="str">
        <f>IF(OR(P2823="SB",Q2823="SB"),"SB",0)</f>
        <v>SB</v>
      </c>
      <c r="T2823" s="110" t="s">
        <v>998</v>
      </c>
      <c r="V2823" s="113" t="str">
        <f>IF(AND(I2823&gt;=10000,I2823&lt;=19900),"Praha",(IF(AND(I2823&gt;=25001,I2823&lt;=29501),"Středočeský kraj",(IF(AND(I2823&gt;=30100,I2823&lt;=34972),"Středočeský kraj",(IF(AND(I2823&gt;=35002,I2823&lt;=36271),"Karlovarský kraj",(IF(AND(I2823&gt;=37001,I2823&lt;=39201),"Jihočeský kraj",(IF(AND(I2823&gt;=39701,I2823&lt;=39901),"Jihočeský kraj",(IF(AND(I2823&gt;=39301,I2823&lt;=39601),"Kraj Vysočina",(IF(AND(I2823&gt;=58001,I2823&lt;=59501),"Kraj Vysočina",(IF(AND(I2823&gt;=67401,I2823&lt;=67602),"Kraj Vysočina",(IF(AND(I2823&gt;=40001,I2823&lt;=44101),"Ústecký kraj",(IF(AND(I2823&gt;=46001,I2823&lt;=47201),"Liberecký kraj",(IF(AND(I2823&gt;=51202,I2823&lt;=51401),"Liberecký kraj",(IF(AND(I2823&gt;=53002,I2823&lt;=53976),"Pardubický kraj",(IF(AND(I2823&gt;=56002,I2823&lt;=57201),"Pardubický kraj",(IF(AND(I2823&gt;=60200,I2823&lt;=67201),"Jihomoravský kraj",(IF(AND(I2823&gt;=67801,I2823&lt;=68501),"Jihomoravský kraj",(IF(AND(I2823&gt;=69002,I2823&lt;=69801),"Jihomoravský kraj",(IF(AND(I2823&gt;=68601,I2823&lt;=68801),"Zlínský kraj",(IF(AND(I2823&gt;=75501,I2823&lt;=76901),"Zlínský kraj",(IF(AND(I2823&gt;=70030,I2823&lt;=74901),"Moravskoslezský kraj",(IF(AND(I2823&gt;=75000,I2823&lt;=75368),"Olomoucký kraj",(IF(AND(I2823&gt;=77200,I2823&lt;=79862),"Olomoucký kraj",(IF(AND(I2823&gt;=50011,I2823&lt;=50301),"Královéhradecký kraj",(IF(AND(I2823&gt;=54301,I2823&lt;=54303),"Královéhradecký kraj","0")))))))))))))))))))))))))))))))))))))))))))))))</f>
        <v>0</v>
      </c>
      <c r="AB2823" t="s">
        <v>998</v>
      </c>
      <c r="AD2823" t="s">
        <v>998</v>
      </c>
      <c r="AE2823" t="s">
        <v>998</v>
      </c>
      <c r="AF2823" t="s">
        <v>998</v>
      </c>
      <c r="AG2823" s="107">
        <v>0</v>
      </c>
      <c r="AH2823" s="107">
        <v>0</v>
      </c>
      <c r="AI2823" s="107">
        <v>0</v>
      </c>
      <c r="AJ2823" t="s">
        <v>1012</v>
      </c>
    </row>
    <row r="2824" spans="1:37" x14ac:dyDescent="0.45">
      <c r="A2824" t="s">
        <v>1149</v>
      </c>
      <c r="B2824" t="s">
        <v>9817</v>
      </c>
      <c r="C2824" t="s">
        <v>990</v>
      </c>
      <c r="D2824" t="s">
        <v>9818</v>
      </c>
      <c r="E2824" t="s">
        <v>992</v>
      </c>
      <c r="F2824" t="s">
        <v>7919</v>
      </c>
      <c r="G2824">
        <v>1205</v>
      </c>
      <c r="H2824" t="s">
        <v>1304</v>
      </c>
      <c r="I2824">
        <v>51741</v>
      </c>
      <c r="K2824" t="s">
        <v>9819</v>
      </c>
      <c r="L2824" s="106">
        <v>28835</v>
      </c>
      <c r="M2824">
        <v>10415379</v>
      </c>
      <c r="N2824" t="s">
        <v>996</v>
      </c>
      <c r="O2824" t="s">
        <v>12</v>
      </c>
      <c r="P2824" t="s">
        <v>997</v>
      </c>
      <c r="R2824" s="109" t="str">
        <f>IF(OR(P2824="SB",Q2824="SB"),"SB",0)</f>
        <v>SB</v>
      </c>
      <c r="T2824" s="110">
        <v>10191</v>
      </c>
      <c r="U2824" t="s">
        <v>19633</v>
      </c>
      <c r="V2824" s="113" t="str">
        <f>IF(AND(I2824&gt;=10000,I2824&lt;=19900),"Praha",(IF(AND(I2824&gt;=25001,I2824&lt;=29501),"Středočeský kraj",(IF(AND(I2824&gt;=30100,I2824&lt;=34972),"Středočeský kraj",(IF(AND(I2824&gt;=35002,I2824&lt;=36271),"Karlovarský kraj",(IF(AND(I2824&gt;=37001,I2824&lt;=39201),"Jihočeský kraj",(IF(AND(I2824&gt;=39701,I2824&lt;=39901),"Jihočeský kraj",(IF(AND(I2824&gt;=39301,I2824&lt;=39601),"Kraj Vysočina",(IF(AND(I2824&gt;=58001,I2824&lt;=59501),"Kraj Vysočina",(IF(AND(I2824&gt;=67401,I2824&lt;=67602),"Kraj Vysočina",(IF(AND(I2824&gt;=40001,I2824&lt;=44101),"Ústecký kraj",(IF(AND(I2824&gt;=46001,I2824&lt;=47201),"Liberecký kraj",(IF(AND(I2824&gt;=51202,I2824&lt;=51401),"Liberecký kraj",(IF(AND(I2824&gt;=53002,I2824&lt;=53976),"Pardubický kraj",(IF(AND(I2824&gt;=56002,I2824&lt;=57201),"Pardubický kraj",(IF(AND(I2824&gt;=60200,I2824&lt;=67201),"Jihomoravský kraj",(IF(AND(I2824&gt;=67801,I2824&lt;=68501),"Jihomoravský kraj",(IF(AND(I2824&gt;=69002,I2824&lt;=69801),"Jihomoravský kraj",(IF(AND(I2824&gt;=68601,I2824&lt;=68801),"Zlínský kraj",(IF(AND(I2824&gt;=75501,I2824&lt;=76901),"Zlínský kraj",(IF(AND(I2824&gt;=70030,I2824&lt;=74901),"Moravskoslezský kraj",(IF(AND(I2824&gt;=75000,I2824&lt;=75368),"Olomoucký kraj",(IF(AND(I2824&gt;=77200,I2824&lt;=79862),"Olomoucký kraj",(IF(AND(I2824&gt;=50011,I2824&lt;=50301),"Královéhradecký kraj",(IF(AND(I2824&gt;=54301,I2824&lt;=54303),"Královéhradecký kraj","0")))))))))))))))))))))))))))))))))))))))))))))))</f>
        <v>0</v>
      </c>
      <c r="AD2824" t="s">
        <v>998</v>
      </c>
      <c r="AE2824" t="s">
        <v>998</v>
      </c>
      <c r="AF2824" t="s">
        <v>998</v>
      </c>
      <c r="AG2824" s="107">
        <v>0</v>
      </c>
      <c r="AH2824" s="107">
        <v>0</v>
      </c>
      <c r="AI2824" s="107">
        <v>0</v>
      </c>
      <c r="AJ2824" t="s">
        <v>1012</v>
      </c>
    </row>
    <row r="2825" spans="1:37" x14ac:dyDescent="0.45">
      <c r="A2825" t="s">
        <v>1129</v>
      </c>
      <c r="B2825" t="s">
        <v>11865</v>
      </c>
      <c r="C2825" t="s">
        <v>990</v>
      </c>
      <c r="D2825" t="s">
        <v>11870</v>
      </c>
      <c r="E2825" t="s">
        <v>992</v>
      </c>
      <c r="F2825" t="s">
        <v>1303</v>
      </c>
      <c r="G2825">
        <v>234</v>
      </c>
      <c r="H2825" t="s">
        <v>1304</v>
      </c>
      <c r="I2825">
        <v>51741</v>
      </c>
      <c r="K2825" t="s">
        <v>11871</v>
      </c>
      <c r="L2825" s="106">
        <v>27611</v>
      </c>
      <c r="M2825">
        <v>10415985</v>
      </c>
      <c r="N2825" t="s">
        <v>996</v>
      </c>
      <c r="O2825" t="s">
        <v>12</v>
      </c>
      <c r="P2825" t="s">
        <v>997</v>
      </c>
      <c r="R2825" s="109" t="str">
        <f>IF(OR(P2825="SB",Q2825="SB"),"SB",0)</f>
        <v>SB</v>
      </c>
      <c r="T2825" s="110">
        <v>10195</v>
      </c>
      <c r="U2825" t="s">
        <v>19633</v>
      </c>
      <c r="V2825" s="113" t="str">
        <f>IF(AND(I2825&gt;=10000,I2825&lt;=19900),"Praha",(IF(AND(I2825&gt;=25001,I2825&lt;=29501),"Středočeský kraj",(IF(AND(I2825&gt;=30100,I2825&lt;=34972),"Středočeský kraj",(IF(AND(I2825&gt;=35002,I2825&lt;=36271),"Karlovarský kraj",(IF(AND(I2825&gt;=37001,I2825&lt;=39201),"Jihočeský kraj",(IF(AND(I2825&gt;=39701,I2825&lt;=39901),"Jihočeský kraj",(IF(AND(I2825&gt;=39301,I2825&lt;=39601),"Kraj Vysočina",(IF(AND(I2825&gt;=58001,I2825&lt;=59501),"Kraj Vysočina",(IF(AND(I2825&gt;=67401,I2825&lt;=67602),"Kraj Vysočina",(IF(AND(I2825&gt;=40001,I2825&lt;=44101),"Ústecký kraj",(IF(AND(I2825&gt;=46001,I2825&lt;=47201),"Liberecký kraj",(IF(AND(I2825&gt;=51202,I2825&lt;=51401),"Liberecký kraj",(IF(AND(I2825&gt;=53002,I2825&lt;=53976),"Pardubický kraj",(IF(AND(I2825&gt;=56002,I2825&lt;=57201),"Pardubický kraj",(IF(AND(I2825&gt;=60200,I2825&lt;=67201),"Jihomoravský kraj",(IF(AND(I2825&gt;=67801,I2825&lt;=68501),"Jihomoravský kraj",(IF(AND(I2825&gt;=69002,I2825&lt;=69801),"Jihomoravský kraj",(IF(AND(I2825&gt;=68601,I2825&lt;=68801),"Zlínský kraj",(IF(AND(I2825&gt;=75501,I2825&lt;=76901),"Zlínský kraj",(IF(AND(I2825&gt;=70030,I2825&lt;=74901),"Moravskoslezský kraj",(IF(AND(I2825&gt;=75000,I2825&lt;=75368),"Olomoucký kraj",(IF(AND(I2825&gt;=77200,I2825&lt;=79862),"Olomoucký kraj",(IF(AND(I2825&gt;=50011,I2825&lt;=50301),"Královéhradecký kraj",(IF(AND(I2825&gt;=54301,I2825&lt;=54303),"Královéhradecký kraj","0")))))))))))))))))))))))))))))))))))))))))))))))</f>
        <v>0</v>
      </c>
      <c r="AD2825" t="s">
        <v>998</v>
      </c>
      <c r="AE2825" t="s">
        <v>998</v>
      </c>
      <c r="AF2825" t="s">
        <v>998</v>
      </c>
      <c r="AG2825" s="107">
        <v>0</v>
      </c>
      <c r="AH2825" s="107">
        <v>0</v>
      </c>
      <c r="AI2825" s="107">
        <v>0</v>
      </c>
      <c r="AJ2825" t="s">
        <v>1012</v>
      </c>
    </row>
    <row r="2826" spans="1:37" x14ac:dyDescent="0.45">
      <c r="A2826" t="s">
        <v>1037</v>
      </c>
      <c r="B2826" t="s">
        <v>1423</v>
      </c>
      <c r="C2826" t="s">
        <v>990</v>
      </c>
      <c r="D2826" t="s">
        <v>1424</v>
      </c>
      <c r="E2826" t="s">
        <v>992</v>
      </c>
      <c r="F2826" t="s">
        <v>1425</v>
      </c>
      <c r="G2826">
        <v>1009</v>
      </c>
      <c r="H2826" t="s">
        <v>1304</v>
      </c>
      <c r="I2826">
        <v>51741</v>
      </c>
      <c r="K2826" t="s">
        <v>1426</v>
      </c>
      <c r="L2826" s="106">
        <v>28383</v>
      </c>
      <c r="M2826">
        <v>10742654</v>
      </c>
      <c r="N2826" t="s">
        <v>996</v>
      </c>
      <c r="O2826" t="s">
        <v>12</v>
      </c>
      <c r="P2826" t="s">
        <v>997</v>
      </c>
      <c r="R2826" s="109" t="str">
        <f>IF(OR(P2826="SB",Q2826="SB"),"SB",0)</f>
        <v>SB</v>
      </c>
      <c r="T2826" s="110">
        <v>11126</v>
      </c>
      <c r="U2826" t="s">
        <v>19633</v>
      </c>
      <c r="V2826" s="113" t="str">
        <f>IF(AND(I2826&gt;=10000,I2826&lt;=19900),"Praha",(IF(AND(I2826&gt;=25001,I2826&lt;=29501),"Středočeský kraj",(IF(AND(I2826&gt;=30100,I2826&lt;=34972),"Středočeský kraj",(IF(AND(I2826&gt;=35002,I2826&lt;=36271),"Karlovarský kraj",(IF(AND(I2826&gt;=37001,I2826&lt;=39201),"Jihočeský kraj",(IF(AND(I2826&gt;=39701,I2826&lt;=39901),"Jihočeský kraj",(IF(AND(I2826&gt;=39301,I2826&lt;=39601),"Kraj Vysočina",(IF(AND(I2826&gt;=58001,I2826&lt;=59501),"Kraj Vysočina",(IF(AND(I2826&gt;=67401,I2826&lt;=67602),"Kraj Vysočina",(IF(AND(I2826&gt;=40001,I2826&lt;=44101),"Ústecký kraj",(IF(AND(I2826&gt;=46001,I2826&lt;=47201),"Liberecký kraj",(IF(AND(I2826&gt;=51202,I2826&lt;=51401),"Liberecký kraj",(IF(AND(I2826&gt;=53002,I2826&lt;=53976),"Pardubický kraj",(IF(AND(I2826&gt;=56002,I2826&lt;=57201),"Pardubický kraj",(IF(AND(I2826&gt;=60200,I2826&lt;=67201),"Jihomoravský kraj",(IF(AND(I2826&gt;=67801,I2826&lt;=68501),"Jihomoravský kraj",(IF(AND(I2826&gt;=69002,I2826&lt;=69801),"Jihomoravský kraj",(IF(AND(I2826&gt;=68601,I2826&lt;=68801),"Zlínský kraj",(IF(AND(I2826&gt;=75501,I2826&lt;=76901),"Zlínský kraj",(IF(AND(I2826&gt;=70030,I2826&lt;=74901),"Moravskoslezský kraj",(IF(AND(I2826&gt;=75000,I2826&lt;=75368),"Olomoucký kraj",(IF(AND(I2826&gt;=77200,I2826&lt;=79862),"Olomoucký kraj",(IF(AND(I2826&gt;=50011,I2826&lt;=50301),"Královéhradecký kraj",(IF(AND(I2826&gt;=54301,I2826&lt;=54303),"Královéhradecký kraj","0")))))))))))))))))))))))))))))))))))))))))))))))</f>
        <v>0</v>
      </c>
      <c r="AD2826" t="s">
        <v>998</v>
      </c>
      <c r="AE2826" t="s">
        <v>998</v>
      </c>
      <c r="AF2826" t="s">
        <v>998</v>
      </c>
      <c r="AG2826" s="107">
        <v>0</v>
      </c>
      <c r="AH2826" s="107">
        <v>0</v>
      </c>
      <c r="AI2826" s="107">
        <v>0</v>
      </c>
      <c r="AJ2826" t="s">
        <v>1012</v>
      </c>
    </row>
    <row r="2827" spans="1:37" x14ac:dyDescent="0.45">
      <c r="A2827" t="s">
        <v>1129</v>
      </c>
      <c r="B2827" t="s">
        <v>18754</v>
      </c>
      <c r="C2827" t="s">
        <v>990</v>
      </c>
      <c r="D2827" t="s">
        <v>18755</v>
      </c>
      <c r="E2827" t="s">
        <v>992</v>
      </c>
      <c r="F2827" t="s">
        <v>2674</v>
      </c>
      <c r="G2827">
        <v>1248</v>
      </c>
      <c r="H2827" t="s">
        <v>1304</v>
      </c>
      <c r="I2827">
        <v>51741</v>
      </c>
      <c r="K2827" t="s">
        <v>18756</v>
      </c>
      <c r="L2827" s="106">
        <v>26133</v>
      </c>
      <c r="M2827">
        <v>13012656</v>
      </c>
      <c r="N2827" t="s">
        <v>996</v>
      </c>
      <c r="O2827" t="s">
        <v>12</v>
      </c>
      <c r="P2827" t="s">
        <v>997</v>
      </c>
      <c r="R2827" s="109" t="str">
        <f>IF(OR(P2827="SB",Q2827="SB"),"SB",0)</f>
        <v>SB</v>
      </c>
      <c r="T2827" s="110" t="s">
        <v>998</v>
      </c>
      <c r="V2827" s="113" t="str">
        <f>IF(AND(I2827&gt;=10000,I2827&lt;=19900),"Praha",(IF(AND(I2827&gt;=25001,I2827&lt;=29501),"Středočeský kraj",(IF(AND(I2827&gt;=30100,I2827&lt;=34972),"Středočeský kraj",(IF(AND(I2827&gt;=35002,I2827&lt;=36271),"Karlovarský kraj",(IF(AND(I2827&gt;=37001,I2827&lt;=39201),"Jihočeský kraj",(IF(AND(I2827&gt;=39701,I2827&lt;=39901),"Jihočeský kraj",(IF(AND(I2827&gt;=39301,I2827&lt;=39601),"Kraj Vysočina",(IF(AND(I2827&gt;=58001,I2827&lt;=59501),"Kraj Vysočina",(IF(AND(I2827&gt;=67401,I2827&lt;=67602),"Kraj Vysočina",(IF(AND(I2827&gt;=40001,I2827&lt;=44101),"Ústecký kraj",(IF(AND(I2827&gt;=46001,I2827&lt;=47201),"Liberecký kraj",(IF(AND(I2827&gt;=51202,I2827&lt;=51401),"Liberecký kraj",(IF(AND(I2827&gt;=53002,I2827&lt;=53976),"Pardubický kraj",(IF(AND(I2827&gt;=56002,I2827&lt;=57201),"Pardubický kraj",(IF(AND(I2827&gt;=60200,I2827&lt;=67201),"Jihomoravský kraj",(IF(AND(I2827&gt;=67801,I2827&lt;=68501),"Jihomoravský kraj",(IF(AND(I2827&gt;=69002,I2827&lt;=69801),"Jihomoravský kraj",(IF(AND(I2827&gt;=68601,I2827&lt;=68801),"Zlínský kraj",(IF(AND(I2827&gt;=75501,I2827&lt;=76901),"Zlínský kraj",(IF(AND(I2827&gt;=70030,I2827&lt;=74901),"Moravskoslezský kraj",(IF(AND(I2827&gt;=75000,I2827&lt;=75368),"Olomoucký kraj",(IF(AND(I2827&gt;=77200,I2827&lt;=79862),"Olomoucký kraj",(IF(AND(I2827&gt;=50011,I2827&lt;=50301),"Královéhradecký kraj",(IF(AND(I2827&gt;=54301,I2827&lt;=54303),"Královéhradecký kraj","0")))))))))))))))))))))))))))))))))))))))))))))))</f>
        <v>0</v>
      </c>
      <c r="AB2827" t="s">
        <v>998</v>
      </c>
      <c r="AD2827" t="s">
        <v>998</v>
      </c>
      <c r="AE2827" t="s">
        <v>998</v>
      </c>
      <c r="AF2827" t="s">
        <v>998</v>
      </c>
      <c r="AG2827" s="107">
        <v>0</v>
      </c>
      <c r="AH2827" s="107">
        <v>0</v>
      </c>
      <c r="AI2827" s="107">
        <v>0</v>
      </c>
      <c r="AJ2827" t="s">
        <v>1012</v>
      </c>
    </row>
    <row r="2828" spans="1:37" x14ac:dyDescent="0.45">
      <c r="A2828" t="s">
        <v>1124</v>
      </c>
      <c r="B2828" t="s">
        <v>18130</v>
      </c>
      <c r="C2828" t="s">
        <v>990</v>
      </c>
      <c r="D2828" t="s">
        <v>18134</v>
      </c>
      <c r="E2828" t="s">
        <v>992</v>
      </c>
      <c r="F2828" t="s">
        <v>1365</v>
      </c>
      <c r="G2828">
        <v>201</v>
      </c>
      <c r="H2828" t="s">
        <v>5101</v>
      </c>
      <c r="I2828">
        <v>51750</v>
      </c>
      <c r="K2828" t="s">
        <v>18135</v>
      </c>
      <c r="L2828" s="106">
        <v>31177</v>
      </c>
      <c r="M2828">
        <v>10873000</v>
      </c>
      <c r="N2828" t="s">
        <v>996</v>
      </c>
      <c r="O2828" t="s">
        <v>12</v>
      </c>
      <c r="P2828" t="s">
        <v>997</v>
      </c>
      <c r="R2828" s="109" t="str">
        <f>IF(OR(P2828="SB",Q2828="SB"),"SB",0)</f>
        <v>SB</v>
      </c>
      <c r="T2828" s="110">
        <v>11920</v>
      </c>
      <c r="U2828" t="s">
        <v>19633</v>
      </c>
      <c r="V2828" s="113" t="str">
        <f>IF(AND(I2828&gt;=10000,I2828&lt;=19900),"Praha",(IF(AND(I2828&gt;=25001,I2828&lt;=29501),"Středočeský kraj",(IF(AND(I2828&gt;=30100,I2828&lt;=34972),"Středočeský kraj",(IF(AND(I2828&gt;=35002,I2828&lt;=36271),"Karlovarský kraj",(IF(AND(I2828&gt;=37001,I2828&lt;=39201),"Jihočeský kraj",(IF(AND(I2828&gt;=39701,I2828&lt;=39901),"Jihočeský kraj",(IF(AND(I2828&gt;=39301,I2828&lt;=39601),"Kraj Vysočina",(IF(AND(I2828&gt;=58001,I2828&lt;=59501),"Kraj Vysočina",(IF(AND(I2828&gt;=67401,I2828&lt;=67602),"Kraj Vysočina",(IF(AND(I2828&gt;=40001,I2828&lt;=44101),"Ústecký kraj",(IF(AND(I2828&gt;=46001,I2828&lt;=47201),"Liberecký kraj",(IF(AND(I2828&gt;=51202,I2828&lt;=51401),"Liberecký kraj",(IF(AND(I2828&gt;=53002,I2828&lt;=53976),"Pardubický kraj",(IF(AND(I2828&gt;=56002,I2828&lt;=57201),"Pardubický kraj",(IF(AND(I2828&gt;=60200,I2828&lt;=67201),"Jihomoravský kraj",(IF(AND(I2828&gt;=67801,I2828&lt;=68501),"Jihomoravský kraj",(IF(AND(I2828&gt;=69002,I2828&lt;=69801),"Jihomoravský kraj",(IF(AND(I2828&gt;=68601,I2828&lt;=68801),"Zlínský kraj",(IF(AND(I2828&gt;=75501,I2828&lt;=76901),"Zlínský kraj",(IF(AND(I2828&gt;=70030,I2828&lt;=74901),"Moravskoslezský kraj",(IF(AND(I2828&gt;=75000,I2828&lt;=75368),"Olomoucký kraj",(IF(AND(I2828&gt;=77200,I2828&lt;=79862),"Olomoucký kraj",(IF(AND(I2828&gt;=50011,I2828&lt;=50301),"Královéhradecký kraj",(IF(AND(I2828&gt;=54301,I2828&lt;=54303),"Královéhradecký kraj","0")))))))))))))))))))))))))))))))))))))))))))))))</f>
        <v>0</v>
      </c>
      <c r="AD2828" t="s">
        <v>998</v>
      </c>
      <c r="AE2828" t="s">
        <v>998</v>
      </c>
      <c r="AF2828" t="s">
        <v>998</v>
      </c>
      <c r="AG2828" s="107">
        <v>0</v>
      </c>
      <c r="AH2828" s="107">
        <v>0</v>
      </c>
      <c r="AI2828" s="107">
        <v>0</v>
      </c>
      <c r="AJ2828" t="s">
        <v>1012</v>
      </c>
    </row>
    <row r="2829" spans="1:37" x14ac:dyDescent="0.45">
      <c r="A2829" t="s">
        <v>1128</v>
      </c>
      <c r="B2829" t="s">
        <v>6339</v>
      </c>
      <c r="C2829" t="s">
        <v>990</v>
      </c>
      <c r="D2829" t="s">
        <v>6340</v>
      </c>
      <c r="E2829" t="s">
        <v>992</v>
      </c>
      <c r="F2829" t="s">
        <v>2804</v>
      </c>
      <c r="G2829">
        <v>351</v>
      </c>
      <c r="H2829" t="s">
        <v>5101</v>
      </c>
      <c r="I2829">
        <v>51751</v>
      </c>
      <c r="J2829">
        <v>603483348</v>
      </c>
      <c r="K2829" t="s">
        <v>6341</v>
      </c>
      <c r="L2829" s="106">
        <v>27599</v>
      </c>
      <c r="M2829">
        <v>10596548</v>
      </c>
      <c r="N2829" t="s">
        <v>996</v>
      </c>
      <c r="O2829" t="s">
        <v>12</v>
      </c>
      <c r="P2829" t="s">
        <v>997</v>
      </c>
      <c r="R2829" s="109" t="str">
        <f>IF(OR(P2829="SB",Q2829="SB"),"SB",0)</f>
        <v>SB</v>
      </c>
      <c r="T2829" s="110" t="s">
        <v>998</v>
      </c>
      <c r="V2829" s="113" t="str">
        <f>IF(AND(I2829&gt;=10000,I2829&lt;=19900),"Praha",(IF(AND(I2829&gt;=25001,I2829&lt;=29501),"Středočeský kraj",(IF(AND(I2829&gt;=30100,I2829&lt;=34972),"Středočeský kraj",(IF(AND(I2829&gt;=35002,I2829&lt;=36271),"Karlovarský kraj",(IF(AND(I2829&gt;=37001,I2829&lt;=39201),"Jihočeský kraj",(IF(AND(I2829&gt;=39701,I2829&lt;=39901),"Jihočeský kraj",(IF(AND(I2829&gt;=39301,I2829&lt;=39601),"Kraj Vysočina",(IF(AND(I2829&gt;=58001,I2829&lt;=59501),"Kraj Vysočina",(IF(AND(I2829&gt;=67401,I2829&lt;=67602),"Kraj Vysočina",(IF(AND(I2829&gt;=40001,I2829&lt;=44101),"Ústecký kraj",(IF(AND(I2829&gt;=46001,I2829&lt;=47201),"Liberecký kraj",(IF(AND(I2829&gt;=51202,I2829&lt;=51401),"Liberecký kraj",(IF(AND(I2829&gt;=53002,I2829&lt;=53976),"Pardubický kraj",(IF(AND(I2829&gt;=56002,I2829&lt;=57201),"Pardubický kraj",(IF(AND(I2829&gt;=60200,I2829&lt;=67201),"Jihomoravský kraj",(IF(AND(I2829&gt;=67801,I2829&lt;=68501),"Jihomoravský kraj",(IF(AND(I2829&gt;=69002,I2829&lt;=69801),"Jihomoravský kraj",(IF(AND(I2829&gt;=68601,I2829&lt;=68801),"Zlínský kraj",(IF(AND(I2829&gt;=75501,I2829&lt;=76901),"Zlínský kraj",(IF(AND(I2829&gt;=70030,I2829&lt;=74901),"Moravskoslezský kraj",(IF(AND(I2829&gt;=75000,I2829&lt;=75368),"Olomoucký kraj",(IF(AND(I2829&gt;=77200,I2829&lt;=79862),"Olomoucký kraj",(IF(AND(I2829&gt;=50011,I2829&lt;=50301),"Královéhradecký kraj",(IF(AND(I2829&gt;=54301,I2829&lt;=54303),"Královéhradecký kraj","0")))))))))))))))))))))))))))))))))))))))))))))))</f>
        <v>0</v>
      </c>
      <c r="AB2829" t="s">
        <v>998</v>
      </c>
      <c r="AD2829" t="s">
        <v>998</v>
      </c>
      <c r="AE2829" t="s">
        <v>998</v>
      </c>
      <c r="AF2829" t="s">
        <v>998</v>
      </c>
      <c r="AG2829" s="107">
        <v>0</v>
      </c>
      <c r="AH2829" s="107">
        <v>0</v>
      </c>
      <c r="AI2829" s="107">
        <v>0</v>
      </c>
      <c r="AJ2829" t="s">
        <v>1012</v>
      </c>
    </row>
    <row r="2830" spans="1:37" x14ac:dyDescent="0.45">
      <c r="A2830" t="s">
        <v>1124</v>
      </c>
      <c r="B2830" t="s">
        <v>1026</v>
      </c>
      <c r="C2830" t="s">
        <v>990</v>
      </c>
      <c r="D2830" t="s">
        <v>17672</v>
      </c>
      <c r="E2830" t="s">
        <v>992</v>
      </c>
      <c r="F2830" t="s">
        <v>17673</v>
      </c>
      <c r="G2830">
        <v>103</v>
      </c>
      <c r="H2830" t="s">
        <v>17673</v>
      </c>
      <c r="I2830">
        <v>51755</v>
      </c>
      <c r="K2830" t="s">
        <v>17674</v>
      </c>
      <c r="L2830" s="106">
        <v>32492</v>
      </c>
      <c r="M2830">
        <v>13419450</v>
      </c>
      <c r="N2830" t="s">
        <v>996</v>
      </c>
      <c r="O2830" t="s">
        <v>12</v>
      </c>
      <c r="P2830" t="s">
        <v>997</v>
      </c>
      <c r="R2830" s="109" t="str">
        <f>IF(OR(P2830="SB",Q2830="SB"),"SB",0)</f>
        <v>SB</v>
      </c>
      <c r="T2830" s="110" t="s">
        <v>998</v>
      </c>
      <c r="V2830" s="113" t="str">
        <f>IF(AND(I2830&gt;=10000,I2830&lt;=19900),"Praha",(IF(AND(I2830&gt;=25001,I2830&lt;=29501),"Středočeský kraj",(IF(AND(I2830&gt;=30100,I2830&lt;=34972),"Středočeský kraj",(IF(AND(I2830&gt;=35002,I2830&lt;=36271),"Karlovarský kraj",(IF(AND(I2830&gt;=37001,I2830&lt;=39201),"Jihočeský kraj",(IF(AND(I2830&gt;=39701,I2830&lt;=39901),"Jihočeský kraj",(IF(AND(I2830&gt;=39301,I2830&lt;=39601),"Kraj Vysočina",(IF(AND(I2830&gt;=58001,I2830&lt;=59501),"Kraj Vysočina",(IF(AND(I2830&gt;=67401,I2830&lt;=67602),"Kraj Vysočina",(IF(AND(I2830&gt;=40001,I2830&lt;=44101),"Ústecký kraj",(IF(AND(I2830&gt;=46001,I2830&lt;=47201),"Liberecký kraj",(IF(AND(I2830&gt;=51202,I2830&lt;=51401),"Liberecký kraj",(IF(AND(I2830&gt;=53002,I2830&lt;=53976),"Pardubický kraj",(IF(AND(I2830&gt;=56002,I2830&lt;=57201),"Pardubický kraj",(IF(AND(I2830&gt;=60200,I2830&lt;=67201),"Jihomoravský kraj",(IF(AND(I2830&gt;=67801,I2830&lt;=68501),"Jihomoravský kraj",(IF(AND(I2830&gt;=69002,I2830&lt;=69801),"Jihomoravský kraj",(IF(AND(I2830&gt;=68601,I2830&lt;=68801),"Zlínský kraj",(IF(AND(I2830&gt;=75501,I2830&lt;=76901),"Zlínský kraj",(IF(AND(I2830&gt;=70030,I2830&lt;=74901),"Moravskoslezský kraj",(IF(AND(I2830&gt;=75000,I2830&lt;=75368),"Olomoucký kraj",(IF(AND(I2830&gt;=77200,I2830&lt;=79862),"Olomoucký kraj",(IF(AND(I2830&gt;=50011,I2830&lt;=50301),"Královéhradecký kraj",(IF(AND(I2830&gt;=54301,I2830&lt;=54303),"Královéhradecký kraj","0")))))))))))))))))))))))))))))))))))))))))))))))</f>
        <v>0</v>
      </c>
      <c r="AB2830" t="s">
        <v>998</v>
      </c>
      <c r="AD2830" t="s">
        <v>998</v>
      </c>
      <c r="AE2830" t="s">
        <v>998</v>
      </c>
      <c r="AF2830" t="s">
        <v>998</v>
      </c>
      <c r="AG2830" s="107">
        <v>0</v>
      </c>
      <c r="AH2830" s="107">
        <v>0</v>
      </c>
      <c r="AI2830" s="107">
        <v>0</v>
      </c>
      <c r="AJ2830" t="s">
        <v>1012</v>
      </c>
    </row>
    <row r="2831" spans="1:37" x14ac:dyDescent="0.45">
      <c r="A2831" t="s">
        <v>988</v>
      </c>
      <c r="B2831" t="s">
        <v>9195</v>
      </c>
      <c r="C2831" t="s">
        <v>990</v>
      </c>
      <c r="D2831" t="s">
        <v>9196</v>
      </c>
      <c r="E2831" t="s">
        <v>992</v>
      </c>
      <c r="F2831" t="s">
        <v>2118</v>
      </c>
      <c r="G2831">
        <v>391</v>
      </c>
      <c r="H2831" t="s">
        <v>2119</v>
      </c>
      <c r="I2831">
        <v>51771</v>
      </c>
      <c r="K2831" t="s">
        <v>9197</v>
      </c>
      <c r="L2831" s="106">
        <v>39493</v>
      </c>
      <c r="M2831">
        <v>14601941</v>
      </c>
      <c r="N2831" t="s">
        <v>1431</v>
      </c>
      <c r="O2831" t="s">
        <v>1282</v>
      </c>
      <c r="P2831" t="s">
        <v>997</v>
      </c>
      <c r="R2831" s="109" t="str">
        <f>IF(OR(P2831="SB",Q2831="SB"),"SB",0)</f>
        <v>SB</v>
      </c>
      <c r="T2831" s="110" t="s">
        <v>998</v>
      </c>
      <c r="V2831" s="113" t="str">
        <f>IF(AND(I2831&gt;=10000,I2831&lt;=19900),"Praha",(IF(AND(I2831&gt;=25001,I2831&lt;=29501),"Středočeský kraj",(IF(AND(I2831&gt;=30100,I2831&lt;=34972),"Středočeský kraj",(IF(AND(I2831&gt;=35002,I2831&lt;=36271),"Karlovarský kraj",(IF(AND(I2831&gt;=37001,I2831&lt;=39201),"Jihočeský kraj",(IF(AND(I2831&gt;=39701,I2831&lt;=39901),"Jihočeský kraj",(IF(AND(I2831&gt;=39301,I2831&lt;=39601),"Kraj Vysočina",(IF(AND(I2831&gt;=58001,I2831&lt;=59501),"Kraj Vysočina",(IF(AND(I2831&gt;=67401,I2831&lt;=67602),"Kraj Vysočina",(IF(AND(I2831&gt;=40001,I2831&lt;=44101),"Ústecký kraj",(IF(AND(I2831&gt;=46001,I2831&lt;=47201),"Liberecký kraj",(IF(AND(I2831&gt;=51202,I2831&lt;=51401),"Liberecký kraj",(IF(AND(I2831&gt;=53002,I2831&lt;=53976),"Pardubický kraj",(IF(AND(I2831&gt;=56002,I2831&lt;=57201),"Pardubický kraj",(IF(AND(I2831&gt;=60200,I2831&lt;=67201),"Jihomoravský kraj",(IF(AND(I2831&gt;=67801,I2831&lt;=68501),"Jihomoravský kraj",(IF(AND(I2831&gt;=69002,I2831&lt;=69801),"Jihomoravský kraj",(IF(AND(I2831&gt;=68601,I2831&lt;=68801),"Zlínský kraj",(IF(AND(I2831&gt;=75501,I2831&lt;=76901),"Zlínský kraj",(IF(AND(I2831&gt;=70030,I2831&lt;=74901),"Moravskoslezský kraj",(IF(AND(I2831&gt;=75000,I2831&lt;=75368),"Olomoucký kraj",(IF(AND(I2831&gt;=77200,I2831&lt;=79862),"Olomoucký kraj",(IF(AND(I2831&gt;=50011,I2831&lt;=50301),"Královéhradecký kraj",(IF(AND(I2831&gt;=54301,I2831&lt;=54303),"Královéhradecký kraj","0")))))))))))))))))))))))))))))))))))))))))))))))</f>
        <v>0</v>
      </c>
      <c r="AB2831" t="s">
        <v>998</v>
      </c>
      <c r="AD2831" t="s">
        <v>998</v>
      </c>
      <c r="AE2831" t="s">
        <v>998</v>
      </c>
      <c r="AF2831" t="s">
        <v>998</v>
      </c>
      <c r="AG2831" s="107">
        <v>300</v>
      </c>
      <c r="AH2831" s="107">
        <v>0</v>
      </c>
      <c r="AI2831" s="107">
        <v>0</v>
      </c>
      <c r="AJ2831" t="s">
        <v>999</v>
      </c>
      <c r="AK2831" s="106">
        <v>44920</v>
      </c>
    </row>
    <row r="2832" spans="1:37" x14ac:dyDescent="0.45">
      <c r="A2832" t="s">
        <v>1225</v>
      </c>
      <c r="B2832" t="s">
        <v>9198</v>
      </c>
      <c r="C2832" t="s">
        <v>1002</v>
      </c>
      <c r="D2832" t="s">
        <v>9199</v>
      </c>
      <c r="E2832" t="s">
        <v>992</v>
      </c>
      <c r="F2832" t="s">
        <v>2118</v>
      </c>
      <c r="G2832">
        <v>391</v>
      </c>
      <c r="H2832" t="s">
        <v>9200</v>
      </c>
      <c r="I2832">
        <v>51771</v>
      </c>
      <c r="K2832" t="s">
        <v>9197</v>
      </c>
      <c r="L2832" s="106">
        <v>37658</v>
      </c>
      <c r="M2832">
        <v>14639428</v>
      </c>
      <c r="N2832" t="s">
        <v>996</v>
      </c>
      <c r="O2832" t="s">
        <v>12</v>
      </c>
      <c r="P2832" t="s">
        <v>997</v>
      </c>
      <c r="R2832" s="109" t="str">
        <f>IF(OR(P2832="SB",Q2832="SB"),"SB",0)</f>
        <v>SB</v>
      </c>
      <c r="T2832" s="110" t="s">
        <v>998</v>
      </c>
      <c r="V2832" s="113" t="str">
        <f>IF(AND(I2832&gt;=10000,I2832&lt;=19900),"Praha",(IF(AND(I2832&gt;=25001,I2832&lt;=29501),"Středočeský kraj",(IF(AND(I2832&gt;=30100,I2832&lt;=34972),"Středočeský kraj",(IF(AND(I2832&gt;=35002,I2832&lt;=36271),"Karlovarský kraj",(IF(AND(I2832&gt;=37001,I2832&lt;=39201),"Jihočeský kraj",(IF(AND(I2832&gt;=39701,I2832&lt;=39901),"Jihočeský kraj",(IF(AND(I2832&gt;=39301,I2832&lt;=39601),"Kraj Vysočina",(IF(AND(I2832&gt;=58001,I2832&lt;=59501),"Kraj Vysočina",(IF(AND(I2832&gt;=67401,I2832&lt;=67602),"Kraj Vysočina",(IF(AND(I2832&gt;=40001,I2832&lt;=44101),"Ústecký kraj",(IF(AND(I2832&gt;=46001,I2832&lt;=47201),"Liberecký kraj",(IF(AND(I2832&gt;=51202,I2832&lt;=51401),"Liberecký kraj",(IF(AND(I2832&gt;=53002,I2832&lt;=53976),"Pardubický kraj",(IF(AND(I2832&gt;=56002,I2832&lt;=57201),"Pardubický kraj",(IF(AND(I2832&gt;=60200,I2832&lt;=67201),"Jihomoravský kraj",(IF(AND(I2832&gt;=67801,I2832&lt;=68501),"Jihomoravský kraj",(IF(AND(I2832&gt;=69002,I2832&lt;=69801),"Jihomoravský kraj",(IF(AND(I2832&gt;=68601,I2832&lt;=68801),"Zlínský kraj",(IF(AND(I2832&gt;=75501,I2832&lt;=76901),"Zlínský kraj",(IF(AND(I2832&gt;=70030,I2832&lt;=74901),"Moravskoslezský kraj",(IF(AND(I2832&gt;=75000,I2832&lt;=75368),"Olomoucký kraj",(IF(AND(I2832&gt;=77200,I2832&lt;=79862),"Olomoucký kraj",(IF(AND(I2832&gt;=50011,I2832&lt;=50301),"Královéhradecký kraj",(IF(AND(I2832&gt;=54301,I2832&lt;=54303),"Královéhradecký kraj","0")))))))))))))))))))))))))))))))))))))))))))))))</f>
        <v>0</v>
      </c>
      <c r="AB2832" t="s">
        <v>998</v>
      </c>
      <c r="AD2832" t="s">
        <v>998</v>
      </c>
      <c r="AE2832" t="s">
        <v>998</v>
      </c>
      <c r="AF2832" t="s">
        <v>998</v>
      </c>
      <c r="AG2832" s="107">
        <v>300</v>
      </c>
      <c r="AH2832" s="107">
        <v>0</v>
      </c>
      <c r="AI2832" s="107">
        <v>0</v>
      </c>
      <c r="AJ2832" t="s">
        <v>999</v>
      </c>
      <c r="AK2832" s="106">
        <v>44924</v>
      </c>
    </row>
    <row r="2833" spans="1:37" x14ac:dyDescent="0.45">
      <c r="A2833" t="s">
        <v>1007</v>
      </c>
      <c r="B2833" t="s">
        <v>9201</v>
      </c>
      <c r="C2833" t="s">
        <v>990</v>
      </c>
      <c r="D2833" t="s">
        <v>9202</v>
      </c>
      <c r="E2833" t="s">
        <v>992</v>
      </c>
      <c r="F2833" t="s">
        <v>2118</v>
      </c>
      <c r="G2833">
        <v>391</v>
      </c>
      <c r="H2833" t="s">
        <v>9200</v>
      </c>
      <c r="I2833">
        <v>51771</v>
      </c>
      <c r="K2833" t="s">
        <v>9203</v>
      </c>
      <c r="L2833" s="106">
        <v>36701</v>
      </c>
      <c r="M2833">
        <v>14639529</v>
      </c>
      <c r="N2833" t="s">
        <v>996</v>
      </c>
      <c r="O2833" t="s">
        <v>12</v>
      </c>
      <c r="P2833" t="s">
        <v>997</v>
      </c>
      <c r="R2833" s="109" t="str">
        <f>IF(OR(P2833="SB",Q2833="SB"),"SB",0)</f>
        <v>SB</v>
      </c>
      <c r="T2833" s="110" t="s">
        <v>998</v>
      </c>
      <c r="V2833" s="113" t="str">
        <f>IF(AND(I2833&gt;=10000,I2833&lt;=19900),"Praha",(IF(AND(I2833&gt;=25001,I2833&lt;=29501),"Středočeský kraj",(IF(AND(I2833&gt;=30100,I2833&lt;=34972),"Středočeský kraj",(IF(AND(I2833&gt;=35002,I2833&lt;=36271),"Karlovarský kraj",(IF(AND(I2833&gt;=37001,I2833&lt;=39201),"Jihočeský kraj",(IF(AND(I2833&gt;=39701,I2833&lt;=39901),"Jihočeský kraj",(IF(AND(I2833&gt;=39301,I2833&lt;=39601),"Kraj Vysočina",(IF(AND(I2833&gt;=58001,I2833&lt;=59501),"Kraj Vysočina",(IF(AND(I2833&gt;=67401,I2833&lt;=67602),"Kraj Vysočina",(IF(AND(I2833&gt;=40001,I2833&lt;=44101),"Ústecký kraj",(IF(AND(I2833&gt;=46001,I2833&lt;=47201),"Liberecký kraj",(IF(AND(I2833&gt;=51202,I2833&lt;=51401),"Liberecký kraj",(IF(AND(I2833&gt;=53002,I2833&lt;=53976),"Pardubický kraj",(IF(AND(I2833&gt;=56002,I2833&lt;=57201),"Pardubický kraj",(IF(AND(I2833&gt;=60200,I2833&lt;=67201),"Jihomoravský kraj",(IF(AND(I2833&gt;=67801,I2833&lt;=68501),"Jihomoravský kraj",(IF(AND(I2833&gt;=69002,I2833&lt;=69801),"Jihomoravský kraj",(IF(AND(I2833&gt;=68601,I2833&lt;=68801),"Zlínský kraj",(IF(AND(I2833&gt;=75501,I2833&lt;=76901),"Zlínský kraj",(IF(AND(I2833&gt;=70030,I2833&lt;=74901),"Moravskoslezský kraj",(IF(AND(I2833&gt;=75000,I2833&lt;=75368),"Olomoucký kraj",(IF(AND(I2833&gt;=77200,I2833&lt;=79862),"Olomoucký kraj",(IF(AND(I2833&gt;=50011,I2833&lt;=50301),"Královéhradecký kraj",(IF(AND(I2833&gt;=54301,I2833&lt;=54303),"Královéhradecký kraj","0")))))))))))))))))))))))))))))))))))))))))))))))</f>
        <v>0</v>
      </c>
      <c r="AB2833" t="s">
        <v>998</v>
      </c>
      <c r="AD2833" t="s">
        <v>998</v>
      </c>
      <c r="AE2833" t="s">
        <v>998</v>
      </c>
      <c r="AF2833" t="s">
        <v>998</v>
      </c>
      <c r="AG2833" s="107">
        <v>300</v>
      </c>
      <c r="AH2833" s="107">
        <v>0</v>
      </c>
      <c r="AI2833" s="107">
        <v>0</v>
      </c>
      <c r="AJ2833" t="s">
        <v>999</v>
      </c>
      <c r="AK2833" s="106">
        <v>44924</v>
      </c>
    </row>
    <row r="2834" spans="1:37" x14ac:dyDescent="0.45">
      <c r="A2834" t="s">
        <v>1725</v>
      </c>
      <c r="B2834" t="s">
        <v>16186</v>
      </c>
      <c r="C2834" t="s">
        <v>990</v>
      </c>
      <c r="D2834" t="s">
        <v>16187</v>
      </c>
      <c r="E2834" t="s">
        <v>992</v>
      </c>
      <c r="F2834" t="s">
        <v>16188</v>
      </c>
      <c r="G2834">
        <v>147</v>
      </c>
      <c r="H2834" t="s">
        <v>16189</v>
      </c>
      <c r="I2834">
        <v>51783</v>
      </c>
      <c r="K2834" t="s">
        <v>16190</v>
      </c>
      <c r="L2834" s="106">
        <v>30933</v>
      </c>
      <c r="M2834">
        <v>10870370</v>
      </c>
      <c r="N2834" t="s">
        <v>996</v>
      </c>
      <c r="O2834" t="s">
        <v>12</v>
      </c>
      <c r="P2834" t="s">
        <v>997</v>
      </c>
      <c r="R2834" s="109" t="str">
        <f>IF(OR(P2834="SB",Q2834="SB"),"SB",0)</f>
        <v>SB</v>
      </c>
      <c r="T2834" s="110">
        <v>11853</v>
      </c>
      <c r="U2834" t="s">
        <v>19633</v>
      </c>
      <c r="V2834" s="113" t="str">
        <f>IF(AND(I2834&gt;=10000,I2834&lt;=19900),"Praha",(IF(AND(I2834&gt;=25001,I2834&lt;=29501),"Středočeský kraj",(IF(AND(I2834&gt;=30100,I2834&lt;=34972),"Středočeský kraj",(IF(AND(I2834&gt;=35002,I2834&lt;=36271),"Karlovarský kraj",(IF(AND(I2834&gt;=37001,I2834&lt;=39201),"Jihočeský kraj",(IF(AND(I2834&gt;=39701,I2834&lt;=39901),"Jihočeský kraj",(IF(AND(I2834&gt;=39301,I2834&lt;=39601),"Kraj Vysočina",(IF(AND(I2834&gt;=58001,I2834&lt;=59501),"Kraj Vysočina",(IF(AND(I2834&gt;=67401,I2834&lt;=67602),"Kraj Vysočina",(IF(AND(I2834&gt;=40001,I2834&lt;=44101),"Ústecký kraj",(IF(AND(I2834&gt;=46001,I2834&lt;=47201),"Liberecký kraj",(IF(AND(I2834&gt;=51202,I2834&lt;=51401),"Liberecký kraj",(IF(AND(I2834&gt;=53002,I2834&lt;=53976),"Pardubický kraj",(IF(AND(I2834&gt;=56002,I2834&lt;=57201),"Pardubický kraj",(IF(AND(I2834&gt;=60200,I2834&lt;=67201),"Jihomoravský kraj",(IF(AND(I2834&gt;=67801,I2834&lt;=68501),"Jihomoravský kraj",(IF(AND(I2834&gt;=69002,I2834&lt;=69801),"Jihomoravský kraj",(IF(AND(I2834&gt;=68601,I2834&lt;=68801),"Zlínský kraj",(IF(AND(I2834&gt;=75501,I2834&lt;=76901),"Zlínský kraj",(IF(AND(I2834&gt;=70030,I2834&lt;=74901),"Moravskoslezský kraj",(IF(AND(I2834&gt;=75000,I2834&lt;=75368),"Olomoucký kraj",(IF(AND(I2834&gt;=77200,I2834&lt;=79862),"Olomoucký kraj",(IF(AND(I2834&gt;=50011,I2834&lt;=50301),"Královéhradecký kraj",(IF(AND(I2834&gt;=54301,I2834&lt;=54303),"Královéhradecký kraj","0")))))))))))))))))))))))))))))))))))))))))))))))</f>
        <v>0</v>
      </c>
      <c r="AD2834" t="s">
        <v>998</v>
      </c>
      <c r="AE2834" t="s">
        <v>998</v>
      </c>
      <c r="AF2834" t="s">
        <v>998</v>
      </c>
      <c r="AG2834" s="107">
        <v>0</v>
      </c>
      <c r="AH2834" s="107">
        <v>0</v>
      </c>
      <c r="AI2834" s="107">
        <v>0</v>
      </c>
      <c r="AJ2834" t="s">
        <v>1012</v>
      </c>
    </row>
    <row r="2835" spans="1:37" x14ac:dyDescent="0.45">
      <c r="A2835" t="s">
        <v>1124</v>
      </c>
      <c r="B2835" t="s">
        <v>8445</v>
      </c>
      <c r="C2835" t="s">
        <v>990</v>
      </c>
      <c r="D2835" t="s">
        <v>8446</v>
      </c>
      <c r="E2835" t="s">
        <v>992</v>
      </c>
      <c r="F2835" t="s">
        <v>1008</v>
      </c>
      <c r="G2835">
        <v>329</v>
      </c>
      <c r="H2835" t="s">
        <v>1008</v>
      </c>
      <c r="I2835">
        <v>51791</v>
      </c>
      <c r="K2835" t="s">
        <v>8447</v>
      </c>
      <c r="L2835" s="106">
        <v>33345</v>
      </c>
      <c r="M2835">
        <v>13398030</v>
      </c>
      <c r="N2835" t="s">
        <v>996</v>
      </c>
      <c r="O2835" t="s">
        <v>12</v>
      </c>
      <c r="P2835" t="s">
        <v>997</v>
      </c>
      <c r="R2835" s="109" t="str">
        <f>IF(OR(P2835="SB",Q2835="SB"),"SB",0)</f>
        <v>SB</v>
      </c>
      <c r="T2835" s="110" t="s">
        <v>998</v>
      </c>
      <c r="V2835" s="113" t="str">
        <f>IF(AND(I2835&gt;=10000,I2835&lt;=19900),"Praha",(IF(AND(I2835&gt;=25001,I2835&lt;=29501),"Středočeský kraj",(IF(AND(I2835&gt;=30100,I2835&lt;=34972),"Středočeský kraj",(IF(AND(I2835&gt;=35002,I2835&lt;=36271),"Karlovarský kraj",(IF(AND(I2835&gt;=37001,I2835&lt;=39201),"Jihočeský kraj",(IF(AND(I2835&gt;=39701,I2835&lt;=39901),"Jihočeský kraj",(IF(AND(I2835&gt;=39301,I2835&lt;=39601),"Kraj Vysočina",(IF(AND(I2835&gt;=58001,I2835&lt;=59501),"Kraj Vysočina",(IF(AND(I2835&gt;=67401,I2835&lt;=67602),"Kraj Vysočina",(IF(AND(I2835&gt;=40001,I2835&lt;=44101),"Ústecký kraj",(IF(AND(I2835&gt;=46001,I2835&lt;=47201),"Liberecký kraj",(IF(AND(I2835&gt;=51202,I2835&lt;=51401),"Liberecký kraj",(IF(AND(I2835&gt;=53002,I2835&lt;=53976),"Pardubický kraj",(IF(AND(I2835&gt;=56002,I2835&lt;=57201),"Pardubický kraj",(IF(AND(I2835&gt;=60200,I2835&lt;=67201),"Jihomoravský kraj",(IF(AND(I2835&gt;=67801,I2835&lt;=68501),"Jihomoravský kraj",(IF(AND(I2835&gt;=69002,I2835&lt;=69801),"Jihomoravský kraj",(IF(AND(I2835&gt;=68601,I2835&lt;=68801),"Zlínský kraj",(IF(AND(I2835&gt;=75501,I2835&lt;=76901),"Zlínský kraj",(IF(AND(I2835&gt;=70030,I2835&lt;=74901),"Moravskoslezský kraj",(IF(AND(I2835&gt;=75000,I2835&lt;=75368),"Olomoucký kraj",(IF(AND(I2835&gt;=77200,I2835&lt;=79862),"Olomoucký kraj",(IF(AND(I2835&gt;=50011,I2835&lt;=50301),"Královéhradecký kraj",(IF(AND(I2835&gt;=54301,I2835&lt;=54303),"Královéhradecký kraj","0")))))))))))))))))))))))))))))))))))))))))))))))</f>
        <v>0</v>
      </c>
      <c r="AB2835" t="s">
        <v>998</v>
      </c>
      <c r="AD2835" t="s">
        <v>998</v>
      </c>
      <c r="AE2835" t="s">
        <v>998</v>
      </c>
      <c r="AF2835" t="s">
        <v>998</v>
      </c>
      <c r="AG2835" s="107">
        <v>0</v>
      </c>
      <c r="AH2835" s="107">
        <v>0</v>
      </c>
      <c r="AI2835" s="107">
        <v>0</v>
      </c>
      <c r="AJ2835" t="s">
        <v>1012</v>
      </c>
    </row>
    <row r="2836" spans="1:37" x14ac:dyDescent="0.45">
      <c r="A2836" t="s">
        <v>1225</v>
      </c>
      <c r="B2836" t="s">
        <v>8900</v>
      </c>
      <c r="C2836" t="s">
        <v>1002</v>
      </c>
      <c r="D2836" t="s">
        <v>8901</v>
      </c>
      <c r="E2836" t="s">
        <v>992</v>
      </c>
      <c r="F2836" t="s">
        <v>8293</v>
      </c>
      <c r="G2836">
        <v>21</v>
      </c>
      <c r="H2836" t="s">
        <v>1410</v>
      </c>
      <c r="I2836">
        <v>51801</v>
      </c>
      <c r="K2836" t="s">
        <v>8902</v>
      </c>
      <c r="L2836" s="106">
        <v>30629</v>
      </c>
      <c r="M2836">
        <v>10869259</v>
      </c>
      <c r="N2836" t="s">
        <v>996</v>
      </c>
      <c r="O2836" t="s">
        <v>12</v>
      </c>
      <c r="P2836" t="s">
        <v>997</v>
      </c>
      <c r="R2836" s="109" t="str">
        <f>IF(OR(P2836="SB",Q2836="SB"),"SB",0)</f>
        <v>SB</v>
      </c>
      <c r="T2836" s="110">
        <v>51643</v>
      </c>
      <c r="U2836" t="s">
        <v>19633</v>
      </c>
      <c r="V2836" s="113" t="str">
        <f>IF(AND(I2836&gt;=10000,I2836&lt;=19900),"Praha",(IF(AND(I2836&gt;=25001,I2836&lt;=29501),"Středočeský kraj",(IF(AND(I2836&gt;=30100,I2836&lt;=34972),"Středočeský kraj",(IF(AND(I2836&gt;=35002,I2836&lt;=36271),"Karlovarský kraj",(IF(AND(I2836&gt;=37001,I2836&lt;=39201),"Jihočeský kraj",(IF(AND(I2836&gt;=39701,I2836&lt;=39901),"Jihočeský kraj",(IF(AND(I2836&gt;=39301,I2836&lt;=39601),"Kraj Vysočina",(IF(AND(I2836&gt;=58001,I2836&lt;=59501),"Kraj Vysočina",(IF(AND(I2836&gt;=67401,I2836&lt;=67602),"Kraj Vysočina",(IF(AND(I2836&gt;=40001,I2836&lt;=44101),"Ústecký kraj",(IF(AND(I2836&gt;=46001,I2836&lt;=47201),"Liberecký kraj",(IF(AND(I2836&gt;=51202,I2836&lt;=51401),"Liberecký kraj",(IF(AND(I2836&gt;=53002,I2836&lt;=53976),"Pardubický kraj",(IF(AND(I2836&gt;=56002,I2836&lt;=57201),"Pardubický kraj",(IF(AND(I2836&gt;=60200,I2836&lt;=67201),"Jihomoravský kraj",(IF(AND(I2836&gt;=67801,I2836&lt;=68501),"Jihomoravský kraj",(IF(AND(I2836&gt;=69002,I2836&lt;=69801),"Jihomoravský kraj",(IF(AND(I2836&gt;=68601,I2836&lt;=68801),"Zlínský kraj",(IF(AND(I2836&gt;=75501,I2836&lt;=76901),"Zlínský kraj",(IF(AND(I2836&gt;=70030,I2836&lt;=74901),"Moravskoslezský kraj",(IF(AND(I2836&gt;=75000,I2836&lt;=75368),"Olomoucký kraj",(IF(AND(I2836&gt;=77200,I2836&lt;=79862),"Olomoucký kraj",(IF(AND(I2836&gt;=50011,I2836&lt;=50301),"Královéhradecký kraj",(IF(AND(I2836&gt;=54301,I2836&lt;=54303),"Královéhradecký kraj","0")))))))))))))))))))))))))))))))))))))))))))))))</f>
        <v>0</v>
      </c>
      <c r="AD2836" t="s">
        <v>998</v>
      </c>
      <c r="AE2836" t="s">
        <v>998</v>
      </c>
      <c r="AF2836" t="s">
        <v>998</v>
      </c>
      <c r="AG2836" s="107">
        <v>0</v>
      </c>
      <c r="AH2836" s="107">
        <v>0</v>
      </c>
      <c r="AI2836" s="107">
        <v>0</v>
      </c>
      <c r="AJ2836" t="s">
        <v>1012</v>
      </c>
    </row>
    <row r="2837" spans="1:37" x14ac:dyDescent="0.45">
      <c r="A2837" t="s">
        <v>1156</v>
      </c>
      <c r="B2837" t="s">
        <v>4173</v>
      </c>
      <c r="C2837" t="s">
        <v>990</v>
      </c>
      <c r="D2837" t="s">
        <v>4186</v>
      </c>
      <c r="E2837" t="s">
        <v>992</v>
      </c>
      <c r="F2837" t="s">
        <v>2002</v>
      </c>
      <c r="G2837">
        <v>13</v>
      </c>
      <c r="H2837" t="s">
        <v>1088</v>
      </c>
      <c r="I2837">
        <v>52001</v>
      </c>
      <c r="K2837" t="s">
        <v>4187</v>
      </c>
      <c r="L2837" s="106">
        <v>29169</v>
      </c>
      <c r="M2837">
        <v>10735883</v>
      </c>
      <c r="N2837" t="s">
        <v>996</v>
      </c>
      <c r="O2837" t="s">
        <v>12</v>
      </c>
      <c r="P2837" t="s">
        <v>997</v>
      </c>
      <c r="R2837" s="109" t="str">
        <f>IF(OR(P2837="SB",Q2837="SB"),"SB",0)</f>
        <v>SB</v>
      </c>
      <c r="T2837" s="110">
        <v>11059</v>
      </c>
      <c r="U2837" t="s">
        <v>19633</v>
      </c>
      <c r="V2837" s="113" t="str">
        <f>IF(AND(I2837&gt;=10000,I2837&lt;=19900),"Praha",(IF(AND(I2837&gt;=25001,I2837&lt;=29501),"Středočeský kraj",(IF(AND(I2837&gt;=30100,I2837&lt;=34972),"Středočeský kraj",(IF(AND(I2837&gt;=35002,I2837&lt;=36271),"Karlovarský kraj",(IF(AND(I2837&gt;=37001,I2837&lt;=39201),"Jihočeský kraj",(IF(AND(I2837&gt;=39701,I2837&lt;=39901),"Jihočeský kraj",(IF(AND(I2837&gt;=39301,I2837&lt;=39601),"Kraj Vysočina",(IF(AND(I2837&gt;=58001,I2837&lt;=59501),"Kraj Vysočina",(IF(AND(I2837&gt;=67401,I2837&lt;=67602),"Kraj Vysočina",(IF(AND(I2837&gt;=40001,I2837&lt;=44101),"Ústecký kraj",(IF(AND(I2837&gt;=46001,I2837&lt;=47201),"Liberecký kraj",(IF(AND(I2837&gt;=51202,I2837&lt;=51401),"Liberecký kraj",(IF(AND(I2837&gt;=53002,I2837&lt;=53976),"Pardubický kraj",(IF(AND(I2837&gt;=56002,I2837&lt;=57201),"Pardubický kraj",(IF(AND(I2837&gt;=60200,I2837&lt;=67201),"Jihomoravský kraj",(IF(AND(I2837&gt;=67801,I2837&lt;=68501),"Jihomoravský kraj",(IF(AND(I2837&gt;=69002,I2837&lt;=69801),"Jihomoravský kraj",(IF(AND(I2837&gt;=68601,I2837&lt;=68801),"Zlínský kraj",(IF(AND(I2837&gt;=75501,I2837&lt;=76901),"Zlínský kraj",(IF(AND(I2837&gt;=70030,I2837&lt;=74901),"Moravskoslezský kraj",(IF(AND(I2837&gt;=75000,I2837&lt;=75368),"Olomoucký kraj",(IF(AND(I2837&gt;=77200,I2837&lt;=79862),"Olomoucký kraj",(IF(AND(I2837&gt;=50011,I2837&lt;=50301),"Královéhradecký kraj",(IF(AND(I2837&gt;=54301,I2837&lt;=54303),"Královéhradecký kraj","0")))))))))))))))))))))))))))))))))))))))))))))))</f>
        <v>0</v>
      </c>
      <c r="AD2837" t="s">
        <v>998</v>
      </c>
      <c r="AE2837" t="s">
        <v>998</v>
      </c>
      <c r="AF2837" t="s">
        <v>998</v>
      </c>
      <c r="AG2837" s="107">
        <v>0</v>
      </c>
      <c r="AH2837" s="107">
        <v>0</v>
      </c>
      <c r="AI2837" s="107">
        <v>0</v>
      </c>
      <c r="AJ2837" t="s">
        <v>1012</v>
      </c>
    </row>
    <row r="2838" spans="1:37" x14ac:dyDescent="0.45">
      <c r="A2838" t="s">
        <v>1076</v>
      </c>
      <c r="B2838" t="s">
        <v>14459</v>
      </c>
      <c r="C2838" t="s">
        <v>990</v>
      </c>
      <c r="D2838" t="s">
        <v>14460</v>
      </c>
      <c r="E2838" t="s">
        <v>992</v>
      </c>
      <c r="F2838" t="s">
        <v>3255</v>
      </c>
      <c r="G2838">
        <v>504</v>
      </c>
      <c r="H2838" t="s">
        <v>9291</v>
      </c>
      <c r="I2838">
        <v>52118</v>
      </c>
      <c r="K2838" t="s">
        <v>14461</v>
      </c>
      <c r="L2838" s="106">
        <v>32472</v>
      </c>
      <c r="M2838">
        <v>10746088</v>
      </c>
      <c r="N2838" t="s">
        <v>996</v>
      </c>
      <c r="O2838" t="s">
        <v>12</v>
      </c>
      <c r="P2838" t="s">
        <v>997</v>
      </c>
      <c r="R2838" s="109" t="str">
        <f>IF(OR(P2838="SB",Q2838="SB"),"SB",0)</f>
        <v>SB</v>
      </c>
      <c r="T2838" s="110">
        <v>11160</v>
      </c>
      <c r="U2838" t="s">
        <v>19633</v>
      </c>
      <c r="V2838" s="113" t="str">
        <f>IF(AND(I2838&gt;=10000,I2838&lt;=19900),"Praha",(IF(AND(I2838&gt;=25001,I2838&lt;=29501),"Středočeský kraj",(IF(AND(I2838&gt;=30100,I2838&lt;=34972),"Středočeský kraj",(IF(AND(I2838&gt;=35002,I2838&lt;=36271),"Karlovarský kraj",(IF(AND(I2838&gt;=37001,I2838&lt;=39201),"Jihočeský kraj",(IF(AND(I2838&gt;=39701,I2838&lt;=39901),"Jihočeský kraj",(IF(AND(I2838&gt;=39301,I2838&lt;=39601),"Kraj Vysočina",(IF(AND(I2838&gt;=58001,I2838&lt;=59501),"Kraj Vysočina",(IF(AND(I2838&gt;=67401,I2838&lt;=67602),"Kraj Vysočina",(IF(AND(I2838&gt;=40001,I2838&lt;=44101),"Ústecký kraj",(IF(AND(I2838&gt;=46001,I2838&lt;=47201),"Liberecký kraj",(IF(AND(I2838&gt;=51202,I2838&lt;=51401),"Liberecký kraj",(IF(AND(I2838&gt;=53002,I2838&lt;=53976),"Pardubický kraj",(IF(AND(I2838&gt;=56002,I2838&lt;=57201),"Pardubický kraj",(IF(AND(I2838&gt;=60200,I2838&lt;=67201),"Jihomoravský kraj",(IF(AND(I2838&gt;=67801,I2838&lt;=68501),"Jihomoravský kraj",(IF(AND(I2838&gt;=69002,I2838&lt;=69801),"Jihomoravský kraj",(IF(AND(I2838&gt;=68601,I2838&lt;=68801),"Zlínský kraj",(IF(AND(I2838&gt;=75501,I2838&lt;=76901),"Zlínský kraj",(IF(AND(I2838&gt;=70030,I2838&lt;=74901),"Moravskoslezský kraj",(IF(AND(I2838&gt;=75000,I2838&lt;=75368),"Olomoucký kraj",(IF(AND(I2838&gt;=77200,I2838&lt;=79862),"Olomoucký kraj",(IF(AND(I2838&gt;=50011,I2838&lt;=50301),"Královéhradecký kraj",(IF(AND(I2838&gt;=54301,I2838&lt;=54303),"Královéhradecký kraj","0")))))))))))))))))))))))))))))))))))))))))))))))</f>
        <v>0</v>
      </c>
      <c r="AD2838" t="s">
        <v>998</v>
      </c>
      <c r="AE2838" t="s">
        <v>998</v>
      </c>
      <c r="AF2838" t="s">
        <v>998</v>
      </c>
      <c r="AG2838" s="107">
        <v>0</v>
      </c>
      <c r="AH2838" s="107">
        <v>0</v>
      </c>
      <c r="AI2838" s="107">
        <v>0</v>
      </c>
      <c r="AJ2838" t="s">
        <v>1012</v>
      </c>
    </row>
    <row r="2839" spans="1:37" x14ac:dyDescent="0.45">
      <c r="A2839" t="s">
        <v>988</v>
      </c>
      <c r="B2839" t="s">
        <v>1979</v>
      </c>
      <c r="C2839" t="s">
        <v>990</v>
      </c>
      <c r="D2839" t="s">
        <v>5253</v>
      </c>
      <c r="E2839" t="s">
        <v>992</v>
      </c>
      <c r="F2839" t="s">
        <v>5254</v>
      </c>
      <c r="G2839">
        <v>444</v>
      </c>
      <c r="H2839" t="s">
        <v>1320</v>
      </c>
      <c r="I2839">
        <v>52603</v>
      </c>
      <c r="K2839" t="s">
        <v>5255</v>
      </c>
      <c r="L2839" s="106">
        <v>30371</v>
      </c>
      <c r="M2839">
        <v>10867542</v>
      </c>
      <c r="N2839" t="s">
        <v>996</v>
      </c>
      <c r="O2839" t="s">
        <v>12</v>
      </c>
      <c r="P2839" t="s">
        <v>997</v>
      </c>
      <c r="R2839" s="109" t="str">
        <f>IF(OR(P2839="SB",Q2839="SB"),"SB",0)</f>
        <v>SB</v>
      </c>
      <c r="T2839" s="110">
        <v>11553</v>
      </c>
      <c r="U2839" t="s">
        <v>19633</v>
      </c>
      <c r="V2839" s="113" t="str">
        <f>IF(AND(I2839&gt;=10000,I2839&lt;=19900),"Praha",(IF(AND(I2839&gt;=25001,I2839&lt;=29501),"Středočeský kraj",(IF(AND(I2839&gt;=30100,I2839&lt;=34972),"Středočeský kraj",(IF(AND(I2839&gt;=35002,I2839&lt;=36271),"Karlovarský kraj",(IF(AND(I2839&gt;=37001,I2839&lt;=39201),"Jihočeský kraj",(IF(AND(I2839&gt;=39701,I2839&lt;=39901),"Jihočeský kraj",(IF(AND(I2839&gt;=39301,I2839&lt;=39601),"Kraj Vysočina",(IF(AND(I2839&gt;=58001,I2839&lt;=59501),"Kraj Vysočina",(IF(AND(I2839&gt;=67401,I2839&lt;=67602),"Kraj Vysočina",(IF(AND(I2839&gt;=40001,I2839&lt;=44101),"Ústecký kraj",(IF(AND(I2839&gt;=46001,I2839&lt;=47201),"Liberecký kraj",(IF(AND(I2839&gt;=51202,I2839&lt;=51401),"Liberecký kraj",(IF(AND(I2839&gt;=53002,I2839&lt;=53976),"Pardubický kraj",(IF(AND(I2839&gt;=56002,I2839&lt;=57201),"Pardubický kraj",(IF(AND(I2839&gt;=60200,I2839&lt;=67201),"Jihomoravský kraj",(IF(AND(I2839&gt;=67801,I2839&lt;=68501),"Jihomoravský kraj",(IF(AND(I2839&gt;=69002,I2839&lt;=69801),"Jihomoravský kraj",(IF(AND(I2839&gt;=68601,I2839&lt;=68801),"Zlínský kraj",(IF(AND(I2839&gt;=75501,I2839&lt;=76901),"Zlínský kraj",(IF(AND(I2839&gt;=70030,I2839&lt;=74901),"Moravskoslezský kraj",(IF(AND(I2839&gt;=75000,I2839&lt;=75368),"Olomoucký kraj",(IF(AND(I2839&gt;=77200,I2839&lt;=79862),"Olomoucký kraj",(IF(AND(I2839&gt;=50011,I2839&lt;=50301),"Královéhradecký kraj",(IF(AND(I2839&gt;=54301,I2839&lt;=54303),"Královéhradecký kraj","0")))))))))))))))))))))))))))))))))))))))))))))))</f>
        <v>0</v>
      </c>
      <c r="AD2839" t="s">
        <v>998</v>
      </c>
      <c r="AE2839" t="s">
        <v>998</v>
      </c>
      <c r="AF2839" t="s">
        <v>998</v>
      </c>
      <c r="AG2839" s="107">
        <v>0</v>
      </c>
      <c r="AH2839" s="107">
        <v>0</v>
      </c>
      <c r="AI2839" s="107">
        <v>0</v>
      </c>
      <c r="AJ2839" t="s">
        <v>1012</v>
      </c>
    </row>
    <row r="2840" spans="1:37" x14ac:dyDescent="0.45">
      <c r="A2840" t="s">
        <v>1164</v>
      </c>
      <c r="B2840" t="s">
        <v>10745</v>
      </c>
      <c r="C2840" t="s">
        <v>990</v>
      </c>
      <c r="D2840" t="s">
        <v>10746</v>
      </c>
      <c r="E2840" t="s">
        <v>992</v>
      </c>
      <c r="F2840" t="s">
        <v>3044</v>
      </c>
      <c r="G2840">
        <v>434</v>
      </c>
      <c r="H2840" t="s">
        <v>10747</v>
      </c>
      <c r="I2840">
        <v>53001</v>
      </c>
      <c r="J2840">
        <v>777155096</v>
      </c>
      <c r="K2840" t="s">
        <v>10748</v>
      </c>
      <c r="L2840" s="106">
        <v>36494</v>
      </c>
      <c r="M2840">
        <v>10605137</v>
      </c>
      <c r="N2840" t="s">
        <v>996</v>
      </c>
      <c r="O2840" t="s">
        <v>12</v>
      </c>
      <c r="P2840" t="s">
        <v>997</v>
      </c>
      <c r="R2840" s="109" t="str">
        <f>IF(OR(P2840="SB",Q2840="SB"),"SB",0)</f>
        <v>SB</v>
      </c>
      <c r="T2840" s="110">
        <v>10718</v>
      </c>
      <c r="U2840" t="s">
        <v>19633</v>
      </c>
      <c r="V2840" s="113" t="str">
        <f>IF(AND(I2840&gt;=10000,I2840&lt;=19900),"Praha",(IF(AND(I2840&gt;=25001,I2840&lt;=29501),"Středočeský kraj",(IF(AND(I2840&gt;=30100,I2840&lt;=34972),"Středočeský kraj",(IF(AND(I2840&gt;=35002,I2840&lt;=36271),"Karlovarský kraj",(IF(AND(I2840&gt;=37001,I2840&lt;=39201),"Jihočeský kraj",(IF(AND(I2840&gt;=39701,I2840&lt;=39901),"Jihočeský kraj",(IF(AND(I2840&gt;=39301,I2840&lt;=39601),"Kraj Vysočina",(IF(AND(I2840&gt;=58001,I2840&lt;=59501),"Kraj Vysočina",(IF(AND(I2840&gt;=67401,I2840&lt;=67602),"Kraj Vysočina",(IF(AND(I2840&gt;=40001,I2840&lt;=44101),"Ústecký kraj",(IF(AND(I2840&gt;=46001,I2840&lt;=47201),"Liberecký kraj",(IF(AND(I2840&gt;=51202,I2840&lt;=51401),"Liberecký kraj",(IF(AND(I2840&gt;=53002,I2840&lt;=53976),"Pardubický kraj",(IF(AND(I2840&gt;=56002,I2840&lt;=57201),"Pardubický kraj",(IF(AND(I2840&gt;=60200,I2840&lt;=67201),"Jihomoravský kraj",(IF(AND(I2840&gt;=67801,I2840&lt;=68501),"Jihomoravský kraj",(IF(AND(I2840&gt;=69002,I2840&lt;=69801),"Jihomoravský kraj",(IF(AND(I2840&gt;=68601,I2840&lt;=68801),"Zlínský kraj",(IF(AND(I2840&gt;=75501,I2840&lt;=76901),"Zlínský kraj",(IF(AND(I2840&gt;=70030,I2840&lt;=74901),"Moravskoslezský kraj",(IF(AND(I2840&gt;=75000,I2840&lt;=75368),"Olomoucký kraj",(IF(AND(I2840&gt;=77200,I2840&lt;=79862),"Olomoucký kraj",(IF(AND(I2840&gt;=50011,I2840&lt;=50301),"Královéhradecký kraj",(IF(AND(I2840&gt;=54301,I2840&lt;=54303),"Královéhradecký kraj","0")))))))))))))))))))))))))))))))))))))))))))))))</f>
        <v>0</v>
      </c>
      <c r="AD2840" t="s">
        <v>998</v>
      </c>
      <c r="AE2840" t="s">
        <v>998</v>
      </c>
      <c r="AF2840" t="s">
        <v>998</v>
      </c>
      <c r="AG2840" s="107">
        <v>300</v>
      </c>
      <c r="AH2840" s="107">
        <v>0</v>
      </c>
      <c r="AI2840" s="107">
        <v>0</v>
      </c>
      <c r="AJ2840" t="s">
        <v>999</v>
      </c>
      <c r="AK2840" s="106">
        <v>44924</v>
      </c>
    </row>
    <row r="2841" spans="1:37" x14ac:dyDescent="0.45">
      <c r="A2841" t="s">
        <v>1468</v>
      </c>
      <c r="B2841" t="s">
        <v>16508</v>
      </c>
      <c r="C2841" t="s">
        <v>1002</v>
      </c>
      <c r="D2841" t="s">
        <v>16509</v>
      </c>
      <c r="E2841" t="s">
        <v>992</v>
      </c>
      <c r="F2841" t="s">
        <v>10043</v>
      </c>
      <c r="G2841">
        <v>2167</v>
      </c>
      <c r="H2841" t="s">
        <v>16510</v>
      </c>
      <c r="I2841">
        <v>53001</v>
      </c>
      <c r="J2841">
        <v>777983517</v>
      </c>
      <c r="K2841" t="s">
        <v>16511</v>
      </c>
      <c r="L2841" s="106">
        <v>30327</v>
      </c>
      <c r="M2841">
        <v>10603824</v>
      </c>
      <c r="N2841" t="s">
        <v>996</v>
      </c>
      <c r="O2841" t="s">
        <v>12</v>
      </c>
      <c r="P2841" t="s">
        <v>997</v>
      </c>
      <c r="R2841" s="109" t="str">
        <f>IF(OR(P2841="SB",Q2841="SB"),"SB",0)</f>
        <v>SB</v>
      </c>
      <c r="T2841" s="110" t="s">
        <v>998</v>
      </c>
      <c r="V2841" s="113" t="str">
        <f>IF(AND(I2841&gt;=10000,I2841&lt;=19900),"Praha",(IF(AND(I2841&gt;=25001,I2841&lt;=29501),"Středočeský kraj",(IF(AND(I2841&gt;=30100,I2841&lt;=34972),"Středočeský kraj",(IF(AND(I2841&gt;=35002,I2841&lt;=36271),"Karlovarský kraj",(IF(AND(I2841&gt;=37001,I2841&lt;=39201),"Jihočeský kraj",(IF(AND(I2841&gt;=39701,I2841&lt;=39901),"Jihočeský kraj",(IF(AND(I2841&gt;=39301,I2841&lt;=39601),"Kraj Vysočina",(IF(AND(I2841&gt;=58001,I2841&lt;=59501),"Kraj Vysočina",(IF(AND(I2841&gt;=67401,I2841&lt;=67602),"Kraj Vysočina",(IF(AND(I2841&gt;=40001,I2841&lt;=44101),"Ústecký kraj",(IF(AND(I2841&gt;=46001,I2841&lt;=47201),"Liberecký kraj",(IF(AND(I2841&gt;=51202,I2841&lt;=51401),"Liberecký kraj",(IF(AND(I2841&gt;=53002,I2841&lt;=53976),"Pardubický kraj",(IF(AND(I2841&gt;=56002,I2841&lt;=57201),"Pardubický kraj",(IF(AND(I2841&gt;=60200,I2841&lt;=67201),"Jihomoravský kraj",(IF(AND(I2841&gt;=67801,I2841&lt;=68501),"Jihomoravský kraj",(IF(AND(I2841&gt;=69002,I2841&lt;=69801),"Jihomoravský kraj",(IF(AND(I2841&gt;=68601,I2841&lt;=68801),"Zlínský kraj",(IF(AND(I2841&gt;=75501,I2841&lt;=76901),"Zlínský kraj",(IF(AND(I2841&gt;=70030,I2841&lt;=74901),"Moravskoslezský kraj",(IF(AND(I2841&gt;=75000,I2841&lt;=75368),"Olomoucký kraj",(IF(AND(I2841&gt;=77200,I2841&lt;=79862),"Olomoucký kraj",(IF(AND(I2841&gt;=50011,I2841&lt;=50301),"Královéhradecký kraj",(IF(AND(I2841&gt;=54301,I2841&lt;=54303),"Královéhradecký kraj","0")))))))))))))))))))))))))))))))))))))))))))))))</f>
        <v>0</v>
      </c>
      <c r="AB2841" t="s">
        <v>998</v>
      </c>
      <c r="AD2841" t="s">
        <v>998</v>
      </c>
      <c r="AE2841" t="s">
        <v>998</v>
      </c>
      <c r="AF2841" t="s">
        <v>998</v>
      </c>
      <c r="AG2841" s="107">
        <v>0</v>
      </c>
      <c r="AH2841" s="107">
        <v>0</v>
      </c>
      <c r="AI2841" s="107">
        <v>0</v>
      </c>
      <c r="AJ2841" t="s">
        <v>1012</v>
      </c>
    </row>
    <row r="2842" spans="1:37" x14ac:dyDescent="0.45">
      <c r="A2842" t="s">
        <v>1164</v>
      </c>
      <c r="B2842" t="s">
        <v>13085</v>
      </c>
      <c r="C2842" t="s">
        <v>990</v>
      </c>
      <c r="D2842" t="s">
        <v>13120</v>
      </c>
      <c r="E2842" t="s">
        <v>992</v>
      </c>
      <c r="F2842" t="s">
        <v>1365</v>
      </c>
      <c r="G2842">
        <v>445</v>
      </c>
      <c r="H2842" t="s">
        <v>1495</v>
      </c>
      <c r="I2842">
        <v>53002</v>
      </c>
      <c r="K2842" t="s">
        <v>13121</v>
      </c>
      <c r="L2842" s="106">
        <v>31885</v>
      </c>
      <c r="M2842">
        <v>10877747</v>
      </c>
      <c r="N2842" t="s">
        <v>996</v>
      </c>
      <c r="O2842" t="s">
        <v>12</v>
      </c>
      <c r="P2842" t="s">
        <v>997</v>
      </c>
      <c r="R2842" s="109" t="str">
        <f>IF(OR(P2842="SB",Q2842="SB"),"SB",0)</f>
        <v>SB</v>
      </c>
      <c r="T2842" s="110">
        <v>11763</v>
      </c>
      <c r="U2842" t="s">
        <v>19633</v>
      </c>
      <c r="V2842" s="113" t="str">
        <f>IF(AND(I2842&gt;=10000,I2842&lt;=19900),"Praha",(IF(AND(I2842&gt;=25001,I2842&lt;=29501),"Středočeský kraj",(IF(AND(I2842&gt;=30100,I2842&lt;=34972),"Středočeský kraj",(IF(AND(I2842&gt;=35002,I2842&lt;=36271),"Karlovarský kraj",(IF(AND(I2842&gt;=37001,I2842&lt;=39201),"Jihočeský kraj",(IF(AND(I2842&gt;=39701,I2842&lt;=39901),"Jihočeský kraj",(IF(AND(I2842&gt;=39301,I2842&lt;=39601),"Kraj Vysočina",(IF(AND(I2842&gt;=58001,I2842&lt;=59501),"Kraj Vysočina",(IF(AND(I2842&gt;=67401,I2842&lt;=67602),"Kraj Vysočina",(IF(AND(I2842&gt;=40001,I2842&lt;=44101),"Ústecký kraj",(IF(AND(I2842&gt;=46001,I2842&lt;=47201),"Liberecký kraj",(IF(AND(I2842&gt;=51202,I2842&lt;=51401),"Liberecký kraj",(IF(AND(I2842&gt;=53002,I2842&lt;=53976),"Pardubický kraj",(IF(AND(I2842&gt;=56002,I2842&lt;=57201),"Pardubický kraj",(IF(AND(I2842&gt;=60200,I2842&lt;=67201),"Jihomoravský kraj",(IF(AND(I2842&gt;=67801,I2842&lt;=68501),"Jihomoravský kraj",(IF(AND(I2842&gt;=69002,I2842&lt;=69801),"Jihomoravský kraj",(IF(AND(I2842&gt;=68601,I2842&lt;=68801),"Zlínský kraj",(IF(AND(I2842&gt;=75501,I2842&lt;=76901),"Zlínský kraj",(IF(AND(I2842&gt;=70030,I2842&lt;=74901),"Moravskoslezský kraj",(IF(AND(I2842&gt;=75000,I2842&lt;=75368),"Olomoucký kraj",(IF(AND(I2842&gt;=77200,I2842&lt;=79862),"Olomoucký kraj",(IF(AND(I2842&gt;=50011,I2842&lt;=50301),"Královéhradecký kraj",(IF(AND(I2842&gt;=54301,I2842&lt;=54303),"Královéhradecký kraj","0")))))))))))))))))))))))))))))))))))))))))))))))</f>
        <v>Pardubický kraj</v>
      </c>
      <c r="AD2842" t="s">
        <v>998</v>
      </c>
      <c r="AE2842" t="s">
        <v>998</v>
      </c>
      <c r="AF2842" t="s">
        <v>998</v>
      </c>
      <c r="AG2842" s="107">
        <v>0</v>
      </c>
      <c r="AH2842" s="107">
        <v>0</v>
      </c>
      <c r="AI2842" s="107">
        <v>0</v>
      </c>
      <c r="AJ2842" t="s">
        <v>1012</v>
      </c>
    </row>
    <row r="2843" spans="1:37" x14ac:dyDescent="0.45">
      <c r="A2843" t="s">
        <v>1026</v>
      </c>
      <c r="B2843" t="s">
        <v>18310</v>
      </c>
      <c r="C2843" t="s">
        <v>990</v>
      </c>
      <c r="D2843" t="s">
        <v>18311</v>
      </c>
      <c r="E2843" t="s">
        <v>992</v>
      </c>
      <c r="F2843" t="s">
        <v>18312</v>
      </c>
      <c r="G2843">
        <v>20</v>
      </c>
      <c r="H2843" t="s">
        <v>1495</v>
      </c>
      <c r="I2843">
        <v>53002</v>
      </c>
      <c r="K2843" t="s">
        <v>18313</v>
      </c>
      <c r="L2843" s="106">
        <v>29093</v>
      </c>
      <c r="M2843">
        <v>13055496</v>
      </c>
      <c r="N2843" t="s">
        <v>996</v>
      </c>
      <c r="O2843" t="s">
        <v>12</v>
      </c>
      <c r="P2843" t="s">
        <v>997</v>
      </c>
      <c r="R2843" s="109" t="str">
        <f>IF(OR(P2843="SB",Q2843="SB"),"SB",0)</f>
        <v>SB</v>
      </c>
      <c r="T2843" s="110" t="s">
        <v>998</v>
      </c>
      <c r="V2843" s="113" t="str">
        <f>IF(AND(I2843&gt;=10000,I2843&lt;=19900),"Praha",(IF(AND(I2843&gt;=25001,I2843&lt;=29501),"Středočeský kraj",(IF(AND(I2843&gt;=30100,I2843&lt;=34972),"Středočeský kraj",(IF(AND(I2843&gt;=35002,I2843&lt;=36271),"Karlovarský kraj",(IF(AND(I2843&gt;=37001,I2843&lt;=39201),"Jihočeský kraj",(IF(AND(I2843&gt;=39701,I2843&lt;=39901),"Jihočeský kraj",(IF(AND(I2843&gt;=39301,I2843&lt;=39601),"Kraj Vysočina",(IF(AND(I2843&gt;=58001,I2843&lt;=59501),"Kraj Vysočina",(IF(AND(I2843&gt;=67401,I2843&lt;=67602),"Kraj Vysočina",(IF(AND(I2843&gt;=40001,I2843&lt;=44101),"Ústecký kraj",(IF(AND(I2843&gt;=46001,I2843&lt;=47201),"Liberecký kraj",(IF(AND(I2843&gt;=51202,I2843&lt;=51401),"Liberecký kraj",(IF(AND(I2843&gt;=53002,I2843&lt;=53976),"Pardubický kraj",(IF(AND(I2843&gt;=56002,I2843&lt;=57201),"Pardubický kraj",(IF(AND(I2843&gt;=60200,I2843&lt;=67201),"Jihomoravský kraj",(IF(AND(I2843&gt;=67801,I2843&lt;=68501),"Jihomoravský kraj",(IF(AND(I2843&gt;=69002,I2843&lt;=69801),"Jihomoravský kraj",(IF(AND(I2843&gt;=68601,I2843&lt;=68801),"Zlínský kraj",(IF(AND(I2843&gt;=75501,I2843&lt;=76901),"Zlínský kraj",(IF(AND(I2843&gt;=70030,I2843&lt;=74901),"Moravskoslezský kraj",(IF(AND(I2843&gt;=75000,I2843&lt;=75368),"Olomoucký kraj",(IF(AND(I2843&gt;=77200,I2843&lt;=79862),"Olomoucký kraj",(IF(AND(I2843&gt;=50011,I2843&lt;=50301),"Královéhradecký kraj",(IF(AND(I2843&gt;=54301,I2843&lt;=54303),"Královéhradecký kraj","0")))))))))))))))))))))))))))))))))))))))))))))))</f>
        <v>Pardubický kraj</v>
      </c>
      <c r="AB2843" t="s">
        <v>998</v>
      </c>
      <c r="AD2843" t="s">
        <v>998</v>
      </c>
      <c r="AE2843" t="s">
        <v>998</v>
      </c>
      <c r="AF2843" t="s">
        <v>998</v>
      </c>
      <c r="AG2843" s="107">
        <v>0</v>
      </c>
      <c r="AH2843" s="107">
        <v>0</v>
      </c>
      <c r="AI2843" s="107">
        <v>0</v>
      </c>
      <c r="AJ2843" t="s">
        <v>1012</v>
      </c>
    </row>
    <row r="2844" spans="1:37" x14ac:dyDescent="0.45">
      <c r="A2844" t="s">
        <v>1268</v>
      </c>
      <c r="B2844" t="s">
        <v>14447</v>
      </c>
      <c r="C2844" t="s">
        <v>990</v>
      </c>
      <c r="D2844" t="s">
        <v>14448</v>
      </c>
      <c r="E2844" t="s">
        <v>992</v>
      </c>
      <c r="F2844" t="s">
        <v>8744</v>
      </c>
      <c r="G2844">
        <v>2315</v>
      </c>
      <c r="H2844" t="s">
        <v>1495</v>
      </c>
      <c r="I2844">
        <v>53002</v>
      </c>
      <c r="K2844" t="s">
        <v>14449</v>
      </c>
      <c r="L2844" s="106">
        <v>35279</v>
      </c>
      <c r="M2844">
        <v>11689921</v>
      </c>
      <c r="N2844" t="s">
        <v>996</v>
      </c>
      <c r="O2844" t="s">
        <v>12</v>
      </c>
      <c r="P2844" t="s">
        <v>997</v>
      </c>
      <c r="R2844" s="109" t="str">
        <f>IF(OR(P2844="SB",Q2844="SB"),"SB",0)</f>
        <v>SB</v>
      </c>
      <c r="V2844" s="113" t="str">
        <f>IF(AND(I2844&gt;=10000,I2844&lt;=19900),"Praha",(IF(AND(I2844&gt;=25001,I2844&lt;=29501),"Středočeský kraj",(IF(AND(I2844&gt;=30100,I2844&lt;=34972),"Středočeský kraj",(IF(AND(I2844&gt;=35002,I2844&lt;=36271),"Karlovarský kraj",(IF(AND(I2844&gt;=37001,I2844&lt;=39201),"Jihočeský kraj",(IF(AND(I2844&gt;=39701,I2844&lt;=39901),"Jihočeský kraj",(IF(AND(I2844&gt;=39301,I2844&lt;=39601),"Kraj Vysočina",(IF(AND(I2844&gt;=58001,I2844&lt;=59501),"Kraj Vysočina",(IF(AND(I2844&gt;=67401,I2844&lt;=67602),"Kraj Vysočina",(IF(AND(I2844&gt;=40001,I2844&lt;=44101),"Ústecký kraj",(IF(AND(I2844&gt;=46001,I2844&lt;=47201),"Liberecký kraj",(IF(AND(I2844&gt;=51202,I2844&lt;=51401),"Liberecký kraj",(IF(AND(I2844&gt;=53002,I2844&lt;=53976),"Pardubický kraj",(IF(AND(I2844&gt;=56002,I2844&lt;=57201),"Pardubický kraj",(IF(AND(I2844&gt;=60200,I2844&lt;=67201),"Jihomoravský kraj",(IF(AND(I2844&gt;=67801,I2844&lt;=68501),"Jihomoravský kraj",(IF(AND(I2844&gt;=69002,I2844&lt;=69801),"Jihomoravský kraj",(IF(AND(I2844&gt;=68601,I2844&lt;=68801),"Zlínský kraj",(IF(AND(I2844&gt;=75501,I2844&lt;=76901),"Zlínský kraj",(IF(AND(I2844&gt;=70030,I2844&lt;=74901),"Moravskoslezský kraj",(IF(AND(I2844&gt;=75000,I2844&lt;=75368),"Olomoucký kraj",(IF(AND(I2844&gt;=77200,I2844&lt;=79862),"Olomoucký kraj",(IF(AND(I2844&gt;=50011,I2844&lt;=50301),"Královéhradecký kraj",(IF(AND(I2844&gt;=54301,I2844&lt;=54303),"Královéhradecký kraj","0")))))))))))))))))))))))))))))))))))))))))))))))</f>
        <v>Pardubický kraj</v>
      </c>
      <c r="AD2844" t="s">
        <v>998</v>
      </c>
      <c r="AE2844" t="s">
        <v>998</v>
      </c>
      <c r="AF2844" t="s">
        <v>998</v>
      </c>
      <c r="AG2844" s="107">
        <v>0</v>
      </c>
      <c r="AH2844" s="107">
        <v>0</v>
      </c>
      <c r="AI2844" s="107">
        <v>0</v>
      </c>
      <c r="AJ2844" t="s">
        <v>1012</v>
      </c>
    </row>
    <row r="2845" spans="1:37" x14ac:dyDescent="0.45">
      <c r="A2845" t="s">
        <v>1087</v>
      </c>
      <c r="B2845" t="s">
        <v>14447</v>
      </c>
      <c r="C2845" t="s">
        <v>990</v>
      </c>
      <c r="D2845" t="s">
        <v>14450</v>
      </c>
      <c r="E2845" t="s">
        <v>992</v>
      </c>
      <c r="F2845" t="s">
        <v>12627</v>
      </c>
      <c r="G2845">
        <v>2315</v>
      </c>
      <c r="H2845" t="s">
        <v>1495</v>
      </c>
      <c r="I2845">
        <v>53002</v>
      </c>
      <c r="K2845" t="s">
        <v>14451</v>
      </c>
      <c r="L2845" s="106">
        <v>35279</v>
      </c>
      <c r="M2845">
        <v>11690022</v>
      </c>
      <c r="N2845" t="s">
        <v>996</v>
      </c>
      <c r="O2845" t="s">
        <v>12</v>
      </c>
      <c r="P2845" t="s">
        <v>997</v>
      </c>
      <c r="R2845" s="109" t="str">
        <f>IF(OR(P2845="SB",Q2845="SB"),"SB",0)</f>
        <v>SB</v>
      </c>
      <c r="V2845" s="113" t="str">
        <f>IF(AND(I2845&gt;=10000,I2845&lt;=19900),"Praha",(IF(AND(I2845&gt;=25001,I2845&lt;=29501),"Středočeský kraj",(IF(AND(I2845&gt;=30100,I2845&lt;=34972),"Středočeský kraj",(IF(AND(I2845&gt;=35002,I2845&lt;=36271),"Karlovarský kraj",(IF(AND(I2845&gt;=37001,I2845&lt;=39201),"Jihočeský kraj",(IF(AND(I2845&gt;=39701,I2845&lt;=39901),"Jihočeský kraj",(IF(AND(I2845&gt;=39301,I2845&lt;=39601),"Kraj Vysočina",(IF(AND(I2845&gt;=58001,I2845&lt;=59501),"Kraj Vysočina",(IF(AND(I2845&gt;=67401,I2845&lt;=67602),"Kraj Vysočina",(IF(AND(I2845&gt;=40001,I2845&lt;=44101),"Ústecký kraj",(IF(AND(I2845&gt;=46001,I2845&lt;=47201),"Liberecký kraj",(IF(AND(I2845&gt;=51202,I2845&lt;=51401),"Liberecký kraj",(IF(AND(I2845&gt;=53002,I2845&lt;=53976),"Pardubický kraj",(IF(AND(I2845&gt;=56002,I2845&lt;=57201),"Pardubický kraj",(IF(AND(I2845&gt;=60200,I2845&lt;=67201),"Jihomoravský kraj",(IF(AND(I2845&gt;=67801,I2845&lt;=68501),"Jihomoravský kraj",(IF(AND(I2845&gt;=69002,I2845&lt;=69801),"Jihomoravský kraj",(IF(AND(I2845&gt;=68601,I2845&lt;=68801),"Zlínský kraj",(IF(AND(I2845&gt;=75501,I2845&lt;=76901),"Zlínský kraj",(IF(AND(I2845&gt;=70030,I2845&lt;=74901),"Moravskoslezský kraj",(IF(AND(I2845&gt;=75000,I2845&lt;=75368),"Olomoucký kraj",(IF(AND(I2845&gt;=77200,I2845&lt;=79862),"Olomoucký kraj",(IF(AND(I2845&gt;=50011,I2845&lt;=50301),"Královéhradecký kraj",(IF(AND(I2845&gt;=54301,I2845&lt;=54303),"Královéhradecký kraj","0")))))))))))))))))))))))))))))))))))))))))))))))</f>
        <v>Pardubický kraj</v>
      </c>
      <c r="AD2845" t="s">
        <v>998</v>
      </c>
      <c r="AE2845" t="s">
        <v>998</v>
      </c>
      <c r="AF2845" t="s">
        <v>998</v>
      </c>
      <c r="AG2845" s="107">
        <v>0</v>
      </c>
      <c r="AH2845" s="107">
        <v>0</v>
      </c>
      <c r="AI2845" s="107">
        <v>0</v>
      </c>
      <c r="AJ2845" t="s">
        <v>1012</v>
      </c>
    </row>
    <row r="2846" spans="1:37" x14ac:dyDescent="0.45">
      <c r="A2846" t="s">
        <v>1224</v>
      </c>
      <c r="B2846" t="s">
        <v>17079</v>
      </c>
      <c r="C2846" t="s">
        <v>1002</v>
      </c>
      <c r="D2846" t="s">
        <v>17080</v>
      </c>
      <c r="E2846" t="s">
        <v>992</v>
      </c>
      <c r="F2846" t="s">
        <v>17081</v>
      </c>
      <c r="G2846">
        <v>142</v>
      </c>
      <c r="H2846" t="s">
        <v>1495</v>
      </c>
      <c r="I2846">
        <v>53002</v>
      </c>
      <c r="K2846" t="s">
        <v>17082</v>
      </c>
      <c r="L2846" s="106">
        <v>36014</v>
      </c>
      <c r="M2846">
        <v>12932430</v>
      </c>
      <c r="N2846" t="s">
        <v>996</v>
      </c>
      <c r="O2846" t="s">
        <v>12</v>
      </c>
      <c r="P2846" t="s">
        <v>997</v>
      </c>
      <c r="R2846" s="109" t="str">
        <f>IF(OR(P2846="SB",Q2846="SB"),"SB",0)</f>
        <v>SB</v>
      </c>
      <c r="V2846" s="113" t="str">
        <f>IF(AND(I2846&gt;=10000,I2846&lt;=19900),"Praha",(IF(AND(I2846&gt;=25001,I2846&lt;=29501),"Středočeský kraj",(IF(AND(I2846&gt;=30100,I2846&lt;=34972),"Středočeský kraj",(IF(AND(I2846&gt;=35002,I2846&lt;=36271),"Karlovarský kraj",(IF(AND(I2846&gt;=37001,I2846&lt;=39201),"Jihočeský kraj",(IF(AND(I2846&gt;=39701,I2846&lt;=39901),"Jihočeský kraj",(IF(AND(I2846&gt;=39301,I2846&lt;=39601),"Kraj Vysočina",(IF(AND(I2846&gt;=58001,I2846&lt;=59501),"Kraj Vysočina",(IF(AND(I2846&gt;=67401,I2846&lt;=67602),"Kraj Vysočina",(IF(AND(I2846&gt;=40001,I2846&lt;=44101),"Ústecký kraj",(IF(AND(I2846&gt;=46001,I2846&lt;=47201),"Liberecký kraj",(IF(AND(I2846&gt;=51202,I2846&lt;=51401),"Liberecký kraj",(IF(AND(I2846&gt;=53002,I2846&lt;=53976),"Pardubický kraj",(IF(AND(I2846&gt;=56002,I2846&lt;=57201),"Pardubický kraj",(IF(AND(I2846&gt;=60200,I2846&lt;=67201),"Jihomoravský kraj",(IF(AND(I2846&gt;=67801,I2846&lt;=68501),"Jihomoravský kraj",(IF(AND(I2846&gt;=69002,I2846&lt;=69801),"Jihomoravský kraj",(IF(AND(I2846&gt;=68601,I2846&lt;=68801),"Zlínský kraj",(IF(AND(I2846&gt;=75501,I2846&lt;=76901),"Zlínský kraj",(IF(AND(I2846&gt;=70030,I2846&lt;=74901),"Moravskoslezský kraj",(IF(AND(I2846&gt;=75000,I2846&lt;=75368),"Olomoucký kraj",(IF(AND(I2846&gt;=77200,I2846&lt;=79862),"Olomoucký kraj",(IF(AND(I2846&gt;=50011,I2846&lt;=50301),"Královéhradecký kraj",(IF(AND(I2846&gt;=54301,I2846&lt;=54303),"Královéhradecký kraj","0")))))))))))))))))))))))))))))))))))))))))))))))</f>
        <v>Pardubický kraj</v>
      </c>
      <c r="AD2846" t="s">
        <v>998</v>
      </c>
      <c r="AE2846" t="s">
        <v>998</v>
      </c>
      <c r="AF2846" t="s">
        <v>998</v>
      </c>
      <c r="AG2846" s="107">
        <v>300</v>
      </c>
      <c r="AH2846" s="107">
        <v>0</v>
      </c>
      <c r="AI2846" s="107">
        <v>0</v>
      </c>
      <c r="AJ2846" t="s">
        <v>999</v>
      </c>
      <c r="AK2846" s="106">
        <v>44924</v>
      </c>
    </row>
    <row r="2847" spans="1:37" x14ac:dyDescent="0.45">
      <c r="A2847" t="s">
        <v>1061</v>
      </c>
      <c r="B2847" t="s">
        <v>2004</v>
      </c>
      <c r="C2847" t="s">
        <v>990</v>
      </c>
      <c r="D2847" t="s">
        <v>2005</v>
      </c>
      <c r="E2847" t="s">
        <v>992</v>
      </c>
      <c r="F2847" t="s">
        <v>2006</v>
      </c>
      <c r="G2847">
        <v>1797</v>
      </c>
      <c r="H2847" t="s">
        <v>1495</v>
      </c>
      <c r="I2847">
        <v>53003</v>
      </c>
      <c r="J2847">
        <v>777096493</v>
      </c>
      <c r="K2847" t="s">
        <v>2007</v>
      </c>
      <c r="L2847" s="106">
        <v>29946</v>
      </c>
      <c r="M2847">
        <v>10611201</v>
      </c>
      <c r="N2847" t="s">
        <v>996</v>
      </c>
      <c r="O2847" t="s">
        <v>12</v>
      </c>
      <c r="P2847" t="s">
        <v>997</v>
      </c>
      <c r="R2847" s="109" t="str">
        <f>IF(OR(P2847="SB",Q2847="SB"),"SB",0)</f>
        <v>SB</v>
      </c>
      <c r="T2847" s="110">
        <v>10771</v>
      </c>
      <c r="U2847" t="s">
        <v>19633</v>
      </c>
      <c r="V2847" s="113" t="str">
        <f>IF(AND(I2847&gt;=10000,I2847&lt;=19900),"Praha",(IF(AND(I2847&gt;=25001,I2847&lt;=29501),"Středočeský kraj",(IF(AND(I2847&gt;=30100,I2847&lt;=34972),"Středočeský kraj",(IF(AND(I2847&gt;=35002,I2847&lt;=36271),"Karlovarský kraj",(IF(AND(I2847&gt;=37001,I2847&lt;=39201),"Jihočeský kraj",(IF(AND(I2847&gt;=39701,I2847&lt;=39901),"Jihočeský kraj",(IF(AND(I2847&gt;=39301,I2847&lt;=39601),"Kraj Vysočina",(IF(AND(I2847&gt;=58001,I2847&lt;=59501),"Kraj Vysočina",(IF(AND(I2847&gt;=67401,I2847&lt;=67602),"Kraj Vysočina",(IF(AND(I2847&gt;=40001,I2847&lt;=44101),"Ústecký kraj",(IF(AND(I2847&gt;=46001,I2847&lt;=47201),"Liberecký kraj",(IF(AND(I2847&gt;=51202,I2847&lt;=51401),"Liberecký kraj",(IF(AND(I2847&gt;=53002,I2847&lt;=53976),"Pardubický kraj",(IF(AND(I2847&gt;=56002,I2847&lt;=57201),"Pardubický kraj",(IF(AND(I2847&gt;=60200,I2847&lt;=67201),"Jihomoravský kraj",(IF(AND(I2847&gt;=67801,I2847&lt;=68501),"Jihomoravský kraj",(IF(AND(I2847&gt;=69002,I2847&lt;=69801),"Jihomoravský kraj",(IF(AND(I2847&gt;=68601,I2847&lt;=68801),"Zlínský kraj",(IF(AND(I2847&gt;=75501,I2847&lt;=76901),"Zlínský kraj",(IF(AND(I2847&gt;=70030,I2847&lt;=74901),"Moravskoslezský kraj",(IF(AND(I2847&gt;=75000,I2847&lt;=75368),"Olomoucký kraj",(IF(AND(I2847&gt;=77200,I2847&lt;=79862),"Olomoucký kraj",(IF(AND(I2847&gt;=50011,I2847&lt;=50301),"Královéhradecký kraj",(IF(AND(I2847&gt;=54301,I2847&lt;=54303),"Královéhradecký kraj","0")))))))))))))))))))))))))))))))))))))))))))))))</f>
        <v>Pardubický kraj</v>
      </c>
      <c r="AD2847" t="s">
        <v>998</v>
      </c>
      <c r="AE2847" t="s">
        <v>998</v>
      </c>
      <c r="AF2847" t="s">
        <v>998</v>
      </c>
      <c r="AG2847" s="107">
        <v>0</v>
      </c>
      <c r="AH2847" s="107">
        <v>0</v>
      </c>
      <c r="AI2847" s="107">
        <v>0</v>
      </c>
      <c r="AJ2847" t="s">
        <v>1012</v>
      </c>
    </row>
    <row r="2848" spans="1:37" x14ac:dyDescent="0.45">
      <c r="A2848" t="s">
        <v>1026</v>
      </c>
      <c r="B2848" t="s">
        <v>19304</v>
      </c>
      <c r="C2848" t="s">
        <v>990</v>
      </c>
      <c r="D2848" t="s">
        <v>19316</v>
      </c>
      <c r="E2848" t="s">
        <v>992</v>
      </c>
      <c r="F2848" t="s">
        <v>10244</v>
      </c>
      <c r="G2848">
        <v>561</v>
      </c>
      <c r="H2848" t="s">
        <v>1495</v>
      </c>
      <c r="I2848">
        <v>53003</v>
      </c>
      <c r="K2848" t="s">
        <v>19317</v>
      </c>
      <c r="L2848" s="106">
        <v>31118</v>
      </c>
      <c r="M2848">
        <v>10872592</v>
      </c>
      <c r="N2848" t="s">
        <v>996</v>
      </c>
      <c r="O2848" t="s">
        <v>12</v>
      </c>
      <c r="P2848" t="s">
        <v>997</v>
      </c>
      <c r="R2848" s="109" t="str">
        <f>IF(OR(P2848="SB",Q2848="SB"),"SB",0)</f>
        <v>SB</v>
      </c>
      <c r="T2848" s="110">
        <v>11965</v>
      </c>
      <c r="U2848" t="s">
        <v>19633</v>
      </c>
      <c r="V2848" s="113" t="str">
        <f>IF(AND(I2848&gt;=10000,I2848&lt;=19900),"Praha",(IF(AND(I2848&gt;=25001,I2848&lt;=29501),"Středočeský kraj",(IF(AND(I2848&gt;=30100,I2848&lt;=34972),"Středočeský kraj",(IF(AND(I2848&gt;=35002,I2848&lt;=36271),"Karlovarský kraj",(IF(AND(I2848&gt;=37001,I2848&lt;=39201),"Jihočeský kraj",(IF(AND(I2848&gt;=39701,I2848&lt;=39901),"Jihočeský kraj",(IF(AND(I2848&gt;=39301,I2848&lt;=39601),"Kraj Vysočina",(IF(AND(I2848&gt;=58001,I2848&lt;=59501),"Kraj Vysočina",(IF(AND(I2848&gt;=67401,I2848&lt;=67602),"Kraj Vysočina",(IF(AND(I2848&gt;=40001,I2848&lt;=44101),"Ústecký kraj",(IF(AND(I2848&gt;=46001,I2848&lt;=47201),"Liberecký kraj",(IF(AND(I2848&gt;=51202,I2848&lt;=51401),"Liberecký kraj",(IF(AND(I2848&gt;=53002,I2848&lt;=53976),"Pardubický kraj",(IF(AND(I2848&gt;=56002,I2848&lt;=57201),"Pardubický kraj",(IF(AND(I2848&gt;=60200,I2848&lt;=67201),"Jihomoravský kraj",(IF(AND(I2848&gt;=67801,I2848&lt;=68501),"Jihomoravský kraj",(IF(AND(I2848&gt;=69002,I2848&lt;=69801),"Jihomoravský kraj",(IF(AND(I2848&gt;=68601,I2848&lt;=68801),"Zlínský kraj",(IF(AND(I2848&gt;=75501,I2848&lt;=76901),"Zlínský kraj",(IF(AND(I2848&gt;=70030,I2848&lt;=74901),"Moravskoslezský kraj",(IF(AND(I2848&gt;=75000,I2848&lt;=75368),"Olomoucký kraj",(IF(AND(I2848&gt;=77200,I2848&lt;=79862),"Olomoucký kraj",(IF(AND(I2848&gt;=50011,I2848&lt;=50301),"Královéhradecký kraj",(IF(AND(I2848&gt;=54301,I2848&lt;=54303),"Královéhradecký kraj","0")))))))))))))))))))))))))))))))))))))))))))))))</f>
        <v>Pardubický kraj</v>
      </c>
      <c r="AD2848" t="s">
        <v>998</v>
      </c>
      <c r="AE2848" t="s">
        <v>998</v>
      </c>
      <c r="AF2848" t="s">
        <v>998</v>
      </c>
      <c r="AG2848" s="107">
        <v>0</v>
      </c>
      <c r="AH2848" s="107">
        <v>0</v>
      </c>
      <c r="AI2848" s="107">
        <v>0</v>
      </c>
      <c r="AJ2848" t="s">
        <v>1012</v>
      </c>
    </row>
    <row r="2849" spans="1:37" x14ac:dyDescent="0.45">
      <c r="A2849" t="s">
        <v>2428</v>
      </c>
      <c r="B2849" t="s">
        <v>3744</v>
      </c>
      <c r="C2849" t="s">
        <v>1002</v>
      </c>
      <c r="D2849" t="s">
        <v>3745</v>
      </c>
      <c r="E2849" t="s">
        <v>992</v>
      </c>
      <c r="F2849" t="s">
        <v>3746</v>
      </c>
      <c r="G2849">
        <v>1436</v>
      </c>
      <c r="H2849" t="s">
        <v>1495</v>
      </c>
      <c r="I2849">
        <v>53003</v>
      </c>
      <c r="J2849">
        <v>776450446</v>
      </c>
      <c r="K2849" t="s">
        <v>3747</v>
      </c>
      <c r="L2849" s="106">
        <v>42219</v>
      </c>
      <c r="M2849">
        <v>16135046</v>
      </c>
      <c r="N2849" t="s">
        <v>1029</v>
      </c>
      <c r="O2849" t="s">
        <v>1010</v>
      </c>
      <c r="P2849" t="s">
        <v>997</v>
      </c>
      <c r="R2849" s="109" t="str">
        <f>IF(OR(P2849="SB",Q2849="SB"),"SB",0)</f>
        <v>SB</v>
      </c>
      <c r="T2849" s="110">
        <v>2023012</v>
      </c>
      <c r="U2849" t="s">
        <v>19633</v>
      </c>
      <c r="V2849" s="113" t="str">
        <f>IF(AND(I2849&gt;=10000,I2849&lt;=19900),"Praha",(IF(AND(I2849&gt;=25001,I2849&lt;=29501),"Středočeský kraj",(IF(AND(I2849&gt;=30100,I2849&lt;=34972),"Středočeský kraj",(IF(AND(I2849&gt;=35002,I2849&lt;=36271),"Karlovarský kraj",(IF(AND(I2849&gt;=37001,I2849&lt;=39201),"Jihočeský kraj",(IF(AND(I2849&gt;=39701,I2849&lt;=39901),"Jihočeský kraj",(IF(AND(I2849&gt;=39301,I2849&lt;=39601),"Kraj Vysočina",(IF(AND(I2849&gt;=58001,I2849&lt;=59501),"Kraj Vysočina",(IF(AND(I2849&gt;=67401,I2849&lt;=67602),"Kraj Vysočina",(IF(AND(I2849&gt;=40001,I2849&lt;=44101),"Ústecký kraj",(IF(AND(I2849&gt;=46001,I2849&lt;=47201),"Liberecký kraj",(IF(AND(I2849&gt;=51202,I2849&lt;=51401),"Liberecký kraj",(IF(AND(I2849&gt;=53002,I2849&lt;=53976),"Pardubický kraj",(IF(AND(I2849&gt;=56002,I2849&lt;=57201),"Pardubický kraj",(IF(AND(I2849&gt;=60200,I2849&lt;=67201),"Jihomoravský kraj",(IF(AND(I2849&gt;=67801,I2849&lt;=68501),"Jihomoravský kraj",(IF(AND(I2849&gt;=69002,I2849&lt;=69801),"Jihomoravský kraj",(IF(AND(I2849&gt;=68601,I2849&lt;=68801),"Zlínský kraj",(IF(AND(I2849&gt;=75501,I2849&lt;=76901),"Zlínský kraj",(IF(AND(I2849&gt;=70030,I2849&lt;=74901),"Moravskoslezský kraj",(IF(AND(I2849&gt;=75000,I2849&lt;=75368),"Olomoucký kraj",(IF(AND(I2849&gt;=77200,I2849&lt;=79862),"Olomoucký kraj",(IF(AND(I2849&gt;=50011,I2849&lt;=50301),"Královéhradecký kraj",(IF(AND(I2849&gt;=54301,I2849&lt;=54303),"Královéhradecký kraj","0")))))))))))))))))))))))))))))))))))))))))))))))</f>
        <v>Pardubický kraj</v>
      </c>
      <c r="AD2849" t="s">
        <v>998</v>
      </c>
      <c r="AE2849" t="s">
        <v>998</v>
      </c>
      <c r="AF2849" t="s">
        <v>998</v>
      </c>
      <c r="AG2849" s="107">
        <v>300</v>
      </c>
      <c r="AH2849" s="107">
        <v>0</v>
      </c>
      <c r="AI2849" s="107">
        <v>0</v>
      </c>
      <c r="AJ2849" t="s">
        <v>999</v>
      </c>
      <c r="AK2849" s="106">
        <v>44914</v>
      </c>
    </row>
    <row r="2850" spans="1:37" x14ac:dyDescent="0.45">
      <c r="A2850" t="s">
        <v>3693</v>
      </c>
      <c r="B2850" t="s">
        <v>3748</v>
      </c>
      <c r="C2850" t="s">
        <v>1002</v>
      </c>
      <c r="D2850" t="s">
        <v>3749</v>
      </c>
      <c r="E2850" t="s">
        <v>992</v>
      </c>
      <c r="F2850" t="s">
        <v>3746</v>
      </c>
      <c r="G2850">
        <v>1436</v>
      </c>
      <c r="H2850" t="s">
        <v>1495</v>
      </c>
      <c r="I2850">
        <v>53003</v>
      </c>
      <c r="J2850">
        <v>776450446</v>
      </c>
      <c r="K2850" t="s">
        <v>3750</v>
      </c>
      <c r="L2850" s="106">
        <v>41135</v>
      </c>
      <c r="M2850">
        <v>16135147</v>
      </c>
      <c r="N2850" t="s">
        <v>1029</v>
      </c>
      <c r="O2850" t="s">
        <v>1010</v>
      </c>
      <c r="P2850" t="s">
        <v>997</v>
      </c>
      <c r="R2850" s="109" t="str">
        <f>IF(OR(P2850="SB",Q2850="SB"),"SB",0)</f>
        <v>SB</v>
      </c>
      <c r="T2850" s="110">
        <v>2023013</v>
      </c>
      <c r="U2850" t="s">
        <v>19633</v>
      </c>
      <c r="V2850" s="113" t="str">
        <f>IF(AND(I2850&gt;=10000,I2850&lt;=19900),"Praha",(IF(AND(I2850&gt;=25001,I2850&lt;=29501),"Středočeský kraj",(IF(AND(I2850&gt;=30100,I2850&lt;=34972),"Středočeský kraj",(IF(AND(I2850&gt;=35002,I2850&lt;=36271),"Karlovarský kraj",(IF(AND(I2850&gt;=37001,I2850&lt;=39201),"Jihočeský kraj",(IF(AND(I2850&gt;=39701,I2850&lt;=39901),"Jihočeský kraj",(IF(AND(I2850&gt;=39301,I2850&lt;=39601),"Kraj Vysočina",(IF(AND(I2850&gt;=58001,I2850&lt;=59501),"Kraj Vysočina",(IF(AND(I2850&gt;=67401,I2850&lt;=67602),"Kraj Vysočina",(IF(AND(I2850&gt;=40001,I2850&lt;=44101),"Ústecký kraj",(IF(AND(I2850&gt;=46001,I2850&lt;=47201),"Liberecký kraj",(IF(AND(I2850&gt;=51202,I2850&lt;=51401),"Liberecký kraj",(IF(AND(I2850&gt;=53002,I2850&lt;=53976),"Pardubický kraj",(IF(AND(I2850&gt;=56002,I2850&lt;=57201),"Pardubický kraj",(IF(AND(I2850&gt;=60200,I2850&lt;=67201),"Jihomoravský kraj",(IF(AND(I2850&gt;=67801,I2850&lt;=68501),"Jihomoravský kraj",(IF(AND(I2850&gt;=69002,I2850&lt;=69801),"Jihomoravský kraj",(IF(AND(I2850&gt;=68601,I2850&lt;=68801),"Zlínský kraj",(IF(AND(I2850&gt;=75501,I2850&lt;=76901),"Zlínský kraj",(IF(AND(I2850&gt;=70030,I2850&lt;=74901),"Moravskoslezský kraj",(IF(AND(I2850&gt;=75000,I2850&lt;=75368),"Olomoucký kraj",(IF(AND(I2850&gt;=77200,I2850&lt;=79862),"Olomoucký kraj",(IF(AND(I2850&gt;=50011,I2850&lt;=50301),"Královéhradecký kraj",(IF(AND(I2850&gt;=54301,I2850&lt;=54303),"Královéhradecký kraj","0")))))))))))))))))))))))))))))))))))))))))))))))</f>
        <v>Pardubický kraj</v>
      </c>
      <c r="AD2850" t="s">
        <v>998</v>
      </c>
      <c r="AE2850" t="s">
        <v>998</v>
      </c>
      <c r="AF2850" t="s">
        <v>998</v>
      </c>
      <c r="AG2850" s="107">
        <v>300</v>
      </c>
      <c r="AH2850" s="107">
        <v>0</v>
      </c>
      <c r="AI2850" s="107">
        <v>0</v>
      </c>
      <c r="AJ2850" t="s">
        <v>999</v>
      </c>
      <c r="AK2850" s="106">
        <v>44914</v>
      </c>
    </row>
    <row r="2851" spans="1:37" x14ac:dyDescent="0.45">
      <c r="A2851" t="s">
        <v>1124</v>
      </c>
      <c r="B2851" t="s">
        <v>10548</v>
      </c>
      <c r="C2851" t="s">
        <v>990</v>
      </c>
      <c r="D2851" t="s">
        <v>10558</v>
      </c>
      <c r="E2851" t="s">
        <v>992</v>
      </c>
      <c r="F2851" t="s">
        <v>4837</v>
      </c>
      <c r="G2851">
        <v>961</v>
      </c>
      <c r="H2851" t="s">
        <v>1495</v>
      </c>
      <c r="I2851">
        <v>53003</v>
      </c>
      <c r="K2851" t="s">
        <v>10559</v>
      </c>
      <c r="L2851" s="106">
        <v>34137</v>
      </c>
      <c r="M2851">
        <v>13060651</v>
      </c>
      <c r="N2851" t="s">
        <v>996</v>
      </c>
      <c r="O2851" t="s">
        <v>12</v>
      </c>
      <c r="P2851" t="s">
        <v>997</v>
      </c>
      <c r="R2851" s="109" t="str">
        <f>IF(OR(P2851="SB",Q2851="SB"),"SB",0)</f>
        <v>SB</v>
      </c>
      <c r="T2851" s="110" t="s">
        <v>998</v>
      </c>
      <c r="V2851" s="113" t="str">
        <f>IF(AND(I2851&gt;=10000,I2851&lt;=19900),"Praha",(IF(AND(I2851&gt;=25001,I2851&lt;=29501),"Středočeský kraj",(IF(AND(I2851&gt;=30100,I2851&lt;=34972),"Středočeský kraj",(IF(AND(I2851&gt;=35002,I2851&lt;=36271),"Karlovarský kraj",(IF(AND(I2851&gt;=37001,I2851&lt;=39201),"Jihočeský kraj",(IF(AND(I2851&gt;=39701,I2851&lt;=39901),"Jihočeský kraj",(IF(AND(I2851&gt;=39301,I2851&lt;=39601),"Kraj Vysočina",(IF(AND(I2851&gt;=58001,I2851&lt;=59501),"Kraj Vysočina",(IF(AND(I2851&gt;=67401,I2851&lt;=67602),"Kraj Vysočina",(IF(AND(I2851&gt;=40001,I2851&lt;=44101),"Ústecký kraj",(IF(AND(I2851&gt;=46001,I2851&lt;=47201),"Liberecký kraj",(IF(AND(I2851&gt;=51202,I2851&lt;=51401),"Liberecký kraj",(IF(AND(I2851&gt;=53002,I2851&lt;=53976),"Pardubický kraj",(IF(AND(I2851&gt;=56002,I2851&lt;=57201),"Pardubický kraj",(IF(AND(I2851&gt;=60200,I2851&lt;=67201),"Jihomoravský kraj",(IF(AND(I2851&gt;=67801,I2851&lt;=68501),"Jihomoravský kraj",(IF(AND(I2851&gt;=69002,I2851&lt;=69801),"Jihomoravský kraj",(IF(AND(I2851&gt;=68601,I2851&lt;=68801),"Zlínský kraj",(IF(AND(I2851&gt;=75501,I2851&lt;=76901),"Zlínský kraj",(IF(AND(I2851&gt;=70030,I2851&lt;=74901),"Moravskoslezský kraj",(IF(AND(I2851&gt;=75000,I2851&lt;=75368),"Olomoucký kraj",(IF(AND(I2851&gt;=77200,I2851&lt;=79862),"Olomoucký kraj",(IF(AND(I2851&gt;=50011,I2851&lt;=50301),"Královéhradecký kraj",(IF(AND(I2851&gt;=54301,I2851&lt;=54303),"Královéhradecký kraj","0")))))))))))))))))))))))))))))))))))))))))))))))</f>
        <v>Pardubický kraj</v>
      </c>
      <c r="AB2851" t="s">
        <v>998</v>
      </c>
      <c r="AD2851" t="s">
        <v>998</v>
      </c>
      <c r="AE2851" t="s">
        <v>998</v>
      </c>
      <c r="AF2851" t="s">
        <v>998</v>
      </c>
      <c r="AG2851" s="107">
        <v>0</v>
      </c>
      <c r="AH2851" s="107">
        <v>0</v>
      </c>
      <c r="AI2851" s="107">
        <v>0</v>
      </c>
      <c r="AJ2851" t="s">
        <v>1012</v>
      </c>
    </row>
    <row r="2852" spans="1:37" x14ac:dyDescent="0.45">
      <c r="A2852" t="s">
        <v>1149</v>
      </c>
      <c r="B2852" t="s">
        <v>16199</v>
      </c>
      <c r="C2852" t="s">
        <v>990</v>
      </c>
      <c r="D2852" t="s">
        <v>16200</v>
      </c>
      <c r="E2852" t="s">
        <v>992</v>
      </c>
      <c r="F2852" t="s">
        <v>16201</v>
      </c>
      <c r="G2852">
        <v>74</v>
      </c>
      <c r="H2852" t="s">
        <v>1495</v>
      </c>
      <c r="I2852">
        <v>53003</v>
      </c>
      <c r="K2852" t="s">
        <v>16202</v>
      </c>
      <c r="L2852" s="106">
        <v>26409</v>
      </c>
      <c r="M2852">
        <v>12983051</v>
      </c>
      <c r="N2852" t="s">
        <v>996</v>
      </c>
      <c r="O2852" t="s">
        <v>12</v>
      </c>
      <c r="P2852" t="s">
        <v>997</v>
      </c>
      <c r="R2852" s="109" t="str">
        <f>IF(OR(P2852="SB",Q2852="SB"),"SB",0)</f>
        <v>SB</v>
      </c>
      <c r="T2852" s="110" t="s">
        <v>998</v>
      </c>
      <c r="V2852" s="113" t="str">
        <f>IF(AND(I2852&gt;=10000,I2852&lt;=19900),"Praha",(IF(AND(I2852&gt;=25001,I2852&lt;=29501),"Středočeský kraj",(IF(AND(I2852&gt;=30100,I2852&lt;=34972),"Středočeský kraj",(IF(AND(I2852&gt;=35002,I2852&lt;=36271),"Karlovarský kraj",(IF(AND(I2852&gt;=37001,I2852&lt;=39201),"Jihočeský kraj",(IF(AND(I2852&gt;=39701,I2852&lt;=39901),"Jihočeský kraj",(IF(AND(I2852&gt;=39301,I2852&lt;=39601),"Kraj Vysočina",(IF(AND(I2852&gt;=58001,I2852&lt;=59501),"Kraj Vysočina",(IF(AND(I2852&gt;=67401,I2852&lt;=67602),"Kraj Vysočina",(IF(AND(I2852&gt;=40001,I2852&lt;=44101),"Ústecký kraj",(IF(AND(I2852&gt;=46001,I2852&lt;=47201),"Liberecký kraj",(IF(AND(I2852&gt;=51202,I2852&lt;=51401),"Liberecký kraj",(IF(AND(I2852&gt;=53002,I2852&lt;=53976),"Pardubický kraj",(IF(AND(I2852&gt;=56002,I2852&lt;=57201),"Pardubický kraj",(IF(AND(I2852&gt;=60200,I2852&lt;=67201),"Jihomoravský kraj",(IF(AND(I2852&gt;=67801,I2852&lt;=68501),"Jihomoravský kraj",(IF(AND(I2852&gt;=69002,I2852&lt;=69801),"Jihomoravský kraj",(IF(AND(I2852&gt;=68601,I2852&lt;=68801),"Zlínský kraj",(IF(AND(I2852&gt;=75501,I2852&lt;=76901),"Zlínský kraj",(IF(AND(I2852&gt;=70030,I2852&lt;=74901),"Moravskoslezský kraj",(IF(AND(I2852&gt;=75000,I2852&lt;=75368),"Olomoucký kraj",(IF(AND(I2852&gt;=77200,I2852&lt;=79862),"Olomoucký kraj",(IF(AND(I2852&gt;=50011,I2852&lt;=50301),"Královéhradecký kraj",(IF(AND(I2852&gt;=54301,I2852&lt;=54303),"Královéhradecký kraj","0")))))))))))))))))))))))))))))))))))))))))))))))</f>
        <v>Pardubický kraj</v>
      </c>
      <c r="AB2852" t="s">
        <v>998</v>
      </c>
      <c r="AD2852" t="s">
        <v>998</v>
      </c>
      <c r="AE2852" t="s">
        <v>998</v>
      </c>
      <c r="AF2852" t="s">
        <v>998</v>
      </c>
      <c r="AG2852" s="107">
        <v>0</v>
      </c>
      <c r="AH2852" s="107">
        <v>0</v>
      </c>
      <c r="AI2852" s="107">
        <v>0</v>
      </c>
      <c r="AJ2852" t="s">
        <v>1012</v>
      </c>
    </row>
    <row r="2853" spans="1:37" x14ac:dyDescent="0.45">
      <c r="A2853" t="s">
        <v>1806</v>
      </c>
      <c r="B2853" t="s">
        <v>6152</v>
      </c>
      <c r="C2853" t="s">
        <v>1002</v>
      </c>
      <c r="D2853" t="s">
        <v>6153</v>
      </c>
      <c r="E2853" t="s">
        <v>992</v>
      </c>
      <c r="F2853" t="s">
        <v>6154</v>
      </c>
      <c r="G2853">
        <v>460</v>
      </c>
      <c r="H2853" t="s">
        <v>1495</v>
      </c>
      <c r="I2853">
        <v>53009</v>
      </c>
      <c r="K2853" t="s">
        <v>6155</v>
      </c>
      <c r="L2853" s="106">
        <v>29032</v>
      </c>
      <c r="M2853">
        <v>10472872</v>
      </c>
      <c r="N2853" t="s">
        <v>1431</v>
      </c>
      <c r="O2853" t="s">
        <v>1282</v>
      </c>
      <c r="P2853" t="s">
        <v>997</v>
      </c>
      <c r="R2853" s="109" t="str">
        <f>IF(OR(P2853="SB",Q2853="SB"),"SB",0)</f>
        <v>SB</v>
      </c>
      <c r="T2853" s="110">
        <v>50431</v>
      </c>
      <c r="U2853" t="s">
        <v>19633</v>
      </c>
      <c r="V2853" s="113" t="str">
        <f>IF(AND(I2853&gt;=10000,I2853&lt;=19900),"Praha",(IF(AND(I2853&gt;=25001,I2853&lt;=29501),"Středočeský kraj",(IF(AND(I2853&gt;=30100,I2853&lt;=34972),"Středočeský kraj",(IF(AND(I2853&gt;=35002,I2853&lt;=36271),"Karlovarský kraj",(IF(AND(I2853&gt;=37001,I2853&lt;=39201),"Jihočeský kraj",(IF(AND(I2853&gt;=39701,I2853&lt;=39901),"Jihočeský kraj",(IF(AND(I2853&gt;=39301,I2853&lt;=39601),"Kraj Vysočina",(IF(AND(I2853&gt;=58001,I2853&lt;=59501),"Kraj Vysočina",(IF(AND(I2853&gt;=67401,I2853&lt;=67602),"Kraj Vysočina",(IF(AND(I2853&gt;=40001,I2853&lt;=44101),"Ústecký kraj",(IF(AND(I2853&gt;=46001,I2853&lt;=47201),"Liberecký kraj",(IF(AND(I2853&gt;=51202,I2853&lt;=51401),"Liberecký kraj",(IF(AND(I2853&gt;=53002,I2853&lt;=53976),"Pardubický kraj",(IF(AND(I2853&gt;=56002,I2853&lt;=57201),"Pardubický kraj",(IF(AND(I2853&gt;=60200,I2853&lt;=67201),"Jihomoravský kraj",(IF(AND(I2853&gt;=67801,I2853&lt;=68501),"Jihomoravský kraj",(IF(AND(I2853&gt;=69002,I2853&lt;=69801),"Jihomoravský kraj",(IF(AND(I2853&gt;=68601,I2853&lt;=68801),"Zlínský kraj",(IF(AND(I2853&gt;=75501,I2853&lt;=76901),"Zlínský kraj",(IF(AND(I2853&gt;=70030,I2853&lt;=74901),"Moravskoslezský kraj",(IF(AND(I2853&gt;=75000,I2853&lt;=75368),"Olomoucký kraj",(IF(AND(I2853&gt;=77200,I2853&lt;=79862),"Olomoucký kraj",(IF(AND(I2853&gt;=50011,I2853&lt;=50301),"Královéhradecký kraj",(IF(AND(I2853&gt;=54301,I2853&lt;=54303),"Královéhradecký kraj","0")))))))))))))))))))))))))))))))))))))))))))))))</f>
        <v>Pardubický kraj</v>
      </c>
      <c r="AD2853" t="s">
        <v>998</v>
      </c>
      <c r="AE2853" t="s">
        <v>998</v>
      </c>
      <c r="AF2853" t="s">
        <v>998</v>
      </c>
      <c r="AG2853" s="107">
        <v>300</v>
      </c>
      <c r="AH2853" s="107">
        <v>0</v>
      </c>
      <c r="AI2853" s="107">
        <v>0</v>
      </c>
      <c r="AJ2853" t="s">
        <v>999</v>
      </c>
      <c r="AK2853" s="106">
        <v>44920</v>
      </c>
    </row>
    <row r="2854" spans="1:37" x14ac:dyDescent="0.45">
      <c r="A2854" t="s">
        <v>1007</v>
      </c>
      <c r="B2854" t="s">
        <v>2874</v>
      </c>
      <c r="C2854" t="s">
        <v>990</v>
      </c>
      <c r="D2854" t="s">
        <v>2875</v>
      </c>
      <c r="E2854" t="s">
        <v>992</v>
      </c>
      <c r="F2854" t="s">
        <v>2876</v>
      </c>
      <c r="G2854">
        <v>42</v>
      </c>
      <c r="H2854" t="s">
        <v>1495</v>
      </c>
      <c r="I2854">
        <v>53009</v>
      </c>
      <c r="K2854" t="s">
        <v>2877</v>
      </c>
      <c r="L2854" s="106">
        <v>31412</v>
      </c>
      <c r="M2854">
        <v>13416622</v>
      </c>
      <c r="N2854" t="s">
        <v>996</v>
      </c>
      <c r="O2854" t="s">
        <v>12</v>
      </c>
      <c r="P2854" t="s">
        <v>997</v>
      </c>
      <c r="R2854" s="109" t="str">
        <f>IF(OR(P2854="SB",Q2854="SB"),"SB",0)</f>
        <v>SB</v>
      </c>
      <c r="T2854" s="110" t="s">
        <v>998</v>
      </c>
      <c r="V2854" s="113" t="str">
        <f>IF(AND(I2854&gt;=10000,I2854&lt;=19900),"Praha",(IF(AND(I2854&gt;=25001,I2854&lt;=29501),"Středočeský kraj",(IF(AND(I2854&gt;=30100,I2854&lt;=34972),"Středočeský kraj",(IF(AND(I2854&gt;=35002,I2854&lt;=36271),"Karlovarský kraj",(IF(AND(I2854&gt;=37001,I2854&lt;=39201),"Jihočeský kraj",(IF(AND(I2854&gt;=39701,I2854&lt;=39901),"Jihočeský kraj",(IF(AND(I2854&gt;=39301,I2854&lt;=39601),"Kraj Vysočina",(IF(AND(I2854&gt;=58001,I2854&lt;=59501),"Kraj Vysočina",(IF(AND(I2854&gt;=67401,I2854&lt;=67602),"Kraj Vysočina",(IF(AND(I2854&gt;=40001,I2854&lt;=44101),"Ústecký kraj",(IF(AND(I2854&gt;=46001,I2854&lt;=47201),"Liberecký kraj",(IF(AND(I2854&gt;=51202,I2854&lt;=51401),"Liberecký kraj",(IF(AND(I2854&gt;=53002,I2854&lt;=53976),"Pardubický kraj",(IF(AND(I2854&gt;=56002,I2854&lt;=57201),"Pardubický kraj",(IF(AND(I2854&gt;=60200,I2854&lt;=67201),"Jihomoravský kraj",(IF(AND(I2854&gt;=67801,I2854&lt;=68501),"Jihomoravský kraj",(IF(AND(I2854&gt;=69002,I2854&lt;=69801),"Jihomoravský kraj",(IF(AND(I2854&gt;=68601,I2854&lt;=68801),"Zlínský kraj",(IF(AND(I2854&gt;=75501,I2854&lt;=76901),"Zlínský kraj",(IF(AND(I2854&gt;=70030,I2854&lt;=74901),"Moravskoslezský kraj",(IF(AND(I2854&gt;=75000,I2854&lt;=75368),"Olomoucký kraj",(IF(AND(I2854&gt;=77200,I2854&lt;=79862),"Olomoucký kraj",(IF(AND(I2854&gt;=50011,I2854&lt;=50301),"Královéhradecký kraj",(IF(AND(I2854&gt;=54301,I2854&lt;=54303),"Královéhradecký kraj","0")))))))))))))))))))))))))))))))))))))))))))))))</f>
        <v>Pardubický kraj</v>
      </c>
      <c r="AB2854" t="s">
        <v>998</v>
      </c>
      <c r="AD2854" t="s">
        <v>998</v>
      </c>
      <c r="AE2854" t="s">
        <v>998</v>
      </c>
      <c r="AF2854" t="s">
        <v>998</v>
      </c>
      <c r="AG2854" s="107">
        <v>0</v>
      </c>
      <c r="AH2854" s="107">
        <v>0</v>
      </c>
      <c r="AI2854" s="107">
        <v>0</v>
      </c>
      <c r="AJ2854" t="s">
        <v>1012</v>
      </c>
    </row>
    <row r="2855" spans="1:37" x14ac:dyDescent="0.45">
      <c r="A2855" t="s">
        <v>1469</v>
      </c>
      <c r="B2855" t="s">
        <v>5141</v>
      </c>
      <c r="C2855" t="s">
        <v>1002</v>
      </c>
      <c r="D2855" t="s">
        <v>5159</v>
      </c>
      <c r="E2855" t="s">
        <v>992</v>
      </c>
      <c r="F2855" t="s">
        <v>2876</v>
      </c>
      <c r="G2855">
        <v>22</v>
      </c>
      <c r="H2855" t="s">
        <v>1495</v>
      </c>
      <c r="I2855">
        <v>53009</v>
      </c>
      <c r="K2855" t="s">
        <v>5160</v>
      </c>
      <c r="L2855" s="106">
        <v>29725</v>
      </c>
      <c r="M2855">
        <v>13404393</v>
      </c>
      <c r="N2855" t="s">
        <v>996</v>
      </c>
      <c r="O2855" t="s">
        <v>12</v>
      </c>
      <c r="P2855" t="s">
        <v>997</v>
      </c>
      <c r="R2855" s="109" t="str">
        <f>IF(OR(P2855="SB",Q2855="SB"),"SB",0)</f>
        <v>SB</v>
      </c>
      <c r="T2855" s="110" t="s">
        <v>998</v>
      </c>
      <c r="V2855" s="113" t="str">
        <f>IF(AND(I2855&gt;=10000,I2855&lt;=19900),"Praha",(IF(AND(I2855&gt;=25001,I2855&lt;=29501),"Středočeský kraj",(IF(AND(I2855&gt;=30100,I2855&lt;=34972),"Středočeský kraj",(IF(AND(I2855&gt;=35002,I2855&lt;=36271),"Karlovarský kraj",(IF(AND(I2855&gt;=37001,I2855&lt;=39201),"Jihočeský kraj",(IF(AND(I2855&gt;=39701,I2855&lt;=39901),"Jihočeský kraj",(IF(AND(I2855&gt;=39301,I2855&lt;=39601),"Kraj Vysočina",(IF(AND(I2855&gt;=58001,I2855&lt;=59501),"Kraj Vysočina",(IF(AND(I2855&gt;=67401,I2855&lt;=67602),"Kraj Vysočina",(IF(AND(I2855&gt;=40001,I2855&lt;=44101),"Ústecký kraj",(IF(AND(I2855&gt;=46001,I2855&lt;=47201),"Liberecký kraj",(IF(AND(I2855&gt;=51202,I2855&lt;=51401),"Liberecký kraj",(IF(AND(I2855&gt;=53002,I2855&lt;=53976),"Pardubický kraj",(IF(AND(I2855&gt;=56002,I2855&lt;=57201),"Pardubický kraj",(IF(AND(I2855&gt;=60200,I2855&lt;=67201),"Jihomoravský kraj",(IF(AND(I2855&gt;=67801,I2855&lt;=68501),"Jihomoravský kraj",(IF(AND(I2855&gt;=69002,I2855&lt;=69801),"Jihomoravský kraj",(IF(AND(I2855&gt;=68601,I2855&lt;=68801),"Zlínský kraj",(IF(AND(I2855&gt;=75501,I2855&lt;=76901),"Zlínský kraj",(IF(AND(I2855&gt;=70030,I2855&lt;=74901),"Moravskoslezský kraj",(IF(AND(I2855&gt;=75000,I2855&lt;=75368),"Olomoucký kraj",(IF(AND(I2855&gt;=77200,I2855&lt;=79862),"Olomoucký kraj",(IF(AND(I2855&gt;=50011,I2855&lt;=50301),"Královéhradecký kraj",(IF(AND(I2855&gt;=54301,I2855&lt;=54303),"Královéhradecký kraj","0")))))))))))))))))))))))))))))))))))))))))))))))</f>
        <v>Pardubický kraj</v>
      </c>
      <c r="AB2855" t="s">
        <v>998</v>
      </c>
      <c r="AD2855" t="s">
        <v>998</v>
      </c>
      <c r="AE2855" t="s">
        <v>998</v>
      </c>
      <c r="AF2855" t="s">
        <v>998</v>
      </c>
      <c r="AG2855" s="107">
        <v>0</v>
      </c>
      <c r="AH2855" s="107">
        <v>0</v>
      </c>
      <c r="AI2855" s="107">
        <v>0</v>
      </c>
      <c r="AJ2855" t="s">
        <v>1012</v>
      </c>
    </row>
    <row r="2856" spans="1:37" x14ac:dyDescent="0.45">
      <c r="A2856" t="s">
        <v>1058</v>
      </c>
      <c r="B2856" t="s">
        <v>14173</v>
      </c>
      <c r="C2856" t="s">
        <v>1002</v>
      </c>
      <c r="D2856" t="s">
        <v>14174</v>
      </c>
      <c r="E2856" t="s">
        <v>992</v>
      </c>
      <c r="F2856" t="s">
        <v>6871</v>
      </c>
      <c r="G2856">
        <v>26</v>
      </c>
      <c r="H2856" t="s">
        <v>1495</v>
      </c>
      <c r="I2856">
        <v>53009</v>
      </c>
      <c r="K2856" t="s">
        <v>14175</v>
      </c>
      <c r="L2856" s="106">
        <v>31364</v>
      </c>
      <c r="M2856">
        <v>13416723</v>
      </c>
      <c r="N2856" t="s">
        <v>996</v>
      </c>
      <c r="O2856" t="s">
        <v>12</v>
      </c>
      <c r="P2856" t="s">
        <v>997</v>
      </c>
      <c r="R2856" s="109" t="str">
        <f>IF(OR(P2856="SB",Q2856="SB"),"SB",0)</f>
        <v>SB</v>
      </c>
      <c r="T2856" s="110" t="s">
        <v>998</v>
      </c>
      <c r="V2856" s="113" t="str">
        <f>IF(AND(I2856&gt;=10000,I2856&lt;=19900),"Praha",(IF(AND(I2856&gt;=25001,I2856&lt;=29501),"Středočeský kraj",(IF(AND(I2856&gt;=30100,I2856&lt;=34972),"Středočeský kraj",(IF(AND(I2856&gt;=35002,I2856&lt;=36271),"Karlovarský kraj",(IF(AND(I2856&gt;=37001,I2856&lt;=39201),"Jihočeský kraj",(IF(AND(I2856&gt;=39701,I2856&lt;=39901),"Jihočeský kraj",(IF(AND(I2856&gt;=39301,I2856&lt;=39601),"Kraj Vysočina",(IF(AND(I2856&gt;=58001,I2856&lt;=59501),"Kraj Vysočina",(IF(AND(I2856&gt;=67401,I2856&lt;=67602),"Kraj Vysočina",(IF(AND(I2856&gt;=40001,I2856&lt;=44101),"Ústecký kraj",(IF(AND(I2856&gt;=46001,I2856&lt;=47201),"Liberecký kraj",(IF(AND(I2856&gt;=51202,I2856&lt;=51401),"Liberecký kraj",(IF(AND(I2856&gt;=53002,I2856&lt;=53976),"Pardubický kraj",(IF(AND(I2856&gt;=56002,I2856&lt;=57201),"Pardubický kraj",(IF(AND(I2856&gt;=60200,I2856&lt;=67201),"Jihomoravský kraj",(IF(AND(I2856&gt;=67801,I2856&lt;=68501),"Jihomoravský kraj",(IF(AND(I2856&gt;=69002,I2856&lt;=69801),"Jihomoravský kraj",(IF(AND(I2856&gt;=68601,I2856&lt;=68801),"Zlínský kraj",(IF(AND(I2856&gt;=75501,I2856&lt;=76901),"Zlínský kraj",(IF(AND(I2856&gt;=70030,I2856&lt;=74901),"Moravskoslezský kraj",(IF(AND(I2856&gt;=75000,I2856&lt;=75368),"Olomoucký kraj",(IF(AND(I2856&gt;=77200,I2856&lt;=79862),"Olomoucký kraj",(IF(AND(I2856&gt;=50011,I2856&lt;=50301),"Královéhradecký kraj",(IF(AND(I2856&gt;=54301,I2856&lt;=54303),"Královéhradecký kraj","0")))))))))))))))))))))))))))))))))))))))))))))))</f>
        <v>Pardubický kraj</v>
      </c>
      <c r="AB2856" t="s">
        <v>998</v>
      </c>
      <c r="AD2856" t="s">
        <v>998</v>
      </c>
      <c r="AE2856" t="s">
        <v>998</v>
      </c>
      <c r="AF2856" t="s">
        <v>998</v>
      </c>
      <c r="AG2856" s="107">
        <v>0</v>
      </c>
      <c r="AH2856" s="107">
        <v>0</v>
      </c>
      <c r="AI2856" s="107">
        <v>0</v>
      </c>
      <c r="AJ2856" t="s">
        <v>1012</v>
      </c>
    </row>
    <row r="2857" spans="1:37" x14ac:dyDescent="0.45">
      <c r="A2857" t="s">
        <v>1124</v>
      </c>
      <c r="B2857" t="s">
        <v>7323</v>
      </c>
      <c r="C2857" t="s">
        <v>990</v>
      </c>
      <c r="D2857" t="s">
        <v>7326</v>
      </c>
      <c r="E2857" t="s">
        <v>992</v>
      </c>
      <c r="F2857" t="s">
        <v>4837</v>
      </c>
      <c r="G2857">
        <v>953</v>
      </c>
      <c r="H2857" t="s">
        <v>1495</v>
      </c>
      <c r="I2857">
        <v>53012</v>
      </c>
      <c r="K2857" t="s">
        <v>7327</v>
      </c>
      <c r="L2857" s="106">
        <v>31537</v>
      </c>
      <c r="M2857">
        <v>10875525</v>
      </c>
      <c r="N2857" t="s">
        <v>996</v>
      </c>
      <c r="O2857" t="s">
        <v>12</v>
      </c>
      <c r="P2857" t="s">
        <v>997</v>
      </c>
      <c r="R2857" s="109" t="str">
        <f>IF(OR(P2857="SB",Q2857="SB"),"SB",0)</f>
        <v>SB</v>
      </c>
      <c r="T2857" s="110">
        <v>11607</v>
      </c>
      <c r="U2857" t="s">
        <v>19633</v>
      </c>
      <c r="V2857" s="113" t="str">
        <f>IF(AND(I2857&gt;=10000,I2857&lt;=19900),"Praha",(IF(AND(I2857&gt;=25001,I2857&lt;=29501),"Středočeský kraj",(IF(AND(I2857&gt;=30100,I2857&lt;=34972),"Středočeský kraj",(IF(AND(I2857&gt;=35002,I2857&lt;=36271),"Karlovarský kraj",(IF(AND(I2857&gt;=37001,I2857&lt;=39201),"Jihočeský kraj",(IF(AND(I2857&gt;=39701,I2857&lt;=39901),"Jihočeský kraj",(IF(AND(I2857&gt;=39301,I2857&lt;=39601),"Kraj Vysočina",(IF(AND(I2857&gt;=58001,I2857&lt;=59501),"Kraj Vysočina",(IF(AND(I2857&gt;=67401,I2857&lt;=67602),"Kraj Vysočina",(IF(AND(I2857&gt;=40001,I2857&lt;=44101),"Ústecký kraj",(IF(AND(I2857&gt;=46001,I2857&lt;=47201),"Liberecký kraj",(IF(AND(I2857&gt;=51202,I2857&lt;=51401),"Liberecký kraj",(IF(AND(I2857&gt;=53002,I2857&lt;=53976),"Pardubický kraj",(IF(AND(I2857&gt;=56002,I2857&lt;=57201),"Pardubický kraj",(IF(AND(I2857&gt;=60200,I2857&lt;=67201),"Jihomoravský kraj",(IF(AND(I2857&gt;=67801,I2857&lt;=68501),"Jihomoravský kraj",(IF(AND(I2857&gt;=69002,I2857&lt;=69801),"Jihomoravský kraj",(IF(AND(I2857&gt;=68601,I2857&lt;=68801),"Zlínský kraj",(IF(AND(I2857&gt;=75501,I2857&lt;=76901),"Zlínský kraj",(IF(AND(I2857&gt;=70030,I2857&lt;=74901),"Moravskoslezský kraj",(IF(AND(I2857&gt;=75000,I2857&lt;=75368),"Olomoucký kraj",(IF(AND(I2857&gt;=77200,I2857&lt;=79862),"Olomoucký kraj",(IF(AND(I2857&gt;=50011,I2857&lt;=50301),"Královéhradecký kraj",(IF(AND(I2857&gt;=54301,I2857&lt;=54303),"Královéhradecký kraj","0")))))))))))))))))))))))))))))))))))))))))))))))</f>
        <v>Pardubický kraj</v>
      </c>
      <c r="AD2857" t="s">
        <v>998</v>
      </c>
      <c r="AE2857" t="s">
        <v>998</v>
      </c>
      <c r="AF2857" t="s">
        <v>998</v>
      </c>
      <c r="AG2857" s="107">
        <v>0</v>
      </c>
      <c r="AH2857" s="107">
        <v>0</v>
      </c>
      <c r="AI2857" s="107">
        <v>0</v>
      </c>
      <c r="AJ2857" t="s">
        <v>1012</v>
      </c>
    </row>
    <row r="2858" spans="1:37" x14ac:dyDescent="0.45">
      <c r="A2858" t="s">
        <v>1095</v>
      </c>
      <c r="B2858" t="s">
        <v>17335</v>
      </c>
      <c r="C2858" t="s">
        <v>990</v>
      </c>
      <c r="D2858" t="s">
        <v>17336</v>
      </c>
      <c r="E2858" t="s">
        <v>992</v>
      </c>
      <c r="F2858" t="s">
        <v>2473</v>
      </c>
      <c r="G2858">
        <v>398</v>
      </c>
      <c r="H2858" t="s">
        <v>1495</v>
      </c>
      <c r="I2858">
        <v>53021</v>
      </c>
      <c r="J2858">
        <v>603846901</v>
      </c>
      <c r="K2858" t="s">
        <v>17337</v>
      </c>
      <c r="L2858" s="106">
        <v>31750</v>
      </c>
      <c r="M2858">
        <v>10604531</v>
      </c>
      <c r="N2858" t="s">
        <v>996</v>
      </c>
      <c r="O2858" t="s">
        <v>12</v>
      </c>
      <c r="P2858" t="s">
        <v>997</v>
      </c>
      <c r="R2858" s="109" t="str">
        <f>IF(OR(P2858="SB",Q2858="SB"),"SB",0)</f>
        <v>SB</v>
      </c>
      <c r="T2858" s="110">
        <v>10712</v>
      </c>
      <c r="U2858" t="s">
        <v>19633</v>
      </c>
      <c r="V2858" s="113" t="str">
        <f>IF(AND(I2858&gt;=10000,I2858&lt;=19900),"Praha",(IF(AND(I2858&gt;=25001,I2858&lt;=29501),"Středočeský kraj",(IF(AND(I2858&gt;=30100,I2858&lt;=34972),"Středočeský kraj",(IF(AND(I2858&gt;=35002,I2858&lt;=36271),"Karlovarský kraj",(IF(AND(I2858&gt;=37001,I2858&lt;=39201),"Jihočeský kraj",(IF(AND(I2858&gt;=39701,I2858&lt;=39901),"Jihočeský kraj",(IF(AND(I2858&gt;=39301,I2858&lt;=39601),"Kraj Vysočina",(IF(AND(I2858&gt;=58001,I2858&lt;=59501),"Kraj Vysočina",(IF(AND(I2858&gt;=67401,I2858&lt;=67602),"Kraj Vysočina",(IF(AND(I2858&gt;=40001,I2858&lt;=44101),"Ústecký kraj",(IF(AND(I2858&gt;=46001,I2858&lt;=47201),"Liberecký kraj",(IF(AND(I2858&gt;=51202,I2858&lt;=51401),"Liberecký kraj",(IF(AND(I2858&gt;=53002,I2858&lt;=53976),"Pardubický kraj",(IF(AND(I2858&gt;=56002,I2858&lt;=57201),"Pardubický kraj",(IF(AND(I2858&gt;=60200,I2858&lt;=67201),"Jihomoravský kraj",(IF(AND(I2858&gt;=67801,I2858&lt;=68501),"Jihomoravský kraj",(IF(AND(I2858&gt;=69002,I2858&lt;=69801),"Jihomoravský kraj",(IF(AND(I2858&gt;=68601,I2858&lt;=68801),"Zlínský kraj",(IF(AND(I2858&gt;=75501,I2858&lt;=76901),"Zlínský kraj",(IF(AND(I2858&gt;=70030,I2858&lt;=74901),"Moravskoslezský kraj",(IF(AND(I2858&gt;=75000,I2858&lt;=75368),"Olomoucký kraj",(IF(AND(I2858&gt;=77200,I2858&lt;=79862),"Olomoucký kraj",(IF(AND(I2858&gt;=50011,I2858&lt;=50301),"Královéhradecký kraj",(IF(AND(I2858&gt;=54301,I2858&lt;=54303),"Královéhradecký kraj","0")))))))))))))))))))))))))))))))))))))))))))))))</f>
        <v>Pardubický kraj</v>
      </c>
      <c r="AD2858" t="s">
        <v>998</v>
      </c>
      <c r="AE2858" t="s">
        <v>998</v>
      </c>
      <c r="AF2858" t="s">
        <v>998</v>
      </c>
      <c r="AG2858" s="107">
        <v>0</v>
      </c>
      <c r="AH2858" s="107">
        <v>0</v>
      </c>
      <c r="AI2858" s="107">
        <v>0</v>
      </c>
      <c r="AJ2858" t="s">
        <v>1012</v>
      </c>
    </row>
    <row r="2859" spans="1:37" x14ac:dyDescent="0.45">
      <c r="A2859" t="s">
        <v>1408</v>
      </c>
      <c r="B2859" t="s">
        <v>10100</v>
      </c>
      <c r="C2859" t="s">
        <v>1002</v>
      </c>
      <c r="D2859" t="s">
        <v>10101</v>
      </c>
      <c r="E2859" t="s">
        <v>992</v>
      </c>
      <c r="F2859" t="s">
        <v>9938</v>
      </c>
      <c r="G2859">
        <v>31</v>
      </c>
      <c r="H2859" t="s">
        <v>1495</v>
      </c>
      <c r="I2859">
        <v>53301</v>
      </c>
      <c r="K2859" t="s">
        <v>10102</v>
      </c>
      <c r="L2859" s="106">
        <v>33682</v>
      </c>
      <c r="M2859">
        <v>13395909</v>
      </c>
      <c r="N2859" t="s">
        <v>996</v>
      </c>
      <c r="O2859" t="s">
        <v>12</v>
      </c>
      <c r="P2859" t="s">
        <v>997</v>
      </c>
      <c r="R2859" s="109" t="str">
        <f>IF(OR(P2859="SB",Q2859="SB"),"SB",0)</f>
        <v>SB</v>
      </c>
      <c r="T2859" s="110" t="s">
        <v>998</v>
      </c>
      <c r="V2859" s="113" t="str">
        <f>IF(AND(I2859&gt;=10000,I2859&lt;=19900),"Praha",(IF(AND(I2859&gt;=25001,I2859&lt;=29501),"Středočeský kraj",(IF(AND(I2859&gt;=30100,I2859&lt;=34972),"Středočeský kraj",(IF(AND(I2859&gt;=35002,I2859&lt;=36271),"Karlovarský kraj",(IF(AND(I2859&gt;=37001,I2859&lt;=39201),"Jihočeský kraj",(IF(AND(I2859&gt;=39701,I2859&lt;=39901),"Jihočeský kraj",(IF(AND(I2859&gt;=39301,I2859&lt;=39601),"Kraj Vysočina",(IF(AND(I2859&gt;=58001,I2859&lt;=59501),"Kraj Vysočina",(IF(AND(I2859&gt;=67401,I2859&lt;=67602),"Kraj Vysočina",(IF(AND(I2859&gt;=40001,I2859&lt;=44101),"Ústecký kraj",(IF(AND(I2859&gt;=46001,I2859&lt;=47201),"Liberecký kraj",(IF(AND(I2859&gt;=51202,I2859&lt;=51401),"Liberecký kraj",(IF(AND(I2859&gt;=53002,I2859&lt;=53976),"Pardubický kraj",(IF(AND(I2859&gt;=56002,I2859&lt;=57201),"Pardubický kraj",(IF(AND(I2859&gt;=60200,I2859&lt;=67201),"Jihomoravský kraj",(IF(AND(I2859&gt;=67801,I2859&lt;=68501),"Jihomoravský kraj",(IF(AND(I2859&gt;=69002,I2859&lt;=69801),"Jihomoravský kraj",(IF(AND(I2859&gt;=68601,I2859&lt;=68801),"Zlínský kraj",(IF(AND(I2859&gt;=75501,I2859&lt;=76901),"Zlínský kraj",(IF(AND(I2859&gt;=70030,I2859&lt;=74901),"Moravskoslezský kraj",(IF(AND(I2859&gt;=75000,I2859&lt;=75368),"Olomoucký kraj",(IF(AND(I2859&gt;=77200,I2859&lt;=79862),"Olomoucký kraj",(IF(AND(I2859&gt;=50011,I2859&lt;=50301),"Královéhradecký kraj",(IF(AND(I2859&gt;=54301,I2859&lt;=54303),"Královéhradecký kraj","0")))))))))))))))))))))))))))))))))))))))))))))))</f>
        <v>Pardubický kraj</v>
      </c>
      <c r="AB2859" t="s">
        <v>998</v>
      </c>
      <c r="AD2859" t="s">
        <v>998</v>
      </c>
      <c r="AE2859" t="s">
        <v>998</v>
      </c>
      <c r="AF2859" t="s">
        <v>998</v>
      </c>
      <c r="AG2859" s="107">
        <v>0</v>
      </c>
      <c r="AH2859" s="107">
        <v>0</v>
      </c>
      <c r="AI2859" s="107">
        <v>0</v>
      </c>
      <c r="AJ2859" t="s">
        <v>1012</v>
      </c>
    </row>
    <row r="2860" spans="1:37" x14ac:dyDescent="0.45">
      <c r="A2860" t="s">
        <v>1128</v>
      </c>
      <c r="B2860" t="s">
        <v>8519</v>
      </c>
      <c r="C2860" t="s">
        <v>990</v>
      </c>
      <c r="D2860" t="s">
        <v>13822</v>
      </c>
      <c r="E2860" t="s">
        <v>992</v>
      </c>
      <c r="F2860" t="s">
        <v>1004</v>
      </c>
      <c r="G2860">
        <v>12</v>
      </c>
      <c r="H2860" t="s">
        <v>1495</v>
      </c>
      <c r="I2860">
        <v>53302</v>
      </c>
      <c r="K2860" t="s">
        <v>13823</v>
      </c>
      <c r="L2860" s="106">
        <v>28653</v>
      </c>
      <c r="M2860">
        <v>13396010</v>
      </c>
      <c r="N2860" t="s">
        <v>996</v>
      </c>
      <c r="O2860" t="s">
        <v>12</v>
      </c>
      <c r="P2860" t="s">
        <v>997</v>
      </c>
      <c r="R2860" s="109" t="str">
        <f>IF(OR(P2860="SB",Q2860="SB"),"SB",0)</f>
        <v>SB</v>
      </c>
      <c r="T2860" s="110" t="s">
        <v>998</v>
      </c>
      <c r="V2860" s="113" t="str">
        <f>IF(AND(I2860&gt;=10000,I2860&lt;=19900),"Praha",(IF(AND(I2860&gt;=25001,I2860&lt;=29501),"Středočeský kraj",(IF(AND(I2860&gt;=30100,I2860&lt;=34972),"Středočeský kraj",(IF(AND(I2860&gt;=35002,I2860&lt;=36271),"Karlovarský kraj",(IF(AND(I2860&gt;=37001,I2860&lt;=39201),"Jihočeský kraj",(IF(AND(I2860&gt;=39701,I2860&lt;=39901),"Jihočeský kraj",(IF(AND(I2860&gt;=39301,I2860&lt;=39601),"Kraj Vysočina",(IF(AND(I2860&gt;=58001,I2860&lt;=59501),"Kraj Vysočina",(IF(AND(I2860&gt;=67401,I2860&lt;=67602),"Kraj Vysočina",(IF(AND(I2860&gt;=40001,I2860&lt;=44101),"Ústecký kraj",(IF(AND(I2860&gt;=46001,I2860&lt;=47201),"Liberecký kraj",(IF(AND(I2860&gt;=51202,I2860&lt;=51401),"Liberecký kraj",(IF(AND(I2860&gt;=53002,I2860&lt;=53976),"Pardubický kraj",(IF(AND(I2860&gt;=56002,I2860&lt;=57201),"Pardubický kraj",(IF(AND(I2860&gt;=60200,I2860&lt;=67201),"Jihomoravský kraj",(IF(AND(I2860&gt;=67801,I2860&lt;=68501),"Jihomoravský kraj",(IF(AND(I2860&gt;=69002,I2860&lt;=69801),"Jihomoravský kraj",(IF(AND(I2860&gt;=68601,I2860&lt;=68801),"Zlínský kraj",(IF(AND(I2860&gt;=75501,I2860&lt;=76901),"Zlínský kraj",(IF(AND(I2860&gt;=70030,I2860&lt;=74901),"Moravskoslezský kraj",(IF(AND(I2860&gt;=75000,I2860&lt;=75368),"Olomoucký kraj",(IF(AND(I2860&gt;=77200,I2860&lt;=79862),"Olomoucký kraj",(IF(AND(I2860&gt;=50011,I2860&lt;=50301),"Královéhradecký kraj",(IF(AND(I2860&gt;=54301,I2860&lt;=54303),"Královéhradecký kraj","0")))))))))))))))))))))))))))))))))))))))))))))))</f>
        <v>Pardubický kraj</v>
      </c>
      <c r="AB2860" t="s">
        <v>998</v>
      </c>
      <c r="AD2860" t="s">
        <v>998</v>
      </c>
      <c r="AE2860" t="s">
        <v>998</v>
      </c>
      <c r="AF2860" t="s">
        <v>998</v>
      </c>
      <c r="AG2860" s="107">
        <v>0</v>
      </c>
      <c r="AH2860" s="107">
        <v>0</v>
      </c>
      <c r="AI2860" s="107">
        <v>0</v>
      </c>
      <c r="AJ2860" t="s">
        <v>1012</v>
      </c>
    </row>
    <row r="2861" spans="1:37" x14ac:dyDescent="0.45">
      <c r="A2861" t="s">
        <v>1256</v>
      </c>
      <c r="B2861" t="s">
        <v>17199</v>
      </c>
      <c r="C2861" t="s">
        <v>1002</v>
      </c>
      <c r="D2861" t="s">
        <v>17200</v>
      </c>
      <c r="E2861" t="s">
        <v>992</v>
      </c>
      <c r="F2861" t="s">
        <v>17201</v>
      </c>
      <c r="G2861">
        <v>49</v>
      </c>
      <c r="H2861" t="s">
        <v>1495</v>
      </c>
      <c r="I2861">
        <v>53302</v>
      </c>
      <c r="K2861" t="s">
        <v>17202</v>
      </c>
      <c r="L2861" s="106">
        <v>32105</v>
      </c>
      <c r="M2861">
        <v>13396111</v>
      </c>
      <c r="N2861" t="s">
        <v>996</v>
      </c>
      <c r="O2861" t="s">
        <v>12</v>
      </c>
      <c r="P2861" t="s">
        <v>997</v>
      </c>
      <c r="R2861" s="109" t="str">
        <f>IF(OR(P2861="SB",Q2861="SB"),"SB",0)</f>
        <v>SB</v>
      </c>
      <c r="T2861" s="110" t="s">
        <v>998</v>
      </c>
      <c r="V2861" s="113" t="str">
        <f>IF(AND(I2861&gt;=10000,I2861&lt;=19900),"Praha",(IF(AND(I2861&gt;=25001,I2861&lt;=29501),"Středočeský kraj",(IF(AND(I2861&gt;=30100,I2861&lt;=34972),"Středočeský kraj",(IF(AND(I2861&gt;=35002,I2861&lt;=36271),"Karlovarský kraj",(IF(AND(I2861&gt;=37001,I2861&lt;=39201),"Jihočeský kraj",(IF(AND(I2861&gt;=39701,I2861&lt;=39901),"Jihočeský kraj",(IF(AND(I2861&gt;=39301,I2861&lt;=39601),"Kraj Vysočina",(IF(AND(I2861&gt;=58001,I2861&lt;=59501),"Kraj Vysočina",(IF(AND(I2861&gt;=67401,I2861&lt;=67602),"Kraj Vysočina",(IF(AND(I2861&gt;=40001,I2861&lt;=44101),"Ústecký kraj",(IF(AND(I2861&gt;=46001,I2861&lt;=47201),"Liberecký kraj",(IF(AND(I2861&gt;=51202,I2861&lt;=51401),"Liberecký kraj",(IF(AND(I2861&gt;=53002,I2861&lt;=53976),"Pardubický kraj",(IF(AND(I2861&gt;=56002,I2861&lt;=57201),"Pardubický kraj",(IF(AND(I2861&gt;=60200,I2861&lt;=67201),"Jihomoravský kraj",(IF(AND(I2861&gt;=67801,I2861&lt;=68501),"Jihomoravský kraj",(IF(AND(I2861&gt;=69002,I2861&lt;=69801),"Jihomoravský kraj",(IF(AND(I2861&gt;=68601,I2861&lt;=68801),"Zlínský kraj",(IF(AND(I2861&gt;=75501,I2861&lt;=76901),"Zlínský kraj",(IF(AND(I2861&gt;=70030,I2861&lt;=74901),"Moravskoslezský kraj",(IF(AND(I2861&gt;=75000,I2861&lt;=75368),"Olomoucký kraj",(IF(AND(I2861&gt;=77200,I2861&lt;=79862),"Olomoucký kraj",(IF(AND(I2861&gt;=50011,I2861&lt;=50301),"Královéhradecký kraj",(IF(AND(I2861&gt;=54301,I2861&lt;=54303),"Královéhradecký kraj","0")))))))))))))))))))))))))))))))))))))))))))))))</f>
        <v>Pardubický kraj</v>
      </c>
      <c r="AB2861" t="s">
        <v>998</v>
      </c>
      <c r="AD2861" t="s">
        <v>998</v>
      </c>
      <c r="AE2861" t="s">
        <v>998</v>
      </c>
      <c r="AF2861" t="s">
        <v>998</v>
      </c>
      <c r="AG2861" s="107">
        <v>0</v>
      </c>
      <c r="AH2861" s="107">
        <v>0</v>
      </c>
      <c r="AI2861" s="107">
        <v>0</v>
      </c>
      <c r="AJ2861" t="s">
        <v>1012</v>
      </c>
    </row>
    <row r="2862" spans="1:37" x14ac:dyDescent="0.45">
      <c r="A2862" t="s">
        <v>1285</v>
      </c>
      <c r="B2862" t="s">
        <v>3490</v>
      </c>
      <c r="C2862" t="s">
        <v>990</v>
      </c>
      <c r="D2862" t="s">
        <v>7563</v>
      </c>
      <c r="E2862" t="s">
        <v>992</v>
      </c>
      <c r="F2862" t="s">
        <v>2506</v>
      </c>
      <c r="G2862">
        <v>82</v>
      </c>
      <c r="H2862" t="s">
        <v>2506</v>
      </c>
      <c r="I2862">
        <v>53304</v>
      </c>
      <c r="K2862" t="s">
        <v>7564</v>
      </c>
      <c r="L2862" s="106">
        <v>29436</v>
      </c>
      <c r="M2862">
        <v>13419248</v>
      </c>
      <c r="N2862" t="s">
        <v>996</v>
      </c>
      <c r="O2862" t="s">
        <v>12</v>
      </c>
      <c r="P2862" t="s">
        <v>997</v>
      </c>
      <c r="R2862" s="109" t="str">
        <f>IF(OR(P2862="SB",Q2862="SB"),"SB",0)</f>
        <v>SB</v>
      </c>
      <c r="T2862" s="110" t="s">
        <v>998</v>
      </c>
      <c r="V2862" s="113" t="str">
        <f>IF(AND(I2862&gt;=10000,I2862&lt;=19900),"Praha",(IF(AND(I2862&gt;=25001,I2862&lt;=29501),"Středočeský kraj",(IF(AND(I2862&gt;=30100,I2862&lt;=34972),"Středočeský kraj",(IF(AND(I2862&gt;=35002,I2862&lt;=36271),"Karlovarský kraj",(IF(AND(I2862&gt;=37001,I2862&lt;=39201),"Jihočeský kraj",(IF(AND(I2862&gt;=39701,I2862&lt;=39901),"Jihočeský kraj",(IF(AND(I2862&gt;=39301,I2862&lt;=39601),"Kraj Vysočina",(IF(AND(I2862&gt;=58001,I2862&lt;=59501),"Kraj Vysočina",(IF(AND(I2862&gt;=67401,I2862&lt;=67602),"Kraj Vysočina",(IF(AND(I2862&gt;=40001,I2862&lt;=44101),"Ústecký kraj",(IF(AND(I2862&gt;=46001,I2862&lt;=47201),"Liberecký kraj",(IF(AND(I2862&gt;=51202,I2862&lt;=51401),"Liberecký kraj",(IF(AND(I2862&gt;=53002,I2862&lt;=53976),"Pardubický kraj",(IF(AND(I2862&gt;=56002,I2862&lt;=57201),"Pardubický kraj",(IF(AND(I2862&gt;=60200,I2862&lt;=67201),"Jihomoravský kraj",(IF(AND(I2862&gt;=67801,I2862&lt;=68501),"Jihomoravský kraj",(IF(AND(I2862&gt;=69002,I2862&lt;=69801),"Jihomoravský kraj",(IF(AND(I2862&gt;=68601,I2862&lt;=68801),"Zlínský kraj",(IF(AND(I2862&gt;=75501,I2862&lt;=76901),"Zlínský kraj",(IF(AND(I2862&gt;=70030,I2862&lt;=74901),"Moravskoslezský kraj",(IF(AND(I2862&gt;=75000,I2862&lt;=75368),"Olomoucký kraj",(IF(AND(I2862&gt;=77200,I2862&lt;=79862),"Olomoucký kraj",(IF(AND(I2862&gt;=50011,I2862&lt;=50301),"Královéhradecký kraj",(IF(AND(I2862&gt;=54301,I2862&lt;=54303),"Královéhradecký kraj","0")))))))))))))))))))))))))))))))))))))))))))))))</f>
        <v>Pardubický kraj</v>
      </c>
      <c r="AB2862" t="s">
        <v>998</v>
      </c>
      <c r="AD2862" t="s">
        <v>998</v>
      </c>
      <c r="AE2862" t="s">
        <v>998</v>
      </c>
      <c r="AF2862" t="s">
        <v>998</v>
      </c>
      <c r="AG2862" s="107">
        <v>0</v>
      </c>
      <c r="AH2862" s="107">
        <v>0</v>
      </c>
      <c r="AI2862" s="107">
        <v>0</v>
      </c>
      <c r="AJ2862" t="s">
        <v>1012</v>
      </c>
    </row>
    <row r="2863" spans="1:37" x14ac:dyDescent="0.45">
      <c r="A2863" t="s">
        <v>1026</v>
      </c>
      <c r="B2863" t="s">
        <v>18806</v>
      </c>
      <c r="C2863" t="s">
        <v>990</v>
      </c>
      <c r="D2863" t="s">
        <v>18807</v>
      </c>
      <c r="E2863" t="s">
        <v>992</v>
      </c>
      <c r="F2863" t="s">
        <v>4940</v>
      </c>
      <c r="G2863">
        <v>159</v>
      </c>
      <c r="H2863" t="s">
        <v>1495</v>
      </c>
      <c r="I2863">
        <v>53322</v>
      </c>
      <c r="K2863" t="s">
        <v>18808</v>
      </c>
      <c r="L2863" s="106">
        <v>32696</v>
      </c>
      <c r="M2863">
        <v>13025487</v>
      </c>
      <c r="N2863" t="s">
        <v>996</v>
      </c>
      <c r="O2863" t="s">
        <v>12</v>
      </c>
      <c r="P2863" t="s">
        <v>997</v>
      </c>
      <c r="R2863" s="109" t="str">
        <f>IF(OR(P2863="SB",Q2863="SB"),"SB",0)</f>
        <v>SB</v>
      </c>
      <c r="T2863" s="110" t="s">
        <v>998</v>
      </c>
      <c r="V2863" s="113" t="str">
        <f>IF(AND(I2863&gt;=10000,I2863&lt;=19900),"Praha",(IF(AND(I2863&gt;=25001,I2863&lt;=29501),"Středočeský kraj",(IF(AND(I2863&gt;=30100,I2863&lt;=34972),"Středočeský kraj",(IF(AND(I2863&gt;=35002,I2863&lt;=36271),"Karlovarský kraj",(IF(AND(I2863&gt;=37001,I2863&lt;=39201),"Jihočeský kraj",(IF(AND(I2863&gt;=39701,I2863&lt;=39901),"Jihočeský kraj",(IF(AND(I2863&gt;=39301,I2863&lt;=39601),"Kraj Vysočina",(IF(AND(I2863&gt;=58001,I2863&lt;=59501),"Kraj Vysočina",(IF(AND(I2863&gt;=67401,I2863&lt;=67602),"Kraj Vysočina",(IF(AND(I2863&gt;=40001,I2863&lt;=44101),"Ústecký kraj",(IF(AND(I2863&gt;=46001,I2863&lt;=47201),"Liberecký kraj",(IF(AND(I2863&gt;=51202,I2863&lt;=51401),"Liberecký kraj",(IF(AND(I2863&gt;=53002,I2863&lt;=53976),"Pardubický kraj",(IF(AND(I2863&gt;=56002,I2863&lt;=57201),"Pardubický kraj",(IF(AND(I2863&gt;=60200,I2863&lt;=67201),"Jihomoravský kraj",(IF(AND(I2863&gt;=67801,I2863&lt;=68501),"Jihomoravský kraj",(IF(AND(I2863&gt;=69002,I2863&lt;=69801),"Jihomoravský kraj",(IF(AND(I2863&gt;=68601,I2863&lt;=68801),"Zlínský kraj",(IF(AND(I2863&gt;=75501,I2863&lt;=76901),"Zlínský kraj",(IF(AND(I2863&gt;=70030,I2863&lt;=74901),"Moravskoslezský kraj",(IF(AND(I2863&gt;=75000,I2863&lt;=75368),"Olomoucký kraj",(IF(AND(I2863&gt;=77200,I2863&lt;=79862),"Olomoucký kraj",(IF(AND(I2863&gt;=50011,I2863&lt;=50301),"Královéhradecký kraj",(IF(AND(I2863&gt;=54301,I2863&lt;=54303),"Královéhradecký kraj","0")))))))))))))))))))))))))))))))))))))))))))))))</f>
        <v>Pardubický kraj</v>
      </c>
      <c r="AB2863" t="s">
        <v>998</v>
      </c>
      <c r="AD2863" t="s">
        <v>1024</v>
      </c>
      <c r="AE2863" t="s">
        <v>1515</v>
      </c>
      <c r="AF2863" t="s">
        <v>998</v>
      </c>
      <c r="AG2863" s="107">
        <v>0</v>
      </c>
      <c r="AH2863" s="107">
        <v>0</v>
      </c>
      <c r="AI2863" s="107">
        <v>0</v>
      </c>
      <c r="AJ2863" t="s">
        <v>1012</v>
      </c>
    </row>
    <row r="2864" spans="1:37" x14ac:dyDescent="0.45">
      <c r="A2864" t="s">
        <v>1128</v>
      </c>
      <c r="B2864" t="s">
        <v>19466</v>
      </c>
      <c r="C2864" t="s">
        <v>990</v>
      </c>
      <c r="D2864" t="s">
        <v>19467</v>
      </c>
      <c r="E2864" t="s">
        <v>992</v>
      </c>
      <c r="F2864" t="s">
        <v>15139</v>
      </c>
      <c r="G2864">
        <v>734</v>
      </c>
      <c r="H2864" t="s">
        <v>3006</v>
      </c>
      <c r="I2864">
        <v>53341</v>
      </c>
      <c r="J2864">
        <v>776784879</v>
      </c>
      <c r="K2864" t="s">
        <v>19468</v>
      </c>
      <c r="L2864" s="106">
        <v>32439</v>
      </c>
      <c r="M2864">
        <v>10588363</v>
      </c>
      <c r="N2864" t="s">
        <v>996</v>
      </c>
      <c r="O2864" t="s">
        <v>12</v>
      </c>
      <c r="P2864" t="s">
        <v>997</v>
      </c>
      <c r="R2864" s="109" t="str">
        <f>IF(OR(P2864="SB",Q2864="SB"),"SB",0)</f>
        <v>SB</v>
      </c>
      <c r="T2864" s="110">
        <v>10586</v>
      </c>
      <c r="U2864" t="s">
        <v>19633</v>
      </c>
      <c r="V2864" s="113" t="str">
        <f>IF(AND(I2864&gt;=10000,I2864&lt;=19900),"Praha",(IF(AND(I2864&gt;=25001,I2864&lt;=29501),"Středočeský kraj",(IF(AND(I2864&gt;=30100,I2864&lt;=34972),"Středočeský kraj",(IF(AND(I2864&gt;=35002,I2864&lt;=36271),"Karlovarský kraj",(IF(AND(I2864&gt;=37001,I2864&lt;=39201),"Jihočeský kraj",(IF(AND(I2864&gt;=39701,I2864&lt;=39901),"Jihočeský kraj",(IF(AND(I2864&gt;=39301,I2864&lt;=39601),"Kraj Vysočina",(IF(AND(I2864&gt;=58001,I2864&lt;=59501),"Kraj Vysočina",(IF(AND(I2864&gt;=67401,I2864&lt;=67602),"Kraj Vysočina",(IF(AND(I2864&gt;=40001,I2864&lt;=44101),"Ústecký kraj",(IF(AND(I2864&gt;=46001,I2864&lt;=47201),"Liberecký kraj",(IF(AND(I2864&gt;=51202,I2864&lt;=51401),"Liberecký kraj",(IF(AND(I2864&gt;=53002,I2864&lt;=53976),"Pardubický kraj",(IF(AND(I2864&gt;=56002,I2864&lt;=57201),"Pardubický kraj",(IF(AND(I2864&gt;=60200,I2864&lt;=67201),"Jihomoravský kraj",(IF(AND(I2864&gt;=67801,I2864&lt;=68501),"Jihomoravský kraj",(IF(AND(I2864&gt;=69002,I2864&lt;=69801),"Jihomoravský kraj",(IF(AND(I2864&gt;=68601,I2864&lt;=68801),"Zlínský kraj",(IF(AND(I2864&gt;=75501,I2864&lt;=76901),"Zlínský kraj",(IF(AND(I2864&gt;=70030,I2864&lt;=74901),"Moravskoslezský kraj",(IF(AND(I2864&gt;=75000,I2864&lt;=75368),"Olomoucký kraj",(IF(AND(I2864&gt;=77200,I2864&lt;=79862),"Olomoucký kraj",(IF(AND(I2864&gt;=50011,I2864&lt;=50301),"Královéhradecký kraj",(IF(AND(I2864&gt;=54301,I2864&lt;=54303),"Královéhradecký kraj","0")))))))))))))))))))))))))))))))))))))))))))))))</f>
        <v>Pardubický kraj</v>
      </c>
      <c r="AD2864" t="s">
        <v>998</v>
      </c>
      <c r="AE2864" t="s">
        <v>998</v>
      </c>
      <c r="AF2864" t="s">
        <v>998</v>
      </c>
      <c r="AG2864" s="107">
        <v>0</v>
      </c>
      <c r="AH2864" s="107">
        <v>0</v>
      </c>
      <c r="AI2864" s="107">
        <v>0</v>
      </c>
      <c r="AJ2864" t="s">
        <v>1012</v>
      </c>
    </row>
    <row r="2865" spans="1:36" x14ac:dyDescent="0.45">
      <c r="A2865" t="s">
        <v>1061</v>
      </c>
      <c r="B2865" t="s">
        <v>14906</v>
      </c>
      <c r="C2865" t="s">
        <v>990</v>
      </c>
      <c r="D2865" t="s">
        <v>14907</v>
      </c>
      <c r="E2865" t="s">
        <v>992</v>
      </c>
      <c r="F2865" t="s">
        <v>14908</v>
      </c>
      <c r="G2865">
        <v>671</v>
      </c>
      <c r="H2865" t="s">
        <v>1495</v>
      </c>
      <c r="I2865">
        <v>53351</v>
      </c>
      <c r="J2865">
        <v>608056422</v>
      </c>
      <c r="K2865" t="s">
        <v>14909</v>
      </c>
      <c r="L2865" s="106">
        <v>37855</v>
      </c>
      <c r="M2865">
        <v>14488470</v>
      </c>
      <c r="N2865" t="s">
        <v>1043</v>
      </c>
      <c r="O2865" t="s">
        <v>1020</v>
      </c>
      <c r="P2865" t="s">
        <v>997</v>
      </c>
      <c r="R2865" s="109" t="str">
        <f>IF(OR(P2865="SB",Q2865="SB"),"SB",0)</f>
        <v>SB</v>
      </c>
      <c r="T2865" s="110">
        <v>2018488</v>
      </c>
      <c r="U2865" t="s">
        <v>19633</v>
      </c>
      <c r="V2865" s="113" t="str">
        <f>IF(AND(I2865&gt;=10000,I2865&lt;=19900),"Praha",(IF(AND(I2865&gt;=25001,I2865&lt;=29501),"Středočeský kraj",(IF(AND(I2865&gt;=30100,I2865&lt;=34972),"Středočeský kraj",(IF(AND(I2865&gt;=35002,I2865&lt;=36271),"Karlovarský kraj",(IF(AND(I2865&gt;=37001,I2865&lt;=39201),"Jihočeský kraj",(IF(AND(I2865&gt;=39701,I2865&lt;=39901),"Jihočeský kraj",(IF(AND(I2865&gt;=39301,I2865&lt;=39601),"Kraj Vysočina",(IF(AND(I2865&gt;=58001,I2865&lt;=59501),"Kraj Vysočina",(IF(AND(I2865&gt;=67401,I2865&lt;=67602),"Kraj Vysočina",(IF(AND(I2865&gt;=40001,I2865&lt;=44101),"Ústecký kraj",(IF(AND(I2865&gt;=46001,I2865&lt;=47201),"Liberecký kraj",(IF(AND(I2865&gt;=51202,I2865&lt;=51401),"Liberecký kraj",(IF(AND(I2865&gt;=53002,I2865&lt;=53976),"Pardubický kraj",(IF(AND(I2865&gt;=56002,I2865&lt;=57201),"Pardubický kraj",(IF(AND(I2865&gt;=60200,I2865&lt;=67201),"Jihomoravský kraj",(IF(AND(I2865&gt;=67801,I2865&lt;=68501),"Jihomoravský kraj",(IF(AND(I2865&gt;=69002,I2865&lt;=69801),"Jihomoravský kraj",(IF(AND(I2865&gt;=68601,I2865&lt;=68801),"Zlínský kraj",(IF(AND(I2865&gt;=75501,I2865&lt;=76901),"Zlínský kraj",(IF(AND(I2865&gt;=70030,I2865&lt;=74901),"Moravskoslezský kraj",(IF(AND(I2865&gt;=75000,I2865&lt;=75368),"Olomoucký kraj",(IF(AND(I2865&gt;=77200,I2865&lt;=79862),"Olomoucký kraj",(IF(AND(I2865&gt;=50011,I2865&lt;=50301),"Královéhradecký kraj",(IF(AND(I2865&gt;=54301,I2865&lt;=54303),"Královéhradecký kraj","0")))))))))))))))))))))))))))))))))))))))))))))))</f>
        <v>Pardubický kraj</v>
      </c>
      <c r="AD2865" t="s">
        <v>998</v>
      </c>
      <c r="AE2865" t="s">
        <v>998</v>
      </c>
      <c r="AF2865" t="s">
        <v>998</v>
      </c>
      <c r="AG2865" s="107">
        <v>0</v>
      </c>
      <c r="AH2865" s="107">
        <v>0</v>
      </c>
      <c r="AI2865" s="107">
        <v>0</v>
      </c>
      <c r="AJ2865" t="s">
        <v>1012</v>
      </c>
    </row>
    <row r="2866" spans="1:36" x14ac:dyDescent="0.45">
      <c r="A2866" t="s">
        <v>1411</v>
      </c>
      <c r="B2866" t="s">
        <v>12902</v>
      </c>
      <c r="C2866" t="s">
        <v>990</v>
      </c>
      <c r="D2866" t="s">
        <v>12903</v>
      </c>
      <c r="E2866" t="s">
        <v>992</v>
      </c>
      <c r="F2866" t="s">
        <v>2626</v>
      </c>
      <c r="G2866">
        <v>11</v>
      </c>
      <c r="H2866" t="s">
        <v>1495</v>
      </c>
      <c r="I2866">
        <v>53351</v>
      </c>
      <c r="K2866" t="s">
        <v>12904</v>
      </c>
      <c r="L2866" s="106">
        <v>32048</v>
      </c>
      <c r="M2866">
        <v>13416824</v>
      </c>
      <c r="N2866" t="s">
        <v>996</v>
      </c>
      <c r="O2866" t="s">
        <v>12</v>
      </c>
      <c r="P2866" t="s">
        <v>997</v>
      </c>
      <c r="R2866" s="109" t="str">
        <f>IF(OR(P2866="SB",Q2866="SB"),"SB",0)</f>
        <v>SB</v>
      </c>
      <c r="T2866" s="110" t="s">
        <v>998</v>
      </c>
      <c r="V2866" s="113" t="str">
        <f>IF(AND(I2866&gt;=10000,I2866&lt;=19900),"Praha",(IF(AND(I2866&gt;=25001,I2866&lt;=29501),"Středočeský kraj",(IF(AND(I2866&gt;=30100,I2866&lt;=34972),"Středočeský kraj",(IF(AND(I2866&gt;=35002,I2866&lt;=36271),"Karlovarský kraj",(IF(AND(I2866&gt;=37001,I2866&lt;=39201),"Jihočeský kraj",(IF(AND(I2866&gt;=39701,I2866&lt;=39901),"Jihočeský kraj",(IF(AND(I2866&gt;=39301,I2866&lt;=39601),"Kraj Vysočina",(IF(AND(I2866&gt;=58001,I2866&lt;=59501),"Kraj Vysočina",(IF(AND(I2866&gt;=67401,I2866&lt;=67602),"Kraj Vysočina",(IF(AND(I2866&gt;=40001,I2866&lt;=44101),"Ústecký kraj",(IF(AND(I2866&gt;=46001,I2866&lt;=47201),"Liberecký kraj",(IF(AND(I2866&gt;=51202,I2866&lt;=51401),"Liberecký kraj",(IF(AND(I2866&gt;=53002,I2866&lt;=53976),"Pardubický kraj",(IF(AND(I2866&gt;=56002,I2866&lt;=57201),"Pardubický kraj",(IF(AND(I2866&gt;=60200,I2866&lt;=67201),"Jihomoravský kraj",(IF(AND(I2866&gt;=67801,I2866&lt;=68501),"Jihomoravský kraj",(IF(AND(I2866&gt;=69002,I2866&lt;=69801),"Jihomoravský kraj",(IF(AND(I2866&gt;=68601,I2866&lt;=68801),"Zlínský kraj",(IF(AND(I2866&gt;=75501,I2866&lt;=76901),"Zlínský kraj",(IF(AND(I2866&gt;=70030,I2866&lt;=74901),"Moravskoslezský kraj",(IF(AND(I2866&gt;=75000,I2866&lt;=75368),"Olomoucký kraj",(IF(AND(I2866&gt;=77200,I2866&lt;=79862),"Olomoucký kraj",(IF(AND(I2866&gt;=50011,I2866&lt;=50301),"Královéhradecký kraj",(IF(AND(I2866&gt;=54301,I2866&lt;=54303),"Královéhradecký kraj","0")))))))))))))))))))))))))))))))))))))))))))))))</f>
        <v>Pardubický kraj</v>
      </c>
      <c r="AB2866" t="s">
        <v>998</v>
      </c>
      <c r="AD2866" t="s">
        <v>998</v>
      </c>
      <c r="AE2866" t="s">
        <v>998</v>
      </c>
      <c r="AF2866" t="s">
        <v>998</v>
      </c>
      <c r="AG2866" s="107">
        <v>0</v>
      </c>
      <c r="AH2866" s="107">
        <v>0</v>
      </c>
      <c r="AI2866" s="107">
        <v>0</v>
      </c>
      <c r="AJ2866" t="s">
        <v>1012</v>
      </c>
    </row>
    <row r="2867" spans="1:36" x14ac:dyDescent="0.45">
      <c r="A2867" t="s">
        <v>5384</v>
      </c>
      <c r="B2867" t="s">
        <v>5889</v>
      </c>
      <c r="C2867" t="s">
        <v>1002</v>
      </c>
      <c r="D2867" t="s">
        <v>15261</v>
      </c>
      <c r="E2867" t="s">
        <v>992</v>
      </c>
      <c r="F2867" t="s">
        <v>9938</v>
      </c>
      <c r="G2867">
        <v>22</v>
      </c>
      <c r="H2867" t="s">
        <v>1495</v>
      </c>
      <c r="I2867">
        <v>53351</v>
      </c>
      <c r="K2867" t="s">
        <v>15262</v>
      </c>
      <c r="L2867" s="106">
        <v>32147</v>
      </c>
      <c r="M2867">
        <v>13416925</v>
      </c>
      <c r="N2867" t="s">
        <v>996</v>
      </c>
      <c r="O2867" t="s">
        <v>12</v>
      </c>
      <c r="P2867" t="s">
        <v>997</v>
      </c>
      <c r="R2867" s="109" t="str">
        <f>IF(OR(P2867="SB",Q2867="SB"),"SB",0)</f>
        <v>SB</v>
      </c>
      <c r="T2867" s="110" t="s">
        <v>998</v>
      </c>
      <c r="V2867" s="113" t="str">
        <f>IF(AND(I2867&gt;=10000,I2867&lt;=19900),"Praha",(IF(AND(I2867&gt;=25001,I2867&lt;=29501),"Středočeský kraj",(IF(AND(I2867&gt;=30100,I2867&lt;=34972),"Středočeský kraj",(IF(AND(I2867&gt;=35002,I2867&lt;=36271),"Karlovarský kraj",(IF(AND(I2867&gt;=37001,I2867&lt;=39201),"Jihočeský kraj",(IF(AND(I2867&gt;=39701,I2867&lt;=39901),"Jihočeský kraj",(IF(AND(I2867&gt;=39301,I2867&lt;=39601),"Kraj Vysočina",(IF(AND(I2867&gt;=58001,I2867&lt;=59501),"Kraj Vysočina",(IF(AND(I2867&gt;=67401,I2867&lt;=67602),"Kraj Vysočina",(IF(AND(I2867&gt;=40001,I2867&lt;=44101),"Ústecký kraj",(IF(AND(I2867&gt;=46001,I2867&lt;=47201),"Liberecký kraj",(IF(AND(I2867&gt;=51202,I2867&lt;=51401),"Liberecký kraj",(IF(AND(I2867&gt;=53002,I2867&lt;=53976),"Pardubický kraj",(IF(AND(I2867&gt;=56002,I2867&lt;=57201),"Pardubický kraj",(IF(AND(I2867&gt;=60200,I2867&lt;=67201),"Jihomoravský kraj",(IF(AND(I2867&gt;=67801,I2867&lt;=68501),"Jihomoravský kraj",(IF(AND(I2867&gt;=69002,I2867&lt;=69801),"Jihomoravský kraj",(IF(AND(I2867&gt;=68601,I2867&lt;=68801),"Zlínský kraj",(IF(AND(I2867&gt;=75501,I2867&lt;=76901),"Zlínský kraj",(IF(AND(I2867&gt;=70030,I2867&lt;=74901),"Moravskoslezský kraj",(IF(AND(I2867&gt;=75000,I2867&lt;=75368),"Olomoucký kraj",(IF(AND(I2867&gt;=77200,I2867&lt;=79862),"Olomoucký kraj",(IF(AND(I2867&gt;=50011,I2867&lt;=50301),"Královéhradecký kraj",(IF(AND(I2867&gt;=54301,I2867&lt;=54303),"Královéhradecký kraj","0")))))))))))))))))))))))))))))))))))))))))))))))</f>
        <v>Pardubický kraj</v>
      </c>
      <c r="AB2867" t="s">
        <v>998</v>
      </c>
      <c r="AD2867" t="s">
        <v>998</v>
      </c>
      <c r="AE2867" t="s">
        <v>998</v>
      </c>
      <c r="AF2867" t="s">
        <v>998</v>
      </c>
      <c r="AG2867" s="107">
        <v>0</v>
      </c>
      <c r="AH2867" s="107">
        <v>0</v>
      </c>
      <c r="AI2867" s="107">
        <v>0</v>
      </c>
      <c r="AJ2867" t="s">
        <v>1012</v>
      </c>
    </row>
    <row r="2868" spans="1:36" x14ac:dyDescent="0.45">
      <c r="A2868" t="s">
        <v>1007</v>
      </c>
      <c r="B2868" t="s">
        <v>5083</v>
      </c>
      <c r="C2868" t="s">
        <v>990</v>
      </c>
      <c r="D2868" t="s">
        <v>5093</v>
      </c>
      <c r="E2868" t="s">
        <v>992</v>
      </c>
      <c r="F2868" t="s">
        <v>5094</v>
      </c>
      <c r="G2868">
        <v>53</v>
      </c>
      <c r="H2868" t="s">
        <v>1495</v>
      </c>
      <c r="I2868">
        <v>53352</v>
      </c>
      <c r="K2868" t="s">
        <v>5095</v>
      </c>
      <c r="L2868" s="106">
        <v>28555</v>
      </c>
      <c r="M2868">
        <v>12972745</v>
      </c>
      <c r="N2868" t="s">
        <v>996</v>
      </c>
      <c r="O2868" t="s">
        <v>12</v>
      </c>
      <c r="P2868" t="s">
        <v>997</v>
      </c>
      <c r="R2868" s="109" t="str">
        <f>IF(OR(P2868="SB",Q2868="SB"),"SB",0)</f>
        <v>SB</v>
      </c>
      <c r="T2868" s="110" t="s">
        <v>998</v>
      </c>
      <c r="V2868" s="113" t="str">
        <f>IF(AND(I2868&gt;=10000,I2868&lt;=19900),"Praha",(IF(AND(I2868&gt;=25001,I2868&lt;=29501),"Středočeský kraj",(IF(AND(I2868&gt;=30100,I2868&lt;=34972),"Středočeský kraj",(IF(AND(I2868&gt;=35002,I2868&lt;=36271),"Karlovarský kraj",(IF(AND(I2868&gt;=37001,I2868&lt;=39201),"Jihočeský kraj",(IF(AND(I2868&gt;=39701,I2868&lt;=39901),"Jihočeský kraj",(IF(AND(I2868&gt;=39301,I2868&lt;=39601),"Kraj Vysočina",(IF(AND(I2868&gt;=58001,I2868&lt;=59501),"Kraj Vysočina",(IF(AND(I2868&gt;=67401,I2868&lt;=67602),"Kraj Vysočina",(IF(AND(I2868&gt;=40001,I2868&lt;=44101),"Ústecký kraj",(IF(AND(I2868&gt;=46001,I2868&lt;=47201),"Liberecký kraj",(IF(AND(I2868&gt;=51202,I2868&lt;=51401),"Liberecký kraj",(IF(AND(I2868&gt;=53002,I2868&lt;=53976),"Pardubický kraj",(IF(AND(I2868&gt;=56002,I2868&lt;=57201),"Pardubický kraj",(IF(AND(I2868&gt;=60200,I2868&lt;=67201),"Jihomoravský kraj",(IF(AND(I2868&gt;=67801,I2868&lt;=68501),"Jihomoravský kraj",(IF(AND(I2868&gt;=69002,I2868&lt;=69801),"Jihomoravský kraj",(IF(AND(I2868&gt;=68601,I2868&lt;=68801),"Zlínský kraj",(IF(AND(I2868&gt;=75501,I2868&lt;=76901),"Zlínský kraj",(IF(AND(I2868&gt;=70030,I2868&lt;=74901),"Moravskoslezský kraj",(IF(AND(I2868&gt;=75000,I2868&lt;=75368),"Olomoucký kraj",(IF(AND(I2868&gt;=77200,I2868&lt;=79862),"Olomoucký kraj",(IF(AND(I2868&gt;=50011,I2868&lt;=50301),"Královéhradecký kraj",(IF(AND(I2868&gt;=54301,I2868&lt;=54303),"Královéhradecký kraj","0")))))))))))))))))))))))))))))))))))))))))))))))</f>
        <v>Pardubický kraj</v>
      </c>
      <c r="AB2868" t="s">
        <v>998</v>
      </c>
      <c r="AD2868" t="s">
        <v>998</v>
      </c>
      <c r="AE2868" t="s">
        <v>1515</v>
      </c>
      <c r="AF2868" t="s">
        <v>998</v>
      </c>
      <c r="AG2868" s="107">
        <v>0</v>
      </c>
      <c r="AH2868" s="107">
        <v>0</v>
      </c>
      <c r="AI2868" s="107">
        <v>0</v>
      </c>
      <c r="AJ2868" t="s">
        <v>1012</v>
      </c>
    </row>
    <row r="2869" spans="1:36" x14ac:dyDescent="0.45">
      <c r="A2869" t="s">
        <v>1174</v>
      </c>
      <c r="B2869" t="s">
        <v>15344</v>
      </c>
      <c r="C2869" t="s">
        <v>990</v>
      </c>
      <c r="D2869" t="s">
        <v>15345</v>
      </c>
      <c r="E2869" t="s">
        <v>992</v>
      </c>
      <c r="F2869" t="s">
        <v>15346</v>
      </c>
      <c r="G2869">
        <v>292</v>
      </c>
      <c r="H2869" t="s">
        <v>15347</v>
      </c>
      <c r="I2869">
        <v>53354</v>
      </c>
      <c r="J2869">
        <v>606361573</v>
      </c>
      <c r="K2869" t="s">
        <v>15348</v>
      </c>
      <c r="L2869" s="106">
        <v>31997</v>
      </c>
      <c r="M2869">
        <v>10609177</v>
      </c>
      <c r="N2869" t="s">
        <v>996</v>
      </c>
      <c r="O2869" t="s">
        <v>12</v>
      </c>
      <c r="P2869" t="s">
        <v>997</v>
      </c>
      <c r="R2869" s="109" t="str">
        <f>IF(OR(P2869="SB",Q2869="SB"),"SB",0)</f>
        <v>SB</v>
      </c>
      <c r="T2869" s="110">
        <v>10755</v>
      </c>
      <c r="U2869" t="s">
        <v>19633</v>
      </c>
      <c r="V2869" s="113" t="str">
        <f>IF(AND(I2869&gt;=10000,I2869&lt;=19900),"Praha",(IF(AND(I2869&gt;=25001,I2869&lt;=29501),"Středočeský kraj",(IF(AND(I2869&gt;=30100,I2869&lt;=34972),"Středočeský kraj",(IF(AND(I2869&gt;=35002,I2869&lt;=36271),"Karlovarský kraj",(IF(AND(I2869&gt;=37001,I2869&lt;=39201),"Jihočeský kraj",(IF(AND(I2869&gt;=39701,I2869&lt;=39901),"Jihočeský kraj",(IF(AND(I2869&gt;=39301,I2869&lt;=39601),"Kraj Vysočina",(IF(AND(I2869&gt;=58001,I2869&lt;=59501),"Kraj Vysočina",(IF(AND(I2869&gt;=67401,I2869&lt;=67602),"Kraj Vysočina",(IF(AND(I2869&gt;=40001,I2869&lt;=44101),"Ústecký kraj",(IF(AND(I2869&gt;=46001,I2869&lt;=47201),"Liberecký kraj",(IF(AND(I2869&gt;=51202,I2869&lt;=51401),"Liberecký kraj",(IF(AND(I2869&gt;=53002,I2869&lt;=53976),"Pardubický kraj",(IF(AND(I2869&gt;=56002,I2869&lt;=57201),"Pardubický kraj",(IF(AND(I2869&gt;=60200,I2869&lt;=67201),"Jihomoravský kraj",(IF(AND(I2869&gt;=67801,I2869&lt;=68501),"Jihomoravský kraj",(IF(AND(I2869&gt;=69002,I2869&lt;=69801),"Jihomoravský kraj",(IF(AND(I2869&gt;=68601,I2869&lt;=68801),"Zlínský kraj",(IF(AND(I2869&gt;=75501,I2869&lt;=76901),"Zlínský kraj",(IF(AND(I2869&gt;=70030,I2869&lt;=74901),"Moravskoslezský kraj",(IF(AND(I2869&gt;=75000,I2869&lt;=75368),"Olomoucký kraj",(IF(AND(I2869&gt;=77200,I2869&lt;=79862),"Olomoucký kraj",(IF(AND(I2869&gt;=50011,I2869&lt;=50301),"Královéhradecký kraj",(IF(AND(I2869&gt;=54301,I2869&lt;=54303),"Královéhradecký kraj","0")))))))))))))))))))))))))))))))))))))))))))))))</f>
        <v>Pardubický kraj</v>
      </c>
      <c r="AD2869" t="s">
        <v>998</v>
      </c>
      <c r="AE2869" t="s">
        <v>998</v>
      </c>
      <c r="AF2869" t="s">
        <v>998</v>
      </c>
      <c r="AG2869" s="107">
        <v>0</v>
      </c>
      <c r="AH2869" s="107">
        <v>0</v>
      </c>
      <c r="AI2869" s="107">
        <v>0</v>
      </c>
      <c r="AJ2869" t="s">
        <v>1012</v>
      </c>
    </row>
    <row r="2870" spans="1:36" x14ac:dyDescent="0.45">
      <c r="A2870" t="s">
        <v>1187</v>
      </c>
      <c r="B2870" t="s">
        <v>13136</v>
      </c>
      <c r="C2870" t="s">
        <v>1002</v>
      </c>
      <c r="D2870" t="s">
        <v>13143</v>
      </c>
      <c r="E2870" t="s">
        <v>992</v>
      </c>
      <c r="F2870" t="s">
        <v>13144</v>
      </c>
      <c r="G2870">
        <v>198</v>
      </c>
      <c r="H2870" t="s">
        <v>13144</v>
      </c>
      <c r="I2870">
        <v>53373</v>
      </c>
      <c r="K2870" t="s">
        <v>13145</v>
      </c>
      <c r="L2870" s="106">
        <v>33093</v>
      </c>
      <c r="M2870">
        <v>13397323</v>
      </c>
      <c r="N2870" t="s">
        <v>996</v>
      </c>
      <c r="O2870" t="s">
        <v>12</v>
      </c>
      <c r="P2870" t="s">
        <v>997</v>
      </c>
      <c r="R2870" s="109" t="str">
        <f>IF(OR(P2870="SB",Q2870="SB"),"SB",0)</f>
        <v>SB</v>
      </c>
      <c r="T2870" s="110" t="s">
        <v>998</v>
      </c>
      <c r="V2870" s="113" t="str">
        <f>IF(AND(I2870&gt;=10000,I2870&lt;=19900),"Praha",(IF(AND(I2870&gt;=25001,I2870&lt;=29501),"Středočeský kraj",(IF(AND(I2870&gt;=30100,I2870&lt;=34972),"Středočeský kraj",(IF(AND(I2870&gt;=35002,I2870&lt;=36271),"Karlovarský kraj",(IF(AND(I2870&gt;=37001,I2870&lt;=39201),"Jihočeský kraj",(IF(AND(I2870&gt;=39701,I2870&lt;=39901),"Jihočeský kraj",(IF(AND(I2870&gt;=39301,I2870&lt;=39601),"Kraj Vysočina",(IF(AND(I2870&gt;=58001,I2870&lt;=59501),"Kraj Vysočina",(IF(AND(I2870&gt;=67401,I2870&lt;=67602),"Kraj Vysočina",(IF(AND(I2870&gt;=40001,I2870&lt;=44101),"Ústecký kraj",(IF(AND(I2870&gt;=46001,I2870&lt;=47201),"Liberecký kraj",(IF(AND(I2870&gt;=51202,I2870&lt;=51401),"Liberecký kraj",(IF(AND(I2870&gt;=53002,I2870&lt;=53976),"Pardubický kraj",(IF(AND(I2870&gt;=56002,I2870&lt;=57201),"Pardubický kraj",(IF(AND(I2870&gt;=60200,I2870&lt;=67201),"Jihomoravský kraj",(IF(AND(I2870&gt;=67801,I2870&lt;=68501),"Jihomoravský kraj",(IF(AND(I2870&gt;=69002,I2870&lt;=69801),"Jihomoravský kraj",(IF(AND(I2870&gt;=68601,I2870&lt;=68801),"Zlínský kraj",(IF(AND(I2870&gt;=75501,I2870&lt;=76901),"Zlínský kraj",(IF(AND(I2870&gt;=70030,I2870&lt;=74901),"Moravskoslezský kraj",(IF(AND(I2870&gt;=75000,I2870&lt;=75368),"Olomoucký kraj",(IF(AND(I2870&gt;=77200,I2870&lt;=79862),"Olomoucký kraj",(IF(AND(I2870&gt;=50011,I2870&lt;=50301),"Královéhradecký kraj",(IF(AND(I2870&gt;=54301,I2870&lt;=54303),"Královéhradecký kraj","0")))))))))))))))))))))))))))))))))))))))))))))))</f>
        <v>Pardubický kraj</v>
      </c>
      <c r="AB2870" t="s">
        <v>998</v>
      </c>
      <c r="AD2870" t="s">
        <v>998</v>
      </c>
      <c r="AE2870" t="s">
        <v>998</v>
      </c>
      <c r="AF2870" t="s">
        <v>998</v>
      </c>
      <c r="AG2870" s="107">
        <v>0</v>
      </c>
      <c r="AH2870" s="107">
        <v>0</v>
      </c>
      <c r="AI2870" s="107">
        <v>0</v>
      </c>
      <c r="AJ2870" t="s">
        <v>1012</v>
      </c>
    </row>
    <row r="2871" spans="1:36" x14ac:dyDescent="0.45">
      <c r="A2871" t="s">
        <v>1156</v>
      </c>
      <c r="B2871" t="s">
        <v>4226</v>
      </c>
      <c r="C2871" t="s">
        <v>990</v>
      </c>
      <c r="D2871" t="s">
        <v>4227</v>
      </c>
      <c r="E2871" t="s">
        <v>992</v>
      </c>
      <c r="F2871" t="s">
        <v>4228</v>
      </c>
      <c r="G2871">
        <v>893</v>
      </c>
      <c r="H2871" t="s">
        <v>1274</v>
      </c>
      <c r="I2871">
        <v>53401</v>
      </c>
      <c r="K2871" t="s">
        <v>4229</v>
      </c>
      <c r="L2871" s="106">
        <v>25788</v>
      </c>
      <c r="M2871">
        <v>10424675</v>
      </c>
      <c r="N2871" t="s">
        <v>996</v>
      </c>
      <c r="O2871" t="s">
        <v>12</v>
      </c>
      <c r="P2871" t="s">
        <v>997</v>
      </c>
      <c r="R2871" s="109" t="str">
        <f>IF(OR(P2871="SB",Q2871="SB"),"SB",0)</f>
        <v>SB</v>
      </c>
      <c r="T2871" s="110">
        <v>10290</v>
      </c>
      <c r="U2871" t="s">
        <v>19633</v>
      </c>
      <c r="V2871" s="113" t="str">
        <f>IF(AND(I2871&gt;=10000,I2871&lt;=19900),"Praha",(IF(AND(I2871&gt;=25001,I2871&lt;=29501),"Středočeský kraj",(IF(AND(I2871&gt;=30100,I2871&lt;=34972),"Středočeský kraj",(IF(AND(I2871&gt;=35002,I2871&lt;=36271),"Karlovarský kraj",(IF(AND(I2871&gt;=37001,I2871&lt;=39201),"Jihočeský kraj",(IF(AND(I2871&gt;=39701,I2871&lt;=39901),"Jihočeský kraj",(IF(AND(I2871&gt;=39301,I2871&lt;=39601),"Kraj Vysočina",(IF(AND(I2871&gt;=58001,I2871&lt;=59501),"Kraj Vysočina",(IF(AND(I2871&gt;=67401,I2871&lt;=67602),"Kraj Vysočina",(IF(AND(I2871&gt;=40001,I2871&lt;=44101),"Ústecký kraj",(IF(AND(I2871&gt;=46001,I2871&lt;=47201),"Liberecký kraj",(IF(AND(I2871&gt;=51202,I2871&lt;=51401),"Liberecký kraj",(IF(AND(I2871&gt;=53002,I2871&lt;=53976),"Pardubický kraj",(IF(AND(I2871&gt;=56002,I2871&lt;=57201),"Pardubický kraj",(IF(AND(I2871&gt;=60200,I2871&lt;=67201),"Jihomoravský kraj",(IF(AND(I2871&gt;=67801,I2871&lt;=68501),"Jihomoravský kraj",(IF(AND(I2871&gt;=69002,I2871&lt;=69801),"Jihomoravský kraj",(IF(AND(I2871&gt;=68601,I2871&lt;=68801),"Zlínský kraj",(IF(AND(I2871&gt;=75501,I2871&lt;=76901),"Zlínský kraj",(IF(AND(I2871&gt;=70030,I2871&lt;=74901),"Moravskoslezský kraj",(IF(AND(I2871&gt;=75000,I2871&lt;=75368),"Olomoucký kraj",(IF(AND(I2871&gt;=77200,I2871&lt;=79862),"Olomoucký kraj",(IF(AND(I2871&gt;=50011,I2871&lt;=50301),"Královéhradecký kraj",(IF(AND(I2871&gt;=54301,I2871&lt;=54303),"Královéhradecký kraj","0")))))))))))))))))))))))))))))))))))))))))))))))</f>
        <v>Pardubický kraj</v>
      </c>
      <c r="AD2871" t="s">
        <v>998</v>
      </c>
      <c r="AE2871" t="s">
        <v>998</v>
      </c>
      <c r="AF2871" t="s">
        <v>998</v>
      </c>
      <c r="AG2871" s="107">
        <v>0</v>
      </c>
      <c r="AH2871" s="107">
        <v>0</v>
      </c>
      <c r="AI2871" s="107">
        <v>0</v>
      </c>
      <c r="AJ2871" t="s">
        <v>1012</v>
      </c>
    </row>
    <row r="2872" spans="1:36" x14ac:dyDescent="0.45">
      <c r="A2872" t="s">
        <v>1626</v>
      </c>
      <c r="B2872" t="s">
        <v>14751</v>
      </c>
      <c r="C2872" t="s">
        <v>1002</v>
      </c>
      <c r="D2872" t="s">
        <v>14752</v>
      </c>
      <c r="E2872" t="s">
        <v>992</v>
      </c>
      <c r="F2872" t="s">
        <v>1559</v>
      </c>
      <c r="G2872">
        <v>666</v>
      </c>
      <c r="H2872" t="s">
        <v>7106</v>
      </c>
      <c r="I2872">
        <v>53401</v>
      </c>
      <c r="K2872" t="s">
        <v>14753</v>
      </c>
      <c r="L2872" s="106">
        <v>33692</v>
      </c>
      <c r="M2872">
        <v>10896844</v>
      </c>
      <c r="N2872" t="s">
        <v>996</v>
      </c>
      <c r="O2872" t="s">
        <v>12</v>
      </c>
      <c r="P2872" t="s">
        <v>997</v>
      </c>
      <c r="R2872" s="109" t="str">
        <f>IF(OR(P2872="SB",Q2872="SB"),"SB",0)</f>
        <v>SB</v>
      </c>
      <c r="T2872" s="110">
        <v>51809</v>
      </c>
      <c r="U2872" t="s">
        <v>19633</v>
      </c>
      <c r="V2872" s="113" t="str">
        <f>IF(AND(I2872&gt;=10000,I2872&lt;=19900),"Praha",(IF(AND(I2872&gt;=25001,I2872&lt;=29501),"Středočeský kraj",(IF(AND(I2872&gt;=30100,I2872&lt;=34972),"Středočeský kraj",(IF(AND(I2872&gt;=35002,I2872&lt;=36271),"Karlovarský kraj",(IF(AND(I2872&gt;=37001,I2872&lt;=39201),"Jihočeský kraj",(IF(AND(I2872&gt;=39701,I2872&lt;=39901),"Jihočeský kraj",(IF(AND(I2872&gt;=39301,I2872&lt;=39601),"Kraj Vysočina",(IF(AND(I2872&gt;=58001,I2872&lt;=59501),"Kraj Vysočina",(IF(AND(I2872&gt;=67401,I2872&lt;=67602),"Kraj Vysočina",(IF(AND(I2872&gt;=40001,I2872&lt;=44101),"Ústecký kraj",(IF(AND(I2872&gt;=46001,I2872&lt;=47201),"Liberecký kraj",(IF(AND(I2872&gt;=51202,I2872&lt;=51401),"Liberecký kraj",(IF(AND(I2872&gt;=53002,I2872&lt;=53976),"Pardubický kraj",(IF(AND(I2872&gt;=56002,I2872&lt;=57201),"Pardubický kraj",(IF(AND(I2872&gt;=60200,I2872&lt;=67201),"Jihomoravský kraj",(IF(AND(I2872&gt;=67801,I2872&lt;=68501),"Jihomoravský kraj",(IF(AND(I2872&gt;=69002,I2872&lt;=69801),"Jihomoravský kraj",(IF(AND(I2872&gt;=68601,I2872&lt;=68801),"Zlínský kraj",(IF(AND(I2872&gt;=75501,I2872&lt;=76901),"Zlínský kraj",(IF(AND(I2872&gt;=70030,I2872&lt;=74901),"Moravskoslezský kraj",(IF(AND(I2872&gt;=75000,I2872&lt;=75368),"Olomoucký kraj",(IF(AND(I2872&gt;=77200,I2872&lt;=79862),"Olomoucký kraj",(IF(AND(I2872&gt;=50011,I2872&lt;=50301),"Královéhradecký kraj",(IF(AND(I2872&gt;=54301,I2872&lt;=54303),"Královéhradecký kraj","0")))))))))))))))))))))))))))))))))))))))))))))))</f>
        <v>Pardubický kraj</v>
      </c>
      <c r="AD2872" t="s">
        <v>998</v>
      </c>
      <c r="AE2872" t="s">
        <v>998</v>
      </c>
      <c r="AF2872" t="s">
        <v>998</v>
      </c>
      <c r="AG2872" s="107">
        <v>0</v>
      </c>
      <c r="AH2872" s="107">
        <v>0</v>
      </c>
      <c r="AI2872" s="107">
        <v>0</v>
      </c>
      <c r="AJ2872" t="s">
        <v>1012</v>
      </c>
    </row>
    <row r="2873" spans="1:36" x14ac:dyDescent="0.45">
      <c r="A2873" t="s">
        <v>1061</v>
      </c>
      <c r="B2873" t="s">
        <v>2242</v>
      </c>
      <c r="C2873" t="s">
        <v>990</v>
      </c>
      <c r="D2873" t="s">
        <v>2243</v>
      </c>
      <c r="E2873" t="s">
        <v>992</v>
      </c>
      <c r="F2873" t="s">
        <v>2244</v>
      </c>
      <c r="G2873">
        <v>71</v>
      </c>
      <c r="H2873" t="s">
        <v>2244</v>
      </c>
      <c r="I2873">
        <v>53501</v>
      </c>
      <c r="J2873">
        <v>606086300</v>
      </c>
      <c r="K2873" t="s">
        <v>2245</v>
      </c>
      <c r="L2873" s="106">
        <v>34474</v>
      </c>
      <c r="M2873">
        <v>14093804</v>
      </c>
      <c r="N2873" t="s">
        <v>1043</v>
      </c>
      <c r="O2873" t="s">
        <v>1020</v>
      </c>
      <c r="P2873" t="s">
        <v>997</v>
      </c>
      <c r="R2873" s="109" t="str">
        <f>IF(OR(P2873="SB",Q2873="SB"),"SB",0)</f>
        <v>SB</v>
      </c>
      <c r="T2873" s="110" t="s">
        <v>998</v>
      </c>
      <c r="V2873" s="113" t="str">
        <f>IF(AND(I2873&gt;=10000,I2873&lt;=19900),"Praha",(IF(AND(I2873&gt;=25001,I2873&lt;=29501),"Středočeský kraj",(IF(AND(I2873&gt;=30100,I2873&lt;=34972),"Středočeský kraj",(IF(AND(I2873&gt;=35002,I2873&lt;=36271),"Karlovarský kraj",(IF(AND(I2873&gt;=37001,I2873&lt;=39201),"Jihočeský kraj",(IF(AND(I2873&gt;=39701,I2873&lt;=39901),"Jihočeský kraj",(IF(AND(I2873&gt;=39301,I2873&lt;=39601),"Kraj Vysočina",(IF(AND(I2873&gt;=58001,I2873&lt;=59501),"Kraj Vysočina",(IF(AND(I2873&gt;=67401,I2873&lt;=67602),"Kraj Vysočina",(IF(AND(I2873&gt;=40001,I2873&lt;=44101),"Ústecký kraj",(IF(AND(I2873&gt;=46001,I2873&lt;=47201),"Liberecký kraj",(IF(AND(I2873&gt;=51202,I2873&lt;=51401),"Liberecký kraj",(IF(AND(I2873&gt;=53002,I2873&lt;=53976),"Pardubický kraj",(IF(AND(I2873&gt;=56002,I2873&lt;=57201),"Pardubický kraj",(IF(AND(I2873&gt;=60200,I2873&lt;=67201),"Jihomoravský kraj",(IF(AND(I2873&gt;=67801,I2873&lt;=68501),"Jihomoravský kraj",(IF(AND(I2873&gt;=69002,I2873&lt;=69801),"Jihomoravský kraj",(IF(AND(I2873&gt;=68601,I2873&lt;=68801),"Zlínský kraj",(IF(AND(I2873&gt;=75501,I2873&lt;=76901),"Zlínský kraj",(IF(AND(I2873&gt;=70030,I2873&lt;=74901),"Moravskoslezský kraj",(IF(AND(I2873&gt;=75000,I2873&lt;=75368),"Olomoucký kraj",(IF(AND(I2873&gt;=77200,I2873&lt;=79862),"Olomoucký kraj",(IF(AND(I2873&gt;=50011,I2873&lt;=50301),"Královéhradecký kraj",(IF(AND(I2873&gt;=54301,I2873&lt;=54303),"Královéhradecký kraj","0")))))))))))))))))))))))))))))))))))))))))))))))</f>
        <v>Pardubický kraj</v>
      </c>
      <c r="AB2873" t="s">
        <v>998</v>
      </c>
      <c r="AD2873" t="s">
        <v>998</v>
      </c>
      <c r="AE2873" t="s">
        <v>998</v>
      </c>
      <c r="AF2873" t="s">
        <v>998</v>
      </c>
      <c r="AG2873" s="107">
        <v>0</v>
      </c>
      <c r="AH2873" s="107">
        <v>0</v>
      </c>
      <c r="AI2873" s="107">
        <v>0</v>
      </c>
      <c r="AJ2873" t="s">
        <v>1012</v>
      </c>
    </row>
    <row r="2874" spans="1:36" x14ac:dyDescent="0.45">
      <c r="A2874" t="s">
        <v>1007</v>
      </c>
      <c r="B2874" t="s">
        <v>10374</v>
      </c>
      <c r="C2874" t="s">
        <v>990</v>
      </c>
      <c r="D2874" t="s">
        <v>10375</v>
      </c>
      <c r="E2874" t="s">
        <v>992</v>
      </c>
      <c r="F2874" t="s">
        <v>2817</v>
      </c>
      <c r="G2874">
        <v>2</v>
      </c>
      <c r="H2874" t="s">
        <v>3886</v>
      </c>
      <c r="I2874">
        <v>53501</v>
      </c>
      <c r="K2874" t="s">
        <v>10376</v>
      </c>
      <c r="L2874" s="106">
        <v>29270</v>
      </c>
      <c r="M2874">
        <v>13408740</v>
      </c>
      <c r="N2874" t="s">
        <v>996</v>
      </c>
      <c r="O2874" t="s">
        <v>12</v>
      </c>
      <c r="P2874" t="s">
        <v>997</v>
      </c>
      <c r="R2874" s="109" t="str">
        <f>IF(OR(P2874="SB",Q2874="SB"),"SB",0)</f>
        <v>SB</v>
      </c>
      <c r="T2874" s="110" t="s">
        <v>998</v>
      </c>
      <c r="V2874" s="113" t="str">
        <f>IF(AND(I2874&gt;=10000,I2874&lt;=19900),"Praha",(IF(AND(I2874&gt;=25001,I2874&lt;=29501),"Středočeský kraj",(IF(AND(I2874&gt;=30100,I2874&lt;=34972),"Středočeský kraj",(IF(AND(I2874&gt;=35002,I2874&lt;=36271),"Karlovarský kraj",(IF(AND(I2874&gt;=37001,I2874&lt;=39201),"Jihočeský kraj",(IF(AND(I2874&gt;=39701,I2874&lt;=39901),"Jihočeský kraj",(IF(AND(I2874&gt;=39301,I2874&lt;=39601),"Kraj Vysočina",(IF(AND(I2874&gt;=58001,I2874&lt;=59501),"Kraj Vysočina",(IF(AND(I2874&gt;=67401,I2874&lt;=67602),"Kraj Vysočina",(IF(AND(I2874&gt;=40001,I2874&lt;=44101),"Ústecký kraj",(IF(AND(I2874&gt;=46001,I2874&lt;=47201),"Liberecký kraj",(IF(AND(I2874&gt;=51202,I2874&lt;=51401),"Liberecký kraj",(IF(AND(I2874&gt;=53002,I2874&lt;=53976),"Pardubický kraj",(IF(AND(I2874&gt;=56002,I2874&lt;=57201),"Pardubický kraj",(IF(AND(I2874&gt;=60200,I2874&lt;=67201),"Jihomoravský kraj",(IF(AND(I2874&gt;=67801,I2874&lt;=68501),"Jihomoravský kraj",(IF(AND(I2874&gt;=69002,I2874&lt;=69801),"Jihomoravský kraj",(IF(AND(I2874&gt;=68601,I2874&lt;=68801),"Zlínský kraj",(IF(AND(I2874&gt;=75501,I2874&lt;=76901),"Zlínský kraj",(IF(AND(I2874&gt;=70030,I2874&lt;=74901),"Moravskoslezský kraj",(IF(AND(I2874&gt;=75000,I2874&lt;=75368),"Olomoucký kraj",(IF(AND(I2874&gt;=77200,I2874&lt;=79862),"Olomoucký kraj",(IF(AND(I2874&gt;=50011,I2874&lt;=50301),"Královéhradecký kraj",(IF(AND(I2874&gt;=54301,I2874&lt;=54303),"Královéhradecký kraj","0")))))))))))))))))))))))))))))))))))))))))))))))</f>
        <v>Pardubický kraj</v>
      </c>
      <c r="AB2874" t="s">
        <v>998</v>
      </c>
      <c r="AD2874" t="s">
        <v>998</v>
      </c>
      <c r="AE2874" t="s">
        <v>998</v>
      </c>
      <c r="AF2874" t="s">
        <v>998</v>
      </c>
      <c r="AG2874" s="107">
        <v>0</v>
      </c>
      <c r="AH2874" s="107">
        <v>0</v>
      </c>
      <c r="AI2874" s="107">
        <v>0</v>
      </c>
      <c r="AJ2874" t="s">
        <v>1012</v>
      </c>
    </row>
    <row r="2875" spans="1:36" x14ac:dyDescent="0.45">
      <c r="A2875" t="s">
        <v>2602</v>
      </c>
      <c r="B2875" t="s">
        <v>18004</v>
      </c>
      <c r="C2875" t="s">
        <v>1002</v>
      </c>
      <c r="D2875" t="s">
        <v>18008</v>
      </c>
      <c r="E2875" t="s">
        <v>992</v>
      </c>
      <c r="F2875" t="s">
        <v>18009</v>
      </c>
      <c r="G2875">
        <v>54</v>
      </c>
      <c r="H2875" t="s">
        <v>1495</v>
      </c>
      <c r="I2875">
        <v>53501</v>
      </c>
      <c r="K2875" t="s">
        <v>18010</v>
      </c>
      <c r="L2875" s="106">
        <v>17907</v>
      </c>
      <c r="M2875">
        <v>12984970</v>
      </c>
      <c r="N2875" t="s">
        <v>996</v>
      </c>
      <c r="O2875" t="s">
        <v>12</v>
      </c>
      <c r="P2875" t="s">
        <v>997</v>
      </c>
      <c r="R2875" s="109" t="str">
        <f>IF(OR(P2875="SB",Q2875="SB"),"SB",0)</f>
        <v>SB</v>
      </c>
      <c r="T2875" s="110" t="s">
        <v>998</v>
      </c>
      <c r="V2875" s="113" t="str">
        <f>IF(AND(I2875&gt;=10000,I2875&lt;=19900),"Praha",(IF(AND(I2875&gt;=25001,I2875&lt;=29501),"Středočeský kraj",(IF(AND(I2875&gt;=30100,I2875&lt;=34972),"Středočeský kraj",(IF(AND(I2875&gt;=35002,I2875&lt;=36271),"Karlovarský kraj",(IF(AND(I2875&gt;=37001,I2875&lt;=39201),"Jihočeský kraj",(IF(AND(I2875&gt;=39701,I2875&lt;=39901),"Jihočeský kraj",(IF(AND(I2875&gt;=39301,I2875&lt;=39601),"Kraj Vysočina",(IF(AND(I2875&gt;=58001,I2875&lt;=59501),"Kraj Vysočina",(IF(AND(I2875&gt;=67401,I2875&lt;=67602),"Kraj Vysočina",(IF(AND(I2875&gt;=40001,I2875&lt;=44101),"Ústecký kraj",(IF(AND(I2875&gt;=46001,I2875&lt;=47201),"Liberecký kraj",(IF(AND(I2875&gt;=51202,I2875&lt;=51401),"Liberecký kraj",(IF(AND(I2875&gt;=53002,I2875&lt;=53976),"Pardubický kraj",(IF(AND(I2875&gt;=56002,I2875&lt;=57201),"Pardubický kraj",(IF(AND(I2875&gt;=60200,I2875&lt;=67201),"Jihomoravský kraj",(IF(AND(I2875&gt;=67801,I2875&lt;=68501),"Jihomoravský kraj",(IF(AND(I2875&gt;=69002,I2875&lt;=69801),"Jihomoravský kraj",(IF(AND(I2875&gt;=68601,I2875&lt;=68801),"Zlínský kraj",(IF(AND(I2875&gt;=75501,I2875&lt;=76901),"Zlínský kraj",(IF(AND(I2875&gt;=70030,I2875&lt;=74901),"Moravskoslezský kraj",(IF(AND(I2875&gt;=75000,I2875&lt;=75368),"Olomoucký kraj",(IF(AND(I2875&gt;=77200,I2875&lt;=79862),"Olomoucký kraj",(IF(AND(I2875&gt;=50011,I2875&lt;=50301),"Královéhradecký kraj",(IF(AND(I2875&gt;=54301,I2875&lt;=54303),"Královéhradecký kraj","0")))))))))))))))))))))))))))))))))))))))))))))))</f>
        <v>Pardubický kraj</v>
      </c>
      <c r="AB2875" t="s">
        <v>998</v>
      </c>
      <c r="AD2875" t="s">
        <v>998</v>
      </c>
      <c r="AE2875" t="s">
        <v>998</v>
      </c>
      <c r="AF2875" t="s">
        <v>998</v>
      </c>
      <c r="AG2875" s="107">
        <v>0</v>
      </c>
      <c r="AH2875" s="107">
        <v>0</v>
      </c>
      <c r="AI2875" s="107">
        <v>0</v>
      </c>
      <c r="AJ2875" t="s">
        <v>1012</v>
      </c>
    </row>
    <row r="2876" spans="1:36" x14ac:dyDescent="0.45">
      <c r="A2876" t="s">
        <v>2068</v>
      </c>
      <c r="B2876" t="s">
        <v>4387</v>
      </c>
      <c r="C2876" t="s">
        <v>1002</v>
      </c>
      <c r="D2876" t="s">
        <v>4389</v>
      </c>
      <c r="E2876" t="s">
        <v>992</v>
      </c>
      <c r="F2876" t="s">
        <v>4390</v>
      </c>
      <c r="G2876">
        <v>246</v>
      </c>
      <c r="H2876" t="s">
        <v>4391</v>
      </c>
      <c r="I2876">
        <v>53601</v>
      </c>
      <c r="K2876" t="s">
        <v>4392</v>
      </c>
      <c r="L2876" s="106">
        <v>26390</v>
      </c>
      <c r="M2876">
        <v>12918989</v>
      </c>
      <c r="N2876" t="s">
        <v>996</v>
      </c>
      <c r="O2876" t="s">
        <v>12</v>
      </c>
      <c r="P2876" t="s">
        <v>997</v>
      </c>
      <c r="R2876" s="109" t="str">
        <f>IF(OR(P2876="SB",Q2876="SB"),"SB",0)</f>
        <v>SB</v>
      </c>
      <c r="T2876" s="110" t="s">
        <v>998</v>
      </c>
      <c r="V2876" s="113" t="str">
        <f>IF(AND(I2876&gt;=10000,I2876&lt;=19900),"Praha",(IF(AND(I2876&gt;=25001,I2876&lt;=29501),"Středočeský kraj",(IF(AND(I2876&gt;=30100,I2876&lt;=34972),"Středočeský kraj",(IF(AND(I2876&gt;=35002,I2876&lt;=36271),"Karlovarský kraj",(IF(AND(I2876&gt;=37001,I2876&lt;=39201),"Jihočeský kraj",(IF(AND(I2876&gt;=39701,I2876&lt;=39901),"Jihočeský kraj",(IF(AND(I2876&gt;=39301,I2876&lt;=39601),"Kraj Vysočina",(IF(AND(I2876&gt;=58001,I2876&lt;=59501),"Kraj Vysočina",(IF(AND(I2876&gt;=67401,I2876&lt;=67602),"Kraj Vysočina",(IF(AND(I2876&gt;=40001,I2876&lt;=44101),"Ústecký kraj",(IF(AND(I2876&gt;=46001,I2876&lt;=47201),"Liberecký kraj",(IF(AND(I2876&gt;=51202,I2876&lt;=51401),"Liberecký kraj",(IF(AND(I2876&gt;=53002,I2876&lt;=53976),"Pardubický kraj",(IF(AND(I2876&gt;=56002,I2876&lt;=57201),"Pardubický kraj",(IF(AND(I2876&gt;=60200,I2876&lt;=67201),"Jihomoravský kraj",(IF(AND(I2876&gt;=67801,I2876&lt;=68501),"Jihomoravský kraj",(IF(AND(I2876&gt;=69002,I2876&lt;=69801),"Jihomoravský kraj",(IF(AND(I2876&gt;=68601,I2876&lt;=68801),"Zlínský kraj",(IF(AND(I2876&gt;=75501,I2876&lt;=76901),"Zlínský kraj",(IF(AND(I2876&gt;=70030,I2876&lt;=74901),"Moravskoslezský kraj",(IF(AND(I2876&gt;=75000,I2876&lt;=75368),"Olomoucký kraj",(IF(AND(I2876&gt;=77200,I2876&lt;=79862),"Olomoucký kraj",(IF(AND(I2876&gt;=50011,I2876&lt;=50301),"Královéhradecký kraj",(IF(AND(I2876&gt;=54301,I2876&lt;=54303),"Královéhradecký kraj","0")))))))))))))))))))))))))))))))))))))))))))))))</f>
        <v>Pardubický kraj</v>
      </c>
      <c r="AB2876" t="s">
        <v>998</v>
      </c>
      <c r="AD2876" t="s">
        <v>998</v>
      </c>
      <c r="AE2876" t="s">
        <v>998</v>
      </c>
      <c r="AF2876" t="s">
        <v>998</v>
      </c>
      <c r="AG2876" s="107">
        <v>0</v>
      </c>
      <c r="AH2876" s="107">
        <v>0</v>
      </c>
      <c r="AI2876" s="107">
        <v>0</v>
      </c>
      <c r="AJ2876" t="s">
        <v>1012</v>
      </c>
    </row>
    <row r="2877" spans="1:36" x14ac:dyDescent="0.45">
      <c r="A2877" t="s">
        <v>6758</v>
      </c>
      <c r="B2877" t="s">
        <v>10596</v>
      </c>
      <c r="C2877" t="s">
        <v>990</v>
      </c>
      <c r="D2877" t="s">
        <v>10597</v>
      </c>
      <c r="E2877" t="s">
        <v>992</v>
      </c>
      <c r="F2877" t="s">
        <v>1911</v>
      </c>
      <c r="G2877">
        <v>1035</v>
      </c>
      <c r="H2877" t="s">
        <v>1368</v>
      </c>
      <c r="I2877">
        <v>53701</v>
      </c>
      <c r="J2877">
        <v>608867496</v>
      </c>
      <c r="K2877" t="s">
        <v>10598</v>
      </c>
      <c r="L2877" s="106">
        <v>28404</v>
      </c>
      <c r="M2877">
        <v>10603117</v>
      </c>
      <c r="N2877" t="s">
        <v>996</v>
      </c>
      <c r="O2877" t="s">
        <v>12</v>
      </c>
      <c r="P2877" t="s">
        <v>997</v>
      </c>
      <c r="R2877" s="109" t="str">
        <f>IF(OR(P2877="SB",Q2877="SB"),"SB",0)</f>
        <v>SB</v>
      </c>
      <c r="T2877" s="110">
        <v>10698</v>
      </c>
      <c r="U2877" t="s">
        <v>19633</v>
      </c>
      <c r="V2877" s="113" t="str">
        <f>IF(AND(I2877&gt;=10000,I2877&lt;=19900),"Praha",(IF(AND(I2877&gt;=25001,I2877&lt;=29501),"Středočeský kraj",(IF(AND(I2877&gt;=30100,I2877&lt;=34972),"Středočeský kraj",(IF(AND(I2877&gt;=35002,I2877&lt;=36271),"Karlovarský kraj",(IF(AND(I2877&gt;=37001,I2877&lt;=39201),"Jihočeský kraj",(IF(AND(I2877&gt;=39701,I2877&lt;=39901),"Jihočeský kraj",(IF(AND(I2877&gt;=39301,I2877&lt;=39601),"Kraj Vysočina",(IF(AND(I2877&gt;=58001,I2877&lt;=59501),"Kraj Vysočina",(IF(AND(I2877&gt;=67401,I2877&lt;=67602),"Kraj Vysočina",(IF(AND(I2877&gt;=40001,I2877&lt;=44101),"Ústecký kraj",(IF(AND(I2877&gt;=46001,I2877&lt;=47201),"Liberecký kraj",(IF(AND(I2877&gt;=51202,I2877&lt;=51401),"Liberecký kraj",(IF(AND(I2877&gt;=53002,I2877&lt;=53976),"Pardubický kraj",(IF(AND(I2877&gt;=56002,I2877&lt;=57201),"Pardubický kraj",(IF(AND(I2877&gt;=60200,I2877&lt;=67201),"Jihomoravský kraj",(IF(AND(I2877&gt;=67801,I2877&lt;=68501),"Jihomoravský kraj",(IF(AND(I2877&gt;=69002,I2877&lt;=69801),"Jihomoravský kraj",(IF(AND(I2877&gt;=68601,I2877&lt;=68801),"Zlínský kraj",(IF(AND(I2877&gt;=75501,I2877&lt;=76901),"Zlínský kraj",(IF(AND(I2877&gt;=70030,I2877&lt;=74901),"Moravskoslezský kraj",(IF(AND(I2877&gt;=75000,I2877&lt;=75368),"Olomoucký kraj",(IF(AND(I2877&gt;=77200,I2877&lt;=79862),"Olomoucký kraj",(IF(AND(I2877&gt;=50011,I2877&lt;=50301),"Královéhradecký kraj",(IF(AND(I2877&gt;=54301,I2877&lt;=54303),"Královéhradecký kraj","0")))))))))))))))))))))))))))))))))))))))))))))))</f>
        <v>Pardubický kraj</v>
      </c>
      <c r="AD2877" t="s">
        <v>998</v>
      </c>
      <c r="AE2877" t="s">
        <v>998</v>
      </c>
      <c r="AF2877" t="s">
        <v>998</v>
      </c>
      <c r="AG2877" s="107">
        <v>0</v>
      </c>
      <c r="AH2877" s="107">
        <v>0</v>
      </c>
      <c r="AI2877" s="107">
        <v>0</v>
      </c>
      <c r="AJ2877" t="s">
        <v>1012</v>
      </c>
    </row>
    <row r="2878" spans="1:36" x14ac:dyDescent="0.45">
      <c r="A2878" t="s">
        <v>1124</v>
      </c>
      <c r="B2878" t="s">
        <v>6953</v>
      </c>
      <c r="C2878" t="s">
        <v>990</v>
      </c>
      <c r="D2878" t="s">
        <v>6954</v>
      </c>
      <c r="E2878" t="s">
        <v>992</v>
      </c>
      <c r="F2878" t="s">
        <v>4406</v>
      </c>
      <c r="G2878">
        <v>53</v>
      </c>
      <c r="H2878" t="s">
        <v>1368</v>
      </c>
      <c r="I2878">
        <v>53701</v>
      </c>
      <c r="K2878" t="s">
        <v>6955</v>
      </c>
      <c r="L2878" s="106">
        <v>29272</v>
      </c>
      <c r="M2878">
        <v>10863094</v>
      </c>
      <c r="N2878" t="s">
        <v>996</v>
      </c>
      <c r="O2878" t="s">
        <v>12</v>
      </c>
      <c r="P2878" t="s">
        <v>997</v>
      </c>
      <c r="R2878" s="109" t="str">
        <f>IF(OR(P2878="SB",Q2878="SB"),"SB",0)</f>
        <v>SB</v>
      </c>
      <c r="T2878" s="110">
        <v>11597</v>
      </c>
      <c r="U2878" t="s">
        <v>19633</v>
      </c>
      <c r="V2878" s="113" t="str">
        <f>IF(AND(I2878&gt;=10000,I2878&lt;=19900),"Praha",(IF(AND(I2878&gt;=25001,I2878&lt;=29501),"Středočeský kraj",(IF(AND(I2878&gt;=30100,I2878&lt;=34972),"Středočeský kraj",(IF(AND(I2878&gt;=35002,I2878&lt;=36271),"Karlovarský kraj",(IF(AND(I2878&gt;=37001,I2878&lt;=39201),"Jihočeský kraj",(IF(AND(I2878&gt;=39701,I2878&lt;=39901),"Jihočeský kraj",(IF(AND(I2878&gt;=39301,I2878&lt;=39601),"Kraj Vysočina",(IF(AND(I2878&gt;=58001,I2878&lt;=59501),"Kraj Vysočina",(IF(AND(I2878&gt;=67401,I2878&lt;=67602),"Kraj Vysočina",(IF(AND(I2878&gt;=40001,I2878&lt;=44101),"Ústecký kraj",(IF(AND(I2878&gt;=46001,I2878&lt;=47201),"Liberecký kraj",(IF(AND(I2878&gt;=51202,I2878&lt;=51401),"Liberecký kraj",(IF(AND(I2878&gt;=53002,I2878&lt;=53976),"Pardubický kraj",(IF(AND(I2878&gt;=56002,I2878&lt;=57201),"Pardubický kraj",(IF(AND(I2878&gt;=60200,I2878&lt;=67201),"Jihomoravský kraj",(IF(AND(I2878&gt;=67801,I2878&lt;=68501),"Jihomoravský kraj",(IF(AND(I2878&gt;=69002,I2878&lt;=69801),"Jihomoravský kraj",(IF(AND(I2878&gt;=68601,I2878&lt;=68801),"Zlínský kraj",(IF(AND(I2878&gt;=75501,I2878&lt;=76901),"Zlínský kraj",(IF(AND(I2878&gt;=70030,I2878&lt;=74901),"Moravskoslezský kraj",(IF(AND(I2878&gt;=75000,I2878&lt;=75368),"Olomoucký kraj",(IF(AND(I2878&gt;=77200,I2878&lt;=79862),"Olomoucký kraj",(IF(AND(I2878&gt;=50011,I2878&lt;=50301),"Královéhradecký kraj",(IF(AND(I2878&gt;=54301,I2878&lt;=54303),"Královéhradecký kraj","0")))))))))))))))))))))))))))))))))))))))))))))))</f>
        <v>Pardubický kraj</v>
      </c>
      <c r="AD2878" t="s">
        <v>998</v>
      </c>
      <c r="AE2878" t="s">
        <v>998</v>
      </c>
      <c r="AF2878" t="s">
        <v>998</v>
      </c>
      <c r="AG2878" s="107">
        <v>0</v>
      </c>
      <c r="AH2878" s="107">
        <v>0</v>
      </c>
      <c r="AI2878" s="107">
        <v>0</v>
      </c>
      <c r="AJ2878" t="s">
        <v>1012</v>
      </c>
    </row>
    <row r="2879" spans="1:36" x14ac:dyDescent="0.45">
      <c r="A2879" t="s">
        <v>1806</v>
      </c>
      <c r="B2879" t="s">
        <v>8387</v>
      </c>
      <c r="C2879" t="s">
        <v>1002</v>
      </c>
      <c r="D2879" t="s">
        <v>8395</v>
      </c>
      <c r="E2879" t="s">
        <v>992</v>
      </c>
      <c r="F2879" t="s">
        <v>6139</v>
      </c>
      <c r="G2879">
        <v>144</v>
      </c>
      <c r="H2879" t="s">
        <v>1368</v>
      </c>
      <c r="I2879">
        <v>53701</v>
      </c>
      <c r="K2879" t="s">
        <v>8396</v>
      </c>
      <c r="L2879" s="106">
        <v>32955</v>
      </c>
      <c r="M2879">
        <v>10891083</v>
      </c>
      <c r="N2879" t="s">
        <v>996</v>
      </c>
      <c r="O2879" t="s">
        <v>12</v>
      </c>
      <c r="P2879" t="s">
        <v>997</v>
      </c>
      <c r="R2879" s="109" t="str">
        <f>IF(OR(P2879="SB",Q2879="SB"),"SB",0)</f>
        <v>SB</v>
      </c>
      <c r="T2879" s="110">
        <v>51631</v>
      </c>
      <c r="U2879" t="s">
        <v>19633</v>
      </c>
      <c r="V2879" s="113" t="str">
        <f>IF(AND(I2879&gt;=10000,I2879&lt;=19900),"Praha",(IF(AND(I2879&gt;=25001,I2879&lt;=29501),"Středočeský kraj",(IF(AND(I2879&gt;=30100,I2879&lt;=34972),"Středočeský kraj",(IF(AND(I2879&gt;=35002,I2879&lt;=36271),"Karlovarský kraj",(IF(AND(I2879&gt;=37001,I2879&lt;=39201),"Jihočeský kraj",(IF(AND(I2879&gt;=39701,I2879&lt;=39901),"Jihočeský kraj",(IF(AND(I2879&gt;=39301,I2879&lt;=39601),"Kraj Vysočina",(IF(AND(I2879&gt;=58001,I2879&lt;=59501),"Kraj Vysočina",(IF(AND(I2879&gt;=67401,I2879&lt;=67602),"Kraj Vysočina",(IF(AND(I2879&gt;=40001,I2879&lt;=44101),"Ústecký kraj",(IF(AND(I2879&gt;=46001,I2879&lt;=47201),"Liberecký kraj",(IF(AND(I2879&gt;=51202,I2879&lt;=51401),"Liberecký kraj",(IF(AND(I2879&gt;=53002,I2879&lt;=53976),"Pardubický kraj",(IF(AND(I2879&gt;=56002,I2879&lt;=57201),"Pardubický kraj",(IF(AND(I2879&gt;=60200,I2879&lt;=67201),"Jihomoravský kraj",(IF(AND(I2879&gt;=67801,I2879&lt;=68501),"Jihomoravský kraj",(IF(AND(I2879&gt;=69002,I2879&lt;=69801),"Jihomoravský kraj",(IF(AND(I2879&gt;=68601,I2879&lt;=68801),"Zlínský kraj",(IF(AND(I2879&gt;=75501,I2879&lt;=76901),"Zlínský kraj",(IF(AND(I2879&gt;=70030,I2879&lt;=74901),"Moravskoslezský kraj",(IF(AND(I2879&gt;=75000,I2879&lt;=75368),"Olomoucký kraj",(IF(AND(I2879&gt;=77200,I2879&lt;=79862),"Olomoucký kraj",(IF(AND(I2879&gt;=50011,I2879&lt;=50301),"Královéhradecký kraj",(IF(AND(I2879&gt;=54301,I2879&lt;=54303),"Královéhradecký kraj","0")))))))))))))))))))))))))))))))))))))))))))))))</f>
        <v>Pardubický kraj</v>
      </c>
      <c r="AD2879" t="s">
        <v>998</v>
      </c>
      <c r="AE2879" t="s">
        <v>998</v>
      </c>
      <c r="AF2879" t="s">
        <v>998</v>
      </c>
      <c r="AG2879" s="107">
        <v>0</v>
      </c>
      <c r="AH2879" s="107">
        <v>0</v>
      </c>
      <c r="AI2879" s="107">
        <v>0</v>
      </c>
      <c r="AJ2879" t="s">
        <v>1012</v>
      </c>
    </row>
    <row r="2880" spans="1:36" x14ac:dyDescent="0.45">
      <c r="A2880" t="s">
        <v>1026</v>
      </c>
      <c r="B2880" t="s">
        <v>2353</v>
      </c>
      <c r="C2880" t="s">
        <v>990</v>
      </c>
      <c r="D2880" t="s">
        <v>2354</v>
      </c>
      <c r="E2880" t="s">
        <v>992</v>
      </c>
      <c r="F2880" t="s">
        <v>2355</v>
      </c>
      <c r="G2880">
        <v>813</v>
      </c>
      <c r="H2880" t="s">
        <v>1368</v>
      </c>
      <c r="I2880">
        <v>53701</v>
      </c>
      <c r="K2880" t="s">
        <v>2356</v>
      </c>
      <c r="L2880" s="106">
        <v>30441</v>
      </c>
      <c r="M2880">
        <v>12917070</v>
      </c>
      <c r="N2880" t="s">
        <v>996</v>
      </c>
      <c r="O2880" t="s">
        <v>12</v>
      </c>
      <c r="P2880" t="s">
        <v>997</v>
      </c>
      <c r="R2880" s="109" t="str">
        <f>IF(OR(P2880="SB",Q2880="SB"),"SB",0)</f>
        <v>SB</v>
      </c>
      <c r="T2880" s="110" t="s">
        <v>998</v>
      </c>
      <c r="V2880" s="113" t="str">
        <f>IF(AND(I2880&gt;=10000,I2880&lt;=19900),"Praha",(IF(AND(I2880&gt;=25001,I2880&lt;=29501),"Středočeský kraj",(IF(AND(I2880&gt;=30100,I2880&lt;=34972),"Středočeský kraj",(IF(AND(I2880&gt;=35002,I2880&lt;=36271),"Karlovarský kraj",(IF(AND(I2880&gt;=37001,I2880&lt;=39201),"Jihočeský kraj",(IF(AND(I2880&gt;=39701,I2880&lt;=39901),"Jihočeský kraj",(IF(AND(I2880&gt;=39301,I2880&lt;=39601),"Kraj Vysočina",(IF(AND(I2880&gt;=58001,I2880&lt;=59501),"Kraj Vysočina",(IF(AND(I2880&gt;=67401,I2880&lt;=67602),"Kraj Vysočina",(IF(AND(I2880&gt;=40001,I2880&lt;=44101),"Ústecký kraj",(IF(AND(I2880&gt;=46001,I2880&lt;=47201),"Liberecký kraj",(IF(AND(I2880&gt;=51202,I2880&lt;=51401),"Liberecký kraj",(IF(AND(I2880&gt;=53002,I2880&lt;=53976),"Pardubický kraj",(IF(AND(I2880&gt;=56002,I2880&lt;=57201),"Pardubický kraj",(IF(AND(I2880&gt;=60200,I2880&lt;=67201),"Jihomoravský kraj",(IF(AND(I2880&gt;=67801,I2880&lt;=68501),"Jihomoravský kraj",(IF(AND(I2880&gt;=69002,I2880&lt;=69801),"Jihomoravský kraj",(IF(AND(I2880&gt;=68601,I2880&lt;=68801),"Zlínský kraj",(IF(AND(I2880&gt;=75501,I2880&lt;=76901),"Zlínský kraj",(IF(AND(I2880&gt;=70030,I2880&lt;=74901),"Moravskoslezský kraj",(IF(AND(I2880&gt;=75000,I2880&lt;=75368),"Olomoucký kraj",(IF(AND(I2880&gt;=77200,I2880&lt;=79862),"Olomoucký kraj",(IF(AND(I2880&gt;=50011,I2880&lt;=50301),"Královéhradecký kraj",(IF(AND(I2880&gt;=54301,I2880&lt;=54303),"Královéhradecký kraj","0")))))))))))))))))))))))))))))))))))))))))))))))</f>
        <v>Pardubický kraj</v>
      </c>
      <c r="AB2880" t="s">
        <v>998</v>
      </c>
      <c r="AD2880" t="s">
        <v>998</v>
      </c>
      <c r="AE2880" t="s">
        <v>998</v>
      </c>
      <c r="AF2880" t="s">
        <v>998</v>
      </c>
      <c r="AG2880" s="107">
        <v>0</v>
      </c>
      <c r="AH2880" s="107">
        <v>0</v>
      </c>
      <c r="AI2880" s="107">
        <v>0</v>
      </c>
      <c r="AJ2880" t="s">
        <v>1012</v>
      </c>
    </row>
    <row r="2881" spans="1:37" x14ac:dyDescent="0.45">
      <c r="A2881" t="s">
        <v>1275</v>
      </c>
      <c r="B2881" t="s">
        <v>3491</v>
      </c>
      <c r="C2881" t="s">
        <v>1002</v>
      </c>
      <c r="D2881" t="s">
        <v>3492</v>
      </c>
      <c r="E2881" t="s">
        <v>992</v>
      </c>
      <c r="F2881" t="s">
        <v>3493</v>
      </c>
      <c r="G2881">
        <v>1</v>
      </c>
      <c r="H2881" t="s">
        <v>1368</v>
      </c>
      <c r="I2881">
        <v>53701</v>
      </c>
      <c r="K2881" t="s">
        <v>3494</v>
      </c>
      <c r="L2881" s="106">
        <v>34794</v>
      </c>
      <c r="M2881">
        <v>12918787</v>
      </c>
      <c r="N2881" t="s">
        <v>996</v>
      </c>
      <c r="O2881" t="s">
        <v>12</v>
      </c>
      <c r="P2881" t="s">
        <v>997</v>
      </c>
      <c r="R2881" s="109" t="str">
        <f>IF(OR(P2881="SB",Q2881="SB"),"SB",0)</f>
        <v>SB</v>
      </c>
      <c r="T2881" s="110" t="s">
        <v>998</v>
      </c>
      <c r="V2881" s="113" t="str">
        <f>IF(AND(I2881&gt;=10000,I2881&lt;=19900),"Praha",(IF(AND(I2881&gt;=25001,I2881&lt;=29501),"Středočeský kraj",(IF(AND(I2881&gt;=30100,I2881&lt;=34972),"Středočeský kraj",(IF(AND(I2881&gt;=35002,I2881&lt;=36271),"Karlovarský kraj",(IF(AND(I2881&gt;=37001,I2881&lt;=39201),"Jihočeský kraj",(IF(AND(I2881&gt;=39701,I2881&lt;=39901),"Jihočeský kraj",(IF(AND(I2881&gt;=39301,I2881&lt;=39601),"Kraj Vysočina",(IF(AND(I2881&gt;=58001,I2881&lt;=59501),"Kraj Vysočina",(IF(AND(I2881&gt;=67401,I2881&lt;=67602),"Kraj Vysočina",(IF(AND(I2881&gt;=40001,I2881&lt;=44101),"Ústecký kraj",(IF(AND(I2881&gt;=46001,I2881&lt;=47201),"Liberecký kraj",(IF(AND(I2881&gt;=51202,I2881&lt;=51401),"Liberecký kraj",(IF(AND(I2881&gt;=53002,I2881&lt;=53976),"Pardubický kraj",(IF(AND(I2881&gt;=56002,I2881&lt;=57201),"Pardubický kraj",(IF(AND(I2881&gt;=60200,I2881&lt;=67201),"Jihomoravský kraj",(IF(AND(I2881&gt;=67801,I2881&lt;=68501),"Jihomoravský kraj",(IF(AND(I2881&gt;=69002,I2881&lt;=69801),"Jihomoravský kraj",(IF(AND(I2881&gt;=68601,I2881&lt;=68801),"Zlínský kraj",(IF(AND(I2881&gt;=75501,I2881&lt;=76901),"Zlínský kraj",(IF(AND(I2881&gt;=70030,I2881&lt;=74901),"Moravskoslezský kraj",(IF(AND(I2881&gt;=75000,I2881&lt;=75368),"Olomoucký kraj",(IF(AND(I2881&gt;=77200,I2881&lt;=79862),"Olomoucký kraj",(IF(AND(I2881&gt;=50011,I2881&lt;=50301),"Královéhradecký kraj",(IF(AND(I2881&gt;=54301,I2881&lt;=54303),"Královéhradecký kraj","0")))))))))))))))))))))))))))))))))))))))))))))))</f>
        <v>Pardubický kraj</v>
      </c>
      <c r="AB2881" t="s">
        <v>998</v>
      </c>
      <c r="AD2881" t="s">
        <v>998</v>
      </c>
      <c r="AE2881" t="s">
        <v>998</v>
      </c>
      <c r="AF2881" t="s">
        <v>998</v>
      </c>
      <c r="AG2881" s="107">
        <v>300</v>
      </c>
      <c r="AH2881" s="107">
        <v>0</v>
      </c>
      <c r="AI2881" s="107">
        <v>0</v>
      </c>
      <c r="AJ2881" t="s">
        <v>999</v>
      </c>
      <c r="AK2881" s="106">
        <v>44924</v>
      </c>
    </row>
    <row r="2882" spans="1:37" x14ac:dyDescent="0.45">
      <c r="A2882" t="s">
        <v>1641</v>
      </c>
      <c r="B2882" t="s">
        <v>4662</v>
      </c>
      <c r="C2882" t="s">
        <v>1002</v>
      </c>
      <c r="D2882" t="s">
        <v>4663</v>
      </c>
      <c r="E2882" t="s">
        <v>992</v>
      </c>
      <c r="F2882" t="s">
        <v>4664</v>
      </c>
      <c r="G2882">
        <v>55</v>
      </c>
      <c r="H2882" t="s">
        <v>1368</v>
      </c>
      <c r="I2882">
        <v>53701</v>
      </c>
      <c r="K2882" t="s">
        <v>4665</v>
      </c>
      <c r="L2882" s="106">
        <v>24072</v>
      </c>
      <c r="M2882">
        <v>12924447</v>
      </c>
      <c r="N2882" t="s">
        <v>996</v>
      </c>
      <c r="O2882" t="s">
        <v>12</v>
      </c>
      <c r="P2882" t="s">
        <v>997</v>
      </c>
      <c r="R2882" s="109" t="str">
        <f>IF(OR(P2882="SB",Q2882="SB"),"SB",0)</f>
        <v>SB</v>
      </c>
      <c r="T2882" s="110" t="s">
        <v>998</v>
      </c>
      <c r="V2882" s="113" t="str">
        <f>IF(AND(I2882&gt;=10000,I2882&lt;=19900),"Praha",(IF(AND(I2882&gt;=25001,I2882&lt;=29501),"Středočeský kraj",(IF(AND(I2882&gt;=30100,I2882&lt;=34972),"Středočeský kraj",(IF(AND(I2882&gt;=35002,I2882&lt;=36271),"Karlovarský kraj",(IF(AND(I2882&gt;=37001,I2882&lt;=39201),"Jihočeský kraj",(IF(AND(I2882&gt;=39701,I2882&lt;=39901),"Jihočeský kraj",(IF(AND(I2882&gt;=39301,I2882&lt;=39601),"Kraj Vysočina",(IF(AND(I2882&gt;=58001,I2882&lt;=59501),"Kraj Vysočina",(IF(AND(I2882&gt;=67401,I2882&lt;=67602),"Kraj Vysočina",(IF(AND(I2882&gt;=40001,I2882&lt;=44101),"Ústecký kraj",(IF(AND(I2882&gt;=46001,I2882&lt;=47201),"Liberecký kraj",(IF(AND(I2882&gt;=51202,I2882&lt;=51401),"Liberecký kraj",(IF(AND(I2882&gt;=53002,I2882&lt;=53976),"Pardubický kraj",(IF(AND(I2882&gt;=56002,I2882&lt;=57201),"Pardubický kraj",(IF(AND(I2882&gt;=60200,I2882&lt;=67201),"Jihomoravský kraj",(IF(AND(I2882&gt;=67801,I2882&lt;=68501),"Jihomoravský kraj",(IF(AND(I2882&gt;=69002,I2882&lt;=69801),"Jihomoravský kraj",(IF(AND(I2882&gt;=68601,I2882&lt;=68801),"Zlínský kraj",(IF(AND(I2882&gt;=75501,I2882&lt;=76901),"Zlínský kraj",(IF(AND(I2882&gt;=70030,I2882&lt;=74901),"Moravskoslezský kraj",(IF(AND(I2882&gt;=75000,I2882&lt;=75368),"Olomoucký kraj",(IF(AND(I2882&gt;=77200,I2882&lt;=79862),"Olomoucký kraj",(IF(AND(I2882&gt;=50011,I2882&lt;=50301),"Královéhradecký kraj",(IF(AND(I2882&gt;=54301,I2882&lt;=54303),"Královéhradecký kraj","0")))))))))))))))))))))))))))))))))))))))))))))))</f>
        <v>Pardubický kraj</v>
      </c>
      <c r="AB2882" t="s">
        <v>998</v>
      </c>
      <c r="AD2882" t="s">
        <v>998</v>
      </c>
      <c r="AE2882" t="s">
        <v>998</v>
      </c>
      <c r="AF2882" t="s">
        <v>998</v>
      </c>
      <c r="AG2882" s="107">
        <v>0</v>
      </c>
      <c r="AH2882" s="107">
        <v>0</v>
      </c>
      <c r="AI2882" s="107">
        <v>0</v>
      </c>
      <c r="AJ2882" t="s">
        <v>1012</v>
      </c>
    </row>
    <row r="2883" spans="1:37" x14ac:dyDescent="0.45">
      <c r="A2883" t="s">
        <v>1145</v>
      </c>
      <c r="B2883" t="s">
        <v>7709</v>
      </c>
      <c r="C2883" t="s">
        <v>990</v>
      </c>
      <c r="D2883" t="s">
        <v>7710</v>
      </c>
      <c r="E2883" t="s">
        <v>992</v>
      </c>
      <c r="F2883" t="s">
        <v>7711</v>
      </c>
      <c r="G2883">
        <v>8</v>
      </c>
      <c r="H2883" t="s">
        <v>1368</v>
      </c>
      <c r="I2883">
        <v>53701</v>
      </c>
      <c r="K2883" t="s">
        <v>7712</v>
      </c>
      <c r="L2883" s="106">
        <v>30663</v>
      </c>
      <c r="M2883">
        <v>12977900</v>
      </c>
      <c r="N2883" t="s">
        <v>996</v>
      </c>
      <c r="O2883" t="s">
        <v>12</v>
      </c>
      <c r="P2883" t="s">
        <v>997</v>
      </c>
      <c r="R2883" s="109" t="str">
        <f>IF(OR(P2883="SB",Q2883="SB"),"SB",0)</f>
        <v>SB</v>
      </c>
      <c r="T2883" s="110" t="s">
        <v>998</v>
      </c>
      <c r="V2883" s="113" t="str">
        <f>IF(AND(I2883&gt;=10000,I2883&lt;=19900),"Praha",(IF(AND(I2883&gt;=25001,I2883&lt;=29501),"Středočeský kraj",(IF(AND(I2883&gt;=30100,I2883&lt;=34972),"Středočeský kraj",(IF(AND(I2883&gt;=35002,I2883&lt;=36271),"Karlovarský kraj",(IF(AND(I2883&gt;=37001,I2883&lt;=39201),"Jihočeský kraj",(IF(AND(I2883&gt;=39701,I2883&lt;=39901),"Jihočeský kraj",(IF(AND(I2883&gt;=39301,I2883&lt;=39601),"Kraj Vysočina",(IF(AND(I2883&gt;=58001,I2883&lt;=59501),"Kraj Vysočina",(IF(AND(I2883&gt;=67401,I2883&lt;=67602),"Kraj Vysočina",(IF(AND(I2883&gt;=40001,I2883&lt;=44101),"Ústecký kraj",(IF(AND(I2883&gt;=46001,I2883&lt;=47201),"Liberecký kraj",(IF(AND(I2883&gt;=51202,I2883&lt;=51401),"Liberecký kraj",(IF(AND(I2883&gt;=53002,I2883&lt;=53976),"Pardubický kraj",(IF(AND(I2883&gt;=56002,I2883&lt;=57201),"Pardubický kraj",(IF(AND(I2883&gt;=60200,I2883&lt;=67201),"Jihomoravský kraj",(IF(AND(I2883&gt;=67801,I2883&lt;=68501),"Jihomoravský kraj",(IF(AND(I2883&gt;=69002,I2883&lt;=69801),"Jihomoravský kraj",(IF(AND(I2883&gt;=68601,I2883&lt;=68801),"Zlínský kraj",(IF(AND(I2883&gt;=75501,I2883&lt;=76901),"Zlínský kraj",(IF(AND(I2883&gt;=70030,I2883&lt;=74901),"Moravskoslezský kraj",(IF(AND(I2883&gt;=75000,I2883&lt;=75368),"Olomoucký kraj",(IF(AND(I2883&gt;=77200,I2883&lt;=79862),"Olomoucký kraj",(IF(AND(I2883&gt;=50011,I2883&lt;=50301),"Královéhradecký kraj",(IF(AND(I2883&gt;=54301,I2883&lt;=54303),"Královéhradecký kraj","0")))))))))))))))))))))))))))))))))))))))))))))))</f>
        <v>Pardubický kraj</v>
      </c>
      <c r="AB2883" t="s">
        <v>998</v>
      </c>
      <c r="AD2883" t="s">
        <v>998</v>
      </c>
      <c r="AE2883" t="s">
        <v>998</v>
      </c>
      <c r="AF2883" t="s">
        <v>998</v>
      </c>
      <c r="AG2883" s="107">
        <v>0</v>
      </c>
      <c r="AH2883" s="107">
        <v>0</v>
      </c>
      <c r="AI2883" s="107">
        <v>0</v>
      </c>
      <c r="AJ2883" t="s">
        <v>1012</v>
      </c>
    </row>
    <row r="2884" spans="1:37" x14ac:dyDescent="0.45">
      <c r="A2884" t="s">
        <v>1164</v>
      </c>
      <c r="B2884" t="s">
        <v>19150</v>
      </c>
      <c r="C2884" t="s">
        <v>990</v>
      </c>
      <c r="D2884" t="s">
        <v>19151</v>
      </c>
      <c r="E2884" t="s">
        <v>992</v>
      </c>
      <c r="F2884" t="s">
        <v>2239</v>
      </c>
      <c r="G2884">
        <v>41</v>
      </c>
      <c r="H2884" t="s">
        <v>2904</v>
      </c>
      <c r="I2884">
        <v>53821</v>
      </c>
      <c r="K2884" t="s">
        <v>19152</v>
      </c>
      <c r="L2884" s="106">
        <v>32123</v>
      </c>
      <c r="M2884">
        <v>13396515</v>
      </c>
      <c r="N2884" t="s">
        <v>996</v>
      </c>
      <c r="O2884" t="s">
        <v>12</v>
      </c>
      <c r="P2884" t="s">
        <v>997</v>
      </c>
      <c r="R2884" s="109" t="str">
        <f>IF(OR(P2884="SB",Q2884="SB"),"SB",0)</f>
        <v>SB</v>
      </c>
      <c r="T2884" s="110" t="s">
        <v>998</v>
      </c>
      <c r="V2884" s="113" t="str">
        <f>IF(AND(I2884&gt;=10000,I2884&lt;=19900),"Praha",(IF(AND(I2884&gt;=25001,I2884&lt;=29501),"Středočeský kraj",(IF(AND(I2884&gt;=30100,I2884&lt;=34972),"Středočeský kraj",(IF(AND(I2884&gt;=35002,I2884&lt;=36271),"Karlovarský kraj",(IF(AND(I2884&gt;=37001,I2884&lt;=39201),"Jihočeský kraj",(IF(AND(I2884&gt;=39701,I2884&lt;=39901),"Jihočeský kraj",(IF(AND(I2884&gt;=39301,I2884&lt;=39601),"Kraj Vysočina",(IF(AND(I2884&gt;=58001,I2884&lt;=59501),"Kraj Vysočina",(IF(AND(I2884&gt;=67401,I2884&lt;=67602),"Kraj Vysočina",(IF(AND(I2884&gt;=40001,I2884&lt;=44101),"Ústecký kraj",(IF(AND(I2884&gt;=46001,I2884&lt;=47201),"Liberecký kraj",(IF(AND(I2884&gt;=51202,I2884&lt;=51401),"Liberecký kraj",(IF(AND(I2884&gt;=53002,I2884&lt;=53976),"Pardubický kraj",(IF(AND(I2884&gt;=56002,I2884&lt;=57201),"Pardubický kraj",(IF(AND(I2884&gt;=60200,I2884&lt;=67201),"Jihomoravský kraj",(IF(AND(I2884&gt;=67801,I2884&lt;=68501),"Jihomoravský kraj",(IF(AND(I2884&gt;=69002,I2884&lt;=69801),"Jihomoravský kraj",(IF(AND(I2884&gt;=68601,I2884&lt;=68801),"Zlínský kraj",(IF(AND(I2884&gt;=75501,I2884&lt;=76901),"Zlínský kraj",(IF(AND(I2884&gt;=70030,I2884&lt;=74901),"Moravskoslezský kraj",(IF(AND(I2884&gt;=75000,I2884&lt;=75368),"Olomoucký kraj",(IF(AND(I2884&gt;=77200,I2884&lt;=79862),"Olomoucký kraj",(IF(AND(I2884&gt;=50011,I2884&lt;=50301),"Královéhradecký kraj",(IF(AND(I2884&gt;=54301,I2884&lt;=54303),"Královéhradecký kraj","0")))))))))))))))))))))))))))))))))))))))))))))))</f>
        <v>Pardubický kraj</v>
      </c>
      <c r="AB2884" t="s">
        <v>998</v>
      </c>
      <c r="AD2884" t="s">
        <v>998</v>
      </c>
      <c r="AE2884" t="s">
        <v>998</v>
      </c>
      <c r="AF2884" t="s">
        <v>998</v>
      </c>
      <c r="AG2884" s="107">
        <v>0</v>
      </c>
      <c r="AH2884" s="107">
        <v>0</v>
      </c>
      <c r="AI2884" s="107">
        <v>0</v>
      </c>
      <c r="AJ2884" t="s">
        <v>1012</v>
      </c>
    </row>
    <row r="2885" spans="1:37" x14ac:dyDescent="0.45">
      <c r="A2885" t="s">
        <v>1189</v>
      </c>
      <c r="B2885" t="s">
        <v>4791</v>
      </c>
      <c r="C2885" t="s">
        <v>1002</v>
      </c>
      <c r="D2885" t="s">
        <v>4792</v>
      </c>
      <c r="E2885" t="s">
        <v>992</v>
      </c>
      <c r="F2885" t="s">
        <v>4793</v>
      </c>
      <c r="G2885">
        <v>129</v>
      </c>
      <c r="H2885" t="s">
        <v>1368</v>
      </c>
      <c r="I2885">
        <v>53824</v>
      </c>
      <c r="K2885" t="s">
        <v>4794</v>
      </c>
      <c r="L2885" s="106">
        <v>34764</v>
      </c>
      <c r="M2885">
        <v>12928992</v>
      </c>
      <c r="N2885" t="s">
        <v>996</v>
      </c>
      <c r="O2885" t="s">
        <v>12</v>
      </c>
      <c r="P2885" t="s">
        <v>997</v>
      </c>
      <c r="R2885" s="109" t="str">
        <f>IF(OR(P2885="SB",Q2885="SB"),"SB",0)</f>
        <v>SB</v>
      </c>
      <c r="T2885" s="110" t="s">
        <v>998</v>
      </c>
      <c r="V2885" s="113" t="str">
        <f>IF(AND(I2885&gt;=10000,I2885&lt;=19900),"Praha",(IF(AND(I2885&gt;=25001,I2885&lt;=29501),"Středočeský kraj",(IF(AND(I2885&gt;=30100,I2885&lt;=34972),"Středočeský kraj",(IF(AND(I2885&gt;=35002,I2885&lt;=36271),"Karlovarský kraj",(IF(AND(I2885&gt;=37001,I2885&lt;=39201),"Jihočeský kraj",(IF(AND(I2885&gt;=39701,I2885&lt;=39901),"Jihočeský kraj",(IF(AND(I2885&gt;=39301,I2885&lt;=39601),"Kraj Vysočina",(IF(AND(I2885&gt;=58001,I2885&lt;=59501),"Kraj Vysočina",(IF(AND(I2885&gt;=67401,I2885&lt;=67602),"Kraj Vysočina",(IF(AND(I2885&gt;=40001,I2885&lt;=44101),"Ústecký kraj",(IF(AND(I2885&gt;=46001,I2885&lt;=47201),"Liberecký kraj",(IF(AND(I2885&gt;=51202,I2885&lt;=51401),"Liberecký kraj",(IF(AND(I2885&gt;=53002,I2885&lt;=53976),"Pardubický kraj",(IF(AND(I2885&gt;=56002,I2885&lt;=57201),"Pardubický kraj",(IF(AND(I2885&gt;=60200,I2885&lt;=67201),"Jihomoravský kraj",(IF(AND(I2885&gt;=67801,I2885&lt;=68501),"Jihomoravský kraj",(IF(AND(I2885&gt;=69002,I2885&lt;=69801),"Jihomoravský kraj",(IF(AND(I2885&gt;=68601,I2885&lt;=68801),"Zlínský kraj",(IF(AND(I2885&gt;=75501,I2885&lt;=76901),"Zlínský kraj",(IF(AND(I2885&gt;=70030,I2885&lt;=74901),"Moravskoslezský kraj",(IF(AND(I2885&gt;=75000,I2885&lt;=75368),"Olomoucký kraj",(IF(AND(I2885&gt;=77200,I2885&lt;=79862),"Olomoucký kraj",(IF(AND(I2885&gt;=50011,I2885&lt;=50301),"Královéhradecký kraj",(IF(AND(I2885&gt;=54301,I2885&lt;=54303),"Královéhradecký kraj","0")))))))))))))))))))))))))))))))))))))))))))))))</f>
        <v>Pardubický kraj</v>
      </c>
      <c r="AB2885" t="s">
        <v>998</v>
      </c>
      <c r="AD2885" t="s">
        <v>998</v>
      </c>
      <c r="AE2885" t="s">
        <v>998</v>
      </c>
      <c r="AF2885" t="s">
        <v>998</v>
      </c>
      <c r="AG2885" s="107">
        <v>300</v>
      </c>
      <c r="AH2885" s="107">
        <v>0</v>
      </c>
      <c r="AI2885" s="107">
        <v>0</v>
      </c>
      <c r="AJ2885" t="s">
        <v>999</v>
      </c>
      <c r="AK2885" s="106">
        <v>44924</v>
      </c>
    </row>
    <row r="2886" spans="1:37" x14ac:dyDescent="0.45">
      <c r="A2886" t="s">
        <v>1164</v>
      </c>
      <c r="B2886" t="s">
        <v>15983</v>
      </c>
      <c r="C2886" t="s">
        <v>990</v>
      </c>
      <c r="D2886" t="s">
        <v>15984</v>
      </c>
      <c r="E2886" t="s">
        <v>992</v>
      </c>
      <c r="F2886" t="s">
        <v>8292</v>
      </c>
      <c r="G2886">
        <v>24</v>
      </c>
      <c r="H2886" t="s">
        <v>1005</v>
      </c>
      <c r="I2886">
        <v>53825</v>
      </c>
      <c r="K2886" t="s">
        <v>15985</v>
      </c>
      <c r="L2886" s="106">
        <v>32343</v>
      </c>
      <c r="M2886">
        <v>14635182</v>
      </c>
      <c r="N2886" t="s">
        <v>996</v>
      </c>
      <c r="O2886" t="s">
        <v>12</v>
      </c>
      <c r="P2886" t="s">
        <v>997</v>
      </c>
      <c r="R2886" s="109" t="str">
        <f>IF(OR(P2886="SB",Q2886="SB"),"SB",0)</f>
        <v>SB</v>
      </c>
      <c r="T2886" s="110" t="s">
        <v>998</v>
      </c>
      <c r="V2886" s="113" t="str">
        <f>IF(AND(I2886&gt;=10000,I2886&lt;=19900),"Praha",(IF(AND(I2886&gt;=25001,I2886&lt;=29501),"Středočeský kraj",(IF(AND(I2886&gt;=30100,I2886&lt;=34972),"Středočeský kraj",(IF(AND(I2886&gt;=35002,I2886&lt;=36271),"Karlovarský kraj",(IF(AND(I2886&gt;=37001,I2886&lt;=39201),"Jihočeský kraj",(IF(AND(I2886&gt;=39701,I2886&lt;=39901),"Jihočeský kraj",(IF(AND(I2886&gt;=39301,I2886&lt;=39601),"Kraj Vysočina",(IF(AND(I2886&gt;=58001,I2886&lt;=59501),"Kraj Vysočina",(IF(AND(I2886&gt;=67401,I2886&lt;=67602),"Kraj Vysočina",(IF(AND(I2886&gt;=40001,I2886&lt;=44101),"Ústecký kraj",(IF(AND(I2886&gt;=46001,I2886&lt;=47201),"Liberecký kraj",(IF(AND(I2886&gt;=51202,I2886&lt;=51401),"Liberecký kraj",(IF(AND(I2886&gt;=53002,I2886&lt;=53976),"Pardubický kraj",(IF(AND(I2886&gt;=56002,I2886&lt;=57201),"Pardubický kraj",(IF(AND(I2886&gt;=60200,I2886&lt;=67201),"Jihomoravský kraj",(IF(AND(I2886&gt;=67801,I2886&lt;=68501),"Jihomoravský kraj",(IF(AND(I2886&gt;=69002,I2886&lt;=69801),"Jihomoravský kraj",(IF(AND(I2886&gt;=68601,I2886&lt;=68801),"Zlínský kraj",(IF(AND(I2886&gt;=75501,I2886&lt;=76901),"Zlínský kraj",(IF(AND(I2886&gt;=70030,I2886&lt;=74901),"Moravskoslezský kraj",(IF(AND(I2886&gt;=75000,I2886&lt;=75368),"Olomoucký kraj",(IF(AND(I2886&gt;=77200,I2886&lt;=79862),"Olomoucký kraj",(IF(AND(I2886&gt;=50011,I2886&lt;=50301),"Královéhradecký kraj",(IF(AND(I2886&gt;=54301,I2886&lt;=54303),"Královéhradecký kraj","0")))))))))))))))))))))))))))))))))))))))))))))))</f>
        <v>Pardubický kraj</v>
      </c>
      <c r="AB2886" t="s">
        <v>998</v>
      </c>
      <c r="AD2886" t="s">
        <v>998</v>
      </c>
      <c r="AE2886" t="s">
        <v>998</v>
      </c>
      <c r="AF2886" t="s">
        <v>998</v>
      </c>
      <c r="AG2886" s="107">
        <v>0</v>
      </c>
      <c r="AH2886" s="107">
        <v>0</v>
      </c>
      <c r="AI2886" s="107">
        <v>0</v>
      </c>
      <c r="AJ2886" t="s">
        <v>1012</v>
      </c>
    </row>
    <row r="2887" spans="1:37" x14ac:dyDescent="0.45">
      <c r="A2887" t="s">
        <v>1208</v>
      </c>
      <c r="B2887" t="s">
        <v>13319</v>
      </c>
      <c r="C2887" t="s">
        <v>1002</v>
      </c>
      <c r="D2887" t="s">
        <v>13320</v>
      </c>
      <c r="E2887" t="s">
        <v>992</v>
      </c>
      <c r="F2887" t="s">
        <v>13321</v>
      </c>
      <c r="G2887">
        <v>87</v>
      </c>
      <c r="H2887" t="s">
        <v>13321</v>
      </c>
      <c r="I2887">
        <v>53851</v>
      </c>
      <c r="K2887" t="s">
        <v>13322</v>
      </c>
      <c r="L2887" s="106">
        <v>33640</v>
      </c>
      <c r="M2887">
        <v>13391764</v>
      </c>
      <c r="N2887" t="s">
        <v>996</v>
      </c>
      <c r="O2887" t="s">
        <v>12</v>
      </c>
      <c r="P2887" t="s">
        <v>997</v>
      </c>
      <c r="R2887" s="109" t="str">
        <f>IF(OR(P2887="SB",Q2887="SB"),"SB",0)</f>
        <v>SB</v>
      </c>
      <c r="T2887" s="110" t="s">
        <v>998</v>
      </c>
      <c r="V2887" s="113" t="str">
        <f>IF(AND(I2887&gt;=10000,I2887&lt;=19900),"Praha",(IF(AND(I2887&gt;=25001,I2887&lt;=29501),"Středočeský kraj",(IF(AND(I2887&gt;=30100,I2887&lt;=34972),"Středočeský kraj",(IF(AND(I2887&gt;=35002,I2887&lt;=36271),"Karlovarský kraj",(IF(AND(I2887&gt;=37001,I2887&lt;=39201),"Jihočeský kraj",(IF(AND(I2887&gt;=39701,I2887&lt;=39901),"Jihočeský kraj",(IF(AND(I2887&gt;=39301,I2887&lt;=39601),"Kraj Vysočina",(IF(AND(I2887&gt;=58001,I2887&lt;=59501),"Kraj Vysočina",(IF(AND(I2887&gt;=67401,I2887&lt;=67602),"Kraj Vysočina",(IF(AND(I2887&gt;=40001,I2887&lt;=44101),"Ústecký kraj",(IF(AND(I2887&gt;=46001,I2887&lt;=47201),"Liberecký kraj",(IF(AND(I2887&gt;=51202,I2887&lt;=51401),"Liberecký kraj",(IF(AND(I2887&gt;=53002,I2887&lt;=53976),"Pardubický kraj",(IF(AND(I2887&gt;=56002,I2887&lt;=57201),"Pardubický kraj",(IF(AND(I2887&gt;=60200,I2887&lt;=67201),"Jihomoravský kraj",(IF(AND(I2887&gt;=67801,I2887&lt;=68501),"Jihomoravský kraj",(IF(AND(I2887&gt;=69002,I2887&lt;=69801),"Jihomoravský kraj",(IF(AND(I2887&gt;=68601,I2887&lt;=68801),"Zlínský kraj",(IF(AND(I2887&gt;=75501,I2887&lt;=76901),"Zlínský kraj",(IF(AND(I2887&gt;=70030,I2887&lt;=74901),"Moravskoslezský kraj",(IF(AND(I2887&gt;=75000,I2887&lt;=75368),"Olomoucký kraj",(IF(AND(I2887&gt;=77200,I2887&lt;=79862),"Olomoucký kraj",(IF(AND(I2887&gt;=50011,I2887&lt;=50301),"Královéhradecký kraj",(IF(AND(I2887&gt;=54301,I2887&lt;=54303),"Královéhradecký kraj","0")))))))))))))))))))))))))))))))))))))))))))))))</f>
        <v>Pardubický kraj</v>
      </c>
      <c r="AB2887" t="s">
        <v>998</v>
      </c>
      <c r="AD2887" t="s">
        <v>998</v>
      </c>
      <c r="AE2887" t="s">
        <v>998</v>
      </c>
      <c r="AF2887" t="s">
        <v>998</v>
      </c>
      <c r="AG2887" s="107">
        <v>0</v>
      </c>
      <c r="AH2887" s="107">
        <v>0</v>
      </c>
      <c r="AI2887" s="107">
        <v>0</v>
      </c>
      <c r="AJ2887" t="s">
        <v>1012</v>
      </c>
    </row>
    <row r="2888" spans="1:37" x14ac:dyDescent="0.45">
      <c r="A2888" t="s">
        <v>1076</v>
      </c>
      <c r="B2888" t="s">
        <v>4173</v>
      </c>
      <c r="C2888" t="s">
        <v>990</v>
      </c>
      <c r="D2888" t="s">
        <v>4188</v>
      </c>
      <c r="E2888" t="s">
        <v>992</v>
      </c>
      <c r="F2888" t="s">
        <v>4189</v>
      </c>
      <c r="G2888">
        <v>277</v>
      </c>
      <c r="H2888" t="s">
        <v>4189</v>
      </c>
      <c r="I2888">
        <v>53862</v>
      </c>
      <c r="K2888" t="s">
        <v>4190</v>
      </c>
      <c r="L2888" s="106">
        <v>31319</v>
      </c>
      <c r="M2888">
        <v>13413386</v>
      </c>
      <c r="N2888" t="s">
        <v>996</v>
      </c>
      <c r="O2888" t="s">
        <v>12</v>
      </c>
      <c r="P2888" t="s">
        <v>997</v>
      </c>
      <c r="R2888" s="109" t="str">
        <f>IF(OR(P2888="SB",Q2888="SB"),"SB",0)</f>
        <v>SB</v>
      </c>
      <c r="T2888" s="110" t="s">
        <v>998</v>
      </c>
      <c r="V2888" s="113" t="str">
        <f>IF(AND(I2888&gt;=10000,I2888&lt;=19900),"Praha",(IF(AND(I2888&gt;=25001,I2888&lt;=29501),"Středočeský kraj",(IF(AND(I2888&gt;=30100,I2888&lt;=34972),"Středočeský kraj",(IF(AND(I2888&gt;=35002,I2888&lt;=36271),"Karlovarský kraj",(IF(AND(I2888&gt;=37001,I2888&lt;=39201),"Jihočeský kraj",(IF(AND(I2888&gt;=39701,I2888&lt;=39901),"Jihočeský kraj",(IF(AND(I2888&gt;=39301,I2888&lt;=39601),"Kraj Vysočina",(IF(AND(I2888&gt;=58001,I2888&lt;=59501),"Kraj Vysočina",(IF(AND(I2888&gt;=67401,I2888&lt;=67602),"Kraj Vysočina",(IF(AND(I2888&gt;=40001,I2888&lt;=44101),"Ústecký kraj",(IF(AND(I2888&gt;=46001,I2888&lt;=47201),"Liberecký kraj",(IF(AND(I2888&gt;=51202,I2888&lt;=51401),"Liberecký kraj",(IF(AND(I2888&gt;=53002,I2888&lt;=53976),"Pardubický kraj",(IF(AND(I2888&gt;=56002,I2888&lt;=57201),"Pardubický kraj",(IF(AND(I2888&gt;=60200,I2888&lt;=67201),"Jihomoravský kraj",(IF(AND(I2888&gt;=67801,I2888&lt;=68501),"Jihomoravský kraj",(IF(AND(I2888&gt;=69002,I2888&lt;=69801),"Jihomoravský kraj",(IF(AND(I2888&gt;=68601,I2888&lt;=68801),"Zlínský kraj",(IF(AND(I2888&gt;=75501,I2888&lt;=76901),"Zlínský kraj",(IF(AND(I2888&gt;=70030,I2888&lt;=74901),"Moravskoslezský kraj",(IF(AND(I2888&gt;=75000,I2888&lt;=75368),"Olomoucký kraj",(IF(AND(I2888&gt;=77200,I2888&lt;=79862),"Olomoucký kraj",(IF(AND(I2888&gt;=50011,I2888&lt;=50301),"Královéhradecký kraj",(IF(AND(I2888&gt;=54301,I2888&lt;=54303),"Královéhradecký kraj","0")))))))))))))))))))))))))))))))))))))))))))))))</f>
        <v>Pardubický kraj</v>
      </c>
      <c r="AB2888" t="s">
        <v>998</v>
      </c>
      <c r="AD2888" t="s">
        <v>998</v>
      </c>
      <c r="AE2888" t="s">
        <v>998</v>
      </c>
      <c r="AF2888" t="s">
        <v>998</v>
      </c>
      <c r="AG2888" s="107">
        <v>0</v>
      </c>
      <c r="AH2888" s="107">
        <v>0</v>
      </c>
      <c r="AI2888" s="107">
        <v>0</v>
      </c>
      <c r="AJ2888" t="s">
        <v>1012</v>
      </c>
    </row>
    <row r="2889" spans="1:37" x14ac:dyDescent="0.45">
      <c r="A2889" t="s">
        <v>1174</v>
      </c>
      <c r="B2889" t="s">
        <v>13062</v>
      </c>
      <c r="C2889" t="s">
        <v>990</v>
      </c>
      <c r="D2889" t="s">
        <v>13063</v>
      </c>
      <c r="E2889" t="s">
        <v>992</v>
      </c>
      <c r="F2889" t="s">
        <v>1751</v>
      </c>
      <c r="G2889">
        <v>4</v>
      </c>
      <c r="H2889" t="s">
        <v>11097</v>
      </c>
      <c r="I2889">
        <v>53862</v>
      </c>
      <c r="K2889" t="s">
        <v>13064</v>
      </c>
      <c r="L2889" s="106">
        <v>33050</v>
      </c>
      <c r="M2889">
        <v>13393885</v>
      </c>
      <c r="N2889" t="s">
        <v>996</v>
      </c>
      <c r="O2889" t="s">
        <v>12</v>
      </c>
      <c r="P2889" t="s">
        <v>997</v>
      </c>
      <c r="R2889" s="109" t="str">
        <f>IF(OR(P2889="SB",Q2889="SB"),"SB",0)</f>
        <v>SB</v>
      </c>
      <c r="T2889" s="110" t="s">
        <v>998</v>
      </c>
      <c r="V2889" s="113" t="str">
        <f>IF(AND(I2889&gt;=10000,I2889&lt;=19900),"Praha",(IF(AND(I2889&gt;=25001,I2889&lt;=29501),"Středočeský kraj",(IF(AND(I2889&gt;=30100,I2889&lt;=34972),"Středočeský kraj",(IF(AND(I2889&gt;=35002,I2889&lt;=36271),"Karlovarský kraj",(IF(AND(I2889&gt;=37001,I2889&lt;=39201),"Jihočeský kraj",(IF(AND(I2889&gt;=39701,I2889&lt;=39901),"Jihočeský kraj",(IF(AND(I2889&gt;=39301,I2889&lt;=39601),"Kraj Vysočina",(IF(AND(I2889&gt;=58001,I2889&lt;=59501),"Kraj Vysočina",(IF(AND(I2889&gt;=67401,I2889&lt;=67602),"Kraj Vysočina",(IF(AND(I2889&gt;=40001,I2889&lt;=44101),"Ústecký kraj",(IF(AND(I2889&gt;=46001,I2889&lt;=47201),"Liberecký kraj",(IF(AND(I2889&gt;=51202,I2889&lt;=51401),"Liberecký kraj",(IF(AND(I2889&gt;=53002,I2889&lt;=53976),"Pardubický kraj",(IF(AND(I2889&gt;=56002,I2889&lt;=57201),"Pardubický kraj",(IF(AND(I2889&gt;=60200,I2889&lt;=67201),"Jihomoravský kraj",(IF(AND(I2889&gt;=67801,I2889&lt;=68501),"Jihomoravský kraj",(IF(AND(I2889&gt;=69002,I2889&lt;=69801),"Jihomoravský kraj",(IF(AND(I2889&gt;=68601,I2889&lt;=68801),"Zlínský kraj",(IF(AND(I2889&gt;=75501,I2889&lt;=76901),"Zlínský kraj",(IF(AND(I2889&gt;=70030,I2889&lt;=74901),"Moravskoslezský kraj",(IF(AND(I2889&gt;=75000,I2889&lt;=75368),"Olomoucký kraj",(IF(AND(I2889&gt;=77200,I2889&lt;=79862),"Olomoucký kraj",(IF(AND(I2889&gt;=50011,I2889&lt;=50301),"Královéhradecký kraj",(IF(AND(I2889&gt;=54301,I2889&lt;=54303),"Královéhradecký kraj","0")))))))))))))))))))))))))))))))))))))))))))))))</f>
        <v>Pardubický kraj</v>
      </c>
      <c r="AB2889" t="s">
        <v>998</v>
      </c>
      <c r="AD2889" t="s">
        <v>998</v>
      </c>
      <c r="AE2889" t="s">
        <v>998</v>
      </c>
      <c r="AF2889" t="s">
        <v>998</v>
      </c>
      <c r="AG2889" s="107">
        <v>0</v>
      </c>
      <c r="AH2889" s="107">
        <v>0</v>
      </c>
      <c r="AI2889" s="107">
        <v>0</v>
      </c>
      <c r="AJ2889" t="s">
        <v>1012</v>
      </c>
    </row>
    <row r="2890" spans="1:37" x14ac:dyDescent="0.45">
      <c r="A2890" t="s">
        <v>1112</v>
      </c>
      <c r="B2890" t="s">
        <v>16565</v>
      </c>
      <c r="C2890" t="s">
        <v>990</v>
      </c>
      <c r="D2890" t="s">
        <v>16566</v>
      </c>
      <c r="E2890" t="s">
        <v>992</v>
      </c>
      <c r="F2890" t="s">
        <v>16567</v>
      </c>
      <c r="G2890">
        <v>55</v>
      </c>
      <c r="H2890" t="s">
        <v>16568</v>
      </c>
      <c r="I2890">
        <v>53862</v>
      </c>
      <c r="J2890">
        <v>777034011</v>
      </c>
      <c r="K2890" t="s">
        <v>16569</v>
      </c>
      <c r="L2890" s="106">
        <v>32747</v>
      </c>
      <c r="M2890">
        <v>10595336</v>
      </c>
      <c r="N2890" t="s">
        <v>996</v>
      </c>
      <c r="O2890" t="s">
        <v>12</v>
      </c>
      <c r="P2890" t="s">
        <v>997</v>
      </c>
      <c r="R2890" s="109" t="str">
        <f>IF(OR(P2890="SB",Q2890="SB"),"SB",0)</f>
        <v>SB</v>
      </c>
      <c r="T2890" s="110" t="s">
        <v>998</v>
      </c>
      <c r="V2890" s="113" t="str">
        <f>IF(AND(I2890&gt;=10000,I2890&lt;=19900),"Praha",(IF(AND(I2890&gt;=25001,I2890&lt;=29501),"Středočeský kraj",(IF(AND(I2890&gt;=30100,I2890&lt;=34972),"Středočeský kraj",(IF(AND(I2890&gt;=35002,I2890&lt;=36271),"Karlovarský kraj",(IF(AND(I2890&gt;=37001,I2890&lt;=39201),"Jihočeský kraj",(IF(AND(I2890&gt;=39701,I2890&lt;=39901),"Jihočeský kraj",(IF(AND(I2890&gt;=39301,I2890&lt;=39601),"Kraj Vysočina",(IF(AND(I2890&gt;=58001,I2890&lt;=59501),"Kraj Vysočina",(IF(AND(I2890&gt;=67401,I2890&lt;=67602),"Kraj Vysočina",(IF(AND(I2890&gt;=40001,I2890&lt;=44101),"Ústecký kraj",(IF(AND(I2890&gt;=46001,I2890&lt;=47201),"Liberecký kraj",(IF(AND(I2890&gt;=51202,I2890&lt;=51401),"Liberecký kraj",(IF(AND(I2890&gt;=53002,I2890&lt;=53976),"Pardubický kraj",(IF(AND(I2890&gt;=56002,I2890&lt;=57201),"Pardubický kraj",(IF(AND(I2890&gt;=60200,I2890&lt;=67201),"Jihomoravský kraj",(IF(AND(I2890&gt;=67801,I2890&lt;=68501),"Jihomoravský kraj",(IF(AND(I2890&gt;=69002,I2890&lt;=69801),"Jihomoravský kraj",(IF(AND(I2890&gt;=68601,I2890&lt;=68801),"Zlínský kraj",(IF(AND(I2890&gt;=75501,I2890&lt;=76901),"Zlínský kraj",(IF(AND(I2890&gt;=70030,I2890&lt;=74901),"Moravskoslezský kraj",(IF(AND(I2890&gt;=75000,I2890&lt;=75368),"Olomoucký kraj",(IF(AND(I2890&gt;=77200,I2890&lt;=79862),"Olomoucký kraj",(IF(AND(I2890&gt;=50011,I2890&lt;=50301),"Královéhradecký kraj",(IF(AND(I2890&gt;=54301,I2890&lt;=54303),"Královéhradecký kraj","0")))))))))))))))))))))))))))))))))))))))))))))))</f>
        <v>Pardubický kraj</v>
      </c>
      <c r="AB2890" t="s">
        <v>998</v>
      </c>
      <c r="AD2890" t="s">
        <v>998</v>
      </c>
      <c r="AE2890" t="s">
        <v>998</v>
      </c>
      <c r="AF2890" t="s">
        <v>998</v>
      </c>
      <c r="AG2890" s="107">
        <v>0</v>
      </c>
      <c r="AH2890" s="107">
        <v>0</v>
      </c>
      <c r="AI2890" s="107">
        <v>0</v>
      </c>
      <c r="AJ2890" t="s">
        <v>1012</v>
      </c>
    </row>
    <row r="2891" spans="1:37" x14ac:dyDescent="0.45">
      <c r="A2891" t="s">
        <v>1156</v>
      </c>
      <c r="B2891" t="s">
        <v>17736</v>
      </c>
      <c r="C2891" t="s">
        <v>990</v>
      </c>
      <c r="D2891" t="s">
        <v>17737</v>
      </c>
      <c r="E2891" t="s">
        <v>992</v>
      </c>
      <c r="F2891" t="s">
        <v>1718</v>
      </c>
      <c r="G2891">
        <v>79</v>
      </c>
      <c r="H2891" t="s">
        <v>11097</v>
      </c>
      <c r="I2891">
        <v>53862</v>
      </c>
      <c r="K2891" t="s">
        <v>17738</v>
      </c>
      <c r="L2891" s="106">
        <v>29200</v>
      </c>
      <c r="M2891">
        <v>13414093</v>
      </c>
      <c r="N2891" t="s">
        <v>996</v>
      </c>
      <c r="O2891" t="s">
        <v>12</v>
      </c>
      <c r="P2891" t="s">
        <v>997</v>
      </c>
      <c r="R2891" s="109" t="str">
        <f>IF(OR(P2891="SB",Q2891="SB"),"SB",0)</f>
        <v>SB</v>
      </c>
      <c r="T2891" s="110" t="s">
        <v>998</v>
      </c>
      <c r="V2891" s="113" t="str">
        <f>IF(AND(I2891&gt;=10000,I2891&lt;=19900),"Praha",(IF(AND(I2891&gt;=25001,I2891&lt;=29501),"Středočeský kraj",(IF(AND(I2891&gt;=30100,I2891&lt;=34972),"Středočeský kraj",(IF(AND(I2891&gt;=35002,I2891&lt;=36271),"Karlovarský kraj",(IF(AND(I2891&gt;=37001,I2891&lt;=39201),"Jihočeský kraj",(IF(AND(I2891&gt;=39701,I2891&lt;=39901),"Jihočeský kraj",(IF(AND(I2891&gt;=39301,I2891&lt;=39601),"Kraj Vysočina",(IF(AND(I2891&gt;=58001,I2891&lt;=59501),"Kraj Vysočina",(IF(AND(I2891&gt;=67401,I2891&lt;=67602),"Kraj Vysočina",(IF(AND(I2891&gt;=40001,I2891&lt;=44101),"Ústecký kraj",(IF(AND(I2891&gt;=46001,I2891&lt;=47201),"Liberecký kraj",(IF(AND(I2891&gt;=51202,I2891&lt;=51401),"Liberecký kraj",(IF(AND(I2891&gt;=53002,I2891&lt;=53976),"Pardubický kraj",(IF(AND(I2891&gt;=56002,I2891&lt;=57201),"Pardubický kraj",(IF(AND(I2891&gt;=60200,I2891&lt;=67201),"Jihomoravský kraj",(IF(AND(I2891&gt;=67801,I2891&lt;=68501),"Jihomoravský kraj",(IF(AND(I2891&gt;=69002,I2891&lt;=69801),"Jihomoravský kraj",(IF(AND(I2891&gt;=68601,I2891&lt;=68801),"Zlínský kraj",(IF(AND(I2891&gt;=75501,I2891&lt;=76901),"Zlínský kraj",(IF(AND(I2891&gt;=70030,I2891&lt;=74901),"Moravskoslezský kraj",(IF(AND(I2891&gt;=75000,I2891&lt;=75368),"Olomoucký kraj",(IF(AND(I2891&gt;=77200,I2891&lt;=79862),"Olomoucký kraj",(IF(AND(I2891&gt;=50011,I2891&lt;=50301),"Královéhradecký kraj",(IF(AND(I2891&gt;=54301,I2891&lt;=54303),"Královéhradecký kraj","0")))))))))))))))))))))))))))))))))))))))))))))))</f>
        <v>Pardubický kraj</v>
      </c>
      <c r="AB2891" t="s">
        <v>998</v>
      </c>
      <c r="AD2891" t="s">
        <v>998</v>
      </c>
      <c r="AE2891" t="s">
        <v>998</v>
      </c>
      <c r="AF2891" t="s">
        <v>998</v>
      </c>
      <c r="AG2891" s="107">
        <v>0</v>
      </c>
      <c r="AH2891" s="107">
        <v>0</v>
      </c>
      <c r="AI2891" s="107">
        <v>0</v>
      </c>
      <c r="AJ2891" t="s">
        <v>1012</v>
      </c>
    </row>
    <row r="2892" spans="1:37" x14ac:dyDescent="0.45">
      <c r="A2892" t="s">
        <v>15755</v>
      </c>
      <c r="B2892" t="s">
        <v>15754</v>
      </c>
      <c r="C2892" t="s">
        <v>990</v>
      </c>
      <c r="D2892" t="s">
        <v>15756</v>
      </c>
      <c r="E2892" t="s">
        <v>992</v>
      </c>
      <c r="F2892" t="s">
        <v>6564</v>
      </c>
      <c r="G2892">
        <v>1600</v>
      </c>
      <c r="H2892" t="s">
        <v>1163</v>
      </c>
      <c r="I2892">
        <v>53901</v>
      </c>
      <c r="J2892">
        <v>721885069</v>
      </c>
      <c r="K2892" t="s">
        <v>15757</v>
      </c>
      <c r="L2892" s="106">
        <v>32624</v>
      </c>
      <c r="M2892">
        <v>10608571</v>
      </c>
      <c r="N2892" t="s">
        <v>996</v>
      </c>
      <c r="O2892" t="s">
        <v>12</v>
      </c>
      <c r="P2892" t="s">
        <v>997</v>
      </c>
      <c r="R2892" s="109" t="str">
        <f>IF(OR(P2892="SB",Q2892="SB"),"SB",0)</f>
        <v>SB</v>
      </c>
      <c r="T2892" s="110">
        <v>10748</v>
      </c>
      <c r="U2892" t="s">
        <v>19633</v>
      </c>
      <c r="V2892" s="113" t="str">
        <f>IF(AND(I2892&gt;=10000,I2892&lt;=19900),"Praha",(IF(AND(I2892&gt;=25001,I2892&lt;=29501),"Středočeský kraj",(IF(AND(I2892&gt;=30100,I2892&lt;=34972),"Středočeský kraj",(IF(AND(I2892&gt;=35002,I2892&lt;=36271),"Karlovarský kraj",(IF(AND(I2892&gt;=37001,I2892&lt;=39201),"Jihočeský kraj",(IF(AND(I2892&gt;=39701,I2892&lt;=39901),"Jihočeský kraj",(IF(AND(I2892&gt;=39301,I2892&lt;=39601),"Kraj Vysočina",(IF(AND(I2892&gt;=58001,I2892&lt;=59501),"Kraj Vysočina",(IF(AND(I2892&gt;=67401,I2892&lt;=67602),"Kraj Vysočina",(IF(AND(I2892&gt;=40001,I2892&lt;=44101),"Ústecký kraj",(IF(AND(I2892&gt;=46001,I2892&lt;=47201),"Liberecký kraj",(IF(AND(I2892&gt;=51202,I2892&lt;=51401),"Liberecký kraj",(IF(AND(I2892&gt;=53002,I2892&lt;=53976),"Pardubický kraj",(IF(AND(I2892&gt;=56002,I2892&lt;=57201),"Pardubický kraj",(IF(AND(I2892&gt;=60200,I2892&lt;=67201),"Jihomoravský kraj",(IF(AND(I2892&gt;=67801,I2892&lt;=68501),"Jihomoravský kraj",(IF(AND(I2892&gt;=69002,I2892&lt;=69801),"Jihomoravský kraj",(IF(AND(I2892&gt;=68601,I2892&lt;=68801),"Zlínský kraj",(IF(AND(I2892&gt;=75501,I2892&lt;=76901),"Zlínský kraj",(IF(AND(I2892&gt;=70030,I2892&lt;=74901),"Moravskoslezský kraj",(IF(AND(I2892&gt;=75000,I2892&lt;=75368),"Olomoucký kraj",(IF(AND(I2892&gt;=77200,I2892&lt;=79862),"Olomoucký kraj",(IF(AND(I2892&gt;=50011,I2892&lt;=50301),"Královéhradecký kraj",(IF(AND(I2892&gt;=54301,I2892&lt;=54303),"Královéhradecký kraj","0")))))))))))))))))))))))))))))))))))))))))))))))</f>
        <v>Pardubický kraj</v>
      </c>
      <c r="AD2892" t="s">
        <v>998</v>
      </c>
      <c r="AE2892" t="s">
        <v>998</v>
      </c>
      <c r="AF2892" t="s">
        <v>998</v>
      </c>
      <c r="AG2892" s="107">
        <v>0</v>
      </c>
      <c r="AH2892" s="107">
        <v>0</v>
      </c>
      <c r="AI2892" s="107">
        <v>0</v>
      </c>
      <c r="AJ2892" t="s">
        <v>1012</v>
      </c>
    </row>
    <row r="2893" spans="1:37" x14ac:dyDescent="0.45">
      <c r="A2893" t="s">
        <v>1021</v>
      </c>
      <c r="B2893" t="s">
        <v>8101</v>
      </c>
      <c r="C2893" t="s">
        <v>990</v>
      </c>
      <c r="D2893" t="s">
        <v>8102</v>
      </c>
      <c r="E2893" t="s">
        <v>992</v>
      </c>
      <c r="F2893" t="s">
        <v>2731</v>
      </c>
      <c r="G2893">
        <v>1629</v>
      </c>
      <c r="H2893" t="s">
        <v>3200</v>
      </c>
      <c r="I2893">
        <v>53901</v>
      </c>
      <c r="K2893" t="s">
        <v>8103</v>
      </c>
      <c r="L2893" s="106">
        <v>25020</v>
      </c>
      <c r="M2893">
        <v>12922023</v>
      </c>
      <c r="N2893" t="s">
        <v>996</v>
      </c>
      <c r="O2893" t="s">
        <v>12</v>
      </c>
      <c r="P2893" t="s">
        <v>997</v>
      </c>
      <c r="R2893" s="109" t="str">
        <f>IF(OR(P2893="SB",Q2893="SB"),"SB",0)</f>
        <v>SB</v>
      </c>
      <c r="T2893" s="110" t="s">
        <v>998</v>
      </c>
      <c r="V2893" s="113" t="str">
        <f>IF(AND(I2893&gt;=10000,I2893&lt;=19900),"Praha",(IF(AND(I2893&gt;=25001,I2893&lt;=29501),"Středočeský kraj",(IF(AND(I2893&gt;=30100,I2893&lt;=34972),"Středočeský kraj",(IF(AND(I2893&gt;=35002,I2893&lt;=36271),"Karlovarský kraj",(IF(AND(I2893&gt;=37001,I2893&lt;=39201),"Jihočeský kraj",(IF(AND(I2893&gt;=39701,I2893&lt;=39901),"Jihočeský kraj",(IF(AND(I2893&gt;=39301,I2893&lt;=39601),"Kraj Vysočina",(IF(AND(I2893&gt;=58001,I2893&lt;=59501),"Kraj Vysočina",(IF(AND(I2893&gt;=67401,I2893&lt;=67602),"Kraj Vysočina",(IF(AND(I2893&gt;=40001,I2893&lt;=44101),"Ústecký kraj",(IF(AND(I2893&gt;=46001,I2893&lt;=47201),"Liberecký kraj",(IF(AND(I2893&gt;=51202,I2893&lt;=51401),"Liberecký kraj",(IF(AND(I2893&gt;=53002,I2893&lt;=53976),"Pardubický kraj",(IF(AND(I2893&gt;=56002,I2893&lt;=57201),"Pardubický kraj",(IF(AND(I2893&gt;=60200,I2893&lt;=67201),"Jihomoravský kraj",(IF(AND(I2893&gt;=67801,I2893&lt;=68501),"Jihomoravský kraj",(IF(AND(I2893&gt;=69002,I2893&lt;=69801),"Jihomoravský kraj",(IF(AND(I2893&gt;=68601,I2893&lt;=68801),"Zlínský kraj",(IF(AND(I2893&gt;=75501,I2893&lt;=76901),"Zlínský kraj",(IF(AND(I2893&gt;=70030,I2893&lt;=74901),"Moravskoslezský kraj",(IF(AND(I2893&gt;=75000,I2893&lt;=75368),"Olomoucký kraj",(IF(AND(I2893&gt;=77200,I2893&lt;=79862),"Olomoucký kraj",(IF(AND(I2893&gt;=50011,I2893&lt;=50301),"Královéhradecký kraj",(IF(AND(I2893&gt;=54301,I2893&lt;=54303),"Královéhradecký kraj","0")))))))))))))))))))))))))))))))))))))))))))))))</f>
        <v>Pardubický kraj</v>
      </c>
      <c r="AB2893" t="s">
        <v>998</v>
      </c>
      <c r="AD2893" t="s">
        <v>998</v>
      </c>
      <c r="AE2893" t="s">
        <v>998</v>
      </c>
      <c r="AF2893" t="s">
        <v>998</v>
      </c>
      <c r="AG2893" s="107">
        <v>0</v>
      </c>
      <c r="AH2893" s="107">
        <v>0</v>
      </c>
      <c r="AI2893" s="107">
        <v>0</v>
      </c>
      <c r="AJ2893" t="s">
        <v>1012</v>
      </c>
    </row>
    <row r="2894" spans="1:37" x14ac:dyDescent="0.45">
      <c r="A2894" t="s">
        <v>1007</v>
      </c>
      <c r="B2894" t="s">
        <v>10432</v>
      </c>
      <c r="C2894" t="s">
        <v>990</v>
      </c>
      <c r="D2894" t="s">
        <v>10433</v>
      </c>
      <c r="E2894" t="s">
        <v>992</v>
      </c>
      <c r="F2894" t="s">
        <v>10434</v>
      </c>
      <c r="G2894">
        <v>18</v>
      </c>
      <c r="H2894" t="s">
        <v>1082</v>
      </c>
      <c r="I2894">
        <v>53921</v>
      </c>
      <c r="K2894" t="s">
        <v>10435</v>
      </c>
      <c r="L2894" s="106">
        <v>33946</v>
      </c>
      <c r="M2894">
        <v>10896541</v>
      </c>
      <c r="N2894" t="s">
        <v>996</v>
      </c>
      <c r="O2894" t="s">
        <v>12</v>
      </c>
      <c r="P2894" t="s">
        <v>997</v>
      </c>
      <c r="R2894" s="109" t="str">
        <f>IF(OR(P2894="SB",Q2894="SB"),"SB",0)</f>
        <v>SB</v>
      </c>
      <c r="T2894" s="110">
        <v>11681</v>
      </c>
      <c r="U2894" t="s">
        <v>19633</v>
      </c>
      <c r="V2894" s="113" t="str">
        <f>IF(AND(I2894&gt;=10000,I2894&lt;=19900),"Praha",(IF(AND(I2894&gt;=25001,I2894&lt;=29501),"Středočeský kraj",(IF(AND(I2894&gt;=30100,I2894&lt;=34972),"Středočeský kraj",(IF(AND(I2894&gt;=35002,I2894&lt;=36271),"Karlovarský kraj",(IF(AND(I2894&gt;=37001,I2894&lt;=39201),"Jihočeský kraj",(IF(AND(I2894&gt;=39701,I2894&lt;=39901),"Jihočeský kraj",(IF(AND(I2894&gt;=39301,I2894&lt;=39601),"Kraj Vysočina",(IF(AND(I2894&gt;=58001,I2894&lt;=59501),"Kraj Vysočina",(IF(AND(I2894&gt;=67401,I2894&lt;=67602),"Kraj Vysočina",(IF(AND(I2894&gt;=40001,I2894&lt;=44101),"Ústecký kraj",(IF(AND(I2894&gt;=46001,I2894&lt;=47201),"Liberecký kraj",(IF(AND(I2894&gt;=51202,I2894&lt;=51401),"Liberecký kraj",(IF(AND(I2894&gt;=53002,I2894&lt;=53976),"Pardubický kraj",(IF(AND(I2894&gt;=56002,I2894&lt;=57201),"Pardubický kraj",(IF(AND(I2894&gt;=60200,I2894&lt;=67201),"Jihomoravský kraj",(IF(AND(I2894&gt;=67801,I2894&lt;=68501),"Jihomoravský kraj",(IF(AND(I2894&gt;=69002,I2894&lt;=69801),"Jihomoravský kraj",(IF(AND(I2894&gt;=68601,I2894&lt;=68801),"Zlínský kraj",(IF(AND(I2894&gt;=75501,I2894&lt;=76901),"Zlínský kraj",(IF(AND(I2894&gt;=70030,I2894&lt;=74901),"Moravskoslezský kraj",(IF(AND(I2894&gt;=75000,I2894&lt;=75368),"Olomoucký kraj",(IF(AND(I2894&gt;=77200,I2894&lt;=79862),"Olomoucký kraj",(IF(AND(I2894&gt;=50011,I2894&lt;=50301),"Královéhradecký kraj",(IF(AND(I2894&gt;=54301,I2894&lt;=54303),"Královéhradecký kraj","0")))))))))))))))))))))))))))))))))))))))))))))))</f>
        <v>Pardubický kraj</v>
      </c>
      <c r="AD2894" t="s">
        <v>998</v>
      </c>
      <c r="AE2894" t="s">
        <v>998</v>
      </c>
      <c r="AF2894" t="s">
        <v>998</v>
      </c>
      <c r="AG2894" s="107">
        <v>0</v>
      </c>
      <c r="AH2894" s="107">
        <v>0</v>
      </c>
      <c r="AI2894" s="107">
        <v>0</v>
      </c>
      <c r="AJ2894" t="s">
        <v>1012</v>
      </c>
    </row>
    <row r="2895" spans="1:37" x14ac:dyDescent="0.45">
      <c r="A2895" t="s">
        <v>1026</v>
      </c>
      <c r="B2895" t="s">
        <v>10432</v>
      </c>
      <c r="C2895" t="s">
        <v>990</v>
      </c>
      <c r="D2895" t="s">
        <v>10436</v>
      </c>
      <c r="E2895" t="s">
        <v>992</v>
      </c>
      <c r="F2895" t="s">
        <v>10434</v>
      </c>
      <c r="G2895">
        <v>18</v>
      </c>
      <c r="H2895" t="s">
        <v>1082</v>
      </c>
      <c r="I2895">
        <v>53921</v>
      </c>
      <c r="K2895" t="s">
        <v>10435</v>
      </c>
      <c r="L2895" s="106">
        <v>31499</v>
      </c>
      <c r="M2895">
        <v>10875222</v>
      </c>
      <c r="N2895" t="s">
        <v>996</v>
      </c>
      <c r="O2895" t="s">
        <v>12</v>
      </c>
      <c r="P2895" t="s">
        <v>997</v>
      </c>
      <c r="R2895" s="109" t="str">
        <f>IF(OR(P2895="SB",Q2895="SB"),"SB",0)</f>
        <v>SB</v>
      </c>
      <c r="T2895" s="110">
        <v>11682</v>
      </c>
      <c r="U2895" t="s">
        <v>19633</v>
      </c>
      <c r="V2895" s="113" t="str">
        <f>IF(AND(I2895&gt;=10000,I2895&lt;=19900),"Praha",(IF(AND(I2895&gt;=25001,I2895&lt;=29501),"Středočeský kraj",(IF(AND(I2895&gt;=30100,I2895&lt;=34972),"Středočeský kraj",(IF(AND(I2895&gt;=35002,I2895&lt;=36271),"Karlovarský kraj",(IF(AND(I2895&gt;=37001,I2895&lt;=39201),"Jihočeský kraj",(IF(AND(I2895&gt;=39701,I2895&lt;=39901),"Jihočeský kraj",(IF(AND(I2895&gt;=39301,I2895&lt;=39601),"Kraj Vysočina",(IF(AND(I2895&gt;=58001,I2895&lt;=59501),"Kraj Vysočina",(IF(AND(I2895&gt;=67401,I2895&lt;=67602),"Kraj Vysočina",(IF(AND(I2895&gt;=40001,I2895&lt;=44101),"Ústecký kraj",(IF(AND(I2895&gt;=46001,I2895&lt;=47201),"Liberecký kraj",(IF(AND(I2895&gt;=51202,I2895&lt;=51401),"Liberecký kraj",(IF(AND(I2895&gt;=53002,I2895&lt;=53976),"Pardubický kraj",(IF(AND(I2895&gt;=56002,I2895&lt;=57201),"Pardubický kraj",(IF(AND(I2895&gt;=60200,I2895&lt;=67201),"Jihomoravský kraj",(IF(AND(I2895&gt;=67801,I2895&lt;=68501),"Jihomoravský kraj",(IF(AND(I2895&gt;=69002,I2895&lt;=69801),"Jihomoravský kraj",(IF(AND(I2895&gt;=68601,I2895&lt;=68801),"Zlínský kraj",(IF(AND(I2895&gt;=75501,I2895&lt;=76901),"Zlínský kraj",(IF(AND(I2895&gt;=70030,I2895&lt;=74901),"Moravskoslezský kraj",(IF(AND(I2895&gt;=75000,I2895&lt;=75368),"Olomoucký kraj",(IF(AND(I2895&gt;=77200,I2895&lt;=79862),"Olomoucký kraj",(IF(AND(I2895&gt;=50011,I2895&lt;=50301),"Královéhradecký kraj",(IF(AND(I2895&gt;=54301,I2895&lt;=54303),"Královéhradecký kraj","0")))))))))))))))))))))))))))))))))))))))))))))))</f>
        <v>Pardubický kraj</v>
      </c>
      <c r="AD2895" t="s">
        <v>998</v>
      </c>
      <c r="AE2895" t="s">
        <v>998</v>
      </c>
      <c r="AF2895" t="s">
        <v>998</v>
      </c>
      <c r="AG2895" s="107">
        <v>0</v>
      </c>
      <c r="AH2895" s="107">
        <v>0</v>
      </c>
      <c r="AI2895" s="107">
        <v>0</v>
      </c>
      <c r="AJ2895" t="s">
        <v>1012</v>
      </c>
    </row>
    <row r="2896" spans="1:37" x14ac:dyDescent="0.45">
      <c r="A2896" t="s">
        <v>1044</v>
      </c>
      <c r="B2896" t="s">
        <v>17547</v>
      </c>
      <c r="C2896" t="s">
        <v>990</v>
      </c>
      <c r="D2896" t="s">
        <v>17548</v>
      </c>
      <c r="E2896" t="s">
        <v>992</v>
      </c>
      <c r="F2896" t="s">
        <v>1966</v>
      </c>
      <c r="G2896">
        <v>203</v>
      </c>
      <c r="H2896" t="s">
        <v>1126</v>
      </c>
      <c r="I2896">
        <v>54101</v>
      </c>
      <c r="J2896">
        <v>499733622</v>
      </c>
      <c r="K2896" t="s">
        <v>17549</v>
      </c>
      <c r="L2896" s="106">
        <v>33523</v>
      </c>
      <c r="M2896">
        <v>10594326</v>
      </c>
      <c r="N2896" t="s">
        <v>996</v>
      </c>
      <c r="O2896" t="s">
        <v>12</v>
      </c>
      <c r="P2896" t="s">
        <v>997</v>
      </c>
      <c r="R2896" s="109" t="str">
        <f>IF(OR(P2896="SB",Q2896="SB"),"SB",0)</f>
        <v>SB</v>
      </c>
      <c r="T2896" s="110">
        <v>10633</v>
      </c>
      <c r="U2896" t="s">
        <v>19633</v>
      </c>
      <c r="V2896" s="113" t="str">
        <f>IF(AND(I2896&gt;=10000,I2896&lt;=19900),"Praha",(IF(AND(I2896&gt;=25001,I2896&lt;=29501),"Středočeský kraj",(IF(AND(I2896&gt;=30100,I2896&lt;=34972),"Středočeský kraj",(IF(AND(I2896&gt;=35002,I2896&lt;=36271),"Karlovarský kraj",(IF(AND(I2896&gt;=37001,I2896&lt;=39201),"Jihočeský kraj",(IF(AND(I2896&gt;=39701,I2896&lt;=39901),"Jihočeský kraj",(IF(AND(I2896&gt;=39301,I2896&lt;=39601),"Kraj Vysočina",(IF(AND(I2896&gt;=58001,I2896&lt;=59501),"Kraj Vysočina",(IF(AND(I2896&gt;=67401,I2896&lt;=67602),"Kraj Vysočina",(IF(AND(I2896&gt;=40001,I2896&lt;=44101),"Ústecký kraj",(IF(AND(I2896&gt;=46001,I2896&lt;=47201),"Liberecký kraj",(IF(AND(I2896&gt;=51202,I2896&lt;=51401),"Liberecký kraj",(IF(AND(I2896&gt;=53002,I2896&lt;=53976),"Pardubický kraj",(IF(AND(I2896&gt;=56002,I2896&lt;=57201),"Pardubický kraj",(IF(AND(I2896&gt;=60200,I2896&lt;=67201),"Jihomoravský kraj",(IF(AND(I2896&gt;=67801,I2896&lt;=68501),"Jihomoravský kraj",(IF(AND(I2896&gt;=69002,I2896&lt;=69801),"Jihomoravský kraj",(IF(AND(I2896&gt;=68601,I2896&lt;=68801),"Zlínský kraj",(IF(AND(I2896&gt;=75501,I2896&lt;=76901),"Zlínský kraj",(IF(AND(I2896&gt;=70030,I2896&lt;=74901),"Moravskoslezský kraj",(IF(AND(I2896&gt;=75000,I2896&lt;=75368),"Olomoucký kraj",(IF(AND(I2896&gt;=77200,I2896&lt;=79862),"Olomoucký kraj",(IF(AND(I2896&gt;=50011,I2896&lt;=50301),"Královéhradecký kraj",(IF(AND(I2896&gt;=54301,I2896&lt;=54303),"Královéhradecký kraj","0")))))))))))))))))))))))))))))))))))))))))))))))</f>
        <v>0</v>
      </c>
      <c r="AD2896" t="s">
        <v>998</v>
      </c>
      <c r="AE2896" t="s">
        <v>998</v>
      </c>
      <c r="AF2896" t="s">
        <v>998</v>
      </c>
      <c r="AG2896" s="107">
        <v>0</v>
      </c>
      <c r="AH2896" s="107">
        <v>0</v>
      </c>
      <c r="AI2896" s="107">
        <v>0</v>
      </c>
      <c r="AJ2896" t="s">
        <v>1012</v>
      </c>
    </row>
    <row r="2897" spans="1:37" x14ac:dyDescent="0.45">
      <c r="A2897" t="s">
        <v>1156</v>
      </c>
      <c r="B2897" t="s">
        <v>5414</v>
      </c>
      <c r="C2897" t="s">
        <v>990</v>
      </c>
      <c r="D2897" t="s">
        <v>5415</v>
      </c>
      <c r="E2897" t="s">
        <v>992</v>
      </c>
      <c r="F2897" t="s">
        <v>5416</v>
      </c>
      <c r="G2897">
        <v>218</v>
      </c>
      <c r="H2897" t="s">
        <v>1126</v>
      </c>
      <c r="I2897">
        <v>54101</v>
      </c>
      <c r="J2897">
        <v>605159480</v>
      </c>
      <c r="K2897" t="s">
        <v>5417</v>
      </c>
      <c r="L2897" s="106">
        <v>29480</v>
      </c>
      <c r="M2897">
        <v>10603521</v>
      </c>
      <c r="N2897" t="s">
        <v>996</v>
      </c>
      <c r="O2897" t="s">
        <v>12</v>
      </c>
      <c r="P2897" t="s">
        <v>997</v>
      </c>
      <c r="R2897" s="109" t="str">
        <f>IF(OR(P2897="SB",Q2897="SB"),"SB",0)</f>
        <v>SB</v>
      </c>
      <c r="T2897" s="110">
        <v>10702</v>
      </c>
      <c r="U2897" t="s">
        <v>19633</v>
      </c>
      <c r="V2897" s="113" t="str">
        <f>IF(AND(I2897&gt;=10000,I2897&lt;=19900),"Praha",(IF(AND(I2897&gt;=25001,I2897&lt;=29501),"Středočeský kraj",(IF(AND(I2897&gt;=30100,I2897&lt;=34972),"Středočeský kraj",(IF(AND(I2897&gt;=35002,I2897&lt;=36271),"Karlovarský kraj",(IF(AND(I2897&gt;=37001,I2897&lt;=39201),"Jihočeský kraj",(IF(AND(I2897&gt;=39701,I2897&lt;=39901),"Jihočeský kraj",(IF(AND(I2897&gt;=39301,I2897&lt;=39601),"Kraj Vysočina",(IF(AND(I2897&gt;=58001,I2897&lt;=59501),"Kraj Vysočina",(IF(AND(I2897&gt;=67401,I2897&lt;=67602),"Kraj Vysočina",(IF(AND(I2897&gt;=40001,I2897&lt;=44101),"Ústecký kraj",(IF(AND(I2897&gt;=46001,I2897&lt;=47201),"Liberecký kraj",(IF(AND(I2897&gt;=51202,I2897&lt;=51401),"Liberecký kraj",(IF(AND(I2897&gt;=53002,I2897&lt;=53976),"Pardubický kraj",(IF(AND(I2897&gt;=56002,I2897&lt;=57201),"Pardubický kraj",(IF(AND(I2897&gt;=60200,I2897&lt;=67201),"Jihomoravský kraj",(IF(AND(I2897&gt;=67801,I2897&lt;=68501),"Jihomoravský kraj",(IF(AND(I2897&gt;=69002,I2897&lt;=69801),"Jihomoravský kraj",(IF(AND(I2897&gt;=68601,I2897&lt;=68801),"Zlínský kraj",(IF(AND(I2897&gt;=75501,I2897&lt;=76901),"Zlínský kraj",(IF(AND(I2897&gt;=70030,I2897&lt;=74901),"Moravskoslezský kraj",(IF(AND(I2897&gt;=75000,I2897&lt;=75368),"Olomoucký kraj",(IF(AND(I2897&gt;=77200,I2897&lt;=79862),"Olomoucký kraj",(IF(AND(I2897&gt;=50011,I2897&lt;=50301),"Královéhradecký kraj",(IF(AND(I2897&gt;=54301,I2897&lt;=54303),"Královéhradecký kraj","0")))))))))))))))))))))))))))))))))))))))))))))))</f>
        <v>0</v>
      </c>
      <c r="AD2897" t="s">
        <v>998</v>
      </c>
      <c r="AE2897" t="s">
        <v>998</v>
      </c>
      <c r="AF2897" t="s">
        <v>998</v>
      </c>
      <c r="AG2897" s="107">
        <v>0</v>
      </c>
      <c r="AH2897" s="107">
        <v>0</v>
      </c>
      <c r="AI2897" s="107">
        <v>0</v>
      </c>
      <c r="AJ2897" t="s">
        <v>1012</v>
      </c>
    </row>
    <row r="2898" spans="1:37" x14ac:dyDescent="0.45">
      <c r="A2898" t="s">
        <v>2286</v>
      </c>
      <c r="B2898" t="s">
        <v>2287</v>
      </c>
      <c r="C2898" t="s">
        <v>990</v>
      </c>
      <c r="D2898" t="s">
        <v>2288</v>
      </c>
      <c r="E2898" t="s">
        <v>992</v>
      </c>
      <c r="F2898" t="s">
        <v>2289</v>
      </c>
      <c r="G2898">
        <v>3</v>
      </c>
      <c r="H2898" t="s">
        <v>1126</v>
      </c>
      <c r="I2898">
        <v>54101</v>
      </c>
      <c r="K2898" t="s">
        <v>2290</v>
      </c>
      <c r="L2898" s="106">
        <v>25895</v>
      </c>
      <c r="M2898">
        <v>13410356</v>
      </c>
      <c r="N2898" t="s">
        <v>996</v>
      </c>
      <c r="O2898" t="s">
        <v>12</v>
      </c>
      <c r="P2898" t="s">
        <v>997</v>
      </c>
      <c r="R2898" s="109" t="str">
        <f>IF(OR(P2898="SB",Q2898="SB"),"SB",0)</f>
        <v>SB</v>
      </c>
      <c r="T2898" s="110" t="s">
        <v>998</v>
      </c>
      <c r="V2898" s="113" t="str">
        <f>IF(AND(I2898&gt;=10000,I2898&lt;=19900),"Praha",(IF(AND(I2898&gt;=25001,I2898&lt;=29501),"Středočeský kraj",(IF(AND(I2898&gt;=30100,I2898&lt;=34972),"Středočeský kraj",(IF(AND(I2898&gt;=35002,I2898&lt;=36271),"Karlovarský kraj",(IF(AND(I2898&gt;=37001,I2898&lt;=39201),"Jihočeský kraj",(IF(AND(I2898&gt;=39701,I2898&lt;=39901),"Jihočeský kraj",(IF(AND(I2898&gt;=39301,I2898&lt;=39601),"Kraj Vysočina",(IF(AND(I2898&gt;=58001,I2898&lt;=59501),"Kraj Vysočina",(IF(AND(I2898&gt;=67401,I2898&lt;=67602),"Kraj Vysočina",(IF(AND(I2898&gt;=40001,I2898&lt;=44101),"Ústecký kraj",(IF(AND(I2898&gt;=46001,I2898&lt;=47201),"Liberecký kraj",(IF(AND(I2898&gt;=51202,I2898&lt;=51401),"Liberecký kraj",(IF(AND(I2898&gt;=53002,I2898&lt;=53976),"Pardubický kraj",(IF(AND(I2898&gt;=56002,I2898&lt;=57201),"Pardubický kraj",(IF(AND(I2898&gt;=60200,I2898&lt;=67201),"Jihomoravský kraj",(IF(AND(I2898&gt;=67801,I2898&lt;=68501),"Jihomoravský kraj",(IF(AND(I2898&gt;=69002,I2898&lt;=69801),"Jihomoravský kraj",(IF(AND(I2898&gt;=68601,I2898&lt;=68801),"Zlínský kraj",(IF(AND(I2898&gt;=75501,I2898&lt;=76901),"Zlínský kraj",(IF(AND(I2898&gt;=70030,I2898&lt;=74901),"Moravskoslezský kraj",(IF(AND(I2898&gt;=75000,I2898&lt;=75368),"Olomoucký kraj",(IF(AND(I2898&gt;=77200,I2898&lt;=79862),"Olomoucký kraj",(IF(AND(I2898&gt;=50011,I2898&lt;=50301),"Královéhradecký kraj",(IF(AND(I2898&gt;=54301,I2898&lt;=54303),"Královéhradecký kraj","0")))))))))))))))))))))))))))))))))))))))))))))))</f>
        <v>0</v>
      </c>
      <c r="AB2898" t="s">
        <v>998</v>
      </c>
      <c r="AD2898" t="s">
        <v>998</v>
      </c>
      <c r="AE2898" t="s">
        <v>998</v>
      </c>
      <c r="AF2898" t="s">
        <v>998</v>
      </c>
      <c r="AG2898" s="107">
        <v>0</v>
      </c>
      <c r="AH2898" s="107">
        <v>0</v>
      </c>
      <c r="AI2898" s="107">
        <v>0</v>
      </c>
      <c r="AJ2898" t="s">
        <v>1012</v>
      </c>
    </row>
    <row r="2899" spans="1:37" x14ac:dyDescent="0.45">
      <c r="A2899" t="s">
        <v>1037</v>
      </c>
      <c r="B2899" t="s">
        <v>9116</v>
      </c>
      <c r="C2899" t="s">
        <v>990</v>
      </c>
      <c r="D2899" t="s">
        <v>9117</v>
      </c>
      <c r="E2899" t="s">
        <v>992</v>
      </c>
      <c r="F2899" t="s">
        <v>9118</v>
      </c>
      <c r="G2899">
        <v>19</v>
      </c>
      <c r="H2899" t="s">
        <v>1126</v>
      </c>
      <c r="I2899">
        <v>54101</v>
      </c>
      <c r="K2899" t="s">
        <v>9119</v>
      </c>
      <c r="L2899" s="106">
        <v>35440</v>
      </c>
      <c r="M2899">
        <v>13410558</v>
      </c>
      <c r="N2899" t="s">
        <v>1063</v>
      </c>
      <c r="O2899" t="s">
        <v>1023</v>
      </c>
      <c r="P2899" t="s">
        <v>997</v>
      </c>
      <c r="R2899" s="109" t="str">
        <f>IF(OR(P2899="SB",Q2899="SB"),"SB",0)</f>
        <v>SB</v>
      </c>
      <c r="T2899" s="110" t="s">
        <v>998</v>
      </c>
      <c r="V2899" s="113" t="str">
        <f>IF(AND(I2899&gt;=10000,I2899&lt;=19900),"Praha",(IF(AND(I2899&gt;=25001,I2899&lt;=29501),"Středočeský kraj",(IF(AND(I2899&gt;=30100,I2899&lt;=34972),"Středočeský kraj",(IF(AND(I2899&gt;=35002,I2899&lt;=36271),"Karlovarský kraj",(IF(AND(I2899&gt;=37001,I2899&lt;=39201),"Jihočeský kraj",(IF(AND(I2899&gt;=39701,I2899&lt;=39901),"Jihočeský kraj",(IF(AND(I2899&gt;=39301,I2899&lt;=39601),"Kraj Vysočina",(IF(AND(I2899&gt;=58001,I2899&lt;=59501),"Kraj Vysočina",(IF(AND(I2899&gt;=67401,I2899&lt;=67602),"Kraj Vysočina",(IF(AND(I2899&gt;=40001,I2899&lt;=44101),"Ústecký kraj",(IF(AND(I2899&gt;=46001,I2899&lt;=47201),"Liberecký kraj",(IF(AND(I2899&gt;=51202,I2899&lt;=51401),"Liberecký kraj",(IF(AND(I2899&gt;=53002,I2899&lt;=53976),"Pardubický kraj",(IF(AND(I2899&gt;=56002,I2899&lt;=57201),"Pardubický kraj",(IF(AND(I2899&gt;=60200,I2899&lt;=67201),"Jihomoravský kraj",(IF(AND(I2899&gt;=67801,I2899&lt;=68501),"Jihomoravský kraj",(IF(AND(I2899&gt;=69002,I2899&lt;=69801),"Jihomoravský kraj",(IF(AND(I2899&gt;=68601,I2899&lt;=68801),"Zlínský kraj",(IF(AND(I2899&gt;=75501,I2899&lt;=76901),"Zlínský kraj",(IF(AND(I2899&gt;=70030,I2899&lt;=74901),"Moravskoslezský kraj",(IF(AND(I2899&gt;=75000,I2899&lt;=75368),"Olomoucký kraj",(IF(AND(I2899&gt;=77200,I2899&lt;=79862),"Olomoucký kraj",(IF(AND(I2899&gt;=50011,I2899&lt;=50301),"Královéhradecký kraj",(IF(AND(I2899&gt;=54301,I2899&lt;=54303),"Královéhradecký kraj","0")))))))))))))))))))))))))))))))))))))))))))))))</f>
        <v>0</v>
      </c>
      <c r="AB2899" t="s">
        <v>998</v>
      </c>
      <c r="AD2899" t="s">
        <v>998</v>
      </c>
      <c r="AE2899" t="s">
        <v>998</v>
      </c>
      <c r="AF2899" t="s">
        <v>998</v>
      </c>
      <c r="AG2899" s="107">
        <v>300</v>
      </c>
      <c r="AH2899" s="107">
        <v>0</v>
      </c>
      <c r="AI2899" s="107">
        <v>0</v>
      </c>
      <c r="AJ2899" t="s">
        <v>999</v>
      </c>
      <c r="AK2899" s="106">
        <v>44867</v>
      </c>
    </row>
    <row r="2900" spans="1:37" x14ac:dyDescent="0.45">
      <c r="A2900" t="s">
        <v>1268</v>
      </c>
      <c r="B2900" t="s">
        <v>10318</v>
      </c>
      <c r="C2900" t="s">
        <v>990</v>
      </c>
      <c r="D2900" t="s">
        <v>10319</v>
      </c>
      <c r="E2900" t="s">
        <v>992</v>
      </c>
      <c r="F2900" t="s">
        <v>1052</v>
      </c>
      <c r="G2900">
        <v>569</v>
      </c>
      <c r="H2900" t="s">
        <v>1126</v>
      </c>
      <c r="I2900">
        <v>54101</v>
      </c>
      <c r="K2900" t="s">
        <v>10320</v>
      </c>
      <c r="L2900" s="106">
        <v>24977</v>
      </c>
      <c r="M2900">
        <v>15973176</v>
      </c>
      <c r="N2900" t="s">
        <v>2113</v>
      </c>
      <c r="O2900" t="s">
        <v>1010</v>
      </c>
      <c r="P2900" t="s">
        <v>997</v>
      </c>
      <c r="R2900" s="109" t="str">
        <f>IF(OR(P2900="SB",Q2900="SB"),"SB",0)</f>
        <v>SB</v>
      </c>
      <c r="T2900" s="110" t="s">
        <v>998</v>
      </c>
      <c r="V2900" s="113" t="str">
        <f>IF(AND(I2900&gt;=10000,I2900&lt;=19900),"Praha",(IF(AND(I2900&gt;=25001,I2900&lt;=29501),"Středočeský kraj",(IF(AND(I2900&gt;=30100,I2900&lt;=34972),"Středočeský kraj",(IF(AND(I2900&gt;=35002,I2900&lt;=36271),"Karlovarský kraj",(IF(AND(I2900&gt;=37001,I2900&lt;=39201),"Jihočeský kraj",(IF(AND(I2900&gt;=39701,I2900&lt;=39901),"Jihočeský kraj",(IF(AND(I2900&gt;=39301,I2900&lt;=39601),"Kraj Vysočina",(IF(AND(I2900&gt;=58001,I2900&lt;=59501),"Kraj Vysočina",(IF(AND(I2900&gt;=67401,I2900&lt;=67602),"Kraj Vysočina",(IF(AND(I2900&gt;=40001,I2900&lt;=44101),"Ústecký kraj",(IF(AND(I2900&gt;=46001,I2900&lt;=47201),"Liberecký kraj",(IF(AND(I2900&gt;=51202,I2900&lt;=51401),"Liberecký kraj",(IF(AND(I2900&gt;=53002,I2900&lt;=53976),"Pardubický kraj",(IF(AND(I2900&gt;=56002,I2900&lt;=57201),"Pardubický kraj",(IF(AND(I2900&gt;=60200,I2900&lt;=67201),"Jihomoravský kraj",(IF(AND(I2900&gt;=67801,I2900&lt;=68501),"Jihomoravský kraj",(IF(AND(I2900&gt;=69002,I2900&lt;=69801),"Jihomoravský kraj",(IF(AND(I2900&gt;=68601,I2900&lt;=68801),"Zlínský kraj",(IF(AND(I2900&gt;=75501,I2900&lt;=76901),"Zlínský kraj",(IF(AND(I2900&gt;=70030,I2900&lt;=74901),"Moravskoslezský kraj",(IF(AND(I2900&gt;=75000,I2900&lt;=75368),"Olomoucký kraj",(IF(AND(I2900&gt;=77200,I2900&lt;=79862),"Olomoucký kraj",(IF(AND(I2900&gt;=50011,I2900&lt;=50301),"Královéhradecký kraj",(IF(AND(I2900&gt;=54301,I2900&lt;=54303),"Královéhradecký kraj","0")))))))))))))))))))))))))))))))))))))))))))))))</f>
        <v>0</v>
      </c>
      <c r="AB2900" t="s">
        <v>998</v>
      </c>
      <c r="AD2900" t="s">
        <v>998</v>
      </c>
      <c r="AE2900" t="s">
        <v>998</v>
      </c>
      <c r="AF2900" t="s">
        <v>998</v>
      </c>
      <c r="AG2900" s="107">
        <v>300</v>
      </c>
      <c r="AH2900" s="107">
        <v>0</v>
      </c>
      <c r="AI2900" s="107">
        <v>0</v>
      </c>
      <c r="AJ2900" t="s">
        <v>1012</v>
      </c>
    </row>
    <row r="2901" spans="1:37" x14ac:dyDescent="0.45">
      <c r="A2901" t="s">
        <v>1087</v>
      </c>
      <c r="B2901" t="s">
        <v>11865</v>
      </c>
      <c r="C2901" t="s">
        <v>990</v>
      </c>
      <c r="D2901" t="s">
        <v>11868</v>
      </c>
      <c r="E2901" t="s">
        <v>992</v>
      </c>
      <c r="F2901" t="s">
        <v>1611</v>
      </c>
      <c r="G2901">
        <v>235</v>
      </c>
      <c r="H2901" t="s">
        <v>1126</v>
      </c>
      <c r="I2901">
        <v>54101</v>
      </c>
      <c r="K2901" t="s">
        <v>11869</v>
      </c>
      <c r="L2901" s="106">
        <v>33296</v>
      </c>
      <c r="M2901">
        <v>11431859</v>
      </c>
      <c r="N2901" t="s">
        <v>2743</v>
      </c>
      <c r="O2901" t="s">
        <v>12</v>
      </c>
      <c r="P2901" t="s">
        <v>997</v>
      </c>
      <c r="R2901" s="109" t="str">
        <f>IF(OR(P2901="SB",Q2901="SB"),"SB",0)</f>
        <v>SB</v>
      </c>
      <c r="T2901" s="110" t="s">
        <v>998</v>
      </c>
      <c r="V2901" s="113" t="str">
        <f>IF(AND(I2901&gt;=10000,I2901&lt;=19900),"Praha",(IF(AND(I2901&gt;=25001,I2901&lt;=29501),"Středočeský kraj",(IF(AND(I2901&gt;=30100,I2901&lt;=34972),"Středočeský kraj",(IF(AND(I2901&gt;=35002,I2901&lt;=36271),"Karlovarský kraj",(IF(AND(I2901&gt;=37001,I2901&lt;=39201),"Jihočeský kraj",(IF(AND(I2901&gt;=39701,I2901&lt;=39901),"Jihočeský kraj",(IF(AND(I2901&gt;=39301,I2901&lt;=39601),"Kraj Vysočina",(IF(AND(I2901&gt;=58001,I2901&lt;=59501),"Kraj Vysočina",(IF(AND(I2901&gt;=67401,I2901&lt;=67602),"Kraj Vysočina",(IF(AND(I2901&gt;=40001,I2901&lt;=44101),"Ústecký kraj",(IF(AND(I2901&gt;=46001,I2901&lt;=47201),"Liberecký kraj",(IF(AND(I2901&gt;=51202,I2901&lt;=51401),"Liberecký kraj",(IF(AND(I2901&gt;=53002,I2901&lt;=53976),"Pardubický kraj",(IF(AND(I2901&gt;=56002,I2901&lt;=57201),"Pardubický kraj",(IF(AND(I2901&gt;=60200,I2901&lt;=67201),"Jihomoravský kraj",(IF(AND(I2901&gt;=67801,I2901&lt;=68501),"Jihomoravský kraj",(IF(AND(I2901&gt;=69002,I2901&lt;=69801),"Jihomoravský kraj",(IF(AND(I2901&gt;=68601,I2901&lt;=68801),"Zlínský kraj",(IF(AND(I2901&gt;=75501,I2901&lt;=76901),"Zlínský kraj",(IF(AND(I2901&gt;=70030,I2901&lt;=74901),"Moravskoslezský kraj",(IF(AND(I2901&gt;=75000,I2901&lt;=75368),"Olomoucký kraj",(IF(AND(I2901&gt;=77200,I2901&lt;=79862),"Olomoucký kraj",(IF(AND(I2901&gt;=50011,I2901&lt;=50301),"Královéhradecký kraj",(IF(AND(I2901&gt;=54301,I2901&lt;=54303),"Královéhradecký kraj","0")))))))))))))))))))))))))))))))))))))))))))))))</f>
        <v>0</v>
      </c>
      <c r="AB2901" t="s">
        <v>998</v>
      </c>
      <c r="AD2901" t="s">
        <v>998</v>
      </c>
      <c r="AE2901" t="s">
        <v>998</v>
      </c>
      <c r="AF2901" t="s">
        <v>998</v>
      </c>
      <c r="AG2901" s="107">
        <v>300</v>
      </c>
      <c r="AH2901" s="107">
        <v>0</v>
      </c>
      <c r="AI2901" s="107">
        <v>0</v>
      </c>
      <c r="AJ2901" t="s">
        <v>999</v>
      </c>
      <c r="AK2901" s="106">
        <v>44924</v>
      </c>
    </row>
    <row r="2902" spans="1:37" x14ac:dyDescent="0.45">
      <c r="A2902" t="s">
        <v>1112</v>
      </c>
      <c r="B2902" t="s">
        <v>12628</v>
      </c>
      <c r="C2902" t="s">
        <v>990</v>
      </c>
      <c r="D2902" t="s">
        <v>12632</v>
      </c>
      <c r="E2902" t="s">
        <v>992</v>
      </c>
      <c r="F2902" t="s">
        <v>2285</v>
      </c>
      <c r="G2902">
        <v>552</v>
      </c>
      <c r="H2902" t="s">
        <v>1126</v>
      </c>
      <c r="I2902">
        <v>54101</v>
      </c>
      <c r="J2902">
        <v>739169712</v>
      </c>
      <c r="K2902" t="s">
        <v>12633</v>
      </c>
      <c r="L2902" s="106">
        <v>29847</v>
      </c>
      <c r="M2902">
        <v>13507154</v>
      </c>
      <c r="N2902" t="s">
        <v>2373</v>
      </c>
      <c r="O2902" t="s">
        <v>1023</v>
      </c>
      <c r="P2902" t="s">
        <v>997</v>
      </c>
      <c r="R2902" s="109" t="str">
        <f>IF(OR(P2902="SB",Q2902="SB"),"SB",0)</f>
        <v>SB</v>
      </c>
      <c r="T2902" s="110" t="s">
        <v>998</v>
      </c>
      <c r="V2902" s="113" t="str">
        <f>IF(AND(I2902&gt;=10000,I2902&lt;=19900),"Praha",(IF(AND(I2902&gt;=25001,I2902&lt;=29501),"Středočeský kraj",(IF(AND(I2902&gt;=30100,I2902&lt;=34972),"Středočeský kraj",(IF(AND(I2902&gt;=35002,I2902&lt;=36271),"Karlovarský kraj",(IF(AND(I2902&gt;=37001,I2902&lt;=39201),"Jihočeský kraj",(IF(AND(I2902&gt;=39701,I2902&lt;=39901),"Jihočeský kraj",(IF(AND(I2902&gt;=39301,I2902&lt;=39601),"Kraj Vysočina",(IF(AND(I2902&gt;=58001,I2902&lt;=59501),"Kraj Vysočina",(IF(AND(I2902&gt;=67401,I2902&lt;=67602),"Kraj Vysočina",(IF(AND(I2902&gt;=40001,I2902&lt;=44101),"Ústecký kraj",(IF(AND(I2902&gt;=46001,I2902&lt;=47201),"Liberecký kraj",(IF(AND(I2902&gt;=51202,I2902&lt;=51401),"Liberecký kraj",(IF(AND(I2902&gt;=53002,I2902&lt;=53976),"Pardubický kraj",(IF(AND(I2902&gt;=56002,I2902&lt;=57201),"Pardubický kraj",(IF(AND(I2902&gt;=60200,I2902&lt;=67201),"Jihomoravský kraj",(IF(AND(I2902&gt;=67801,I2902&lt;=68501),"Jihomoravský kraj",(IF(AND(I2902&gt;=69002,I2902&lt;=69801),"Jihomoravský kraj",(IF(AND(I2902&gt;=68601,I2902&lt;=68801),"Zlínský kraj",(IF(AND(I2902&gt;=75501,I2902&lt;=76901),"Zlínský kraj",(IF(AND(I2902&gt;=70030,I2902&lt;=74901),"Moravskoslezský kraj",(IF(AND(I2902&gt;=75000,I2902&lt;=75368),"Olomoucký kraj",(IF(AND(I2902&gt;=77200,I2902&lt;=79862),"Olomoucký kraj",(IF(AND(I2902&gt;=50011,I2902&lt;=50301),"Královéhradecký kraj",(IF(AND(I2902&gt;=54301,I2902&lt;=54303),"Královéhradecký kraj","0")))))))))))))))))))))))))))))))))))))))))))))))</f>
        <v>0</v>
      </c>
      <c r="AB2902" t="s">
        <v>998</v>
      </c>
      <c r="AD2902" t="s">
        <v>998</v>
      </c>
      <c r="AE2902" t="s">
        <v>998</v>
      </c>
      <c r="AF2902" t="s">
        <v>998</v>
      </c>
      <c r="AG2902" s="107">
        <v>300</v>
      </c>
      <c r="AH2902" s="107">
        <v>0</v>
      </c>
      <c r="AI2902" s="107">
        <v>0</v>
      </c>
      <c r="AJ2902" t="s">
        <v>999</v>
      </c>
      <c r="AK2902" s="106">
        <v>44917</v>
      </c>
    </row>
    <row r="2903" spans="1:37" x14ac:dyDescent="0.45">
      <c r="A2903" t="s">
        <v>1124</v>
      </c>
      <c r="B2903" t="s">
        <v>13949</v>
      </c>
      <c r="C2903" t="s">
        <v>990</v>
      </c>
      <c r="D2903" t="s">
        <v>13952</v>
      </c>
      <c r="E2903" t="s">
        <v>992</v>
      </c>
      <c r="F2903" t="s">
        <v>7284</v>
      </c>
      <c r="G2903">
        <v>335</v>
      </c>
      <c r="H2903" t="s">
        <v>1126</v>
      </c>
      <c r="I2903">
        <v>54101</v>
      </c>
      <c r="K2903" t="s">
        <v>13953</v>
      </c>
      <c r="L2903" s="106">
        <v>34989</v>
      </c>
      <c r="M2903">
        <v>13008313</v>
      </c>
      <c r="N2903" t="s">
        <v>996</v>
      </c>
      <c r="O2903" t="s">
        <v>12</v>
      </c>
      <c r="P2903" t="s">
        <v>997</v>
      </c>
      <c r="R2903" s="109" t="str">
        <f>IF(OR(P2903="SB",Q2903="SB"),"SB",0)</f>
        <v>SB</v>
      </c>
      <c r="T2903" s="110" t="s">
        <v>998</v>
      </c>
      <c r="V2903" s="113" t="str">
        <f>IF(AND(I2903&gt;=10000,I2903&lt;=19900),"Praha",(IF(AND(I2903&gt;=25001,I2903&lt;=29501),"Středočeský kraj",(IF(AND(I2903&gt;=30100,I2903&lt;=34972),"Středočeský kraj",(IF(AND(I2903&gt;=35002,I2903&lt;=36271),"Karlovarský kraj",(IF(AND(I2903&gt;=37001,I2903&lt;=39201),"Jihočeský kraj",(IF(AND(I2903&gt;=39701,I2903&lt;=39901),"Jihočeský kraj",(IF(AND(I2903&gt;=39301,I2903&lt;=39601),"Kraj Vysočina",(IF(AND(I2903&gt;=58001,I2903&lt;=59501),"Kraj Vysočina",(IF(AND(I2903&gt;=67401,I2903&lt;=67602),"Kraj Vysočina",(IF(AND(I2903&gt;=40001,I2903&lt;=44101),"Ústecký kraj",(IF(AND(I2903&gt;=46001,I2903&lt;=47201),"Liberecký kraj",(IF(AND(I2903&gt;=51202,I2903&lt;=51401),"Liberecký kraj",(IF(AND(I2903&gt;=53002,I2903&lt;=53976),"Pardubický kraj",(IF(AND(I2903&gt;=56002,I2903&lt;=57201),"Pardubický kraj",(IF(AND(I2903&gt;=60200,I2903&lt;=67201),"Jihomoravský kraj",(IF(AND(I2903&gt;=67801,I2903&lt;=68501),"Jihomoravský kraj",(IF(AND(I2903&gt;=69002,I2903&lt;=69801),"Jihomoravský kraj",(IF(AND(I2903&gt;=68601,I2903&lt;=68801),"Zlínský kraj",(IF(AND(I2903&gt;=75501,I2903&lt;=76901),"Zlínský kraj",(IF(AND(I2903&gt;=70030,I2903&lt;=74901),"Moravskoslezský kraj",(IF(AND(I2903&gt;=75000,I2903&lt;=75368),"Olomoucký kraj",(IF(AND(I2903&gt;=77200,I2903&lt;=79862),"Olomoucký kraj",(IF(AND(I2903&gt;=50011,I2903&lt;=50301),"Královéhradecký kraj",(IF(AND(I2903&gt;=54301,I2903&lt;=54303),"Královéhradecký kraj","0")))))))))))))))))))))))))))))))))))))))))))))))</f>
        <v>0</v>
      </c>
      <c r="AB2903" t="s">
        <v>998</v>
      </c>
      <c r="AD2903" t="s">
        <v>998</v>
      </c>
      <c r="AE2903" t="s">
        <v>998</v>
      </c>
      <c r="AF2903" t="s">
        <v>998</v>
      </c>
      <c r="AG2903" s="107">
        <v>300</v>
      </c>
      <c r="AH2903" s="107">
        <v>0</v>
      </c>
      <c r="AI2903" s="107">
        <v>0</v>
      </c>
      <c r="AJ2903" t="s">
        <v>999</v>
      </c>
      <c r="AK2903" s="106">
        <v>44924</v>
      </c>
    </row>
    <row r="2904" spans="1:37" x14ac:dyDescent="0.45">
      <c r="A2904" t="s">
        <v>3210</v>
      </c>
      <c r="B2904" t="s">
        <v>18453</v>
      </c>
      <c r="C2904" t="s">
        <v>1002</v>
      </c>
      <c r="D2904" t="s">
        <v>18454</v>
      </c>
      <c r="E2904" t="s">
        <v>992</v>
      </c>
      <c r="F2904" t="s">
        <v>1052</v>
      </c>
      <c r="G2904">
        <v>596</v>
      </c>
      <c r="H2904" t="s">
        <v>1126</v>
      </c>
      <c r="I2904">
        <v>54101</v>
      </c>
      <c r="J2904" t="s">
        <v>7955</v>
      </c>
      <c r="K2904" t="s">
        <v>10320</v>
      </c>
      <c r="L2904" s="106">
        <v>28548</v>
      </c>
      <c r="M2904">
        <v>15973075</v>
      </c>
      <c r="N2904" t="s">
        <v>2113</v>
      </c>
      <c r="O2904" t="s">
        <v>1010</v>
      </c>
      <c r="P2904" t="s">
        <v>997</v>
      </c>
      <c r="R2904" s="109" t="str">
        <f>IF(OR(P2904="SB",Q2904="SB"),"SB",0)</f>
        <v>SB</v>
      </c>
      <c r="T2904" s="110" t="s">
        <v>998</v>
      </c>
      <c r="V2904" s="113" t="str">
        <f>IF(AND(I2904&gt;=10000,I2904&lt;=19900),"Praha",(IF(AND(I2904&gt;=25001,I2904&lt;=29501),"Středočeský kraj",(IF(AND(I2904&gt;=30100,I2904&lt;=34972),"Středočeský kraj",(IF(AND(I2904&gt;=35002,I2904&lt;=36271),"Karlovarský kraj",(IF(AND(I2904&gt;=37001,I2904&lt;=39201),"Jihočeský kraj",(IF(AND(I2904&gt;=39701,I2904&lt;=39901),"Jihočeský kraj",(IF(AND(I2904&gt;=39301,I2904&lt;=39601),"Kraj Vysočina",(IF(AND(I2904&gt;=58001,I2904&lt;=59501),"Kraj Vysočina",(IF(AND(I2904&gt;=67401,I2904&lt;=67602),"Kraj Vysočina",(IF(AND(I2904&gt;=40001,I2904&lt;=44101),"Ústecký kraj",(IF(AND(I2904&gt;=46001,I2904&lt;=47201),"Liberecký kraj",(IF(AND(I2904&gt;=51202,I2904&lt;=51401),"Liberecký kraj",(IF(AND(I2904&gt;=53002,I2904&lt;=53976),"Pardubický kraj",(IF(AND(I2904&gt;=56002,I2904&lt;=57201),"Pardubický kraj",(IF(AND(I2904&gt;=60200,I2904&lt;=67201),"Jihomoravský kraj",(IF(AND(I2904&gt;=67801,I2904&lt;=68501),"Jihomoravský kraj",(IF(AND(I2904&gt;=69002,I2904&lt;=69801),"Jihomoravský kraj",(IF(AND(I2904&gt;=68601,I2904&lt;=68801),"Zlínský kraj",(IF(AND(I2904&gt;=75501,I2904&lt;=76901),"Zlínský kraj",(IF(AND(I2904&gt;=70030,I2904&lt;=74901),"Moravskoslezský kraj",(IF(AND(I2904&gt;=75000,I2904&lt;=75368),"Olomoucký kraj",(IF(AND(I2904&gt;=77200,I2904&lt;=79862),"Olomoucký kraj",(IF(AND(I2904&gt;=50011,I2904&lt;=50301),"Královéhradecký kraj",(IF(AND(I2904&gt;=54301,I2904&lt;=54303),"Královéhradecký kraj","0")))))))))))))))))))))))))))))))))))))))))))))))</f>
        <v>0</v>
      </c>
      <c r="AB2904" t="s">
        <v>998</v>
      </c>
      <c r="AD2904" t="s">
        <v>998</v>
      </c>
      <c r="AE2904" t="s">
        <v>998</v>
      </c>
      <c r="AF2904" t="s">
        <v>998</v>
      </c>
      <c r="AG2904" s="107">
        <v>300</v>
      </c>
      <c r="AH2904" s="107">
        <v>0</v>
      </c>
      <c r="AI2904" s="107">
        <v>0</v>
      </c>
      <c r="AJ2904" t="s">
        <v>1012</v>
      </c>
    </row>
    <row r="2905" spans="1:37" x14ac:dyDescent="0.45">
      <c r="A2905" t="s">
        <v>1007</v>
      </c>
      <c r="B2905" t="s">
        <v>8937</v>
      </c>
      <c r="C2905" t="s">
        <v>990</v>
      </c>
      <c r="D2905" t="s">
        <v>8938</v>
      </c>
      <c r="E2905" t="s">
        <v>992</v>
      </c>
      <c r="F2905" t="s">
        <v>8939</v>
      </c>
      <c r="G2905">
        <v>21</v>
      </c>
      <c r="H2905" t="s">
        <v>1126</v>
      </c>
      <c r="I2905">
        <v>54101</v>
      </c>
      <c r="K2905" t="s">
        <v>8940</v>
      </c>
      <c r="L2905" s="106">
        <v>36145</v>
      </c>
      <c r="M2905">
        <v>13410457</v>
      </c>
      <c r="N2905" t="s">
        <v>996</v>
      </c>
      <c r="O2905" t="s">
        <v>12</v>
      </c>
      <c r="P2905" t="s">
        <v>997</v>
      </c>
      <c r="R2905" s="109" t="str">
        <f>IF(OR(P2905="SB",Q2905="SB"),"SB",0)</f>
        <v>SB</v>
      </c>
      <c r="V2905" s="113" t="str">
        <f>IF(AND(I2905&gt;=10000,I2905&lt;=19900),"Praha",(IF(AND(I2905&gt;=25001,I2905&lt;=29501),"Středočeský kraj",(IF(AND(I2905&gt;=30100,I2905&lt;=34972),"Středočeský kraj",(IF(AND(I2905&gt;=35002,I2905&lt;=36271),"Karlovarský kraj",(IF(AND(I2905&gt;=37001,I2905&lt;=39201),"Jihočeský kraj",(IF(AND(I2905&gt;=39701,I2905&lt;=39901),"Jihočeský kraj",(IF(AND(I2905&gt;=39301,I2905&lt;=39601),"Kraj Vysočina",(IF(AND(I2905&gt;=58001,I2905&lt;=59501),"Kraj Vysočina",(IF(AND(I2905&gt;=67401,I2905&lt;=67602),"Kraj Vysočina",(IF(AND(I2905&gt;=40001,I2905&lt;=44101),"Ústecký kraj",(IF(AND(I2905&gt;=46001,I2905&lt;=47201),"Liberecký kraj",(IF(AND(I2905&gt;=51202,I2905&lt;=51401),"Liberecký kraj",(IF(AND(I2905&gt;=53002,I2905&lt;=53976),"Pardubický kraj",(IF(AND(I2905&gt;=56002,I2905&lt;=57201),"Pardubický kraj",(IF(AND(I2905&gt;=60200,I2905&lt;=67201),"Jihomoravský kraj",(IF(AND(I2905&gt;=67801,I2905&lt;=68501),"Jihomoravský kraj",(IF(AND(I2905&gt;=69002,I2905&lt;=69801),"Jihomoravský kraj",(IF(AND(I2905&gt;=68601,I2905&lt;=68801),"Zlínský kraj",(IF(AND(I2905&gt;=75501,I2905&lt;=76901),"Zlínský kraj",(IF(AND(I2905&gt;=70030,I2905&lt;=74901),"Moravskoslezský kraj",(IF(AND(I2905&gt;=75000,I2905&lt;=75368),"Olomoucký kraj",(IF(AND(I2905&gt;=77200,I2905&lt;=79862),"Olomoucký kraj",(IF(AND(I2905&gt;=50011,I2905&lt;=50301),"Královéhradecký kraj",(IF(AND(I2905&gt;=54301,I2905&lt;=54303),"Královéhradecký kraj","0")))))))))))))))))))))))))))))))))))))))))))))))</f>
        <v>0</v>
      </c>
      <c r="AD2905" t="s">
        <v>998</v>
      </c>
      <c r="AE2905" t="s">
        <v>998</v>
      </c>
      <c r="AF2905" t="s">
        <v>998</v>
      </c>
      <c r="AG2905" s="107">
        <v>300</v>
      </c>
      <c r="AH2905" s="107">
        <v>0</v>
      </c>
      <c r="AI2905" s="107">
        <v>0</v>
      </c>
      <c r="AJ2905" t="s">
        <v>999</v>
      </c>
      <c r="AK2905" s="106">
        <v>44924</v>
      </c>
    </row>
    <row r="2906" spans="1:37" x14ac:dyDescent="0.45">
      <c r="A2906" t="s">
        <v>1111</v>
      </c>
      <c r="B2906" t="s">
        <v>13185</v>
      </c>
      <c r="C2906" t="s">
        <v>1002</v>
      </c>
      <c r="D2906" t="s">
        <v>13205</v>
      </c>
      <c r="E2906" t="s">
        <v>992</v>
      </c>
      <c r="F2906" t="s">
        <v>11350</v>
      </c>
      <c r="G2906">
        <v>399</v>
      </c>
      <c r="H2906" t="s">
        <v>1126</v>
      </c>
      <c r="I2906">
        <v>54102</v>
      </c>
      <c r="K2906" t="s">
        <v>13206</v>
      </c>
      <c r="L2906" s="106">
        <v>30905</v>
      </c>
      <c r="M2906">
        <v>10871986</v>
      </c>
      <c r="N2906" t="s">
        <v>996</v>
      </c>
      <c r="O2906" t="s">
        <v>12</v>
      </c>
      <c r="P2906" t="s">
        <v>997</v>
      </c>
      <c r="R2906" s="109" t="str">
        <f>IF(OR(P2906="SB",Q2906="SB"),"SB",0)</f>
        <v>SB</v>
      </c>
      <c r="T2906" s="110">
        <v>51764</v>
      </c>
      <c r="U2906" t="s">
        <v>19633</v>
      </c>
      <c r="V2906" s="113" t="str">
        <f>IF(AND(I2906&gt;=10000,I2906&lt;=19900),"Praha",(IF(AND(I2906&gt;=25001,I2906&lt;=29501),"Středočeský kraj",(IF(AND(I2906&gt;=30100,I2906&lt;=34972),"Středočeský kraj",(IF(AND(I2906&gt;=35002,I2906&lt;=36271),"Karlovarský kraj",(IF(AND(I2906&gt;=37001,I2906&lt;=39201),"Jihočeský kraj",(IF(AND(I2906&gt;=39701,I2906&lt;=39901),"Jihočeský kraj",(IF(AND(I2906&gt;=39301,I2906&lt;=39601),"Kraj Vysočina",(IF(AND(I2906&gt;=58001,I2906&lt;=59501),"Kraj Vysočina",(IF(AND(I2906&gt;=67401,I2906&lt;=67602),"Kraj Vysočina",(IF(AND(I2906&gt;=40001,I2906&lt;=44101),"Ústecký kraj",(IF(AND(I2906&gt;=46001,I2906&lt;=47201),"Liberecký kraj",(IF(AND(I2906&gt;=51202,I2906&lt;=51401),"Liberecký kraj",(IF(AND(I2906&gt;=53002,I2906&lt;=53976),"Pardubický kraj",(IF(AND(I2906&gt;=56002,I2906&lt;=57201),"Pardubický kraj",(IF(AND(I2906&gt;=60200,I2906&lt;=67201),"Jihomoravský kraj",(IF(AND(I2906&gt;=67801,I2906&lt;=68501),"Jihomoravský kraj",(IF(AND(I2906&gt;=69002,I2906&lt;=69801),"Jihomoravský kraj",(IF(AND(I2906&gt;=68601,I2906&lt;=68801),"Zlínský kraj",(IF(AND(I2906&gt;=75501,I2906&lt;=76901),"Zlínský kraj",(IF(AND(I2906&gt;=70030,I2906&lt;=74901),"Moravskoslezský kraj",(IF(AND(I2906&gt;=75000,I2906&lt;=75368),"Olomoucký kraj",(IF(AND(I2906&gt;=77200,I2906&lt;=79862),"Olomoucký kraj",(IF(AND(I2906&gt;=50011,I2906&lt;=50301),"Královéhradecký kraj",(IF(AND(I2906&gt;=54301,I2906&lt;=54303),"Královéhradecký kraj","0")))))))))))))))))))))))))))))))))))))))))))))))</f>
        <v>0</v>
      </c>
      <c r="AD2906" t="s">
        <v>998</v>
      </c>
      <c r="AE2906" t="s">
        <v>998</v>
      </c>
      <c r="AF2906" t="s">
        <v>998</v>
      </c>
      <c r="AG2906" s="107">
        <v>0</v>
      </c>
      <c r="AH2906" s="107">
        <v>0</v>
      </c>
      <c r="AI2906" s="107">
        <v>0</v>
      </c>
      <c r="AJ2906" t="s">
        <v>1012</v>
      </c>
    </row>
    <row r="2907" spans="1:37" x14ac:dyDescent="0.45">
      <c r="A2907" t="s">
        <v>1189</v>
      </c>
      <c r="B2907" t="s">
        <v>15996</v>
      </c>
      <c r="C2907" t="s">
        <v>1002</v>
      </c>
      <c r="D2907" t="s">
        <v>15997</v>
      </c>
      <c r="E2907" t="s">
        <v>992</v>
      </c>
      <c r="F2907" t="s">
        <v>3735</v>
      </c>
      <c r="G2907">
        <v>526</v>
      </c>
      <c r="H2907" t="s">
        <v>1126</v>
      </c>
      <c r="I2907">
        <v>54103</v>
      </c>
      <c r="K2907" t="s">
        <v>15989</v>
      </c>
      <c r="L2907" s="106">
        <v>38275</v>
      </c>
      <c r="M2907">
        <v>14438455</v>
      </c>
      <c r="N2907" t="s">
        <v>1458</v>
      </c>
      <c r="O2907" t="s">
        <v>1010</v>
      </c>
      <c r="P2907" t="s">
        <v>997</v>
      </c>
      <c r="R2907" s="109" t="str">
        <f>IF(OR(P2907="SB",Q2907="SB"),"SB",0)</f>
        <v>SB</v>
      </c>
      <c r="T2907" s="110">
        <v>2019121</v>
      </c>
      <c r="U2907" t="s">
        <v>19633</v>
      </c>
      <c r="V2907" s="113" t="str">
        <f>IF(AND(I2907&gt;=10000,I2907&lt;=19900),"Praha",(IF(AND(I2907&gt;=25001,I2907&lt;=29501),"Středočeský kraj",(IF(AND(I2907&gt;=30100,I2907&lt;=34972),"Středočeský kraj",(IF(AND(I2907&gt;=35002,I2907&lt;=36271),"Karlovarský kraj",(IF(AND(I2907&gt;=37001,I2907&lt;=39201),"Jihočeský kraj",(IF(AND(I2907&gt;=39701,I2907&lt;=39901),"Jihočeský kraj",(IF(AND(I2907&gt;=39301,I2907&lt;=39601),"Kraj Vysočina",(IF(AND(I2907&gt;=58001,I2907&lt;=59501),"Kraj Vysočina",(IF(AND(I2907&gt;=67401,I2907&lt;=67602),"Kraj Vysočina",(IF(AND(I2907&gt;=40001,I2907&lt;=44101),"Ústecký kraj",(IF(AND(I2907&gt;=46001,I2907&lt;=47201),"Liberecký kraj",(IF(AND(I2907&gt;=51202,I2907&lt;=51401),"Liberecký kraj",(IF(AND(I2907&gt;=53002,I2907&lt;=53976),"Pardubický kraj",(IF(AND(I2907&gt;=56002,I2907&lt;=57201),"Pardubický kraj",(IF(AND(I2907&gt;=60200,I2907&lt;=67201),"Jihomoravský kraj",(IF(AND(I2907&gt;=67801,I2907&lt;=68501),"Jihomoravský kraj",(IF(AND(I2907&gt;=69002,I2907&lt;=69801),"Jihomoravský kraj",(IF(AND(I2907&gt;=68601,I2907&lt;=68801),"Zlínský kraj",(IF(AND(I2907&gt;=75501,I2907&lt;=76901),"Zlínský kraj",(IF(AND(I2907&gt;=70030,I2907&lt;=74901),"Moravskoslezský kraj",(IF(AND(I2907&gt;=75000,I2907&lt;=75368),"Olomoucký kraj",(IF(AND(I2907&gt;=77200,I2907&lt;=79862),"Olomoucký kraj",(IF(AND(I2907&gt;=50011,I2907&lt;=50301),"Královéhradecký kraj",(IF(AND(I2907&gt;=54301,I2907&lt;=54303),"Královéhradecký kraj","0")))))))))))))))))))))))))))))))))))))))))))))))</f>
        <v>0</v>
      </c>
      <c r="AD2907" t="s">
        <v>998</v>
      </c>
      <c r="AE2907" t="s">
        <v>998</v>
      </c>
      <c r="AF2907" t="s">
        <v>998</v>
      </c>
      <c r="AG2907" s="107">
        <v>0</v>
      </c>
      <c r="AH2907" s="107">
        <v>0</v>
      </c>
      <c r="AI2907" s="107">
        <v>0</v>
      </c>
      <c r="AJ2907" t="s">
        <v>1012</v>
      </c>
    </row>
    <row r="2908" spans="1:37" x14ac:dyDescent="0.45">
      <c r="A2908" t="s">
        <v>1007</v>
      </c>
      <c r="B2908" t="s">
        <v>14462</v>
      </c>
      <c r="C2908" t="s">
        <v>990</v>
      </c>
      <c r="D2908" t="s">
        <v>14463</v>
      </c>
      <c r="E2908" t="s">
        <v>992</v>
      </c>
      <c r="F2908" t="s">
        <v>2303</v>
      </c>
      <c r="G2908">
        <v>150</v>
      </c>
      <c r="H2908" t="s">
        <v>1459</v>
      </c>
      <c r="I2908">
        <v>54201</v>
      </c>
      <c r="J2908">
        <v>736722988</v>
      </c>
      <c r="K2908" t="s">
        <v>14464</v>
      </c>
      <c r="L2908" s="106">
        <v>27671</v>
      </c>
      <c r="M2908">
        <v>14148768</v>
      </c>
      <c r="N2908" t="s">
        <v>1009</v>
      </c>
      <c r="O2908" t="s">
        <v>1010</v>
      </c>
      <c r="P2908" t="s">
        <v>997</v>
      </c>
      <c r="R2908" s="109" t="str">
        <f>IF(OR(P2908="SB",Q2908="SB"),"SB",0)</f>
        <v>SB</v>
      </c>
      <c r="T2908" s="110">
        <v>171081</v>
      </c>
      <c r="U2908" t="s">
        <v>19633</v>
      </c>
      <c r="V2908" s="113" t="str">
        <f>IF(AND(I2908&gt;=10000,I2908&lt;=19900),"Praha",(IF(AND(I2908&gt;=25001,I2908&lt;=29501),"Středočeský kraj",(IF(AND(I2908&gt;=30100,I2908&lt;=34972),"Středočeský kraj",(IF(AND(I2908&gt;=35002,I2908&lt;=36271),"Karlovarský kraj",(IF(AND(I2908&gt;=37001,I2908&lt;=39201),"Jihočeský kraj",(IF(AND(I2908&gt;=39701,I2908&lt;=39901),"Jihočeský kraj",(IF(AND(I2908&gt;=39301,I2908&lt;=39601),"Kraj Vysočina",(IF(AND(I2908&gt;=58001,I2908&lt;=59501),"Kraj Vysočina",(IF(AND(I2908&gt;=67401,I2908&lt;=67602),"Kraj Vysočina",(IF(AND(I2908&gt;=40001,I2908&lt;=44101),"Ústecký kraj",(IF(AND(I2908&gt;=46001,I2908&lt;=47201),"Liberecký kraj",(IF(AND(I2908&gt;=51202,I2908&lt;=51401),"Liberecký kraj",(IF(AND(I2908&gt;=53002,I2908&lt;=53976),"Pardubický kraj",(IF(AND(I2908&gt;=56002,I2908&lt;=57201),"Pardubický kraj",(IF(AND(I2908&gt;=60200,I2908&lt;=67201),"Jihomoravský kraj",(IF(AND(I2908&gt;=67801,I2908&lt;=68501),"Jihomoravský kraj",(IF(AND(I2908&gt;=69002,I2908&lt;=69801),"Jihomoravský kraj",(IF(AND(I2908&gt;=68601,I2908&lt;=68801),"Zlínský kraj",(IF(AND(I2908&gt;=75501,I2908&lt;=76901),"Zlínský kraj",(IF(AND(I2908&gt;=70030,I2908&lt;=74901),"Moravskoslezský kraj",(IF(AND(I2908&gt;=75000,I2908&lt;=75368),"Olomoucký kraj",(IF(AND(I2908&gt;=77200,I2908&lt;=79862),"Olomoucký kraj",(IF(AND(I2908&gt;=50011,I2908&lt;=50301),"Královéhradecký kraj",(IF(AND(I2908&gt;=54301,I2908&lt;=54303),"Královéhradecký kraj","0")))))))))))))))))))))))))))))))))))))))))))))))</f>
        <v>0</v>
      </c>
      <c r="AB2908" t="s">
        <v>14465</v>
      </c>
      <c r="AD2908" t="s">
        <v>998</v>
      </c>
      <c r="AE2908" t="s">
        <v>998</v>
      </c>
      <c r="AF2908" t="s">
        <v>998</v>
      </c>
      <c r="AG2908" s="107">
        <v>0</v>
      </c>
      <c r="AH2908" s="107">
        <v>0</v>
      </c>
      <c r="AI2908" s="107">
        <v>0</v>
      </c>
      <c r="AJ2908" t="s">
        <v>1012</v>
      </c>
    </row>
    <row r="2909" spans="1:37" x14ac:dyDescent="0.45">
      <c r="A2909" t="s">
        <v>1133</v>
      </c>
      <c r="B2909" t="s">
        <v>5225</v>
      </c>
      <c r="C2909" t="s">
        <v>990</v>
      </c>
      <c r="D2909" t="s">
        <v>5228</v>
      </c>
      <c r="E2909" t="s">
        <v>992</v>
      </c>
      <c r="F2909" t="s">
        <v>5226</v>
      </c>
      <c r="G2909">
        <v>164</v>
      </c>
      <c r="H2909" t="s">
        <v>5226</v>
      </c>
      <c r="I2909">
        <v>54212</v>
      </c>
      <c r="K2909" t="s">
        <v>5227</v>
      </c>
      <c r="L2909" s="106">
        <v>39164</v>
      </c>
      <c r="M2909">
        <v>13640025</v>
      </c>
      <c r="N2909" t="s">
        <v>1009</v>
      </c>
      <c r="O2909" t="s">
        <v>1010</v>
      </c>
      <c r="P2909" t="s">
        <v>997</v>
      </c>
      <c r="Q2909" t="s">
        <v>1016</v>
      </c>
      <c r="R2909" s="109" t="str">
        <f>IF(OR(P2909="SB",Q2909="SB"),"SB",0)</f>
        <v>SB</v>
      </c>
      <c r="V2909" s="113" t="str">
        <f>IF(AND(I2909&gt;=10000,I2909&lt;=19900),"Praha",(IF(AND(I2909&gt;=25001,I2909&lt;=29501),"Středočeský kraj",(IF(AND(I2909&gt;=30100,I2909&lt;=34972),"Středočeský kraj",(IF(AND(I2909&gt;=35002,I2909&lt;=36271),"Karlovarský kraj",(IF(AND(I2909&gt;=37001,I2909&lt;=39201),"Jihočeský kraj",(IF(AND(I2909&gt;=39701,I2909&lt;=39901),"Jihočeský kraj",(IF(AND(I2909&gt;=39301,I2909&lt;=39601),"Kraj Vysočina",(IF(AND(I2909&gt;=58001,I2909&lt;=59501),"Kraj Vysočina",(IF(AND(I2909&gt;=67401,I2909&lt;=67602),"Kraj Vysočina",(IF(AND(I2909&gt;=40001,I2909&lt;=44101),"Ústecký kraj",(IF(AND(I2909&gt;=46001,I2909&lt;=47201),"Liberecký kraj",(IF(AND(I2909&gt;=51202,I2909&lt;=51401),"Liberecký kraj",(IF(AND(I2909&gt;=53002,I2909&lt;=53976),"Pardubický kraj",(IF(AND(I2909&gt;=56002,I2909&lt;=57201),"Pardubický kraj",(IF(AND(I2909&gt;=60200,I2909&lt;=67201),"Jihomoravský kraj",(IF(AND(I2909&gt;=67801,I2909&lt;=68501),"Jihomoravský kraj",(IF(AND(I2909&gt;=69002,I2909&lt;=69801),"Jihomoravský kraj",(IF(AND(I2909&gt;=68601,I2909&lt;=68801),"Zlínský kraj",(IF(AND(I2909&gt;=75501,I2909&lt;=76901),"Zlínský kraj",(IF(AND(I2909&gt;=70030,I2909&lt;=74901),"Moravskoslezský kraj",(IF(AND(I2909&gt;=75000,I2909&lt;=75368),"Olomoucký kraj",(IF(AND(I2909&gt;=77200,I2909&lt;=79862),"Olomoucký kraj",(IF(AND(I2909&gt;=50011,I2909&lt;=50301),"Královéhradecký kraj",(IF(AND(I2909&gt;=54301,I2909&lt;=54303),"Královéhradecký kraj","0")))))))))))))))))))))))))))))))))))))))))))))))</f>
        <v>0</v>
      </c>
      <c r="AD2909" t="s">
        <v>998</v>
      </c>
      <c r="AE2909" t="s">
        <v>998</v>
      </c>
      <c r="AF2909" t="s">
        <v>998</v>
      </c>
      <c r="AG2909" s="107">
        <v>0</v>
      </c>
      <c r="AH2909" s="107">
        <v>0</v>
      </c>
      <c r="AI2909" s="107">
        <v>0</v>
      </c>
      <c r="AJ2909" t="s">
        <v>1012</v>
      </c>
    </row>
    <row r="2910" spans="1:37" x14ac:dyDescent="0.45">
      <c r="A2910" t="s">
        <v>1124</v>
      </c>
      <c r="B2910" t="s">
        <v>16022</v>
      </c>
      <c r="C2910" t="s">
        <v>990</v>
      </c>
      <c r="D2910" t="s">
        <v>16023</v>
      </c>
      <c r="E2910" t="s">
        <v>992</v>
      </c>
      <c r="F2910" t="s">
        <v>1461</v>
      </c>
      <c r="G2910">
        <v>321</v>
      </c>
      <c r="H2910" t="s">
        <v>1461</v>
      </c>
      <c r="I2910">
        <v>54220</v>
      </c>
      <c r="J2910">
        <v>420603311092</v>
      </c>
      <c r="K2910" t="s">
        <v>16024</v>
      </c>
      <c r="L2910" s="106">
        <v>32210</v>
      </c>
      <c r="M2910">
        <v>10595740</v>
      </c>
      <c r="N2910" t="s">
        <v>996</v>
      </c>
      <c r="O2910" t="s">
        <v>12</v>
      </c>
      <c r="P2910" t="s">
        <v>997</v>
      </c>
      <c r="R2910" s="109" t="str">
        <f>IF(OR(P2910="SB",Q2910="SB"),"SB",0)</f>
        <v>SB</v>
      </c>
      <c r="T2910" s="110">
        <v>10643</v>
      </c>
      <c r="U2910" t="s">
        <v>19633</v>
      </c>
      <c r="V2910" s="113" t="str">
        <f>IF(AND(I2910&gt;=10000,I2910&lt;=19900),"Praha",(IF(AND(I2910&gt;=25001,I2910&lt;=29501),"Středočeský kraj",(IF(AND(I2910&gt;=30100,I2910&lt;=34972),"Středočeský kraj",(IF(AND(I2910&gt;=35002,I2910&lt;=36271),"Karlovarský kraj",(IF(AND(I2910&gt;=37001,I2910&lt;=39201),"Jihočeský kraj",(IF(AND(I2910&gt;=39701,I2910&lt;=39901),"Jihočeský kraj",(IF(AND(I2910&gt;=39301,I2910&lt;=39601),"Kraj Vysočina",(IF(AND(I2910&gt;=58001,I2910&lt;=59501),"Kraj Vysočina",(IF(AND(I2910&gt;=67401,I2910&lt;=67602),"Kraj Vysočina",(IF(AND(I2910&gt;=40001,I2910&lt;=44101),"Ústecký kraj",(IF(AND(I2910&gt;=46001,I2910&lt;=47201),"Liberecký kraj",(IF(AND(I2910&gt;=51202,I2910&lt;=51401),"Liberecký kraj",(IF(AND(I2910&gt;=53002,I2910&lt;=53976),"Pardubický kraj",(IF(AND(I2910&gt;=56002,I2910&lt;=57201),"Pardubický kraj",(IF(AND(I2910&gt;=60200,I2910&lt;=67201),"Jihomoravský kraj",(IF(AND(I2910&gt;=67801,I2910&lt;=68501),"Jihomoravský kraj",(IF(AND(I2910&gt;=69002,I2910&lt;=69801),"Jihomoravský kraj",(IF(AND(I2910&gt;=68601,I2910&lt;=68801),"Zlínský kraj",(IF(AND(I2910&gt;=75501,I2910&lt;=76901),"Zlínský kraj",(IF(AND(I2910&gt;=70030,I2910&lt;=74901),"Moravskoslezský kraj",(IF(AND(I2910&gt;=75000,I2910&lt;=75368),"Olomoucký kraj",(IF(AND(I2910&gt;=77200,I2910&lt;=79862),"Olomoucký kraj",(IF(AND(I2910&gt;=50011,I2910&lt;=50301),"Královéhradecký kraj",(IF(AND(I2910&gt;=54301,I2910&lt;=54303),"Královéhradecký kraj","0")))))))))))))))))))))))))))))))))))))))))))))))</f>
        <v>0</v>
      </c>
      <c r="AD2910" t="s">
        <v>998</v>
      </c>
      <c r="AE2910" t="s">
        <v>998</v>
      </c>
      <c r="AF2910" t="s">
        <v>998</v>
      </c>
      <c r="AG2910" s="107">
        <v>0</v>
      </c>
      <c r="AH2910" s="107">
        <v>0</v>
      </c>
      <c r="AI2910" s="107">
        <v>0</v>
      </c>
      <c r="AJ2910" t="s">
        <v>1012</v>
      </c>
    </row>
    <row r="2911" spans="1:37" x14ac:dyDescent="0.45">
      <c r="A2911" t="s">
        <v>1123</v>
      </c>
      <c r="B2911" t="s">
        <v>13216</v>
      </c>
      <c r="C2911" t="s">
        <v>990</v>
      </c>
      <c r="D2911" t="s">
        <v>13245</v>
      </c>
      <c r="E2911" t="s">
        <v>992</v>
      </c>
      <c r="F2911" t="s">
        <v>13246</v>
      </c>
      <c r="G2911">
        <v>244</v>
      </c>
      <c r="H2911" t="s">
        <v>1461</v>
      </c>
      <c r="I2911">
        <v>54221</v>
      </c>
      <c r="K2911" t="s">
        <v>13247</v>
      </c>
      <c r="L2911" s="106">
        <v>30658</v>
      </c>
      <c r="M2911">
        <v>10869158</v>
      </c>
      <c r="N2911" t="s">
        <v>996</v>
      </c>
      <c r="O2911" t="s">
        <v>12</v>
      </c>
      <c r="P2911" t="s">
        <v>997</v>
      </c>
      <c r="R2911" s="109" t="str">
        <f>IF(OR(P2911="SB",Q2911="SB"),"SB",0)</f>
        <v>SB</v>
      </c>
      <c r="T2911" s="110">
        <v>11766</v>
      </c>
      <c r="U2911" t="s">
        <v>19633</v>
      </c>
      <c r="V2911" s="113" t="str">
        <f>IF(AND(I2911&gt;=10000,I2911&lt;=19900),"Praha",(IF(AND(I2911&gt;=25001,I2911&lt;=29501),"Středočeský kraj",(IF(AND(I2911&gt;=30100,I2911&lt;=34972),"Středočeský kraj",(IF(AND(I2911&gt;=35002,I2911&lt;=36271),"Karlovarský kraj",(IF(AND(I2911&gt;=37001,I2911&lt;=39201),"Jihočeský kraj",(IF(AND(I2911&gt;=39701,I2911&lt;=39901),"Jihočeský kraj",(IF(AND(I2911&gt;=39301,I2911&lt;=39601),"Kraj Vysočina",(IF(AND(I2911&gt;=58001,I2911&lt;=59501),"Kraj Vysočina",(IF(AND(I2911&gt;=67401,I2911&lt;=67602),"Kraj Vysočina",(IF(AND(I2911&gt;=40001,I2911&lt;=44101),"Ústecký kraj",(IF(AND(I2911&gt;=46001,I2911&lt;=47201),"Liberecký kraj",(IF(AND(I2911&gt;=51202,I2911&lt;=51401),"Liberecký kraj",(IF(AND(I2911&gt;=53002,I2911&lt;=53976),"Pardubický kraj",(IF(AND(I2911&gt;=56002,I2911&lt;=57201),"Pardubický kraj",(IF(AND(I2911&gt;=60200,I2911&lt;=67201),"Jihomoravský kraj",(IF(AND(I2911&gt;=67801,I2911&lt;=68501),"Jihomoravský kraj",(IF(AND(I2911&gt;=69002,I2911&lt;=69801),"Jihomoravský kraj",(IF(AND(I2911&gt;=68601,I2911&lt;=68801),"Zlínský kraj",(IF(AND(I2911&gt;=75501,I2911&lt;=76901),"Zlínský kraj",(IF(AND(I2911&gt;=70030,I2911&lt;=74901),"Moravskoslezský kraj",(IF(AND(I2911&gt;=75000,I2911&lt;=75368),"Olomoucký kraj",(IF(AND(I2911&gt;=77200,I2911&lt;=79862),"Olomoucký kraj",(IF(AND(I2911&gt;=50011,I2911&lt;=50301),"Královéhradecký kraj",(IF(AND(I2911&gt;=54301,I2911&lt;=54303),"Královéhradecký kraj","0")))))))))))))))))))))))))))))))))))))))))))))))</f>
        <v>0</v>
      </c>
      <c r="AD2911" t="s">
        <v>998</v>
      </c>
      <c r="AE2911" t="s">
        <v>998</v>
      </c>
      <c r="AF2911" t="s">
        <v>998</v>
      </c>
      <c r="AG2911" s="107">
        <v>0</v>
      </c>
      <c r="AH2911" s="107">
        <v>0</v>
      </c>
      <c r="AI2911" s="107">
        <v>0</v>
      </c>
      <c r="AJ2911" t="s">
        <v>1012</v>
      </c>
    </row>
    <row r="2912" spans="1:37" x14ac:dyDescent="0.45">
      <c r="A2912" t="s">
        <v>1687</v>
      </c>
      <c r="B2912" t="s">
        <v>11380</v>
      </c>
      <c r="C2912" t="s">
        <v>1002</v>
      </c>
      <c r="D2912" t="s">
        <v>11381</v>
      </c>
      <c r="E2912" t="s">
        <v>992</v>
      </c>
      <c r="F2912" t="s">
        <v>1460</v>
      </c>
      <c r="G2912">
        <v>203</v>
      </c>
      <c r="H2912" t="s">
        <v>1461</v>
      </c>
      <c r="I2912">
        <v>54221</v>
      </c>
      <c r="K2912" t="s">
        <v>11382</v>
      </c>
      <c r="L2912" s="106">
        <v>33200</v>
      </c>
      <c r="M2912">
        <v>10891689</v>
      </c>
      <c r="N2912" t="s">
        <v>996</v>
      </c>
      <c r="O2912" t="s">
        <v>12</v>
      </c>
      <c r="P2912" t="s">
        <v>997</v>
      </c>
      <c r="R2912" s="109" t="str">
        <f>IF(OR(P2912="SB",Q2912="SB"),"SB",0)</f>
        <v>SB</v>
      </c>
      <c r="T2912" s="110">
        <v>51713</v>
      </c>
      <c r="U2912" t="s">
        <v>19633</v>
      </c>
      <c r="V2912" s="113" t="str">
        <f>IF(AND(I2912&gt;=10000,I2912&lt;=19900),"Praha",(IF(AND(I2912&gt;=25001,I2912&lt;=29501),"Středočeský kraj",(IF(AND(I2912&gt;=30100,I2912&lt;=34972),"Středočeský kraj",(IF(AND(I2912&gt;=35002,I2912&lt;=36271),"Karlovarský kraj",(IF(AND(I2912&gt;=37001,I2912&lt;=39201),"Jihočeský kraj",(IF(AND(I2912&gt;=39701,I2912&lt;=39901),"Jihočeský kraj",(IF(AND(I2912&gt;=39301,I2912&lt;=39601),"Kraj Vysočina",(IF(AND(I2912&gt;=58001,I2912&lt;=59501),"Kraj Vysočina",(IF(AND(I2912&gt;=67401,I2912&lt;=67602),"Kraj Vysočina",(IF(AND(I2912&gt;=40001,I2912&lt;=44101),"Ústecký kraj",(IF(AND(I2912&gt;=46001,I2912&lt;=47201),"Liberecký kraj",(IF(AND(I2912&gt;=51202,I2912&lt;=51401),"Liberecký kraj",(IF(AND(I2912&gt;=53002,I2912&lt;=53976),"Pardubický kraj",(IF(AND(I2912&gt;=56002,I2912&lt;=57201),"Pardubický kraj",(IF(AND(I2912&gt;=60200,I2912&lt;=67201),"Jihomoravský kraj",(IF(AND(I2912&gt;=67801,I2912&lt;=68501),"Jihomoravský kraj",(IF(AND(I2912&gt;=69002,I2912&lt;=69801),"Jihomoravský kraj",(IF(AND(I2912&gt;=68601,I2912&lt;=68801),"Zlínský kraj",(IF(AND(I2912&gt;=75501,I2912&lt;=76901),"Zlínský kraj",(IF(AND(I2912&gt;=70030,I2912&lt;=74901),"Moravskoslezský kraj",(IF(AND(I2912&gt;=75000,I2912&lt;=75368),"Olomoucký kraj",(IF(AND(I2912&gt;=77200,I2912&lt;=79862),"Olomoucký kraj",(IF(AND(I2912&gt;=50011,I2912&lt;=50301),"Královéhradecký kraj",(IF(AND(I2912&gt;=54301,I2912&lt;=54303),"Královéhradecký kraj","0")))))))))))))))))))))))))))))))))))))))))))))))</f>
        <v>0</v>
      </c>
      <c r="AD2912" t="s">
        <v>998</v>
      </c>
      <c r="AE2912" t="s">
        <v>998</v>
      </c>
      <c r="AF2912" t="s">
        <v>998</v>
      </c>
      <c r="AG2912" s="107">
        <v>0</v>
      </c>
      <c r="AH2912" s="107">
        <v>0</v>
      </c>
      <c r="AI2912" s="107">
        <v>0</v>
      </c>
      <c r="AJ2912" t="s">
        <v>1012</v>
      </c>
    </row>
    <row r="2913" spans="1:36" x14ac:dyDescent="0.45">
      <c r="A2913" t="s">
        <v>1026</v>
      </c>
      <c r="B2913" t="s">
        <v>13890</v>
      </c>
      <c r="C2913" t="s">
        <v>990</v>
      </c>
      <c r="D2913" t="s">
        <v>13898</v>
      </c>
      <c r="E2913" t="s">
        <v>992</v>
      </c>
      <c r="F2913" t="s">
        <v>13899</v>
      </c>
      <c r="G2913">
        <v>310310310</v>
      </c>
      <c r="H2913" t="s">
        <v>1461</v>
      </c>
      <c r="I2913">
        <v>54221</v>
      </c>
      <c r="K2913" t="s">
        <v>13900</v>
      </c>
      <c r="L2913" s="106">
        <v>34555</v>
      </c>
      <c r="M2913">
        <v>13407528</v>
      </c>
      <c r="N2913" t="s">
        <v>996</v>
      </c>
      <c r="O2913" t="s">
        <v>12</v>
      </c>
      <c r="P2913" t="s">
        <v>997</v>
      </c>
      <c r="R2913" s="109" t="str">
        <f>IF(OR(P2913="SB",Q2913="SB"),"SB",0)</f>
        <v>SB</v>
      </c>
      <c r="T2913" s="110" t="s">
        <v>998</v>
      </c>
      <c r="V2913" s="113" t="str">
        <f>IF(AND(I2913&gt;=10000,I2913&lt;=19900),"Praha",(IF(AND(I2913&gt;=25001,I2913&lt;=29501),"Středočeský kraj",(IF(AND(I2913&gt;=30100,I2913&lt;=34972),"Středočeský kraj",(IF(AND(I2913&gt;=35002,I2913&lt;=36271),"Karlovarský kraj",(IF(AND(I2913&gt;=37001,I2913&lt;=39201),"Jihočeský kraj",(IF(AND(I2913&gt;=39701,I2913&lt;=39901),"Jihočeský kraj",(IF(AND(I2913&gt;=39301,I2913&lt;=39601),"Kraj Vysočina",(IF(AND(I2913&gt;=58001,I2913&lt;=59501),"Kraj Vysočina",(IF(AND(I2913&gt;=67401,I2913&lt;=67602),"Kraj Vysočina",(IF(AND(I2913&gt;=40001,I2913&lt;=44101),"Ústecký kraj",(IF(AND(I2913&gt;=46001,I2913&lt;=47201),"Liberecký kraj",(IF(AND(I2913&gt;=51202,I2913&lt;=51401),"Liberecký kraj",(IF(AND(I2913&gt;=53002,I2913&lt;=53976),"Pardubický kraj",(IF(AND(I2913&gt;=56002,I2913&lt;=57201),"Pardubický kraj",(IF(AND(I2913&gt;=60200,I2913&lt;=67201),"Jihomoravský kraj",(IF(AND(I2913&gt;=67801,I2913&lt;=68501),"Jihomoravský kraj",(IF(AND(I2913&gt;=69002,I2913&lt;=69801),"Jihomoravský kraj",(IF(AND(I2913&gt;=68601,I2913&lt;=68801),"Zlínský kraj",(IF(AND(I2913&gt;=75501,I2913&lt;=76901),"Zlínský kraj",(IF(AND(I2913&gt;=70030,I2913&lt;=74901),"Moravskoslezský kraj",(IF(AND(I2913&gt;=75000,I2913&lt;=75368),"Olomoucký kraj",(IF(AND(I2913&gt;=77200,I2913&lt;=79862),"Olomoucký kraj",(IF(AND(I2913&gt;=50011,I2913&lt;=50301),"Královéhradecký kraj",(IF(AND(I2913&gt;=54301,I2913&lt;=54303),"Královéhradecký kraj","0")))))))))))))))))))))))))))))))))))))))))))))))</f>
        <v>0</v>
      </c>
      <c r="AB2913" t="s">
        <v>998</v>
      </c>
      <c r="AD2913" t="s">
        <v>998</v>
      </c>
      <c r="AE2913" t="s">
        <v>998</v>
      </c>
      <c r="AF2913" t="s">
        <v>998</v>
      </c>
      <c r="AG2913" s="107">
        <v>0</v>
      </c>
      <c r="AH2913" s="107">
        <v>0</v>
      </c>
      <c r="AI2913" s="107">
        <v>0</v>
      </c>
      <c r="AJ2913" t="s">
        <v>1012</v>
      </c>
    </row>
    <row r="2914" spans="1:36" x14ac:dyDescent="0.45">
      <c r="A2914" t="s">
        <v>1007</v>
      </c>
      <c r="B2914" t="s">
        <v>8162</v>
      </c>
      <c r="C2914" t="s">
        <v>990</v>
      </c>
      <c r="D2914" t="s">
        <v>8163</v>
      </c>
      <c r="E2914" t="s">
        <v>992</v>
      </c>
      <c r="F2914" t="s">
        <v>1611</v>
      </c>
      <c r="G2914">
        <v>230</v>
      </c>
      <c r="H2914" t="s">
        <v>1447</v>
      </c>
      <c r="I2914">
        <v>54223</v>
      </c>
      <c r="K2914" t="s">
        <v>8164</v>
      </c>
      <c r="L2914" s="106">
        <v>39796</v>
      </c>
      <c r="M2914">
        <v>14892840</v>
      </c>
      <c r="N2914" t="s">
        <v>1009</v>
      </c>
      <c r="O2914" t="s">
        <v>1010</v>
      </c>
      <c r="P2914" t="s">
        <v>997</v>
      </c>
      <c r="R2914" s="109" t="str">
        <f>IF(OR(P2914="SB",Q2914="SB"),"SB",0)</f>
        <v>SB</v>
      </c>
      <c r="T2914" s="110">
        <v>2019505</v>
      </c>
      <c r="U2914" t="s">
        <v>19633</v>
      </c>
      <c r="V2914" s="113" t="str">
        <f>IF(AND(I2914&gt;=10000,I2914&lt;=19900),"Praha",(IF(AND(I2914&gt;=25001,I2914&lt;=29501),"Středočeský kraj",(IF(AND(I2914&gt;=30100,I2914&lt;=34972),"Středočeský kraj",(IF(AND(I2914&gt;=35002,I2914&lt;=36271),"Karlovarský kraj",(IF(AND(I2914&gt;=37001,I2914&lt;=39201),"Jihočeský kraj",(IF(AND(I2914&gt;=39701,I2914&lt;=39901),"Jihočeský kraj",(IF(AND(I2914&gt;=39301,I2914&lt;=39601),"Kraj Vysočina",(IF(AND(I2914&gt;=58001,I2914&lt;=59501),"Kraj Vysočina",(IF(AND(I2914&gt;=67401,I2914&lt;=67602),"Kraj Vysočina",(IF(AND(I2914&gt;=40001,I2914&lt;=44101),"Ústecký kraj",(IF(AND(I2914&gt;=46001,I2914&lt;=47201),"Liberecký kraj",(IF(AND(I2914&gt;=51202,I2914&lt;=51401),"Liberecký kraj",(IF(AND(I2914&gt;=53002,I2914&lt;=53976),"Pardubický kraj",(IF(AND(I2914&gt;=56002,I2914&lt;=57201),"Pardubický kraj",(IF(AND(I2914&gt;=60200,I2914&lt;=67201),"Jihomoravský kraj",(IF(AND(I2914&gt;=67801,I2914&lt;=68501),"Jihomoravský kraj",(IF(AND(I2914&gt;=69002,I2914&lt;=69801),"Jihomoravský kraj",(IF(AND(I2914&gt;=68601,I2914&lt;=68801),"Zlínský kraj",(IF(AND(I2914&gt;=75501,I2914&lt;=76901),"Zlínský kraj",(IF(AND(I2914&gt;=70030,I2914&lt;=74901),"Moravskoslezský kraj",(IF(AND(I2914&gt;=75000,I2914&lt;=75368),"Olomoucký kraj",(IF(AND(I2914&gt;=77200,I2914&lt;=79862),"Olomoucký kraj",(IF(AND(I2914&gt;=50011,I2914&lt;=50301),"Královéhradecký kraj",(IF(AND(I2914&gt;=54301,I2914&lt;=54303),"Královéhradecký kraj","0")))))))))))))))))))))))))))))))))))))))))))))))</f>
        <v>0</v>
      </c>
      <c r="AD2914" t="s">
        <v>998</v>
      </c>
      <c r="AE2914" t="s">
        <v>998</v>
      </c>
      <c r="AF2914" t="s">
        <v>998</v>
      </c>
      <c r="AG2914" s="107">
        <v>0</v>
      </c>
      <c r="AH2914" s="107">
        <v>0</v>
      </c>
      <c r="AI2914" s="107">
        <v>0</v>
      </c>
      <c r="AJ2914" t="s">
        <v>1012</v>
      </c>
    </row>
    <row r="2915" spans="1:36" x14ac:dyDescent="0.45">
      <c r="A2915" t="s">
        <v>1124</v>
      </c>
      <c r="B2915" t="s">
        <v>3626</v>
      </c>
      <c r="C2915" t="s">
        <v>990</v>
      </c>
      <c r="D2915" t="s">
        <v>3627</v>
      </c>
      <c r="E2915" t="s">
        <v>992</v>
      </c>
      <c r="F2915" t="s">
        <v>3628</v>
      </c>
      <c r="G2915">
        <v>527</v>
      </c>
      <c r="H2915" t="s">
        <v>1127</v>
      </c>
      <c r="I2915">
        <v>54224</v>
      </c>
      <c r="K2915" t="s">
        <v>3629</v>
      </c>
      <c r="L2915" s="106">
        <v>32977</v>
      </c>
      <c r="M2915">
        <v>10887649</v>
      </c>
      <c r="N2915" t="s">
        <v>996</v>
      </c>
      <c r="O2915" t="s">
        <v>12</v>
      </c>
      <c r="P2915" t="s">
        <v>997</v>
      </c>
      <c r="R2915" s="109" t="str">
        <f>IF(OR(P2915="SB",Q2915="SB"),"SB",0)</f>
        <v>SB</v>
      </c>
      <c r="T2915" s="110">
        <v>11507</v>
      </c>
      <c r="U2915" t="s">
        <v>19633</v>
      </c>
      <c r="V2915" s="113" t="str">
        <f>IF(AND(I2915&gt;=10000,I2915&lt;=19900),"Praha",(IF(AND(I2915&gt;=25001,I2915&lt;=29501),"Středočeský kraj",(IF(AND(I2915&gt;=30100,I2915&lt;=34972),"Středočeský kraj",(IF(AND(I2915&gt;=35002,I2915&lt;=36271),"Karlovarský kraj",(IF(AND(I2915&gt;=37001,I2915&lt;=39201),"Jihočeský kraj",(IF(AND(I2915&gt;=39701,I2915&lt;=39901),"Jihočeský kraj",(IF(AND(I2915&gt;=39301,I2915&lt;=39601),"Kraj Vysočina",(IF(AND(I2915&gt;=58001,I2915&lt;=59501),"Kraj Vysočina",(IF(AND(I2915&gt;=67401,I2915&lt;=67602),"Kraj Vysočina",(IF(AND(I2915&gt;=40001,I2915&lt;=44101),"Ústecký kraj",(IF(AND(I2915&gt;=46001,I2915&lt;=47201),"Liberecký kraj",(IF(AND(I2915&gt;=51202,I2915&lt;=51401),"Liberecký kraj",(IF(AND(I2915&gt;=53002,I2915&lt;=53976),"Pardubický kraj",(IF(AND(I2915&gt;=56002,I2915&lt;=57201),"Pardubický kraj",(IF(AND(I2915&gt;=60200,I2915&lt;=67201),"Jihomoravský kraj",(IF(AND(I2915&gt;=67801,I2915&lt;=68501),"Jihomoravský kraj",(IF(AND(I2915&gt;=69002,I2915&lt;=69801),"Jihomoravský kraj",(IF(AND(I2915&gt;=68601,I2915&lt;=68801),"Zlínský kraj",(IF(AND(I2915&gt;=75501,I2915&lt;=76901),"Zlínský kraj",(IF(AND(I2915&gt;=70030,I2915&lt;=74901),"Moravskoslezský kraj",(IF(AND(I2915&gt;=75000,I2915&lt;=75368),"Olomoucký kraj",(IF(AND(I2915&gt;=77200,I2915&lt;=79862),"Olomoucký kraj",(IF(AND(I2915&gt;=50011,I2915&lt;=50301),"Královéhradecký kraj",(IF(AND(I2915&gt;=54301,I2915&lt;=54303),"Královéhradecký kraj","0")))))))))))))))))))))))))))))))))))))))))))))))</f>
        <v>0</v>
      </c>
      <c r="AD2915" t="s">
        <v>998</v>
      </c>
      <c r="AE2915" t="s">
        <v>998</v>
      </c>
      <c r="AF2915" t="s">
        <v>998</v>
      </c>
      <c r="AG2915" s="107">
        <v>0</v>
      </c>
      <c r="AH2915" s="107">
        <v>0</v>
      </c>
      <c r="AI2915" s="107">
        <v>0</v>
      </c>
      <c r="AJ2915" t="s">
        <v>1012</v>
      </c>
    </row>
    <row r="2916" spans="1:36" x14ac:dyDescent="0.45">
      <c r="A2916" t="s">
        <v>3474</v>
      </c>
      <c r="B2916" t="s">
        <v>3475</v>
      </c>
      <c r="C2916" t="s">
        <v>990</v>
      </c>
      <c r="D2916" t="s">
        <v>3476</v>
      </c>
      <c r="E2916" t="s">
        <v>992</v>
      </c>
      <c r="F2916" t="s">
        <v>1027</v>
      </c>
      <c r="G2916">
        <v>139</v>
      </c>
      <c r="H2916" t="s">
        <v>2308</v>
      </c>
      <c r="I2916">
        <v>54225</v>
      </c>
      <c r="K2916" t="s">
        <v>3477</v>
      </c>
      <c r="L2916" s="106">
        <v>38677</v>
      </c>
      <c r="M2916">
        <v>13996295</v>
      </c>
      <c r="N2916" t="s">
        <v>1359</v>
      </c>
      <c r="O2916" t="s">
        <v>12</v>
      </c>
      <c r="P2916" t="s">
        <v>997</v>
      </c>
      <c r="R2916" s="109" t="str">
        <f>IF(OR(P2916="SB",Q2916="SB"),"SB",0)</f>
        <v>SB</v>
      </c>
      <c r="T2916" s="110">
        <v>171064</v>
      </c>
      <c r="U2916" t="s">
        <v>19633</v>
      </c>
      <c r="V2916" s="113" t="str">
        <f>IF(AND(I2916&gt;=10000,I2916&lt;=19900),"Praha",(IF(AND(I2916&gt;=25001,I2916&lt;=29501),"Středočeský kraj",(IF(AND(I2916&gt;=30100,I2916&lt;=34972),"Středočeský kraj",(IF(AND(I2916&gt;=35002,I2916&lt;=36271),"Karlovarský kraj",(IF(AND(I2916&gt;=37001,I2916&lt;=39201),"Jihočeský kraj",(IF(AND(I2916&gt;=39701,I2916&lt;=39901),"Jihočeský kraj",(IF(AND(I2916&gt;=39301,I2916&lt;=39601),"Kraj Vysočina",(IF(AND(I2916&gt;=58001,I2916&lt;=59501),"Kraj Vysočina",(IF(AND(I2916&gt;=67401,I2916&lt;=67602),"Kraj Vysočina",(IF(AND(I2916&gt;=40001,I2916&lt;=44101),"Ústecký kraj",(IF(AND(I2916&gt;=46001,I2916&lt;=47201),"Liberecký kraj",(IF(AND(I2916&gt;=51202,I2916&lt;=51401),"Liberecký kraj",(IF(AND(I2916&gt;=53002,I2916&lt;=53976),"Pardubický kraj",(IF(AND(I2916&gt;=56002,I2916&lt;=57201),"Pardubický kraj",(IF(AND(I2916&gt;=60200,I2916&lt;=67201),"Jihomoravský kraj",(IF(AND(I2916&gt;=67801,I2916&lt;=68501),"Jihomoravský kraj",(IF(AND(I2916&gt;=69002,I2916&lt;=69801),"Jihomoravský kraj",(IF(AND(I2916&gt;=68601,I2916&lt;=68801),"Zlínský kraj",(IF(AND(I2916&gt;=75501,I2916&lt;=76901),"Zlínský kraj",(IF(AND(I2916&gt;=70030,I2916&lt;=74901),"Moravskoslezský kraj",(IF(AND(I2916&gt;=75000,I2916&lt;=75368),"Olomoucký kraj",(IF(AND(I2916&gt;=77200,I2916&lt;=79862),"Olomoucký kraj",(IF(AND(I2916&gt;=50011,I2916&lt;=50301),"Královéhradecký kraj",(IF(AND(I2916&gt;=54301,I2916&lt;=54303),"Královéhradecký kraj","0")))))))))))))))))))))))))))))))))))))))))))))))</f>
        <v>0</v>
      </c>
      <c r="AD2916" t="s">
        <v>998</v>
      </c>
      <c r="AE2916" t="s">
        <v>998</v>
      </c>
      <c r="AF2916" t="s">
        <v>998</v>
      </c>
      <c r="AG2916" s="107">
        <v>0</v>
      </c>
      <c r="AH2916" s="107">
        <v>0</v>
      </c>
      <c r="AI2916" s="107">
        <v>0</v>
      </c>
      <c r="AJ2916" t="s">
        <v>1012</v>
      </c>
    </row>
    <row r="2917" spans="1:36" x14ac:dyDescent="0.45">
      <c r="A2917" t="s">
        <v>1026</v>
      </c>
      <c r="B2917" t="s">
        <v>6659</v>
      </c>
      <c r="C2917" t="s">
        <v>990</v>
      </c>
      <c r="D2917" t="s">
        <v>14876</v>
      </c>
      <c r="E2917" t="s">
        <v>992</v>
      </c>
      <c r="F2917" t="s">
        <v>14498</v>
      </c>
      <c r="G2917">
        <v>246</v>
      </c>
      <c r="H2917" t="s">
        <v>2308</v>
      </c>
      <c r="I2917">
        <v>54225</v>
      </c>
      <c r="J2917">
        <v>737529112</v>
      </c>
      <c r="K2917" t="s">
        <v>14877</v>
      </c>
      <c r="L2917" s="106">
        <v>37818</v>
      </c>
      <c r="M2917">
        <v>13806339</v>
      </c>
      <c r="N2917" t="s">
        <v>1009</v>
      </c>
      <c r="O2917" t="s">
        <v>1010</v>
      </c>
      <c r="P2917" t="s">
        <v>997</v>
      </c>
      <c r="R2917" s="109" t="str">
        <f>IF(OR(P2917="SB",Q2917="SB"),"SB",0)</f>
        <v>SB</v>
      </c>
      <c r="T2917" s="110" t="s">
        <v>998</v>
      </c>
      <c r="V2917" s="113" t="str">
        <f>IF(AND(I2917&gt;=10000,I2917&lt;=19900),"Praha",(IF(AND(I2917&gt;=25001,I2917&lt;=29501),"Středočeský kraj",(IF(AND(I2917&gt;=30100,I2917&lt;=34972),"Středočeský kraj",(IF(AND(I2917&gt;=35002,I2917&lt;=36271),"Karlovarský kraj",(IF(AND(I2917&gt;=37001,I2917&lt;=39201),"Jihočeský kraj",(IF(AND(I2917&gt;=39701,I2917&lt;=39901),"Jihočeský kraj",(IF(AND(I2917&gt;=39301,I2917&lt;=39601),"Kraj Vysočina",(IF(AND(I2917&gt;=58001,I2917&lt;=59501),"Kraj Vysočina",(IF(AND(I2917&gt;=67401,I2917&lt;=67602),"Kraj Vysočina",(IF(AND(I2917&gt;=40001,I2917&lt;=44101),"Ústecký kraj",(IF(AND(I2917&gt;=46001,I2917&lt;=47201),"Liberecký kraj",(IF(AND(I2917&gt;=51202,I2917&lt;=51401),"Liberecký kraj",(IF(AND(I2917&gt;=53002,I2917&lt;=53976),"Pardubický kraj",(IF(AND(I2917&gt;=56002,I2917&lt;=57201),"Pardubický kraj",(IF(AND(I2917&gt;=60200,I2917&lt;=67201),"Jihomoravský kraj",(IF(AND(I2917&gt;=67801,I2917&lt;=68501),"Jihomoravský kraj",(IF(AND(I2917&gt;=69002,I2917&lt;=69801),"Jihomoravský kraj",(IF(AND(I2917&gt;=68601,I2917&lt;=68801),"Zlínský kraj",(IF(AND(I2917&gt;=75501,I2917&lt;=76901),"Zlínský kraj",(IF(AND(I2917&gt;=70030,I2917&lt;=74901),"Moravskoslezský kraj",(IF(AND(I2917&gt;=75000,I2917&lt;=75368),"Olomoucký kraj",(IF(AND(I2917&gt;=77200,I2917&lt;=79862),"Olomoucký kraj",(IF(AND(I2917&gt;=50011,I2917&lt;=50301),"Královéhradecký kraj",(IF(AND(I2917&gt;=54301,I2917&lt;=54303),"Královéhradecký kraj","0")))))))))))))))))))))))))))))))))))))))))))))))</f>
        <v>0</v>
      </c>
      <c r="AB2917" t="s">
        <v>998</v>
      </c>
      <c r="AD2917" t="s">
        <v>998</v>
      </c>
      <c r="AE2917" t="s">
        <v>998</v>
      </c>
      <c r="AF2917" t="s">
        <v>998</v>
      </c>
      <c r="AG2917" s="107">
        <v>0</v>
      </c>
      <c r="AH2917" s="107">
        <v>0</v>
      </c>
      <c r="AI2917" s="107">
        <v>0</v>
      </c>
      <c r="AJ2917" t="s">
        <v>1012</v>
      </c>
    </row>
    <row r="2918" spans="1:36" x14ac:dyDescent="0.45">
      <c r="A2918" t="s">
        <v>1411</v>
      </c>
      <c r="B2918" t="s">
        <v>4506</v>
      </c>
      <c r="C2918" t="s">
        <v>990</v>
      </c>
      <c r="D2918" t="s">
        <v>14592</v>
      </c>
      <c r="E2918" t="s">
        <v>992</v>
      </c>
      <c r="F2918" t="s">
        <v>8213</v>
      </c>
      <c r="G2918">
        <v>153</v>
      </c>
      <c r="H2918" t="s">
        <v>3166</v>
      </c>
      <c r="I2918">
        <v>54226</v>
      </c>
      <c r="J2918">
        <v>774968869</v>
      </c>
      <c r="K2918" t="s">
        <v>14593</v>
      </c>
      <c r="L2918" s="106">
        <v>39197</v>
      </c>
      <c r="M2918">
        <v>14433203</v>
      </c>
      <c r="N2918" t="s">
        <v>1458</v>
      </c>
      <c r="O2918" t="s">
        <v>1010</v>
      </c>
      <c r="P2918" t="s">
        <v>997</v>
      </c>
      <c r="R2918" s="109" t="str">
        <f>IF(OR(P2918="SB",Q2918="SB"),"SB",0)</f>
        <v>SB</v>
      </c>
      <c r="T2918" s="110">
        <v>2018003</v>
      </c>
      <c r="U2918" t="s">
        <v>19633</v>
      </c>
      <c r="V2918" s="113" t="str">
        <f>IF(AND(I2918&gt;=10000,I2918&lt;=19900),"Praha",(IF(AND(I2918&gt;=25001,I2918&lt;=29501),"Středočeský kraj",(IF(AND(I2918&gt;=30100,I2918&lt;=34972),"Středočeský kraj",(IF(AND(I2918&gt;=35002,I2918&lt;=36271),"Karlovarský kraj",(IF(AND(I2918&gt;=37001,I2918&lt;=39201),"Jihočeský kraj",(IF(AND(I2918&gt;=39701,I2918&lt;=39901),"Jihočeský kraj",(IF(AND(I2918&gt;=39301,I2918&lt;=39601),"Kraj Vysočina",(IF(AND(I2918&gt;=58001,I2918&lt;=59501),"Kraj Vysočina",(IF(AND(I2918&gt;=67401,I2918&lt;=67602),"Kraj Vysočina",(IF(AND(I2918&gt;=40001,I2918&lt;=44101),"Ústecký kraj",(IF(AND(I2918&gt;=46001,I2918&lt;=47201),"Liberecký kraj",(IF(AND(I2918&gt;=51202,I2918&lt;=51401),"Liberecký kraj",(IF(AND(I2918&gt;=53002,I2918&lt;=53976),"Pardubický kraj",(IF(AND(I2918&gt;=56002,I2918&lt;=57201),"Pardubický kraj",(IF(AND(I2918&gt;=60200,I2918&lt;=67201),"Jihomoravský kraj",(IF(AND(I2918&gt;=67801,I2918&lt;=68501),"Jihomoravský kraj",(IF(AND(I2918&gt;=69002,I2918&lt;=69801),"Jihomoravský kraj",(IF(AND(I2918&gt;=68601,I2918&lt;=68801),"Zlínský kraj",(IF(AND(I2918&gt;=75501,I2918&lt;=76901),"Zlínský kraj",(IF(AND(I2918&gt;=70030,I2918&lt;=74901),"Moravskoslezský kraj",(IF(AND(I2918&gt;=75000,I2918&lt;=75368),"Olomoucký kraj",(IF(AND(I2918&gt;=77200,I2918&lt;=79862),"Olomoucký kraj",(IF(AND(I2918&gt;=50011,I2918&lt;=50301),"Královéhradecký kraj",(IF(AND(I2918&gt;=54301,I2918&lt;=54303),"Královéhradecký kraj","0")))))))))))))))))))))))))))))))))))))))))))))))</f>
        <v>0</v>
      </c>
      <c r="AD2918" t="s">
        <v>998</v>
      </c>
      <c r="AE2918" t="s">
        <v>998</v>
      </c>
      <c r="AF2918" t="s">
        <v>998</v>
      </c>
      <c r="AG2918" s="107">
        <v>0</v>
      </c>
      <c r="AH2918" s="107">
        <v>0</v>
      </c>
      <c r="AI2918" s="107">
        <v>0</v>
      </c>
      <c r="AJ2918" t="s">
        <v>1012</v>
      </c>
    </row>
    <row r="2919" spans="1:36" x14ac:dyDescent="0.45">
      <c r="A2919" t="s">
        <v>1130</v>
      </c>
      <c r="B2919" t="s">
        <v>12914</v>
      </c>
      <c r="C2919" t="s">
        <v>990</v>
      </c>
      <c r="D2919" t="s">
        <v>12925</v>
      </c>
      <c r="E2919" t="s">
        <v>992</v>
      </c>
      <c r="F2919" t="s">
        <v>6380</v>
      </c>
      <c r="G2919">
        <v>241</v>
      </c>
      <c r="H2919" t="s">
        <v>3166</v>
      </c>
      <c r="I2919">
        <v>54226</v>
      </c>
      <c r="J2919">
        <v>603775000</v>
      </c>
      <c r="K2919" t="s">
        <v>12926</v>
      </c>
      <c r="L2919" s="106">
        <v>38770</v>
      </c>
      <c r="M2919">
        <v>11211688</v>
      </c>
      <c r="N2919" t="s">
        <v>1458</v>
      </c>
      <c r="O2919" t="s">
        <v>1010</v>
      </c>
      <c r="P2919" t="s">
        <v>997</v>
      </c>
      <c r="Q2919" t="s">
        <v>1714</v>
      </c>
      <c r="R2919" s="109" t="str">
        <f>IF(OR(P2919="SB",Q2919="SB"),"SB",0)</f>
        <v>SB</v>
      </c>
      <c r="T2919" s="110">
        <v>2019129</v>
      </c>
      <c r="U2919" t="s">
        <v>19633</v>
      </c>
      <c r="V2919" s="113" t="str">
        <f>IF(AND(I2919&gt;=10000,I2919&lt;=19900),"Praha",(IF(AND(I2919&gt;=25001,I2919&lt;=29501),"Středočeský kraj",(IF(AND(I2919&gt;=30100,I2919&lt;=34972),"Středočeský kraj",(IF(AND(I2919&gt;=35002,I2919&lt;=36271),"Karlovarský kraj",(IF(AND(I2919&gt;=37001,I2919&lt;=39201),"Jihočeský kraj",(IF(AND(I2919&gt;=39701,I2919&lt;=39901),"Jihočeský kraj",(IF(AND(I2919&gt;=39301,I2919&lt;=39601),"Kraj Vysočina",(IF(AND(I2919&gt;=58001,I2919&lt;=59501),"Kraj Vysočina",(IF(AND(I2919&gt;=67401,I2919&lt;=67602),"Kraj Vysočina",(IF(AND(I2919&gt;=40001,I2919&lt;=44101),"Ústecký kraj",(IF(AND(I2919&gt;=46001,I2919&lt;=47201),"Liberecký kraj",(IF(AND(I2919&gt;=51202,I2919&lt;=51401),"Liberecký kraj",(IF(AND(I2919&gt;=53002,I2919&lt;=53976),"Pardubický kraj",(IF(AND(I2919&gt;=56002,I2919&lt;=57201),"Pardubický kraj",(IF(AND(I2919&gt;=60200,I2919&lt;=67201),"Jihomoravský kraj",(IF(AND(I2919&gt;=67801,I2919&lt;=68501),"Jihomoravský kraj",(IF(AND(I2919&gt;=69002,I2919&lt;=69801),"Jihomoravský kraj",(IF(AND(I2919&gt;=68601,I2919&lt;=68801),"Zlínský kraj",(IF(AND(I2919&gt;=75501,I2919&lt;=76901),"Zlínský kraj",(IF(AND(I2919&gt;=70030,I2919&lt;=74901),"Moravskoslezský kraj",(IF(AND(I2919&gt;=75000,I2919&lt;=75368),"Olomoucký kraj",(IF(AND(I2919&gt;=77200,I2919&lt;=79862),"Olomoucký kraj",(IF(AND(I2919&gt;=50011,I2919&lt;=50301),"Královéhradecký kraj",(IF(AND(I2919&gt;=54301,I2919&lt;=54303),"Královéhradecký kraj","0")))))))))))))))))))))))))))))))))))))))))))))))</f>
        <v>0</v>
      </c>
      <c r="AD2919" t="s">
        <v>998</v>
      </c>
      <c r="AE2919" t="s">
        <v>998</v>
      </c>
      <c r="AF2919" t="s">
        <v>998</v>
      </c>
      <c r="AG2919" s="107">
        <v>0</v>
      </c>
      <c r="AH2919" s="107">
        <v>0</v>
      </c>
      <c r="AI2919" s="107">
        <v>0</v>
      </c>
      <c r="AJ2919" t="s">
        <v>1012</v>
      </c>
    </row>
    <row r="2920" spans="1:36" x14ac:dyDescent="0.45">
      <c r="A2920" t="s">
        <v>1641</v>
      </c>
      <c r="B2920" t="s">
        <v>5244</v>
      </c>
      <c r="C2920" t="s">
        <v>1002</v>
      </c>
      <c r="D2920" t="s">
        <v>5245</v>
      </c>
      <c r="E2920" t="s">
        <v>992</v>
      </c>
      <c r="F2920" t="s">
        <v>5246</v>
      </c>
      <c r="G2920">
        <v>6</v>
      </c>
      <c r="H2920" t="s">
        <v>4955</v>
      </c>
      <c r="I2920">
        <v>54232</v>
      </c>
      <c r="K2920" t="s">
        <v>5247</v>
      </c>
      <c r="L2920" s="106">
        <v>34648</v>
      </c>
      <c r="M2920">
        <v>13411164</v>
      </c>
      <c r="N2920" t="s">
        <v>996</v>
      </c>
      <c r="O2920" t="s">
        <v>12</v>
      </c>
      <c r="P2920" t="s">
        <v>997</v>
      </c>
      <c r="R2920" s="109" t="str">
        <f>IF(OR(P2920="SB",Q2920="SB"),"SB",0)</f>
        <v>SB</v>
      </c>
      <c r="T2920" s="110" t="s">
        <v>998</v>
      </c>
      <c r="V2920" s="113" t="str">
        <f>IF(AND(I2920&gt;=10000,I2920&lt;=19900),"Praha",(IF(AND(I2920&gt;=25001,I2920&lt;=29501),"Středočeský kraj",(IF(AND(I2920&gt;=30100,I2920&lt;=34972),"Středočeský kraj",(IF(AND(I2920&gt;=35002,I2920&lt;=36271),"Karlovarský kraj",(IF(AND(I2920&gt;=37001,I2920&lt;=39201),"Jihočeský kraj",(IF(AND(I2920&gt;=39701,I2920&lt;=39901),"Jihočeský kraj",(IF(AND(I2920&gt;=39301,I2920&lt;=39601),"Kraj Vysočina",(IF(AND(I2920&gt;=58001,I2920&lt;=59501),"Kraj Vysočina",(IF(AND(I2920&gt;=67401,I2920&lt;=67602),"Kraj Vysočina",(IF(AND(I2920&gt;=40001,I2920&lt;=44101),"Ústecký kraj",(IF(AND(I2920&gt;=46001,I2920&lt;=47201),"Liberecký kraj",(IF(AND(I2920&gt;=51202,I2920&lt;=51401),"Liberecký kraj",(IF(AND(I2920&gt;=53002,I2920&lt;=53976),"Pardubický kraj",(IF(AND(I2920&gt;=56002,I2920&lt;=57201),"Pardubický kraj",(IF(AND(I2920&gt;=60200,I2920&lt;=67201),"Jihomoravský kraj",(IF(AND(I2920&gt;=67801,I2920&lt;=68501),"Jihomoravský kraj",(IF(AND(I2920&gt;=69002,I2920&lt;=69801),"Jihomoravský kraj",(IF(AND(I2920&gt;=68601,I2920&lt;=68801),"Zlínský kraj",(IF(AND(I2920&gt;=75501,I2920&lt;=76901),"Zlínský kraj",(IF(AND(I2920&gt;=70030,I2920&lt;=74901),"Moravskoslezský kraj",(IF(AND(I2920&gt;=75000,I2920&lt;=75368),"Olomoucký kraj",(IF(AND(I2920&gt;=77200,I2920&lt;=79862),"Olomoucký kraj",(IF(AND(I2920&gt;=50011,I2920&lt;=50301),"Královéhradecký kraj",(IF(AND(I2920&gt;=54301,I2920&lt;=54303),"Královéhradecký kraj","0")))))))))))))))))))))))))))))))))))))))))))))))</f>
        <v>0</v>
      </c>
      <c r="AB2920" t="s">
        <v>998</v>
      </c>
      <c r="AD2920" t="s">
        <v>998</v>
      </c>
      <c r="AE2920" t="s">
        <v>998</v>
      </c>
      <c r="AF2920" t="s">
        <v>998</v>
      </c>
      <c r="AG2920" s="107">
        <v>0</v>
      </c>
      <c r="AH2920" s="107">
        <v>0</v>
      </c>
      <c r="AI2920" s="107">
        <v>0</v>
      </c>
      <c r="AJ2920" t="s">
        <v>1012</v>
      </c>
    </row>
    <row r="2921" spans="1:36" x14ac:dyDescent="0.45">
      <c r="A2921" t="s">
        <v>1061</v>
      </c>
      <c r="B2921" t="s">
        <v>1087</v>
      </c>
      <c r="C2921" t="s">
        <v>990</v>
      </c>
      <c r="D2921" t="s">
        <v>13398</v>
      </c>
      <c r="E2921" t="s">
        <v>992</v>
      </c>
      <c r="F2921" t="s">
        <v>13399</v>
      </c>
      <c r="G2921">
        <v>17</v>
      </c>
      <c r="H2921" t="s">
        <v>4955</v>
      </c>
      <c r="I2921">
        <v>54232</v>
      </c>
      <c r="K2921" t="s">
        <v>13400</v>
      </c>
      <c r="L2921" s="106">
        <v>33373</v>
      </c>
      <c r="M2921">
        <v>13411265</v>
      </c>
      <c r="N2921" t="s">
        <v>996</v>
      </c>
      <c r="O2921" t="s">
        <v>12</v>
      </c>
      <c r="P2921" t="s">
        <v>997</v>
      </c>
      <c r="R2921" s="109" t="str">
        <f>IF(OR(P2921="SB",Q2921="SB"),"SB",0)</f>
        <v>SB</v>
      </c>
      <c r="T2921" s="110" t="s">
        <v>998</v>
      </c>
      <c r="V2921" s="113" t="str">
        <f>IF(AND(I2921&gt;=10000,I2921&lt;=19900),"Praha",(IF(AND(I2921&gt;=25001,I2921&lt;=29501),"Středočeský kraj",(IF(AND(I2921&gt;=30100,I2921&lt;=34972),"Středočeský kraj",(IF(AND(I2921&gt;=35002,I2921&lt;=36271),"Karlovarský kraj",(IF(AND(I2921&gt;=37001,I2921&lt;=39201),"Jihočeský kraj",(IF(AND(I2921&gt;=39701,I2921&lt;=39901),"Jihočeský kraj",(IF(AND(I2921&gt;=39301,I2921&lt;=39601),"Kraj Vysočina",(IF(AND(I2921&gt;=58001,I2921&lt;=59501),"Kraj Vysočina",(IF(AND(I2921&gt;=67401,I2921&lt;=67602),"Kraj Vysočina",(IF(AND(I2921&gt;=40001,I2921&lt;=44101),"Ústecký kraj",(IF(AND(I2921&gt;=46001,I2921&lt;=47201),"Liberecký kraj",(IF(AND(I2921&gt;=51202,I2921&lt;=51401),"Liberecký kraj",(IF(AND(I2921&gt;=53002,I2921&lt;=53976),"Pardubický kraj",(IF(AND(I2921&gt;=56002,I2921&lt;=57201),"Pardubický kraj",(IF(AND(I2921&gt;=60200,I2921&lt;=67201),"Jihomoravský kraj",(IF(AND(I2921&gt;=67801,I2921&lt;=68501),"Jihomoravský kraj",(IF(AND(I2921&gt;=69002,I2921&lt;=69801),"Jihomoravský kraj",(IF(AND(I2921&gt;=68601,I2921&lt;=68801),"Zlínský kraj",(IF(AND(I2921&gt;=75501,I2921&lt;=76901),"Zlínský kraj",(IF(AND(I2921&gt;=70030,I2921&lt;=74901),"Moravskoslezský kraj",(IF(AND(I2921&gt;=75000,I2921&lt;=75368),"Olomoucký kraj",(IF(AND(I2921&gt;=77200,I2921&lt;=79862),"Olomoucký kraj",(IF(AND(I2921&gt;=50011,I2921&lt;=50301),"Královéhradecký kraj",(IF(AND(I2921&gt;=54301,I2921&lt;=54303),"Královéhradecký kraj","0")))))))))))))))))))))))))))))))))))))))))))))))</f>
        <v>0</v>
      </c>
      <c r="AB2921" t="s">
        <v>998</v>
      </c>
      <c r="AD2921" t="s">
        <v>998</v>
      </c>
      <c r="AE2921" t="s">
        <v>998</v>
      </c>
      <c r="AF2921" t="s">
        <v>998</v>
      </c>
      <c r="AG2921" s="107">
        <v>0</v>
      </c>
      <c r="AH2921" s="107">
        <v>0</v>
      </c>
      <c r="AI2921" s="107">
        <v>0</v>
      </c>
      <c r="AJ2921" t="s">
        <v>1012</v>
      </c>
    </row>
    <row r="2922" spans="1:36" x14ac:dyDescent="0.45">
      <c r="A2922" t="s">
        <v>15279</v>
      </c>
      <c r="B2922" t="s">
        <v>15280</v>
      </c>
      <c r="C2922" t="s">
        <v>990</v>
      </c>
      <c r="D2922" t="s">
        <v>15281</v>
      </c>
      <c r="E2922" t="s">
        <v>992</v>
      </c>
      <c r="F2922" t="s">
        <v>15282</v>
      </c>
      <c r="G2922">
        <v>137</v>
      </c>
      <c r="H2922" t="s">
        <v>4955</v>
      </c>
      <c r="I2922">
        <v>54232</v>
      </c>
      <c r="K2922" t="s">
        <v>15283</v>
      </c>
      <c r="L2922" s="106">
        <v>39900</v>
      </c>
      <c r="M2922">
        <v>14431381</v>
      </c>
      <c r="N2922" t="s">
        <v>1458</v>
      </c>
      <c r="O2922" t="s">
        <v>1010</v>
      </c>
      <c r="P2922" t="s">
        <v>997</v>
      </c>
      <c r="R2922" s="109" t="str">
        <f>IF(OR(P2922="SB",Q2922="SB"),"SB",0)</f>
        <v>SB</v>
      </c>
      <c r="T2922" s="110" t="s">
        <v>998</v>
      </c>
      <c r="V2922" s="113" t="str">
        <f>IF(AND(I2922&gt;=10000,I2922&lt;=19900),"Praha",(IF(AND(I2922&gt;=25001,I2922&lt;=29501),"Středočeský kraj",(IF(AND(I2922&gt;=30100,I2922&lt;=34972),"Středočeský kraj",(IF(AND(I2922&gt;=35002,I2922&lt;=36271),"Karlovarský kraj",(IF(AND(I2922&gt;=37001,I2922&lt;=39201),"Jihočeský kraj",(IF(AND(I2922&gt;=39701,I2922&lt;=39901),"Jihočeský kraj",(IF(AND(I2922&gt;=39301,I2922&lt;=39601),"Kraj Vysočina",(IF(AND(I2922&gt;=58001,I2922&lt;=59501),"Kraj Vysočina",(IF(AND(I2922&gt;=67401,I2922&lt;=67602),"Kraj Vysočina",(IF(AND(I2922&gt;=40001,I2922&lt;=44101),"Ústecký kraj",(IF(AND(I2922&gt;=46001,I2922&lt;=47201),"Liberecký kraj",(IF(AND(I2922&gt;=51202,I2922&lt;=51401),"Liberecký kraj",(IF(AND(I2922&gt;=53002,I2922&lt;=53976),"Pardubický kraj",(IF(AND(I2922&gt;=56002,I2922&lt;=57201),"Pardubický kraj",(IF(AND(I2922&gt;=60200,I2922&lt;=67201),"Jihomoravský kraj",(IF(AND(I2922&gt;=67801,I2922&lt;=68501),"Jihomoravský kraj",(IF(AND(I2922&gt;=69002,I2922&lt;=69801),"Jihomoravský kraj",(IF(AND(I2922&gt;=68601,I2922&lt;=68801),"Zlínský kraj",(IF(AND(I2922&gt;=75501,I2922&lt;=76901),"Zlínský kraj",(IF(AND(I2922&gt;=70030,I2922&lt;=74901),"Moravskoslezský kraj",(IF(AND(I2922&gt;=75000,I2922&lt;=75368),"Olomoucký kraj",(IF(AND(I2922&gt;=77200,I2922&lt;=79862),"Olomoucký kraj",(IF(AND(I2922&gt;=50011,I2922&lt;=50301),"Královéhradecký kraj",(IF(AND(I2922&gt;=54301,I2922&lt;=54303),"Královéhradecký kraj","0")))))))))))))))))))))))))))))))))))))))))))))))</f>
        <v>0</v>
      </c>
      <c r="AB2922" t="s">
        <v>998</v>
      </c>
      <c r="AD2922" t="s">
        <v>998</v>
      </c>
      <c r="AE2922" t="s">
        <v>998</v>
      </c>
      <c r="AF2922" t="s">
        <v>998</v>
      </c>
      <c r="AG2922" s="107">
        <v>0</v>
      </c>
      <c r="AH2922" s="107">
        <v>0</v>
      </c>
      <c r="AI2922" s="107">
        <v>0</v>
      </c>
      <c r="AJ2922" t="s">
        <v>1012</v>
      </c>
    </row>
    <row r="2923" spans="1:36" x14ac:dyDescent="0.45">
      <c r="A2923" t="s">
        <v>1013</v>
      </c>
      <c r="B2923" t="s">
        <v>15284</v>
      </c>
      <c r="C2923" t="s">
        <v>1002</v>
      </c>
      <c r="D2923" t="s">
        <v>15285</v>
      </c>
      <c r="E2923" t="s">
        <v>992</v>
      </c>
      <c r="F2923" t="s">
        <v>15282</v>
      </c>
      <c r="G2923">
        <v>137</v>
      </c>
      <c r="H2923" t="s">
        <v>4955</v>
      </c>
      <c r="I2923">
        <v>54232</v>
      </c>
      <c r="K2923" t="s">
        <v>15283</v>
      </c>
      <c r="L2923" s="106">
        <v>39108</v>
      </c>
      <c r="M2923">
        <v>14431280</v>
      </c>
      <c r="N2923" t="s">
        <v>1458</v>
      </c>
      <c r="O2923" t="s">
        <v>1010</v>
      </c>
      <c r="P2923" t="s">
        <v>997</v>
      </c>
      <c r="R2923" s="109" t="str">
        <f>IF(OR(P2923="SB",Q2923="SB"),"SB",0)</f>
        <v>SB</v>
      </c>
      <c r="T2923" s="110" t="s">
        <v>998</v>
      </c>
      <c r="V2923" s="113" t="str">
        <f>IF(AND(I2923&gt;=10000,I2923&lt;=19900),"Praha",(IF(AND(I2923&gt;=25001,I2923&lt;=29501),"Středočeský kraj",(IF(AND(I2923&gt;=30100,I2923&lt;=34972),"Středočeský kraj",(IF(AND(I2923&gt;=35002,I2923&lt;=36271),"Karlovarský kraj",(IF(AND(I2923&gt;=37001,I2923&lt;=39201),"Jihočeský kraj",(IF(AND(I2923&gt;=39701,I2923&lt;=39901),"Jihočeský kraj",(IF(AND(I2923&gt;=39301,I2923&lt;=39601),"Kraj Vysočina",(IF(AND(I2923&gt;=58001,I2923&lt;=59501),"Kraj Vysočina",(IF(AND(I2923&gt;=67401,I2923&lt;=67602),"Kraj Vysočina",(IF(AND(I2923&gt;=40001,I2923&lt;=44101),"Ústecký kraj",(IF(AND(I2923&gt;=46001,I2923&lt;=47201),"Liberecký kraj",(IF(AND(I2923&gt;=51202,I2923&lt;=51401),"Liberecký kraj",(IF(AND(I2923&gt;=53002,I2923&lt;=53976),"Pardubický kraj",(IF(AND(I2923&gt;=56002,I2923&lt;=57201),"Pardubický kraj",(IF(AND(I2923&gt;=60200,I2923&lt;=67201),"Jihomoravský kraj",(IF(AND(I2923&gt;=67801,I2923&lt;=68501),"Jihomoravský kraj",(IF(AND(I2923&gt;=69002,I2923&lt;=69801),"Jihomoravský kraj",(IF(AND(I2923&gt;=68601,I2923&lt;=68801),"Zlínský kraj",(IF(AND(I2923&gt;=75501,I2923&lt;=76901),"Zlínský kraj",(IF(AND(I2923&gt;=70030,I2923&lt;=74901),"Moravskoslezský kraj",(IF(AND(I2923&gt;=75000,I2923&lt;=75368),"Olomoucký kraj",(IF(AND(I2923&gt;=77200,I2923&lt;=79862),"Olomoucký kraj",(IF(AND(I2923&gt;=50011,I2923&lt;=50301),"Královéhradecký kraj",(IF(AND(I2923&gt;=54301,I2923&lt;=54303),"Královéhradecký kraj","0")))))))))))))))))))))))))))))))))))))))))))))))</f>
        <v>0</v>
      </c>
      <c r="AB2923" t="s">
        <v>998</v>
      </c>
      <c r="AD2923" t="s">
        <v>998</v>
      </c>
      <c r="AE2923" t="s">
        <v>998</v>
      </c>
      <c r="AF2923" t="s">
        <v>998</v>
      </c>
      <c r="AG2923" s="107">
        <v>0</v>
      </c>
      <c r="AH2923" s="107">
        <v>0</v>
      </c>
      <c r="AI2923" s="107">
        <v>0</v>
      </c>
      <c r="AJ2923" t="s">
        <v>1012</v>
      </c>
    </row>
    <row r="2924" spans="1:36" x14ac:dyDescent="0.45">
      <c r="A2924" t="s">
        <v>1349</v>
      </c>
      <c r="B2924" t="s">
        <v>9909</v>
      </c>
      <c r="C2924" t="s">
        <v>1002</v>
      </c>
      <c r="D2924" t="s">
        <v>9910</v>
      </c>
      <c r="E2924" t="s">
        <v>992</v>
      </c>
      <c r="F2924" t="s">
        <v>9911</v>
      </c>
      <c r="G2924">
        <v>117</v>
      </c>
      <c r="H2924" t="s">
        <v>1126</v>
      </c>
      <c r="I2924">
        <v>54236</v>
      </c>
      <c r="K2924" t="s">
        <v>9912</v>
      </c>
      <c r="L2924" s="106">
        <v>32300</v>
      </c>
      <c r="M2924">
        <v>10883003</v>
      </c>
      <c r="N2924" t="s">
        <v>996</v>
      </c>
      <c r="O2924" t="s">
        <v>12</v>
      </c>
      <c r="P2924" t="s">
        <v>997</v>
      </c>
      <c r="R2924" s="109" t="str">
        <f>IF(OR(P2924="SB",Q2924="SB"),"SB",0)</f>
        <v>SB</v>
      </c>
      <c r="T2924" s="110">
        <v>51666</v>
      </c>
      <c r="U2924" t="s">
        <v>19633</v>
      </c>
      <c r="V2924" s="113" t="str">
        <f>IF(AND(I2924&gt;=10000,I2924&lt;=19900),"Praha",(IF(AND(I2924&gt;=25001,I2924&lt;=29501),"Středočeský kraj",(IF(AND(I2924&gt;=30100,I2924&lt;=34972),"Středočeský kraj",(IF(AND(I2924&gt;=35002,I2924&lt;=36271),"Karlovarský kraj",(IF(AND(I2924&gt;=37001,I2924&lt;=39201),"Jihočeský kraj",(IF(AND(I2924&gt;=39701,I2924&lt;=39901),"Jihočeský kraj",(IF(AND(I2924&gt;=39301,I2924&lt;=39601),"Kraj Vysočina",(IF(AND(I2924&gt;=58001,I2924&lt;=59501),"Kraj Vysočina",(IF(AND(I2924&gt;=67401,I2924&lt;=67602),"Kraj Vysočina",(IF(AND(I2924&gt;=40001,I2924&lt;=44101),"Ústecký kraj",(IF(AND(I2924&gt;=46001,I2924&lt;=47201),"Liberecký kraj",(IF(AND(I2924&gt;=51202,I2924&lt;=51401),"Liberecký kraj",(IF(AND(I2924&gt;=53002,I2924&lt;=53976),"Pardubický kraj",(IF(AND(I2924&gt;=56002,I2924&lt;=57201),"Pardubický kraj",(IF(AND(I2924&gt;=60200,I2924&lt;=67201),"Jihomoravský kraj",(IF(AND(I2924&gt;=67801,I2924&lt;=68501),"Jihomoravský kraj",(IF(AND(I2924&gt;=69002,I2924&lt;=69801),"Jihomoravský kraj",(IF(AND(I2924&gt;=68601,I2924&lt;=68801),"Zlínský kraj",(IF(AND(I2924&gt;=75501,I2924&lt;=76901),"Zlínský kraj",(IF(AND(I2924&gt;=70030,I2924&lt;=74901),"Moravskoslezský kraj",(IF(AND(I2924&gt;=75000,I2924&lt;=75368),"Olomoucký kraj",(IF(AND(I2924&gt;=77200,I2924&lt;=79862),"Olomoucký kraj",(IF(AND(I2924&gt;=50011,I2924&lt;=50301),"Královéhradecký kraj",(IF(AND(I2924&gt;=54301,I2924&lt;=54303),"Královéhradecký kraj","0")))))))))))))))))))))))))))))))))))))))))))))))</f>
        <v>0</v>
      </c>
      <c r="AD2924" t="s">
        <v>998</v>
      </c>
      <c r="AE2924" t="s">
        <v>998</v>
      </c>
      <c r="AF2924" t="s">
        <v>998</v>
      </c>
      <c r="AG2924" s="107">
        <v>0</v>
      </c>
      <c r="AH2924" s="107">
        <v>0</v>
      </c>
      <c r="AI2924" s="107">
        <v>0</v>
      </c>
      <c r="AJ2924" t="s">
        <v>1012</v>
      </c>
    </row>
    <row r="2925" spans="1:36" x14ac:dyDescent="0.45">
      <c r="A2925" t="s">
        <v>1061</v>
      </c>
      <c r="B2925" t="s">
        <v>13715</v>
      </c>
      <c r="C2925" t="s">
        <v>990</v>
      </c>
      <c r="D2925" t="s">
        <v>13716</v>
      </c>
      <c r="E2925" t="s">
        <v>992</v>
      </c>
      <c r="F2925" t="s">
        <v>4941</v>
      </c>
      <c r="G2925">
        <v>1120</v>
      </c>
      <c r="H2925" t="s">
        <v>1274</v>
      </c>
      <c r="I2925">
        <v>54301</v>
      </c>
      <c r="K2925" t="s">
        <v>13717</v>
      </c>
      <c r="L2925" s="106">
        <v>36563</v>
      </c>
      <c r="M2925">
        <v>10949889</v>
      </c>
      <c r="N2925" t="s">
        <v>3962</v>
      </c>
      <c r="O2925" t="s">
        <v>1050</v>
      </c>
      <c r="P2925" t="s">
        <v>997</v>
      </c>
      <c r="Q2925" t="s">
        <v>1714</v>
      </c>
      <c r="R2925" s="109" t="str">
        <f>IF(OR(P2925="SB",Q2925="SB"),"SB",0)</f>
        <v>SB</v>
      </c>
      <c r="T2925" s="110">
        <v>1</v>
      </c>
      <c r="U2925" t="s">
        <v>19633</v>
      </c>
      <c r="V2925" s="113" t="str">
        <f>IF(AND(I2925&gt;=10000,I2925&lt;=19900),"Praha",(IF(AND(I2925&gt;=25001,I2925&lt;=29501),"Středočeský kraj",(IF(AND(I2925&gt;=30100,I2925&lt;=34972),"Středočeský kraj",(IF(AND(I2925&gt;=35002,I2925&lt;=36271),"Karlovarský kraj",(IF(AND(I2925&gt;=37001,I2925&lt;=39201),"Jihočeský kraj",(IF(AND(I2925&gt;=39701,I2925&lt;=39901),"Jihočeský kraj",(IF(AND(I2925&gt;=39301,I2925&lt;=39601),"Kraj Vysočina",(IF(AND(I2925&gt;=58001,I2925&lt;=59501),"Kraj Vysočina",(IF(AND(I2925&gt;=67401,I2925&lt;=67602),"Kraj Vysočina",(IF(AND(I2925&gt;=40001,I2925&lt;=44101),"Ústecký kraj",(IF(AND(I2925&gt;=46001,I2925&lt;=47201),"Liberecký kraj",(IF(AND(I2925&gt;=51202,I2925&lt;=51401),"Liberecký kraj",(IF(AND(I2925&gt;=53002,I2925&lt;=53976),"Pardubický kraj",(IF(AND(I2925&gt;=56002,I2925&lt;=57201),"Pardubický kraj",(IF(AND(I2925&gt;=60200,I2925&lt;=67201),"Jihomoravský kraj",(IF(AND(I2925&gt;=67801,I2925&lt;=68501),"Jihomoravský kraj",(IF(AND(I2925&gt;=69002,I2925&lt;=69801),"Jihomoravský kraj",(IF(AND(I2925&gt;=68601,I2925&lt;=68801),"Zlínský kraj",(IF(AND(I2925&gt;=75501,I2925&lt;=76901),"Zlínský kraj",(IF(AND(I2925&gt;=70030,I2925&lt;=74901),"Moravskoslezský kraj",(IF(AND(I2925&gt;=75000,I2925&lt;=75368),"Olomoucký kraj",(IF(AND(I2925&gt;=77200,I2925&lt;=79862),"Olomoucký kraj",(IF(AND(I2925&gt;=50011,I2925&lt;=50301),"Královéhradecký kraj",(IF(AND(I2925&gt;=54301,I2925&lt;=54303),"Královéhradecký kraj","0")))))))))))))))))))))))))))))))))))))))))))))))</f>
        <v>Královéhradecký kraj</v>
      </c>
      <c r="AB2925" t="s">
        <v>13718</v>
      </c>
      <c r="AD2925" t="s">
        <v>998</v>
      </c>
      <c r="AE2925" t="s">
        <v>998</v>
      </c>
      <c r="AF2925" t="s">
        <v>998</v>
      </c>
      <c r="AG2925" s="107">
        <v>0</v>
      </c>
      <c r="AH2925" s="107">
        <v>0</v>
      </c>
      <c r="AI2925" s="107">
        <v>0</v>
      </c>
      <c r="AJ2925" t="s">
        <v>1012</v>
      </c>
    </row>
    <row r="2926" spans="1:36" x14ac:dyDescent="0.45">
      <c r="A2926" t="s">
        <v>1268</v>
      </c>
      <c r="B2926" t="s">
        <v>13715</v>
      </c>
      <c r="C2926" t="s">
        <v>990</v>
      </c>
      <c r="D2926" t="s">
        <v>13719</v>
      </c>
      <c r="E2926" t="s">
        <v>992</v>
      </c>
      <c r="F2926" t="s">
        <v>1940</v>
      </c>
      <c r="G2926">
        <v>340</v>
      </c>
      <c r="H2926" t="s">
        <v>1274</v>
      </c>
      <c r="I2926">
        <v>54301</v>
      </c>
      <c r="K2926" t="s">
        <v>13717</v>
      </c>
      <c r="L2926" s="106">
        <v>34104</v>
      </c>
      <c r="M2926">
        <v>10726284</v>
      </c>
      <c r="N2926" t="s">
        <v>3962</v>
      </c>
      <c r="O2926" t="s">
        <v>1050</v>
      </c>
      <c r="P2926" t="s">
        <v>997</v>
      </c>
      <c r="R2926" s="109" t="str">
        <f>IF(OR(P2926="SB",Q2926="SB"),"SB",0)</f>
        <v>SB</v>
      </c>
      <c r="T2926" s="110">
        <v>10970</v>
      </c>
      <c r="U2926" t="s">
        <v>19633</v>
      </c>
      <c r="V2926" s="113" t="str">
        <f>IF(AND(I2926&gt;=10000,I2926&lt;=19900),"Praha",(IF(AND(I2926&gt;=25001,I2926&lt;=29501),"Středočeský kraj",(IF(AND(I2926&gt;=30100,I2926&lt;=34972),"Středočeský kraj",(IF(AND(I2926&gt;=35002,I2926&lt;=36271),"Karlovarský kraj",(IF(AND(I2926&gt;=37001,I2926&lt;=39201),"Jihočeský kraj",(IF(AND(I2926&gt;=39701,I2926&lt;=39901),"Jihočeský kraj",(IF(AND(I2926&gt;=39301,I2926&lt;=39601),"Kraj Vysočina",(IF(AND(I2926&gt;=58001,I2926&lt;=59501),"Kraj Vysočina",(IF(AND(I2926&gt;=67401,I2926&lt;=67602),"Kraj Vysočina",(IF(AND(I2926&gt;=40001,I2926&lt;=44101),"Ústecký kraj",(IF(AND(I2926&gt;=46001,I2926&lt;=47201),"Liberecký kraj",(IF(AND(I2926&gt;=51202,I2926&lt;=51401),"Liberecký kraj",(IF(AND(I2926&gt;=53002,I2926&lt;=53976),"Pardubický kraj",(IF(AND(I2926&gt;=56002,I2926&lt;=57201),"Pardubický kraj",(IF(AND(I2926&gt;=60200,I2926&lt;=67201),"Jihomoravský kraj",(IF(AND(I2926&gt;=67801,I2926&lt;=68501),"Jihomoravský kraj",(IF(AND(I2926&gt;=69002,I2926&lt;=69801),"Jihomoravský kraj",(IF(AND(I2926&gt;=68601,I2926&lt;=68801),"Zlínský kraj",(IF(AND(I2926&gt;=75501,I2926&lt;=76901),"Zlínský kraj",(IF(AND(I2926&gt;=70030,I2926&lt;=74901),"Moravskoslezský kraj",(IF(AND(I2926&gt;=75000,I2926&lt;=75368),"Olomoucký kraj",(IF(AND(I2926&gt;=77200,I2926&lt;=79862),"Olomoucký kraj",(IF(AND(I2926&gt;=50011,I2926&lt;=50301),"Královéhradecký kraj",(IF(AND(I2926&gt;=54301,I2926&lt;=54303),"Královéhradecký kraj","0")))))))))))))))))))))))))))))))))))))))))))))))</f>
        <v>Královéhradecký kraj</v>
      </c>
      <c r="AB2926" t="s">
        <v>13720</v>
      </c>
      <c r="AD2926" t="s">
        <v>998</v>
      </c>
      <c r="AE2926" t="s">
        <v>998</v>
      </c>
      <c r="AF2926" t="s">
        <v>998</v>
      </c>
      <c r="AG2926" s="107">
        <v>0</v>
      </c>
      <c r="AH2926" s="107">
        <v>0</v>
      </c>
      <c r="AI2926" s="107">
        <v>0</v>
      </c>
      <c r="AJ2926" t="s">
        <v>1012</v>
      </c>
    </row>
    <row r="2927" spans="1:36" x14ac:dyDescent="0.45">
      <c r="A2927" t="s">
        <v>1007</v>
      </c>
      <c r="B2927" t="s">
        <v>1874</v>
      </c>
      <c r="C2927" t="s">
        <v>990</v>
      </c>
      <c r="D2927" t="s">
        <v>1875</v>
      </c>
      <c r="E2927" t="s">
        <v>992</v>
      </c>
      <c r="F2927" t="s">
        <v>1876</v>
      </c>
      <c r="G2927">
        <v>1231</v>
      </c>
      <c r="H2927" t="s">
        <v>1274</v>
      </c>
      <c r="I2927" s="108">
        <v>54301</v>
      </c>
      <c r="K2927" t="s">
        <v>1877</v>
      </c>
      <c r="L2927" s="106">
        <v>33039</v>
      </c>
      <c r="M2927">
        <v>10888558</v>
      </c>
      <c r="N2927" t="s">
        <v>996</v>
      </c>
      <c r="O2927" t="s">
        <v>12</v>
      </c>
      <c r="P2927" t="s">
        <v>997</v>
      </c>
      <c r="R2927" s="109" t="str">
        <f>IF(OR(P2927="SB",Q2927="SB"),"SB",0)</f>
        <v>SB</v>
      </c>
      <c r="T2927" s="110">
        <v>11479</v>
      </c>
      <c r="U2927" t="s">
        <v>19633</v>
      </c>
      <c r="V2927" s="113" t="str">
        <f>IF(AND(I2927&gt;=10000,I2927&lt;=19900),"Praha",(IF(AND(I2927&gt;=25001,I2927&lt;=29501),"Středočeský kraj",(IF(AND(I2927&gt;=30100,I2927&lt;=34972),"Středočeský kraj",(IF(AND(I2927&gt;=35002,I2927&lt;=36271),"Karlovarský kraj",(IF(AND(I2927&gt;=37001,I2927&lt;=39201),"Jihočeský kraj",(IF(AND(I2927&gt;=39701,I2927&lt;=39901),"Jihočeský kraj",(IF(AND(I2927&gt;=39301,I2927&lt;=39601),"Kraj Vysočina",(IF(AND(I2927&gt;=58001,I2927&lt;=59501),"Kraj Vysočina",(IF(AND(I2927&gt;=67401,I2927&lt;=67602),"Kraj Vysočina",(IF(AND(I2927&gt;=40001,I2927&lt;=44101),"Ústecký kraj",(IF(AND(I2927&gt;=46001,I2927&lt;=47201),"Liberecký kraj",(IF(AND(I2927&gt;=51202,I2927&lt;=51401),"Liberecký kraj",(IF(AND(I2927&gt;=53002,I2927&lt;=53976),"Pardubický kraj",(IF(AND(I2927&gt;=56002,I2927&lt;=57201),"Pardubický kraj",(IF(AND(I2927&gt;=60200,I2927&lt;=67201),"Jihomoravský kraj",(IF(AND(I2927&gt;=67801,I2927&lt;=68501),"Jihomoravský kraj",(IF(AND(I2927&gt;=69002,I2927&lt;=69801),"Jihomoravský kraj",(IF(AND(I2927&gt;=68601,I2927&lt;=68801),"Zlínský kraj",(IF(AND(I2927&gt;=75501,I2927&lt;=76901),"Zlínský kraj",(IF(AND(I2927&gt;=70030,I2927&lt;=74901),"Moravskoslezský kraj",(IF(AND(I2927&gt;=75000,I2927&lt;=75368),"Olomoucký kraj",(IF(AND(I2927&gt;=77200,I2927&lt;=79862),"Olomoucký kraj",(IF(AND(I2927&gt;=50011,I2927&lt;=50301),"Královéhradecký kraj",(IF(AND(I2927&gt;=54301,I2927&lt;=54303),"Královéhradecký kraj","0")))))))))))))))))))))))))))))))))))))))))))))))</f>
        <v>Královéhradecký kraj</v>
      </c>
      <c r="AD2927" t="s">
        <v>998</v>
      </c>
      <c r="AE2927" t="s">
        <v>998</v>
      </c>
      <c r="AF2927" t="s">
        <v>998</v>
      </c>
      <c r="AG2927" s="107">
        <v>0</v>
      </c>
      <c r="AH2927" s="107">
        <v>0</v>
      </c>
      <c r="AI2927" s="107">
        <v>0</v>
      </c>
      <c r="AJ2927" t="s">
        <v>1012</v>
      </c>
    </row>
    <row r="2928" spans="1:36" x14ac:dyDescent="0.45">
      <c r="A2928" t="s">
        <v>1169</v>
      </c>
      <c r="B2928" t="s">
        <v>12112</v>
      </c>
      <c r="C2928" t="s">
        <v>990</v>
      </c>
      <c r="D2928" t="s">
        <v>12113</v>
      </c>
      <c r="E2928" t="s">
        <v>992</v>
      </c>
      <c r="F2928" t="s">
        <v>2024</v>
      </c>
      <c r="G2928">
        <v>1217</v>
      </c>
      <c r="H2928" t="s">
        <v>1274</v>
      </c>
      <c r="I2928">
        <v>54301</v>
      </c>
      <c r="K2928" t="s">
        <v>12114</v>
      </c>
      <c r="L2928" s="106">
        <v>34118</v>
      </c>
      <c r="M2928">
        <v>10870875</v>
      </c>
      <c r="N2928" t="s">
        <v>996</v>
      </c>
      <c r="O2928" t="s">
        <v>12</v>
      </c>
      <c r="P2928" t="s">
        <v>997</v>
      </c>
      <c r="R2928" s="109" t="str">
        <f>IF(OR(P2928="SB",Q2928="SB"),"SB",0)</f>
        <v>SB</v>
      </c>
      <c r="T2928" s="110">
        <v>11736</v>
      </c>
      <c r="U2928" t="s">
        <v>19633</v>
      </c>
      <c r="V2928" s="113" t="str">
        <f>IF(AND(I2928&gt;=10000,I2928&lt;=19900),"Praha",(IF(AND(I2928&gt;=25001,I2928&lt;=29501),"Středočeský kraj",(IF(AND(I2928&gt;=30100,I2928&lt;=34972),"Středočeský kraj",(IF(AND(I2928&gt;=35002,I2928&lt;=36271),"Karlovarský kraj",(IF(AND(I2928&gt;=37001,I2928&lt;=39201),"Jihočeský kraj",(IF(AND(I2928&gt;=39701,I2928&lt;=39901),"Jihočeský kraj",(IF(AND(I2928&gt;=39301,I2928&lt;=39601),"Kraj Vysočina",(IF(AND(I2928&gt;=58001,I2928&lt;=59501),"Kraj Vysočina",(IF(AND(I2928&gt;=67401,I2928&lt;=67602),"Kraj Vysočina",(IF(AND(I2928&gt;=40001,I2928&lt;=44101),"Ústecký kraj",(IF(AND(I2928&gt;=46001,I2928&lt;=47201),"Liberecký kraj",(IF(AND(I2928&gt;=51202,I2928&lt;=51401),"Liberecký kraj",(IF(AND(I2928&gt;=53002,I2928&lt;=53976),"Pardubický kraj",(IF(AND(I2928&gt;=56002,I2928&lt;=57201),"Pardubický kraj",(IF(AND(I2928&gt;=60200,I2928&lt;=67201),"Jihomoravský kraj",(IF(AND(I2928&gt;=67801,I2928&lt;=68501),"Jihomoravský kraj",(IF(AND(I2928&gt;=69002,I2928&lt;=69801),"Jihomoravský kraj",(IF(AND(I2928&gt;=68601,I2928&lt;=68801),"Zlínský kraj",(IF(AND(I2928&gt;=75501,I2928&lt;=76901),"Zlínský kraj",(IF(AND(I2928&gt;=70030,I2928&lt;=74901),"Moravskoslezský kraj",(IF(AND(I2928&gt;=75000,I2928&lt;=75368),"Olomoucký kraj",(IF(AND(I2928&gt;=77200,I2928&lt;=79862),"Olomoucký kraj",(IF(AND(I2928&gt;=50011,I2928&lt;=50301),"Královéhradecký kraj",(IF(AND(I2928&gt;=54301,I2928&lt;=54303),"Královéhradecký kraj","0")))))))))))))))))))))))))))))))))))))))))))))))</f>
        <v>Královéhradecký kraj</v>
      </c>
      <c r="AD2928" t="s">
        <v>998</v>
      </c>
      <c r="AE2928" t="s">
        <v>998</v>
      </c>
      <c r="AF2928" t="s">
        <v>998</v>
      </c>
      <c r="AG2928" s="107">
        <v>0</v>
      </c>
      <c r="AH2928" s="107">
        <v>0</v>
      </c>
      <c r="AI2928" s="107">
        <v>0</v>
      </c>
      <c r="AJ2928" t="s">
        <v>1012</v>
      </c>
    </row>
    <row r="2929" spans="1:37" x14ac:dyDescent="0.45">
      <c r="A2929" t="s">
        <v>1021</v>
      </c>
      <c r="B2929" t="s">
        <v>12276</v>
      </c>
      <c r="C2929" t="s">
        <v>990</v>
      </c>
      <c r="D2929" t="s">
        <v>12277</v>
      </c>
      <c r="E2929" t="s">
        <v>992</v>
      </c>
      <c r="F2929" t="s">
        <v>3199</v>
      </c>
      <c r="G2929">
        <v>409</v>
      </c>
      <c r="H2929" t="s">
        <v>1274</v>
      </c>
      <c r="I2929">
        <v>54301</v>
      </c>
      <c r="K2929" t="s">
        <v>12278</v>
      </c>
      <c r="L2929" s="106">
        <v>34027</v>
      </c>
      <c r="M2929">
        <v>10897450</v>
      </c>
      <c r="N2929" t="s">
        <v>996</v>
      </c>
      <c r="O2929" t="s">
        <v>12</v>
      </c>
      <c r="P2929" t="s">
        <v>997</v>
      </c>
      <c r="R2929" s="109" t="str">
        <f>IF(OR(P2929="SB",Q2929="SB"),"SB",0)</f>
        <v>SB</v>
      </c>
      <c r="T2929" s="110">
        <v>11742</v>
      </c>
      <c r="U2929" t="s">
        <v>19633</v>
      </c>
      <c r="V2929" s="113" t="str">
        <f>IF(AND(I2929&gt;=10000,I2929&lt;=19900),"Praha",(IF(AND(I2929&gt;=25001,I2929&lt;=29501),"Středočeský kraj",(IF(AND(I2929&gt;=30100,I2929&lt;=34972),"Středočeský kraj",(IF(AND(I2929&gt;=35002,I2929&lt;=36271),"Karlovarský kraj",(IF(AND(I2929&gt;=37001,I2929&lt;=39201),"Jihočeský kraj",(IF(AND(I2929&gt;=39701,I2929&lt;=39901),"Jihočeský kraj",(IF(AND(I2929&gt;=39301,I2929&lt;=39601),"Kraj Vysočina",(IF(AND(I2929&gt;=58001,I2929&lt;=59501),"Kraj Vysočina",(IF(AND(I2929&gt;=67401,I2929&lt;=67602),"Kraj Vysočina",(IF(AND(I2929&gt;=40001,I2929&lt;=44101),"Ústecký kraj",(IF(AND(I2929&gt;=46001,I2929&lt;=47201),"Liberecký kraj",(IF(AND(I2929&gt;=51202,I2929&lt;=51401),"Liberecký kraj",(IF(AND(I2929&gt;=53002,I2929&lt;=53976),"Pardubický kraj",(IF(AND(I2929&gt;=56002,I2929&lt;=57201),"Pardubický kraj",(IF(AND(I2929&gt;=60200,I2929&lt;=67201),"Jihomoravský kraj",(IF(AND(I2929&gt;=67801,I2929&lt;=68501),"Jihomoravský kraj",(IF(AND(I2929&gt;=69002,I2929&lt;=69801),"Jihomoravský kraj",(IF(AND(I2929&gt;=68601,I2929&lt;=68801),"Zlínský kraj",(IF(AND(I2929&gt;=75501,I2929&lt;=76901),"Zlínský kraj",(IF(AND(I2929&gt;=70030,I2929&lt;=74901),"Moravskoslezský kraj",(IF(AND(I2929&gt;=75000,I2929&lt;=75368),"Olomoucký kraj",(IF(AND(I2929&gt;=77200,I2929&lt;=79862),"Olomoucký kraj",(IF(AND(I2929&gt;=50011,I2929&lt;=50301),"Královéhradecký kraj",(IF(AND(I2929&gt;=54301,I2929&lt;=54303),"Královéhradecký kraj","0")))))))))))))))))))))))))))))))))))))))))))))))</f>
        <v>Královéhradecký kraj</v>
      </c>
      <c r="AD2929" t="s">
        <v>998</v>
      </c>
      <c r="AE2929" t="s">
        <v>998</v>
      </c>
      <c r="AF2929" t="s">
        <v>998</v>
      </c>
      <c r="AG2929" s="107">
        <v>0</v>
      </c>
      <c r="AH2929" s="107">
        <v>0</v>
      </c>
      <c r="AI2929" s="107">
        <v>0</v>
      </c>
      <c r="AJ2929" t="s">
        <v>1012</v>
      </c>
    </row>
    <row r="2930" spans="1:37" x14ac:dyDescent="0.45">
      <c r="A2930" t="s">
        <v>1226</v>
      </c>
      <c r="B2930" t="s">
        <v>13466</v>
      </c>
      <c r="C2930" t="s">
        <v>1002</v>
      </c>
      <c r="D2930" t="s">
        <v>13467</v>
      </c>
      <c r="E2930" t="s">
        <v>992</v>
      </c>
      <c r="F2930" t="s">
        <v>2626</v>
      </c>
      <c r="G2930">
        <v>1319</v>
      </c>
      <c r="H2930" t="s">
        <v>1274</v>
      </c>
      <c r="I2930">
        <v>54301</v>
      </c>
      <c r="K2930" t="s">
        <v>13465</v>
      </c>
      <c r="L2930" s="106">
        <v>39343</v>
      </c>
      <c r="M2930">
        <v>13327403</v>
      </c>
      <c r="N2930" t="s">
        <v>1757</v>
      </c>
      <c r="O2930" t="s">
        <v>1010</v>
      </c>
      <c r="P2930" t="s">
        <v>997</v>
      </c>
      <c r="Q2930" t="s">
        <v>1016</v>
      </c>
      <c r="R2930" s="109" t="str">
        <f>IF(OR(P2930="SB",Q2930="SB"),"SB",0)</f>
        <v>SB</v>
      </c>
      <c r="T2930" s="110">
        <v>16177</v>
      </c>
      <c r="U2930" t="s">
        <v>19633</v>
      </c>
      <c r="V2930" s="113" t="str">
        <f>IF(AND(I2930&gt;=10000,I2930&lt;=19900),"Praha",(IF(AND(I2930&gt;=25001,I2930&lt;=29501),"Středočeský kraj",(IF(AND(I2930&gt;=30100,I2930&lt;=34972),"Středočeský kraj",(IF(AND(I2930&gt;=35002,I2930&lt;=36271),"Karlovarský kraj",(IF(AND(I2930&gt;=37001,I2930&lt;=39201),"Jihočeský kraj",(IF(AND(I2930&gt;=39701,I2930&lt;=39901),"Jihočeský kraj",(IF(AND(I2930&gt;=39301,I2930&lt;=39601),"Kraj Vysočina",(IF(AND(I2930&gt;=58001,I2930&lt;=59501),"Kraj Vysočina",(IF(AND(I2930&gt;=67401,I2930&lt;=67602),"Kraj Vysočina",(IF(AND(I2930&gt;=40001,I2930&lt;=44101),"Ústecký kraj",(IF(AND(I2930&gt;=46001,I2930&lt;=47201),"Liberecký kraj",(IF(AND(I2930&gt;=51202,I2930&lt;=51401),"Liberecký kraj",(IF(AND(I2930&gt;=53002,I2930&lt;=53976),"Pardubický kraj",(IF(AND(I2930&gt;=56002,I2930&lt;=57201),"Pardubický kraj",(IF(AND(I2930&gt;=60200,I2930&lt;=67201),"Jihomoravský kraj",(IF(AND(I2930&gt;=67801,I2930&lt;=68501),"Jihomoravský kraj",(IF(AND(I2930&gt;=69002,I2930&lt;=69801),"Jihomoravský kraj",(IF(AND(I2930&gt;=68601,I2930&lt;=68801),"Zlínský kraj",(IF(AND(I2930&gt;=75501,I2930&lt;=76901),"Zlínský kraj",(IF(AND(I2930&gt;=70030,I2930&lt;=74901),"Moravskoslezský kraj",(IF(AND(I2930&gt;=75000,I2930&lt;=75368),"Olomoucký kraj",(IF(AND(I2930&gt;=77200,I2930&lt;=79862),"Olomoucký kraj",(IF(AND(I2930&gt;=50011,I2930&lt;=50301),"Královéhradecký kraj",(IF(AND(I2930&gt;=54301,I2930&lt;=54303),"Královéhradecký kraj","0")))))))))))))))))))))))))))))))))))))))))))))))</f>
        <v>Královéhradecký kraj</v>
      </c>
      <c r="AB2930" t="s">
        <v>13468</v>
      </c>
      <c r="AD2930" t="s">
        <v>998</v>
      </c>
      <c r="AE2930" t="s">
        <v>998</v>
      </c>
      <c r="AF2930" t="s">
        <v>998</v>
      </c>
      <c r="AG2930" s="107">
        <v>300</v>
      </c>
      <c r="AH2930" s="107">
        <v>0</v>
      </c>
      <c r="AI2930" s="107">
        <v>0</v>
      </c>
      <c r="AJ2930" t="s">
        <v>999</v>
      </c>
      <c r="AK2930" s="106">
        <v>44925</v>
      </c>
    </row>
    <row r="2931" spans="1:37" x14ac:dyDescent="0.45">
      <c r="A2931" t="s">
        <v>4376</v>
      </c>
      <c r="B2931" t="s">
        <v>4371</v>
      </c>
      <c r="C2931" t="s">
        <v>990</v>
      </c>
      <c r="D2931" t="s">
        <v>4377</v>
      </c>
      <c r="E2931" t="s">
        <v>992</v>
      </c>
      <c r="F2931" t="s">
        <v>4373</v>
      </c>
      <c r="G2931">
        <v>332</v>
      </c>
      <c r="H2931" t="s">
        <v>1274</v>
      </c>
      <c r="I2931">
        <v>54301</v>
      </c>
      <c r="K2931" t="s">
        <v>4374</v>
      </c>
      <c r="L2931" s="106">
        <v>39303</v>
      </c>
      <c r="M2931">
        <v>13327302</v>
      </c>
      <c r="N2931" t="s">
        <v>1757</v>
      </c>
      <c r="O2931" t="s">
        <v>1010</v>
      </c>
      <c r="P2931" t="s">
        <v>997</v>
      </c>
      <c r="Q2931" t="s">
        <v>1016</v>
      </c>
      <c r="R2931" s="109" t="str">
        <f>IF(OR(P2931="SB",Q2931="SB"),"SB",0)</f>
        <v>SB</v>
      </c>
      <c r="T2931" s="110">
        <v>16182</v>
      </c>
      <c r="U2931" t="s">
        <v>19633</v>
      </c>
      <c r="V2931" s="113" t="str">
        <f>IF(AND(I2931&gt;=10000,I2931&lt;=19900),"Praha",(IF(AND(I2931&gt;=25001,I2931&lt;=29501),"Středočeský kraj",(IF(AND(I2931&gt;=30100,I2931&lt;=34972),"Středočeský kraj",(IF(AND(I2931&gt;=35002,I2931&lt;=36271),"Karlovarský kraj",(IF(AND(I2931&gt;=37001,I2931&lt;=39201),"Jihočeský kraj",(IF(AND(I2931&gt;=39701,I2931&lt;=39901),"Jihočeský kraj",(IF(AND(I2931&gt;=39301,I2931&lt;=39601),"Kraj Vysočina",(IF(AND(I2931&gt;=58001,I2931&lt;=59501),"Kraj Vysočina",(IF(AND(I2931&gt;=67401,I2931&lt;=67602),"Kraj Vysočina",(IF(AND(I2931&gt;=40001,I2931&lt;=44101),"Ústecký kraj",(IF(AND(I2931&gt;=46001,I2931&lt;=47201),"Liberecký kraj",(IF(AND(I2931&gt;=51202,I2931&lt;=51401),"Liberecký kraj",(IF(AND(I2931&gt;=53002,I2931&lt;=53976),"Pardubický kraj",(IF(AND(I2931&gt;=56002,I2931&lt;=57201),"Pardubický kraj",(IF(AND(I2931&gt;=60200,I2931&lt;=67201),"Jihomoravský kraj",(IF(AND(I2931&gt;=67801,I2931&lt;=68501),"Jihomoravský kraj",(IF(AND(I2931&gt;=69002,I2931&lt;=69801),"Jihomoravský kraj",(IF(AND(I2931&gt;=68601,I2931&lt;=68801),"Zlínský kraj",(IF(AND(I2931&gt;=75501,I2931&lt;=76901),"Zlínský kraj",(IF(AND(I2931&gt;=70030,I2931&lt;=74901),"Moravskoslezský kraj",(IF(AND(I2931&gt;=75000,I2931&lt;=75368),"Olomoucký kraj",(IF(AND(I2931&gt;=77200,I2931&lt;=79862),"Olomoucký kraj",(IF(AND(I2931&gt;=50011,I2931&lt;=50301),"Královéhradecký kraj",(IF(AND(I2931&gt;=54301,I2931&lt;=54303),"Královéhradecký kraj","0")))))))))))))))))))))))))))))))))))))))))))))))</f>
        <v>Královéhradecký kraj</v>
      </c>
      <c r="AB2931" t="s">
        <v>4378</v>
      </c>
      <c r="AD2931" t="s">
        <v>998</v>
      </c>
      <c r="AE2931" t="s">
        <v>998</v>
      </c>
      <c r="AF2931" t="s">
        <v>998</v>
      </c>
      <c r="AG2931" s="107">
        <v>0</v>
      </c>
      <c r="AH2931" s="107">
        <v>0</v>
      </c>
      <c r="AI2931" s="107">
        <v>0</v>
      </c>
      <c r="AJ2931" t="s">
        <v>1012</v>
      </c>
    </row>
    <row r="2932" spans="1:37" x14ac:dyDescent="0.45">
      <c r="A2932" t="s">
        <v>1413</v>
      </c>
      <c r="B2932" t="s">
        <v>4800</v>
      </c>
      <c r="C2932" t="s">
        <v>1002</v>
      </c>
      <c r="D2932" t="s">
        <v>4804</v>
      </c>
      <c r="E2932" t="s">
        <v>992</v>
      </c>
      <c r="F2932" t="s">
        <v>1162</v>
      </c>
      <c r="G2932">
        <v>1291</v>
      </c>
      <c r="H2932" t="s">
        <v>1274</v>
      </c>
      <c r="I2932">
        <v>54301</v>
      </c>
      <c r="J2932">
        <v>420773765525</v>
      </c>
      <c r="K2932" t="s">
        <v>4805</v>
      </c>
      <c r="L2932" s="106">
        <v>31793</v>
      </c>
      <c r="M2932">
        <v>10597659</v>
      </c>
      <c r="N2932" t="s">
        <v>996</v>
      </c>
      <c r="O2932" t="s">
        <v>12</v>
      </c>
      <c r="P2932" t="s">
        <v>997</v>
      </c>
      <c r="R2932" s="109" t="str">
        <f>IF(OR(P2932="SB",Q2932="SB"),"SB",0)</f>
        <v>SB</v>
      </c>
      <c r="T2932" s="110">
        <v>50657</v>
      </c>
      <c r="U2932" t="s">
        <v>19633</v>
      </c>
      <c r="V2932" s="113" t="str">
        <f>IF(AND(I2932&gt;=10000,I2932&lt;=19900),"Praha",(IF(AND(I2932&gt;=25001,I2932&lt;=29501),"Středočeský kraj",(IF(AND(I2932&gt;=30100,I2932&lt;=34972),"Středočeský kraj",(IF(AND(I2932&gt;=35002,I2932&lt;=36271),"Karlovarský kraj",(IF(AND(I2932&gt;=37001,I2932&lt;=39201),"Jihočeský kraj",(IF(AND(I2932&gt;=39701,I2932&lt;=39901),"Jihočeský kraj",(IF(AND(I2932&gt;=39301,I2932&lt;=39601),"Kraj Vysočina",(IF(AND(I2932&gt;=58001,I2932&lt;=59501),"Kraj Vysočina",(IF(AND(I2932&gt;=67401,I2932&lt;=67602),"Kraj Vysočina",(IF(AND(I2932&gt;=40001,I2932&lt;=44101),"Ústecký kraj",(IF(AND(I2932&gt;=46001,I2932&lt;=47201),"Liberecký kraj",(IF(AND(I2932&gt;=51202,I2932&lt;=51401),"Liberecký kraj",(IF(AND(I2932&gt;=53002,I2932&lt;=53976),"Pardubický kraj",(IF(AND(I2932&gt;=56002,I2932&lt;=57201),"Pardubický kraj",(IF(AND(I2932&gt;=60200,I2932&lt;=67201),"Jihomoravský kraj",(IF(AND(I2932&gt;=67801,I2932&lt;=68501),"Jihomoravský kraj",(IF(AND(I2932&gt;=69002,I2932&lt;=69801),"Jihomoravský kraj",(IF(AND(I2932&gt;=68601,I2932&lt;=68801),"Zlínský kraj",(IF(AND(I2932&gt;=75501,I2932&lt;=76901),"Zlínský kraj",(IF(AND(I2932&gt;=70030,I2932&lt;=74901),"Moravskoslezský kraj",(IF(AND(I2932&gt;=75000,I2932&lt;=75368),"Olomoucký kraj",(IF(AND(I2932&gt;=77200,I2932&lt;=79862),"Olomoucký kraj",(IF(AND(I2932&gt;=50011,I2932&lt;=50301),"Královéhradecký kraj",(IF(AND(I2932&gt;=54301,I2932&lt;=54303),"Královéhradecký kraj","0")))))))))))))))))))))))))))))))))))))))))))))))</f>
        <v>Královéhradecký kraj</v>
      </c>
      <c r="AD2932" t="s">
        <v>998</v>
      </c>
      <c r="AE2932" t="s">
        <v>998</v>
      </c>
      <c r="AF2932" t="s">
        <v>998</v>
      </c>
      <c r="AG2932" s="107">
        <v>0</v>
      </c>
      <c r="AH2932" s="107">
        <v>0</v>
      </c>
      <c r="AI2932" s="107">
        <v>0</v>
      </c>
      <c r="AJ2932" t="s">
        <v>1012</v>
      </c>
    </row>
    <row r="2933" spans="1:37" x14ac:dyDescent="0.45">
      <c r="A2933" t="s">
        <v>1220</v>
      </c>
      <c r="B2933" t="s">
        <v>15323</v>
      </c>
      <c r="C2933" t="s">
        <v>1002</v>
      </c>
      <c r="D2933" t="s">
        <v>15324</v>
      </c>
      <c r="E2933" t="s">
        <v>992</v>
      </c>
      <c r="F2933" t="s">
        <v>2239</v>
      </c>
      <c r="G2933">
        <v>775</v>
      </c>
      <c r="H2933" t="s">
        <v>1274</v>
      </c>
      <c r="I2933">
        <v>54301</v>
      </c>
      <c r="K2933" t="s">
        <v>15325</v>
      </c>
      <c r="L2933" s="106">
        <v>34087</v>
      </c>
      <c r="M2933">
        <v>10898359</v>
      </c>
      <c r="N2933" t="s">
        <v>1467</v>
      </c>
      <c r="O2933" t="s">
        <v>1050</v>
      </c>
      <c r="P2933" t="s">
        <v>997</v>
      </c>
      <c r="R2933" s="109" t="str">
        <f>IF(OR(P2933="SB",Q2933="SB"),"SB",0)</f>
        <v>SB</v>
      </c>
      <c r="T2933" s="110">
        <v>51831</v>
      </c>
      <c r="U2933" t="s">
        <v>19633</v>
      </c>
      <c r="V2933" s="113" t="str">
        <f>IF(AND(I2933&gt;=10000,I2933&lt;=19900),"Praha",(IF(AND(I2933&gt;=25001,I2933&lt;=29501),"Středočeský kraj",(IF(AND(I2933&gt;=30100,I2933&lt;=34972),"Středočeský kraj",(IF(AND(I2933&gt;=35002,I2933&lt;=36271),"Karlovarský kraj",(IF(AND(I2933&gt;=37001,I2933&lt;=39201),"Jihočeský kraj",(IF(AND(I2933&gt;=39701,I2933&lt;=39901),"Jihočeský kraj",(IF(AND(I2933&gt;=39301,I2933&lt;=39601),"Kraj Vysočina",(IF(AND(I2933&gt;=58001,I2933&lt;=59501),"Kraj Vysočina",(IF(AND(I2933&gt;=67401,I2933&lt;=67602),"Kraj Vysočina",(IF(AND(I2933&gt;=40001,I2933&lt;=44101),"Ústecký kraj",(IF(AND(I2933&gt;=46001,I2933&lt;=47201),"Liberecký kraj",(IF(AND(I2933&gt;=51202,I2933&lt;=51401),"Liberecký kraj",(IF(AND(I2933&gt;=53002,I2933&lt;=53976),"Pardubický kraj",(IF(AND(I2933&gt;=56002,I2933&lt;=57201),"Pardubický kraj",(IF(AND(I2933&gt;=60200,I2933&lt;=67201),"Jihomoravský kraj",(IF(AND(I2933&gt;=67801,I2933&lt;=68501),"Jihomoravský kraj",(IF(AND(I2933&gt;=69002,I2933&lt;=69801),"Jihomoravský kraj",(IF(AND(I2933&gt;=68601,I2933&lt;=68801),"Zlínský kraj",(IF(AND(I2933&gt;=75501,I2933&lt;=76901),"Zlínský kraj",(IF(AND(I2933&gt;=70030,I2933&lt;=74901),"Moravskoslezský kraj",(IF(AND(I2933&gt;=75000,I2933&lt;=75368),"Olomoucký kraj",(IF(AND(I2933&gt;=77200,I2933&lt;=79862),"Olomoucký kraj",(IF(AND(I2933&gt;=50011,I2933&lt;=50301),"Královéhradecký kraj",(IF(AND(I2933&gt;=54301,I2933&lt;=54303),"Královéhradecký kraj","0")))))))))))))))))))))))))))))))))))))))))))))))</f>
        <v>Královéhradecký kraj</v>
      </c>
      <c r="AB2933" t="s">
        <v>15326</v>
      </c>
      <c r="AD2933" t="s">
        <v>998</v>
      </c>
      <c r="AE2933" t="s">
        <v>998</v>
      </c>
      <c r="AF2933" t="s">
        <v>998</v>
      </c>
      <c r="AG2933" s="107">
        <v>300</v>
      </c>
      <c r="AH2933" s="107">
        <v>0</v>
      </c>
      <c r="AI2933" s="107">
        <v>0</v>
      </c>
      <c r="AJ2933" t="s">
        <v>999</v>
      </c>
      <c r="AK2933" s="106">
        <v>44902</v>
      </c>
    </row>
    <row r="2934" spans="1:37" x14ac:dyDescent="0.45">
      <c r="A2934" t="s">
        <v>1407</v>
      </c>
      <c r="B2934" t="s">
        <v>17166</v>
      </c>
      <c r="C2934" t="s">
        <v>1002</v>
      </c>
      <c r="D2934" t="s">
        <v>17167</v>
      </c>
      <c r="E2934" t="s">
        <v>992</v>
      </c>
      <c r="F2934" t="s">
        <v>1707</v>
      </c>
      <c r="G2934">
        <v>1481</v>
      </c>
      <c r="H2934" t="s">
        <v>15356</v>
      </c>
      <c r="I2934">
        <v>54301</v>
      </c>
      <c r="K2934" t="s">
        <v>17168</v>
      </c>
      <c r="L2934" s="106">
        <v>33309</v>
      </c>
      <c r="M2934">
        <v>10894723</v>
      </c>
      <c r="N2934" t="s">
        <v>996</v>
      </c>
      <c r="O2934" t="s">
        <v>12</v>
      </c>
      <c r="P2934" t="s">
        <v>997</v>
      </c>
      <c r="R2934" s="109" t="str">
        <f>IF(OR(P2934="SB",Q2934="SB"),"SB",0)</f>
        <v>SB</v>
      </c>
      <c r="T2934" s="110">
        <v>51890</v>
      </c>
      <c r="U2934" t="s">
        <v>19633</v>
      </c>
      <c r="V2934" s="113" t="str">
        <f>IF(AND(I2934&gt;=10000,I2934&lt;=19900),"Praha",(IF(AND(I2934&gt;=25001,I2934&lt;=29501),"Středočeský kraj",(IF(AND(I2934&gt;=30100,I2934&lt;=34972),"Středočeský kraj",(IF(AND(I2934&gt;=35002,I2934&lt;=36271),"Karlovarský kraj",(IF(AND(I2934&gt;=37001,I2934&lt;=39201),"Jihočeský kraj",(IF(AND(I2934&gt;=39701,I2934&lt;=39901),"Jihočeský kraj",(IF(AND(I2934&gt;=39301,I2934&lt;=39601),"Kraj Vysočina",(IF(AND(I2934&gt;=58001,I2934&lt;=59501),"Kraj Vysočina",(IF(AND(I2934&gt;=67401,I2934&lt;=67602),"Kraj Vysočina",(IF(AND(I2934&gt;=40001,I2934&lt;=44101),"Ústecký kraj",(IF(AND(I2934&gt;=46001,I2934&lt;=47201),"Liberecký kraj",(IF(AND(I2934&gt;=51202,I2934&lt;=51401),"Liberecký kraj",(IF(AND(I2934&gt;=53002,I2934&lt;=53976),"Pardubický kraj",(IF(AND(I2934&gt;=56002,I2934&lt;=57201),"Pardubický kraj",(IF(AND(I2934&gt;=60200,I2934&lt;=67201),"Jihomoravský kraj",(IF(AND(I2934&gt;=67801,I2934&lt;=68501),"Jihomoravský kraj",(IF(AND(I2934&gt;=69002,I2934&lt;=69801),"Jihomoravský kraj",(IF(AND(I2934&gt;=68601,I2934&lt;=68801),"Zlínský kraj",(IF(AND(I2934&gt;=75501,I2934&lt;=76901),"Zlínský kraj",(IF(AND(I2934&gt;=70030,I2934&lt;=74901),"Moravskoslezský kraj",(IF(AND(I2934&gt;=75000,I2934&lt;=75368),"Olomoucký kraj",(IF(AND(I2934&gt;=77200,I2934&lt;=79862),"Olomoucký kraj",(IF(AND(I2934&gt;=50011,I2934&lt;=50301),"Královéhradecký kraj",(IF(AND(I2934&gt;=54301,I2934&lt;=54303),"Královéhradecký kraj","0")))))))))))))))))))))))))))))))))))))))))))))))</f>
        <v>Královéhradecký kraj</v>
      </c>
      <c r="AD2934" t="s">
        <v>998</v>
      </c>
      <c r="AE2934" t="s">
        <v>998</v>
      </c>
      <c r="AF2934" t="s">
        <v>998</v>
      </c>
      <c r="AG2934" s="107">
        <v>0</v>
      </c>
      <c r="AH2934" s="107">
        <v>0</v>
      </c>
      <c r="AI2934" s="107">
        <v>0</v>
      </c>
      <c r="AJ2934" t="s">
        <v>1012</v>
      </c>
    </row>
    <row r="2935" spans="1:37" x14ac:dyDescent="0.45">
      <c r="A2935" t="s">
        <v>1130</v>
      </c>
      <c r="B2935" t="s">
        <v>4431</v>
      </c>
      <c r="C2935" t="s">
        <v>990</v>
      </c>
      <c r="D2935" t="s">
        <v>4432</v>
      </c>
      <c r="E2935" t="s">
        <v>992</v>
      </c>
      <c r="F2935" t="s">
        <v>1936</v>
      </c>
      <c r="G2935">
        <v>372</v>
      </c>
      <c r="H2935" t="s">
        <v>1274</v>
      </c>
      <c r="I2935">
        <v>54301</v>
      </c>
      <c r="J2935">
        <v>604659207</v>
      </c>
      <c r="K2935" t="s">
        <v>4433</v>
      </c>
      <c r="L2935" s="106">
        <v>39662</v>
      </c>
      <c r="M2935">
        <v>14236169</v>
      </c>
      <c r="N2935" t="s">
        <v>1029</v>
      </c>
      <c r="O2935" t="s">
        <v>1010</v>
      </c>
      <c r="P2935" t="s">
        <v>997</v>
      </c>
      <c r="R2935" s="109" t="str">
        <f>IF(OR(P2935="SB",Q2935="SB"),"SB",0)</f>
        <v>SB</v>
      </c>
      <c r="T2935" s="110">
        <v>2018303</v>
      </c>
      <c r="U2935" t="s">
        <v>19633</v>
      </c>
      <c r="V2935" s="113" t="str">
        <f>IF(AND(I2935&gt;=10000,I2935&lt;=19900),"Praha",(IF(AND(I2935&gt;=25001,I2935&lt;=29501),"Středočeský kraj",(IF(AND(I2935&gt;=30100,I2935&lt;=34972),"Středočeský kraj",(IF(AND(I2935&gt;=35002,I2935&lt;=36271),"Karlovarský kraj",(IF(AND(I2935&gt;=37001,I2935&lt;=39201),"Jihočeský kraj",(IF(AND(I2935&gt;=39701,I2935&lt;=39901),"Jihočeský kraj",(IF(AND(I2935&gt;=39301,I2935&lt;=39601),"Kraj Vysočina",(IF(AND(I2935&gt;=58001,I2935&lt;=59501),"Kraj Vysočina",(IF(AND(I2935&gt;=67401,I2935&lt;=67602),"Kraj Vysočina",(IF(AND(I2935&gt;=40001,I2935&lt;=44101),"Ústecký kraj",(IF(AND(I2935&gt;=46001,I2935&lt;=47201),"Liberecký kraj",(IF(AND(I2935&gt;=51202,I2935&lt;=51401),"Liberecký kraj",(IF(AND(I2935&gt;=53002,I2935&lt;=53976),"Pardubický kraj",(IF(AND(I2935&gt;=56002,I2935&lt;=57201),"Pardubický kraj",(IF(AND(I2935&gt;=60200,I2935&lt;=67201),"Jihomoravský kraj",(IF(AND(I2935&gt;=67801,I2935&lt;=68501),"Jihomoravský kraj",(IF(AND(I2935&gt;=69002,I2935&lt;=69801),"Jihomoravský kraj",(IF(AND(I2935&gt;=68601,I2935&lt;=68801),"Zlínský kraj",(IF(AND(I2935&gt;=75501,I2935&lt;=76901),"Zlínský kraj",(IF(AND(I2935&gt;=70030,I2935&lt;=74901),"Moravskoslezský kraj",(IF(AND(I2935&gt;=75000,I2935&lt;=75368),"Olomoucký kraj",(IF(AND(I2935&gt;=77200,I2935&lt;=79862),"Olomoucký kraj",(IF(AND(I2935&gt;=50011,I2935&lt;=50301),"Královéhradecký kraj",(IF(AND(I2935&gt;=54301,I2935&lt;=54303),"Královéhradecký kraj","0")))))))))))))))))))))))))))))))))))))))))))))))</f>
        <v>Královéhradecký kraj</v>
      </c>
      <c r="AB2935" t="s">
        <v>4434</v>
      </c>
      <c r="AD2935" t="s">
        <v>998</v>
      </c>
      <c r="AE2935" t="s">
        <v>998</v>
      </c>
      <c r="AF2935" t="s">
        <v>998</v>
      </c>
      <c r="AG2935" s="107">
        <v>300</v>
      </c>
      <c r="AH2935" s="107">
        <v>0</v>
      </c>
      <c r="AI2935" s="107">
        <v>0</v>
      </c>
      <c r="AJ2935" t="s">
        <v>999</v>
      </c>
      <c r="AK2935" s="106">
        <v>44925</v>
      </c>
    </row>
    <row r="2936" spans="1:37" x14ac:dyDescent="0.45">
      <c r="A2936" t="s">
        <v>988</v>
      </c>
      <c r="B2936" t="s">
        <v>7483</v>
      </c>
      <c r="C2936" t="s">
        <v>990</v>
      </c>
      <c r="D2936" t="s">
        <v>7484</v>
      </c>
      <c r="E2936" t="s">
        <v>992</v>
      </c>
      <c r="F2936" t="s">
        <v>2141</v>
      </c>
      <c r="G2936">
        <v>149</v>
      </c>
      <c r="H2936" t="s">
        <v>2142</v>
      </c>
      <c r="I2936">
        <v>54301</v>
      </c>
      <c r="J2936">
        <v>731191939</v>
      </c>
      <c r="K2936" t="s">
        <v>7485</v>
      </c>
      <c r="L2936" s="106">
        <v>38183</v>
      </c>
      <c r="M2936">
        <v>11640310</v>
      </c>
      <c r="N2936" t="s">
        <v>1029</v>
      </c>
      <c r="O2936" t="s">
        <v>1010</v>
      </c>
      <c r="P2936" t="s">
        <v>997</v>
      </c>
      <c r="Q2936" t="s">
        <v>1011</v>
      </c>
      <c r="R2936" s="109" t="str">
        <f>IF(OR(P2936="SB",Q2936="SB"),"SB",0)</f>
        <v>SB</v>
      </c>
      <c r="T2936" s="110">
        <v>2018312</v>
      </c>
      <c r="U2936" t="s">
        <v>19633</v>
      </c>
      <c r="V2936" s="113" t="str">
        <f>IF(AND(I2936&gt;=10000,I2936&lt;=19900),"Praha",(IF(AND(I2936&gt;=25001,I2936&lt;=29501),"Středočeský kraj",(IF(AND(I2936&gt;=30100,I2936&lt;=34972),"Středočeský kraj",(IF(AND(I2936&gt;=35002,I2936&lt;=36271),"Karlovarský kraj",(IF(AND(I2936&gt;=37001,I2936&lt;=39201),"Jihočeský kraj",(IF(AND(I2936&gt;=39701,I2936&lt;=39901),"Jihočeský kraj",(IF(AND(I2936&gt;=39301,I2936&lt;=39601),"Kraj Vysočina",(IF(AND(I2936&gt;=58001,I2936&lt;=59501),"Kraj Vysočina",(IF(AND(I2936&gt;=67401,I2936&lt;=67602),"Kraj Vysočina",(IF(AND(I2936&gt;=40001,I2936&lt;=44101),"Ústecký kraj",(IF(AND(I2936&gt;=46001,I2936&lt;=47201),"Liberecký kraj",(IF(AND(I2936&gt;=51202,I2936&lt;=51401),"Liberecký kraj",(IF(AND(I2936&gt;=53002,I2936&lt;=53976),"Pardubický kraj",(IF(AND(I2936&gt;=56002,I2936&lt;=57201),"Pardubický kraj",(IF(AND(I2936&gt;=60200,I2936&lt;=67201),"Jihomoravský kraj",(IF(AND(I2936&gt;=67801,I2936&lt;=68501),"Jihomoravský kraj",(IF(AND(I2936&gt;=69002,I2936&lt;=69801),"Jihomoravský kraj",(IF(AND(I2936&gt;=68601,I2936&lt;=68801),"Zlínský kraj",(IF(AND(I2936&gt;=75501,I2936&lt;=76901),"Zlínský kraj",(IF(AND(I2936&gt;=70030,I2936&lt;=74901),"Moravskoslezský kraj",(IF(AND(I2936&gt;=75000,I2936&lt;=75368),"Olomoucký kraj",(IF(AND(I2936&gt;=77200,I2936&lt;=79862),"Olomoucký kraj",(IF(AND(I2936&gt;=50011,I2936&lt;=50301),"Královéhradecký kraj",(IF(AND(I2936&gt;=54301,I2936&lt;=54303),"Královéhradecký kraj","0")))))))))))))))))))))))))))))))))))))))))))))))</f>
        <v>Královéhradecký kraj</v>
      </c>
      <c r="AB2936" t="s">
        <v>7486</v>
      </c>
      <c r="AD2936" t="s">
        <v>998</v>
      </c>
      <c r="AE2936" t="s">
        <v>998</v>
      </c>
      <c r="AF2936" t="s">
        <v>998</v>
      </c>
      <c r="AG2936" s="107">
        <v>300</v>
      </c>
      <c r="AH2936" s="107">
        <v>0</v>
      </c>
      <c r="AI2936" s="107">
        <v>0</v>
      </c>
      <c r="AJ2936" t="s">
        <v>999</v>
      </c>
      <c r="AK2936" s="106">
        <v>44914</v>
      </c>
    </row>
    <row r="2937" spans="1:37" x14ac:dyDescent="0.45">
      <c r="A2937" t="s">
        <v>1112</v>
      </c>
      <c r="B2937" t="s">
        <v>16350</v>
      </c>
      <c r="C2937" t="s">
        <v>990</v>
      </c>
      <c r="D2937" t="s">
        <v>16353</v>
      </c>
      <c r="E2937" t="s">
        <v>992</v>
      </c>
      <c r="F2937" t="s">
        <v>4941</v>
      </c>
      <c r="G2937">
        <v>49</v>
      </c>
      <c r="H2937" t="s">
        <v>1274</v>
      </c>
      <c r="I2937">
        <v>54301</v>
      </c>
      <c r="K2937" t="s">
        <v>16354</v>
      </c>
      <c r="L2937" s="106">
        <v>41113</v>
      </c>
      <c r="M2937">
        <v>14083393</v>
      </c>
      <c r="N2937" t="s">
        <v>1757</v>
      </c>
      <c r="O2937" t="s">
        <v>1010</v>
      </c>
      <c r="P2937" t="s">
        <v>997</v>
      </c>
      <c r="Q2937" t="s">
        <v>1016</v>
      </c>
      <c r="R2937" s="109" t="str">
        <f>IF(OR(P2937="SB",Q2937="SB"),"SB",0)</f>
        <v>SB</v>
      </c>
      <c r="T2937" s="110">
        <v>2018440</v>
      </c>
      <c r="U2937" t="s">
        <v>19633</v>
      </c>
      <c r="V2937" s="113" t="str">
        <f>IF(AND(I2937&gt;=10000,I2937&lt;=19900),"Praha",(IF(AND(I2937&gt;=25001,I2937&lt;=29501),"Středočeský kraj",(IF(AND(I2937&gt;=30100,I2937&lt;=34972),"Středočeský kraj",(IF(AND(I2937&gt;=35002,I2937&lt;=36271),"Karlovarský kraj",(IF(AND(I2937&gt;=37001,I2937&lt;=39201),"Jihočeský kraj",(IF(AND(I2937&gt;=39701,I2937&lt;=39901),"Jihočeský kraj",(IF(AND(I2937&gt;=39301,I2937&lt;=39601),"Kraj Vysočina",(IF(AND(I2937&gt;=58001,I2937&lt;=59501),"Kraj Vysočina",(IF(AND(I2937&gt;=67401,I2937&lt;=67602),"Kraj Vysočina",(IF(AND(I2937&gt;=40001,I2937&lt;=44101),"Ústecký kraj",(IF(AND(I2937&gt;=46001,I2937&lt;=47201),"Liberecký kraj",(IF(AND(I2937&gt;=51202,I2937&lt;=51401),"Liberecký kraj",(IF(AND(I2937&gt;=53002,I2937&lt;=53976),"Pardubický kraj",(IF(AND(I2937&gt;=56002,I2937&lt;=57201),"Pardubický kraj",(IF(AND(I2937&gt;=60200,I2937&lt;=67201),"Jihomoravský kraj",(IF(AND(I2937&gt;=67801,I2937&lt;=68501),"Jihomoravský kraj",(IF(AND(I2937&gt;=69002,I2937&lt;=69801),"Jihomoravský kraj",(IF(AND(I2937&gt;=68601,I2937&lt;=68801),"Zlínský kraj",(IF(AND(I2937&gt;=75501,I2937&lt;=76901),"Zlínský kraj",(IF(AND(I2937&gt;=70030,I2937&lt;=74901),"Moravskoslezský kraj",(IF(AND(I2937&gt;=75000,I2937&lt;=75368),"Olomoucký kraj",(IF(AND(I2937&gt;=77200,I2937&lt;=79862),"Olomoucký kraj",(IF(AND(I2937&gt;=50011,I2937&lt;=50301),"Královéhradecký kraj",(IF(AND(I2937&gt;=54301,I2937&lt;=54303),"Královéhradecký kraj","0")))))))))))))))))))))))))))))))))))))))))))))))</f>
        <v>Královéhradecký kraj</v>
      </c>
      <c r="AD2937" t="s">
        <v>998</v>
      </c>
      <c r="AE2937" t="s">
        <v>998</v>
      </c>
      <c r="AF2937" t="s">
        <v>998</v>
      </c>
      <c r="AG2937" s="107">
        <v>0</v>
      </c>
      <c r="AH2937" s="107">
        <v>0</v>
      </c>
      <c r="AI2937" s="107">
        <v>0</v>
      </c>
      <c r="AJ2937" t="s">
        <v>1012</v>
      </c>
    </row>
    <row r="2938" spans="1:37" x14ac:dyDescent="0.45">
      <c r="A2938" t="s">
        <v>13462</v>
      </c>
      <c r="B2938" t="s">
        <v>13463</v>
      </c>
      <c r="C2938" t="s">
        <v>990</v>
      </c>
      <c r="D2938" t="s">
        <v>13464</v>
      </c>
      <c r="E2938" t="s">
        <v>992</v>
      </c>
      <c r="F2938" t="s">
        <v>2626</v>
      </c>
      <c r="G2938">
        <v>1319</v>
      </c>
      <c r="H2938" t="s">
        <v>1274</v>
      </c>
      <c r="I2938">
        <v>54301</v>
      </c>
      <c r="K2938" t="s">
        <v>13465</v>
      </c>
      <c r="L2938" s="106">
        <v>40653</v>
      </c>
      <c r="M2938">
        <v>14082989</v>
      </c>
      <c r="N2938" t="s">
        <v>1757</v>
      </c>
      <c r="O2938" t="s">
        <v>1010</v>
      </c>
      <c r="P2938" t="s">
        <v>997</v>
      </c>
      <c r="Q2938" t="s">
        <v>1016</v>
      </c>
      <c r="R2938" s="109" t="str">
        <f>IF(OR(P2938="SB",Q2938="SB"),"SB",0)</f>
        <v>SB</v>
      </c>
      <c r="T2938" s="110">
        <v>2018446</v>
      </c>
      <c r="U2938" t="s">
        <v>19633</v>
      </c>
      <c r="V2938" s="113" t="str">
        <f>IF(AND(I2938&gt;=10000,I2938&lt;=19900),"Praha",(IF(AND(I2938&gt;=25001,I2938&lt;=29501),"Středočeský kraj",(IF(AND(I2938&gt;=30100,I2938&lt;=34972),"Středočeský kraj",(IF(AND(I2938&gt;=35002,I2938&lt;=36271),"Karlovarský kraj",(IF(AND(I2938&gt;=37001,I2938&lt;=39201),"Jihočeský kraj",(IF(AND(I2938&gt;=39701,I2938&lt;=39901),"Jihočeský kraj",(IF(AND(I2938&gt;=39301,I2938&lt;=39601),"Kraj Vysočina",(IF(AND(I2938&gt;=58001,I2938&lt;=59501),"Kraj Vysočina",(IF(AND(I2938&gt;=67401,I2938&lt;=67602),"Kraj Vysočina",(IF(AND(I2938&gt;=40001,I2938&lt;=44101),"Ústecký kraj",(IF(AND(I2938&gt;=46001,I2938&lt;=47201),"Liberecký kraj",(IF(AND(I2938&gt;=51202,I2938&lt;=51401),"Liberecký kraj",(IF(AND(I2938&gt;=53002,I2938&lt;=53976),"Pardubický kraj",(IF(AND(I2938&gt;=56002,I2938&lt;=57201),"Pardubický kraj",(IF(AND(I2938&gt;=60200,I2938&lt;=67201),"Jihomoravský kraj",(IF(AND(I2938&gt;=67801,I2938&lt;=68501),"Jihomoravský kraj",(IF(AND(I2938&gt;=69002,I2938&lt;=69801),"Jihomoravský kraj",(IF(AND(I2938&gt;=68601,I2938&lt;=68801),"Zlínský kraj",(IF(AND(I2938&gt;=75501,I2938&lt;=76901),"Zlínský kraj",(IF(AND(I2938&gt;=70030,I2938&lt;=74901),"Moravskoslezský kraj",(IF(AND(I2938&gt;=75000,I2938&lt;=75368),"Olomoucký kraj",(IF(AND(I2938&gt;=77200,I2938&lt;=79862),"Olomoucký kraj",(IF(AND(I2938&gt;=50011,I2938&lt;=50301),"Královéhradecký kraj",(IF(AND(I2938&gt;=54301,I2938&lt;=54303),"Královéhradecký kraj","0")))))))))))))))))))))))))))))))))))))))))))))))</f>
        <v>Královéhradecký kraj</v>
      </c>
      <c r="AD2938" t="s">
        <v>998</v>
      </c>
      <c r="AE2938" t="s">
        <v>998</v>
      </c>
      <c r="AF2938" t="s">
        <v>998</v>
      </c>
      <c r="AG2938" s="107">
        <v>300</v>
      </c>
      <c r="AH2938" s="107">
        <v>0</v>
      </c>
      <c r="AI2938" s="107">
        <v>0</v>
      </c>
      <c r="AJ2938" t="s">
        <v>999</v>
      </c>
      <c r="AK2938" s="106">
        <v>44925</v>
      </c>
    </row>
    <row r="2939" spans="1:37" x14ac:dyDescent="0.45">
      <c r="A2939" t="s">
        <v>1270</v>
      </c>
      <c r="B2939" t="s">
        <v>15668</v>
      </c>
      <c r="C2939" t="s">
        <v>990</v>
      </c>
      <c r="D2939" t="s">
        <v>15669</v>
      </c>
      <c r="E2939" t="s">
        <v>992</v>
      </c>
      <c r="F2939" t="s">
        <v>15670</v>
      </c>
      <c r="G2939">
        <v>1618</v>
      </c>
      <c r="H2939" t="s">
        <v>1274</v>
      </c>
      <c r="I2939">
        <v>54301</v>
      </c>
      <c r="K2939" t="s">
        <v>15671</v>
      </c>
      <c r="L2939" s="106">
        <v>39634</v>
      </c>
      <c r="M2939">
        <v>13219992</v>
      </c>
      <c r="N2939" t="s">
        <v>4084</v>
      </c>
      <c r="O2939" t="s">
        <v>12</v>
      </c>
      <c r="P2939" t="s">
        <v>997</v>
      </c>
      <c r="Q2939" t="s">
        <v>15672</v>
      </c>
      <c r="R2939" s="109" t="str">
        <f>IF(OR(P2939="SB",Q2939="SB"),"SB",0)</f>
        <v>SB</v>
      </c>
      <c r="T2939" s="110">
        <v>2019114</v>
      </c>
      <c r="U2939" t="s">
        <v>19633</v>
      </c>
      <c r="V2939" s="113" t="str">
        <f>IF(AND(I2939&gt;=10000,I2939&lt;=19900),"Praha",(IF(AND(I2939&gt;=25001,I2939&lt;=29501),"Středočeský kraj",(IF(AND(I2939&gt;=30100,I2939&lt;=34972),"Středočeský kraj",(IF(AND(I2939&gt;=35002,I2939&lt;=36271),"Karlovarský kraj",(IF(AND(I2939&gt;=37001,I2939&lt;=39201),"Jihočeský kraj",(IF(AND(I2939&gt;=39701,I2939&lt;=39901),"Jihočeský kraj",(IF(AND(I2939&gt;=39301,I2939&lt;=39601),"Kraj Vysočina",(IF(AND(I2939&gt;=58001,I2939&lt;=59501),"Kraj Vysočina",(IF(AND(I2939&gt;=67401,I2939&lt;=67602),"Kraj Vysočina",(IF(AND(I2939&gt;=40001,I2939&lt;=44101),"Ústecký kraj",(IF(AND(I2939&gt;=46001,I2939&lt;=47201),"Liberecký kraj",(IF(AND(I2939&gt;=51202,I2939&lt;=51401),"Liberecký kraj",(IF(AND(I2939&gt;=53002,I2939&lt;=53976),"Pardubický kraj",(IF(AND(I2939&gt;=56002,I2939&lt;=57201),"Pardubický kraj",(IF(AND(I2939&gt;=60200,I2939&lt;=67201),"Jihomoravský kraj",(IF(AND(I2939&gt;=67801,I2939&lt;=68501),"Jihomoravský kraj",(IF(AND(I2939&gt;=69002,I2939&lt;=69801),"Jihomoravský kraj",(IF(AND(I2939&gt;=68601,I2939&lt;=68801),"Zlínský kraj",(IF(AND(I2939&gt;=75501,I2939&lt;=76901),"Zlínský kraj",(IF(AND(I2939&gt;=70030,I2939&lt;=74901),"Moravskoslezský kraj",(IF(AND(I2939&gt;=75000,I2939&lt;=75368),"Olomoucký kraj",(IF(AND(I2939&gt;=77200,I2939&lt;=79862),"Olomoucký kraj",(IF(AND(I2939&gt;=50011,I2939&lt;=50301),"Královéhradecký kraj",(IF(AND(I2939&gt;=54301,I2939&lt;=54303),"Královéhradecký kraj","0")))))))))))))))))))))))))))))))))))))))))))))))</f>
        <v>Královéhradecký kraj</v>
      </c>
      <c r="W2939">
        <v>1</v>
      </c>
      <c r="X2939" t="s">
        <v>19637</v>
      </c>
      <c r="AB2939" t="s">
        <v>15673</v>
      </c>
      <c r="AD2939" t="s">
        <v>998</v>
      </c>
      <c r="AE2939" t="s">
        <v>998</v>
      </c>
      <c r="AF2939" t="s">
        <v>998</v>
      </c>
      <c r="AG2939" s="107">
        <v>300</v>
      </c>
      <c r="AH2939" s="107">
        <v>0</v>
      </c>
      <c r="AI2939" s="107">
        <v>0</v>
      </c>
      <c r="AJ2939" t="s">
        <v>999</v>
      </c>
      <c r="AK2939" s="106">
        <v>44918</v>
      </c>
    </row>
    <row r="2940" spans="1:37" x14ac:dyDescent="0.45">
      <c r="A2940" t="s">
        <v>1408</v>
      </c>
      <c r="B2940" t="s">
        <v>2523</v>
      </c>
      <c r="C2940" t="s">
        <v>1002</v>
      </c>
      <c r="D2940" t="s">
        <v>2526</v>
      </c>
      <c r="E2940" t="s">
        <v>992</v>
      </c>
      <c r="F2940" t="s">
        <v>1365</v>
      </c>
      <c r="G2940">
        <v>978</v>
      </c>
      <c r="H2940" t="s">
        <v>1274</v>
      </c>
      <c r="I2940">
        <v>54301</v>
      </c>
      <c r="J2940">
        <v>606674958</v>
      </c>
      <c r="K2940" t="s">
        <v>2527</v>
      </c>
      <c r="L2940" s="106">
        <v>37770</v>
      </c>
      <c r="M2940">
        <v>13988821</v>
      </c>
      <c r="N2940" t="s">
        <v>1009</v>
      </c>
      <c r="O2940" t="s">
        <v>1010</v>
      </c>
      <c r="P2940" t="s">
        <v>997</v>
      </c>
      <c r="R2940" s="109" t="str">
        <f>IF(OR(P2940="SB",Q2940="SB"),"SB",0)</f>
        <v>SB</v>
      </c>
      <c r="T2940" s="110">
        <v>2019133</v>
      </c>
      <c r="U2940" t="s">
        <v>19633</v>
      </c>
      <c r="V2940" s="113" t="str">
        <f>IF(AND(I2940&gt;=10000,I2940&lt;=19900),"Praha",(IF(AND(I2940&gt;=25001,I2940&lt;=29501),"Středočeský kraj",(IF(AND(I2940&gt;=30100,I2940&lt;=34972),"Středočeský kraj",(IF(AND(I2940&gt;=35002,I2940&lt;=36271),"Karlovarský kraj",(IF(AND(I2940&gt;=37001,I2940&lt;=39201),"Jihočeský kraj",(IF(AND(I2940&gt;=39701,I2940&lt;=39901),"Jihočeský kraj",(IF(AND(I2940&gt;=39301,I2940&lt;=39601),"Kraj Vysočina",(IF(AND(I2940&gt;=58001,I2940&lt;=59501),"Kraj Vysočina",(IF(AND(I2940&gt;=67401,I2940&lt;=67602),"Kraj Vysočina",(IF(AND(I2940&gt;=40001,I2940&lt;=44101),"Ústecký kraj",(IF(AND(I2940&gt;=46001,I2940&lt;=47201),"Liberecký kraj",(IF(AND(I2940&gt;=51202,I2940&lt;=51401),"Liberecký kraj",(IF(AND(I2940&gt;=53002,I2940&lt;=53976),"Pardubický kraj",(IF(AND(I2940&gt;=56002,I2940&lt;=57201),"Pardubický kraj",(IF(AND(I2940&gt;=60200,I2940&lt;=67201),"Jihomoravský kraj",(IF(AND(I2940&gt;=67801,I2940&lt;=68501),"Jihomoravský kraj",(IF(AND(I2940&gt;=69002,I2940&lt;=69801),"Jihomoravský kraj",(IF(AND(I2940&gt;=68601,I2940&lt;=68801),"Zlínský kraj",(IF(AND(I2940&gt;=75501,I2940&lt;=76901),"Zlínský kraj",(IF(AND(I2940&gt;=70030,I2940&lt;=74901),"Moravskoslezský kraj",(IF(AND(I2940&gt;=75000,I2940&lt;=75368),"Olomoucký kraj",(IF(AND(I2940&gt;=77200,I2940&lt;=79862),"Olomoucký kraj",(IF(AND(I2940&gt;=50011,I2940&lt;=50301),"Královéhradecký kraj",(IF(AND(I2940&gt;=54301,I2940&lt;=54303),"Královéhradecký kraj","0")))))))))))))))))))))))))))))))))))))))))))))))</f>
        <v>Královéhradecký kraj</v>
      </c>
      <c r="AB2940" t="s">
        <v>2528</v>
      </c>
      <c r="AD2940" t="s">
        <v>998</v>
      </c>
      <c r="AE2940" t="s">
        <v>998</v>
      </c>
      <c r="AF2940" t="s">
        <v>998</v>
      </c>
      <c r="AG2940" s="107">
        <v>0</v>
      </c>
      <c r="AH2940" s="107">
        <v>0</v>
      </c>
      <c r="AI2940" s="107">
        <v>0</v>
      </c>
      <c r="AJ2940" t="s">
        <v>1012</v>
      </c>
    </row>
    <row r="2941" spans="1:37" x14ac:dyDescent="0.45">
      <c r="A2941" t="s">
        <v>1124</v>
      </c>
      <c r="B2941" t="s">
        <v>6758</v>
      </c>
      <c r="C2941" t="s">
        <v>990</v>
      </c>
      <c r="D2941" t="s">
        <v>8418</v>
      </c>
      <c r="E2941" t="s">
        <v>992</v>
      </c>
      <c r="F2941" t="s">
        <v>7403</v>
      </c>
      <c r="G2941">
        <v>324</v>
      </c>
      <c r="H2941" t="s">
        <v>1274</v>
      </c>
      <c r="I2941">
        <v>54301</v>
      </c>
      <c r="K2941" t="s">
        <v>8419</v>
      </c>
      <c r="L2941" s="106">
        <v>39755</v>
      </c>
      <c r="M2941">
        <v>14824536</v>
      </c>
      <c r="N2941" t="s">
        <v>1757</v>
      </c>
      <c r="O2941" t="s">
        <v>1010</v>
      </c>
      <c r="P2941" t="s">
        <v>997</v>
      </c>
      <c r="Q2941" t="s">
        <v>997</v>
      </c>
      <c r="R2941" s="109" t="str">
        <f>IF(OR(P2941="SB",Q2941="SB"),"SB",0)</f>
        <v>SB</v>
      </c>
      <c r="T2941" s="110">
        <v>2022020</v>
      </c>
      <c r="U2941" t="s">
        <v>19633</v>
      </c>
      <c r="V2941" s="113" t="str">
        <f>IF(AND(I2941&gt;=10000,I2941&lt;=19900),"Praha",(IF(AND(I2941&gt;=25001,I2941&lt;=29501),"Středočeský kraj",(IF(AND(I2941&gt;=30100,I2941&lt;=34972),"Středočeský kraj",(IF(AND(I2941&gt;=35002,I2941&lt;=36271),"Karlovarský kraj",(IF(AND(I2941&gt;=37001,I2941&lt;=39201),"Jihočeský kraj",(IF(AND(I2941&gt;=39701,I2941&lt;=39901),"Jihočeský kraj",(IF(AND(I2941&gt;=39301,I2941&lt;=39601),"Kraj Vysočina",(IF(AND(I2941&gt;=58001,I2941&lt;=59501),"Kraj Vysočina",(IF(AND(I2941&gt;=67401,I2941&lt;=67602),"Kraj Vysočina",(IF(AND(I2941&gt;=40001,I2941&lt;=44101),"Ústecký kraj",(IF(AND(I2941&gt;=46001,I2941&lt;=47201),"Liberecký kraj",(IF(AND(I2941&gt;=51202,I2941&lt;=51401),"Liberecký kraj",(IF(AND(I2941&gt;=53002,I2941&lt;=53976),"Pardubický kraj",(IF(AND(I2941&gt;=56002,I2941&lt;=57201),"Pardubický kraj",(IF(AND(I2941&gt;=60200,I2941&lt;=67201),"Jihomoravský kraj",(IF(AND(I2941&gt;=67801,I2941&lt;=68501),"Jihomoravský kraj",(IF(AND(I2941&gt;=69002,I2941&lt;=69801),"Jihomoravský kraj",(IF(AND(I2941&gt;=68601,I2941&lt;=68801),"Zlínský kraj",(IF(AND(I2941&gt;=75501,I2941&lt;=76901),"Zlínský kraj",(IF(AND(I2941&gt;=70030,I2941&lt;=74901),"Moravskoslezský kraj",(IF(AND(I2941&gt;=75000,I2941&lt;=75368),"Olomoucký kraj",(IF(AND(I2941&gt;=77200,I2941&lt;=79862),"Olomoucký kraj",(IF(AND(I2941&gt;=50011,I2941&lt;=50301),"Královéhradecký kraj",(IF(AND(I2941&gt;=54301,I2941&lt;=54303),"Královéhradecký kraj","0")))))))))))))))))))))))))))))))))))))))))))))))</f>
        <v>Královéhradecký kraj</v>
      </c>
      <c r="AB2941" t="s">
        <v>8420</v>
      </c>
      <c r="AD2941" t="s">
        <v>998</v>
      </c>
      <c r="AE2941" t="s">
        <v>998</v>
      </c>
      <c r="AF2941" t="s">
        <v>998</v>
      </c>
      <c r="AG2941" s="107">
        <v>300</v>
      </c>
      <c r="AH2941" s="107">
        <v>0</v>
      </c>
      <c r="AI2941" s="107">
        <v>0</v>
      </c>
      <c r="AJ2941" t="s">
        <v>999</v>
      </c>
      <c r="AK2941" s="106">
        <v>44925</v>
      </c>
    </row>
    <row r="2942" spans="1:37" x14ac:dyDescent="0.45">
      <c r="A2942" t="s">
        <v>3922</v>
      </c>
      <c r="B2942" t="s">
        <v>9981</v>
      </c>
      <c r="C2942" t="s">
        <v>990</v>
      </c>
      <c r="D2942" t="s">
        <v>9985</v>
      </c>
      <c r="E2942" t="s">
        <v>992</v>
      </c>
      <c r="F2942" t="s">
        <v>3035</v>
      </c>
      <c r="G2942">
        <v>1533</v>
      </c>
      <c r="H2942" t="s">
        <v>1274</v>
      </c>
      <c r="I2942">
        <v>54301</v>
      </c>
      <c r="K2942" t="s">
        <v>9986</v>
      </c>
      <c r="L2942" s="106">
        <v>39231</v>
      </c>
      <c r="M2942">
        <v>14840805</v>
      </c>
      <c r="N2942" t="s">
        <v>1757</v>
      </c>
      <c r="O2942" t="s">
        <v>1010</v>
      </c>
      <c r="P2942" t="s">
        <v>997</v>
      </c>
      <c r="R2942" s="109" t="str">
        <f>IF(OR(P2942="SB",Q2942="SB"),"SB",0)</f>
        <v>SB</v>
      </c>
      <c r="T2942" s="110">
        <v>2022052</v>
      </c>
      <c r="U2942" t="s">
        <v>19633</v>
      </c>
      <c r="V2942" s="113" t="str">
        <f>IF(AND(I2942&gt;=10000,I2942&lt;=19900),"Praha",(IF(AND(I2942&gt;=25001,I2942&lt;=29501),"Středočeský kraj",(IF(AND(I2942&gt;=30100,I2942&lt;=34972),"Středočeský kraj",(IF(AND(I2942&gt;=35002,I2942&lt;=36271),"Karlovarský kraj",(IF(AND(I2942&gt;=37001,I2942&lt;=39201),"Jihočeský kraj",(IF(AND(I2942&gt;=39701,I2942&lt;=39901),"Jihočeský kraj",(IF(AND(I2942&gt;=39301,I2942&lt;=39601),"Kraj Vysočina",(IF(AND(I2942&gt;=58001,I2942&lt;=59501),"Kraj Vysočina",(IF(AND(I2942&gt;=67401,I2942&lt;=67602),"Kraj Vysočina",(IF(AND(I2942&gt;=40001,I2942&lt;=44101),"Ústecký kraj",(IF(AND(I2942&gt;=46001,I2942&lt;=47201),"Liberecký kraj",(IF(AND(I2942&gt;=51202,I2942&lt;=51401),"Liberecký kraj",(IF(AND(I2942&gt;=53002,I2942&lt;=53976),"Pardubický kraj",(IF(AND(I2942&gt;=56002,I2942&lt;=57201),"Pardubický kraj",(IF(AND(I2942&gt;=60200,I2942&lt;=67201),"Jihomoravský kraj",(IF(AND(I2942&gt;=67801,I2942&lt;=68501),"Jihomoravský kraj",(IF(AND(I2942&gt;=69002,I2942&lt;=69801),"Jihomoravský kraj",(IF(AND(I2942&gt;=68601,I2942&lt;=68801),"Zlínský kraj",(IF(AND(I2942&gt;=75501,I2942&lt;=76901),"Zlínský kraj",(IF(AND(I2942&gt;=70030,I2942&lt;=74901),"Moravskoslezský kraj",(IF(AND(I2942&gt;=75000,I2942&lt;=75368),"Olomoucký kraj",(IF(AND(I2942&gt;=77200,I2942&lt;=79862),"Olomoucký kraj",(IF(AND(I2942&gt;=50011,I2942&lt;=50301),"Královéhradecký kraj",(IF(AND(I2942&gt;=54301,I2942&lt;=54303),"Královéhradecký kraj","0")))))))))))))))))))))))))))))))))))))))))))))))</f>
        <v>Královéhradecký kraj</v>
      </c>
      <c r="AB2942" t="s">
        <v>9987</v>
      </c>
      <c r="AD2942" t="s">
        <v>998</v>
      </c>
      <c r="AE2942" t="s">
        <v>998</v>
      </c>
      <c r="AF2942" t="s">
        <v>998</v>
      </c>
      <c r="AG2942" s="107">
        <v>300</v>
      </c>
      <c r="AH2942" s="107">
        <v>0</v>
      </c>
      <c r="AI2942" s="107">
        <v>0</v>
      </c>
      <c r="AJ2942" t="s">
        <v>999</v>
      </c>
      <c r="AK2942" s="106">
        <v>44925</v>
      </c>
    </row>
    <row r="2943" spans="1:37" x14ac:dyDescent="0.45">
      <c r="A2943" t="s">
        <v>1061</v>
      </c>
      <c r="B2943" t="s">
        <v>15704</v>
      </c>
      <c r="C2943" t="s">
        <v>990</v>
      </c>
      <c r="D2943" t="s">
        <v>15705</v>
      </c>
      <c r="E2943" t="s">
        <v>992</v>
      </c>
      <c r="F2943" t="s">
        <v>8985</v>
      </c>
      <c r="G2943">
        <v>1685</v>
      </c>
      <c r="H2943" t="s">
        <v>1274</v>
      </c>
      <c r="I2943">
        <v>54301</v>
      </c>
      <c r="K2943" t="s">
        <v>15706</v>
      </c>
      <c r="L2943" s="106">
        <v>42070</v>
      </c>
      <c r="M2943">
        <v>15783422</v>
      </c>
      <c r="N2943" t="s">
        <v>1757</v>
      </c>
      <c r="O2943" t="s">
        <v>1010</v>
      </c>
      <c r="P2943" t="s">
        <v>997</v>
      </c>
      <c r="R2943" s="109" t="str">
        <f>IF(OR(P2943="SB",Q2943="SB"),"SB",0)</f>
        <v>SB</v>
      </c>
      <c r="T2943" s="110">
        <v>2022053</v>
      </c>
      <c r="U2943" t="s">
        <v>19633</v>
      </c>
      <c r="V2943" s="113" t="str">
        <f>IF(AND(I2943&gt;=10000,I2943&lt;=19900),"Praha",(IF(AND(I2943&gt;=25001,I2943&lt;=29501),"Středočeský kraj",(IF(AND(I2943&gt;=30100,I2943&lt;=34972),"Středočeský kraj",(IF(AND(I2943&gt;=35002,I2943&lt;=36271),"Karlovarský kraj",(IF(AND(I2943&gt;=37001,I2943&lt;=39201),"Jihočeský kraj",(IF(AND(I2943&gt;=39701,I2943&lt;=39901),"Jihočeský kraj",(IF(AND(I2943&gt;=39301,I2943&lt;=39601),"Kraj Vysočina",(IF(AND(I2943&gt;=58001,I2943&lt;=59501),"Kraj Vysočina",(IF(AND(I2943&gt;=67401,I2943&lt;=67602),"Kraj Vysočina",(IF(AND(I2943&gt;=40001,I2943&lt;=44101),"Ústecký kraj",(IF(AND(I2943&gt;=46001,I2943&lt;=47201),"Liberecký kraj",(IF(AND(I2943&gt;=51202,I2943&lt;=51401),"Liberecký kraj",(IF(AND(I2943&gt;=53002,I2943&lt;=53976),"Pardubický kraj",(IF(AND(I2943&gt;=56002,I2943&lt;=57201),"Pardubický kraj",(IF(AND(I2943&gt;=60200,I2943&lt;=67201),"Jihomoravský kraj",(IF(AND(I2943&gt;=67801,I2943&lt;=68501),"Jihomoravský kraj",(IF(AND(I2943&gt;=69002,I2943&lt;=69801),"Jihomoravský kraj",(IF(AND(I2943&gt;=68601,I2943&lt;=68801),"Zlínský kraj",(IF(AND(I2943&gt;=75501,I2943&lt;=76901),"Zlínský kraj",(IF(AND(I2943&gt;=70030,I2943&lt;=74901),"Moravskoslezský kraj",(IF(AND(I2943&gt;=75000,I2943&lt;=75368),"Olomoucký kraj",(IF(AND(I2943&gt;=77200,I2943&lt;=79862),"Olomoucký kraj",(IF(AND(I2943&gt;=50011,I2943&lt;=50301),"Královéhradecký kraj",(IF(AND(I2943&gt;=54301,I2943&lt;=54303),"Královéhradecký kraj","0")))))))))))))))))))))))))))))))))))))))))))))))</f>
        <v>Královéhradecký kraj</v>
      </c>
      <c r="AD2943" t="s">
        <v>998</v>
      </c>
      <c r="AE2943" t="s">
        <v>998</v>
      </c>
      <c r="AF2943" t="s">
        <v>998</v>
      </c>
      <c r="AG2943" s="107">
        <v>300</v>
      </c>
      <c r="AH2943" s="107">
        <v>0</v>
      </c>
      <c r="AI2943" s="107">
        <v>0</v>
      </c>
      <c r="AJ2943" t="s">
        <v>999</v>
      </c>
      <c r="AK2943" s="106">
        <v>44914</v>
      </c>
    </row>
    <row r="2944" spans="1:37" x14ac:dyDescent="0.45">
      <c r="A2944" t="s">
        <v>1079</v>
      </c>
      <c r="B2944" t="s">
        <v>8355</v>
      </c>
      <c r="C2944" t="s">
        <v>990</v>
      </c>
      <c r="D2944" t="s">
        <v>8358</v>
      </c>
      <c r="E2944" t="s">
        <v>992</v>
      </c>
      <c r="F2944" t="s">
        <v>3623</v>
      </c>
      <c r="G2944">
        <v>334</v>
      </c>
      <c r="H2944" t="s">
        <v>1274</v>
      </c>
      <c r="I2944">
        <v>54301</v>
      </c>
      <c r="J2944">
        <v>732508161</v>
      </c>
      <c r="K2944" t="s">
        <v>8359</v>
      </c>
      <c r="L2944" s="106">
        <v>34808</v>
      </c>
      <c r="M2944">
        <v>12908178</v>
      </c>
      <c r="N2944" t="s">
        <v>996</v>
      </c>
      <c r="O2944" t="s">
        <v>12</v>
      </c>
      <c r="P2944" t="s">
        <v>997</v>
      </c>
      <c r="Q2944" t="s">
        <v>1011</v>
      </c>
      <c r="R2944" s="109" t="str">
        <f>IF(OR(P2944="SB",Q2944="SB"),"SB",0)</f>
        <v>SB</v>
      </c>
      <c r="T2944" s="110">
        <v>2022084</v>
      </c>
      <c r="U2944" t="s">
        <v>19633</v>
      </c>
      <c r="V2944" s="113" t="str">
        <f>IF(AND(I2944&gt;=10000,I2944&lt;=19900),"Praha",(IF(AND(I2944&gt;=25001,I2944&lt;=29501),"Středočeský kraj",(IF(AND(I2944&gt;=30100,I2944&lt;=34972),"Středočeský kraj",(IF(AND(I2944&gt;=35002,I2944&lt;=36271),"Karlovarský kraj",(IF(AND(I2944&gt;=37001,I2944&lt;=39201),"Jihočeský kraj",(IF(AND(I2944&gt;=39701,I2944&lt;=39901),"Jihočeský kraj",(IF(AND(I2944&gt;=39301,I2944&lt;=39601),"Kraj Vysočina",(IF(AND(I2944&gt;=58001,I2944&lt;=59501),"Kraj Vysočina",(IF(AND(I2944&gt;=67401,I2944&lt;=67602),"Kraj Vysočina",(IF(AND(I2944&gt;=40001,I2944&lt;=44101),"Ústecký kraj",(IF(AND(I2944&gt;=46001,I2944&lt;=47201),"Liberecký kraj",(IF(AND(I2944&gt;=51202,I2944&lt;=51401),"Liberecký kraj",(IF(AND(I2944&gt;=53002,I2944&lt;=53976),"Pardubický kraj",(IF(AND(I2944&gt;=56002,I2944&lt;=57201),"Pardubický kraj",(IF(AND(I2944&gt;=60200,I2944&lt;=67201),"Jihomoravský kraj",(IF(AND(I2944&gt;=67801,I2944&lt;=68501),"Jihomoravský kraj",(IF(AND(I2944&gt;=69002,I2944&lt;=69801),"Jihomoravský kraj",(IF(AND(I2944&gt;=68601,I2944&lt;=68801),"Zlínský kraj",(IF(AND(I2944&gt;=75501,I2944&lt;=76901),"Zlínský kraj",(IF(AND(I2944&gt;=70030,I2944&lt;=74901),"Moravskoslezský kraj",(IF(AND(I2944&gt;=75000,I2944&lt;=75368),"Olomoucký kraj",(IF(AND(I2944&gt;=77200,I2944&lt;=79862),"Olomoucký kraj",(IF(AND(I2944&gt;=50011,I2944&lt;=50301),"Královéhradecký kraj",(IF(AND(I2944&gt;=54301,I2944&lt;=54303),"Královéhradecký kraj","0")))))))))))))))))))))))))))))))))))))))))))))))</f>
        <v>Královéhradecký kraj</v>
      </c>
      <c r="AB2944" t="s">
        <v>8360</v>
      </c>
      <c r="AD2944" t="s">
        <v>998</v>
      </c>
      <c r="AE2944" t="s">
        <v>998</v>
      </c>
      <c r="AF2944" t="s">
        <v>998</v>
      </c>
      <c r="AG2944" s="107">
        <v>300</v>
      </c>
      <c r="AH2944" s="107">
        <v>0</v>
      </c>
      <c r="AI2944" s="107">
        <v>0</v>
      </c>
      <c r="AJ2944" t="s">
        <v>999</v>
      </c>
      <c r="AK2944" s="106">
        <v>44924</v>
      </c>
    </row>
    <row r="2945" spans="1:37" x14ac:dyDescent="0.45">
      <c r="A2945" t="s">
        <v>1407</v>
      </c>
      <c r="B2945" t="s">
        <v>14798</v>
      </c>
      <c r="C2945" t="s">
        <v>1002</v>
      </c>
      <c r="D2945" t="s">
        <v>14799</v>
      </c>
      <c r="E2945" t="s">
        <v>992</v>
      </c>
      <c r="F2945" t="s">
        <v>14793</v>
      </c>
      <c r="G2945">
        <v>1601</v>
      </c>
      <c r="H2945" t="s">
        <v>1274</v>
      </c>
      <c r="I2945">
        <v>54301</v>
      </c>
      <c r="K2945" t="s">
        <v>14794</v>
      </c>
      <c r="L2945" s="106">
        <v>41613</v>
      </c>
      <c r="M2945">
        <v>14524846</v>
      </c>
      <c r="N2945" t="s">
        <v>1757</v>
      </c>
      <c r="O2945" t="s">
        <v>1010</v>
      </c>
      <c r="P2945" t="s">
        <v>997</v>
      </c>
      <c r="Q2945" t="s">
        <v>1016</v>
      </c>
      <c r="R2945" s="109" t="str">
        <f>IF(OR(P2945="SB",Q2945="SB"),"SB",0)</f>
        <v>SB</v>
      </c>
      <c r="T2945" s="110">
        <v>2022106</v>
      </c>
      <c r="U2945" t="s">
        <v>19633</v>
      </c>
      <c r="V2945" s="113" t="str">
        <f>IF(AND(I2945&gt;=10000,I2945&lt;=19900),"Praha",(IF(AND(I2945&gt;=25001,I2945&lt;=29501),"Středočeský kraj",(IF(AND(I2945&gt;=30100,I2945&lt;=34972),"Středočeský kraj",(IF(AND(I2945&gt;=35002,I2945&lt;=36271),"Karlovarský kraj",(IF(AND(I2945&gt;=37001,I2945&lt;=39201),"Jihočeský kraj",(IF(AND(I2945&gt;=39701,I2945&lt;=39901),"Jihočeský kraj",(IF(AND(I2945&gt;=39301,I2945&lt;=39601),"Kraj Vysočina",(IF(AND(I2945&gt;=58001,I2945&lt;=59501),"Kraj Vysočina",(IF(AND(I2945&gt;=67401,I2945&lt;=67602),"Kraj Vysočina",(IF(AND(I2945&gt;=40001,I2945&lt;=44101),"Ústecký kraj",(IF(AND(I2945&gt;=46001,I2945&lt;=47201),"Liberecký kraj",(IF(AND(I2945&gt;=51202,I2945&lt;=51401),"Liberecký kraj",(IF(AND(I2945&gt;=53002,I2945&lt;=53976),"Pardubický kraj",(IF(AND(I2945&gt;=56002,I2945&lt;=57201),"Pardubický kraj",(IF(AND(I2945&gt;=60200,I2945&lt;=67201),"Jihomoravský kraj",(IF(AND(I2945&gt;=67801,I2945&lt;=68501),"Jihomoravský kraj",(IF(AND(I2945&gt;=69002,I2945&lt;=69801),"Jihomoravský kraj",(IF(AND(I2945&gt;=68601,I2945&lt;=68801),"Zlínský kraj",(IF(AND(I2945&gt;=75501,I2945&lt;=76901),"Zlínský kraj",(IF(AND(I2945&gt;=70030,I2945&lt;=74901),"Moravskoslezský kraj",(IF(AND(I2945&gt;=75000,I2945&lt;=75368),"Olomoucký kraj",(IF(AND(I2945&gt;=77200,I2945&lt;=79862),"Olomoucký kraj",(IF(AND(I2945&gt;=50011,I2945&lt;=50301),"Královéhradecký kraj",(IF(AND(I2945&gt;=54301,I2945&lt;=54303),"Královéhradecký kraj","0")))))))))))))))))))))))))))))))))))))))))))))))</f>
        <v>Královéhradecký kraj</v>
      </c>
      <c r="AD2945" t="s">
        <v>998</v>
      </c>
      <c r="AE2945" t="s">
        <v>998</v>
      </c>
      <c r="AF2945" t="s">
        <v>998</v>
      </c>
      <c r="AG2945" s="107">
        <v>300</v>
      </c>
      <c r="AH2945" s="107">
        <v>0</v>
      </c>
      <c r="AI2945" s="107">
        <v>0</v>
      </c>
      <c r="AJ2945" t="s">
        <v>999</v>
      </c>
      <c r="AK2945" s="106">
        <v>44925</v>
      </c>
    </row>
    <row r="2946" spans="1:37" x14ac:dyDescent="0.45">
      <c r="A2946" t="s">
        <v>988</v>
      </c>
      <c r="B2946" t="s">
        <v>4753</v>
      </c>
      <c r="C2946" t="s">
        <v>990</v>
      </c>
      <c r="D2946" t="s">
        <v>4754</v>
      </c>
      <c r="E2946" t="s">
        <v>992</v>
      </c>
      <c r="F2946" t="s">
        <v>4755</v>
      </c>
      <c r="G2946">
        <v>462</v>
      </c>
      <c r="H2946" t="s">
        <v>1274</v>
      </c>
      <c r="I2946">
        <v>54301</v>
      </c>
      <c r="K2946" t="s">
        <v>4756</v>
      </c>
      <c r="L2946" s="106">
        <v>40694</v>
      </c>
      <c r="M2946">
        <v>13609915</v>
      </c>
      <c r="N2946" t="s">
        <v>1757</v>
      </c>
      <c r="O2946" t="s">
        <v>1010</v>
      </c>
      <c r="P2946" t="s">
        <v>997</v>
      </c>
      <c r="Q2946" t="s">
        <v>2383</v>
      </c>
      <c r="R2946" s="109" t="str">
        <f>IF(OR(P2946="SB",Q2946="SB"),"SB",0)</f>
        <v>SB</v>
      </c>
      <c r="T2946" s="110">
        <v>2022110</v>
      </c>
      <c r="U2946" t="s">
        <v>19633</v>
      </c>
      <c r="V2946" s="113" t="str">
        <f>IF(AND(I2946&gt;=10000,I2946&lt;=19900),"Praha",(IF(AND(I2946&gt;=25001,I2946&lt;=29501),"Středočeský kraj",(IF(AND(I2946&gt;=30100,I2946&lt;=34972),"Středočeský kraj",(IF(AND(I2946&gt;=35002,I2946&lt;=36271),"Karlovarský kraj",(IF(AND(I2946&gt;=37001,I2946&lt;=39201),"Jihočeský kraj",(IF(AND(I2946&gt;=39701,I2946&lt;=39901),"Jihočeský kraj",(IF(AND(I2946&gt;=39301,I2946&lt;=39601),"Kraj Vysočina",(IF(AND(I2946&gt;=58001,I2946&lt;=59501),"Kraj Vysočina",(IF(AND(I2946&gt;=67401,I2946&lt;=67602),"Kraj Vysočina",(IF(AND(I2946&gt;=40001,I2946&lt;=44101),"Ústecký kraj",(IF(AND(I2946&gt;=46001,I2946&lt;=47201),"Liberecký kraj",(IF(AND(I2946&gt;=51202,I2946&lt;=51401),"Liberecký kraj",(IF(AND(I2946&gt;=53002,I2946&lt;=53976),"Pardubický kraj",(IF(AND(I2946&gt;=56002,I2946&lt;=57201),"Pardubický kraj",(IF(AND(I2946&gt;=60200,I2946&lt;=67201),"Jihomoravský kraj",(IF(AND(I2946&gt;=67801,I2946&lt;=68501),"Jihomoravský kraj",(IF(AND(I2946&gt;=69002,I2946&lt;=69801),"Jihomoravský kraj",(IF(AND(I2946&gt;=68601,I2946&lt;=68801),"Zlínský kraj",(IF(AND(I2946&gt;=75501,I2946&lt;=76901),"Zlínský kraj",(IF(AND(I2946&gt;=70030,I2946&lt;=74901),"Moravskoslezský kraj",(IF(AND(I2946&gt;=75000,I2946&lt;=75368),"Olomoucký kraj",(IF(AND(I2946&gt;=77200,I2946&lt;=79862),"Olomoucký kraj",(IF(AND(I2946&gt;=50011,I2946&lt;=50301),"Královéhradecký kraj",(IF(AND(I2946&gt;=54301,I2946&lt;=54303),"Královéhradecký kraj","0")))))))))))))))))))))))))))))))))))))))))))))))</f>
        <v>Královéhradecký kraj</v>
      </c>
      <c r="AD2946" t="s">
        <v>998</v>
      </c>
      <c r="AE2946" t="s">
        <v>998</v>
      </c>
      <c r="AF2946" t="s">
        <v>998</v>
      </c>
      <c r="AG2946" s="107">
        <v>300</v>
      </c>
      <c r="AH2946" s="107">
        <v>0</v>
      </c>
      <c r="AI2946" s="107">
        <v>0</v>
      </c>
      <c r="AJ2946" t="s">
        <v>999</v>
      </c>
      <c r="AK2946" s="106">
        <v>44931</v>
      </c>
    </row>
    <row r="2947" spans="1:37" x14ac:dyDescent="0.45">
      <c r="A2947" t="s">
        <v>988</v>
      </c>
      <c r="B2947" t="s">
        <v>14791</v>
      </c>
      <c r="C2947" t="s">
        <v>990</v>
      </c>
      <c r="D2947" t="s">
        <v>14792</v>
      </c>
      <c r="E2947" t="s">
        <v>992</v>
      </c>
      <c r="F2947" t="s">
        <v>14793</v>
      </c>
      <c r="G2947">
        <v>1601</v>
      </c>
      <c r="H2947" t="s">
        <v>1274</v>
      </c>
      <c r="I2947">
        <v>54301</v>
      </c>
      <c r="K2947" t="s">
        <v>14794</v>
      </c>
      <c r="L2947" s="106">
        <v>42286</v>
      </c>
      <c r="M2947">
        <v>14524947</v>
      </c>
      <c r="N2947" t="s">
        <v>1757</v>
      </c>
      <c r="O2947" t="s">
        <v>1010</v>
      </c>
      <c r="P2947" t="s">
        <v>997</v>
      </c>
      <c r="Q2947" t="s">
        <v>1016</v>
      </c>
      <c r="R2947" s="109" t="str">
        <f>IF(OR(P2947="SB",Q2947="SB"),"SB",0)</f>
        <v>SB</v>
      </c>
      <c r="T2947" s="110">
        <v>2022114</v>
      </c>
      <c r="U2947" t="s">
        <v>19633</v>
      </c>
      <c r="V2947" s="113" t="str">
        <f>IF(AND(I2947&gt;=10000,I2947&lt;=19900),"Praha",(IF(AND(I2947&gt;=25001,I2947&lt;=29501),"Středočeský kraj",(IF(AND(I2947&gt;=30100,I2947&lt;=34972),"Středočeský kraj",(IF(AND(I2947&gt;=35002,I2947&lt;=36271),"Karlovarský kraj",(IF(AND(I2947&gt;=37001,I2947&lt;=39201),"Jihočeský kraj",(IF(AND(I2947&gt;=39701,I2947&lt;=39901),"Jihočeský kraj",(IF(AND(I2947&gt;=39301,I2947&lt;=39601),"Kraj Vysočina",(IF(AND(I2947&gt;=58001,I2947&lt;=59501),"Kraj Vysočina",(IF(AND(I2947&gt;=67401,I2947&lt;=67602),"Kraj Vysočina",(IF(AND(I2947&gt;=40001,I2947&lt;=44101),"Ústecký kraj",(IF(AND(I2947&gt;=46001,I2947&lt;=47201),"Liberecký kraj",(IF(AND(I2947&gt;=51202,I2947&lt;=51401),"Liberecký kraj",(IF(AND(I2947&gt;=53002,I2947&lt;=53976),"Pardubický kraj",(IF(AND(I2947&gt;=56002,I2947&lt;=57201),"Pardubický kraj",(IF(AND(I2947&gt;=60200,I2947&lt;=67201),"Jihomoravský kraj",(IF(AND(I2947&gt;=67801,I2947&lt;=68501),"Jihomoravský kraj",(IF(AND(I2947&gt;=69002,I2947&lt;=69801),"Jihomoravský kraj",(IF(AND(I2947&gt;=68601,I2947&lt;=68801),"Zlínský kraj",(IF(AND(I2947&gt;=75501,I2947&lt;=76901),"Zlínský kraj",(IF(AND(I2947&gt;=70030,I2947&lt;=74901),"Moravskoslezský kraj",(IF(AND(I2947&gt;=75000,I2947&lt;=75368),"Olomoucký kraj",(IF(AND(I2947&gt;=77200,I2947&lt;=79862),"Olomoucký kraj",(IF(AND(I2947&gt;=50011,I2947&lt;=50301),"Královéhradecký kraj",(IF(AND(I2947&gt;=54301,I2947&lt;=54303),"Královéhradecký kraj","0")))))))))))))))))))))))))))))))))))))))))))))))</f>
        <v>Královéhradecký kraj</v>
      </c>
      <c r="AD2947" t="s">
        <v>998</v>
      </c>
      <c r="AE2947" t="s">
        <v>998</v>
      </c>
      <c r="AF2947" t="s">
        <v>998</v>
      </c>
      <c r="AG2947" s="107">
        <v>300</v>
      </c>
      <c r="AH2947" s="107">
        <v>0</v>
      </c>
      <c r="AI2947" s="107">
        <v>0</v>
      </c>
      <c r="AJ2947" t="s">
        <v>999</v>
      </c>
      <c r="AK2947" s="106">
        <v>44925</v>
      </c>
    </row>
    <row r="2948" spans="1:37" x14ac:dyDescent="0.45">
      <c r="A2948" t="s">
        <v>1130</v>
      </c>
      <c r="B2948" t="s">
        <v>3478</v>
      </c>
      <c r="C2948" t="s">
        <v>990</v>
      </c>
      <c r="D2948" t="s">
        <v>3479</v>
      </c>
      <c r="E2948" t="s">
        <v>992</v>
      </c>
      <c r="F2948" t="s">
        <v>3199</v>
      </c>
      <c r="G2948">
        <v>1036</v>
      </c>
      <c r="H2948" t="s">
        <v>1274</v>
      </c>
      <c r="I2948">
        <v>54301</v>
      </c>
      <c r="K2948" t="s">
        <v>3480</v>
      </c>
      <c r="L2948" s="106">
        <v>33125</v>
      </c>
      <c r="M2948">
        <v>11431657</v>
      </c>
      <c r="N2948" t="s">
        <v>2743</v>
      </c>
      <c r="O2948" t="s">
        <v>12</v>
      </c>
      <c r="P2948" t="s">
        <v>997</v>
      </c>
      <c r="R2948" s="109" t="str">
        <f>IF(OR(P2948="SB",Q2948="SB"),"SB",0)</f>
        <v>SB</v>
      </c>
      <c r="T2948" s="110">
        <v>20150003</v>
      </c>
      <c r="U2948" t="s">
        <v>19633</v>
      </c>
      <c r="V2948" s="113" t="str">
        <f>IF(AND(I2948&gt;=10000,I2948&lt;=19900),"Praha",(IF(AND(I2948&gt;=25001,I2948&lt;=29501),"Středočeský kraj",(IF(AND(I2948&gt;=30100,I2948&lt;=34972),"Středočeský kraj",(IF(AND(I2948&gt;=35002,I2948&lt;=36271),"Karlovarský kraj",(IF(AND(I2948&gt;=37001,I2948&lt;=39201),"Jihočeský kraj",(IF(AND(I2948&gt;=39701,I2948&lt;=39901),"Jihočeský kraj",(IF(AND(I2948&gt;=39301,I2948&lt;=39601),"Kraj Vysočina",(IF(AND(I2948&gt;=58001,I2948&lt;=59501),"Kraj Vysočina",(IF(AND(I2948&gt;=67401,I2948&lt;=67602),"Kraj Vysočina",(IF(AND(I2948&gt;=40001,I2948&lt;=44101),"Ústecký kraj",(IF(AND(I2948&gt;=46001,I2948&lt;=47201),"Liberecký kraj",(IF(AND(I2948&gt;=51202,I2948&lt;=51401),"Liberecký kraj",(IF(AND(I2948&gt;=53002,I2948&lt;=53976),"Pardubický kraj",(IF(AND(I2948&gt;=56002,I2948&lt;=57201),"Pardubický kraj",(IF(AND(I2948&gt;=60200,I2948&lt;=67201),"Jihomoravský kraj",(IF(AND(I2948&gt;=67801,I2948&lt;=68501),"Jihomoravský kraj",(IF(AND(I2948&gt;=69002,I2948&lt;=69801),"Jihomoravský kraj",(IF(AND(I2948&gt;=68601,I2948&lt;=68801),"Zlínský kraj",(IF(AND(I2948&gt;=75501,I2948&lt;=76901),"Zlínský kraj",(IF(AND(I2948&gt;=70030,I2948&lt;=74901),"Moravskoslezský kraj",(IF(AND(I2948&gt;=75000,I2948&lt;=75368),"Olomoucký kraj",(IF(AND(I2948&gt;=77200,I2948&lt;=79862),"Olomoucký kraj",(IF(AND(I2948&gt;=50011,I2948&lt;=50301),"Královéhradecký kraj",(IF(AND(I2948&gt;=54301,I2948&lt;=54303),"Královéhradecký kraj","0")))))))))))))))))))))))))))))))))))))))))))))))</f>
        <v>Královéhradecký kraj</v>
      </c>
      <c r="AD2948" t="s">
        <v>998</v>
      </c>
      <c r="AE2948" t="s">
        <v>1515</v>
      </c>
      <c r="AF2948" t="s">
        <v>998</v>
      </c>
      <c r="AG2948" s="107">
        <v>300</v>
      </c>
      <c r="AH2948" s="107">
        <v>0</v>
      </c>
      <c r="AI2948" s="107">
        <v>0</v>
      </c>
      <c r="AJ2948" t="s">
        <v>999</v>
      </c>
      <c r="AK2948" s="106">
        <v>44924</v>
      </c>
    </row>
    <row r="2949" spans="1:37" x14ac:dyDescent="0.45">
      <c r="A2949" t="s">
        <v>1169</v>
      </c>
      <c r="B2949" t="s">
        <v>2748</v>
      </c>
      <c r="C2949" t="s">
        <v>990</v>
      </c>
      <c r="D2949" t="s">
        <v>2760</v>
      </c>
      <c r="E2949" t="s">
        <v>992</v>
      </c>
      <c r="F2949" t="s">
        <v>2761</v>
      </c>
      <c r="G2949">
        <v>1</v>
      </c>
      <c r="H2949" t="s">
        <v>1274</v>
      </c>
      <c r="I2949">
        <v>54301</v>
      </c>
      <c r="K2949" t="s">
        <v>2762</v>
      </c>
      <c r="L2949" s="106">
        <v>33177</v>
      </c>
      <c r="M2949">
        <v>11431556</v>
      </c>
      <c r="N2949" t="s">
        <v>2743</v>
      </c>
      <c r="O2949" t="s">
        <v>12</v>
      </c>
      <c r="P2949" t="s">
        <v>997</v>
      </c>
      <c r="R2949" s="109" t="str">
        <f>IF(OR(P2949="SB",Q2949="SB"),"SB",0)</f>
        <v>SB</v>
      </c>
      <c r="T2949" s="110" t="s">
        <v>998</v>
      </c>
      <c r="V2949" s="113" t="str">
        <f>IF(AND(I2949&gt;=10000,I2949&lt;=19900),"Praha",(IF(AND(I2949&gt;=25001,I2949&lt;=29501),"Středočeský kraj",(IF(AND(I2949&gt;=30100,I2949&lt;=34972),"Středočeský kraj",(IF(AND(I2949&gt;=35002,I2949&lt;=36271),"Karlovarský kraj",(IF(AND(I2949&gt;=37001,I2949&lt;=39201),"Jihočeský kraj",(IF(AND(I2949&gt;=39701,I2949&lt;=39901),"Jihočeský kraj",(IF(AND(I2949&gt;=39301,I2949&lt;=39601),"Kraj Vysočina",(IF(AND(I2949&gt;=58001,I2949&lt;=59501),"Kraj Vysočina",(IF(AND(I2949&gt;=67401,I2949&lt;=67602),"Kraj Vysočina",(IF(AND(I2949&gt;=40001,I2949&lt;=44101),"Ústecký kraj",(IF(AND(I2949&gt;=46001,I2949&lt;=47201),"Liberecký kraj",(IF(AND(I2949&gt;=51202,I2949&lt;=51401),"Liberecký kraj",(IF(AND(I2949&gt;=53002,I2949&lt;=53976),"Pardubický kraj",(IF(AND(I2949&gt;=56002,I2949&lt;=57201),"Pardubický kraj",(IF(AND(I2949&gt;=60200,I2949&lt;=67201),"Jihomoravský kraj",(IF(AND(I2949&gt;=67801,I2949&lt;=68501),"Jihomoravský kraj",(IF(AND(I2949&gt;=69002,I2949&lt;=69801),"Jihomoravský kraj",(IF(AND(I2949&gt;=68601,I2949&lt;=68801),"Zlínský kraj",(IF(AND(I2949&gt;=75501,I2949&lt;=76901),"Zlínský kraj",(IF(AND(I2949&gt;=70030,I2949&lt;=74901),"Moravskoslezský kraj",(IF(AND(I2949&gt;=75000,I2949&lt;=75368),"Olomoucký kraj",(IF(AND(I2949&gt;=77200,I2949&lt;=79862),"Olomoucký kraj",(IF(AND(I2949&gt;=50011,I2949&lt;=50301),"Královéhradecký kraj",(IF(AND(I2949&gt;=54301,I2949&lt;=54303),"Královéhradecký kraj","0")))))))))))))))))))))))))))))))))))))))))))))))</f>
        <v>Královéhradecký kraj</v>
      </c>
      <c r="AB2949" t="s">
        <v>998</v>
      </c>
      <c r="AD2949" t="s">
        <v>998</v>
      </c>
      <c r="AE2949" t="s">
        <v>1515</v>
      </c>
      <c r="AF2949" t="s">
        <v>998</v>
      </c>
      <c r="AG2949" s="107">
        <v>0</v>
      </c>
      <c r="AH2949" s="107">
        <v>0</v>
      </c>
      <c r="AI2949" s="107">
        <v>0</v>
      </c>
      <c r="AJ2949" t="s">
        <v>1012</v>
      </c>
    </row>
    <row r="2950" spans="1:37" x14ac:dyDescent="0.45">
      <c r="A2950" t="s">
        <v>1026</v>
      </c>
      <c r="B2950" t="s">
        <v>6933</v>
      </c>
      <c r="C2950" t="s">
        <v>990</v>
      </c>
      <c r="D2950" t="s">
        <v>6934</v>
      </c>
      <c r="E2950" t="s">
        <v>992</v>
      </c>
      <c r="F2950" t="s">
        <v>1824</v>
      </c>
      <c r="G2950">
        <v>121</v>
      </c>
      <c r="H2950" t="s">
        <v>1274</v>
      </c>
      <c r="I2950">
        <v>54301</v>
      </c>
      <c r="K2950" t="s">
        <v>6935</v>
      </c>
      <c r="L2950" s="106">
        <v>32092</v>
      </c>
      <c r="M2950">
        <v>11432162</v>
      </c>
      <c r="N2950" t="s">
        <v>2743</v>
      </c>
      <c r="O2950" t="s">
        <v>12</v>
      </c>
      <c r="P2950" t="s">
        <v>997</v>
      </c>
      <c r="R2950" s="109" t="str">
        <f>IF(OR(P2950="SB",Q2950="SB"),"SB",0)</f>
        <v>SB</v>
      </c>
      <c r="T2950" s="110" t="s">
        <v>998</v>
      </c>
      <c r="V2950" s="113" t="str">
        <f>IF(AND(I2950&gt;=10000,I2950&lt;=19900),"Praha",(IF(AND(I2950&gt;=25001,I2950&lt;=29501),"Středočeský kraj",(IF(AND(I2950&gt;=30100,I2950&lt;=34972),"Středočeský kraj",(IF(AND(I2950&gt;=35002,I2950&lt;=36271),"Karlovarský kraj",(IF(AND(I2950&gt;=37001,I2950&lt;=39201),"Jihočeský kraj",(IF(AND(I2950&gt;=39701,I2950&lt;=39901),"Jihočeský kraj",(IF(AND(I2950&gt;=39301,I2950&lt;=39601),"Kraj Vysočina",(IF(AND(I2950&gt;=58001,I2950&lt;=59501),"Kraj Vysočina",(IF(AND(I2950&gt;=67401,I2950&lt;=67602),"Kraj Vysočina",(IF(AND(I2950&gt;=40001,I2950&lt;=44101),"Ústecký kraj",(IF(AND(I2950&gt;=46001,I2950&lt;=47201),"Liberecký kraj",(IF(AND(I2950&gt;=51202,I2950&lt;=51401),"Liberecký kraj",(IF(AND(I2950&gt;=53002,I2950&lt;=53976),"Pardubický kraj",(IF(AND(I2950&gt;=56002,I2950&lt;=57201),"Pardubický kraj",(IF(AND(I2950&gt;=60200,I2950&lt;=67201),"Jihomoravský kraj",(IF(AND(I2950&gt;=67801,I2950&lt;=68501),"Jihomoravský kraj",(IF(AND(I2950&gt;=69002,I2950&lt;=69801),"Jihomoravský kraj",(IF(AND(I2950&gt;=68601,I2950&lt;=68801),"Zlínský kraj",(IF(AND(I2950&gt;=75501,I2950&lt;=76901),"Zlínský kraj",(IF(AND(I2950&gt;=70030,I2950&lt;=74901),"Moravskoslezský kraj",(IF(AND(I2950&gt;=75000,I2950&lt;=75368),"Olomoucký kraj",(IF(AND(I2950&gt;=77200,I2950&lt;=79862),"Olomoucký kraj",(IF(AND(I2950&gt;=50011,I2950&lt;=50301),"Královéhradecký kraj",(IF(AND(I2950&gt;=54301,I2950&lt;=54303),"Královéhradecký kraj","0")))))))))))))))))))))))))))))))))))))))))))))))</f>
        <v>Královéhradecký kraj</v>
      </c>
      <c r="AB2950" t="s">
        <v>998</v>
      </c>
      <c r="AD2950" t="s">
        <v>998</v>
      </c>
      <c r="AE2950" t="s">
        <v>998</v>
      </c>
      <c r="AF2950" t="s">
        <v>998</v>
      </c>
      <c r="AG2950" s="107">
        <v>0</v>
      </c>
      <c r="AH2950" s="107">
        <v>0</v>
      </c>
      <c r="AI2950" s="107">
        <v>0</v>
      </c>
      <c r="AJ2950" t="s">
        <v>1012</v>
      </c>
    </row>
    <row r="2951" spans="1:37" x14ac:dyDescent="0.45">
      <c r="A2951" t="s">
        <v>1220</v>
      </c>
      <c r="B2951" t="s">
        <v>11007</v>
      </c>
      <c r="C2951" t="s">
        <v>1002</v>
      </c>
      <c r="D2951" t="s">
        <v>11008</v>
      </c>
      <c r="E2951" t="s">
        <v>992</v>
      </c>
      <c r="F2951" t="s">
        <v>1265</v>
      </c>
      <c r="G2951">
        <v>1234</v>
      </c>
      <c r="H2951" t="s">
        <v>3012</v>
      </c>
      <c r="I2951">
        <v>54301</v>
      </c>
      <c r="K2951" t="s">
        <v>11009</v>
      </c>
      <c r="L2951" s="106">
        <v>32851</v>
      </c>
      <c r="M2951">
        <v>11432465</v>
      </c>
      <c r="N2951" t="s">
        <v>2743</v>
      </c>
      <c r="O2951" t="s">
        <v>12</v>
      </c>
      <c r="P2951" t="s">
        <v>997</v>
      </c>
      <c r="R2951" s="109" t="str">
        <f>IF(OR(P2951="SB",Q2951="SB"),"SB",0)</f>
        <v>SB</v>
      </c>
      <c r="T2951" s="110" t="s">
        <v>998</v>
      </c>
      <c r="V2951" s="113" t="str">
        <f>IF(AND(I2951&gt;=10000,I2951&lt;=19900),"Praha",(IF(AND(I2951&gt;=25001,I2951&lt;=29501),"Středočeský kraj",(IF(AND(I2951&gt;=30100,I2951&lt;=34972),"Středočeský kraj",(IF(AND(I2951&gt;=35002,I2951&lt;=36271),"Karlovarský kraj",(IF(AND(I2951&gt;=37001,I2951&lt;=39201),"Jihočeský kraj",(IF(AND(I2951&gt;=39701,I2951&lt;=39901),"Jihočeský kraj",(IF(AND(I2951&gt;=39301,I2951&lt;=39601),"Kraj Vysočina",(IF(AND(I2951&gt;=58001,I2951&lt;=59501),"Kraj Vysočina",(IF(AND(I2951&gt;=67401,I2951&lt;=67602),"Kraj Vysočina",(IF(AND(I2951&gt;=40001,I2951&lt;=44101),"Ústecký kraj",(IF(AND(I2951&gt;=46001,I2951&lt;=47201),"Liberecký kraj",(IF(AND(I2951&gt;=51202,I2951&lt;=51401),"Liberecký kraj",(IF(AND(I2951&gt;=53002,I2951&lt;=53976),"Pardubický kraj",(IF(AND(I2951&gt;=56002,I2951&lt;=57201),"Pardubický kraj",(IF(AND(I2951&gt;=60200,I2951&lt;=67201),"Jihomoravský kraj",(IF(AND(I2951&gt;=67801,I2951&lt;=68501),"Jihomoravský kraj",(IF(AND(I2951&gt;=69002,I2951&lt;=69801),"Jihomoravský kraj",(IF(AND(I2951&gt;=68601,I2951&lt;=68801),"Zlínský kraj",(IF(AND(I2951&gt;=75501,I2951&lt;=76901),"Zlínský kraj",(IF(AND(I2951&gt;=70030,I2951&lt;=74901),"Moravskoslezský kraj",(IF(AND(I2951&gt;=75000,I2951&lt;=75368),"Olomoucký kraj",(IF(AND(I2951&gt;=77200,I2951&lt;=79862),"Olomoucký kraj",(IF(AND(I2951&gt;=50011,I2951&lt;=50301),"Královéhradecký kraj",(IF(AND(I2951&gt;=54301,I2951&lt;=54303),"Královéhradecký kraj","0")))))))))))))))))))))))))))))))))))))))))))))))</f>
        <v>Královéhradecký kraj</v>
      </c>
      <c r="AB2951" t="s">
        <v>998</v>
      </c>
      <c r="AD2951" t="s">
        <v>998</v>
      </c>
      <c r="AE2951" t="s">
        <v>998</v>
      </c>
      <c r="AF2951" t="s">
        <v>998</v>
      </c>
      <c r="AG2951" s="107">
        <v>0</v>
      </c>
      <c r="AH2951" s="107">
        <v>0</v>
      </c>
      <c r="AI2951" s="107">
        <v>0</v>
      </c>
      <c r="AJ2951" t="s">
        <v>1012</v>
      </c>
    </row>
    <row r="2952" spans="1:37" x14ac:dyDescent="0.45">
      <c r="A2952" t="s">
        <v>1037</v>
      </c>
      <c r="B2952" t="s">
        <v>11494</v>
      </c>
      <c r="C2952" t="s">
        <v>990</v>
      </c>
      <c r="D2952" t="s">
        <v>11498</v>
      </c>
      <c r="E2952" t="s">
        <v>992</v>
      </c>
      <c r="F2952" t="s">
        <v>1824</v>
      </c>
      <c r="G2952">
        <v>111</v>
      </c>
      <c r="H2952" t="s">
        <v>1274</v>
      </c>
      <c r="I2952">
        <v>54301</v>
      </c>
      <c r="K2952" t="s">
        <v>11499</v>
      </c>
      <c r="L2952" s="106">
        <v>32910</v>
      </c>
      <c r="M2952">
        <v>11432667</v>
      </c>
      <c r="N2952" t="s">
        <v>2743</v>
      </c>
      <c r="O2952" t="s">
        <v>12</v>
      </c>
      <c r="P2952" t="s">
        <v>997</v>
      </c>
      <c r="R2952" s="109" t="str">
        <f>IF(OR(P2952="SB",Q2952="SB"),"SB",0)</f>
        <v>SB</v>
      </c>
      <c r="T2952" s="110" t="s">
        <v>998</v>
      </c>
      <c r="V2952" s="113" t="str">
        <f>IF(AND(I2952&gt;=10000,I2952&lt;=19900),"Praha",(IF(AND(I2952&gt;=25001,I2952&lt;=29501),"Středočeský kraj",(IF(AND(I2952&gt;=30100,I2952&lt;=34972),"Středočeský kraj",(IF(AND(I2952&gt;=35002,I2952&lt;=36271),"Karlovarský kraj",(IF(AND(I2952&gt;=37001,I2952&lt;=39201),"Jihočeský kraj",(IF(AND(I2952&gt;=39701,I2952&lt;=39901),"Jihočeský kraj",(IF(AND(I2952&gt;=39301,I2952&lt;=39601),"Kraj Vysočina",(IF(AND(I2952&gt;=58001,I2952&lt;=59501),"Kraj Vysočina",(IF(AND(I2952&gt;=67401,I2952&lt;=67602),"Kraj Vysočina",(IF(AND(I2952&gt;=40001,I2952&lt;=44101),"Ústecký kraj",(IF(AND(I2952&gt;=46001,I2952&lt;=47201),"Liberecký kraj",(IF(AND(I2952&gt;=51202,I2952&lt;=51401),"Liberecký kraj",(IF(AND(I2952&gt;=53002,I2952&lt;=53976),"Pardubický kraj",(IF(AND(I2952&gt;=56002,I2952&lt;=57201),"Pardubický kraj",(IF(AND(I2952&gt;=60200,I2952&lt;=67201),"Jihomoravský kraj",(IF(AND(I2952&gt;=67801,I2952&lt;=68501),"Jihomoravský kraj",(IF(AND(I2952&gt;=69002,I2952&lt;=69801),"Jihomoravský kraj",(IF(AND(I2952&gt;=68601,I2952&lt;=68801),"Zlínský kraj",(IF(AND(I2952&gt;=75501,I2952&lt;=76901),"Zlínský kraj",(IF(AND(I2952&gt;=70030,I2952&lt;=74901),"Moravskoslezský kraj",(IF(AND(I2952&gt;=75000,I2952&lt;=75368),"Olomoucký kraj",(IF(AND(I2952&gt;=77200,I2952&lt;=79862),"Olomoucký kraj",(IF(AND(I2952&gt;=50011,I2952&lt;=50301),"Královéhradecký kraj",(IF(AND(I2952&gt;=54301,I2952&lt;=54303),"Královéhradecký kraj","0")))))))))))))))))))))))))))))))))))))))))))))))</f>
        <v>Královéhradecký kraj</v>
      </c>
      <c r="AB2952" t="s">
        <v>998</v>
      </c>
      <c r="AD2952" t="s">
        <v>998</v>
      </c>
      <c r="AE2952" t="s">
        <v>1272</v>
      </c>
      <c r="AF2952" t="s">
        <v>998</v>
      </c>
      <c r="AG2952" s="107">
        <v>0</v>
      </c>
      <c r="AH2952" s="107">
        <v>0</v>
      </c>
      <c r="AI2952" s="107">
        <v>0</v>
      </c>
      <c r="AJ2952" t="s">
        <v>1012</v>
      </c>
    </row>
    <row r="2953" spans="1:37" x14ac:dyDescent="0.45">
      <c r="A2953" t="s">
        <v>1161</v>
      </c>
      <c r="B2953" t="s">
        <v>14312</v>
      </c>
      <c r="C2953" t="s">
        <v>990</v>
      </c>
      <c r="D2953" t="s">
        <v>14313</v>
      </c>
      <c r="E2953" t="s">
        <v>992</v>
      </c>
      <c r="F2953" t="s">
        <v>3806</v>
      </c>
      <c r="G2953">
        <v>697</v>
      </c>
      <c r="H2953" t="s">
        <v>1274</v>
      </c>
      <c r="I2953">
        <v>54301</v>
      </c>
      <c r="K2953" t="s">
        <v>14314</v>
      </c>
      <c r="L2953" s="106">
        <v>23882</v>
      </c>
      <c r="M2953">
        <v>14860609</v>
      </c>
      <c r="N2953" t="s">
        <v>2561</v>
      </c>
      <c r="O2953" t="s">
        <v>1010</v>
      </c>
      <c r="P2953" t="s">
        <v>997</v>
      </c>
      <c r="R2953" s="109" t="str">
        <f>IF(OR(P2953="SB",Q2953="SB"),"SB",0)</f>
        <v>SB</v>
      </c>
      <c r="T2953" s="110" t="s">
        <v>998</v>
      </c>
      <c r="V2953" s="113" t="str">
        <f>IF(AND(I2953&gt;=10000,I2953&lt;=19900),"Praha",(IF(AND(I2953&gt;=25001,I2953&lt;=29501),"Středočeský kraj",(IF(AND(I2953&gt;=30100,I2953&lt;=34972),"Středočeský kraj",(IF(AND(I2953&gt;=35002,I2953&lt;=36271),"Karlovarský kraj",(IF(AND(I2953&gt;=37001,I2953&lt;=39201),"Jihočeský kraj",(IF(AND(I2953&gt;=39701,I2953&lt;=39901),"Jihočeský kraj",(IF(AND(I2953&gt;=39301,I2953&lt;=39601),"Kraj Vysočina",(IF(AND(I2953&gt;=58001,I2953&lt;=59501),"Kraj Vysočina",(IF(AND(I2953&gt;=67401,I2953&lt;=67602),"Kraj Vysočina",(IF(AND(I2953&gt;=40001,I2953&lt;=44101),"Ústecký kraj",(IF(AND(I2953&gt;=46001,I2953&lt;=47201),"Liberecký kraj",(IF(AND(I2953&gt;=51202,I2953&lt;=51401),"Liberecký kraj",(IF(AND(I2953&gt;=53002,I2953&lt;=53976),"Pardubický kraj",(IF(AND(I2953&gt;=56002,I2953&lt;=57201),"Pardubický kraj",(IF(AND(I2953&gt;=60200,I2953&lt;=67201),"Jihomoravský kraj",(IF(AND(I2953&gt;=67801,I2953&lt;=68501),"Jihomoravský kraj",(IF(AND(I2953&gt;=69002,I2953&lt;=69801),"Jihomoravský kraj",(IF(AND(I2953&gt;=68601,I2953&lt;=68801),"Zlínský kraj",(IF(AND(I2953&gt;=75501,I2953&lt;=76901),"Zlínský kraj",(IF(AND(I2953&gt;=70030,I2953&lt;=74901),"Moravskoslezský kraj",(IF(AND(I2953&gt;=75000,I2953&lt;=75368),"Olomoucký kraj",(IF(AND(I2953&gt;=77200,I2953&lt;=79862),"Olomoucký kraj",(IF(AND(I2953&gt;=50011,I2953&lt;=50301),"Královéhradecký kraj",(IF(AND(I2953&gt;=54301,I2953&lt;=54303),"Královéhradecký kraj","0")))))))))))))))))))))))))))))))))))))))))))))))</f>
        <v>Královéhradecký kraj</v>
      </c>
      <c r="AB2953" t="s">
        <v>998</v>
      </c>
      <c r="AD2953" t="s">
        <v>998</v>
      </c>
      <c r="AE2953" t="s">
        <v>998</v>
      </c>
      <c r="AF2953" t="s">
        <v>998</v>
      </c>
      <c r="AG2953" s="107">
        <v>0</v>
      </c>
      <c r="AH2953" s="107">
        <v>0</v>
      </c>
      <c r="AI2953" s="107">
        <v>0</v>
      </c>
      <c r="AJ2953" t="s">
        <v>1012</v>
      </c>
    </row>
    <row r="2954" spans="1:37" x14ac:dyDescent="0.45">
      <c r="A2954" t="s">
        <v>1323</v>
      </c>
      <c r="B2954" t="s">
        <v>14315</v>
      </c>
      <c r="C2954" t="s">
        <v>1002</v>
      </c>
      <c r="D2954" t="s">
        <v>14317</v>
      </c>
      <c r="E2954" t="s">
        <v>992</v>
      </c>
      <c r="F2954" t="s">
        <v>14318</v>
      </c>
      <c r="G2954">
        <v>697</v>
      </c>
      <c r="H2954" t="s">
        <v>1274</v>
      </c>
      <c r="I2954">
        <v>54301</v>
      </c>
      <c r="K2954" t="s">
        <v>14319</v>
      </c>
      <c r="L2954" s="106">
        <v>25874</v>
      </c>
      <c r="M2954">
        <v>14860508</v>
      </c>
      <c r="N2954" t="s">
        <v>2561</v>
      </c>
      <c r="O2954" t="s">
        <v>1010</v>
      </c>
      <c r="P2954" t="s">
        <v>997</v>
      </c>
      <c r="R2954" s="109" t="str">
        <f>IF(OR(P2954="SB",Q2954="SB"),"SB",0)</f>
        <v>SB</v>
      </c>
      <c r="T2954" s="110" t="s">
        <v>998</v>
      </c>
      <c r="V2954" s="113" t="str">
        <f>IF(AND(I2954&gt;=10000,I2954&lt;=19900),"Praha",(IF(AND(I2954&gt;=25001,I2954&lt;=29501),"Středočeský kraj",(IF(AND(I2954&gt;=30100,I2954&lt;=34972),"Středočeský kraj",(IF(AND(I2954&gt;=35002,I2954&lt;=36271),"Karlovarský kraj",(IF(AND(I2954&gt;=37001,I2954&lt;=39201),"Jihočeský kraj",(IF(AND(I2954&gt;=39701,I2954&lt;=39901),"Jihočeský kraj",(IF(AND(I2954&gt;=39301,I2954&lt;=39601),"Kraj Vysočina",(IF(AND(I2954&gt;=58001,I2954&lt;=59501),"Kraj Vysočina",(IF(AND(I2954&gt;=67401,I2954&lt;=67602),"Kraj Vysočina",(IF(AND(I2954&gt;=40001,I2954&lt;=44101),"Ústecký kraj",(IF(AND(I2954&gt;=46001,I2954&lt;=47201),"Liberecký kraj",(IF(AND(I2954&gt;=51202,I2954&lt;=51401),"Liberecký kraj",(IF(AND(I2954&gt;=53002,I2954&lt;=53976),"Pardubický kraj",(IF(AND(I2954&gt;=56002,I2954&lt;=57201),"Pardubický kraj",(IF(AND(I2954&gt;=60200,I2954&lt;=67201),"Jihomoravský kraj",(IF(AND(I2954&gt;=67801,I2954&lt;=68501),"Jihomoravský kraj",(IF(AND(I2954&gt;=69002,I2954&lt;=69801),"Jihomoravský kraj",(IF(AND(I2954&gt;=68601,I2954&lt;=68801),"Zlínský kraj",(IF(AND(I2954&gt;=75501,I2954&lt;=76901),"Zlínský kraj",(IF(AND(I2954&gt;=70030,I2954&lt;=74901),"Moravskoslezský kraj",(IF(AND(I2954&gt;=75000,I2954&lt;=75368),"Olomoucký kraj",(IF(AND(I2954&gt;=77200,I2954&lt;=79862),"Olomoucký kraj",(IF(AND(I2954&gt;=50011,I2954&lt;=50301),"Královéhradecký kraj",(IF(AND(I2954&gt;=54301,I2954&lt;=54303),"Královéhradecký kraj","0")))))))))))))))))))))))))))))))))))))))))))))))</f>
        <v>Královéhradecký kraj</v>
      </c>
      <c r="AB2954" t="s">
        <v>998</v>
      </c>
      <c r="AD2954" t="s">
        <v>998</v>
      </c>
      <c r="AE2954" t="s">
        <v>998</v>
      </c>
      <c r="AF2954" t="s">
        <v>998</v>
      </c>
      <c r="AG2954" s="107">
        <v>0</v>
      </c>
      <c r="AH2954" s="107">
        <v>0</v>
      </c>
      <c r="AI2954" s="107">
        <v>0</v>
      </c>
      <c r="AJ2954" t="s">
        <v>1012</v>
      </c>
    </row>
    <row r="2955" spans="1:37" x14ac:dyDescent="0.45">
      <c r="A2955" t="s">
        <v>988</v>
      </c>
      <c r="B2955" t="s">
        <v>15704</v>
      </c>
      <c r="C2955" t="s">
        <v>990</v>
      </c>
      <c r="D2955" t="s">
        <v>15707</v>
      </c>
      <c r="E2955" t="s">
        <v>992</v>
      </c>
      <c r="F2955" t="s">
        <v>8985</v>
      </c>
      <c r="G2955">
        <v>1685</v>
      </c>
      <c r="H2955" t="s">
        <v>1274</v>
      </c>
      <c r="I2955">
        <v>54301</v>
      </c>
      <c r="J2955" s="108">
        <v>728898537</v>
      </c>
      <c r="K2955" t="s">
        <v>15706</v>
      </c>
      <c r="L2955" s="106">
        <v>43218</v>
      </c>
      <c r="M2955">
        <v>16219417</v>
      </c>
      <c r="N2955" t="s">
        <v>1757</v>
      </c>
      <c r="O2955" t="s">
        <v>1010</v>
      </c>
      <c r="P2955" t="s">
        <v>997</v>
      </c>
      <c r="R2955" s="109" t="str">
        <f>IF(OR(P2955="SB",Q2955="SB"),"SB",0)</f>
        <v>SB</v>
      </c>
      <c r="T2955" s="110" t="s">
        <v>998</v>
      </c>
      <c r="V2955" s="113" t="str">
        <f>IF(AND(I2955&gt;=10000,I2955&lt;=19900),"Praha",(IF(AND(I2955&gt;=25001,I2955&lt;=29501),"Středočeský kraj",(IF(AND(I2955&gt;=30100,I2955&lt;=34972),"Středočeský kraj",(IF(AND(I2955&gt;=35002,I2955&lt;=36271),"Karlovarský kraj",(IF(AND(I2955&gt;=37001,I2955&lt;=39201),"Jihočeský kraj",(IF(AND(I2955&gt;=39701,I2955&lt;=39901),"Jihočeský kraj",(IF(AND(I2955&gt;=39301,I2955&lt;=39601),"Kraj Vysočina",(IF(AND(I2955&gt;=58001,I2955&lt;=59501),"Kraj Vysočina",(IF(AND(I2955&gt;=67401,I2955&lt;=67602),"Kraj Vysočina",(IF(AND(I2955&gt;=40001,I2955&lt;=44101),"Ústecký kraj",(IF(AND(I2955&gt;=46001,I2955&lt;=47201),"Liberecký kraj",(IF(AND(I2955&gt;=51202,I2955&lt;=51401),"Liberecký kraj",(IF(AND(I2955&gt;=53002,I2955&lt;=53976),"Pardubický kraj",(IF(AND(I2955&gt;=56002,I2955&lt;=57201),"Pardubický kraj",(IF(AND(I2955&gt;=60200,I2955&lt;=67201),"Jihomoravský kraj",(IF(AND(I2955&gt;=67801,I2955&lt;=68501),"Jihomoravský kraj",(IF(AND(I2955&gt;=69002,I2955&lt;=69801),"Jihomoravský kraj",(IF(AND(I2955&gt;=68601,I2955&lt;=68801),"Zlínský kraj",(IF(AND(I2955&gt;=75501,I2955&lt;=76901),"Zlínský kraj",(IF(AND(I2955&gt;=70030,I2955&lt;=74901),"Moravskoslezský kraj",(IF(AND(I2955&gt;=75000,I2955&lt;=75368),"Olomoucký kraj",(IF(AND(I2955&gt;=77200,I2955&lt;=79862),"Olomoucký kraj",(IF(AND(I2955&gt;=50011,I2955&lt;=50301),"Královéhradecký kraj",(IF(AND(I2955&gt;=54301,I2955&lt;=54303),"Královéhradecký kraj","0")))))))))))))))))))))))))))))))))))))))))))))))</f>
        <v>Královéhradecký kraj</v>
      </c>
      <c r="AB2955" t="s">
        <v>998</v>
      </c>
      <c r="AD2955" t="s">
        <v>998</v>
      </c>
      <c r="AE2955" t="s">
        <v>998</v>
      </c>
      <c r="AF2955" t="s">
        <v>998</v>
      </c>
      <c r="AG2955" s="107">
        <v>300</v>
      </c>
      <c r="AH2955" s="107">
        <v>0</v>
      </c>
      <c r="AI2955" s="107">
        <v>0</v>
      </c>
      <c r="AJ2955" t="s">
        <v>999</v>
      </c>
      <c r="AK2955" s="106">
        <v>44925</v>
      </c>
    </row>
    <row r="2956" spans="1:37" x14ac:dyDescent="0.45">
      <c r="A2956" t="s">
        <v>1408</v>
      </c>
      <c r="B2956" t="s">
        <v>17537</v>
      </c>
      <c r="C2956" t="s">
        <v>1002</v>
      </c>
      <c r="D2956" t="s">
        <v>17538</v>
      </c>
      <c r="E2956" t="s">
        <v>992</v>
      </c>
      <c r="F2956" t="s">
        <v>8985</v>
      </c>
      <c r="G2956">
        <v>385</v>
      </c>
      <c r="H2956" t="s">
        <v>1274</v>
      </c>
      <c r="I2956">
        <v>54301</v>
      </c>
      <c r="K2956" t="s">
        <v>17539</v>
      </c>
      <c r="L2956" s="106">
        <v>32991</v>
      </c>
      <c r="M2956">
        <v>15502526</v>
      </c>
      <c r="N2956" t="s">
        <v>996</v>
      </c>
      <c r="O2956" t="s">
        <v>12</v>
      </c>
      <c r="P2956" t="s">
        <v>997</v>
      </c>
      <c r="Q2956" t="s">
        <v>1011</v>
      </c>
      <c r="R2956" s="109" t="str">
        <f>IF(OR(P2956="SB",Q2956="SB"),"SB",0)</f>
        <v>SB</v>
      </c>
      <c r="T2956" s="110" t="s">
        <v>998</v>
      </c>
      <c r="V2956" s="113" t="str">
        <f>IF(AND(I2956&gt;=10000,I2956&lt;=19900),"Praha",(IF(AND(I2956&gt;=25001,I2956&lt;=29501),"Středočeský kraj",(IF(AND(I2956&gt;=30100,I2956&lt;=34972),"Středočeský kraj",(IF(AND(I2956&gt;=35002,I2956&lt;=36271),"Karlovarský kraj",(IF(AND(I2956&gt;=37001,I2956&lt;=39201),"Jihočeský kraj",(IF(AND(I2956&gt;=39701,I2956&lt;=39901),"Jihočeský kraj",(IF(AND(I2956&gt;=39301,I2956&lt;=39601),"Kraj Vysočina",(IF(AND(I2956&gt;=58001,I2956&lt;=59501),"Kraj Vysočina",(IF(AND(I2956&gt;=67401,I2956&lt;=67602),"Kraj Vysočina",(IF(AND(I2956&gt;=40001,I2956&lt;=44101),"Ústecký kraj",(IF(AND(I2956&gt;=46001,I2956&lt;=47201),"Liberecký kraj",(IF(AND(I2956&gt;=51202,I2956&lt;=51401),"Liberecký kraj",(IF(AND(I2956&gt;=53002,I2956&lt;=53976),"Pardubický kraj",(IF(AND(I2956&gt;=56002,I2956&lt;=57201),"Pardubický kraj",(IF(AND(I2956&gt;=60200,I2956&lt;=67201),"Jihomoravský kraj",(IF(AND(I2956&gt;=67801,I2956&lt;=68501),"Jihomoravský kraj",(IF(AND(I2956&gt;=69002,I2956&lt;=69801),"Jihomoravský kraj",(IF(AND(I2956&gt;=68601,I2956&lt;=68801),"Zlínský kraj",(IF(AND(I2956&gt;=75501,I2956&lt;=76901),"Zlínský kraj",(IF(AND(I2956&gt;=70030,I2956&lt;=74901),"Moravskoslezský kraj",(IF(AND(I2956&gt;=75000,I2956&lt;=75368),"Olomoucký kraj",(IF(AND(I2956&gt;=77200,I2956&lt;=79862),"Olomoucký kraj",(IF(AND(I2956&gt;=50011,I2956&lt;=50301),"Královéhradecký kraj",(IF(AND(I2956&gt;=54301,I2956&lt;=54303),"Královéhradecký kraj","0")))))))))))))))))))))))))))))))))))))))))))))))</f>
        <v>Královéhradecký kraj</v>
      </c>
      <c r="AB2956" t="s">
        <v>998</v>
      </c>
      <c r="AD2956" t="s">
        <v>1034</v>
      </c>
      <c r="AE2956" t="s">
        <v>998</v>
      </c>
      <c r="AF2956" t="s">
        <v>998</v>
      </c>
      <c r="AG2956" s="107">
        <v>0</v>
      </c>
      <c r="AH2956" s="107">
        <v>0</v>
      </c>
      <c r="AI2956" s="107">
        <v>0</v>
      </c>
      <c r="AJ2956" t="s">
        <v>1012</v>
      </c>
    </row>
    <row r="2957" spans="1:37" x14ac:dyDescent="0.45">
      <c r="A2957" t="s">
        <v>1007</v>
      </c>
      <c r="B2957" t="s">
        <v>19175</v>
      </c>
      <c r="C2957" t="s">
        <v>990</v>
      </c>
      <c r="D2957" t="s">
        <v>19176</v>
      </c>
      <c r="E2957" t="s">
        <v>992</v>
      </c>
      <c r="F2957" t="s">
        <v>1824</v>
      </c>
      <c r="G2957">
        <v>187</v>
      </c>
      <c r="H2957" t="s">
        <v>1274</v>
      </c>
      <c r="I2957">
        <v>54301</v>
      </c>
      <c r="K2957" t="s">
        <v>19177</v>
      </c>
      <c r="L2957" s="106">
        <v>32181</v>
      </c>
      <c r="M2957">
        <v>11432970</v>
      </c>
      <c r="N2957" t="s">
        <v>2743</v>
      </c>
      <c r="O2957" t="s">
        <v>12</v>
      </c>
      <c r="P2957" t="s">
        <v>997</v>
      </c>
      <c r="R2957" s="109" t="str">
        <f>IF(OR(P2957="SB",Q2957="SB"),"SB",0)</f>
        <v>SB</v>
      </c>
      <c r="T2957" s="110" t="s">
        <v>998</v>
      </c>
      <c r="V2957" s="113" t="str">
        <f>IF(AND(I2957&gt;=10000,I2957&lt;=19900),"Praha",(IF(AND(I2957&gt;=25001,I2957&lt;=29501),"Středočeský kraj",(IF(AND(I2957&gt;=30100,I2957&lt;=34972),"Středočeský kraj",(IF(AND(I2957&gt;=35002,I2957&lt;=36271),"Karlovarský kraj",(IF(AND(I2957&gt;=37001,I2957&lt;=39201),"Jihočeský kraj",(IF(AND(I2957&gt;=39701,I2957&lt;=39901),"Jihočeský kraj",(IF(AND(I2957&gt;=39301,I2957&lt;=39601),"Kraj Vysočina",(IF(AND(I2957&gt;=58001,I2957&lt;=59501),"Kraj Vysočina",(IF(AND(I2957&gt;=67401,I2957&lt;=67602),"Kraj Vysočina",(IF(AND(I2957&gt;=40001,I2957&lt;=44101),"Ústecký kraj",(IF(AND(I2957&gt;=46001,I2957&lt;=47201),"Liberecký kraj",(IF(AND(I2957&gt;=51202,I2957&lt;=51401),"Liberecký kraj",(IF(AND(I2957&gt;=53002,I2957&lt;=53976),"Pardubický kraj",(IF(AND(I2957&gt;=56002,I2957&lt;=57201),"Pardubický kraj",(IF(AND(I2957&gt;=60200,I2957&lt;=67201),"Jihomoravský kraj",(IF(AND(I2957&gt;=67801,I2957&lt;=68501),"Jihomoravský kraj",(IF(AND(I2957&gt;=69002,I2957&lt;=69801),"Jihomoravský kraj",(IF(AND(I2957&gt;=68601,I2957&lt;=68801),"Zlínský kraj",(IF(AND(I2957&gt;=75501,I2957&lt;=76901),"Zlínský kraj",(IF(AND(I2957&gt;=70030,I2957&lt;=74901),"Moravskoslezský kraj",(IF(AND(I2957&gt;=75000,I2957&lt;=75368),"Olomoucký kraj",(IF(AND(I2957&gt;=77200,I2957&lt;=79862),"Olomoucký kraj",(IF(AND(I2957&gt;=50011,I2957&lt;=50301),"Královéhradecký kraj",(IF(AND(I2957&gt;=54301,I2957&lt;=54303),"Královéhradecký kraj","0")))))))))))))))))))))))))))))))))))))))))))))))</f>
        <v>Královéhradecký kraj</v>
      </c>
      <c r="AB2957" t="s">
        <v>998</v>
      </c>
      <c r="AD2957" t="s">
        <v>998</v>
      </c>
      <c r="AE2957" t="s">
        <v>1515</v>
      </c>
      <c r="AF2957" t="s">
        <v>998</v>
      </c>
      <c r="AG2957" s="107">
        <v>0</v>
      </c>
      <c r="AH2957" s="107">
        <v>0</v>
      </c>
      <c r="AI2957" s="107">
        <v>0</v>
      </c>
      <c r="AJ2957" t="s">
        <v>1012</v>
      </c>
    </row>
    <row r="2958" spans="1:37" x14ac:dyDescent="0.45">
      <c r="A2958" t="s">
        <v>1225</v>
      </c>
      <c r="B2958" t="s">
        <v>8500</v>
      </c>
      <c r="C2958" t="s">
        <v>1002</v>
      </c>
      <c r="D2958" t="s">
        <v>8502</v>
      </c>
      <c r="E2958" t="s">
        <v>992</v>
      </c>
      <c r="F2958" t="s">
        <v>2239</v>
      </c>
      <c r="G2958">
        <v>1111</v>
      </c>
      <c r="H2958" t="s">
        <v>1274</v>
      </c>
      <c r="I2958">
        <v>54301</v>
      </c>
      <c r="K2958" t="s">
        <v>8503</v>
      </c>
      <c r="L2958" s="106">
        <v>39682</v>
      </c>
      <c r="M2958">
        <v>15736538</v>
      </c>
      <c r="N2958" t="s">
        <v>1757</v>
      </c>
      <c r="O2958" t="s">
        <v>1010</v>
      </c>
      <c r="P2958" t="s">
        <v>997</v>
      </c>
      <c r="R2958" s="109" t="str">
        <f>IF(OR(P2958="SB",Q2958="SB"),"SB",0)</f>
        <v>SB</v>
      </c>
      <c r="V2958" s="113" t="str">
        <f>IF(AND(I2958&gt;=10000,I2958&lt;=19900),"Praha",(IF(AND(I2958&gt;=25001,I2958&lt;=29501),"Středočeský kraj",(IF(AND(I2958&gt;=30100,I2958&lt;=34972),"Středočeský kraj",(IF(AND(I2958&gt;=35002,I2958&lt;=36271),"Karlovarský kraj",(IF(AND(I2958&gt;=37001,I2958&lt;=39201),"Jihočeský kraj",(IF(AND(I2958&gt;=39701,I2958&lt;=39901),"Jihočeský kraj",(IF(AND(I2958&gt;=39301,I2958&lt;=39601),"Kraj Vysočina",(IF(AND(I2958&gt;=58001,I2958&lt;=59501),"Kraj Vysočina",(IF(AND(I2958&gt;=67401,I2958&lt;=67602),"Kraj Vysočina",(IF(AND(I2958&gt;=40001,I2958&lt;=44101),"Ústecký kraj",(IF(AND(I2958&gt;=46001,I2958&lt;=47201),"Liberecký kraj",(IF(AND(I2958&gt;=51202,I2958&lt;=51401),"Liberecký kraj",(IF(AND(I2958&gt;=53002,I2958&lt;=53976),"Pardubický kraj",(IF(AND(I2958&gt;=56002,I2958&lt;=57201),"Pardubický kraj",(IF(AND(I2958&gt;=60200,I2958&lt;=67201),"Jihomoravský kraj",(IF(AND(I2958&gt;=67801,I2958&lt;=68501),"Jihomoravský kraj",(IF(AND(I2958&gt;=69002,I2958&lt;=69801),"Jihomoravský kraj",(IF(AND(I2958&gt;=68601,I2958&lt;=68801),"Zlínský kraj",(IF(AND(I2958&gt;=75501,I2958&lt;=76901),"Zlínský kraj",(IF(AND(I2958&gt;=70030,I2958&lt;=74901),"Moravskoslezský kraj",(IF(AND(I2958&gt;=75000,I2958&lt;=75368),"Olomoucký kraj",(IF(AND(I2958&gt;=77200,I2958&lt;=79862),"Olomoucký kraj",(IF(AND(I2958&gt;=50011,I2958&lt;=50301),"Královéhradecký kraj",(IF(AND(I2958&gt;=54301,I2958&lt;=54303),"Královéhradecký kraj","0")))))))))))))))))))))))))))))))))))))))))))))))</f>
        <v>Královéhradecký kraj</v>
      </c>
      <c r="AD2958" t="s">
        <v>998</v>
      </c>
      <c r="AE2958" t="s">
        <v>998</v>
      </c>
      <c r="AF2958" t="s">
        <v>998</v>
      </c>
      <c r="AG2958" s="107">
        <v>0</v>
      </c>
      <c r="AH2958" s="107">
        <v>0</v>
      </c>
      <c r="AI2958" s="107">
        <v>0</v>
      </c>
      <c r="AJ2958" t="s">
        <v>1012</v>
      </c>
    </row>
    <row r="2959" spans="1:37" x14ac:dyDescent="0.45">
      <c r="A2959" t="s">
        <v>11302</v>
      </c>
      <c r="B2959" t="s">
        <v>11301</v>
      </c>
      <c r="C2959" t="s">
        <v>990</v>
      </c>
      <c r="D2959" t="s">
        <v>11303</v>
      </c>
      <c r="E2959" t="s">
        <v>992</v>
      </c>
      <c r="F2959" t="s">
        <v>6289</v>
      </c>
      <c r="G2959">
        <v>1618</v>
      </c>
      <c r="H2959" t="s">
        <v>1274</v>
      </c>
      <c r="I2959">
        <v>54301</v>
      </c>
      <c r="K2959" t="s">
        <v>11304</v>
      </c>
      <c r="L2959" s="106">
        <v>40834</v>
      </c>
      <c r="M2959">
        <v>14083700</v>
      </c>
      <c r="N2959" t="s">
        <v>1757</v>
      </c>
      <c r="O2959" t="s">
        <v>1010</v>
      </c>
      <c r="P2959" t="s">
        <v>997</v>
      </c>
      <c r="Q2959" t="s">
        <v>1016</v>
      </c>
      <c r="R2959" s="109" t="str">
        <f>IF(OR(P2959="SB",Q2959="SB"),"SB",0)</f>
        <v>SB</v>
      </c>
      <c r="V2959" s="113" t="str">
        <f>IF(AND(I2959&gt;=10000,I2959&lt;=19900),"Praha",(IF(AND(I2959&gt;=25001,I2959&lt;=29501),"Středočeský kraj",(IF(AND(I2959&gt;=30100,I2959&lt;=34972),"Středočeský kraj",(IF(AND(I2959&gt;=35002,I2959&lt;=36271),"Karlovarský kraj",(IF(AND(I2959&gt;=37001,I2959&lt;=39201),"Jihočeský kraj",(IF(AND(I2959&gt;=39701,I2959&lt;=39901),"Jihočeský kraj",(IF(AND(I2959&gt;=39301,I2959&lt;=39601),"Kraj Vysočina",(IF(AND(I2959&gt;=58001,I2959&lt;=59501),"Kraj Vysočina",(IF(AND(I2959&gt;=67401,I2959&lt;=67602),"Kraj Vysočina",(IF(AND(I2959&gt;=40001,I2959&lt;=44101),"Ústecký kraj",(IF(AND(I2959&gt;=46001,I2959&lt;=47201),"Liberecký kraj",(IF(AND(I2959&gt;=51202,I2959&lt;=51401),"Liberecký kraj",(IF(AND(I2959&gt;=53002,I2959&lt;=53976),"Pardubický kraj",(IF(AND(I2959&gt;=56002,I2959&lt;=57201),"Pardubický kraj",(IF(AND(I2959&gt;=60200,I2959&lt;=67201),"Jihomoravský kraj",(IF(AND(I2959&gt;=67801,I2959&lt;=68501),"Jihomoravský kraj",(IF(AND(I2959&gt;=69002,I2959&lt;=69801),"Jihomoravský kraj",(IF(AND(I2959&gt;=68601,I2959&lt;=68801),"Zlínský kraj",(IF(AND(I2959&gt;=75501,I2959&lt;=76901),"Zlínský kraj",(IF(AND(I2959&gt;=70030,I2959&lt;=74901),"Moravskoslezský kraj",(IF(AND(I2959&gt;=75000,I2959&lt;=75368),"Olomoucký kraj",(IF(AND(I2959&gt;=77200,I2959&lt;=79862),"Olomoucký kraj",(IF(AND(I2959&gt;=50011,I2959&lt;=50301),"Královéhradecký kraj",(IF(AND(I2959&gt;=54301,I2959&lt;=54303),"Královéhradecký kraj","0")))))))))))))))))))))))))))))))))))))))))))))))</f>
        <v>Královéhradecký kraj</v>
      </c>
      <c r="AD2959" t="s">
        <v>998</v>
      </c>
      <c r="AE2959" t="s">
        <v>998</v>
      </c>
      <c r="AF2959" t="s">
        <v>998</v>
      </c>
      <c r="AG2959" s="107">
        <v>0</v>
      </c>
      <c r="AH2959" s="107">
        <v>0</v>
      </c>
      <c r="AI2959" s="107">
        <v>0</v>
      </c>
      <c r="AJ2959" t="s">
        <v>1012</v>
      </c>
    </row>
    <row r="2960" spans="1:37" x14ac:dyDescent="0.45">
      <c r="A2960" t="s">
        <v>1416</v>
      </c>
      <c r="B2960" t="s">
        <v>10767</v>
      </c>
      <c r="C2960" t="s">
        <v>990</v>
      </c>
      <c r="D2960" t="s">
        <v>10768</v>
      </c>
      <c r="E2960" t="s">
        <v>992</v>
      </c>
      <c r="F2960" t="s">
        <v>10769</v>
      </c>
      <c r="G2960">
        <v>354</v>
      </c>
      <c r="H2960" t="s">
        <v>1274</v>
      </c>
      <c r="I2960">
        <v>54302</v>
      </c>
      <c r="K2960" t="s">
        <v>10770</v>
      </c>
      <c r="L2960" s="106">
        <v>31974</v>
      </c>
      <c r="M2960">
        <v>10635550</v>
      </c>
      <c r="N2960" t="s">
        <v>2990</v>
      </c>
      <c r="O2960" t="s">
        <v>1106</v>
      </c>
      <c r="P2960" t="s">
        <v>997</v>
      </c>
      <c r="R2960" s="109" t="str">
        <f>IF(OR(P2960="SB",Q2960="SB"),"SB",0)</f>
        <v>SB</v>
      </c>
      <c r="T2960" s="110">
        <v>10850</v>
      </c>
      <c r="U2960" t="s">
        <v>19633</v>
      </c>
      <c r="V2960" s="113" t="str">
        <f>IF(AND(I2960&gt;=10000,I2960&lt;=19900),"Praha",(IF(AND(I2960&gt;=25001,I2960&lt;=29501),"Středočeský kraj",(IF(AND(I2960&gt;=30100,I2960&lt;=34972),"Středočeský kraj",(IF(AND(I2960&gt;=35002,I2960&lt;=36271),"Karlovarský kraj",(IF(AND(I2960&gt;=37001,I2960&lt;=39201),"Jihočeský kraj",(IF(AND(I2960&gt;=39701,I2960&lt;=39901),"Jihočeský kraj",(IF(AND(I2960&gt;=39301,I2960&lt;=39601),"Kraj Vysočina",(IF(AND(I2960&gt;=58001,I2960&lt;=59501),"Kraj Vysočina",(IF(AND(I2960&gt;=67401,I2960&lt;=67602),"Kraj Vysočina",(IF(AND(I2960&gt;=40001,I2960&lt;=44101),"Ústecký kraj",(IF(AND(I2960&gt;=46001,I2960&lt;=47201),"Liberecký kraj",(IF(AND(I2960&gt;=51202,I2960&lt;=51401),"Liberecký kraj",(IF(AND(I2960&gt;=53002,I2960&lt;=53976),"Pardubický kraj",(IF(AND(I2960&gt;=56002,I2960&lt;=57201),"Pardubický kraj",(IF(AND(I2960&gt;=60200,I2960&lt;=67201),"Jihomoravský kraj",(IF(AND(I2960&gt;=67801,I2960&lt;=68501),"Jihomoravský kraj",(IF(AND(I2960&gt;=69002,I2960&lt;=69801),"Jihomoravský kraj",(IF(AND(I2960&gt;=68601,I2960&lt;=68801),"Zlínský kraj",(IF(AND(I2960&gt;=75501,I2960&lt;=76901),"Zlínský kraj",(IF(AND(I2960&gt;=70030,I2960&lt;=74901),"Moravskoslezský kraj",(IF(AND(I2960&gt;=75000,I2960&lt;=75368),"Olomoucký kraj",(IF(AND(I2960&gt;=77200,I2960&lt;=79862),"Olomoucký kraj",(IF(AND(I2960&gt;=50011,I2960&lt;=50301),"Královéhradecký kraj",(IF(AND(I2960&gt;=54301,I2960&lt;=54303),"Královéhradecký kraj","0")))))))))))))))))))))))))))))))))))))))))))))))</f>
        <v>Královéhradecký kraj</v>
      </c>
      <c r="AD2960" t="s">
        <v>998</v>
      </c>
      <c r="AE2960" t="s">
        <v>998</v>
      </c>
      <c r="AF2960" t="s">
        <v>998</v>
      </c>
      <c r="AG2960" s="107">
        <v>300</v>
      </c>
      <c r="AH2960" s="107">
        <v>0</v>
      </c>
      <c r="AI2960" s="107">
        <v>0</v>
      </c>
      <c r="AJ2960" t="s">
        <v>999</v>
      </c>
      <c r="AK2960" s="106">
        <v>44901</v>
      </c>
    </row>
    <row r="2961" spans="1:37" x14ac:dyDescent="0.45">
      <c r="A2961" t="s">
        <v>1725</v>
      </c>
      <c r="B2961" t="s">
        <v>11630</v>
      </c>
      <c r="C2961" t="s">
        <v>990</v>
      </c>
      <c r="D2961" t="s">
        <v>11631</v>
      </c>
      <c r="E2961" t="s">
        <v>992</v>
      </c>
      <c r="F2961" t="s">
        <v>11632</v>
      </c>
      <c r="G2961">
        <v>157</v>
      </c>
      <c r="H2961" t="s">
        <v>7475</v>
      </c>
      <c r="I2961">
        <v>54302</v>
      </c>
      <c r="K2961" t="s">
        <v>11633</v>
      </c>
      <c r="L2961" s="106">
        <v>33327</v>
      </c>
      <c r="M2961">
        <v>10892804</v>
      </c>
      <c r="N2961" t="s">
        <v>996</v>
      </c>
      <c r="O2961" t="s">
        <v>12</v>
      </c>
      <c r="P2961" t="s">
        <v>997</v>
      </c>
      <c r="R2961" s="109" t="str">
        <f>IF(OR(P2961="SB",Q2961="SB"),"SB",0)</f>
        <v>SB</v>
      </c>
      <c r="T2961" s="110">
        <v>11723</v>
      </c>
      <c r="U2961" t="s">
        <v>19633</v>
      </c>
      <c r="V2961" s="113" t="str">
        <f>IF(AND(I2961&gt;=10000,I2961&lt;=19900),"Praha",(IF(AND(I2961&gt;=25001,I2961&lt;=29501),"Středočeský kraj",(IF(AND(I2961&gt;=30100,I2961&lt;=34972),"Středočeský kraj",(IF(AND(I2961&gt;=35002,I2961&lt;=36271),"Karlovarský kraj",(IF(AND(I2961&gt;=37001,I2961&lt;=39201),"Jihočeský kraj",(IF(AND(I2961&gt;=39701,I2961&lt;=39901),"Jihočeský kraj",(IF(AND(I2961&gt;=39301,I2961&lt;=39601),"Kraj Vysočina",(IF(AND(I2961&gt;=58001,I2961&lt;=59501),"Kraj Vysočina",(IF(AND(I2961&gt;=67401,I2961&lt;=67602),"Kraj Vysočina",(IF(AND(I2961&gt;=40001,I2961&lt;=44101),"Ústecký kraj",(IF(AND(I2961&gt;=46001,I2961&lt;=47201),"Liberecký kraj",(IF(AND(I2961&gt;=51202,I2961&lt;=51401),"Liberecký kraj",(IF(AND(I2961&gt;=53002,I2961&lt;=53976),"Pardubický kraj",(IF(AND(I2961&gt;=56002,I2961&lt;=57201),"Pardubický kraj",(IF(AND(I2961&gt;=60200,I2961&lt;=67201),"Jihomoravský kraj",(IF(AND(I2961&gt;=67801,I2961&lt;=68501),"Jihomoravský kraj",(IF(AND(I2961&gt;=69002,I2961&lt;=69801),"Jihomoravský kraj",(IF(AND(I2961&gt;=68601,I2961&lt;=68801),"Zlínský kraj",(IF(AND(I2961&gt;=75501,I2961&lt;=76901),"Zlínský kraj",(IF(AND(I2961&gt;=70030,I2961&lt;=74901),"Moravskoslezský kraj",(IF(AND(I2961&gt;=75000,I2961&lt;=75368),"Olomoucký kraj",(IF(AND(I2961&gt;=77200,I2961&lt;=79862),"Olomoucký kraj",(IF(AND(I2961&gt;=50011,I2961&lt;=50301),"Královéhradecký kraj",(IF(AND(I2961&gt;=54301,I2961&lt;=54303),"Královéhradecký kraj","0")))))))))))))))))))))))))))))))))))))))))))))))</f>
        <v>Královéhradecký kraj</v>
      </c>
      <c r="AD2961" t="s">
        <v>998</v>
      </c>
      <c r="AE2961" t="s">
        <v>998</v>
      </c>
      <c r="AF2961" t="s">
        <v>998</v>
      </c>
      <c r="AG2961" s="107">
        <v>0</v>
      </c>
      <c r="AH2961" s="107">
        <v>0</v>
      </c>
      <c r="AI2961" s="107">
        <v>0</v>
      </c>
      <c r="AJ2961" t="s">
        <v>1012</v>
      </c>
    </row>
    <row r="2962" spans="1:37" x14ac:dyDescent="0.45">
      <c r="A2962" t="s">
        <v>1211</v>
      </c>
      <c r="B2962" t="s">
        <v>17135</v>
      </c>
      <c r="C2962" t="s">
        <v>1002</v>
      </c>
      <c r="D2962" t="s">
        <v>17136</v>
      </c>
      <c r="E2962" t="s">
        <v>992</v>
      </c>
      <c r="F2962" t="s">
        <v>5736</v>
      </c>
      <c r="G2962">
        <v>308</v>
      </c>
      <c r="H2962" t="s">
        <v>1274</v>
      </c>
      <c r="I2962">
        <v>54302</v>
      </c>
      <c r="K2962" t="s">
        <v>17137</v>
      </c>
      <c r="L2962" s="106">
        <v>38492</v>
      </c>
      <c r="M2962">
        <v>11855427</v>
      </c>
      <c r="N2962" t="s">
        <v>1029</v>
      </c>
      <c r="O2962" t="s">
        <v>1010</v>
      </c>
      <c r="P2962" t="s">
        <v>997</v>
      </c>
      <c r="Q2962" t="s">
        <v>2100</v>
      </c>
      <c r="R2962" s="109" t="str">
        <f>IF(OR(P2962="SB",Q2962="SB"),"SB",0)</f>
        <v>SB</v>
      </c>
      <c r="V2962" s="113" t="str">
        <f>IF(AND(I2962&gt;=10000,I2962&lt;=19900),"Praha",(IF(AND(I2962&gt;=25001,I2962&lt;=29501),"Středočeský kraj",(IF(AND(I2962&gt;=30100,I2962&lt;=34972),"Středočeský kraj",(IF(AND(I2962&gt;=35002,I2962&lt;=36271),"Karlovarský kraj",(IF(AND(I2962&gt;=37001,I2962&lt;=39201),"Jihočeský kraj",(IF(AND(I2962&gt;=39701,I2962&lt;=39901),"Jihočeský kraj",(IF(AND(I2962&gt;=39301,I2962&lt;=39601),"Kraj Vysočina",(IF(AND(I2962&gt;=58001,I2962&lt;=59501),"Kraj Vysočina",(IF(AND(I2962&gt;=67401,I2962&lt;=67602),"Kraj Vysočina",(IF(AND(I2962&gt;=40001,I2962&lt;=44101),"Ústecký kraj",(IF(AND(I2962&gt;=46001,I2962&lt;=47201),"Liberecký kraj",(IF(AND(I2962&gt;=51202,I2962&lt;=51401),"Liberecký kraj",(IF(AND(I2962&gt;=53002,I2962&lt;=53976),"Pardubický kraj",(IF(AND(I2962&gt;=56002,I2962&lt;=57201),"Pardubický kraj",(IF(AND(I2962&gt;=60200,I2962&lt;=67201),"Jihomoravský kraj",(IF(AND(I2962&gt;=67801,I2962&lt;=68501),"Jihomoravský kraj",(IF(AND(I2962&gt;=69002,I2962&lt;=69801),"Jihomoravský kraj",(IF(AND(I2962&gt;=68601,I2962&lt;=68801),"Zlínský kraj",(IF(AND(I2962&gt;=75501,I2962&lt;=76901),"Zlínský kraj",(IF(AND(I2962&gt;=70030,I2962&lt;=74901),"Moravskoslezský kraj",(IF(AND(I2962&gt;=75000,I2962&lt;=75368),"Olomoucký kraj",(IF(AND(I2962&gt;=77200,I2962&lt;=79862),"Olomoucký kraj",(IF(AND(I2962&gt;=50011,I2962&lt;=50301),"Královéhradecký kraj",(IF(AND(I2962&gt;=54301,I2962&lt;=54303),"Královéhradecký kraj","0")))))))))))))))))))))))))))))))))))))))))))))))</f>
        <v>Královéhradecký kraj</v>
      </c>
      <c r="AD2962" t="s">
        <v>998</v>
      </c>
      <c r="AE2962" t="s">
        <v>998</v>
      </c>
      <c r="AF2962" t="s">
        <v>998</v>
      </c>
      <c r="AG2962" s="107">
        <v>0</v>
      </c>
      <c r="AH2962" s="107">
        <v>0</v>
      </c>
      <c r="AI2962" s="107">
        <v>0</v>
      </c>
      <c r="AJ2962" t="s">
        <v>1012</v>
      </c>
    </row>
    <row r="2963" spans="1:37" x14ac:dyDescent="0.45">
      <c r="A2963" t="s">
        <v>1811</v>
      </c>
      <c r="B2963" t="s">
        <v>6274</v>
      </c>
      <c r="C2963" t="s">
        <v>1002</v>
      </c>
      <c r="D2963" t="s">
        <v>6278</v>
      </c>
      <c r="E2963" t="s">
        <v>992</v>
      </c>
      <c r="F2963" t="s">
        <v>6279</v>
      </c>
      <c r="G2963">
        <v>2</v>
      </c>
      <c r="H2963" t="s">
        <v>1274</v>
      </c>
      <c r="I2963">
        <v>54303</v>
      </c>
      <c r="K2963" t="s">
        <v>6280</v>
      </c>
      <c r="L2963" s="106">
        <v>36287</v>
      </c>
      <c r="M2963">
        <v>13421369</v>
      </c>
      <c r="N2963" t="s">
        <v>996</v>
      </c>
      <c r="O2963" t="s">
        <v>12</v>
      </c>
      <c r="P2963" t="s">
        <v>997</v>
      </c>
      <c r="R2963" s="109" t="str">
        <f>IF(OR(P2963="SB",Q2963="SB"),"SB",0)</f>
        <v>SB</v>
      </c>
      <c r="V2963" s="113" t="str">
        <f>IF(AND(I2963&gt;=10000,I2963&lt;=19900),"Praha",(IF(AND(I2963&gt;=25001,I2963&lt;=29501),"Středočeský kraj",(IF(AND(I2963&gt;=30100,I2963&lt;=34972),"Středočeský kraj",(IF(AND(I2963&gt;=35002,I2963&lt;=36271),"Karlovarský kraj",(IF(AND(I2963&gt;=37001,I2963&lt;=39201),"Jihočeský kraj",(IF(AND(I2963&gt;=39701,I2963&lt;=39901),"Jihočeský kraj",(IF(AND(I2963&gt;=39301,I2963&lt;=39601),"Kraj Vysočina",(IF(AND(I2963&gt;=58001,I2963&lt;=59501),"Kraj Vysočina",(IF(AND(I2963&gt;=67401,I2963&lt;=67602),"Kraj Vysočina",(IF(AND(I2963&gt;=40001,I2963&lt;=44101),"Ústecký kraj",(IF(AND(I2963&gt;=46001,I2963&lt;=47201),"Liberecký kraj",(IF(AND(I2963&gt;=51202,I2963&lt;=51401),"Liberecký kraj",(IF(AND(I2963&gt;=53002,I2963&lt;=53976),"Pardubický kraj",(IF(AND(I2963&gt;=56002,I2963&lt;=57201),"Pardubický kraj",(IF(AND(I2963&gt;=60200,I2963&lt;=67201),"Jihomoravský kraj",(IF(AND(I2963&gt;=67801,I2963&lt;=68501),"Jihomoravský kraj",(IF(AND(I2963&gt;=69002,I2963&lt;=69801),"Jihomoravský kraj",(IF(AND(I2963&gt;=68601,I2963&lt;=68801),"Zlínský kraj",(IF(AND(I2963&gt;=75501,I2963&lt;=76901),"Zlínský kraj",(IF(AND(I2963&gt;=70030,I2963&lt;=74901),"Moravskoslezský kraj",(IF(AND(I2963&gt;=75000,I2963&lt;=75368),"Olomoucký kraj",(IF(AND(I2963&gt;=77200,I2963&lt;=79862),"Olomoucký kraj",(IF(AND(I2963&gt;=50011,I2963&lt;=50301),"Královéhradecký kraj",(IF(AND(I2963&gt;=54301,I2963&lt;=54303),"Královéhradecký kraj","0")))))))))))))))))))))))))))))))))))))))))))))))</f>
        <v>Královéhradecký kraj</v>
      </c>
      <c r="AD2963" t="s">
        <v>998</v>
      </c>
      <c r="AE2963" t="s">
        <v>998</v>
      </c>
      <c r="AF2963" t="s">
        <v>998</v>
      </c>
      <c r="AG2963" s="107">
        <v>300</v>
      </c>
      <c r="AH2963" s="107">
        <v>0</v>
      </c>
      <c r="AI2963" s="107">
        <v>0</v>
      </c>
      <c r="AJ2963" t="s">
        <v>999</v>
      </c>
      <c r="AK2963" s="106">
        <v>44924</v>
      </c>
    </row>
    <row r="2964" spans="1:37" x14ac:dyDescent="0.45">
      <c r="A2964" t="s">
        <v>9845</v>
      </c>
      <c r="B2964" t="s">
        <v>11814</v>
      </c>
      <c r="C2964" t="s">
        <v>1002</v>
      </c>
      <c r="D2964" t="s">
        <v>11817</v>
      </c>
      <c r="E2964" t="s">
        <v>992</v>
      </c>
      <c r="F2964" t="s">
        <v>2817</v>
      </c>
      <c r="G2964">
        <v>445</v>
      </c>
      <c r="H2964" t="s">
        <v>1274</v>
      </c>
      <c r="I2964">
        <v>54303</v>
      </c>
      <c r="J2964">
        <v>773098303</v>
      </c>
      <c r="K2964" t="s">
        <v>11818</v>
      </c>
      <c r="L2964" s="106">
        <v>35884</v>
      </c>
      <c r="M2964">
        <v>11723768</v>
      </c>
      <c r="N2964" t="s">
        <v>3962</v>
      </c>
      <c r="O2964" t="s">
        <v>1050</v>
      </c>
      <c r="P2964" t="s">
        <v>997</v>
      </c>
      <c r="R2964" s="109" t="str">
        <f>IF(OR(P2964="SB",Q2964="SB"),"SB",0)</f>
        <v>SB</v>
      </c>
      <c r="V2964" s="113" t="str">
        <f>IF(AND(I2964&gt;=10000,I2964&lt;=19900),"Praha",(IF(AND(I2964&gt;=25001,I2964&lt;=29501),"Středočeský kraj",(IF(AND(I2964&gt;=30100,I2964&lt;=34972),"Středočeský kraj",(IF(AND(I2964&gt;=35002,I2964&lt;=36271),"Karlovarský kraj",(IF(AND(I2964&gt;=37001,I2964&lt;=39201),"Jihočeský kraj",(IF(AND(I2964&gt;=39701,I2964&lt;=39901),"Jihočeský kraj",(IF(AND(I2964&gt;=39301,I2964&lt;=39601),"Kraj Vysočina",(IF(AND(I2964&gt;=58001,I2964&lt;=59501),"Kraj Vysočina",(IF(AND(I2964&gt;=67401,I2964&lt;=67602),"Kraj Vysočina",(IF(AND(I2964&gt;=40001,I2964&lt;=44101),"Ústecký kraj",(IF(AND(I2964&gt;=46001,I2964&lt;=47201),"Liberecký kraj",(IF(AND(I2964&gt;=51202,I2964&lt;=51401),"Liberecký kraj",(IF(AND(I2964&gt;=53002,I2964&lt;=53976),"Pardubický kraj",(IF(AND(I2964&gt;=56002,I2964&lt;=57201),"Pardubický kraj",(IF(AND(I2964&gt;=60200,I2964&lt;=67201),"Jihomoravský kraj",(IF(AND(I2964&gt;=67801,I2964&lt;=68501),"Jihomoravský kraj",(IF(AND(I2964&gt;=69002,I2964&lt;=69801),"Jihomoravský kraj",(IF(AND(I2964&gt;=68601,I2964&lt;=68801),"Zlínský kraj",(IF(AND(I2964&gt;=75501,I2964&lt;=76901),"Zlínský kraj",(IF(AND(I2964&gt;=70030,I2964&lt;=74901),"Moravskoslezský kraj",(IF(AND(I2964&gt;=75000,I2964&lt;=75368),"Olomoucký kraj",(IF(AND(I2964&gt;=77200,I2964&lt;=79862),"Olomoucký kraj",(IF(AND(I2964&gt;=50011,I2964&lt;=50301),"Královéhradecký kraj",(IF(AND(I2964&gt;=54301,I2964&lt;=54303),"Královéhradecký kraj","0")))))))))))))))))))))))))))))))))))))))))))))))</f>
        <v>Královéhradecký kraj</v>
      </c>
      <c r="AD2964" t="s">
        <v>998</v>
      </c>
      <c r="AE2964" t="s">
        <v>998</v>
      </c>
      <c r="AF2964" t="s">
        <v>998</v>
      </c>
      <c r="AG2964" s="107">
        <v>0</v>
      </c>
      <c r="AH2964" s="107">
        <v>0</v>
      </c>
      <c r="AI2964" s="107">
        <v>0</v>
      </c>
      <c r="AJ2964" t="s">
        <v>1012</v>
      </c>
    </row>
    <row r="2965" spans="1:37" x14ac:dyDescent="0.45">
      <c r="A2965" t="s">
        <v>1481</v>
      </c>
      <c r="B2965" t="s">
        <v>13760</v>
      </c>
      <c r="C2965" t="s">
        <v>1002</v>
      </c>
      <c r="D2965" t="s">
        <v>13763</v>
      </c>
      <c r="E2965" t="s">
        <v>992</v>
      </c>
      <c r="F2965" t="s">
        <v>13764</v>
      </c>
      <c r="G2965">
        <v>8</v>
      </c>
      <c r="H2965" t="s">
        <v>1274</v>
      </c>
      <c r="I2965">
        <v>54303</v>
      </c>
      <c r="K2965" t="s">
        <v>6280</v>
      </c>
      <c r="L2965" s="106">
        <v>36119</v>
      </c>
      <c r="M2965">
        <v>13421268</v>
      </c>
      <c r="N2965" t="s">
        <v>996</v>
      </c>
      <c r="O2965" t="s">
        <v>12</v>
      </c>
      <c r="P2965" t="s">
        <v>997</v>
      </c>
      <c r="R2965" s="109" t="str">
        <f>IF(OR(P2965="SB",Q2965="SB"),"SB",0)</f>
        <v>SB</v>
      </c>
      <c r="V2965" s="113" t="str">
        <f>IF(AND(I2965&gt;=10000,I2965&lt;=19900),"Praha",(IF(AND(I2965&gt;=25001,I2965&lt;=29501),"Středočeský kraj",(IF(AND(I2965&gt;=30100,I2965&lt;=34972),"Středočeský kraj",(IF(AND(I2965&gt;=35002,I2965&lt;=36271),"Karlovarský kraj",(IF(AND(I2965&gt;=37001,I2965&lt;=39201),"Jihočeský kraj",(IF(AND(I2965&gt;=39701,I2965&lt;=39901),"Jihočeský kraj",(IF(AND(I2965&gt;=39301,I2965&lt;=39601),"Kraj Vysočina",(IF(AND(I2965&gt;=58001,I2965&lt;=59501),"Kraj Vysočina",(IF(AND(I2965&gt;=67401,I2965&lt;=67602),"Kraj Vysočina",(IF(AND(I2965&gt;=40001,I2965&lt;=44101),"Ústecký kraj",(IF(AND(I2965&gt;=46001,I2965&lt;=47201),"Liberecký kraj",(IF(AND(I2965&gt;=51202,I2965&lt;=51401),"Liberecký kraj",(IF(AND(I2965&gt;=53002,I2965&lt;=53976),"Pardubický kraj",(IF(AND(I2965&gt;=56002,I2965&lt;=57201),"Pardubický kraj",(IF(AND(I2965&gt;=60200,I2965&lt;=67201),"Jihomoravský kraj",(IF(AND(I2965&gt;=67801,I2965&lt;=68501),"Jihomoravský kraj",(IF(AND(I2965&gt;=69002,I2965&lt;=69801),"Jihomoravský kraj",(IF(AND(I2965&gt;=68601,I2965&lt;=68801),"Zlínský kraj",(IF(AND(I2965&gt;=75501,I2965&lt;=76901),"Zlínský kraj",(IF(AND(I2965&gt;=70030,I2965&lt;=74901),"Moravskoslezský kraj",(IF(AND(I2965&gt;=75000,I2965&lt;=75368),"Olomoucký kraj",(IF(AND(I2965&gt;=77200,I2965&lt;=79862),"Olomoucký kraj",(IF(AND(I2965&gt;=50011,I2965&lt;=50301),"Královéhradecký kraj",(IF(AND(I2965&gt;=54301,I2965&lt;=54303),"Královéhradecký kraj","0")))))))))))))))))))))))))))))))))))))))))))))))</f>
        <v>Královéhradecký kraj</v>
      </c>
      <c r="AD2965" t="s">
        <v>998</v>
      </c>
      <c r="AE2965" t="s">
        <v>998</v>
      </c>
      <c r="AF2965" t="s">
        <v>998</v>
      </c>
      <c r="AG2965" s="107">
        <v>300</v>
      </c>
      <c r="AH2965" s="107">
        <v>0</v>
      </c>
      <c r="AI2965" s="107">
        <v>0</v>
      </c>
      <c r="AJ2965" t="s">
        <v>999</v>
      </c>
      <c r="AK2965" s="106">
        <v>44924</v>
      </c>
    </row>
    <row r="2966" spans="1:37" x14ac:dyDescent="0.45">
      <c r="A2966" t="s">
        <v>1413</v>
      </c>
      <c r="B2966" t="s">
        <v>16281</v>
      </c>
      <c r="C2966" t="s">
        <v>1002</v>
      </c>
      <c r="D2966" t="s">
        <v>16282</v>
      </c>
      <c r="E2966" t="s">
        <v>992</v>
      </c>
      <c r="F2966" t="s">
        <v>2141</v>
      </c>
      <c r="G2966">
        <v>149</v>
      </c>
      <c r="H2966" t="s">
        <v>16283</v>
      </c>
      <c r="I2966">
        <v>54312</v>
      </c>
      <c r="K2966" t="s">
        <v>16284</v>
      </c>
      <c r="L2966" s="106">
        <v>28560</v>
      </c>
      <c r="M2966">
        <v>10745381</v>
      </c>
      <c r="N2966" t="s">
        <v>996</v>
      </c>
      <c r="O2966" t="s">
        <v>12</v>
      </c>
      <c r="P2966" t="s">
        <v>997</v>
      </c>
      <c r="R2966" s="109" t="str">
        <f>IF(OR(P2966="SB",Q2966="SB"),"SB",0)</f>
        <v>SB</v>
      </c>
      <c r="T2966" s="110">
        <v>51153</v>
      </c>
      <c r="U2966" t="s">
        <v>19633</v>
      </c>
      <c r="V2966" s="113" t="str">
        <f>IF(AND(I2966&gt;=10000,I2966&lt;=19900),"Praha",(IF(AND(I2966&gt;=25001,I2966&lt;=29501),"Středočeský kraj",(IF(AND(I2966&gt;=30100,I2966&lt;=34972),"Středočeský kraj",(IF(AND(I2966&gt;=35002,I2966&lt;=36271),"Karlovarský kraj",(IF(AND(I2966&gt;=37001,I2966&lt;=39201),"Jihočeský kraj",(IF(AND(I2966&gt;=39701,I2966&lt;=39901),"Jihočeský kraj",(IF(AND(I2966&gt;=39301,I2966&lt;=39601),"Kraj Vysočina",(IF(AND(I2966&gt;=58001,I2966&lt;=59501),"Kraj Vysočina",(IF(AND(I2966&gt;=67401,I2966&lt;=67602),"Kraj Vysočina",(IF(AND(I2966&gt;=40001,I2966&lt;=44101),"Ústecký kraj",(IF(AND(I2966&gt;=46001,I2966&lt;=47201),"Liberecký kraj",(IF(AND(I2966&gt;=51202,I2966&lt;=51401),"Liberecký kraj",(IF(AND(I2966&gt;=53002,I2966&lt;=53976),"Pardubický kraj",(IF(AND(I2966&gt;=56002,I2966&lt;=57201),"Pardubický kraj",(IF(AND(I2966&gt;=60200,I2966&lt;=67201),"Jihomoravský kraj",(IF(AND(I2966&gt;=67801,I2966&lt;=68501),"Jihomoravský kraj",(IF(AND(I2966&gt;=69002,I2966&lt;=69801),"Jihomoravský kraj",(IF(AND(I2966&gt;=68601,I2966&lt;=68801),"Zlínský kraj",(IF(AND(I2966&gt;=75501,I2966&lt;=76901),"Zlínský kraj",(IF(AND(I2966&gt;=70030,I2966&lt;=74901),"Moravskoslezský kraj",(IF(AND(I2966&gt;=75000,I2966&lt;=75368),"Olomoucký kraj",(IF(AND(I2966&gt;=77200,I2966&lt;=79862),"Olomoucký kraj",(IF(AND(I2966&gt;=50011,I2966&lt;=50301),"Královéhradecký kraj",(IF(AND(I2966&gt;=54301,I2966&lt;=54303),"Královéhradecký kraj","0")))))))))))))))))))))))))))))))))))))))))))))))</f>
        <v>0</v>
      </c>
      <c r="AD2966" t="s">
        <v>998</v>
      </c>
      <c r="AE2966" t="s">
        <v>998</v>
      </c>
      <c r="AF2966" t="s">
        <v>998</v>
      </c>
      <c r="AG2966" s="107">
        <v>0</v>
      </c>
      <c r="AH2966" s="107">
        <v>0</v>
      </c>
      <c r="AI2966" s="107">
        <v>0</v>
      </c>
      <c r="AJ2966" t="s">
        <v>1012</v>
      </c>
    </row>
    <row r="2967" spans="1:37" x14ac:dyDescent="0.45">
      <c r="A2967" t="s">
        <v>1413</v>
      </c>
      <c r="B2967" t="s">
        <v>11814</v>
      </c>
      <c r="C2967" t="s">
        <v>1002</v>
      </c>
      <c r="D2967" t="s">
        <v>11828</v>
      </c>
      <c r="E2967" t="s">
        <v>992</v>
      </c>
      <c r="F2967" t="s">
        <v>2817</v>
      </c>
      <c r="G2967">
        <v>445</v>
      </c>
      <c r="H2967" t="s">
        <v>1274</v>
      </c>
      <c r="I2967">
        <v>54321</v>
      </c>
      <c r="K2967" t="s">
        <v>11829</v>
      </c>
      <c r="L2967" s="106">
        <v>31967</v>
      </c>
      <c r="M2967">
        <v>10745583</v>
      </c>
      <c r="N2967" t="s">
        <v>996</v>
      </c>
      <c r="O2967" t="s">
        <v>12</v>
      </c>
      <c r="P2967" t="s">
        <v>997</v>
      </c>
      <c r="R2967" s="109" t="str">
        <f>IF(OR(P2967="SB",Q2967="SB"),"SB",0)</f>
        <v>SB</v>
      </c>
      <c r="T2967" s="110">
        <v>51155</v>
      </c>
      <c r="U2967" t="s">
        <v>19633</v>
      </c>
      <c r="V2967" s="113" t="str">
        <f>IF(AND(I2967&gt;=10000,I2967&lt;=19900),"Praha",(IF(AND(I2967&gt;=25001,I2967&lt;=29501),"Středočeský kraj",(IF(AND(I2967&gt;=30100,I2967&lt;=34972),"Středočeský kraj",(IF(AND(I2967&gt;=35002,I2967&lt;=36271),"Karlovarský kraj",(IF(AND(I2967&gt;=37001,I2967&lt;=39201),"Jihočeský kraj",(IF(AND(I2967&gt;=39701,I2967&lt;=39901),"Jihočeský kraj",(IF(AND(I2967&gt;=39301,I2967&lt;=39601),"Kraj Vysočina",(IF(AND(I2967&gt;=58001,I2967&lt;=59501),"Kraj Vysočina",(IF(AND(I2967&gt;=67401,I2967&lt;=67602),"Kraj Vysočina",(IF(AND(I2967&gt;=40001,I2967&lt;=44101),"Ústecký kraj",(IF(AND(I2967&gt;=46001,I2967&lt;=47201),"Liberecký kraj",(IF(AND(I2967&gt;=51202,I2967&lt;=51401),"Liberecký kraj",(IF(AND(I2967&gt;=53002,I2967&lt;=53976),"Pardubický kraj",(IF(AND(I2967&gt;=56002,I2967&lt;=57201),"Pardubický kraj",(IF(AND(I2967&gt;=60200,I2967&lt;=67201),"Jihomoravský kraj",(IF(AND(I2967&gt;=67801,I2967&lt;=68501),"Jihomoravský kraj",(IF(AND(I2967&gt;=69002,I2967&lt;=69801),"Jihomoravský kraj",(IF(AND(I2967&gt;=68601,I2967&lt;=68801),"Zlínský kraj",(IF(AND(I2967&gt;=75501,I2967&lt;=76901),"Zlínský kraj",(IF(AND(I2967&gt;=70030,I2967&lt;=74901),"Moravskoslezský kraj",(IF(AND(I2967&gt;=75000,I2967&lt;=75368),"Olomoucký kraj",(IF(AND(I2967&gt;=77200,I2967&lt;=79862),"Olomoucký kraj",(IF(AND(I2967&gt;=50011,I2967&lt;=50301),"Královéhradecký kraj",(IF(AND(I2967&gt;=54301,I2967&lt;=54303),"Královéhradecký kraj","0")))))))))))))))))))))))))))))))))))))))))))))))</f>
        <v>0</v>
      </c>
      <c r="AD2967" t="s">
        <v>998</v>
      </c>
      <c r="AE2967" t="s">
        <v>998</v>
      </c>
      <c r="AF2967" t="s">
        <v>998</v>
      </c>
      <c r="AG2967" s="107">
        <v>0</v>
      </c>
      <c r="AH2967" s="107">
        <v>0</v>
      </c>
      <c r="AI2967" s="107">
        <v>0</v>
      </c>
      <c r="AJ2967" t="s">
        <v>1012</v>
      </c>
    </row>
    <row r="2968" spans="1:37" x14ac:dyDescent="0.45">
      <c r="A2968" t="s">
        <v>1026</v>
      </c>
      <c r="B2968" t="s">
        <v>11191</v>
      </c>
      <c r="C2968" t="s">
        <v>990</v>
      </c>
      <c r="D2968" t="s">
        <v>11192</v>
      </c>
      <c r="E2968" t="s">
        <v>992</v>
      </c>
      <c r="F2968" t="s">
        <v>3257</v>
      </c>
      <c r="G2968">
        <v>155</v>
      </c>
      <c r="H2968" t="s">
        <v>11193</v>
      </c>
      <c r="I2968">
        <v>54324</v>
      </c>
      <c r="K2968" t="s">
        <v>11194</v>
      </c>
      <c r="L2968" s="106">
        <v>31624</v>
      </c>
      <c r="M2968">
        <v>10748112</v>
      </c>
      <c r="N2968" t="s">
        <v>996</v>
      </c>
      <c r="O2968" t="s">
        <v>12</v>
      </c>
      <c r="P2968" t="s">
        <v>997</v>
      </c>
      <c r="R2968" s="109" t="str">
        <f>IF(OR(P2968="SB",Q2968="SB"),"SB",0)</f>
        <v>SB</v>
      </c>
      <c r="T2968" s="110">
        <v>11180</v>
      </c>
      <c r="U2968" t="s">
        <v>19633</v>
      </c>
      <c r="V2968" s="113" t="str">
        <f>IF(AND(I2968&gt;=10000,I2968&lt;=19900),"Praha",(IF(AND(I2968&gt;=25001,I2968&lt;=29501),"Středočeský kraj",(IF(AND(I2968&gt;=30100,I2968&lt;=34972),"Středočeský kraj",(IF(AND(I2968&gt;=35002,I2968&lt;=36271),"Karlovarský kraj",(IF(AND(I2968&gt;=37001,I2968&lt;=39201),"Jihočeský kraj",(IF(AND(I2968&gt;=39701,I2968&lt;=39901),"Jihočeský kraj",(IF(AND(I2968&gt;=39301,I2968&lt;=39601),"Kraj Vysočina",(IF(AND(I2968&gt;=58001,I2968&lt;=59501),"Kraj Vysočina",(IF(AND(I2968&gt;=67401,I2968&lt;=67602),"Kraj Vysočina",(IF(AND(I2968&gt;=40001,I2968&lt;=44101),"Ústecký kraj",(IF(AND(I2968&gt;=46001,I2968&lt;=47201),"Liberecký kraj",(IF(AND(I2968&gt;=51202,I2968&lt;=51401),"Liberecký kraj",(IF(AND(I2968&gt;=53002,I2968&lt;=53976),"Pardubický kraj",(IF(AND(I2968&gt;=56002,I2968&lt;=57201),"Pardubický kraj",(IF(AND(I2968&gt;=60200,I2968&lt;=67201),"Jihomoravský kraj",(IF(AND(I2968&gt;=67801,I2968&lt;=68501),"Jihomoravský kraj",(IF(AND(I2968&gt;=69002,I2968&lt;=69801),"Jihomoravský kraj",(IF(AND(I2968&gt;=68601,I2968&lt;=68801),"Zlínský kraj",(IF(AND(I2968&gt;=75501,I2968&lt;=76901),"Zlínský kraj",(IF(AND(I2968&gt;=70030,I2968&lt;=74901),"Moravskoslezský kraj",(IF(AND(I2968&gt;=75000,I2968&lt;=75368),"Olomoucký kraj",(IF(AND(I2968&gt;=77200,I2968&lt;=79862),"Olomoucký kraj",(IF(AND(I2968&gt;=50011,I2968&lt;=50301),"Královéhradecký kraj",(IF(AND(I2968&gt;=54301,I2968&lt;=54303),"Královéhradecký kraj","0")))))))))))))))))))))))))))))))))))))))))))))))</f>
        <v>0</v>
      </c>
      <c r="AD2968" t="s">
        <v>998</v>
      </c>
      <c r="AE2968" t="s">
        <v>998</v>
      </c>
      <c r="AF2968" t="s">
        <v>998</v>
      </c>
      <c r="AG2968" s="107">
        <v>0</v>
      </c>
      <c r="AH2968" s="107">
        <v>0</v>
      </c>
      <c r="AI2968" s="107">
        <v>0</v>
      </c>
      <c r="AJ2968" t="s">
        <v>1012</v>
      </c>
    </row>
    <row r="2969" spans="1:37" x14ac:dyDescent="0.45">
      <c r="A2969" t="s">
        <v>1079</v>
      </c>
      <c r="B2969" t="s">
        <v>3751</v>
      </c>
      <c r="C2969" t="s">
        <v>990</v>
      </c>
      <c r="D2969" t="s">
        <v>3752</v>
      </c>
      <c r="E2969" t="s">
        <v>992</v>
      </c>
      <c r="F2969" t="s">
        <v>1508</v>
      </c>
      <c r="G2969">
        <v>171</v>
      </c>
      <c r="H2969" t="s">
        <v>1508</v>
      </c>
      <c r="I2969">
        <v>54341</v>
      </c>
      <c r="J2969">
        <v>603359685</v>
      </c>
      <c r="K2969" t="s">
        <v>3753</v>
      </c>
      <c r="L2969" s="106">
        <v>32981</v>
      </c>
      <c r="M2969">
        <v>10610187</v>
      </c>
      <c r="N2969" t="s">
        <v>996</v>
      </c>
      <c r="O2969" t="s">
        <v>12</v>
      </c>
      <c r="P2969" t="s">
        <v>997</v>
      </c>
      <c r="R2969" s="109" t="str">
        <f>IF(OR(P2969="SB",Q2969="SB"),"SB",0)</f>
        <v>SB</v>
      </c>
      <c r="T2969" s="110">
        <v>10762</v>
      </c>
      <c r="U2969" t="s">
        <v>19633</v>
      </c>
      <c r="V2969" s="113" t="str">
        <f>IF(AND(I2969&gt;=10000,I2969&lt;=19900),"Praha",(IF(AND(I2969&gt;=25001,I2969&lt;=29501),"Středočeský kraj",(IF(AND(I2969&gt;=30100,I2969&lt;=34972),"Středočeský kraj",(IF(AND(I2969&gt;=35002,I2969&lt;=36271),"Karlovarský kraj",(IF(AND(I2969&gt;=37001,I2969&lt;=39201),"Jihočeský kraj",(IF(AND(I2969&gt;=39701,I2969&lt;=39901),"Jihočeský kraj",(IF(AND(I2969&gt;=39301,I2969&lt;=39601),"Kraj Vysočina",(IF(AND(I2969&gt;=58001,I2969&lt;=59501),"Kraj Vysočina",(IF(AND(I2969&gt;=67401,I2969&lt;=67602),"Kraj Vysočina",(IF(AND(I2969&gt;=40001,I2969&lt;=44101),"Ústecký kraj",(IF(AND(I2969&gt;=46001,I2969&lt;=47201),"Liberecký kraj",(IF(AND(I2969&gt;=51202,I2969&lt;=51401),"Liberecký kraj",(IF(AND(I2969&gt;=53002,I2969&lt;=53976),"Pardubický kraj",(IF(AND(I2969&gt;=56002,I2969&lt;=57201),"Pardubický kraj",(IF(AND(I2969&gt;=60200,I2969&lt;=67201),"Jihomoravský kraj",(IF(AND(I2969&gt;=67801,I2969&lt;=68501),"Jihomoravský kraj",(IF(AND(I2969&gt;=69002,I2969&lt;=69801),"Jihomoravský kraj",(IF(AND(I2969&gt;=68601,I2969&lt;=68801),"Zlínský kraj",(IF(AND(I2969&gt;=75501,I2969&lt;=76901),"Zlínský kraj",(IF(AND(I2969&gt;=70030,I2969&lt;=74901),"Moravskoslezský kraj",(IF(AND(I2969&gt;=75000,I2969&lt;=75368),"Olomoucký kraj",(IF(AND(I2969&gt;=77200,I2969&lt;=79862),"Olomoucký kraj",(IF(AND(I2969&gt;=50011,I2969&lt;=50301),"Královéhradecký kraj",(IF(AND(I2969&gt;=54301,I2969&lt;=54303),"Královéhradecký kraj","0")))))))))))))))))))))))))))))))))))))))))))))))</f>
        <v>0</v>
      </c>
      <c r="AD2969" t="s">
        <v>998</v>
      </c>
      <c r="AE2969" t="s">
        <v>998</v>
      </c>
      <c r="AF2969" t="s">
        <v>998</v>
      </c>
      <c r="AG2969" s="107">
        <v>0</v>
      </c>
      <c r="AH2969" s="107">
        <v>0</v>
      </c>
      <c r="AI2969" s="107">
        <v>0</v>
      </c>
      <c r="AJ2969" t="s">
        <v>1012</v>
      </c>
    </row>
    <row r="2970" spans="1:37" x14ac:dyDescent="0.45">
      <c r="A2970" t="s">
        <v>1226</v>
      </c>
      <c r="B2970" t="s">
        <v>6557</v>
      </c>
      <c r="C2970" t="s">
        <v>1002</v>
      </c>
      <c r="D2970" t="s">
        <v>6558</v>
      </c>
      <c r="E2970" t="s">
        <v>992</v>
      </c>
      <c r="F2970" t="s">
        <v>2871</v>
      </c>
      <c r="G2970">
        <v>279</v>
      </c>
      <c r="H2970" t="s">
        <v>2871</v>
      </c>
      <c r="I2970">
        <v>54341</v>
      </c>
      <c r="J2970">
        <v>604780665</v>
      </c>
      <c r="K2970" t="s">
        <v>6559</v>
      </c>
      <c r="L2970" s="106">
        <v>40283</v>
      </c>
      <c r="M2970">
        <v>15524148</v>
      </c>
      <c r="N2970" t="s">
        <v>1029</v>
      </c>
      <c r="O2970" t="s">
        <v>1010</v>
      </c>
      <c r="P2970" t="s">
        <v>997</v>
      </c>
      <c r="Q2970" t="s">
        <v>1502</v>
      </c>
      <c r="R2970" s="109" t="str">
        <f>IF(OR(P2970="SB",Q2970="SB"),"SB",0)</f>
        <v>SB</v>
      </c>
      <c r="T2970" s="110">
        <v>2020302</v>
      </c>
      <c r="U2970" t="s">
        <v>19634</v>
      </c>
      <c r="V2970" s="113" t="str">
        <f>IF(AND(I2970&gt;=10000,I2970&lt;=19900),"Praha",(IF(AND(I2970&gt;=25001,I2970&lt;=29501),"Středočeský kraj",(IF(AND(I2970&gt;=30100,I2970&lt;=34972),"Středočeský kraj",(IF(AND(I2970&gt;=35002,I2970&lt;=36271),"Karlovarský kraj",(IF(AND(I2970&gt;=37001,I2970&lt;=39201),"Jihočeský kraj",(IF(AND(I2970&gt;=39701,I2970&lt;=39901),"Jihočeský kraj",(IF(AND(I2970&gt;=39301,I2970&lt;=39601),"Kraj Vysočina",(IF(AND(I2970&gt;=58001,I2970&lt;=59501),"Kraj Vysočina",(IF(AND(I2970&gt;=67401,I2970&lt;=67602),"Kraj Vysočina",(IF(AND(I2970&gt;=40001,I2970&lt;=44101),"Ústecký kraj",(IF(AND(I2970&gt;=46001,I2970&lt;=47201),"Liberecký kraj",(IF(AND(I2970&gt;=51202,I2970&lt;=51401),"Liberecký kraj",(IF(AND(I2970&gt;=53002,I2970&lt;=53976),"Pardubický kraj",(IF(AND(I2970&gt;=56002,I2970&lt;=57201),"Pardubický kraj",(IF(AND(I2970&gt;=60200,I2970&lt;=67201),"Jihomoravský kraj",(IF(AND(I2970&gt;=67801,I2970&lt;=68501),"Jihomoravský kraj",(IF(AND(I2970&gt;=69002,I2970&lt;=69801),"Jihomoravský kraj",(IF(AND(I2970&gt;=68601,I2970&lt;=68801),"Zlínský kraj",(IF(AND(I2970&gt;=75501,I2970&lt;=76901),"Zlínský kraj",(IF(AND(I2970&gt;=70030,I2970&lt;=74901),"Moravskoslezský kraj",(IF(AND(I2970&gt;=75000,I2970&lt;=75368),"Olomoucký kraj",(IF(AND(I2970&gt;=77200,I2970&lt;=79862),"Olomoucký kraj",(IF(AND(I2970&gt;=50011,I2970&lt;=50301),"Královéhradecký kraj",(IF(AND(I2970&gt;=54301,I2970&lt;=54303),"Královéhradecký kraj","0")))))))))))))))))))))))))))))))))))))))))))))))</f>
        <v>0</v>
      </c>
      <c r="W2970" s="111">
        <v>1</v>
      </c>
      <c r="X2970" s="111" t="s">
        <v>19633</v>
      </c>
      <c r="AD2970" t="s">
        <v>998</v>
      </c>
      <c r="AE2970" t="s">
        <v>998</v>
      </c>
      <c r="AF2970" t="s">
        <v>998</v>
      </c>
      <c r="AG2970" s="107">
        <v>300</v>
      </c>
      <c r="AH2970" s="107">
        <v>0</v>
      </c>
      <c r="AI2970" s="107">
        <v>0</v>
      </c>
      <c r="AJ2970" t="s">
        <v>999</v>
      </c>
      <c r="AK2970" s="106">
        <v>44882</v>
      </c>
    </row>
    <row r="2971" spans="1:37" x14ac:dyDescent="0.45">
      <c r="A2971" t="s">
        <v>1411</v>
      </c>
      <c r="B2971" t="s">
        <v>16350</v>
      </c>
      <c r="C2971" t="s">
        <v>990</v>
      </c>
      <c r="D2971" t="s">
        <v>16357</v>
      </c>
      <c r="E2971" t="s">
        <v>992</v>
      </c>
      <c r="F2971" t="s">
        <v>6457</v>
      </c>
      <c r="G2971">
        <v>100</v>
      </c>
      <c r="H2971" t="s">
        <v>6457</v>
      </c>
      <c r="I2971">
        <v>54341</v>
      </c>
      <c r="K2971" t="s">
        <v>3480</v>
      </c>
      <c r="L2971" s="106">
        <v>31927</v>
      </c>
      <c r="M2971">
        <v>15745127</v>
      </c>
      <c r="N2971" t="s">
        <v>2743</v>
      </c>
      <c r="O2971" t="s">
        <v>12</v>
      </c>
      <c r="P2971" t="s">
        <v>997</v>
      </c>
      <c r="R2971" s="109" t="str">
        <f>IF(OR(P2971="SB",Q2971="SB"),"SB",0)</f>
        <v>SB</v>
      </c>
      <c r="T2971" s="110" t="s">
        <v>998</v>
      </c>
      <c r="V2971" s="113" t="str">
        <f>IF(AND(I2971&gt;=10000,I2971&lt;=19900),"Praha",(IF(AND(I2971&gt;=25001,I2971&lt;=29501),"Středočeský kraj",(IF(AND(I2971&gt;=30100,I2971&lt;=34972),"Středočeský kraj",(IF(AND(I2971&gt;=35002,I2971&lt;=36271),"Karlovarský kraj",(IF(AND(I2971&gt;=37001,I2971&lt;=39201),"Jihočeský kraj",(IF(AND(I2971&gt;=39701,I2971&lt;=39901),"Jihočeský kraj",(IF(AND(I2971&gt;=39301,I2971&lt;=39601),"Kraj Vysočina",(IF(AND(I2971&gt;=58001,I2971&lt;=59501),"Kraj Vysočina",(IF(AND(I2971&gt;=67401,I2971&lt;=67602),"Kraj Vysočina",(IF(AND(I2971&gt;=40001,I2971&lt;=44101),"Ústecký kraj",(IF(AND(I2971&gt;=46001,I2971&lt;=47201),"Liberecký kraj",(IF(AND(I2971&gt;=51202,I2971&lt;=51401),"Liberecký kraj",(IF(AND(I2971&gt;=53002,I2971&lt;=53976),"Pardubický kraj",(IF(AND(I2971&gt;=56002,I2971&lt;=57201),"Pardubický kraj",(IF(AND(I2971&gt;=60200,I2971&lt;=67201),"Jihomoravský kraj",(IF(AND(I2971&gt;=67801,I2971&lt;=68501),"Jihomoravský kraj",(IF(AND(I2971&gt;=69002,I2971&lt;=69801),"Jihomoravský kraj",(IF(AND(I2971&gt;=68601,I2971&lt;=68801),"Zlínský kraj",(IF(AND(I2971&gt;=75501,I2971&lt;=76901),"Zlínský kraj",(IF(AND(I2971&gt;=70030,I2971&lt;=74901),"Moravskoslezský kraj",(IF(AND(I2971&gt;=75000,I2971&lt;=75368),"Olomoucký kraj",(IF(AND(I2971&gt;=77200,I2971&lt;=79862),"Olomoucký kraj",(IF(AND(I2971&gt;=50011,I2971&lt;=50301),"Královéhradecký kraj",(IF(AND(I2971&gt;=54301,I2971&lt;=54303),"Královéhradecký kraj","0")))))))))))))))))))))))))))))))))))))))))))))))</f>
        <v>0</v>
      </c>
      <c r="AB2971" t="s">
        <v>998</v>
      </c>
      <c r="AD2971" t="s">
        <v>998</v>
      </c>
      <c r="AE2971" t="s">
        <v>998</v>
      </c>
      <c r="AF2971" t="s">
        <v>998</v>
      </c>
      <c r="AG2971" s="107">
        <v>300</v>
      </c>
      <c r="AH2971" s="107">
        <v>0</v>
      </c>
      <c r="AI2971" s="107">
        <v>0</v>
      </c>
      <c r="AJ2971" t="s">
        <v>999</v>
      </c>
      <c r="AK2971" s="106">
        <v>44924</v>
      </c>
    </row>
    <row r="2972" spans="1:37" x14ac:dyDescent="0.45">
      <c r="A2972" t="s">
        <v>1189</v>
      </c>
      <c r="B2972" t="s">
        <v>16746</v>
      </c>
      <c r="C2972" t="s">
        <v>1002</v>
      </c>
      <c r="D2972" t="s">
        <v>16747</v>
      </c>
      <c r="E2972" t="s">
        <v>992</v>
      </c>
      <c r="F2972" t="s">
        <v>1508</v>
      </c>
      <c r="G2972">
        <v>127</v>
      </c>
      <c r="H2972" t="s">
        <v>1508</v>
      </c>
      <c r="I2972">
        <v>54341</v>
      </c>
      <c r="J2972">
        <v>736204891</v>
      </c>
      <c r="K2972" t="s">
        <v>16748</v>
      </c>
      <c r="L2972" s="106">
        <v>30878</v>
      </c>
      <c r="M2972">
        <v>12889586</v>
      </c>
      <c r="N2972" t="s">
        <v>1009</v>
      </c>
      <c r="O2972" t="s">
        <v>1010</v>
      </c>
      <c r="P2972" t="s">
        <v>997</v>
      </c>
      <c r="R2972" s="109" t="str">
        <f>IF(OR(P2972="SB",Q2972="SB"),"SB",0)</f>
        <v>SB</v>
      </c>
      <c r="T2972" s="110" t="s">
        <v>998</v>
      </c>
      <c r="V2972" s="113" t="str">
        <f>IF(AND(I2972&gt;=10000,I2972&lt;=19900),"Praha",(IF(AND(I2972&gt;=25001,I2972&lt;=29501),"Středočeský kraj",(IF(AND(I2972&gt;=30100,I2972&lt;=34972),"Středočeský kraj",(IF(AND(I2972&gt;=35002,I2972&lt;=36271),"Karlovarský kraj",(IF(AND(I2972&gt;=37001,I2972&lt;=39201),"Jihočeský kraj",(IF(AND(I2972&gt;=39701,I2972&lt;=39901),"Jihočeský kraj",(IF(AND(I2972&gt;=39301,I2972&lt;=39601),"Kraj Vysočina",(IF(AND(I2972&gt;=58001,I2972&lt;=59501),"Kraj Vysočina",(IF(AND(I2972&gt;=67401,I2972&lt;=67602),"Kraj Vysočina",(IF(AND(I2972&gt;=40001,I2972&lt;=44101),"Ústecký kraj",(IF(AND(I2972&gt;=46001,I2972&lt;=47201),"Liberecký kraj",(IF(AND(I2972&gt;=51202,I2972&lt;=51401),"Liberecký kraj",(IF(AND(I2972&gt;=53002,I2972&lt;=53976),"Pardubický kraj",(IF(AND(I2972&gt;=56002,I2972&lt;=57201),"Pardubický kraj",(IF(AND(I2972&gt;=60200,I2972&lt;=67201),"Jihomoravský kraj",(IF(AND(I2972&gt;=67801,I2972&lt;=68501),"Jihomoravský kraj",(IF(AND(I2972&gt;=69002,I2972&lt;=69801),"Jihomoravský kraj",(IF(AND(I2972&gt;=68601,I2972&lt;=68801),"Zlínský kraj",(IF(AND(I2972&gt;=75501,I2972&lt;=76901),"Zlínský kraj",(IF(AND(I2972&gt;=70030,I2972&lt;=74901),"Moravskoslezský kraj",(IF(AND(I2972&gt;=75000,I2972&lt;=75368),"Olomoucký kraj",(IF(AND(I2972&gt;=77200,I2972&lt;=79862),"Olomoucký kraj",(IF(AND(I2972&gt;=50011,I2972&lt;=50301),"Královéhradecký kraj",(IF(AND(I2972&gt;=54301,I2972&lt;=54303),"Královéhradecký kraj","0")))))))))))))))))))))))))))))))))))))))))))))))</f>
        <v>0</v>
      </c>
      <c r="AB2972" t="s">
        <v>998</v>
      </c>
      <c r="AD2972" t="s">
        <v>998</v>
      </c>
      <c r="AE2972" t="s">
        <v>998</v>
      </c>
      <c r="AF2972" t="s">
        <v>998</v>
      </c>
      <c r="AG2972" s="107">
        <v>0</v>
      </c>
      <c r="AH2972" s="107">
        <v>0</v>
      </c>
      <c r="AI2972" s="107">
        <v>0</v>
      </c>
      <c r="AJ2972" t="s">
        <v>1012</v>
      </c>
    </row>
    <row r="2973" spans="1:37" x14ac:dyDescent="0.45">
      <c r="A2973" t="s">
        <v>1746</v>
      </c>
      <c r="B2973" t="s">
        <v>10767</v>
      </c>
      <c r="C2973" t="s">
        <v>990</v>
      </c>
      <c r="D2973" t="s">
        <v>10771</v>
      </c>
      <c r="E2973" t="s">
        <v>992</v>
      </c>
      <c r="F2973" t="s">
        <v>4071</v>
      </c>
      <c r="G2973">
        <v>113</v>
      </c>
      <c r="H2973" t="s">
        <v>4071</v>
      </c>
      <c r="I2973">
        <v>54342</v>
      </c>
      <c r="J2973">
        <v>604906665</v>
      </c>
      <c r="K2973" t="s">
        <v>10772</v>
      </c>
      <c r="L2973" s="106">
        <v>28355</v>
      </c>
      <c r="M2973">
        <v>10564216</v>
      </c>
      <c r="N2973" t="s">
        <v>2990</v>
      </c>
      <c r="O2973" t="s">
        <v>1106</v>
      </c>
      <c r="P2973" t="s">
        <v>997</v>
      </c>
      <c r="R2973" s="109" t="str">
        <f>IF(OR(P2973="SB",Q2973="SB"),"SB",0)</f>
        <v>SB</v>
      </c>
      <c r="T2973" s="110">
        <v>10492</v>
      </c>
      <c r="U2973" t="s">
        <v>19633</v>
      </c>
      <c r="V2973" s="113" t="str">
        <f>IF(AND(I2973&gt;=10000,I2973&lt;=19900),"Praha",(IF(AND(I2973&gt;=25001,I2973&lt;=29501),"Středočeský kraj",(IF(AND(I2973&gt;=30100,I2973&lt;=34972),"Středočeský kraj",(IF(AND(I2973&gt;=35002,I2973&lt;=36271),"Karlovarský kraj",(IF(AND(I2973&gt;=37001,I2973&lt;=39201),"Jihočeský kraj",(IF(AND(I2973&gt;=39701,I2973&lt;=39901),"Jihočeský kraj",(IF(AND(I2973&gt;=39301,I2973&lt;=39601),"Kraj Vysočina",(IF(AND(I2973&gt;=58001,I2973&lt;=59501),"Kraj Vysočina",(IF(AND(I2973&gt;=67401,I2973&lt;=67602),"Kraj Vysočina",(IF(AND(I2973&gt;=40001,I2973&lt;=44101),"Ústecký kraj",(IF(AND(I2973&gt;=46001,I2973&lt;=47201),"Liberecký kraj",(IF(AND(I2973&gt;=51202,I2973&lt;=51401),"Liberecký kraj",(IF(AND(I2973&gt;=53002,I2973&lt;=53976),"Pardubický kraj",(IF(AND(I2973&gt;=56002,I2973&lt;=57201),"Pardubický kraj",(IF(AND(I2973&gt;=60200,I2973&lt;=67201),"Jihomoravský kraj",(IF(AND(I2973&gt;=67801,I2973&lt;=68501),"Jihomoravský kraj",(IF(AND(I2973&gt;=69002,I2973&lt;=69801),"Jihomoravský kraj",(IF(AND(I2973&gt;=68601,I2973&lt;=68801),"Zlínský kraj",(IF(AND(I2973&gt;=75501,I2973&lt;=76901),"Zlínský kraj",(IF(AND(I2973&gt;=70030,I2973&lt;=74901),"Moravskoslezský kraj",(IF(AND(I2973&gt;=75000,I2973&lt;=75368),"Olomoucký kraj",(IF(AND(I2973&gt;=77200,I2973&lt;=79862),"Olomoucký kraj",(IF(AND(I2973&gt;=50011,I2973&lt;=50301),"Královéhradecký kraj",(IF(AND(I2973&gt;=54301,I2973&lt;=54303),"Královéhradecký kraj","0")))))))))))))))))))))))))))))))))))))))))))))))</f>
        <v>0</v>
      </c>
      <c r="AB2973" t="s">
        <v>10773</v>
      </c>
      <c r="AD2973" t="s">
        <v>998</v>
      </c>
      <c r="AE2973" t="s">
        <v>998</v>
      </c>
      <c r="AF2973" t="s">
        <v>998</v>
      </c>
      <c r="AG2973" s="107">
        <v>300</v>
      </c>
      <c r="AH2973" s="107">
        <v>0</v>
      </c>
      <c r="AI2973" s="107">
        <v>0</v>
      </c>
      <c r="AJ2973" t="s">
        <v>999</v>
      </c>
      <c r="AK2973" s="106">
        <v>44901</v>
      </c>
    </row>
    <row r="2974" spans="1:37" x14ac:dyDescent="0.45">
      <c r="A2974" t="s">
        <v>3658</v>
      </c>
      <c r="B2974" t="s">
        <v>6544</v>
      </c>
      <c r="C2974" t="s">
        <v>990</v>
      </c>
      <c r="D2974" t="s">
        <v>6555</v>
      </c>
      <c r="E2974" t="s">
        <v>992</v>
      </c>
      <c r="F2974" t="s">
        <v>1508</v>
      </c>
      <c r="G2974">
        <v>292</v>
      </c>
      <c r="H2974" t="s">
        <v>1508</v>
      </c>
      <c r="I2974">
        <v>54346</v>
      </c>
      <c r="J2974">
        <v>7289977100</v>
      </c>
      <c r="K2974" t="s">
        <v>6556</v>
      </c>
      <c r="L2974" s="106">
        <v>31531</v>
      </c>
      <c r="M2974">
        <v>10601804</v>
      </c>
      <c r="N2974" t="s">
        <v>996</v>
      </c>
      <c r="O2974" t="s">
        <v>12</v>
      </c>
      <c r="P2974" t="s">
        <v>997</v>
      </c>
      <c r="R2974" s="109" t="str">
        <f>IF(OR(P2974="SB",Q2974="SB"),"SB",0)</f>
        <v>SB</v>
      </c>
      <c r="T2974" s="110">
        <v>10687</v>
      </c>
      <c r="U2974" t="s">
        <v>19633</v>
      </c>
      <c r="V2974" s="113" t="str">
        <f>IF(AND(I2974&gt;=10000,I2974&lt;=19900),"Praha",(IF(AND(I2974&gt;=25001,I2974&lt;=29501),"Středočeský kraj",(IF(AND(I2974&gt;=30100,I2974&lt;=34972),"Středočeský kraj",(IF(AND(I2974&gt;=35002,I2974&lt;=36271),"Karlovarský kraj",(IF(AND(I2974&gt;=37001,I2974&lt;=39201),"Jihočeský kraj",(IF(AND(I2974&gt;=39701,I2974&lt;=39901),"Jihočeský kraj",(IF(AND(I2974&gt;=39301,I2974&lt;=39601),"Kraj Vysočina",(IF(AND(I2974&gt;=58001,I2974&lt;=59501),"Kraj Vysočina",(IF(AND(I2974&gt;=67401,I2974&lt;=67602),"Kraj Vysočina",(IF(AND(I2974&gt;=40001,I2974&lt;=44101),"Ústecký kraj",(IF(AND(I2974&gt;=46001,I2974&lt;=47201),"Liberecký kraj",(IF(AND(I2974&gt;=51202,I2974&lt;=51401),"Liberecký kraj",(IF(AND(I2974&gt;=53002,I2974&lt;=53976),"Pardubický kraj",(IF(AND(I2974&gt;=56002,I2974&lt;=57201),"Pardubický kraj",(IF(AND(I2974&gt;=60200,I2974&lt;=67201),"Jihomoravský kraj",(IF(AND(I2974&gt;=67801,I2974&lt;=68501),"Jihomoravský kraj",(IF(AND(I2974&gt;=69002,I2974&lt;=69801),"Jihomoravský kraj",(IF(AND(I2974&gt;=68601,I2974&lt;=68801),"Zlínský kraj",(IF(AND(I2974&gt;=75501,I2974&lt;=76901),"Zlínský kraj",(IF(AND(I2974&gt;=70030,I2974&lt;=74901),"Moravskoslezský kraj",(IF(AND(I2974&gt;=75000,I2974&lt;=75368),"Olomoucký kraj",(IF(AND(I2974&gt;=77200,I2974&lt;=79862),"Olomoucký kraj",(IF(AND(I2974&gt;=50011,I2974&lt;=50301),"Královéhradecký kraj",(IF(AND(I2974&gt;=54301,I2974&lt;=54303),"Královéhradecký kraj","0")))))))))))))))))))))))))))))))))))))))))))))))</f>
        <v>0</v>
      </c>
      <c r="AD2974" t="s">
        <v>998</v>
      </c>
      <c r="AE2974" t="s">
        <v>998</v>
      </c>
      <c r="AF2974" t="s">
        <v>998</v>
      </c>
      <c r="AG2974" s="107">
        <v>0</v>
      </c>
      <c r="AH2974" s="107">
        <v>0</v>
      </c>
      <c r="AI2974" s="107">
        <v>0</v>
      </c>
      <c r="AJ2974" t="s">
        <v>1012</v>
      </c>
    </row>
    <row r="2975" spans="1:37" x14ac:dyDescent="0.45">
      <c r="A2975" t="s">
        <v>1037</v>
      </c>
      <c r="B2975" t="s">
        <v>4371</v>
      </c>
      <c r="C2975" t="s">
        <v>990</v>
      </c>
      <c r="D2975" t="s">
        <v>4372</v>
      </c>
      <c r="E2975" t="s">
        <v>992</v>
      </c>
      <c r="F2975" t="s">
        <v>4373</v>
      </c>
      <c r="G2975">
        <v>332</v>
      </c>
      <c r="H2975" t="s">
        <v>1274</v>
      </c>
      <c r="I2975">
        <v>54350</v>
      </c>
      <c r="K2975" t="s">
        <v>4374</v>
      </c>
      <c r="L2975" s="106">
        <v>40867</v>
      </c>
      <c r="M2975">
        <v>14144122</v>
      </c>
      <c r="N2975" t="s">
        <v>1757</v>
      </c>
      <c r="O2975" t="s">
        <v>1010</v>
      </c>
      <c r="P2975" t="s">
        <v>997</v>
      </c>
      <c r="Q2975" t="s">
        <v>4375</v>
      </c>
      <c r="R2975" s="109" t="str">
        <f>IF(OR(P2975="SB",Q2975="SB"),"SB",0)</f>
        <v>SB</v>
      </c>
      <c r="T2975" s="110">
        <v>2022109</v>
      </c>
      <c r="U2975" t="s">
        <v>19633</v>
      </c>
      <c r="V2975" s="113" t="str">
        <f>IF(AND(I2975&gt;=10000,I2975&lt;=19900),"Praha",(IF(AND(I2975&gt;=25001,I2975&lt;=29501),"Středočeský kraj",(IF(AND(I2975&gt;=30100,I2975&lt;=34972),"Středočeský kraj",(IF(AND(I2975&gt;=35002,I2975&lt;=36271),"Karlovarský kraj",(IF(AND(I2975&gt;=37001,I2975&lt;=39201),"Jihočeský kraj",(IF(AND(I2975&gt;=39701,I2975&lt;=39901),"Jihočeský kraj",(IF(AND(I2975&gt;=39301,I2975&lt;=39601),"Kraj Vysočina",(IF(AND(I2975&gt;=58001,I2975&lt;=59501),"Kraj Vysočina",(IF(AND(I2975&gt;=67401,I2975&lt;=67602),"Kraj Vysočina",(IF(AND(I2975&gt;=40001,I2975&lt;=44101),"Ústecký kraj",(IF(AND(I2975&gt;=46001,I2975&lt;=47201),"Liberecký kraj",(IF(AND(I2975&gt;=51202,I2975&lt;=51401),"Liberecký kraj",(IF(AND(I2975&gt;=53002,I2975&lt;=53976),"Pardubický kraj",(IF(AND(I2975&gt;=56002,I2975&lt;=57201),"Pardubický kraj",(IF(AND(I2975&gt;=60200,I2975&lt;=67201),"Jihomoravský kraj",(IF(AND(I2975&gt;=67801,I2975&lt;=68501),"Jihomoravský kraj",(IF(AND(I2975&gt;=69002,I2975&lt;=69801),"Jihomoravský kraj",(IF(AND(I2975&gt;=68601,I2975&lt;=68801),"Zlínský kraj",(IF(AND(I2975&gt;=75501,I2975&lt;=76901),"Zlínský kraj",(IF(AND(I2975&gt;=70030,I2975&lt;=74901),"Moravskoslezský kraj",(IF(AND(I2975&gt;=75000,I2975&lt;=75368),"Olomoucký kraj",(IF(AND(I2975&gt;=77200,I2975&lt;=79862),"Olomoucký kraj",(IF(AND(I2975&gt;=50011,I2975&lt;=50301),"Královéhradecký kraj",(IF(AND(I2975&gt;=54301,I2975&lt;=54303),"Královéhradecký kraj","0")))))))))))))))))))))))))))))))))))))))))))))))</f>
        <v>0</v>
      </c>
      <c r="AD2975" t="s">
        <v>998</v>
      </c>
      <c r="AE2975" t="s">
        <v>998</v>
      </c>
      <c r="AF2975" t="s">
        <v>998</v>
      </c>
      <c r="AG2975" s="107">
        <v>0</v>
      </c>
      <c r="AH2975" s="107">
        <v>0</v>
      </c>
      <c r="AI2975" s="107">
        <v>0</v>
      </c>
      <c r="AJ2975" t="s">
        <v>1012</v>
      </c>
    </row>
    <row r="2976" spans="1:37" x14ac:dyDescent="0.45">
      <c r="A2976" t="s">
        <v>1124</v>
      </c>
      <c r="B2976" t="s">
        <v>4491</v>
      </c>
      <c r="C2976" t="s">
        <v>990</v>
      </c>
      <c r="D2976" t="s">
        <v>4492</v>
      </c>
      <c r="E2976" t="s">
        <v>992</v>
      </c>
      <c r="F2976" t="s">
        <v>2141</v>
      </c>
      <c r="G2976">
        <v>112</v>
      </c>
      <c r="H2976" t="s">
        <v>2142</v>
      </c>
      <c r="I2976">
        <v>54351</v>
      </c>
      <c r="K2976" t="s">
        <v>4493</v>
      </c>
      <c r="L2976" s="106">
        <v>31956</v>
      </c>
      <c r="M2976">
        <v>10414369</v>
      </c>
      <c r="N2976" t="s">
        <v>996</v>
      </c>
      <c r="O2976" t="s">
        <v>12</v>
      </c>
      <c r="P2976" t="s">
        <v>997</v>
      </c>
      <c r="R2976" s="109" t="str">
        <f>IF(OR(P2976="SB",Q2976="SB"),"SB",0)</f>
        <v>SB</v>
      </c>
      <c r="T2976" s="110">
        <v>10183</v>
      </c>
      <c r="U2976" t="s">
        <v>19633</v>
      </c>
      <c r="V2976" s="113" t="str">
        <f>IF(AND(I2976&gt;=10000,I2976&lt;=19900),"Praha",(IF(AND(I2976&gt;=25001,I2976&lt;=29501),"Středočeský kraj",(IF(AND(I2976&gt;=30100,I2976&lt;=34972),"Středočeský kraj",(IF(AND(I2976&gt;=35002,I2976&lt;=36271),"Karlovarský kraj",(IF(AND(I2976&gt;=37001,I2976&lt;=39201),"Jihočeský kraj",(IF(AND(I2976&gt;=39701,I2976&lt;=39901),"Jihočeský kraj",(IF(AND(I2976&gt;=39301,I2976&lt;=39601),"Kraj Vysočina",(IF(AND(I2976&gt;=58001,I2976&lt;=59501),"Kraj Vysočina",(IF(AND(I2976&gt;=67401,I2976&lt;=67602),"Kraj Vysočina",(IF(AND(I2976&gt;=40001,I2976&lt;=44101),"Ústecký kraj",(IF(AND(I2976&gt;=46001,I2976&lt;=47201),"Liberecký kraj",(IF(AND(I2976&gt;=51202,I2976&lt;=51401),"Liberecký kraj",(IF(AND(I2976&gt;=53002,I2976&lt;=53976),"Pardubický kraj",(IF(AND(I2976&gt;=56002,I2976&lt;=57201),"Pardubický kraj",(IF(AND(I2976&gt;=60200,I2976&lt;=67201),"Jihomoravský kraj",(IF(AND(I2976&gt;=67801,I2976&lt;=68501),"Jihomoravský kraj",(IF(AND(I2976&gt;=69002,I2976&lt;=69801),"Jihomoravský kraj",(IF(AND(I2976&gt;=68601,I2976&lt;=68801),"Zlínský kraj",(IF(AND(I2976&gt;=75501,I2976&lt;=76901),"Zlínský kraj",(IF(AND(I2976&gt;=70030,I2976&lt;=74901),"Moravskoslezský kraj",(IF(AND(I2976&gt;=75000,I2976&lt;=75368),"Olomoucký kraj",(IF(AND(I2976&gt;=77200,I2976&lt;=79862),"Olomoucký kraj",(IF(AND(I2976&gt;=50011,I2976&lt;=50301),"Královéhradecký kraj",(IF(AND(I2976&gt;=54301,I2976&lt;=54303),"Královéhradecký kraj","0")))))))))))))))))))))))))))))))))))))))))))))))</f>
        <v>0</v>
      </c>
      <c r="AD2976" t="s">
        <v>998</v>
      </c>
      <c r="AE2976" t="s">
        <v>998</v>
      </c>
      <c r="AF2976" t="s">
        <v>998</v>
      </c>
      <c r="AG2976" s="107">
        <v>0</v>
      </c>
      <c r="AH2976" s="107">
        <v>0</v>
      </c>
      <c r="AI2976" s="107">
        <v>0</v>
      </c>
      <c r="AJ2976" t="s">
        <v>1012</v>
      </c>
    </row>
    <row r="2977" spans="1:37" x14ac:dyDescent="0.45">
      <c r="A2977" t="s">
        <v>3969</v>
      </c>
      <c r="B2977" t="s">
        <v>4047</v>
      </c>
      <c r="C2977" t="s">
        <v>990</v>
      </c>
      <c r="D2977" t="s">
        <v>4072</v>
      </c>
      <c r="E2977" t="s">
        <v>992</v>
      </c>
      <c r="F2977" t="s">
        <v>2141</v>
      </c>
      <c r="G2977">
        <v>151</v>
      </c>
      <c r="H2977" t="s">
        <v>2142</v>
      </c>
      <c r="I2977">
        <v>54351</v>
      </c>
      <c r="K2977" t="s">
        <v>4073</v>
      </c>
      <c r="L2977" s="106">
        <v>32851</v>
      </c>
      <c r="M2977">
        <v>10885932</v>
      </c>
      <c r="N2977" t="s">
        <v>996</v>
      </c>
      <c r="O2977" t="s">
        <v>12</v>
      </c>
      <c r="P2977" t="s">
        <v>997</v>
      </c>
      <c r="R2977" s="109" t="str">
        <f>IF(OR(P2977="SB",Q2977="SB"),"SB",0)</f>
        <v>SB</v>
      </c>
      <c r="T2977" s="110">
        <v>11519</v>
      </c>
      <c r="U2977" t="s">
        <v>19633</v>
      </c>
      <c r="V2977" s="113" t="str">
        <f>IF(AND(I2977&gt;=10000,I2977&lt;=19900),"Praha",(IF(AND(I2977&gt;=25001,I2977&lt;=29501),"Středočeský kraj",(IF(AND(I2977&gt;=30100,I2977&lt;=34972),"Středočeský kraj",(IF(AND(I2977&gt;=35002,I2977&lt;=36271),"Karlovarský kraj",(IF(AND(I2977&gt;=37001,I2977&lt;=39201),"Jihočeský kraj",(IF(AND(I2977&gt;=39701,I2977&lt;=39901),"Jihočeský kraj",(IF(AND(I2977&gt;=39301,I2977&lt;=39601),"Kraj Vysočina",(IF(AND(I2977&gt;=58001,I2977&lt;=59501),"Kraj Vysočina",(IF(AND(I2977&gt;=67401,I2977&lt;=67602),"Kraj Vysočina",(IF(AND(I2977&gt;=40001,I2977&lt;=44101),"Ústecký kraj",(IF(AND(I2977&gt;=46001,I2977&lt;=47201),"Liberecký kraj",(IF(AND(I2977&gt;=51202,I2977&lt;=51401),"Liberecký kraj",(IF(AND(I2977&gt;=53002,I2977&lt;=53976),"Pardubický kraj",(IF(AND(I2977&gt;=56002,I2977&lt;=57201),"Pardubický kraj",(IF(AND(I2977&gt;=60200,I2977&lt;=67201),"Jihomoravský kraj",(IF(AND(I2977&gt;=67801,I2977&lt;=68501),"Jihomoravský kraj",(IF(AND(I2977&gt;=69002,I2977&lt;=69801),"Jihomoravský kraj",(IF(AND(I2977&gt;=68601,I2977&lt;=68801),"Zlínský kraj",(IF(AND(I2977&gt;=75501,I2977&lt;=76901),"Zlínský kraj",(IF(AND(I2977&gt;=70030,I2977&lt;=74901),"Moravskoslezský kraj",(IF(AND(I2977&gt;=75000,I2977&lt;=75368),"Olomoucký kraj",(IF(AND(I2977&gt;=77200,I2977&lt;=79862),"Olomoucký kraj",(IF(AND(I2977&gt;=50011,I2977&lt;=50301),"Královéhradecký kraj",(IF(AND(I2977&gt;=54301,I2977&lt;=54303),"Královéhradecký kraj","0")))))))))))))))))))))))))))))))))))))))))))))))</f>
        <v>0</v>
      </c>
      <c r="AD2977" t="s">
        <v>998</v>
      </c>
      <c r="AE2977" t="s">
        <v>998</v>
      </c>
      <c r="AF2977" t="s">
        <v>998</v>
      </c>
      <c r="AG2977" s="107">
        <v>0</v>
      </c>
      <c r="AH2977" s="107">
        <v>0</v>
      </c>
      <c r="AI2977" s="107">
        <v>0</v>
      </c>
      <c r="AJ2977" t="s">
        <v>1012</v>
      </c>
    </row>
    <row r="2978" spans="1:37" x14ac:dyDescent="0.45">
      <c r="A2978" t="s">
        <v>1055</v>
      </c>
      <c r="B2978" t="s">
        <v>16554</v>
      </c>
      <c r="C2978" t="s">
        <v>1002</v>
      </c>
      <c r="D2978" t="s">
        <v>16555</v>
      </c>
      <c r="E2978" t="s">
        <v>992</v>
      </c>
      <c r="F2978" t="s">
        <v>2142</v>
      </c>
      <c r="G2978">
        <v>21</v>
      </c>
      <c r="H2978" t="s">
        <v>2142</v>
      </c>
      <c r="I2978">
        <v>54351</v>
      </c>
      <c r="J2978" s="108">
        <v>722987722</v>
      </c>
      <c r="K2978" t="s">
        <v>16556</v>
      </c>
      <c r="L2978" s="106">
        <v>38714</v>
      </c>
      <c r="M2978">
        <v>13356095</v>
      </c>
      <c r="N2978" t="s">
        <v>1029</v>
      </c>
      <c r="O2978" t="s">
        <v>1010</v>
      </c>
      <c r="P2978" t="s">
        <v>997</v>
      </c>
      <c r="R2978" s="109" t="str">
        <f>IF(OR(P2978="SB",Q2978="SB"),"SB",0)</f>
        <v>SB</v>
      </c>
      <c r="T2978" s="110">
        <v>16176</v>
      </c>
      <c r="U2978" t="s">
        <v>19633</v>
      </c>
      <c r="V2978" s="113" t="str">
        <f>IF(AND(I2978&gt;=10000,I2978&lt;=19900),"Praha",(IF(AND(I2978&gt;=25001,I2978&lt;=29501),"Středočeský kraj",(IF(AND(I2978&gt;=30100,I2978&lt;=34972),"Středočeský kraj",(IF(AND(I2978&gt;=35002,I2978&lt;=36271),"Karlovarský kraj",(IF(AND(I2978&gt;=37001,I2978&lt;=39201),"Jihočeský kraj",(IF(AND(I2978&gt;=39701,I2978&lt;=39901),"Jihočeský kraj",(IF(AND(I2978&gt;=39301,I2978&lt;=39601),"Kraj Vysočina",(IF(AND(I2978&gt;=58001,I2978&lt;=59501),"Kraj Vysočina",(IF(AND(I2978&gt;=67401,I2978&lt;=67602),"Kraj Vysočina",(IF(AND(I2978&gt;=40001,I2978&lt;=44101),"Ústecký kraj",(IF(AND(I2978&gt;=46001,I2978&lt;=47201),"Liberecký kraj",(IF(AND(I2978&gt;=51202,I2978&lt;=51401),"Liberecký kraj",(IF(AND(I2978&gt;=53002,I2978&lt;=53976),"Pardubický kraj",(IF(AND(I2978&gt;=56002,I2978&lt;=57201),"Pardubický kraj",(IF(AND(I2978&gt;=60200,I2978&lt;=67201),"Jihomoravský kraj",(IF(AND(I2978&gt;=67801,I2978&lt;=68501),"Jihomoravský kraj",(IF(AND(I2978&gt;=69002,I2978&lt;=69801),"Jihomoravský kraj",(IF(AND(I2978&gt;=68601,I2978&lt;=68801),"Zlínský kraj",(IF(AND(I2978&gt;=75501,I2978&lt;=76901),"Zlínský kraj",(IF(AND(I2978&gt;=70030,I2978&lt;=74901),"Moravskoslezský kraj",(IF(AND(I2978&gt;=75000,I2978&lt;=75368),"Olomoucký kraj",(IF(AND(I2978&gt;=77200,I2978&lt;=79862),"Olomoucký kraj",(IF(AND(I2978&gt;=50011,I2978&lt;=50301),"Královéhradecký kraj",(IF(AND(I2978&gt;=54301,I2978&lt;=54303),"Královéhradecký kraj","0")))))))))))))))))))))))))))))))))))))))))))))))</f>
        <v>0</v>
      </c>
      <c r="AB2978" t="s">
        <v>16557</v>
      </c>
      <c r="AD2978" t="s">
        <v>998</v>
      </c>
      <c r="AE2978" t="s">
        <v>998</v>
      </c>
      <c r="AF2978" t="s">
        <v>998</v>
      </c>
      <c r="AG2978" s="107">
        <v>0</v>
      </c>
      <c r="AH2978" s="107">
        <v>0</v>
      </c>
      <c r="AI2978" s="107">
        <v>0</v>
      </c>
      <c r="AJ2978" t="s">
        <v>1012</v>
      </c>
    </row>
    <row r="2979" spans="1:37" x14ac:dyDescent="0.45">
      <c r="A2979" t="s">
        <v>2494</v>
      </c>
      <c r="B2979" t="s">
        <v>2474</v>
      </c>
      <c r="C2979" t="s">
        <v>990</v>
      </c>
      <c r="D2979" t="s">
        <v>2495</v>
      </c>
      <c r="E2979" t="s">
        <v>992</v>
      </c>
      <c r="F2979" t="s">
        <v>2496</v>
      </c>
      <c r="G2979">
        <v>101</v>
      </c>
      <c r="H2979" t="s">
        <v>2142</v>
      </c>
      <c r="I2979">
        <v>54351</v>
      </c>
      <c r="K2979" t="s">
        <v>2497</v>
      </c>
      <c r="L2979" s="106">
        <v>39427</v>
      </c>
      <c r="M2979">
        <v>13591727</v>
      </c>
      <c r="N2979" t="s">
        <v>1269</v>
      </c>
      <c r="O2979" t="s">
        <v>1010</v>
      </c>
      <c r="P2979" t="s">
        <v>997</v>
      </c>
      <c r="Q2979" t="s">
        <v>1011</v>
      </c>
      <c r="R2979" s="109" t="str">
        <f>IF(OR(P2979="SB",Q2979="SB"),"SB",0)</f>
        <v>SB</v>
      </c>
      <c r="T2979" s="110">
        <v>16181</v>
      </c>
      <c r="U2979" t="s">
        <v>19633</v>
      </c>
      <c r="V2979" s="113" t="str">
        <f>IF(AND(I2979&gt;=10000,I2979&lt;=19900),"Praha",(IF(AND(I2979&gt;=25001,I2979&lt;=29501),"Středočeský kraj",(IF(AND(I2979&gt;=30100,I2979&lt;=34972),"Středočeský kraj",(IF(AND(I2979&gt;=35002,I2979&lt;=36271),"Karlovarský kraj",(IF(AND(I2979&gt;=37001,I2979&lt;=39201),"Jihočeský kraj",(IF(AND(I2979&gt;=39701,I2979&lt;=39901),"Jihočeský kraj",(IF(AND(I2979&gt;=39301,I2979&lt;=39601),"Kraj Vysočina",(IF(AND(I2979&gt;=58001,I2979&lt;=59501),"Kraj Vysočina",(IF(AND(I2979&gt;=67401,I2979&lt;=67602),"Kraj Vysočina",(IF(AND(I2979&gt;=40001,I2979&lt;=44101),"Ústecký kraj",(IF(AND(I2979&gt;=46001,I2979&lt;=47201),"Liberecký kraj",(IF(AND(I2979&gt;=51202,I2979&lt;=51401),"Liberecký kraj",(IF(AND(I2979&gt;=53002,I2979&lt;=53976),"Pardubický kraj",(IF(AND(I2979&gt;=56002,I2979&lt;=57201),"Pardubický kraj",(IF(AND(I2979&gt;=60200,I2979&lt;=67201),"Jihomoravský kraj",(IF(AND(I2979&gt;=67801,I2979&lt;=68501),"Jihomoravský kraj",(IF(AND(I2979&gt;=69002,I2979&lt;=69801),"Jihomoravský kraj",(IF(AND(I2979&gt;=68601,I2979&lt;=68801),"Zlínský kraj",(IF(AND(I2979&gt;=75501,I2979&lt;=76901),"Zlínský kraj",(IF(AND(I2979&gt;=70030,I2979&lt;=74901),"Moravskoslezský kraj",(IF(AND(I2979&gt;=75000,I2979&lt;=75368),"Olomoucký kraj",(IF(AND(I2979&gt;=77200,I2979&lt;=79862),"Olomoucký kraj",(IF(AND(I2979&gt;=50011,I2979&lt;=50301),"Královéhradecký kraj",(IF(AND(I2979&gt;=54301,I2979&lt;=54303),"Královéhradecký kraj","0")))))))))))))))))))))))))))))))))))))))))))))))</f>
        <v>0</v>
      </c>
      <c r="AB2979" t="s">
        <v>2498</v>
      </c>
      <c r="AD2979" t="s">
        <v>998</v>
      </c>
      <c r="AE2979" t="s">
        <v>998</v>
      </c>
      <c r="AF2979" t="s">
        <v>998</v>
      </c>
      <c r="AG2979" s="107">
        <v>300</v>
      </c>
      <c r="AH2979" s="107">
        <v>0</v>
      </c>
      <c r="AI2979" s="107">
        <v>0</v>
      </c>
      <c r="AJ2979" t="s">
        <v>999</v>
      </c>
      <c r="AK2979" s="106">
        <v>44922</v>
      </c>
    </row>
    <row r="2980" spans="1:37" x14ac:dyDescent="0.45">
      <c r="A2980" t="s">
        <v>1411</v>
      </c>
      <c r="B2980" t="s">
        <v>7254</v>
      </c>
      <c r="C2980" t="s">
        <v>990</v>
      </c>
      <c r="D2980" t="s">
        <v>7264</v>
      </c>
      <c r="E2980" t="s">
        <v>992</v>
      </c>
      <c r="F2980" t="s">
        <v>2142</v>
      </c>
      <c r="G2980">
        <v>290</v>
      </c>
      <c r="H2980" t="s">
        <v>2142</v>
      </c>
      <c r="I2980">
        <v>54351</v>
      </c>
      <c r="K2980" t="s">
        <v>7261</v>
      </c>
      <c r="L2980" s="106">
        <v>39412</v>
      </c>
      <c r="M2980">
        <v>13327504</v>
      </c>
      <c r="N2980" t="s">
        <v>2373</v>
      </c>
      <c r="O2980" t="s">
        <v>1023</v>
      </c>
      <c r="P2980" t="s">
        <v>997</v>
      </c>
      <c r="R2980" s="109" t="str">
        <f>IF(OR(P2980="SB",Q2980="SB"),"SB",0)</f>
        <v>SB</v>
      </c>
      <c r="T2980" s="110">
        <v>16183</v>
      </c>
      <c r="U2980" t="s">
        <v>19633</v>
      </c>
      <c r="V2980" s="113" t="str">
        <f>IF(AND(I2980&gt;=10000,I2980&lt;=19900),"Praha",(IF(AND(I2980&gt;=25001,I2980&lt;=29501),"Středočeský kraj",(IF(AND(I2980&gt;=30100,I2980&lt;=34972),"Středočeský kraj",(IF(AND(I2980&gt;=35002,I2980&lt;=36271),"Karlovarský kraj",(IF(AND(I2980&gt;=37001,I2980&lt;=39201),"Jihočeský kraj",(IF(AND(I2980&gt;=39701,I2980&lt;=39901),"Jihočeský kraj",(IF(AND(I2980&gt;=39301,I2980&lt;=39601),"Kraj Vysočina",(IF(AND(I2980&gt;=58001,I2980&lt;=59501),"Kraj Vysočina",(IF(AND(I2980&gt;=67401,I2980&lt;=67602),"Kraj Vysočina",(IF(AND(I2980&gt;=40001,I2980&lt;=44101),"Ústecký kraj",(IF(AND(I2980&gt;=46001,I2980&lt;=47201),"Liberecký kraj",(IF(AND(I2980&gt;=51202,I2980&lt;=51401),"Liberecký kraj",(IF(AND(I2980&gt;=53002,I2980&lt;=53976),"Pardubický kraj",(IF(AND(I2980&gt;=56002,I2980&lt;=57201),"Pardubický kraj",(IF(AND(I2980&gt;=60200,I2980&lt;=67201),"Jihomoravský kraj",(IF(AND(I2980&gt;=67801,I2980&lt;=68501),"Jihomoravský kraj",(IF(AND(I2980&gt;=69002,I2980&lt;=69801),"Jihomoravský kraj",(IF(AND(I2980&gt;=68601,I2980&lt;=68801),"Zlínský kraj",(IF(AND(I2980&gt;=75501,I2980&lt;=76901),"Zlínský kraj",(IF(AND(I2980&gt;=70030,I2980&lt;=74901),"Moravskoslezský kraj",(IF(AND(I2980&gt;=75000,I2980&lt;=75368),"Olomoucký kraj",(IF(AND(I2980&gt;=77200,I2980&lt;=79862),"Olomoucký kraj",(IF(AND(I2980&gt;=50011,I2980&lt;=50301),"Královéhradecký kraj",(IF(AND(I2980&gt;=54301,I2980&lt;=54303),"Královéhradecký kraj","0")))))))))))))))))))))))))))))))))))))))))))))))</f>
        <v>0</v>
      </c>
      <c r="AB2980" t="s">
        <v>7265</v>
      </c>
      <c r="AD2980" t="s">
        <v>998</v>
      </c>
      <c r="AE2980" t="s">
        <v>998</v>
      </c>
      <c r="AF2980" t="s">
        <v>998</v>
      </c>
      <c r="AG2980" s="107">
        <v>300</v>
      </c>
      <c r="AH2980" s="107">
        <v>0</v>
      </c>
      <c r="AI2980" s="107">
        <v>0</v>
      </c>
      <c r="AJ2980" t="s">
        <v>999</v>
      </c>
      <c r="AK2980" s="106">
        <v>44813</v>
      </c>
    </row>
    <row r="2981" spans="1:37" x14ac:dyDescent="0.45">
      <c r="A2981" t="s">
        <v>2864</v>
      </c>
      <c r="B2981" t="s">
        <v>10684</v>
      </c>
      <c r="C2981" t="s">
        <v>1002</v>
      </c>
      <c r="D2981" t="s">
        <v>10693</v>
      </c>
      <c r="E2981" t="s">
        <v>992</v>
      </c>
      <c r="F2981" t="s">
        <v>2141</v>
      </c>
      <c r="G2981">
        <v>151</v>
      </c>
      <c r="H2981" t="s">
        <v>2142</v>
      </c>
      <c r="I2981">
        <v>54351</v>
      </c>
      <c r="K2981" t="s">
        <v>10694</v>
      </c>
      <c r="L2981" s="106">
        <v>37909</v>
      </c>
      <c r="M2981">
        <v>11445704</v>
      </c>
      <c r="N2981" t="s">
        <v>1009</v>
      </c>
      <c r="O2981" t="s">
        <v>1010</v>
      </c>
      <c r="P2981" t="s">
        <v>997</v>
      </c>
      <c r="R2981" s="109" t="str">
        <f>IF(OR(P2981="SB",Q2981="SB"),"SB",0)</f>
        <v>SB</v>
      </c>
      <c r="T2981" s="110">
        <v>16189</v>
      </c>
      <c r="U2981" t="s">
        <v>19633</v>
      </c>
      <c r="V2981" s="113" t="str">
        <f>IF(AND(I2981&gt;=10000,I2981&lt;=19900),"Praha",(IF(AND(I2981&gt;=25001,I2981&lt;=29501),"Středočeský kraj",(IF(AND(I2981&gt;=30100,I2981&lt;=34972),"Středočeský kraj",(IF(AND(I2981&gt;=35002,I2981&lt;=36271),"Karlovarský kraj",(IF(AND(I2981&gt;=37001,I2981&lt;=39201),"Jihočeský kraj",(IF(AND(I2981&gt;=39701,I2981&lt;=39901),"Jihočeský kraj",(IF(AND(I2981&gt;=39301,I2981&lt;=39601),"Kraj Vysočina",(IF(AND(I2981&gt;=58001,I2981&lt;=59501),"Kraj Vysočina",(IF(AND(I2981&gt;=67401,I2981&lt;=67602),"Kraj Vysočina",(IF(AND(I2981&gt;=40001,I2981&lt;=44101),"Ústecký kraj",(IF(AND(I2981&gt;=46001,I2981&lt;=47201),"Liberecký kraj",(IF(AND(I2981&gt;=51202,I2981&lt;=51401),"Liberecký kraj",(IF(AND(I2981&gt;=53002,I2981&lt;=53976),"Pardubický kraj",(IF(AND(I2981&gt;=56002,I2981&lt;=57201),"Pardubický kraj",(IF(AND(I2981&gt;=60200,I2981&lt;=67201),"Jihomoravský kraj",(IF(AND(I2981&gt;=67801,I2981&lt;=68501),"Jihomoravský kraj",(IF(AND(I2981&gt;=69002,I2981&lt;=69801),"Jihomoravský kraj",(IF(AND(I2981&gt;=68601,I2981&lt;=68801),"Zlínský kraj",(IF(AND(I2981&gt;=75501,I2981&lt;=76901),"Zlínský kraj",(IF(AND(I2981&gt;=70030,I2981&lt;=74901),"Moravskoslezský kraj",(IF(AND(I2981&gt;=75000,I2981&lt;=75368),"Olomoucký kraj",(IF(AND(I2981&gt;=77200,I2981&lt;=79862),"Olomoucký kraj",(IF(AND(I2981&gt;=50011,I2981&lt;=50301),"Královéhradecký kraj",(IF(AND(I2981&gt;=54301,I2981&lt;=54303),"Královéhradecký kraj","0")))))))))))))))))))))))))))))))))))))))))))))))</f>
        <v>0</v>
      </c>
      <c r="AD2981" t="s">
        <v>998</v>
      </c>
      <c r="AE2981" t="s">
        <v>998</v>
      </c>
      <c r="AF2981" t="s">
        <v>998</v>
      </c>
      <c r="AG2981" s="107">
        <v>0</v>
      </c>
      <c r="AH2981" s="107">
        <v>0</v>
      </c>
      <c r="AI2981" s="107">
        <v>0</v>
      </c>
      <c r="AJ2981" t="s">
        <v>1012</v>
      </c>
    </row>
    <row r="2982" spans="1:37" x14ac:dyDescent="0.45">
      <c r="A2982" t="s">
        <v>3652</v>
      </c>
      <c r="B2982" t="s">
        <v>17784</v>
      </c>
      <c r="C2982" t="s">
        <v>990</v>
      </c>
      <c r="D2982" t="s">
        <v>17785</v>
      </c>
      <c r="E2982" t="s">
        <v>992</v>
      </c>
      <c r="F2982" t="s">
        <v>17786</v>
      </c>
      <c r="G2982">
        <v>168</v>
      </c>
      <c r="H2982" t="s">
        <v>2142</v>
      </c>
      <c r="I2982">
        <v>54351</v>
      </c>
      <c r="K2982" t="s">
        <v>17787</v>
      </c>
      <c r="L2982" s="106">
        <v>38856</v>
      </c>
      <c r="M2982">
        <v>13327201</v>
      </c>
      <c r="N2982" t="s">
        <v>1757</v>
      </c>
      <c r="O2982" t="s">
        <v>1010</v>
      </c>
      <c r="P2982" t="s">
        <v>997</v>
      </c>
      <c r="Q2982" t="s">
        <v>1016</v>
      </c>
      <c r="R2982" s="109" t="str">
        <f>IF(OR(P2982="SB",Q2982="SB"),"SB",0)</f>
        <v>SB</v>
      </c>
      <c r="T2982" s="110">
        <v>16194</v>
      </c>
      <c r="U2982" t="s">
        <v>19633</v>
      </c>
      <c r="V2982" s="113" t="str">
        <f>IF(AND(I2982&gt;=10000,I2982&lt;=19900),"Praha",(IF(AND(I2982&gt;=25001,I2982&lt;=29501),"Středočeský kraj",(IF(AND(I2982&gt;=30100,I2982&lt;=34972),"Středočeský kraj",(IF(AND(I2982&gt;=35002,I2982&lt;=36271),"Karlovarský kraj",(IF(AND(I2982&gt;=37001,I2982&lt;=39201),"Jihočeský kraj",(IF(AND(I2982&gt;=39701,I2982&lt;=39901),"Jihočeský kraj",(IF(AND(I2982&gt;=39301,I2982&lt;=39601),"Kraj Vysočina",(IF(AND(I2982&gt;=58001,I2982&lt;=59501),"Kraj Vysočina",(IF(AND(I2982&gt;=67401,I2982&lt;=67602),"Kraj Vysočina",(IF(AND(I2982&gt;=40001,I2982&lt;=44101),"Ústecký kraj",(IF(AND(I2982&gt;=46001,I2982&lt;=47201),"Liberecký kraj",(IF(AND(I2982&gt;=51202,I2982&lt;=51401),"Liberecký kraj",(IF(AND(I2982&gt;=53002,I2982&lt;=53976),"Pardubický kraj",(IF(AND(I2982&gt;=56002,I2982&lt;=57201),"Pardubický kraj",(IF(AND(I2982&gt;=60200,I2982&lt;=67201),"Jihomoravský kraj",(IF(AND(I2982&gt;=67801,I2982&lt;=68501),"Jihomoravský kraj",(IF(AND(I2982&gt;=69002,I2982&lt;=69801),"Jihomoravský kraj",(IF(AND(I2982&gt;=68601,I2982&lt;=68801),"Zlínský kraj",(IF(AND(I2982&gt;=75501,I2982&lt;=76901),"Zlínský kraj",(IF(AND(I2982&gt;=70030,I2982&lt;=74901),"Moravskoslezský kraj",(IF(AND(I2982&gt;=75000,I2982&lt;=75368),"Olomoucký kraj",(IF(AND(I2982&gt;=77200,I2982&lt;=79862),"Olomoucký kraj",(IF(AND(I2982&gt;=50011,I2982&lt;=50301),"Královéhradecký kraj",(IF(AND(I2982&gt;=54301,I2982&lt;=54303),"Královéhradecký kraj","0")))))))))))))))))))))))))))))))))))))))))))))))</f>
        <v>0</v>
      </c>
      <c r="AD2982" t="s">
        <v>998</v>
      </c>
      <c r="AE2982" t="s">
        <v>998</v>
      </c>
      <c r="AF2982" t="s">
        <v>998</v>
      </c>
      <c r="AG2982" s="107">
        <v>0</v>
      </c>
      <c r="AH2982" s="107">
        <v>0</v>
      </c>
      <c r="AI2982" s="107">
        <v>0</v>
      </c>
      <c r="AJ2982" t="s">
        <v>1012</v>
      </c>
    </row>
    <row r="2983" spans="1:37" x14ac:dyDescent="0.45">
      <c r="A2983" t="s">
        <v>2054</v>
      </c>
      <c r="B2983" t="s">
        <v>4398</v>
      </c>
      <c r="C2983" t="s">
        <v>1002</v>
      </c>
      <c r="D2983" t="s">
        <v>4399</v>
      </c>
      <c r="E2983" t="s">
        <v>992</v>
      </c>
      <c r="F2983" t="s">
        <v>2141</v>
      </c>
      <c r="G2983">
        <v>119</v>
      </c>
      <c r="H2983" t="s">
        <v>2142</v>
      </c>
      <c r="I2983">
        <v>54351</v>
      </c>
      <c r="K2983" t="s">
        <v>4400</v>
      </c>
      <c r="L2983" s="106">
        <v>33227</v>
      </c>
      <c r="M2983">
        <v>10891992</v>
      </c>
      <c r="N2983" t="s">
        <v>996</v>
      </c>
      <c r="O2983" t="s">
        <v>12</v>
      </c>
      <c r="P2983" t="s">
        <v>997</v>
      </c>
      <c r="R2983" s="109" t="str">
        <f>IF(OR(P2983="SB",Q2983="SB"),"SB",0)</f>
        <v>SB</v>
      </c>
      <c r="T2983" s="110">
        <v>51528</v>
      </c>
      <c r="U2983" t="s">
        <v>19633</v>
      </c>
      <c r="V2983" s="113" t="str">
        <f>IF(AND(I2983&gt;=10000,I2983&lt;=19900),"Praha",(IF(AND(I2983&gt;=25001,I2983&lt;=29501),"Středočeský kraj",(IF(AND(I2983&gt;=30100,I2983&lt;=34972),"Středočeský kraj",(IF(AND(I2983&gt;=35002,I2983&lt;=36271),"Karlovarský kraj",(IF(AND(I2983&gt;=37001,I2983&lt;=39201),"Jihočeský kraj",(IF(AND(I2983&gt;=39701,I2983&lt;=39901),"Jihočeský kraj",(IF(AND(I2983&gt;=39301,I2983&lt;=39601),"Kraj Vysočina",(IF(AND(I2983&gt;=58001,I2983&lt;=59501),"Kraj Vysočina",(IF(AND(I2983&gt;=67401,I2983&lt;=67602),"Kraj Vysočina",(IF(AND(I2983&gt;=40001,I2983&lt;=44101),"Ústecký kraj",(IF(AND(I2983&gt;=46001,I2983&lt;=47201),"Liberecký kraj",(IF(AND(I2983&gt;=51202,I2983&lt;=51401),"Liberecký kraj",(IF(AND(I2983&gt;=53002,I2983&lt;=53976),"Pardubický kraj",(IF(AND(I2983&gt;=56002,I2983&lt;=57201),"Pardubický kraj",(IF(AND(I2983&gt;=60200,I2983&lt;=67201),"Jihomoravský kraj",(IF(AND(I2983&gt;=67801,I2983&lt;=68501),"Jihomoravský kraj",(IF(AND(I2983&gt;=69002,I2983&lt;=69801),"Jihomoravský kraj",(IF(AND(I2983&gt;=68601,I2983&lt;=68801),"Zlínský kraj",(IF(AND(I2983&gt;=75501,I2983&lt;=76901),"Zlínský kraj",(IF(AND(I2983&gt;=70030,I2983&lt;=74901),"Moravskoslezský kraj",(IF(AND(I2983&gt;=75000,I2983&lt;=75368),"Olomoucký kraj",(IF(AND(I2983&gt;=77200,I2983&lt;=79862),"Olomoucký kraj",(IF(AND(I2983&gt;=50011,I2983&lt;=50301),"Královéhradecký kraj",(IF(AND(I2983&gt;=54301,I2983&lt;=54303),"Královéhradecký kraj","0")))))))))))))))))))))))))))))))))))))))))))))))</f>
        <v>0</v>
      </c>
      <c r="AD2983" t="s">
        <v>998</v>
      </c>
      <c r="AE2983" t="s">
        <v>998</v>
      </c>
      <c r="AF2983" t="s">
        <v>998</v>
      </c>
      <c r="AG2983" s="107">
        <v>0</v>
      </c>
      <c r="AH2983" s="107">
        <v>0</v>
      </c>
      <c r="AI2983" s="107">
        <v>0</v>
      </c>
      <c r="AJ2983" t="s">
        <v>1012</v>
      </c>
    </row>
    <row r="2984" spans="1:37" x14ac:dyDescent="0.45">
      <c r="A2984" t="s">
        <v>3651</v>
      </c>
      <c r="B2984" t="s">
        <v>17877</v>
      </c>
      <c r="C2984" t="s">
        <v>1002</v>
      </c>
      <c r="D2984" t="s">
        <v>17878</v>
      </c>
      <c r="E2984" t="s">
        <v>992</v>
      </c>
      <c r="F2984" t="s">
        <v>2141</v>
      </c>
      <c r="G2984">
        <v>149</v>
      </c>
      <c r="H2984" t="s">
        <v>2142</v>
      </c>
      <c r="I2984">
        <v>54351</v>
      </c>
      <c r="K2984" t="s">
        <v>17879</v>
      </c>
      <c r="L2984" s="106">
        <v>31703</v>
      </c>
      <c r="M2984">
        <v>10876939</v>
      </c>
      <c r="N2984" t="s">
        <v>996</v>
      </c>
      <c r="O2984" t="s">
        <v>12</v>
      </c>
      <c r="P2984" t="s">
        <v>997</v>
      </c>
      <c r="R2984" s="109" t="str">
        <f>IF(OR(P2984="SB",Q2984="SB"),"SB",0)</f>
        <v>SB</v>
      </c>
      <c r="T2984" s="110">
        <v>51911</v>
      </c>
      <c r="U2984" t="s">
        <v>19633</v>
      </c>
      <c r="V2984" s="113" t="str">
        <f>IF(AND(I2984&gt;=10000,I2984&lt;=19900),"Praha",(IF(AND(I2984&gt;=25001,I2984&lt;=29501),"Středočeský kraj",(IF(AND(I2984&gt;=30100,I2984&lt;=34972),"Středočeský kraj",(IF(AND(I2984&gt;=35002,I2984&lt;=36271),"Karlovarský kraj",(IF(AND(I2984&gt;=37001,I2984&lt;=39201),"Jihočeský kraj",(IF(AND(I2984&gt;=39701,I2984&lt;=39901),"Jihočeský kraj",(IF(AND(I2984&gt;=39301,I2984&lt;=39601),"Kraj Vysočina",(IF(AND(I2984&gt;=58001,I2984&lt;=59501),"Kraj Vysočina",(IF(AND(I2984&gt;=67401,I2984&lt;=67602),"Kraj Vysočina",(IF(AND(I2984&gt;=40001,I2984&lt;=44101),"Ústecký kraj",(IF(AND(I2984&gt;=46001,I2984&lt;=47201),"Liberecký kraj",(IF(AND(I2984&gt;=51202,I2984&lt;=51401),"Liberecký kraj",(IF(AND(I2984&gt;=53002,I2984&lt;=53976),"Pardubický kraj",(IF(AND(I2984&gt;=56002,I2984&lt;=57201),"Pardubický kraj",(IF(AND(I2984&gt;=60200,I2984&lt;=67201),"Jihomoravský kraj",(IF(AND(I2984&gt;=67801,I2984&lt;=68501),"Jihomoravský kraj",(IF(AND(I2984&gt;=69002,I2984&lt;=69801),"Jihomoravský kraj",(IF(AND(I2984&gt;=68601,I2984&lt;=68801),"Zlínský kraj",(IF(AND(I2984&gt;=75501,I2984&lt;=76901),"Zlínský kraj",(IF(AND(I2984&gt;=70030,I2984&lt;=74901),"Moravskoslezský kraj",(IF(AND(I2984&gt;=75000,I2984&lt;=75368),"Olomoucký kraj",(IF(AND(I2984&gt;=77200,I2984&lt;=79862),"Olomoucký kraj",(IF(AND(I2984&gt;=50011,I2984&lt;=50301),"Královéhradecký kraj",(IF(AND(I2984&gt;=54301,I2984&lt;=54303),"Královéhradecký kraj","0")))))))))))))))))))))))))))))))))))))))))))))))</f>
        <v>0</v>
      </c>
      <c r="AD2984" t="s">
        <v>998</v>
      </c>
      <c r="AE2984" t="s">
        <v>998</v>
      </c>
      <c r="AF2984" t="s">
        <v>998</v>
      </c>
      <c r="AG2984" s="107">
        <v>0</v>
      </c>
      <c r="AH2984" s="107">
        <v>0</v>
      </c>
      <c r="AI2984" s="107">
        <v>0</v>
      </c>
      <c r="AJ2984" t="s">
        <v>1012</v>
      </c>
    </row>
    <row r="2985" spans="1:37" x14ac:dyDescent="0.45">
      <c r="A2985" t="s">
        <v>1407</v>
      </c>
      <c r="B2985" t="s">
        <v>4438</v>
      </c>
      <c r="C2985" t="s">
        <v>1002</v>
      </c>
      <c r="D2985" t="s">
        <v>4443</v>
      </c>
      <c r="E2985" t="s">
        <v>992</v>
      </c>
      <c r="F2985" t="s">
        <v>2141</v>
      </c>
      <c r="G2985">
        <v>134</v>
      </c>
      <c r="H2985" t="s">
        <v>2142</v>
      </c>
      <c r="I2985">
        <v>54351</v>
      </c>
      <c r="K2985" t="s">
        <v>4444</v>
      </c>
      <c r="L2985" s="106">
        <v>39450</v>
      </c>
      <c r="M2985">
        <v>13992457</v>
      </c>
      <c r="N2985" t="s">
        <v>1029</v>
      </c>
      <c r="O2985" t="s">
        <v>1010</v>
      </c>
      <c r="P2985" t="s">
        <v>997</v>
      </c>
      <c r="R2985" s="109" t="str">
        <f>IF(OR(P2985="SB",Q2985="SB"),"SB",0)</f>
        <v>SB</v>
      </c>
      <c r="T2985" s="110">
        <v>2018305</v>
      </c>
      <c r="U2985" t="s">
        <v>19633</v>
      </c>
      <c r="V2985" s="113" t="str">
        <f>IF(AND(I2985&gt;=10000,I2985&lt;=19900),"Praha",(IF(AND(I2985&gt;=25001,I2985&lt;=29501),"Středočeský kraj",(IF(AND(I2985&gt;=30100,I2985&lt;=34972),"Středočeský kraj",(IF(AND(I2985&gt;=35002,I2985&lt;=36271),"Karlovarský kraj",(IF(AND(I2985&gt;=37001,I2985&lt;=39201),"Jihočeský kraj",(IF(AND(I2985&gt;=39701,I2985&lt;=39901),"Jihočeský kraj",(IF(AND(I2985&gt;=39301,I2985&lt;=39601),"Kraj Vysočina",(IF(AND(I2985&gt;=58001,I2985&lt;=59501),"Kraj Vysočina",(IF(AND(I2985&gt;=67401,I2985&lt;=67602),"Kraj Vysočina",(IF(AND(I2985&gt;=40001,I2985&lt;=44101),"Ústecký kraj",(IF(AND(I2985&gt;=46001,I2985&lt;=47201),"Liberecký kraj",(IF(AND(I2985&gt;=51202,I2985&lt;=51401),"Liberecký kraj",(IF(AND(I2985&gt;=53002,I2985&lt;=53976),"Pardubický kraj",(IF(AND(I2985&gt;=56002,I2985&lt;=57201),"Pardubický kraj",(IF(AND(I2985&gt;=60200,I2985&lt;=67201),"Jihomoravský kraj",(IF(AND(I2985&gt;=67801,I2985&lt;=68501),"Jihomoravský kraj",(IF(AND(I2985&gt;=69002,I2985&lt;=69801),"Jihomoravský kraj",(IF(AND(I2985&gt;=68601,I2985&lt;=68801),"Zlínský kraj",(IF(AND(I2985&gt;=75501,I2985&lt;=76901),"Zlínský kraj",(IF(AND(I2985&gt;=70030,I2985&lt;=74901),"Moravskoslezský kraj",(IF(AND(I2985&gt;=75000,I2985&lt;=75368),"Olomoucký kraj",(IF(AND(I2985&gt;=77200,I2985&lt;=79862),"Olomoucký kraj",(IF(AND(I2985&gt;=50011,I2985&lt;=50301),"Královéhradecký kraj",(IF(AND(I2985&gt;=54301,I2985&lt;=54303),"Královéhradecký kraj","0")))))))))))))))))))))))))))))))))))))))))))))))</f>
        <v>0</v>
      </c>
      <c r="AB2985" t="s">
        <v>4445</v>
      </c>
      <c r="AD2985" t="s">
        <v>998</v>
      </c>
      <c r="AE2985" t="s">
        <v>998</v>
      </c>
      <c r="AF2985" t="s">
        <v>998</v>
      </c>
      <c r="AG2985" s="107">
        <v>300</v>
      </c>
      <c r="AH2985" s="107">
        <v>0</v>
      </c>
      <c r="AI2985" s="107">
        <v>0</v>
      </c>
      <c r="AJ2985" t="s">
        <v>999</v>
      </c>
      <c r="AK2985" s="106">
        <v>44914</v>
      </c>
    </row>
    <row r="2986" spans="1:37" x14ac:dyDescent="0.45">
      <c r="A2986" t="s">
        <v>4034</v>
      </c>
      <c r="B2986" t="s">
        <v>4035</v>
      </c>
      <c r="C2986" t="s">
        <v>1002</v>
      </c>
      <c r="D2986" t="s">
        <v>4036</v>
      </c>
      <c r="E2986" t="s">
        <v>992</v>
      </c>
      <c r="F2986" t="s">
        <v>1097</v>
      </c>
      <c r="G2986">
        <v>12</v>
      </c>
      <c r="H2986" t="s">
        <v>2142</v>
      </c>
      <c r="I2986">
        <v>54351</v>
      </c>
      <c r="K2986" t="s">
        <v>4037</v>
      </c>
      <c r="L2986" s="106">
        <v>41030</v>
      </c>
      <c r="M2986">
        <v>14083292</v>
      </c>
      <c r="N2986" t="s">
        <v>1757</v>
      </c>
      <c r="O2986" t="s">
        <v>1010</v>
      </c>
      <c r="P2986" t="s">
        <v>997</v>
      </c>
      <c r="Q2986" t="s">
        <v>1016</v>
      </c>
      <c r="R2986" s="109" t="str">
        <f>IF(OR(P2986="SB",Q2986="SB"),"SB",0)</f>
        <v>SB</v>
      </c>
      <c r="T2986" s="110">
        <v>2018452</v>
      </c>
      <c r="U2986" t="s">
        <v>19633</v>
      </c>
      <c r="V2986" s="113" t="str">
        <f>IF(AND(I2986&gt;=10000,I2986&lt;=19900),"Praha",(IF(AND(I2986&gt;=25001,I2986&lt;=29501),"Středočeský kraj",(IF(AND(I2986&gt;=30100,I2986&lt;=34972),"Středočeský kraj",(IF(AND(I2986&gt;=35002,I2986&lt;=36271),"Karlovarský kraj",(IF(AND(I2986&gt;=37001,I2986&lt;=39201),"Jihočeský kraj",(IF(AND(I2986&gt;=39701,I2986&lt;=39901),"Jihočeský kraj",(IF(AND(I2986&gt;=39301,I2986&lt;=39601),"Kraj Vysočina",(IF(AND(I2986&gt;=58001,I2986&lt;=59501),"Kraj Vysočina",(IF(AND(I2986&gt;=67401,I2986&lt;=67602),"Kraj Vysočina",(IF(AND(I2986&gt;=40001,I2986&lt;=44101),"Ústecký kraj",(IF(AND(I2986&gt;=46001,I2986&lt;=47201),"Liberecký kraj",(IF(AND(I2986&gt;=51202,I2986&lt;=51401),"Liberecký kraj",(IF(AND(I2986&gt;=53002,I2986&lt;=53976),"Pardubický kraj",(IF(AND(I2986&gt;=56002,I2986&lt;=57201),"Pardubický kraj",(IF(AND(I2986&gt;=60200,I2986&lt;=67201),"Jihomoravský kraj",(IF(AND(I2986&gt;=67801,I2986&lt;=68501),"Jihomoravský kraj",(IF(AND(I2986&gt;=69002,I2986&lt;=69801),"Jihomoravský kraj",(IF(AND(I2986&gt;=68601,I2986&lt;=68801),"Zlínský kraj",(IF(AND(I2986&gt;=75501,I2986&lt;=76901),"Zlínský kraj",(IF(AND(I2986&gt;=70030,I2986&lt;=74901),"Moravskoslezský kraj",(IF(AND(I2986&gt;=75000,I2986&lt;=75368),"Olomoucký kraj",(IF(AND(I2986&gt;=77200,I2986&lt;=79862),"Olomoucký kraj",(IF(AND(I2986&gt;=50011,I2986&lt;=50301),"Královéhradecký kraj",(IF(AND(I2986&gt;=54301,I2986&lt;=54303),"Královéhradecký kraj","0")))))))))))))))))))))))))))))))))))))))))))))))</f>
        <v>0</v>
      </c>
      <c r="AD2986" t="s">
        <v>998</v>
      </c>
      <c r="AE2986" t="s">
        <v>998</v>
      </c>
      <c r="AF2986" t="s">
        <v>998</v>
      </c>
      <c r="AG2986" s="107">
        <v>0</v>
      </c>
      <c r="AH2986" s="107">
        <v>0</v>
      </c>
      <c r="AI2986" s="107">
        <v>0</v>
      </c>
      <c r="AJ2986" t="s">
        <v>1012</v>
      </c>
    </row>
    <row r="2987" spans="1:37" x14ac:dyDescent="0.45">
      <c r="A2987" t="s">
        <v>1395</v>
      </c>
      <c r="B2987" t="s">
        <v>14158</v>
      </c>
      <c r="C2987" t="s">
        <v>990</v>
      </c>
      <c r="D2987" t="s">
        <v>14159</v>
      </c>
      <c r="E2987" t="s">
        <v>992</v>
      </c>
      <c r="F2987" t="s">
        <v>1218</v>
      </c>
      <c r="G2987">
        <v>213</v>
      </c>
      <c r="H2987" t="s">
        <v>2142</v>
      </c>
      <c r="I2987">
        <v>54351</v>
      </c>
      <c r="K2987" t="s">
        <v>14160</v>
      </c>
      <c r="L2987" s="106">
        <v>42190</v>
      </c>
      <c r="M2987">
        <v>14907186</v>
      </c>
      <c r="N2987" t="s">
        <v>1029</v>
      </c>
      <c r="O2987" t="s">
        <v>1010</v>
      </c>
      <c r="P2987" t="s">
        <v>997</v>
      </c>
      <c r="Q2987" t="s">
        <v>1011</v>
      </c>
      <c r="R2987" s="109" t="str">
        <f>IF(OR(P2987="SB",Q2987="SB"),"SB",0)</f>
        <v>SB</v>
      </c>
      <c r="T2987" s="110">
        <v>2020136</v>
      </c>
      <c r="U2987" t="s">
        <v>19633</v>
      </c>
      <c r="V2987" s="113" t="str">
        <f>IF(AND(I2987&gt;=10000,I2987&lt;=19900),"Praha",(IF(AND(I2987&gt;=25001,I2987&lt;=29501),"Středočeský kraj",(IF(AND(I2987&gt;=30100,I2987&lt;=34972),"Středočeský kraj",(IF(AND(I2987&gt;=35002,I2987&lt;=36271),"Karlovarský kraj",(IF(AND(I2987&gt;=37001,I2987&lt;=39201),"Jihočeský kraj",(IF(AND(I2987&gt;=39701,I2987&lt;=39901),"Jihočeský kraj",(IF(AND(I2987&gt;=39301,I2987&lt;=39601),"Kraj Vysočina",(IF(AND(I2987&gt;=58001,I2987&lt;=59501),"Kraj Vysočina",(IF(AND(I2987&gt;=67401,I2987&lt;=67602),"Kraj Vysočina",(IF(AND(I2987&gt;=40001,I2987&lt;=44101),"Ústecký kraj",(IF(AND(I2987&gt;=46001,I2987&lt;=47201),"Liberecký kraj",(IF(AND(I2987&gt;=51202,I2987&lt;=51401),"Liberecký kraj",(IF(AND(I2987&gt;=53002,I2987&lt;=53976),"Pardubický kraj",(IF(AND(I2987&gt;=56002,I2987&lt;=57201),"Pardubický kraj",(IF(AND(I2987&gt;=60200,I2987&lt;=67201),"Jihomoravský kraj",(IF(AND(I2987&gt;=67801,I2987&lt;=68501),"Jihomoravský kraj",(IF(AND(I2987&gt;=69002,I2987&lt;=69801),"Jihomoravský kraj",(IF(AND(I2987&gt;=68601,I2987&lt;=68801),"Zlínský kraj",(IF(AND(I2987&gt;=75501,I2987&lt;=76901),"Zlínský kraj",(IF(AND(I2987&gt;=70030,I2987&lt;=74901),"Moravskoslezský kraj",(IF(AND(I2987&gt;=75000,I2987&lt;=75368),"Olomoucký kraj",(IF(AND(I2987&gt;=77200,I2987&lt;=79862),"Olomoucký kraj",(IF(AND(I2987&gt;=50011,I2987&lt;=50301),"Královéhradecký kraj",(IF(AND(I2987&gt;=54301,I2987&lt;=54303),"Královéhradecký kraj","0")))))))))))))))))))))))))))))))))))))))))))))))</f>
        <v>0</v>
      </c>
      <c r="AB2987" t="s">
        <v>14161</v>
      </c>
      <c r="AD2987" t="s">
        <v>998</v>
      </c>
      <c r="AE2987" t="s">
        <v>998</v>
      </c>
      <c r="AF2987" t="s">
        <v>998</v>
      </c>
      <c r="AG2987" s="107">
        <v>300</v>
      </c>
      <c r="AH2987" s="107">
        <v>0</v>
      </c>
      <c r="AI2987" s="107">
        <v>0</v>
      </c>
      <c r="AJ2987" t="s">
        <v>999</v>
      </c>
      <c r="AK2987" s="106">
        <v>44914</v>
      </c>
    </row>
    <row r="2988" spans="1:37" x14ac:dyDescent="0.45">
      <c r="A2988" t="s">
        <v>1411</v>
      </c>
      <c r="B2988" t="s">
        <v>4715</v>
      </c>
      <c r="C2988" t="s">
        <v>990</v>
      </c>
      <c r="D2988" t="s">
        <v>4723</v>
      </c>
      <c r="E2988" t="s">
        <v>992</v>
      </c>
      <c r="F2988" t="s">
        <v>2141</v>
      </c>
      <c r="G2988">
        <v>85</v>
      </c>
      <c r="H2988" t="s">
        <v>4724</v>
      </c>
      <c r="I2988">
        <v>54351</v>
      </c>
      <c r="J2988">
        <v>603446866</v>
      </c>
      <c r="K2988" t="s">
        <v>4725</v>
      </c>
      <c r="L2988" s="106">
        <v>40564</v>
      </c>
      <c r="M2988">
        <v>15404819</v>
      </c>
      <c r="N2988" t="s">
        <v>1029</v>
      </c>
      <c r="O2988" t="s">
        <v>1010</v>
      </c>
      <c r="P2988" t="s">
        <v>997</v>
      </c>
      <c r="R2988" s="109" t="str">
        <f>IF(OR(P2988="SB",Q2988="SB"),"SB",0)</f>
        <v>SB</v>
      </c>
      <c r="T2988" s="110">
        <v>2022066</v>
      </c>
      <c r="U2988" t="s">
        <v>19633</v>
      </c>
      <c r="V2988" s="113" t="str">
        <f>IF(AND(I2988&gt;=10000,I2988&lt;=19900),"Praha",(IF(AND(I2988&gt;=25001,I2988&lt;=29501),"Středočeský kraj",(IF(AND(I2988&gt;=30100,I2988&lt;=34972),"Středočeský kraj",(IF(AND(I2988&gt;=35002,I2988&lt;=36271),"Karlovarský kraj",(IF(AND(I2988&gt;=37001,I2988&lt;=39201),"Jihočeský kraj",(IF(AND(I2988&gt;=39701,I2988&lt;=39901),"Jihočeský kraj",(IF(AND(I2988&gt;=39301,I2988&lt;=39601),"Kraj Vysočina",(IF(AND(I2988&gt;=58001,I2988&lt;=59501),"Kraj Vysočina",(IF(AND(I2988&gt;=67401,I2988&lt;=67602),"Kraj Vysočina",(IF(AND(I2988&gt;=40001,I2988&lt;=44101),"Ústecký kraj",(IF(AND(I2988&gt;=46001,I2988&lt;=47201),"Liberecký kraj",(IF(AND(I2988&gt;=51202,I2988&lt;=51401),"Liberecký kraj",(IF(AND(I2988&gt;=53002,I2988&lt;=53976),"Pardubický kraj",(IF(AND(I2988&gt;=56002,I2988&lt;=57201),"Pardubický kraj",(IF(AND(I2988&gt;=60200,I2988&lt;=67201),"Jihomoravský kraj",(IF(AND(I2988&gt;=67801,I2988&lt;=68501),"Jihomoravský kraj",(IF(AND(I2988&gt;=69002,I2988&lt;=69801),"Jihomoravský kraj",(IF(AND(I2988&gt;=68601,I2988&lt;=68801),"Zlínský kraj",(IF(AND(I2988&gt;=75501,I2988&lt;=76901),"Zlínský kraj",(IF(AND(I2988&gt;=70030,I2988&lt;=74901),"Moravskoslezský kraj",(IF(AND(I2988&gt;=75000,I2988&lt;=75368),"Olomoucký kraj",(IF(AND(I2988&gt;=77200,I2988&lt;=79862),"Olomoucký kraj",(IF(AND(I2988&gt;=50011,I2988&lt;=50301),"Královéhradecký kraj",(IF(AND(I2988&gt;=54301,I2988&lt;=54303),"Královéhradecký kraj","0")))))))))))))))))))))))))))))))))))))))))))))))</f>
        <v>0</v>
      </c>
      <c r="AD2988" t="s">
        <v>998</v>
      </c>
      <c r="AE2988" t="s">
        <v>998</v>
      </c>
      <c r="AF2988" t="s">
        <v>998</v>
      </c>
      <c r="AG2988" s="107">
        <v>0</v>
      </c>
      <c r="AH2988" s="107">
        <v>0</v>
      </c>
      <c r="AI2988" s="107">
        <v>0</v>
      </c>
      <c r="AJ2988" t="s">
        <v>1012</v>
      </c>
    </row>
    <row r="2989" spans="1:37" x14ac:dyDescent="0.45">
      <c r="A2989" t="s">
        <v>1013</v>
      </c>
      <c r="B2989" t="s">
        <v>4740</v>
      </c>
      <c r="C2989" t="s">
        <v>1002</v>
      </c>
      <c r="D2989" t="s">
        <v>4749</v>
      </c>
      <c r="E2989" t="s">
        <v>992</v>
      </c>
      <c r="F2989" t="s">
        <v>2141</v>
      </c>
      <c r="G2989">
        <v>85</v>
      </c>
      <c r="H2989" t="s">
        <v>2142</v>
      </c>
      <c r="I2989">
        <v>54351</v>
      </c>
      <c r="J2989">
        <v>603446866</v>
      </c>
      <c r="K2989" t="s">
        <v>4725</v>
      </c>
      <c r="L2989" s="106">
        <v>41358</v>
      </c>
      <c r="M2989">
        <v>15700162</v>
      </c>
      <c r="N2989" t="s">
        <v>1029</v>
      </c>
      <c r="O2989" t="s">
        <v>1010</v>
      </c>
      <c r="P2989" t="s">
        <v>997</v>
      </c>
      <c r="R2989" s="109" t="str">
        <f>IF(OR(P2989="SB",Q2989="SB"),"SB",0)</f>
        <v>SB</v>
      </c>
      <c r="T2989" s="110">
        <v>2022095</v>
      </c>
      <c r="U2989" t="s">
        <v>19633</v>
      </c>
      <c r="V2989" s="113" t="str">
        <f>IF(AND(I2989&gt;=10000,I2989&lt;=19900),"Praha",(IF(AND(I2989&gt;=25001,I2989&lt;=29501),"Středočeský kraj",(IF(AND(I2989&gt;=30100,I2989&lt;=34972),"Středočeský kraj",(IF(AND(I2989&gt;=35002,I2989&lt;=36271),"Karlovarský kraj",(IF(AND(I2989&gt;=37001,I2989&lt;=39201),"Jihočeský kraj",(IF(AND(I2989&gt;=39701,I2989&lt;=39901),"Jihočeský kraj",(IF(AND(I2989&gt;=39301,I2989&lt;=39601),"Kraj Vysočina",(IF(AND(I2989&gt;=58001,I2989&lt;=59501),"Kraj Vysočina",(IF(AND(I2989&gt;=67401,I2989&lt;=67602),"Kraj Vysočina",(IF(AND(I2989&gt;=40001,I2989&lt;=44101),"Ústecký kraj",(IF(AND(I2989&gt;=46001,I2989&lt;=47201),"Liberecký kraj",(IF(AND(I2989&gt;=51202,I2989&lt;=51401),"Liberecký kraj",(IF(AND(I2989&gt;=53002,I2989&lt;=53976),"Pardubický kraj",(IF(AND(I2989&gt;=56002,I2989&lt;=57201),"Pardubický kraj",(IF(AND(I2989&gt;=60200,I2989&lt;=67201),"Jihomoravský kraj",(IF(AND(I2989&gt;=67801,I2989&lt;=68501),"Jihomoravský kraj",(IF(AND(I2989&gt;=69002,I2989&lt;=69801),"Jihomoravský kraj",(IF(AND(I2989&gt;=68601,I2989&lt;=68801),"Zlínský kraj",(IF(AND(I2989&gt;=75501,I2989&lt;=76901),"Zlínský kraj",(IF(AND(I2989&gt;=70030,I2989&lt;=74901),"Moravskoslezský kraj",(IF(AND(I2989&gt;=75000,I2989&lt;=75368),"Olomoucký kraj",(IF(AND(I2989&gt;=77200,I2989&lt;=79862),"Olomoucký kraj",(IF(AND(I2989&gt;=50011,I2989&lt;=50301),"Královéhradecký kraj",(IF(AND(I2989&gt;=54301,I2989&lt;=54303),"Královéhradecký kraj","0")))))))))))))))))))))))))))))))))))))))))))))))</f>
        <v>0</v>
      </c>
      <c r="AD2989" t="s">
        <v>998</v>
      </c>
      <c r="AE2989" t="s">
        <v>998</v>
      </c>
      <c r="AF2989" t="s">
        <v>998</v>
      </c>
      <c r="AG2989" s="107">
        <v>0</v>
      </c>
      <c r="AH2989" s="107">
        <v>0</v>
      </c>
      <c r="AI2989" s="107">
        <v>0</v>
      </c>
      <c r="AJ2989" t="s">
        <v>1012</v>
      </c>
    </row>
    <row r="2990" spans="1:37" x14ac:dyDescent="0.45">
      <c r="A2990" t="s">
        <v>1408</v>
      </c>
      <c r="B2990" t="s">
        <v>11364</v>
      </c>
      <c r="C2990" t="s">
        <v>1002</v>
      </c>
      <c r="D2990" t="s">
        <v>11365</v>
      </c>
      <c r="E2990" t="s">
        <v>992</v>
      </c>
      <c r="F2990" t="s">
        <v>4497</v>
      </c>
      <c r="G2990">
        <v>37</v>
      </c>
      <c r="H2990" t="s">
        <v>2142</v>
      </c>
      <c r="I2990">
        <v>54351</v>
      </c>
      <c r="J2990">
        <v>777306547</v>
      </c>
      <c r="K2990" t="s">
        <v>11366</v>
      </c>
      <c r="L2990" s="106">
        <v>42127</v>
      </c>
      <c r="M2990">
        <v>16024508</v>
      </c>
      <c r="N2990" t="s">
        <v>1757</v>
      </c>
      <c r="O2990" t="s">
        <v>1010</v>
      </c>
      <c r="P2990" t="s">
        <v>997</v>
      </c>
      <c r="R2990" s="109" t="str">
        <f>IF(OR(P2990="SB",Q2990="SB"),"SB",0)</f>
        <v>SB</v>
      </c>
      <c r="T2990" s="110">
        <v>2022104</v>
      </c>
      <c r="U2990" t="s">
        <v>19633</v>
      </c>
      <c r="V2990" s="113" t="str">
        <f>IF(AND(I2990&gt;=10000,I2990&lt;=19900),"Praha",(IF(AND(I2990&gt;=25001,I2990&lt;=29501),"Středočeský kraj",(IF(AND(I2990&gt;=30100,I2990&lt;=34972),"Středočeský kraj",(IF(AND(I2990&gt;=35002,I2990&lt;=36271),"Karlovarský kraj",(IF(AND(I2990&gt;=37001,I2990&lt;=39201),"Jihočeský kraj",(IF(AND(I2990&gt;=39701,I2990&lt;=39901),"Jihočeský kraj",(IF(AND(I2990&gt;=39301,I2990&lt;=39601),"Kraj Vysočina",(IF(AND(I2990&gt;=58001,I2990&lt;=59501),"Kraj Vysočina",(IF(AND(I2990&gt;=67401,I2990&lt;=67602),"Kraj Vysočina",(IF(AND(I2990&gt;=40001,I2990&lt;=44101),"Ústecký kraj",(IF(AND(I2990&gt;=46001,I2990&lt;=47201),"Liberecký kraj",(IF(AND(I2990&gt;=51202,I2990&lt;=51401),"Liberecký kraj",(IF(AND(I2990&gt;=53002,I2990&lt;=53976),"Pardubický kraj",(IF(AND(I2990&gt;=56002,I2990&lt;=57201),"Pardubický kraj",(IF(AND(I2990&gt;=60200,I2990&lt;=67201),"Jihomoravský kraj",(IF(AND(I2990&gt;=67801,I2990&lt;=68501),"Jihomoravský kraj",(IF(AND(I2990&gt;=69002,I2990&lt;=69801),"Jihomoravský kraj",(IF(AND(I2990&gt;=68601,I2990&lt;=68801),"Zlínský kraj",(IF(AND(I2990&gt;=75501,I2990&lt;=76901),"Zlínský kraj",(IF(AND(I2990&gt;=70030,I2990&lt;=74901),"Moravskoslezský kraj",(IF(AND(I2990&gt;=75000,I2990&lt;=75368),"Olomoucký kraj",(IF(AND(I2990&gt;=77200,I2990&lt;=79862),"Olomoucký kraj",(IF(AND(I2990&gt;=50011,I2990&lt;=50301),"Královéhradecký kraj",(IF(AND(I2990&gt;=54301,I2990&lt;=54303),"Královéhradecký kraj","0")))))))))))))))))))))))))))))))))))))))))))))))</f>
        <v>0</v>
      </c>
      <c r="AD2990" t="s">
        <v>998</v>
      </c>
      <c r="AE2990" t="s">
        <v>998</v>
      </c>
      <c r="AF2990" t="s">
        <v>998</v>
      </c>
      <c r="AG2990" s="107">
        <v>300</v>
      </c>
      <c r="AH2990" s="107">
        <v>0</v>
      </c>
      <c r="AI2990" s="107">
        <v>0</v>
      </c>
      <c r="AJ2990" t="s">
        <v>999</v>
      </c>
      <c r="AK2990" s="106">
        <v>44925</v>
      </c>
    </row>
    <row r="2991" spans="1:37" x14ac:dyDescent="0.45">
      <c r="A2991" t="s">
        <v>1349</v>
      </c>
      <c r="B2991" t="s">
        <v>11364</v>
      </c>
      <c r="C2991" t="s">
        <v>1002</v>
      </c>
      <c r="D2991" t="s">
        <v>11367</v>
      </c>
      <c r="E2991" t="s">
        <v>992</v>
      </c>
      <c r="F2991" t="s">
        <v>2141</v>
      </c>
      <c r="G2991">
        <v>37</v>
      </c>
      <c r="H2991" t="s">
        <v>2142</v>
      </c>
      <c r="I2991">
        <v>54351</v>
      </c>
      <c r="K2991" t="s">
        <v>11362</v>
      </c>
      <c r="L2991" s="106">
        <v>41227</v>
      </c>
      <c r="M2991">
        <v>13629921</v>
      </c>
      <c r="N2991" t="s">
        <v>1757</v>
      </c>
      <c r="O2991" t="s">
        <v>1010</v>
      </c>
      <c r="P2991" t="s">
        <v>997</v>
      </c>
      <c r="Q2991" t="s">
        <v>1016</v>
      </c>
      <c r="R2991" s="109" t="str">
        <f>IF(OR(P2991="SB",Q2991="SB"),"SB",0)</f>
        <v>SB</v>
      </c>
      <c r="T2991" s="110">
        <v>2022105</v>
      </c>
      <c r="U2991" t="s">
        <v>19633</v>
      </c>
      <c r="V2991" s="113" t="str">
        <f>IF(AND(I2991&gt;=10000,I2991&lt;=19900),"Praha",(IF(AND(I2991&gt;=25001,I2991&lt;=29501),"Středočeský kraj",(IF(AND(I2991&gt;=30100,I2991&lt;=34972),"Středočeský kraj",(IF(AND(I2991&gt;=35002,I2991&lt;=36271),"Karlovarský kraj",(IF(AND(I2991&gt;=37001,I2991&lt;=39201),"Jihočeský kraj",(IF(AND(I2991&gt;=39701,I2991&lt;=39901),"Jihočeský kraj",(IF(AND(I2991&gt;=39301,I2991&lt;=39601),"Kraj Vysočina",(IF(AND(I2991&gt;=58001,I2991&lt;=59501),"Kraj Vysočina",(IF(AND(I2991&gt;=67401,I2991&lt;=67602),"Kraj Vysočina",(IF(AND(I2991&gt;=40001,I2991&lt;=44101),"Ústecký kraj",(IF(AND(I2991&gt;=46001,I2991&lt;=47201),"Liberecký kraj",(IF(AND(I2991&gt;=51202,I2991&lt;=51401),"Liberecký kraj",(IF(AND(I2991&gt;=53002,I2991&lt;=53976),"Pardubický kraj",(IF(AND(I2991&gt;=56002,I2991&lt;=57201),"Pardubický kraj",(IF(AND(I2991&gt;=60200,I2991&lt;=67201),"Jihomoravský kraj",(IF(AND(I2991&gt;=67801,I2991&lt;=68501),"Jihomoravský kraj",(IF(AND(I2991&gt;=69002,I2991&lt;=69801),"Jihomoravský kraj",(IF(AND(I2991&gt;=68601,I2991&lt;=68801),"Zlínský kraj",(IF(AND(I2991&gt;=75501,I2991&lt;=76901),"Zlínský kraj",(IF(AND(I2991&gt;=70030,I2991&lt;=74901),"Moravskoslezský kraj",(IF(AND(I2991&gt;=75000,I2991&lt;=75368),"Olomoucký kraj",(IF(AND(I2991&gt;=77200,I2991&lt;=79862),"Olomoucký kraj",(IF(AND(I2991&gt;=50011,I2991&lt;=50301),"Královéhradecký kraj",(IF(AND(I2991&gt;=54301,I2991&lt;=54303),"Královéhradecký kraj","0")))))))))))))))))))))))))))))))))))))))))))))))</f>
        <v>0</v>
      </c>
      <c r="AD2991" t="s">
        <v>998</v>
      </c>
      <c r="AE2991" t="s">
        <v>998</v>
      </c>
      <c r="AF2991" t="s">
        <v>998</v>
      </c>
      <c r="AG2991" s="107">
        <v>300</v>
      </c>
      <c r="AH2991" s="107">
        <v>0</v>
      </c>
      <c r="AI2991" s="107">
        <v>0</v>
      </c>
      <c r="AJ2991" t="s">
        <v>999</v>
      </c>
      <c r="AK2991" s="106">
        <v>44925</v>
      </c>
    </row>
    <row r="2992" spans="1:37" x14ac:dyDescent="0.45">
      <c r="A2992" t="s">
        <v>1084</v>
      </c>
      <c r="B2992" t="s">
        <v>16398</v>
      </c>
      <c r="C2992" t="s">
        <v>990</v>
      </c>
      <c r="D2992" t="s">
        <v>16399</v>
      </c>
      <c r="E2992" t="s">
        <v>992</v>
      </c>
      <c r="F2992" t="s">
        <v>2141</v>
      </c>
      <c r="G2992">
        <v>97</v>
      </c>
      <c r="H2992" t="s">
        <v>2142</v>
      </c>
      <c r="I2992">
        <v>54351</v>
      </c>
      <c r="K2992" t="s">
        <v>16400</v>
      </c>
      <c r="L2992" s="106">
        <v>40976</v>
      </c>
      <c r="M2992">
        <v>13582532</v>
      </c>
      <c r="N2992" t="s">
        <v>1757</v>
      </c>
      <c r="O2992" t="s">
        <v>1010</v>
      </c>
      <c r="P2992" t="s">
        <v>997</v>
      </c>
      <c r="Q2992" t="s">
        <v>1016</v>
      </c>
      <c r="R2992" s="109" t="str">
        <f>IF(OR(P2992="SB",Q2992="SB"),"SB",0)</f>
        <v>SB</v>
      </c>
      <c r="T2992" s="110">
        <v>2022116</v>
      </c>
      <c r="U2992" t="s">
        <v>19633</v>
      </c>
      <c r="V2992" s="113" t="str">
        <f>IF(AND(I2992&gt;=10000,I2992&lt;=19900),"Praha",(IF(AND(I2992&gt;=25001,I2992&lt;=29501),"Středočeský kraj",(IF(AND(I2992&gt;=30100,I2992&lt;=34972),"Středočeský kraj",(IF(AND(I2992&gt;=35002,I2992&lt;=36271),"Karlovarský kraj",(IF(AND(I2992&gt;=37001,I2992&lt;=39201),"Jihočeský kraj",(IF(AND(I2992&gt;=39701,I2992&lt;=39901),"Jihočeský kraj",(IF(AND(I2992&gt;=39301,I2992&lt;=39601),"Kraj Vysočina",(IF(AND(I2992&gt;=58001,I2992&lt;=59501),"Kraj Vysočina",(IF(AND(I2992&gt;=67401,I2992&lt;=67602),"Kraj Vysočina",(IF(AND(I2992&gt;=40001,I2992&lt;=44101),"Ústecký kraj",(IF(AND(I2992&gt;=46001,I2992&lt;=47201),"Liberecký kraj",(IF(AND(I2992&gt;=51202,I2992&lt;=51401),"Liberecký kraj",(IF(AND(I2992&gt;=53002,I2992&lt;=53976),"Pardubický kraj",(IF(AND(I2992&gt;=56002,I2992&lt;=57201),"Pardubický kraj",(IF(AND(I2992&gt;=60200,I2992&lt;=67201),"Jihomoravský kraj",(IF(AND(I2992&gt;=67801,I2992&lt;=68501),"Jihomoravský kraj",(IF(AND(I2992&gt;=69002,I2992&lt;=69801),"Jihomoravský kraj",(IF(AND(I2992&gt;=68601,I2992&lt;=68801),"Zlínský kraj",(IF(AND(I2992&gt;=75501,I2992&lt;=76901),"Zlínský kraj",(IF(AND(I2992&gt;=70030,I2992&lt;=74901),"Moravskoslezský kraj",(IF(AND(I2992&gt;=75000,I2992&lt;=75368),"Olomoucký kraj",(IF(AND(I2992&gt;=77200,I2992&lt;=79862),"Olomoucký kraj",(IF(AND(I2992&gt;=50011,I2992&lt;=50301),"Královéhradecký kraj",(IF(AND(I2992&gt;=54301,I2992&lt;=54303),"Královéhradecký kraj","0")))))))))))))))))))))))))))))))))))))))))))))))</f>
        <v>0</v>
      </c>
      <c r="AD2992" t="s">
        <v>998</v>
      </c>
      <c r="AE2992" t="s">
        <v>998</v>
      </c>
      <c r="AF2992" t="s">
        <v>998</v>
      </c>
      <c r="AG2992" s="107">
        <v>300</v>
      </c>
      <c r="AH2992" s="107">
        <v>0</v>
      </c>
      <c r="AI2992" s="107">
        <v>0</v>
      </c>
      <c r="AJ2992" t="s">
        <v>999</v>
      </c>
      <c r="AK2992" s="106">
        <v>44925</v>
      </c>
    </row>
    <row r="2993" spans="1:37" x14ac:dyDescent="0.45">
      <c r="A2993" t="s">
        <v>3057</v>
      </c>
      <c r="B2993" t="s">
        <v>16796</v>
      </c>
      <c r="C2993" t="s">
        <v>990</v>
      </c>
      <c r="D2993" t="s">
        <v>16797</v>
      </c>
      <c r="E2993" t="s">
        <v>992</v>
      </c>
      <c r="F2993" t="s">
        <v>2141</v>
      </c>
      <c r="G2993">
        <v>74</v>
      </c>
      <c r="H2993" t="s">
        <v>2142</v>
      </c>
      <c r="I2993">
        <v>54351</v>
      </c>
      <c r="J2993" t="s">
        <v>16798</v>
      </c>
      <c r="K2993" t="s">
        <v>16799</v>
      </c>
      <c r="L2993" s="106">
        <v>41112</v>
      </c>
      <c r="M2993">
        <v>13640328</v>
      </c>
      <c r="N2993" t="s">
        <v>1757</v>
      </c>
      <c r="O2993" t="s">
        <v>1010</v>
      </c>
      <c r="P2993" t="s">
        <v>997</v>
      </c>
      <c r="Q2993" t="s">
        <v>1011</v>
      </c>
      <c r="R2993" s="109" t="str">
        <f>IF(OR(P2993="SB",Q2993="SB"),"SB",0)</f>
        <v>SB</v>
      </c>
      <c r="T2993" s="110">
        <v>2022117</v>
      </c>
      <c r="U2993" t="s">
        <v>19633</v>
      </c>
      <c r="V2993" s="113" t="str">
        <f>IF(AND(I2993&gt;=10000,I2993&lt;=19900),"Praha",(IF(AND(I2993&gt;=25001,I2993&lt;=29501),"Středočeský kraj",(IF(AND(I2993&gt;=30100,I2993&lt;=34972),"Středočeský kraj",(IF(AND(I2993&gt;=35002,I2993&lt;=36271),"Karlovarský kraj",(IF(AND(I2993&gt;=37001,I2993&lt;=39201),"Jihočeský kraj",(IF(AND(I2993&gt;=39701,I2993&lt;=39901),"Jihočeský kraj",(IF(AND(I2993&gt;=39301,I2993&lt;=39601),"Kraj Vysočina",(IF(AND(I2993&gt;=58001,I2993&lt;=59501),"Kraj Vysočina",(IF(AND(I2993&gt;=67401,I2993&lt;=67602),"Kraj Vysočina",(IF(AND(I2993&gt;=40001,I2993&lt;=44101),"Ústecký kraj",(IF(AND(I2993&gt;=46001,I2993&lt;=47201),"Liberecký kraj",(IF(AND(I2993&gt;=51202,I2993&lt;=51401),"Liberecký kraj",(IF(AND(I2993&gt;=53002,I2993&lt;=53976),"Pardubický kraj",(IF(AND(I2993&gt;=56002,I2993&lt;=57201),"Pardubický kraj",(IF(AND(I2993&gt;=60200,I2993&lt;=67201),"Jihomoravský kraj",(IF(AND(I2993&gt;=67801,I2993&lt;=68501),"Jihomoravský kraj",(IF(AND(I2993&gt;=69002,I2993&lt;=69801),"Jihomoravský kraj",(IF(AND(I2993&gt;=68601,I2993&lt;=68801),"Zlínský kraj",(IF(AND(I2993&gt;=75501,I2993&lt;=76901),"Zlínský kraj",(IF(AND(I2993&gt;=70030,I2993&lt;=74901),"Moravskoslezský kraj",(IF(AND(I2993&gt;=75000,I2993&lt;=75368),"Olomoucký kraj",(IF(AND(I2993&gt;=77200,I2993&lt;=79862),"Olomoucký kraj",(IF(AND(I2993&gt;=50011,I2993&lt;=50301),"Královéhradecký kraj",(IF(AND(I2993&gt;=54301,I2993&lt;=54303),"Královéhradecký kraj","0")))))))))))))))))))))))))))))))))))))))))))))))</f>
        <v>0</v>
      </c>
      <c r="AB2993" t="s">
        <v>16800</v>
      </c>
      <c r="AD2993" t="s">
        <v>998</v>
      </c>
      <c r="AE2993" t="s">
        <v>998</v>
      </c>
      <c r="AF2993" t="s">
        <v>998</v>
      </c>
      <c r="AG2993" s="107">
        <v>300</v>
      </c>
      <c r="AH2993" s="107">
        <v>0</v>
      </c>
      <c r="AI2993" s="107">
        <v>0</v>
      </c>
      <c r="AJ2993" t="s">
        <v>999</v>
      </c>
      <c r="AK2993" s="106">
        <v>44925</v>
      </c>
    </row>
    <row r="2994" spans="1:37" x14ac:dyDescent="0.45">
      <c r="A2994" t="s">
        <v>1087</v>
      </c>
      <c r="B2994" t="s">
        <v>11360</v>
      </c>
      <c r="C2994" t="s">
        <v>990</v>
      </c>
      <c r="D2994" t="s">
        <v>11361</v>
      </c>
      <c r="E2994" t="s">
        <v>992</v>
      </c>
      <c r="F2994" t="s">
        <v>2141</v>
      </c>
      <c r="G2994">
        <v>37</v>
      </c>
      <c r="H2994" t="s">
        <v>2142</v>
      </c>
      <c r="I2994">
        <v>54351</v>
      </c>
      <c r="K2994" t="s">
        <v>11362</v>
      </c>
      <c r="L2994" s="106">
        <v>40051</v>
      </c>
      <c r="M2994">
        <v>13629820</v>
      </c>
      <c r="N2994" t="s">
        <v>1757</v>
      </c>
      <c r="O2994" t="s">
        <v>1010</v>
      </c>
      <c r="P2994" t="s">
        <v>997</v>
      </c>
      <c r="Q2994" t="s">
        <v>1016</v>
      </c>
      <c r="R2994" s="109" t="str">
        <f>IF(OR(P2994="SB",Q2994="SB"),"SB",0)</f>
        <v>SB</v>
      </c>
      <c r="T2994" s="110">
        <v>2022121</v>
      </c>
      <c r="U2994" t="s">
        <v>19633</v>
      </c>
      <c r="V2994" s="113" t="str">
        <f>IF(AND(I2994&gt;=10000,I2994&lt;=19900),"Praha",(IF(AND(I2994&gt;=25001,I2994&lt;=29501),"Středočeský kraj",(IF(AND(I2994&gt;=30100,I2994&lt;=34972),"Středočeský kraj",(IF(AND(I2994&gt;=35002,I2994&lt;=36271),"Karlovarský kraj",(IF(AND(I2994&gt;=37001,I2994&lt;=39201),"Jihočeský kraj",(IF(AND(I2994&gt;=39701,I2994&lt;=39901),"Jihočeský kraj",(IF(AND(I2994&gt;=39301,I2994&lt;=39601),"Kraj Vysočina",(IF(AND(I2994&gt;=58001,I2994&lt;=59501),"Kraj Vysočina",(IF(AND(I2994&gt;=67401,I2994&lt;=67602),"Kraj Vysočina",(IF(AND(I2994&gt;=40001,I2994&lt;=44101),"Ústecký kraj",(IF(AND(I2994&gt;=46001,I2994&lt;=47201),"Liberecký kraj",(IF(AND(I2994&gt;=51202,I2994&lt;=51401),"Liberecký kraj",(IF(AND(I2994&gt;=53002,I2994&lt;=53976),"Pardubický kraj",(IF(AND(I2994&gt;=56002,I2994&lt;=57201),"Pardubický kraj",(IF(AND(I2994&gt;=60200,I2994&lt;=67201),"Jihomoravský kraj",(IF(AND(I2994&gt;=67801,I2994&lt;=68501),"Jihomoravský kraj",(IF(AND(I2994&gt;=69002,I2994&lt;=69801),"Jihomoravský kraj",(IF(AND(I2994&gt;=68601,I2994&lt;=68801),"Zlínský kraj",(IF(AND(I2994&gt;=75501,I2994&lt;=76901),"Zlínský kraj",(IF(AND(I2994&gt;=70030,I2994&lt;=74901),"Moravskoslezský kraj",(IF(AND(I2994&gt;=75000,I2994&lt;=75368),"Olomoucký kraj",(IF(AND(I2994&gt;=77200,I2994&lt;=79862),"Olomoucký kraj",(IF(AND(I2994&gt;=50011,I2994&lt;=50301),"Královéhradecký kraj",(IF(AND(I2994&gt;=54301,I2994&lt;=54303),"Královéhradecký kraj","0")))))))))))))))))))))))))))))))))))))))))))))))</f>
        <v>0</v>
      </c>
      <c r="AD2994" t="s">
        <v>998</v>
      </c>
      <c r="AE2994" t="s">
        <v>998</v>
      </c>
      <c r="AF2994" t="s">
        <v>998</v>
      </c>
      <c r="AG2994" s="107">
        <v>300</v>
      </c>
      <c r="AH2994" s="107">
        <v>0</v>
      </c>
      <c r="AI2994" s="107">
        <v>0</v>
      </c>
      <c r="AJ2994" t="s">
        <v>999</v>
      </c>
      <c r="AK2994" s="106">
        <v>44925</v>
      </c>
    </row>
    <row r="2995" spans="1:37" x14ac:dyDescent="0.45">
      <c r="A2995" t="s">
        <v>1411</v>
      </c>
      <c r="B2995" t="s">
        <v>11360</v>
      </c>
      <c r="C2995" t="s">
        <v>990</v>
      </c>
      <c r="D2995" t="s">
        <v>11363</v>
      </c>
      <c r="E2995" t="s">
        <v>992</v>
      </c>
      <c r="F2995" t="s">
        <v>2141</v>
      </c>
      <c r="G2995">
        <v>37</v>
      </c>
      <c r="H2995" t="s">
        <v>2142</v>
      </c>
      <c r="I2995">
        <v>54351</v>
      </c>
      <c r="K2995" t="s">
        <v>11362</v>
      </c>
      <c r="L2995" s="106">
        <v>40051</v>
      </c>
      <c r="M2995">
        <v>13630022</v>
      </c>
      <c r="N2995" t="s">
        <v>1757</v>
      </c>
      <c r="O2995" t="s">
        <v>1010</v>
      </c>
      <c r="P2995" t="s">
        <v>997</v>
      </c>
      <c r="Q2995" t="s">
        <v>1016</v>
      </c>
      <c r="R2995" s="109" t="str">
        <f>IF(OR(P2995="SB",Q2995="SB"),"SB",0)</f>
        <v>SB</v>
      </c>
      <c r="T2995" s="110">
        <v>2022122</v>
      </c>
      <c r="U2995" t="s">
        <v>19633</v>
      </c>
      <c r="V2995" s="113" t="str">
        <f>IF(AND(I2995&gt;=10000,I2995&lt;=19900),"Praha",(IF(AND(I2995&gt;=25001,I2995&lt;=29501),"Středočeský kraj",(IF(AND(I2995&gt;=30100,I2995&lt;=34972),"Středočeský kraj",(IF(AND(I2995&gt;=35002,I2995&lt;=36271),"Karlovarský kraj",(IF(AND(I2995&gt;=37001,I2995&lt;=39201),"Jihočeský kraj",(IF(AND(I2995&gt;=39701,I2995&lt;=39901),"Jihočeský kraj",(IF(AND(I2995&gt;=39301,I2995&lt;=39601),"Kraj Vysočina",(IF(AND(I2995&gt;=58001,I2995&lt;=59501),"Kraj Vysočina",(IF(AND(I2995&gt;=67401,I2995&lt;=67602),"Kraj Vysočina",(IF(AND(I2995&gt;=40001,I2995&lt;=44101),"Ústecký kraj",(IF(AND(I2995&gt;=46001,I2995&lt;=47201),"Liberecký kraj",(IF(AND(I2995&gt;=51202,I2995&lt;=51401),"Liberecký kraj",(IF(AND(I2995&gt;=53002,I2995&lt;=53976),"Pardubický kraj",(IF(AND(I2995&gt;=56002,I2995&lt;=57201),"Pardubický kraj",(IF(AND(I2995&gt;=60200,I2995&lt;=67201),"Jihomoravský kraj",(IF(AND(I2995&gt;=67801,I2995&lt;=68501),"Jihomoravský kraj",(IF(AND(I2995&gt;=69002,I2995&lt;=69801),"Jihomoravský kraj",(IF(AND(I2995&gt;=68601,I2995&lt;=68801),"Zlínský kraj",(IF(AND(I2995&gt;=75501,I2995&lt;=76901),"Zlínský kraj",(IF(AND(I2995&gt;=70030,I2995&lt;=74901),"Moravskoslezský kraj",(IF(AND(I2995&gt;=75000,I2995&lt;=75368),"Olomoucký kraj",(IF(AND(I2995&gt;=77200,I2995&lt;=79862),"Olomoucký kraj",(IF(AND(I2995&gt;=50011,I2995&lt;=50301),"Královéhradecký kraj",(IF(AND(I2995&gt;=54301,I2995&lt;=54303),"Královéhradecký kraj","0")))))))))))))))))))))))))))))))))))))))))))))))</f>
        <v>0</v>
      </c>
      <c r="AD2995" t="s">
        <v>998</v>
      </c>
      <c r="AE2995" t="s">
        <v>998</v>
      </c>
      <c r="AF2995" t="s">
        <v>998</v>
      </c>
      <c r="AG2995" s="107">
        <v>300</v>
      </c>
      <c r="AH2995" s="107">
        <v>0</v>
      </c>
      <c r="AI2995" s="107">
        <v>0</v>
      </c>
      <c r="AJ2995" t="s">
        <v>999</v>
      </c>
      <c r="AK2995" s="106">
        <v>44925</v>
      </c>
    </row>
    <row r="2996" spans="1:37" x14ac:dyDescent="0.45">
      <c r="A2996" t="s">
        <v>5384</v>
      </c>
      <c r="B2996" t="s">
        <v>13946</v>
      </c>
      <c r="C2996" t="s">
        <v>1002</v>
      </c>
      <c r="D2996" t="s">
        <v>13947</v>
      </c>
      <c r="E2996" t="s">
        <v>992</v>
      </c>
      <c r="F2996" t="s">
        <v>2141</v>
      </c>
      <c r="G2996">
        <v>151</v>
      </c>
      <c r="H2996" t="s">
        <v>2142</v>
      </c>
      <c r="I2996">
        <v>54351</v>
      </c>
      <c r="K2996" t="s">
        <v>13948</v>
      </c>
      <c r="L2996" s="106">
        <v>40079</v>
      </c>
      <c r="M2996">
        <v>13582229</v>
      </c>
      <c r="N2996" t="s">
        <v>1757</v>
      </c>
      <c r="O2996" t="s">
        <v>1010</v>
      </c>
      <c r="P2996" t="s">
        <v>997</v>
      </c>
      <c r="Q2996" t="s">
        <v>1016</v>
      </c>
      <c r="R2996" s="109" t="str">
        <f>IF(OR(P2996="SB",Q2996="SB"),"SB",0)</f>
        <v>SB</v>
      </c>
      <c r="T2996" s="110">
        <v>2022124</v>
      </c>
      <c r="U2996" t="s">
        <v>19633</v>
      </c>
      <c r="V2996" s="113" t="str">
        <f>IF(AND(I2996&gt;=10000,I2996&lt;=19900),"Praha",(IF(AND(I2996&gt;=25001,I2996&lt;=29501),"Středočeský kraj",(IF(AND(I2996&gt;=30100,I2996&lt;=34972),"Středočeský kraj",(IF(AND(I2996&gt;=35002,I2996&lt;=36271),"Karlovarský kraj",(IF(AND(I2996&gt;=37001,I2996&lt;=39201),"Jihočeský kraj",(IF(AND(I2996&gt;=39701,I2996&lt;=39901),"Jihočeský kraj",(IF(AND(I2996&gt;=39301,I2996&lt;=39601),"Kraj Vysočina",(IF(AND(I2996&gt;=58001,I2996&lt;=59501),"Kraj Vysočina",(IF(AND(I2996&gt;=67401,I2996&lt;=67602),"Kraj Vysočina",(IF(AND(I2996&gt;=40001,I2996&lt;=44101),"Ústecký kraj",(IF(AND(I2996&gt;=46001,I2996&lt;=47201),"Liberecký kraj",(IF(AND(I2996&gt;=51202,I2996&lt;=51401),"Liberecký kraj",(IF(AND(I2996&gt;=53002,I2996&lt;=53976),"Pardubický kraj",(IF(AND(I2996&gt;=56002,I2996&lt;=57201),"Pardubický kraj",(IF(AND(I2996&gt;=60200,I2996&lt;=67201),"Jihomoravský kraj",(IF(AND(I2996&gt;=67801,I2996&lt;=68501),"Jihomoravský kraj",(IF(AND(I2996&gt;=69002,I2996&lt;=69801),"Jihomoravský kraj",(IF(AND(I2996&gt;=68601,I2996&lt;=68801),"Zlínský kraj",(IF(AND(I2996&gt;=75501,I2996&lt;=76901),"Zlínský kraj",(IF(AND(I2996&gt;=70030,I2996&lt;=74901),"Moravskoslezský kraj",(IF(AND(I2996&gt;=75000,I2996&lt;=75368),"Olomoucký kraj",(IF(AND(I2996&gt;=77200,I2996&lt;=79862),"Olomoucký kraj",(IF(AND(I2996&gt;=50011,I2996&lt;=50301),"Královéhradecký kraj",(IF(AND(I2996&gt;=54301,I2996&lt;=54303),"Královéhradecký kraj","0")))))))))))))))))))))))))))))))))))))))))))))))</f>
        <v>0</v>
      </c>
      <c r="AD2996" t="s">
        <v>998</v>
      </c>
      <c r="AE2996" t="s">
        <v>998</v>
      </c>
      <c r="AF2996" t="s">
        <v>998</v>
      </c>
      <c r="AG2996" s="107">
        <v>0</v>
      </c>
      <c r="AH2996" s="107">
        <v>0</v>
      </c>
      <c r="AI2996" s="107">
        <v>0</v>
      </c>
      <c r="AJ2996" t="s">
        <v>1012</v>
      </c>
    </row>
    <row r="2997" spans="1:37" x14ac:dyDescent="0.45">
      <c r="A2997" t="s">
        <v>1037</v>
      </c>
      <c r="B2997" t="s">
        <v>4297</v>
      </c>
      <c r="C2997" t="s">
        <v>990</v>
      </c>
      <c r="D2997" t="s">
        <v>4298</v>
      </c>
      <c r="E2997" t="s">
        <v>992</v>
      </c>
      <c r="F2997" t="s">
        <v>2141</v>
      </c>
      <c r="G2997">
        <v>134</v>
      </c>
      <c r="H2997" t="s">
        <v>2142</v>
      </c>
      <c r="I2997">
        <v>54351</v>
      </c>
      <c r="K2997" t="s">
        <v>4299</v>
      </c>
      <c r="L2997" s="106">
        <v>32314</v>
      </c>
      <c r="M2997">
        <v>10881282</v>
      </c>
      <c r="N2997" t="s">
        <v>996</v>
      </c>
      <c r="O2997" t="s">
        <v>12</v>
      </c>
      <c r="P2997" t="s">
        <v>997</v>
      </c>
      <c r="R2997" s="109" t="str">
        <f>IF(OR(P2997="SB",Q2997="SB"),"SB",0)</f>
        <v>SB</v>
      </c>
      <c r="T2997" s="110">
        <v>11524</v>
      </c>
      <c r="U2997" t="s">
        <v>19634</v>
      </c>
      <c r="V2997" s="113" t="str">
        <f>IF(AND(I2997&gt;=10000,I2997&lt;=19900),"Praha",(IF(AND(I2997&gt;=25001,I2997&lt;=29501),"Středočeský kraj",(IF(AND(I2997&gt;=30100,I2997&lt;=34972),"Středočeský kraj",(IF(AND(I2997&gt;=35002,I2997&lt;=36271),"Karlovarský kraj",(IF(AND(I2997&gt;=37001,I2997&lt;=39201),"Jihočeský kraj",(IF(AND(I2997&gt;=39701,I2997&lt;=39901),"Jihočeský kraj",(IF(AND(I2997&gt;=39301,I2997&lt;=39601),"Kraj Vysočina",(IF(AND(I2997&gt;=58001,I2997&lt;=59501),"Kraj Vysočina",(IF(AND(I2997&gt;=67401,I2997&lt;=67602),"Kraj Vysočina",(IF(AND(I2997&gt;=40001,I2997&lt;=44101),"Ústecký kraj",(IF(AND(I2997&gt;=46001,I2997&lt;=47201),"Liberecký kraj",(IF(AND(I2997&gt;=51202,I2997&lt;=51401),"Liberecký kraj",(IF(AND(I2997&gt;=53002,I2997&lt;=53976),"Pardubický kraj",(IF(AND(I2997&gt;=56002,I2997&lt;=57201),"Pardubický kraj",(IF(AND(I2997&gt;=60200,I2997&lt;=67201),"Jihomoravský kraj",(IF(AND(I2997&gt;=67801,I2997&lt;=68501),"Jihomoravský kraj",(IF(AND(I2997&gt;=69002,I2997&lt;=69801),"Jihomoravský kraj",(IF(AND(I2997&gt;=68601,I2997&lt;=68801),"Zlínský kraj",(IF(AND(I2997&gt;=75501,I2997&lt;=76901),"Zlínský kraj",(IF(AND(I2997&gt;=70030,I2997&lt;=74901),"Moravskoslezský kraj",(IF(AND(I2997&gt;=75000,I2997&lt;=75368),"Olomoucký kraj",(IF(AND(I2997&gt;=77200,I2997&lt;=79862),"Olomoucký kraj",(IF(AND(I2997&gt;=50011,I2997&lt;=50301),"Královéhradecký kraj",(IF(AND(I2997&gt;=54301,I2997&lt;=54303),"Královéhradecký kraj","0")))))))))))))))))))))))))))))))))))))))))))))))</f>
        <v>0</v>
      </c>
      <c r="W2997" s="111">
        <v>11524</v>
      </c>
      <c r="X2997" s="111" t="s">
        <v>19633</v>
      </c>
      <c r="AD2997" t="s">
        <v>998</v>
      </c>
      <c r="AE2997" t="s">
        <v>1515</v>
      </c>
      <c r="AF2997" t="s">
        <v>998</v>
      </c>
      <c r="AG2997" s="107">
        <v>0</v>
      </c>
      <c r="AH2997" s="107">
        <v>0</v>
      </c>
      <c r="AI2997" s="107">
        <v>0</v>
      </c>
      <c r="AJ2997" t="s">
        <v>1012</v>
      </c>
    </row>
    <row r="2998" spans="1:37" x14ac:dyDescent="0.45">
      <c r="A2998" t="s">
        <v>1843</v>
      </c>
      <c r="B2998" t="s">
        <v>2523</v>
      </c>
      <c r="C2998" t="s">
        <v>1002</v>
      </c>
      <c r="D2998" t="s">
        <v>2530</v>
      </c>
      <c r="E2998" t="s">
        <v>992</v>
      </c>
      <c r="F2998" t="s">
        <v>2141</v>
      </c>
      <c r="G2998">
        <v>73</v>
      </c>
      <c r="H2998" t="s">
        <v>2531</v>
      </c>
      <c r="I2998">
        <v>54351</v>
      </c>
      <c r="K2998" t="s">
        <v>2497</v>
      </c>
      <c r="L2998" s="106">
        <v>26682</v>
      </c>
      <c r="M2998">
        <v>13777441</v>
      </c>
      <c r="N2998" t="s">
        <v>1009</v>
      </c>
      <c r="O2998" t="s">
        <v>1010</v>
      </c>
      <c r="P2998" t="s">
        <v>997</v>
      </c>
      <c r="Q2998" t="s">
        <v>1016</v>
      </c>
      <c r="R2998" s="109" t="str">
        <f>IF(OR(P2998="SB",Q2998="SB"),"SB",0)</f>
        <v>SB</v>
      </c>
      <c r="T2998" s="110" t="s">
        <v>998</v>
      </c>
      <c r="V2998" s="113" t="str">
        <f>IF(AND(I2998&gt;=10000,I2998&lt;=19900),"Praha",(IF(AND(I2998&gt;=25001,I2998&lt;=29501),"Středočeský kraj",(IF(AND(I2998&gt;=30100,I2998&lt;=34972),"Středočeský kraj",(IF(AND(I2998&gt;=35002,I2998&lt;=36271),"Karlovarský kraj",(IF(AND(I2998&gt;=37001,I2998&lt;=39201),"Jihočeský kraj",(IF(AND(I2998&gt;=39701,I2998&lt;=39901),"Jihočeský kraj",(IF(AND(I2998&gt;=39301,I2998&lt;=39601),"Kraj Vysočina",(IF(AND(I2998&gt;=58001,I2998&lt;=59501),"Kraj Vysočina",(IF(AND(I2998&gt;=67401,I2998&lt;=67602),"Kraj Vysočina",(IF(AND(I2998&gt;=40001,I2998&lt;=44101),"Ústecký kraj",(IF(AND(I2998&gt;=46001,I2998&lt;=47201),"Liberecký kraj",(IF(AND(I2998&gt;=51202,I2998&lt;=51401),"Liberecký kraj",(IF(AND(I2998&gt;=53002,I2998&lt;=53976),"Pardubický kraj",(IF(AND(I2998&gt;=56002,I2998&lt;=57201),"Pardubický kraj",(IF(AND(I2998&gt;=60200,I2998&lt;=67201),"Jihomoravský kraj",(IF(AND(I2998&gt;=67801,I2998&lt;=68501),"Jihomoravský kraj",(IF(AND(I2998&gt;=69002,I2998&lt;=69801),"Jihomoravský kraj",(IF(AND(I2998&gt;=68601,I2998&lt;=68801),"Zlínský kraj",(IF(AND(I2998&gt;=75501,I2998&lt;=76901),"Zlínský kraj",(IF(AND(I2998&gt;=70030,I2998&lt;=74901),"Moravskoslezský kraj",(IF(AND(I2998&gt;=75000,I2998&lt;=75368),"Olomoucký kraj",(IF(AND(I2998&gt;=77200,I2998&lt;=79862),"Olomoucký kraj",(IF(AND(I2998&gt;=50011,I2998&lt;=50301),"Královéhradecký kraj",(IF(AND(I2998&gt;=54301,I2998&lt;=54303),"Královéhradecký kraj","0")))))))))))))))))))))))))))))))))))))))))))))))</f>
        <v>0</v>
      </c>
      <c r="AB2998" t="s">
        <v>998</v>
      </c>
      <c r="AD2998" t="s">
        <v>998</v>
      </c>
      <c r="AE2998" t="s">
        <v>998</v>
      </c>
      <c r="AF2998" t="s">
        <v>998</v>
      </c>
      <c r="AG2998" s="107">
        <v>0</v>
      </c>
      <c r="AH2998" s="107">
        <v>0</v>
      </c>
      <c r="AI2998" s="107">
        <v>0</v>
      </c>
      <c r="AJ2998" t="s">
        <v>1012</v>
      </c>
    </row>
    <row r="2999" spans="1:37" x14ac:dyDescent="0.45">
      <c r="A2999" t="s">
        <v>3325</v>
      </c>
      <c r="B2999" t="s">
        <v>3324</v>
      </c>
      <c r="C2999" t="s">
        <v>1002</v>
      </c>
      <c r="D2999" t="s">
        <v>3326</v>
      </c>
      <c r="E2999" t="s">
        <v>992</v>
      </c>
      <c r="F2999" t="s">
        <v>2142</v>
      </c>
      <c r="G2999">
        <v>183</v>
      </c>
      <c r="H2999" t="s">
        <v>2142</v>
      </c>
      <c r="I2999">
        <v>54351</v>
      </c>
      <c r="K2999" t="s">
        <v>3327</v>
      </c>
      <c r="L2999" s="106">
        <v>21567</v>
      </c>
      <c r="M2999">
        <v>13420258</v>
      </c>
      <c r="N2999" t="s">
        <v>996</v>
      </c>
      <c r="O2999" t="s">
        <v>12</v>
      </c>
      <c r="P2999" t="s">
        <v>997</v>
      </c>
      <c r="R2999" s="109" t="str">
        <f>IF(OR(P2999="SB",Q2999="SB"),"SB",0)</f>
        <v>SB</v>
      </c>
      <c r="T2999" s="110" t="s">
        <v>998</v>
      </c>
      <c r="V2999" s="113" t="str">
        <f>IF(AND(I2999&gt;=10000,I2999&lt;=19900),"Praha",(IF(AND(I2999&gt;=25001,I2999&lt;=29501),"Středočeský kraj",(IF(AND(I2999&gt;=30100,I2999&lt;=34972),"Středočeský kraj",(IF(AND(I2999&gt;=35002,I2999&lt;=36271),"Karlovarský kraj",(IF(AND(I2999&gt;=37001,I2999&lt;=39201),"Jihočeský kraj",(IF(AND(I2999&gt;=39701,I2999&lt;=39901),"Jihočeský kraj",(IF(AND(I2999&gt;=39301,I2999&lt;=39601),"Kraj Vysočina",(IF(AND(I2999&gt;=58001,I2999&lt;=59501),"Kraj Vysočina",(IF(AND(I2999&gt;=67401,I2999&lt;=67602),"Kraj Vysočina",(IF(AND(I2999&gt;=40001,I2999&lt;=44101),"Ústecký kraj",(IF(AND(I2999&gt;=46001,I2999&lt;=47201),"Liberecký kraj",(IF(AND(I2999&gt;=51202,I2999&lt;=51401),"Liberecký kraj",(IF(AND(I2999&gt;=53002,I2999&lt;=53976),"Pardubický kraj",(IF(AND(I2999&gt;=56002,I2999&lt;=57201),"Pardubický kraj",(IF(AND(I2999&gt;=60200,I2999&lt;=67201),"Jihomoravský kraj",(IF(AND(I2999&gt;=67801,I2999&lt;=68501),"Jihomoravský kraj",(IF(AND(I2999&gt;=69002,I2999&lt;=69801),"Jihomoravský kraj",(IF(AND(I2999&gt;=68601,I2999&lt;=68801),"Zlínský kraj",(IF(AND(I2999&gt;=75501,I2999&lt;=76901),"Zlínský kraj",(IF(AND(I2999&gt;=70030,I2999&lt;=74901),"Moravskoslezský kraj",(IF(AND(I2999&gt;=75000,I2999&lt;=75368),"Olomoucký kraj",(IF(AND(I2999&gt;=77200,I2999&lt;=79862),"Olomoucký kraj",(IF(AND(I2999&gt;=50011,I2999&lt;=50301),"Královéhradecký kraj",(IF(AND(I2999&gt;=54301,I2999&lt;=54303),"Královéhradecký kraj","0")))))))))))))))))))))))))))))))))))))))))))))))</f>
        <v>0</v>
      </c>
      <c r="AB2999" t="s">
        <v>998</v>
      </c>
      <c r="AD2999" t="s">
        <v>998</v>
      </c>
      <c r="AE2999" t="s">
        <v>998</v>
      </c>
      <c r="AF2999" t="s">
        <v>998</v>
      </c>
      <c r="AG2999" s="107">
        <v>0</v>
      </c>
      <c r="AH2999" s="107">
        <v>0</v>
      </c>
      <c r="AI2999" s="107">
        <v>0</v>
      </c>
      <c r="AJ2999" t="s">
        <v>1012</v>
      </c>
    </row>
    <row r="3000" spans="1:37" x14ac:dyDescent="0.45">
      <c r="A3000" t="s">
        <v>1666</v>
      </c>
      <c r="B3000" t="s">
        <v>5391</v>
      </c>
      <c r="C3000" t="s">
        <v>990</v>
      </c>
      <c r="D3000" t="s">
        <v>5392</v>
      </c>
      <c r="E3000" t="s">
        <v>992</v>
      </c>
      <c r="F3000" t="s">
        <v>2142</v>
      </c>
      <c r="G3000">
        <v>217</v>
      </c>
      <c r="H3000" t="s">
        <v>2142</v>
      </c>
      <c r="I3000">
        <v>54351</v>
      </c>
      <c r="K3000" t="s">
        <v>5393</v>
      </c>
      <c r="L3000" s="106">
        <v>34270</v>
      </c>
      <c r="M3000">
        <v>13420460</v>
      </c>
      <c r="N3000" t="s">
        <v>996</v>
      </c>
      <c r="O3000" t="s">
        <v>12</v>
      </c>
      <c r="P3000" t="s">
        <v>997</v>
      </c>
      <c r="R3000" s="109" t="str">
        <f>IF(OR(P3000="SB",Q3000="SB"),"SB",0)</f>
        <v>SB</v>
      </c>
      <c r="T3000" s="110" t="s">
        <v>998</v>
      </c>
      <c r="V3000" s="113" t="str">
        <f>IF(AND(I3000&gt;=10000,I3000&lt;=19900),"Praha",(IF(AND(I3000&gt;=25001,I3000&lt;=29501),"Středočeský kraj",(IF(AND(I3000&gt;=30100,I3000&lt;=34972),"Středočeský kraj",(IF(AND(I3000&gt;=35002,I3000&lt;=36271),"Karlovarský kraj",(IF(AND(I3000&gt;=37001,I3000&lt;=39201),"Jihočeský kraj",(IF(AND(I3000&gt;=39701,I3000&lt;=39901),"Jihočeský kraj",(IF(AND(I3000&gt;=39301,I3000&lt;=39601),"Kraj Vysočina",(IF(AND(I3000&gt;=58001,I3000&lt;=59501),"Kraj Vysočina",(IF(AND(I3000&gt;=67401,I3000&lt;=67602),"Kraj Vysočina",(IF(AND(I3000&gt;=40001,I3000&lt;=44101),"Ústecký kraj",(IF(AND(I3000&gt;=46001,I3000&lt;=47201),"Liberecký kraj",(IF(AND(I3000&gt;=51202,I3000&lt;=51401),"Liberecký kraj",(IF(AND(I3000&gt;=53002,I3000&lt;=53976),"Pardubický kraj",(IF(AND(I3000&gt;=56002,I3000&lt;=57201),"Pardubický kraj",(IF(AND(I3000&gt;=60200,I3000&lt;=67201),"Jihomoravský kraj",(IF(AND(I3000&gt;=67801,I3000&lt;=68501),"Jihomoravský kraj",(IF(AND(I3000&gt;=69002,I3000&lt;=69801),"Jihomoravský kraj",(IF(AND(I3000&gt;=68601,I3000&lt;=68801),"Zlínský kraj",(IF(AND(I3000&gt;=75501,I3000&lt;=76901),"Zlínský kraj",(IF(AND(I3000&gt;=70030,I3000&lt;=74901),"Moravskoslezský kraj",(IF(AND(I3000&gt;=75000,I3000&lt;=75368),"Olomoucký kraj",(IF(AND(I3000&gt;=77200,I3000&lt;=79862),"Olomoucký kraj",(IF(AND(I3000&gt;=50011,I3000&lt;=50301),"Královéhradecký kraj",(IF(AND(I3000&gt;=54301,I3000&lt;=54303),"Královéhradecký kraj","0")))))))))))))))))))))))))))))))))))))))))))))))</f>
        <v>0</v>
      </c>
      <c r="AB3000" t="s">
        <v>998</v>
      </c>
      <c r="AD3000" t="s">
        <v>998</v>
      </c>
      <c r="AE3000" t="s">
        <v>998</v>
      </c>
      <c r="AF3000" t="s">
        <v>998</v>
      </c>
      <c r="AG3000" s="107">
        <v>0</v>
      </c>
      <c r="AH3000" s="107">
        <v>0</v>
      </c>
      <c r="AI3000" s="107">
        <v>0</v>
      </c>
      <c r="AJ3000" t="s">
        <v>1012</v>
      </c>
    </row>
    <row r="3001" spans="1:37" x14ac:dyDescent="0.45">
      <c r="A3001" t="s">
        <v>1307</v>
      </c>
      <c r="B3001" t="s">
        <v>5850</v>
      </c>
      <c r="C3001" t="s">
        <v>1002</v>
      </c>
      <c r="D3001" t="s">
        <v>5851</v>
      </c>
      <c r="E3001" t="s">
        <v>992</v>
      </c>
      <c r="F3001" t="s">
        <v>1218</v>
      </c>
      <c r="G3001">
        <v>290</v>
      </c>
      <c r="H3001" t="s">
        <v>2142</v>
      </c>
      <c r="I3001">
        <v>54351</v>
      </c>
      <c r="J3001">
        <v>608146129</v>
      </c>
      <c r="K3001" t="s">
        <v>5852</v>
      </c>
      <c r="L3001" s="106">
        <v>26887</v>
      </c>
      <c r="M3001">
        <v>15227488</v>
      </c>
      <c r="N3001" t="s">
        <v>2373</v>
      </c>
      <c r="O3001" t="s">
        <v>1023</v>
      </c>
      <c r="P3001" t="s">
        <v>997</v>
      </c>
      <c r="R3001" s="109" t="str">
        <f>IF(OR(P3001="SB",Q3001="SB"),"SB",0)</f>
        <v>SB</v>
      </c>
      <c r="T3001" s="110" t="s">
        <v>998</v>
      </c>
      <c r="V3001" s="113" t="str">
        <f>IF(AND(I3001&gt;=10000,I3001&lt;=19900),"Praha",(IF(AND(I3001&gt;=25001,I3001&lt;=29501),"Středočeský kraj",(IF(AND(I3001&gt;=30100,I3001&lt;=34972),"Středočeský kraj",(IF(AND(I3001&gt;=35002,I3001&lt;=36271),"Karlovarský kraj",(IF(AND(I3001&gt;=37001,I3001&lt;=39201),"Jihočeský kraj",(IF(AND(I3001&gt;=39701,I3001&lt;=39901),"Jihočeský kraj",(IF(AND(I3001&gt;=39301,I3001&lt;=39601),"Kraj Vysočina",(IF(AND(I3001&gt;=58001,I3001&lt;=59501),"Kraj Vysočina",(IF(AND(I3001&gt;=67401,I3001&lt;=67602),"Kraj Vysočina",(IF(AND(I3001&gt;=40001,I3001&lt;=44101),"Ústecký kraj",(IF(AND(I3001&gt;=46001,I3001&lt;=47201),"Liberecký kraj",(IF(AND(I3001&gt;=51202,I3001&lt;=51401),"Liberecký kraj",(IF(AND(I3001&gt;=53002,I3001&lt;=53976),"Pardubický kraj",(IF(AND(I3001&gt;=56002,I3001&lt;=57201),"Pardubický kraj",(IF(AND(I3001&gt;=60200,I3001&lt;=67201),"Jihomoravský kraj",(IF(AND(I3001&gt;=67801,I3001&lt;=68501),"Jihomoravský kraj",(IF(AND(I3001&gt;=69002,I3001&lt;=69801),"Jihomoravský kraj",(IF(AND(I3001&gt;=68601,I3001&lt;=68801),"Zlínský kraj",(IF(AND(I3001&gt;=75501,I3001&lt;=76901),"Zlínský kraj",(IF(AND(I3001&gt;=70030,I3001&lt;=74901),"Moravskoslezský kraj",(IF(AND(I3001&gt;=75000,I3001&lt;=75368),"Olomoucký kraj",(IF(AND(I3001&gt;=77200,I3001&lt;=79862),"Olomoucký kraj",(IF(AND(I3001&gt;=50011,I3001&lt;=50301),"Královéhradecký kraj",(IF(AND(I3001&gt;=54301,I3001&lt;=54303),"Královéhradecký kraj","0")))))))))))))))))))))))))))))))))))))))))))))))</f>
        <v>0</v>
      </c>
      <c r="AB3001" t="s">
        <v>998</v>
      </c>
      <c r="AD3001" t="s">
        <v>998</v>
      </c>
      <c r="AE3001" t="s">
        <v>998</v>
      </c>
      <c r="AF3001" t="s">
        <v>998</v>
      </c>
      <c r="AG3001" s="107">
        <v>300</v>
      </c>
      <c r="AH3001" s="107">
        <v>0</v>
      </c>
      <c r="AI3001" s="107">
        <v>0</v>
      </c>
      <c r="AJ3001" t="s">
        <v>999</v>
      </c>
      <c r="AK3001" s="106">
        <v>44813</v>
      </c>
    </row>
    <row r="3002" spans="1:37" x14ac:dyDescent="0.45">
      <c r="A3002" t="s">
        <v>1448</v>
      </c>
      <c r="B3002" t="s">
        <v>7254</v>
      </c>
      <c r="C3002" t="s">
        <v>990</v>
      </c>
      <c r="D3002" t="s">
        <v>7260</v>
      </c>
      <c r="E3002" t="s">
        <v>992</v>
      </c>
      <c r="F3002" t="s">
        <v>1218</v>
      </c>
      <c r="G3002">
        <v>290</v>
      </c>
      <c r="H3002" t="s">
        <v>2142</v>
      </c>
      <c r="I3002">
        <v>54351</v>
      </c>
      <c r="J3002">
        <v>608146129</v>
      </c>
      <c r="K3002" t="s">
        <v>7261</v>
      </c>
      <c r="L3002" s="106">
        <v>23399</v>
      </c>
      <c r="M3002">
        <v>15227589</v>
      </c>
      <c r="N3002" t="s">
        <v>2373</v>
      </c>
      <c r="O3002" t="s">
        <v>1023</v>
      </c>
      <c r="P3002" t="s">
        <v>997</v>
      </c>
      <c r="R3002" s="109" t="str">
        <f>IF(OR(P3002="SB",Q3002="SB"),"SB",0)</f>
        <v>SB</v>
      </c>
      <c r="T3002" s="110" t="s">
        <v>998</v>
      </c>
      <c r="V3002" s="113" t="str">
        <f>IF(AND(I3002&gt;=10000,I3002&lt;=19900),"Praha",(IF(AND(I3002&gt;=25001,I3002&lt;=29501),"Středočeský kraj",(IF(AND(I3002&gt;=30100,I3002&lt;=34972),"Středočeský kraj",(IF(AND(I3002&gt;=35002,I3002&lt;=36271),"Karlovarský kraj",(IF(AND(I3002&gt;=37001,I3002&lt;=39201),"Jihočeský kraj",(IF(AND(I3002&gt;=39701,I3002&lt;=39901),"Jihočeský kraj",(IF(AND(I3002&gt;=39301,I3002&lt;=39601),"Kraj Vysočina",(IF(AND(I3002&gt;=58001,I3002&lt;=59501),"Kraj Vysočina",(IF(AND(I3002&gt;=67401,I3002&lt;=67602),"Kraj Vysočina",(IF(AND(I3002&gt;=40001,I3002&lt;=44101),"Ústecký kraj",(IF(AND(I3002&gt;=46001,I3002&lt;=47201),"Liberecký kraj",(IF(AND(I3002&gt;=51202,I3002&lt;=51401),"Liberecký kraj",(IF(AND(I3002&gt;=53002,I3002&lt;=53976),"Pardubický kraj",(IF(AND(I3002&gt;=56002,I3002&lt;=57201),"Pardubický kraj",(IF(AND(I3002&gt;=60200,I3002&lt;=67201),"Jihomoravský kraj",(IF(AND(I3002&gt;=67801,I3002&lt;=68501),"Jihomoravský kraj",(IF(AND(I3002&gt;=69002,I3002&lt;=69801),"Jihomoravský kraj",(IF(AND(I3002&gt;=68601,I3002&lt;=68801),"Zlínský kraj",(IF(AND(I3002&gt;=75501,I3002&lt;=76901),"Zlínský kraj",(IF(AND(I3002&gt;=70030,I3002&lt;=74901),"Moravskoslezský kraj",(IF(AND(I3002&gt;=75000,I3002&lt;=75368),"Olomoucký kraj",(IF(AND(I3002&gt;=77200,I3002&lt;=79862),"Olomoucký kraj",(IF(AND(I3002&gt;=50011,I3002&lt;=50301),"Královéhradecký kraj",(IF(AND(I3002&gt;=54301,I3002&lt;=54303),"Královéhradecký kraj","0")))))))))))))))))))))))))))))))))))))))))))))))</f>
        <v>0</v>
      </c>
      <c r="AB3002" t="s">
        <v>998</v>
      </c>
      <c r="AD3002" t="s">
        <v>998</v>
      </c>
      <c r="AE3002" t="s">
        <v>998</v>
      </c>
      <c r="AF3002" t="s">
        <v>998</v>
      </c>
      <c r="AG3002" s="107">
        <v>300</v>
      </c>
      <c r="AH3002" s="107">
        <v>0</v>
      </c>
      <c r="AI3002" s="107">
        <v>0</v>
      </c>
      <c r="AJ3002" t="s">
        <v>999</v>
      </c>
      <c r="AK3002" s="106">
        <v>44813</v>
      </c>
    </row>
    <row r="3003" spans="1:37" x14ac:dyDescent="0.45">
      <c r="A3003" t="s">
        <v>1128</v>
      </c>
      <c r="B3003" t="s">
        <v>8132</v>
      </c>
      <c r="C3003" t="s">
        <v>990</v>
      </c>
      <c r="D3003" t="s">
        <v>8133</v>
      </c>
      <c r="E3003" t="s">
        <v>992</v>
      </c>
      <c r="F3003" t="s">
        <v>1097</v>
      </c>
      <c r="G3003">
        <v>143</v>
      </c>
      <c r="H3003" t="s">
        <v>8134</v>
      </c>
      <c r="I3003">
        <v>54351</v>
      </c>
      <c r="K3003" t="s">
        <v>8135</v>
      </c>
      <c r="L3003" s="106">
        <v>31936</v>
      </c>
      <c r="M3003">
        <v>12982041</v>
      </c>
      <c r="N3003" t="s">
        <v>996</v>
      </c>
      <c r="O3003" t="s">
        <v>12</v>
      </c>
      <c r="P3003" t="s">
        <v>997</v>
      </c>
      <c r="R3003" s="109" t="str">
        <f>IF(OR(P3003="SB",Q3003="SB"),"SB",0)</f>
        <v>SB</v>
      </c>
      <c r="T3003" s="110" t="s">
        <v>998</v>
      </c>
      <c r="V3003" s="113" t="str">
        <f>IF(AND(I3003&gt;=10000,I3003&lt;=19900),"Praha",(IF(AND(I3003&gt;=25001,I3003&lt;=29501),"Středočeský kraj",(IF(AND(I3003&gt;=30100,I3003&lt;=34972),"Středočeský kraj",(IF(AND(I3003&gt;=35002,I3003&lt;=36271),"Karlovarský kraj",(IF(AND(I3003&gt;=37001,I3003&lt;=39201),"Jihočeský kraj",(IF(AND(I3003&gt;=39701,I3003&lt;=39901),"Jihočeský kraj",(IF(AND(I3003&gt;=39301,I3003&lt;=39601),"Kraj Vysočina",(IF(AND(I3003&gt;=58001,I3003&lt;=59501),"Kraj Vysočina",(IF(AND(I3003&gt;=67401,I3003&lt;=67602),"Kraj Vysočina",(IF(AND(I3003&gt;=40001,I3003&lt;=44101),"Ústecký kraj",(IF(AND(I3003&gt;=46001,I3003&lt;=47201),"Liberecký kraj",(IF(AND(I3003&gt;=51202,I3003&lt;=51401),"Liberecký kraj",(IF(AND(I3003&gt;=53002,I3003&lt;=53976),"Pardubický kraj",(IF(AND(I3003&gt;=56002,I3003&lt;=57201),"Pardubický kraj",(IF(AND(I3003&gt;=60200,I3003&lt;=67201),"Jihomoravský kraj",(IF(AND(I3003&gt;=67801,I3003&lt;=68501),"Jihomoravský kraj",(IF(AND(I3003&gt;=69002,I3003&lt;=69801),"Jihomoravský kraj",(IF(AND(I3003&gt;=68601,I3003&lt;=68801),"Zlínský kraj",(IF(AND(I3003&gt;=75501,I3003&lt;=76901),"Zlínský kraj",(IF(AND(I3003&gt;=70030,I3003&lt;=74901),"Moravskoslezský kraj",(IF(AND(I3003&gt;=75000,I3003&lt;=75368),"Olomoucký kraj",(IF(AND(I3003&gt;=77200,I3003&lt;=79862),"Olomoucký kraj",(IF(AND(I3003&gt;=50011,I3003&lt;=50301),"Královéhradecký kraj",(IF(AND(I3003&gt;=54301,I3003&lt;=54303),"Královéhradecký kraj","0")))))))))))))))))))))))))))))))))))))))))))))))</f>
        <v>0</v>
      </c>
      <c r="AB3003" t="s">
        <v>998</v>
      </c>
      <c r="AD3003" t="s">
        <v>998</v>
      </c>
      <c r="AE3003" t="s">
        <v>998</v>
      </c>
      <c r="AF3003" t="s">
        <v>998</v>
      </c>
      <c r="AG3003" s="107">
        <v>0</v>
      </c>
      <c r="AH3003" s="107">
        <v>0</v>
      </c>
      <c r="AI3003" s="107">
        <v>0</v>
      </c>
      <c r="AJ3003" t="s">
        <v>1012</v>
      </c>
    </row>
    <row r="3004" spans="1:37" x14ac:dyDescent="0.45">
      <c r="A3004" t="s">
        <v>1124</v>
      </c>
      <c r="B3004" t="s">
        <v>9358</v>
      </c>
      <c r="C3004" t="s">
        <v>990</v>
      </c>
      <c r="D3004" t="s">
        <v>9359</v>
      </c>
      <c r="E3004" t="s">
        <v>992</v>
      </c>
      <c r="F3004" t="s">
        <v>2141</v>
      </c>
      <c r="G3004">
        <v>73</v>
      </c>
      <c r="H3004" t="s">
        <v>2142</v>
      </c>
      <c r="I3004">
        <v>54351</v>
      </c>
      <c r="J3004">
        <v>732724782</v>
      </c>
      <c r="K3004" t="s">
        <v>9360</v>
      </c>
      <c r="L3004" s="106">
        <v>33504</v>
      </c>
      <c r="M3004">
        <v>14151596</v>
      </c>
      <c r="N3004" t="s">
        <v>996</v>
      </c>
      <c r="O3004" t="s">
        <v>12</v>
      </c>
      <c r="P3004" t="s">
        <v>997</v>
      </c>
      <c r="R3004" s="109" t="str">
        <f>IF(OR(P3004="SB",Q3004="SB"),"SB",0)</f>
        <v>SB</v>
      </c>
      <c r="T3004" s="110" t="s">
        <v>998</v>
      </c>
      <c r="V3004" s="113" t="str">
        <f>IF(AND(I3004&gt;=10000,I3004&lt;=19900),"Praha",(IF(AND(I3004&gt;=25001,I3004&lt;=29501),"Středočeský kraj",(IF(AND(I3004&gt;=30100,I3004&lt;=34972),"Středočeský kraj",(IF(AND(I3004&gt;=35002,I3004&lt;=36271),"Karlovarský kraj",(IF(AND(I3004&gt;=37001,I3004&lt;=39201),"Jihočeský kraj",(IF(AND(I3004&gt;=39701,I3004&lt;=39901),"Jihočeský kraj",(IF(AND(I3004&gt;=39301,I3004&lt;=39601),"Kraj Vysočina",(IF(AND(I3004&gt;=58001,I3004&lt;=59501),"Kraj Vysočina",(IF(AND(I3004&gt;=67401,I3004&lt;=67602),"Kraj Vysočina",(IF(AND(I3004&gt;=40001,I3004&lt;=44101),"Ústecký kraj",(IF(AND(I3004&gt;=46001,I3004&lt;=47201),"Liberecký kraj",(IF(AND(I3004&gt;=51202,I3004&lt;=51401),"Liberecký kraj",(IF(AND(I3004&gt;=53002,I3004&lt;=53976),"Pardubický kraj",(IF(AND(I3004&gt;=56002,I3004&lt;=57201),"Pardubický kraj",(IF(AND(I3004&gt;=60200,I3004&lt;=67201),"Jihomoravský kraj",(IF(AND(I3004&gt;=67801,I3004&lt;=68501),"Jihomoravský kraj",(IF(AND(I3004&gt;=69002,I3004&lt;=69801),"Jihomoravský kraj",(IF(AND(I3004&gt;=68601,I3004&lt;=68801),"Zlínský kraj",(IF(AND(I3004&gt;=75501,I3004&lt;=76901),"Zlínský kraj",(IF(AND(I3004&gt;=70030,I3004&lt;=74901),"Moravskoslezský kraj",(IF(AND(I3004&gt;=75000,I3004&lt;=75368),"Olomoucký kraj",(IF(AND(I3004&gt;=77200,I3004&lt;=79862),"Olomoucký kraj",(IF(AND(I3004&gt;=50011,I3004&lt;=50301),"Královéhradecký kraj",(IF(AND(I3004&gt;=54301,I3004&lt;=54303),"Královéhradecký kraj","0")))))))))))))))))))))))))))))))))))))))))))))))</f>
        <v>0</v>
      </c>
      <c r="AB3004" t="s">
        <v>998</v>
      </c>
      <c r="AD3004" t="s">
        <v>1024</v>
      </c>
      <c r="AE3004" t="s">
        <v>1272</v>
      </c>
      <c r="AF3004" t="s">
        <v>998</v>
      </c>
      <c r="AG3004" s="107">
        <v>0</v>
      </c>
      <c r="AH3004" s="107">
        <v>0</v>
      </c>
      <c r="AI3004" s="107">
        <v>0</v>
      </c>
      <c r="AJ3004" t="s">
        <v>1012</v>
      </c>
    </row>
    <row r="3005" spans="1:37" x14ac:dyDescent="0.45">
      <c r="A3005" t="s">
        <v>1037</v>
      </c>
      <c r="B3005" t="s">
        <v>11418</v>
      </c>
      <c r="C3005" t="s">
        <v>990</v>
      </c>
      <c r="D3005" t="s">
        <v>11419</v>
      </c>
      <c r="E3005" t="s">
        <v>992</v>
      </c>
      <c r="F3005" t="s">
        <v>2142</v>
      </c>
      <c r="G3005">
        <v>124</v>
      </c>
      <c r="H3005" t="s">
        <v>2142</v>
      </c>
      <c r="I3005">
        <v>54351</v>
      </c>
      <c r="K3005" t="s">
        <v>11420</v>
      </c>
      <c r="L3005" s="106">
        <v>33635</v>
      </c>
      <c r="M3005">
        <v>13420359</v>
      </c>
      <c r="N3005" t="s">
        <v>996</v>
      </c>
      <c r="O3005" t="s">
        <v>12</v>
      </c>
      <c r="P3005" t="s">
        <v>997</v>
      </c>
      <c r="R3005" s="109" t="str">
        <f>IF(OR(P3005="SB",Q3005="SB"),"SB",0)</f>
        <v>SB</v>
      </c>
      <c r="T3005" s="110" t="s">
        <v>998</v>
      </c>
      <c r="V3005" s="113" t="str">
        <f>IF(AND(I3005&gt;=10000,I3005&lt;=19900),"Praha",(IF(AND(I3005&gt;=25001,I3005&lt;=29501),"Středočeský kraj",(IF(AND(I3005&gt;=30100,I3005&lt;=34972),"Středočeský kraj",(IF(AND(I3005&gt;=35002,I3005&lt;=36271),"Karlovarský kraj",(IF(AND(I3005&gt;=37001,I3005&lt;=39201),"Jihočeský kraj",(IF(AND(I3005&gt;=39701,I3005&lt;=39901),"Jihočeský kraj",(IF(AND(I3005&gt;=39301,I3005&lt;=39601),"Kraj Vysočina",(IF(AND(I3005&gt;=58001,I3005&lt;=59501),"Kraj Vysočina",(IF(AND(I3005&gt;=67401,I3005&lt;=67602),"Kraj Vysočina",(IF(AND(I3005&gt;=40001,I3005&lt;=44101),"Ústecký kraj",(IF(AND(I3005&gt;=46001,I3005&lt;=47201),"Liberecký kraj",(IF(AND(I3005&gt;=51202,I3005&lt;=51401),"Liberecký kraj",(IF(AND(I3005&gt;=53002,I3005&lt;=53976),"Pardubický kraj",(IF(AND(I3005&gt;=56002,I3005&lt;=57201),"Pardubický kraj",(IF(AND(I3005&gt;=60200,I3005&lt;=67201),"Jihomoravský kraj",(IF(AND(I3005&gt;=67801,I3005&lt;=68501),"Jihomoravský kraj",(IF(AND(I3005&gt;=69002,I3005&lt;=69801),"Jihomoravský kraj",(IF(AND(I3005&gt;=68601,I3005&lt;=68801),"Zlínský kraj",(IF(AND(I3005&gt;=75501,I3005&lt;=76901),"Zlínský kraj",(IF(AND(I3005&gt;=70030,I3005&lt;=74901),"Moravskoslezský kraj",(IF(AND(I3005&gt;=75000,I3005&lt;=75368),"Olomoucký kraj",(IF(AND(I3005&gt;=77200,I3005&lt;=79862),"Olomoucký kraj",(IF(AND(I3005&gt;=50011,I3005&lt;=50301),"Královéhradecký kraj",(IF(AND(I3005&gt;=54301,I3005&lt;=54303),"Královéhradecký kraj","0")))))))))))))))))))))))))))))))))))))))))))))))</f>
        <v>0</v>
      </c>
      <c r="AB3005" t="s">
        <v>998</v>
      </c>
      <c r="AD3005" t="s">
        <v>998</v>
      </c>
      <c r="AE3005" t="s">
        <v>998</v>
      </c>
      <c r="AF3005" t="s">
        <v>998</v>
      </c>
      <c r="AG3005" s="107">
        <v>0</v>
      </c>
      <c r="AH3005" s="107">
        <v>0</v>
      </c>
      <c r="AI3005" s="107">
        <v>0</v>
      </c>
      <c r="AJ3005" t="s">
        <v>1012</v>
      </c>
    </row>
    <row r="3006" spans="1:37" x14ac:dyDescent="0.45">
      <c r="A3006" t="s">
        <v>1087</v>
      </c>
      <c r="B3006" t="s">
        <v>16418</v>
      </c>
      <c r="C3006" t="s">
        <v>990</v>
      </c>
      <c r="D3006" t="s">
        <v>16443</v>
      </c>
      <c r="E3006" t="s">
        <v>992</v>
      </c>
      <c r="F3006" t="s">
        <v>2142</v>
      </c>
      <c r="G3006">
        <v>11</v>
      </c>
      <c r="H3006" t="s">
        <v>2142</v>
      </c>
      <c r="I3006">
        <v>54351</v>
      </c>
      <c r="J3006" t="s">
        <v>16444</v>
      </c>
      <c r="K3006" t="s">
        <v>16445</v>
      </c>
      <c r="L3006" s="106">
        <v>29463</v>
      </c>
      <c r="M3006">
        <v>12865540</v>
      </c>
      <c r="N3006" t="s">
        <v>1757</v>
      </c>
      <c r="O3006" t="s">
        <v>1010</v>
      </c>
      <c r="P3006" t="s">
        <v>997</v>
      </c>
      <c r="R3006" s="109" t="str">
        <f>IF(OR(P3006="SB",Q3006="SB"),"SB",0)</f>
        <v>SB</v>
      </c>
      <c r="T3006" s="110" t="s">
        <v>998</v>
      </c>
      <c r="V3006" s="113" t="str">
        <f>IF(AND(I3006&gt;=10000,I3006&lt;=19900),"Praha",(IF(AND(I3006&gt;=25001,I3006&lt;=29501),"Středočeský kraj",(IF(AND(I3006&gt;=30100,I3006&lt;=34972),"Středočeský kraj",(IF(AND(I3006&gt;=35002,I3006&lt;=36271),"Karlovarský kraj",(IF(AND(I3006&gt;=37001,I3006&lt;=39201),"Jihočeský kraj",(IF(AND(I3006&gt;=39701,I3006&lt;=39901),"Jihočeský kraj",(IF(AND(I3006&gt;=39301,I3006&lt;=39601),"Kraj Vysočina",(IF(AND(I3006&gt;=58001,I3006&lt;=59501),"Kraj Vysočina",(IF(AND(I3006&gt;=67401,I3006&lt;=67602),"Kraj Vysočina",(IF(AND(I3006&gt;=40001,I3006&lt;=44101),"Ústecký kraj",(IF(AND(I3006&gt;=46001,I3006&lt;=47201),"Liberecký kraj",(IF(AND(I3006&gt;=51202,I3006&lt;=51401),"Liberecký kraj",(IF(AND(I3006&gt;=53002,I3006&lt;=53976),"Pardubický kraj",(IF(AND(I3006&gt;=56002,I3006&lt;=57201),"Pardubický kraj",(IF(AND(I3006&gt;=60200,I3006&lt;=67201),"Jihomoravský kraj",(IF(AND(I3006&gt;=67801,I3006&lt;=68501),"Jihomoravský kraj",(IF(AND(I3006&gt;=69002,I3006&lt;=69801),"Jihomoravský kraj",(IF(AND(I3006&gt;=68601,I3006&lt;=68801),"Zlínský kraj",(IF(AND(I3006&gt;=75501,I3006&lt;=76901),"Zlínský kraj",(IF(AND(I3006&gt;=70030,I3006&lt;=74901),"Moravskoslezský kraj",(IF(AND(I3006&gt;=75000,I3006&lt;=75368),"Olomoucký kraj",(IF(AND(I3006&gt;=77200,I3006&lt;=79862),"Olomoucký kraj",(IF(AND(I3006&gt;=50011,I3006&lt;=50301),"Královéhradecký kraj",(IF(AND(I3006&gt;=54301,I3006&lt;=54303),"Královéhradecký kraj","0")))))))))))))))))))))))))))))))))))))))))))))))</f>
        <v>0</v>
      </c>
      <c r="AB3006" t="s">
        <v>998</v>
      </c>
      <c r="AD3006" t="s">
        <v>1024</v>
      </c>
      <c r="AE3006" t="s">
        <v>1515</v>
      </c>
      <c r="AF3006" t="s">
        <v>998</v>
      </c>
      <c r="AG3006" s="107">
        <v>300</v>
      </c>
      <c r="AH3006" s="107">
        <v>0</v>
      </c>
      <c r="AI3006" s="107">
        <v>0</v>
      </c>
      <c r="AJ3006" t="s">
        <v>999</v>
      </c>
      <c r="AK3006" s="106">
        <v>44925</v>
      </c>
    </row>
    <row r="3007" spans="1:37" x14ac:dyDescent="0.45">
      <c r="A3007" t="s">
        <v>1169</v>
      </c>
      <c r="B3007" t="s">
        <v>16665</v>
      </c>
      <c r="C3007" t="s">
        <v>990</v>
      </c>
      <c r="D3007" t="s">
        <v>16666</v>
      </c>
      <c r="E3007" t="s">
        <v>992</v>
      </c>
      <c r="F3007" t="s">
        <v>16667</v>
      </c>
      <c r="G3007">
        <v>147</v>
      </c>
      <c r="H3007" t="s">
        <v>2142</v>
      </c>
      <c r="I3007">
        <v>54351</v>
      </c>
      <c r="K3007" t="s">
        <v>16668</v>
      </c>
      <c r="L3007" s="106">
        <v>32769</v>
      </c>
      <c r="M3007">
        <v>14889103</v>
      </c>
      <c r="N3007" t="s">
        <v>2561</v>
      </c>
      <c r="O3007" t="s">
        <v>1010</v>
      </c>
      <c r="P3007" t="s">
        <v>997</v>
      </c>
      <c r="R3007" s="109" t="str">
        <f>IF(OR(P3007="SB",Q3007="SB"),"SB",0)</f>
        <v>SB</v>
      </c>
      <c r="T3007" s="110" t="s">
        <v>998</v>
      </c>
      <c r="V3007" s="113" t="str">
        <f>IF(AND(I3007&gt;=10000,I3007&lt;=19900),"Praha",(IF(AND(I3007&gt;=25001,I3007&lt;=29501),"Středočeský kraj",(IF(AND(I3007&gt;=30100,I3007&lt;=34972),"Středočeský kraj",(IF(AND(I3007&gt;=35002,I3007&lt;=36271),"Karlovarský kraj",(IF(AND(I3007&gt;=37001,I3007&lt;=39201),"Jihočeský kraj",(IF(AND(I3007&gt;=39701,I3007&lt;=39901),"Jihočeský kraj",(IF(AND(I3007&gt;=39301,I3007&lt;=39601),"Kraj Vysočina",(IF(AND(I3007&gt;=58001,I3007&lt;=59501),"Kraj Vysočina",(IF(AND(I3007&gt;=67401,I3007&lt;=67602),"Kraj Vysočina",(IF(AND(I3007&gt;=40001,I3007&lt;=44101),"Ústecký kraj",(IF(AND(I3007&gt;=46001,I3007&lt;=47201),"Liberecký kraj",(IF(AND(I3007&gt;=51202,I3007&lt;=51401),"Liberecký kraj",(IF(AND(I3007&gt;=53002,I3007&lt;=53976),"Pardubický kraj",(IF(AND(I3007&gt;=56002,I3007&lt;=57201),"Pardubický kraj",(IF(AND(I3007&gt;=60200,I3007&lt;=67201),"Jihomoravský kraj",(IF(AND(I3007&gt;=67801,I3007&lt;=68501),"Jihomoravský kraj",(IF(AND(I3007&gt;=69002,I3007&lt;=69801),"Jihomoravský kraj",(IF(AND(I3007&gt;=68601,I3007&lt;=68801),"Zlínský kraj",(IF(AND(I3007&gt;=75501,I3007&lt;=76901),"Zlínský kraj",(IF(AND(I3007&gt;=70030,I3007&lt;=74901),"Moravskoslezský kraj",(IF(AND(I3007&gt;=75000,I3007&lt;=75368),"Olomoucký kraj",(IF(AND(I3007&gt;=77200,I3007&lt;=79862),"Olomoucký kraj",(IF(AND(I3007&gt;=50011,I3007&lt;=50301),"Královéhradecký kraj",(IF(AND(I3007&gt;=54301,I3007&lt;=54303),"Královéhradecký kraj","0")))))))))))))))))))))))))))))))))))))))))))))))</f>
        <v>0</v>
      </c>
      <c r="AB3007" t="s">
        <v>998</v>
      </c>
      <c r="AD3007" t="s">
        <v>998</v>
      </c>
      <c r="AE3007" t="s">
        <v>998</v>
      </c>
      <c r="AF3007" t="s">
        <v>998</v>
      </c>
      <c r="AG3007" s="107">
        <v>0</v>
      </c>
      <c r="AH3007" s="107">
        <v>0</v>
      </c>
      <c r="AI3007" s="107">
        <v>0</v>
      </c>
      <c r="AJ3007" t="s">
        <v>1012</v>
      </c>
    </row>
    <row r="3008" spans="1:37" x14ac:dyDescent="0.45">
      <c r="A3008" t="s">
        <v>1174</v>
      </c>
      <c r="B3008" t="s">
        <v>4173</v>
      </c>
      <c r="C3008" t="s">
        <v>990</v>
      </c>
      <c r="D3008" t="s">
        <v>4202</v>
      </c>
      <c r="E3008" t="s">
        <v>992</v>
      </c>
      <c r="F3008" t="s">
        <v>2141</v>
      </c>
      <c r="G3008">
        <v>86</v>
      </c>
      <c r="H3008" t="s">
        <v>2142</v>
      </c>
      <c r="I3008">
        <v>54351</v>
      </c>
      <c r="K3008" t="s">
        <v>4203</v>
      </c>
      <c r="L3008" s="106">
        <v>41303</v>
      </c>
      <c r="M3008">
        <v>13630123</v>
      </c>
      <c r="N3008" t="s">
        <v>1757</v>
      </c>
      <c r="O3008" t="s">
        <v>1010</v>
      </c>
      <c r="P3008" t="s">
        <v>997</v>
      </c>
      <c r="Q3008" t="s">
        <v>1016</v>
      </c>
      <c r="R3008" s="109" t="str">
        <f>IF(OR(P3008="SB",Q3008="SB"),"SB",0)</f>
        <v>SB</v>
      </c>
      <c r="V3008" s="113" t="str">
        <f>IF(AND(I3008&gt;=10000,I3008&lt;=19900),"Praha",(IF(AND(I3008&gt;=25001,I3008&lt;=29501),"Středočeský kraj",(IF(AND(I3008&gt;=30100,I3008&lt;=34972),"Středočeský kraj",(IF(AND(I3008&gt;=35002,I3008&lt;=36271),"Karlovarský kraj",(IF(AND(I3008&gt;=37001,I3008&lt;=39201),"Jihočeský kraj",(IF(AND(I3008&gt;=39701,I3008&lt;=39901),"Jihočeský kraj",(IF(AND(I3008&gt;=39301,I3008&lt;=39601),"Kraj Vysočina",(IF(AND(I3008&gt;=58001,I3008&lt;=59501),"Kraj Vysočina",(IF(AND(I3008&gt;=67401,I3008&lt;=67602),"Kraj Vysočina",(IF(AND(I3008&gt;=40001,I3008&lt;=44101),"Ústecký kraj",(IF(AND(I3008&gt;=46001,I3008&lt;=47201),"Liberecký kraj",(IF(AND(I3008&gt;=51202,I3008&lt;=51401),"Liberecký kraj",(IF(AND(I3008&gt;=53002,I3008&lt;=53976),"Pardubický kraj",(IF(AND(I3008&gt;=56002,I3008&lt;=57201),"Pardubický kraj",(IF(AND(I3008&gt;=60200,I3008&lt;=67201),"Jihomoravský kraj",(IF(AND(I3008&gt;=67801,I3008&lt;=68501),"Jihomoravský kraj",(IF(AND(I3008&gt;=69002,I3008&lt;=69801),"Jihomoravský kraj",(IF(AND(I3008&gt;=68601,I3008&lt;=68801),"Zlínský kraj",(IF(AND(I3008&gt;=75501,I3008&lt;=76901),"Zlínský kraj",(IF(AND(I3008&gt;=70030,I3008&lt;=74901),"Moravskoslezský kraj",(IF(AND(I3008&gt;=75000,I3008&lt;=75368),"Olomoucký kraj",(IF(AND(I3008&gt;=77200,I3008&lt;=79862),"Olomoucký kraj",(IF(AND(I3008&gt;=50011,I3008&lt;=50301),"Královéhradecký kraj",(IF(AND(I3008&gt;=54301,I3008&lt;=54303),"Královéhradecký kraj","0")))))))))))))))))))))))))))))))))))))))))))))))</f>
        <v>0</v>
      </c>
      <c r="AD3008" t="s">
        <v>998</v>
      </c>
      <c r="AE3008" t="s">
        <v>998</v>
      </c>
      <c r="AF3008" t="s">
        <v>998</v>
      </c>
      <c r="AG3008" s="107">
        <v>0</v>
      </c>
      <c r="AH3008" s="107">
        <v>0</v>
      </c>
      <c r="AI3008" s="107">
        <v>0</v>
      </c>
      <c r="AJ3008" t="s">
        <v>1012</v>
      </c>
    </row>
    <row r="3009" spans="1:37" x14ac:dyDescent="0.45">
      <c r="A3009" t="s">
        <v>1128</v>
      </c>
      <c r="B3009" t="s">
        <v>10648</v>
      </c>
      <c r="C3009" t="s">
        <v>990</v>
      </c>
      <c r="D3009" t="s">
        <v>10672</v>
      </c>
      <c r="E3009" t="s">
        <v>992</v>
      </c>
      <c r="F3009" t="s">
        <v>2141</v>
      </c>
      <c r="G3009">
        <v>151</v>
      </c>
      <c r="H3009" t="s">
        <v>2142</v>
      </c>
      <c r="I3009">
        <v>54351</v>
      </c>
      <c r="K3009" t="s">
        <v>10673</v>
      </c>
      <c r="L3009" s="106">
        <v>40474</v>
      </c>
      <c r="M3009">
        <v>13629719</v>
      </c>
      <c r="N3009" t="s">
        <v>1359</v>
      </c>
      <c r="O3009" t="s">
        <v>12</v>
      </c>
      <c r="P3009" t="s">
        <v>997</v>
      </c>
      <c r="Q3009" t="s">
        <v>1016</v>
      </c>
      <c r="R3009" s="109" t="str">
        <f>IF(OR(P3009="SB",Q3009="SB"),"SB",0)</f>
        <v>SB</v>
      </c>
      <c r="V3009" s="113" t="str">
        <f>IF(AND(I3009&gt;=10000,I3009&lt;=19900),"Praha",(IF(AND(I3009&gt;=25001,I3009&lt;=29501),"Středočeský kraj",(IF(AND(I3009&gt;=30100,I3009&lt;=34972),"Středočeský kraj",(IF(AND(I3009&gt;=35002,I3009&lt;=36271),"Karlovarský kraj",(IF(AND(I3009&gt;=37001,I3009&lt;=39201),"Jihočeský kraj",(IF(AND(I3009&gt;=39701,I3009&lt;=39901),"Jihočeský kraj",(IF(AND(I3009&gt;=39301,I3009&lt;=39601),"Kraj Vysočina",(IF(AND(I3009&gt;=58001,I3009&lt;=59501),"Kraj Vysočina",(IF(AND(I3009&gt;=67401,I3009&lt;=67602),"Kraj Vysočina",(IF(AND(I3009&gt;=40001,I3009&lt;=44101),"Ústecký kraj",(IF(AND(I3009&gt;=46001,I3009&lt;=47201),"Liberecký kraj",(IF(AND(I3009&gt;=51202,I3009&lt;=51401),"Liberecký kraj",(IF(AND(I3009&gt;=53002,I3009&lt;=53976),"Pardubický kraj",(IF(AND(I3009&gt;=56002,I3009&lt;=57201),"Pardubický kraj",(IF(AND(I3009&gt;=60200,I3009&lt;=67201),"Jihomoravský kraj",(IF(AND(I3009&gt;=67801,I3009&lt;=68501),"Jihomoravský kraj",(IF(AND(I3009&gt;=69002,I3009&lt;=69801),"Jihomoravský kraj",(IF(AND(I3009&gt;=68601,I3009&lt;=68801),"Zlínský kraj",(IF(AND(I3009&gt;=75501,I3009&lt;=76901),"Zlínský kraj",(IF(AND(I3009&gt;=70030,I3009&lt;=74901),"Moravskoslezský kraj",(IF(AND(I3009&gt;=75000,I3009&lt;=75368),"Olomoucký kraj",(IF(AND(I3009&gt;=77200,I3009&lt;=79862),"Olomoucký kraj",(IF(AND(I3009&gt;=50011,I3009&lt;=50301),"Královéhradecký kraj",(IF(AND(I3009&gt;=54301,I3009&lt;=54303),"Královéhradecký kraj","0")))))))))))))))))))))))))))))))))))))))))))))))</f>
        <v>0</v>
      </c>
      <c r="AD3009" t="s">
        <v>998</v>
      </c>
      <c r="AE3009" t="s">
        <v>998</v>
      </c>
      <c r="AF3009" t="s">
        <v>998</v>
      </c>
      <c r="AG3009" s="107">
        <v>0</v>
      </c>
      <c r="AH3009" s="107">
        <v>0</v>
      </c>
      <c r="AI3009" s="107">
        <v>0</v>
      </c>
      <c r="AJ3009" t="s">
        <v>1012</v>
      </c>
    </row>
    <row r="3010" spans="1:37" x14ac:dyDescent="0.45">
      <c r="A3010" t="s">
        <v>1184</v>
      </c>
      <c r="B3010" t="s">
        <v>14808</v>
      </c>
      <c r="C3010" t="s">
        <v>990</v>
      </c>
      <c r="D3010" t="s">
        <v>14809</v>
      </c>
      <c r="E3010" t="s">
        <v>992</v>
      </c>
      <c r="F3010" t="s">
        <v>2142</v>
      </c>
      <c r="G3010" t="s">
        <v>14810</v>
      </c>
      <c r="H3010" t="s">
        <v>2142</v>
      </c>
      <c r="I3010">
        <v>54351</v>
      </c>
      <c r="K3010" t="s">
        <v>14811</v>
      </c>
      <c r="L3010" s="106">
        <v>40209</v>
      </c>
      <c r="M3010">
        <v>13630325</v>
      </c>
      <c r="N3010" t="s">
        <v>1009</v>
      </c>
      <c r="O3010" t="s">
        <v>1010</v>
      </c>
      <c r="P3010" t="s">
        <v>997</v>
      </c>
      <c r="Q3010" t="s">
        <v>1016</v>
      </c>
      <c r="R3010" s="109" t="str">
        <f>IF(OR(P3010="SB",Q3010="SB"),"SB",0)</f>
        <v>SB</v>
      </c>
      <c r="V3010" s="113" t="str">
        <f>IF(AND(I3010&gt;=10000,I3010&lt;=19900),"Praha",(IF(AND(I3010&gt;=25001,I3010&lt;=29501),"Středočeský kraj",(IF(AND(I3010&gt;=30100,I3010&lt;=34972),"Středočeský kraj",(IF(AND(I3010&gt;=35002,I3010&lt;=36271),"Karlovarský kraj",(IF(AND(I3010&gt;=37001,I3010&lt;=39201),"Jihočeský kraj",(IF(AND(I3010&gt;=39701,I3010&lt;=39901),"Jihočeský kraj",(IF(AND(I3010&gt;=39301,I3010&lt;=39601),"Kraj Vysočina",(IF(AND(I3010&gt;=58001,I3010&lt;=59501),"Kraj Vysočina",(IF(AND(I3010&gt;=67401,I3010&lt;=67602),"Kraj Vysočina",(IF(AND(I3010&gt;=40001,I3010&lt;=44101),"Ústecký kraj",(IF(AND(I3010&gt;=46001,I3010&lt;=47201),"Liberecký kraj",(IF(AND(I3010&gt;=51202,I3010&lt;=51401),"Liberecký kraj",(IF(AND(I3010&gt;=53002,I3010&lt;=53976),"Pardubický kraj",(IF(AND(I3010&gt;=56002,I3010&lt;=57201),"Pardubický kraj",(IF(AND(I3010&gt;=60200,I3010&lt;=67201),"Jihomoravský kraj",(IF(AND(I3010&gt;=67801,I3010&lt;=68501),"Jihomoravský kraj",(IF(AND(I3010&gt;=69002,I3010&lt;=69801),"Jihomoravský kraj",(IF(AND(I3010&gt;=68601,I3010&lt;=68801),"Zlínský kraj",(IF(AND(I3010&gt;=75501,I3010&lt;=76901),"Zlínský kraj",(IF(AND(I3010&gt;=70030,I3010&lt;=74901),"Moravskoslezský kraj",(IF(AND(I3010&gt;=75000,I3010&lt;=75368),"Olomoucký kraj",(IF(AND(I3010&gt;=77200,I3010&lt;=79862),"Olomoucký kraj",(IF(AND(I3010&gt;=50011,I3010&lt;=50301),"Královéhradecký kraj",(IF(AND(I3010&gt;=54301,I3010&lt;=54303),"Královéhradecký kraj","0")))))))))))))))))))))))))))))))))))))))))))))))</f>
        <v>0</v>
      </c>
      <c r="AD3010" t="s">
        <v>998</v>
      </c>
      <c r="AE3010" t="s">
        <v>998</v>
      </c>
      <c r="AF3010" t="s">
        <v>998</v>
      </c>
      <c r="AG3010" s="107">
        <v>0</v>
      </c>
      <c r="AH3010" s="107">
        <v>0</v>
      </c>
      <c r="AI3010" s="107">
        <v>0</v>
      </c>
      <c r="AJ3010" t="s">
        <v>1012</v>
      </c>
    </row>
    <row r="3011" spans="1:37" x14ac:dyDescent="0.45">
      <c r="A3011" t="s">
        <v>1507</v>
      </c>
      <c r="B3011" t="s">
        <v>14812</v>
      </c>
      <c r="C3011" t="s">
        <v>1002</v>
      </c>
      <c r="D3011" t="s">
        <v>14813</v>
      </c>
      <c r="E3011" t="s">
        <v>992</v>
      </c>
      <c r="F3011" t="s">
        <v>2141</v>
      </c>
      <c r="G3011" t="s">
        <v>14810</v>
      </c>
      <c r="H3011" t="s">
        <v>2142</v>
      </c>
      <c r="I3011">
        <v>54351</v>
      </c>
      <c r="K3011" t="s">
        <v>14811</v>
      </c>
      <c r="L3011" s="106">
        <v>41046</v>
      </c>
      <c r="M3011">
        <v>13630224</v>
      </c>
      <c r="N3011" t="s">
        <v>1359</v>
      </c>
      <c r="O3011" t="s">
        <v>12</v>
      </c>
      <c r="P3011" t="s">
        <v>997</v>
      </c>
      <c r="Q3011" t="s">
        <v>1016</v>
      </c>
      <c r="R3011" s="109" t="str">
        <f>IF(OR(P3011="SB",Q3011="SB"),"SB",0)</f>
        <v>SB</v>
      </c>
      <c r="V3011" s="113" t="str">
        <f>IF(AND(I3011&gt;=10000,I3011&lt;=19900),"Praha",(IF(AND(I3011&gt;=25001,I3011&lt;=29501),"Středočeský kraj",(IF(AND(I3011&gt;=30100,I3011&lt;=34972),"Středočeský kraj",(IF(AND(I3011&gt;=35002,I3011&lt;=36271),"Karlovarský kraj",(IF(AND(I3011&gt;=37001,I3011&lt;=39201),"Jihočeský kraj",(IF(AND(I3011&gt;=39701,I3011&lt;=39901),"Jihočeský kraj",(IF(AND(I3011&gt;=39301,I3011&lt;=39601),"Kraj Vysočina",(IF(AND(I3011&gt;=58001,I3011&lt;=59501),"Kraj Vysočina",(IF(AND(I3011&gt;=67401,I3011&lt;=67602),"Kraj Vysočina",(IF(AND(I3011&gt;=40001,I3011&lt;=44101),"Ústecký kraj",(IF(AND(I3011&gt;=46001,I3011&lt;=47201),"Liberecký kraj",(IF(AND(I3011&gt;=51202,I3011&lt;=51401),"Liberecký kraj",(IF(AND(I3011&gt;=53002,I3011&lt;=53976),"Pardubický kraj",(IF(AND(I3011&gt;=56002,I3011&lt;=57201),"Pardubický kraj",(IF(AND(I3011&gt;=60200,I3011&lt;=67201),"Jihomoravský kraj",(IF(AND(I3011&gt;=67801,I3011&lt;=68501),"Jihomoravský kraj",(IF(AND(I3011&gt;=69002,I3011&lt;=69801),"Jihomoravský kraj",(IF(AND(I3011&gt;=68601,I3011&lt;=68801),"Zlínský kraj",(IF(AND(I3011&gt;=75501,I3011&lt;=76901),"Zlínský kraj",(IF(AND(I3011&gt;=70030,I3011&lt;=74901),"Moravskoslezský kraj",(IF(AND(I3011&gt;=75000,I3011&lt;=75368),"Olomoucký kraj",(IF(AND(I3011&gt;=77200,I3011&lt;=79862),"Olomoucký kraj",(IF(AND(I3011&gt;=50011,I3011&lt;=50301),"Královéhradecký kraj",(IF(AND(I3011&gt;=54301,I3011&lt;=54303),"Královéhradecký kraj","0")))))))))))))))))))))))))))))))))))))))))))))))</f>
        <v>0</v>
      </c>
      <c r="AD3011" t="s">
        <v>998</v>
      </c>
      <c r="AE3011" t="s">
        <v>998</v>
      </c>
      <c r="AF3011" t="s">
        <v>998</v>
      </c>
      <c r="AG3011" s="107">
        <v>0</v>
      </c>
      <c r="AH3011" s="107">
        <v>0</v>
      </c>
      <c r="AI3011" s="107">
        <v>0</v>
      </c>
      <c r="AJ3011" t="s">
        <v>1012</v>
      </c>
    </row>
    <row r="3012" spans="1:37" x14ac:dyDescent="0.45">
      <c r="A3012" t="s">
        <v>1889</v>
      </c>
      <c r="B3012" t="s">
        <v>14812</v>
      </c>
      <c r="C3012" t="s">
        <v>1002</v>
      </c>
      <c r="D3012" t="s">
        <v>14814</v>
      </c>
      <c r="E3012" t="s">
        <v>992</v>
      </c>
      <c r="F3012" t="s">
        <v>2142</v>
      </c>
      <c r="G3012" t="s">
        <v>14810</v>
      </c>
      <c r="H3012" t="s">
        <v>2142</v>
      </c>
      <c r="I3012">
        <v>54351</v>
      </c>
      <c r="K3012" t="s">
        <v>14811</v>
      </c>
      <c r="L3012" s="106">
        <v>39773</v>
      </c>
      <c r="M3012">
        <v>13630426</v>
      </c>
      <c r="N3012" t="s">
        <v>1009</v>
      </c>
      <c r="O3012" t="s">
        <v>1010</v>
      </c>
      <c r="P3012" t="s">
        <v>997</v>
      </c>
      <c r="Q3012" t="s">
        <v>1016</v>
      </c>
      <c r="R3012" s="109" t="str">
        <f>IF(OR(P3012="SB",Q3012="SB"),"SB",0)</f>
        <v>SB</v>
      </c>
      <c r="V3012" s="113" t="str">
        <f>IF(AND(I3012&gt;=10000,I3012&lt;=19900),"Praha",(IF(AND(I3012&gt;=25001,I3012&lt;=29501),"Středočeský kraj",(IF(AND(I3012&gt;=30100,I3012&lt;=34972),"Středočeský kraj",(IF(AND(I3012&gt;=35002,I3012&lt;=36271),"Karlovarský kraj",(IF(AND(I3012&gt;=37001,I3012&lt;=39201),"Jihočeský kraj",(IF(AND(I3012&gt;=39701,I3012&lt;=39901),"Jihočeský kraj",(IF(AND(I3012&gt;=39301,I3012&lt;=39601),"Kraj Vysočina",(IF(AND(I3012&gt;=58001,I3012&lt;=59501),"Kraj Vysočina",(IF(AND(I3012&gt;=67401,I3012&lt;=67602),"Kraj Vysočina",(IF(AND(I3012&gt;=40001,I3012&lt;=44101),"Ústecký kraj",(IF(AND(I3012&gt;=46001,I3012&lt;=47201),"Liberecký kraj",(IF(AND(I3012&gt;=51202,I3012&lt;=51401),"Liberecký kraj",(IF(AND(I3012&gt;=53002,I3012&lt;=53976),"Pardubický kraj",(IF(AND(I3012&gt;=56002,I3012&lt;=57201),"Pardubický kraj",(IF(AND(I3012&gt;=60200,I3012&lt;=67201),"Jihomoravský kraj",(IF(AND(I3012&gt;=67801,I3012&lt;=68501),"Jihomoravský kraj",(IF(AND(I3012&gt;=69002,I3012&lt;=69801),"Jihomoravský kraj",(IF(AND(I3012&gt;=68601,I3012&lt;=68801),"Zlínský kraj",(IF(AND(I3012&gt;=75501,I3012&lt;=76901),"Zlínský kraj",(IF(AND(I3012&gt;=70030,I3012&lt;=74901),"Moravskoslezský kraj",(IF(AND(I3012&gt;=75000,I3012&lt;=75368),"Olomoucký kraj",(IF(AND(I3012&gt;=77200,I3012&lt;=79862),"Olomoucký kraj",(IF(AND(I3012&gt;=50011,I3012&lt;=50301),"Královéhradecký kraj",(IF(AND(I3012&gt;=54301,I3012&lt;=54303),"Královéhradecký kraj","0")))))))))))))))))))))))))))))))))))))))))))))))</f>
        <v>0</v>
      </c>
      <c r="AD3012" t="s">
        <v>998</v>
      </c>
      <c r="AE3012" t="s">
        <v>998</v>
      </c>
      <c r="AF3012" t="s">
        <v>998</v>
      </c>
      <c r="AG3012" s="107">
        <v>0</v>
      </c>
      <c r="AH3012" s="107">
        <v>0</v>
      </c>
      <c r="AI3012" s="107">
        <v>0</v>
      </c>
      <c r="AJ3012" t="s">
        <v>1012</v>
      </c>
    </row>
    <row r="3013" spans="1:37" x14ac:dyDescent="0.45">
      <c r="A3013" t="s">
        <v>1860</v>
      </c>
      <c r="B3013" t="s">
        <v>16401</v>
      </c>
      <c r="C3013" t="s">
        <v>1002</v>
      </c>
      <c r="D3013" t="s">
        <v>16402</v>
      </c>
      <c r="E3013" t="s">
        <v>992</v>
      </c>
      <c r="F3013" t="s">
        <v>2141</v>
      </c>
      <c r="G3013">
        <v>97</v>
      </c>
      <c r="H3013" t="s">
        <v>2142</v>
      </c>
      <c r="I3013">
        <v>54351</v>
      </c>
      <c r="K3013" t="s">
        <v>16400</v>
      </c>
      <c r="L3013" s="106">
        <v>37983</v>
      </c>
      <c r="M3013">
        <v>13582330</v>
      </c>
      <c r="N3013" t="s">
        <v>1757</v>
      </c>
      <c r="O3013" t="s">
        <v>1010</v>
      </c>
      <c r="P3013" t="s">
        <v>997</v>
      </c>
      <c r="Q3013" t="s">
        <v>1016</v>
      </c>
      <c r="R3013" s="109" t="str">
        <f>IF(OR(P3013="SB",Q3013="SB"),"SB",0)</f>
        <v>SB</v>
      </c>
      <c r="V3013" s="113" t="str">
        <f>IF(AND(I3013&gt;=10000,I3013&lt;=19900),"Praha",(IF(AND(I3013&gt;=25001,I3013&lt;=29501),"Středočeský kraj",(IF(AND(I3013&gt;=30100,I3013&lt;=34972),"Středočeský kraj",(IF(AND(I3013&gt;=35002,I3013&lt;=36271),"Karlovarský kraj",(IF(AND(I3013&gt;=37001,I3013&lt;=39201),"Jihočeský kraj",(IF(AND(I3013&gt;=39701,I3013&lt;=39901),"Jihočeský kraj",(IF(AND(I3013&gt;=39301,I3013&lt;=39601),"Kraj Vysočina",(IF(AND(I3013&gt;=58001,I3013&lt;=59501),"Kraj Vysočina",(IF(AND(I3013&gt;=67401,I3013&lt;=67602),"Kraj Vysočina",(IF(AND(I3013&gt;=40001,I3013&lt;=44101),"Ústecký kraj",(IF(AND(I3013&gt;=46001,I3013&lt;=47201),"Liberecký kraj",(IF(AND(I3013&gt;=51202,I3013&lt;=51401),"Liberecký kraj",(IF(AND(I3013&gt;=53002,I3013&lt;=53976),"Pardubický kraj",(IF(AND(I3013&gt;=56002,I3013&lt;=57201),"Pardubický kraj",(IF(AND(I3013&gt;=60200,I3013&lt;=67201),"Jihomoravský kraj",(IF(AND(I3013&gt;=67801,I3013&lt;=68501),"Jihomoravský kraj",(IF(AND(I3013&gt;=69002,I3013&lt;=69801),"Jihomoravský kraj",(IF(AND(I3013&gt;=68601,I3013&lt;=68801),"Zlínský kraj",(IF(AND(I3013&gt;=75501,I3013&lt;=76901),"Zlínský kraj",(IF(AND(I3013&gt;=70030,I3013&lt;=74901),"Moravskoslezský kraj",(IF(AND(I3013&gt;=75000,I3013&lt;=75368),"Olomoucký kraj",(IF(AND(I3013&gt;=77200,I3013&lt;=79862),"Olomoucký kraj",(IF(AND(I3013&gt;=50011,I3013&lt;=50301),"Královéhradecký kraj",(IF(AND(I3013&gt;=54301,I3013&lt;=54303),"Královéhradecký kraj","0")))))))))))))))))))))))))))))))))))))))))))))))</f>
        <v>0</v>
      </c>
      <c r="AD3013" t="s">
        <v>998</v>
      </c>
      <c r="AE3013" t="s">
        <v>998</v>
      </c>
      <c r="AF3013" t="s">
        <v>998</v>
      </c>
      <c r="AG3013" s="107">
        <v>0</v>
      </c>
      <c r="AH3013" s="107">
        <v>0</v>
      </c>
      <c r="AI3013" s="107">
        <v>0</v>
      </c>
      <c r="AJ3013" t="s">
        <v>1012</v>
      </c>
    </row>
    <row r="3014" spans="1:37" x14ac:dyDescent="0.45">
      <c r="A3014" t="s">
        <v>17917</v>
      </c>
      <c r="B3014" t="s">
        <v>17918</v>
      </c>
      <c r="C3014" t="s">
        <v>990</v>
      </c>
      <c r="D3014" t="s">
        <v>17919</v>
      </c>
      <c r="E3014" t="s">
        <v>992</v>
      </c>
      <c r="F3014" t="s">
        <v>2142</v>
      </c>
      <c r="G3014">
        <v>152</v>
      </c>
      <c r="H3014" t="s">
        <v>2142</v>
      </c>
      <c r="I3014">
        <v>54351</v>
      </c>
      <c r="J3014">
        <v>725751955</v>
      </c>
      <c r="K3014" t="s">
        <v>17920</v>
      </c>
      <c r="L3014" s="106">
        <v>40189</v>
      </c>
      <c r="M3014">
        <v>13992558</v>
      </c>
      <c r="N3014" t="s">
        <v>1029</v>
      </c>
      <c r="O3014" t="s">
        <v>1010</v>
      </c>
      <c r="P3014" t="s">
        <v>997</v>
      </c>
      <c r="Q3014" t="s">
        <v>1714</v>
      </c>
      <c r="R3014" s="109" t="str">
        <f>IF(OR(P3014="SB",Q3014="SB"),"SB",0)</f>
        <v>SB</v>
      </c>
      <c r="V3014" s="113" t="str">
        <f>IF(AND(I3014&gt;=10000,I3014&lt;=19900),"Praha",(IF(AND(I3014&gt;=25001,I3014&lt;=29501),"Středočeský kraj",(IF(AND(I3014&gt;=30100,I3014&lt;=34972),"Středočeský kraj",(IF(AND(I3014&gt;=35002,I3014&lt;=36271),"Karlovarský kraj",(IF(AND(I3014&gt;=37001,I3014&lt;=39201),"Jihočeský kraj",(IF(AND(I3014&gt;=39701,I3014&lt;=39901),"Jihočeský kraj",(IF(AND(I3014&gt;=39301,I3014&lt;=39601),"Kraj Vysočina",(IF(AND(I3014&gt;=58001,I3014&lt;=59501),"Kraj Vysočina",(IF(AND(I3014&gt;=67401,I3014&lt;=67602),"Kraj Vysočina",(IF(AND(I3014&gt;=40001,I3014&lt;=44101),"Ústecký kraj",(IF(AND(I3014&gt;=46001,I3014&lt;=47201),"Liberecký kraj",(IF(AND(I3014&gt;=51202,I3014&lt;=51401),"Liberecký kraj",(IF(AND(I3014&gt;=53002,I3014&lt;=53976),"Pardubický kraj",(IF(AND(I3014&gt;=56002,I3014&lt;=57201),"Pardubický kraj",(IF(AND(I3014&gt;=60200,I3014&lt;=67201),"Jihomoravský kraj",(IF(AND(I3014&gt;=67801,I3014&lt;=68501),"Jihomoravský kraj",(IF(AND(I3014&gt;=69002,I3014&lt;=69801),"Jihomoravský kraj",(IF(AND(I3014&gt;=68601,I3014&lt;=68801),"Zlínský kraj",(IF(AND(I3014&gt;=75501,I3014&lt;=76901),"Zlínský kraj",(IF(AND(I3014&gt;=70030,I3014&lt;=74901),"Moravskoslezský kraj",(IF(AND(I3014&gt;=75000,I3014&lt;=75368),"Olomoucký kraj",(IF(AND(I3014&gt;=77200,I3014&lt;=79862),"Olomoucký kraj",(IF(AND(I3014&gt;=50011,I3014&lt;=50301),"Královéhradecký kraj",(IF(AND(I3014&gt;=54301,I3014&lt;=54303),"Královéhradecký kraj","0")))))))))))))))))))))))))))))))))))))))))))))))</f>
        <v>0</v>
      </c>
      <c r="AB3014" t="s">
        <v>17921</v>
      </c>
      <c r="AD3014" t="s">
        <v>998</v>
      </c>
      <c r="AE3014" t="s">
        <v>998</v>
      </c>
      <c r="AF3014" t="s">
        <v>998</v>
      </c>
      <c r="AG3014" s="107">
        <v>300</v>
      </c>
      <c r="AH3014" s="107">
        <v>0</v>
      </c>
      <c r="AI3014" s="107">
        <v>0</v>
      </c>
      <c r="AJ3014" t="s">
        <v>999</v>
      </c>
      <c r="AK3014" s="106">
        <v>44914</v>
      </c>
    </row>
    <row r="3015" spans="1:37" x14ac:dyDescent="0.45">
      <c r="A3015" t="s">
        <v>1026</v>
      </c>
      <c r="B3015" t="s">
        <v>18214</v>
      </c>
      <c r="C3015" t="s">
        <v>990</v>
      </c>
      <c r="D3015" t="s">
        <v>18218</v>
      </c>
      <c r="E3015" t="s">
        <v>992</v>
      </c>
      <c r="F3015" t="s">
        <v>2141</v>
      </c>
      <c r="G3015">
        <v>100</v>
      </c>
      <c r="H3015" t="s">
        <v>8134</v>
      </c>
      <c r="I3015">
        <v>54351</v>
      </c>
      <c r="J3015">
        <v>775381857</v>
      </c>
      <c r="K3015" t="s">
        <v>18219</v>
      </c>
      <c r="L3015" s="106">
        <v>30182</v>
      </c>
      <c r="M3015">
        <v>11849262</v>
      </c>
      <c r="N3015" t="s">
        <v>1698</v>
      </c>
      <c r="O3015" t="s">
        <v>12</v>
      </c>
      <c r="P3015" t="s">
        <v>997</v>
      </c>
      <c r="R3015" s="109" t="str">
        <f>IF(OR(P3015="SB",Q3015="SB"),"SB",0)</f>
        <v>SB</v>
      </c>
      <c r="V3015" s="113" t="str">
        <f>IF(AND(I3015&gt;=10000,I3015&lt;=19900),"Praha",(IF(AND(I3015&gt;=25001,I3015&lt;=29501),"Středočeský kraj",(IF(AND(I3015&gt;=30100,I3015&lt;=34972),"Středočeský kraj",(IF(AND(I3015&gt;=35002,I3015&lt;=36271),"Karlovarský kraj",(IF(AND(I3015&gt;=37001,I3015&lt;=39201),"Jihočeský kraj",(IF(AND(I3015&gt;=39701,I3015&lt;=39901),"Jihočeský kraj",(IF(AND(I3015&gt;=39301,I3015&lt;=39601),"Kraj Vysočina",(IF(AND(I3015&gt;=58001,I3015&lt;=59501),"Kraj Vysočina",(IF(AND(I3015&gt;=67401,I3015&lt;=67602),"Kraj Vysočina",(IF(AND(I3015&gt;=40001,I3015&lt;=44101),"Ústecký kraj",(IF(AND(I3015&gt;=46001,I3015&lt;=47201),"Liberecký kraj",(IF(AND(I3015&gt;=51202,I3015&lt;=51401),"Liberecký kraj",(IF(AND(I3015&gt;=53002,I3015&lt;=53976),"Pardubický kraj",(IF(AND(I3015&gt;=56002,I3015&lt;=57201),"Pardubický kraj",(IF(AND(I3015&gt;=60200,I3015&lt;=67201),"Jihomoravský kraj",(IF(AND(I3015&gt;=67801,I3015&lt;=68501),"Jihomoravský kraj",(IF(AND(I3015&gt;=69002,I3015&lt;=69801),"Jihomoravský kraj",(IF(AND(I3015&gt;=68601,I3015&lt;=68801),"Zlínský kraj",(IF(AND(I3015&gt;=75501,I3015&lt;=76901),"Zlínský kraj",(IF(AND(I3015&gt;=70030,I3015&lt;=74901),"Moravskoslezský kraj",(IF(AND(I3015&gt;=75000,I3015&lt;=75368),"Olomoucký kraj",(IF(AND(I3015&gt;=77200,I3015&lt;=79862),"Olomoucký kraj",(IF(AND(I3015&gt;=50011,I3015&lt;=50301),"Královéhradecký kraj",(IF(AND(I3015&gt;=54301,I3015&lt;=54303),"Královéhradecký kraj","0")))))))))))))))))))))))))))))))))))))))))))))))</f>
        <v>0</v>
      </c>
      <c r="AD3015" t="s">
        <v>998</v>
      </c>
      <c r="AE3015" t="s">
        <v>998</v>
      </c>
      <c r="AF3015" t="s">
        <v>998</v>
      </c>
      <c r="AG3015" s="107">
        <v>300</v>
      </c>
      <c r="AH3015" s="107">
        <v>0</v>
      </c>
      <c r="AI3015" s="107">
        <v>0</v>
      </c>
      <c r="AJ3015" t="s">
        <v>999</v>
      </c>
      <c r="AK3015" s="106">
        <v>44921</v>
      </c>
    </row>
    <row r="3016" spans="1:37" x14ac:dyDescent="0.45">
      <c r="A3016" t="s">
        <v>2602</v>
      </c>
      <c r="B3016" t="s">
        <v>18616</v>
      </c>
      <c r="C3016" t="s">
        <v>1002</v>
      </c>
      <c r="D3016" t="s">
        <v>18617</v>
      </c>
      <c r="E3016" t="s">
        <v>992</v>
      </c>
      <c r="F3016" t="s">
        <v>2142</v>
      </c>
      <c r="G3016">
        <v>21</v>
      </c>
      <c r="H3016" t="s">
        <v>2142</v>
      </c>
      <c r="I3016">
        <v>54351</v>
      </c>
      <c r="K3016" t="s">
        <v>18618</v>
      </c>
      <c r="L3016" s="106">
        <v>37824</v>
      </c>
      <c r="M3016">
        <v>13355994</v>
      </c>
      <c r="N3016" t="s">
        <v>1009</v>
      </c>
      <c r="O3016" t="s">
        <v>1010</v>
      </c>
      <c r="P3016" t="s">
        <v>997</v>
      </c>
      <c r="R3016" s="109" t="str">
        <f>IF(OR(P3016="SB",Q3016="SB"),"SB",0)</f>
        <v>SB</v>
      </c>
      <c r="V3016" s="113" t="str">
        <f>IF(AND(I3016&gt;=10000,I3016&lt;=19900),"Praha",(IF(AND(I3016&gt;=25001,I3016&lt;=29501),"Středočeský kraj",(IF(AND(I3016&gt;=30100,I3016&lt;=34972),"Středočeský kraj",(IF(AND(I3016&gt;=35002,I3016&lt;=36271),"Karlovarský kraj",(IF(AND(I3016&gt;=37001,I3016&lt;=39201),"Jihočeský kraj",(IF(AND(I3016&gt;=39701,I3016&lt;=39901),"Jihočeský kraj",(IF(AND(I3016&gt;=39301,I3016&lt;=39601),"Kraj Vysočina",(IF(AND(I3016&gt;=58001,I3016&lt;=59501),"Kraj Vysočina",(IF(AND(I3016&gt;=67401,I3016&lt;=67602),"Kraj Vysočina",(IF(AND(I3016&gt;=40001,I3016&lt;=44101),"Ústecký kraj",(IF(AND(I3016&gt;=46001,I3016&lt;=47201),"Liberecký kraj",(IF(AND(I3016&gt;=51202,I3016&lt;=51401),"Liberecký kraj",(IF(AND(I3016&gt;=53002,I3016&lt;=53976),"Pardubický kraj",(IF(AND(I3016&gt;=56002,I3016&lt;=57201),"Pardubický kraj",(IF(AND(I3016&gt;=60200,I3016&lt;=67201),"Jihomoravský kraj",(IF(AND(I3016&gt;=67801,I3016&lt;=68501),"Jihomoravský kraj",(IF(AND(I3016&gt;=69002,I3016&lt;=69801),"Jihomoravský kraj",(IF(AND(I3016&gt;=68601,I3016&lt;=68801),"Zlínský kraj",(IF(AND(I3016&gt;=75501,I3016&lt;=76901),"Zlínský kraj",(IF(AND(I3016&gt;=70030,I3016&lt;=74901),"Moravskoslezský kraj",(IF(AND(I3016&gt;=75000,I3016&lt;=75368),"Olomoucký kraj",(IF(AND(I3016&gt;=77200,I3016&lt;=79862),"Olomoucký kraj",(IF(AND(I3016&gt;=50011,I3016&lt;=50301),"Královéhradecký kraj",(IF(AND(I3016&gt;=54301,I3016&lt;=54303),"Královéhradecký kraj","0")))))))))))))))))))))))))))))))))))))))))))))))</f>
        <v>0</v>
      </c>
      <c r="AD3016" t="s">
        <v>998</v>
      </c>
      <c r="AE3016" t="s">
        <v>998</v>
      </c>
      <c r="AF3016" t="s">
        <v>998</v>
      </c>
      <c r="AG3016" s="107">
        <v>0</v>
      </c>
      <c r="AH3016" s="107">
        <v>0</v>
      </c>
      <c r="AI3016" s="107">
        <v>0</v>
      </c>
      <c r="AJ3016" t="s">
        <v>1012</v>
      </c>
    </row>
    <row r="3017" spans="1:37" x14ac:dyDescent="0.45">
      <c r="A3017" t="s">
        <v>1528</v>
      </c>
      <c r="B3017" t="s">
        <v>10548</v>
      </c>
      <c r="C3017" t="s">
        <v>990</v>
      </c>
      <c r="D3017" t="s">
        <v>10552</v>
      </c>
      <c r="E3017" t="s">
        <v>992</v>
      </c>
      <c r="F3017" t="s">
        <v>3774</v>
      </c>
      <c r="G3017">
        <v>151</v>
      </c>
      <c r="H3017" t="s">
        <v>10553</v>
      </c>
      <c r="I3017">
        <v>54352</v>
      </c>
      <c r="J3017">
        <v>733528285</v>
      </c>
      <c r="K3017" t="s">
        <v>10554</v>
      </c>
      <c r="L3017" s="106">
        <v>34999</v>
      </c>
      <c r="M3017">
        <v>11060633</v>
      </c>
      <c r="N3017" t="s">
        <v>3406</v>
      </c>
      <c r="O3017" t="s">
        <v>1010</v>
      </c>
      <c r="P3017" t="s">
        <v>997</v>
      </c>
      <c r="R3017" s="109" t="str">
        <f>IF(OR(P3017="SB",Q3017="SB"),"SB",0)</f>
        <v>SB</v>
      </c>
      <c r="T3017" s="110">
        <v>12597</v>
      </c>
      <c r="U3017" t="s">
        <v>19633</v>
      </c>
      <c r="V3017" s="113" t="str">
        <f>IF(AND(I3017&gt;=10000,I3017&lt;=19900),"Praha",(IF(AND(I3017&gt;=25001,I3017&lt;=29501),"Středočeský kraj",(IF(AND(I3017&gt;=30100,I3017&lt;=34972),"Středočeský kraj",(IF(AND(I3017&gt;=35002,I3017&lt;=36271),"Karlovarský kraj",(IF(AND(I3017&gt;=37001,I3017&lt;=39201),"Jihočeský kraj",(IF(AND(I3017&gt;=39701,I3017&lt;=39901),"Jihočeský kraj",(IF(AND(I3017&gt;=39301,I3017&lt;=39601),"Kraj Vysočina",(IF(AND(I3017&gt;=58001,I3017&lt;=59501),"Kraj Vysočina",(IF(AND(I3017&gt;=67401,I3017&lt;=67602),"Kraj Vysočina",(IF(AND(I3017&gt;=40001,I3017&lt;=44101),"Ústecký kraj",(IF(AND(I3017&gt;=46001,I3017&lt;=47201),"Liberecký kraj",(IF(AND(I3017&gt;=51202,I3017&lt;=51401),"Liberecký kraj",(IF(AND(I3017&gt;=53002,I3017&lt;=53976),"Pardubický kraj",(IF(AND(I3017&gt;=56002,I3017&lt;=57201),"Pardubický kraj",(IF(AND(I3017&gt;=60200,I3017&lt;=67201),"Jihomoravský kraj",(IF(AND(I3017&gt;=67801,I3017&lt;=68501),"Jihomoravský kraj",(IF(AND(I3017&gt;=69002,I3017&lt;=69801),"Jihomoravský kraj",(IF(AND(I3017&gt;=68601,I3017&lt;=68801),"Zlínský kraj",(IF(AND(I3017&gt;=75501,I3017&lt;=76901),"Zlínský kraj",(IF(AND(I3017&gt;=70030,I3017&lt;=74901),"Moravskoslezský kraj",(IF(AND(I3017&gt;=75000,I3017&lt;=75368),"Olomoucký kraj",(IF(AND(I3017&gt;=77200,I3017&lt;=79862),"Olomoucký kraj",(IF(AND(I3017&gt;=50011,I3017&lt;=50301),"Královéhradecký kraj",(IF(AND(I3017&gt;=54301,I3017&lt;=54303),"Královéhradecký kraj","0")))))))))))))))))))))))))))))))))))))))))))))))</f>
        <v>0</v>
      </c>
      <c r="AD3017" t="s">
        <v>998</v>
      </c>
      <c r="AE3017" t="s">
        <v>998</v>
      </c>
      <c r="AF3017" t="s">
        <v>998</v>
      </c>
      <c r="AG3017" s="107">
        <v>0</v>
      </c>
      <c r="AH3017" s="107">
        <v>0</v>
      </c>
      <c r="AI3017" s="107">
        <v>0</v>
      </c>
      <c r="AJ3017" t="s">
        <v>1012</v>
      </c>
    </row>
    <row r="3018" spans="1:37" x14ac:dyDescent="0.45">
      <c r="A3018" t="s">
        <v>1403</v>
      </c>
      <c r="B3018" t="s">
        <v>7829</v>
      </c>
      <c r="C3018" t="s">
        <v>990</v>
      </c>
      <c r="D3018" t="s">
        <v>7830</v>
      </c>
      <c r="E3018" t="s">
        <v>992</v>
      </c>
      <c r="F3018" t="s">
        <v>3257</v>
      </c>
      <c r="G3018">
        <v>32</v>
      </c>
      <c r="H3018" t="s">
        <v>3257</v>
      </c>
      <c r="I3018">
        <v>54352</v>
      </c>
      <c r="J3018">
        <v>724061723</v>
      </c>
      <c r="K3018" t="s">
        <v>7831</v>
      </c>
      <c r="L3018" s="106">
        <v>36792</v>
      </c>
      <c r="M3018">
        <v>13335887</v>
      </c>
      <c r="N3018" t="s">
        <v>1589</v>
      </c>
      <c r="O3018" t="s">
        <v>1050</v>
      </c>
      <c r="P3018" t="s">
        <v>997</v>
      </c>
      <c r="R3018" s="109" t="str">
        <f>IF(OR(P3018="SB",Q3018="SB"),"SB",0)</f>
        <v>SB</v>
      </c>
      <c r="T3018" s="110">
        <v>16027</v>
      </c>
      <c r="U3018" t="s">
        <v>19633</v>
      </c>
      <c r="V3018" s="113" t="str">
        <f>IF(AND(I3018&gt;=10000,I3018&lt;=19900),"Praha",(IF(AND(I3018&gt;=25001,I3018&lt;=29501),"Středočeský kraj",(IF(AND(I3018&gt;=30100,I3018&lt;=34972),"Středočeský kraj",(IF(AND(I3018&gt;=35002,I3018&lt;=36271),"Karlovarský kraj",(IF(AND(I3018&gt;=37001,I3018&lt;=39201),"Jihočeský kraj",(IF(AND(I3018&gt;=39701,I3018&lt;=39901),"Jihočeský kraj",(IF(AND(I3018&gt;=39301,I3018&lt;=39601),"Kraj Vysočina",(IF(AND(I3018&gt;=58001,I3018&lt;=59501),"Kraj Vysočina",(IF(AND(I3018&gt;=67401,I3018&lt;=67602),"Kraj Vysočina",(IF(AND(I3018&gt;=40001,I3018&lt;=44101),"Ústecký kraj",(IF(AND(I3018&gt;=46001,I3018&lt;=47201),"Liberecký kraj",(IF(AND(I3018&gt;=51202,I3018&lt;=51401),"Liberecký kraj",(IF(AND(I3018&gt;=53002,I3018&lt;=53976),"Pardubický kraj",(IF(AND(I3018&gt;=56002,I3018&lt;=57201),"Pardubický kraj",(IF(AND(I3018&gt;=60200,I3018&lt;=67201),"Jihomoravský kraj",(IF(AND(I3018&gt;=67801,I3018&lt;=68501),"Jihomoravský kraj",(IF(AND(I3018&gt;=69002,I3018&lt;=69801),"Jihomoravský kraj",(IF(AND(I3018&gt;=68601,I3018&lt;=68801),"Zlínský kraj",(IF(AND(I3018&gt;=75501,I3018&lt;=76901),"Zlínský kraj",(IF(AND(I3018&gt;=70030,I3018&lt;=74901),"Moravskoslezský kraj",(IF(AND(I3018&gt;=75000,I3018&lt;=75368),"Olomoucký kraj",(IF(AND(I3018&gt;=77200,I3018&lt;=79862),"Olomoucký kraj",(IF(AND(I3018&gt;=50011,I3018&lt;=50301),"Královéhradecký kraj",(IF(AND(I3018&gt;=54301,I3018&lt;=54303),"Královéhradecký kraj","0")))))))))))))))))))))))))))))))))))))))))))))))</f>
        <v>0</v>
      </c>
      <c r="AB3018" t="s">
        <v>7832</v>
      </c>
      <c r="AD3018" t="s">
        <v>998</v>
      </c>
      <c r="AE3018" t="s">
        <v>998</v>
      </c>
      <c r="AF3018" t="s">
        <v>998</v>
      </c>
      <c r="AG3018" s="107">
        <v>300</v>
      </c>
      <c r="AH3018" s="107">
        <v>0</v>
      </c>
      <c r="AI3018" s="107">
        <v>0</v>
      </c>
      <c r="AJ3018" t="s">
        <v>999</v>
      </c>
      <c r="AK3018" s="106">
        <v>44998</v>
      </c>
    </row>
    <row r="3019" spans="1:37" x14ac:dyDescent="0.45">
      <c r="A3019" t="s">
        <v>1225</v>
      </c>
      <c r="B3019" t="s">
        <v>7837</v>
      </c>
      <c r="C3019" t="s">
        <v>1002</v>
      </c>
      <c r="D3019" t="s">
        <v>7841</v>
      </c>
      <c r="E3019" t="s">
        <v>992</v>
      </c>
      <c r="F3019" t="s">
        <v>3257</v>
      </c>
      <c r="G3019">
        <v>32</v>
      </c>
      <c r="H3019" t="s">
        <v>3257</v>
      </c>
      <c r="I3019">
        <v>54352</v>
      </c>
      <c r="K3019" t="s">
        <v>7831</v>
      </c>
      <c r="L3019" s="106">
        <v>33507</v>
      </c>
      <c r="M3019">
        <v>10895127</v>
      </c>
      <c r="N3019" t="s">
        <v>1698</v>
      </c>
      <c r="O3019" t="s">
        <v>12</v>
      </c>
      <c r="P3019" t="s">
        <v>997</v>
      </c>
      <c r="R3019" s="109" t="str">
        <f>IF(OR(P3019="SB",Q3019="SB"),"SB",0)</f>
        <v>SB</v>
      </c>
      <c r="T3019" s="110">
        <v>51621</v>
      </c>
      <c r="U3019" t="s">
        <v>19634</v>
      </c>
      <c r="V3019" s="113" t="str">
        <f>IF(AND(I3019&gt;=10000,I3019&lt;=19900),"Praha",(IF(AND(I3019&gt;=25001,I3019&lt;=29501),"Středočeský kraj",(IF(AND(I3019&gt;=30100,I3019&lt;=34972),"Středočeský kraj",(IF(AND(I3019&gt;=35002,I3019&lt;=36271),"Karlovarský kraj",(IF(AND(I3019&gt;=37001,I3019&lt;=39201),"Jihočeský kraj",(IF(AND(I3019&gt;=39701,I3019&lt;=39901),"Jihočeský kraj",(IF(AND(I3019&gt;=39301,I3019&lt;=39601),"Kraj Vysočina",(IF(AND(I3019&gt;=58001,I3019&lt;=59501),"Kraj Vysočina",(IF(AND(I3019&gt;=67401,I3019&lt;=67602),"Kraj Vysočina",(IF(AND(I3019&gt;=40001,I3019&lt;=44101),"Ústecký kraj",(IF(AND(I3019&gt;=46001,I3019&lt;=47201),"Liberecký kraj",(IF(AND(I3019&gt;=51202,I3019&lt;=51401),"Liberecký kraj",(IF(AND(I3019&gt;=53002,I3019&lt;=53976),"Pardubický kraj",(IF(AND(I3019&gt;=56002,I3019&lt;=57201),"Pardubický kraj",(IF(AND(I3019&gt;=60200,I3019&lt;=67201),"Jihomoravský kraj",(IF(AND(I3019&gt;=67801,I3019&lt;=68501),"Jihomoravský kraj",(IF(AND(I3019&gt;=69002,I3019&lt;=69801),"Jihomoravský kraj",(IF(AND(I3019&gt;=68601,I3019&lt;=68801),"Zlínský kraj",(IF(AND(I3019&gt;=75501,I3019&lt;=76901),"Zlínský kraj",(IF(AND(I3019&gt;=70030,I3019&lt;=74901),"Moravskoslezský kraj",(IF(AND(I3019&gt;=75000,I3019&lt;=75368),"Olomoucký kraj",(IF(AND(I3019&gt;=77200,I3019&lt;=79862),"Olomoucký kraj",(IF(AND(I3019&gt;=50011,I3019&lt;=50301),"Královéhradecký kraj",(IF(AND(I3019&gt;=54301,I3019&lt;=54303),"Královéhradecký kraj","0")))))))))))))))))))))))))))))))))))))))))))))))</f>
        <v>0</v>
      </c>
      <c r="W3019" s="111">
        <v>51621</v>
      </c>
      <c r="X3019" s="111" t="s">
        <v>19633</v>
      </c>
      <c r="AB3019" t="s">
        <v>7842</v>
      </c>
      <c r="AD3019" t="s">
        <v>1159</v>
      </c>
      <c r="AE3019" t="s">
        <v>1515</v>
      </c>
      <c r="AF3019" t="s">
        <v>998</v>
      </c>
      <c r="AG3019" s="107">
        <v>0</v>
      </c>
      <c r="AH3019" s="107">
        <v>0</v>
      </c>
      <c r="AI3019" s="107">
        <v>0</v>
      </c>
      <c r="AJ3019" t="s">
        <v>1012</v>
      </c>
    </row>
    <row r="3020" spans="1:37" x14ac:dyDescent="0.45">
      <c r="A3020" t="s">
        <v>1811</v>
      </c>
      <c r="B3020" t="s">
        <v>13996</v>
      </c>
      <c r="C3020" t="s">
        <v>1002</v>
      </c>
      <c r="D3020" t="s">
        <v>13997</v>
      </c>
      <c r="E3020" t="s">
        <v>992</v>
      </c>
      <c r="F3020" t="s">
        <v>6928</v>
      </c>
      <c r="G3020">
        <v>115</v>
      </c>
      <c r="H3020" t="s">
        <v>6928</v>
      </c>
      <c r="I3020">
        <v>54361</v>
      </c>
      <c r="K3020" t="s">
        <v>13998</v>
      </c>
      <c r="L3020" s="106">
        <v>35985</v>
      </c>
      <c r="M3020">
        <v>13415511</v>
      </c>
      <c r="N3020" t="s">
        <v>996</v>
      </c>
      <c r="O3020" t="s">
        <v>12</v>
      </c>
      <c r="P3020" t="s">
        <v>997</v>
      </c>
      <c r="R3020" s="109" t="str">
        <f>IF(OR(P3020="SB",Q3020="SB"),"SB",0)</f>
        <v>SB</v>
      </c>
      <c r="V3020" s="113" t="str">
        <f>IF(AND(I3020&gt;=10000,I3020&lt;=19900),"Praha",(IF(AND(I3020&gt;=25001,I3020&lt;=29501),"Středočeský kraj",(IF(AND(I3020&gt;=30100,I3020&lt;=34972),"Středočeský kraj",(IF(AND(I3020&gt;=35002,I3020&lt;=36271),"Karlovarský kraj",(IF(AND(I3020&gt;=37001,I3020&lt;=39201),"Jihočeský kraj",(IF(AND(I3020&gt;=39701,I3020&lt;=39901),"Jihočeský kraj",(IF(AND(I3020&gt;=39301,I3020&lt;=39601),"Kraj Vysočina",(IF(AND(I3020&gt;=58001,I3020&lt;=59501),"Kraj Vysočina",(IF(AND(I3020&gt;=67401,I3020&lt;=67602),"Kraj Vysočina",(IF(AND(I3020&gt;=40001,I3020&lt;=44101),"Ústecký kraj",(IF(AND(I3020&gt;=46001,I3020&lt;=47201),"Liberecký kraj",(IF(AND(I3020&gt;=51202,I3020&lt;=51401),"Liberecký kraj",(IF(AND(I3020&gt;=53002,I3020&lt;=53976),"Pardubický kraj",(IF(AND(I3020&gt;=56002,I3020&lt;=57201),"Pardubický kraj",(IF(AND(I3020&gt;=60200,I3020&lt;=67201),"Jihomoravský kraj",(IF(AND(I3020&gt;=67801,I3020&lt;=68501),"Jihomoravský kraj",(IF(AND(I3020&gt;=69002,I3020&lt;=69801),"Jihomoravský kraj",(IF(AND(I3020&gt;=68601,I3020&lt;=68801),"Zlínský kraj",(IF(AND(I3020&gt;=75501,I3020&lt;=76901),"Zlínský kraj",(IF(AND(I3020&gt;=70030,I3020&lt;=74901),"Moravskoslezský kraj",(IF(AND(I3020&gt;=75000,I3020&lt;=75368),"Olomoucký kraj",(IF(AND(I3020&gt;=77200,I3020&lt;=79862),"Olomoucký kraj",(IF(AND(I3020&gt;=50011,I3020&lt;=50301),"Královéhradecký kraj",(IF(AND(I3020&gt;=54301,I3020&lt;=54303),"Královéhradecký kraj","0")))))))))))))))))))))))))))))))))))))))))))))))</f>
        <v>0</v>
      </c>
      <c r="AD3020" t="s">
        <v>998</v>
      </c>
      <c r="AE3020" t="s">
        <v>998</v>
      </c>
      <c r="AF3020" t="s">
        <v>998</v>
      </c>
      <c r="AG3020" s="107">
        <v>300</v>
      </c>
      <c r="AH3020" s="107">
        <v>0</v>
      </c>
      <c r="AI3020" s="107">
        <v>0</v>
      </c>
      <c r="AJ3020" t="s">
        <v>999</v>
      </c>
      <c r="AK3020" s="106">
        <v>44924</v>
      </c>
    </row>
    <row r="3021" spans="1:37" x14ac:dyDescent="0.45">
      <c r="A3021" t="s">
        <v>1087</v>
      </c>
      <c r="B3021" t="s">
        <v>8376</v>
      </c>
      <c r="C3021" t="s">
        <v>990</v>
      </c>
      <c r="D3021" t="s">
        <v>8378</v>
      </c>
      <c r="E3021" t="s">
        <v>992</v>
      </c>
      <c r="F3021" t="s">
        <v>1599</v>
      </c>
      <c r="G3021">
        <v>149</v>
      </c>
      <c r="H3021" t="s">
        <v>1599</v>
      </c>
      <c r="I3021">
        <v>54362</v>
      </c>
      <c r="K3021" t="s">
        <v>8379</v>
      </c>
      <c r="L3021" s="106">
        <v>32963</v>
      </c>
      <c r="M3021">
        <v>10887346</v>
      </c>
      <c r="N3021" t="s">
        <v>996</v>
      </c>
      <c r="O3021" t="s">
        <v>12</v>
      </c>
      <c r="P3021" t="s">
        <v>997</v>
      </c>
      <c r="R3021" s="109" t="str">
        <f>IF(OR(P3021="SB",Q3021="SB"),"SB",0)</f>
        <v>SB</v>
      </c>
      <c r="T3021" s="110">
        <v>11630</v>
      </c>
      <c r="U3021" t="s">
        <v>19633</v>
      </c>
      <c r="V3021" s="113" t="str">
        <f>IF(AND(I3021&gt;=10000,I3021&lt;=19900),"Praha",(IF(AND(I3021&gt;=25001,I3021&lt;=29501),"Středočeský kraj",(IF(AND(I3021&gt;=30100,I3021&lt;=34972),"Středočeský kraj",(IF(AND(I3021&gt;=35002,I3021&lt;=36271),"Karlovarský kraj",(IF(AND(I3021&gt;=37001,I3021&lt;=39201),"Jihočeský kraj",(IF(AND(I3021&gt;=39701,I3021&lt;=39901),"Jihočeský kraj",(IF(AND(I3021&gt;=39301,I3021&lt;=39601),"Kraj Vysočina",(IF(AND(I3021&gt;=58001,I3021&lt;=59501),"Kraj Vysočina",(IF(AND(I3021&gt;=67401,I3021&lt;=67602),"Kraj Vysočina",(IF(AND(I3021&gt;=40001,I3021&lt;=44101),"Ústecký kraj",(IF(AND(I3021&gt;=46001,I3021&lt;=47201),"Liberecký kraj",(IF(AND(I3021&gt;=51202,I3021&lt;=51401),"Liberecký kraj",(IF(AND(I3021&gt;=53002,I3021&lt;=53976),"Pardubický kraj",(IF(AND(I3021&gt;=56002,I3021&lt;=57201),"Pardubický kraj",(IF(AND(I3021&gt;=60200,I3021&lt;=67201),"Jihomoravský kraj",(IF(AND(I3021&gt;=67801,I3021&lt;=68501),"Jihomoravský kraj",(IF(AND(I3021&gt;=69002,I3021&lt;=69801),"Jihomoravský kraj",(IF(AND(I3021&gt;=68601,I3021&lt;=68801),"Zlínský kraj",(IF(AND(I3021&gt;=75501,I3021&lt;=76901),"Zlínský kraj",(IF(AND(I3021&gt;=70030,I3021&lt;=74901),"Moravskoslezský kraj",(IF(AND(I3021&gt;=75000,I3021&lt;=75368),"Olomoucký kraj",(IF(AND(I3021&gt;=77200,I3021&lt;=79862),"Olomoucký kraj",(IF(AND(I3021&gt;=50011,I3021&lt;=50301),"Královéhradecký kraj",(IF(AND(I3021&gt;=54301,I3021&lt;=54303),"Královéhradecký kraj","0")))))))))))))))))))))))))))))))))))))))))))))))</f>
        <v>0</v>
      </c>
      <c r="AD3021" t="s">
        <v>998</v>
      </c>
      <c r="AE3021" t="s">
        <v>998</v>
      </c>
      <c r="AF3021" t="s">
        <v>998</v>
      </c>
      <c r="AG3021" s="107">
        <v>0</v>
      </c>
      <c r="AH3021" s="107">
        <v>0</v>
      </c>
      <c r="AI3021" s="107">
        <v>0</v>
      </c>
      <c r="AJ3021" t="s">
        <v>1012</v>
      </c>
    </row>
    <row r="3022" spans="1:37" x14ac:dyDescent="0.45">
      <c r="A3022" t="s">
        <v>5248</v>
      </c>
      <c r="B3022" t="s">
        <v>9113</v>
      </c>
      <c r="C3022" t="s">
        <v>990</v>
      </c>
      <c r="D3022" t="s">
        <v>9114</v>
      </c>
      <c r="E3022" t="s">
        <v>992</v>
      </c>
      <c r="F3022" t="s">
        <v>1599</v>
      </c>
      <c r="G3022">
        <v>324</v>
      </c>
      <c r="H3022" t="s">
        <v>1599</v>
      </c>
      <c r="I3022">
        <v>54362</v>
      </c>
      <c r="K3022" t="s">
        <v>9115</v>
      </c>
      <c r="L3022" s="106">
        <v>34078</v>
      </c>
      <c r="M3022">
        <v>10897753</v>
      </c>
      <c r="N3022" t="s">
        <v>996</v>
      </c>
      <c r="O3022" t="s">
        <v>12</v>
      </c>
      <c r="P3022" t="s">
        <v>997</v>
      </c>
      <c r="R3022" s="109" t="str">
        <f>IF(OR(P3022="SB",Q3022="SB"),"SB",0)</f>
        <v>SB</v>
      </c>
      <c r="T3022" s="110">
        <v>11648</v>
      </c>
      <c r="U3022" t="s">
        <v>19633</v>
      </c>
      <c r="V3022" s="113" t="str">
        <f>IF(AND(I3022&gt;=10000,I3022&lt;=19900),"Praha",(IF(AND(I3022&gt;=25001,I3022&lt;=29501),"Středočeský kraj",(IF(AND(I3022&gt;=30100,I3022&lt;=34972),"Středočeský kraj",(IF(AND(I3022&gt;=35002,I3022&lt;=36271),"Karlovarský kraj",(IF(AND(I3022&gt;=37001,I3022&lt;=39201),"Jihočeský kraj",(IF(AND(I3022&gt;=39701,I3022&lt;=39901),"Jihočeský kraj",(IF(AND(I3022&gt;=39301,I3022&lt;=39601),"Kraj Vysočina",(IF(AND(I3022&gt;=58001,I3022&lt;=59501),"Kraj Vysočina",(IF(AND(I3022&gt;=67401,I3022&lt;=67602),"Kraj Vysočina",(IF(AND(I3022&gt;=40001,I3022&lt;=44101),"Ústecký kraj",(IF(AND(I3022&gt;=46001,I3022&lt;=47201),"Liberecký kraj",(IF(AND(I3022&gt;=51202,I3022&lt;=51401),"Liberecký kraj",(IF(AND(I3022&gt;=53002,I3022&lt;=53976),"Pardubický kraj",(IF(AND(I3022&gt;=56002,I3022&lt;=57201),"Pardubický kraj",(IF(AND(I3022&gt;=60200,I3022&lt;=67201),"Jihomoravský kraj",(IF(AND(I3022&gt;=67801,I3022&lt;=68501),"Jihomoravský kraj",(IF(AND(I3022&gt;=69002,I3022&lt;=69801),"Jihomoravský kraj",(IF(AND(I3022&gt;=68601,I3022&lt;=68801),"Zlínský kraj",(IF(AND(I3022&gt;=75501,I3022&lt;=76901),"Zlínský kraj",(IF(AND(I3022&gt;=70030,I3022&lt;=74901),"Moravskoslezský kraj",(IF(AND(I3022&gt;=75000,I3022&lt;=75368),"Olomoucký kraj",(IF(AND(I3022&gt;=77200,I3022&lt;=79862),"Olomoucký kraj",(IF(AND(I3022&gt;=50011,I3022&lt;=50301),"Královéhradecký kraj",(IF(AND(I3022&gt;=54301,I3022&lt;=54303),"Královéhradecký kraj","0")))))))))))))))))))))))))))))))))))))))))))))))</f>
        <v>0</v>
      </c>
      <c r="AD3022" t="s">
        <v>998</v>
      </c>
      <c r="AE3022" t="s">
        <v>998</v>
      </c>
      <c r="AF3022" t="s">
        <v>998</v>
      </c>
      <c r="AG3022" s="107">
        <v>0</v>
      </c>
      <c r="AH3022" s="107">
        <v>0</v>
      </c>
      <c r="AI3022" s="107">
        <v>0</v>
      </c>
      <c r="AJ3022" t="s">
        <v>1012</v>
      </c>
    </row>
    <row r="3023" spans="1:37" x14ac:dyDescent="0.45">
      <c r="A3023" t="s">
        <v>1013</v>
      </c>
      <c r="B3023" t="s">
        <v>5517</v>
      </c>
      <c r="C3023" t="s">
        <v>1002</v>
      </c>
      <c r="D3023" t="s">
        <v>5522</v>
      </c>
      <c r="E3023" t="s">
        <v>992</v>
      </c>
      <c r="F3023" t="s">
        <v>1214</v>
      </c>
      <c r="G3023">
        <v>419</v>
      </c>
      <c r="H3023" t="s">
        <v>5523</v>
      </c>
      <c r="I3023">
        <v>54371</v>
      </c>
      <c r="K3023" t="s">
        <v>5524</v>
      </c>
      <c r="L3023" s="106">
        <v>31958</v>
      </c>
      <c r="M3023">
        <v>14861114</v>
      </c>
      <c r="N3023" t="s">
        <v>2561</v>
      </c>
      <c r="O3023" t="s">
        <v>1010</v>
      </c>
      <c r="P3023" t="s">
        <v>997</v>
      </c>
      <c r="R3023" s="109" t="str">
        <f>IF(OR(P3023="SB",Q3023="SB"),"SB",0)</f>
        <v>SB</v>
      </c>
      <c r="T3023" s="110" t="s">
        <v>998</v>
      </c>
      <c r="V3023" s="113" t="str">
        <f>IF(AND(I3023&gt;=10000,I3023&lt;=19900),"Praha",(IF(AND(I3023&gt;=25001,I3023&lt;=29501),"Středočeský kraj",(IF(AND(I3023&gt;=30100,I3023&lt;=34972),"Středočeský kraj",(IF(AND(I3023&gt;=35002,I3023&lt;=36271),"Karlovarský kraj",(IF(AND(I3023&gt;=37001,I3023&lt;=39201),"Jihočeský kraj",(IF(AND(I3023&gt;=39701,I3023&lt;=39901),"Jihočeský kraj",(IF(AND(I3023&gt;=39301,I3023&lt;=39601),"Kraj Vysočina",(IF(AND(I3023&gt;=58001,I3023&lt;=59501),"Kraj Vysočina",(IF(AND(I3023&gt;=67401,I3023&lt;=67602),"Kraj Vysočina",(IF(AND(I3023&gt;=40001,I3023&lt;=44101),"Ústecký kraj",(IF(AND(I3023&gt;=46001,I3023&lt;=47201),"Liberecký kraj",(IF(AND(I3023&gt;=51202,I3023&lt;=51401),"Liberecký kraj",(IF(AND(I3023&gt;=53002,I3023&lt;=53976),"Pardubický kraj",(IF(AND(I3023&gt;=56002,I3023&lt;=57201),"Pardubický kraj",(IF(AND(I3023&gt;=60200,I3023&lt;=67201),"Jihomoravský kraj",(IF(AND(I3023&gt;=67801,I3023&lt;=68501),"Jihomoravský kraj",(IF(AND(I3023&gt;=69002,I3023&lt;=69801),"Jihomoravský kraj",(IF(AND(I3023&gt;=68601,I3023&lt;=68801),"Zlínský kraj",(IF(AND(I3023&gt;=75501,I3023&lt;=76901),"Zlínský kraj",(IF(AND(I3023&gt;=70030,I3023&lt;=74901),"Moravskoslezský kraj",(IF(AND(I3023&gt;=75000,I3023&lt;=75368),"Olomoucký kraj",(IF(AND(I3023&gt;=77200,I3023&lt;=79862),"Olomoucký kraj",(IF(AND(I3023&gt;=50011,I3023&lt;=50301),"Královéhradecký kraj",(IF(AND(I3023&gt;=54301,I3023&lt;=54303),"Královéhradecký kraj","0")))))))))))))))))))))))))))))))))))))))))))))))</f>
        <v>0</v>
      </c>
      <c r="AB3023" t="s">
        <v>998</v>
      </c>
      <c r="AD3023" t="s">
        <v>998</v>
      </c>
      <c r="AE3023" t="s">
        <v>998</v>
      </c>
      <c r="AF3023" t="s">
        <v>998</v>
      </c>
      <c r="AG3023" s="107">
        <v>0</v>
      </c>
      <c r="AH3023" s="107">
        <v>0</v>
      </c>
      <c r="AI3023" s="107">
        <v>0</v>
      </c>
      <c r="AJ3023" t="s">
        <v>1012</v>
      </c>
    </row>
    <row r="3024" spans="1:37" x14ac:dyDescent="0.45">
      <c r="A3024" t="s">
        <v>1084</v>
      </c>
      <c r="B3024" t="s">
        <v>9454</v>
      </c>
      <c r="C3024" t="s">
        <v>990</v>
      </c>
      <c r="D3024" t="s">
        <v>9455</v>
      </c>
      <c r="E3024" t="s">
        <v>992</v>
      </c>
      <c r="F3024" t="s">
        <v>5523</v>
      </c>
      <c r="G3024">
        <v>32</v>
      </c>
      <c r="H3024" t="s">
        <v>5523</v>
      </c>
      <c r="I3024">
        <v>54371</v>
      </c>
      <c r="K3024" t="s">
        <v>9456</v>
      </c>
      <c r="L3024" s="106">
        <v>33847</v>
      </c>
      <c r="M3024">
        <v>13413689</v>
      </c>
      <c r="N3024" t="s">
        <v>996</v>
      </c>
      <c r="O3024" t="s">
        <v>12</v>
      </c>
      <c r="P3024" t="s">
        <v>997</v>
      </c>
      <c r="R3024" s="109" t="str">
        <f>IF(OR(P3024="SB",Q3024="SB"),"SB",0)</f>
        <v>SB</v>
      </c>
      <c r="T3024" s="110" t="s">
        <v>998</v>
      </c>
      <c r="V3024" s="113" t="str">
        <f>IF(AND(I3024&gt;=10000,I3024&lt;=19900),"Praha",(IF(AND(I3024&gt;=25001,I3024&lt;=29501),"Středočeský kraj",(IF(AND(I3024&gt;=30100,I3024&lt;=34972),"Středočeský kraj",(IF(AND(I3024&gt;=35002,I3024&lt;=36271),"Karlovarský kraj",(IF(AND(I3024&gt;=37001,I3024&lt;=39201),"Jihočeský kraj",(IF(AND(I3024&gt;=39701,I3024&lt;=39901),"Jihočeský kraj",(IF(AND(I3024&gt;=39301,I3024&lt;=39601),"Kraj Vysočina",(IF(AND(I3024&gt;=58001,I3024&lt;=59501),"Kraj Vysočina",(IF(AND(I3024&gt;=67401,I3024&lt;=67602),"Kraj Vysočina",(IF(AND(I3024&gt;=40001,I3024&lt;=44101),"Ústecký kraj",(IF(AND(I3024&gt;=46001,I3024&lt;=47201),"Liberecký kraj",(IF(AND(I3024&gt;=51202,I3024&lt;=51401),"Liberecký kraj",(IF(AND(I3024&gt;=53002,I3024&lt;=53976),"Pardubický kraj",(IF(AND(I3024&gt;=56002,I3024&lt;=57201),"Pardubický kraj",(IF(AND(I3024&gt;=60200,I3024&lt;=67201),"Jihomoravský kraj",(IF(AND(I3024&gt;=67801,I3024&lt;=68501),"Jihomoravský kraj",(IF(AND(I3024&gt;=69002,I3024&lt;=69801),"Jihomoravský kraj",(IF(AND(I3024&gt;=68601,I3024&lt;=68801),"Zlínský kraj",(IF(AND(I3024&gt;=75501,I3024&lt;=76901),"Zlínský kraj",(IF(AND(I3024&gt;=70030,I3024&lt;=74901),"Moravskoslezský kraj",(IF(AND(I3024&gt;=75000,I3024&lt;=75368),"Olomoucký kraj",(IF(AND(I3024&gt;=77200,I3024&lt;=79862),"Olomoucký kraj",(IF(AND(I3024&gt;=50011,I3024&lt;=50301),"Královéhradecký kraj",(IF(AND(I3024&gt;=54301,I3024&lt;=54303),"Královéhradecký kraj","0")))))))))))))))))))))))))))))))))))))))))))))))</f>
        <v>0</v>
      </c>
      <c r="AB3024" t="s">
        <v>998</v>
      </c>
      <c r="AD3024" t="s">
        <v>998</v>
      </c>
      <c r="AE3024" t="s">
        <v>998</v>
      </c>
      <c r="AF3024" t="s">
        <v>998</v>
      </c>
      <c r="AG3024" s="107">
        <v>0</v>
      </c>
      <c r="AH3024" s="107">
        <v>0</v>
      </c>
      <c r="AI3024" s="107">
        <v>0</v>
      </c>
      <c r="AJ3024" t="s">
        <v>1012</v>
      </c>
    </row>
    <row r="3025" spans="1:37" x14ac:dyDescent="0.45">
      <c r="A3025" t="s">
        <v>1084</v>
      </c>
      <c r="B3025" t="s">
        <v>3264</v>
      </c>
      <c r="C3025" t="s">
        <v>990</v>
      </c>
      <c r="D3025" t="s">
        <v>3270</v>
      </c>
      <c r="E3025" t="s">
        <v>992</v>
      </c>
      <c r="F3025" t="s">
        <v>1116</v>
      </c>
      <c r="G3025">
        <v>519</v>
      </c>
      <c r="H3025" t="s">
        <v>1116</v>
      </c>
      <c r="I3025">
        <v>54372</v>
      </c>
      <c r="K3025" t="s">
        <v>3271</v>
      </c>
      <c r="L3025" s="106">
        <v>38440</v>
      </c>
      <c r="M3025">
        <v>13992356</v>
      </c>
      <c r="N3025" t="s">
        <v>1029</v>
      </c>
      <c r="O3025" t="s">
        <v>1010</v>
      </c>
      <c r="P3025" t="s">
        <v>997</v>
      </c>
      <c r="R3025" s="109" t="str">
        <f>IF(OR(P3025="SB",Q3025="SB"),"SB",0)</f>
        <v>SB</v>
      </c>
      <c r="T3025" s="110">
        <v>2018313</v>
      </c>
      <c r="U3025" t="s">
        <v>19633</v>
      </c>
      <c r="V3025" s="113" t="str">
        <f>IF(AND(I3025&gt;=10000,I3025&lt;=19900),"Praha",(IF(AND(I3025&gt;=25001,I3025&lt;=29501),"Středočeský kraj",(IF(AND(I3025&gt;=30100,I3025&lt;=34972),"Středočeský kraj",(IF(AND(I3025&gt;=35002,I3025&lt;=36271),"Karlovarský kraj",(IF(AND(I3025&gt;=37001,I3025&lt;=39201),"Jihočeský kraj",(IF(AND(I3025&gt;=39701,I3025&lt;=39901),"Jihočeský kraj",(IF(AND(I3025&gt;=39301,I3025&lt;=39601),"Kraj Vysočina",(IF(AND(I3025&gt;=58001,I3025&lt;=59501),"Kraj Vysočina",(IF(AND(I3025&gt;=67401,I3025&lt;=67602),"Kraj Vysočina",(IF(AND(I3025&gt;=40001,I3025&lt;=44101),"Ústecký kraj",(IF(AND(I3025&gt;=46001,I3025&lt;=47201),"Liberecký kraj",(IF(AND(I3025&gt;=51202,I3025&lt;=51401),"Liberecký kraj",(IF(AND(I3025&gt;=53002,I3025&lt;=53976),"Pardubický kraj",(IF(AND(I3025&gt;=56002,I3025&lt;=57201),"Pardubický kraj",(IF(AND(I3025&gt;=60200,I3025&lt;=67201),"Jihomoravský kraj",(IF(AND(I3025&gt;=67801,I3025&lt;=68501),"Jihomoravský kraj",(IF(AND(I3025&gt;=69002,I3025&lt;=69801),"Jihomoravský kraj",(IF(AND(I3025&gt;=68601,I3025&lt;=68801),"Zlínský kraj",(IF(AND(I3025&gt;=75501,I3025&lt;=76901),"Zlínský kraj",(IF(AND(I3025&gt;=70030,I3025&lt;=74901),"Moravskoslezský kraj",(IF(AND(I3025&gt;=75000,I3025&lt;=75368),"Olomoucký kraj",(IF(AND(I3025&gt;=77200,I3025&lt;=79862),"Olomoucký kraj",(IF(AND(I3025&gt;=50011,I3025&lt;=50301),"Královéhradecký kraj",(IF(AND(I3025&gt;=54301,I3025&lt;=54303),"Královéhradecký kraj","0")))))))))))))))))))))))))))))))))))))))))))))))</f>
        <v>0</v>
      </c>
      <c r="AB3025" t="s">
        <v>3272</v>
      </c>
      <c r="AD3025" t="s">
        <v>998</v>
      </c>
      <c r="AE3025" t="s">
        <v>998</v>
      </c>
      <c r="AF3025" t="s">
        <v>998</v>
      </c>
      <c r="AG3025" s="107">
        <v>300</v>
      </c>
      <c r="AH3025" s="107">
        <v>0</v>
      </c>
      <c r="AI3025" s="107">
        <v>0</v>
      </c>
      <c r="AJ3025" t="s">
        <v>999</v>
      </c>
      <c r="AK3025" s="106">
        <v>44914</v>
      </c>
    </row>
    <row r="3026" spans="1:37" x14ac:dyDescent="0.45">
      <c r="A3026" t="s">
        <v>1174</v>
      </c>
      <c r="B3026" t="s">
        <v>7829</v>
      </c>
      <c r="C3026" t="s">
        <v>990</v>
      </c>
      <c r="D3026" t="s">
        <v>7833</v>
      </c>
      <c r="E3026" t="s">
        <v>992</v>
      </c>
      <c r="F3026" t="s">
        <v>7834</v>
      </c>
      <c r="G3026">
        <v>155</v>
      </c>
      <c r="H3026" t="s">
        <v>1126</v>
      </c>
      <c r="I3026">
        <v>54373</v>
      </c>
      <c r="K3026" t="s">
        <v>7835</v>
      </c>
      <c r="L3026" s="106">
        <v>31121</v>
      </c>
      <c r="M3026">
        <v>10872794</v>
      </c>
      <c r="N3026" t="s">
        <v>996</v>
      </c>
      <c r="O3026" t="s">
        <v>12</v>
      </c>
      <c r="P3026" t="s">
        <v>997</v>
      </c>
      <c r="R3026" s="109" t="str">
        <f>IF(OR(P3026="SB",Q3026="SB"),"SB",0)</f>
        <v>SB</v>
      </c>
      <c r="T3026" s="110">
        <v>11619</v>
      </c>
      <c r="U3026" t="s">
        <v>19633</v>
      </c>
      <c r="V3026" s="113" t="str">
        <f>IF(AND(I3026&gt;=10000,I3026&lt;=19900),"Praha",(IF(AND(I3026&gt;=25001,I3026&lt;=29501),"Středočeský kraj",(IF(AND(I3026&gt;=30100,I3026&lt;=34972),"Středočeský kraj",(IF(AND(I3026&gt;=35002,I3026&lt;=36271),"Karlovarský kraj",(IF(AND(I3026&gt;=37001,I3026&lt;=39201),"Jihočeský kraj",(IF(AND(I3026&gt;=39701,I3026&lt;=39901),"Jihočeský kraj",(IF(AND(I3026&gt;=39301,I3026&lt;=39601),"Kraj Vysočina",(IF(AND(I3026&gt;=58001,I3026&lt;=59501),"Kraj Vysočina",(IF(AND(I3026&gt;=67401,I3026&lt;=67602),"Kraj Vysočina",(IF(AND(I3026&gt;=40001,I3026&lt;=44101),"Ústecký kraj",(IF(AND(I3026&gt;=46001,I3026&lt;=47201),"Liberecký kraj",(IF(AND(I3026&gt;=51202,I3026&lt;=51401),"Liberecký kraj",(IF(AND(I3026&gt;=53002,I3026&lt;=53976),"Pardubický kraj",(IF(AND(I3026&gt;=56002,I3026&lt;=57201),"Pardubický kraj",(IF(AND(I3026&gt;=60200,I3026&lt;=67201),"Jihomoravský kraj",(IF(AND(I3026&gt;=67801,I3026&lt;=68501),"Jihomoravský kraj",(IF(AND(I3026&gt;=69002,I3026&lt;=69801),"Jihomoravský kraj",(IF(AND(I3026&gt;=68601,I3026&lt;=68801),"Zlínský kraj",(IF(AND(I3026&gt;=75501,I3026&lt;=76901),"Zlínský kraj",(IF(AND(I3026&gt;=70030,I3026&lt;=74901),"Moravskoslezský kraj",(IF(AND(I3026&gt;=75000,I3026&lt;=75368),"Olomoucký kraj",(IF(AND(I3026&gt;=77200,I3026&lt;=79862),"Olomoucký kraj",(IF(AND(I3026&gt;=50011,I3026&lt;=50301),"Královéhradecký kraj",(IF(AND(I3026&gt;=54301,I3026&lt;=54303),"Královéhradecký kraj","0")))))))))))))))))))))))))))))))))))))))))))))))</f>
        <v>0</v>
      </c>
      <c r="AB3026" t="s">
        <v>7836</v>
      </c>
      <c r="AD3026" t="s">
        <v>998</v>
      </c>
      <c r="AE3026" t="s">
        <v>998</v>
      </c>
      <c r="AF3026" t="s">
        <v>998</v>
      </c>
      <c r="AG3026" s="107">
        <v>0</v>
      </c>
      <c r="AH3026" s="107">
        <v>0</v>
      </c>
      <c r="AI3026" s="107">
        <v>0</v>
      </c>
      <c r="AJ3026" t="s">
        <v>1012</v>
      </c>
    </row>
    <row r="3027" spans="1:37" x14ac:dyDescent="0.45">
      <c r="A3027" t="s">
        <v>1055</v>
      </c>
      <c r="B3027" t="s">
        <v>7837</v>
      </c>
      <c r="C3027" t="s">
        <v>1002</v>
      </c>
      <c r="D3027" t="s">
        <v>7838</v>
      </c>
      <c r="E3027" t="s">
        <v>992</v>
      </c>
      <c r="F3027" t="s">
        <v>7839</v>
      </c>
      <c r="G3027">
        <v>155</v>
      </c>
      <c r="H3027" t="s">
        <v>1126</v>
      </c>
      <c r="I3027">
        <v>54373</v>
      </c>
      <c r="K3027" t="s">
        <v>7840</v>
      </c>
      <c r="L3027" s="106">
        <v>31922</v>
      </c>
      <c r="M3027">
        <v>10879161</v>
      </c>
      <c r="N3027" t="s">
        <v>996</v>
      </c>
      <c r="O3027" t="s">
        <v>12</v>
      </c>
      <c r="P3027" t="s">
        <v>997</v>
      </c>
      <c r="R3027" s="109" t="str">
        <f>IF(OR(P3027="SB",Q3027="SB"),"SB",0)</f>
        <v>SB</v>
      </c>
      <c r="T3027" s="110">
        <v>51620</v>
      </c>
      <c r="U3027" t="s">
        <v>19633</v>
      </c>
      <c r="V3027" s="113" t="str">
        <f>IF(AND(I3027&gt;=10000,I3027&lt;=19900),"Praha",(IF(AND(I3027&gt;=25001,I3027&lt;=29501),"Středočeský kraj",(IF(AND(I3027&gt;=30100,I3027&lt;=34972),"Středočeský kraj",(IF(AND(I3027&gt;=35002,I3027&lt;=36271),"Karlovarský kraj",(IF(AND(I3027&gt;=37001,I3027&lt;=39201),"Jihočeský kraj",(IF(AND(I3027&gt;=39701,I3027&lt;=39901),"Jihočeský kraj",(IF(AND(I3027&gt;=39301,I3027&lt;=39601),"Kraj Vysočina",(IF(AND(I3027&gt;=58001,I3027&lt;=59501),"Kraj Vysočina",(IF(AND(I3027&gt;=67401,I3027&lt;=67602),"Kraj Vysočina",(IF(AND(I3027&gt;=40001,I3027&lt;=44101),"Ústecký kraj",(IF(AND(I3027&gt;=46001,I3027&lt;=47201),"Liberecký kraj",(IF(AND(I3027&gt;=51202,I3027&lt;=51401),"Liberecký kraj",(IF(AND(I3027&gt;=53002,I3027&lt;=53976),"Pardubický kraj",(IF(AND(I3027&gt;=56002,I3027&lt;=57201),"Pardubický kraj",(IF(AND(I3027&gt;=60200,I3027&lt;=67201),"Jihomoravský kraj",(IF(AND(I3027&gt;=67801,I3027&lt;=68501),"Jihomoravský kraj",(IF(AND(I3027&gt;=69002,I3027&lt;=69801),"Jihomoravský kraj",(IF(AND(I3027&gt;=68601,I3027&lt;=68801),"Zlínský kraj",(IF(AND(I3027&gt;=75501,I3027&lt;=76901),"Zlínský kraj",(IF(AND(I3027&gt;=70030,I3027&lt;=74901),"Moravskoslezský kraj",(IF(AND(I3027&gt;=75000,I3027&lt;=75368),"Olomoucký kraj",(IF(AND(I3027&gt;=77200,I3027&lt;=79862),"Olomoucký kraj",(IF(AND(I3027&gt;=50011,I3027&lt;=50301),"Královéhradecký kraj",(IF(AND(I3027&gt;=54301,I3027&lt;=54303),"Královéhradecký kraj","0")))))))))))))))))))))))))))))))))))))))))))))))</f>
        <v>0</v>
      </c>
      <c r="AD3027" t="s">
        <v>998</v>
      </c>
      <c r="AE3027" t="s">
        <v>998</v>
      </c>
      <c r="AF3027" t="s">
        <v>998</v>
      </c>
      <c r="AG3027" s="107">
        <v>0</v>
      </c>
      <c r="AH3027" s="107">
        <v>0</v>
      </c>
      <c r="AI3027" s="107">
        <v>0</v>
      </c>
      <c r="AJ3027" t="s">
        <v>1012</v>
      </c>
    </row>
    <row r="3028" spans="1:37" x14ac:dyDescent="0.45">
      <c r="A3028" t="s">
        <v>1295</v>
      </c>
      <c r="B3028" t="s">
        <v>14071</v>
      </c>
      <c r="C3028" t="s">
        <v>1002</v>
      </c>
      <c r="D3028" t="s">
        <v>14072</v>
      </c>
      <c r="E3028" t="s">
        <v>992</v>
      </c>
      <c r="F3028" t="s">
        <v>7834</v>
      </c>
      <c r="G3028">
        <v>92</v>
      </c>
      <c r="H3028" t="s">
        <v>7834</v>
      </c>
      <c r="I3028">
        <v>54373</v>
      </c>
      <c r="K3028" t="s">
        <v>14073</v>
      </c>
      <c r="L3028" s="106">
        <v>30697</v>
      </c>
      <c r="M3028">
        <v>14084508</v>
      </c>
      <c r="N3028" t="s">
        <v>1009</v>
      </c>
      <c r="O3028" t="s">
        <v>1010</v>
      </c>
      <c r="P3028" t="s">
        <v>997</v>
      </c>
      <c r="Q3028" t="s">
        <v>1016</v>
      </c>
      <c r="R3028" s="109" t="str">
        <f>IF(OR(P3028="SB",Q3028="SB"),"SB",0)</f>
        <v>SB</v>
      </c>
      <c r="T3028" s="110" t="s">
        <v>998</v>
      </c>
      <c r="V3028" s="113" t="str">
        <f>IF(AND(I3028&gt;=10000,I3028&lt;=19900),"Praha",(IF(AND(I3028&gt;=25001,I3028&lt;=29501),"Středočeský kraj",(IF(AND(I3028&gt;=30100,I3028&lt;=34972),"Středočeský kraj",(IF(AND(I3028&gt;=35002,I3028&lt;=36271),"Karlovarský kraj",(IF(AND(I3028&gt;=37001,I3028&lt;=39201),"Jihočeský kraj",(IF(AND(I3028&gt;=39701,I3028&lt;=39901),"Jihočeský kraj",(IF(AND(I3028&gt;=39301,I3028&lt;=39601),"Kraj Vysočina",(IF(AND(I3028&gt;=58001,I3028&lt;=59501),"Kraj Vysočina",(IF(AND(I3028&gt;=67401,I3028&lt;=67602),"Kraj Vysočina",(IF(AND(I3028&gt;=40001,I3028&lt;=44101),"Ústecký kraj",(IF(AND(I3028&gt;=46001,I3028&lt;=47201),"Liberecký kraj",(IF(AND(I3028&gt;=51202,I3028&lt;=51401),"Liberecký kraj",(IF(AND(I3028&gt;=53002,I3028&lt;=53976),"Pardubický kraj",(IF(AND(I3028&gt;=56002,I3028&lt;=57201),"Pardubický kraj",(IF(AND(I3028&gt;=60200,I3028&lt;=67201),"Jihomoravský kraj",(IF(AND(I3028&gt;=67801,I3028&lt;=68501),"Jihomoravský kraj",(IF(AND(I3028&gt;=69002,I3028&lt;=69801),"Jihomoravský kraj",(IF(AND(I3028&gt;=68601,I3028&lt;=68801),"Zlínský kraj",(IF(AND(I3028&gt;=75501,I3028&lt;=76901),"Zlínský kraj",(IF(AND(I3028&gt;=70030,I3028&lt;=74901),"Moravskoslezský kraj",(IF(AND(I3028&gt;=75000,I3028&lt;=75368),"Olomoucký kraj",(IF(AND(I3028&gt;=77200,I3028&lt;=79862),"Olomoucký kraj",(IF(AND(I3028&gt;=50011,I3028&lt;=50301),"Královéhradecký kraj",(IF(AND(I3028&gt;=54301,I3028&lt;=54303),"Královéhradecký kraj","0")))))))))))))))))))))))))))))))))))))))))))))))</f>
        <v>0</v>
      </c>
      <c r="AB3028" t="s">
        <v>998</v>
      </c>
      <c r="AD3028" t="s">
        <v>998</v>
      </c>
      <c r="AE3028" t="s">
        <v>998</v>
      </c>
      <c r="AF3028" t="s">
        <v>998</v>
      </c>
      <c r="AG3028" s="107">
        <v>0</v>
      </c>
      <c r="AH3028" s="107">
        <v>0</v>
      </c>
      <c r="AI3028" s="107">
        <v>0</v>
      </c>
      <c r="AJ3028" t="s">
        <v>1012</v>
      </c>
    </row>
    <row r="3029" spans="1:37" x14ac:dyDescent="0.45">
      <c r="A3029" t="s">
        <v>1007</v>
      </c>
      <c r="B3029" t="s">
        <v>18706</v>
      </c>
      <c r="C3029" t="s">
        <v>990</v>
      </c>
      <c r="D3029" t="s">
        <v>18707</v>
      </c>
      <c r="E3029" t="s">
        <v>992</v>
      </c>
      <c r="F3029" t="s">
        <v>18708</v>
      </c>
      <c r="G3029">
        <v>1</v>
      </c>
      <c r="H3029" t="s">
        <v>18709</v>
      </c>
      <c r="I3029">
        <v>54401</v>
      </c>
      <c r="J3029">
        <v>604482262</v>
      </c>
      <c r="K3029" t="s">
        <v>18710</v>
      </c>
      <c r="L3029" s="106">
        <v>31010</v>
      </c>
      <c r="M3029">
        <v>10587959</v>
      </c>
      <c r="N3029" t="s">
        <v>996</v>
      </c>
      <c r="O3029" t="s">
        <v>12</v>
      </c>
      <c r="P3029" t="s">
        <v>997</v>
      </c>
      <c r="R3029" s="109" t="str">
        <f>IF(OR(P3029="SB",Q3029="SB"),"SB",0)</f>
        <v>SB</v>
      </c>
      <c r="T3029" s="110">
        <v>10583</v>
      </c>
      <c r="U3029" t="s">
        <v>19633</v>
      </c>
      <c r="V3029" s="113" t="str">
        <f>IF(AND(I3029&gt;=10000,I3029&lt;=19900),"Praha",(IF(AND(I3029&gt;=25001,I3029&lt;=29501),"Středočeský kraj",(IF(AND(I3029&gt;=30100,I3029&lt;=34972),"Středočeský kraj",(IF(AND(I3029&gt;=35002,I3029&lt;=36271),"Karlovarský kraj",(IF(AND(I3029&gt;=37001,I3029&lt;=39201),"Jihočeský kraj",(IF(AND(I3029&gt;=39701,I3029&lt;=39901),"Jihočeský kraj",(IF(AND(I3029&gt;=39301,I3029&lt;=39601),"Kraj Vysočina",(IF(AND(I3029&gt;=58001,I3029&lt;=59501),"Kraj Vysočina",(IF(AND(I3029&gt;=67401,I3029&lt;=67602),"Kraj Vysočina",(IF(AND(I3029&gt;=40001,I3029&lt;=44101),"Ústecký kraj",(IF(AND(I3029&gt;=46001,I3029&lt;=47201),"Liberecký kraj",(IF(AND(I3029&gt;=51202,I3029&lt;=51401),"Liberecký kraj",(IF(AND(I3029&gt;=53002,I3029&lt;=53976),"Pardubický kraj",(IF(AND(I3029&gt;=56002,I3029&lt;=57201),"Pardubický kraj",(IF(AND(I3029&gt;=60200,I3029&lt;=67201),"Jihomoravský kraj",(IF(AND(I3029&gt;=67801,I3029&lt;=68501),"Jihomoravský kraj",(IF(AND(I3029&gt;=69002,I3029&lt;=69801),"Jihomoravský kraj",(IF(AND(I3029&gt;=68601,I3029&lt;=68801),"Zlínský kraj",(IF(AND(I3029&gt;=75501,I3029&lt;=76901),"Zlínský kraj",(IF(AND(I3029&gt;=70030,I3029&lt;=74901),"Moravskoslezský kraj",(IF(AND(I3029&gt;=75000,I3029&lt;=75368),"Olomoucký kraj",(IF(AND(I3029&gt;=77200,I3029&lt;=79862),"Olomoucký kraj",(IF(AND(I3029&gt;=50011,I3029&lt;=50301),"Královéhradecký kraj",(IF(AND(I3029&gt;=54301,I3029&lt;=54303),"Královéhradecký kraj","0")))))))))))))))))))))))))))))))))))))))))))))))</f>
        <v>0</v>
      </c>
      <c r="AD3029" t="s">
        <v>998</v>
      </c>
      <c r="AE3029" t="s">
        <v>998</v>
      </c>
      <c r="AF3029" t="s">
        <v>998</v>
      </c>
      <c r="AG3029" s="107">
        <v>0</v>
      </c>
      <c r="AH3029" s="107">
        <v>0</v>
      </c>
      <c r="AI3029" s="107">
        <v>0</v>
      </c>
      <c r="AJ3029" t="s">
        <v>1012</v>
      </c>
    </row>
    <row r="3030" spans="1:37" x14ac:dyDescent="0.45">
      <c r="A3030" t="s">
        <v>988</v>
      </c>
      <c r="B3030" t="s">
        <v>7021</v>
      </c>
      <c r="C3030" t="s">
        <v>990</v>
      </c>
      <c r="D3030" t="s">
        <v>7022</v>
      </c>
      <c r="E3030" t="s">
        <v>992</v>
      </c>
      <c r="F3030" t="s">
        <v>7023</v>
      </c>
      <c r="G3030">
        <v>958</v>
      </c>
      <c r="H3030" t="s">
        <v>3165</v>
      </c>
      <c r="I3030">
        <v>54401</v>
      </c>
      <c r="J3030">
        <v>608712345</v>
      </c>
      <c r="K3030" t="s">
        <v>7024</v>
      </c>
      <c r="L3030" s="106">
        <v>27949</v>
      </c>
      <c r="M3030">
        <v>14112695</v>
      </c>
      <c r="N3030" t="s">
        <v>1009</v>
      </c>
      <c r="O3030" t="s">
        <v>1010</v>
      </c>
      <c r="P3030" t="s">
        <v>997</v>
      </c>
      <c r="R3030" s="109" t="str">
        <f>IF(OR(P3030="SB",Q3030="SB"),"SB",0)</f>
        <v>SB</v>
      </c>
      <c r="T3030" s="110">
        <v>171009</v>
      </c>
      <c r="U3030" t="s">
        <v>19633</v>
      </c>
      <c r="V3030" s="113" t="str">
        <f>IF(AND(I3030&gt;=10000,I3030&lt;=19900),"Praha",(IF(AND(I3030&gt;=25001,I3030&lt;=29501),"Středočeský kraj",(IF(AND(I3030&gt;=30100,I3030&lt;=34972),"Středočeský kraj",(IF(AND(I3030&gt;=35002,I3030&lt;=36271),"Karlovarský kraj",(IF(AND(I3030&gt;=37001,I3030&lt;=39201),"Jihočeský kraj",(IF(AND(I3030&gt;=39701,I3030&lt;=39901),"Jihočeský kraj",(IF(AND(I3030&gt;=39301,I3030&lt;=39601),"Kraj Vysočina",(IF(AND(I3030&gt;=58001,I3030&lt;=59501),"Kraj Vysočina",(IF(AND(I3030&gt;=67401,I3030&lt;=67602),"Kraj Vysočina",(IF(AND(I3030&gt;=40001,I3030&lt;=44101),"Ústecký kraj",(IF(AND(I3030&gt;=46001,I3030&lt;=47201),"Liberecký kraj",(IF(AND(I3030&gt;=51202,I3030&lt;=51401),"Liberecký kraj",(IF(AND(I3030&gt;=53002,I3030&lt;=53976),"Pardubický kraj",(IF(AND(I3030&gt;=56002,I3030&lt;=57201),"Pardubický kraj",(IF(AND(I3030&gt;=60200,I3030&lt;=67201),"Jihomoravský kraj",(IF(AND(I3030&gt;=67801,I3030&lt;=68501),"Jihomoravský kraj",(IF(AND(I3030&gt;=69002,I3030&lt;=69801),"Jihomoravský kraj",(IF(AND(I3030&gt;=68601,I3030&lt;=68801),"Zlínský kraj",(IF(AND(I3030&gt;=75501,I3030&lt;=76901),"Zlínský kraj",(IF(AND(I3030&gt;=70030,I3030&lt;=74901),"Moravskoslezský kraj",(IF(AND(I3030&gt;=75000,I3030&lt;=75368),"Olomoucký kraj",(IF(AND(I3030&gt;=77200,I3030&lt;=79862),"Olomoucký kraj",(IF(AND(I3030&gt;=50011,I3030&lt;=50301),"Královéhradecký kraj",(IF(AND(I3030&gt;=54301,I3030&lt;=54303),"Královéhradecký kraj","0")))))))))))))))))))))))))))))))))))))))))))))))</f>
        <v>0</v>
      </c>
      <c r="AB3030" t="s">
        <v>7025</v>
      </c>
      <c r="AD3030" t="s">
        <v>998</v>
      </c>
      <c r="AE3030" t="s">
        <v>998</v>
      </c>
      <c r="AF3030" t="s">
        <v>998</v>
      </c>
      <c r="AG3030" s="107">
        <v>0</v>
      </c>
      <c r="AH3030" s="107">
        <v>0</v>
      </c>
      <c r="AI3030" s="107">
        <v>0</v>
      </c>
      <c r="AJ3030" t="s">
        <v>1012</v>
      </c>
    </row>
    <row r="3031" spans="1:37" x14ac:dyDescent="0.45">
      <c r="A3031" t="s">
        <v>1408</v>
      </c>
      <c r="B3031" t="s">
        <v>5540</v>
      </c>
      <c r="C3031" t="s">
        <v>1002</v>
      </c>
      <c r="D3031" t="s">
        <v>5544</v>
      </c>
      <c r="E3031" t="s">
        <v>992</v>
      </c>
      <c r="F3031" t="s">
        <v>4205</v>
      </c>
      <c r="G3031">
        <v>2958</v>
      </c>
      <c r="H3031" t="s">
        <v>5545</v>
      </c>
      <c r="I3031">
        <v>54401</v>
      </c>
      <c r="K3031" t="s">
        <v>5546</v>
      </c>
      <c r="L3031" s="106">
        <v>27863</v>
      </c>
      <c r="M3031">
        <v>12973654</v>
      </c>
      <c r="N3031" t="s">
        <v>996</v>
      </c>
      <c r="O3031" t="s">
        <v>12</v>
      </c>
      <c r="P3031" t="s">
        <v>997</v>
      </c>
      <c r="R3031" s="109" t="str">
        <f>IF(OR(P3031="SB",Q3031="SB"),"SB",0)</f>
        <v>SB</v>
      </c>
      <c r="T3031" s="110" t="s">
        <v>998</v>
      </c>
      <c r="V3031" s="113" t="str">
        <f>IF(AND(I3031&gt;=10000,I3031&lt;=19900),"Praha",(IF(AND(I3031&gt;=25001,I3031&lt;=29501),"Středočeský kraj",(IF(AND(I3031&gt;=30100,I3031&lt;=34972),"Středočeský kraj",(IF(AND(I3031&gt;=35002,I3031&lt;=36271),"Karlovarský kraj",(IF(AND(I3031&gt;=37001,I3031&lt;=39201),"Jihočeský kraj",(IF(AND(I3031&gt;=39701,I3031&lt;=39901),"Jihočeský kraj",(IF(AND(I3031&gt;=39301,I3031&lt;=39601),"Kraj Vysočina",(IF(AND(I3031&gt;=58001,I3031&lt;=59501),"Kraj Vysočina",(IF(AND(I3031&gt;=67401,I3031&lt;=67602),"Kraj Vysočina",(IF(AND(I3031&gt;=40001,I3031&lt;=44101),"Ústecký kraj",(IF(AND(I3031&gt;=46001,I3031&lt;=47201),"Liberecký kraj",(IF(AND(I3031&gt;=51202,I3031&lt;=51401),"Liberecký kraj",(IF(AND(I3031&gt;=53002,I3031&lt;=53976),"Pardubický kraj",(IF(AND(I3031&gt;=56002,I3031&lt;=57201),"Pardubický kraj",(IF(AND(I3031&gt;=60200,I3031&lt;=67201),"Jihomoravský kraj",(IF(AND(I3031&gt;=67801,I3031&lt;=68501),"Jihomoravský kraj",(IF(AND(I3031&gt;=69002,I3031&lt;=69801),"Jihomoravský kraj",(IF(AND(I3031&gt;=68601,I3031&lt;=68801),"Zlínský kraj",(IF(AND(I3031&gt;=75501,I3031&lt;=76901),"Zlínský kraj",(IF(AND(I3031&gt;=70030,I3031&lt;=74901),"Moravskoslezský kraj",(IF(AND(I3031&gt;=75000,I3031&lt;=75368),"Olomoucký kraj",(IF(AND(I3031&gt;=77200,I3031&lt;=79862),"Olomoucký kraj",(IF(AND(I3031&gt;=50011,I3031&lt;=50301),"Královéhradecký kraj",(IF(AND(I3031&gt;=54301,I3031&lt;=54303),"Královéhradecký kraj","0")))))))))))))))))))))))))))))))))))))))))))))))</f>
        <v>0</v>
      </c>
      <c r="AB3031" t="s">
        <v>998</v>
      </c>
      <c r="AD3031" t="s">
        <v>998</v>
      </c>
      <c r="AE3031" t="s">
        <v>998</v>
      </c>
      <c r="AF3031" t="s">
        <v>998</v>
      </c>
      <c r="AG3031" s="107">
        <v>0</v>
      </c>
      <c r="AH3031" s="107">
        <v>0</v>
      </c>
      <c r="AI3031" s="107">
        <v>0</v>
      </c>
      <c r="AJ3031" t="s">
        <v>1012</v>
      </c>
    </row>
    <row r="3032" spans="1:37" x14ac:dyDescent="0.45">
      <c r="A3032" t="s">
        <v>1156</v>
      </c>
      <c r="B3032" t="s">
        <v>6510</v>
      </c>
      <c r="C3032" t="s">
        <v>990</v>
      </c>
      <c r="D3032" t="s">
        <v>6514</v>
      </c>
      <c r="E3032" t="s">
        <v>992</v>
      </c>
      <c r="F3032" t="s">
        <v>6515</v>
      </c>
      <c r="G3032">
        <v>3108</v>
      </c>
      <c r="H3032" t="s">
        <v>6516</v>
      </c>
      <c r="I3032">
        <v>54401</v>
      </c>
      <c r="K3032" t="s">
        <v>6517</v>
      </c>
      <c r="L3032" s="106">
        <v>28016</v>
      </c>
      <c r="M3032">
        <v>12984667</v>
      </c>
      <c r="N3032" t="s">
        <v>996</v>
      </c>
      <c r="O3032" t="s">
        <v>12</v>
      </c>
      <c r="P3032" t="s">
        <v>997</v>
      </c>
      <c r="R3032" s="109" t="str">
        <f>IF(OR(P3032="SB",Q3032="SB"),"SB",0)</f>
        <v>SB</v>
      </c>
      <c r="T3032" s="110" t="s">
        <v>998</v>
      </c>
      <c r="V3032" s="113" t="str">
        <f>IF(AND(I3032&gt;=10000,I3032&lt;=19900),"Praha",(IF(AND(I3032&gt;=25001,I3032&lt;=29501),"Středočeský kraj",(IF(AND(I3032&gt;=30100,I3032&lt;=34972),"Středočeský kraj",(IF(AND(I3032&gt;=35002,I3032&lt;=36271),"Karlovarský kraj",(IF(AND(I3032&gt;=37001,I3032&lt;=39201),"Jihočeský kraj",(IF(AND(I3032&gt;=39701,I3032&lt;=39901),"Jihočeský kraj",(IF(AND(I3032&gt;=39301,I3032&lt;=39601),"Kraj Vysočina",(IF(AND(I3032&gt;=58001,I3032&lt;=59501),"Kraj Vysočina",(IF(AND(I3032&gt;=67401,I3032&lt;=67602),"Kraj Vysočina",(IF(AND(I3032&gt;=40001,I3032&lt;=44101),"Ústecký kraj",(IF(AND(I3032&gt;=46001,I3032&lt;=47201),"Liberecký kraj",(IF(AND(I3032&gt;=51202,I3032&lt;=51401),"Liberecký kraj",(IF(AND(I3032&gt;=53002,I3032&lt;=53976),"Pardubický kraj",(IF(AND(I3032&gt;=56002,I3032&lt;=57201),"Pardubický kraj",(IF(AND(I3032&gt;=60200,I3032&lt;=67201),"Jihomoravský kraj",(IF(AND(I3032&gt;=67801,I3032&lt;=68501),"Jihomoravský kraj",(IF(AND(I3032&gt;=69002,I3032&lt;=69801),"Jihomoravský kraj",(IF(AND(I3032&gt;=68601,I3032&lt;=68801),"Zlínský kraj",(IF(AND(I3032&gt;=75501,I3032&lt;=76901),"Zlínský kraj",(IF(AND(I3032&gt;=70030,I3032&lt;=74901),"Moravskoslezský kraj",(IF(AND(I3032&gt;=75000,I3032&lt;=75368),"Olomoucký kraj",(IF(AND(I3032&gt;=77200,I3032&lt;=79862),"Olomoucký kraj",(IF(AND(I3032&gt;=50011,I3032&lt;=50301),"Královéhradecký kraj",(IF(AND(I3032&gt;=54301,I3032&lt;=54303),"Královéhradecký kraj","0")))))))))))))))))))))))))))))))))))))))))))))))</f>
        <v>0</v>
      </c>
      <c r="AB3032" t="s">
        <v>998</v>
      </c>
      <c r="AD3032" t="s">
        <v>998</v>
      </c>
      <c r="AE3032" t="s">
        <v>998</v>
      </c>
      <c r="AF3032" t="s">
        <v>998</v>
      </c>
      <c r="AG3032" s="107">
        <v>0</v>
      </c>
      <c r="AH3032" s="107">
        <v>0</v>
      </c>
      <c r="AI3032" s="107">
        <v>0</v>
      </c>
      <c r="AJ3032" t="s">
        <v>1012</v>
      </c>
    </row>
    <row r="3033" spans="1:37" x14ac:dyDescent="0.45">
      <c r="A3033" t="s">
        <v>1220</v>
      </c>
      <c r="B3033" t="s">
        <v>8363</v>
      </c>
      <c r="C3033" t="s">
        <v>1002</v>
      </c>
      <c r="D3033" t="s">
        <v>8364</v>
      </c>
      <c r="E3033" t="s">
        <v>992</v>
      </c>
      <c r="F3033" t="s">
        <v>8365</v>
      </c>
      <c r="G3033">
        <v>25</v>
      </c>
      <c r="H3033" t="s">
        <v>3165</v>
      </c>
      <c r="I3033">
        <v>54401</v>
      </c>
      <c r="K3033" t="s">
        <v>8366</v>
      </c>
      <c r="L3033" s="106">
        <v>29343</v>
      </c>
      <c r="M3033">
        <v>13398333</v>
      </c>
      <c r="N3033" t="s">
        <v>996</v>
      </c>
      <c r="O3033" t="s">
        <v>12</v>
      </c>
      <c r="P3033" t="s">
        <v>997</v>
      </c>
      <c r="R3033" s="109" t="str">
        <f>IF(OR(P3033="SB",Q3033="SB"),"SB",0)</f>
        <v>SB</v>
      </c>
      <c r="T3033" s="110" t="s">
        <v>998</v>
      </c>
      <c r="V3033" s="113" t="str">
        <f>IF(AND(I3033&gt;=10000,I3033&lt;=19900),"Praha",(IF(AND(I3033&gt;=25001,I3033&lt;=29501),"Středočeský kraj",(IF(AND(I3033&gt;=30100,I3033&lt;=34972),"Středočeský kraj",(IF(AND(I3033&gt;=35002,I3033&lt;=36271),"Karlovarský kraj",(IF(AND(I3033&gt;=37001,I3033&lt;=39201),"Jihočeský kraj",(IF(AND(I3033&gt;=39701,I3033&lt;=39901),"Jihočeský kraj",(IF(AND(I3033&gt;=39301,I3033&lt;=39601),"Kraj Vysočina",(IF(AND(I3033&gt;=58001,I3033&lt;=59501),"Kraj Vysočina",(IF(AND(I3033&gt;=67401,I3033&lt;=67602),"Kraj Vysočina",(IF(AND(I3033&gt;=40001,I3033&lt;=44101),"Ústecký kraj",(IF(AND(I3033&gt;=46001,I3033&lt;=47201),"Liberecký kraj",(IF(AND(I3033&gt;=51202,I3033&lt;=51401),"Liberecký kraj",(IF(AND(I3033&gt;=53002,I3033&lt;=53976),"Pardubický kraj",(IF(AND(I3033&gt;=56002,I3033&lt;=57201),"Pardubický kraj",(IF(AND(I3033&gt;=60200,I3033&lt;=67201),"Jihomoravský kraj",(IF(AND(I3033&gt;=67801,I3033&lt;=68501),"Jihomoravský kraj",(IF(AND(I3033&gt;=69002,I3033&lt;=69801),"Jihomoravský kraj",(IF(AND(I3033&gt;=68601,I3033&lt;=68801),"Zlínský kraj",(IF(AND(I3033&gt;=75501,I3033&lt;=76901),"Zlínský kraj",(IF(AND(I3033&gt;=70030,I3033&lt;=74901),"Moravskoslezský kraj",(IF(AND(I3033&gt;=75000,I3033&lt;=75368),"Olomoucký kraj",(IF(AND(I3033&gt;=77200,I3033&lt;=79862),"Olomoucký kraj",(IF(AND(I3033&gt;=50011,I3033&lt;=50301),"Královéhradecký kraj",(IF(AND(I3033&gt;=54301,I3033&lt;=54303),"Královéhradecký kraj","0")))))))))))))))))))))))))))))))))))))))))))))))</f>
        <v>0</v>
      </c>
      <c r="AB3033" t="s">
        <v>998</v>
      </c>
      <c r="AD3033" t="s">
        <v>998</v>
      </c>
      <c r="AE3033" t="s">
        <v>998</v>
      </c>
      <c r="AF3033" t="s">
        <v>998</v>
      </c>
      <c r="AG3033" s="107">
        <v>0</v>
      </c>
      <c r="AH3033" s="107">
        <v>0</v>
      </c>
      <c r="AI3033" s="107">
        <v>0</v>
      </c>
      <c r="AJ3033" t="s">
        <v>1012</v>
      </c>
    </row>
    <row r="3034" spans="1:37" x14ac:dyDescent="0.45">
      <c r="A3034" t="s">
        <v>1187</v>
      </c>
      <c r="B3034" t="s">
        <v>10185</v>
      </c>
      <c r="C3034" t="s">
        <v>1002</v>
      </c>
      <c r="D3034" t="s">
        <v>10186</v>
      </c>
      <c r="E3034" t="s">
        <v>992</v>
      </c>
      <c r="F3034" t="s">
        <v>10187</v>
      </c>
      <c r="G3034">
        <v>8</v>
      </c>
      <c r="H3034" t="s">
        <v>10188</v>
      </c>
      <c r="I3034">
        <v>54401</v>
      </c>
      <c r="K3034" t="s">
        <v>10189</v>
      </c>
      <c r="L3034" s="106">
        <v>31970</v>
      </c>
      <c r="M3034">
        <v>13413588</v>
      </c>
      <c r="N3034" t="s">
        <v>996</v>
      </c>
      <c r="O3034" t="s">
        <v>12</v>
      </c>
      <c r="P3034" t="s">
        <v>997</v>
      </c>
      <c r="R3034" s="109" t="str">
        <f>IF(OR(P3034="SB",Q3034="SB"),"SB",0)</f>
        <v>SB</v>
      </c>
      <c r="T3034" s="110" t="s">
        <v>998</v>
      </c>
      <c r="V3034" s="113" t="str">
        <f>IF(AND(I3034&gt;=10000,I3034&lt;=19900),"Praha",(IF(AND(I3034&gt;=25001,I3034&lt;=29501),"Středočeský kraj",(IF(AND(I3034&gt;=30100,I3034&lt;=34972),"Středočeský kraj",(IF(AND(I3034&gt;=35002,I3034&lt;=36271),"Karlovarský kraj",(IF(AND(I3034&gt;=37001,I3034&lt;=39201),"Jihočeský kraj",(IF(AND(I3034&gt;=39701,I3034&lt;=39901),"Jihočeský kraj",(IF(AND(I3034&gt;=39301,I3034&lt;=39601),"Kraj Vysočina",(IF(AND(I3034&gt;=58001,I3034&lt;=59501),"Kraj Vysočina",(IF(AND(I3034&gt;=67401,I3034&lt;=67602),"Kraj Vysočina",(IF(AND(I3034&gt;=40001,I3034&lt;=44101),"Ústecký kraj",(IF(AND(I3034&gt;=46001,I3034&lt;=47201),"Liberecký kraj",(IF(AND(I3034&gt;=51202,I3034&lt;=51401),"Liberecký kraj",(IF(AND(I3034&gt;=53002,I3034&lt;=53976),"Pardubický kraj",(IF(AND(I3034&gt;=56002,I3034&lt;=57201),"Pardubický kraj",(IF(AND(I3034&gt;=60200,I3034&lt;=67201),"Jihomoravský kraj",(IF(AND(I3034&gt;=67801,I3034&lt;=68501),"Jihomoravský kraj",(IF(AND(I3034&gt;=69002,I3034&lt;=69801),"Jihomoravský kraj",(IF(AND(I3034&gt;=68601,I3034&lt;=68801),"Zlínský kraj",(IF(AND(I3034&gt;=75501,I3034&lt;=76901),"Zlínský kraj",(IF(AND(I3034&gt;=70030,I3034&lt;=74901),"Moravskoslezský kraj",(IF(AND(I3034&gt;=75000,I3034&lt;=75368),"Olomoucký kraj",(IF(AND(I3034&gt;=77200,I3034&lt;=79862),"Olomoucký kraj",(IF(AND(I3034&gt;=50011,I3034&lt;=50301),"Královéhradecký kraj",(IF(AND(I3034&gt;=54301,I3034&lt;=54303),"Královéhradecký kraj","0")))))))))))))))))))))))))))))))))))))))))))))))</f>
        <v>0</v>
      </c>
      <c r="AB3034" t="s">
        <v>998</v>
      </c>
      <c r="AD3034" t="s">
        <v>998</v>
      </c>
      <c r="AE3034" t="s">
        <v>998</v>
      </c>
      <c r="AF3034" t="s">
        <v>998</v>
      </c>
      <c r="AG3034" s="107">
        <v>0</v>
      </c>
      <c r="AH3034" s="107">
        <v>0</v>
      </c>
      <c r="AI3034" s="107">
        <v>0</v>
      </c>
      <c r="AJ3034" t="s">
        <v>1012</v>
      </c>
    </row>
    <row r="3035" spans="1:37" x14ac:dyDescent="0.45">
      <c r="A3035" t="s">
        <v>1224</v>
      </c>
      <c r="B3035" t="s">
        <v>2557</v>
      </c>
      <c r="C3035" t="s">
        <v>1002</v>
      </c>
      <c r="D3035" t="s">
        <v>2558</v>
      </c>
      <c r="E3035" t="s">
        <v>992</v>
      </c>
      <c r="F3035" t="s">
        <v>2559</v>
      </c>
      <c r="G3035">
        <v>55</v>
      </c>
      <c r="H3035" t="s">
        <v>2559</v>
      </c>
      <c r="I3035">
        <v>54472</v>
      </c>
      <c r="K3035" t="s">
        <v>2560</v>
      </c>
      <c r="L3035" s="106">
        <v>33659</v>
      </c>
      <c r="M3035">
        <v>14861013</v>
      </c>
      <c r="N3035" t="s">
        <v>2561</v>
      </c>
      <c r="O3035" t="s">
        <v>1010</v>
      </c>
      <c r="P3035" t="s">
        <v>997</v>
      </c>
      <c r="R3035" s="109" t="str">
        <f>IF(OR(P3035="SB",Q3035="SB"),"SB",0)</f>
        <v>SB</v>
      </c>
      <c r="T3035" s="110" t="s">
        <v>998</v>
      </c>
      <c r="V3035" s="113" t="str">
        <f>IF(AND(I3035&gt;=10000,I3035&lt;=19900),"Praha",(IF(AND(I3035&gt;=25001,I3035&lt;=29501),"Středočeský kraj",(IF(AND(I3035&gt;=30100,I3035&lt;=34972),"Středočeský kraj",(IF(AND(I3035&gt;=35002,I3035&lt;=36271),"Karlovarský kraj",(IF(AND(I3035&gt;=37001,I3035&lt;=39201),"Jihočeský kraj",(IF(AND(I3035&gt;=39701,I3035&lt;=39901),"Jihočeský kraj",(IF(AND(I3035&gt;=39301,I3035&lt;=39601),"Kraj Vysočina",(IF(AND(I3035&gt;=58001,I3035&lt;=59501),"Kraj Vysočina",(IF(AND(I3035&gt;=67401,I3035&lt;=67602),"Kraj Vysočina",(IF(AND(I3035&gt;=40001,I3035&lt;=44101),"Ústecký kraj",(IF(AND(I3035&gt;=46001,I3035&lt;=47201),"Liberecký kraj",(IF(AND(I3035&gt;=51202,I3035&lt;=51401),"Liberecký kraj",(IF(AND(I3035&gt;=53002,I3035&lt;=53976),"Pardubický kraj",(IF(AND(I3035&gt;=56002,I3035&lt;=57201),"Pardubický kraj",(IF(AND(I3035&gt;=60200,I3035&lt;=67201),"Jihomoravský kraj",(IF(AND(I3035&gt;=67801,I3035&lt;=68501),"Jihomoravský kraj",(IF(AND(I3035&gt;=69002,I3035&lt;=69801),"Jihomoravský kraj",(IF(AND(I3035&gt;=68601,I3035&lt;=68801),"Zlínský kraj",(IF(AND(I3035&gt;=75501,I3035&lt;=76901),"Zlínský kraj",(IF(AND(I3035&gt;=70030,I3035&lt;=74901),"Moravskoslezský kraj",(IF(AND(I3035&gt;=75000,I3035&lt;=75368),"Olomoucký kraj",(IF(AND(I3035&gt;=77200,I3035&lt;=79862),"Olomoucký kraj",(IF(AND(I3035&gt;=50011,I3035&lt;=50301),"Královéhradecký kraj",(IF(AND(I3035&gt;=54301,I3035&lt;=54303),"Královéhradecký kraj","0")))))))))))))))))))))))))))))))))))))))))))))))</f>
        <v>0</v>
      </c>
      <c r="AB3035" t="s">
        <v>998</v>
      </c>
      <c r="AD3035" t="s">
        <v>998</v>
      </c>
      <c r="AE3035" t="s">
        <v>998</v>
      </c>
      <c r="AF3035" t="s">
        <v>998</v>
      </c>
      <c r="AG3035" s="107">
        <v>0</v>
      </c>
      <c r="AH3035" s="107">
        <v>0</v>
      </c>
      <c r="AI3035" s="107">
        <v>0</v>
      </c>
      <c r="AJ3035" t="s">
        <v>1012</v>
      </c>
    </row>
    <row r="3036" spans="1:37" x14ac:dyDescent="0.45">
      <c r="A3036" t="s">
        <v>1026</v>
      </c>
      <c r="B3036" t="s">
        <v>6334</v>
      </c>
      <c r="C3036" t="s">
        <v>990</v>
      </c>
      <c r="D3036" t="s">
        <v>6335</v>
      </c>
      <c r="E3036" t="s">
        <v>992</v>
      </c>
      <c r="F3036" t="s">
        <v>6336</v>
      </c>
      <c r="G3036">
        <v>121</v>
      </c>
      <c r="H3036" t="s">
        <v>6336</v>
      </c>
      <c r="I3036">
        <v>54475</v>
      </c>
      <c r="K3036" t="s">
        <v>6337</v>
      </c>
      <c r="L3036" s="106">
        <v>29890</v>
      </c>
      <c r="M3036">
        <v>13398737</v>
      </c>
      <c r="N3036" t="s">
        <v>996</v>
      </c>
      <c r="O3036" t="s">
        <v>12</v>
      </c>
      <c r="P3036" t="s">
        <v>997</v>
      </c>
      <c r="R3036" s="109" t="str">
        <f>IF(OR(P3036="SB",Q3036="SB"),"SB",0)</f>
        <v>SB</v>
      </c>
      <c r="T3036" s="110" t="s">
        <v>998</v>
      </c>
      <c r="V3036" s="113" t="str">
        <f>IF(AND(I3036&gt;=10000,I3036&lt;=19900),"Praha",(IF(AND(I3036&gt;=25001,I3036&lt;=29501),"Středočeský kraj",(IF(AND(I3036&gt;=30100,I3036&lt;=34972),"Středočeský kraj",(IF(AND(I3036&gt;=35002,I3036&lt;=36271),"Karlovarský kraj",(IF(AND(I3036&gt;=37001,I3036&lt;=39201),"Jihočeský kraj",(IF(AND(I3036&gt;=39701,I3036&lt;=39901),"Jihočeský kraj",(IF(AND(I3036&gt;=39301,I3036&lt;=39601),"Kraj Vysočina",(IF(AND(I3036&gt;=58001,I3036&lt;=59501),"Kraj Vysočina",(IF(AND(I3036&gt;=67401,I3036&lt;=67602),"Kraj Vysočina",(IF(AND(I3036&gt;=40001,I3036&lt;=44101),"Ústecký kraj",(IF(AND(I3036&gt;=46001,I3036&lt;=47201),"Liberecký kraj",(IF(AND(I3036&gt;=51202,I3036&lt;=51401),"Liberecký kraj",(IF(AND(I3036&gt;=53002,I3036&lt;=53976),"Pardubický kraj",(IF(AND(I3036&gt;=56002,I3036&lt;=57201),"Pardubický kraj",(IF(AND(I3036&gt;=60200,I3036&lt;=67201),"Jihomoravský kraj",(IF(AND(I3036&gt;=67801,I3036&lt;=68501),"Jihomoravský kraj",(IF(AND(I3036&gt;=69002,I3036&lt;=69801),"Jihomoravský kraj",(IF(AND(I3036&gt;=68601,I3036&lt;=68801),"Zlínský kraj",(IF(AND(I3036&gt;=75501,I3036&lt;=76901),"Zlínský kraj",(IF(AND(I3036&gt;=70030,I3036&lt;=74901),"Moravskoslezský kraj",(IF(AND(I3036&gt;=75000,I3036&lt;=75368),"Olomoucký kraj",(IF(AND(I3036&gt;=77200,I3036&lt;=79862),"Olomoucký kraj",(IF(AND(I3036&gt;=50011,I3036&lt;=50301),"Královéhradecký kraj",(IF(AND(I3036&gt;=54301,I3036&lt;=54303),"Královéhradecký kraj","0")))))))))))))))))))))))))))))))))))))))))))))))</f>
        <v>0</v>
      </c>
      <c r="AB3036" t="s">
        <v>998</v>
      </c>
      <c r="AD3036" t="s">
        <v>998</v>
      </c>
      <c r="AE3036" t="s">
        <v>998</v>
      </c>
      <c r="AF3036" t="s">
        <v>998</v>
      </c>
      <c r="AG3036" s="107">
        <v>0</v>
      </c>
      <c r="AH3036" s="107">
        <v>0</v>
      </c>
      <c r="AI3036" s="107">
        <v>0</v>
      </c>
      <c r="AJ3036" t="s">
        <v>1012</v>
      </c>
    </row>
    <row r="3037" spans="1:37" x14ac:dyDescent="0.45">
      <c r="A3037" t="s">
        <v>1025</v>
      </c>
      <c r="B3037" t="s">
        <v>4358</v>
      </c>
      <c r="C3037" t="s">
        <v>990</v>
      </c>
      <c r="D3037" t="s">
        <v>4370</v>
      </c>
      <c r="E3037" t="s">
        <v>992</v>
      </c>
      <c r="F3037" t="s">
        <v>1715</v>
      </c>
      <c r="G3037">
        <v>336</v>
      </c>
      <c r="H3037" t="s">
        <v>2432</v>
      </c>
      <c r="I3037">
        <v>54701</v>
      </c>
      <c r="K3037" t="s">
        <v>4369</v>
      </c>
      <c r="L3037" s="106">
        <v>28286</v>
      </c>
      <c r="M3037">
        <v>10414167</v>
      </c>
      <c r="N3037" t="s">
        <v>996</v>
      </c>
      <c r="O3037" t="s">
        <v>12</v>
      </c>
      <c r="P3037" t="s">
        <v>997</v>
      </c>
      <c r="R3037" s="109" t="str">
        <f>IF(OR(P3037="SB",Q3037="SB"),"SB",0)</f>
        <v>SB</v>
      </c>
      <c r="T3037" s="110">
        <v>10181</v>
      </c>
      <c r="U3037" t="s">
        <v>19633</v>
      </c>
      <c r="V3037" s="113" t="str">
        <f>IF(AND(I3037&gt;=10000,I3037&lt;=19900),"Praha",(IF(AND(I3037&gt;=25001,I3037&lt;=29501),"Středočeský kraj",(IF(AND(I3037&gt;=30100,I3037&lt;=34972),"Středočeský kraj",(IF(AND(I3037&gt;=35002,I3037&lt;=36271),"Karlovarský kraj",(IF(AND(I3037&gt;=37001,I3037&lt;=39201),"Jihočeský kraj",(IF(AND(I3037&gt;=39701,I3037&lt;=39901),"Jihočeský kraj",(IF(AND(I3037&gt;=39301,I3037&lt;=39601),"Kraj Vysočina",(IF(AND(I3037&gt;=58001,I3037&lt;=59501),"Kraj Vysočina",(IF(AND(I3037&gt;=67401,I3037&lt;=67602),"Kraj Vysočina",(IF(AND(I3037&gt;=40001,I3037&lt;=44101),"Ústecký kraj",(IF(AND(I3037&gt;=46001,I3037&lt;=47201),"Liberecký kraj",(IF(AND(I3037&gt;=51202,I3037&lt;=51401),"Liberecký kraj",(IF(AND(I3037&gt;=53002,I3037&lt;=53976),"Pardubický kraj",(IF(AND(I3037&gt;=56002,I3037&lt;=57201),"Pardubický kraj",(IF(AND(I3037&gt;=60200,I3037&lt;=67201),"Jihomoravský kraj",(IF(AND(I3037&gt;=67801,I3037&lt;=68501),"Jihomoravský kraj",(IF(AND(I3037&gt;=69002,I3037&lt;=69801),"Jihomoravský kraj",(IF(AND(I3037&gt;=68601,I3037&lt;=68801),"Zlínský kraj",(IF(AND(I3037&gt;=75501,I3037&lt;=76901),"Zlínský kraj",(IF(AND(I3037&gt;=70030,I3037&lt;=74901),"Moravskoslezský kraj",(IF(AND(I3037&gt;=75000,I3037&lt;=75368),"Olomoucký kraj",(IF(AND(I3037&gt;=77200,I3037&lt;=79862),"Olomoucký kraj",(IF(AND(I3037&gt;=50011,I3037&lt;=50301),"Královéhradecký kraj",(IF(AND(I3037&gt;=54301,I3037&lt;=54303),"Královéhradecký kraj","0")))))))))))))))))))))))))))))))))))))))))))))))</f>
        <v>0</v>
      </c>
      <c r="AD3037" t="s">
        <v>998</v>
      </c>
      <c r="AE3037" t="s">
        <v>998</v>
      </c>
      <c r="AF3037" t="s">
        <v>998</v>
      </c>
      <c r="AG3037" s="107">
        <v>0</v>
      </c>
      <c r="AH3037" s="107">
        <v>0</v>
      </c>
      <c r="AI3037" s="107">
        <v>0</v>
      </c>
      <c r="AJ3037" t="s">
        <v>1012</v>
      </c>
    </row>
    <row r="3038" spans="1:37" x14ac:dyDescent="0.45">
      <c r="A3038" t="s">
        <v>1007</v>
      </c>
      <c r="B3038" t="s">
        <v>5083</v>
      </c>
      <c r="C3038" t="s">
        <v>990</v>
      </c>
      <c r="D3038" t="s">
        <v>5099</v>
      </c>
      <c r="E3038" t="s">
        <v>992</v>
      </c>
      <c r="F3038" t="s">
        <v>1545</v>
      </c>
      <c r="G3038">
        <v>202</v>
      </c>
      <c r="H3038" t="s">
        <v>2432</v>
      </c>
      <c r="I3038">
        <v>54701</v>
      </c>
      <c r="K3038" t="s">
        <v>5100</v>
      </c>
      <c r="L3038" s="106">
        <v>29233</v>
      </c>
      <c r="M3038">
        <v>10414470</v>
      </c>
      <c r="N3038" t="s">
        <v>996</v>
      </c>
      <c r="O3038" t="s">
        <v>12</v>
      </c>
      <c r="P3038" t="s">
        <v>997</v>
      </c>
      <c r="R3038" s="109" t="str">
        <f>IF(OR(P3038="SB",Q3038="SB"),"SB",0)</f>
        <v>SB</v>
      </c>
      <c r="T3038" s="110">
        <v>10184</v>
      </c>
      <c r="U3038" t="s">
        <v>19633</v>
      </c>
      <c r="V3038" s="113" t="str">
        <f>IF(AND(I3038&gt;=10000,I3038&lt;=19900),"Praha",(IF(AND(I3038&gt;=25001,I3038&lt;=29501),"Středočeský kraj",(IF(AND(I3038&gt;=30100,I3038&lt;=34972),"Středočeský kraj",(IF(AND(I3038&gt;=35002,I3038&lt;=36271),"Karlovarský kraj",(IF(AND(I3038&gt;=37001,I3038&lt;=39201),"Jihočeský kraj",(IF(AND(I3038&gt;=39701,I3038&lt;=39901),"Jihočeský kraj",(IF(AND(I3038&gt;=39301,I3038&lt;=39601),"Kraj Vysočina",(IF(AND(I3038&gt;=58001,I3038&lt;=59501),"Kraj Vysočina",(IF(AND(I3038&gt;=67401,I3038&lt;=67602),"Kraj Vysočina",(IF(AND(I3038&gt;=40001,I3038&lt;=44101),"Ústecký kraj",(IF(AND(I3038&gt;=46001,I3038&lt;=47201),"Liberecký kraj",(IF(AND(I3038&gt;=51202,I3038&lt;=51401),"Liberecký kraj",(IF(AND(I3038&gt;=53002,I3038&lt;=53976),"Pardubický kraj",(IF(AND(I3038&gt;=56002,I3038&lt;=57201),"Pardubický kraj",(IF(AND(I3038&gt;=60200,I3038&lt;=67201),"Jihomoravský kraj",(IF(AND(I3038&gt;=67801,I3038&lt;=68501),"Jihomoravský kraj",(IF(AND(I3038&gt;=69002,I3038&lt;=69801),"Jihomoravský kraj",(IF(AND(I3038&gt;=68601,I3038&lt;=68801),"Zlínský kraj",(IF(AND(I3038&gt;=75501,I3038&lt;=76901),"Zlínský kraj",(IF(AND(I3038&gt;=70030,I3038&lt;=74901),"Moravskoslezský kraj",(IF(AND(I3038&gt;=75000,I3038&lt;=75368),"Olomoucký kraj",(IF(AND(I3038&gt;=77200,I3038&lt;=79862),"Olomoucký kraj",(IF(AND(I3038&gt;=50011,I3038&lt;=50301),"Královéhradecký kraj",(IF(AND(I3038&gt;=54301,I3038&lt;=54303),"Královéhradecký kraj","0")))))))))))))))))))))))))))))))))))))))))))))))</f>
        <v>0</v>
      </c>
      <c r="AD3038" t="s">
        <v>998</v>
      </c>
      <c r="AE3038" t="s">
        <v>998</v>
      </c>
      <c r="AF3038" t="s">
        <v>998</v>
      </c>
      <c r="AG3038" s="107">
        <v>0</v>
      </c>
      <c r="AH3038" s="107">
        <v>0</v>
      </c>
      <c r="AI3038" s="107">
        <v>0</v>
      </c>
      <c r="AJ3038" t="s">
        <v>1012</v>
      </c>
    </row>
    <row r="3039" spans="1:37" x14ac:dyDescent="0.45">
      <c r="A3039" t="s">
        <v>1007</v>
      </c>
      <c r="B3039" t="s">
        <v>19523</v>
      </c>
      <c r="C3039" t="s">
        <v>990</v>
      </c>
      <c r="D3039" t="s">
        <v>19524</v>
      </c>
      <c r="E3039" t="s">
        <v>992</v>
      </c>
      <c r="F3039" t="s">
        <v>1314</v>
      </c>
      <c r="G3039">
        <v>326</v>
      </c>
      <c r="H3039" t="s">
        <v>2432</v>
      </c>
      <c r="I3039">
        <v>54701</v>
      </c>
      <c r="J3039">
        <v>420776886559</v>
      </c>
      <c r="K3039" t="s">
        <v>19525</v>
      </c>
      <c r="L3039" s="106">
        <v>32462</v>
      </c>
      <c r="M3039">
        <v>10587757</v>
      </c>
      <c r="N3039" t="s">
        <v>996</v>
      </c>
      <c r="O3039" t="s">
        <v>12</v>
      </c>
      <c r="P3039" t="s">
        <v>997</v>
      </c>
      <c r="R3039" s="109" t="str">
        <f>IF(OR(P3039="SB",Q3039="SB"),"SB",0)</f>
        <v>SB</v>
      </c>
      <c r="T3039" s="110">
        <v>10582</v>
      </c>
      <c r="U3039" t="s">
        <v>19633</v>
      </c>
      <c r="V3039" s="113" t="str">
        <f>IF(AND(I3039&gt;=10000,I3039&lt;=19900),"Praha",(IF(AND(I3039&gt;=25001,I3039&lt;=29501),"Středočeský kraj",(IF(AND(I3039&gt;=30100,I3039&lt;=34972),"Středočeský kraj",(IF(AND(I3039&gt;=35002,I3039&lt;=36271),"Karlovarský kraj",(IF(AND(I3039&gt;=37001,I3039&lt;=39201),"Jihočeský kraj",(IF(AND(I3039&gt;=39701,I3039&lt;=39901),"Jihočeský kraj",(IF(AND(I3039&gt;=39301,I3039&lt;=39601),"Kraj Vysočina",(IF(AND(I3039&gt;=58001,I3039&lt;=59501),"Kraj Vysočina",(IF(AND(I3039&gt;=67401,I3039&lt;=67602),"Kraj Vysočina",(IF(AND(I3039&gt;=40001,I3039&lt;=44101),"Ústecký kraj",(IF(AND(I3039&gt;=46001,I3039&lt;=47201),"Liberecký kraj",(IF(AND(I3039&gt;=51202,I3039&lt;=51401),"Liberecký kraj",(IF(AND(I3039&gt;=53002,I3039&lt;=53976),"Pardubický kraj",(IF(AND(I3039&gt;=56002,I3039&lt;=57201),"Pardubický kraj",(IF(AND(I3039&gt;=60200,I3039&lt;=67201),"Jihomoravský kraj",(IF(AND(I3039&gt;=67801,I3039&lt;=68501),"Jihomoravský kraj",(IF(AND(I3039&gt;=69002,I3039&lt;=69801),"Jihomoravský kraj",(IF(AND(I3039&gt;=68601,I3039&lt;=68801),"Zlínský kraj",(IF(AND(I3039&gt;=75501,I3039&lt;=76901),"Zlínský kraj",(IF(AND(I3039&gt;=70030,I3039&lt;=74901),"Moravskoslezský kraj",(IF(AND(I3039&gt;=75000,I3039&lt;=75368),"Olomoucký kraj",(IF(AND(I3039&gt;=77200,I3039&lt;=79862),"Olomoucký kraj",(IF(AND(I3039&gt;=50011,I3039&lt;=50301),"Královéhradecký kraj",(IF(AND(I3039&gt;=54301,I3039&lt;=54303),"Královéhradecký kraj","0")))))))))))))))))))))))))))))))))))))))))))))))</f>
        <v>0</v>
      </c>
      <c r="AD3039" t="s">
        <v>998</v>
      </c>
      <c r="AE3039" t="s">
        <v>998</v>
      </c>
      <c r="AF3039" t="s">
        <v>998</v>
      </c>
      <c r="AG3039" s="107">
        <v>0</v>
      </c>
      <c r="AH3039" s="107">
        <v>0</v>
      </c>
      <c r="AI3039" s="107">
        <v>0</v>
      </c>
      <c r="AJ3039" t="s">
        <v>1012</v>
      </c>
    </row>
    <row r="3040" spans="1:37" x14ac:dyDescent="0.45">
      <c r="A3040" t="s">
        <v>1021</v>
      </c>
      <c r="B3040" t="s">
        <v>10565</v>
      </c>
      <c r="C3040" t="s">
        <v>990</v>
      </c>
      <c r="D3040" t="s">
        <v>10566</v>
      </c>
      <c r="E3040" t="s">
        <v>992</v>
      </c>
      <c r="F3040" t="s">
        <v>1911</v>
      </c>
      <c r="G3040">
        <v>1952</v>
      </c>
      <c r="H3040" t="s">
        <v>2432</v>
      </c>
      <c r="I3040">
        <v>54701</v>
      </c>
      <c r="K3040" t="s">
        <v>10567</v>
      </c>
      <c r="L3040" s="106">
        <v>29045</v>
      </c>
      <c r="M3040">
        <v>10861377</v>
      </c>
      <c r="N3040" t="s">
        <v>996</v>
      </c>
      <c r="O3040" t="s">
        <v>12</v>
      </c>
      <c r="P3040" t="s">
        <v>997</v>
      </c>
      <c r="R3040" s="109" t="str">
        <f>IF(OR(P3040="SB",Q3040="SB"),"SB",0)</f>
        <v>SB</v>
      </c>
      <c r="T3040" s="110">
        <v>11687</v>
      </c>
      <c r="U3040" t="s">
        <v>19633</v>
      </c>
      <c r="V3040" s="113" t="str">
        <f>IF(AND(I3040&gt;=10000,I3040&lt;=19900),"Praha",(IF(AND(I3040&gt;=25001,I3040&lt;=29501),"Středočeský kraj",(IF(AND(I3040&gt;=30100,I3040&lt;=34972),"Středočeský kraj",(IF(AND(I3040&gt;=35002,I3040&lt;=36271),"Karlovarský kraj",(IF(AND(I3040&gt;=37001,I3040&lt;=39201),"Jihočeský kraj",(IF(AND(I3040&gt;=39701,I3040&lt;=39901),"Jihočeský kraj",(IF(AND(I3040&gt;=39301,I3040&lt;=39601),"Kraj Vysočina",(IF(AND(I3040&gt;=58001,I3040&lt;=59501),"Kraj Vysočina",(IF(AND(I3040&gt;=67401,I3040&lt;=67602),"Kraj Vysočina",(IF(AND(I3040&gt;=40001,I3040&lt;=44101),"Ústecký kraj",(IF(AND(I3040&gt;=46001,I3040&lt;=47201),"Liberecký kraj",(IF(AND(I3040&gt;=51202,I3040&lt;=51401),"Liberecký kraj",(IF(AND(I3040&gt;=53002,I3040&lt;=53976),"Pardubický kraj",(IF(AND(I3040&gt;=56002,I3040&lt;=57201),"Pardubický kraj",(IF(AND(I3040&gt;=60200,I3040&lt;=67201),"Jihomoravský kraj",(IF(AND(I3040&gt;=67801,I3040&lt;=68501),"Jihomoravský kraj",(IF(AND(I3040&gt;=69002,I3040&lt;=69801),"Jihomoravský kraj",(IF(AND(I3040&gt;=68601,I3040&lt;=68801),"Zlínský kraj",(IF(AND(I3040&gt;=75501,I3040&lt;=76901),"Zlínský kraj",(IF(AND(I3040&gt;=70030,I3040&lt;=74901),"Moravskoslezský kraj",(IF(AND(I3040&gt;=75000,I3040&lt;=75368),"Olomoucký kraj",(IF(AND(I3040&gt;=77200,I3040&lt;=79862),"Olomoucký kraj",(IF(AND(I3040&gt;=50011,I3040&lt;=50301),"Královéhradecký kraj",(IF(AND(I3040&gt;=54301,I3040&lt;=54303),"Královéhradecký kraj","0")))))))))))))))))))))))))))))))))))))))))))))))</f>
        <v>0</v>
      </c>
      <c r="AD3040" t="s">
        <v>998</v>
      </c>
      <c r="AE3040" t="s">
        <v>998</v>
      </c>
      <c r="AF3040" t="s">
        <v>998</v>
      </c>
      <c r="AG3040" s="107">
        <v>0</v>
      </c>
      <c r="AH3040" s="107">
        <v>0</v>
      </c>
      <c r="AI3040" s="107">
        <v>0</v>
      </c>
      <c r="AJ3040" t="s">
        <v>1012</v>
      </c>
    </row>
    <row r="3041" spans="1:36" x14ac:dyDescent="0.45">
      <c r="A3041" t="s">
        <v>1746</v>
      </c>
      <c r="B3041" t="s">
        <v>17749</v>
      </c>
      <c r="C3041" t="s">
        <v>990</v>
      </c>
      <c r="D3041" t="s">
        <v>17750</v>
      </c>
      <c r="E3041" t="s">
        <v>992</v>
      </c>
      <c r="F3041" t="s">
        <v>17751</v>
      </c>
      <c r="G3041">
        <v>123</v>
      </c>
      <c r="H3041" t="s">
        <v>17752</v>
      </c>
      <c r="I3041">
        <v>54701</v>
      </c>
      <c r="K3041" t="s">
        <v>17753</v>
      </c>
      <c r="L3041" s="106">
        <v>29913</v>
      </c>
      <c r="M3041">
        <v>10865219</v>
      </c>
      <c r="N3041" t="s">
        <v>996</v>
      </c>
      <c r="O3041" t="s">
        <v>12</v>
      </c>
      <c r="P3041" t="s">
        <v>997</v>
      </c>
      <c r="R3041" s="109" t="str">
        <f>IF(OR(P3041="SB",Q3041="SB"),"SB",0)</f>
        <v>SB</v>
      </c>
      <c r="T3041" s="110">
        <v>11908</v>
      </c>
      <c r="U3041" t="s">
        <v>19633</v>
      </c>
      <c r="V3041" s="113" t="str">
        <f>IF(AND(I3041&gt;=10000,I3041&lt;=19900),"Praha",(IF(AND(I3041&gt;=25001,I3041&lt;=29501),"Středočeský kraj",(IF(AND(I3041&gt;=30100,I3041&lt;=34972),"Středočeský kraj",(IF(AND(I3041&gt;=35002,I3041&lt;=36271),"Karlovarský kraj",(IF(AND(I3041&gt;=37001,I3041&lt;=39201),"Jihočeský kraj",(IF(AND(I3041&gt;=39701,I3041&lt;=39901),"Jihočeský kraj",(IF(AND(I3041&gt;=39301,I3041&lt;=39601),"Kraj Vysočina",(IF(AND(I3041&gt;=58001,I3041&lt;=59501),"Kraj Vysočina",(IF(AND(I3041&gt;=67401,I3041&lt;=67602),"Kraj Vysočina",(IF(AND(I3041&gt;=40001,I3041&lt;=44101),"Ústecký kraj",(IF(AND(I3041&gt;=46001,I3041&lt;=47201),"Liberecký kraj",(IF(AND(I3041&gt;=51202,I3041&lt;=51401),"Liberecký kraj",(IF(AND(I3041&gt;=53002,I3041&lt;=53976),"Pardubický kraj",(IF(AND(I3041&gt;=56002,I3041&lt;=57201),"Pardubický kraj",(IF(AND(I3041&gt;=60200,I3041&lt;=67201),"Jihomoravský kraj",(IF(AND(I3041&gt;=67801,I3041&lt;=68501),"Jihomoravský kraj",(IF(AND(I3041&gt;=69002,I3041&lt;=69801),"Jihomoravský kraj",(IF(AND(I3041&gt;=68601,I3041&lt;=68801),"Zlínský kraj",(IF(AND(I3041&gt;=75501,I3041&lt;=76901),"Zlínský kraj",(IF(AND(I3041&gt;=70030,I3041&lt;=74901),"Moravskoslezský kraj",(IF(AND(I3041&gt;=75000,I3041&lt;=75368),"Olomoucký kraj",(IF(AND(I3041&gt;=77200,I3041&lt;=79862),"Olomoucký kraj",(IF(AND(I3041&gt;=50011,I3041&lt;=50301),"Královéhradecký kraj",(IF(AND(I3041&gt;=54301,I3041&lt;=54303),"Královéhradecký kraj","0")))))))))))))))))))))))))))))))))))))))))))))))</f>
        <v>0</v>
      </c>
      <c r="AD3041" t="s">
        <v>998</v>
      </c>
      <c r="AE3041" t="s">
        <v>998</v>
      </c>
      <c r="AF3041" t="s">
        <v>998</v>
      </c>
      <c r="AG3041" s="107">
        <v>0</v>
      </c>
      <c r="AH3041" s="107">
        <v>0</v>
      </c>
      <c r="AI3041" s="107">
        <v>0</v>
      </c>
      <c r="AJ3041" t="s">
        <v>1012</v>
      </c>
    </row>
    <row r="3042" spans="1:36" x14ac:dyDescent="0.45">
      <c r="A3042" t="s">
        <v>1124</v>
      </c>
      <c r="B3042" t="s">
        <v>18924</v>
      </c>
      <c r="C3042" t="s">
        <v>990</v>
      </c>
      <c r="D3042" t="s">
        <v>18925</v>
      </c>
      <c r="E3042" t="s">
        <v>992</v>
      </c>
      <c r="F3042" t="s">
        <v>18922</v>
      </c>
      <c r="G3042">
        <v>275</v>
      </c>
      <c r="H3042" t="s">
        <v>2432</v>
      </c>
      <c r="I3042">
        <v>54701</v>
      </c>
      <c r="K3042" t="s">
        <v>18926</v>
      </c>
      <c r="L3042" s="106">
        <v>32992</v>
      </c>
      <c r="M3042">
        <v>10887750</v>
      </c>
      <c r="N3042" t="s">
        <v>996</v>
      </c>
      <c r="O3042" t="s">
        <v>12</v>
      </c>
      <c r="P3042" t="s">
        <v>997</v>
      </c>
      <c r="R3042" s="109" t="str">
        <f>IF(OR(P3042="SB",Q3042="SB"),"SB",0)</f>
        <v>SB</v>
      </c>
      <c r="T3042" s="110">
        <v>11946</v>
      </c>
      <c r="U3042" t="s">
        <v>19633</v>
      </c>
      <c r="V3042" s="113" t="str">
        <f>IF(AND(I3042&gt;=10000,I3042&lt;=19900),"Praha",(IF(AND(I3042&gt;=25001,I3042&lt;=29501),"Středočeský kraj",(IF(AND(I3042&gt;=30100,I3042&lt;=34972),"Středočeský kraj",(IF(AND(I3042&gt;=35002,I3042&lt;=36271),"Karlovarský kraj",(IF(AND(I3042&gt;=37001,I3042&lt;=39201),"Jihočeský kraj",(IF(AND(I3042&gt;=39701,I3042&lt;=39901),"Jihočeský kraj",(IF(AND(I3042&gt;=39301,I3042&lt;=39601),"Kraj Vysočina",(IF(AND(I3042&gt;=58001,I3042&lt;=59501),"Kraj Vysočina",(IF(AND(I3042&gt;=67401,I3042&lt;=67602),"Kraj Vysočina",(IF(AND(I3042&gt;=40001,I3042&lt;=44101),"Ústecký kraj",(IF(AND(I3042&gt;=46001,I3042&lt;=47201),"Liberecký kraj",(IF(AND(I3042&gt;=51202,I3042&lt;=51401),"Liberecký kraj",(IF(AND(I3042&gt;=53002,I3042&lt;=53976),"Pardubický kraj",(IF(AND(I3042&gt;=56002,I3042&lt;=57201),"Pardubický kraj",(IF(AND(I3042&gt;=60200,I3042&lt;=67201),"Jihomoravský kraj",(IF(AND(I3042&gt;=67801,I3042&lt;=68501),"Jihomoravský kraj",(IF(AND(I3042&gt;=69002,I3042&lt;=69801),"Jihomoravský kraj",(IF(AND(I3042&gt;=68601,I3042&lt;=68801),"Zlínský kraj",(IF(AND(I3042&gt;=75501,I3042&lt;=76901),"Zlínský kraj",(IF(AND(I3042&gt;=70030,I3042&lt;=74901),"Moravskoslezský kraj",(IF(AND(I3042&gt;=75000,I3042&lt;=75368),"Olomoucký kraj",(IF(AND(I3042&gt;=77200,I3042&lt;=79862),"Olomoucký kraj",(IF(AND(I3042&gt;=50011,I3042&lt;=50301),"Královéhradecký kraj",(IF(AND(I3042&gt;=54301,I3042&lt;=54303),"Královéhradecký kraj","0")))))))))))))))))))))))))))))))))))))))))))))))</f>
        <v>0</v>
      </c>
      <c r="AD3042" t="s">
        <v>998</v>
      </c>
      <c r="AE3042" t="s">
        <v>998</v>
      </c>
      <c r="AF3042" t="s">
        <v>998</v>
      </c>
      <c r="AG3042" s="107">
        <v>0</v>
      </c>
      <c r="AH3042" s="107">
        <v>0</v>
      </c>
      <c r="AI3042" s="107">
        <v>0</v>
      </c>
      <c r="AJ3042" t="s">
        <v>1012</v>
      </c>
    </row>
    <row r="3043" spans="1:36" x14ac:dyDescent="0.45">
      <c r="A3043" t="s">
        <v>1199</v>
      </c>
      <c r="B3043" t="s">
        <v>8250</v>
      </c>
      <c r="C3043" t="s">
        <v>1002</v>
      </c>
      <c r="D3043" t="s">
        <v>8251</v>
      </c>
      <c r="E3043" t="s">
        <v>992</v>
      </c>
      <c r="F3043" t="s">
        <v>8252</v>
      </c>
      <c r="G3043">
        <v>175</v>
      </c>
      <c r="H3043" t="s">
        <v>2432</v>
      </c>
      <c r="I3043">
        <v>54701</v>
      </c>
      <c r="J3043">
        <v>776208233</v>
      </c>
      <c r="K3043" t="s">
        <v>8253</v>
      </c>
      <c r="L3043" s="106">
        <v>32080</v>
      </c>
      <c r="M3043">
        <v>10608975</v>
      </c>
      <c r="N3043" t="s">
        <v>996</v>
      </c>
      <c r="O3043" t="s">
        <v>12</v>
      </c>
      <c r="P3043" t="s">
        <v>997</v>
      </c>
      <c r="R3043" s="109" t="str">
        <f>IF(OR(P3043="SB",Q3043="SB"),"SB",0)</f>
        <v>SB</v>
      </c>
      <c r="T3043" s="110">
        <v>50752</v>
      </c>
      <c r="U3043" t="s">
        <v>19633</v>
      </c>
      <c r="V3043" s="113" t="str">
        <f>IF(AND(I3043&gt;=10000,I3043&lt;=19900),"Praha",(IF(AND(I3043&gt;=25001,I3043&lt;=29501),"Středočeský kraj",(IF(AND(I3043&gt;=30100,I3043&lt;=34972),"Středočeský kraj",(IF(AND(I3043&gt;=35002,I3043&lt;=36271),"Karlovarský kraj",(IF(AND(I3043&gt;=37001,I3043&lt;=39201),"Jihočeský kraj",(IF(AND(I3043&gt;=39701,I3043&lt;=39901),"Jihočeský kraj",(IF(AND(I3043&gt;=39301,I3043&lt;=39601),"Kraj Vysočina",(IF(AND(I3043&gt;=58001,I3043&lt;=59501),"Kraj Vysočina",(IF(AND(I3043&gt;=67401,I3043&lt;=67602),"Kraj Vysočina",(IF(AND(I3043&gt;=40001,I3043&lt;=44101),"Ústecký kraj",(IF(AND(I3043&gt;=46001,I3043&lt;=47201),"Liberecký kraj",(IF(AND(I3043&gt;=51202,I3043&lt;=51401),"Liberecký kraj",(IF(AND(I3043&gt;=53002,I3043&lt;=53976),"Pardubický kraj",(IF(AND(I3043&gt;=56002,I3043&lt;=57201),"Pardubický kraj",(IF(AND(I3043&gt;=60200,I3043&lt;=67201),"Jihomoravský kraj",(IF(AND(I3043&gt;=67801,I3043&lt;=68501),"Jihomoravský kraj",(IF(AND(I3043&gt;=69002,I3043&lt;=69801),"Jihomoravský kraj",(IF(AND(I3043&gt;=68601,I3043&lt;=68801),"Zlínský kraj",(IF(AND(I3043&gt;=75501,I3043&lt;=76901),"Zlínský kraj",(IF(AND(I3043&gt;=70030,I3043&lt;=74901),"Moravskoslezský kraj",(IF(AND(I3043&gt;=75000,I3043&lt;=75368),"Olomoucký kraj",(IF(AND(I3043&gt;=77200,I3043&lt;=79862),"Olomoucký kraj",(IF(AND(I3043&gt;=50011,I3043&lt;=50301),"Královéhradecký kraj",(IF(AND(I3043&gt;=54301,I3043&lt;=54303),"Královéhradecký kraj","0")))))))))))))))))))))))))))))))))))))))))))))))</f>
        <v>0</v>
      </c>
      <c r="AD3043" t="s">
        <v>998</v>
      </c>
      <c r="AE3043" t="s">
        <v>998</v>
      </c>
      <c r="AF3043" t="s">
        <v>998</v>
      </c>
      <c r="AG3043" s="107">
        <v>0</v>
      </c>
      <c r="AH3043" s="107">
        <v>0</v>
      </c>
      <c r="AI3043" s="107">
        <v>0</v>
      </c>
      <c r="AJ3043" t="s">
        <v>1012</v>
      </c>
    </row>
    <row r="3044" spans="1:36" x14ac:dyDescent="0.45">
      <c r="A3044" t="s">
        <v>1225</v>
      </c>
      <c r="B3044" t="s">
        <v>4039</v>
      </c>
      <c r="C3044" t="s">
        <v>1002</v>
      </c>
      <c r="D3044" t="s">
        <v>18921</v>
      </c>
      <c r="E3044" t="s">
        <v>992</v>
      </c>
      <c r="F3044" t="s">
        <v>18922</v>
      </c>
      <c r="G3044">
        <v>275</v>
      </c>
      <c r="H3044" t="s">
        <v>2432</v>
      </c>
      <c r="I3044">
        <v>54701</v>
      </c>
      <c r="K3044" t="s">
        <v>18923</v>
      </c>
      <c r="L3044" s="106">
        <v>31685</v>
      </c>
      <c r="M3044">
        <v>10876838</v>
      </c>
      <c r="N3044" t="s">
        <v>996</v>
      </c>
      <c r="O3044" t="s">
        <v>12</v>
      </c>
      <c r="P3044" t="s">
        <v>997</v>
      </c>
      <c r="R3044" s="109" t="str">
        <f>IF(OR(P3044="SB",Q3044="SB"),"SB",0)</f>
        <v>SB</v>
      </c>
      <c r="T3044" s="110">
        <v>51945</v>
      </c>
      <c r="U3044" t="s">
        <v>19633</v>
      </c>
      <c r="V3044" s="113" t="str">
        <f>IF(AND(I3044&gt;=10000,I3044&lt;=19900),"Praha",(IF(AND(I3044&gt;=25001,I3044&lt;=29501),"Středočeský kraj",(IF(AND(I3044&gt;=30100,I3044&lt;=34972),"Středočeský kraj",(IF(AND(I3044&gt;=35002,I3044&lt;=36271),"Karlovarský kraj",(IF(AND(I3044&gt;=37001,I3044&lt;=39201),"Jihočeský kraj",(IF(AND(I3044&gt;=39701,I3044&lt;=39901),"Jihočeský kraj",(IF(AND(I3044&gt;=39301,I3044&lt;=39601),"Kraj Vysočina",(IF(AND(I3044&gt;=58001,I3044&lt;=59501),"Kraj Vysočina",(IF(AND(I3044&gt;=67401,I3044&lt;=67602),"Kraj Vysočina",(IF(AND(I3044&gt;=40001,I3044&lt;=44101),"Ústecký kraj",(IF(AND(I3044&gt;=46001,I3044&lt;=47201),"Liberecký kraj",(IF(AND(I3044&gt;=51202,I3044&lt;=51401),"Liberecký kraj",(IF(AND(I3044&gt;=53002,I3044&lt;=53976),"Pardubický kraj",(IF(AND(I3044&gt;=56002,I3044&lt;=57201),"Pardubický kraj",(IF(AND(I3044&gt;=60200,I3044&lt;=67201),"Jihomoravský kraj",(IF(AND(I3044&gt;=67801,I3044&lt;=68501),"Jihomoravský kraj",(IF(AND(I3044&gt;=69002,I3044&lt;=69801),"Jihomoravský kraj",(IF(AND(I3044&gt;=68601,I3044&lt;=68801),"Zlínský kraj",(IF(AND(I3044&gt;=75501,I3044&lt;=76901),"Zlínský kraj",(IF(AND(I3044&gt;=70030,I3044&lt;=74901),"Moravskoslezský kraj",(IF(AND(I3044&gt;=75000,I3044&lt;=75368),"Olomoucký kraj",(IF(AND(I3044&gt;=77200,I3044&lt;=79862),"Olomoucký kraj",(IF(AND(I3044&gt;=50011,I3044&lt;=50301),"Královéhradecký kraj",(IF(AND(I3044&gt;=54301,I3044&lt;=54303),"Královéhradecký kraj","0")))))))))))))))))))))))))))))))))))))))))))))))</f>
        <v>0</v>
      </c>
      <c r="AD3044" t="s">
        <v>998</v>
      </c>
      <c r="AE3044" t="s">
        <v>998</v>
      </c>
      <c r="AF3044" t="s">
        <v>998</v>
      </c>
      <c r="AG3044" s="107">
        <v>0</v>
      </c>
      <c r="AH3044" s="107">
        <v>0</v>
      </c>
      <c r="AI3044" s="107">
        <v>0</v>
      </c>
      <c r="AJ3044" t="s">
        <v>1012</v>
      </c>
    </row>
    <row r="3045" spans="1:36" x14ac:dyDescent="0.45">
      <c r="A3045" t="s">
        <v>1225</v>
      </c>
      <c r="B3045" t="s">
        <v>4740</v>
      </c>
      <c r="C3045" t="s">
        <v>1002</v>
      </c>
      <c r="D3045" t="s">
        <v>4744</v>
      </c>
      <c r="E3045" t="s">
        <v>992</v>
      </c>
      <c r="F3045" t="s">
        <v>4745</v>
      </c>
      <c r="G3045">
        <v>1830</v>
      </c>
      <c r="H3045" t="s">
        <v>2432</v>
      </c>
      <c r="I3045">
        <v>54701</v>
      </c>
      <c r="K3045" t="s">
        <v>4746</v>
      </c>
      <c r="L3045" s="106">
        <v>31781</v>
      </c>
      <c r="M3045">
        <v>11470457</v>
      </c>
      <c r="N3045" t="s">
        <v>996</v>
      </c>
      <c r="O3045" t="s">
        <v>12</v>
      </c>
      <c r="P3045" t="s">
        <v>997</v>
      </c>
      <c r="R3045" s="109" t="str">
        <f>IF(OR(P3045="SB",Q3045="SB"),"SB",0)</f>
        <v>SB</v>
      </c>
      <c r="T3045" s="110">
        <v>52729</v>
      </c>
      <c r="U3045" t="s">
        <v>19633</v>
      </c>
      <c r="V3045" s="113" t="str">
        <f>IF(AND(I3045&gt;=10000,I3045&lt;=19900),"Praha",(IF(AND(I3045&gt;=25001,I3045&lt;=29501),"Středočeský kraj",(IF(AND(I3045&gt;=30100,I3045&lt;=34972),"Středočeský kraj",(IF(AND(I3045&gt;=35002,I3045&lt;=36271),"Karlovarský kraj",(IF(AND(I3045&gt;=37001,I3045&lt;=39201),"Jihočeský kraj",(IF(AND(I3045&gt;=39701,I3045&lt;=39901),"Jihočeský kraj",(IF(AND(I3045&gt;=39301,I3045&lt;=39601),"Kraj Vysočina",(IF(AND(I3045&gt;=58001,I3045&lt;=59501),"Kraj Vysočina",(IF(AND(I3045&gt;=67401,I3045&lt;=67602),"Kraj Vysočina",(IF(AND(I3045&gt;=40001,I3045&lt;=44101),"Ústecký kraj",(IF(AND(I3045&gt;=46001,I3045&lt;=47201),"Liberecký kraj",(IF(AND(I3045&gt;=51202,I3045&lt;=51401),"Liberecký kraj",(IF(AND(I3045&gt;=53002,I3045&lt;=53976),"Pardubický kraj",(IF(AND(I3045&gt;=56002,I3045&lt;=57201),"Pardubický kraj",(IF(AND(I3045&gt;=60200,I3045&lt;=67201),"Jihomoravský kraj",(IF(AND(I3045&gt;=67801,I3045&lt;=68501),"Jihomoravský kraj",(IF(AND(I3045&gt;=69002,I3045&lt;=69801),"Jihomoravský kraj",(IF(AND(I3045&gt;=68601,I3045&lt;=68801),"Zlínský kraj",(IF(AND(I3045&gt;=75501,I3045&lt;=76901),"Zlínský kraj",(IF(AND(I3045&gt;=70030,I3045&lt;=74901),"Moravskoslezský kraj",(IF(AND(I3045&gt;=75000,I3045&lt;=75368),"Olomoucký kraj",(IF(AND(I3045&gt;=77200,I3045&lt;=79862),"Olomoucký kraj",(IF(AND(I3045&gt;=50011,I3045&lt;=50301),"Královéhradecký kraj",(IF(AND(I3045&gt;=54301,I3045&lt;=54303),"Královéhradecký kraj","0")))))))))))))))))))))))))))))))))))))))))))))))</f>
        <v>0</v>
      </c>
      <c r="AD3045" t="s">
        <v>998</v>
      </c>
      <c r="AE3045" t="s">
        <v>998</v>
      </c>
      <c r="AF3045" t="s">
        <v>998</v>
      </c>
      <c r="AG3045" s="107">
        <v>0</v>
      </c>
      <c r="AH3045" s="107">
        <v>0</v>
      </c>
      <c r="AI3045" s="107">
        <v>0</v>
      </c>
      <c r="AJ3045" t="s">
        <v>1012</v>
      </c>
    </row>
    <row r="3046" spans="1:36" x14ac:dyDescent="0.45">
      <c r="A3046" t="s">
        <v>1626</v>
      </c>
      <c r="B3046" t="s">
        <v>19412</v>
      </c>
      <c r="C3046" t="s">
        <v>1002</v>
      </c>
      <c r="D3046" t="s">
        <v>19416</v>
      </c>
      <c r="E3046" t="s">
        <v>992</v>
      </c>
      <c r="F3046" t="s">
        <v>4745</v>
      </c>
      <c r="G3046">
        <v>1830</v>
      </c>
      <c r="H3046" t="s">
        <v>2432</v>
      </c>
      <c r="I3046">
        <v>54701</v>
      </c>
      <c r="K3046" t="s">
        <v>19417</v>
      </c>
      <c r="L3046" s="106">
        <v>27961</v>
      </c>
      <c r="M3046">
        <v>13014373</v>
      </c>
      <c r="N3046" t="s">
        <v>996</v>
      </c>
      <c r="O3046" t="s">
        <v>12</v>
      </c>
      <c r="P3046" t="s">
        <v>997</v>
      </c>
      <c r="R3046" s="109" t="str">
        <f>IF(OR(P3046="SB",Q3046="SB"),"SB",0)</f>
        <v>SB</v>
      </c>
      <c r="T3046" s="110" t="s">
        <v>998</v>
      </c>
      <c r="V3046" s="113" t="str">
        <f>IF(AND(I3046&gt;=10000,I3046&lt;=19900),"Praha",(IF(AND(I3046&gt;=25001,I3046&lt;=29501),"Středočeský kraj",(IF(AND(I3046&gt;=30100,I3046&lt;=34972),"Středočeský kraj",(IF(AND(I3046&gt;=35002,I3046&lt;=36271),"Karlovarský kraj",(IF(AND(I3046&gt;=37001,I3046&lt;=39201),"Jihočeský kraj",(IF(AND(I3046&gt;=39701,I3046&lt;=39901),"Jihočeský kraj",(IF(AND(I3046&gt;=39301,I3046&lt;=39601),"Kraj Vysočina",(IF(AND(I3046&gt;=58001,I3046&lt;=59501),"Kraj Vysočina",(IF(AND(I3046&gt;=67401,I3046&lt;=67602),"Kraj Vysočina",(IF(AND(I3046&gt;=40001,I3046&lt;=44101),"Ústecký kraj",(IF(AND(I3046&gt;=46001,I3046&lt;=47201),"Liberecký kraj",(IF(AND(I3046&gt;=51202,I3046&lt;=51401),"Liberecký kraj",(IF(AND(I3046&gt;=53002,I3046&lt;=53976),"Pardubický kraj",(IF(AND(I3046&gt;=56002,I3046&lt;=57201),"Pardubický kraj",(IF(AND(I3046&gt;=60200,I3046&lt;=67201),"Jihomoravský kraj",(IF(AND(I3046&gt;=67801,I3046&lt;=68501),"Jihomoravský kraj",(IF(AND(I3046&gt;=69002,I3046&lt;=69801),"Jihomoravský kraj",(IF(AND(I3046&gt;=68601,I3046&lt;=68801),"Zlínský kraj",(IF(AND(I3046&gt;=75501,I3046&lt;=76901),"Zlínský kraj",(IF(AND(I3046&gt;=70030,I3046&lt;=74901),"Moravskoslezský kraj",(IF(AND(I3046&gt;=75000,I3046&lt;=75368),"Olomoucký kraj",(IF(AND(I3046&gt;=77200,I3046&lt;=79862),"Olomoucký kraj",(IF(AND(I3046&gt;=50011,I3046&lt;=50301),"Královéhradecký kraj",(IF(AND(I3046&gt;=54301,I3046&lt;=54303),"Královéhradecký kraj","0")))))))))))))))))))))))))))))))))))))))))))))))</f>
        <v>0</v>
      </c>
      <c r="AB3046" t="s">
        <v>998</v>
      </c>
      <c r="AD3046" t="s">
        <v>998</v>
      </c>
      <c r="AE3046" t="s">
        <v>998</v>
      </c>
      <c r="AF3046" t="s">
        <v>998</v>
      </c>
      <c r="AG3046" s="107">
        <v>0</v>
      </c>
      <c r="AH3046" s="107">
        <v>0</v>
      </c>
      <c r="AI3046" s="107">
        <v>0</v>
      </c>
      <c r="AJ3046" t="s">
        <v>1012</v>
      </c>
    </row>
    <row r="3047" spans="1:36" x14ac:dyDescent="0.45">
      <c r="A3047" t="s">
        <v>1411</v>
      </c>
      <c r="B3047" t="s">
        <v>4873</v>
      </c>
      <c r="C3047" t="s">
        <v>990</v>
      </c>
      <c r="D3047" t="s">
        <v>4874</v>
      </c>
      <c r="E3047" t="s">
        <v>992</v>
      </c>
      <c r="F3047" t="s">
        <v>4875</v>
      </c>
      <c r="G3047">
        <v>67</v>
      </c>
      <c r="H3047" t="s">
        <v>4876</v>
      </c>
      <c r="I3047">
        <v>54734</v>
      </c>
      <c r="J3047">
        <v>733701882</v>
      </c>
      <c r="K3047" t="s">
        <v>4877</v>
      </c>
      <c r="L3047" s="106">
        <v>37609</v>
      </c>
      <c r="M3047">
        <v>14409052</v>
      </c>
      <c r="N3047" t="s">
        <v>1009</v>
      </c>
      <c r="O3047" t="s">
        <v>1010</v>
      </c>
      <c r="P3047" t="s">
        <v>997</v>
      </c>
      <c r="R3047" s="109" t="str">
        <f>IF(OR(P3047="SB",Q3047="SB"),"SB",0)</f>
        <v>SB</v>
      </c>
      <c r="V3047" s="113" t="str">
        <f>IF(AND(I3047&gt;=10000,I3047&lt;=19900),"Praha",(IF(AND(I3047&gt;=25001,I3047&lt;=29501),"Středočeský kraj",(IF(AND(I3047&gt;=30100,I3047&lt;=34972),"Středočeský kraj",(IF(AND(I3047&gt;=35002,I3047&lt;=36271),"Karlovarský kraj",(IF(AND(I3047&gt;=37001,I3047&lt;=39201),"Jihočeský kraj",(IF(AND(I3047&gt;=39701,I3047&lt;=39901),"Jihočeský kraj",(IF(AND(I3047&gt;=39301,I3047&lt;=39601),"Kraj Vysočina",(IF(AND(I3047&gt;=58001,I3047&lt;=59501),"Kraj Vysočina",(IF(AND(I3047&gt;=67401,I3047&lt;=67602),"Kraj Vysočina",(IF(AND(I3047&gt;=40001,I3047&lt;=44101),"Ústecký kraj",(IF(AND(I3047&gt;=46001,I3047&lt;=47201),"Liberecký kraj",(IF(AND(I3047&gt;=51202,I3047&lt;=51401),"Liberecký kraj",(IF(AND(I3047&gt;=53002,I3047&lt;=53976),"Pardubický kraj",(IF(AND(I3047&gt;=56002,I3047&lt;=57201),"Pardubický kraj",(IF(AND(I3047&gt;=60200,I3047&lt;=67201),"Jihomoravský kraj",(IF(AND(I3047&gt;=67801,I3047&lt;=68501),"Jihomoravský kraj",(IF(AND(I3047&gt;=69002,I3047&lt;=69801),"Jihomoravský kraj",(IF(AND(I3047&gt;=68601,I3047&lt;=68801),"Zlínský kraj",(IF(AND(I3047&gt;=75501,I3047&lt;=76901),"Zlínský kraj",(IF(AND(I3047&gt;=70030,I3047&lt;=74901),"Moravskoslezský kraj",(IF(AND(I3047&gt;=75000,I3047&lt;=75368),"Olomoucký kraj",(IF(AND(I3047&gt;=77200,I3047&lt;=79862),"Olomoucký kraj",(IF(AND(I3047&gt;=50011,I3047&lt;=50301),"Královéhradecký kraj",(IF(AND(I3047&gt;=54301,I3047&lt;=54303),"Královéhradecký kraj","0")))))))))))))))))))))))))))))))))))))))))))))))</f>
        <v>0</v>
      </c>
      <c r="AD3047" t="s">
        <v>998</v>
      </c>
      <c r="AE3047" t="s">
        <v>998</v>
      </c>
      <c r="AF3047" t="s">
        <v>998</v>
      </c>
      <c r="AG3047" s="107">
        <v>0</v>
      </c>
      <c r="AH3047" s="107">
        <v>0</v>
      </c>
      <c r="AI3047" s="107">
        <v>0</v>
      </c>
      <c r="AJ3047" t="s">
        <v>1012</v>
      </c>
    </row>
    <row r="3048" spans="1:36" x14ac:dyDescent="0.45">
      <c r="A3048" t="s">
        <v>1169</v>
      </c>
      <c r="B3048" t="s">
        <v>12141</v>
      </c>
      <c r="C3048" t="s">
        <v>990</v>
      </c>
      <c r="D3048" t="s">
        <v>12142</v>
      </c>
      <c r="E3048" t="s">
        <v>992</v>
      </c>
      <c r="F3048" t="s">
        <v>1494</v>
      </c>
      <c r="G3048">
        <v>11</v>
      </c>
      <c r="H3048" t="s">
        <v>2003</v>
      </c>
      <c r="I3048">
        <v>54820</v>
      </c>
      <c r="K3048" t="s">
        <v>12143</v>
      </c>
      <c r="L3048" s="106">
        <v>29624</v>
      </c>
      <c r="M3048">
        <v>10743664</v>
      </c>
      <c r="N3048" t="s">
        <v>996</v>
      </c>
      <c r="O3048" t="s">
        <v>12</v>
      </c>
      <c r="P3048" t="s">
        <v>997</v>
      </c>
      <c r="R3048" s="109" t="str">
        <f>IF(OR(P3048="SB",Q3048="SB"),"SB",0)</f>
        <v>SB</v>
      </c>
      <c r="T3048" s="110">
        <v>11136</v>
      </c>
      <c r="U3048" t="s">
        <v>19633</v>
      </c>
      <c r="V3048" s="113" t="str">
        <f>IF(AND(I3048&gt;=10000,I3048&lt;=19900),"Praha",(IF(AND(I3048&gt;=25001,I3048&lt;=29501),"Středočeský kraj",(IF(AND(I3048&gt;=30100,I3048&lt;=34972),"Středočeský kraj",(IF(AND(I3048&gt;=35002,I3048&lt;=36271),"Karlovarský kraj",(IF(AND(I3048&gt;=37001,I3048&lt;=39201),"Jihočeský kraj",(IF(AND(I3048&gt;=39701,I3048&lt;=39901),"Jihočeský kraj",(IF(AND(I3048&gt;=39301,I3048&lt;=39601),"Kraj Vysočina",(IF(AND(I3048&gt;=58001,I3048&lt;=59501),"Kraj Vysočina",(IF(AND(I3048&gt;=67401,I3048&lt;=67602),"Kraj Vysočina",(IF(AND(I3048&gt;=40001,I3048&lt;=44101),"Ústecký kraj",(IF(AND(I3048&gt;=46001,I3048&lt;=47201),"Liberecký kraj",(IF(AND(I3048&gt;=51202,I3048&lt;=51401),"Liberecký kraj",(IF(AND(I3048&gt;=53002,I3048&lt;=53976),"Pardubický kraj",(IF(AND(I3048&gt;=56002,I3048&lt;=57201),"Pardubický kraj",(IF(AND(I3048&gt;=60200,I3048&lt;=67201),"Jihomoravský kraj",(IF(AND(I3048&gt;=67801,I3048&lt;=68501),"Jihomoravský kraj",(IF(AND(I3048&gt;=69002,I3048&lt;=69801),"Jihomoravský kraj",(IF(AND(I3048&gt;=68601,I3048&lt;=68801),"Zlínský kraj",(IF(AND(I3048&gt;=75501,I3048&lt;=76901),"Zlínský kraj",(IF(AND(I3048&gt;=70030,I3048&lt;=74901),"Moravskoslezský kraj",(IF(AND(I3048&gt;=75000,I3048&lt;=75368),"Olomoucký kraj",(IF(AND(I3048&gt;=77200,I3048&lt;=79862),"Olomoucký kraj",(IF(AND(I3048&gt;=50011,I3048&lt;=50301),"Královéhradecký kraj",(IF(AND(I3048&gt;=54301,I3048&lt;=54303),"Královéhradecký kraj","0")))))))))))))))))))))))))))))))))))))))))))))))</f>
        <v>0</v>
      </c>
      <c r="AD3048" t="s">
        <v>998</v>
      </c>
      <c r="AE3048" t="s">
        <v>998</v>
      </c>
      <c r="AF3048" t="s">
        <v>998</v>
      </c>
      <c r="AG3048" s="107">
        <v>0</v>
      </c>
      <c r="AH3048" s="107">
        <v>0</v>
      </c>
      <c r="AI3048" s="107">
        <v>0</v>
      </c>
      <c r="AJ3048" t="s">
        <v>1012</v>
      </c>
    </row>
    <row r="3049" spans="1:36" x14ac:dyDescent="0.45">
      <c r="A3049" t="s">
        <v>1128</v>
      </c>
      <c r="B3049" t="s">
        <v>11343</v>
      </c>
      <c r="C3049" t="s">
        <v>990</v>
      </c>
      <c r="D3049" t="s">
        <v>11344</v>
      </c>
      <c r="E3049" t="s">
        <v>992</v>
      </c>
      <c r="F3049" t="s">
        <v>1277</v>
      </c>
      <c r="G3049">
        <v>440</v>
      </c>
      <c r="H3049" t="s">
        <v>1229</v>
      </c>
      <c r="I3049">
        <v>54901</v>
      </c>
      <c r="K3049" t="s">
        <v>11345</v>
      </c>
      <c r="L3049" s="106">
        <v>32727</v>
      </c>
      <c r="M3049">
        <v>10885023</v>
      </c>
      <c r="N3049" t="s">
        <v>996</v>
      </c>
      <c r="O3049" t="s">
        <v>12</v>
      </c>
      <c r="P3049" t="s">
        <v>997</v>
      </c>
      <c r="R3049" s="109" t="str">
        <f>IF(OR(P3049="SB",Q3049="SB"),"SB",0)</f>
        <v>SB</v>
      </c>
      <c r="T3049" s="110">
        <v>11709</v>
      </c>
      <c r="U3049" t="s">
        <v>19633</v>
      </c>
      <c r="V3049" s="113" t="str">
        <f>IF(AND(I3049&gt;=10000,I3049&lt;=19900),"Praha",(IF(AND(I3049&gt;=25001,I3049&lt;=29501),"Středočeský kraj",(IF(AND(I3049&gt;=30100,I3049&lt;=34972),"Středočeský kraj",(IF(AND(I3049&gt;=35002,I3049&lt;=36271),"Karlovarský kraj",(IF(AND(I3049&gt;=37001,I3049&lt;=39201),"Jihočeský kraj",(IF(AND(I3049&gt;=39701,I3049&lt;=39901),"Jihočeský kraj",(IF(AND(I3049&gt;=39301,I3049&lt;=39601),"Kraj Vysočina",(IF(AND(I3049&gt;=58001,I3049&lt;=59501),"Kraj Vysočina",(IF(AND(I3049&gt;=67401,I3049&lt;=67602),"Kraj Vysočina",(IF(AND(I3049&gt;=40001,I3049&lt;=44101),"Ústecký kraj",(IF(AND(I3049&gt;=46001,I3049&lt;=47201),"Liberecký kraj",(IF(AND(I3049&gt;=51202,I3049&lt;=51401),"Liberecký kraj",(IF(AND(I3049&gt;=53002,I3049&lt;=53976),"Pardubický kraj",(IF(AND(I3049&gt;=56002,I3049&lt;=57201),"Pardubický kraj",(IF(AND(I3049&gt;=60200,I3049&lt;=67201),"Jihomoravský kraj",(IF(AND(I3049&gt;=67801,I3049&lt;=68501),"Jihomoravský kraj",(IF(AND(I3049&gt;=69002,I3049&lt;=69801),"Jihomoravský kraj",(IF(AND(I3049&gt;=68601,I3049&lt;=68801),"Zlínský kraj",(IF(AND(I3049&gt;=75501,I3049&lt;=76901),"Zlínský kraj",(IF(AND(I3049&gt;=70030,I3049&lt;=74901),"Moravskoslezský kraj",(IF(AND(I3049&gt;=75000,I3049&lt;=75368),"Olomoucký kraj",(IF(AND(I3049&gt;=77200,I3049&lt;=79862),"Olomoucký kraj",(IF(AND(I3049&gt;=50011,I3049&lt;=50301),"Královéhradecký kraj",(IF(AND(I3049&gt;=54301,I3049&lt;=54303),"Královéhradecký kraj","0")))))))))))))))))))))))))))))))))))))))))))))))</f>
        <v>0</v>
      </c>
      <c r="AD3049" t="s">
        <v>998</v>
      </c>
      <c r="AE3049" t="s">
        <v>998</v>
      </c>
      <c r="AF3049" t="s">
        <v>998</v>
      </c>
      <c r="AG3049" s="107">
        <v>0</v>
      </c>
      <c r="AH3049" s="107">
        <v>0</v>
      </c>
      <c r="AI3049" s="107">
        <v>0</v>
      </c>
      <c r="AJ3049" t="s">
        <v>1012</v>
      </c>
    </row>
    <row r="3050" spans="1:36" x14ac:dyDescent="0.45">
      <c r="A3050" t="s">
        <v>1087</v>
      </c>
      <c r="B3050" t="s">
        <v>1169</v>
      </c>
      <c r="C3050" t="s">
        <v>990</v>
      </c>
      <c r="D3050" t="s">
        <v>13978</v>
      </c>
      <c r="E3050" t="s">
        <v>992</v>
      </c>
      <c r="F3050" t="s">
        <v>1228</v>
      </c>
      <c r="G3050">
        <v>1323</v>
      </c>
      <c r="H3050" t="s">
        <v>1229</v>
      </c>
      <c r="I3050">
        <v>54901</v>
      </c>
      <c r="K3050" t="s">
        <v>13979</v>
      </c>
      <c r="L3050" s="106">
        <v>32697</v>
      </c>
      <c r="M3050">
        <v>10884619</v>
      </c>
      <c r="N3050" t="s">
        <v>996</v>
      </c>
      <c r="O3050" t="s">
        <v>12</v>
      </c>
      <c r="P3050" t="s">
        <v>997</v>
      </c>
      <c r="R3050" s="109" t="str">
        <f>IF(OR(P3050="SB",Q3050="SB"),"SB",0)</f>
        <v>SB</v>
      </c>
      <c r="T3050" s="110">
        <v>11791</v>
      </c>
      <c r="U3050" t="s">
        <v>19633</v>
      </c>
      <c r="V3050" s="113" t="str">
        <f>IF(AND(I3050&gt;=10000,I3050&lt;=19900),"Praha",(IF(AND(I3050&gt;=25001,I3050&lt;=29501),"Středočeský kraj",(IF(AND(I3050&gt;=30100,I3050&lt;=34972),"Středočeský kraj",(IF(AND(I3050&gt;=35002,I3050&lt;=36271),"Karlovarský kraj",(IF(AND(I3050&gt;=37001,I3050&lt;=39201),"Jihočeský kraj",(IF(AND(I3050&gt;=39701,I3050&lt;=39901),"Jihočeský kraj",(IF(AND(I3050&gt;=39301,I3050&lt;=39601),"Kraj Vysočina",(IF(AND(I3050&gt;=58001,I3050&lt;=59501),"Kraj Vysočina",(IF(AND(I3050&gt;=67401,I3050&lt;=67602),"Kraj Vysočina",(IF(AND(I3050&gt;=40001,I3050&lt;=44101),"Ústecký kraj",(IF(AND(I3050&gt;=46001,I3050&lt;=47201),"Liberecký kraj",(IF(AND(I3050&gt;=51202,I3050&lt;=51401),"Liberecký kraj",(IF(AND(I3050&gt;=53002,I3050&lt;=53976),"Pardubický kraj",(IF(AND(I3050&gt;=56002,I3050&lt;=57201),"Pardubický kraj",(IF(AND(I3050&gt;=60200,I3050&lt;=67201),"Jihomoravský kraj",(IF(AND(I3050&gt;=67801,I3050&lt;=68501),"Jihomoravský kraj",(IF(AND(I3050&gt;=69002,I3050&lt;=69801),"Jihomoravský kraj",(IF(AND(I3050&gt;=68601,I3050&lt;=68801),"Zlínský kraj",(IF(AND(I3050&gt;=75501,I3050&lt;=76901),"Zlínský kraj",(IF(AND(I3050&gt;=70030,I3050&lt;=74901),"Moravskoslezský kraj",(IF(AND(I3050&gt;=75000,I3050&lt;=75368),"Olomoucký kraj",(IF(AND(I3050&gt;=77200,I3050&lt;=79862),"Olomoucký kraj",(IF(AND(I3050&gt;=50011,I3050&lt;=50301),"Královéhradecký kraj",(IF(AND(I3050&gt;=54301,I3050&lt;=54303),"Královéhradecký kraj","0")))))))))))))))))))))))))))))))))))))))))))))))</f>
        <v>0</v>
      </c>
      <c r="AD3050" t="s">
        <v>998</v>
      </c>
      <c r="AE3050" t="s">
        <v>998</v>
      </c>
      <c r="AF3050" t="s">
        <v>998</v>
      </c>
      <c r="AG3050" s="107">
        <v>0</v>
      </c>
      <c r="AH3050" s="107">
        <v>0</v>
      </c>
      <c r="AI3050" s="107">
        <v>0</v>
      </c>
      <c r="AJ3050" t="s">
        <v>1012</v>
      </c>
    </row>
    <row r="3051" spans="1:36" x14ac:dyDescent="0.45">
      <c r="A3051" t="s">
        <v>1036</v>
      </c>
      <c r="B3051" t="s">
        <v>15149</v>
      </c>
      <c r="C3051" t="s">
        <v>1002</v>
      </c>
      <c r="D3051" t="s">
        <v>15150</v>
      </c>
      <c r="E3051" t="s">
        <v>992</v>
      </c>
      <c r="F3051" t="s">
        <v>15151</v>
      </c>
      <c r="G3051">
        <v>225</v>
      </c>
      <c r="H3051" t="s">
        <v>1229</v>
      </c>
      <c r="I3051">
        <v>54901</v>
      </c>
      <c r="J3051">
        <v>721282019</v>
      </c>
      <c r="K3051" t="s">
        <v>15152</v>
      </c>
      <c r="L3051" s="106">
        <v>32066</v>
      </c>
      <c r="M3051">
        <v>10591191</v>
      </c>
      <c r="N3051" t="s">
        <v>996</v>
      </c>
      <c r="O3051" t="s">
        <v>12</v>
      </c>
      <c r="P3051" t="s">
        <v>997</v>
      </c>
      <c r="R3051" s="109" t="str">
        <f>IF(OR(P3051="SB",Q3051="SB"),"SB",0)</f>
        <v>SB</v>
      </c>
      <c r="T3051" s="110">
        <v>50608</v>
      </c>
      <c r="U3051" t="s">
        <v>19633</v>
      </c>
      <c r="V3051" s="113" t="str">
        <f>IF(AND(I3051&gt;=10000,I3051&lt;=19900),"Praha",(IF(AND(I3051&gt;=25001,I3051&lt;=29501),"Středočeský kraj",(IF(AND(I3051&gt;=30100,I3051&lt;=34972),"Středočeský kraj",(IF(AND(I3051&gt;=35002,I3051&lt;=36271),"Karlovarský kraj",(IF(AND(I3051&gt;=37001,I3051&lt;=39201),"Jihočeský kraj",(IF(AND(I3051&gt;=39701,I3051&lt;=39901),"Jihočeský kraj",(IF(AND(I3051&gt;=39301,I3051&lt;=39601),"Kraj Vysočina",(IF(AND(I3051&gt;=58001,I3051&lt;=59501),"Kraj Vysočina",(IF(AND(I3051&gt;=67401,I3051&lt;=67602),"Kraj Vysočina",(IF(AND(I3051&gt;=40001,I3051&lt;=44101),"Ústecký kraj",(IF(AND(I3051&gt;=46001,I3051&lt;=47201),"Liberecký kraj",(IF(AND(I3051&gt;=51202,I3051&lt;=51401),"Liberecký kraj",(IF(AND(I3051&gt;=53002,I3051&lt;=53976),"Pardubický kraj",(IF(AND(I3051&gt;=56002,I3051&lt;=57201),"Pardubický kraj",(IF(AND(I3051&gt;=60200,I3051&lt;=67201),"Jihomoravský kraj",(IF(AND(I3051&gt;=67801,I3051&lt;=68501),"Jihomoravský kraj",(IF(AND(I3051&gt;=69002,I3051&lt;=69801),"Jihomoravský kraj",(IF(AND(I3051&gt;=68601,I3051&lt;=68801),"Zlínský kraj",(IF(AND(I3051&gt;=75501,I3051&lt;=76901),"Zlínský kraj",(IF(AND(I3051&gt;=70030,I3051&lt;=74901),"Moravskoslezský kraj",(IF(AND(I3051&gt;=75000,I3051&lt;=75368),"Olomoucký kraj",(IF(AND(I3051&gt;=77200,I3051&lt;=79862),"Olomoucký kraj",(IF(AND(I3051&gt;=50011,I3051&lt;=50301),"Královéhradecký kraj",(IF(AND(I3051&gt;=54301,I3051&lt;=54303),"Královéhradecký kraj","0")))))))))))))))))))))))))))))))))))))))))))))))</f>
        <v>0</v>
      </c>
      <c r="AD3051" t="s">
        <v>998</v>
      </c>
      <c r="AE3051" t="s">
        <v>998</v>
      </c>
      <c r="AF3051" t="s">
        <v>998</v>
      </c>
      <c r="AG3051" s="107">
        <v>0</v>
      </c>
      <c r="AH3051" s="107">
        <v>0</v>
      </c>
      <c r="AI3051" s="107">
        <v>0</v>
      </c>
      <c r="AJ3051" t="s">
        <v>1012</v>
      </c>
    </row>
    <row r="3052" spans="1:36" x14ac:dyDescent="0.45">
      <c r="A3052" t="s">
        <v>1169</v>
      </c>
      <c r="B3052" t="s">
        <v>11997</v>
      </c>
      <c r="C3052" t="s">
        <v>990</v>
      </c>
      <c r="D3052" t="s">
        <v>11998</v>
      </c>
      <c r="E3052" t="s">
        <v>992</v>
      </c>
      <c r="F3052" t="s">
        <v>1759</v>
      </c>
      <c r="G3052">
        <v>3</v>
      </c>
      <c r="H3052" t="s">
        <v>1229</v>
      </c>
      <c r="I3052">
        <v>54901</v>
      </c>
      <c r="K3052" t="s">
        <v>11999</v>
      </c>
      <c r="L3052" s="106">
        <v>33717</v>
      </c>
      <c r="M3052">
        <v>13402272</v>
      </c>
      <c r="N3052" t="s">
        <v>996</v>
      </c>
      <c r="O3052" t="s">
        <v>12</v>
      </c>
      <c r="P3052" t="s">
        <v>997</v>
      </c>
      <c r="R3052" s="109" t="str">
        <f>IF(OR(P3052="SB",Q3052="SB"),"SB",0)</f>
        <v>SB</v>
      </c>
      <c r="T3052" s="110" t="s">
        <v>998</v>
      </c>
      <c r="V3052" s="113" t="str">
        <f>IF(AND(I3052&gt;=10000,I3052&lt;=19900),"Praha",(IF(AND(I3052&gt;=25001,I3052&lt;=29501),"Středočeský kraj",(IF(AND(I3052&gt;=30100,I3052&lt;=34972),"Středočeský kraj",(IF(AND(I3052&gt;=35002,I3052&lt;=36271),"Karlovarský kraj",(IF(AND(I3052&gt;=37001,I3052&lt;=39201),"Jihočeský kraj",(IF(AND(I3052&gt;=39701,I3052&lt;=39901),"Jihočeský kraj",(IF(AND(I3052&gt;=39301,I3052&lt;=39601),"Kraj Vysočina",(IF(AND(I3052&gt;=58001,I3052&lt;=59501),"Kraj Vysočina",(IF(AND(I3052&gt;=67401,I3052&lt;=67602),"Kraj Vysočina",(IF(AND(I3052&gt;=40001,I3052&lt;=44101),"Ústecký kraj",(IF(AND(I3052&gt;=46001,I3052&lt;=47201),"Liberecký kraj",(IF(AND(I3052&gt;=51202,I3052&lt;=51401),"Liberecký kraj",(IF(AND(I3052&gt;=53002,I3052&lt;=53976),"Pardubický kraj",(IF(AND(I3052&gt;=56002,I3052&lt;=57201),"Pardubický kraj",(IF(AND(I3052&gt;=60200,I3052&lt;=67201),"Jihomoravský kraj",(IF(AND(I3052&gt;=67801,I3052&lt;=68501),"Jihomoravský kraj",(IF(AND(I3052&gt;=69002,I3052&lt;=69801),"Jihomoravský kraj",(IF(AND(I3052&gt;=68601,I3052&lt;=68801),"Zlínský kraj",(IF(AND(I3052&gt;=75501,I3052&lt;=76901),"Zlínský kraj",(IF(AND(I3052&gt;=70030,I3052&lt;=74901),"Moravskoslezský kraj",(IF(AND(I3052&gt;=75000,I3052&lt;=75368),"Olomoucký kraj",(IF(AND(I3052&gt;=77200,I3052&lt;=79862),"Olomoucký kraj",(IF(AND(I3052&gt;=50011,I3052&lt;=50301),"Královéhradecký kraj",(IF(AND(I3052&gt;=54301,I3052&lt;=54303),"Královéhradecký kraj","0")))))))))))))))))))))))))))))))))))))))))))))))</f>
        <v>0</v>
      </c>
      <c r="AB3052" t="s">
        <v>998</v>
      </c>
      <c r="AD3052" t="s">
        <v>998</v>
      </c>
      <c r="AE3052" t="s">
        <v>998</v>
      </c>
      <c r="AF3052" t="s">
        <v>998</v>
      </c>
      <c r="AG3052" s="107">
        <v>0</v>
      </c>
      <c r="AH3052" s="107">
        <v>0</v>
      </c>
      <c r="AI3052" s="107">
        <v>0</v>
      </c>
      <c r="AJ3052" t="s">
        <v>1012</v>
      </c>
    </row>
    <row r="3053" spans="1:36" x14ac:dyDescent="0.45">
      <c r="A3053" t="s">
        <v>1124</v>
      </c>
      <c r="B3053" t="s">
        <v>10548</v>
      </c>
      <c r="C3053" t="s">
        <v>990</v>
      </c>
      <c r="D3053" t="s">
        <v>10555</v>
      </c>
      <c r="E3053" t="s">
        <v>992</v>
      </c>
      <c r="F3053" t="s">
        <v>3840</v>
      </c>
      <c r="G3053">
        <v>281</v>
      </c>
      <c r="H3053" t="s">
        <v>10556</v>
      </c>
      <c r="I3053">
        <v>54906</v>
      </c>
      <c r="K3053" t="s">
        <v>10557</v>
      </c>
      <c r="L3053" s="106">
        <v>23874</v>
      </c>
      <c r="M3053">
        <v>13020841</v>
      </c>
      <c r="N3053" t="s">
        <v>996</v>
      </c>
      <c r="O3053" t="s">
        <v>12</v>
      </c>
      <c r="P3053" t="s">
        <v>997</v>
      </c>
      <c r="R3053" s="109" t="str">
        <f>IF(OR(P3053="SB",Q3053="SB"),"SB",0)</f>
        <v>SB</v>
      </c>
      <c r="T3053" s="110" t="s">
        <v>998</v>
      </c>
      <c r="V3053" s="113" t="str">
        <f>IF(AND(I3053&gt;=10000,I3053&lt;=19900),"Praha",(IF(AND(I3053&gt;=25001,I3053&lt;=29501),"Středočeský kraj",(IF(AND(I3053&gt;=30100,I3053&lt;=34972),"Středočeský kraj",(IF(AND(I3053&gt;=35002,I3053&lt;=36271),"Karlovarský kraj",(IF(AND(I3053&gt;=37001,I3053&lt;=39201),"Jihočeský kraj",(IF(AND(I3053&gt;=39701,I3053&lt;=39901),"Jihočeský kraj",(IF(AND(I3053&gt;=39301,I3053&lt;=39601),"Kraj Vysočina",(IF(AND(I3053&gt;=58001,I3053&lt;=59501),"Kraj Vysočina",(IF(AND(I3053&gt;=67401,I3053&lt;=67602),"Kraj Vysočina",(IF(AND(I3053&gt;=40001,I3053&lt;=44101),"Ústecký kraj",(IF(AND(I3053&gt;=46001,I3053&lt;=47201),"Liberecký kraj",(IF(AND(I3053&gt;=51202,I3053&lt;=51401),"Liberecký kraj",(IF(AND(I3053&gt;=53002,I3053&lt;=53976),"Pardubický kraj",(IF(AND(I3053&gt;=56002,I3053&lt;=57201),"Pardubický kraj",(IF(AND(I3053&gt;=60200,I3053&lt;=67201),"Jihomoravský kraj",(IF(AND(I3053&gt;=67801,I3053&lt;=68501),"Jihomoravský kraj",(IF(AND(I3053&gt;=69002,I3053&lt;=69801),"Jihomoravský kraj",(IF(AND(I3053&gt;=68601,I3053&lt;=68801),"Zlínský kraj",(IF(AND(I3053&gt;=75501,I3053&lt;=76901),"Zlínský kraj",(IF(AND(I3053&gt;=70030,I3053&lt;=74901),"Moravskoslezský kraj",(IF(AND(I3053&gt;=75000,I3053&lt;=75368),"Olomoucký kraj",(IF(AND(I3053&gt;=77200,I3053&lt;=79862),"Olomoucký kraj",(IF(AND(I3053&gt;=50011,I3053&lt;=50301),"Královéhradecký kraj",(IF(AND(I3053&gt;=54301,I3053&lt;=54303),"Královéhradecký kraj","0")))))))))))))))))))))))))))))))))))))))))))))))</f>
        <v>0</v>
      </c>
      <c r="AB3053" t="s">
        <v>998</v>
      </c>
      <c r="AD3053" t="s">
        <v>998</v>
      </c>
      <c r="AE3053" t="s">
        <v>998</v>
      </c>
      <c r="AF3053" t="s">
        <v>998</v>
      </c>
      <c r="AG3053" s="107">
        <v>0</v>
      </c>
      <c r="AH3053" s="107">
        <v>0</v>
      </c>
      <c r="AI3053" s="107">
        <v>0</v>
      </c>
      <c r="AJ3053" t="s">
        <v>1012</v>
      </c>
    </row>
    <row r="3054" spans="1:36" x14ac:dyDescent="0.45">
      <c r="A3054" t="s">
        <v>1007</v>
      </c>
      <c r="B3054" t="s">
        <v>16335</v>
      </c>
      <c r="C3054" t="s">
        <v>990</v>
      </c>
      <c r="D3054" t="s">
        <v>16336</v>
      </c>
      <c r="E3054" t="s">
        <v>992</v>
      </c>
      <c r="F3054" t="s">
        <v>12012</v>
      </c>
      <c r="G3054">
        <v>6</v>
      </c>
      <c r="H3054" t="s">
        <v>2317</v>
      </c>
      <c r="I3054">
        <v>54922</v>
      </c>
      <c r="K3054" t="s">
        <v>16337</v>
      </c>
      <c r="L3054" s="106">
        <v>34458</v>
      </c>
      <c r="M3054">
        <v>13402575</v>
      </c>
      <c r="N3054" t="s">
        <v>996</v>
      </c>
      <c r="O3054" t="s">
        <v>12</v>
      </c>
      <c r="P3054" t="s">
        <v>997</v>
      </c>
      <c r="R3054" s="109" t="str">
        <f>IF(OR(P3054="SB",Q3054="SB"),"SB",0)</f>
        <v>SB</v>
      </c>
      <c r="T3054" s="110" t="s">
        <v>998</v>
      </c>
      <c r="V3054" s="113" t="str">
        <f>IF(AND(I3054&gt;=10000,I3054&lt;=19900),"Praha",(IF(AND(I3054&gt;=25001,I3054&lt;=29501),"Středočeský kraj",(IF(AND(I3054&gt;=30100,I3054&lt;=34972),"Středočeský kraj",(IF(AND(I3054&gt;=35002,I3054&lt;=36271),"Karlovarský kraj",(IF(AND(I3054&gt;=37001,I3054&lt;=39201),"Jihočeský kraj",(IF(AND(I3054&gt;=39701,I3054&lt;=39901),"Jihočeský kraj",(IF(AND(I3054&gt;=39301,I3054&lt;=39601),"Kraj Vysočina",(IF(AND(I3054&gt;=58001,I3054&lt;=59501),"Kraj Vysočina",(IF(AND(I3054&gt;=67401,I3054&lt;=67602),"Kraj Vysočina",(IF(AND(I3054&gt;=40001,I3054&lt;=44101),"Ústecký kraj",(IF(AND(I3054&gt;=46001,I3054&lt;=47201),"Liberecký kraj",(IF(AND(I3054&gt;=51202,I3054&lt;=51401),"Liberecký kraj",(IF(AND(I3054&gt;=53002,I3054&lt;=53976),"Pardubický kraj",(IF(AND(I3054&gt;=56002,I3054&lt;=57201),"Pardubický kraj",(IF(AND(I3054&gt;=60200,I3054&lt;=67201),"Jihomoravský kraj",(IF(AND(I3054&gt;=67801,I3054&lt;=68501),"Jihomoravský kraj",(IF(AND(I3054&gt;=69002,I3054&lt;=69801),"Jihomoravský kraj",(IF(AND(I3054&gt;=68601,I3054&lt;=68801),"Zlínský kraj",(IF(AND(I3054&gt;=75501,I3054&lt;=76901),"Zlínský kraj",(IF(AND(I3054&gt;=70030,I3054&lt;=74901),"Moravskoslezský kraj",(IF(AND(I3054&gt;=75000,I3054&lt;=75368),"Olomoucký kraj",(IF(AND(I3054&gt;=77200,I3054&lt;=79862),"Olomoucký kraj",(IF(AND(I3054&gt;=50011,I3054&lt;=50301),"Královéhradecký kraj",(IF(AND(I3054&gt;=54301,I3054&lt;=54303),"Královéhradecký kraj","0")))))))))))))))))))))))))))))))))))))))))))))))</f>
        <v>0</v>
      </c>
      <c r="AB3054" t="s">
        <v>998</v>
      </c>
      <c r="AD3054" t="s">
        <v>998</v>
      </c>
      <c r="AE3054" t="s">
        <v>998</v>
      </c>
      <c r="AF3054" t="s">
        <v>998</v>
      </c>
      <c r="AG3054" s="107">
        <v>0</v>
      </c>
      <c r="AH3054" s="107">
        <v>0</v>
      </c>
      <c r="AI3054" s="107">
        <v>0</v>
      </c>
      <c r="AJ3054" t="s">
        <v>1012</v>
      </c>
    </row>
    <row r="3055" spans="1:36" x14ac:dyDescent="0.45">
      <c r="A3055" t="s">
        <v>1225</v>
      </c>
      <c r="B3055" t="s">
        <v>5234</v>
      </c>
      <c r="C3055" t="s">
        <v>1002</v>
      </c>
      <c r="D3055" t="s">
        <v>5235</v>
      </c>
      <c r="E3055" t="s">
        <v>992</v>
      </c>
      <c r="F3055" t="s">
        <v>5236</v>
      </c>
      <c r="G3055">
        <v>59</v>
      </c>
      <c r="H3055" t="s">
        <v>1991</v>
      </c>
      <c r="I3055">
        <v>54931</v>
      </c>
      <c r="J3055">
        <v>777742255</v>
      </c>
      <c r="K3055" t="s">
        <v>5237</v>
      </c>
      <c r="L3055" s="106">
        <v>37548</v>
      </c>
      <c r="M3055">
        <v>13375701</v>
      </c>
      <c r="N3055" t="s">
        <v>1068</v>
      </c>
      <c r="O3055" t="s">
        <v>1050</v>
      </c>
      <c r="P3055" t="s">
        <v>997</v>
      </c>
      <c r="R3055" s="109" t="str">
        <f>IF(OR(P3055="SB",Q3055="SB"),"SB",0)</f>
        <v>SB</v>
      </c>
      <c r="T3055" s="110">
        <v>16064</v>
      </c>
      <c r="U3055" t="s">
        <v>19633</v>
      </c>
      <c r="V3055" s="113" t="str">
        <f>IF(AND(I3055&gt;=10000,I3055&lt;=19900),"Praha",(IF(AND(I3055&gt;=25001,I3055&lt;=29501),"Středočeský kraj",(IF(AND(I3055&gt;=30100,I3055&lt;=34972),"Středočeský kraj",(IF(AND(I3055&gt;=35002,I3055&lt;=36271),"Karlovarský kraj",(IF(AND(I3055&gt;=37001,I3055&lt;=39201),"Jihočeský kraj",(IF(AND(I3055&gt;=39701,I3055&lt;=39901),"Jihočeský kraj",(IF(AND(I3055&gt;=39301,I3055&lt;=39601),"Kraj Vysočina",(IF(AND(I3055&gt;=58001,I3055&lt;=59501),"Kraj Vysočina",(IF(AND(I3055&gt;=67401,I3055&lt;=67602),"Kraj Vysočina",(IF(AND(I3055&gt;=40001,I3055&lt;=44101),"Ústecký kraj",(IF(AND(I3055&gt;=46001,I3055&lt;=47201),"Liberecký kraj",(IF(AND(I3055&gt;=51202,I3055&lt;=51401),"Liberecký kraj",(IF(AND(I3055&gt;=53002,I3055&lt;=53976),"Pardubický kraj",(IF(AND(I3055&gt;=56002,I3055&lt;=57201),"Pardubický kraj",(IF(AND(I3055&gt;=60200,I3055&lt;=67201),"Jihomoravský kraj",(IF(AND(I3055&gt;=67801,I3055&lt;=68501),"Jihomoravský kraj",(IF(AND(I3055&gt;=69002,I3055&lt;=69801),"Jihomoravský kraj",(IF(AND(I3055&gt;=68601,I3055&lt;=68801),"Zlínský kraj",(IF(AND(I3055&gt;=75501,I3055&lt;=76901),"Zlínský kraj",(IF(AND(I3055&gt;=70030,I3055&lt;=74901),"Moravskoslezský kraj",(IF(AND(I3055&gt;=75000,I3055&lt;=75368),"Olomoucký kraj",(IF(AND(I3055&gt;=77200,I3055&lt;=79862),"Olomoucký kraj",(IF(AND(I3055&gt;=50011,I3055&lt;=50301),"Královéhradecký kraj",(IF(AND(I3055&gt;=54301,I3055&lt;=54303),"Královéhradecký kraj","0")))))))))))))))))))))))))))))))))))))))))))))))</f>
        <v>0</v>
      </c>
      <c r="AD3055" t="s">
        <v>998</v>
      </c>
      <c r="AE3055" t="s">
        <v>998</v>
      </c>
      <c r="AF3055" t="s">
        <v>998</v>
      </c>
      <c r="AG3055" s="107">
        <v>0</v>
      </c>
      <c r="AH3055" s="107">
        <v>0</v>
      </c>
      <c r="AI3055" s="107">
        <v>0</v>
      </c>
      <c r="AJ3055" t="s">
        <v>1012</v>
      </c>
    </row>
    <row r="3056" spans="1:36" x14ac:dyDescent="0.45">
      <c r="A3056" t="s">
        <v>1208</v>
      </c>
      <c r="B3056" t="s">
        <v>12164</v>
      </c>
      <c r="C3056" t="s">
        <v>1002</v>
      </c>
      <c r="D3056" t="s">
        <v>12165</v>
      </c>
      <c r="E3056" t="s">
        <v>992</v>
      </c>
      <c r="F3056" t="s">
        <v>12166</v>
      </c>
      <c r="G3056">
        <v>24</v>
      </c>
      <c r="H3056" t="s">
        <v>1991</v>
      </c>
      <c r="I3056">
        <v>54931</v>
      </c>
      <c r="J3056">
        <v>605458552</v>
      </c>
      <c r="K3056" t="s">
        <v>12167</v>
      </c>
      <c r="L3056" s="106">
        <v>30814</v>
      </c>
      <c r="M3056">
        <v>10611504</v>
      </c>
      <c r="N3056" t="s">
        <v>996</v>
      </c>
      <c r="O3056" t="s">
        <v>12</v>
      </c>
      <c r="P3056" t="s">
        <v>997</v>
      </c>
      <c r="R3056" s="109" t="str">
        <f>IF(OR(P3056="SB",Q3056="SB"),"SB",0)</f>
        <v>SB</v>
      </c>
      <c r="T3056" s="110">
        <v>50773</v>
      </c>
      <c r="U3056" t="s">
        <v>19633</v>
      </c>
      <c r="V3056" s="113" t="str">
        <f>IF(AND(I3056&gt;=10000,I3056&lt;=19900),"Praha",(IF(AND(I3056&gt;=25001,I3056&lt;=29501),"Středočeský kraj",(IF(AND(I3056&gt;=30100,I3056&lt;=34972),"Středočeský kraj",(IF(AND(I3056&gt;=35002,I3056&lt;=36271),"Karlovarský kraj",(IF(AND(I3056&gt;=37001,I3056&lt;=39201),"Jihočeský kraj",(IF(AND(I3056&gt;=39701,I3056&lt;=39901),"Jihočeský kraj",(IF(AND(I3056&gt;=39301,I3056&lt;=39601),"Kraj Vysočina",(IF(AND(I3056&gt;=58001,I3056&lt;=59501),"Kraj Vysočina",(IF(AND(I3056&gt;=67401,I3056&lt;=67602),"Kraj Vysočina",(IF(AND(I3056&gt;=40001,I3056&lt;=44101),"Ústecký kraj",(IF(AND(I3056&gt;=46001,I3056&lt;=47201),"Liberecký kraj",(IF(AND(I3056&gt;=51202,I3056&lt;=51401),"Liberecký kraj",(IF(AND(I3056&gt;=53002,I3056&lt;=53976),"Pardubický kraj",(IF(AND(I3056&gt;=56002,I3056&lt;=57201),"Pardubický kraj",(IF(AND(I3056&gt;=60200,I3056&lt;=67201),"Jihomoravský kraj",(IF(AND(I3056&gt;=67801,I3056&lt;=68501),"Jihomoravský kraj",(IF(AND(I3056&gt;=69002,I3056&lt;=69801),"Jihomoravský kraj",(IF(AND(I3056&gt;=68601,I3056&lt;=68801),"Zlínský kraj",(IF(AND(I3056&gt;=75501,I3056&lt;=76901),"Zlínský kraj",(IF(AND(I3056&gt;=70030,I3056&lt;=74901),"Moravskoslezský kraj",(IF(AND(I3056&gt;=75000,I3056&lt;=75368),"Olomoucký kraj",(IF(AND(I3056&gt;=77200,I3056&lt;=79862),"Olomoucký kraj",(IF(AND(I3056&gt;=50011,I3056&lt;=50301),"Královéhradecký kraj",(IF(AND(I3056&gt;=54301,I3056&lt;=54303),"Královéhradecký kraj","0")))))))))))))))))))))))))))))))))))))))))))))))</f>
        <v>0</v>
      </c>
      <c r="AD3056" t="s">
        <v>998</v>
      </c>
      <c r="AE3056" t="s">
        <v>998</v>
      </c>
      <c r="AF3056" t="s">
        <v>998</v>
      </c>
      <c r="AG3056" s="107">
        <v>0</v>
      </c>
      <c r="AH3056" s="107">
        <v>0</v>
      </c>
      <c r="AI3056" s="107">
        <v>0</v>
      </c>
      <c r="AJ3056" t="s">
        <v>1012</v>
      </c>
    </row>
    <row r="3057" spans="1:37" x14ac:dyDescent="0.45">
      <c r="A3057" t="s">
        <v>1174</v>
      </c>
      <c r="B3057" t="s">
        <v>11356</v>
      </c>
      <c r="C3057" t="s">
        <v>990</v>
      </c>
      <c r="D3057" t="s">
        <v>11357</v>
      </c>
      <c r="E3057" t="s">
        <v>992</v>
      </c>
      <c r="F3057" t="s">
        <v>11358</v>
      </c>
      <c r="G3057">
        <v>325</v>
      </c>
      <c r="H3057" t="s">
        <v>1207</v>
      </c>
      <c r="I3057">
        <v>54941</v>
      </c>
      <c r="K3057" t="s">
        <v>11359</v>
      </c>
      <c r="L3057" s="106">
        <v>35745</v>
      </c>
      <c r="M3057">
        <v>14608510</v>
      </c>
      <c r="N3057" t="s">
        <v>996</v>
      </c>
      <c r="O3057" t="s">
        <v>12</v>
      </c>
      <c r="P3057" t="s">
        <v>997</v>
      </c>
      <c r="R3057" s="109" t="str">
        <f>IF(OR(P3057="SB",Q3057="SB"),"SB",0)</f>
        <v>SB</v>
      </c>
      <c r="T3057" s="110" t="s">
        <v>998</v>
      </c>
      <c r="V3057" s="113" t="str">
        <f>IF(AND(I3057&gt;=10000,I3057&lt;=19900),"Praha",(IF(AND(I3057&gt;=25001,I3057&lt;=29501),"Středočeský kraj",(IF(AND(I3057&gt;=30100,I3057&lt;=34972),"Středočeský kraj",(IF(AND(I3057&gt;=35002,I3057&lt;=36271),"Karlovarský kraj",(IF(AND(I3057&gt;=37001,I3057&lt;=39201),"Jihočeský kraj",(IF(AND(I3057&gt;=39701,I3057&lt;=39901),"Jihočeský kraj",(IF(AND(I3057&gt;=39301,I3057&lt;=39601),"Kraj Vysočina",(IF(AND(I3057&gt;=58001,I3057&lt;=59501),"Kraj Vysočina",(IF(AND(I3057&gt;=67401,I3057&lt;=67602),"Kraj Vysočina",(IF(AND(I3057&gt;=40001,I3057&lt;=44101),"Ústecký kraj",(IF(AND(I3057&gt;=46001,I3057&lt;=47201),"Liberecký kraj",(IF(AND(I3057&gt;=51202,I3057&lt;=51401),"Liberecký kraj",(IF(AND(I3057&gt;=53002,I3057&lt;=53976),"Pardubický kraj",(IF(AND(I3057&gt;=56002,I3057&lt;=57201),"Pardubický kraj",(IF(AND(I3057&gt;=60200,I3057&lt;=67201),"Jihomoravský kraj",(IF(AND(I3057&gt;=67801,I3057&lt;=68501),"Jihomoravský kraj",(IF(AND(I3057&gt;=69002,I3057&lt;=69801),"Jihomoravský kraj",(IF(AND(I3057&gt;=68601,I3057&lt;=68801),"Zlínský kraj",(IF(AND(I3057&gt;=75501,I3057&lt;=76901),"Zlínský kraj",(IF(AND(I3057&gt;=70030,I3057&lt;=74901),"Moravskoslezský kraj",(IF(AND(I3057&gt;=75000,I3057&lt;=75368),"Olomoucký kraj",(IF(AND(I3057&gt;=77200,I3057&lt;=79862),"Olomoucký kraj",(IF(AND(I3057&gt;=50011,I3057&lt;=50301),"Královéhradecký kraj",(IF(AND(I3057&gt;=54301,I3057&lt;=54303),"Královéhradecký kraj","0")))))))))))))))))))))))))))))))))))))))))))))))</f>
        <v>0</v>
      </c>
      <c r="AB3057" t="s">
        <v>998</v>
      </c>
      <c r="AD3057" t="s">
        <v>998</v>
      </c>
      <c r="AE3057" t="s">
        <v>998</v>
      </c>
      <c r="AF3057" t="s">
        <v>998</v>
      </c>
      <c r="AG3057" s="107">
        <v>300</v>
      </c>
      <c r="AH3057" s="107">
        <v>0</v>
      </c>
      <c r="AI3057" s="107">
        <v>0</v>
      </c>
      <c r="AJ3057" t="s">
        <v>999</v>
      </c>
      <c r="AK3057" s="106">
        <v>44924</v>
      </c>
    </row>
    <row r="3058" spans="1:37" x14ac:dyDescent="0.45">
      <c r="A3058" t="s">
        <v>1128</v>
      </c>
      <c r="B3058" t="s">
        <v>14625</v>
      </c>
      <c r="C3058" t="s">
        <v>990</v>
      </c>
      <c r="D3058" t="s">
        <v>14626</v>
      </c>
      <c r="E3058" t="s">
        <v>992</v>
      </c>
      <c r="F3058" t="s">
        <v>14627</v>
      </c>
      <c r="G3058">
        <v>69</v>
      </c>
      <c r="H3058" t="s">
        <v>14627</v>
      </c>
      <c r="I3058">
        <v>54946</v>
      </c>
      <c r="J3058">
        <v>608506050</v>
      </c>
      <c r="K3058" t="s">
        <v>14628</v>
      </c>
      <c r="L3058" s="106">
        <v>32034</v>
      </c>
      <c r="M3058">
        <v>10593417</v>
      </c>
      <c r="N3058" t="s">
        <v>996</v>
      </c>
      <c r="O3058" t="s">
        <v>12</v>
      </c>
      <c r="P3058" t="s">
        <v>997</v>
      </c>
      <c r="R3058" s="109" t="str">
        <f>IF(OR(P3058="SB",Q3058="SB"),"SB",0)</f>
        <v>SB</v>
      </c>
      <c r="T3058" s="110">
        <v>10626</v>
      </c>
      <c r="U3058" t="s">
        <v>19633</v>
      </c>
      <c r="V3058" s="113" t="str">
        <f>IF(AND(I3058&gt;=10000,I3058&lt;=19900),"Praha",(IF(AND(I3058&gt;=25001,I3058&lt;=29501),"Středočeský kraj",(IF(AND(I3058&gt;=30100,I3058&lt;=34972),"Středočeský kraj",(IF(AND(I3058&gt;=35002,I3058&lt;=36271),"Karlovarský kraj",(IF(AND(I3058&gt;=37001,I3058&lt;=39201),"Jihočeský kraj",(IF(AND(I3058&gt;=39701,I3058&lt;=39901),"Jihočeský kraj",(IF(AND(I3058&gt;=39301,I3058&lt;=39601),"Kraj Vysočina",(IF(AND(I3058&gt;=58001,I3058&lt;=59501),"Kraj Vysočina",(IF(AND(I3058&gt;=67401,I3058&lt;=67602),"Kraj Vysočina",(IF(AND(I3058&gt;=40001,I3058&lt;=44101),"Ústecký kraj",(IF(AND(I3058&gt;=46001,I3058&lt;=47201),"Liberecký kraj",(IF(AND(I3058&gt;=51202,I3058&lt;=51401),"Liberecký kraj",(IF(AND(I3058&gt;=53002,I3058&lt;=53976),"Pardubický kraj",(IF(AND(I3058&gt;=56002,I3058&lt;=57201),"Pardubický kraj",(IF(AND(I3058&gt;=60200,I3058&lt;=67201),"Jihomoravský kraj",(IF(AND(I3058&gt;=67801,I3058&lt;=68501),"Jihomoravský kraj",(IF(AND(I3058&gt;=69002,I3058&lt;=69801),"Jihomoravský kraj",(IF(AND(I3058&gt;=68601,I3058&lt;=68801),"Zlínský kraj",(IF(AND(I3058&gt;=75501,I3058&lt;=76901),"Zlínský kraj",(IF(AND(I3058&gt;=70030,I3058&lt;=74901),"Moravskoslezský kraj",(IF(AND(I3058&gt;=75000,I3058&lt;=75368),"Olomoucký kraj",(IF(AND(I3058&gt;=77200,I3058&lt;=79862),"Olomoucký kraj",(IF(AND(I3058&gt;=50011,I3058&lt;=50301),"Královéhradecký kraj",(IF(AND(I3058&gt;=54301,I3058&lt;=54303),"Královéhradecký kraj","0")))))))))))))))))))))))))))))))))))))))))))))))</f>
        <v>0</v>
      </c>
      <c r="AD3058" t="s">
        <v>998</v>
      </c>
      <c r="AE3058" t="s">
        <v>998</v>
      </c>
      <c r="AF3058" t="s">
        <v>998</v>
      </c>
      <c r="AG3058" s="107">
        <v>0</v>
      </c>
      <c r="AH3058" s="107">
        <v>0</v>
      </c>
      <c r="AI3058" s="107">
        <v>0</v>
      </c>
      <c r="AJ3058" t="s">
        <v>1012</v>
      </c>
    </row>
    <row r="3059" spans="1:37" x14ac:dyDescent="0.45">
      <c r="A3059" t="s">
        <v>1318</v>
      </c>
      <c r="B3059" t="s">
        <v>4284</v>
      </c>
      <c r="C3059" t="s">
        <v>990</v>
      </c>
      <c r="D3059" t="s">
        <v>4286</v>
      </c>
      <c r="E3059" t="s">
        <v>992</v>
      </c>
      <c r="F3059" t="s">
        <v>4287</v>
      </c>
      <c r="G3059">
        <v>342</v>
      </c>
      <c r="H3059" t="s">
        <v>4288</v>
      </c>
      <c r="I3059">
        <v>54961</v>
      </c>
      <c r="K3059" t="s">
        <v>4289</v>
      </c>
      <c r="L3059" s="106">
        <v>31422</v>
      </c>
      <c r="M3059">
        <v>10875020</v>
      </c>
      <c r="N3059" t="s">
        <v>996</v>
      </c>
      <c r="O3059" t="s">
        <v>12</v>
      </c>
      <c r="P3059" t="s">
        <v>997</v>
      </c>
      <c r="R3059" s="109" t="str">
        <f>IF(OR(P3059="SB",Q3059="SB"),"SB",0)</f>
        <v>SB</v>
      </c>
      <c r="T3059" s="110">
        <v>11523</v>
      </c>
      <c r="U3059" t="s">
        <v>19633</v>
      </c>
      <c r="V3059" s="113" t="str">
        <f>IF(AND(I3059&gt;=10000,I3059&lt;=19900),"Praha",(IF(AND(I3059&gt;=25001,I3059&lt;=29501),"Středočeský kraj",(IF(AND(I3059&gt;=30100,I3059&lt;=34972),"Středočeský kraj",(IF(AND(I3059&gt;=35002,I3059&lt;=36271),"Karlovarský kraj",(IF(AND(I3059&gt;=37001,I3059&lt;=39201),"Jihočeský kraj",(IF(AND(I3059&gt;=39701,I3059&lt;=39901),"Jihočeský kraj",(IF(AND(I3059&gt;=39301,I3059&lt;=39601),"Kraj Vysočina",(IF(AND(I3059&gt;=58001,I3059&lt;=59501),"Kraj Vysočina",(IF(AND(I3059&gt;=67401,I3059&lt;=67602),"Kraj Vysočina",(IF(AND(I3059&gt;=40001,I3059&lt;=44101),"Ústecký kraj",(IF(AND(I3059&gt;=46001,I3059&lt;=47201),"Liberecký kraj",(IF(AND(I3059&gt;=51202,I3059&lt;=51401),"Liberecký kraj",(IF(AND(I3059&gt;=53002,I3059&lt;=53976),"Pardubický kraj",(IF(AND(I3059&gt;=56002,I3059&lt;=57201),"Pardubický kraj",(IF(AND(I3059&gt;=60200,I3059&lt;=67201),"Jihomoravský kraj",(IF(AND(I3059&gt;=67801,I3059&lt;=68501),"Jihomoravský kraj",(IF(AND(I3059&gt;=69002,I3059&lt;=69801),"Jihomoravský kraj",(IF(AND(I3059&gt;=68601,I3059&lt;=68801),"Zlínský kraj",(IF(AND(I3059&gt;=75501,I3059&lt;=76901),"Zlínský kraj",(IF(AND(I3059&gt;=70030,I3059&lt;=74901),"Moravskoslezský kraj",(IF(AND(I3059&gt;=75000,I3059&lt;=75368),"Olomoucký kraj",(IF(AND(I3059&gt;=77200,I3059&lt;=79862),"Olomoucký kraj",(IF(AND(I3059&gt;=50011,I3059&lt;=50301),"Královéhradecký kraj",(IF(AND(I3059&gt;=54301,I3059&lt;=54303),"Královéhradecký kraj","0")))))))))))))))))))))))))))))))))))))))))))))))</f>
        <v>0</v>
      </c>
      <c r="AD3059" t="s">
        <v>998</v>
      </c>
      <c r="AE3059" t="s">
        <v>998</v>
      </c>
      <c r="AF3059" t="s">
        <v>998</v>
      </c>
      <c r="AG3059" s="107">
        <v>0</v>
      </c>
      <c r="AH3059" s="107">
        <v>0</v>
      </c>
      <c r="AI3059" s="107">
        <v>0</v>
      </c>
      <c r="AJ3059" t="s">
        <v>1012</v>
      </c>
    </row>
    <row r="3060" spans="1:37" x14ac:dyDescent="0.45">
      <c r="A3060" t="s">
        <v>1033</v>
      </c>
      <c r="B3060" t="s">
        <v>18052</v>
      </c>
      <c r="C3060" t="s">
        <v>1002</v>
      </c>
      <c r="D3060" t="s">
        <v>18053</v>
      </c>
      <c r="E3060" t="s">
        <v>992</v>
      </c>
      <c r="F3060" t="s">
        <v>18054</v>
      </c>
      <c r="G3060">
        <v>199</v>
      </c>
      <c r="H3060" t="s">
        <v>18054</v>
      </c>
      <c r="I3060">
        <v>54982</v>
      </c>
      <c r="K3060" t="s">
        <v>18055</v>
      </c>
      <c r="L3060" s="106">
        <v>34670</v>
      </c>
      <c r="M3060">
        <v>13421066</v>
      </c>
      <c r="N3060" t="s">
        <v>996</v>
      </c>
      <c r="O3060" t="s">
        <v>12</v>
      </c>
      <c r="P3060" t="s">
        <v>997</v>
      </c>
      <c r="R3060" s="109" t="str">
        <f>IF(OR(P3060="SB",Q3060="SB"),"SB",0)</f>
        <v>SB</v>
      </c>
      <c r="T3060" s="110" t="s">
        <v>998</v>
      </c>
      <c r="V3060" s="113" t="str">
        <f>IF(AND(I3060&gt;=10000,I3060&lt;=19900),"Praha",(IF(AND(I3060&gt;=25001,I3060&lt;=29501),"Středočeský kraj",(IF(AND(I3060&gt;=30100,I3060&lt;=34972),"Středočeský kraj",(IF(AND(I3060&gt;=35002,I3060&lt;=36271),"Karlovarský kraj",(IF(AND(I3060&gt;=37001,I3060&lt;=39201),"Jihočeský kraj",(IF(AND(I3060&gt;=39701,I3060&lt;=39901),"Jihočeský kraj",(IF(AND(I3060&gt;=39301,I3060&lt;=39601),"Kraj Vysočina",(IF(AND(I3060&gt;=58001,I3060&lt;=59501),"Kraj Vysočina",(IF(AND(I3060&gt;=67401,I3060&lt;=67602),"Kraj Vysočina",(IF(AND(I3060&gt;=40001,I3060&lt;=44101),"Ústecký kraj",(IF(AND(I3060&gt;=46001,I3060&lt;=47201),"Liberecký kraj",(IF(AND(I3060&gt;=51202,I3060&lt;=51401),"Liberecký kraj",(IF(AND(I3060&gt;=53002,I3060&lt;=53976),"Pardubický kraj",(IF(AND(I3060&gt;=56002,I3060&lt;=57201),"Pardubický kraj",(IF(AND(I3060&gt;=60200,I3060&lt;=67201),"Jihomoravský kraj",(IF(AND(I3060&gt;=67801,I3060&lt;=68501),"Jihomoravský kraj",(IF(AND(I3060&gt;=69002,I3060&lt;=69801),"Jihomoravský kraj",(IF(AND(I3060&gt;=68601,I3060&lt;=68801),"Zlínský kraj",(IF(AND(I3060&gt;=75501,I3060&lt;=76901),"Zlínský kraj",(IF(AND(I3060&gt;=70030,I3060&lt;=74901),"Moravskoslezský kraj",(IF(AND(I3060&gt;=75000,I3060&lt;=75368),"Olomoucký kraj",(IF(AND(I3060&gt;=77200,I3060&lt;=79862),"Olomoucký kraj",(IF(AND(I3060&gt;=50011,I3060&lt;=50301),"Královéhradecký kraj",(IF(AND(I3060&gt;=54301,I3060&lt;=54303),"Královéhradecký kraj","0")))))))))))))))))))))))))))))))))))))))))))))))</f>
        <v>0</v>
      </c>
      <c r="AB3060" t="s">
        <v>998</v>
      </c>
      <c r="AD3060" t="s">
        <v>998</v>
      </c>
      <c r="AE3060" t="s">
        <v>998</v>
      </c>
      <c r="AF3060" t="s">
        <v>998</v>
      </c>
      <c r="AG3060" s="107">
        <v>0</v>
      </c>
      <c r="AH3060" s="107">
        <v>0</v>
      </c>
      <c r="AI3060" s="107">
        <v>0</v>
      </c>
      <c r="AJ3060" t="s">
        <v>1012</v>
      </c>
    </row>
    <row r="3061" spans="1:37" x14ac:dyDescent="0.45">
      <c r="A3061" t="s">
        <v>1026</v>
      </c>
      <c r="B3061" t="s">
        <v>5069</v>
      </c>
      <c r="C3061" t="s">
        <v>990</v>
      </c>
      <c r="D3061" t="s">
        <v>5076</v>
      </c>
      <c r="E3061" t="s">
        <v>992</v>
      </c>
      <c r="F3061" t="s">
        <v>5077</v>
      </c>
      <c r="G3061">
        <v>65</v>
      </c>
      <c r="H3061" t="s">
        <v>5078</v>
      </c>
      <c r="I3061">
        <v>55001</v>
      </c>
      <c r="K3061" t="s">
        <v>5079</v>
      </c>
      <c r="L3061" s="106">
        <v>33390</v>
      </c>
      <c r="M3061">
        <v>10892905</v>
      </c>
      <c r="N3061" t="s">
        <v>996</v>
      </c>
      <c r="O3061" t="s">
        <v>12</v>
      </c>
      <c r="P3061" t="s">
        <v>997</v>
      </c>
      <c r="R3061" s="109" t="str">
        <f>IF(OR(P3061="SB",Q3061="SB"),"SB",0)</f>
        <v>SB</v>
      </c>
      <c r="T3061" s="110">
        <v>11546</v>
      </c>
      <c r="U3061" t="s">
        <v>19633</v>
      </c>
      <c r="V3061" s="113" t="str">
        <f>IF(AND(I3061&gt;=10000,I3061&lt;=19900),"Praha",(IF(AND(I3061&gt;=25001,I3061&lt;=29501),"Středočeský kraj",(IF(AND(I3061&gt;=30100,I3061&lt;=34972),"Středočeský kraj",(IF(AND(I3061&gt;=35002,I3061&lt;=36271),"Karlovarský kraj",(IF(AND(I3061&gt;=37001,I3061&lt;=39201),"Jihočeský kraj",(IF(AND(I3061&gt;=39701,I3061&lt;=39901),"Jihočeský kraj",(IF(AND(I3061&gt;=39301,I3061&lt;=39601),"Kraj Vysočina",(IF(AND(I3061&gt;=58001,I3061&lt;=59501),"Kraj Vysočina",(IF(AND(I3061&gt;=67401,I3061&lt;=67602),"Kraj Vysočina",(IF(AND(I3061&gt;=40001,I3061&lt;=44101),"Ústecký kraj",(IF(AND(I3061&gt;=46001,I3061&lt;=47201),"Liberecký kraj",(IF(AND(I3061&gt;=51202,I3061&lt;=51401),"Liberecký kraj",(IF(AND(I3061&gt;=53002,I3061&lt;=53976),"Pardubický kraj",(IF(AND(I3061&gt;=56002,I3061&lt;=57201),"Pardubický kraj",(IF(AND(I3061&gt;=60200,I3061&lt;=67201),"Jihomoravský kraj",(IF(AND(I3061&gt;=67801,I3061&lt;=68501),"Jihomoravský kraj",(IF(AND(I3061&gt;=69002,I3061&lt;=69801),"Jihomoravský kraj",(IF(AND(I3061&gt;=68601,I3061&lt;=68801),"Zlínský kraj",(IF(AND(I3061&gt;=75501,I3061&lt;=76901),"Zlínský kraj",(IF(AND(I3061&gt;=70030,I3061&lt;=74901),"Moravskoslezský kraj",(IF(AND(I3061&gt;=75000,I3061&lt;=75368),"Olomoucký kraj",(IF(AND(I3061&gt;=77200,I3061&lt;=79862),"Olomoucký kraj",(IF(AND(I3061&gt;=50011,I3061&lt;=50301),"Královéhradecký kraj",(IF(AND(I3061&gt;=54301,I3061&lt;=54303),"Královéhradecký kraj","0")))))))))))))))))))))))))))))))))))))))))))))))</f>
        <v>0</v>
      </c>
      <c r="AD3061" t="s">
        <v>998</v>
      </c>
      <c r="AE3061" t="s">
        <v>998</v>
      </c>
      <c r="AF3061" t="s">
        <v>998</v>
      </c>
      <c r="AG3061" s="107">
        <v>0</v>
      </c>
      <c r="AH3061" s="107">
        <v>0</v>
      </c>
      <c r="AI3061" s="107">
        <v>0</v>
      </c>
      <c r="AJ3061" t="s">
        <v>1012</v>
      </c>
    </row>
    <row r="3062" spans="1:37" x14ac:dyDescent="0.45">
      <c r="A3062" t="s">
        <v>1087</v>
      </c>
      <c r="B3062" t="s">
        <v>17117</v>
      </c>
      <c r="C3062" t="s">
        <v>990</v>
      </c>
      <c r="D3062" t="s">
        <v>17118</v>
      </c>
      <c r="E3062" t="s">
        <v>992</v>
      </c>
      <c r="F3062" t="s">
        <v>4640</v>
      </c>
      <c r="G3062">
        <v>367</v>
      </c>
      <c r="H3062" t="s">
        <v>5078</v>
      </c>
      <c r="I3062">
        <v>55001</v>
      </c>
      <c r="K3062" t="s">
        <v>17119</v>
      </c>
      <c r="L3062" s="106">
        <v>33833</v>
      </c>
      <c r="M3062">
        <v>10896137</v>
      </c>
      <c r="N3062" t="s">
        <v>996</v>
      </c>
      <c r="O3062" t="s">
        <v>12</v>
      </c>
      <c r="P3062" t="s">
        <v>997</v>
      </c>
      <c r="R3062" s="109" t="str">
        <f>IF(OR(P3062="SB",Q3062="SB"),"SB",0)</f>
        <v>SB</v>
      </c>
      <c r="T3062" s="110">
        <v>11888</v>
      </c>
      <c r="U3062" t="s">
        <v>19633</v>
      </c>
      <c r="V3062" s="113" t="str">
        <f>IF(AND(I3062&gt;=10000,I3062&lt;=19900),"Praha",(IF(AND(I3062&gt;=25001,I3062&lt;=29501),"Středočeský kraj",(IF(AND(I3062&gt;=30100,I3062&lt;=34972),"Středočeský kraj",(IF(AND(I3062&gt;=35002,I3062&lt;=36271),"Karlovarský kraj",(IF(AND(I3062&gt;=37001,I3062&lt;=39201),"Jihočeský kraj",(IF(AND(I3062&gt;=39701,I3062&lt;=39901),"Jihočeský kraj",(IF(AND(I3062&gt;=39301,I3062&lt;=39601),"Kraj Vysočina",(IF(AND(I3062&gt;=58001,I3062&lt;=59501),"Kraj Vysočina",(IF(AND(I3062&gt;=67401,I3062&lt;=67602),"Kraj Vysočina",(IF(AND(I3062&gt;=40001,I3062&lt;=44101),"Ústecký kraj",(IF(AND(I3062&gt;=46001,I3062&lt;=47201),"Liberecký kraj",(IF(AND(I3062&gt;=51202,I3062&lt;=51401),"Liberecký kraj",(IF(AND(I3062&gt;=53002,I3062&lt;=53976),"Pardubický kraj",(IF(AND(I3062&gt;=56002,I3062&lt;=57201),"Pardubický kraj",(IF(AND(I3062&gt;=60200,I3062&lt;=67201),"Jihomoravský kraj",(IF(AND(I3062&gt;=67801,I3062&lt;=68501),"Jihomoravský kraj",(IF(AND(I3062&gt;=69002,I3062&lt;=69801),"Jihomoravský kraj",(IF(AND(I3062&gt;=68601,I3062&lt;=68801),"Zlínský kraj",(IF(AND(I3062&gt;=75501,I3062&lt;=76901),"Zlínský kraj",(IF(AND(I3062&gt;=70030,I3062&lt;=74901),"Moravskoslezský kraj",(IF(AND(I3062&gt;=75000,I3062&lt;=75368),"Olomoucký kraj",(IF(AND(I3062&gt;=77200,I3062&lt;=79862),"Olomoucký kraj",(IF(AND(I3062&gt;=50011,I3062&lt;=50301),"Královéhradecký kraj",(IF(AND(I3062&gt;=54301,I3062&lt;=54303),"Královéhradecký kraj","0")))))))))))))))))))))))))))))))))))))))))))))))</f>
        <v>0</v>
      </c>
      <c r="AD3062" t="s">
        <v>998</v>
      </c>
      <c r="AE3062" t="s">
        <v>998</v>
      </c>
      <c r="AF3062" t="s">
        <v>998</v>
      </c>
      <c r="AG3062" s="107">
        <v>0</v>
      </c>
      <c r="AH3062" s="107">
        <v>0</v>
      </c>
      <c r="AI3062" s="107">
        <v>0</v>
      </c>
      <c r="AJ3062" t="s">
        <v>1012</v>
      </c>
    </row>
    <row r="3063" spans="1:37" x14ac:dyDescent="0.45">
      <c r="A3063" t="s">
        <v>3721</v>
      </c>
      <c r="B3063" t="s">
        <v>5214</v>
      </c>
      <c r="C3063" t="s">
        <v>1002</v>
      </c>
      <c r="D3063" t="s">
        <v>15059</v>
      </c>
      <c r="E3063" t="s">
        <v>992</v>
      </c>
      <c r="F3063" t="s">
        <v>3787</v>
      </c>
      <c r="G3063">
        <v>285</v>
      </c>
      <c r="H3063" t="s">
        <v>2265</v>
      </c>
      <c r="I3063">
        <v>55101</v>
      </c>
      <c r="K3063" t="s">
        <v>15060</v>
      </c>
      <c r="L3063" s="106">
        <v>31729</v>
      </c>
      <c r="M3063">
        <v>10877141</v>
      </c>
      <c r="N3063" t="s">
        <v>996</v>
      </c>
      <c r="O3063" t="s">
        <v>12</v>
      </c>
      <c r="P3063" t="s">
        <v>997</v>
      </c>
      <c r="R3063" s="109" t="str">
        <f>IF(OR(P3063="SB",Q3063="SB"),"SB",0)</f>
        <v>SB</v>
      </c>
      <c r="T3063" s="110">
        <v>51820</v>
      </c>
      <c r="U3063" t="s">
        <v>19633</v>
      </c>
      <c r="V3063" s="113" t="str">
        <f>IF(AND(I3063&gt;=10000,I3063&lt;=19900),"Praha",(IF(AND(I3063&gt;=25001,I3063&lt;=29501),"Středočeský kraj",(IF(AND(I3063&gt;=30100,I3063&lt;=34972),"Středočeský kraj",(IF(AND(I3063&gt;=35002,I3063&lt;=36271),"Karlovarský kraj",(IF(AND(I3063&gt;=37001,I3063&lt;=39201),"Jihočeský kraj",(IF(AND(I3063&gt;=39701,I3063&lt;=39901),"Jihočeský kraj",(IF(AND(I3063&gt;=39301,I3063&lt;=39601),"Kraj Vysočina",(IF(AND(I3063&gt;=58001,I3063&lt;=59501),"Kraj Vysočina",(IF(AND(I3063&gt;=67401,I3063&lt;=67602),"Kraj Vysočina",(IF(AND(I3063&gt;=40001,I3063&lt;=44101),"Ústecký kraj",(IF(AND(I3063&gt;=46001,I3063&lt;=47201),"Liberecký kraj",(IF(AND(I3063&gt;=51202,I3063&lt;=51401),"Liberecký kraj",(IF(AND(I3063&gt;=53002,I3063&lt;=53976),"Pardubický kraj",(IF(AND(I3063&gt;=56002,I3063&lt;=57201),"Pardubický kraj",(IF(AND(I3063&gt;=60200,I3063&lt;=67201),"Jihomoravský kraj",(IF(AND(I3063&gt;=67801,I3063&lt;=68501),"Jihomoravský kraj",(IF(AND(I3063&gt;=69002,I3063&lt;=69801),"Jihomoravský kraj",(IF(AND(I3063&gt;=68601,I3063&lt;=68801),"Zlínský kraj",(IF(AND(I3063&gt;=75501,I3063&lt;=76901),"Zlínský kraj",(IF(AND(I3063&gt;=70030,I3063&lt;=74901),"Moravskoslezský kraj",(IF(AND(I3063&gt;=75000,I3063&lt;=75368),"Olomoucký kraj",(IF(AND(I3063&gt;=77200,I3063&lt;=79862),"Olomoucký kraj",(IF(AND(I3063&gt;=50011,I3063&lt;=50301),"Královéhradecký kraj",(IF(AND(I3063&gt;=54301,I3063&lt;=54303),"Královéhradecký kraj","0")))))))))))))))))))))))))))))))))))))))))))))))</f>
        <v>0</v>
      </c>
      <c r="AD3063" t="s">
        <v>998</v>
      </c>
      <c r="AE3063" t="s">
        <v>998</v>
      </c>
      <c r="AF3063" t="s">
        <v>998</v>
      </c>
      <c r="AG3063" s="107">
        <v>0</v>
      </c>
      <c r="AH3063" s="107">
        <v>0</v>
      </c>
      <c r="AI3063" s="107">
        <v>0</v>
      </c>
      <c r="AJ3063" t="s">
        <v>1012</v>
      </c>
    </row>
    <row r="3064" spans="1:37" x14ac:dyDescent="0.45">
      <c r="A3064" t="s">
        <v>1694</v>
      </c>
      <c r="B3064" t="s">
        <v>6201</v>
      </c>
      <c r="C3064" t="s">
        <v>1002</v>
      </c>
      <c r="D3064" t="s">
        <v>6202</v>
      </c>
      <c r="E3064" t="s">
        <v>992</v>
      </c>
      <c r="F3064" t="s">
        <v>5012</v>
      </c>
      <c r="G3064">
        <v>206</v>
      </c>
      <c r="H3064" t="s">
        <v>2265</v>
      </c>
      <c r="I3064">
        <v>55101</v>
      </c>
      <c r="K3064" t="s">
        <v>6203</v>
      </c>
      <c r="L3064" s="106">
        <v>31009</v>
      </c>
      <c r="M3064">
        <v>13002249</v>
      </c>
      <c r="N3064" t="s">
        <v>996</v>
      </c>
      <c r="O3064" t="s">
        <v>12</v>
      </c>
      <c r="P3064" t="s">
        <v>997</v>
      </c>
      <c r="R3064" s="109" t="str">
        <f>IF(OR(P3064="SB",Q3064="SB"),"SB",0)</f>
        <v>SB</v>
      </c>
      <c r="T3064" s="110" t="s">
        <v>998</v>
      </c>
      <c r="V3064" s="113" t="str">
        <f>IF(AND(I3064&gt;=10000,I3064&lt;=19900),"Praha",(IF(AND(I3064&gt;=25001,I3064&lt;=29501),"Středočeský kraj",(IF(AND(I3064&gt;=30100,I3064&lt;=34972),"Středočeský kraj",(IF(AND(I3064&gt;=35002,I3064&lt;=36271),"Karlovarský kraj",(IF(AND(I3064&gt;=37001,I3064&lt;=39201),"Jihočeský kraj",(IF(AND(I3064&gt;=39701,I3064&lt;=39901),"Jihočeský kraj",(IF(AND(I3064&gt;=39301,I3064&lt;=39601),"Kraj Vysočina",(IF(AND(I3064&gt;=58001,I3064&lt;=59501),"Kraj Vysočina",(IF(AND(I3064&gt;=67401,I3064&lt;=67602),"Kraj Vysočina",(IF(AND(I3064&gt;=40001,I3064&lt;=44101),"Ústecký kraj",(IF(AND(I3064&gt;=46001,I3064&lt;=47201),"Liberecký kraj",(IF(AND(I3064&gt;=51202,I3064&lt;=51401),"Liberecký kraj",(IF(AND(I3064&gt;=53002,I3064&lt;=53976),"Pardubický kraj",(IF(AND(I3064&gt;=56002,I3064&lt;=57201),"Pardubický kraj",(IF(AND(I3064&gt;=60200,I3064&lt;=67201),"Jihomoravský kraj",(IF(AND(I3064&gt;=67801,I3064&lt;=68501),"Jihomoravský kraj",(IF(AND(I3064&gt;=69002,I3064&lt;=69801),"Jihomoravský kraj",(IF(AND(I3064&gt;=68601,I3064&lt;=68801),"Zlínský kraj",(IF(AND(I3064&gt;=75501,I3064&lt;=76901),"Zlínský kraj",(IF(AND(I3064&gt;=70030,I3064&lt;=74901),"Moravskoslezský kraj",(IF(AND(I3064&gt;=75000,I3064&lt;=75368),"Olomoucký kraj",(IF(AND(I3064&gt;=77200,I3064&lt;=79862),"Olomoucký kraj",(IF(AND(I3064&gt;=50011,I3064&lt;=50301),"Královéhradecký kraj",(IF(AND(I3064&gt;=54301,I3064&lt;=54303),"Královéhradecký kraj","0")))))))))))))))))))))))))))))))))))))))))))))))</f>
        <v>0</v>
      </c>
      <c r="AB3064" t="s">
        <v>998</v>
      </c>
      <c r="AD3064" t="s">
        <v>998</v>
      </c>
      <c r="AE3064" t="s">
        <v>998</v>
      </c>
      <c r="AF3064" t="s">
        <v>998</v>
      </c>
      <c r="AG3064" s="107">
        <v>0</v>
      </c>
      <c r="AH3064" s="107">
        <v>0</v>
      </c>
      <c r="AI3064" s="107">
        <v>0</v>
      </c>
      <c r="AJ3064" t="s">
        <v>1012</v>
      </c>
    </row>
    <row r="3065" spans="1:37" x14ac:dyDescent="0.45">
      <c r="A3065" t="s">
        <v>1076</v>
      </c>
      <c r="B3065" t="s">
        <v>17625</v>
      </c>
      <c r="C3065" t="s">
        <v>990</v>
      </c>
      <c r="D3065" t="s">
        <v>17626</v>
      </c>
      <c r="E3065" t="s">
        <v>992</v>
      </c>
      <c r="F3065" t="s">
        <v>15203</v>
      </c>
      <c r="G3065">
        <v>75</v>
      </c>
      <c r="H3065" t="s">
        <v>6491</v>
      </c>
      <c r="I3065">
        <v>55201</v>
      </c>
      <c r="J3065">
        <v>775164917</v>
      </c>
      <c r="K3065" t="s">
        <v>17627</v>
      </c>
      <c r="L3065" s="106">
        <v>29894</v>
      </c>
      <c r="M3065">
        <v>10604935</v>
      </c>
      <c r="N3065" t="s">
        <v>996</v>
      </c>
      <c r="O3065" t="s">
        <v>12</v>
      </c>
      <c r="P3065" t="s">
        <v>997</v>
      </c>
      <c r="R3065" s="109" t="str">
        <f>IF(OR(P3065="SB",Q3065="SB"),"SB",0)</f>
        <v>SB</v>
      </c>
      <c r="T3065" s="110">
        <v>10716</v>
      </c>
      <c r="U3065" t="s">
        <v>19633</v>
      </c>
      <c r="V3065" s="113" t="str">
        <f>IF(AND(I3065&gt;=10000,I3065&lt;=19900),"Praha",(IF(AND(I3065&gt;=25001,I3065&lt;=29501),"Středočeský kraj",(IF(AND(I3065&gt;=30100,I3065&lt;=34972),"Středočeský kraj",(IF(AND(I3065&gt;=35002,I3065&lt;=36271),"Karlovarský kraj",(IF(AND(I3065&gt;=37001,I3065&lt;=39201),"Jihočeský kraj",(IF(AND(I3065&gt;=39701,I3065&lt;=39901),"Jihočeský kraj",(IF(AND(I3065&gt;=39301,I3065&lt;=39601),"Kraj Vysočina",(IF(AND(I3065&gt;=58001,I3065&lt;=59501),"Kraj Vysočina",(IF(AND(I3065&gt;=67401,I3065&lt;=67602),"Kraj Vysočina",(IF(AND(I3065&gt;=40001,I3065&lt;=44101),"Ústecký kraj",(IF(AND(I3065&gt;=46001,I3065&lt;=47201),"Liberecký kraj",(IF(AND(I3065&gt;=51202,I3065&lt;=51401),"Liberecký kraj",(IF(AND(I3065&gt;=53002,I3065&lt;=53976),"Pardubický kraj",(IF(AND(I3065&gt;=56002,I3065&lt;=57201),"Pardubický kraj",(IF(AND(I3065&gt;=60200,I3065&lt;=67201),"Jihomoravský kraj",(IF(AND(I3065&gt;=67801,I3065&lt;=68501),"Jihomoravský kraj",(IF(AND(I3065&gt;=69002,I3065&lt;=69801),"Jihomoravský kraj",(IF(AND(I3065&gt;=68601,I3065&lt;=68801),"Zlínský kraj",(IF(AND(I3065&gt;=75501,I3065&lt;=76901),"Zlínský kraj",(IF(AND(I3065&gt;=70030,I3065&lt;=74901),"Moravskoslezský kraj",(IF(AND(I3065&gt;=75000,I3065&lt;=75368),"Olomoucký kraj",(IF(AND(I3065&gt;=77200,I3065&lt;=79862),"Olomoucký kraj",(IF(AND(I3065&gt;=50011,I3065&lt;=50301),"Královéhradecký kraj",(IF(AND(I3065&gt;=54301,I3065&lt;=54303),"Královéhradecký kraj","0")))))))))))))))))))))))))))))))))))))))))))))))</f>
        <v>0</v>
      </c>
      <c r="AD3065" t="s">
        <v>998</v>
      </c>
      <c r="AE3065" t="s">
        <v>998</v>
      </c>
      <c r="AF3065" t="s">
        <v>998</v>
      </c>
      <c r="AG3065" s="107">
        <v>0</v>
      </c>
      <c r="AH3065" s="107">
        <v>0</v>
      </c>
      <c r="AI3065" s="107">
        <v>0</v>
      </c>
      <c r="AJ3065" t="s">
        <v>1012</v>
      </c>
    </row>
    <row r="3066" spans="1:37" x14ac:dyDescent="0.45">
      <c r="A3066" t="s">
        <v>1087</v>
      </c>
      <c r="B3066" t="s">
        <v>12693</v>
      </c>
      <c r="C3066" t="s">
        <v>990</v>
      </c>
      <c r="D3066" t="s">
        <v>12694</v>
      </c>
      <c r="E3066" t="s">
        <v>992</v>
      </c>
      <c r="F3066" t="s">
        <v>1759</v>
      </c>
      <c r="G3066">
        <v>1782</v>
      </c>
      <c r="H3066" t="s">
        <v>1121</v>
      </c>
      <c r="I3066">
        <v>56000</v>
      </c>
      <c r="K3066" t="s">
        <v>12695</v>
      </c>
      <c r="L3066" s="106">
        <v>29640</v>
      </c>
      <c r="M3066">
        <v>10604632</v>
      </c>
      <c r="N3066" t="s">
        <v>996</v>
      </c>
      <c r="O3066" t="s">
        <v>12</v>
      </c>
      <c r="P3066" t="s">
        <v>997</v>
      </c>
      <c r="R3066" s="109" t="str">
        <f>IF(OR(P3066="SB",Q3066="SB"),"SB",0)</f>
        <v>SB</v>
      </c>
      <c r="T3066" s="110">
        <v>10713</v>
      </c>
      <c r="U3066" t="s">
        <v>19633</v>
      </c>
      <c r="V3066" s="113" t="str">
        <f>IF(AND(I3066&gt;=10000,I3066&lt;=19900),"Praha",(IF(AND(I3066&gt;=25001,I3066&lt;=29501),"Středočeský kraj",(IF(AND(I3066&gt;=30100,I3066&lt;=34972),"Středočeský kraj",(IF(AND(I3066&gt;=35002,I3066&lt;=36271),"Karlovarský kraj",(IF(AND(I3066&gt;=37001,I3066&lt;=39201),"Jihočeský kraj",(IF(AND(I3066&gt;=39701,I3066&lt;=39901),"Jihočeský kraj",(IF(AND(I3066&gt;=39301,I3066&lt;=39601),"Kraj Vysočina",(IF(AND(I3066&gt;=58001,I3066&lt;=59501),"Kraj Vysočina",(IF(AND(I3066&gt;=67401,I3066&lt;=67602),"Kraj Vysočina",(IF(AND(I3066&gt;=40001,I3066&lt;=44101),"Ústecký kraj",(IF(AND(I3066&gt;=46001,I3066&lt;=47201),"Liberecký kraj",(IF(AND(I3066&gt;=51202,I3066&lt;=51401),"Liberecký kraj",(IF(AND(I3066&gt;=53002,I3066&lt;=53976),"Pardubický kraj",(IF(AND(I3066&gt;=56002,I3066&lt;=57201),"Pardubický kraj",(IF(AND(I3066&gt;=60200,I3066&lt;=67201),"Jihomoravský kraj",(IF(AND(I3066&gt;=67801,I3066&lt;=68501),"Jihomoravský kraj",(IF(AND(I3066&gt;=69002,I3066&lt;=69801),"Jihomoravský kraj",(IF(AND(I3066&gt;=68601,I3066&lt;=68801),"Zlínský kraj",(IF(AND(I3066&gt;=75501,I3066&lt;=76901),"Zlínský kraj",(IF(AND(I3066&gt;=70030,I3066&lt;=74901),"Moravskoslezský kraj",(IF(AND(I3066&gt;=75000,I3066&lt;=75368),"Olomoucký kraj",(IF(AND(I3066&gt;=77200,I3066&lt;=79862),"Olomoucký kraj",(IF(AND(I3066&gt;=50011,I3066&lt;=50301),"Královéhradecký kraj",(IF(AND(I3066&gt;=54301,I3066&lt;=54303),"Královéhradecký kraj","0")))))))))))))))))))))))))))))))))))))))))))))))</f>
        <v>0</v>
      </c>
      <c r="AD3066" t="s">
        <v>998</v>
      </c>
      <c r="AE3066" t="s">
        <v>998</v>
      </c>
      <c r="AF3066" t="s">
        <v>998</v>
      </c>
      <c r="AG3066" s="107">
        <v>0</v>
      </c>
      <c r="AH3066" s="107">
        <v>0</v>
      </c>
      <c r="AI3066" s="107">
        <v>0</v>
      </c>
      <c r="AJ3066" t="s">
        <v>1012</v>
      </c>
    </row>
    <row r="3067" spans="1:37" x14ac:dyDescent="0.45">
      <c r="A3067" t="s">
        <v>2668</v>
      </c>
      <c r="B3067" t="s">
        <v>13085</v>
      </c>
      <c r="C3067" t="s">
        <v>990</v>
      </c>
      <c r="D3067" t="s">
        <v>13086</v>
      </c>
      <c r="E3067" t="s">
        <v>992</v>
      </c>
      <c r="F3067" t="s">
        <v>13087</v>
      </c>
      <c r="G3067">
        <v>526</v>
      </c>
      <c r="H3067" t="s">
        <v>1121</v>
      </c>
      <c r="I3067">
        <v>56002</v>
      </c>
      <c r="J3067">
        <v>737379908</v>
      </c>
      <c r="K3067" t="s">
        <v>13088</v>
      </c>
      <c r="L3067" s="106">
        <v>33050</v>
      </c>
      <c r="M3067">
        <v>10590484</v>
      </c>
      <c r="N3067" t="s">
        <v>996</v>
      </c>
      <c r="O3067" t="s">
        <v>12</v>
      </c>
      <c r="P3067" t="s">
        <v>997</v>
      </c>
      <c r="R3067" s="109" t="str">
        <f>IF(OR(P3067="SB",Q3067="SB"),"SB",0)</f>
        <v>SB</v>
      </c>
      <c r="T3067" s="110">
        <v>10602</v>
      </c>
      <c r="U3067" t="s">
        <v>19633</v>
      </c>
      <c r="V3067" s="113" t="str">
        <f>IF(AND(I3067&gt;=10000,I3067&lt;=19900),"Praha",(IF(AND(I3067&gt;=25001,I3067&lt;=29501),"Středočeský kraj",(IF(AND(I3067&gt;=30100,I3067&lt;=34972),"Středočeský kraj",(IF(AND(I3067&gt;=35002,I3067&lt;=36271),"Karlovarský kraj",(IF(AND(I3067&gt;=37001,I3067&lt;=39201),"Jihočeský kraj",(IF(AND(I3067&gt;=39701,I3067&lt;=39901),"Jihočeský kraj",(IF(AND(I3067&gt;=39301,I3067&lt;=39601),"Kraj Vysočina",(IF(AND(I3067&gt;=58001,I3067&lt;=59501),"Kraj Vysočina",(IF(AND(I3067&gt;=67401,I3067&lt;=67602),"Kraj Vysočina",(IF(AND(I3067&gt;=40001,I3067&lt;=44101),"Ústecký kraj",(IF(AND(I3067&gt;=46001,I3067&lt;=47201),"Liberecký kraj",(IF(AND(I3067&gt;=51202,I3067&lt;=51401),"Liberecký kraj",(IF(AND(I3067&gt;=53002,I3067&lt;=53976),"Pardubický kraj",(IF(AND(I3067&gt;=56002,I3067&lt;=57201),"Pardubický kraj",(IF(AND(I3067&gt;=60200,I3067&lt;=67201),"Jihomoravský kraj",(IF(AND(I3067&gt;=67801,I3067&lt;=68501),"Jihomoravský kraj",(IF(AND(I3067&gt;=69002,I3067&lt;=69801),"Jihomoravský kraj",(IF(AND(I3067&gt;=68601,I3067&lt;=68801),"Zlínský kraj",(IF(AND(I3067&gt;=75501,I3067&lt;=76901),"Zlínský kraj",(IF(AND(I3067&gt;=70030,I3067&lt;=74901),"Moravskoslezský kraj",(IF(AND(I3067&gt;=75000,I3067&lt;=75368),"Olomoucký kraj",(IF(AND(I3067&gt;=77200,I3067&lt;=79862),"Olomoucký kraj",(IF(AND(I3067&gt;=50011,I3067&lt;=50301),"Královéhradecký kraj",(IF(AND(I3067&gt;=54301,I3067&lt;=54303),"Královéhradecký kraj","0")))))))))))))))))))))))))))))))))))))))))))))))</f>
        <v>Pardubický kraj</v>
      </c>
      <c r="AD3067" t="s">
        <v>998</v>
      </c>
      <c r="AE3067" t="s">
        <v>998</v>
      </c>
      <c r="AF3067" t="s">
        <v>998</v>
      </c>
      <c r="AG3067" s="107">
        <v>0</v>
      </c>
      <c r="AH3067" s="107">
        <v>0</v>
      </c>
      <c r="AI3067" s="107">
        <v>0</v>
      </c>
      <c r="AJ3067" t="s">
        <v>1012</v>
      </c>
    </row>
    <row r="3068" spans="1:37" x14ac:dyDescent="0.45">
      <c r="A3068" t="s">
        <v>1076</v>
      </c>
      <c r="B3068" t="s">
        <v>1114</v>
      </c>
      <c r="C3068" t="s">
        <v>990</v>
      </c>
      <c r="D3068" t="s">
        <v>1119</v>
      </c>
      <c r="E3068" t="s">
        <v>992</v>
      </c>
      <c r="F3068" t="s">
        <v>1120</v>
      </c>
      <c r="G3068">
        <v>596</v>
      </c>
      <c r="H3068" t="s">
        <v>1121</v>
      </c>
      <c r="I3068">
        <v>56002</v>
      </c>
      <c r="K3068" t="s">
        <v>1122</v>
      </c>
      <c r="L3068" s="106">
        <v>31995</v>
      </c>
      <c r="M3068">
        <v>10724163</v>
      </c>
      <c r="N3068" t="s">
        <v>996</v>
      </c>
      <c r="O3068" t="s">
        <v>12</v>
      </c>
      <c r="P3068" t="s">
        <v>997</v>
      </c>
      <c r="R3068" s="109" t="str">
        <f>IF(OR(P3068="SB",Q3068="SB"),"SB",0)</f>
        <v>SB</v>
      </c>
      <c r="T3068" s="110">
        <v>10967</v>
      </c>
      <c r="U3068" t="s">
        <v>19633</v>
      </c>
      <c r="V3068" s="113" t="str">
        <f>IF(AND(I3068&gt;=10000,I3068&lt;=19900),"Praha",(IF(AND(I3068&gt;=25001,I3068&lt;=29501),"Středočeský kraj",(IF(AND(I3068&gt;=30100,I3068&lt;=34972),"Středočeský kraj",(IF(AND(I3068&gt;=35002,I3068&lt;=36271),"Karlovarský kraj",(IF(AND(I3068&gt;=37001,I3068&lt;=39201),"Jihočeský kraj",(IF(AND(I3068&gt;=39701,I3068&lt;=39901),"Jihočeský kraj",(IF(AND(I3068&gt;=39301,I3068&lt;=39601),"Kraj Vysočina",(IF(AND(I3068&gt;=58001,I3068&lt;=59501),"Kraj Vysočina",(IF(AND(I3068&gt;=67401,I3068&lt;=67602),"Kraj Vysočina",(IF(AND(I3068&gt;=40001,I3068&lt;=44101),"Ústecký kraj",(IF(AND(I3068&gt;=46001,I3068&lt;=47201),"Liberecký kraj",(IF(AND(I3068&gt;=51202,I3068&lt;=51401),"Liberecký kraj",(IF(AND(I3068&gt;=53002,I3068&lt;=53976),"Pardubický kraj",(IF(AND(I3068&gt;=56002,I3068&lt;=57201),"Pardubický kraj",(IF(AND(I3068&gt;=60200,I3068&lt;=67201),"Jihomoravský kraj",(IF(AND(I3068&gt;=67801,I3068&lt;=68501),"Jihomoravský kraj",(IF(AND(I3068&gt;=69002,I3068&lt;=69801),"Jihomoravský kraj",(IF(AND(I3068&gt;=68601,I3068&lt;=68801),"Zlínský kraj",(IF(AND(I3068&gt;=75501,I3068&lt;=76901),"Zlínský kraj",(IF(AND(I3068&gt;=70030,I3068&lt;=74901),"Moravskoslezský kraj",(IF(AND(I3068&gt;=75000,I3068&lt;=75368),"Olomoucký kraj",(IF(AND(I3068&gt;=77200,I3068&lt;=79862),"Olomoucký kraj",(IF(AND(I3068&gt;=50011,I3068&lt;=50301),"Královéhradecký kraj",(IF(AND(I3068&gt;=54301,I3068&lt;=54303),"Královéhradecký kraj","0")))))))))))))))))))))))))))))))))))))))))))))))</f>
        <v>Pardubický kraj</v>
      </c>
      <c r="AD3068" t="s">
        <v>998</v>
      </c>
      <c r="AE3068" t="s">
        <v>998</v>
      </c>
      <c r="AF3068" t="s">
        <v>998</v>
      </c>
      <c r="AG3068" s="107">
        <v>0</v>
      </c>
      <c r="AH3068" s="107">
        <v>0</v>
      </c>
      <c r="AI3068" s="107">
        <v>0</v>
      </c>
      <c r="AJ3068" t="s">
        <v>1012</v>
      </c>
    </row>
    <row r="3069" spans="1:37" x14ac:dyDescent="0.45">
      <c r="A3069" t="s">
        <v>1112</v>
      </c>
      <c r="B3069" t="s">
        <v>12068</v>
      </c>
      <c r="C3069" t="s">
        <v>990</v>
      </c>
      <c r="D3069" t="s">
        <v>12069</v>
      </c>
      <c r="E3069" t="s">
        <v>992</v>
      </c>
      <c r="F3069" t="s">
        <v>2962</v>
      </c>
      <c r="G3069">
        <v>581</v>
      </c>
      <c r="H3069" t="s">
        <v>1121</v>
      </c>
      <c r="I3069">
        <v>56002</v>
      </c>
      <c r="K3069" t="s">
        <v>12070</v>
      </c>
      <c r="L3069" s="106">
        <v>32157</v>
      </c>
      <c r="M3069">
        <v>10880070</v>
      </c>
      <c r="N3069" t="s">
        <v>996</v>
      </c>
      <c r="O3069" t="s">
        <v>12</v>
      </c>
      <c r="P3069" t="s">
        <v>997</v>
      </c>
      <c r="R3069" s="109" t="str">
        <f>IF(OR(P3069="SB",Q3069="SB"),"SB",0)</f>
        <v>SB</v>
      </c>
      <c r="T3069" s="110">
        <v>11734</v>
      </c>
      <c r="U3069" t="s">
        <v>19633</v>
      </c>
      <c r="V3069" s="113" t="str">
        <f>IF(AND(I3069&gt;=10000,I3069&lt;=19900),"Praha",(IF(AND(I3069&gt;=25001,I3069&lt;=29501),"Středočeský kraj",(IF(AND(I3069&gt;=30100,I3069&lt;=34972),"Středočeský kraj",(IF(AND(I3069&gt;=35002,I3069&lt;=36271),"Karlovarský kraj",(IF(AND(I3069&gt;=37001,I3069&lt;=39201),"Jihočeský kraj",(IF(AND(I3069&gt;=39701,I3069&lt;=39901),"Jihočeský kraj",(IF(AND(I3069&gt;=39301,I3069&lt;=39601),"Kraj Vysočina",(IF(AND(I3069&gt;=58001,I3069&lt;=59501),"Kraj Vysočina",(IF(AND(I3069&gt;=67401,I3069&lt;=67602),"Kraj Vysočina",(IF(AND(I3069&gt;=40001,I3069&lt;=44101),"Ústecký kraj",(IF(AND(I3069&gt;=46001,I3069&lt;=47201),"Liberecký kraj",(IF(AND(I3069&gt;=51202,I3069&lt;=51401),"Liberecký kraj",(IF(AND(I3069&gt;=53002,I3069&lt;=53976),"Pardubický kraj",(IF(AND(I3069&gt;=56002,I3069&lt;=57201),"Pardubický kraj",(IF(AND(I3069&gt;=60200,I3069&lt;=67201),"Jihomoravský kraj",(IF(AND(I3069&gt;=67801,I3069&lt;=68501),"Jihomoravský kraj",(IF(AND(I3069&gt;=69002,I3069&lt;=69801),"Jihomoravský kraj",(IF(AND(I3069&gt;=68601,I3069&lt;=68801),"Zlínský kraj",(IF(AND(I3069&gt;=75501,I3069&lt;=76901),"Zlínský kraj",(IF(AND(I3069&gt;=70030,I3069&lt;=74901),"Moravskoslezský kraj",(IF(AND(I3069&gt;=75000,I3069&lt;=75368),"Olomoucký kraj",(IF(AND(I3069&gt;=77200,I3069&lt;=79862),"Olomoucký kraj",(IF(AND(I3069&gt;=50011,I3069&lt;=50301),"Královéhradecký kraj",(IF(AND(I3069&gt;=54301,I3069&lt;=54303),"Královéhradecký kraj","0")))))))))))))))))))))))))))))))))))))))))))))))</f>
        <v>Pardubický kraj</v>
      </c>
      <c r="AD3069" t="s">
        <v>998</v>
      </c>
      <c r="AE3069" t="s">
        <v>998</v>
      </c>
      <c r="AF3069" t="s">
        <v>998</v>
      </c>
      <c r="AG3069" s="107">
        <v>0</v>
      </c>
      <c r="AH3069" s="107">
        <v>0</v>
      </c>
      <c r="AI3069" s="107">
        <v>0</v>
      </c>
      <c r="AJ3069" t="s">
        <v>1012</v>
      </c>
    </row>
    <row r="3070" spans="1:37" x14ac:dyDescent="0.45">
      <c r="A3070" t="s">
        <v>1021</v>
      </c>
      <c r="B3070" t="s">
        <v>14704</v>
      </c>
      <c r="C3070" t="s">
        <v>990</v>
      </c>
      <c r="D3070" t="s">
        <v>14713</v>
      </c>
      <c r="E3070" t="s">
        <v>992</v>
      </c>
      <c r="F3070" t="s">
        <v>2962</v>
      </c>
      <c r="G3070">
        <v>573</v>
      </c>
      <c r="H3070" t="s">
        <v>1121</v>
      </c>
      <c r="I3070">
        <v>56002</v>
      </c>
      <c r="K3070" t="s">
        <v>14714</v>
      </c>
      <c r="L3070" s="106">
        <v>33388</v>
      </c>
      <c r="M3070">
        <v>11490766</v>
      </c>
      <c r="N3070" t="s">
        <v>996</v>
      </c>
      <c r="O3070" t="s">
        <v>12</v>
      </c>
      <c r="P3070" t="s">
        <v>997</v>
      </c>
      <c r="R3070" s="109" t="str">
        <f>IF(OR(P3070="SB",Q3070="SB"),"SB",0)</f>
        <v>SB</v>
      </c>
      <c r="T3070" s="110">
        <v>12915</v>
      </c>
      <c r="U3070" t="s">
        <v>19633</v>
      </c>
      <c r="V3070" s="113" t="str">
        <f>IF(AND(I3070&gt;=10000,I3070&lt;=19900),"Praha",(IF(AND(I3070&gt;=25001,I3070&lt;=29501),"Středočeský kraj",(IF(AND(I3070&gt;=30100,I3070&lt;=34972),"Středočeský kraj",(IF(AND(I3070&gt;=35002,I3070&lt;=36271),"Karlovarský kraj",(IF(AND(I3070&gt;=37001,I3070&lt;=39201),"Jihočeský kraj",(IF(AND(I3070&gt;=39701,I3070&lt;=39901),"Jihočeský kraj",(IF(AND(I3070&gt;=39301,I3070&lt;=39601),"Kraj Vysočina",(IF(AND(I3070&gt;=58001,I3070&lt;=59501),"Kraj Vysočina",(IF(AND(I3070&gt;=67401,I3070&lt;=67602),"Kraj Vysočina",(IF(AND(I3070&gt;=40001,I3070&lt;=44101),"Ústecký kraj",(IF(AND(I3070&gt;=46001,I3070&lt;=47201),"Liberecký kraj",(IF(AND(I3070&gt;=51202,I3070&lt;=51401),"Liberecký kraj",(IF(AND(I3070&gt;=53002,I3070&lt;=53976),"Pardubický kraj",(IF(AND(I3070&gt;=56002,I3070&lt;=57201),"Pardubický kraj",(IF(AND(I3070&gt;=60200,I3070&lt;=67201),"Jihomoravský kraj",(IF(AND(I3070&gt;=67801,I3070&lt;=68501),"Jihomoravský kraj",(IF(AND(I3070&gt;=69002,I3070&lt;=69801),"Jihomoravský kraj",(IF(AND(I3070&gt;=68601,I3070&lt;=68801),"Zlínský kraj",(IF(AND(I3070&gt;=75501,I3070&lt;=76901),"Zlínský kraj",(IF(AND(I3070&gt;=70030,I3070&lt;=74901),"Moravskoslezský kraj",(IF(AND(I3070&gt;=75000,I3070&lt;=75368),"Olomoucký kraj",(IF(AND(I3070&gt;=77200,I3070&lt;=79862),"Olomoucký kraj",(IF(AND(I3070&gt;=50011,I3070&lt;=50301),"Královéhradecký kraj",(IF(AND(I3070&gt;=54301,I3070&lt;=54303),"Královéhradecký kraj","0")))))))))))))))))))))))))))))))))))))))))))))))</f>
        <v>Pardubický kraj</v>
      </c>
      <c r="AD3070" t="s">
        <v>998</v>
      </c>
      <c r="AE3070" t="s">
        <v>998</v>
      </c>
      <c r="AF3070" t="s">
        <v>998</v>
      </c>
      <c r="AG3070" s="107">
        <v>0</v>
      </c>
      <c r="AH3070" s="107">
        <v>0</v>
      </c>
      <c r="AI3070" s="107">
        <v>0</v>
      </c>
      <c r="AJ3070" t="s">
        <v>1012</v>
      </c>
    </row>
    <row r="3071" spans="1:37" x14ac:dyDescent="0.45">
      <c r="A3071" t="s">
        <v>1156</v>
      </c>
      <c r="B3071" t="s">
        <v>16181</v>
      </c>
      <c r="C3071" t="s">
        <v>990</v>
      </c>
      <c r="D3071" t="s">
        <v>16182</v>
      </c>
      <c r="E3071" t="s">
        <v>992</v>
      </c>
      <c r="F3071" t="s">
        <v>1401</v>
      </c>
      <c r="G3071">
        <v>1228</v>
      </c>
      <c r="H3071" t="s">
        <v>1121</v>
      </c>
      <c r="I3071">
        <v>56002</v>
      </c>
      <c r="J3071">
        <v>774399811</v>
      </c>
      <c r="K3071" t="s">
        <v>16183</v>
      </c>
      <c r="L3071" s="106">
        <v>36051</v>
      </c>
      <c r="M3071">
        <v>14440273</v>
      </c>
      <c r="N3071" t="s">
        <v>1043</v>
      </c>
      <c r="O3071" t="s">
        <v>1020</v>
      </c>
      <c r="P3071" t="s">
        <v>997</v>
      </c>
      <c r="R3071" s="109" t="str">
        <f>IF(OR(P3071="SB",Q3071="SB"),"SB",0)</f>
        <v>SB</v>
      </c>
      <c r="T3071" s="110" t="s">
        <v>998</v>
      </c>
      <c r="V3071" s="113" t="str">
        <f>IF(AND(I3071&gt;=10000,I3071&lt;=19900),"Praha",(IF(AND(I3071&gt;=25001,I3071&lt;=29501),"Středočeský kraj",(IF(AND(I3071&gt;=30100,I3071&lt;=34972),"Středočeský kraj",(IF(AND(I3071&gt;=35002,I3071&lt;=36271),"Karlovarský kraj",(IF(AND(I3071&gt;=37001,I3071&lt;=39201),"Jihočeský kraj",(IF(AND(I3071&gt;=39701,I3071&lt;=39901),"Jihočeský kraj",(IF(AND(I3071&gt;=39301,I3071&lt;=39601),"Kraj Vysočina",(IF(AND(I3071&gt;=58001,I3071&lt;=59501),"Kraj Vysočina",(IF(AND(I3071&gt;=67401,I3071&lt;=67602),"Kraj Vysočina",(IF(AND(I3071&gt;=40001,I3071&lt;=44101),"Ústecký kraj",(IF(AND(I3071&gt;=46001,I3071&lt;=47201),"Liberecký kraj",(IF(AND(I3071&gt;=51202,I3071&lt;=51401),"Liberecký kraj",(IF(AND(I3071&gt;=53002,I3071&lt;=53976),"Pardubický kraj",(IF(AND(I3071&gt;=56002,I3071&lt;=57201),"Pardubický kraj",(IF(AND(I3071&gt;=60200,I3071&lt;=67201),"Jihomoravský kraj",(IF(AND(I3071&gt;=67801,I3071&lt;=68501),"Jihomoravský kraj",(IF(AND(I3071&gt;=69002,I3071&lt;=69801),"Jihomoravský kraj",(IF(AND(I3071&gt;=68601,I3071&lt;=68801),"Zlínský kraj",(IF(AND(I3071&gt;=75501,I3071&lt;=76901),"Zlínský kraj",(IF(AND(I3071&gt;=70030,I3071&lt;=74901),"Moravskoslezský kraj",(IF(AND(I3071&gt;=75000,I3071&lt;=75368),"Olomoucký kraj",(IF(AND(I3071&gt;=77200,I3071&lt;=79862),"Olomoucký kraj",(IF(AND(I3071&gt;=50011,I3071&lt;=50301),"Královéhradecký kraj",(IF(AND(I3071&gt;=54301,I3071&lt;=54303),"Královéhradecký kraj","0")))))))))))))))))))))))))))))))))))))))))))))))</f>
        <v>Pardubický kraj</v>
      </c>
      <c r="AB3071" t="s">
        <v>998</v>
      </c>
      <c r="AD3071" t="s">
        <v>998</v>
      </c>
      <c r="AE3071" t="s">
        <v>998</v>
      </c>
      <c r="AF3071" t="s">
        <v>998</v>
      </c>
      <c r="AG3071" s="107">
        <v>0</v>
      </c>
      <c r="AH3071" s="107">
        <v>0</v>
      </c>
      <c r="AI3071" s="107">
        <v>0</v>
      </c>
      <c r="AJ3071" t="s">
        <v>1012</v>
      </c>
    </row>
    <row r="3072" spans="1:37" x14ac:dyDescent="0.45">
      <c r="A3072" t="s">
        <v>1079</v>
      </c>
      <c r="B3072" t="s">
        <v>17628</v>
      </c>
      <c r="C3072" t="s">
        <v>990</v>
      </c>
      <c r="D3072" t="s">
        <v>17637</v>
      </c>
      <c r="E3072" t="s">
        <v>992</v>
      </c>
      <c r="F3072" t="s">
        <v>1162</v>
      </c>
      <c r="G3072">
        <v>321</v>
      </c>
      <c r="H3072" t="s">
        <v>3090</v>
      </c>
      <c r="I3072">
        <v>56151</v>
      </c>
      <c r="K3072" t="s">
        <v>17638</v>
      </c>
      <c r="L3072" s="106">
        <v>30876</v>
      </c>
      <c r="M3072">
        <v>10750334</v>
      </c>
      <c r="N3072" t="s">
        <v>2505</v>
      </c>
      <c r="O3072" t="s">
        <v>1020</v>
      </c>
      <c r="P3072" t="s">
        <v>997</v>
      </c>
      <c r="Q3072" t="s">
        <v>1011</v>
      </c>
      <c r="R3072" s="109" t="str">
        <f>IF(OR(P3072="SB",Q3072="SB"),"SB",0)</f>
        <v>SB</v>
      </c>
      <c r="T3072" s="110">
        <v>11201</v>
      </c>
      <c r="U3072" t="s">
        <v>19633</v>
      </c>
      <c r="V3072" s="113" t="str">
        <f>IF(AND(I3072&gt;=10000,I3072&lt;=19900),"Praha",(IF(AND(I3072&gt;=25001,I3072&lt;=29501),"Středočeský kraj",(IF(AND(I3072&gt;=30100,I3072&lt;=34972),"Středočeský kraj",(IF(AND(I3072&gt;=35002,I3072&lt;=36271),"Karlovarský kraj",(IF(AND(I3072&gt;=37001,I3072&lt;=39201),"Jihočeský kraj",(IF(AND(I3072&gt;=39701,I3072&lt;=39901),"Jihočeský kraj",(IF(AND(I3072&gt;=39301,I3072&lt;=39601),"Kraj Vysočina",(IF(AND(I3072&gt;=58001,I3072&lt;=59501),"Kraj Vysočina",(IF(AND(I3072&gt;=67401,I3072&lt;=67602),"Kraj Vysočina",(IF(AND(I3072&gt;=40001,I3072&lt;=44101),"Ústecký kraj",(IF(AND(I3072&gt;=46001,I3072&lt;=47201),"Liberecký kraj",(IF(AND(I3072&gt;=51202,I3072&lt;=51401),"Liberecký kraj",(IF(AND(I3072&gt;=53002,I3072&lt;=53976),"Pardubický kraj",(IF(AND(I3072&gt;=56002,I3072&lt;=57201),"Pardubický kraj",(IF(AND(I3072&gt;=60200,I3072&lt;=67201),"Jihomoravský kraj",(IF(AND(I3072&gt;=67801,I3072&lt;=68501),"Jihomoravský kraj",(IF(AND(I3072&gt;=69002,I3072&lt;=69801),"Jihomoravský kraj",(IF(AND(I3072&gt;=68601,I3072&lt;=68801),"Zlínský kraj",(IF(AND(I3072&gt;=75501,I3072&lt;=76901),"Zlínský kraj",(IF(AND(I3072&gt;=70030,I3072&lt;=74901),"Moravskoslezský kraj",(IF(AND(I3072&gt;=75000,I3072&lt;=75368),"Olomoucký kraj",(IF(AND(I3072&gt;=77200,I3072&lt;=79862),"Olomoucký kraj",(IF(AND(I3072&gt;=50011,I3072&lt;=50301),"Královéhradecký kraj",(IF(AND(I3072&gt;=54301,I3072&lt;=54303),"Královéhradecký kraj","0")))))))))))))))))))))))))))))))))))))))))))))))</f>
        <v>Pardubický kraj</v>
      </c>
      <c r="AD3072" t="s">
        <v>998</v>
      </c>
      <c r="AE3072" t="s">
        <v>1092</v>
      </c>
      <c r="AF3072" t="s">
        <v>998</v>
      </c>
      <c r="AG3072" s="107">
        <v>0</v>
      </c>
      <c r="AH3072" s="107">
        <v>0</v>
      </c>
      <c r="AI3072" s="107">
        <v>0</v>
      </c>
      <c r="AJ3072" t="s">
        <v>1012</v>
      </c>
    </row>
    <row r="3073" spans="1:37" x14ac:dyDescent="0.45">
      <c r="A3073" t="s">
        <v>1190</v>
      </c>
      <c r="B3073" t="s">
        <v>4740</v>
      </c>
      <c r="C3073" t="s">
        <v>1002</v>
      </c>
      <c r="D3073" t="s">
        <v>4747</v>
      </c>
      <c r="E3073" t="s">
        <v>992</v>
      </c>
      <c r="F3073" t="s">
        <v>2817</v>
      </c>
      <c r="G3073">
        <v>5</v>
      </c>
      <c r="H3073" t="s">
        <v>3090</v>
      </c>
      <c r="I3073">
        <v>56151</v>
      </c>
      <c r="K3073" t="s">
        <v>4748</v>
      </c>
      <c r="L3073" s="106">
        <v>33579</v>
      </c>
      <c r="M3073">
        <v>13401363</v>
      </c>
      <c r="N3073" t="s">
        <v>996</v>
      </c>
      <c r="O3073" t="s">
        <v>12</v>
      </c>
      <c r="P3073" t="s">
        <v>997</v>
      </c>
      <c r="R3073" s="109" t="str">
        <f>IF(OR(P3073="SB",Q3073="SB"),"SB",0)</f>
        <v>SB</v>
      </c>
      <c r="T3073" s="110" t="s">
        <v>998</v>
      </c>
      <c r="V3073" s="113" t="str">
        <f>IF(AND(I3073&gt;=10000,I3073&lt;=19900),"Praha",(IF(AND(I3073&gt;=25001,I3073&lt;=29501),"Středočeský kraj",(IF(AND(I3073&gt;=30100,I3073&lt;=34972),"Středočeský kraj",(IF(AND(I3073&gt;=35002,I3073&lt;=36271),"Karlovarský kraj",(IF(AND(I3073&gt;=37001,I3073&lt;=39201),"Jihočeský kraj",(IF(AND(I3073&gt;=39701,I3073&lt;=39901),"Jihočeský kraj",(IF(AND(I3073&gt;=39301,I3073&lt;=39601),"Kraj Vysočina",(IF(AND(I3073&gt;=58001,I3073&lt;=59501),"Kraj Vysočina",(IF(AND(I3073&gt;=67401,I3073&lt;=67602),"Kraj Vysočina",(IF(AND(I3073&gt;=40001,I3073&lt;=44101),"Ústecký kraj",(IF(AND(I3073&gt;=46001,I3073&lt;=47201),"Liberecký kraj",(IF(AND(I3073&gt;=51202,I3073&lt;=51401),"Liberecký kraj",(IF(AND(I3073&gt;=53002,I3073&lt;=53976),"Pardubický kraj",(IF(AND(I3073&gt;=56002,I3073&lt;=57201),"Pardubický kraj",(IF(AND(I3073&gt;=60200,I3073&lt;=67201),"Jihomoravský kraj",(IF(AND(I3073&gt;=67801,I3073&lt;=68501),"Jihomoravský kraj",(IF(AND(I3073&gt;=69002,I3073&lt;=69801),"Jihomoravský kraj",(IF(AND(I3073&gt;=68601,I3073&lt;=68801),"Zlínský kraj",(IF(AND(I3073&gt;=75501,I3073&lt;=76901),"Zlínský kraj",(IF(AND(I3073&gt;=70030,I3073&lt;=74901),"Moravskoslezský kraj",(IF(AND(I3073&gt;=75000,I3073&lt;=75368),"Olomoucký kraj",(IF(AND(I3073&gt;=77200,I3073&lt;=79862),"Olomoucký kraj",(IF(AND(I3073&gt;=50011,I3073&lt;=50301),"Královéhradecký kraj",(IF(AND(I3073&gt;=54301,I3073&lt;=54303),"Královéhradecký kraj","0")))))))))))))))))))))))))))))))))))))))))))))))</f>
        <v>Pardubický kraj</v>
      </c>
      <c r="AB3073" t="s">
        <v>998</v>
      </c>
      <c r="AD3073" t="s">
        <v>998</v>
      </c>
      <c r="AE3073" t="s">
        <v>998</v>
      </c>
      <c r="AF3073" t="s">
        <v>998</v>
      </c>
      <c r="AG3073" s="107">
        <v>0</v>
      </c>
      <c r="AH3073" s="107">
        <v>0</v>
      </c>
      <c r="AI3073" s="107">
        <v>0</v>
      </c>
      <c r="AJ3073" t="s">
        <v>1012</v>
      </c>
    </row>
    <row r="3074" spans="1:37" x14ac:dyDescent="0.45">
      <c r="A3074" t="s">
        <v>1169</v>
      </c>
      <c r="B3074" t="s">
        <v>13085</v>
      </c>
      <c r="C3074" t="s">
        <v>990</v>
      </c>
      <c r="D3074" t="s">
        <v>13126</v>
      </c>
      <c r="E3074" t="s">
        <v>992</v>
      </c>
      <c r="F3074" t="s">
        <v>13127</v>
      </c>
      <c r="G3074">
        <v>322</v>
      </c>
      <c r="H3074" t="s">
        <v>3090</v>
      </c>
      <c r="I3074">
        <v>56151</v>
      </c>
      <c r="J3074" s="108">
        <v>605714447</v>
      </c>
      <c r="K3074" t="s">
        <v>13128</v>
      </c>
      <c r="L3074" s="106">
        <v>30606</v>
      </c>
      <c r="M3074">
        <v>16236288</v>
      </c>
      <c r="N3074" t="s">
        <v>3536</v>
      </c>
      <c r="O3074" t="s">
        <v>12</v>
      </c>
      <c r="P3074" t="s">
        <v>997</v>
      </c>
      <c r="R3074" s="109" t="str">
        <f>IF(OR(P3074="SB",Q3074="SB"),"SB",0)</f>
        <v>SB</v>
      </c>
      <c r="T3074" s="110" t="s">
        <v>998</v>
      </c>
      <c r="V3074" s="113" t="str">
        <f>IF(AND(I3074&gt;=10000,I3074&lt;=19900),"Praha",(IF(AND(I3074&gt;=25001,I3074&lt;=29501),"Středočeský kraj",(IF(AND(I3074&gt;=30100,I3074&lt;=34972),"Středočeský kraj",(IF(AND(I3074&gt;=35002,I3074&lt;=36271),"Karlovarský kraj",(IF(AND(I3074&gt;=37001,I3074&lt;=39201),"Jihočeský kraj",(IF(AND(I3074&gt;=39701,I3074&lt;=39901),"Jihočeský kraj",(IF(AND(I3074&gt;=39301,I3074&lt;=39601),"Kraj Vysočina",(IF(AND(I3074&gt;=58001,I3074&lt;=59501),"Kraj Vysočina",(IF(AND(I3074&gt;=67401,I3074&lt;=67602),"Kraj Vysočina",(IF(AND(I3074&gt;=40001,I3074&lt;=44101),"Ústecký kraj",(IF(AND(I3074&gt;=46001,I3074&lt;=47201),"Liberecký kraj",(IF(AND(I3074&gt;=51202,I3074&lt;=51401),"Liberecký kraj",(IF(AND(I3074&gt;=53002,I3074&lt;=53976),"Pardubický kraj",(IF(AND(I3074&gt;=56002,I3074&lt;=57201),"Pardubický kraj",(IF(AND(I3074&gt;=60200,I3074&lt;=67201),"Jihomoravský kraj",(IF(AND(I3074&gt;=67801,I3074&lt;=68501),"Jihomoravský kraj",(IF(AND(I3074&gt;=69002,I3074&lt;=69801),"Jihomoravský kraj",(IF(AND(I3074&gt;=68601,I3074&lt;=68801),"Zlínský kraj",(IF(AND(I3074&gt;=75501,I3074&lt;=76901),"Zlínský kraj",(IF(AND(I3074&gt;=70030,I3074&lt;=74901),"Moravskoslezský kraj",(IF(AND(I3074&gt;=75000,I3074&lt;=75368),"Olomoucký kraj",(IF(AND(I3074&gt;=77200,I3074&lt;=79862),"Olomoucký kraj",(IF(AND(I3074&gt;=50011,I3074&lt;=50301),"Královéhradecký kraj",(IF(AND(I3074&gt;=54301,I3074&lt;=54303),"Královéhradecký kraj","0")))))))))))))))))))))))))))))))))))))))))))))))</f>
        <v>Pardubický kraj</v>
      </c>
      <c r="AB3074" t="s">
        <v>998</v>
      </c>
      <c r="AD3074" t="s">
        <v>998</v>
      </c>
      <c r="AE3074" t="s">
        <v>998</v>
      </c>
      <c r="AF3074" t="s">
        <v>998</v>
      </c>
      <c r="AG3074" s="107">
        <v>0</v>
      </c>
      <c r="AH3074" s="107">
        <v>0</v>
      </c>
      <c r="AI3074" s="107">
        <v>0</v>
      </c>
      <c r="AJ3074" t="s">
        <v>1012</v>
      </c>
    </row>
    <row r="3075" spans="1:37" x14ac:dyDescent="0.45">
      <c r="A3075" t="s">
        <v>1026</v>
      </c>
      <c r="B3075" t="s">
        <v>1169</v>
      </c>
      <c r="C3075" t="s">
        <v>990</v>
      </c>
      <c r="D3075" t="s">
        <v>13982</v>
      </c>
      <c r="E3075" t="s">
        <v>992</v>
      </c>
      <c r="F3075" t="s">
        <v>13983</v>
      </c>
      <c r="G3075">
        <v>322</v>
      </c>
      <c r="H3075" t="s">
        <v>1320</v>
      </c>
      <c r="I3075">
        <v>56153</v>
      </c>
      <c r="K3075" t="s">
        <v>13984</v>
      </c>
      <c r="L3075" s="106">
        <v>37612</v>
      </c>
      <c r="M3075">
        <v>14592847</v>
      </c>
      <c r="N3075" t="s">
        <v>1144</v>
      </c>
      <c r="O3075" t="s">
        <v>12</v>
      </c>
      <c r="P3075" t="s">
        <v>997</v>
      </c>
      <c r="R3075" s="109" t="str">
        <f>IF(OR(P3075="SB",Q3075="SB"),"SB",0)</f>
        <v>SB</v>
      </c>
      <c r="T3075" s="110" t="s">
        <v>998</v>
      </c>
      <c r="V3075" s="113" t="str">
        <f>IF(AND(I3075&gt;=10000,I3075&lt;=19900),"Praha",(IF(AND(I3075&gt;=25001,I3075&lt;=29501),"Středočeský kraj",(IF(AND(I3075&gt;=30100,I3075&lt;=34972),"Středočeský kraj",(IF(AND(I3075&gt;=35002,I3075&lt;=36271),"Karlovarský kraj",(IF(AND(I3075&gt;=37001,I3075&lt;=39201),"Jihočeský kraj",(IF(AND(I3075&gt;=39701,I3075&lt;=39901),"Jihočeský kraj",(IF(AND(I3075&gt;=39301,I3075&lt;=39601),"Kraj Vysočina",(IF(AND(I3075&gt;=58001,I3075&lt;=59501),"Kraj Vysočina",(IF(AND(I3075&gt;=67401,I3075&lt;=67602),"Kraj Vysočina",(IF(AND(I3075&gt;=40001,I3075&lt;=44101),"Ústecký kraj",(IF(AND(I3075&gt;=46001,I3075&lt;=47201),"Liberecký kraj",(IF(AND(I3075&gt;=51202,I3075&lt;=51401),"Liberecký kraj",(IF(AND(I3075&gt;=53002,I3075&lt;=53976),"Pardubický kraj",(IF(AND(I3075&gt;=56002,I3075&lt;=57201),"Pardubický kraj",(IF(AND(I3075&gt;=60200,I3075&lt;=67201),"Jihomoravský kraj",(IF(AND(I3075&gt;=67801,I3075&lt;=68501),"Jihomoravský kraj",(IF(AND(I3075&gt;=69002,I3075&lt;=69801),"Jihomoravský kraj",(IF(AND(I3075&gt;=68601,I3075&lt;=68801),"Zlínský kraj",(IF(AND(I3075&gt;=75501,I3075&lt;=76901),"Zlínský kraj",(IF(AND(I3075&gt;=70030,I3075&lt;=74901),"Moravskoslezský kraj",(IF(AND(I3075&gt;=75000,I3075&lt;=75368),"Olomoucký kraj",(IF(AND(I3075&gt;=77200,I3075&lt;=79862),"Olomoucký kraj",(IF(AND(I3075&gt;=50011,I3075&lt;=50301),"Královéhradecký kraj",(IF(AND(I3075&gt;=54301,I3075&lt;=54303),"Královéhradecký kraj","0")))))))))))))))))))))))))))))))))))))))))))))))</f>
        <v>Pardubický kraj</v>
      </c>
      <c r="AB3075" t="s">
        <v>998</v>
      </c>
      <c r="AD3075" t="s">
        <v>998</v>
      </c>
      <c r="AE3075" t="s">
        <v>998</v>
      </c>
      <c r="AF3075" t="s">
        <v>998</v>
      </c>
      <c r="AG3075" s="107">
        <v>300</v>
      </c>
      <c r="AH3075" s="107">
        <v>0</v>
      </c>
      <c r="AI3075" s="107">
        <v>0</v>
      </c>
      <c r="AJ3075" t="s">
        <v>999</v>
      </c>
      <c r="AK3075" s="106">
        <v>44923</v>
      </c>
    </row>
    <row r="3076" spans="1:37" x14ac:dyDescent="0.45">
      <c r="A3076" t="s">
        <v>1007</v>
      </c>
      <c r="B3076" t="s">
        <v>10584</v>
      </c>
      <c r="C3076" t="s">
        <v>990</v>
      </c>
      <c r="D3076" t="s">
        <v>10585</v>
      </c>
      <c r="E3076" t="s">
        <v>992</v>
      </c>
      <c r="F3076" t="s">
        <v>4144</v>
      </c>
      <c r="G3076">
        <v>122</v>
      </c>
      <c r="H3076" t="s">
        <v>4144</v>
      </c>
      <c r="I3076">
        <v>56161</v>
      </c>
      <c r="J3076">
        <v>732625732</v>
      </c>
      <c r="K3076" t="s">
        <v>10586</v>
      </c>
      <c r="L3076" s="106">
        <v>32814</v>
      </c>
      <c r="M3076">
        <v>10592912</v>
      </c>
      <c r="N3076" t="s">
        <v>996</v>
      </c>
      <c r="O3076" t="s">
        <v>12</v>
      </c>
      <c r="P3076" t="s">
        <v>997</v>
      </c>
      <c r="R3076" s="109" t="str">
        <f>IF(OR(P3076="SB",Q3076="SB"),"SB",0)</f>
        <v>SB</v>
      </c>
      <c r="T3076" s="110">
        <v>10621</v>
      </c>
      <c r="U3076" t="s">
        <v>19633</v>
      </c>
      <c r="V3076" s="113" t="str">
        <f>IF(AND(I3076&gt;=10000,I3076&lt;=19900),"Praha",(IF(AND(I3076&gt;=25001,I3076&lt;=29501),"Středočeský kraj",(IF(AND(I3076&gt;=30100,I3076&lt;=34972),"Středočeský kraj",(IF(AND(I3076&gt;=35002,I3076&lt;=36271),"Karlovarský kraj",(IF(AND(I3076&gt;=37001,I3076&lt;=39201),"Jihočeský kraj",(IF(AND(I3076&gt;=39701,I3076&lt;=39901),"Jihočeský kraj",(IF(AND(I3076&gt;=39301,I3076&lt;=39601),"Kraj Vysočina",(IF(AND(I3076&gt;=58001,I3076&lt;=59501),"Kraj Vysočina",(IF(AND(I3076&gt;=67401,I3076&lt;=67602),"Kraj Vysočina",(IF(AND(I3076&gt;=40001,I3076&lt;=44101),"Ústecký kraj",(IF(AND(I3076&gt;=46001,I3076&lt;=47201),"Liberecký kraj",(IF(AND(I3076&gt;=51202,I3076&lt;=51401),"Liberecký kraj",(IF(AND(I3076&gt;=53002,I3076&lt;=53976),"Pardubický kraj",(IF(AND(I3076&gt;=56002,I3076&lt;=57201),"Pardubický kraj",(IF(AND(I3076&gt;=60200,I3076&lt;=67201),"Jihomoravský kraj",(IF(AND(I3076&gt;=67801,I3076&lt;=68501),"Jihomoravský kraj",(IF(AND(I3076&gt;=69002,I3076&lt;=69801),"Jihomoravský kraj",(IF(AND(I3076&gt;=68601,I3076&lt;=68801),"Zlínský kraj",(IF(AND(I3076&gt;=75501,I3076&lt;=76901),"Zlínský kraj",(IF(AND(I3076&gt;=70030,I3076&lt;=74901),"Moravskoslezský kraj",(IF(AND(I3076&gt;=75000,I3076&lt;=75368),"Olomoucký kraj",(IF(AND(I3076&gt;=77200,I3076&lt;=79862),"Olomoucký kraj",(IF(AND(I3076&gt;=50011,I3076&lt;=50301),"Královéhradecký kraj",(IF(AND(I3076&gt;=54301,I3076&lt;=54303),"Královéhradecký kraj","0")))))))))))))))))))))))))))))))))))))))))))))))</f>
        <v>Pardubický kraj</v>
      </c>
      <c r="AD3076" t="s">
        <v>998</v>
      </c>
      <c r="AE3076" t="s">
        <v>998</v>
      </c>
      <c r="AF3076" t="s">
        <v>998</v>
      </c>
      <c r="AG3076" s="107">
        <v>0</v>
      </c>
      <c r="AH3076" s="107">
        <v>0</v>
      </c>
      <c r="AI3076" s="107">
        <v>0</v>
      </c>
      <c r="AJ3076" t="s">
        <v>1012</v>
      </c>
    </row>
    <row r="3077" spans="1:37" x14ac:dyDescent="0.45">
      <c r="A3077" t="s">
        <v>1026</v>
      </c>
      <c r="B3077" t="s">
        <v>4696</v>
      </c>
      <c r="C3077" t="s">
        <v>990</v>
      </c>
      <c r="D3077" t="s">
        <v>4697</v>
      </c>
      <c r="E3077" t="s">
        <v>992</v>
      </c>
      <c r="F3077" t="s">
        <v>4698</v>
      </c>
      <c r="G3077">
        <v>57</v>
      </c>
      <c r="H3077" t="s">
        <v>4698</v>
      </c>
      <c r="I3077">
        <v>56161</v>
      </c>
      <c r="K3077" t="s">
        <v>4699</v>
      </c>
      <c r="L3077" s="106">
        <v>31111</v>
      </c>
      <c r="M3077">
        <v>13389643</v>
      </c>
      <c r="N3077" t="s">
        <v>996</v>
      </c>
      <c r="O3077" t="s">
        <v>12</v>
      </c>
      <c r="P3077" t="s">
        <v>997</v>
      </c>
      <c r="R3077" s="109" t="str">
        <f>IF(OR(P3077="SB",Q3077="SB"),"SB",0)</f>
        <v>SB</v>
      </c>
      <c r="T3077" s="110" t="s">
        <v>998</v>
      </c>
      <c r="V3077" s="113" t="str">
        <f>IF(AND(I3077&gt;=10000,I3077&lt;=19900),"Praha",(IF(AND(I3077&gt;=25001,I3077&lt;=29501),"Středočeský kraj",(IF(AND(I3077&gt;=30100,I3077&lt;=34972),"Středočeský kraj",(IF(AND(I3077&gt;=35002,I3077&lt;=36271),"Karlovarský kraj",(IF(AND(I3077&gt;=37001,I3077&lt;=39201),"Jihočeský kraj",(IF(AND(I3077&gt;=39701,I3077&lt;=39901),"Jihočeský kraj",(IF(AND(I3077&gt;=39301,I3077&lt;=39601),"Kraj Vysočina",(IF(AND(I3077&gt;=58001,I3077&lt;=59501),"Kraj Vysočina",(IF(AND(I3077&gt;=67401,I3077&lt;=67602),"Kraj Vysočina",(IF(AND(I3077&gt;=40001,I3077&lt;=44101),"Ústecký kraj",(IF(AND(I3077&gt;=46001,I3077&lt;=47201),"Liberecký kraj",(IF(AND(I3077&gt;=51202,I3077&lt;=51401),"Liberecký kraj",(IF(AND(I3077&gt;=53002,I3077&lt;=53976),"Pardubický kraj",(IF(AND(I3077&gt;=56002,I3077&lt;=57201),"Pardubický kraj",(IF(AND(I3077&gt;=60200,I3077&lt;=67201),"Jihomoravský kraj",(IF(AND(I3077&gt;=67801,I3077&lt;=68501),"Jihomoravský kraj",(IF(AND(I3077&gt;=69002,I3077&lt;=69801),"Jihomoravský kraj",(IF(AND(I3077&gt;=68601,I3077&lt;=68801),"Zlínský kraj",(IF(AND(I3077&gt;=75501,I3077&lt;=76901),"Zlínský kraj",(IF(AND(I3077&gt;=70030,I3077&lt;=74901),"Moravskoslezský kraj",(IF(AND(I3077&gt;=75000,I3077&lt;=75368),"Olomoucký kraj",(IF(AND(I3077&gt;=77200,I3077&lt;=79862),"Olomoucký kraj",(IF(AND(I3077&gt;=50011,I3077&lt;=50301),"Královéhradecký kraj",(IF(AND(I3077&gt;=54301,I3077&lt;=54303),"Královéhradecký kraj","0")))))))))))))))))))))))))))))))))))))))))))))))</f>
        <v>Pardubický kraj</v>
      </c>
      <c r="AB3077" t="s">
        <v>998</v>
      </c>
      <c r="AD3077" t="s">
        <v>998</v>
      </c>
      <c r="AE3077" t="s">
        <v>998</v>
      </c>
      <c r="AF3077" t="s">
        <v>998</v>
      </c>
      <c r="AG3077" s="107">
        <v>0</v>
      </c>
      <c r="AH3077" s="107">
        <v>0</v>
      </c>
      <c r="AI3077" s="107">
        <v>0</v>
      </c>
      <c r="AJ3077" t="s">
        <v>1012</v>
      </c>
    </row>
    <row r="3078" spans="1:37" x14ac:dyDescent="0.45">
      <c r="A3078" t="s">
        <v>1112</v>
      </c>
      <c r="B3078" t="s">
        <v>8565</v>
      </c>
      <c r="C3078" t="s">
        <v>990</v>
      </c>
      <c r="D3078" t="s">
        <v>8566</v>
      </c>
      <c r="E3078" t="s">
        <v>992</v>
      </c>
      <c r="F3078" t="s">
        <v>4698</v>
      </c>
      <c r="G3078">
        <v>33</v>
      </c>
      <c r="H3078" t="s">
        <v>4698</v>
      </c>
      <c r="I3078">
        <v>56161</v>
      </c>
      <c r="K3078" t="s">
        <v>8567</v>
      </c>
      <c r="L3078" s="106">
        <v>35107</v>
      </c>
      <c r="M3078">
        <v>13391057</v>
      </c>
      <c r="N3078" t="s">
        <v>996</v>
      </c>
      <c r="O3078" t="s">
        <v>12</v>
      </c>
      <c r="P3078" t="s">
        <v>997</v>
      </c>
      <c r="R3078" s="109" t="str">
        <f>IF(OR(P3078="SB",Q3078="SB"),"SB",0)</f>
        <v>SB</v>
      </c>
      <c r="T3078" s="110" t="s">
        <v>998</v>
      </c>
      <c r="V3078" s="113" t="str">
        <f>IF(AND(I3078&gt;=10000,I3078&lt;=19900),"Praha",(IF(AND(I3078&gt;=25001,I3078&lt;=29501),"Středočeský kraj",(IF(AND(I3078&gt;=30100,I3078&lt;=34972),"Středočeský kraj",(IF(AND(I3078&gt;=35002,I3078&lt;=36271),"Karlovarský kraj",(IF(AND(I3078&gt;=37001,I3078&lt;=39201),"Jihočeský kraj",(IF(AND(I3078&gt;=39701,I3078&lt;=39901),"Jihočeský kraj",(IF(AND(I3078&gt;=39301,I3078&lt;=39601),"Kraj Vysočina",(IF(AND(I3078&gt;=58001,I3078&lt;=59501),"Kraj Vysočina",(IF(AND(I3078&gt;=67401,I3078&lt;=67602),"Kraj Vysočina",(IF(AND(I3078&gt;=40001,I3078&lt;=44101),"Ústecký kraj",(IF(AND(I3078&gt;=46001,I3078&lt;=47201),"Liberecký kraj",(IF(AND(I3078&gt;=51202,I3078&lt;=51401),"Liberecký kraj",(IF(AND(I3078&gt;=53002,I3078&lt;=53976),"Pardubický kraj",(IF(AND(I3078&gt;=56002,I3078&lt;=57201),"Pardubický kraj",(IF(AND(I3078&gt;=60200,I3078&lt;=67201),"Jihomoravský kraj",(IF(AND(I3078&gt;=67801,I3078&lt;=68501),"Jihomoravský kraj",(IF(AND(I3078&gt;=69002,I3078&lt;=69801),"Jihomoravský kraj",(IF(AND(I3078&gt;=68601,I3078&lt;=68801),"Zlínský kraj",(IF(AND(I3078&gt;=75501,I3078&lt;=76901),"Zlínský kraj",(IF(AND(I3078&gt;=70030,I3078&lt;=74901),"Moravskoslezský kraj",(IF(AND(I3078&gt;=75000,I3078&lt;=75368),"Olomoucký kraj",(IF(AND(I3078&gt;=77200,I3078&lt;=79862),"Olomoucký kraj",(IF(AND(I3078&gt;=50011,I3078&lt;=50301),"Královéhradecký kraj",(IF(AND(I3078&gt;=54301,I3078&lt;=54303),"Královéhradecký kraj","0")))))))))))))))))))))))))))))))))))))))))))))))</f>
        <v>Pardubický kraj</v>
      </c>
      <c r="AB3078" t="s">
        <v>998</v>
      </c>
      <c r="AD3078" t="s">
        <v>998</v>
      </c>
      <c r="AE3078" t="s">
        <v>998</v>
      </c>
      <c r="AF3078" t="s">
        <v>998</v>
      </c>
      <c r="AG3078" s="107">
        <v>0</v>
      </c>
      <c r="AH3078" s="107">
        <v>0</v>
      </c>
      <c r="AI3078" s="107">
        <v>0</v>
      </c>
      <c r="AJ3078" t="s">
        <v>1012</v>
      </c>
    </row>
    <row r="3079" spans="1:37" x14ac:dyDescent="0.45">
      <c r="A3079" t="s">
        <v>1021</v>
      </c>
      <c r="B3079" t="s">
        <v>14932</v>
      </c>
      <c r="C3079" t="s">
        <v>990</v>
      </c>
      <c r="D3079" t="s">
        <v>14933</v>
      </c>
      <c r="E3079" t="s">
        <v>992</v>
      </c>
      <c r="F3079" t="s">
        <v>4698</v>
      </c>
      <c r="G3079">
        <v>155</v>
      </c>
      <c r="H3079" t="s">
        <v>4698</v>
      </c>
      <c r="I3079">
        <v>56161</v>
      </c>
      <c r="K3079" t="s">
        <v>14934</v>
      </c>
      <c r="L3079" s="106">
        <v>35079</v>
      </c>
      <c r="M3079">
        <v>13392875</v>
      </c>
      <c r="N3079" t="s">
        <v>996</v>
      </c>
      <c r="O3079" t="s">
        <v>12</v>
      </c>
      <c r="P3079" t="s">
        <v>997</v>
      </c>
      <c r="R3079" s="109" t="str">
        <f>IF(OR(P3079="SB",Q3079="SB"),"SB",0)</f>
        <v>SB</v>
      </c>
      <c r="T3079" s="110" t="s">
        <v>998</v>
      </c>
      <c r="V3079" s="113" t="str">
        <f>IF(AND(I3079&gt;=10000,I3079&lt;=19900),"Praha",(IF(AND(I3079&gt;=25001,I3079&lt;=29501),"Středočeský kraj",(IF(AND(I3079&gt;=30100,I3079&lt;=34972),"Středočeský kraj",(IF(AND(I3079&gt;=35002,I3079&lt;=36271),"Karlovarský kraj",(IF(AND(I3079&gt;=37001,I3079&lt;=39201),"Jihočeský kraj",(IF(AND(I3079&gt;=39701,I3079&lt;=39901),"Jihočeský kraj",(IF(AND(I3079&gt;=39301,I3079&lt;=39601),"Kraj Vysočina",(IF(AND(I3079&gt;=58001,I3079&lt;=59501),"Kraj Vysočina",(IF(AND(I3079&gt;=67401,I3079&lt;=67602),"Kraj Vysočina",(IF(AND(I3079&gt;=40001,I3079&lt;=44101),"Ústecký kraj",(IF(AND(I3079&gt;=46001,I3079&lt;=47201),"Liberecký kraj",(IF(AND(I3079&gt;=51202,I3079&lt;=51401),"Liberecký kraj",(IF(AND(I3079&gt;=53002,I3079&lt;=53976),"Pardubický kraj",(IF(AND(I3079&gt;=56002,I3079&lt;=57201),"Pardubický kraj",(IF(AND(I3079&gt;=60200,I3079&lt;=67201),"Jihomoravský kraj",(IF(AND(I3079&gt;=67801,I3079&lt;=68501),"Jihomoravský kraj",(IF(AND(I3079&gt;=69002,I3079&lt;=69801),"Jihomoravský kraj",(IF(AND(I3079&gt;=68601,I3079&lt;=68801),"Zlínský kraj",(IF(AND(I3079&gt;=75501,I3079&lt;=76901),"Zlínský kraj",(IF(AND(I3079&gt;=70030,I3079&lt;=74901),"Moravskoslezský kraj",(IF(AND(I3079&gt;=75000,I3079&lt;=75368),"Olomoucký kraj",(IF(AND(I3079&gt;=77200,I3079&lt;=79862),"Olomoucký kraj",(IF(AND(I3079&gt;=50011,I3079&lt;=50301),"Královéhradecký kraj",(IF(AND(I3079&gt;=54301,I3079&lt;=54303),"Královéhradecký kraj","0")))))))))))))))))))))))))))))))))))))))))))))))</f>
        <v>Pardubický kraj</v>
      </c>
      <c r="AB3079" t="s">
        <v>998</v>
      </c>
      <c r="AD3079" t="s">
        <v>998</v>
      </c>
      <c r="AE3079" t="s">
        <v>998</v>
      </c>
      <c r="AF3079" t="s">
        <v>998</v>
      </c>
      <c r="AG3079" s="107">
        <v>0</v>
      </c>
      <c r="AH3079" s="107">
        <v>0</v>
      </c>
      <c r="AI3079" s="107">
        <v>0</v>
      </c>
      <c r="AJ3079" t="s">
        <v>1012</v>
      </c>
    </row>
    <row r="3080" spans="1:37" x14ac:dyDescent="0.45">
      <c r="A3080" t="s">
        <v>1161</v>
      </c>
      <c r="B3080" t="s">
        <v>18966</v>
      </c>
      <c r="C3080" t="s">
        <v>990</v>
      </c>
      <c r="D3080" t="s">
        <v>18967</v>
      </c>
      <c r="E3080" t="s">
        <v>992</v>
      </c>
      <c r="F3080" t="s">
        <v>4698</v>
      </c>
      <c r="G3080">
        <v>320</v>
      </c>
      <c r="H3080" t="s">
        <v>4698</v>
      </c>
      <c r="I3080">
        <v>56161</v>
      </c>
      <c r="K3080" t="s">
        <v>18968</v>
      </c>
      <c r="L3080" s="106">
        <v>35304</v>
      </c>
      <c r="M3080">
        <v>13392976</v>
      </c>
      <c r="N3080" t="s">
        <v>996</v>
      </c>
      <c r="O3080" t="s">
        <v>12</v>
      </c>
      <c r="P3080" t="s">
        <v>997</v>
      </c>
      <c r="R3080" s="109" t="str">
        <f>IF(OR(P3080="SB",Q3080="SB"),"SB",0)</f>
        <v>SB</v>
      </c>
      <c r="T3080" s="110" t="s">
        <v>998</v>
      </c>
      <c r="V3080" s="113" t="str">
        <f>IF(AND(I3080&gt;=10000,I3080&lt;=19900),"Praha",(IF(AND(I3080&gt;=25001,I3080&lt;=29501),"Středočeský kraj",(IF(AND(I3080&gt;=30100,I3080&lt;=34972),"Středočeský kraj",(IF(AND(I3080&gt;=35002,I3080&lt;=36271),"Karlovarský kraj",(IF(AND(I3080&gt;=37001,I3080&lt;=39201),"Jihočeský kraj",(IF(AND(I3080&gt;=39701,I3080&lt;=39901),"Jihočeský kraj",(IF(AND(I3080&gt;=39301,I3080&lt;=39601),"Kraj Vysočina",(IF(AND(I3080&gt;=58001,I3080&lt;=59501),"Kraj Vysočina",(IF(AND(I3080&gt;=67401,I3080&lt;=67602),"Kraj Vysočina",(IF(AND(I3080&gt;=40001,I3080&lt;=44101),"Ústecký kraj",(IF(AND(I3080&gt;=46001,I3080&lt;=47201),"Liberecký kraj",(IF(AND(I3080&gt;=51202,I3080&lt;=51401),"Liberecký kraj",(IF(AND(I3080&gt;=53002,I3080&lt;=53976),"Pardubický kraj",(IF(AND(I3080&gt;=56002,I3080&lt;=57201),"Pardubický kraj",(IF(AND(I3080&gt;=60200,I3080&lt;=67201),"Jihomoravský kraj",(IF(AND(I3080&gt;=67801,I3080&lt;=68501),"Jihomoravský kraj",(IF(AND(I3080&gt;=69002,I3080&lt;=69801),"Jihomoravský kraj",(IF(AND(I3080&gt;=68601,I3080&lt;=68801),"Zlínský kraj",(IF(AND(I3080&gt;=75501,I3080&lt;=76901),"Zlínský kraj",(IF(AND(I3080&gt;=70030,I3080&lt;=74901),"Moravskoslezský kraj",(IF(AND(I3080&gt;=75000,I3080&lt;=75368),"Olomoucký kraj",(IF(AND(I3080&gt;=77200,I3080&lt;=79862),"Olomoucký kraj",(IF(AND(I3080&gt;=50011,I3080&lt;=50301),"Královéhradecký kraj",(IF(AND(I3080&gt;=54301,I3080&lt;=54303),"Královéhradecký kraj","0")))))))))))))))))))))))))))))))))))))))))))))))</f>
        <v>Pardubický kraj</v>
      </c>
      <c r="AB3080" t="s">
        <v>998</v>
      </c>
      <c r="AD3080" t="s">
        <v>998</v>
      </c>
      <c r="AE3080" t="s">
        <v>998</v>
      </c>
      <c r="AF3080" t="s">
        <v>998</v>
      </c>
      <c r="AG3080" s="107">
        <v>300</v>
      </c>
      <c r="AH3080" s="107">
        <v>0</v>
      </c>
      <c r="AI3080" s="107">
        <v>0</v>
      </c>
      <c r="AJ3080" t="s">
        <v>999</v>
      </c>
      <c r="AK3080" s="106">
        <v>44924</v>
      </c>
    </row>
    <row r="3081" spans="1:37" x14ac:dyDescent="0.45">
      <c r="A3081" t="s">
        <v>1169</v>
      </c>
      <c r="B3081" t="s">
        <v>10150</v>
      </c>
      <c r="C3081" t="s">
        <v>990</v>
      </c>
      <c r="D3081" t="s">
        <v>10151</v>
      </c>
      <c r="E3081" t="s">
        <v>992</v>
      </c>
      <c r="F3081" t="s">
        <v>10152</v>
      </c>
      <c r="G3081">
        <v>618</v>
      </c>
      <c r="H3081" t="s">
        <v>2504</v>
      </c>
      <c r="I3081">
        <v>56164</v>
      </c>
      <c r="K3081" t="s">
        <v>10153</v>
      </c>
      <c r="L3081" s="106">
        <v>30645</v>
      </c>
      <c r="M3081">
        <v>10868754</v>
      </c>
      <c r="N3081" t="s">
        <v>996</v>
      </c>
      <c r="O3081" t="s">
        <v>12</v>
      </c>
      <c r="P3081" t="s">
        <v>997</v>
      </c>
      <c r="R3081" s="109" t="str">
        <f>IF(OR(P3081="SB",Q3081="SB"),"SB",0)</f>
        <v>SB</v>
      </c>
      <c r="T3081" s="110">
        <v>11671</v>
      </c>
      <c r="U3081" t="s">
        <v>19633</v>
      </c>
      <c r="V3081" s="113" t="str">
        <f>IF(AND(I3081&gt;=10000,I3081&lt;=19900),"Praha",(IF(AND(I3081&gt;=25001,I3081&lt;=29501),"Středočeský kraj",(IF(AND(I3081&gt;=30100,I3081&lt;=34972),"Středočeský kraj",(IF(AND(I3081&gt;=35002,I3081&lt;=36271),"Karlovarský kraj",(IF(AND(I3081&gt;=37001,I3081&lt;=39201),"Jihočeský kraj",(IF(AND(I3081&gt;=39701,I3081&lt;=39901),"Jihočeský kraj",(IF(AND(I3081&gt;=39301,I3081&lt;=39601),"Kraj Vysočina",(IF(AND(I3081&gt;=58001,I3081&lt;=59501),"Kraj Vysočina",(IF(AND(I3081&gt;=67401,I3081&lt;=67602),"Kraj Vysočina",(IF(AND(I3081&gt;=40001,I3081&lt;=44101),"Ústecký kraj",(IF(AND(I3081&gt;=46001,I3081&lt;=47201),"Liberecký kraj",(IF(AND(I3081&gt;=51202,I3081&lt;=51401),"Liberecký kraj",(IF(AND(I3081&gt;=53002,I3081&lt;=53976),"Pardubický kraj",(IF(AND(I3081&gt;=56002,I3081&lt;=57201),"Pardubický kraj",(IF(AND(I3081&gt;=60200,I3081&lt;=67201),"Jihomoravský kraj",(IF(AND(I3081&gt;=67801,I3081&lt;=68501),"Jihomoravský kraj",(IF(AND(I3081&gt;=69002,I3081&lt;=69801),"Jihomoravský kraj",(IF(AND(I3081&gt;=68601,I3081&lt;=68801),"Zlínský kraj",(IF(AND(I3081&gt;=75501,I3081&lt;=76901),"Zlínský kraj",(IF(AND(I3081&gt;=70030,I3081&lt;=74901),"Moravskoslezský kraj",(IF(AND(I3081&gt;=75000,I3081&lt;=75368),"Olomoucký kraj",(IF(AND(I3081&gt;=77200,I3081&lt;=79862),"Olomoucký kraj",(IF(AND(I3081&gt;=50011,I3081&lt;=50301),"Královéhradecký kraj",(IF(AND(I3081&gt;=54301,I3081&lt;=54303),"Královéhradecký kraj","0")))))))))))))))))))))))))))))))))))))))))))))))</f>
        <v>Pardubický kraj</v>
      </c>
      <c r="AD3081" t="s">
        <v>998</v>
      </c>
      <c r="AE3081" t="s">
        <v>998</v>
      </c>
      <c r="AF3081" t="s">
        <v>998</v>
      </c>
      <c r="AG3081" s="107">
        <v>0</v>
      </c>
      <c r="AH3081" s="107">
        <v>0</v>
      </c>
      <c r="AI3081" s="107">
        <v>0</v>
      </c>
      <c r="AJ3081" t="s">
        <v>1012</v>
      </c>
    </row>
    <row r="3082" spans="1:37" x14ac:dyDescent="0.45">
      <c r="A3082" t="s">
        <v>1124</v>
      </c>
      <c r="B3082" t="s">
        <v>13658</v>
      </c>
      <c r="C3082" t="s">
        <v>990</v>
      </c>
      <c r="D3082" t="s">
        <v>13659</v>
      </c>
      <c r="E3082" t="s">
        <v>992</v>
      </c>
      <c r="F3082" t="s">
        <v>3735</v>
      </c>
      <c r="G3082">
        <v>2</v>
      </c>
      <c r="H3082" t="s">
        <v>2504</v>
      </c>
      <c r="I3082">
        <v>56164</v>
      </c>
      <c r="K3082" t="s">
        <v>13660</v>
      </c>
      <c r="L3082" s="106">
        <v>32954</v>
      </c>
      <c r="M3082">
        <v>13394087</v>
      </c>
      <c r="N3082" t="s">
        <v>996</v>
      </c>
      <c r="O3082" t="s">
        <v>12</v>
      </c>
      <c r="P3082" t="s">
        <v>997</v>
      </c>
      <c r="R3082" s="109" t="str">
        <f>IF(OR(P3082="SB",Q3082="SB"),"SB",0)</f>
        <v>SB</v>
      </c>
      <c r="T3082" s="110" t="s">
        <v>998</v>
      </c>
      <c r="V3082" s="113" t="str">
        <f>IF(AND(I3082&gt;=10000,I3082&lt;=19900),"Praha",(IF(AND(I3082&gt;=25001,I3082&lt;=29501),"Středočeský kraj",(IF(AND(I3082&gt;=30100,I3082&lt;=34972),"Středočeský kraj",(IF(AND(I3082&gt;=35002,I3082&lt;=36271),"Karlovarský kraj",(IF(AND(I3082&gt;=37001,I3082&lt;=39201),"Jihočeský kraj",(IF(AND(I3082&gt;=39701,I3082&lt;=39901),"Jihočeský kraj",(IF(AND(I3082&gt;=39301,I3082&lt;=39601),"Kraj Vysočina",(IF(AND(I3082&gt;=58001,I3082&lt;=59501),"Kraj Vysočina",(IF(AND(I3082&gt;=67401,I3082&lt;=67602),"Kraj Vysočina",(IF(AND(I3082&gt;=40001,I3082&lt;=44101),"Ústecký kraj",(IF(AND(I3082&gt;=46001,I3082&lt;=47201),"Liberecký kraj",(IF(AND(I3082&gt;=51202,I3082&lt;=51401),"Liberecký kraj",(IF(AND(I3082&gt;=53002,I3082&lt;=53976),"Pardubický kraj",(IF(AND(I3082&gt;=56002,I3082&lt;=57201),"Pardubický kraj",(IF(AND(I3082&gt;=60200,I3082&lt;=67201),"Jihomoravský kraj",(IF(AND(I3082&gt;=67801,I3082&lt;=68501),"Jihomoravský kraj",(IF(AND(I3082&gt;=69002,I3082&lt;=69801),"Jihomoravský kraj",(IF(AND(I3082&gt;=68601,I3082&lt;=68801),"Zlínský kraj",(IF(AND(I3082&gt;=75501,I3082&lt;=76901),"Zlínský kraj",(IF(AND(I3082&gt;=70030,I3082&lt;=74901),"Moravskoslezský kraj",(IF(AND(I3082&gt;=75000,I3082&lt;=75368),"Olomoucký kraj",(IF(AND(I3082&gt;=77200,I3082&lt;=79862),"Olomoucký kraj",(IF(AND(I3082&gt;=50011,I3082&lt;=50301),"Královéhradecký kraj",(IF(AND(I3082&gt;=54301,I3082&lt;=54303),"Královéhradecký kraj","0")))))))))))))))))))))))))))))))))))))))))))))))</f>
        <v>Pardubický kraj</v>
      </c>
      <c r="AB3082" t="s">
        <v>998</v>
      </c>
      <c r="AD3082" t="s">
        <v>998</v>
      </c>
      <c r="AE3082" t="s">
        <v>998</v>
      </c>
      <c r="AF3082" t="s">
        <v>998</v>
      </c>
      <c r="AG3082" s="107">
        <v>0</v>
      </c>
      <c r="AH3082" s="107">
        <v>0</v>
      </c>
      <c r="AI3082" s="107">
        <v>0</v>
      </c>
      <c r="AJ3082" t="s">
        <v>1012</v>
      </c>
    </row>
    <row r="3083" spans="1:37" x14ac:dyDescent="0.45">
      <c r="A3083" t="s">
        <v>1037</v>
      </c>
      <c r="B3083" t="s">
        <v>4135</v>
      </c>
      <c r="C3083" t="s">
        <v>990</v>
      </c>
      <c r="D3083" t="s">
        <v>4136</v>
      </c>
      <c r="E3083" t="s">
        <v>992</v>
      </c>
      <c r="F3083" t="s">
        <v>4137</v>
      </c>
      <c r="G3083">
        <v>88</v>
      </c>
      <c r="H3083" t="s">
        <v>4137</v>
      </c>
      <c r="I3083">
        <v>56165</v>
      </c>
      <c r="K3083" t="s">
        <v>4138</v>
      </c>
      <c r="L3083" s="106">
        <v>33448</v>
      </c>
      <c r="M3083">
        <v>13389340</v>
      </c>
      <c r="N3083" t="s">
        <v>996</v>
      </c>
      <c r="O3083" t="s">
        <v>12</v>
      </c>
      <c r="P3083" t="s">
        <v>997</v>
      </c>
      <c r="R3083" s="109" t="str">
        <f>IF(OR(P3083="SB",Q3083="SB"),"SB",0)</f>
        <v>SB</v>
      </c>
      <c r="T3083" s="110" t="s">
        <v>998</v>
      </c>
      <c r="V3083" s="113" t="str">
        <f>IF(AND(I3083&gt;=10000,I3083&lt;=19900),"Praha",(IF(AND(I3083&gt;=25001,I3083&lt;=29501),"Středočeský kraj",(IF(AND(I3083&gt;=30100,I3083&lt;=34972),"Středočeský kraj",(IF(AND(I3083&gt;=35002,I3083&lt;=36271),"Karlovarský kraj",(IF(AND(I3083&gt;=37001,I3083&lt;=39201),"Jihočeský kraj",(IF(AND(I3083&gt;=39701,I3083&lt;=39901),"Jihočeský kraj",(IF(AND(I3083&gt;=39301,I3083&lt;=39601),"Kraj Vysočina",(IF(AND(I3083&gt;=58001,I3083&lt;=59501),"Kraj Vysočina",(IF(AND(I3083&gt;=67401,I3083&lt;=67602),"Kraj Vysočina",(IF(AND(I3083&gt;=40001,I3083&lt;=44101),"Ústecký kraj",(IF(AND(I3083&gt;=46001,I3083&lt;=47201),"Liberecký kraj",(IF(AND(I3083&gt;=51202,I3083&lt;=51401),"Liberecký kraj",(IF(AND(I3083&gt;=53002,I3083&lt;=53976),"Pardubický kraj",(IF(AND(I3083&gt;=56002,I3083&lt;=57201),"Pardubický kraj",(IF(AND(I3083&gt;=60200,I3083&lt;=67201),"Jihomoravský kraj",(IF(AND(I3083&gt;=67801,I3083&lt;=68501),"Jihomoravský kraj",(IF(AND(I3083&gt;=69002,I3083&lt;=69801),"Jihomoravský kraj",(IF(AND(I3083&gt;=68601,I3083&lt;=68801),"Zlínský kraj",(IF(AND(I3083&gt;=75501,I3083&lt;=76901),"Zlínský kraj",(IF(AND(I3083&gt;=70030,I3083&lt;=74901),"Moravskoslezský kraj",(IF(AND(I3083&gt;=75000,I3083&lt;=75368),"Olomoucký kraj",(IF(AND(I3083&gt;=77200,I3083&lt;=79862),"Olomoucký kraj",(IF(AND(I3083&gt;=50011,I3083&lt;=50301),"Královéhradecký kraj",(IF(AND(I3083&gt;=54301,I3083&lt;=54303),"Královéhradecký kraj","0")))))))))))))))))))))))))))))))))))))))))))))))</f>
        <v>Pardubický kraj</v>
      </c>
      <c r="AB3083" t="s">
        <v>998</v>
      </c>
      <c r="AD3083" t="s">
        <v>998</v>
      </c>
      <c r="AE3083" t="s">
        <v>998</v>
      </c>
      <c r="AF3083" t="s">
        <v>998</v>
      </c>
      <c r="AG3083" s="107">
        <v>0</v>
      </c>
      <c r="AH3083" s="107">
        <v>0</v>
      </c>
      <c r="AI3083" s="107">
        <v>0</v>
      </c>
      <c r="AJ3083" t="s">
        <v>1012</v>
      </c>
    </row>
    <row r="3084" spans="1:37" x14ac:dyDescent="0.45">
      <c r="A3084" t="s">
        <v>1174</v>
      </c>
      <c r="B3084" t="s">
        <v>4135</v>
      </c>
      <c r="C3084" t="s">
        <v>990</v>
      </c>
      <c r="D3084" t="s">
        <v>4143</v>
      </c>
      <c r="E3084" t="s">
        <v>992</v>
      </c>
      <c r="F3084" t="s">
        <v>4144</v>
      </c>
      <c r="G3084">
        <v>196</v>
      </c>
      <c r="H3084" t="s">
        <v>4144</v>
      </c>
      <c r="I3084">
        <v>56168</v>
      </c>
      <c r="K3084" t="s">
        <v>4145</v>
      </c>
      <c r="L3084" s="106">
        <v>30866</v>
      </c>
      <c r="M3084">
        <v>13359432</v>
      </c>
      <c r="N3084" t="s">
        <v>1043</v>
      </c>
      <c r="O3084" t="s">
        <v>1020</v>
      </c>
      <c r="P3084" t="s">
        <v>997</v>
      </c>
      <c r="R3084" s="109" t="str">
        <f>IF(OR(P3084="SB",Q3084="SB"),"SB",0)</f>
        <v>SB</v>
      </c>
      <c r="T3084" s="110" t="s">
        <v>998</v>
      </c>
      <c r="V3084" s="113" t="str">
        <f>IF(AND(I3084&gt;=10000,I3084&lt;=19900),"Praha",(IF(AND(I3084&gt;=25001,I3084&lt;=29501),"Středočeský kraj",(IF(AND(I3084&gt;=30100,I3084&lt;=34972),"Středočeský kraj",(IF(AND(I3084&gt;=35002,I3084&lt;=36271),"Karlovarský kraj",(IF(AND(I3084&gt;=37001,I3084&lt;=39201),"Jihočeský kraj",(IF(AND(I3084&gt;=39701,I3084&lt;=39901),"Jihočeský kraj",(IF(AND(I3084&gt;=39301,I3084&lt;=39601),"Kraj Vysočina",(IF(AND(I3084&gt;=58001,I3084&lt;=59501),"Kraj Vysočina",(IF(AND(I3084&gt;=67401,I3084&lt;=67602),"Kraj Vysočina",(IF(AND(I3084&gt;=40001,I3084&lt;=44101),"Ústecký kraj",(IF(AND(I3084&gt;=46001,I3084&lt;=47201),"Liberecký kraj",(IF(AND(I3084&gt;=51202,I3084&lt;=51401),"Liberecký kraj",(IF(AND(I3084&gt;=53002,I3084&lt;=53976),"Pardubický kraj",(IF(AND(I3084&gt;=56002,I3084&lt;=57201),"Pardubický kraj",(IF(AND(I3084&gt;=60200,I3084&lt;=67201),"Jihomoravský kraj",(IF(AND(I3084&gt;=67801,I3084&lt;=68501),"Jihomoravský kraj",(IF(AND(I3084&gt;=69002,I3084&lt;=69801),"Jihomoravský kraj",(IF(AND(I3084&gt;=68601,I3084&lt;=68801),"Zlínský kraj",(IF(AND(I3084&gt;=75501,I3084&lt;=76901),"Zlínský kraj",(IF(AND(I3084&gt;=70030,I3084&lt;=74901),"Moravskoslezský kraj",(IF(AND(I3084&gt;=75000,I3084&lt;=75368),"Olomoucký kraj",(IF(AND(I3084&gt;=77200,I3084&lt;=79862),"Olomoucký kraj",(IF(AND(I3084&gt;=50011,I3084&lt;=50301),"Královéhradecký kraj",(IF(AND(I3084&gt;=54301,I3084&lt;=54303),"Královéhradecký kraj","0")))))))))))))))))))))))))))))))))))))))))))))))</f>
        <v>Pardubický kraj</v>
      </c>
      <c r="AB3084" t="s">
        <v>998</v>
      </c>
      <c r="AD3084" t="s">
        <v>998</v>
      </c>
      <c r="AE3084" t="s">
        <v>998</v>
      </c>
      <c r="AF3084" t="s">
        <v>998</v>
      </c>
      <c r="AG3084" s="107">
        <v>0</v>
      </c>
      <c r="AH3084" s="107">
        <v>0</v>
      </c>
      <c r="AI3084" s="107">
        <v>0</v>
      </c>
      <c r="AJ3084" t="s">
        <v>1012</v>
      </c>
    </row>
    <row r="3085" spans="1:37" x14ac:dyDescent="0.45">
      <c r="A3085" t="s">
        <v>1834</v>
      </c>
      <c r="B3085" t="s">
        <v>11438</v>
      </c>
      <c r="C3085" t="s">
        <v>1002</v>
      </c>
      <c r="D3085" t="s">
        <v>11439</v>
      </c>
      <c r="E3085" t="s">
        <v>992</v>
      </c>
      <c r="F3085" t="s">
        <v>4144</v>
      </c>
      <c r="G3085">
        <v>78</v>
      </c>
      <c r="H3085" t="s">
        <v>4144</v>
      </c>
      <c r="I3085">
        <v>56168</v>
      </c>
      <c r="K3085" t="s">
        <v>11440</v>
      </c>
      <c r="L3085" s="106">
        <v>35241</v>
      </c>
      <c r="M3085">
        <v>13395000</v>
      </c>
      <c r="N3085" t="s">
        <v>996</v>
      </c>
      <c r="O3085" t="s">
        <v>12</v>
      </c>
      <c r="P3085" t="s">
        <v>997</v>
      </c>
      <c r="R3085" s="109" t="str">
        <f>IF(OR(P3085="SB",Q3085="SB"),"SB",0)</f>
        <v>SB</v>
      </c>
      <c r="T3085" s="110" t="s">
        <v>998</v>
      </c>
      <c r="V3085" s="113" t="str">
        <f>IF(AND(I3085&gt;=10000,I3085&lt;=19900),"Praha",(IF(AND(I3085&gt;=25001,I3085&lt;=29501),"Středočeský kraj",(IF(AND(I3085&gt;=30100,I3085&lt;=34972),"Středočeský kraj",(IF(AND(I3085&gt;=35002,I3085&lt;=36271),"Karlovarský kraj",(IF(AND(I3085&gt;=37001,I3085&lt;=39201),"Jihočeský kraj",(IF(AND(I3085&gt;=39701,I3085&lt;=39901),"Jihočeský kraj",(IF(AND(I3085&gt;=39301,I3085&lt;=39601),"Kraj Vysočina",(IF(AND(I3085&gt;=58001,I3085&lt;=59501),"Kraj Vysočina",(IF(AND(I3085&gt;=67401,I3085&lt;=67602),"Kraj Vysočina",(IF(AND(I3085&gt;=40001,I3085&lt;=44101),"Ústecký kraj",(IF(AND(I3085&gt;=46001,I3085&lt;=47201),"Liberecký kraj",(IF(AND(I3085&gt;=51202,I3085&lt;=51401),"Liberecký kraj",(IF(AND(I3085&gt;=53002,I3085&lt;=53976),"Pardubický kraj",(IF(AND(I3085&gt;=56002,I3085&lt;=57201),"Pardubický kraj",(IF(AND(I3085&gt;=60200,I3085&lt;=67201),"Jihomoravský kraj",(IF(AND(I3085&gt;=67801,I3085&lt;=68501),"Jihomoravský kraj",(IF(AND(I3085&gt;=69002,I3085&lt;=69801),"Jihomoravský kraj",(IF(AND(I3085&gt;=68601,I3085&lt;=68801),"Zlínský kraj",(IF(AND(I3085&gt;=75501,I3085&lt;=76901),"Zlínský kraj",(IF(AND(I3085&gt;=70030,I3085&lt;=74901),"Moravskoslezský kraj",(IF(AND(I3085&gt;=75000,I3085&lt;=75368),"Olomoucký kraj",(IF(AND(I3085&gt;=77200,I3085&lt;=79862),"Olomoucký kraj",(IF(AND(I3085&gt;=50011,I3085&lt;=50301),"Královéhradecký kraj",(IF(AND(I3085&gt;=54301,I3085&lt;=54303),"Královéhradecký kraj","0")))))))))))))))))))))))))))))))))))))))))))))))</f>
        <v>Pardubický kraj</v>
      </c>
      <c r="AB3085" t="s">
        <v>998</v>
      </c>
      <c r="AD3085" t="s">
        <v>998</v>
      </c>
      <c r="AE3085" t="s">
        <v>998</v>
      </c>
      <c r="AF3085" t="s">
        <v>998</v>
      </c>
      <c r="AG3085" s="107">
        <v>0</v>
      </c>
      <c r="AH3085" s="107">
        <v>0</v>
      </c>
      <c r="AI3085" s="107">
        <v>0</v>
      </c>
      <c r="AJ3085" t="s">
        <v>1012</v>
      </c>
    </row>
    <row r="3086" spans="1:37" x14ac:dyDescent="0.45">
      <c r="A3086" t="s">
        <v>1169</v>
      </c>
      <c r="B3086" t="s">
        <v>9249</v>
      </c>
      <c r="C3086" t="s">
        <v>990</v>
      </c>
      <c r="D3086" t="s">
        <v>9253</v>
      </c>
      <c r="E3086" t="s">
        <v>992</v>
      </c>
      <c r="F3086" t="s">
        <v>9254</v>
      </c>
      <c r="G3086">
        <v>45</v>
      </c>
      <c r="H3086" t="s">
        <v>1053</v>
      </c>
      <c r="I3086">
        <v>56169</v>
      </c>
      <c r="J3086">
        <v>420604125503</v>
      </c>
      <c r="K3086" t="s">
        <v>9255</v>
      </c>
      <c r="L3086" s="106">
        <v>32264</v>
      </c>
      <c r="M3086">
        <v>10593922</v>
      </c>
      <c r="N3086" t="s">
        <v>996</v>
      </c>
      <c r="O3086" t="s">
        <v>12</v>
      </c>
      <c r="P3086" t="s">
        <v>997</v>
      </c>
      <c r="R3086" s="109" t="str">
        <f>IF(OR(P3086="SB",Q3086="SB"),"SB",0)</f>
        <v>SB</v>
      </c>
      <c r="T3086" s="110">
        <v>10631</v>
      </c>
      <c r="U3086" t="s">
        <v>19633</v>
      </c>
      <c r="V3086" s="113" t="str">
        <f>IF(AND(I3086&gt;=10000,I3086&lt;=19900),"Praha",(IF(AND(I3086&gt;=25001,I3086&lt;=29501),"Středočeský kraj",(IF(AND(I3086&gt;=30100,I3086&lt;=34972),"Středočeský kraj",(IF(AND(I3086&gt;=35002,I3086&lt;=36271),"Karlovarský kraj",(IF(AND(I3086&gt;=37001,I3086&lt;=39201),"Jihočeský kraj",(IF(AND(I3086&gt;=39701,I3086&lt;=39901),"Jihočeský kraj",(IF(AND(I3086&gt;=39301,I3086&lt;=39601),"Kraj Vysočina",(IF(AND(I3086&gt;=58001,I3086&lt;=59501),"Kraj Vysočina",(IF(AND(I3086&gt;=67401,I3086&lt;=67602),"Kraj Vysočina",(IF(AND(I3086&gt;=40001,I3086&lt;=44101),"Ústecký kraj",(IF(AND(I3086&gt;=46001,I3086&lt;=47201),"Liberecký kraj",(IF(AND(I3086&gt;=51202,I3086&lt;=51401),"Liberecký kraj",(IF(AND(I3086&gt;=53002,I3086&lt;=53976),"Pardubický kraj",(IF(AND(I3086&gt;=56002,I3086&lt;=57201),"Pardubický kraj",(IF(AND(I3086&gt;=60200,I3086&lt;=67201),"Jihomoravský kraj",(IF(AND(I3086&gt;=67801,I3086&lt;=68501),"Jihomoravský kraj",(IF(AND(I3086&gt;=69002,I3086&lt;=69801),"Jihomoravský kraj",(IF(AND(I3086&gt;=68601,I3086&lt;=68801),"Zlínský kraj",(IF(AND(I3086&gt;=75501,I3086&lt;=76901),"Zlínský kraj",(IF(AND(I3086&gt;=70030,I3086&lt;=74901),"Moravskoslezský kraj",(IF(AND(I3086&gt;=75000,I3086&lt;=75368),"Olomoucký kraj",(IF(AND(I3086&gt;=77200,I3086&lt;=79862),"Olomoucký kraj",(IF(AND(I3086&gt;=50011,I3086&lt;=50301),"Královéhradecký kraj",(IF(AND(I3086&gt;=54301,I3086&lt;=54303),"Královéhradecký kraj","0")))))))))))))))))))))))))))))))))))))))))))))))</f>
        <v>Pardubický kraj</v>
      </c>
      <c r="AD3086" t="s">
        <v>998</v>
      </c>
      <c r="AE3086" t="s">
        <v>998</v>
      </c>
      <c r="AF3086" t="s">
        <v>998</v>
      </c>
      <c r="AG3086" s="107">
        <v>0</v>
      </c>
      <c r="AH3086" s="107">
        <v>0</v>
      </c>
      <c r="AI3086" s="107">
        <v>0</v>
      </c>
      <c r="AJ3086" t="s">
        <v>1012</v>
      </c>
    </row>
    <row r="3087" spans="1:37" x14ac:dyDescent="0.45">
      <c r="A3087" t="s">
        <v>988</v>
      </c>
      <c r="B3087" t="s">
        <v>6299</v>
      </c>
      <c r="C3087" t="s">
        <v>990</v>
      </c>
      <c r="D3087" t="s">
        <v>6300</v>
      </c>
      <c r="E3087" t="s">
        <v>992</v>
      </c>
      <c r="F3087" t="s">
        <v>3692</v>
      </c>
      <c r="G3087">
        <v>148</v>
      </c>
      <c r="H3087" t="s">
        <v>1053</v>
      </c>
      <c r="I3087">
        <v>56169</v>
      </c>
      <c r="K3087" t="s">
        <v>6301</v>
      </c>
      <c r="L3087" s="106">
        <v>30651</v>
      </c>
      <c r="M3087">
        <v>10868855</v>
      </c>
      <c r="N3087" t="s">
        <v>996</v>
      </c>
      <c r="O3087" t="s">
        <v>12</v>
      </c>
      <c r="P3087" t="s">
        <v>997</v>
      </c>
      <c r="R3087" s="109" t="str">
        <f>IF(OR(P3087="SB",Q3087="SB"),"SB",0)</f>
        <v>SB</v>
      </c>
      <c r="T3087" s="110">
        <v>11582</v>
      </c>
      <c r="U3087" t="s">
        <v>19633</v>
      </c>
      <c r="V3087" s="113" t="str">
        <f>IF(AND(I3087&gt;=10000,I3087&lt;=19900),"Praha",(IF(AND(I3087&gt;=25001,I3087&lt;=29501),"Středočeský kraj",(IF(AND(I3087&gt;=30100,I3087&lt;=34972),"Středočeský kraj",(IF(AND(I3087&gt;=35002,I3087&lt;=36271),"Karlovarský kraj",(IF(AND(I3087&gt;=37001,I3087&lt;=39201),"Jihočeský kraj",(IF(AND(I3087&gt;=39701,I3087&lt;=39901),"Jihočeský kraj",(IF(AND(I3087&gt;=39301,I3087&lt;=39601),"Kraj Vysočina",(IF(AND(I3087&gt;=58001,I3087&lt;=59501),"Kraj Vysočina",(IF(AND(I3087&gt;=67401,I3087&lt;=67602),"Kraj Vysočina",(IF(AND(I3087&gt;=40001,I3087&lt;=44101),"Ústecký kraj",(IF(AND(I3087&gt;=46001,I3087&lt;=47201),"Liberecký kraj",(IF(AND(I3087&gt;=51202,I3087&lt;=51401),"Liberecký kraj",(IF(AND(I3087&gt;=53002,I3087&lt;=53976),"Pardubický kraj",(IF(AND(I3087&gt;=56002,I3087&lt;=57201),"Pardubický kraj",(IF(AND(I3087&gt;=60200,I3087&lt;=67201),"Jihomoravský kraj",(IF(AND(I3087&gt;=67801,I3087&lt;=68501),"Jihomoravský kraj",(IF(AND(I3087&gt;=69002,I3087&lt;=69801),"Jihomoravský kraj",(IF(AND(I3087&gt;=68601,I3087&lt;=68801),"Zlínský kraj",(IF(AND(I3087&gt;=75501,I3087&lt;=76901),"Zlínský kraj",(IF(AND(I3087&gt;=70030,I3087&lt;=74901),"Moravskoslezský kraj",(IF(AND(I3087&gt;=75000,I3087&lt;=75368),"Olomoucký kraj",(IF(AND(I3087&gt;=77200,I3087&lt;=79862),"Olomoucký kraj",(IF(AND(I3087&gt;=50011,I3087&lt;=50301),"Královéhradecký kraj",(IF(AND(I3087&gt;=54301,I3087&lt;=54303),"Královéhradecký kraj","0")))))))))))))))))))))))))))))))))))))))))))))))</f>
        <v>Pardubický kraj</v>
      </c>
      <c r="AD3087" t="s">
        <v>998</v>
      </c>
      <c r="AE3087" t="s">
        <v>998</v>
      </c>
      <c r="AF3087" t="s">
        <v>998</v>
      </c>
      <c r="AG3087" s="107">
        <v>0</v>
      </c>
      <c r="AH3087" s="107">
        <v>0</v>
      </c>
      <c r="AI3087" s="107">
        <v>0</v>
      </c>
      <c r="AJ3087" t="s">
        <v>1012</v>
      </c>
    </row>
    <row r="3088" spans="1:37" x14ac:dyDescent="0.45">
      <c r="A3088" t="s">
        <v>1462</v>
      </c>
      <c r="B3088" t="s">
        <v>11178</v>
      </c>
      <c r="C3088" t="s">
        <v>990</v>
      </c>
      <c r="D3088" t="s">
        <v>11185</v>
      </c>
      <c r="E3088" t="s">
        <v>992</v>
      </c>
      <c r="F3088" t="s">
        <v>2581</v>
      </c>
      <c r="G3088">
        <v>914</v>
      </c>
      <c r="H3088" t="s">
        <v>1053</v>
      </c>
      <c r="I3088">
        <v>56169</v>
      </c>
      <c r="K3088" t="s">
        <v>11186</v>
      </c>
      <c r="L3088" s="106">
        <v>30996</v>
      </c>
      <c r="M3088">
        <v>10870976</v>
      </c>
      <c r="N3088" t="s">
        <v>996</v>
      </c>
      <c r="O3088" t="s">
        <v>12</v>
      </c>
      <c r="P3088" t="s">
        <v>997</v>
      </c>
      <c r="R3088" s="109" t="str">
        <f>IF(OR(P3088="SB",Q3088="SB"),"SB",0)</f>
        <v>SB</v>
      </c>
      <c r="T3088" s="110">
        <v>11703</v>
      </c>
      <c r="U3088" t="s">
        <v>19633</v>
      </c>
      <c r="V3088" s="113" t="str">
        <f>IF(AND(I3088&gt;=10000,I3088&lt;=19900),"Praha",(IF(AND(I3088&gt;=25001,I3088&lt;=29501),"Středočeský kraj",(IF(AND(I3088&gt;=30100,I3088&lt;=34972),"Středočeský kraj",(IF(AND(I3088&gt;=35002,I3088&lt;=36271),"Karlovarský kraj",(IF(AND(I3088&gt;=37001,I3088&lt;=39201),"Jihočeský kraj",(IF(AND(I3088&gt;=39701,I3088&lt;=39901),"Jihočeský kraj",(IF(AND(I3088&gt;=39301,I3088&lt;=39601),"Kraj Vysočina",(IF(AND(I3088&gt;=58001,I3088&lt;=59501),"Kraj Vysočina",(IF(AND(I3088&gt;=67401,I3088&lt;=67602),"Kraj Vysočina",(IF(AND(I3088&gt;=40001,I3088&lt;=44101),"Ústecký kraj",(IF(AND(I3088&gt;=46001,I3088&lt;=47201),"Liberecký kraj",(IF(AND(I3088&gt;=51202,I3088&lt;=51401),"Liberecký kraj",(IF(AND(I3088&gt;=53002,I3088&lt;=53976),"Pardubický kraj",(IF(AND(I3088&gt;=56002,I3088&lt;=57201),"Pardubický kraj",(IF(AND(I3088&gt;=60200,I3088&lt;=67201),"Jihomoravský kraj",(IF(AND(I3088&gt;=67801,I3088&lt;=68501),"Jihomoravský kraj",(IF(AND(I3088&gt;=69002,I3088&lt;=69801),"Jihomoravský kraj",(IF(AND(I3088&gt;=68601,I3088&lt;=68801),"Zlínský kraj",(IF(AND(I3088&gt;=75501,I3088&lt;=76901),"Zlínský kraj",(IF(AND(I3088&gt;=70030,I3088&lt;=74901),"Moravskoslezský kraj",(IF(AND(I3088&gt;=75000,I3088&lt;=75368),"Olomoucký kraj",(IF(AND(I3088&gt;=77200,I3088&lt;=79862),"Olomoucký kraj",(IF(AND(I3088&gt;=50011,I3088&lt;=50301),"Královéhradecký kraj",(IF(AND(I3088&gt;=54301,I3088&lt;=54303),"Královéhradecký kraj","0")))))))))))))))))))))))))))))))))))))))))))))))</f>
        <v>Pardubický kraj</v>
      </c>
      <c r="AD3088" t="s">
        <v>998</v>
      </c>
      <c r="AE3088" t="s">
        <v>998</v>
      </c>
      <c r="AF3088" t="s">
        <v>998</v>
      </c>
      <c r="AG3088" s="107">
        <v>0</v>
      </c>
      <c r="AH3088" s="107">
        <v>0</v>
      </c>
      <c r="AI3088" s="107">
        <v>0</v>
      </c>
      <c r="AJ3088" t="s">
        <v>1012</v>
      </c>
    </row>
    <row r="3089" spans="1:37" x14ac:dyDescent="0.45">
      <c r="A3089" t="s">
        <v>1069</v>
      </c>
      <c r="B3089" t="s">
        <v>17100</v>
      </c>
      <c r="C3089" t="s">
        <v>990</v>
      </c>
      <c r="D3089" t="s">
        <v>17101</v>
      </c>
      <c r="E3089" t="s">
        <v>992</v>
      </c>
      <c r="F3089" t="s">
        <v>10547</v>
      </c>
      <c r="G3089">
        <v>611</v>
      </c>
      <c r="H3089" t="s">
        <v>1053</v>
      </c>
      <c r="I3089">
        <v>56169</v>
      </c>
      <c r="K3089" t="s">
        <v>17102</v>
      </c>
      <c r="L3089" s="106">
        <v>33282</v>
      </c>
      <c r="M3089">
        <v>10892295</v>
      </c>
      <c r="N3089" t="s">
        <v>996</v>
      </c>
      <c r="O3089" t="s">
        <v>12</v>
      </c>
      <c r="P3089" t="s">
        <v>997</v>
      </c>
      <c r="R3089" s="109" t="str">
        <f>IF(OR(P3089="SB",Q3089="SB"),"SB",0)</f>
        <v>SB</v>
      </c>
      <c r="T3089" s="110">
        <v>11885</v>
      </c>
      <c r="U3089" t="s">
        <v>19633</v>
      </c>
      <c r="V3089" s="113" t="str">
        <f>IF(AND(I3089&gt;=10000,I3089&lt;=19900),"Praha",(IF(AND(I3089&gt;=25001,I3089&lt;=29501),"Středočeský kraj",(IF(AND(I3089&gt;=30100,I3089&lt;=34972),"Středočeský kraj",(IF(AND(I3089&gt;=35002,I3089&lt;=36271),"Karlovarský kraj",(IF(AND(I3089&gt;=37001,I3089&lt;=39201),"Jihočeský kraj",(IF(AND(I3089&gt;=39701,I3089&lt;=39901),"Jihočeský kraj",(IF(AND(I3089&gt;=39301,I3089&lt;=39601),"Kraj Vysočina",(IF(AND(I3089&gt;=58001,I3089&lt;=59501),"Kraj Vysočina",(IF(AND(I3089&gt;=67401,I3089&lt;=67602),"Kraj Vysočina",(IF(AND(I3089&gt;=40001,I3089&lt;=44101),"Ústecký kraj",(IF(AND(I3089&gt;=46001,I3089&lt;=47201),"Liberecký kraj",(IF(AND(I3089&gt;=51202,I3089&lt;=51401),"Liberecký kraj",(IF(AND(I3089&gt;=53002,I3089&lt;=53976),"Pardubický kraj",(IF(AND(I3089&gt;=56002,I3089&lt;=57201),"Pardubický kraj",(IF(AND(I3089&gt;=60200,I3089&lt;=67201),"Jihomoravský kraj",(IF(AND(I3089&gt;=67801,I3089&lt;=68501),"Jihomoravský kraj",(IF(AND(I3089&gt;=69002,I3089&lt;=69801),"Jihomoravský kraj",(IF(AND(I3089&gt;=68601,I3089&lt;=68801),"Zlínský kraj",(IF(AND(I3089&gt;=75501,I3089&lt;=76901),"Zlínský kraj",(IF(AND(I3089&gt;=70030,I3089&lt;=74901),"Moravskoslezský kraj",(IF(AND(I3089&gt;=75000,I3089&lt;=75368),"Olomoucký kraj",(IF(AND(I3089&gt;=77200,I3089&lt;=79862),"Olomoucký kraj",(IF(AND(I3089&gt;=50011,I3089&lt;=50301),"Královéhradecký kraj",(IF(AND(I3089&gt;=54301,I3089&lt;=54303),"Královéhradecký kraj","0")))))))))))))))))))))))))))))))))))))))))))))))</f>
        <v>Pardubický kraj</v>
      </c>
      <c r="AD3089" t="s">
        <v>998</v>
      </c>
      <c r="AE3089" t="s">
        <v>998</v>
      </c>
      <c r="AF3089" t="s">
        <v>998</v>
      </c>
      <c r="AG3089" s="107">
        <v>0</v>
      </c>
      <c r="AH3089" s="107">
        <v>0</v>
      </c>
      <c r="AI3089" s="107">
        <v>0</v>
      </c>
      <c r="AJ3089" t="s">
        <v>1012</v>
      </c>
    </row>
    <row r="3090" spans="1:37" x14ac:dyDescent="0.45">
      <c r="A3090" t="s">
        <v>1938</v>
      </c>
      <c r="B3090" t="s">
        <v>17100</v>
      </c>
      <c r="C3090" t="s">
        <v>990</v>
      </c>
      <c r="D3090" t="s">
        <v>17103</v>
      </c>
      <c r="E3090" t="s">
        <v>992</v>
      </c>
      <c r="F3090" t="s">
        <v>10547</v>
      </c>
      <c r="G3090">
        <v>611</v>
      </c>
      <c r="H3090" t="s">
        <v>1053</v>
      </c>
      <c r="I3090">
        <v>56169</v>
      </c>
      <c r="K3090" t="s">
        <v>17102</v>
      </c>
      <c r="L3090" s="106">
        <v>32724</v>
      </c>
      <c r="M3090">
        <v>10884922</v>
      </c>
      <c r="N3090" t="s">
        <v>996</v>
      </c>
      <c r="O3090" t="s">
        <v>12</v>
      </c>
      <c r="P3090" t="s">
        <v>997</v>
      </c>
      <c r="R3090" s="109" t="str">
        <f>IF(OR(P3090="SB",Q3090="SB"),"SB",0)</f>
        <v>SB</v>
      </c>
      <c r="T3090" s="110">
        <v>11886</v>
      </c>
      <c r="U3090" t="s">
        <v>19633</v>
      </c>
      <c r="V3090" s="113" t="str">
        <f>IF(AND(I3090&gt;=10000,I3090&lt;=19900),"Praha",(IF(AND(I3090&gt;=25001,I3090&lt;=29501),"Středočeský kraj",(IF(AND(I3090&gt;=30100,I3090&lt;=34972),"Středočeský kraj",(IF(AND(I3090&gt;=35002,I3090&lt;=36271),"Karlovarský kraj",(IF(AND(I3090&gt;=37001,I3090&lt;=39201),"Jihočeský kraj",(IF(AND(I3090&gt;=39701,I3090&lt;=39901),"Jihočeský kraj",(IF(AND(I3090&gt;=39301,I3090&lt;=39601),"Kraj Vysočina",(IF(AND(I3090&gt;=58001,I3090&lt;=59501),"Kraj Vysočina",(IF(AND(I3090&gt;=67401,I3090&lt;=67602),"Kraj Vysočina",(IF(AND(I3090&gt;=40001,I3090&lt;=44101),"Ústecký kraj",(IF(AND(I3090&gt;=46001,I3090&lt;=47201),"Liberecký kraj",(IF(AND(I3090&gt;=51202,I3090&lt;=51401),"Liberecký kraj",(IF(AND(I3090&gt;=53002,I3090&lt;=53976),"Pardubický kraj",(IF(AND(I3090&gt;=56002,I3090&lt;=57201),"Pardubický kraj",(IF(AND(I3090&gt;=60200,I3090&lt;=67201),"Jihomoravský kraj",(IF(AND(I3090&gt;=67801,I3090&lt;=68501),"Jihomoravský kraj",(IF(AND(I3090&gt;=69002,I3090&lt;=69801),"Jihomoravský kraj",(IF(AND(I3090&gt;=68601,I3090&lt;=68801),"Zlínský kraj",(IF(AND(I3090&gt;=75501,I3090&lt;=76901),"Zlínský kraj",(IF(AND(I3090&gt;=70030,I3090&lt;=74901),"Moravskoslezský kraj",(IF(AND(I3090&gt;=75000,I3090&lt;=75368),"Olomoucký kraj",(IF(AND(I3090&gt;=77200,I3090&lt;=79862),"Olomoucký kraj",(IF(AND(I3090&gt;=50011,I3090&lt;=50301),"Královéhradecký kraj",(IF(AND(I3090&gt;=54301,I3090&lt;=54303),"Královéhradecký kraj","0")))))))))))))))))))))))))))))))))))))))))))))))</f>
        <v>Pardubický kraj</v>
      </c>
      <c r="AD3090" t="s">
        <v>998</v>
      </c>
      <c r="AE3090" t="s">
        <v>998</v>
      </c>
      <c r="AF3090" t="s">
        <v>998</v>
      </c>
      <c r="AG3090" s="107">
        <v>0</v>
      </c>
      <c r="AH3090" s="107">
        <v>0</v>
      </c>
      <c r="AI3090" s="107">
        <v>0</v>
      </c>
      <c r="AJ3090" t="s">
        <v>1012</v>
      </c>
    </row>
    <row r="3091" spans="1:37" x14ac:dyDescent="0.45">
      <c r="A3091" t="s">
        <v>5711</v>
      </c>
      <c r="B3091" t="s">
        <v>13085</v>
      </c>
      <c r="C3091" t="s">
        <v>990</v>
      </c>
      <c r="D3091" t="s">
        <v>13091</v>
      </c>
      <c r="E3091" t="s">
        <v>992</v>
      </c>
      <c r="F3091" t="s">
        <v>13092</v>
      </c>
      <c r="G3091">
        <v>9</v>
      </c>
      <c r="H3091" t="s">
        <v>1053</v>
      </c>
      <c r="I3091">
        <v>56169</v>
      </c>
      <c r="K3091" t="s">
        <v>13093</v>
      </c>
      <c r="L3091" s="106">
        <v>32610</v>
      </c>
      <c r="M3091">
        <v>11018193</v>
      </c>
      <c r="N3091" t="s">
        <v>1698</v>
      </c>
      <c r="O3091" t="s">
        <v>12</v>
      </c>
      <c r="P3091" t="s">
        <v>997</v>
      </c>
      <c r="R3091" s="109" t="str">
        <f>IF(OR(P3091="SB",Q3091="SB"),"SB",0)</f>
        <v>SB</v>
      </c>
      <c r="T3091" s="110">
        <v>12347</v>
      </c>
      <c r="U3091" t="s">
        <v>19633</v>
      </c>
      <c r="V3091" s="113" t="str">
        <f>IF(AND(I3091&gt;=10000,I3091&lt;=19900),"Praha",(IF(AND(I3091&gt;=25001,I3091&lt;=29501),"Středočeský kraj",(IF(AND(I3091&gt;=30100,I3091&lt;=34972),"Středočeský kraj",(IF(AND(I3091&gt;=35002,I3091&lt;=36271),"Karlovarský kraj",(IF(AND(I3091&gt;=37001,I3091&lt;=39201),"Jihočeský kraj",(IF(AND(I3091&gt;=39701,I3091&lt;=39901),"Jihočeský kraj",(IF(AND(I3091&gt;=39301,I3091&lt;=39601),"Kraj Vysočina",(IF(AND(I3091&gt;=58001,I3091&lt;=59501),"Kraj Vysočina",(IF(AND(I3091&gt;=67401,I3091&lt;=67602),"Kraj Vysočina",(IF(AND(I3091&gt;=40001,I3091&lt;=44101),"Ústecký kraj",(IF(AND(I3091&gt;=46001,I3091&lt;=47201),"Liberecký kraj",(IF(AND(I3091&gt;=51202,I3091&lt;=51401),"Liberecký kraj",(IF(AND(I3091&gt;=53002,I3091&lt;=53976),"Pardubický kraj",(IF(AND(I3091&gt;=56002,I3091&lt;=57201),"Pardubický kraj",(IF(AND(I3091&gt;=60200,I3091&lt;=67201),"Jihomoravský kraj",(IF(AND(I3091&gt;=67801,I3091&lt;=68501),"Jihomoravský kraj",(IF(AND(I3091&gt;=69002,I3091&lt;=69801),"Jihomoravský kraj",(IF(AND(I3091&gt;=68601,I3091&lt;=68801),"Zlínský kraj",(IF(AND(I3091&gt;=75501,I3091&lt;=76901),"Zlínský kraj",(IF(AND(I3091&gt;=70030,I3091&lt;=74901),"Moravskoslezský kraj",(IF(AND(I3091&gt;=75000,I3091&lt;=75368),"Olomoucký kraj",(IF(AND(I3091&gt;=77200,I3091&lt;=79862),"Olomoucký kraj",(IF(AND(I3091&gt;=50011,I3091&lt;=50301),"Královéhradecký kraj",(IF(AND(I3091&gt;=54301,I3091&lt;=54303),"Královéhradecký kraj","0")))))))))))))))))))))))))))))))))))))))))))))))</f>
        <v>Pardubický kraj</v>
      </c>
      <c r="AD3091" t="s">
        <v>998</v>
      </c>
      <c r="AE3091" t="s">
        <v>998</v>
      </c>
      <c r="AF3091" t="s">
        <v>998</v>
      </c>
      <c r="AG3091" s="107">
        <v>300</v>
      </c>
      <c r="AH3091" s="107">
        <v>0</v>
      </c>
      <c r="AI3091" s="107">
        <v>0</v>
      </c>
      <c r="AJ3091" t="s">
        <v>999</v>
      </c>
      <c r="AK3091" s="106">
        <v>44921</v>
      </c>
    </row>
    <row r="3092" spans="1:37" x14ac:dyDescent="0.45">
      <c r="A3092" t="s">
        <v>1481</v>
      </c>
      <c r="B3092" t="s">
        <v>11187</v>
      </c>
      <c r="C3092" t="s">
        <v>1002</v>
      </c>
      <c r="D3092" t="s">
        <v>11188</v>
      </c>
      <c r="E3092" t="s">
        <v>992</v>
      </c>
      <c r="F3092" t="s">
        <v>2581</v>
      </c>
      <c r="G3092">
        <v>914</v>
      </c>
      <c r="H3092" t="s">
        <v>1053</v>
      </c>
      <c r="I3092">
        <v>56169</v>
      </c>
      <c r="K3092" t="s">
        <v>11189</v>
      </c>
      <c r="L3092" s="106">
        <v>36600</v>
      </c>
      <c r="M3092">
        <v>13635779</v>
      </c>
      <c r="N3092" t="s">
        <v>2063</v>
      </c>
      <c r="O3092" t="s">
        <v>1173</v>
      </c>
      <c r="P3092" t="s">
        <v>997</v>
      </c>
      <c r="R3092" s="109" t="str">
        <f>IF(OR(P3092="SB",Q3092="SB"),"SB",0)</f>
        <v>SB</v>
      </c>
      <c r="T3092" s="110">
        <v>16101</v>
      </c>
      <c r="U3092" t="s">
        <v>19633</v>
      </c>
      <c r="V3092" s="113" t="str">
        <f>IF(AND(I3092&gt;=10000,I3092&lt;=19900),"Praha",(IF(AND(I3092&gt;=25001,I3092&lt;=29501),"Středočeský kraj",(IF(AND(I3092&gt;=30100,I3092&lt;=34972),"Středočeský kraj",(IF(AND(I3092&gt;=35002,I3092&lt;=36271),"Karlovarský kraj",(IF(AND(I3092&gt;=37001,I3092&lt;=39201),"Jihočeský kraj",(IF(AND(I3092&gt;=39701,I3092&lt;=39901),"Jihočeský kraj",(IF(AND(I3092&gt;=39301,I3092&lt;=39601),"Kraj Vysočina",(IF(AND(I3092&gt;=58001,I3092&lt;=59501),"Kraj Vysočina",(IF(AND(I3092&gt;=67401,I3092&lt;=67602),"Kraj Vysočina",(IF(AND(I3092&gt;=40001,I3092&lt;=44101),"Ústecký kraj",(IF(AND(I3092&gt;=46001,I3092&lt;=47201),"Liberecký kraj",(IF(AND(I3092&gt;=51202,I3092&lt;=51401),"Liberecký kraj",(IF(AND(I3092&gt;=53002,I3092&lt;=53976),"Pardubický kraj",(IF(AND(I3092&gt;=56002,I3092&lt;=57201),"Pardubický kraj",(IF(AND(I3092&gt;=60200,I3092&lt;=67201),"Jihomoravský kraj",(IF(AND(I3092&gt;=67801,I3092&lt;=68501),"Jihomoravský kraj",(IF(AND(I3092&gt;=69002,I3092&lt;=69801),"Jihomoravský kraj",(IF(AND(I3092&gt;=68601,I3092&lt;=68801),"Zlínský kraj",(IF(AND(I3092&gt;=75501,I3092&lt;=76901),"Zlínský kraj",(IF(AND(I3092&gt;=70030,I3092&lt;=74901),"Moravskoslezský kraj",(IF(AND(I3092&gt;=75000,I3092&lt;=75368),"Olomoucký kraj",(IF(AND(I3092&gt;=77200,I3092&lt;=79862),"Olomoucký kraj",(IF(AND(I3092&gt;=50011,I3092&lt;=50301),"Královéhradecký kraj",(IF(AND(I3092&gt;=54301,I3092&lt;=54303),"Královéhradecký kraj","0")))))))))))))))))))))))))))))))))))))))))))))))</f>
        <v>Pardubický kraj</v>
      </c>
      <c r="AB3092" t="s">
        <v>11190</v>
      </c>
      <c r="AD3092" t="s">
        <v>998</v>
      </c>
      <c r="AE3092" t="s">
        <v>998</v>
      </c>
      <c r="AF3092" t="s">
        <v>998</v>
      </c>
      <c r="AG3092" s="107">
        <v>0</v>
      </c>
      <c r="AH3092" s="107">
        <v>0</v>
      </c>
      <c r="AI3092" s="107">
        <v>0</v>
      </c>
      <c r="AJ3092" t="s">
        <v>1012</v>
      </c>
    </row>
    <row r="3093" spans="1:37" x14ac:dyDescent="0.45">
      <c r="A3093" t="s">
        <v>1169</v>
      </c>
      <c r="B3093" t="s">
        <v>4310</v>
      </c>
      <c r="C3093" t="s">
        <v>990</v>
      </c>
      <c r="D3093" t="s">
        <v>4311</v>
      </c>
      <c r="E3093" t="s">
        <v>992</v>
      </c>
      <c r="F3093" t="s">
        <v>1214</v>
      </c>
      <c r="G3093">
        <v>845</v>
      </c>
      <c r="H3093" t="s">
        <v>1053</v>
      </c>
      <c r="I3093">
        <v>56169</v>
      </c>
      <c r="K3093" t="s">
        <v>4312</v>
      </c>
      <c r="L3093" s="106">
        <v>28456</v>
      </c>
      <c r="M3093">
        <v>14385410</v>
      </c>
      <c r="N3093" t="s">
        <v>4313</v>
      </c>
      <c r="O3093" t="s">
        <v>1020</v>
      </c>
      <c r="P3093" t="s">
        <v>997</v>
      </c>
      <c r="R3093" s="109" t="str">
        <f>IF(OR(P3093="SB",Q3093="SB"),"SB",0)</f>
        <v>SB</v>
      </c>
      <c r="T3093" s="110" t="s">
        <v>998</v>
      </c>
      <c r="V3093" s="113" t="str">
        <f>IF(AND(I3093&gt;=10000,I3093&lt;=19900),"Praha",(IF(AND(I3093&gt;=25001,I3093&lt;=29501),"Středočeský kraj",(IF(AND(I3093&gt;=30100,I3093&lt;=34972),"Středočeský kraj",(IF(AND(I3093&gt;=35002,I3093&lt;=36271),"Karlovarský kraj",(IF(AND(I3093&gt;=37001,I3093&lt;=39201),"Jihočeský kraj",(IF(AND(I3093&gt;=39701,I3093&lt;=39901),"Jihočeský kraj",(IF(AND(I3093&gt;=39301,I3093&lt;=39601),"Kraj Vysočina",(IF(AND(I3093&gt;=58001,I3093&lt;=59501),"Kraj Vysočina",(IF(AND(I3093&gt;=67401,I3093&lt;=67602),"Kraj Vysočina",(IF(AND(I3093&gt;=40001,I3093&lt;=44101),"Ústecký kraj",(IF(AND(I3093&gt;=46001,I3093&lt;=47201),"Liberecký kraj",(IF(AND(I3093&gt;=51202,I3093&lt;=51401),"Liberecký kraj",(IF(AND(I3093&gt;=53002,I3093&lt;=53976),"Pardubický kraj",(IF(AND(I3093&gt;=56002,I3093&lt;=57201),"Pardubický kraj",(IF(AND(I3093&gt;=60200,I3093&lt;=67201),"Jihomoravský kraj",(IF(AND(I3093&gt;=67801,I3093&lt;=68501),"Jihomoravský kraj",(IF(AND(I3093&gt;=69002,I3093&lt;=69801),"Jihomoravský kraj",(IF(AND(I3093&gt;=68601,I3093&lt;=68801),"Zlínský kraj",(IF(AND(I3093&gt;=75501,I3093&lt;=76901),"Zlínský kraj",(IF(AND(I3093&gt;=70030,I3093&lt;=74901),"Moravskoslezský kraj",(IF(AND(I3093&gt;=75000,I3093&lt;=75368),"Olomoucký kraj",(IF(AND(I3093&gt;=77200,I3093&lt;=79862),"Olomoucký kraj",(IF(AND(I3093&gt;=50011,I3093&lt;=50301),"Královéhradecký kraj",(IF(AND(I3093&gt;=54301,I3093&lt;=54303),"Královéhradecký kraj","0")))))))))))))))))))))))))))))))))))))))))))))))</f>
        <v>Pardubický kraj</v>
      </c>
      <c r="AB3093" t="s">
        <v>998</v>
      </c>
      <c r="AD3093" t="s">
        <v>998</v>
      </c>
      <c r="AE3093" t="s">
        <v>998</v>
      </c>
      <c r="AF3093" t="s">
        <v>998</v>
      </c>
      <c r="AG3093" s="107">
        <v>0</v>
      </c>
      <c r="AH3093" s="107">
        <v>0</v>
      </c>
      <c r="AI3093" s="107">
        <v>0</v>
      </c>
      <c r="AJ3093" t="s">
        <v>1012</v>
      </c>
    </row>
    <row r="3094" spans="1:37" x14ac:dyDescent="0.45">
      <c r="A3094" t="s">
        <v>1416</v>
      </c>
      <c r="B3094" t="s">
        <v>5047</v>
      </c>
      <c r="C3094" t="s">
        <v>990</v>
      </c>
      <c r="D3094" t="s">
        <v>5048</v>
      </c>
      <c r="E3094" t="s">
        <v>992</v>
      </c>
      <c r="F3094" t="s">
        <v>5049</v>
      </c>
      <c r="G3094">
        <v>33</v>
      </c>
      <c r="H3094" t="s">
        <v>1053</v>
      </c>
      <c r="I3094">
        <v>56169</v>
      </c>
      <c r="K3094" t="s">
        <v>4145</v>
      </c>
      <c r="L3094" s="106">
        <v>33803</v>
      </c>
      <c r="M3094">
        <v>13359331</v>
      </c>
      <c r="N3094" t="s">
        <v>1043</v>
      </c>
      <c r="O3094" t="s">
        <v>1020</v>
      </c>
      <c r="P3094" t="s">
        <v>997</v>
      </c>
      <c r="R3094" s="109" t="str">
        <f>IF(OR(P3094="SB",Q3094="SB"),"SB",0)</f>
        <v>SB</v>
      </c>
      <c r="T3094" s="110" t="s">
        <v>998</v>
      </c>
      <c r="V3094" s="113" t="str">
        <f>IF(AND(I3094&gt;=10000,I3094&lt;=19900),"Praha",(IF(AND(I3094&gt;=25001,I3094&lt;=29501),"Středočeský kraj",(IF(AND(I3094&gt;=30100,I3094&lt;=34972),"Středočeský kraj",(IF(AND(I3094&gt;=35002,I3094&lt;=36271),"Karlovarský kraj",(IF(AND(I3094&gt;=37001,I3094&lt;=39201),"Jihočeský kraj",(IF(AND(I3094&gt;=39701,I3094&lt;=39901),"Jihočeský kraj",(IF(AND(I3094&gt;=39301,I3094&lt;=39601),"Kraj Vysočina",(IF(AND(I3094&gt;=58001,I3094&lt;=59501),"Kraj Vysočina",(IF(AND(I3094&gt;=67401,I3094&lt;=67602),"Kraj Vysočina",(IF(AND(I3094&gt;=40001,I3094&lt;=44101),"Ústecký kraj",(IF(AND(I3094&gt;=46001,I3094&lt;=47201),"Liberecký kraj",(IF(AND(I3094&gt;=51202,I3094&lt;=51401),"Liberecký kraj",(IF(AND(I3094&gt;=53002,I3094&lt;=53976),"Pardubický kraj",(IF(AND(I3094&gt;=56002,I3094&lt;=57201),"Pardubický kraj",(IF(AND(I3094&gt;=60200,I3094&lt;=67201),"Jihomoravský kraj",(IF(AND(I3094&gt;=67801,I3094&lt;=68501),"Jihomoravský kraj",(IF(AND(I3094&gt;=69002,I3094&lt;=69801),"Jihomoravský kraj",(IF(AND(I3094&gt;=68601,I3094&lt;=68801),"Zlínský kraj",(IF(AND(I3094&gt;=75501,I3094&lt;=76901),"Zlínský kraj",(IF(AND(I3094&gt;=70030,I3094&lt;=74901),"Moravskoslezský kraj",(IF(AND(I3094&gt;=75000,I3094&lt;=75368),"Olomoucký kraj",(IF(AND(I3094&gt;=77200,I3094&lt;=79862),"Olomoucký kraj",(IF(AND(I3094&gt;=50011,I3094&lt;=50301),"Královéhradecký kraj",(IF(AND(I3094&gt;=54301,I3094&lt;=54303),"Královéhradecký kraj","0")))))))))))))))))))))))))))))))))))))))))))))))</f>
        <v>Pardubický kraj</v>
      </c>
      <c r="AB3094" t="s">
        <v>998</v>
      </c>
      <c r="AD3094" t="s">
        <v>998</v>
      </c>
      <c r="AE3094" t="s">
        <v>998</v>
      </c>
      <c r="AF3094" t="s">
        <v>998</v>
      </c>
      <c r="AG3094" s="107">
        <v>0</v>
      </c>
      <c r="AH3094" s="107">
        <v>0</v>
      </c>
      <c r="AI3094" s="107">
        <v>0</v>
      </c>
      <c r="AJ3094" t="s">
        <v>1012</v>
      </c>
    </row>
    <row r="3095" spans="1:37" x14ac:dyDescent="0.45">
      <c r="A3095" t="s">
        <v>1087</v>
      </c>
      <c r="B3095" t="s">
        <v>10480</v>
      </c>
      <c r="C3095" t="s">
        <v>990</v>
      </c>
      <c r="D3095" t="s">
        <v>10482</v>
      </c>
      <c r="E3095" t="s">
        <v>992</v>
      </c>
      <c r="F3095" t="s">
        <v>9254</v>
      </c>
      <c r="G3095">
        <v>22</v>
      </c>
      <c r="H3095" t="s">
        <v>1053</v>
      </c>
      <c r="I3095">
        <v>56169</v>
      </c>
      <c r="K3095" t="s">
        <v>10483</v>
      </c>
      <c r="L3095" s="106">
        <v>35922</v>
      </c>
      <c r="M3095">
        <v>14385511</v>
      </c>
      <c r="N3095" t="s">
        <v>4313</v>
      </c>
      <c r="O3095" t="s">
        <v>1020</v>
      </c>
      <c r="P3095" t="s">
        <v>997</v>
      </c>
      <c r="R3095" s="109" t="str">
        <f>IF(OR(P3095="SB",Q3095="SB"),"SB",0)</f>
        <v>SB</v>
      </c>
      <c r="T3095" s="110" t="s">
        <v>998</v>
      </c>
      <c r="V3095" s="113" t="str">
        <f>IF(AND(I3095&gt;=10000,I3095&lt;=19900),"Praha",(IF(AND(I3095&gt;=25001,I3095&lt;=29501),"Středočeský kraj",(IF(AND(I3095&gt;=30100,I3095&lt;=34972),"Středočeský kraj",(IF(AND(I3095&gt;=35002,I3095&lt;=36271),"Karlovarský kraj",(IF(AND(I3095&gt;=37001,I3095&lt;=39201),"Jihočeský kraj",(IF(AND(I3095&gt;=39701,I3095&lt;=39901),"Jihočeský kraj",(IF(AND(I3095&gt;=39301,I3095&lt;=39601),"Kraj Vysočina",(IF(AND(I3095&gt;=58001,I3095&lt;=59501),"Kraj Vysočina",(IF(AND(I3095&gt;=67401,I3095&lt;=67602),"Kraj Vysočina",(IF(AND(I3095&gt;=40001,I3095&lt;=44101),"Ústecký kraj",(IF(AND(I3095&gt;=46001,I3095&lt;=47201),"Liberecký kraj",(IF(AND(I3095&gt;=51202,I3095&lt;=51401),"Liberecký kraj",(IF(AND(I3095&gt;=53002,I3095&lt;=53976),"Pardubický kraj",(IF(AND(I3095&gt;=56002,I3095&lt;=57201),"Pardubický kraj",(IF(AND(I3095&gt;=60200,I3095&lt;=67201),"Jihomoravský kraj",(IF(AND(I3095&gt;=67801,I3095&lt;=68501),"Jihomoravský kraj",(IF(AND(I3095&gt;=69002,I3095&lt;=69801),"Jihomoravský kraj",(IF(AND(I3095&gt;=68601,I3095&lt;=68801),"Zlínský kraj",(IF(AND(I3095&gt;=75501,I3095&lt;=76901),"Zlínský kraj",(IF(AND(I3095&gt;=70030,I3095&lt;=74901),"Moravskoslezský kraj",(IF(AND(I3095&gt;=75000,I3095&lt;=75368),"Olomoucký kraj",(IF(AND(I3095&gt;=77200,I3095&lt;=79862),"Olomoucký kraj",(IF(AND(I3095&gt;=50011,I3095&lt;=50301),"Královéhradecký kraj",(IF(AND(I3095&gt;=54301,I3095&lt;=54303),"Královéhradecký kraj","0")))))))))))))))))))))))))))))))))))))))))))))))</f>
        <v>Pardubický kraj</v>
      </c>
      <c r="AB3095" t="s">
        <v>998</v>
      </c>
      <c r="AD3095" t="s">
        <v>998</v>
      </c>
      <c r="AE3095" t="s">
        <v>998</v>
      </c>
      <c r="AF3095" t="s">
        <v>998</v>
      </c>
      <c r="AG3095" s="107">
        <v>0</v>
      </c>
      <c r="AH3095" s="107">
        <v>0</v>
      </c>
      <c r="AI3095" s="107">
        <v>0</v>
      </c>
      <c r="AJ3095" t="s">
        <v>1012</v>
      </c>
    </row>
    <row r="3096" spans="1:37" x14ac:dyDescent="0.45">
      <c r="A3096" t="s">
        <v>1113</v>
      </c>
      <c r="B3096" t="s">
        <v>11178</v>
      </c>
      <c r="C3096" t="s">
        <v>990</v>
      </c>
      <c r="D3096" t="s">
        <v>11182</v>
      </c>
      <c r="E3096" t="s">
        <v>992</v>
      </c>
      <c r="F3096" t="s">
        <v>11183</v>
      </c>
      <c r="G3096">
        <v>30</v>
      </c>
      <c r="H3096" t="s">
        <v>1053</v>
      </c>
      <c r="I3096">
        <v>56169</v>
      </c>
      <c r="K3096" t="s">
        <v>11184</v>
      </c>
      <c r="L3096" s="106">
        <v>34074</v>
      </c>
      <c r="M3096">
        <v>13394289</v>
      </c>
      <c r="N3096" t="s">
        <v>996</v>
      </c>
      <c r="O3096" t="s">
        <v>12</v>
      </c>
      <c r="P3096" t="s">
        <v>997</v>
      </c>
      <c r="R3096" s="109" t="str">
        <f>IF(OR(P3096="SB",Q3096="SB"),"SB",0)</f>
        <v>SB</v>
      </c>
      <c r="T3096" s="110" t="s">
        <v>998</v>
      </c>
      <c r="V3096" s="113" t="str">
        <f>IF(AND(I3096&gt;=10000,I3096&lt;=19900),"Praha",(IF(AND(I3096&gt;=25001,I3096&lt;=29501),"Středočeský kraj",(IF(AND(I3096&gt;=30100,I3096&lt;=34972),"Středočeský kraj",(IF(AND(I3096&gt;=35002,I3096&lt;=36271),"Karlovarský kraj",(IF(AND(I3096&gt;=37001,I3096&lt;=39201),"Jihočeský kraj",(IF(AND(I3096&gt;=39701,I3096&lt;=39901),"Jihočeský kraj",(IF(AND(I3096&gt;=39301,I3096&lt;=39601),"Kraj Vysočina",(IF(AND(I3096&gt;=58001,I3096&lt;=59501),"Kraj Vysočina",(IF(AND(I3096&gt;=67401,I3096&lt;=67602),"Kraj Vysočina",(IF(AND(I3096&gt;=40001,I3096&lt;=44101),"Ústecký kraj",(IF(AND(I3096&gt;=46001,I3096&lt;=47201),"Liberecký kraj",(IF(AND(I3096&gt;=51202,I3096&lt;=51401),"Liberecký kraj",(IF(AND(I3096&gt;=53002,I3096&lt;=53976),"Pardubický kraj",(IF(AND(I3096&gt;=56002,I3096&lt;=57201),"Pardubický kraj",(IF(AND(I3096&gt;=60200,I3096&lt;=67201),"Jihomoravský kraj",(IF(AND(I3096&gt;=67801,I3096&lt;=68501),"Jihomoravský kraj",(IF(AND(I3096&gt;=69002,I3096&lt;=69801),"Jihomoravský kraj",(IF(AND(I3096&gt;=68601,I3096&lt;=68801),"Zlínský kraj",(IF(AND(I3096&gt;=75501,I3096&lt;=76901),"Zlínský kraj",(IF(AND(I3096&gt;=70030,I3096&lt;=74901),"Moravskoslezský kraj",(IF(AND(I3096&gt;=75000,I3096&lt;=75368),"Olomoucký kraj",(IF(AND(I3096&gt;=77200,I3096&lt;=79862),"Olomoucký kraj",(IF(AND(I3096&gt;=50011,I3096&lt;=50301),"Královéhradecký kraj",(IF(AND(I3096&gt;=54301,I3096&lt;=54303),"Královéhradecký kraj","0")))))))))))))))))))))))))))))))))))))))))))))))</f>
        <v>Pardubický kraj</v>
      </c>
      <c r="AB3096" t="s">
        <v>998</v>
      </c>
      <c r="AD3096" t="s">
        <v>998</v>
      </c>
      <c r="AE3096" t="s">
        <v>998</v>
      </c>
      <c r="AF3096" t="s">
        <v>998</v>
      </c>
      <c r="AG3096" s="107">
        <v>0</v>
      </c>
      <c r="AH3096" s="107">
        <v>0</v>
      </c>
      <c r="AI3096" s="107">
        <v>0</v>
      </c>
      <c r="AJ3096" t="s">
        <v>1012</v>
      </c>
    </row>
    <row r="3097" spans="1:37" x14ac:dyDescent="0.45">
      <c r="A3097" t="s">
        <v>1161</v>
      </c>
      <c r="B3097" t="s">
        <v>11404</v>
      </c>
      <c r="C3097" t="s">
        <v>990</v>
      </c>
      <c r="D3097" t="s">
        <v>11408</v>
      </c>
      <c r="E3097" t="s">
        <v>992</v>
      </c>
      <c r="F3097" t="s">
        <v>2155</v>
      </c>
      <c r="G3097">
        <v>21</v>
      </c>
      <c r="H3097" t="s">
        <v>1053</v>
      </c>
      <c r="I3097">
        <v>56169</v>
      </c>
      <c r="K3097" t="s">
        <v>11409</v>
      </c>
      <c r="L3097" s="106">
        <v>32786</v>
      </c>
      <c r="M3097">
        <v>13394390</v>
      </c>
      <c r="N3097" t="s">
        <v>996</v>
      </c>
      <c r="O3097" t="s">
        <v>12</v>
      </c>
      <c r="P3097" t="s">
        <v>997</v>
      </c>
      <c r="R3097" s="109" t="str">
        <f>IF(OR(P3097="SB",Q3097="SB"),"SB",0)</f>
        <v>SB</v>
      </c>
      <c r="T3097" s="110" t="s">
        <v>998</v>
      </c>
      <c r="V3097" s="113" t="str">
        <f>IF(AND(I3097&gt;=10000,I3097&lt;=19900),"Praha",(IF(AND(I3097&gt;=25001,I3097&lt;=29501),"Středočeský kraj",(IF(AND(I3097&gt;=30100,I3097&lt;=34972),"Středočeský kraj",(IF(AND(I3097&gt;=35002,I3097&lt;=36271),"Karlovarský kraj",(IF(AND(I3097&gt;=37001,I3097&lt;=39201),"Jihočeský kraj",(IF(AND(I3097&gt;=39701,I3097&lt;=39901),"Jihočeský kraj",(IF(AND(I3097&gt;=39301,I3097&lt;=39601),"Kraj Vysočina",(IF(AND(I3097&gt;=58001,I3097&lt;=59501),"Kraj Vysočina",(IF(AND(I3097&gt;=67401,I3097&lt;=67602),"Kraj Vysočina",(IF(AND(I3097&gt;=40001,I3097&lt;=44101),"Ústecký kraj",(IF(AND(I3097&gt;=46001,I3097&lt;=47201),"Liberecký kraj",(IF(AND(I3097&gt;=51202,I3097&lt;=51401),"Liberecký kraj",(IF(AND(I3097&gt;=53002,I3097&lt;=53976),"Pardubický kraj",(IF(AND(I3097&gt;=56002,I3097&lt;=57201),"Pardubický kraj",(IF(AND(I3097&gt;=60200,I3097&lt;=67201),"Jihomoravský kraj",(IF(AND(I3097&gt;=67801,I3097&lt;=68501),"Jihomoravský kraj",(IF(AND(I3097&gt;=69002,I3097&lt;=69801),"Jihomoravský kraj",(IF(AND(I3097&gt;=68601,I3097&lt;=68801),"Zlínský kraj",(IF(AND(I3097&gt;=75501,I3097&lt;=76901),"Zlínský kraj",(IF(AND(I3097&gt;=70030,I3097&lt;=74901),"Moravskoslezský kraj",(IF(AND(I3097&gt;=75000,I3097&lt;=75368),"Olomoucký kraj",(IF(AND(I3097&gt;=77200,I3097&lt;=79862),"Olomoucký kraj",(IF(AND(I3097&gt;=50011,I3097&lt;=50301),"Královéhradecký kraj",(IF(AND(I3097&gt;=54301,I3097&lt;=54303),"Královéhradecký kraj","0")))))))))))))))))))))))))))))))))))))))))))))))</f>
        <v>Pardubický kraj</v>
      </c>
      <c r="AB3097" t="s">
        <v>998</v>
      </c>
      <c r="AD3097" t="s">
        <v>998</v>
      </c>
      <c r="AE3097" t="s">
        <v>998</v>
      </c>
      <c r="AF3097" t="s">
        <v>998</v>
      </c>
      <c r="AG3097" s="107">
        <v>0</v>
      </c>
      <c r="AH3097" s="107">
        <v>0</v>
      </c>
      <c r="AI3097" s="107">
        <v>0</v>
      </c>
      <c r="AJ3097" t="s">
        <v>1012</v>
      </c>
    </row>
    <row r="3098" spans="1:37" x14ac:dyDescent="0.45">
      <c r="A3098" t="s">
        <v>1037</v>
      </c>
      <c r="B3098" t="s">
        <v>11672</v>
      </c>
      <c r="C3098" t="s">
        <v>990</v>
      </c>
      <c r="D3098" t="s">
        <v>11673</v>
      </c>
      <c r="E3098" t="s">
        <v>992</v>
      </c>
      <c r="F3098" t="s">
        <v>11674</v>
      </c>
      <c r="G3098">
        <v>100</v>
      </c>
      <c r="H3098" t="s">
        <v>1053</v>
      </c>
      <c r="I3098">
        <v>56169</v>
      </c>
      <c r="K3098" t="s">
        <v>11675</v>
      </c>
      <c r="L3098" s="106">
        <v>35600</v>
      </c>
      <c r="M3098">
        <v>13359028</v>
      </c>
      <c r="N3098" t="s">
        <v>4313</v>
      </c>
      <c r="O3098" t="s">
        <v>1020</v>
      </c>
      <c r="P3098" t="s">
        <v>997</v>
      </c>
      <c r="R3098" s="109" t="str">
        <f>IF(OR(P3098="SB",Q3098="SB"),"SB",0)</f>
        <v>SB</v>
      </c>
      <c r="T3098" s="110" t="s">
        <v>998</v>
      </c>
      <c r="V3098" s="113" t="str">
        <f>IF(AND(I3098&gt;=10000,I3098&lt;=19900),"Praha",(IF(AND(I3098&gt;=25001,I3098&lt;=29501),"Středočeský kraj",(IF(AND(I3098&gt;=30100,I3098&lt;=34972),"Středočeský kraj",(IF(AND(I3098&gt;=35002,I3098&lt;=36271),"Karlovarský kraj",(IF(AND(I3098&gt;=37001,I3098&lt;=39201),"Jihočeský kraj",(IF(AND(I3098&gt;=39701,I3098&lt;=39901),"Jihočeský kraj",(IF(AND(I3098&gt;=39301,I3098&lt;=39601),"Kraj Vysočina",(IF(AND(I3098&gt;=58001,I3098&lt;=59501),"Kraj Vysočina",(IF(AND(I3098&gt;=67401,I3098&lt;=67602),"Kraj Vysočina",(IF(AND(I3098&gt;=40001,I3098&lt;=44101),"Ústecký kraj",(IF(AND(I3098&gt;=46001,I3098&lt;=47201),"Liberecký kraj",(IF(AND(I3098&gt;=51202,I3098&lt;=51401),"Liberecký kraj",(IF(AND(I3098&gt;=53002,I3098&lt;=53976),"Pardubický kraj",(IF(AND(I3098&gt;=56002,I3098&lt;=57201),"Pardubický kraj",(IF(AND(I3098&gt;=60200,I3098&lt;=67201),"Jihomoravský kraj",(IF(AND(I3098&gt;=67801,I3098&lt;=68501),"Jihomoravský kraj",(IF(AND(I3098&gt;=69002,I3098&lt;=69801),"Jihomoravský kraj",(IF(AND(I3098&gt;=68601,I3098&lt;=68801),"Zlínský kraj",(IF(AND(I3098&gt;=75501,I3098&lt;=76901),"Zlínský kraj",(IF(AND(I3098&gt;=70030,I3098&lt;=74901),"Moravskoslezský kraj",(IF(AND(I3098&gt;=75000,I3098&lt;=75368),"Olomoucký kraj",(IF(AND(I3098&gt;=77200,I3098&lt;=79862),"Olomoucký kraj",(IF(AND(I3098&gt;=50011,I3098&lt;=50301),"Královéhradecký kraj",(IF(AND(I3098&gt;=54301,I3098&lt;=54303),"Královéhradecký kraj","0")))))))))))))))))))))))))))))))))))))))))))))))</f>
        <v>Pardubický kraj</v>
      </c>
      <c r="AB3098" t="s">
        <v>998</v>
      </c>
      <c r="AD3098" t="s">
        <v>998</v>
      </c>
      <c r="AE3098" t="s">
        <v>998</v>
      </c>
      <c r="AF3098" t="s">
        <v>998</v>
      </c>
      <c r="AG3098" s="107">
        <v>0</v>
      </c>
      <c r="AH3098" s="107">
        <v>0</v>
      </c>
      <c r="AI3098" s="107">
        <v>0</v>
      </c>
      <c r="AJ3098" t="s">
        <v>1012</v>
      </c>
    </row>
    <row r="3099" spans="1:37" x14ac:dyDescent="0.45">
      <c r="A3099" t="s">
        <v>988</v>
      </c>
      <c r="B3099" t="s">
        <v>11672</v>
      </c>
      <c r="C3099" t="s">
        <v>990</v>
      </c>
      <c r="D3099" t="s">
        <v>11676</v>
      </c>
      <c r="E3099" t="s">
        <v>992</v>
      </c>
      <c r="F3099" t="s">
        <v>11674</v>
      </c>
      <c r="G3099">
        <v>100</v>
      </c>
      <c r="H3099" t="s">
        <v>1053</v>
      </c>
      <c r="I3099">
        <v>56169</v>
      </c>
      <c r="K3099" t="s">
        <v>9771</v>
      </c>
      <c r="L3099" s="106">
        <v>34388</v>
      </c>
      <c r="M3099">
        <v>13359129</v>
      </c>
      <c r="N3099" t="s">
        <v>4313</v>
      </c>
      <c r="O3099" t="s">
        <v>1020</v>
      </c>
      <c r="P3099" t="s">
        <v>997</v>
      </c>
      <c r="R3099" s="109" t="str">
        <f>IF(OR(P3099="SB",Q3099="SB"),"SB",0)</f>
        <v>SB</v>
      </c>
      <c r="T3099" s="110" t="s">
        <v>998</v>
      </c>
      <c r="V3099" s="113" t="str">
        <f>IF(AND(I3099&gt;=10000,I3099&lt;=19900),"Praha",(IF(AND(I3099&gt;=25001,I3099&lt;=29501),"Středočeský kraj",(IF(AND(I3099&gt;=30100,I3099&lt;=34972),"Středočeský kraj",(IF(AND(I3099&gt;=35002,I3099&lt;=36271),"Karlovarský kraj",(IF(AND(I3099&gt;=37001,I3099&lt;=39201),"Jihočeský kraj",(IF(AND(I3099&gt;=39701,I3099&lt;=39901),"Jihočeský kraj",(IF(AND(I3099&gt;=39301,I3099&lt;=39601),"Kraj Vysočina",(IF(AND(I3099&gt;=58001,I3099&lt;=59501),"Kraj Vysočina",(IF(AND(I3099&gt;=67401,I3099&lt;=67602),"Kraj Vysočina",(IF(AND(I3099&gt;=40001,I3099&lt;=44101),"Ústecký kraj",(IF(AND(I3099&gt;=46001,I3099&lt;=47201),"Liberecký kraj",(IF(AND(I3099&gt;=51202,I3099&lt;=51401),"Liberecký kraj",(IF(AND(I3099&gt;=53002,I3099&lt;=53976),"Pardubický kraj",(IF(AND(I3099&gt;=56002,I3099&lt;=57201),"Pardubický kraj",(IF(AND(I3099&gt;=60200,I3099&lt;=67201),"Jihomoravský kraj",(IF(AND(I3099&gt;=67801,I3099&lt;=68501),"Jihomoravský kraj",(IF(AND(I3099&gt;=69002,I3099&lt;=69801),"Jihomoravský kraj",(IF(AND(I3099&gt;=68601,I3099&lt;=68801),"Zlínský kraj",(IF(AND(I3099&gt;=75501,I3099&lt;=76901),"Zlínský kraj",(IF(AND(I3099&gt;=70030,I3099&lt;=74901),"Moravskoslezský kraj",(IF(AND(I3099&gt;=75000,I3099&lt;=75368),"Olomoucký kraj",(IF(AND(I3099&gt;=77200,I3099&lt;=79862),"Olomoucký kraj",(IF(AND(I3099&gt;=50011,I3099&lt;=50301),"Královéhradecký kraj",(IF(AND(I3099&gt;=54301,I3099&lt;=54303),"Královéhradecký kraj","0")))))))))))))))))))))))))))))))))))))))))))))))</f>
        <v>Pardubický kraj</v>
      </c>
      <c r="AB3099" t="s">
        <v>998</v>
      </c>
      <c r="AD3099" t="s">
        <v>998</v>
      </c>
      <c r="AE3099" t="s">
        <v>998</v>
      </c>
      <c r="AF3099" t="s">
        <v>998</v>
      </c>
      <c r="AG3099" s="107">
        <v>300</v>
      </c>
      <c r="AH3099" s="107">
        <v>0</v>
      </c>
      <c r="AI3099" s="107">
        <v>0</v>
      </c>
      <c r="AJ3099" t="s">
        <v>999</v>
      </c>
      <c r="AK3099" s="106">
        <v>44923</v>
      </c>
    </row>
    <row r="3100" spans="1:37" x14ac:dyDescent="0.45">
      <c r="A3100" t="s">
        <v>1007</v>
      </c>
      <c r="B3100" t="s">
        <v>11771</v>
      </c>
      <c r="C3100" t="s">
        <v>990</v>
      </c>
      <c r="D3100" t="s">
        <v>11778</v>
      </c>
      <c r="E3100" t="s">
        <v>992</v>
      </c>
      <c r="F3100" t="s">
        <v>1214</v>
      </c>
      <c r="G3100">
        <v>24</v>
      </c>
      <c r="H3100" t="s">
        <v>1053</v>
      </c>
      <c r="I3100">
        <v>56169</v>
      </c>
      <c r="K3100" t="s">
        <v>11779</v>
      </c>
      <c r="L3100" s="106">
        <v>33736</v>
      </c>
      <c r="M3100">
        <v>13394491</v>
      </c>
      <c r="N3100" t="s">
        <v>996</v>
      </c>
      <c r="O3100" t="s">
        <v>12</v>
      </c>
      <c r="P3100" t="s">
        <v>997</v>
      </c>
      <c r="R3100" s="109" t="str">
        <f>IF(OR(P3100="SB",Q3100="SB"),"SB",0)</f>
        <v>SB</v>
      </c>
      <c r="T3100" s="110" t="s">
        <v>998</v>
      </c>
      <c r="V3100" s="113" t="str">
        <f>IF(AND(I3100&gt;=10000,I3100&lt;=19900),"Praha",(IF(AND(I3100&gt;=25001,I3100&lt;=29501),"Středočeský kraj",(IF(AND(I3100&gt;=30100,I3100&lt;=34972),"Středočeský kraj",(IF(AND(I3100&gt;=35002,I3100&lt;=36271),"Karlovarský kraj",(IF(AND(I3100&gt;=37001,I3100&lt;=39201),"Jihočeský kraj",(IF(AND(I3100&gt;=39701,I3100&lt;=39901),"Jihočeský kraj",(IF(AND(I3100&gt;=39301,I3100&lt;=39601),"Kraj Vysočina",(IF(AND(I3100&gt;=58001,I3100&lt;=59501),"Kraj Vysočina",(IF(AND(I3100&gt;=67401,I3100&lt;=67602),"Kraj Vysočina",(IF(AND(I3100&gt;=40001,I3100&lt;=44101),"Ústecký kraj",(IF(AND(I3100&gt;=46001,I3100&lt;=47201),"Liberecký kraj",(IF(AND(I3100&gt;=51202,I3100&lt;=51401),"Liberecký kraj",(IF(AND(I3100&gt;=53002,I3100&lt;=53976),"Pardubický kraj",(IF(AND(I3100&gt;=56002,I3100&lt;=57201),"Pardubický kraj",(IF(AND(I3100&gt;=60200,I3100&lt;=67201),"Jihomoravský kraj",(IF(AND(I3100&gt;=67801,I3100&lt;=68501),"Jihomoravský kraj",(IF(AND(I3100&gt;=69002,I3100&lt;=69801),"Jihomoravský kraj",(IF(AND(I3100&gt;=68601,I3100&lt;=68801),"Zlínský kraj",(IF(AND(I3100&gt;=75501,I3100&lt;=76901),"Zlínský kraj",(IF(AND(I3100&gt;=70030,I3100&lt;=74901),"Moravskoslezský kraj",(IF(AND(I3100&gt;=75000,I3100&lt;=75368),"Olomoucký kraj",(IF(AND(I3100&gt;=77200,I3100&lt;=79862),"Olomoucký kraj",(IF(AND(I3100&gt;=50011,I3100&lt;=50301),"Královéhradecký kraj",(IF(AND(I3100&gt;=54301,I3100&lt;=54303),"Královéhradecký kraj","0")))))))))))))))))))))))))))))))))))))))))))))))</f>
        <v>Pardubický kraj</v>
      </c>
      <c r="AB3100" t="s">
        <v>998</v>
      </c>
      <c r="AD3100" t="s">
        <v>998</v>
      </c>
      <c r="AE3100" t="s">
        <v>998</v>
      </c>
      <c r="AF3100" t="s">
        <v>998</v>
      </c>
      <c r="AG3100" s="107">
        <v>0</v>
      </c>
      <c r="AH3100" s="107">
        <v>0</v>
      </c>
      <c r="AI3100" s="107">
        <v>0</v>
      </c>
      <c r="AJ3100" t="s">
        <v>1012</v>
      </c>
    </row>
    <row r="3101" spans="1:37" x14ac:dyDescent="0.45">
      <c r="A3101" t="s">
        <v>1007</v>
      </c>
      <c r="B3101" t="s">
        <v>12965</v>
      </c>
      <c r="C3101" t="s">
        <v>990</v>
      </c>
      <c r="D3101" t="s">
        <v>12966</v>
      </c>
      <c r="E3101" t="s">
        <v>992</v>
      </c>
      <c r="F3101" t="s">
        <v>12967</v>
      </c>
      <c r="G3101">
        <v>25</v>
      </c>
      <c r="H3101" t="s">
        <v>4698</v>
      </c>
      <c r="I3101">
        <v>56169</v>
      </c>
      <c r="K3101" t="s">
        <v>12968</v>
      </c>
      <c r="L3101" s="106">
        <v>30328</v>
      </c>
      <c r="M3101">
        <v>13357917</v>
      </c>
      <c r="N3101" t="s">
        <v>4313</v>
      </c>
      <c r="O3101" t="s">
        <v>1020</v>
      </c>
      <c r="P3101" t="s">
        <v>997</v>
      </c>
      <c r="R3101" s="109" t="str">
        <f>IF(OR(P3101="SB",Q3101="SB"),"SB",0)</f>
        <v>SB</v>
      </c>
      <c r="T3101" s="110" t="s">
        <v>998</v>
      </c>
      <c r="V3101" s="113" t="str">
        <f>IF(AND(I3101&gt;=10000,I3101&lt;=19900),"Praha",(IF(AND(I3101&gt;=25001,I3101&lt;=29501),"Středočeský kraj",(IF(AND(I3101&gt;=30100,I3101&lt;=34972),"Středočeský kraj",(IF(AND(I3101&gt;=35002,I3101&lt;=36271),"Karlovarský kraj",(IF(AND(I3101&gt;=37001,I3101&lt;=39201),"Jihočeský kraj",(IF(AND(I3101&gt;=39701,I3101&lt;=39901),"Jihočeský kraj",(IF(AND(I3101&gt;=39301,I3101&lt;=39601),"Kraj Vysočina",(IF(AND(I3101&gt;=58001,I3101&lt;=59501),"Kraj Vysočina",(IF(AND(I3101&gt;=67401,I3101&lt;=67602),"Kraj Vysočina",(IF(AND(I3101&gt;=40001,I3101&lt;=44101),"Ústecký kraj",(IF(AND(I3101&gt;=46001,I3101&lt;=47201),"Liberecký kraj",(IF(AND(I3101&gt;=51202,I3101&lt;=51401),"Liberecký kraj",(IF(AND(I3101&gt;=53002,I3101&lt;=53976),"Pardubický kraj",(IF(AND(I3101&gt;=56002,I3101&lt;=57201),"Pardubický kraj",(IF(AND(I3101&gt;=60200,I3101&lt;=67201),"Jihomoravský kraj",(IF(AND(I3101&gt;=67801,I3101&lt;=68501),"Jihomoravský kraj",(IF(AND(I3101&gt;=69002,I3101&lt;=69801),"Jihomoravský kraj",(IF(AND(I3101&gt;=68601,I3101&lt;=68801),"Zlínský kraj",(IF(AND(I3101&gt;=75501,I3101&lt;=76901),"Zlínský kraj",(IF(AND(I3101&gt;=70030,I3101&lt;=74901),"Moravskoslezský kraj",(IF(AND(I3101&gt;=75000,I3101&lt;=75368),"Olomoucký kraj",(IF(AND(I3101&gt;=77200,I3101&lt;=79862),"Olomoucký kraj",(IF(AND(I3101&gt;=50011,I3101&lt;=50301),"Královéhradecký kraj",(IF(AND(I3101&gt;=54301,I3101&lt;=54303),"Královéhradecký kraj","0")))))))))))))))))))))))))))))))))))))))))))))))</f>
        <v>Pardubický kraj</v>
      </c>
      <c r="AB3101" t="s">
        <v>998</v>
      </c>
      <c r="AD3101" t="s">
        <v>998</v>
      </c>
      <c r="AE3101" t="s">
        <v>998</v>
      </c>
      <c r="AF3101" t="s">
        <v>998</v>
      </c>
      <c r="AG3101" s="107">
        <v>300</v>
      </c>
      <c r="AH3101" s="107">
        <v>0</v>
      </c>
      <c r="AI3101" s="107">
        <v>0</v>
      </c>
      <c r="AJ3101" t="s">
        <v>999</v>
      </c>
      <c r="AK3101" s="106">
        <v>44923</v>
      </c>
    </row>
    <row r="3102" spans="1:37" x14ac:dyDescent="0.45">
      <c r="A3102" t="s">
        <v>1130</v>
      </c>
      <c r="B3102" t="s">
        <v>13085</v>
      </c>
      <c r="C3102" t="s">
        <v>990</v>
      </c>
      <c r="D3102" t="s">
        <v>13131</v>
      </c>
      <c r="E3102" t="s">
        <v>992</v>
      </c>
      <c r="F3102" t="s">
        <v>13092</v>
      </c>
      <c r="G3102">
        <v>9</v>
      </c>
      <c r="H3102" t="s">
        <v>9254</v>
      </c>
      <c r="I3102">
        <v>56169</v>
      </c>
      <c r="K3102" t="s">
        <v>13132</v>
      </c>
      <c r="L3102" s="106">
        <v>31281</v>
      </c>
      <c r="M3102">
        <v>13371152</v>
      </c>
      <c r="N3102" t="s">
        <v>4313</v>
      </c>
      <c r="O3102" t="s">
        <v>1020</v>
      </c>
      <c r="P3102" t="s">
        <v>997</v>
      </c>
      <c r="R3102" s="109" t="str">
        <f>IF(OR(P3102="SB",Q3102="SB"),"SB",0)</f>
        <v>SB</v>
      </c>
      <c r="T3102" s="110" t="s">
        <v>998</v>
      </c>
      <c r="V3102" s="113" t="str">
        <f>IF(AND(I3102&gt;=10000,I3102&lt;=19900),"Praha",(IF(AND(I3102&gt;=25001,I3102&lt;=29501),"Středočeský kraj",(IF(AND(I3102&gt;=30100,I3102&lt;=34972),"Středočeský kraj",(IF(AND(I3102&gt;=35002,I3102&lt;=36271),"Karlovarský kraj",(IF(AND(I3102&gt;=37001,I3102&lt;=39201),"Jihočeský kraj",(IF(AND(I3102&gt;=39701,I3102&lt;=39901),"Jihočeský kraj",(IF(AND(I3102&gt;=39301,I3102&lt;=39601),"Kraj Vysočina",(IF(AND(I3102&gt;=58001,I3102&lt;=59501),"Kraj Vysočina",(IF(AND(I3102&gt;=67401,I3102&lt;=67602),"Kraj Vysočina",(IF(AND(I3102&gt;=40001,I3102&lt;=44101),"Ústecký kraj",(IF(AND(I3102&gt;=46001,I3102&lt;=47201),"Liberecký kraj",(IF(AND(I3102&gt;=51202,I3102&lt;=51401),"Liberecký kraj",(IF(AND(I3102&gt;=53002,I3102&lt;=53976),"Pardubický kraj",(IF(AND(I3102&gt;=56002,I3102&lt;=57201),"Pardubický kraj",(IF(AND(I3102&gt;=60200,I3102&lt;=67201),"Jihomoravský kraj",(IF(AND(I3102&gt;=67801,I3102&lt;=68501),"Jihomoravský kraj",(IF(AND(I3102&gt;=69002,I3102&lt;=69801),"Jihomoravský kraj",(IF(AND(I3102&gt;=68601,I3102&lt;=68801),"Zlínský kraj",(IF(AND(I3102&gt;=75501,I3102&lt;=76901),"Zlínský kraj",(IF(AND(I3102&gt;=70030,I3102&lt;=74901),"Moravskoslezský kraj",(IF(AND(I3102&gt;=75000,I3102&lt;=75368),"Olomoucký kraj",(IF(AND(I3102&gt;=77200,I3102&lt;=79862),"Olomoucký kraj",(IF(AND(I3102&gt;=50011,I3102&lt;=50301),"Královéhradecký kraj",(IF(AND(I3102&gt;=54301,I3102&lt;=54303),"Královéhradecký kraj","0")))))))))))))))))))))))))))))))))))))))))))))))</f>
        <v>Pardubický kraj</v>
      </c>
      <c r="AB3102" t="s">
        <v>998</v>
      </c>
      <c r="AD3102" t="s">
        <v>998</v>
      </c>
      <c r="AE3102" t="s">
        <v>998</v>
      </c>
      <c r="AF3102" t="s">
        <v>998</v>
      </c>
      <c r="AG3102" s="107">
        <v>300</v>
      </c>
      <c r="AH3102" s="107">
        <v>0</v>
      </c>
      <c r="AI3102" s="107">
        <v>0</v>
      </c>
      <c r="AJ3102" t="s">
        <v>999</v>
      </c>
      <c r="AK3102" s="106">
        <v>44923</v>
      </c>
    </row>
    <row r="3103" spans="1:37" x14ac:dyDescent="0.45">
      <c r="A3103" t="s">
        <v>1007</v>
      </c>
      <c r="B3103" t="s">
        <v>17515</v>
      </c>
      <c r="C3103" t="s">
        <v>990</v>
      </c>
      <c r="D3103" t="s">
        <v>17516</v>
      </c>
      <c r="E3103" t="s">
        <v>992</v>
      </c>
      <c r="F3103" t="s">
        <v>9254</v>
      </c>
      <c r="G3103">
        <v>64</v>
      </c>
      <c r="H3103" t="s">
        <v>9254</v>
      </c>
      <c r="I3103">
        <v>56169</v>
      </c>
      <c r="K3103" t="s">
        <v>17517</v>
      </c>
      <c r="L3103" s="106">
        <v>34314</v>
      </c>
      <c r="M3103">
        <v>13358725</v>
      </c>
      <c r="N3103" t="s">
        <v>4313</v>
      </c>
      <c r="O3103" t="s">
        <v>1020</v>
      </c>
      <c r="P3103" t="s">
        <v>997</v>
      </c>
      <c r="R3103" s="109" t="str">
        <f>IF(OR(P3103="SB",Q3103="SB"),"SB",0)</f>
        <v>SB</v>
      </c>
      <c r="T3103" s="110" t="s">
        <v>998</v>
      </c>
      <c r="V3103" s="113" t="str">
        <f>IF(AND(I3103&gt;=10000,I3103&lt;=19900),"Praha",(IF(AND(I3103&gt;=25001,I3103&lt;=29501),"Středočeský kraj",(IF(AND(I3103&gt;=30100,I3103&lt;=34972),"Středočeský kraj",(IF(AND(I3103&gt;=35002,I3103&lt;=36271),"Karlovarský kraj",(IF(AND(I3103&gt;=37001,I3103&lt;=39201),"Jihočeský kraj",(IF(AND(I3103&gt;=39701,I3103&lt;=39901),"Jihočeský kraj",(IF(AND(I3103&gt;=39301,I3103&lt;=39601),"Kraj Vysočina",(IF(AND(I3103&gt;=58001,I3103&lt;=59501),"Kraj Vysočina",(IF(AND(I3103&gt;=67401,I3103&lt;=67602),"Kraj Vysočina",(IF(AND(I3103&gt;=40001,I3103&lt;=44101),"Ústecký kraj",(IF(AND(I3103&gt;=46001,I3103&lt;=47201),"Liberecký kraj",(IF(AND(I3103&gt;=51202,I3103&lt;=51401),"Liberecký kraj",(IF(AND(I3103&gt;=53002,I3103&lt;=53976),"Pardubický kraj",(IF(AND(I3103&gt;=56002,I3103&lt;=57201),"Pardubický kraj",(IF(AND(I3103&gt;=60200,I3103&lt;=67201),"Jihomoravský kraj",(IF(AND(I3103&gt;=67801,I3103&lt;=68501),"Jihomoravský kraj",(IF(AND(I3103&gt;=69002,I3103&lt;=69801),"Jihomoravský kraj",(IF(AND(I3103&gt;=68601,I3103&lt;=68801),"Zlínský kraj",(IF(AND(I3103&gt;=75501,I3103&lt;=76901),"Zlínský kraj",(IF(AND(I3103&gt;=70030,I3103&lt;=74901),"Moravskoslezský kraj",(IF(AND(I3103&gt;=75000,I3103&lt;=75368),"Olomoucký kraj",(IF(AND(I3103&gt;=77200,I3103&lt;=79862),"Olomoucký kraj",(IF(AND(I3103&gt;=50011,I3103&lt;=50301),"Královéhradecký kraj",(IF(AND(I3103&gt;=54301,I3103&lt;=54303),"Královéhradecký kraj","0")))))))))))))))))))))))))))))))))))))))))))))))</f>
        <v>Pardubický kraj</v>
      </c>
      <c r="AB3103" t="s">
        <v>998</v>
      </c>
      <c r="AD3103" t="s">
        <v>998</v>
      </c>
      <c r="AE3103" t="s">
        <v>998</v>
      </c>
      <c r="AF3103" t="s">
        <v>998</v>
      </c>
      <c r="AG3103" s="107">
        <v>300</v>
      </c>
      <c r="AH3103" s="107">
        <v>0</v>
      </c>
      <c r="AI3103" s="107">
        <v>0</v>
      </c>
      <c r="AJ3103" t="s">
        <v>999</v>
      </c>
      <c r="AK3103" s="106">
        <v>44923</v>
      </c>
    </row>
    <row r="3104" spans="1:37" x14ac:dyDescent="0.45">
      <c r="A3104" t="s">
        <v>1156</v>
      </c>
      <c r="B3104" t="s">
        <v>18711</v>
      </c>
      <c r="C3104" t="s">
        <v>990</v>
      </c>
      <c r="D3104" t="s">
        <v>18712</v>
      </c>
      <c r="E3104" t="s">
        <v>992</v>
      </c>
      <c r="F3104" t="s">
        <v>1984</v>
      </c>
      <c r="G3104">
        <v>26</v>
      </c>
      <c r="H3104" t="s">
        <v>1053</v>
      </c>
      <c r="I3104">
        <v>56169</v>
      </c>
      <c r="K3104" t="s">
        <v>18713</v>
      </c>
      <c r="L3104" s="106">
        <v>32920</v>
      </c>
      <c r="M3104">
        <v>13394592</v>
      </c>
      <c r="N3104" t="s">
        <v>996</v>
      </c>
      <c r="O3104" t="s">
        <v>12</v>
      </c>
      <c r="P3104" t="s">
        <v>997</v>
      </c>
      <c r="R3104" s="109" t="str">
        <f>IF(OR(P3104="SB",Q3104="SB"),"SB",0)</f>
        <v>SB</v>
      </c>
      <c r="T3104" s="110" t="s">
        <v>998</v>
      </c>
      <c r="V3104" s="113" t="str">
        <f>IF(AND(I3104&gt;=10000,I3104&lt;=19900),"Praha",(IF(AND(I3104&gt;=25001,I3104&lt;=29501),"Středočeský kraj",(IF(AND(I3104&gt;=30100,I3104&lt;=34972),"Středočeský kraj",(IF(AND(I3104&gt;=35002,I3104&lt;=36271),"Karlovarský kraj",(IF(AND(I3104&gt;=37001,I3104&lt;=39201),"Jihočeský kraj",(IF(AND(I3104&gt;=39701,I3104&lt;=39901),"Jihočeský kraj",(IF(AND(I3104&gt;=39301,I3104&lt;=39601),"Kraj Vysočina",(IF(AND(I3104&gt;=58001,I3104&lt;=59501),"Kraj Vysočina",(IF(AND(I3104&gt;=67401,I3104&lt;=67602),"Kraj Vysočina",(IF(AND(I3104&gt;=40001,I3104&lt;=44101),"Ústecký kraj",(IF(AND(I3104&gt;=46001,I3104&lt;=47201),"Liberecký kraj",(IF(AND(I3104&gt;=51202,I3104&lt;=51401),"Liberecký kraj",(IF(AND(I3104&gt;=53002,I3104&lt;=53976),"Pardubický kraj",(IF(AND(I3104&gt;=56002,I3104&lt;=57201),"Pardubický kraj",(IF(AND(I3104&gt;=60200,I3104&lt;=67201),"Jihomoravský kraj",(IF(AND(I3104&gt;=67801,I3104&lt;=68501),"Jihomoravský kraj",(IF(AND(I3104&gt;=69002,I3104&lt;=69801),"Jihomoravský kraj",(IF(AND(I3104&gt;=68601,I3104&lt;=68801),"Zlínský kraj",(IF(AND(I3104&gt;=75501,I3104&lt;=76901),"Zlínský kraj",(IF(AND(I3104&gt;=70030,I3104&lt;=74901),"Moravskoslezský kraj",(IF(AND(I3104&gt;=75000,I3104&lt;=75368),"Olomoucký kraj",(IF(AND(I3104&gt;=77200,I3104&lt;=79862),"Olomoucký kraj",(IF(AND(I3104&gt;=50011,I3104&lt;=50301),"Královéhradecký kraj",(IF(AND(I3104&gt;=54301,I3104&lt;=54303),"Královéhradecký kraj","0")))))))))))))))))))))))))))))))))))))))))))))))</f>
        <v>Pardubický kraj</v>
      </c>
      <c r="AB3104" t="s">
        <v>998</v>
      </c>
      <c r="AD3104" t="s">
        <v>998</v>
      </c>
      <c r="AE3104" t="s">
        <v>998</v>
      </c>
      <c r="AF3104" t="s">
        <v>998</v>
      </c>
      <c r="AG3104" s="107">
        <v>0</v>
      </c>
      <c r="AH3104" s="107">
        <v>0</v>
      </c>
      <c r="AI3104" s="107">
        <v>0</v>
      </c>
      <c r="AJ3104" t="s">
        <v>1012</v>
      </c>
    </row>
    <row r="3105" spans="1:37" x14ac:dyDescent="0.45">
      <c r="A3105" t="s">
        <v>1124</v>
      </c>
      <c r="B3105" t="s">
        <v>18328</v>
      </c>
      <c r="C3105" t="s">
        <v>990</v>
      </c>
      <c r="D3105" t="s">
        <v>18329</v>
      </c>
      <c r="E3105" t="s">
        <v>992</v>
      </c>
      <c r="F3105" t="s">
        <v>9254</v>
      </c>
      <c r="G3105">
        <v>5</v>
      </c>
      <c r="H3105" t="s">
        <v>9254</v>
      </c>
      <c r="I3105">
        <v>56169</v>
      </c>
      <c r="K3105" t="s">
        <v>18330</v>
      </c>
      <c r="L3105" s="106">
        <v>36846</v>
      </c>
      <c r="M3105">
        <v>13393178</v>
      </c>
      <c r="N3105" t="s">
        <v>996</v>
      </c>
      <c r="O3105" t="s">
        <v>12</v>
      </c>
      <c r="P3105" t="s">
        <v>997</v>
      </c>
      <c r="R3105" s="109" t="str">
        <f>IF(OR(P3105="SB",Q3105="SB"),"SB",0)</f>
        <v>SB</v>
      </c>
      <c r="V3105" s="113" t="str">
        <f>IF(AND(I3105&gt;=10000,I3105&lt;=19900),"Praha",(IF(AND(I3105&gt;=25001,I3105&lt;=29501),"Středočeský kraj",(IF(AND(I3105&gt;=30100,I3105&lt;=34972),"Středočeský kraj",(IF(AND(I3105&gt;=35002,I3105&lt;=36271),"Karlovarský kraj",(IF(AND(I3105&gt;=37001,I3105&lt;=39201),"Jihočeský kraj",(IF(AND(I3105&gt;=39701,I3105&lt;=39901),"Jihočeský kraj",(IF(AND(I3105&gt;=39301,I3105&lt;=39601),"Kraj Vysočina",(IF(AND(I3105&gt;=58001,I3105&lt;=59501),"Kraj Vysočina",(IF(AND(I3105&gt;=67401,I3105&lt;=67602),"Kraj Vysočina",(IF(AND(I3105&gt;=40001,I3105&lt;=44101),"Ústecký kraj",(IF(AND(I3105&gt;=46001,I3105&lt;=47201),"Liberecký kraj",(IF(AND(I3105&gt;=51202,I3105&lt;=51401),"Liberecký kraj",(IF(AND(I3105&gt;=53002,I3105&lt;=53976),"Pardubický kraj",(IF(AND(I3105&gt;=56002,I3105&lt;=57201),"Pardubický kraj",(IF(AND(I3105&gt;=60200,I3105&lt;=67201),"Jihomoravský kraj",(IF(AND(I3105&gt;=67801,I3105&lt;=68501),"Jihomoravský kraj",(IF(AND(I3105&gt;=69002,I3105&lt;=69801),"Jihomoravský kraj",(IF(AND(I3105&gt;=68601,I3105&lt;=68801),"Zlínský kraj",(IF(AND(I3105&gt;=75501,I3105&lt;=76901),"Zlínský kraj",(IF(AND(I3105&gt;=70030,I3105&lt;=74901),"Moravskoslezský kraj",(IF(AND(I3105&gt;=75000,I3105&lt;=75368),"Olomoucký kraj",(IF(AND(I3105&gt;=77200,I3105&lt;=79862),"Olomoucký kraj",(IF(AND(I3105&gt;=50011,I3105&lt;=50301),"Královéhradecký kraj",(IF(AND(I3105&gt;=54301,I3105&lt;=54303),"Královéhradecký kraj","0")))))))))))))))))))))))))))))))))))))))))))))))</f>
        <v>Pardubický kraj</v>
      </c>
      <c r="AD3105" t="s">
        <v>998</v>
      </c>
      <c r="AE3105" t="s">
        <v>998</v>
      </c>
      <c r="AF3105" t="s">
        <v>998</v>
      </c>
      <c r="AG3105" s="107">
        <v>300</v>
      </c>
      <c r="AH3105" s="107">
        <v>0</v>
      </c>
      <c r="AI3105" s="107">
        <v>0</v>
      </c>
      <c r="AJ3105" t="s">
        <v>999</v>
      </c>
      <c r="AK3105" s="106">
        <v>44924</v>
      </c>
    </row>
    <row r="3106" spans="1:37" x14ac:dyDescent="0.45">
      <c r="A3106" t="s">
        <v>1268</v>
      </c>
      <c r="B3106" t="s">
        <v>18798</v>
      </c>
      <c r="C3106" t="s">
        <v>990</v>
      </c>
      <c r="D3106" t="s">
        <v>18799</v>
      </c>
      <c r="E3106" t="s">
        <v>992</v>
      </c>
      <c r="F3106" t="s">
        <v>3111</v>
      </c>
      <c r="G3106">
        <v>1</v>
      </c>
      <c r="H3106" t="s">
        <v>1005</v>
      </c>
      <c r="I3106">
        <v>56170</v>
      </c>
      <c r="K3106" t="s">
        <v>18800</v>
      </c>
      <c r="L3106" s="106">
        <v>35659</v>
      </c>
      <c r="M3106">
        <v>14604870</v>
      </c>
      <c r="N3106" t="s">
        <v>996</v>
      </c>
      <c r="O3106" t="s">
        <v>12</v>
      </c>
      <c r="P3106" t="s">
        <v>997</v>
      </c>
      <c r="R3106" s="109" t="str">
        <f>IF(OR(P3106="SB",Q3106="SB"),"SB",0)</f>
        <v>SB</v>
      </c>
      <c r="T3106" s="110" t="s">
        <v>998</v>
      </c>
      <c r="V3106" s="113" t="str">
        <f>IF(AND(I3106&gt;=10000,I3106&lt;=19900),"Praha",(IF(AND(I3106&gt;=25001,I3106&lt;=29501),"Středočeský kraj",(IF(AND(I3106&gt;=30100,I3106&lt;=34972),"Středočeský kraj",(IF(AND(I3106&gt;=35002,I3106&lt;=36271),"Karlovarský kraj",(IF(AND(I3106&gt;=37001,I3106&lt;=39201),"Jihočeský kraj",(IF(AND(I3106&gt;=39701,I3106&lt;=39901),"Jihočeský kraj",(IF(AND(I3106&gt;=39301,I3106&lt;=39601),"Kraj Vysočina",(IF(AND(I3106&gt;=58001,I3106&lt;=59501),"Kraj Vysočina",(IF(AND(I3106&gt;=67401,I3106&lt;=67602),"Kraj Vysočina",(IF(AND(I3106&gt;=40001,I3106&lt;=44101),"Ústecký kraj",(IF(AND(I3106&gt;=46001,I3106&lt;=47201),"Liberecký kraj",(IF(AND(I3106&gt;=51202,I3106&lt;=51401),"Liberecký kraj",(IF(AND(I3106&gt;=53002,I3106&lt;=53976),"Pardubický kraj",(IF(AND(I3106&gt;=56002,I3106&lt;=57201),"Pardubický kraj",(IF(AND(I3106&gt;=60200,I3106&lt;=67201),"Jihomoravský kraj",(IF(AND(I3106&gt;=67801,I3106&lt;=68501),"Jihomoravský kraj",(IF(AND(I3106&gt;=69002,I3106&lt;=69801),"Jihomoravský kraj",(IF(AND(I3106&gt;=68601,I3106&lt;=68801),"Zlínský kraj",(IF(AND(I3106&gt;=75501,I3106&lt;=76901),"Zlínský kraj",(IF(AND(I3106&gt;=70030,I3106&lt;=74901),"Moravskoslezský kraj",(IF(AND(I3106&gt;=75000,I3106&lt;=75368),"Olomoucký kraj",(IF(AND(I3106&gt;=77200,I3106&lt;=79862),"Olomoucký kraj",(IF(AND(I3106&gt;=50011,I3106&lt;=50301),"Královéhradecký kraj",(IF(AND(I3106&gt;=54301,I3106&lt;=54303),"Královéhradecký kraj","0")))))))))))))))))))))))))))))))))))))))))))))))</f>
        <v>Pardubický kraj</v>
      </c>
      <c r="AB3106" t="s">
        <v>998</v>
      </c>
      <c r="AD3106" t="s">
        <v>998</v>
      </c>
      <c r="AE3106" t="s">
        <v>998</v>
      </c>
      <c r="AF3106" t="s">
        <v>998</v>
      </c>
      <c r="AG3106" s="107">
        <v>300</v>
      </c>
      <c r="AH3106" s="107">
        <v>0</v>
      </c>
      <c r="AI3106" s="107">
        <v>0</v>
      </c>
      <c r="AJ3106" t="s">
        <v>999</v>
      </c>
      <c r="AK3106" s="106">
        <v>44924</v>
      </c>
    </row>
    <row r="3107" spans="1:37" x14ac:dyDescent="0.45">
      <c r="A3107" t="s">
        <v>1036</v>
      </c>
      <c r="B3107" t="s">
        <v>15357</v>
      </c>
      <c r="C3107" t="s">
        <v>1002</v>
      </c>
      <c r="D3107" t="s">
        <v>15358</v>
      </c>
      <c r="E3107" t="s">
        <v>992</v>
      </c>
      <c r="F3107" t="s">
        <v>4139</v>
      </c>
      <c r="G3107">
        <v>269</v>
      </c>
      <c r="H3107" t="s">
        <v>4139</v>
      </c>
      <c r="I3107">
        <v>56184</v>
      </c>
      <c r="J3107">
        <v>605073922</v>
      </c>
      <c r="K3107" t="s">
        <v>15359</v>
      </c>
      <c r="L3107" s="106">
        <v>36287</v>
      </c>
      <c r="M3107">
        <v>14119769</v>
      </c>
      <c r="N3107" t="s">
        <v>1043</v>
      </c>
      <c r="O3107" t="s">
        <v>1020</v>
      </c>
      <c r="P3107" t="s">
        <v>997</v>
      </c>
      <c r="R3107" s="109" t="str">
        <f>IF(OR(P3107="SB",Q3107="SB"),"SB",0)</f>
        <v>SB</v>
      </c>
      <c r="T3107" s="110">
        <v>171042</v>
      </c>
      <c r="U3107" t="s">
        <v>19633</v>
      </c>
      <c r="V3107" s="113" t="str">
        <f>IF(AND(I3107&gt;=10000,I3107&lt;=19900),"Praha",(IF(AND(I3107&gt;=25001,I3107&lt;=29501),"Středočeský kraj",(IF(AND(I3107&gt;=30100,I3107&lt;=34972),"Středočeský kraj",(IF(AND(I3107&gt;=35002,I3107&lt;=36271),"Karlovarský kraj",(IF(AND(I3107&gt;=37001,I3107&lt;=39201),"Jihočeský kraj",(IF(AND(I3107&gt;=39701,I3107&lt;=39901),"Jihočeský kraj",(IF(AND(I3107&gt;=39301,I3107&lt;=39601),"Kraj Vysočina",(IF(AND(I3107&gt;=58001,I3107&lt;=59501),"Kraj Vysočina",(IF(AND(I3107&gt;=67401,I3107&lt;=67602),"Kraj Vysočina",(IF(AND(I3107&gt;=40001,I3107&lt;=44101),"Ústecký kraj",(IF(AND(I3107&gt;=46001,I3107&lt;=47201),"Liberecký kraj",(IF(AND(I3107&gt;=51202,I3107&lt;=51401),"Liberecký kraj",(IF(AND(I3107&gt;=53002,I3107&lt;=53976),"Pardubický kraj",(IF(AND(I3107&gt;=56002,I3107&lt;=57201),"Pardubický kraj",(IF(AND(I3107&gt;=60200,I3107&lt;=67201),"Jihomoravský kraj",(IF(AND(I3107&gt;=67801,I3107&lt;=68501),"Jihomoravský kraj",(IF(AND(I3107&gt;=69002,I3107&lt;=69801),"Jihomoravský kraj",(IF(AND(I3107&gt;=68601,I3107&lt;=68801),"Zlínský kraj",(IF(AND(I3107&gt;=75501,I3107&lt;=76901),"Zlínský kraj",(IF(AND(I3107&gt;=70030,I3107&lt;=74901),"Moravskoslezský kraj",(IF(AND(I3107&gt;=75000,I3107&lt;=75368),"Olomoucký kraj",(IF(AND(I3107&gt;=77200,I3107&lt;=79862),"Olomoucký kraj",(IF(AND(I3107&gt;=50011,I3107&lt;=50301),"Královéhradecký kraj",(IF(AND(I3107&gt;=54301,I3107&lt;=54303),"Královéhradecký kraj","0")))))))))))))))))))))))))))))))))))))))))))))))</f>
        <v>Pardubický kraj</v>
      </c>
      <c r="AB3107" t="s">
        <v>15360</v>
      </c>
      <c r="AD3107" t="s">
        <v>998</v>
      </c>
      <c r="AE3107" t="s">
        <v>998</v>
      </c>
      <c r="AF3107" t="s">
        <v>998</v>
      </c>
      <c r="AG3107" s="107">
        <v>0</v>
      </c>
      <c r="AH3107" s="107">
        <v>0</v>
      </c>
      <c r="AI3107" s="107">
        <v>0</v>
      </c>
      <c r="AJ3107" t="s">
        <v>1012</v>
      </c>
    </row>
    <row r="3108" spans="1:37" x14ac:dyDescent="0.45">
      <c r="A3108" t="s">
        <v>1448</v>
      </c>
      <c r="B3108" t="s">
        <v>8235</v>
      </c>
      <c r="C3108" t="s">
        <v>990</v>
      </c>
      <c r="D3108" t="s">
        <v>8236</v>
      </c>
      <c r="E3108" t="s">
        <v>992</v>
      </c>
      <c r="F3108" t="s">
        <v>8237</v>
      </c>
      <c r="G3108">
        <v>5</v>
      </c>
      <c r="H3108" t="s">
        <v>8238</v>
      </c>
      <c r="I3108">
        <v>56201</v>
      </c>
      <c r="K3108" t="s">
        <v>8239</v>
      </c>
      <c r="L3108" s="106">
        <v>25830</v>
      </c>
      <c r="M3108">
        <v>13001037</v>
      </c>
      <c r="N3108" t="s">
        <v>996</v>
      </c>
      <c r="O3108" t="s">
        <v>12</v>
      </c>
      <c r="P3108" t="s">
        <v>997</v>
      </c>
      <c r="R3108" s="109" t="str">
        <f>IF(OR(P3108="SB",Q3108="SB"),"SB",0)</f>
        <v>SB</v>
      </c>
      <c r="T3108" s="110" t="s">
        <v>998</v>
      </c>
      <c r="V3108" s="113" t="str">
        <f>IF(AND(I3108&gt;=10000,I3108&lt;=19900),"Praha",(IF(AND(I3108&gt;=25001,I3108&lt;=29501),"Středočeský kraj",(IF(AND(I3108&gt;=30100,I3108&lt;=34972),"Středočeský kraj",(IF(AND(I3108&gt;=35002,I3108&lt;=36271),"Karlovarský kraj",(IF(AND(I3108&gt;=37001,I3108&lt;=39201),"Jihočeský kraj",(IF(AND(I3108&gt;=39701,I3108&lt;=39901),"Jihočeský kraj",(IF(AND(I3108&gt;=39301,I3108&lt;=39601),"Kraj Vysočina",(IF(AND(I3108&gt;=58001,I3108&lt;=59501),"Kraj Vysočina",(IF(AND(I3108&gt;=67401,I3108&lt;=67602),"Kraj Vysočina",(IF(AND(I3108&gt;=40001,I3108&lt;=44101),"Ústecký kraj",(IF(AND(I3108&gt;=46001,I3108&lt;=47201),"Liberecký kraj",(IF(AND(I3108&gt;=51202,I3108&lt;=51401),"Liberecký kraj",(IF(AND(I3108&gt;=53002,I3108&lt;=53976),"Pardubický kraj",(IF(AND(I3108&gt;=56002,I3108&lt;=57201),"Pardubický kraj",(IF(AND(I3108&gt;=60200,I3108&lt;=67201),"Jihomoravský kraj",(IF(AND(I3108&gt;=67801,I3108&lt;=68501),"Jihomoravský kraj",(IF(AND(I3108&gt;=69002,I3108&lt;=69801),"Jihomoravský kraj",(IF(AND(I3108&gt;=68601,I3108&lt;=68801),"Zlínský kraj",(IF(AND(I3108&gt;=75501,I3108&lt;=76901),"Zlínský kraj",(IF(AND(I3108&gt;=70030,I3108&lt;=74901),"Moravskoslezský kraj",(IF(AND(I3108&gt;=75000,I3108&lt;=75368),"Olomoucký kraj",(IF(AND(I3108&gt;=77200,I3108&lt;=79862),"Olomoucký kraj",(IF(AND(I3108&gt;=50011,I3108&lt;=50301),"Královéhradecký kraj",(IF(AND(I3108&gt;=54301,I3108&lt;=54303),"Královéhradecký kraj","0")))))))))))))))))))))))))))))))))))))))))))))))</f>
        <v>Pardubický kraj</v>
      </c>
      <c r="AB3108" t="s">
        <v>998</v>
      </c>
      <c r="AD3108" t="s">
        <v>998</v>
      </c>
      <c r="AE3108" t="s">
        <v>998</v>
      </c>
      <c r="AF3108" t="s">
        <v>998</v>
      </c>
      <c r="AG3108" s="107">
        <v>0</v>
      </c>
      <c r="AH3108" s="107">
        <v>0</v>
      </c>
      <c r="AI3108" s="107">
        <v>0</v>
      </c>
      <c r="AJ3108" t="s">
        <v>1012</v>
      </c>
    </row>
    <row r="3109" spans="1:37" x14ac:dyDescent="0.45">
      <c r="A3109" t="s">
        <v>1187</v>
      </c>
      <c r="B3109" t="s">
        <v>8240</v>
      </c>
      <c r="C3109" t="s">
        <v>1002</v>
      </c>
      <c r="D3109" t="s">
        <v>8241</v>
      </c>
      <c r="E3109" t="s">
        <v>992</v>
      </c>
      <c r="F3109" t="s">
        <v>8237</v>
      </c>
      <c r="G3109">
        <v>5</v>
      </c>
      <c r="H3109" t="s">
        <v>1320</v>
      </c>
      <c r="I3109">
        <v>56201</v>
      </c>
      <c r="K3109" t="s">
        <v>2727</v>
      </c>
      <c r="L3109" s="106">
        <v>38238</v>
      </c>
      <c r="M3109">
        <v>16075937</v>
      </c>
      <c r="N3109" t="s">
        <v>1144</v>
      </c>
      <c r="O3109" t="s">
        <v>12</v>
      </c>
      <c r="P3109" t="s">
        <v>997</v>
      </c>
      <c r="R3109" s="109" t="str">
        <f>IF(OR(P3109="SB",Q3109="SB"),"SB",0)</f>
        <v>SB</v>
      </c>
      <c r="T3109" s="110" t="s">
        <v>998</v>
      </c>
      <c r="V3109" s="113" t="str">
        <f>IF(AND(I3109&gt;=10000,I3109&lt;=19900),"Praha",(IF(AND(I3109&gt;=25001,I3109&lt;=29501),"Středočeský kraj",(IF(AND(I3109&gt;=30100,I3109&lt;=34972),"Středočeský kraj",(IF(AND(I3109&gt;=35002,I3109&lt;=36271),"Karlovarský kraj",(IF(AND(I3109&gt;=37001,I3109&lt;=39201),"Jihočeský kraj",(IF(AND(I3109&gt;=39701,I3109&lt;=39901),"Jihočeský kraj",(IF(AND(I3109&gt;=39301,I3109&lt;=39601),"Kraj Vysočina",(IF(AND(I3109&gt;=58001,I3109&lt;=59501),"Kraj Vysočina",(IF(AND(I3109&gt;=67401,I3109&lt;=67602),"Kraj Vysočina",(IF(AND(I3109&gt;=40001,I3109&lt;=44101),"Ústecký kraj",(IF(AND(I3109&gt;=46001,I3109&lt;=47201),"Liberecký kraj",(IF(AND(I3109&gt;=51202,I3109&lt;=51401),"Liberecký kraj",(IF(AND(I3109&gt;=53002,I3109&lt;=53976),"Pardubický kraj",(IF(AND(I3109&gt;=56002,I3109&lt;=57201),"Pardubický kraj",(IF(AND(I3109&gt;=60200,I3109&lt;=67201),"Jihomoravský kraj",(IF(AND(I3109&gt;=67801,I3109&lt;=68501),"Jihomoravský kraj",(IF(AND(I3109&gt;=69002,I3109&lt;=69801),"Jihomoravský kraj",(IF(AND(I3109&gt;=68601,I3109&lt;=68801),"Zlínský kraj",(IF(AND(I3109&gt;=75501,I3109&lt;=76901),"Zlínský kraj",(IF(AND(I3109&gt;=70030,I3109&lt;=74901),"Moravskoslezský kraj",(IF(AND(I3109&gt;=75000,I3109&lt;=75368),"Olomoucký kraj",(IF(AND(I3109&gt;=77200,I3109&lt;=79862),"Olomoucký kraj",(IF(AND(I3109&gt;=50011,I3109&lt;=50301),"Královéhradecký kraj",(IF(AND(I3109&gt;=54301,I3109&lt;=54303),"Královéhradecký kraj","0")))))))))))))))))))))))))))))))))))))))))))))))</f>
        <v>Pardubický kraj</v>
      </c>
      <c r="AB3109" t="s">
        <v>998</v>
      </c>
      <c r="AD3109" t="s">
        <v>998</v>
      </c>
      <c r="AE3109" t="s">
        <v>998</v>
      </c>
      <c r="AF3109" t="s">
        <v>998</v>
      </c>
      <c r="AG3109" s="107">
        <v>300</v>
      </c>
      <c r="AH3109" s="107">
        <v>0</v>
      </c>
      <c r="AI3109" s="107">
        <v>0</v>
      </c>
      <c r="AJ3109" t="s">
        <v>999</v>
      </c>
      <c r="AK3109" s="106">
        <v>44877</v>
      </c>
    </row>
    <row r="3110" spans="1:37" x14ac:dyDescent="0.45">
      <c r="A3110" t="s">
        <v>1112</v>
      </c>
      <c r="B3110" t="s">
        <v>8858</v>
      </c>
      <c r="C3110" t="s">
        <v>1002</v>
      </c>
      <c r="D3110" t="s">
        <v>8862</v>
      </c>
      <c r="E3110" t="s">
        <v>992</v>
      </c>
      <c r="F3110" t="s">
        <v>1004</v>
      </c>
      <c r="G3110">
        <v>653</v>
      </c>
      <c r="H3110" t="s">
        <v>1320</v>
      </c>
      <c r="I3110">
        <v>56201</v>
      </c>
      <c r="K3110" t="s">
        <v>8863</v>
      </c>
      <c r="L3110" s="106">
        <v>39763</v>
      </c>
      <c r="M3110">
        <v>14664484</v>
      </c>
      <c r="N3110" t="s">
        <v>996</v>
      </c>
      <c r="O3110" t="s">
        <v>12</v>
      </c>
      <c r="P3110" t="s">
        <v>997</v>
      </c>
      <c r="R3110" s="109" t="str">
        <f>IF(OR(P3110="SB",Q3110="SB"),"SB",0)</f>
        <v>SB</v>
      </c>
      <c r="T3110" s="110" t="s">
        <v>998</v>
      </c>
      <c r="V3110" s="113" t="str">
        <f>IF(AND(I3110&gt;=10000,I3110&lt;=19900),"Praha",(IF(AND(I3110&gt;=25001,I3110&lt;=29501),"Středočeský kraj",(IF(AND(I3110&gt;=30100,I3110&lt;=34972),"Středočeský kraj",(IF(AND(I3110&gt;=35002,I3110&lt;=36271),"Karlovarský kraj",(IF(AND(I3110&gt;=37001,I3110&lt;=39201),"Jihočeský kraj",(IF(AND(I3110&gt;=39701,I3110&lt;=39901),"Jihočeský kraj",(IF(AND(I3110&gt;=39301,I3110&lt;=39601),"Kraj Vysočina",(IF(AND(I3110&gt;=58001,I3110&lt;=59501),"Kraj Vysočina",(IF(AND(I3110&gt;=67401,I3110&lt;=67602),"Kraj Vysočina",(IF(AND(I3110&gt;=40001,I3110&lt;=44101),"Ústecký kraj",(IF(AND(I3110&gt;=46001,I3110&lt;=47201),"Liberecký kraj",(IF(AND(I3110&gt;=51202,I3110&lt;=51401),"Liberecký kraj",(IF(AND(I3110&gt;=53002,I3110&lt;=53976),"Pardubický kraj",(IF(AND(I3110&gt;=56002,I3110&lt;=57201),"Pardubický kraj",(IF(AND(I3110&gt;=60200,I3110&lt;=67201),"Jihomoravský kraj",(IF(AND(I3110&gt;=67801,I3110&lt;=68501),"Jihomoravský kraj",(IF(AND(I3110&gt;=69002,I3110&lt;=69801),"Jihomoravský kraj",(IF(AND(I3110&gt;=68601,I3110&lt;=68801),"Zlínský kraj",(IF(AND(I3110&gt;=75501,I3110&lt;=76901),"Zlínský kraj",(IF(AND(I3110&gt;=70030,I3110&lt;=74901),"Moravskoslezský kraj",(IF(AND(I3110&gt;=75000,I3110&lt;=75368),"Olomoucký kraj",(IF(AND(I3110&gt;=77200,I3110&lt;=79862),"Olomoucký kraj",(IF(AND(I3110&gt;=50011,I3110&lt;=50301),"Královéhradecký kraj",(IF(AND(I3110&gt;=54301,I3110&lt;=54303),"Královéhradecký kraj","0")))))))))))))))))))))))))))))))))))))))))))))))</f>
        <v>Pardubický kraj</v>
      </c>
      <c r="AB3110" t="s">
        <v>998</v>
      </c>
      <c r="AD3110" t="s">
        <v>998</v>
      </c>
      <c r="AE3110" t="s">
        <v>998</v>
      </c>
      <c r="AF3110" t="s">
        <v>998</v>
      </c>
      <c r="AG3110" s="107">
        <v>300</v>
      </c>
      <c r="AH3110" s="107">
        <v>0</v>
      </c>
      <c r="AI3110" s="107">
        <v>0</v>
      </c>
      <c r="AJ3110" t="s">
        <v>999</v>
      </c>
      <c r="AK3110" s="106">
        <v>44923</v>
      </c>
    </row>
    <row r="3111" spans="1:37" x14ac:dyDescent="0.45">
      <c r="A3111" t="s">
        <v>1124</v>
      </c>
      <c r="B3111" t="s">
        <v>11053</v>
      </c>
      <c r="C3111" t="s">
        <v>990</v>
      </c>
      <c r="D3111" t="s">
        <v>11054</v>
      </c>
      <c r="E3111" t="s">
        <v>992</v>
      </c>
      <c r="F3111" t="s">
        <v>8994</v>
      </c>
      <c r="G3111">
        <v>411</v>
      </c>
      <c r="H3111" t="s">
        <v>1320</v>
      </c>
      <c r="I3111">
        <v>56203</v>
      </c>
      <c r="K3111" t="s">
        <v>11055</v>
      </c>
      <c r="L3111" s="106">
        <v>29568</v>
      </c>
      <c r="M3111">
        <v>10863704</v>
      </c>
      <c r="N3111" t="s">
        <v>996</v>
      </c>
      <c r="O3111" t="s">
        <v>12</v>
      </c>
      <c r="P3111" t="s">
        <v>997</v>
      </c>
      <c r="R3111" s="109" t="str">
        <f>IF(OR(P3111="SB",Q3111="SB"),"SB",0)</f>
        <v>SB</v>
      </c>
      <c r="T3111" s="110">
        <v>11699</v>
      </c>
      <c r="U3111" t="s">
        <v>19633</v>
      </c>
      <c r="V3111" s="113" t="str">
        <f>IF(AND(I3111&gt;=10000,I3111&lt;=19900),"Praha",(IF(AND(I3111&gt;=25001,I3111&lt;=29501),"Středočeský kraj",(IF(AND(I3111&gt;=30100,I3111&lt;=34972),"Středočeský kraj",(IF(AND(I3111&gt;=35002,I3111&lt;=36271),"Karlovarský kraj",(IF(AND(I3111&gt;=37001,I3111&lt;=39201),"Jihočeský kraj",(IF(AND(I3111&gt;=39701,I3111&lt;=39901),"Jihočeský kraj",(IF(AND(I3111&gt;=39301,I3111&lt;=39601),"Kraj Vysočina",(IF(AND(I3111&gt;=58001,I3111&lt;=59501),"Kraj Vysočina",(IF(AND(I3111&gt;=67401,I3111&lt;=67602),"Kraj Vysočina",(IF(AND(I3111&gt;=40001,I3111&lt;=44101),"Ústecký kraj",(IF(AND(I3111&gt;=46001,I3111&lt;=47201),"Liberecký kraj",(IF(AND(I3111&gt;=51202,I3111&lt;=51401),"Liberecký kraj",(IF(AND(I3111&gt;=53002,I3111&lt;=53976),"Pardubický kraj",(IF(AND(I3111&gt;=56002,I3111&lt;=57201),"Pardubický kraj",(IF(AND(I3111&gt;=60200,I3111&lt;=67201),"Jihomoravský kraj",(IF(AND(I3111&gt;=67801,I3111&lt;=68501),"Jihomoravský kraj",(IF(AND(I3111&gt;=69002,I3111&lt;=69801),"Jihomoravský kraj",(IF(AND(I3111&gt;=68601,I3111&lt;=68801),"Zlínský kraj",(IF(AND(I3111&gt;=75501,I3111&lt;=76901),"Zlínský kraj",(IF(AND(I3111&gt;=70030,I3111&lt;=74901),"Moravskoslezský kraj",(IF(AND(I3111&gt;=75000,I3111&lt;=75368),"Olomoucký kraj",(IF(AND(I3111&gt;=77200,I3111&lt;=79862),"Olomoucký kraj",(IF(AND(I3111&gt;=50011,I3111&lt;=50301),"Královéhradecký kraj",(IF(AND(I3111&gt;=54301,I3111&lt;=54303),"Královéhradecký kraj","0")))))))))))))))))))))))))))))))))))))))))))))))</f>
        <v>Pardubický kraj</v>
      </c>
      <c r="AD3111" t="s">
        <v>998</v>
      </c>
      <c r="AE3111" t="s">
        <v>998</v>
      </c>
      <c r="AF3111" t="s">
        <v>998</v>
      </c>
      <c r="AG3111" s="107">
        <v>0</v>
      </c>
      <c r="AH3111" s="107">
        <v>0</v>
      </c>
      <c r="AI3111" s="107">
        <v>0</v>
      </c>
      <c r="AJ3111" t="s">
        <v>1012</v>
      </c>
    </row>
    <row r="3112" spans="1:37" x14ac:dyDescent="0.45">
      <c r="A3112" t="s">
        <v>1156</v>
      </c>
      <c r="B3112" t="s">
        <v>13085</v>
      </c>
      <c r="C3112" t="s">
        <v>990</v>
      </c>
      <c r="D3112" t="s">
        <v>13107</v>
      </c>
      <c r="E3112" t="s">
        <v>992</v>
      </c>
      <c r="F3112" t="s">
        <v>1319</v>
      </c>
      <c r="G3112">
        <v>1204</v>
      </c>
      <c r="H3112" t="s">
        <v>1320</v>
      </c>
      <c r="I3112">
        <v>56203</v>
      </c>
      <c r="K3112" t="s">
        <v>13108</v>
      </c>
      <c r="L3112" s="106">
        <v>29539</v>
      </c>
      <c r="M3112">
        <v>14636903</v>
      </c>
      <c r="N3112" t="s">
        <v>996</v>
      </c>
      <c r="O3112" t="s">
        <v>12</v>
      </c>
      <c r="P3112" t="s">
        <v>997</v>
      </c>
      <c r="R3112" s="109" t="str">
        <f>IF(OR(P3112="SB",Q3112="SB"),"SB",0)</f>
        <v>SB</v>
      </c>
      <c r="T3112" s="110" t="s">
        <v>998</v>
      </c>
      <c r="V3112" s="113" t="str">
        <f>IF(AND(I3112&gt;=10000,I3112&lt;=19900),"Praha",(IF(AND(I3112&gt;=25001,I3112&lt;=29501),"Středočeský kraj",(IF(AND(I3112&gt;=30100,I3112&lt;=34972),"Středočeský kraj",(IF(AND(I3112&gt;=35002,I3112&lt;=36271),"Karlovarský kraj",(IF(AND(I3112&gt;=37001,I3112&lt;=39201),"Jihočeský kraj",(IF(AND(I3112&gt;=39701,I3112&lt;=39901),"Jihočeský kraj",(IF(AND(I3112&gt;=39301,I3112&lt;=39601),"Kraj Vysočina",(IF(AND(I3112&gt;=58001,I3112&lt;=59501),"Kraj Vysočina",(IF(AND(I3112&gt;=67401,I3112&lt;=67602),"Kraj Vysočina",(IF(AND(I3112&gt;=40001,I3112&lt;=44101),"Ústecký kraj",(IF(AND(I3112&gt;=46001,I3112&lt;=47201),"Liberecký kraj",(IF(AND(I3112&gt;=51202,I3112&lt;=51401),"Liberecký kraj",(IF(AND(I3112&gt;=53002,I3112&lt;=53976),"Pardubický kraj",(IF(AND(I3112&gt;=56002,I3112&lt;=57201),"Pardubický kraj",(IF(AND(I3112&gt;=60200,I3112&lt;=67201),"Jihomoravský kraj",(IF(AND(I3112&gt;=67801,I3112&lt;=68501),"Jihomoravský kraj",(IF(AND(I3112&gt;=69002,I3112&lt;=69801),"Jihomoravský kraj",(IF(AND(I3112&gt;=68601,I3112&lt;=68801),"Zlínský kraj",(IF(AND(I3112&gt;=75501,I3112&lt;=76901),"Zlínský kraj",(IF(AND(I3112&gt;=70030,I3112&lt;=74901),"Moravskoslezský kraj",(IF(AND(I3112&gt;=75000,I3112&lt;=75368),"Olomoucký kraj",(IF(AND(I3112&gt;=77200,I3112&lt;=79862),"Olomoucký kraj",(IF(AND(I3112&gt;=50011,I3112&lt;=50301),"Královéhradecký kraj",(IF(AND(I3112&gt;=54301,I3112&lt;=54303),"Královéhradecký kraj","0")))))))))))))))))))))))))))))))))))))))))))))))</f>
        <v>Pardubický kraj</v>
      </c>
      <c r="AB3112" t="s">
        <v>998</v>
      </c>
      <c r="AD3112" t="s">
        <v>998</v>
      </c>
      <c r="AE3112" t="s">
        <v>998</v>
      </c>
      <c r="AF3112" t="s">
        <v>998</v>
      </c>
      <c r="AG3112" s="107">
        <v>0</v>
      </c>
      <c r="AH3112" s="107">
        <v>0</v>
      </c>
      <c r="AI3112" s="107">
        <v>0</v>
      </c>
      <c r="AJ3112" t="s">
        <v>1012</v>
      </c>
    </row>
    <row r="3113" spans="1:37" x14ac:dyDescent="0.45">
      <c r="A3113" t="s">
        <v>1169</v>
      </c>
      <c r="B3113" t="s">
        <v>11771</v>
      </c>
      <c r="C3113" t="s">
        <v>990</v>
      </c>
      <c r="D3113" t="s">
        <v>11782</v>
      </c>
      <c r="E3113" t="s">
        <v>992</v>
      </c>
      <c r="F3113" t="s">
        <v>3074</v>
      </c>
      <c r="G3113">
        <v>1270</v>
      </c>
      <c r="H3113" t="s">
        <v>1320</v>
      </c>
      <c r="I3113">
        <v>56206</v>
      </c>
      <c r="K3113" t="s">
        <v>11783</v>
      </c>
      <c r="L3113" s="106">
        <v>31201</v>
      </c>
      <c r="M3113">
        <v>10873303</v>
      </c>
      <c r="N3113" t="s">
        <v>996</v>
      </c>
      <c r="O3113" t="s">
        <v>12</v>
      </c>
      <c r="P3113" t="s">
        <v>997</v>
      </c>
      <c r="R3113" s="109" t="str">
        <f>IF(OR(P3113="SB",Q3113="SB"),"SB",0)</f>
        <v>SB</v>
      </c>
      <c r="T3113" s="110">
        <v>11730</v>
      </c>
      <c r="U3113" t="s">
        <v>19633</v>
      </c>
      <c r="V3113" s="113" t="str">
        <f>IF(AND(I3113&gt;=10000,I3113&lt;=19900),"Praha",(IF(AND(I3113&gt;=25001,I3113&lt;=29501),"Středočeský kraj",(IF(AND(I3113&gt;=30100,I3113&lt;=34972),"Středočeský kraj",(IF(AND(I3113&gt;=35002,I3113&lt;=36271),"Karlovarský kraj",(IF(AND(I3113&gt;=37001,I3113&lt;=39201),"Jihočeský kraj",(IF(AND(I3113&gt;=39701,I3113&lt;=39901),"Jihočeský kraj",(IF(AND(I3113&gt;=39301,I3113&lt;=39601),"Kraj Vysočina",(IF(AND(I3113&gt;=58001,I3113&lt;=59501),"Kraj Vysočina",(IF(AND(I3113&gt;=67401,I3113&lt;=67602),"Kraj Vysočina",(IF(AND(I3113&gt;=40001,I3113&lt;=44101),"Ústecký kraj",(IF(AND(I3113&gt;=46001,I3113&lt;=47201),"Liberecký kraj",(IF(AND(I3113&gt;=51202,I3113&lt;=51401),"Liberecký kraj",(IF(AND(I3113&gt;=53002,I3113&lt;=53976),"Pardubický kraj",(IF(AND(I3113&gt;=56002,I3113&lt;=57201),"Pardubický kraj",(IF(AND(I3113&gt;=60200,I3113&lt;=67201),"Jihomoravský kraj",(IF(AND(I3113&gt;=67801,I3113&lt;=68501),"Jihomoravský kraj",(IF(AND(I3113&gt;=69002,I3113&lt;=69801),"Jihomoravský kraj",(IF(AND(I3113&gt;=68601,I3113&lt;=68801),"Zlínský kraj",(IF(AND(I3113&gt;=75501,I3113&lt;=76901),"Zlínský kraj",(IF(AND(I3113&gt;=70030,I3113&lt;=74901),"Moravskoslezský kraj",(IF(AND(I3113&gt;=75000,I3113&lt;=75368),"Olomoucký kraj",(IF(AND(I3113&gt;=77200,I3113&lt;=79862),"Olomoucký kraj",(IF(AND(I3113&gt;=50011,I3113&lt;=50301),"Královéhradecký kraj",(IF(AND(I3113&gt;=54301,I3113&lt;=54303),"Královéhradecký kraj","0")))))))))))))))))))))))))))))))))))))))))))))))</f>
        <v>Pardubický kraj</v>
      </c>
      <c r="AD3113" t="s">
        <v>998</v>
      </c>
      <c r="AE3113" t="s">
        <v>998</v>
      </c>
      <c r="AF3113" t="s">
        <v>998</v>
      </c>
      <c r="AG3113" s="107">
        <v>0</v>
      </c>
      <c r="AH3113" s="107">
        <v>0</v>
      </c>
      <c r="AI3113" s="107">
        <v>0</v>
      </c>
      <c r="AJ3113" t="s">
        <v>1012</v>
      </c>
    </row>
    <row r="3114" spans="1:37" x14ac:dyDescent="0.45">
      <c r="A3114" t="s">
        <v>1407</v>
      </c>
      <c r="B3114" t="s">
        <v>10830</v>
      </c>
      <c r="C3114" t="s">
        <v>1002</v>
      </c>
      <c r="D3114" t="s">
        <v>10831</v>
      </c>
      <c r="E3114" t="s">
        <v>992</v>
      </c>
      <c r="F3114" t="s">
        <v>10832</v>
      </c>
      <c r="G3114">
        <v>511</v>
      </c>
      <c r="H3114" t="s">
        <v>2906</v>
      </c>
      <c r="I3114">
        <v>56301</v>
      </c>
      <c r="J3114">
        <v>732523057</v>
      </c>
      <c r="K3114" t="s">
        <v>10833</v>
      </c>
      <c r="L3114" s="106">
        <v>37193</v>
      </c>
      <c r="M3114">
        <v>14082686</v>
      </c>
      <c r="N3114" t="s">
        <v>3962</v>
      </c>
      <c r="O3114" t="s">
        <v>1050</v>
      </c>
      <c r="P3114" t="s">
        <v>997</v>
      </c>
      <c r="R3114" s="109" t="str">
        <f>IF(OR(P3114="SB",Q3114="SB"),"SB",0)</f>
        <v>SB</v>
      </c>
      <c r="T3114" s="110">
        <v>171011</v>
      </c>
      <c r="U3114" t="s">
        <v>19633</v>
      </c>
      <c r="V3114" s="113" t="str">
        <f>IF(AND(I3114&gt;=10000,I3114&lt;=19900),"Praha",(IF(AND(I3114&gt;=25001,I3114&lt;=29501),"Středočeský kraj",(IF(AND(I3114&gt;=30100,I3114&lt;=34972),"Středočeský kraj",(IF(AND(I3114&gt;=35002,I3114&lt;=36271),"Karlovarský kraj",(IF(AND(I3114&gt;=37001,I3114&lt;=39201),"Jihočeský kraj",(IF(AND(I3114&gt;=39701,I3114&lt;=39901),"Jihočeský kraj",(IF(AND(I3114&gt;=39301,I3114&lt;=39601),"Kraj Vysočina",(IF(AND(I3114&gt;=58001,I3114&lt;=59501),"Kraj Vysočina",(IF(AND(I3114&gt;=67401,I3114&lt;=67602),"Kraj Vysočina",(IF(AND(I3114&gt;=40001,I3114&lt;=44101),"Ústecký kraj",(IF(AND(I3114&gt;=46001,I3114&lt;=47201),"Liberecký kraj",(IF(AND(I3114&gt;=51202,I3114&lt;=51401),"Liberecký kraj",(IF(AND(I3114&gt;=53002,I3114&lt;=53976),"Pardubický kraj",(IF(AND(I3114&gt;=56002,I3114&lt;=57201),"Pardubický kraj",(IF(AND(I3114&gt;=60200,I3114&lt;=67201),"Jihomoravský kraj",(IF(AND(I3114&gt;=67801,I3114&lt;=68501),"Jihomoravský kraj",(IF(AND(I3114&gt;=69002,I3114&lt;=69801),"Jihomoravský kraj",(IF(AND(I3114&gt;=68601,I3114&lt;=68801),"Zlínský kraj",(IF(AND(I3114&gt;=75501,I3114&lt;=76901),"Zlínský kraj",(IF(AND(I3114&gt;=70030,I3114&lt;=74901),"Moravskoslezský kraj",(IF(AND(I3114&gt;=75000,I3114&lt;=75368),"Olomoucký kraj",(IF(AND(I3114&gt;=77200,I3114&lt;=79862),"Olomoucký kraj",(IF(AND(I3114&gt;=50011,I3114&lt;=50301),"Královéhradecký kraj",(IF(AND(I3114&gt;=54301,I3114&lt;=54303),"Královéhradecký kraj","0")))))))))))))))))))))))))))))))))))))))))))))))</f>
        <v>Pardubický kraj</v>
      </c>
      <c r="AD3114" t="s">
        <v>998</v>
      </c>
      <c r="AE3114" t="s">
        <v>998</v>
      </c>
      <c r="AF3114" t="s">
        <v>998</v>
      </c>
      <c r="AG3114" s="107">
        <v>0</v>
      </c>
      <c r="AH3114" s="107">
        <v>0</v>
      </c>
      <c r="AI3114" s="107">
        <v>0</v>
      </c>
      <c r="AJ3114" t="s">
        <v>1012</v>
      </c>
    </row>
    <row r="3115" spans="1:37" x14ac:dyDescent="0.45">
      <c r="A3115" t="s">
        <v>1076</v>
      </c>
      <c r="B3115" t="s">
        <v>14370</v>
      </c>
      <c r="C3115" t="s">
        <v>990</v>
      </c>
      <c r="D3115" t="s">
        <v>14371</v>
      </c>
      <c r="E3115" t="s">
        <v>992</v>
      </c>
      <c r="F3115" t="s">
        <v>14372</v>
      </c>
      <c r="G3115">
        <v>35</v>
      </c>
      <c r="H3115" t="s">
        <v>2906</v>
      </c>
      <c r="I3115">
        <v>56301</v>
      </c>
      <c r="J3115">
        <v>606612998</v>
      </c>
      <c r="K3115" t="s">
        <v>14373</v>
      </c>
      <c r="L3115" s="106">
        <v>38340</v>
      </c>
      <c r="M3115">
        <v>10611605</v>
      </c>
      <c r="N3115" t="s">
        <v>996</v>
      </c>
      <c r="O3115" t="s">
        <v>12</v>
      </c>
      <c r="P3115" t="s">
        <v>997</v>
      </c>
      <c r="R3115" s="109" t="str">
        <f>IF(OR(P3115="SB",Q3115="SB"),"SB",0)</f>
        <v>SB</v>
      </c>
      <c r="V3115" s="113" t="str">
        <f>IF(AND(I3115&gt;=10000,I3115&lt;=19900),"Praha",(IF(AND(I3115&gt;=25001,I3115&lt;=29501),"Středočeský kraj",(IF(AND(I3115&gt;=30100,I3115&lt;=34972),"Středočeský kraj",(IF(AND(I3115&gt;=35002,I3115&lt;=36271),"Karlovarský kraj",(IF(AND(I3115&gt;=37001,I3115&lt;=39201),"Jihočeský kraj",(IF(AND(I3115&gt;=39701,I3115&lt;=39901),"Jihočeský kraj",(IF(AND(I3115&gt;=39301,I3115&lt;=39601),"Kraj Vysočina",(IF(AND(I3115&gt;=58001,I3115&lt;=59501),"Kraj Vysočina",(IF(AND(I3115&gt;=67401,I3115&lt;=67602),"Kraj Vysočina",(IF(AND(I3115&gt;=40001,I3115&lt;=44101),"Ústecký kraj",(IF(AND(I3115&gt;=46001,I3115&lt;=47201),"Liberecký kraj",(IF(AND(I3115&gt;=51202,I3115&lt;=51401),"Liberecký kraj",(IF(AND(I3115&gt;=53002,I3115&lt;=53976),"Pardubický kraj",(IF(AND(I3115&gt;=56002,I3115&lt;=57201),"Pardubický kraj",(IF(AND(I3115&gt;=60200,I3115&lt;=67201),"Jihomoravský kraj",(IF(AND(I3115&gt;=67801,I3115&lt;=68501),"Jihomoravský kraj",(IF(AND(I3115&gt;=69002,I3115&lt;=69801),"Jihomoravský kraj",(IF(AND(I3115&gt;=68601,I3115&lt;=68801),"Zlínský kraj",(IF(AND(I3115&gt;=75501,I3115&lt;=76901),"Zlínský kraj",(IF(AND(I3115&gt;=70030,I3115&lt;=74901),"Moravskoslezský kraj",(IF(AND(I3115&gt;=75000,I3115&lt;=75368),"Olomoucký kraj",(IF(AND(I3115&gt;=77200,I3115&lt;=79862),"Olomoucký kraj",(IF(AND(I3115&gt;=50011,I3115&lt;=50301),"Královéhradecký kraj",(IF(AND(I3115&gt;=54301,I3115&lt;=54303),"Královéhradecký kraj","0")))))))))))))))))))))))))))))))))))))))))))))))</f>
        <v>Pardubický kraj</v>
      </c>
      <c r="AD3115" t="s">
        <v>998</v>
      </c>
      <c r="AE3115" t="s">
        <v>998</v>
      </c>
      <c r="AF3115" t="s">
        <v>998</v>
      </c>
      <c r="AG3115" s="107">
        <v>300</v>
      </c>
      <c r="AH3115" s="107">
        <v>0</v>
      </c>
      <c r="AI3115" s="107">
        <v>0</v>
      </c>
      <c r="AJ3115" t="s">
        <v>999</v>
      </c>
      <c r="AK3115" s="106">
        <v>44924</v>
      </c>
    </row>
    <row r="3116" spans="1:37" x14ac:dyDescent="0.45">
      <c r="A3116" t="s">
        <v>1197</v>
      </c>
      <c r="B3116" t="s">
        <v>15910</v>
      </c>
      <c r="C3116" t="s">
        <v>1002</v>
      </c>
      <c r="D3116" t="s">
        <v>15911</v>
      </c>
      <c r="E3116" t="s">
        <v>992</v>
      </c>
      <c r="F3116" t="s">
        <v>15912</v>
      </c>
      <c r="G3116">
        <v>511</v>
      </c>
      <c r="H3116" t="s">
        <v>2906</v>
      </c>
      <c r="I3116">
        <v>56301</v>
      </c>
      <c r="J3116">
        <v>731635789</v>
      </c>
      <c r="K3116" t="s">
        <v>10833</v>
      </c>
      <c r="L3116" s="106">
        <v>39979</v>
      </c>
      <c r="M3116">
        <v>15510206</v>
      </c>
      <c r="N3116" t="s">
        <v>2373</v>
      </c>
      <c r="O3116" t="s">
        <v>1023</v>
      </c>
      <c r="P3116" t="s">
        <v>997</v>
      </c>
      <c r="R3116" s="109" t="str">
        <f>IF(OR(P3116="SB",Q3116="SB"),"SB",0)</f>
        <v>SB</v>
      </c>
      <c r="V3116" s="113" t="str">
        <f>IF(AND(I3116&gt;=10000,I3116&lt;=19900),"Praha",(IF(AND(I3116&gt;=25001,I3116&lt;=29501),"Středočeský kraj",(IF(AND(I3116&gt;=30100,I3116&lt;=34972),"Středočeský kraj",(IF(AND(I3116&gt;=35002,I3116&lt;=36271),"Karlovarský kraj",(IF(AND(I3116&gt;=37001,I3116&lt;=39201),"Jihočeský kraj",(IF(AND(I3116&gt;=39701,I3116&lt;=39901),"Jihočeský kraj",(IF(AND(I3116&gt;=39301,I3116&lt;=39601),"Kraj Vysočina",(IF(AND(I3116&gt;=58001,I3116&lt;=59501),"Kraj Vysočina",(IF(AND(I3116&gt;=67401,I3116&lt;=67602),"Kraj Vysočina",(IF(AND(I3116&gt;=40001,I3116&lt;=44101),"Ústecký kraj",(IF(AND(I3116&gt;=46001,I3116&lt;=47201),"Liberecký kraj",(IF(AND(I3116&gt;=51202,I3116&lt;=51401),"Liberecký kraj",(IF(AND(I3116&gt;=53002,I3116&lt;=53976),"Pardubický kraj",(IF(AND(I3116&gt;=56002,I3116&lt;=57201),"Pardubický kraj",(IF(AND(I3116&gt;=60200,I3116&lt;=67201),"Jihomoravský kraj",(IF(AND(I3116&gt;=67801,I3116&lt;=68501),"Jihomoravský kraj",(IF(AND(I3116&gt;=69002,I3116&lt;=69801),"Jihomoravský kraj",(IF(AND(I3116&gt;=68601,I3116&lt;=68801),"Zlínský kraj",(IF(AND(I3116&gt;=75501,I3116&lt;=76901),"Zlínský kraj",(IF(AND(I3116&gt;=70030,I3116&lt;=74901),"Moravskoslezský kraj",(IF(AND(I3116&gt;=75000,I3116&lt;=75368),"Olomoucký kraj",(IF(AND(I3116&gt;=77200,I3116&lt;=79862),"Olomoucký kraj",(IF(AND(I3116&gt;=50011,I3116&lt;=50301),"Královéhradecký kraj",(IF(AND(I3116&gt;=54301,I3116&lt;=54303),"Královéhradecký kraj","0")))))))))))))))))))))))))))))))))))))))))))))))</f>
        <v>Pardubický kraj</v>
      </c>
      <c r="AD3116" t="s">
        <v>998</v>
      </c>
      <c r="AE3116" t="s">
        <v>998</v>
      </c>
      <c r="AF3116" t="s">
        <v>998</v>
      </c>
      <c r="AG3116" s="107">
        <v>300</v>
      </c>
      <c r="AH3116" s="107">
        <v>0</v>
      </c>
      <c r="AI3116" s="107">
        <v>0</v>
      </c>
      <c r="AJ3116" t="s">
        <v>999</v>
      </c>
      <c r="AK3116" s="106">
        <v>44917</v>
      </c>
    </row>
    <row r="3117" spans="1:37" x14ac:dyDescent="0.45">
      <c r="A3117" t="s">
        <v>1156</v>
      </c>
      <c r="B3117" t="s">
        <v>19100</v>
      </c>
      <c r="C3117" t="s">
        <v>990</v>
      </c>
      <c r="D3117" t="s">
        <v>19101</v>
      </c>
      <c r="E3117" t="s">
        <v>992</v>
      </c>
      <c r="F3117" t="s">
        <v>17980</v>
      </c>
      <c r="G3117">
        <v>10</v>
      </c>
      <c r="H3117" t="s">
        <v>1682</v>
      </c>
      <c r="I3117">
        <v>56401</v>
      </c>
      <c r="K3117" t="s">
        <v>19102</v>
      </c>
      <c r="L3117" s="106">
        <v>30618</v>
      </c>
      <c r="M3117">
        <v>10868653</v>
      </c>
      <c r="N3117" t="s">
        <v>996</v>
      </c>
      <c r="O3117" t="s">
        <v>12</v>
      </c>
      <c r="P3117" t="s">
        <v>997</v>
      </c>
      <c r="R3117" s="109" t="str">
        <f>IF(OR(P3117="SB",Q3117="SB"),"SB",0)</f>
        <v>SB</v>
      </c>
      <c r="T3117" s="110">
        <v>11955</v>
      </c>
      <c r="U3117" t="s">
        <v>19633</v>
      </c>
      <c r="V3117" s="113" t="str">
        <f>IF(AND(I3117&gt;=10000,I3117&lt;=19900),"Praha",(IF(AND(I3117&gt;=25001,I3117&lt;=29501),"Středočeský kraj",(IF(AND(I3117&gt;=30100,I3117&lt;=34972),"Středočeský kraj",(IF(AND(I3117&gt;=35002,I3117&lt;=36271),"Karlovarský kraj",(IF(AND(I3117&gt;=37001,I3117&lt;=39201),"Jihočeský kraj",(IF(AND(I3117&gt;=39701,I3117&lt;=39901),"Jihočeský kraj",(IF(AND(I3117&gt;=39301,I3117&lt;=39601),"Kraj Vysočina",(IF(AND(I3117&gt;=58001,I3117&lt;=59501),"Kraj Vysočina",(IF(AND(I3117&gt;=67401,I3117&lt;=67602),"Kraj Vysočina",(IF(AND(I3117&gt;=40001,I3117&lt;=44101),"Ústecký kraj",(IF(AND(I3117&gt;=46001,I3117&lt;=47201),"Liberecký kraj",(IF(AND(I3117&gt;=51202,I3117&lt;=51401),"Liberecký kraj",(IF(AND(I3117&gt;=53002,I3117&lt;=53976),"Pardubický kraj",(IF(AND(I3117&gt;=56002,I3117&lt;=57201),"Pardubický kraj",(IF(AND(I3117&gt;=60200,I3117&lt;=67201),"Jihomoravský kraj",(IF(AND(I3117&gt;=67801,I3117&lt;=68501),"Jihomoravský kraj",(IF(AND(I3117&gt;=69002,I3117&lt;=69801),"Jihomoravský kraj",(IF(AND(I3117&gt;=68601,I3117&lt;=68801),"Zlínský kraj",(IF(AND(I3117&gt;=75501,I3117&lt;=76901),"Zlínský kraj",(IF(AND(I3117&gt;=70030,I3117&lt;=74901),"Moravskoslezský kraj",(IF(AND(I3117&gt;=75000,I3117&lt;=75368),"Olomoucký kraj",(IF(AND(I3117&gt;=77200,I3117&lt;=79862),"Olomoucký kraj",(IF(AND(I3117&gt;=50011,I3117&lt;=50301),"Královéhradecký kraj",(IF(AND(I3117&gt;=54301,I3117&lt;=54303),"Královéhradecký kraj","0")))))))))))))))))))))))))))))))))))))))))))))))</f>
        <v>Pardubický kraj</v>
      </c>
      <c r="AD3117" t="s">
        <v>998</v>
      </c>
      <c r="AE3117" t="s">
        <v>998</v>
      </c>
      <c r="AF3117" t="s">
        <v>998</v>
      </c>
      <c r="AG3117" s="107">
        <v>0</v>
      </c>
      <c r="AH3117" s="107">
        <v>0</v>
      </c>
      <c r="AI3117" s="107">
        <v>0</v>
      </c>
      <c r="AJ3117" t="s">
        <v>1012</v>
      </c>
    </row>
    <row r="3118" spans="1:37" x14ac:dyDescent="0.45">
      <c r="A3118" t="s">
        <v>1413</v>
      </c>
      <c r="B3118" t="s">
        <v>19341</v>
      </c>
      <c r="C3118" t="s">
        <v>1002</v>
      </c>
      <c r="D3118" t="s">
        <v>19344</v>
      </c>
      <c r="E3118" t="s">
        <v>992</v>
      </c>
      <c r="F3118" t="s">
        <v>4918</v>
      </c>
      <c r="G3118">
        <v>1158</v>
      </c>
      <c r="H3118" t="s">
        <v>4011</v>
      </c>
      <c r="I3118">
        <v>56501</v>
      </c>
      <c r="J3118">
        <v>608754883</v>
      </c>
      <c r="K3118" t="s">
        <v>19345</v>
      </c>
      <c r="L3118" s="106">
        <v>40004</v>
      </c>
      <c r="M3118">
        <v>14473316</v>
      </c>
      <c r="N3118" t="s">
        <v>1043</v>
      </c>
      <c r="O3118" t="s">
        <v>1020</v>
      </c>
      <c r="P3118" t="s">
        <v>997</v>
      </c>
      <c r="R3118" s="109" t="str">
        <f>IF(OR(P3118="SB",Q3118="SB"),"SB",0)</f>
        <v>SB</v>
      </c>
      <c r="T3118" s="110">
        <v>2018477</v>
      </c>
      <c r="U3118" t="s">
        <v>19633</v>
      </c>
      <c r="V3118" s="113" t="str">
        <f>IF(AND(I3118&gt;=10000,I3118&lt;=19900),"Praha",(IF(AND(I3118&gt;=25001,I3118&lt;=29501),"Středočeský kraj",(IF(AND(I3118&gt;=30100,I3118&lt;=34972),"Středočeský kraj",(IF(AND(I3118&gt;=35002,I3118&lt;=36271),"Karlovarský kraj",(IF(AND(I3118&gt;=37001,I3118&lt;=39201),"Jihočeský kraj",(IF(AND(I3118&gt;=39701,I3118&lt;=39901),"Jihočeský kraj",(IF(AND(I3118&gt;=39301,I3118&lt;=39601),"Kraj Vysočina",(IF(AND(I3118&gt;=58001,I3118&lt;=59501),"Kraj Vysočina",(IF(AND(I3118&gt;=67401,I3118&lt;=67602),"Kraj Vysočina",(IF(AND(I3118&gt;=40001,I3118&lt;=44101),"Ústecký kraj",(IF(AND(I3118&gt;=46001,I3118&lt;=47201),"Liberecký kraj",(IF(AND(I3118&gt;=51202,I3118&lt;=51401),"Liberecký kraj",(IF(AND(I3118&gt;=53002,I3118&lt;=53976),"Pardubický kraj",(IF(AND(I3118&gt;=56002,I3118&lt;=57201),"Pardubický kraj",(IF(AND(I3118&gt;=60200,I3118&lt;=67201),"Jihomoravský kraj",(IF(AND(I3118&gt;=67801,I3118&lt;=68501),"Jihomoravský kraj",(IF(AND(I3118&gt;=69002,I3118&lt;=69801),"Jihomoravský kraj",(IF(AND(I3118&gt;=68601,I3118&lt;=68801),"Zlínský kraj",(IF(AND(I3118&gt;=75501,I3118&lt;=76901),"Zlínský kraj",(IF(AND(I3118&gt;=70030,I3118&lt;=74901),"Moravskoslezský kraj",(IF(AND(I3118&gt;=75000,I3118&lt;=75368),"Olomoucký kraj",(IF(AND(I3118&gt;=77200,I3118&lt;=79862),"Olomoucký kraj",(IF(AND(I3118&gt;=50011,I3118&lt;=50301),"Královéhradecký kraj",(IF(AND(I3118&gt;=54301,I3118&lt;=54303),"Královéhradecký kraj","0")))))))))))))))))))))))))))))))))))))))))))))))</f>
        <v>Pardubický kraj</v>
      </c>
      <c r="AD3118" t="s">
        <v>998</v>
      </c>
      <c r="AE3118" t="s">
        <v>998</v>
      </c>
      <c r="AF3118" t="s">
        <v>998</v>
      </c>
      <c r="AG3118" s="107">
        <v>0</v>
      </c>
      <c r="AH3118" s="107">
        <v>0</v>
      </c>
      <c r="AI3118" s="107">
        <v>0</v>
      </c>
      <c r="AJ3118" t="s">
        <v>1012</v>
      </c>
    </row>
    <row r="3119" spans="1:37" x14ac:dyDescent="0.45">
      <c r="A3119" t="s">
        <v>1037</v>
      </c>
      <c r="B3119" t="s">
        <v>1038</v>
      </c>
      <c r="C3119" t="s">
        <v>990</v>
      </c>
      <c r="D3119" t="s">
        <v>1039</v>
      </c>
      <c r="E3119" t="s">
        <v>992</v>
      </c>
      <c r="F3119" t="s">
        <v>1040</v>
      </c>
      <c r="G3119">
        <v>947</v>
      </c>
      <c r="H3119" t="s">
        <v>1041</v>
      </c>
      <c r="I3119">
        <v>56501</v>
      </c>
      <c r="J3119">
        <v>604914136</v>
      </c>
      <c r="K3119" t="s">
        <v>1042</v>
      </c>
      <c r="L3119" s="106">
        <v>29804</v>
      </c>
      <c r="M3119">
        <v>14876672</v>
      </c>
      <c r="N3119" t="s">
        <v>1043</v>
      </c>
      <c r="O3119" t="s">
        <v>1020</v>
      </c>
      <c r="P3119" t="s">
        <v>997</v>
      </c>
      <c r="R3119" s="109" t="str">
        <f>IF(OR(P3119="SB",Q3119="SB"),"SB",0)</f>
        <v>SB</v>
      </c>
      <c r="T3119" s="110" t="s">
        <v>998</v>
      </c>
      <c r="V3119" s="113" t="str">
        <f>IF(AND(I3119&gt;=10000,I3119&lt;=19900),"Praha",(IF(AND(I3119&gt;=25001,I3119&lt;=29501),"Středočeský kraj",(IF(AND(I3119&gt;=30100,I3119&lt;=34972),"Středočeský kraj",(IF(AND(I3119&gt;=35002,I3119&lt;=36271),"Karlovarský kraj",(IF(AND(I3119&gt;=37001,I3119&lt;=39201),"Jihočeský kraj",(IF(AND(I3119&gt;=39701,I3119&lt;=39901),"Jihočeský kraj",(IF(AND(I3119&gt;=39301,I3119&lt;=39601),"Kraj Vysočina",(IF(AND(I3119&gt;=58001,I3119&lt;=59501),"Kraj Vysočina",(IF(AND(I3119&gt;=67401,I3119&lt;=67602),"Kraj Vysočina",(IF(AND(I3119&gt;=40001,I3119&lt;=44101),"Ústecký kraj",(IF(AND(I3119&gt;=46001,I3119&lt;=47201),"Liberecký kraj",(IF(AND(I3119&gt;=51202,I3119&lt;=51401),"Liberecký kraj",(IF(AND(I3119&gt;=53002,I3119&lt;=53976),"Pardubický kraj",(IF(AND(I3119&gt;=56002,I3119&lt;=57201),"Pardubický kraj",(IF(AND(I3119&gt;=60200,I3119&lt;=67201),"Jihomoravský kraj",(IF(AND(I3119&gt;=67801,I3119&lt;=68501),"Jihomoravský kraj",(IF(AND(I3119&gt;=69002,I3119&lt;=69801),"Jihomoravský kraj",(IF(AND(I3119&gt;=68601,I3119&lt;=68801),"Zlínský kraj",(IF(AND(I3119&gt;=75501,I3119&lt;=76901),"Zlínský kraj",(IF(AND(I3119&gt;=70030,I3119&lt;=74901),"Moravskoslezský kraj",(IF(AND(I3119&gt;=75000,I3119&lt;=75368),"Olomoucký kraj",(IF(AND(I3119&gt;=77200,I3119&lt;=79862),"Olomoucký kraj",(IF(AND(I3119&gt;=50011,I3119&lt;=50301),"Královéhradecký kraj",(IF(AND(I3119&gt;=54301,I3119&lt;=54303),"Královéhradecký kraj","0")))))))))))))))))))))))))))))))))))))))))))))))</f>
        <v>Pardubický kraj</v>
      </c>
      <c r="AB3119" t="s">
        <v>998</v>
      </c>
      <c r="AD3119" t="s">
        <v>998</v>
      </c>
      <c r="AE3119" t="s">
        <v>998</v>
      </c>
      <c r="AF3119" t="s">
        <v>998</v>
      </c>
      <c r="AG3119" s="107">
        <v>0</v>
      </c>
      <c r="AH3119" s="107">
        <v>0</v>
      </c>
      <c r="AI3119" s="107">
        <v>0</v>
      </c>
      <c r="AJ3119" t="s">
        <v>1012</v>
      </c>
    </row>
    <row r="3120" spans="1:37" x14ac:dyDescent="0.45">
      <c r="A3120" t="s">
        <v>2033</v>
      </c>
      <c r="B3120" t="s">
        <v>8570</v>
      </c>
      <c r="C3120" t="s">
        <v>990</v>
      </c>
      <c r="D3120" t="s">
        <v>8571</v>
      </c>
      <c r="E3120" t="s">
        <v>992</v>
      </c>
      <c r="F3120" t="s">
        <v>8572</v>
      </c>
      <c r="G3120">
        <v>3</v>
      </c>
      <c r="H3120" t="s">
        <v>4011</v>
      </c>
      <c r="I3120">
        <v>56501</v>
      </c>
      <c r="K3120" t="s">
        <v>8573</v>
      </c>
      <c r="L3120" s="106">
        <v>28632</v>
      </c>
      <c r="M3120">
        <v>13390956</v>
      </c>
      <c r="N3120" t="s">
        <v>996</v>
      </c>
      <c r="O3120" t="s">
        <v>12</v>
      </c>
      <c r="P3120" t="s">
        <v>997</v>
      </c>
      <c r="R3120" s="109" t="str">
        <f>IF(OR(P3120="SB",Q3120="SB"),"SB",0)</f>
        <v>SB</v>
      </c>
      <c r="T3120" s="110" t="s">
        <v>998</v>
      </c>
      <c r="V3120" s="113" t="str">
        <f>IF(AND(I3120&gt;=10000,I3120&lt;=19900),"Praha",(IF(AND(I3120&gt;=25001,I3120&lt;=29501),"Středočeský kraj",(IF(AND(I3120&gt;=30100,I3120&lt;=34972),"Středočeský kraj",(IF(AND(I3120&gt;=35002,I3120&lt;=36271),"Karlovarský kraj",(IF(AND(I3120&gt;=37001,I3120&lt;=39201),"Jihočeský kraj",(IF(AND(I3120&gt;=39701,I3120&lt;=39901),"Jihočeský kraj",(IF(AND(I3120&gt;=39301,I3120&lt;=39601),"Kraj Vysočina",(IF(AND(I3120&gt;=58001,I3120&lt;=59501),"Kraj Vysočina",(IF(AND(I3120&gt;=67401,I3120&lt;=67602),"Kraj Vysočina",(IF(AND(I3120&gt;=40001,I3120&lt;=44101),"Ústecký kraj",(IF(AND(I3120&gt;=46001,I3120&lt;=47201),"Liberecký kraj",(IF(AND(I3120&gt;=51202,I3120&lt;=51401),"Liberecký kraj",(IF(AND(I3120&gt;=53002,I3120&lt;=53976),"Pardubický kraj",(IF(AND(I3120&gt;=56002,I3120&lt;=57201),"Pardubický kraj",(IF(AND(I3120&gt;=60200,I3120&lt;=67201),"Jihomoravský kraj",(IF(AND(I3120&gt;=67801,I3120&lt;=68501),"Jihomoravský kraj",(IF(AND(I3120&gt;=69002,I3120&lt;=69801),"Jihomoravský kraj",(IF(AND(I3120&gt;=68601,I3120&lt;=68801),"Zlínský kraj",(IF(AND(I3120&gt;=75501,I3120&lt;=76901),"Zlínský kraj",(IF(AND(I3120&gt;=70030,I3120&lt;=74901),"Moravskoslezský kraj",(IF(AND(I3120&gt;=75000,I3120&lt;=75368),"Olomoucký kraj",(IF(AND(I3120&gt;=77200,I3120&lt;=79862),"Olomoucký kraj",(IF(AND(I3120&gt;=50011,I3120&lt;=50301),"Královéhradecký kraj",(IF(AND(I3120&gt;=54301,I3120&lt;=54303),"Královéhradecký kraj","0")))))))))))))))))))))))))))))))))))))))))))))))</f>
        <v>Pardubický kraj</v>
      </c>
      <c r="AB3120" t="s">
        <v>998</v>
      </c>
      <c r="AD3120" t="s">
        <v>998</v>
      </c>
      <c r="AE3120" t="s">
        <v>998</v>
      </c>
      <c r="AF3120" t="s">
        <v>998</v>
      </c>
      <c r="AG3120" s="107">
        <v>0</v>
      </c>
      <c r="AH3120" s="107">
        <v>0</v>
      </c>
      <c r="AI3120" s="107">
        <v>0</v>
      </c>
      <c r="AJ3120" t="s">
        <v>1012</v>
      </c>
    </row>
    <row r="3121" spans="1:37" x14ac:dyDescent="0.45">
      <c r="A3121" t="s">
        <v>1007</v>
      </c>
      <c r="B3121" t="s">
        <v>12776</v>
      </c>
      <c r="C3121" t="s">
        <v>990</v>
      </c>
      <c r="D3121" t="s">
        <v>12779</v>
      </c>
      <c r="E3121" t="s">
        <v>992</v>
      </c>
      <c r="F3121" t="s">
        <v>1110</v>
      </c>
      <c r="G3121">
        <v>2</v>
      </c>
      <c r="H3121" t="s">
        <v>1632</v>
      </c>
      <c r="I3121">
        <v>56601</v>
      </c>
      <c r="J3121">
        <v>604779545</v>
      </c>
      <c r="K3121" t="s">
        <v>12780</v>
      </c>
      <c r="L3121" s="106">
        <v>28447</v>
      </c>
      <c r="M3121">
        <v>10605844</v>
      </c>
      <c r="N3121" t="s">
        <v>996</v>
      </c>
      <c r="O3121" t="s">
        <v>12</v>
      </c>
      <c r="P3121" t="s">
        <v>997</v>
      </c>
      <c r="R3121" s="109" t="str">
        <f>IF(OR(P3121="SB",Q3121="SB"),"SB",0)</f>
        <v>SB</v>
      </c>
      <c r="T3121" s="110">
        <v>12821</v>
      </c>
      <c r="U3121" t="s">
        <v>19634</v>
      </c>
      <c r="V3121" s="113" t="str">
        <f>IF(AND(I3121&gt;=10000,I3121&lt;=19900),"Praha",(IF(AND(I3121&gt;=25001,I3121&lt;=29501),"Středočeský kraj",(IF(AND(I3121&gt;=30100,I3121&lt;=34972),"Středočeský kraj",(IF(AND(I3121&gt;=35002,I3121&lt;=36271),"Karlovarský kraj",(IF(AND(I3121&gt;=37001,I3121&lt;=39201),"Jihočeský kraj",(IF(AND(I3121&gt;=39701,I3121&lt;=39901),"Jihočeský kraj",(IF(AND(I3121&gt;=39301,I3121&lt;=39601),"Kraj Vysočina",(IF(AND(I3121&gt;=58001,I3121&lt;=59501),"Kraj Vysočina",(IF(AND(I3121&gt;=67401,I3121&lt;=67602),"Kraj Vysočina",(IF(AND(I3121&gt;=40001,I3121&lt;=44101),"Ústecký kraj",(IF(AND(I3121&gt;=46001,I3121&lt;=47201),"Liberecký kraj",(IF(AND(I3121&gt;=51202,I3121&lt;=51401),"Liberecký kraj",(IF(AND(I3121&gt;=53002,I3121&lt;=53976),"Pardubický kraj",(IF(AND(I3121&gt;=56002,I3121&lt;=57201),"Pardubický kraj",(IF(AND(I3121&gt;=60200,I3121&lt;=67201),"Jihomoravský kraj",(IF(AND(I3121&gt;=67801,I3121&lt;=68501),"Jihomoravský kraj",(IF(AND(I3121&gt;=69002,I3121&lt;=69801),"Jihomoravský kraj",(IF(AND(I3121&gt;=68601,I3121&lt;=68801),"Zlínský kraj",(IF(AND(I3121&gt;=75501,I3121&lt;=76901),"Zlínský kraj",(IF(AND(I3121&gt;=70030,I3121&lt;=74901),"Moravskoslezský kraj",(IF(AND(I3121&gt;=75000,I3121&lt;=75368),"Olomoucký kraj",(IF(AND(I3121&gt;=77200,I3121&lt;=79862),"Olomoucký kraj",(IF(AND(I3121&gt;=50011,I3121&lt;=50301),"Královéhradecký kraj",(IF(AND(I3121&gt;=54301,I3121&lt;=54303),"Královéhradecký kraj","0")))))))))))))))))))))))))))))))))))))))))))))))</f>
        <v>Pardubický kraj</v>
      </c>
      <c r="W3121" s="111">
        <v>12821</v>
      </c>
      <c r="X3121" s="111" t="s">
        <v>19633</v>
      </c>
      <c r="AD3121" t="s">
        <v>1024</v>
      </c>
      <c r="AE3121" t="s">
        <v>1515</v>
      </c>
      <c r="AF3121" t="s">
        <v>998</v>
      </c>
      <c r="AG3121" s="107">
        <v>0</v>
      </c>
      <c r="AH3121" s="107">
        <v>0</v>
      </c>
      <c r="AI3121" s="107">
        <v>0</v>
      </c>
      <c r="AJ3121" t="s">
        <v>1012</v>
      </c>
    </row>
    <row r="3122" spans="1:37" x14ac:dyDescent="0.45">
      <c r="A3122" t="s">
        <v>1746</v>
      </c>
      <c r="B3122" t="s">
        <v>7666</v>
      </c>
      <c r="C3122" t="s">
        <v>990</v>
      </c>
      <c r="D3122" t="s">
        <v>7667</v>
      </c>
      <c r="E3122" t="s">
        <v>992</v>
      </c>
      <c r="F3122" t="s">
        <v>7441</v>
      </c>
      <c r="G3122">
        <v>566</v>
      </c>
      <c r="H3122" t="s">
        <v>1632</v>
      </c>
      <c r="I3122">
        <v>56601</v>
      </c>
      <c r="K3122" t="s">
        <v>7668</v>
      </c>
      <c r="L3122" s="106">
        <v>38186</v>
      </c>
      <c r="M3122">
        <v>14595271</v>
      </c>
      <c r="N3122" t="s">
        <v>1144</v>
      </c>
      <c r="O3122" t="s">
        <v>12</v>
      </c>
      <c r="P3122" t="s">
        <v>997</v>
      </c>
      <c r="R3122" s="109" t="str">
        <f>IF(OR(P3122="SB",Q3122="SB"),"SB",0)</f>
        <v>SB</v>
      </c>
      <c r="T3122" s="110" t="s">
        <v>998</v>
      </c>
      <c r="V3122" s="113" t="str">
        <f>IF(AND(I3122&gt;=10000,I3122&lt;=19900),"Praha",(IF(AND(I3122&gt;=25001,I3122&lt;=29501),"Středočeský kraj",(IF(AND(I3122&gt;=30100,I3122&lt;=34972),"Středočeský kraj",(IF(AND(I3122&gt;=35002,I3122&lt;=36271),"Karlovarský kraj",(IF(AND(I3122&gt;=37001,I3122&lt;=39201),"Jihočeský kraj",(IF(AND(I3122&gt;=39701,I3122&lt;=39901),"Jihočeský kraj",(IF(AND(I3122&gt;=39301,I3122&lt;=39601),"Kraj Vysočina",(IF(AND(I3122&gt;=58001,I3122&lt;=59501),"Kraj Vysočina",(IF(AND(I3122&gt;=67401,I3122&lt;=67602),"Kraj Vysočina",(IF(AND(I3122&gt;=40001,I3122&lt;=44101),"Ústecký kraj",(IF(AND(I3122&gt;=46001,I3122&lt;=47201),"Liberecký kraj",(IF(AND(I3122&gt;=51202,I3122&lt;=51401),"Liberecký kraj",(IF(AND(I3122&gt;=53002,I3122&lt;=53976),"Pardubický kraj",(IF(AND(I3122&gt;=56002,I3122&lt;=57201),"Pardubický kraj",(IF(AND(I3122&gt;=60200,I3122&lt;=67201),"Jihomoravský kraj",(IF(AND(I3122&gt;=67801,I3122&lt;=68501),"Jihomoravský kraj",(IF(AND(I3122&gt;=69002,I3122&lt;=69801),"Jihomoravský kraj",(IF(AND(I3122&gt;=68601,I3122&lt;=68801),"Zlínský kraj",(IF(AND(I3122&gt;=75501,I3122&lt;=76901),"Zlínský kraj",(IF(AND(I3122&gt;=70030,I3122&lt;=74901),"Moravskoslezský kraj",(IF(AND(I3122&gt;=75000,I3122&lt;=75368),"Olomoucký kraj",(IF(AND(I3122&gt;=77200,I3122&lt;=79862),"Olomoucký kraj",(IF(AND(I3122&gt;=50011,I3122&lt;=50301),"Královéhradecký kraj",(IF(AND(I3122&gt;=54301,I3122&lt;=54303),"Královéhradecký kraj","0")))))))))))))))))))))))))))))))))))))))))))))))</f>
        <v>Pardubický kraj</v>
      </c>
      <c r="AB3122" t="s">
        <v>998</v>
      </c>
      <c r="AD3122" t="s">
        <v>998</v>
      </c>
      <c r="AE3122" t="s">
        <v>998</v>
      </c>
      <c r="AF3122" t="s">
        <v>998</v>
      </c>
      <c r="AG3122" s="107">
        <v>300</v>
      </c>
      <c r="AH3122" s="107">
        <v>0</v>
      </c>
      <c r="AI3122" s="107">
        <v>0</v>
      </c>
      <c r="AJ3122" t="s">
        <v>999</v>
      </c>
      <c r="AK3122" s="106">
        <v>44877</v>
      </c>
    </row>
    <row r="3123" spans="1:37" x14ac:dyDescent="0.45">
      <c r="A3123" t="s">
        <v>1033</v>
      </c>
      <c r="B3123" t="s">
        <v>13185</v>
      </c>
      <c r="C3123" t="s">
        <v>1002</v>
      </c>
      <c r="D3123" t="s">
        <v>13203</v>
      </c>
      <c r="E3123" t="s">
        <v>992</v>
      </c>
      <c r="F3123" t="s">
        <v>1559</v>
      </c>
      <c r="G3123">
        <v>800</v>
      </c>
      <c r="H3123" t="s">
        <v>1632</v>
      </c>
      <c r="I3123">
        <v>56601</v>
      </c>
      <c r="K3123" t="s">
        <v>13204</v>
      </c>
      <c r="L3123" s="106">
        <v>35868</v>
      </c>
      <c r="M3123">
        <v>14637610</v>
      </c>
      <c r="N3123" t="s">
        <v>996</v>
      </c>
      <c r="O3123" t="s">
        <v>12</v>
      </c>
      <c r="P3123" t="s">
        <v>997</v>
      </c>
      <c r="R3123" s="109" t="str">
        <f>IF(OR(P3123="SB",Q3123="SB"),"SB",0)</f>
        <v>SB</v>
      </c>
      <c r="T3123" s="110" t="s">
        <v>998</v>
      </c>
      <c r="V3123" s="113" t="str">
        <f>IF(AND(I3123&gt;=10000,I3123&lt;=19900),"Praha",(IF(AND(I3123&gt;=25001,I3123&lt;=29501),"Středočeský kraj",(IF(AND(I3123&gt;=30100,I3123&lt;=34972),"Středočeský kraj",(IF(AND(I3123&gt;=35002,I3123&lt;=36271),"Karlovarský kraj",(IF(AND(I3123&gt;=37001,I3123&lt;=39201),"Jihočeský kraj",(IF(AND(I3123&gt;=39701,I3123&lt;=39901),"Jihočeský kraj",(IF(AND(I3123&gt;=39301,I3123&lt;=39601),"Kraj Vysočina",(IF(AND(I3123&gt;=58001,I3123&lt;=59501),"Kraj Vysočina",(IF(AND(I3123&gt;=67401,I3123&lt;=67602),"Kraj Vysočina",(IF(AND(I3123&gt;=40001,I3123&lt;=44101),"Ústecký kraj",(IF(AND(I3123&gt;=46001,I3123&lt;=47201),"Liberecký kraj",(IF(AND(I3123&gt;=51202,I3123&lt;=51401),"Liberecký kraj",(IF(AND(I3123&gt;=53002,I3123&lt;=53976),"Pardubický kraj",(IF(AND(I3123&gt;=56002,I3123&lt;=57201),"Pardubický kraj",(IF(AND(I3123&gt;=60200,I3123&lt;=67201),"Jihomoravský kraj",(IF(AND(I3123&gt;=67801,I3123&lt;=68501),"Jihomoravský kraj",(IF(AND(I3123&gt;=69002,I3123&lt;=69801),"Jihomoravský kraj",(IF(AND(I3123&gt;=68601,I3123&lt;=68801),"Zlínský kraj",(IF(AND(I3123&gt;=75501,I3123&lt;=76901),"Zlínský kraj",(IF(AND(I3123&gt;=70030,I3123&lt;=74901),"Moravskoslezský kraj",(IF(AND(I3123&gt;=75000,I3123&lt;=75368),"Olomoucký kraj",(IF(AND(I3123&gt;=77200,I3123&lt;=79862),"Olomoucký kraj",(IF(AND(I3123&gt;=50011,I3123&lt;=50301),"Královéhradecký kraj",(IF(AND(I3123&gt;=54301,I3123&lt;=54303),"Královéhradecký kraj","0")))))))))))))))))))))))))))))))))))))))))))))))</f>
        <v>Pardubický kraj</v>
      </c>
      <c r="AB3123" t="s">
        <v>998</v>
      </c>
      <c r="AD3123" t="s">
        <v>998</v>
      </c>
      <c r="AE3123" t="s">
        <v>998</v>
      </c>
      <c r="AF3123" t="s">
        <v>998</v>
      </c>
      <c r="AG3123" s="107">
        <v>300</v>
      </c>
      <c r="AH3123" s="107">
        <v>0</v>
      </c>
      <c r="AI3123" s="107">
        <v>0</v>
      </c>
      <c r="AJ3123" t="s">
        <v>999</v>
      </c>
      <c r="AK3123" s="106">
        <v>44924</v>
      </c>
    </row>
    <row r="3124" spans="1:37" x14ac:dyDescent="0.45">
      <c r="A3124" t="s">
        <v>1811</v>
      </c>
      <c r="B3124" t="s">
        <v>16857</v>
      </c>
      <c r="C3124" t="s">
        <v>1002</v>
      </c>
      <c r="D3124" t="s">
        <v>16861</v>
      </c>
      <c r="E3124" t="s">
        <v>992</v>
      </c>
      <c r="F3124" t="s">
        <v>16862</v>
      </c>
      <c r="G3124">
        <v>266</v>
      </c>
      <c r="H3124" t="s">
        <v>1632</v>
      </c>
      <c r="I3124">
        <v>56601</v>
      </c>
      <c r="K3124" t="s">
        <v>16863</v>
      </c>
      <c r="L3124" s="106">
        <v>37939</v>
      </c>
      <c r="M3124">
        <v>14620432</v>
      </c>
      <c r="N3124" t="s">
        <v>996</v>
      </c>
      <c r="O3124" t="s">
        <v>12</v>
      </c>
      <c r="P3124" t="s">
        <v>997</v>
      </c>
      <c r="R3124" s="109" t="str">
        <f>IF(OR(P3124="SB",Q3124="SB"),"SB",0)</f>
        <v>SB</v>
      </c>
      <c r="T3124" s="110" t="s">
        <v>998</v>
      </c>
      <c r="V3124" s="113" t="str">
        <f>IF(AND(I3124&gt;=10000,I3124&lt;=19900),"Praha",(IF(AND(I3124&gt;=25001,I3124&lt;=29501),"Středočeský kraj",(IF(AND(I3124&gt;=30100,I3124&lt;=34972),"Středočeský kraj",(IF(AND(I3124&gt;=35002,I3124&lt;=36271),"Karlovarský kraj",(IF(AND(I3124&gt;=37001,I3124&lt;=39201),"Jihočeský kraj",(IF(AND(I3124&gt;=39701,I3124&lt;=39901),"Jihočeský kraj",(IF(AND(I3124&gt;=39301,I3124&lt;=39601),"Kraj Vysočina",(IF(AND(I3124&gt;=58001,I3124&lt;=59501),"Kraj Vysočina",(IF(AND(I3124&gt;=67401,I3124&lt;=67602),"Kraj Vysočina",(IF(AND(I3124&gt;=40001,I3124&lt;=44101),"Ústecký kraj",(IF(AND(I3124&gt;=46001,I3124&lt;=47201),"Liberecký kraj",(IF(AND(I3124&gt;=51202,I3124&lt;=51401),"Liberecký kraj",(IF(AND(I3124&gt;=53002,I3124&lt;=53976),"Pardubický kraj",(IF(AND(I3124&gt;=56002,I3124&lt;=57201),"Pardubický kraj",(IF(AND(I3124&gt;=60200,I3124&lt;=67201),"Jihomoravský kraj",(IF(AND(I3124&gt;=67801,I3124&lt;=68501),"Jihomoravský kraj",(IF(AND(I3124&gt;=69002,I3124&lt;=69801),"Jihomoravský kraj",(IF(AND(I3124&gt;=68601,I3124&lt;=68801),"Zlínský kraj",(IF(AND(I3124&gt;=75501,I3124&lt;=76901),"Zlínský kraj",(IF(AND(I3124&gt;=70030,I3124&lt;=74901),"Moravskoslezský kraj",(IF(AND(I3124&gt;=75000,I3124&lt;=75368),"Olomoucký kraj",(IF(AND(I3124&gt;=77200,I3124&lt;=79862),"Olomoucký kraj",(IF(AND(I3124&gt;=50011,I3124&lt;=50301),"Královéhradecký kraj",(IF(AND(I3124&gt;=54301,I3124&lt;=54303),"Královéhradecký kraj","0")))))))))))))))))))))))))))))))))))))))))))))))</f>
        <v>Pardubický kraj</v>
      </c>
      <c r="AB3124" t="s">
        <v>998</v>
      </c>
      <c r="AD3124" t="s">
        <v>998</v>
      </c>
      <c r="AE3124" t="s">
        <v>998</v>
      </c>
      <c r="AF3124" t="s">
        <v>998</v>
      </c>
      <c r="AG3124" s="107">
        <v>300</v>
      </c>
      <c r="AH3124" s="107">
        <v>0</v>
      </c>
      <c r="AI3124" s="107">
        <v>0</v>
      </c>
      <c r="AJ3124" t="s">
        <v>999</v>
      </c>
      <c r="AK3124" s="106">
        <v>44924</v>
      </c>
    </row>
    <row r="3125" spans="1:37" x14ac:dyDescent="0.45">
      <c r="A3125" t="s">
        <v>1157</v>
      </c>
      <c r="B3125" t="s">
        <v>19156</v>
      </c>
      <c r="C3125" t="s">
        <v>990</v>
      </c>
      <c r="D3125" t="s">
        <v>19157</v>
      </c>
      <c r="E3125" t="s">
        <v>992</v>
      </c>
      <c r="F3125" t="s">
        <v>1490</v>
      </c>
      <c r="G3125">
        <v>2</v>
      </c>
      <c r="H3125" t="s">
        <v>1632</v>
      </c>
      <c r="I3125">
        <v>56601</v>
      </c>
      <c r="K3125" t="s">
        <v>19158</v>
      </c>
      <c r="L3125" s="106">
        <v>26659</v>
      </c>
      <c r="M3125">
        <v>13024477</v>
      </c>
      <c r="N3125" t="s">
        <v>996</v>
      </c>
      <c r="O3125" t="s">
        <v>12</v>
      </c>
      <c r="P3125" t="s">
        <v>997</v>
      </c>
      <c r="R3125" s="109" t="str">
        <f>IF(OR(P3125="SB",Q3125="SB"),"SB",0)</f>
        <v>SB</v>
      </c>
      <c r="T3125" s="110" t="s">
        <v>998</v>
      </c>
      <c r="V3125" s="113" t="str">
        <f>IF(AND(I3125&gt;=10000,I3125&lt;=19900),"Praha",(IF(AND(I3125&gt;=25001,I3125&lt;=29501),"Středočeský kraj",(IF(AND(I3125&gt;=30100,I3125&lt;=34972),"Středočeský kraj",(IF(AND(I3125&gt;=35002,I3125&lt;=36271),"Karlovarský kraj",(IF(AND(I3125&gt;=37001,I3125&lt;=39201),"Jihočeský kraj",(IF(AND(I3125&gt;=39701,I3125&lt;=39901),"Jihočeský kraj",(IF(AND(I3125&gt;=39301,I3125&lt;=39601),"Kraj Vysočina",(IF(AND(I3125&gt;=58001,I3125&lt;=59501),"Kraj Vysočina",(IF(AND(I3125&gt;=67401,I3125&lt;=67602),"Kraj Vysočina",(IF(AND(I3125&gt;=40001,I3125&lt;=44101),"Ústecký kraj",(IF(AND(I3125&gt;=46001,I3125&lt;=47201),"Liberecký kraj",(IF(AND(I3125&gt;=51202,I3125&lt;=51401),"Liberecký kraj",(IF(AND(I3125&gt;=53002,I3125&lt;=53976),"Pardubický kraj",(IF(AND(I3125&gt;=56002,I3125&lt;=57201),"Pardubický kraj",(IF(AND(I3125&gt;=60200,I3125&lt;=67201),"Jihomoravský kraj",(IF(AND(I3125&gt;=67801,I3125&lt;=68501),"Jihomoravský kraj",(IF(AND(I3125&gt;=69002,I3125&lt;=69801),"Jihomoravský kraj",(IF(AND(I3125&gt;=68601,I3125&lt;=68801),"Zlínský kraj",(IF(AND(I3125&gt;=75501,I3125&lt;=76901),"Zlínský kraj",(IF(AND(I3125&gt;=70030,I3125&lt;=74901),"Moravskoslezský kraj",(IF(AND(I3125&gt;=75000,I3125&lt;=75368),"Olomoucký kraj",(IF(AND(I3125&gt;=77200,I3125&lt;=79862),"Olomoucký kraj",(IF(AND(I3125&gt;=50011,I3125&lt;=50301),"Královéhradecký kraj",(IF(AND(I3125&gt;=54301,I3125&lt;=54303),"Královéhradecký kraj","0")))))))))))))))))))))))))))))))))))))))))))))))</f>
        <v>Pardubický kraj</v>
      </c>
      <c r="AB3125" t="s">
        <v>998</v>
      </c>
      <c r="AD3125" t="s">
        <v>998</v>
      </c>
      <c r="AE3125" t="s">
        <v>998</v>
      </c>
      <c r="AF3125" t="s">
        <v>998</v>
      </c>
      <c r="AG3125" s="107">
        <v>0</v>
      </c>
      <c r="AH3125" s="107">
        <v>0</v>
      </c>
      <c r="AI3125" s="107">
        <v>0</v>
      </c>
      <c r="AJ3125" t="s">
        <v>1012</v>
      </c>
    </row>
    <row r="3126" spans="1:37" x14ac:dyDescent="0.45">
      <c r="A3126" t="s">
        <v>5879</v>
      </c>
      <c r="B3126" t="s">
        <v>7669</v>
      </c>
      <c r="C3126" t="s">
        <v>1002</v>
      </c>
      <c r="D3126" t="s">
        <v>7670</v>
      </c>
      <c r="E3126" t="s">
        <v>992</v>
      </c>
      <c r="F3126" t="s">
        <v>7441</v>
      </c>
      <c r="G3126">
        <v>566</v>
      </c>
      <c r="H3126" t="s">
        <v>1632</v>
      </c>
      <c r="I3126">
        <v>56601</v>
      </c>
      <c r="K3126" t="s">
        <v>7668</v>
      </c>
      <c r="L3126" s="106">
        <v>38857</v>
      </c>
      <c r="M3126">
        <v>14595170</v>
      </c>
      <c r="N3126" t="s">
        <v>1144</v>
      </c>
      <c r="O3126" t="s">
        <v>12</v>
      </c>
      <c r="P3126" t="s">
        <v>997</v>
      </c>
      <c r="R3126" s="109" t="str">
        <f>IF(OR(P3126="SB",Q3126="SB"),"SB",0)</f>
        <v>SB</v>
      </c>
      <c r="V3126" s="113" t="str">
        <f>IF(AND(I3126&gt;=10000,I3126&lt;=19900),"Praha",(IF(AND(I3126&gt;=25001,I3126&lt;=29501),"Středočeský kraj",(IF(AND(I3126&gt;=30100,I3126&lt;=34972),"Středočeský kraj",(IF(AND(I3126&gt;=35002,I3126&lt;=36271),"Karlovarský kraj",(IF(AND(I3126&gt;=37001,I3126&lt;=39201),"Jihočeský kraj",(IF(AND(I3126&gt;=39701,I3126&lt;=39901),"Jihočeský kraj",(IF(AND(I3126&gt;=39301,I3126&lt;=39601),"Kraj Vysočina",(IF(AND(I3126&gt;=58001,I3126&lt;=59501),"Kraj Vysočina",(IF(AND(I3126&gt;=67401,I3126&lt;=67602),"Kraj Vysočina",(IF(AND(I3126&gt;=40001,I3126&lt;=44101),"Ústecký kraj",(IF(AND(I3126&gt;=46001,I3126&lt;=47201),"Liberecký kraj",(IF(AND(I3126&gt;=51202,I3126&lt;=51401),"Liberecký kraj",(IF(AND(I3126&gt;=53002,I3126&lt;=53976),"Pardubický kraj",(IF(AND(I3126&gt;=56002,I3126&lt;=57201),"Pardubický kraj",(IF(AND(I3126&gt;=60200,I3126&lt;=67201),"Jihomoravský kraj",(IF(AND(I3126&gt;=67801,I3126&lt;=68501),"Jihomoravský kraj",(IF(AND(I3126&gt;=69002,I3126&lt;=69801),"Jihomoravský kraj",(IF(AND(I3126&gt;=68601,I3126&lt;=68801),"Zlínský kraj",(IF(AND(I3126&gt;=75501,I3126&lt;=76901),"Zlínský kraj",(IF(AND(I3126&gt;=70030,I3126&lt;=74901),"Moravskoslezský kraj",(IF(AND(I3126&gt;=75000,I3126&lt;=75368),"Olomoucký kraj",(IF(AND(I3126&gt;=77200,I3126&lt;=79862),"Olomoucký kraj",(IF(AND(I3126&gt;=50011,I3126&lt;=50301),"Královéhradecký kraj",(IF(AND(I3126&gt;=54301,I3126&lt;=54303),"Královéhradecký kraj","0")))))))))))))))))))))))))))))))))))))))))))))))</f>
        <v>Pardubický kraj</v>
      </c>
      <c r="AD3126" t="s">
        <v>998</v>
      </c>
      <c r="AE3126" t="s">
        <v>998</v>
      </c>
      <c r="AF3126" t="s">
        <v>998</v>
      </c>
      <c r="AG3126" s="107">
        <v>300</v>
      </c>
      <c r="AH3126" s="107">
        <v>0</v>
      </c>
      <c r="AI3126" s="107">
        <v>0</v>
      </c>
      <c r="AJ3126" t="s">
        <v>999</v>
      </c>
      <c r="AK3126" s="106">
        <v>44877</v>
      </c>
    </row>
    <row r="3127" spans="1:37" x14ac:dyDescent="0.45">
      <c r="A3127" t="s">
        <v>5034</v>
      </c>
      <c r="B3127" t="s">
        <v>18419</v>
      </c>
      <c r="C3127" t="s">
        <v>990</v>
      </c>
      <c r="D3127" t="s">
        <v>18422</v>
      </c>
      <c r="E3127" t="s">
        <v>992</v>
      </c>
      <c r="F3127" t="s">
        <v>2233</v>
      </c>
      <c r="G3127">
        <v>42</v>
      </c>
      <c r="H3127" t="s">
        <v>3343</v>
      </c>
      <c r="I3127">
        <v>56802</v>
      </c>
      <c r="J3127">
        <v>420603543447</v>
      </c>
      <c r="K3127" t="s">
        <v>18423</v>
      </c>
      <c r="L3127" s="106">
        <v>30502</v>
      </c>
      <c r="M3127">
        <v>10585838</v>
      </c>
      <c r="N3127" t="s">
        <v>996</v>
      </c>
      <c r="O3127" t="s">
        <v>12</v>
      </c>
      <c r="P3127" t="s">
        <v>997</v>
      </c>
      <c r="R3127" s="109" t="str">
        <f>IF(OR(P3127="SB",Q3127="SB"),"SB",0)</f>
        <v>SB</v>
      </c>
      <c r="T3127" s="110">
        <v>10569</v>
      </c>
      <c r="U3127" t="s">
        <v>19633</v>
      </c>
      <c r="V3127" s="113" t="str">
        <f>IF(AND(I3127&gt;=10000,I3127&lt;=19900),"Praha",(IF(AND(I3127&gt;=25001,I3127&lt;=29501),"Středočeský kraj",(IF(AND(I3127&gt;=30100,I3127&lt;=34972),"Středočeský kraj",(IF(AND(I3127&gt;=35002,I3127&lt;=36271),"Karlovarský kraj",(IF(AND(I3127&gt;=37001,I3127&lt;=39201),"Jihočeský kraj",(IF(AND(I3127&gt;=39701,I3127&lt;=39901),"Jihočeský kraj",(IF(AND(I3127&gt;=39301,I3127&lt;=39601),"Kraj Vysočina",(IF(AND(I3127&gt;=58001,I3127&lt;=59501),"Kraj Vysočina",(IF(AND(I3127&gt;=67401,I3127&lt;=67602),"Kraj Vysočina",(IF(AND(I3127&gt;=40001,I3127&lt;=44101),"Ústecký kraj",(IF(AND(I3127&gt;=46001,I3127&lt;=47201),"Liberecký kraj",(IF(AND(I3127&gt;=51202,I3127&lt;=51401),"Liberecký kraj",(IF(AND(I3127&gt;=53002,I3127&lt;=53976),"Pardubický kraj",(IF(AND(I3127&gt;=56002,I3127&lt;=57201),"Pardubický kraj",(IF(AND(I3127&gt;=60200,I3127&lt;=67201),"Jihomoravský kraj",(IF(AND(I3127&gt;=67801,I3127&lt;=68501),"Jihomoravský kraj",(IF(AND(I3127&gt;=69002,I3127&lt;=69801),"Jihomoravský kraj",(IF(AND(I3127&gt;=68601,I3127&lt;=68801),"Zlínský kraj",(IF(AND(I3127&gt;=75501,I3127&lt;=76901),"Zlínský kraj",(IF(AND(I3127&gt;=70030,I3127&lt;=74901),"Moravskoslezský kraj",(IF(AND(I3127&gt;=75000,I3127&lt;=75368),"Olomoucký kraj",(IF(AND(I3127&gt;=77200,I3127&lt;=79862),"Olomoucký kraj",(IF(AND(I3127&gt;=50011,I3127&lt;=50301),"Královéhradecký kraj",(IF(AND(I3127&gt;=54301,I3127&lt;=54303),"Královéhradecký kraj","0")))))))))))))))))))))))))))))))))))))))))))))))</f>
        <v>Pardubický kraj</v>
      </c>
      <c r="AD3127" t="s">
        <v>998</v>
      </c>
      <c r="AE3127" t="s">
        <v>998</v>
      </c>
      <c r="AF3127" t="s">
        <v>998</v>
      </c>
      <c r="AG3127" s="107">
        <v>0</v>
      </c>
      <c r="AH3127" s="107">
        <v>0</v>
      </c>
      <c r="AI3127" s="107">
        <v>0</v>
      </c>
      <c r="AJ3127" t="s">
        <v>1012</v>
      </c>
    </row>
    <row r="3128" spans="1:37" x14ac:dyDescent="0.45">
      <c r="A3128" t="s">
        <v>4678</v>
      </c>
      <c r="B3128" t="s">
        <v>18419</v>
      </c>
      <c r="C3128" t="s">
        <v>990</v>
      </c>
      <c r="D3128" t="s">
        <v>18420</v>
      </c>
      <c r="E3128" t="s">
        <v>992</v>
      </c>
      <c r="F3128" t="s">
        <v>2233</v>
      </c>
      <c r="G3128">
        <v>42</v>
      </c>
      <c r="H3128" t="s">
        <v>3343</v>
      </c>
      <c r="I3128">
        <v>56802</v>
      </c>
      <c r="K3128" t="s">
        <v>18421</v>
      </c>
      <c r="L3128" s="106">
        <v>34251</v>
      </c>
      <c r="M3128">
        <v>11492079</v>
      </c>
      <c r="N3128" t="s">
        <v>996</v>
      </c>
      <c r="O3128" t="s">
        <v>12</v>
      </c>
      <c r="P3128" t="s">
        <v>997</v>
      </c>
      <c r="R3128" s="109" t="str">
        <f>IF(OR(P3128="SB",Q3128="SB"),"SB",0)</f>
        <v>SB</v>
      </c>
      <c r="T3128" s="110">
        <v>12926</v>
      </c>
      <c r="U3128" t="s">
        <v>19633</v>
      </c>
      <c r="V3128" s="113" t="str">
        <f>IF(AND(I3128&gt;=10000,I3128&lt;=19900),"Praha",(IF(AND(I3128&gt;=25001,I3128&lt;=29501),"Středočeský kraj",(IF(AND(I3128&gt;=30100,I3128&lt;=34972),"Středočeský kraj",(IF(AND(I3128&gt;=35002,I3128&lt;=36271),"Karlovarský kraj",(IF(AND(I3128&gt;=37001,I3128&lt;=39201),"Jihočeský kraj",(IF(AND(I3128&gt;=39701,I3128&lt;=39901),"Jihočeský kraj",(IF(AND(I3128&gt;=39301,I3128&lt;=39601),"Kraj Vysočina",(IF(AND(I3128&gt;=58001,I3128&lt;=59501),"Kraj Vysočina",(IF(AND(I3128&gt;=67401,I3128&lt;=67602),"Kraj Vysočina",(IF(AND(I3128&gt;=40001,I3128&lt;=44101),"Ústecký kraj",(IF(AND(I3128&gt;=46001,I3128&lt;=47201),"Liberecký kraj",(IF(AND(I3128&gt;=51202,I3128&lt;=51401),"Liberecký kraj",(IF(AND(I3128&gt;=53002,I3128&lt;=53976),"Pardubický kraj",(IF(AND(I3128&gt;=56002,I3128&lt;=57201),"Pardubický kraj",(IF(AND(I3128&gt;=60200,I3128&lt;=67201),"Jihomoravský kraj",(IF(AND(I3128&gt;=67801,I3128&lt;=68501),"Jihomoravský kraj",(IF(AND(I3128&gt;=69002,I3128&lt;=69801),"Jihomoravský kraj",(IF(AND(I3128&gt;=68601,I3128&lt;=68801),"Zlínský kraj",(IF(AND(I3128&gt;=75501,I3128&lt;=76901),"Zlínský kraj",(IF(AND(I3128&gt;=70030,I3128&lt;=74901),"Moravskoslezský kraj",(IF(AND(I3128&gt;=75000,I3128&lt;=75368),"Olomoucký kraj",(IF(AND(I3128&gt;=77200,I3128&lt;=79862),"Olomoucký kraj",(IF(AND(I3128&gt;=50011,I3128&lt;=50301),"Královéhradecký kraj",(IF(AND(I3128&gt;=54301,I3128&lt;=54303),"Královéhradecký kraj","0")))))))))))))))))))))))))))))))))))))))))))))))</f>
        <v>Pardubický kraj</v>
      </c>
      <c r="AD3128" t="s">
        <v>998</v>
      </c>
      <c r="AE3128" t="s">
        <v>998</v>
      </c>
      <c r="AF3128" t="s">
        <v>998</v>
      </c>
      <c r="AG3128" s="107">
        <v>0</v>
      </c>
      <c r="AH3128" s="107">
        <v>0</v>
      </c>
      <c r="AI3128" s="107">
        <v>0</v>
      </c>
      <c r="AJ3128" t="s">
        <v>1012</v>
      </c>
    </row>
    <row r="3129" spans="1:37" x14ac:dyDescent="0.45">
      <c r="A3129" t="s">
        <v>1727</v>
      </c>
      <c r="B3129" t="s">
        <v>16687</v>
      </c>
      <c r="C3129" t="s">
        <v>1002</v>
      </c>
      <c r="D3129" t="s">
        <v>16688</v>
      </c>
      <c r="E3129" t="s">
        <v>992</v>
      </c>
      <c r="F3129" t="s">
        <v>16689</v>
      </c>
      <c r="G3129" t="s">
        <v>12657</v>
      </c>
      <c r="H3129" t="s">
        <v>3343</v>
      </c>
      <c r="I3129">
        <v>56802</v>
      </c>
      <c r="K3129" t="s">
        <v>12658</v>
      </c>
      <c r="L3129" s="106">
        <v>31620</v>
      </c>
      <c r="M3129">
        <v>10745078</v>
      </c>
      <c r="N3129" t="s">
        <v>2656</v>
      </c>
      <c r="O3129" t="s">
        <v>1020</v>
      </c>
      <c r="P3129" t="s">
        <v>997</v>
      </c>
      <c r="R3129" s="109" t="str">
        <f>IF(OR(P3129="SB",Q3129="SB"),"SB",0)</f>
        <v>SB</v>
      </c>
      <c r="T3129" s="110">
        <v>51150</v>
      </c>
      <c r="U3129" t="s">
        <v>19633</v>
      </c>
      <c r="V3129" s="113" t="str">
        <f>IF(AND(I3129&gt;=10000,I3129&lt;=19900),"Praha",(IF(AND(I3129&gt;=25001,I3129&lt;=29501),"Středočeský kraj",(IF(AND(I3129&gt;=30100,I3129&lt;=34972),"Středočeský kraj",(IF(AND(I3129&gt;=35002,I3129&lt;=36271),"Karlovarský kraj",(IF(AND(I3129&gt;=37001,I3129&lt;=39201),"Jihočeský kraj",(IF(AND(I3129&gt;=39701,I3129&lt;=39901),"Jihočeský kraj",(IF(AND(I3129&gt;=39301,I3129&lt;=39601),"Kraj Vysočina",(IF(AND(I3129&gt;=58001,I3129&lt;=59501),"Kraj Vysočina",(IF(AND(I3129&gt;=67401,I3129&lt;=67602),"Kraj Vysočina",(IF(AND(I3129&gt;=40001,I3129&lt;=44101),"Ústecký kraj",(IF(AND(I3129&gt;=46001,I3129&lt;=47201),"Liberecký kraj",(IF(AND(I3129&gt;=51202,I3129&lt;=51401),"Liberecký kraj",(IF(AND(I3129&gt;=53002,I3129&lt;=53976),"Pardubický kraj",(IF(AND(I3129&gt;=56002,I3129&lt;=57201),"Pardubický kraj",(IF(AND(I3129&gt;=60200,I3129&lt;=67201),"Jihomoravský kraj",(IF(AND(I3129&gt;=67801,I3129&lt;=68501),"Jihomoravský kraj",(IF(AND(I3129&gt;=69002,I3129&lt;=69801),"Jihomoravský kraj",(IF(AND(I3129&gt;=68601,I3129&lt;=68801),"Zlínský kraj",(IF(AND(I3129&gt;=75501,I3129&lt;=76901),"Zlínský kraj",(IF(AND(I3129&gt;=70030,I3129&lt;=74901),"Moravskoslezský kraj",(IF(AND(I3129&gt;=75000,I3129&lt;=75368),"Olomoucký kraj",(IF(AND(I3129&gt;=77200,I3129&lt;=79862),"Olomoucký kraj",(IF(AND(I3129&gt;=50011,I3129&lt;=50301),"Královéhradecký kraj",(IF(AND(I3129&gt;=54301,I3129&lt;=54303),"Královéhradecký kraj","0")))))))))))))))))))))))))))))))))))))))))))))))</f>
        <v>Pardubický kraj</v>
      </c>
      <c r="AD3129" t="s">
        <v>998</v>
      </c>
      <c r="AE3129" t="s">
        <v>998</v>
      </c>
      <c r="AF3129" t="s">
        <v>998</v>
      </c>
      <c r="AG3129" s="107">
        <v>0</v>
      </c>
      <c r="AH3129" s="107">
        <v>0</v>
      </c>
      <c r="AI3129" s="107">
        <v>0</v>
      </c>
      <c r="AJ3129" t="s">
        <v>1012</v>
      </c>
    </row>
    <row r="3130" spans="1:37" x14ac:dyDescent="0.45">
      <c r="A3130" t="s">
        <v>1174</v>
      </c>
      <c r="B3130" t="s">
        <v>7254</v>
      </c>
      <c r="C3130" t="s">
        <v>990</v>
      </c>
      <c r="D3130" t="s">
        <v>7262</v>
      </c>
      <c r="E3130" t="s">
        <v>992</v>
      </c>
      <c r="F3130" t="s">
        <v>1232</v>
      </c>
      <c r="G3130">
        <v>17</v>
      </c>
      <c r="H3130" t="s">
        <v>3343</v>
      </c>
      <c r="I3130">
        <v>56802</v>
      </c>
      <c r="K3130" t="s">
        <v>7263</v>
      </c>
      <c r="L3130" s="106">
        <v>27115</v>
      </c>
      <c r="M3130">
        <v>14626088</v>
      </c>
      <c r="N3130" t="s">
        <v>996</v>
      </c>
      <c r="O3130" t="s">
        <v>12</v>
      </c>
      <c r="P3130" t="s">
        <v>997</v>
      </c>
      <c r="R3130" s="109" t="str">
        <f>IF(OR(P3130="SB",Q3130="SB"),"SB",0)</f>
        <v>SB</v>
      </c>
      <c r="T3130" s="110" t="s">
        <v>998</v>
      </c>
      <c r="V3130" s="113" t="str">
        <f>IF(AND(I3130&gt;=10000,I3130&lt;=19900),"Praha",(IF(AND(I3130&gt;=25001,I3130&lt;=29501),"Středočeský kraj",(IF(AND(I3130&gt;=30100,I3130&lt;=34972),"Středočeský kraj",(IF(AND(I3130&gt;=35002,I3130&lt;=36271),"Karlovarský kraj",(IF(AND(I3130&gt;=37001,I3130&lt;=39201),"Jihočeský kraj",(IF(AND(I3130&gt;=39701,I3130&lt;=39901),"Jihočeský kraj",(IF(AND(I3130&gt;=39301,I3130&lt;=39601),"Kraj Vysočina",(IF(AND(I3130&gt;=58001,I3130&lt;=59501),"Kraj Vysočina",(IF(AND(I3130&gt;=67401,I3130&lt;=67602),"Kraj Vysočina",(IF(AND(I3130&gt;=40001,I3130&lt;=44101),"Ústecký kraj",(IF(AND(I3130&gt;=46001,I3130&lt;=47201),"Liberecký kraj",(IF(AND(I3130&gt;=51202,I3130&lt;=51401),"Liberecký kraj",(IF(AND(I3130&gt;=53002,I3130&lt;=53976),"Pardubický kraj",(IF(AND(I3130&gt;=56002,I3130&lt;=57201),"Pardubický kraj",(IF(AND(I3130&gt;=60200,I3130&lt;=67201),"Jihomoravský kraj",(IF(AND(I3130&gt;=67801,I3130&lt;=68501),"Jihomoravský kraj",(IF(AND(I3130&gt;=69002,I3130&lt;=69801),"Jihomoravský kraj",(IF(AND(I3130&gt;=68601,I3130&lt;=68801),"Zlínský kraj",(IF(AND(I3130&gt;=75501,I3130&lt;=76901),"Zlínský kraj",(IF(AND(I3130&gt;=70030,I3130&lt;=74901),"Moravskoslezský kraj",(IF(AND(I3130&gt;=75000,I3130&lt;=75368),"Olomoucký kraj",(IF(AND(I3130&gt;=77200,I3130&lt;=79862),"Olomoucký kraj",(IF(AND(I3130&gt;=50011,I3130&lt;=50301),"Královéhradecký kraj",(IF(AND(I3130&gt;=54301,I3130&lt;=54303),"Královéhradecký kraj","0")))))))))))))))))))))))))))))))))))))))))))))))</f>
        <v>Pardubický kraj</v>
      </c>
      <c r="AB3130" t="s">
        <v>998</v>
      </c>
      <c r="AD3130" t="s">
        <v>998</v>
      </c>
      <c r="AE3130" t="s">
        <v>998</v>
      </c>
      <c r="AF3130" t="s">
        <v>998</v>
      </c>
      <c r="AG3130" s="107">
        <v>0</v>
      </c>
      <c r="AH3130" s="107">
        <v>0</v>
      </c>
      <c r="AI3130" s="107">
        <v>0</v>
      </c>
      <c r="AJ3130" t="s">
        <v>1012</v>
      </c>
    </row>
    <row r="3131" spans="1:37" x14ac:dyDescent="0.45">
      <c r="A3131" t="s">
        <v>1349</v>
      </c>
      <c r="B3131" t="s">
        <v>9328</v>
      </c>
      <c r="C3131" t="s">
        <v>1002</v>
      </c>
      <c r="D3131" t="s">
        <v>9329</v>
      </c>
      <c r="E3131" t="s">
        <v>992</v>
      </c>
      <c r="F3131" t="s">
        <v>9330</v>
      </c>
      <c r="G3131">
        <v>231</v>
      </c>
      <c r="H3131" t="s">
        <v>9330</v>
      </c>
      <c r="I3131">
        <v>56933</v>
      </c>
      <c r="K3131" t="s">
        <v>9331</v>
      </c>
      <c r="L3131" s="106">
        <v>36449</v>
      </c>
      <c r="M3131">
        <v>14748350</v>
      </c>
      <c r="N3131" t="s">
        <v>996</v>
      </c>
      <c r="O3131" t="s">
        <v>12</v>
      </c>
      <c r="P3131" t="s">
        <v>997</v>
      </c>
      <c r="R3131" s="109" t="str">
        <f>IF(OR(P3131="SB",Q3131="SB"),"SB",0)</f>
        <v>SB</v>
      </c>
      <c r="T3131" s="110" t="s">
        <v>998</v>
      </c>
      <c r="V3131" s="113" t="str">
        <f>IF(AND(I3131&gt;=10000,I3131&lt;=19900),"Praha",(IF(AND(I3131&gt;=25001,I3131&lt;=29501),"Středočeský kraj",(IF(AND(I3131&gt;=30100,I3131&lt;=34972),"Středočeský kraj",(IF(AND(I3131&gt;=35002,I3131&lt;=36271),"Karlovarský kraj",(IF(AND(I3131&gt;=37001,I3131&lt;=39201),"Jihočeský kraj",(IF(AND(I3131&gt;=39701,I3131&lt;=39901),"Jihočeský kraj",(IF(AND(I3131&gt;=39301,I3131&lt;=39601),"Kraj Vysočina",(IF(AND(I3131&gt;=58001,I3131&lt;=59501),"Kraj Vysočina",(IF(AND(I3131&gt;=67401,I3131&lt;=67602),"Kraj Vysočina",(IF(AND(I3131&gt;=40001,I3131&lt;=44101),"Ústecký kraj",(IF(AND(I3131&gt;=46001,I3131&lt;=47201),"Liberecký kraj",(IF(AND(I3131&gt;=51202,I3131&lt;=51401),"Liberecký kraj",(IF(AND(I3131&gt;=53002,I3131&lt;=53976),"Pardubický kraj",(IF(AND(I3131&gt;=56002,I3131&lt;=57201),"Pardubický kraj",(IF(AND(I3131&gt;=60200,I3131&lt;=67201),"Jihomoravský kraj",(IF(AND(I3131&gt;=67801,I3131&lt;=68501),"Jihomoravský kraj",(IF(AND(I3131&gt;=69002,I3131&lt;=69801),"Jihomoravský kraj",(IF(AND(I3131&gt;=68601,I3131&lt;=68801),"Zlínský kraj",(IF(AND(I3131&gt;=75501,I3131&lt;=76901),"Zlínský kraj",(IF(AND(I3131&gt;=70030,I3131&lt;=74901),"Moravskoslezský kraj",(IF(AND(I3131&gt;=75000,I3131&lt;=75368),"Olomoucký kraj",(IF(AND(I3131&gt;=77200,I3131&lt;=79862),"Olomoucký kraj",(IF(AND(I3131&gt;=50011,I3131&lt;=50301),"Královéhradecký kraj",(IF(AND(I3131&gt;=54301,I3131&lt;=54303),"Královéhradecký kraj","0")))))))))))))))))))))))))))))))))))))))))))))))</f>
        <v>Pardubický kraj</v>
      </c>
      <c r="AB3131" t="s">
        <v>998</v>
      </c>
      <c r="AD3131" t="s">
        <v>998</v>
      </c>
      <c r="AE3131" t="s">
        <v>998</v>
      </c>
      <c r="AF3131" t="s">
        <v>998</v>
      </c>
      <c r="AG3131" s="107">
        <v>300</v>
      </c>
      <c r="AH3131" s="107">
        <v>0</v>
      </c>
      <c r="AI3131" s="107">
        <v>0</v>
      </c>
      <c r="AJ3131" t="s">
        <v>999</v>
      </c>
      <c r="AK3131" s="106">
        <v>44924</v>
      </c>
    </row>
    <row r="3132" spans="1:37" x14ac:dyDescent="0.45">
      <c r="A3132" t="s">
        <v>1411</v>
      </c>
      <c r="B3132" t="s">
        <v>2242</v>
      </c>
      <c r="C3132" t="s">
        <v>990</v>
      </c>
      <c r="D3132" t="s">
        <v>2253</v>
      </c>
      <c r="E3132" t="s">
        <v>992</v>
      </c>
      <c r="F3132" t="s">
        <v>2254</v>
      </c>
      <c r="G3132">
        <v>147</v>
      </c>
      <c r="H3132" t="s">
        <v>2254</v>
      </c>
      <c r="I3132">
        <v>56982</v>
      </c>
      <c r="K3132" t="s">
        <v>2255</v>
      </c>
      <c r="L3132" s="106">
        <v>32753</v>
      </c>
      <c r="M3132">
        <v>11469043</v>
      </c>
      <c r="N3132" t="s">
        <v>996</v>
      </c>
      <c r="O3132" t="s">
        <v>12</v>
      </c>
      <c r="P3132" t="s">
        <v>997</v>
      </c>
      <c r="R3132" s="109" t="str">
        <f>IF(OR(P3132="SB",Q3132="SB"),"SB",0)</f>
        <v>SB</v>
      </c>
      <c r="T3132" s="110">
        <v>12710</v>
      </c>
      <c r="U3132" t="s">
        <v>19633</v>
      </c>
      <c r="V3132" s="113" t="str">
        <f>IF(AND(I3132&gt;=10000,I3132&lt;=19900),"Praha",(IF(AND(I3132&gt;=25001,I3132&lt;=29501),"Středočeský kraj",(IF(AND(I3132&gt;=30100,I3132&lt;=34972),"Středočeský kraj",(IF(AND(I3132&gt;=35002,I3132&lt;=36271),"Karlovarský kraj",(IF(AND(I3132&gt;=37001,I3132&lt;=39201),"Jihočeský kraj",(IF(AND(I3132&gt;=39701,I3132&lt;=39901),"Jihočeský kraj",(IF(AND(I3132&gt;=39301,I3132&lt;=39601),"Kraj Vysočina",(IF(AND(I3132&gt;=58001,I3132&lt;=59501),"Kraj Vysočina",(IF(AND(I3132&gt;=67401,I3132&lt;=67602),"Kraj Vysočina",(IF(AND(I3132&gt;=40001,I3132&lt;=44101),"Ústecký kraj",(IF(AND(I3132&gt;=46001,I3132&lt;=47201),"Liberecký kraj",(IF(AND(I3132&gt;=51202,I3132&lt;=51401),"Liberecký kraj",(IF(AND(I3132&gt;=53002,I3132&lt;=53976),"Pardubický kraj",(IF(AND(I3132&gt;=56002,I3132&lt;=57201),"Pardubický kraj",(IF(AND(I3132&gt;=60200,I3132&lt;=67201),"Jihomoravský kraj",(IF(AND(I3132&gt;=67801,I3132&lt;=68501),"Jihomoravský kraj",(IF(AND(I3132&gt;=69002,I3132&lt;=69801),"Jihomoravský kraj",(IF(AND(I3132&gt;=68601,I3132&lt;=68801),"Zlínský kraj",(IF(AND(I3132&gt;=75501,I3132&lt;=76901),"Zlínský kraj",(IF(AND(I3132&gt;=70030,I3132&lt;=74901),"Moravskoslezský kraj",(IF(AND(I3132&gt;=75000,I3132&lt;=75368),"Olomoucký kraj",(IF(AND(I3132&gt;=77200,I3132&lt;=79862),"Olomoucký kraj",(IF(AND(I3132&gt;=50011,I3132&lt;=50301),"Královéhradecký kraj",(IF(AND(I3132&gt;=54301,I3132&lt;=54303),"Královéhradecký kraj","0")))))))))))))))))))))))))))))))))))))))))))))))</f>
        <v>Pardubický kraj</v>
      </c>
      <c r="AD3132" t="s">
        <v>998</v>
      </c>
      <c r="AE3132" t="s">
        <v>998</v>
      </c>
      <c r="AF3132" t="s">
        <v>998</v>
      </c>
      <c r="AG3132" s="107">
        <v>0</v>
      </c>
      <c r="AH3132" s="107">
        <v>0</v>
      </c>
      <c r="AI3132" s="107">
        <v>0</v>
      </c>
      <c r="AJ3132" t="s">
        <v>1012</v>
      </c>
    </row>
    <row r="3133" spans="1:37" x14ac:dyDescent="0.45">
      <c r="A3133" t="s">
        <v>1093</v>
      </c>
      <c r="B3133" t="s">
        <v>13303</v>
      </c>
      <c r="C3133" t="s">
        <v>990</v>
      </c>
      <c r="D3133" t="s">
        <v>13304</v>
      </c>
      <c r="E3133" t="s">
        <v>992</v>
      </c>
      <c r="F3133" t="s">
        <v>9831</v>
      </c>
      <c r="G3133">
        <v>8</v>
      </c>
      <c r="H3133" t="s">
        <v>3122</v>
      </c>
      <c r="I3133">
        <v>57001</v>
      </c>
      <c r="J3133">
        <v>731155311</v>
      </c>
      <c r="K3133" t="s">
        <v>13305</v>
      </c>
      <c r="L3133" s="106">
        <v>39327</v>
      </c>
      <c r="M3133">
        <v>14026207</v>
      </c>
      <c r="N3133" t="s">
        <v>1029</v>
      </c>
      <c r="O3133" t="s">
        <v>1010</v>
      </c>
      <c r="P3133" t="s">
        <v>997</v>
      </c>
      <c r="R3133" s="109" t="str">
        <f>IF(OR(P3133="SB",Q3133="SB"),"SB",0)</f>
        <v>SB</v>
      </c>
      <c r="T3133" s="110">
        <v>2018307</v>
      </c>
      <c r="U3133" t="s">
        <v>19633</v>
      </c>
      <c r="V3133" s="113" t="str">
        <f>IF(AND(I3133&gt;=10000,I3133&lt;=19900),"Praha",(IF(AND(I3133&gt;=25001,I3133&lt;=29501),"Středočeský kraj",(IF(AND(I3133&gt;=30100,I3133&lt;=34972),"Středočeský kraj",(IF(AND(I3133&gt;=35002,I3133&lt;=36271),"Karlovarský kraj",(IF(AND(I3133&gt;=37001,I3133&lt;=39201),"Jihočeský kraj",(IF(AND(I3133&gt;=39701,I3133&lt;=39901),"Jihočeský kraj",(IF(AND(I3133&gt;=39301,I3133&lt;=39601),"Kraj Vysočina",(IF(AND(I3133&gt;=58001,I3133&lt;=59501),"Kraj Vysočina",(IF(AND(I3133&gt;=67401,I3133&lt;=67602),"Kraj Vysočina",(IF(AND(I3133&gt;=40001,I3133&lt;=44101),"Ústecký kraj",(IF(AND(I3133&gt;=46001,I3133&lt;=47201),"Liberecký kraj",(IF(AND(I3133&gt;=51202,I3133&lt;=51401),"Liberecký kraj",(IF(AND(I3133&gt;=53002,I3133&lt;=53976),"Pardubický kraj",(IF(AND(I3133&gt;=56002,I3133&lt;=57201),"Pardubický kraj",(IF(AND(I3133&gt;=60200,I3133&lt;=67201),"Jihomoravský kraj",(IF(AND(I3133&gt;=67801,I3133&lt;=68501),"Jihomoravský kraj",(IF(AND(I3133&gt;=69002,I3133&lt;=69801),"Jihomoravský kraj",(IF(AND(I3133&gt;=68601,I3133&lt;=68801),"Zlínský kraj",(IF(AND(I3133&gt;=75501,I3133&lt;=76901),"Zlínský kraj",(IF(AND(I3133&gt;=70030,I3133&lt;=74901),"Moravskoslezský kraj",(IF(AND(I3133&gt;=75000,I3133&lt;=75368),"Olomoucký kraj",(IF(AND(I3133&gt;=77200,I3133&lt;=79862),"Olomoucký kraj",(IF(AND(I3133&gt;=50011,I3133&lt;=50301),"Královéhradecký kraj",(IF(AND(I3133&gt;=54301,I3133&lt;=54303),"Královéhradecký kraj","0")))))))))))))))))))))))))))))))))))))))))))))))</f>
        <v>Pardubický kraj</v>
      </c>
      <c r="AD3133" t="s">
        <v>998</v>
      </c>
      <c r="AE3133" t="s">
        <v>998</v>
      </c>
      <c r="AF3133" t="s">
        <v>998</v>
      </c>
      <c r="AG3133" s="107">
        <v>0</v>
      </c>
      <c r="AH3133" s="107">
        <v>0</v>
      </c>
      <c r="AI3133" s="107">
        <v>0</v>
      </c>
      <c r="AJ3133" t="s">
        <v>1012</v>
      </c>
    </row>
    <row r="3134" spans="1:37" x14ac:dyDescent="0.45">
      <c r="A3134" t="s">
        <v>1007</v>
      </c>
      <c r="B3134" t="s">
        <v>3120</v>
      </c>
      <c r="C3134" t="s">
        <v>990</v>
      </c>
      <c r="D3134" t="s">
        <v>3121</v>
      </c>
      <c r="E3134" t="s">
        <v>992</v>
      </c>
      <c r="F3134" t="s">
        <v>2667</v>
      </c>
      <c r="G3134">
        <v>15</v>
      </c>
      <c r="H3134" t="s">
        <v>3122</v>
      </c>
      <c r="I3134">
        <v>57001</v>
      </c>
      <c r="K3134" t="s">
        <v>3123</v>
      </c>
      <c r="L3134" s="106">
        <v>32378</v>
      </c>
      <c r="M3134">
        <v>13415915</v>
      </c>
      <c r="N3134" t="s">
        <v>996</v>
      </c>
      <c r="O3134" t="s">
        <v>12</v>
      </c>
      <c r="P3134" t="s">
        <v>997</v>
      </c>
      <c r="R3134" s="109" t="str">
        <f>IF(OR(P3134="SB",Q3134="SB"),"SB",0)</f>
        <v>SB</v>
      </c>
      <c r="T3134" s="110" t="s">
        <v>998</v>
      </c>
      <c r="V3134" s="113" t="str">
        <f>IF(AND(I3134&gt;=10000,I3134&lt;=19900),"Praha",(IF(AND(I3134&gt;=25001,I3134&lt;=29501),"Středočeský kraj",(IF(AND(I3134&gt;=30100,I3134&lt;=34972),"Středočeský kraj",(IF(AND(I3134&gt;=35002,I3134&lt;=36271),"Karlovarský kraj",(IF(AND(I3134&gt;=37001,I3134&lt;=39201),"Jihočeský kraj",(IF(AND(I3134&gt;=39701,I3134&lt;=39901),"Jihočeský kraj",(IF(AND(I3134&gt;=39301,I3134&lt;=39601),"Kraj Vysočina",(IF(AND(I3134&gt;=58001,I3134&lt;=59501),"Kraj Vysočina",(IF(AND(I3134&gt;=67401,I3134&lt;=67602),"Kraj Vysočina",(IF(AND(I3134&gt;=40001,I3134&lt;=44101),"Ústecký kraj",(IF(AND(I3134&gt;=46001,I3134&lt;=47201),"Liberecký kraj",(IF(AND(I3134&gt;=51202,I3134&lt;=51401),"Liberecký kraj",(IF(AND(I3134&gt;=53002,I3134&lt;=53976),"Pardubický kraj",(IF(AND(I3134&gt;=56002,I3134&lt;=57201),"Pardubický kraj",(IF(AND(I3134&gt;=60200,I3134&lt;=67201),"Jihomoravský kraj",(IF(AND(I3134&gt;=67801,I3134&lt;=68501),"Jihomoravský kraj",(IF(AND(I3134&gt;=69002,I3134&lt;=69801),"Jihomoravský kraj",(IF(AND(I3134&gt;=68601,I3134&lt;=68801),"Zlínský kraj",(IF(AND(I3134&gt;=75501,I3134&lt;=76901),"Zlínský kraj",(IF(AND(I3134&gt;=70030,I3134&lt;=74901),"Moravskoslezský kraj",(IF(AND(I3134&gt;=75000,I3134&lt;=75368),"Olomoucký kraj",(IF(AND(I3134&gt;=77200,I3134&lt;=79862),"Olomoucký kraj",(IF(AND(I3134&gt;=50011,I3134&lt;=50301),"Královéhradecký kraj",(IF(AND(I3134&gt;=54301,I3134&lt;=54303),"Královéhradecký kraj","0")))))))))))))))))))))))))))))))))))))))))))))))</f>
        <v>Pardubický kraj</v>
      </c>
      <c r="AB3134" t="s">
        <v>998</v>
      </c>
      <c r="AD3134" t="s">
        <v>998</v>
      </c>
      <c r="AE3134" t="s">
        <v>998</v>
      </c>
      <c r="AF3134" t="s">
        <v>998</v>
      </c>
      <c r="AG3134" s="107">
        <v>0</v>
      </c>
      <c r="AH3134" s="107">
        <v>0</v>
      </c>
      <c r="AI3134" s="107">
        <v>0</v>
      </c>
      <c r="AJ3134" t="s">
        <v>1012</v>
      </c>
    </row>
    <row r="3135" spans="1:37" x14ac:dyDescent="0.45">
      <c r="A3135" t="s">
        <v>1156</v>
      </c>
      <c r="B3135" t="s">
        <v>3120</v>
      </c>
      <c r="C3135" t="s">
        <v>990</v>
      </c>
      <c r="D3135" t="s">
        <v>3124</v>
      </c>
      <c r="E3135" t="s">
        <v>992</v>
      </c>
      <c r="F3135" t="s">
        <v>1490</v>
      </c>
      <c r="G3135">
        <v>10</v>
      </c>
      <c r="H3135" t="s">
        <v>3122</v>
      </c>
      <c r="I3135">
        <v>57001</v>
      </c>
      <c r="K3135" t="s">
        <v>3125</v>
      </c>
      <c r="L3135" s="106">
        <v>32577</v>
      </c>
      <c r="M3135">
        <v>13388330</v>
      </c>
      <c r="N3135" t="s">
        <v>996</v>
      </c>
      <c r="O3135" t="s">
        <v>12</v>
      </c>
      <c r="P3135" t="s">
        <v>997</v>
      </c>
      <c r="R3135" s="109" t="str">
        <f>IF(OR(P3135="SB",Q3135="SB"),"SB",0)</f>
        <v>SB</v>
      </c>
      <c r="T3135" s="110" t="s">
        <v>998</v>
      </c>
      <c r="V3135" s="113" t="str">
        <f>IF(AND(I3135&gt;=10000,I3135&lt;=19900),"Praha",(IF(AND(I3135&gt;=25001,I3135&lt;=29501),"Středočeský kraj",(IF(AND(I3135&gt;=30100,I3135&lt;=34972),"Středočeský kraj",(IF(AND(I3135&gt;=35002,I3135&lt;=36271),"Karlovarský kraj",(IF(AND(I3135&gt;=37001,I3135&lt;=39201),"Jihočeský kraj",(IF(AND(I3135&gt;=39701,I3135&lt;=39901),"Jihočeský kraj",(IF(AND(I3135&gt;=39301,I3135&lt;=39601),"Kraj Vysočina",(IF(AND(I3135&gt;=58001,I3135&lt;=59501),"Kraj Vysočina",(IF(AND(I3135&gt;=67401,I3135&lt;=67602),"Kraj Vysočina",(IF(AND(I3135&gt;=40001,I3135&lt;=44101),"Ústecký kraj",(IF(AND(I3135&gt;=46001,I3135&lt;=47201),"Liberecký kraj",(IF(AND(I3135&gt;=51202,I3135&lt;=51401),"Liberecký kraj",(IF(AND(I3135&gt;=53002,I3135&lt;=53976),"Pardubický kraj",(IF(AND(I3135&gt;=56002,I3135&lt;=57201),"Pardubický kraj",(IF(AND(I3135&gt;=60200,I3135&lt;=67201),"Jihomoravský kraj",(IF(AND(I3135&gt;=67801,I3135&lt;=68501),"Jihomoravský kraj",(IF(AND(I3135&gt;=69002,I3135&lt;=69801),"Jihomoravský kraj",(IF(AND(I3135&gt;=68601,I3135&lt;=68801),"Zlínský kraj",(IF(AND(I3135&gt;=75501,I3135&lt;=76901),"Zlínský kraj",(IF(AND(I3135&gt;=70030,I3135&lt;=74901),"Moravskoslezský kraj",(IF(AND(I3135&gt;=75000,I3135&lt;=75368),"Olomoucký kraj",(IF(AND(I3135&gt;=77200,I3135&lt;=79862),"Olomoucký kraj",(IF(AND(I3135&gt;=50011,I3135&lt;=50301),"Královéhradecký kraj",(IF(AND(I3135&gt;=54301,I3135&lt;=54303),"Královéhradecký kraj","0")))))))))))))))))))))))))))))))))))))))))))))))</f>
        <v>Pardubický kraj</v>
      </c>
      <c r="AB3135" t="s">
        <v>998</v>
      </c>
      <c r="AD3135" t="s">
        <v>998</v>
      </c>
      <c r="AE3135" t="s">
        <v>998</v>
      </c>
      <c r="AF3135" t="s">
        <v>998</v>
      </c>
      <c r="AG3135" s="107">
        <v>0</v>
      </c>
      <c r="AH3135" s="107">
        <v>0</v>
      </c>
      <c r="AI3135" s="107">
        <v>0</v>
      </c>
      <c r="AJ3135" t="s">
        <v>1012</v>
      </c>
    </row>
    <row r="3136" spans="1:37" x14ac:dyDescent="0.45">
      <c r="A3136" t="s">
        <v>1076</v>
      </c>
      <c r="B3136" t="s">
        <v>8999</v>
      </c>
      <c r="C3136" t="s">
        <v>990</v>
      </c>
      <c r="D3136" t="s">
        <v>9000</v>
      </c>
      <c r="E3136" t="s">
        <v>992</v>
      </c>
      <c r="F3136" t="s">
        <v>9001</v>
      </c>
      <c r="G3136">
        <v>1251</v>
      </c>
      <c r="H3136" t="s">
        <v>3122</v>
      </c>
      <c r="I3136">
        <v>57001</v>
      </c>
      <c r="K3136" t="s">
        <v>9002</v>
      </c>
      <c r="L3136" s="106">
        <v>35166</v>
      </c>
      <c r="M3136">
        <v>15640144</v>
      </c>
      <c r="N3136" t="s">
        <v>1043</v>
      </c>
      <c r="O3136" t="s">
        <v>1020</v>
      </c>
      <c r="P3136" t="s">
        <v>997</v>
      </c>
      <c r="R3136" s="109" t="str">
        <f>IF(OR(P3136="SB",Q3136="SB"),"SB",0)</f>
        <v>SB</v>
      </c>
      <c r="T3136" s="110" t="s">
        <v>998</v>
      </c>
      <c r="V3136" s="113" t="str">
        <f>IF(AND(I3136&gt;=10000,I3136&lt;=19900),"Praha",(IF(AND(I3136&gt;=25001,I3136&lt;=29501),"Středočeský kraj",(IF(AND(I3136&gt;=30100,I3136&lt;=34972),"Středočeský kraj",(IF(AND(I3136&gt;=35002,I3136&lt;=36271),"Karlovarský kraj",(IF(AND(I3136&gt;=37001,I3136&lt;=39201),"Jihočeský kraj",(IF(AND(I3136&gt;=39701,I3136&lt;=39901),"Jihočeský kraj",(IF(AND(I3136&gt;=39301,I3136&lt;=39601),"Kraj Vysočina",(IF(AND(I3136&gt;=58001,I3136&lt;=59501),"Kraj Vysočina",(IF(AND(I3136&gt;=67401,I3136&lt;=67602),"Kraj Vysočina",(IF(AND(I3136&gt;=40001,I3136&lt;=44101),"Ústecký kraj",(IF(AND(I3136&gt;=46001,I3136&lt;=47201),"Liberecký kraj",(IF(AND(I3136&gt;=51202,I3136&lt;=51401),"Liberecký kraj",(IF(AND(I3136&gt;=53002,I3136&lt;=53976),"Pardubický kraj",(IF(AND(I3136&gt;=56002,I3136&lt;=57201),"Pardubický kraj",(IF(AND(I3136&gt;=60200,I3136&lt;=67201),"Jihomoravský kraj",(IF(AND(I3136&gt;=67801,I3136&lt;=68501),"Jihomoravský kraj",(IF(AND(I3136&gt;=69002,I3136&lt;=69801),"Jihomoravský kraj",(IF(AND(I3136&gt;=68601,I3136&lt;=68801),"Zlínský kraj",(IF(AND(I3136&gt;=75501,I3136&lt;=76901),"Zlínský kraj",(IF(AND(I3136&gt;=70030,I3136&lt;=74901),"Moravskoslezský kraj",(IF(AND(I3136&gt;=75000,I3136&lt;=75368),"Olomoucký kraj",(IF(AND(I3136&gt;=77200,I3136&lt;=79862),"Olomoucký kraj",(IF(AND(I3136&gt;=50011,I3136&lt;=50301),"Královéhradecký kraj",(IF(AND(I3136&gt;=54301,I3136&lt;=54303),"Královéhradecký kraj","0")))))))))))))))))))))))))))))))))))))))))))))))</f>
        <v>Pardubický kraj</v>
      </c>
      <c r="AB3136" t="s">
        <v>998</v>
      </c>
      <c r="AD3136" t="s">
        <v>998</v>
      </c>
      <c r="AE3136" t="s">
        <v>998</v>
      </c>
      <c r="AF3136" t="s">
        <v>998</v>
      </c>
      <c r="AG3136" s="107">
        <v>0</v>
      </c>
      <c r="AH3136" s="107">
        <v>0</v>
      </c>
      <c r="AI3136" s="107">
        <v>0</v>
      </c>
      <c r="AJ3136" t="s">
        <v>1012</v>
      </c>
    </row>
    <row r="3137" spans="1:37" x14ac:dyDescent="0.45">
      <c r="A3137" t="s">
        <v>13795</v>
      </c>
      <c r="B3137" t="s">
        <v>13796</v>
      </c>
      <c r="C3137" t="s">
        <v>990</v>
      </c>
      <c r="D3137" t="s">
        <v>13797</v>
      </c>
      <c r="E3137" t="s">
        <v>992</v>
      </c>
      <c r="F3137" t="s">
        <v>13798</v>
      </c>
      <c r="G3137">
        <v>90</v>
      </c>
      <c r="H3137" t="s">
        <v>3122</v>
      </c>
      <c r="I3137">
        <v>57001</v>
      </c>
      <c r="K3137" t="s">
        <v>13799</v>
      </c>
      <c r="L3137" s="106">
        <v>32110</v>
      </c>
      <c r="M3137">
        <v>13395202</v>
      </c>
      <c r="N3137" t="s">
        <v>996</v>
      </c>
      <c r="O3137" t="s">
        <v>12</v>
      </c>
      <c r="P3137" t="s">
        <v>997</v>
      </c>
      <c r="R3137" s="109" t="str">
        <f>IF(OR(P3137="SB",Q3137="SB"),"SB",0)</f>
        <v>SB</v>
      </c>
      <c r="T3137" s="110" t="s">
        <v>998</v>
      </c>
      <c r="V3137" s="113" t="str">
        <f>IF(AND(I3137&gt;=10000,I3137&lt;=19900),"Praha",(IF(AND(I3137&gt;=25001,I3137&lt;=29501),"Středočeský kraj",(IF(AND(I3137&gt;=30100,I3137&lt;=34972),"Středočeský kraj",(IF(AND(I3137&gt;=35002,I3137&lt;=36271),"Karlovarský kraj",(IF(AND(I3137&gt;=37001,I3137&lt;=39201),"Jihočeský kraj",(IF(AND(I3137&gt;=39701,I3137&lt;=39901),"Jihočeský kraj",(IF(AND(I3137&gt;=39301,I3137&lt;=39601),"Kraj Vysočina",(IF(AND(I3137&gt;=58001,I3137&lt;=59501),"Kraj Vysočina",(IF(AND(I3137&gt;=67401,I3137&lt;=67602),"Kraj Vysočina",(IF(AND(I3137&gt;=40001,I3137&lt;=44101),"Ústecký kraj",(IF(AND(I3137&gt;=46001,I3137&lt;=47201),"Liberecký kraj",(IF(AND(I3137&gt;=51202,I3137&lt;=51401),"Liberecký kraj",(IF(AND(I3137&gt;=53002,I3137&lt;=53976),"Pardubický kraj",(IF(AND(I3137&gt;=56002,I3137&lt;=57201),"Pardubický kraj",(IF(AND(I3137&gt;=60200,I3137&lt;=67201),"Jihomoravský kraj",(IF(AND(I3137&gt;=67801,I3137&lt;=68501),"Jihomoravský kraj",(IF(AND(I3137&gt;=69002,I3137&lt;=69801),"Jihomoravský kraj",(IF(AND(I3137&gt;=68601,I3137&lt;=68801),"Zlínský kraj",(IF(AND(I3137&gt;=75501,I3137&lt;=76901),"Zlínský kraj",(IF(AND(I3137&gt;=70030,I3137&lt;=74901),"Moravskoslezský kraj",(IF(AND(I3137&gt;=75000,I3137&lt;=75368),"Olomoucký kraj",(IF(AND(I3137&gt;=77200,I3137&lt;=79862),"Olomoucký kraj",(IF(AND(I3137&gt;=50011,I3137&lt;=50301),"Královéhradecký kraj",(IF(AND(I3137&gt;=54301,I3137&lt;=54303),"Královéhradecký kraj","0")))))))))))))))))))))))))))))))))))))))))))))))</f>
        <v>Pardubický kraj</v>
      </c>
      <c r="AB3137" t="s">
        <v>998</v>
      </c>
      <c r="AD3137" t="s">
        <v>998</v>
      </c>
      <c r="AE3137" t="s">
        <v>998</v>
      </c>
      <c r="AF3137" t="s">
        <v>998</v>
      </c>
      <c r="AG3137" s="107">
        <v>0</v>
      </c>
      <c r="AH3137" s="107">
        <v>0</v>
      </c>
      <c r="AI3137" s="107">
        <v>0</v>
      </c>
      <c r="AJ3137" t="s">
        <v>1012</v>
      </c>
    </row>
    <row r="3138" spans="1:37" x14ac:dyDescent="0.45">
      <c r="A3138" t="s">
        <v>1084</v>
      </c>
      <c r="B3138" t="s">
        <v>15161</v>
      </c>
      <c r="C3138" t="s">
        <v>990</v>
      </c>
      <c r="D3138" t="s">
        <v>15164</v>
      </c>
      <c r="E3138" t="s">
        <v>992</v>
      </c>
      <c r="F3138" t="s">
        <v>15165</v>
      </c>
      <c r="G3138">
        <v>40</v>
      </c>
      <c r="H3138" t="s">
        <v>3122</v>
      </c>
      <c r="I3138">
        <v>57001</v>
      </c>
      <c r="K3138" t="s">
        <v>15166</v>
      </c>
      <c r="L3138" s="106">
        <v>32953</v>
      </c>
      <c r="M3138">
        <v>13395303</v>
      </c>
      <c r="N3138" t="s">
        <v>996</v>
      </c>
      <c r="O3138" t="s">
        <v>12</v>
      </c>
      <c r="P3138" t="s">
        <v>997</v>
      </c>
      <c r="R3138" s="109" t="str">
        <f>IF(OR(P3138="SB",Q3138="SB"),"SB",0)</f>
        <v>SB</v>
      </c>
      <c r="T3138" s="110" t="s">
        <v>998</v>
      </c>
      <c r="V3138" s="113" t="str">
        <f>IF(AND(I3138&gt;=10000,I3138&lt;=19900),"Praha",(IF(AND(I3138&gt;=25001,I3138&lt;=29501),"Středočeský kraj",(IF(AND(I3138&gt;=30100,I3138&lt;=34972),"Středočeský kraj",(IF(AND(I3138&gt;=35002,I3138&lt;=36271),"Karlovarský kraj",(IF(AND(I3138&gt;=37001,I3138&lt;=39201),"Jihočeský kraj",(IF(AND(I3138&gt;=39701,I3138&lt;=39901),"Jihočeský kraj",(IF(AND(I3138&gt;=39301,I3138&lt;=39601),"Kraj Vysočina",(IF(AND(I3138&gt;=58001,I3138&lt;=59501),"Kraj Vysočina",(IF(AND(I3138&gt;=67401,I3138&lt;=67602),"Kraj Vysočina",(IF(AND(I3138&gt;=40001,I3138&lt;=44101),"Ústecký kraj",(IF(AND(I3138&gt;=46001,I3138&lt;=47201),"Liberecký kraj",(IF(AND(I3138&gt;=51202,I3138&lt;=51401),"Liberecký kraj",(IF(AND(I3138&gt;=53002,I3138&lt;=53976),"Pardubický kraj",(IF(AND(I3138&gt;=56002,I3138&lt;=57201),"Pardubický kraj",(IF(AND(I3138&gt;=60200,I3138&lt;=67201),"Jihomoravský kraj",(IF(AND(I3138&gt;=67801,I3138&lt;=68501),"Jihomoravský kraj",(IF(AND(I3138&gt;=69002,I3138&lt;=69801),"Jihomoravský kraj",(IF(AND(I3138&gt;=68601,I3138&lt;=68801),"Zlínský kraj",(IF(AND(I3138&gt;=75501,I3138&lt;=76901),"Zlínský kraj",(IF(AND(I3138&gt;=70030,I3138&lt;=74901),"Moravskoslezský kraj",(IF(AND(I3138&gt;=75000,I3138&lt;=75368),"Olomoucký kraj",(IF(AND(I3138&gt;=77200,I3138&lt;=79862),"Olomoucký kraj",(IF(AND(I3138&gt;=50011,I3138&lt;=50301),"Královéhradecký kraj",(IF(AND(I3138&gt;=54301,I3138&lt;=54303),"Královéhradecký kraj","0")))))))))))))))))))))))))))))))))))))))))))))))</f>
        <v>Pardubický kraj</v>
      </c>
      <c r="AB3138" t="s">
        <v>998</v>
      </c>
      <c r="AD3138" t="s">
        <v>998</v>
      </c>
      <c r="AE3138" t="s">
        <v>998</v>
      </c>
      <c r="AF3138" t="s">
        <v>998</v>
      </c>
      <c r="AG3138" s="107">
        <v>0</v>
      </c>
      <c r="AH3138" s="107">
        <v>0</v>
      </c>
      <c r="AI3138" s="107">
        <v>0</v>
      </c>
      <c r="AJ3138" t="s">
        <v>1012</v>
      </c>
    </row>
    <row r="3139" spans="1:37" x14ac:dyDescent="0.45">
      <c r="A3139" t="s">
        <v>1982</v>
      </c>
      <c r="B3139" t="s">
        <v>15161</v>
      </c>
      <c r="C3139" t="s">
        <v>990</v>
      </c>
      <c r="D3139" t="s">
        <v>15167</v>
      </c>
      <c r="E3139" t="s">
        <v>992</v>
      </c>
      <c r="F3139" t="s">
        <v>7190</v>
      </c>
      <c r="G3139">
        <v>2</v>
      </c>
      <c r="H3139" t="s">
        <v>3122</v>
      </c>
      <c r="I3139">
        <v>57001</v>
      </c>
      <c r="K3139" t="s">
        <v>15168</v>
      </c>
      <c r="L3139" s="106">
        <v>32297</v>
      </c>
      <c r="M3139">
        <v>13415814</v>
      </c>
      <c r="N3139" t="s">
        <v>996</v>
      </c>
      <c r="O3139" t="s">
        <v>12</v>
      </c>
      <c r="P3139" t="s">
        <v>997</v>
      </c>
      <c r="R3139" s="109" t="str">
        <f>IF(OR(P3139="SB",Q3139="SB"),"SB",0)</f>
        <v>SB</v>
      </c>
      <c r="T3139" s="110" t="s">
        <v>998</v>
      </c>
      <c r="V3139" s="113" t="str">
        <f>IF(AND(I3139&gt;=10000,I3139&lt;=19900),"Praha",(IF(AND(I3139&gt;=25001,I3139&lt;=29501),"Středočeský kraj",(IF(AND(I3139&gt;=30100,I3139&lt;=34972),"Středočeský kraj",(IF(AND(I3139&gt;=35002,I3139&lt;=36271),"Karlovarský kraj",(IF(AND(I3139&gt;=37001,I3139&lt;=39201),"Jihočeský kraj",(IF(AND(I3139&gt;=39701,I3139&lt;=39901),"Jihočeský kraj",(IF(AND(I3139&gt;=39301,I3139&lt;=39601),"Kraj Vysočina",(IF(AND(I3139&gt;=58001,I3139&lt;=59501),"Kraj Vysočina",(IF(AND(I3139&gt;=67401,I3139&lt;=67602),"Kraj Vysočina",(IF(AND(I3139&gt;=40001,I3139&lt;=44101),"Ústecký kraj",(IF(AND(I3139&gt;=46001,I3139&lt;=47201),"Liberecký kraj",(IF(AND(I3139&gt;=51202,I3139&lt;=51401),"Liberecký kraj",(IF(AND(I3139&gt;=53002,I3139&lt;=53976),"Pardubický kraj",(IF(AND(I3139&gt;=56002,I3139&lt;=57201),"Pardubický kraj",(IF(AND(I3139&gt;=60200,I3139&lt;=67201),"Jihomoravský kraj",(IF(AND(I3139&gt;=67801,I3139&lt;=68501),"Jihomoravský kraj",(IF(AND(I3139&gt;=69002,I3139&lt;=69801),"Jihomoravský kraj",(IF(AND(I3139&gt;=68601,I3139&lt;=68801),"Zlínský kraj",(IF(AND(I3139&gt;=75501,I3139&lt;=76901),"Zlínský kraj",(IF(AND(I3139&gt;=70030,I3139&lt;=74901),"Moravskoslezský kraj",(IF(AND(I3139&gt;=75000,I3139&lt;=75368),"Olomoucký kraj",(IF(AND(I3139&gt;=77200,I3139&lt;=79862),"Olomoucký kraj",(IF(AND(I3139&gt;=50011,I3139&lt;=50301),"Královéhradecký kraj",(IF(AND(I3139&gt;=54301,I3139&lt;=54303),"Královéhradecký kraj","0")))))))))))))))))))))))))))))))))))))))))))))))</f>
        <v>Pardubický kraj</v>
      </c>
      <c r="AB3139" t="s">
        <v>998</v>
      </c>
      <c r="AD3139" t="s">
        <v>998</v>
      </c>
      <c r="AE3139" t="s">
        <v>998</v>
      </c>
      <c r="AF3139" t="s">
        <v>998</v>
      </c>
      <c r="AG3139" s="107">
        <v>0</v>
      </c>
      <c r="AH3139" s="107">
        <v>0</v>
      </c>
      <c r="AI3139" s="107">
        <v>0</v>
      </c>
      <c r="AJ3139" t="s">
        <v>1012</v>
      </c>
    </row>
    <row r="3140" spans="1:37" x14ac:dyDescent="0.45">
      <c r="A3140" t="s">
        <v>3839</v>
      </c>
      <c r="B3140" t="s">
        <v>15405</v>
      </c>
      <c r="C3140" t="s">
        <v>990</v>
      </c>
      <c r="D3140" t="s">
        <v>15406</v>
      </c>
      <c r="E3140" t="s">
        <v>992</v>
      </c>
      <c r="F3140" t="s">
        <v>2667</v>
      </c>
      <c r="G3140">
        <v>30</v>
      </c>
      <c r="H3140" t="s">
        <v>3122</v>
      </c>
      <c r="I3140">
        <v>57001</v>
      </c>
      <c r="K3140" t="s">
        <v>15407</v>
      </c>
      <c r="L3140" s="106">
        <v>28628</v>
      </c>
      <c r="M3140">
        <v>13395404</v>
      </c>
      <c r="N3140" t="s">
        <v>996</v>
      </c>
      <c r="O3140" t="s">
        <v>12</v>
      </c>
      <c r="P3140" t="s">
        <v>997</v>
      </c>
      <c r="R3140" s="109" t="str">
        <f>IF(OR(P3140="SB",Q3140="SB"),"SB",0)</f>
        <v>SB</v>
      </c>
      <c r="T3140" s="110" t="s">
        <v>998</v>
      </c>
      <c r="V3140" s="113" t="str">
        <f>IF(AND(I3140&gt;=10000,I3140&lt;=19900),"Praha",(IF(AND(I3140&gt;=25001,I3140&lt;=29501),"Středočeský kraj",(IF(AND(I3140&gt;=30100,I3140&lt;=34972),"Středočeský kraj",(IF(AND(I3140&gt;=35002,I3140&lt;=36271),"Karlovarský kraj",(IF(AND(I3140&gt;=37001,I3140&lt;=39201),"Jihočeský kraj",(IF(AND(I3140&gt;=39701,I3140&lt;=39901),"Jihočeský kraj",(IF(AND(I3140&gt;=39301,I3140&lt;=39601),"Kraj Vysočina",(IF(AND(I3140&gt;=58001,I3140&lt;=59501),"Kraj Vysočina",(IF(AND(I3140&gt;=67401,I3140&lt;=67602),"Kraj Vysočina",(IF(AND(I3140&gt;=40001,I3140&lt;=44101),"Ústecký kraj",(IF(AND(I3140&gt;=46001,I3140&lt;=47201),"Liberecký kraj",(IF(AND(I3140&gt;=51202,I3140&lt;=51401),"Liberecký kraj",(IF(AND(I3140&gt;=53002,I3140&lt;=53976),"Pardubický kraj",(IF(AND(I3140&gt;=56002,I3140&lt;=57201),"Pardubický kraj",(IF(AND(I3140&gt;=60200,I3140&lt;=67201),"Jihomoravský kraj",(IF(AND(I3140&gt;=67801,I3140&lt;=68501),"Jihomoravský kraj",(IF(AND(I3140&gt;=69002,I3140&lt;=69801),"Jihomoravský kraj",(IF(AND(I3140&gt;=68601,I3140&lt;=68801),"Zlínský kraj",(IF(AND(I3140&gt;=75501,I3140&lt;=76901),"Zlínský kraj",(IF(AND(I3140&gt;=70030,I3140&lt;=74901),"Moravskoslezský kraj",(IF(AND(I3140&gt;=75000,I3140&lt;=75368),"Olomoucký kraj",(IF(AND(I3140&gt;=77200,I3140&lt;=79862),"Olomoucký kraj",(IF(AND(I3140&gt;=50011,I3140&lt;=50301),"Královéhradecký kraj",(IF(AND(I3140&gt;=54301,I3140&lt;=54303),"Královéhradecký kraj","0")))))))))))))))))))))))))))))))))))))))))))))))</f>
        <v>Pardubický kraj</v>
      </c>
      <c r="AB3140" t="s">
        <v>998</v>
      </c>
      <c r="AD3140" t="s">
        <v>998</v>
      </c>
      <c r="AE3140" t="s">
        <v>998</v>
      </c>
      <c r="AF3140" t="s">
        <v>998</v>
      </c>
      <c r="AG3140" s="107">
        <v>0</v>
      </c>
      <c r="AH3140" s="107">
        <v>0</v>
      </c>
      <c r="AI3140" s="107">
        <v>0</v>
      </c>
      <c r="AJ3140" t="s">
        <v>1012</v>
      </c>
    </row>
    <row r="3141" spans="1:37" x14ac:dyDescent="0.45">
      <c r="A3141" t="s">
        <v>1197</v>
      </c>
      <c r="B3141" t="s">
        <v>13136</v>
      </c>
      <c r="C3141" t="s">
        <v>1002</v>
      </c>
      <c r="D3141" t="s">
        <v>13140</v>
      </c>
      <c r="E3141" t="s">
        <v>992</v>
      </c>
      <c r="F3141" t="s">
        <v>13141</v>
      </c>
      <c r="G3141">
        <v>1197</v>
      </c>
      <c r="H3141" t="s">
        <v>3122</v>
      </c>
      <c r="I3141">
        <v>57001</v>
      </c>
      <c r="K3141" t="s">
        <v>13142</v>
      </c>
      <c r="L3141" s="106">
        <v>39548</v>
      </c>
      <c r="M3141">
        <v>14653774</v>
      </c>
      <c r="N3141" t="s">
        <v>996</v>
      </c>
      <c r="O3141" t="s">
        <v>12</v>
      </c>
      <c r="P3141" t="s">
        <v>997</v>
      </c>
      <c r="R3141" s="109" t="str">
        <f>IF(OR(P3141="SB",Q3141="SB"),"SB",0)</f>
        <v>SB</v>
      </c>
      <c r="V3141" s="113" t="str">
        <f>IF(AND(I3141&gt;=10000,I3141&lt;=19900),"Praha",(IF(AND(I3141&gt;=25001,I3141&lt;=29501),"Středočeský kraj",(IF(AND(I3141&gt;=30100,I3141&lt;=34972),"Středočeský kraj",(IF(AND(I3141&gt;=35002,I3141&lt;=36271),"Karlovarský kraj",(IF(AND(I3141&gt;=37001,I3141&lt;=39201),"Jihočeský kraj",(IF(AND(I3141&gt;=39701,I3141&lt;=39901),"Jihočeský kraj",(IF(AND(I3141&gt;=39301,I3141&lt;=39601),"Kraj Vysočina",(IF(AND(I3141&gt;=58001,I3141&lt;=59501),"Kraj Vysočina",(IF(AND(I3141&gt;=67401,I3141&lt;=67602),"Kraj Vysočina",(IF(AND(I3141&gt;=40001,I3141&lt;=44101),"Ústecký kraj",(IF(AND(I3141&gt;=46001,I3141&lt;=47201),"Liberecký kraj",(IF(AND(I3141&gt;=51202,I3141&lt;=51401),"Liberecký kraj",(IF(AND(I3141&gt;=53002,I3141&lt;=53976),"Pardubický kraj",(IF(AND(I3141&gt;=56002,I3141&lt;=57201),"Pardubický kraj",(IF(AND(I3141&gt;=60200,I3141&lt;=67201),"Jihomoravský kraj",(IF(AND(I3141&gt;=67801,I3141&lt;=68501),"Jihomoravský kraj",(IF(AND(I3141&gt;=69002,I3141&lt;=69801),"Jihomoravský kraj",(IF(AND(I3141&gt;=68601,I3141&lt;=68801),"Zlínský kraj",(IF(AND(I3141&gt;=75501,I3141&lt;=76901),"Zlínský kraj",(IF(AND(I3141&gt;=70030,I3141&lt;=74901),"Moravskoslezský kraj",(IF(AND(I3141&gt;=75000,I3141&lt;=75368),"Olomoucký kraj",(IF(AND(I3141&gt;=77200,I3141&lt;=79862),"Olomoucký kraj",(IF(AND(I3141&gt;=50011,I3141&lt;=50301),"Královéhradecký kraj",(IF(AND(I3141&gt;=54301,I3141&lt;=54303),"Královéhradecký kraj","0")))))))))))))))))))))))))))))))))))))))))))))))</f>
        <v>Pardubický kraj</v>
      </c>
      <c r="AD3141" t="s">
        <v>998</v>
      </c>
      <c r="AE3141" t="s">
        <v>998</v>
      </c>
      <c r="AF3141" t="s">
        <v>998</v>
      </c>
      <c r="AG3141" s="107">
        <v>300</v>
      </c>
      <c r="AH3141" s="107">
        <v>0</v>
      </c>
      <c r="AI3141" s="107">
        <v>0</v>
      </c>
      <c r="AJ3141" t="s">
        <v>999</v>
      </c>
      <c r="AK3141" s="106">
        <v>44923</v>
      </c>
    </row>
    <row r="3142" spans="1:37" x14ac:dyDescent="0.45">
      <c r="A3142" t="s">
        <v>1213</v>
      </c>
      <c r="B3142" t="s">
        <v>2055</v>
      </c>
      <c r="C3142" t="s">
        <v>1002</v>
      </c>
      <c r="D3142" t="s">
        <v>2065</v>
      </c>
      <c r="E3142" t="s">
        <v>992</v>
      </c>
      <c r="F3142" t="s">
        <v>2066</v>
      </c>
      <c r="G3142">
        <v>2</v>
      </c>
      <c r="H3142" t="s">
        <v>1019</v>
      </c>
      <c r="I3142">
        <v>57101</v>
      </c>
      <c r="K3142" t="s">
        <v>2067</v>
      </c>
      <c r="L3142" s="106">
        <v>36755</v>
      </c>
      <c r="M3142">
        <v>14744411</v>
      </c>
      <c r="N3142" t="s">
        <v>996</v>
      </c>
      <c r="O3142" t="s">
        <v>12</v>
      </c>
      <c r="P3142" t="s">
        <v>997</v>
      </c>
      <c r="R3142" s="109" t="str">
        <f>IF(OR(P3142="SB",Q3142="SB"),"SB",0)</f>
        <v>SB</v>
      </c>
      <c r="T3142" s="110" t="s">
        <v>998</v>
      </c>
      <c r="V3142" s="113" t="str">
        <f>IF(AND(I3142&gt;=10000,I3142&lt;=19900),"Praha",(IF(AND(I3142&gt;=25001,I3142&lt;=29501),"Středočeský kraj",(IF(AND(I3142&gt;=30100,I3142&lt;=34972),"Středočeský kraj",(IF(AND(I3142&gt;=35002,I3142&lt;=36271),"Karlovarský kraj",(IF(AND(I3142&gt;=37001,I3142&lt;=39201),"Jihočeský kraj",(IF(AND(I3142&gt;=39701,I3142&lt;=39901),"Jihočeský kraj",(IF(AND(I3142&gt;=39301,I3142&lt;=39601),"Kraj Vysočina",(IF(AND(I3142&gt;=58001,I3142&lt;=59501),"Kraj Vysočina",(IF(AND(I3142&gt;=67401,I3142&lt;=67602),"Kraj Vysočina",(IF(AND(I3142&gt;=40001,I3142&lt;=44101),"Ústecký kraj",(IF(AND(I3142&gt;=46001,I3142&lt;=47201),"Liberecký kraj",(IF(AND(I3142&gt;=51202,I3142&lt;=51401),"Liberecký kraj",(IF(AND(I3142&gt;=53002,I3142&lt;=53976),"Pardubický kraj",(IF(AND(I3142&gt;=56002,I3142&lt;=57201),"Pardubický kraj",(IF(AND(I3142&gt;=60200,I3142&lt;=67201),"Jihomoravský kraj",(IF(AND(I3142&gt;=67801,I3142&lt;=68501),"Jihomoravský kraj",(IF(AND(I3142&gt;=69002,I3142&lt;=69801),"Jihomoravský kraj",(IF(AND(I3142&gt;=68601,I3142&lt;=68801),"Zlínský kraj",(IF(AND(I3142&gt;=75501,I3142&lt;=76901),"Zlínský kraj",(IF(AND(I3142&gt;=70030,I3142&lt;=74901),"Moravskoslezský kraj",(IF(AND(I3142&gt;=75000,I3142&lt;=75368),"Olomoucký kraj",(IF(AND(I3142&gt;=77200,I3142&lt;=79862),"Olomoucký kraj",(IF(AND(I3142&gt;=50011,I3142&lt;=50301),"Královéhradecký kraj",(IF(AND(I3142&gt;=54301,I3142&lt;=54303),"Královéhradecký kraj","0")))))))))))))))))))))))))))))))))))))))))))))))</f>
        <v>Pardubický kraj</v>
      </c>
      <c r="AB3142" t="s">
        <v>998</v>
      </c>
      <c r="AD3142" t="s">
        <v>998</v>
      </c>
      <c r="AE3142" t="s">
        <v>998</v>
      </c>
      <c r="AF3142" t="s">
        <v>998</v>
      </c>
      <c r="AG3142" s="107">
        <v>300</v>
      </c>
      <c r="AH3142" s="107">
        <v>0</v>
      </c>
      <c r="AI3142" s="107">
        <v>0</v>
      </c>
      <c r="AJ3142" t="s">
        <v>999</v>
      </c>
      <c r="AK3142" s="106">
        <v>44924</v>
      </c>
    </row>
    <row r="3143" spans="1:37" x14ac:dyDescent="0.45">
      <c r="A3143" t="s">
        <v>8272</v>
      </c>
      <c r="B3143" t="s">
        <v>8273</v>
      </c>
      <c r="C3143" t="s">
        <v>990</v>
      </c>
      <c r="D3143" t="s">
        <v>8274</v>
      </c>
      <c r="E3143" t="s">
        <v>992</v>
      </c>
      <c r="F3143" t="s">
        <v>8275</v>
      </c>
      <c r="G3143">
        <v>115</v>
      </c>
      <c r="H3143" t="s">
        <v>2985</v>
      </c>
      <c r="I3143">
        <v>57121</v>
      </c>
      <c r="K3143" t="s">
        <v>8276</v>
      </c>
      <c r="L3143" s="106">
        <v>32781</v>
      </c>
      <c r="M3143">
        <v>10885427</v>
      </c>
      <c r="N3143" t="s">
        <v>996</v>
      </c>
      <c r="O3143" t="s">
        <v>12</v>
      </c>
      <c r="P3143" t="s">
        <v>997</v>
      </c>
      <c r="R3143" s="109" t="str">
        <f>IF(OR(P3143="SB",Q3143="SB"),"SB",0)</f>
        <v>SB</v>
      </c>
      <c r="T3143" s="110">
        <v>11629</v>
      </c>
      <c r="U3143" t="s">
        <v>19633</v>
      </c>
      <c r="V3143" s="113" t="str">
        <f>IF(AND(I3143&gt;=10000,I3143&lt;=19900),"Praha",(IF(AND(I3143&gt;=25001,I3143&lt;=29501),"Středočeský kraj",(IF(AND(I3143&gt;=30100,I3143&lt;=34972),"Středočeský kraj",(IF(AND(I3143&gt;=35002,I3143&lt;=36271),"Karlovarský kraj",(IF(AND(I3143&gt;=37001,I3143&lt;=39201),"Jihočeský kraj",(IF(AND(I3143&gt;=39701,I3143&lt;=39901),"Jihočeský kraj",(IF(AND(I3143&gt;=39301,I3143&lt;=39601),"Kraj Vysočina",(IF(AND(I3143&gt;=58001,I3143&lt;=59501),"Kraj Vysočina",(IF(AND(I3143&gt;=67401,I3143&lt;=67602),"Kraj Vysočina",(IF(AND(I3143&gt;=40001,I3143&lt;=44101),"Ústecký kraj",(IF(AND(I3143&gt;=46001,I3143&lt;=47201),"Liberecký kraj",(IF(AND(I3143&gt;=51202,I3143&lt;=51401),"Liberecký kraj",(IF(AND(I3143&gt;=53002,I3143&lt;=53976),"Pardubický kraj",(IF(AND(I3143&gt;=56002,I3143&lt;=57201),"Pardubický kraj",(IF(AND(I3143&gt;=60200,I3143&lt;=67201),"Jihomoravský kraj",(IF(AND(I3143&gt;=67801,I3143&lt;=68501),"Jihomoravský kraj",(IF(AND(I3143&gt;=69002,I3143&lt;=69801),"Jihomoravský kraj",(IF(AND(I3143&gt;=68601,I3143&lt;=68801),"Zlínský kraj",(IF(AND(I3143&gt;=75501,I3143&lt;=76901),"Zlínský kraj",(IF(AND(I3143&gt;=70030,I3143&lt;=74901),"Moravskoslezský kraj",(IF(AND(I3143&gt;=75000,I3143&lt;=75368),"Olomoucký kraj",(IF(AND(I3143&gt;=77200,I3143&lt;=79862),"Olomoucký kraj",(IF(AND(I3143&gt;=50011,I3143&lt;=50301),"Královéhradecký kraj",(IF(AND(I3143&gt;=54301,I3143&lt;=54303),"Královéhradecký kraj","0")))))))))))))))))))))))))))))))))))))))))))))))</f>
        <v>Pardubický kraj</v>
      </c>
      <c r="AD3143" t="s">
        <v>998</v>
      </c>
      <c r="AE3143" t="s">
        <v>998</v>
      </c>
      <c r="AF3143" t="s">
        <v>998</v>
      </c>
      <c r="AG3143" s="107">
        <v>0</v>
      </c>
      <c r="AH3143" s="107">
        <v>0</v>
      </c>
      <c r="AI3143" s="107">
        <v>0</v>
      </c>
      <c r="AJ3143" t="s">
        <v>1012</v>
      </c>
    </row>
    <row r="3144" spans="1:37" x14ac:dyDescent="0.45">
      <c r="A3144" t="s">
        <v>2133</v>
      </c>
      <c r="B3144" t="s">
        <v>7721</v>
      </c>
      <c r="C3144" t="s">
        <v>1002</v>
      </c>
      <c r="D3144" t="s">
        <v>7722</v>
      </c>
      <c r="E3144" t="s">
        <v>992</v>
      </c>
      <c r="F3144" t="s">
        <v>7723</v>
      </c>
      <c r="G3144">
        <v>1065</v>
      </c>
      <c r="H3144" t="s">
        <v>5367</v>
      </c>
      <c r="I3144">
        <v>57201</v>
      </c>
      <c r="J3144" s="108">
        <v>603782997</v>
      </c>
      <c r="K3144" t="s">
        <v>7720</v>
      </c>
      <c r="L3144" s="106">
        <v>41108</v>
      </c>
      <c r="M3144">
        <v>16068257</v>
      </c>
      <c r="N3144" t="s">
        <v>2063</v>
      </c>
      <c r="O3144" t="s">
        <v>1173</v>
      </c>
      <c r="P3144" t="s">
        <v>997</v>
      </c>
      <c r="R3144" s="109" t="str">
        <f>IF(OR(P3144="SB",Q3144="SB"),"SB",0)</f>
        <v>SB</v>
      </c>
      <c r="T3144" s="110">
        <v>2023002</v>
      </c>
      <c r="U3144" t="s">
        <v>19633</v>
      </c>
      <c r="V3144" s="113" t="str">
        <f>IF(AND(I3144&gt;=10000,I3144&lt;=19900),"Praha",(IF(AND(I3144&gt;=25001,I3144&lt;=29501),"Středočeský kraj",(IF(AND(I3144&gt;=30100,I3144&lt;=34972),"Středočeský kraj",(IF(AND(I3144&gt;=35002,I3144&lt;=36271),"Karlovarský kraj",(IF(AND(I3144&gt;=37001,I3144&lt;=39201),"Jihočeský kraj",(IF(AND(I3144&gt;=39701,I3144&lt;=39901),"Jihočeský kraj",(IF(AND(I3144&gt;=39301,I3144&lt;=39601),"Kraj Vysočina",(IF(AND(I3144&gt;=58001,I3144&lt;=59501),"Kraj Vysočina",(IF(AND(I3144&gt;=67401,I3144&lt;=67602),"Kraj Vysočina",(IF(AND(I3144&gt;=40001,I3144&lt;=44101),"Ústecký kraj",(IF(AND(I3144&gt;=46001,I3144&lt;=47201),"Liberecký kraj",(IF(AND(I3144&gt;=51202,I3144&lt;=51401),"Liberecký kraj",(IF(AND(I3144&gt;=53002,I3144&lt;=53976),"Pardubický kraj",(IF(AND(I3144&gt;=56002,I3144&lt;=57201),"Pardubický kraj",(IF(AND(I3144&gt;=60200,I3144&lt;=67201),"Jihomoravský kraj",(IF(AND(I3144&gt;=67801,I3144&lt;=68501),"Jihomoravský kraj",(IF(AND(I3144&gt;=69002,I3144&lt;=69801),"Jihomoravský kraj",(IF(AND(I3144&gt;=68601,I3144&lt;=68801),"Zlínský kraj",(IF(AND(I3144&gt;=75501,I3144&lt;=76901),"Zlínský kraj",(IF(AND(I3144&gt;=70030,I3144&lt;=74901),"Moravskoslezský kraj",(IF(AND(I3144&gt;=75000,I3144&lt;=75368),"Olomoucký kraj",(IF(AND(I3144&gt;=77200,I3144&lt;=79862),"Olomoucký kraj",(IF(AND(I3144&gt;=50011,I3144&lt;=50301),"Královéhradecký kraj",(IF(AND(I3144&gt;=54301,I3144&lt;=54303),"Královéhradecký kraj","0")))))))))))))))))))))))))))))))))))))))))))))))</f>
        <v>Pardubický kraj</v>
      </c>
      <c r="AD3144" t="s">
        <v>998</v>
      </c>
      <c r="AE3144" t="s">
        <v>998</v>
      </c>
      <c r="AF3144" t="s">
        <v>998</v>
      </c>
      <c r="AG3144" s="107">
        <v>300</v>
      </c>
      <c r="AH3144" s="107">
        <v>0</v>
      </c>
      <c r="AI3144" s="107">
        <v>0</v>
      </c>
      <c r="AJ3144" t="s">
        <v>999</v>
      </c>
      <c r="AK3144" s="106">
        <v>44910</v>
      </c>
    </row>
    <row r="3145" spans="1:37" x14ac:dyDescent="0.45">
      <c r="A3145" t="s">
        <v>1124</v>
      </c>
      <c r="B3145" t="s">
        <v>7715</v>
      </c>
      <c r="C3145" t="s">
        <v>990</v>
      </c>
      <c r="D3145" t="s">
        <v>7718</v>
      </c>
      <c r="E3145" t="s">
        <v>992</v>
      </c>
      <c r="F3145" t="s">
        <v>7719</v>
      </c>
      <c r="G3145">
        <v>1065</v>
      </c>
      <c r="H3145" t="s">
        <v>5367</v>
      </c>
      <c r="I3145">
        <v>57201</v>
      </c>
      <c r="J3145" s="108">
        <v>603782997</v>
      </c>
      <c r="K3145" t="s">
        <v>7720</v>
      </c>
      <c r="L3145" s="106">
        <v>40289</v>
      </c>
      <c r="M3145">
        <v>16110794</v>
      </c>
      <c r="N3145" t="s">
        <v>2063</v>
      </c>
      <c r="O3145" t="s">
        <v>1173</v>
      </c>
      <c r="P3145" t="s">
        <v>997</v>
      </c>
      <c r="R3145" s="109" t="str">
        <f>IF(OR(P3145="SB",Q3145="SB"),"SB",0)</f>
        <v>SB</v>
      </c>
      <c r="T3145" s="110" t="s">
        <v>998</v>
      </c>
      <c r="V3145" s="113" t="str">
        <f>IF(AND(I3145&gt;=10000,I3145&lt;=19900),"Praha",(IF(AND(I3145&gt;=25001,I3145&lt;=29501),"Středočeský kraj",(IF(AND(I3145&gt;=30100,I3145&lt;=34972),"Středočeský kraj",(IF(AND(I3145&gt;=35002,I3145&lt;=36271),"Karlovarský kraj",(IF(AND(I3145&gt;=37001,I3145&lt;=39201),"Jihočeský kraj",(IF(AND(I3145&gt;=39701,I3145&lt;=39901),"Jihočeský kraj",(IF(AND(I3145&gt;=39301,I3145&lt;=39601),"Kraj Vysočina",(IF(AND(I3145&gt;=58001,I3145&lt;=59501),"Kraj Vysočina",(IF(AND(I3145&gt;=67401,I3145&lt;=67602),"Kraj Vysočina",(IF(AND(I3145&gt;=40001,I3145&lt;=44101),"Ústecký kraj",(IF(AND(I3145&gt;=46001,I3145&lt;=47201),"Liberecký kraj",(IF(AND(I3145&gt;=51202,I3145&lt;=51401),"Liberecký kraj",(IF(AND(I3145&gt;=53002,I3145&lt;=53976),"Pardubický kraj",(IF(AND(I3145&gt;=56002,I3145&lt;=57201),"Pardubický kraj",(IF(AND(I3145&gt;=60200,I3145&lt;=67201),"Jihomoravský kraj",(IF(AND(I3145&gt;=67801,I3145&lt;=68501),"Jihomoravský kraj",(IF(AND(I3145&gt;=69002,I3145&lt;=69801),"Jihomoravský kraj",(IF(AND(I3145&gt;=68601,I3145&lt;=68801),"Zlínský kraj",(IF(AND(I3145&gt;=75501,I3145&lt;=76901),"Zlínský kraj",(IF(AND(I3145&gt;=70030,I3145&lt;=74901),"Moravskoslezský kraj",(IF(AND(I3145&gt;=75000,I3145&lt;=75368),"Olomoucký kraj",(IF(AND(I3145&gt;=77200,I3145&lt;=79862),"Olomoucký kraj",(IF(AND(I3145&gt;=50011,I3145&lt;=50301),"Královéhradecký kraj",(IF(AND(I3145&gt;=54301,I3145&lt;=54303),"Královéhradecký kraj","0")))))))))))))))))))))))))))))))))))))))))))))))</f>
        <v>Pardubický kraj</v>
      </c>
      <c r="AB3145" t="s">
        <v>998</v>
      </c>
      <c r="AD3145" t="s">
        <v>998</v>
      </c>
      <c r="AE3145" t="s">
        <v>998</v>
      </c>
      <c r="AF3145" t="s">
        <v>998</v>
      </c>
      <c r="AG3145" s="107">
        <v>300</v>
      </c>
      <c r="AH3145" s="107">
        <v>0</v>
      </c>
      <c r="AI3145" s="107">
        <v>0</v>
      </c>
      <c r="AJ3145" t="s">
        <v>999</v>
      </c>
      <c r="AK3145" s="106">
        <v>44910</v>
      </c>
    </row>
    <row r="3146" spans="1:37" x14ac:dyDescent="0.45">
      <c r="A3146" t="s">
        <v>1061</v>
      </c>
      <c r="B3146" t="s">
        <v>16016</v>
      </c>
      <c r="C3146" t="s">
        <v>990</v>
      </c>
      <c r="D3146" t="s">
        <v>16017</v>
      </c>
      <c r="E3146" t="s">
        <v>992</v>
      </c>
      <c r="F3146" t="s">
        <v>16018</v>
      </c>
      <c r="G3146">
        <v>1072</v>
      </c>
      <c r="H3146" t="s">
        <v>5367</v>
      </c>
      <c r="I3146">
        <v>57201</v>
      </c>
      <c r="K3146" t="s">
        <v>16019</v>
      </c>
      <c r="L3146" s="106">
        <v>38579</v>
      </c>
      <c r="M3146">
        <v>14616994</v>
      </c>
      <c r="N3146" t="s">
        <v>996</v>
      </c>
      <c r="O3146" t="s">
        <v>12</v>
      </c>
      <c r="P3146" t="s">
        <v>997</v>
      </c>
      <c r="R3146" s="109" t="str">
        <f>IF(OR(P3146="SB",Q3146="SB"),"SB",0)</f>
        <v>SB</v>
      </c>
      <c r="T3146" s="110" t="s">
        <v>998</v>
      </c>
      <c r="V3146" s="113" t="str">
        <f>IF(AND(I3146&gt;=10000,I3146&lt;=19900),"Praha",(IF(AND(I3146&gt;=25001,I3146&lt;=29501),"Středočeský kraj",(IF(AND(I3146&gt;=30100,I3146&lt;=34972),"Středočeský kraj",(IF(AND(I3146&gt;=35002,I3146&lt;=36271),"Karlovarský kraj",(IF(AND(I3146&gt;=37001,I3146&lt;=39201),"Jihočeský kraj",(IF(AND(I3146&gt;=39701,I3146&lt;=39901),"Jihočeský kraj",(IF(AND(I3146&gt;=39301,I3146&lt;=39601),"Kraj Vysočina",(IF(AND(I3146&gt;=58001,I3146&lt;=59501),"Kraj Vysočina",(IF(AND(I3146&gt;=67401,I3146&lt;=67602),"Kraj Vysočina",(IF(AND(I3146&gt;=40001,I3146&lt;=44101),"Ústecký kraj",(IF(AND(I3146&gt;=46001,I3146&lt;=47201),"Liberecký kraj",(IF(AND(I3146&gt;=51202,I3146&lt;=51401),"Liberecký kraj",(IF(AND(I3146&gt;=53002,I3146&lt;=53976),"Pardubický kraj",(IF(AND(I3146&gt;=56002,I3146&lt;=57201),"Pardubický kraj",(IF(AND(I3146&gt;=60200,I3146&lt;=67201),"Jihomoravský kraj",(IF(AND(I3146&gt;=67801,I3146&lt;=68501),"Jihomoravský kraj",(IF(AND(I3146&gt;=69002,I3146&lt;=69801),"Jihomoravský kraj",(IF(AND(I3146&gt;=68601,I3146&lt;=68801),"Zlínský kraj",(IF(AND(I3146&gt;=75501,I3146&lt;=76901),"Zlínský kraj",(IF(AND(I3146&gt;=70030,I3146&lt;=74901),"Moravskoslezský kraj",(IF(AND(I3146&gt;=75000,I3146&lt;=75368),"Olomoucký kraj",(IF(AND(I3146&gt;=77200,I3146&lt;=79862),"Olomoucký kraj",(IF(AND(I3146&gt;=50011,I3146&lt;=50301),"Královéhradecký kraj",(IF(AND(I3146&gt;=54301,I3146&lt;=54303),"Královéhradecký kraj","0")))))))))))))))))))))))))))))))))))))))))))))))</f>
        <v>Pardubický kraj</v>
      </c>
      <c r="AB3146" t="s">
        <v>998</v>
      </c>
      <c r="AD3146" t="s">
        <v>998</v>
      </c>
      <c r="AE3146" t="s">
        <v>998</v>
      </c>
      <c r="AF3146" t="s">
        <v>998</v>
      </c>
      <c r="AG3146" s="107">
        <v>300</v>
      </c>
      <c r="AH3146" s="107">
        <v>0</v>
      </c>
      <c r="AI3146" s="107">
        <v>0</v>
      </c>
      <c r="AJ3146" t="s">
        <v>999</v>
      </c>
      <c r="AK3146" s="106">
        <v>44924</v>
      </c>
    </row>
    <row r="3147" spans="1:37" x14ac:dyDescent="0.45">
      <c r="A3147" t="s">
        <v>1169</v>
      </c>
      <c r="B3147" t="s">
        <v>16016</v>
      </c>
      <c r="C3147" t="s">
        <v>990</v>
      </c>
      <c r="D3147" t="s">
        <v>16020</v>
      </c>
      <c r="E3147" t="s">
        <v>992</v>
      </c>
      <c r="F3147" t="s">
        <v>16018</v>
      </c>
      <c r="G3147">
        <v>1072</v>
      </c>
      <c r="H3147" t="s">
        <v>5367</v>
      </c>
      <c r="I3147">
        <v>57201</v>
      </c>
      <c r="K3147" t="s">
        <v>16021</v>
      </c>
      <c r="L3147" s="106">
        <v>37844</v>
      </c>
      <c r="M3147">
        <v>14617095</v>
      </c>
      <c r="N3147" t="s">
        <v>996</v>
      </c>
      <c r="O3147" t="s">
        <v>12</v>
      </c>
      <c r="P3147" t="s">
        <v>997</v>
      </c>
      <c r="R3147" s="109" t="str">
        <f>IF(OR(P3147="SB",Q3147="SB"),"SB",0)</f>
        <v>SB</v>
      </c>
      <c r="T3147" s="110" t="s">
        <v>998</v>
      </c>
      <c r="V3147" s="113" t="str">
        <f>IF(AND(I3147&gt;=10000,I3147&lt;=19900),"Praha",(IF(AND(I3147&gt;=25001,I3147&lt;=29501),"Středočeský kraj",(IF(AND(I3147&gt;=30100,I3147&lt;=34972),"Středočeský kraj",(IF(AND(I3147&gt;=35002,I3147&lt;=36271),"Karlovarský kraj",(IF(AND(I3147&gt;=37001,I3147&lt;=39201),"Jihočeský kraj",(IF(AND(I3147&gt;=39701,I3147&lt;=39901),"Jihočeský kraj",(IF(AND(I3147&gt;=39301,I3147&lt;=39601),"Kraj Vysočina",(IF(AND(I3147&gt;=58001,I3147&lt;=59501),"Kraj Vysočina",(IF(AND(I3147&gt;=67401,I3147&lt;=67602),"Kraj Vysočina",(IF(AND(I3147&gt;=40001,I3147&lt;=44101),"Ústecký kraj",(IF(AND(I3147&gt;=46001,I3147&lt;=47201),"Liberecký kraj",(IF(AND(I3147&gt;=51202,I3147&lt;=51401),"Liberecký kraj",(IF(AND(I3147&gt;=53002,I3147&lt;=53976),"Pardubický kraj",(IF(AND(I3147&gt;=56002,I3147&lt;=57201),"Pardubický kraj",(IF(AND(I3147&gt;=60200,I3147&lt;=67201),"Jihomoravský kraj",(IF(AND(I3147&gt;=67801,I3147&lt;=68501),"Jihomoravský kraj",(IF(AND(I3147&gt;=69002,I3147&lt;=69801),"Jihomoravský kraj",(IF(AND(I3147&gt;=68601,I3147&lt;=68801),"Zlínský kraj",(IF(AND(I3147&gt;=75501,I3147&lt;=76901),"Zlínský kraj",(IF(AND(I3147&gt;=70030,I3147&lt;=74901),"Moravskoslezský kraj",(IF(AND(I3147&gt;=75000,I3147&lt;=75368),"Olomoucký kraj",(IF(AND(I3147&gt;=77200,I3147&lt;=79862),"Olomoucký kraj",(IF(AND(I3147&gt;=50011,I3147&lt;=50301),"Královéhradecký kraj",(IF(AND(I3147&gt;=54301,I3147&lt;=54303),"Královéhradecký kraj","0")))))))))))))))))))))))))))))))))))))))))))))))</f>
        <v>Pardubický kraj</v>
      </c>
      <c r="AB3147" t="s">
        <v>998</v>
      </c>
      <c r="AD3147" t="s">
        <v>998</v>
      </c>
      <c r="AE3147" t="s">
        <v>998</v>
      </c>
      <c r="AF3147" t="s">
        <v>998</v>
      </c>
      <c r="AG3147" s="107">
        <v>300</v>
      </c>
      <c r="AH3147" s="107">
        <v>0</v>
      </c>
      <c r="AI3147" s="107">
        <v>0</v>
      </c>
      <c r="AJ3147" t="s">
        <v>999</v>
      </c>
      <c r="AK3147" s="106">
        <v>44924</v>
      </c>
    </row>
    <row r="3148" spans="1:37" x14ac:dyDescent="0.45">
      <c r="A3148" t="s">
        <v>1156</v>
      </c>
      <c r="B3148" t="s">
        <v>11560</v>
      </c>
      <c r="C3148" t="s">
        <v>990</v>
      </c>
      <c r="D3148" t="s">
        <v>11565</v>
      </c>
      <c r="E3148" t="s">
        <v>992</v>
      </c>
      <c r="F3148" t="s">
        <v>3290</v>
      </c>
      <c r="G3148">
        <v>2962</v>
      </c>
      <c r="H3148" t="s">
        <v>2872</v>
      </c>
      <c r="I3148">
        <v>58001</v>
      </c>
      <c r="K3148" t="s">
        <v>11566</v>
      </c>
      <c r="L3148" s="106">
        <v>28323</v>
      </c>
      <c r="M3148">
        <v>10859761</v>
      </c>
      <c r="N3148" t="s">
        <v>996</v>
      </c>
      <c r="O3148" t="s">
        <v>12</v>
      </c>
      <c r="P3148" t="s">
        <v>997</v>
      </c>
      <c r="R3148" s="109" t="str">
        <f>IF(OR(P3148="SB",Q3148="SB"),"SB",0)</f>
        <v>SB</v>
      </c>
      <c r="T3148" s="110">
        <v>11719</v>
      </c>
      <c r="U3148" t="s">
        <v>19633</v>
      </c>
      <c r="V3148" s="113" t="str">
        <f>IF(AND(I3148&gt;=10000,I3148&lt;=19900),"Praha",(IF(AND(I3148&gt;=25001,I3148&lt;=29501),"Středočeský kraj",(IF(AND(I3148&gt;=30100,I3148&lt;=34972),"Středočeský kraj",(IF(AND(I3148&gt;=35002,I3148&lt;=36271),"Karlovarský kraj",(IF(AND(I3148&gt;=37001,I3148&lt;=39201),"Jihočeský kraj",(IF(AND(I3148&gt;=39701,I3148&lt;=39901),"Jihočeský kraj",(IF(AND(I3148&gt;=39301,I3148&lt;=39601),"Kraj Vysočina",(IF(AND(I3148&gt;=58001,I3148&lt;=59501),"Kraj Vysočina",(IF(AND(I3148&gt;=67401,I3148&lt;=67602),"Kraj Vysočina",(IF(AND(I3148&gt;=40001,I3148&lt;=44101),"Ústecký kraj",(IF(AND(I3148&gt;=46001,I3148&lt;=47201),"Liberecký kraj",(IF(AND(I3148&gt;=51202,I3148&lt;=51401),"Liberecký kraj",(IF(AND(I3148&gt;=53002,I3148&lt;=53976),"Pardubický kraj",(IF(AND(I3148&gt;=56002,I3148&lt;=57201),"Pardubický kraj",(IF(AND(I3148&gt;=60200,I3148&lt;=67201),"Jihomoravský kraj",(IF(AND(I3148&gt;=67801,I3148&lt;=68501),"Jihomoravský kraj",(IF(AND(I3148&gt;=69002,I3148&lt;=69801),"Jihomoravský kraj",(IF(AND(I3148&gt;=68601,I3148&lt;=68801),"Zlínský kraj",(IF(AND(I3148&gt;=75501,I3148&lt;=76901),"Zlínský kraj",(IF(AND(I3148&gt;=70030,I3148&lt;=74901),"Moravskoslezský kraj",(IF(AND(I3148&gt;=75000,I3148&lt;=75368),"Olomoucký kraj",(IF(AND(I3148&gt;=77200,I3148&lt;=79862),"Olomoucký kraj",(IF(AND(I3148&gt;=50011,I3148&lt;=50301),"Královéhradecký kraj",(IF(AND(I3148&gt;=54301,I3148&lt;=54303),"Královéhradecký kraj","0")))))))))))))))))))))))))))))))))))))))))))))))</f>
        <v>Kraj Vysočina</v>
      </c>
      <c r="AD3148" t="s">
        <v>998</v>
      </c>
      <c r="AE3148" t="s">
        <v>998</v>
      </c>
      <c r="AF3148" t="s">
        <v>998</v>
      </c>
      <c r="AG3148" s="107">
        <v>0</v>
      </c>
      <c r="AH3148" s="107">
        <v>0</v>
      </c>
      <c r="AI3148" s="107">
        <v>0</v>
      </c>
      <c r="AJ3148" t="s">
        <v>1012</v>
      </c>
    </row>
    <row r="3149" spans="1:37" x14ac:dyDescent="0.45">
      <c r="A3149" t="s">
        <v>1129</v>
      </c>
      <c r="B3149" t="s">
        <v>4236</v>
      </c>
      <c r="C3149" t="s">
        <v>990</v>
      </c>
      <c r="D3149" t="s">
        <v>4240</v>
      </c>
      <c r="E3149" t="s">
        <v>992</v>
      </c>
      <c r="F3149" t="s">
        <v>4241</v>
      </c>
      <c r="G3149">
        <v>1969</v>
      </c>
      <c r="H3149" t="s">
        <v>2872</v>
      </c>
      <c r="I3149">
        <v>58001</v>
      </c>
      <c r="K3149" t="s">
        <v>4242</v>
      </c>
      <c r="L3149" s="106">
        <v>30911</v>
      </c>
      <c r="M3149">
        <v>11470255</v>
      </c>
      <c r="N3149" t="s">
        <v>996</v>
      </c>
      <c r="O3149" t="s">
        <v>12</v>
      </c>
      <c r="P3149" t="s">
        <v>997</v>
      </c>
      <c r="R3149" s="109" t="str">
        <f>IF(OR(P3149="SB",Q3149="SB"),"SB",0)</f>
        <v>SB</v>
      </c>
      <c r="T3149" s="110">
        <v>12727</v>
      </c>
      <c r="U3149" t="s">
        <v>19633</v>
      </c>
      <c r="V3149" s="113" t="str">
        <f>IF(AND(I3149&gt;=10000,I3149&lt;=19900),"Praha",(IF(AND(I3149&gt;=25001,I3149&lt;=29501),"Středočeský kraj",(IF(AND(I3149&gt;=30100,I3149&lt;=34972),"Středočeský kraj",(IF(AND(I3149&gt;=35002,I3149&lt;=36271),"Karlovarský kraj",(IF(AND(I3149&gt;=37001,I3149&lt;=39201),"Jihočeský kraj",(IF(AND(I3149&gt;=39701,I3149&lt;=39901),"Jihočeský kraj",(IF(AND(I3149&gt;=39301,I3149&lt;=39601),"Kraj Vysočina",(IF(AND(I3149&gt;=58001,I3149&lt;=59501),"Kraj Vysočina",(IF(AND(I3149&gt;=67401,I3149&lt;=67602),"Kraj Vysočina",(IF(AND(I3149&gt;=40001,I3149&lt;=44101),"Ústecký kraj",(IF(AND(I3149&gt;=46001,I3149&lt;=47201),"Liberecký kraj",(IF(AND(I3149&gt;=51202,I3149&lt;=51401),"Liberecký kraj",(IF(AND(I3149&gt;=53002,I3149&lt;=53976),"Pardubický kraj",(IF(AND(I3149&gt;=56002,I3149&lt;=57201),"Pardubický kraj",(IF(AND(I3149&gt;=60200,I3149&lt;=67201),"Jihomoravský kraj",(IF(AND(I3149&gt;=67801,I3149&lt;=68501),"Jihomoravský kraj",(IF(AND(I3149&gt;=69002,I3149&lt;=69801),"Jihomoravský kraj",(IF(AND(I3149&gt;=68601,I3149&lt;=68801),"Zlínský kraj",(IF(AND(I3149&gt;=75501,I3149&lt;=76901),"Zlínský kraj",(IF(AND(I3149&gt;=70030,I3149&lt;=74901),"Moravskoslezský kraj",(IF(AND(I3149&gt;=75000,I3149&lt;=75368),"Olomoucký kraj",(IF(AND(I3149&gt;=77200,I3149&lt;=79862),"Olomoucký kraj",(IF(AND(I3149&gt;=50011,I3149&lt;=50301),"Královéhradecký kraj",(IF(AND(I3149&gt;=54301,I3149&lt;=54303),"Královéhradecký kraj","0")))))))))))))))))))))))))))))))))))))))))))))))</f>
        <v>Kraj Vysočina</v>
      </c>
      <c r="AD3149" t="s">
        <v>998</v>
      </c>
      <c r="AE3149" t="s">
        <v>998</v>
      </c>
      <c r="AF3149" t="s">
        <v>998</v>
      </c>
      <c r="AG3149" s="107">
        <v>0</v>
      </c>
      <c r="AH3149" s="107">
        <v>0</v>
      </c>
      <c r="AI3149" s="107">
        <v>0</v>
      </c>
      <c r="AJ3149" t="s">
        <v>1012</v>
      </c>
    </row>
    <row r="3150" spans="1:37" x14ac:dyDescent="0.45">
      <c r="A3150" t="s">
        <v>1124</v>
      </c>
      <c r="B3150" t="s">
        <v>14435</v>
      </c>
      <c r="C3150" t="s">
        <v>990</v>
      </c>
      <c r="D3150" t="s">
        <v>14436</v>
      </c>
      <c r="E3150" t="s">
        <v>992</v>
      </c>
      <c r="F3150" t="s">
        <v>3653</v>
      </c>
      <c r="G3150">
        <v>2021</v>
      </c>
      <c r="H3150" t="s">
        <v>2872</v>
      </c>
      <c r="I3150">
        <v>58001</v>
      </c>
      <c r="K3150" t="s">
        <v>14437</v>
      </c>
      <c r="L3150" s="106">
        <v>30726</v>
      </c>
      <c r="M3150">
        <v>15710064</v>
      </c>
      <c r="N3150" t="s">
        <v>1757</v>
      </c>
      <c r="O3150" t="s">
        <v>1010</v>
      </c>
      <c r="P3150" t="s">
        <v>997</v>
      </c>
      <c r="Q3150" t="s">
        <v>14438</v>
      </c>
      <c r="R3150" s="109" t="str">
        <f>IF(OR(P3150="SB",Q3150="SB"),"SB",0)</f>
        <v>SB</v>
      </c>
      <c r="T3150" s="110">
        <v>2022987</v>
      </c>
      <c r="U3150" t="s">
        <v>19633</v>
      </c>
      <c r="V3150" s="113" t="str">
        <f>IF(AND(I3150&gt;=10000,I3150&lt;=19900),"Praha",(IF(AND(I3150&gt;=25001,I3150&lt;=29501),"Středočeský kraj",(IF(AND(I3150&gt;=30100,I3150&lt;=34972),"Středočeský kraj",(IF(AND(I3150&gt;=35002,I3150&lt;=36271),"Karlovarský kraj",(IF(AND(I3150&gt;=37001,I3150&lt;=39201),"Jihočeský kraj",(IF(AND(I3150&gt;=39701,I3150&lt;=39901),"Jihočeský kraj",(IF(AND(I3150&gt;=39301,I3150&lt;=39601),"Kraj Vysočina",(IF(AND(I3150&gt;=58001,I3150&lt;=59501),"Kraj Vysočina",(IF(AND(I3150&gt;=67401,I3150&lt;=67602),"Kraj Vysočina",(IF(AND(I3150&gt;=40001,I3150&lt;=44101),"Ústecký kraj",(IF(AND(I3150&gt;=46001,I3150&lt;=47201),"Liberecký kraj",(IF(AND(I3150&gt;=51202,I3150&lt;=51401),"Liberecký kraj",(IF(AND(I3150&gt;=53002,I3150&lt;=53976),"Pardubický kraj",(IF(AND(I3150&gt;=56002,I3150&lt;=57201),"Pardubický kraj",(IF(AND(I3150&gt;=60200,I3150&lt;=67201),"Jihomoravský kraj",(IF(AND(I3150&gt;=67801,I3150&lt;=68501),"Jihomoravský kraj",(IF(AND(I3150&gt;=69002,I3150&lt;=69801),"Jihomoravský kraj",(IF(AND(I3150&gt;=68601,I3150&lt;=68801),"Zlínský kraj",(IF(AND(I3150&gt;=75501,I3150&lt;=76901),"Zlínský kraj",(IF(AND(I3150&gt;=70030,I3150&lt;=74901),"Moravskoslezský kraj",(IF(AND(I3150&gt;=75000,I3150&lt;=75368),"Olomoucký kraj",(IF(AND(I3150&gt;=77200,I3150&lt;=79862),"Olomoucký kraj",(IF(AND(I3150&gt;=50011,I3150&lt;=50301),"Královéhradecký kraj",(IF(AND(I3150&gt;=54301,I3150&lt;=54303),"Královéhradecký kraj","0")))))))))))))))))))))))))))))))))))))))))))))))</f>
        <v>Kraj Vysočina</v>
      </c>
      <c r="AB3150" t="s">
        <v>14439</v>
      </c>
      <c r="AD3150" t="s">
        <v>1024</v>
      </c>
      <c r="AE3150" t="s">
        <v>1272</v>
      </c>
      <c r="AF3150" t="s">
        <v>1150</v>
      </c>
      <c r="AG3150" s="107">
        <v>300</v>
      </c>
      <c r="AH3150" s="107">
        <v>0</v>
      </c>
      <c r="AI3150" s="107">
        <v>0</v>
      </c>
      <c r="AJ3150" t="s">
        <v>999</v>
      </c>
      <c r="AK3150" s="106">
        <v>44973</v>
      </c>
    </row>
    <row r="3151" spans="1:37" x14ac:dyDescent="0.45">
      <c r="A3151" t="s">
        <v>1220</v>
      </c>
      <c r="B3151" t="s">
        <v>3283</v>
      </c>
      <c r="C3151" t="s">
        <v>1002</v>
      </c>
      <c r="D3151" t="s">
        <v>3289</v>
      </c>
      <c r="E3151" t="s">
        <v>992</v>
      </c>
      <c r="F3151" t="s">
        <v>3290</v>
      </c>
      <c r="G3151">
        <v>2919</v>
      </c>
      <c r="H3151" t="s">
        <v>2872</v>
      </c>
      <c r="I3151">
        <v>58001</v>
      </c>
      <c r="K3151" t="s">
        <v>3291</v>
      </c>
      <c r="L3151" s="106">
        <v>33707</v>
      </c>
      <c r="M3151">
        <v>14907893</v>
      </c>
      <c r="N3151" t="s">
        <v>996</v>
      </c>
      <c r="O3151" t="s">
        <v>12</v>
      </c>
      <c r="P3151" t="s">
        <v>997</v>
      </c>
      <c r="R3151" s="109" t="str">
        <f>IF(OR(P3151="SB",Q3151="SB"),"SB",0)</f>
        <v>SB</v>
      </c>
      <c r="T3151" s="110" t="s">
        <v>998</v>
      </c>
      <c r="V3151" s="113" t="str">
        <f>IF(AND(I3151&gt;=10000,I3151&lt;=19900),"Praha",(IF(AND(I3151&gt;=25001,I3151&lt;=29501),"Středočeský kraj",(IF(AND(I3151&gt;=30100,I3151&lt;=34972),"Středočeský kraj",(IF(AND(I3151&gt;=35002,I3151&lt;=36271),"Karlovarský kraj",(IF(AND(I3151&gt;=37001,I3151&lt;=39201),"Jihočeský kraj",(IF(AND(I3151&gt;=39701,I3151&lt;=39901),"Jihočeský kraj",(IF(AND(I3151&gt;=39301,I3151&lt;=39601),"Kraj Vysočina",(IF(AND(I3151&gt;=58001,I3151&lt;=59501),"Kraj Vysočina",(IF(AND(I3151&gt;=67401,I3151&lt;=67602),"Kraj Vysočina",(IF(AND(I3151&gt;=40001,I3151&lt;=44101),"Ústecký kraj",(IF(AND(I3151&gt;=46001,I3151&lt;=47201),"Liberecký kraj",(IF(AND(I3151&gt;=51202,I3151&lt;=51401),"Liberecký kraj",(IF(AND(I3151&gt;=53002,I3151&lt;=53976),"Pardubický kraj",(IF(AND(I3151&gt;=56002,I3151&lt;=57201),"Pardubický kraj",(IF(AND(I3151&gt;=60200,I3151&lt;=67201),"Jihomoravský kraj",(IF(AND(I3151&gt;=67801,I3151&lt;=68501),"Jihomoravský kraj",(IF(AND(I3151&gt;=69002,I3151&lt;=69801),"Jihomoravský kraj",(IF(AND(I3151&gt;=68601,I3151&lt;=68801),"Zlínský kraj",(IF(AND(I3151&gt;=75501,I3151&lt;=76901),"Zlínský kraj",(IF(AND(I3151&gt;=70030,I3151&lt;=74901),"Moravskoslezský kraj",(IF(AND(I3151&gt;=75000,I3151&lt;=75368),"Olomoucký kraj",(IF(AND(I3151&gt;=77200,I3151&lt;=79862),"Olomoucký kraj",(IF(AND(I3151&gt;=50011,I3151&lt;=50301),"Královéhradecký kraj",(IF(AND(I3151&gt;=54301,I3151&lt;=54303),"Královéhradecký kraj","0")))))))))))))))))))))))))))))))))))))))))))))))</f>
        <v>Kraj Vysočina</v>
      </c>
      <c r="AB3151" t="s">
        <v>998</v>
      </c>
      <c r="AD3151" t="s">
        <v>998</v>
      </c>
      <c r="AE3151" t="s">
        <v>998</v>
      </c>
      <c r="AF3151" t="s">
        <v>998</v>
      </c>
      <c r="AG3151" s="107">
        <v>0</v>
      </c>
      <c r="AH3151" s="107">
        <v>0</v>
      </c>
      <c r="AI3151" s="107">
        <v>0</v>
      </c>
      <c r="AJ3151" t="s">
        <v>1012</v>
      </c>
    </row>
    <row r="3152" spans="1:37" x14ac:dyDescent="0.45">
      <c r="A3152" t="s">
        <v>1416</v>
      </c>
      <c r="B3152" t="s">
        <v>3380</v>
      </c>
      <c r="C3152" t="s">
        <v>990</v>
      </c>
      <c r="D3152" t="s">
        <v>3383</v>
      </c>
      <c r="E3152" t="s">
        <v>992</v>
      </c>
      <c r="F3152" t="s">
        <v>3384</v>
      </c>
      <c r="G3152">
        <v>176</v>
      </c>
      <c r="H3152" t="s">
        <v>2872</v>
      </c>
      <c r="I3152">
        <v>58001</v>
      </c>
      <c r="K3152" t="s">
        <v>3385</v>
      </c>
      <c r="L3152" s="106">
        <v>34845</v>
      </c>
      <c r="M3152">
        <v>13015686</v>
      </c>
      <c r="N3152" t="s">
        <v>996</v>
      </c>
      <c r="O3152" t="s">
        <v>12</v>
      </c>
      <c r="P3152" t="s">
        <v>997</v>
      </c>
      <c r="R3152" s="109" t="str">
        <f>IF(OR(P3152="SB",Q3152="SB"),"SB",0)</f>
        <v>SB</v>
      </c>
      <c r="T3152" s="110" t="s">
        <v>998</v>
      </c>
      <c r="V3152" s="113" t="str">
        <f>IF(AND(I3152&gt;=10000,I3152&lt;=19900),"Praha",(IF(AND(I3152&gt;=25001,I3152&lt;=29501),"Středočeský kraj",(IF(AND(I3152&gt;=30100,I3152&lt;=34972),"Středočeský kraj",(IF(AND(I3152&gt;=35002,I3152&lt;=36271),"Karlovarský kraj",(IF(AND(I3152&gt;=37001,I3152&lt;=39201),"Jihočeský kraj",(IF(AND(I3152&gt;=39701,I3152&lt;=39901),"Jihočeský kraj",(IF(AND(I3152&gt;=39301,I3152&lt;=39601),"Kraj Vysočina",(IF(AND(I3152&gt;=58001,I3152&lt;=59501),"Kraj Vysočina",(IF(AND(I3152&gt;=67401,I3152&lt;=67602),"Kraj Vysočina",(IF(AND(I3152&gt;=40001,I3152&lt;=44101),"Ústecký kraj",(IF(AND(I3152&gt;=46001,I3152&lt;=47201),"Liberecký kraj",(IF(AND(I3152&gt;=51202,I3152&lt;=51401),"Liberecký kraj",(IF(AND(I3152&gt;=53002,I3152&lt;=53976),"Pardubický kraj",(IF(AND(I3152&gt;=56002,I3152&lt;=57201),"Pardubický kraj",(IF(AND(I3152&gt;=60200,I3152&lt;=67201),"Jihomoravský kraj",(IF(AND(I3152&gt;=67801,I3152&lt;=68501),"Jihomoravský kraj",(IF(AND(I3152&gt;=69002,I3152&lt;=69801),"Jihomoravský kraj",(IF(AND(I3152&gt;=68601,I3152&lt;=68801),"Zlínský kraj",(IF(AND(I3152&gt;=75501,I3152&lt;=76901),"Zlínský kraj",(IF(AND(I3152&gt;=70030,I3152&lt;=74901),"Moravskoslezský kraj",(IF(AND(I3152&gt;=75000,I3152&lt;=75368),"Olomoucký kraj",(IF(AND(I3152&gt;=77200,I3152&lt;=79862),"Olomoucký kraj",(IF(AND(I3152&gt;=50011,I3152&lt;=50301),"Královéhradecký kraj",(IF(AND(I3152&gt;=54301,I3152&lt;=54303),"Královéhradecký kraj","0")))))))))))))))))))))))))))))))))))))))))))))))</f>
        <v>Kraj Vysočina</v>
      </c>
      <c r="AB3152" t="s">
        <v>998</v>
      </c>
      <c r="AD3152" t="s">
        <v>998</v>
      </c>
      <c r="AE3152" t="s">
        <v>998</v>
      </c>
      <c r="AF3152" t="s">
        <v>998</v>
      </c>
      <c r="AG3152" s="107">
        <v>300</v>
      </c>
      <c r="AH3152" s="107">
        <v>0</v>
      </c>
      <c r="AI3152" s="107">
        <v>0</v>
      </c>
      <c r="AJ3152" t="s">
        <v>999</v>
      </c>
      <c r="AK3152" s="106">
        <v>44924</v>
      </c>
    </row>
    <row r="3153" spans="1:37" x14ac:dyDescent="0.45">
      <c r="A3153" t="s">
        <v>1161</v>
      </c>
      <c r="B3153" t="s">
        <v>15537</v>
      </c>
      <c r="C3153" t="s">
        <v>990</v>
      </c>
      <c r="D3153" t="s">
        <v>15538</v>
      </c>
      <c r="E3153" t="s">
        <v>992</v>
      </c>
      <c r="F3153" t="s">
        <v>15539</v>
      </c>
      <c r="G3153">
        <v>1974</v>
      </c>
      <c r="H3153" t="s">
        <v>2872</v>
      </c>
      <c r="I3153">
        <v>58001</v>
      </c>
      <c r="K3153" t="s">
        <v>15540</v>
      </c>
      <c r="L3153" s="106">
        <v>28011</v>
      </c>
      <c r="M3153">
        <v>13000128</v>
      </c>
      <c r="N3153" t="s">
        <v>996</v>
      </c>
      <c r="O3153" t="s">
        <v>12</v>
      </c>
      <c r="P3153" t="s">
        <v>997</v>
      </c>
      <c r="R3153" s="109" t="str">
        <f>IF(OR(P3153="SB",Q3153="SB"),"SB",0)</f>
        <v>SB</v>
      </c>
      <c r="T3153" s="110" t="s">
        <v>998</v>
      </c>
      <c r="V3153" s="113" t="str">
        <f>IF(AND(I3153&gt;=10000,I3153&lt;=19900),"Praha",(IF(AND(I3153&gt;=25001,I3153&lt;=29501),"Středočeský kraj",(IF(AND(I3153&gt;=30100,I3153&lt;=34972),"Středočeský kraj",(IF(AND(I3153&gt;=35002,I3153&lt;=36271),"Karlovarský kraj",(IF(AND(I3153&gt;=37001,I3153&lt;=39201),"Jihočeský kraj",(IF(AND(I3153&gt;=39701,I3153&lt;=39901),"Jihočeský kraj",(IF(AND(I3153&gt;=39301,I3153&lt;=39601),"Kraj Vysočina",(IF(AND(I3153&gt;=58001,I3153&lt;=59501),"Kraj Vysočina",(IF(AND(I3153&gt;=67401,I3153&lt;=67602),"Kraj Vysočina",(IF(AND(I3153&gt;=40001,I3153&lt;=44101),"Ústecký kraj",(IF(AND(I3153&gt;=46001,I3153&lt;=47201),"Liberecký kraj",(IF(AND(I3153&gt;=51202,I3153&lt;=51401),"Liberecký kraj",(IF(AND(I3153&gt;=53002,I3153&lt;=53976),"Pardubický kraj",(IF(AND(I3153&gt;=56002,I3153&lt;=57201),"Pardubický kraj",(IF(AND(I3153&gt;=60200,I3153&lt;=67201),"Jihomoravský kraj",(IF(AND(I3153&gt;=67801,I3153&lt;=68501),"Jihomoravský kraj",(IF(AND(I3153&gt;=69002,I3153&lt;=69801),"Jihomoravský kraj",(IF(AND(I3153&gt;=68601,I3153&lt;=68801),"Zlínský kraj",(IF(AND(I3153&gt;=75501,I3153&lt;=76901),"Zlínský kraj",(IF(AND(I3153&gt;=70030,I3153&lt;=74901),"Moravskoslezský kraj",(IF(AND(I3153&gt;=75000,I3153&lt;=75368),"Olomoucký kraj",(IF(AND(I3153&gt;=77200,I3153&lt;=79862),"Olomoucký kraj",(IF(AND(I3153&gt;=50011,I3153&lt;=50301),"Královéhradecký kraj",(IF(AND(I3153&gt;=54301,I3153&lt;=54303),"Královéhradecký kraj","0")))))))))))))))))))))))))))))))))))))))))))))))</f>
        <v>Kraj Vysočina</v>
      </c>
      <c r="AB3153" t="s">
        <v>998</v>
      </c>
      <c r="AD3153" t="s">
        <v>998</v>
      </c>
      <c r="AE3153" t="s">
        <v>998</v>
      </c>
      <c r="AF3153" t="s">
        <v>998</v>
      </c>
      <c r="AG3153" s="107">
        <v>0</v>
      </c>
      <c r="AH3153" s="107">
        <v>0</v>
      </c>
      <c r="AI3153" s="107">
        <v>0</v>
      </c>
      <c r="AJ3153" t="s">
        <v>1012</v>
      </c>
    </row>
    <row r="3154" spans="1:37" x14ac:dyDescent="0.45">
      <c r="A3154" t="s">
        <v>1408</v>
      </c>
      <c r="B3154" t="s">
        <v>3094</v>
      </c>
      <c r="C3154" t="s">
        <v>1002</v>
      </c>
      <c r="D3154" t="s">
        <v>3095</v>
      </c>
      <c r="E3154" t="s">
        <v>992</v>
      </c>
      <c r="F3154" t="s">
        <v>3096</v>
      </c>
      <c r="G3154">
        <v>3408</v>
      </c>
      <c r="H3154" t="s">
        <v>2872</v>
      </c>
      <c r="I3154">
        <v>58001</v>
      </c>
      <c r="K3154" t="s">
        <v>3097</v>
      </c>
      <c r="L3154" s="106">
        <v>37133</v>
      </c>
      <c r="M3154">
        <v>14618715</v>
      </c>
      <c r="N3154" t="s">
        <v>996</v>
      </c>
      <c r="O3154" t="s">
        <v>12</v>
      </c>
      <c r="P3154" t="s">
        <v>997</v>
      </c>
      <c r="R3154" s="109" t="str">
        <f>IF(OR(P3154="SB",Q3154="SB"),"SB",0)</f>
        <v>SB</v>
      </c>
      <c r="V3154" s="113" t="str">
        <f>IF(AND(I3154&gt;=10000,I3154&lt;=19900),"Praha",(IF(AND(I3154&gt;=25001,I3154&lt;=29501),"Středočeský kraj",(IF(AND(I3154&gt;=30100,I3154&lt;=34972),"Středočeský kraj",(IF(AND(I3154&gt;=35002,I3154&lt;=36271),"Karlovarský kraj",(IF(AND(I3154&gt;=37001,I3154&lt;=39201),"Jihočeský kraj",(IF(AND(I3154&gt;=39701,I3154&lt;=39901),"Jihočeský kraj",(IF(AND(I3154&gt;=39301,I3154&lt;=39601),"Kraj Vysočina",(IF(AND(I3154&gt;=58001,I3154&lt;=59501),"Kraj Vysočina",(IF(AND(I3154&gt;=67401,I3154&lt;=67602),"Kraj Vysočina",(IF(AND(I3154&gt;=40001,I3154&lt;=44101),"Ústecký kraj",(IF(AND(I3154&gt;=46001,I3154&lt;=47201),"Liberecký kraj",(IF(AND(I3154&gt;=51202,I3154&lt;=51401),"Liberecký kraj",(IF(AND(I3154&gt;=53002,I3154&lt;=53976),"Pardubický kraj",(IF(AND(I3154&gt;=56002,I3154&lt;=57201),"Pardubický kraj",(IF(AND(I3154&gt;=60200,I3154&lt;=67201),"Jihomoravský kraj",(IF(AND(I3154&gt;=67801,I3154&lt;=68501),"Jihomoravský kraj",(IF(AND(I3154&gt;=69002,I3154&lt;=69801),"Jihomoravský kraj",(IF(AND(I3154&gt;=68601,I3154&lt;=68801),"Zlínský kraj",(IF(AND(I3154&gt;=75501,I3154&lt;=76901),"Zlínský kraj",(IF(AND(I3154&gt;=70030,I3154&lt;=74901),"Moravskoslezský kraj",(IF(AND(I3154&gt;=75000,I3154&lt;=75368),"Olomoucký kraj",(IF(AND(I3154&gt;=77200,I3154&lt;=79862),"Olomoucký kraj",(IF(AND(I3154&gt;=50011,I3154&lt;=50301),"Královéhradecký kraj",(IF(AND(I3154&gt;=54301,I3154&lt;=54303),"Královéhradecký kraj","0")))))))))))))))))))))))))))))))))))))))))))))))</f>
        <v>Kraj Vysočina</v>
      </c>
      <c r="AD3154" t="s">
        <v>998</v>
      </c>
      <c r="AE3154" t="s">
        <v>998</v>
      </c>
      <c r="AF3154" t="s">
        <v>998</v>
      </c>
      <c r="AG3154" s="107">
        <v>300</v>
      </c>
      <c r="AH3154" s="107">
        <v>0</v>
      </c>
      <c r="AI3154" s="107">
        <v>0</v>
      </c>
      <c r="AJ3154" t="s">
        <v>999</v>
      </c>
      <c r="AK3154" s="106">
        <v>44924</v>
      </c>
    </row>
    <row r="3155" spans="1:37" x14ac:dyDescent="0.45">
      <c r="A3155" t="s">
        <v>1225</v>
      </c>
      <c r="B3155" t="s">
        <v>16838</v>
      </c>
      <c r="C3155" t="s">
        <v>1002</v>
      </c>
      <c r="D3155" t="s">
        <v>16841</v>
      </c>
      <c r="E3155" t="s">
        <v>992</v>
      </c>
      <c r="F3155" t="s">
        <v>16680</v>
      </c>
      <c r="G3155">
        <v>13</v>
      </c>
      <c r="H3155" t="s">
        <v>16680</v>
      </c>
      <c r="I3155">
        <v>58261</v>
      </c>
      <c r="K3155" t="s">
        <v>16840</v>
      </c>
      <c r="L3155" s="106">
        <v>39004</v>
      </c>
      <c r="M3155">
        <v>14748047</v>
      </c>
      <c r="N3155" t="s">
        <v>996</v>
      </c>
      <c r="O3155" t="s">
        <v>12</v>
      </c>
      <c r="P3155" t="s">
        <v>997</v>
      </c>
      <c r="R3155" s="109" t="str">
        <f>IF(OR(P3155="SB",Q3155="SB"),"SB",0)</f>
        <v>SB</v>
      </c>
      <c r="T3155" s="110" t="s">
        <v>998</v>
      </c>
      <c r="V3155" s="113" t="str">
        <f>IF(AND(I3155&gt;=10000,I3155&lt;=19900),"Praha",(IF(AND(I3155&gt;=25001,I3155&lt;=29501),"Středočeský kraj",(IF(AND(I3155&gt;=30100,I3155&lt;=34972),"Středočeský kraj",(IF(AND(I3155&gt;=35002,I3155&lt;=36271),"Karlovarský kraj",(IF(AND(I3155&gt;=37001,I3155&lt;=39201),"Jihočeský kraj",(IF(AND(I3155&gt;=39701,I3155&lt;=39901),"Jihočeský kraj",(IF(AND(I3155&gt;=39301,I3155&lt;=39601),"Kraj Vysočina",(IF(AND(I3155&gt;=58001,I3155&lt;=59501),"Kraj Vysočina",(IF(AND(I3155&gt;=67401,I3155&lt;=67602),"Kraj Vysočina",(IF(AND(I3155&gt;=40001,I3155&lt;=44101),"Ústecký kraj",(IF(AND(I3155&gt;=46001,I3155&lt;=47201),"Liberecký kraj",(IF(AND(I3155&gt;=51202,I3155&lt;=51401),"Liberecký kraj",(IF(AND(I3155&gt;=53002,I3155&lt;=53976),"Pardubický kraj",(IF(AND(I3155&gt;=56002,I3155&lt;=57201),"Pardubický kraj",(IF(AND(I3155&gt;=60200,I3155&lt;=67201),"Jihomoravský kraj",(IF(AND(I3155&gt;=67801,I3155&lt;=68501),"Jihomoravský kraj",(IF(AND(I3155&gt;=69002,I3155&lt;=69801),"Jihomoravský kraj",(IF(AND(I3155&gt;=68601,I3155&lt;=68801),"Zlínský kraj",(IF(AND(I3155&gt;=75501,I3155&lt;=76901),"Zlínský kraj",(IF(AND(I3155&gt;=70030,I3155&lt;=74901),"Moravskoslezský kraj",(IF(AND(I3155&gt;=75000,I3155&lt;=75368),"Olomoucký kraj",(IF(AND(I3155&gt;=77200,I3155&lt;=79862),"Olomoucký kraj",(IF(AND(I3155&gt;=50011,I3155&lt;=50301),"Královéhradecký kraj",(IF(AND(I3155&gt;=54301,I3155&lt;=54303),"Královéhradecký kraj","0")))))))))))))))))))))))))))))))))))))))))))))))</f>
        <v>Kraj Vysočina</v>
      </c>
      <c r="AB3155" t="s">
        <v>998</v>
      </c>
      <c r="AD3155" t="s">
        <v>998</v>
      </c>
      <c r="AE3155" t="s">
        <v>998</v>
      </c>
      <c r="AF3155" t="s">
        <v>998</v>
      </c>
      <c r="AG3155" s="107">
        <v>300</v>
      </c>
      <c r="AH3155" s="107">
        <v>0</v>
      </c>
      <c r="AI3155" s="107">
        <v>0</v>
      </c>
      <c r="AJ3155" t="s">
        <v>999</v>
      </c>
      <c r="AK3155" s="106">
        <v>44923</v>
      </c>
    </row>
    <row r="3156" spans="1:37" x14ac:dyDescent="0.45">
      <c r="A3156" t="s">
        <v>1102</v>
      </c>
      <c r="B3156" t="s">
        <v>16838</v>
      </c>
      <c r="C3156" t="s">
        <v>1002</v>
      </c>
      <c r="D3156" t="s">
        <v>16839</v>
      </c>
      <c r="E3156" t="s">
        <v>992</v>
      </c>
      <c r="F3156" t="s">
        <v>16680</v>
      </c>
      <c r="G3156">
        <v>13</v>
      </c>
      <c r="H3156" t="s">
        <v>16680</v>
      </c>
      <c r="I3156">
        <v>58261</v>
      </c>
      <c r="K3156" t="s">
        <v>16840</v>
      </c>
      <c r="L3156" s="106">
        <v>39750</v>
      </c>
      <c r="M3156">
        <v>14748148</v>
      </c>
      <c r="N3156" t="s">
        <v>996</v>
      </c>
      <c r="O3156" t="s">
        <v>12</v>
      </c>
      <c r="P3156" t="s">
        <v>997</v>
      </c>
      <c r="R3156" s="109" t="str">
        <f>IF(OR(P3156="SB",Q3156="SB"),"SB",0)</f>
        <v>SB</v>
      </c>
      <c r="V3156" s="113" t="str">
        <f>IF(AND(I3156&gt;=10000,I3156&lt;=19900),"Praha",(IF(AND(I3156&gt;=25001,I3156&lt;=29501),"Středočeský kraj",(IF(AND(I3156&gt;=30100,I3156&lt;=34972),"Středočeský kraj",(IF(AND(I3156&gt;=35002,I3156&lt;=36271),"Karlovarský kraj",(IF(AND(I3156&gt;=37001,I3156&lt;=39201),"Jihočeský kraj",(IF(AND(I3156&gt;=39701,I3156&lt;=39901),"Jihočeský kraj",(IF(AND(I3156&gt;=39301,I3156&lt;=39601),"Kraj Vysočina",(IF(AND(I3156&gt;=58001,I3156&lt;=59501),"Kraj Vysočina",(IF(AND(I3156&gt;=67401,I3156&lt;=67602),"Kraj Vysočina",(IF(AND(I3156&gt;=40001,I3156&lt;=44101),"Ústecký kraj",(IF(AND(I3156&gt;=46001,I3156&lt;=47201),"Liberecký kraj",(IF(AND(I3156&gt;=51202,I3156&lt;=51401),"Liberecký kraj",(IF(AND(I3156&gt;=53002,I3156&lt;=53976),"Pardubický kraj",(IF(AND(I3156&gt;=56002,I3156&lt;=57201),"Pardubický kraj",(IF(AND(I3156&gt;=60200,I3156&lt;=67201),"Jihomoravský kraj",(IF(AND(I3156&gt;=67801,I3156&lt;=68501),"Jihomoravský kraj",(IF(AND(I3156&gt;=69002,I3156&lt;=69801),"Jihomoravský kraj",(IF(AND(I3156&gt;=68601,I3156&lt;=68801),"Zlínský kraj",(IF(AND(I3156&gt;=75501,I3156&lt;=76901),"Zlínský kraj",(IF(AND(I3156&gt;=70030,I3156&lt;=74901),"Moravskoslezský kraj",(IF(AND(I3156&gt;=75000,I3156&lt;=75368),"Olomoucký kraj",(IF(AND(I3156&gt;=77200,I3156&lt;=79862),"Olomoucký kraj",(IF(AND(I3156&gt;=50011,I3156&lt;=50301),"Královéhradecký kraj",(IF(AND(I3156&gt;=54301,I3156&lt;=54303),"Královéhradecký kraj","0")))))))))))))))))))))))))))))))))))))))))))))))</f>
        <v>Kraj Vysočina</v>
      </c>
      <c r="AD3156" t="s">
        <v>998</v>
      </c>
      <c r="AE3156" t="s">
        <v>998</v>
      </c>
      <c r="AF3156" t="s">
        <v>998</v>
      </c>
      <c r="AG3156" s="107">
        <v>300</v>
      </c>
      <c r="AH3156" s="107">
        <v>0</v>
      </c>
      <c r="AI3156" s="107">
        <v>0</v>
      </c>
      <c r="AJ3156" t="s">
        <v>999</v>
      </c>
      <c r="AK3156" s="106">
        <v>44923</v>
      </c>
    </row>
    <row r="3157" spans="1:37" x14ac:dyDescent="0.45">
      <c r="A3157" t="s">
        <v>2054</v>
      </c>
      <c r="B3157" t="s">
        <v>14719</v>
      </c>
      <c r="C3157" t="s">
        <v>1002</v>
      </c>
      <c r="D3157" t="s">
        <v>14720</v>
      </c>
      <c r="E3157" t="s">
        <v>992</v>
      </c>
      <c r="F3157" t="s">
        <v>14721</v>
      </c>
      <c r="G3157">
        <v>548</v>
      </c>
      <c r="H3157" t="s">
        <v>4720</v>
      </c>
      <c r="I3157">
        <v>58263</v>
      </c>
      <c r="K3157" t="s">
        <v>14722</v>
      </c>
      <c r="L3157" s="106">
        <v>39457</v>
      </c>
      <c r="M3157">
        <v>14598103</v>
      </c>
      <c r="N3157" t="s">
        <v>1155</v>
      </c>
      <c r="O3157" t="s">
        <v>1023</v>
      </c>
      <c r="P3157" t="s">
        <v>997</v>
      </c>
      <c r="R3157" s="109" t="str">
        <f>IF(OR(P3157="SB",Q3157="SB"),"SB",0)</f>
        <v>SB</v>
      </c>
      <c r="T3157" s="110" t="s">
        <v>998</v>
      </c>
      <c r="V3157" s="113" t="str">
        <f>IF(AND(I3157&gt;=10000,I3157&lt;=19900),"Praha",(IF(AND(I3157&gt;=25001,I3157&lt;=29501),"Středočeský kraj",(IF(AND(I3157&gt;=30100,I3157&lt;=34972),"Středočeský kraj",(IF(AND(I3157&gt;=35002,I3157&lt;=36271),"Karlovarský kraj",(IF(AND(I3157&gt;=37001,I3157&lt;=39201),"Jihočeský kraj",(IF(AND(I3157&gt;=39701,I3157&lt;=39901),"Jihočeský kraj",(IF(AND(I3157&gt;=39301,I3157&lt;=39601),"Kraj Vysočina",(IF(AND(I3157&gt;=58001,I3157&lt;=59501),"Kraj Vysočina",(IF(AND(I3157&gt;=67401,I3157&lt;=67602),"Kraj Vysočina",(IF(AND(I3157&gt;=40001,I3157&lt;=44101),"Ústecký kraj",(IF(AND(I3157&gt;=46001,I3157&lt;=47201),"Liberecký kraj",(IF(AND(I3157&gt;=51202,I3157&lt;=51401),"Liberecký kraj",(IF(AND(I3157&gt;=53002,I3157&lt;=53976),"Pardubický kraj",(IF(AND(I3157&gt;=56002,I3157&lt;=57201),"Pardubický kraj",(IF(AND(I3157&gt;=60200,I3157&lt;=67201),"Jihomoravský kraj",(IF(AND(I3157&gt;=67801,I3157&lt;=68501),"Jihomoravský kraj",(IF(AND(I3157&gt;=69002,I3157&lt;=69801),"Jihomoravský kraj",(IF(AND(I3157&gt;=68601,I3157&lt;=68801),"Zlínský kraj",(IF(AND(I3157&gt;=75501,I3157&lt;=76901),"Zlínský kraj",(IF(AND(I3157&gt;=70030,I3157&lt;=74901),"Moravskoslezský kraj",(IF(AND(I3157&gt;=75000,I3157&lt;=75368),"Olomoucký kraj",(IF(AND(I3157&gt;=77200,I3157&lt;=79862),"Olomoucký kraj",(IF(AND(I3157&gt;=50011,I3157&lt;=50301),"Královéhradecký kraj",(IF(AND(I3157&gt;=54301,I3157&lt;=54303),"Královéhradecký kraj","0")))))))))))))))))))))))))))))))))))))))))))))))</f>
        <v>Kraj Vysočina</v>
      </c>
      <c r="AB3157" t="s">
        <v>998</v>
      </c>
      <c r="AD3157" t="s">
        <v>998</v>
      </c>
      <c r="AE3157" t="s">
        <v>998</v>
      </c>
      <c r="AF3157" t="s">
        <v>998</v>
      </c>
      <c r="AG3157" s="107">
        <v>300</v>
      </c>
      <c r="AH3157" s="107">
        <v>0</v>
      </c>
      <c r="AI3157" s="107">
        <v>0</v>
      </c>
      <c r="AJ3157" t="s">
        <v>999</v>
      </c>
      <c r="AK3157" s="106">
        <v>44924</v>
      </c>
    </row>
    <row r="3158" spans="1:37" x14ac:dyDescent="0.45">
      <c r="A3158" t="s">
        <v>1953</v>
      </c>
      <c r="B3158" t="s">
        <v>14719</v>
      </c>
      <c r="C3158" t="s">
        <v>1002</v>
      </c>
      <c r="D3158" t="s">
        <v>14723</v>
      </c>
      <c r="E3158" t="s">
        <v>992</v>
      </c>
      <c r="F3158" t="s">
        <v>14721</v>
      </c>
      <c r="G3158">
        <v>548</v>
      </c>
      <c r="H3158" t="s">
        <v>4720</v>
      </c>
      <c r="I3158">
        <v>58263</v>
      </c>
      <c r="K3158" t="s">
        <v>14722</v>
      </c>
      <c r="L3158" s="106">
        <v>38271</v>
      </c>
      <c r="M3158">
        <v>14598204</v>
      </c>
      <c r="N3158" t="s">
        <v>1155</v>
      </c>
      <c r="O3158" t="s">
        <v>1023</v>
      </c>
      <c r="P3158" t="s">
        <v>997</v>
      </c>
      <c r="R3158" s="109" t="str">
        <f>IF(OR(P3158="SB",Q3158="SB"),"SB",0)</f>
        <v>SB</v>
      </c>
      <c r="T3158" s="110" t="s">
        <v>998</v>
      </c>
      <c r="V3158" s="113" t="str">
        <f>IF(AND(I3158&gt;=10000,I3158&lt;=19900),"Praha",(IF(AND(I3158&gt;=25001,I3158&lt;=29501),"Středočeský kraj",(IF(AND(I3158&gt;=30100,I3158&lt;=34972),"Středočeský kraj",(IF(AND(I3158&gt;=35002,I3158&lt;=36271),"Karlovarský kraj",(IF(AND(I3158&gt;=37001,I3158&lt;=39201),"Jihočeský kraj",(IF(AND(I3158&gt;=39701,I3158&lt;=39901),"Jihočeský kraj",(IF(AND(I3158&gt;=39301,I3158&lt;=39601),"Kraj Vysočina",(IF(AND(I3158&gt;=58001,I3158&lt;=59501),"Kraj Vysočina",(IF(AND(I3158&gt;=67401,I3158&lt;=67602),"Kraj Vysočina",(IF(AND(I3158&gt;=40001,I3158&lt;=44101),"Ústecký kraj",(IF(AND(I3158&gt;=46001,I3158&lt;=47201),"Liberecký kraj",(IF(AND(I3158&gt;=51202,I3158&lt;=51401),"Liberecký kraj",(IF(AND(I3158&gt;=53002,I3158&lt;=53976),"Pardubický kraj",(IF(AND(I3158&gt;=56002,I3158&lt;=57201),"Pardubický kraj",(IF(AND(I3158&gt;=60200,I3158&lt;=67201),"Jihomoravský kraj",(IF(AND(I3158&gt;=67801,I3158&lt;=68501),"Jihomoravský kraj",(IF(AND(I3158&gt;=69002,I3158&lt;=69801),"Jihomoravský kraj",(IF(AND(I3158&gt;=68601,I3158&lt;=68801),"Zlínský kraj",(IF(AND(I3158&gt;=75501,I3158&lt;=76901),"Zlínský kraj",(IF(AND(I3158&gt;=70030,I3158&lt;=74901),"Moravskoslezský kraj",(IF(AND(I3158&gt;=75000,I3158&lt;=75368),"Olomoucký kraj",(IF(AND(I3158&gt;=77200,I3158&lt;=79862),"Olomoucký kraj",(IF(AND(I3158&gt;=50011,I3158&lt;=50301),"Královéhradecký kraj",(IF(AND(I3158&gt;=54301,I3158&lt;=54303),"Královéhradecký kraj","0")))))))))))))))))))))))))))))))))))))))))))))))</f>
        <v>Kraj Vysočina</v>
      </c>
      <c r="AB3158" t="s">
        <v>998</v>
      </c>
      <c r="AD3158" t="s">
        <v>998</v>
      </c>
      <c r="AE3158" t="s">
        <v>998</v>
      </c>
      <c r="AF3158" t="s">
        <v>998</v>
      </c>
      <c r="AG3158" s="107">
        <v>300</v>
      </c>
      <c r="AH3158" s="107">
        <v>0</v>
      </c>
      <c r="AI3158" s="107">
        <v>0</v>
      </c>
      <c r="AJ3158" t="s">
        <v>999</v>
      </c>
      <c r="AK3158" s="106">
        <v>44924</v>
      </c>
    </row>
    <row r="3159" spans="1:37" x14ac:dyDescent="0.45">
      <c r="A3159" t="s">
        <v>988</v>
      </c>
      <c r="B3159" t="s">
        <v>18242</v>
      </c>
      <c r="C3159" t="s">
        <v>990</v>
      </c>
      <c r="D3159" t="s">
        <v>18243</v>
      </c>
      <c r="E3159" t="s">
        <v>992</v>
      </c>
      <c r="F3159" t="s">
        <v>18244</v>
      </c>
      <c r="G3159">
        <v>60</v>
      </c>
      <c r="H3159" t="s">
        <v>18244</v>
      </c>
      <c r="I3159">
        <v>58287</v>
      </c>
      <c r="K3159" t="s">
        <v>18245</v>
      </c>
      <c r="L3159" s="106">
        <v>38732</v>
      </c>
      <c r="M3159">
        <v>14662969</v>
      </c>
      <c r="N3159" t="s">
        <v>996</v>
      </c>
      <c r="O3159" t="s">
        <v>12</v>
      </c>
      <c r="P3159" t="s">
        <v>997</v>
      </c>
      <c r="R3159" s="109" t="str">
        <f>IF(OR(P3159="SB",Q3159="SB"),"SB",0)</f>
        <v>SB</v>
      </c>
      <c r="T3159" s="110" t="s">
        <v>998</v>
      </c>
      <c r="V3159" s="113" t="str">
        <f>IF(AND(I3159&gt;=10000,I3159&lt;=19900),"Praha",(IF(AND(I3159&gt;=25001,I3159&lt;=29501),"Středočeský kraj",(IF(AND(I3159&gt;=30100,I3159&lt;=34972),"Středočeský kraj",(IF(AND(I3159&gt;=35002,I3159&lt;=36271),"Karlovarský kraj",(IF(AND(I3159&gt;=37001,I3159&lt;=39201),"Jihočeský kraj",(IF(AND(I3159&gt;=39701,I3159&lt;=39901),"Jihočeský kraj",(IF(AND(I3159&gt;=39301,I3159&lt;=39601),"Kraj Vysočina",(IF(AND(I3159&gt;=58001,I3159&lt;=59501),"Kraj Vysočina",(IF(AND(I3159&gt;=67401,I3159&lt;=67602),"Kraj Vysočina",(IF(AND(I3159&gt;=40001,I3159&lt;=44101),"Ústecký kraj",(IF(AND(I3159&gt;=46001,I3159&lt;=47201),"Liberecký kraj",(IF(AND(I3159&gt;=51202,I3159&lt;=51401),"Liberecký kraj",(IF(AND(I3159&gt;=53002,I3159&lt;=53976),"Pardubický kraj",(IF(AND(I3159&gt;=56002,I3159&lt;=57201),"Pardubický kraj",(IF(AND(I3159&gt;=60200,I3159&lt;=67201),"Jihomoravský kraj",(IF(AND(I3159&gt;=67801,I3159&lt;=68501),"Jihomoravský kraj",(IF(AND(I3159&gt;=69002,I3159&lt;=69801),"Jihomoravský kraj",(IF(AND(I3159&gt;=68601,I3159&lt;=68801),"Zlínský kraj",(IF(AND(I3159&gt;=75501,I3159&lt;=76901),"Zlínský kraj",(IF(AND(I3159&gt;=70030,I3159&lt;=74901),"Moravskoslezský kraj",(IF(AND(I3159&gt;=75000,I3159&lt;=75368),"Olomoucký kraj",(IF(AND(I3159&gt;=77200,I3159&lt;=79862),"Olomoucký kraj",(IF(AND(I3159&gt;=50011,I3159&lt;=50301),"Královéhradecký kraj",(IF(AND(I3159&gt;=54301,I3159&lt;=54303),"Královéhradecký kraj","0")))))))))))))))))))))))))))))))))))))))))))))))</f>
        <v>Kraj Vysočina</v>
      </c>
      <c r="AB3159" t="s">
        <v>998</v>
      </c>
      <c r="AD3159" t="s">
        <v>998</v>
      </c>
      <c r="AE3159" t="s">
        <v>998</v>
      </c>
      <c r="AF3159" t="s">
        <v>998</v>
      </c>
      <c r="AG3159" s="107">
        <v>300</v>
      </c>
      <c r="AH3159" s="107">
        <v>0</v>
      </c>
      <c r="AI3159" s="107">
        <v>0</v>
      </c>
      <c r="AJ3159" t="s">
        <v>999</v>
      </c>
      <c r="AK3159" s="106">
        <v>44923</v>
      </c>
    </row>
    <row r="3160" spans="1:37" x14ac:dyDescent="0.45">
      <c r="A3160" t="s">
        <v>1149</v>
      </c>
      <c r="B3160" t="s">
        <v>8897</v>
      </c>
      <c r="C3160" t="s">
        <v>990</v>
      </c>
      <c r="D3160" t="s">
        <v>8898</v>
      </c>
      <c r="E3160" t="s">
        <v>992</v>
      </c>
      <c r="F3160" t="s">
        <v>1876</v>
      </c>
      <c r="G3160">
        <v>1335</v>
      </c>
      <c r="H3160" t="s">
        <v>3599</v>
      </c>
      <c r="I3160">
        <v>58301</v>
      </c>
      <c r="J3160">
        <v>607683187</v>
      </c>
      <c r="K3160" t="s">
        <v>8899</v>
      </c>
      <c r="L3160" s="106">
        <v>33811</v>
      </c>
      <c r="M3160">
        <v>14094107</v>
      </c>
      <c r="N3160" t="s">
        <v>1278</v>
      </c>
      <c r="O3160" t="s">
        <v>1279</v>
      </c>
      <c r="P3160" t="s">
        <v>997</v>
      </c>
      <c r="R3160" s="109" t="str">
        <f>IF(OR(P3160="SB",Q3160="SB"),"SB",0)</f>
        <v>SB</v>
      </c>
      <c r="T3160" s="110">
        <v>171010</v>
      </c>
      <c r="U3160" t="s">
        <v>19633</v>
      </c>
      <c r="V3160" s="113" t="str">
        <f>IF(AND(I3160&gt;=10000,I3160&lt;=19900),"Praha",(IF(AND(I3160&gt;=25001,I3160&lt;=29501),"Středočeský kraj",(IF(AND(I3160&gt;=30100,I3160&lt;=34972),"Středočeský kraj",(IF(AND(I3160&gt;=35002,I3160&lt;=36271),"Karlovarský kraj",(IF(AND(I3160&gt;=37001,I3160&lt;=39201),"Jihočeský kraj",(IF(AND(I3160&gt;=39701,I3160&lt;=39901),"Jihočeský kraj",(IF(AND(I3160&gt;=39301,I3160&lt;=39601),"Kraj Vysočina",(IF(AND(I3160&gt;=58001,I3160&lt;=59501),"Kraj Vysočina",(IF(AND(I3160&gt;=67401,I3160&lt;=67602),"Kraj Vysočina",(IF(AND(I3160&gt;=40001,I3160&lt;=44101),"Ústecký kraj",(IF(AND(I3160&gt;=46001,I3160&lt;=47201),"Liberecký kraj",(IF(AND(I3160&gt;=51202,I3160&lt;=51401),"Liberecký kraj",(IF(AND(I3160&gt;=53002,I3160&lt;=53976),"Pardubický kraj",(IF(AND(I3160&gt;=56002,I3160&lt;=57201),"Pardubický kraj",(IF(AND(I3160&gt;=60200,I3160&lt;=67201),"Jihomoravský kraj",(IF(AND(I3160&gt;=67801,I3160&lt;=68501),"Jihomoravský kraj",(IF(AND(I3160&gt;=69002,I3160&lt;=69801),"Jihomoravský kraj",(IF(AND(I3160&gt;=68601,I3160&lt;=68801),"Zlínský kraj",(IF(AND(I3160&gt;=75501,I3160&lt;=76901),"Zlínský kraj",(IF(AND(I3160&gt;=70030,I3160&lt;=74901),"Moravskoslezský kraj",(IF(AND(I3160&gt;=75000,I3160&lt;=75368),"Olomoucký kraj",(IF(AND(I3160&gt;=77200,I3160&lt;=79862),"Olomoucký kraj",(IF(AND(I3160&gt;=50011,I3160&lt;=50301),"Královéhradecký kraj",(IF(AND(I3160&gt;=54301,I3160&lt;=54303),"Královéhradecký kraj","0")))))))))))))))))))))))))))))))))))))))))))))))</f>
        <v>Kraj Vysočina</v>
      </c>
      <c r="AD3160" t="s">
        <v>998</v>
      </c>
      <c r="AE3160" t="s">
        <v>998</v>
      </c>
      <c r="AF3160" t="s">
        <v>998</v>
      </c>
      <c r="AG3160" s="107">
        <v>0</v>
      </c>
      <c r="AH3160" s="107">
        <v>0</v>
      </c>
      <c r="AI3160" s="107">
        <v>0</v>
      </c>
      <c r="AJ3160" t="s">
        <v>1012</v>
      </c>
    </row>
    <row r="3161" spans="1:37" x14ac:dyDescent="0.45">
      <c r="A3161" t="s">
        <v>2589</v>
      </c>
      <c r="B3161" t="s">
        <v>3596</v>
      </c>
      <c r="C3161" t="s">
        <v>1002</v>
      </c>
      <c r="D3161" t="s">
        <v>3597</v>
      </c>
      <c r="E3161" t="s">
        <v>992</v>
      </c>
      <c r="F3161" t="s">
        <v>3598</v>
      </c>
      <c r="G3161">
        <v>1515</v>
      </c>
      <c r="H3161" t="s">
        <v>3599</v>
      </c>
      <c r="I3161">
        <v>58301</v>
      </c>
      <c r="K3161" t="s">
        <v>3600</v>
      </c>
      <c r="L3161" s="106">
        <v>26909</v>
      </c>
      <c r="M3161">
        <v>12934046</v>
      </c>
      <c r="N3161" t="s">
        <v>996</v>
      </c>
      <c r="O3161" t="s">
        <v>12</v>
      </c>
      <c r="P3161" t="s">
        <v>997</v>
      </c>
      <c r="R3161" s="109" t="str">
        <f>IF(OR(P3161="SB",Q3161="SB"),"SB",0)</f>
        <v>SB</v>
      </c>
      <c r="T3161" s="110" t="s">
        <v>998</v>
      </c>
      <c r="V3161" s="113" t="str">
        <f>IF(AND(I3161&gt;=10000,I3161&lt;=19900),"Praha",(IF(AND(I3161&gt;=25001,I3161&lt;=29501),"Středočeský kraj",(IF(AND(I3161&gt;=30100,I3161&lt;=34972),"Středočeský kraj",(IF(AND(I3161&gt;=35002,I3161&lt;=36271),"Karlovarský kraj",(IF(AND(I3161&gt;=37001,I3161&lt;=39201),"Jihočeský kraj",(IF(AND(I3161&gt;=39701,I3161&lt;=39901),"Jihočeský kraj",(IF(AND(I3161&gt;=39301,I3161&lt;=39601),"Kraj Vysočina",(IF(AND(I3161&gt;=58001,I3161&lt;=59501),"Kraj Vysočina",(IF(AND(I3161&gt;=67401,I3161&lt;=67602),"Kraj Vysočina",(IF(AND(I3161&gt;=40001,I3161&lt;=44101),"Ústecký kraj",(IF(AND(I3161&gt;=46001,I3161&lt;=47201),"Liberecký kraj",(IF(AND(I3161&gt;=51202,I3161&lt;=51401),"Liberecký kraj",(IF(AND(I3161&gt;=53002,I3161&lt;=53976),"Pardubický kraj",(IF(AND(I3161&gt;=56002,I3161&lt;=57201),"Pardubický kraj",(IF(AND(I3161&gt;=60200,I3161&lt;=67201),"Jihomoravský kraj",(IF(AND(I3161&gt;=67801,I3161&lt;=68501),"Jihomoravský kraj",(IF(AND(I3161&gt;=69002,I3161&lt;=69801),"Jihomoravský kraj",(IF(AND(I3161&gt;=68601,I3161&lt;=68801),"Zlínský kraj",(IF(AND(I3161&gt;=75501,I3161&lt;=76901),"Zlínský kraj",(IF(AND(I3161&gt;=70030,I3161&lt;=74901),"Moravskoslezský kraj",(IF(AND(I3161&gt;=75000,I3161&lt;=75368),"Olomoucký kraj",(IF(AND(I3161&gt;=77200,I3161&lt;=79862),"Olomoucký kraj",(IF(AND(I3161&gt;=50011,I3161&lt;=50301),"Královéhradecký kraj",(IF(AND(I3161&gt;=54301,I3161&lt;=54303),"Královéhradecký kraj","0")))))))))))))))))))))))))))))))))))))))))))))))</f>
        <v>Kraj Vysočina</v>
      </c>
      <c r="AB3161" t="s">
        <v>998</v>
      </c>
      <c r="AD3161" t="s">
        <v>998</v>
      </c>
      <c r="AE3161" t="s">
        <v>998</v>
      </c>
      <c r="AF3161" t="s">
        <v>998</v>
      </c>
      <c r="AG3161" s="107">
        <v>0</v>
      </c>
      <c r="AH3161" s="107">
        <v>0</v>
      </c>
      <c r="AI3161" s="107">
        <v>0</v>
      </c>
      <c r="AJ3161" t="s">
        <v>1012</v>
      </c>
    </row>
    <row r="3162" spans="1:37" x14ac:dyDescent="0.45">
      <c r="A3162" t="s">
        <v>1076</v>
      </c>
      <c r="B3162" t="s">
        <v>18224</v>
      </c>
      <c r="C3162" t="s">
        <v>990</v>
      </c>
      <c r="D3162" t="s">
        <v>18225</v>
      </c>
      <c r="E3162" t="s">
        <v>992</v>
      </c>
      <c r="F3162" t="s">
        <v>18226</v>
      </c>
      <c r="G3162">
        <v>3</v>
      </c>
      <c r="H3162" t="s">
        <v>1619</v>
      </c>
      <c r="I3162">
        <v>58401</v>
      </c>
      <c r="K3162" t="s">
        <v>18227</v>
      </c>
      <c r="L3162" s="106">
        <v>32390</v>
      </c>
      <c r="M3162">
        <v>13394895</v>
      </c>
      <c r="N3162" t="s">
        <v>996</v>
      </c>
      <c r="O3162" t="s">
        <v>12</v>
      </c>
      <c r="P3162" t="s">
        <v>997</v>
      </c>
      <c r="R3162" s="109" t="str">
        <f>IF(OR(P3162="SB",Q3162="SB"),"SB",0)</f>
        <v>SB</v>
      </c>
      <c r="T3162" s="110" t="s">
        <v>998</v>
      </c>
      <c r="V3162" s="113" t="str">
        <f>IF(AND(I3162&gt;=10000,I3162&lt;=19900),"Praha",(IF(AND(I3162&gt;=25001,I3162&lt;=29501),"Středočeský kraj",(IF(AND(I3162&gt;=30100,I3162&lt;=34972),"Středočeský kraj",(IF(AND(I3162&gt;=35002,I3162&lt;=36271),"Karlovarský kraj",(IF(AND(I3162&gt;=37001,I3162&lt;=39201),"Jihočeský kraj",(IF(AND(I3162&gt;=39701,I3162&lt;=39901),"Jihočeský kraj",(IF(AND(I3162&gt;=39301,I3162&lt;=39601),"Kraj Vysočina",(IF(AND(I3162&gt;=58001,I3162&lt;=59501),"Kraj Vysočina",(IF(AND(I3162&gt;=67401,I3162&lt;=67602),"Kraj Vysočina",(IF(AND(I3162&gt;=40001,I3162&lt;=44101),"Ústecký kraj",(IF(AND(I3162&gt;=46001,I3162&lt;=47201),"Liberecký kraj",(IF(AND(I3162&gt;=51202,I3162&lt;=51401),"Liberecký kraj",(IF(AND(I3162&gt;=53002,I3162&lt;=53976),"Pardubický kraj",(IF(AND(I3162&gt;=56002,I3162&lt;=57201),"Pardubický kraj",(IF(AND(I3162&gt;=60200,I3162&lt;=67201),"Jihomoravský kraj",(IF(AND(I3162&gt;=67801,I3162&lt;=68501),"Jihomoravský kraj",(IF(AND(I3162&gt;=69002,I3162&lt;=69801),"Jihomoravský kraj",(IF(AND(I3162&gt;=68601,I3162&lt;=68801),"Zlínský kraj",(IF(AND(I3162&gt;=75501,I3162&lt;=76901),"Zlínský kraj",(IF(AND(I3162&gt;=70030,I3162&lt;=74901),"Moravskoslezský kraj",(IF(AND(I3162&gt;=75000,I3162&lt;=75368),"Olomoucký kraj",(IF(AND(I3162&gt;=77200,I3162&lt;=79862),"Olomoucký kraj",(IF(AND(I3162&gt;=50011,I3162&lt;=50301),"Královéhradecký kraj",(IF(AND(I3162&gt;=54301,I3162&lt;=54303),"Královéhradecký kraj","0")))))))))))))))))))))))))))))))))))))))))))))))</f>
        <v>Kraj Vysočina</v>
      </c>
      <c r="AB3162" t="s">
        <v>998</v>
      </c>
      <c r="AD3162" t="s">
        <v>998</v>
      </c>
      <c r="AE3162" t="s">
        <v>998</v>
      </c>
      <c r="AF3162" t="s">
        <v>998</v>
      </c>
      <c r="AG3162" s="107">
        <v>0</v>
      </c>
      <c r="AH3162" s="107">
        <v>0</v>
      </c>
      <c r="AI3162" s="107">
        <v>0</v>
      </c>
      <c r="AJ3162" t="s">
        <v>1012</v>
      </c>
    </row>
    <row r="3163" spans="1:37" x14ac:dyDescent="0.45">
      <c r="A3163" t="s">
        <v>1164</v>
      </c>
      <c r="B3163" t="s">
        <v>19565</v>
      </c>
      <c r="C3163" t="s">
        <v>990</v>
      </c>
      <c r="D3163" t="s">
        <v>19566</v>
      </c>
      <c r="E3163" t="s">
        <v>992</v>
      </c>
      <c r="F3163" t="s">
        <v>2966</v>
      </c>
      <c r="G3163">
        <v>21</v>
      </c>
      <c r="H3163" t="s">
        <v>3269</v>
      </c>
      <c r="I3163">
        <v>58601</v>
      </c>
      <c r="J3163">
        <v>603730874</v>
      </c>
      <c r="K3163" t="s">
        <v>19567</v>
      </c>
      <c r="L3163" s="106">
        <v>31045</v>
      </c>
      <c r="M3163">
        <v>10595437</v>
      </c>
      <c r="N3163" t="s">
        <v>996</v>
      </c>
      <c r="O3163" t="s">
        <v>12</v>
      </c>
      <c r="P3163" t="s">
        <v>997</v>
      </c>
      <c r="R3163" s="109" t="str">
        <f>IF(OR(P3163="SB",Q3163="SB"),"SB",0)</f>
        <v>SB</v>
      </c>
      <c r="T3163" s="110">
        <v>10640</v>
      </c>
      <c r="U3163" t="s">
        <v>19633</v>
      </c>
      <c r="V3163" s="113" t="str">
        <f>IF(AND(I3163&gt;=10000,I3163&lt;=19900),"Praha",(IF(AND(I3163&gt;=25001,I3163&lt;=29501),"Středočeský kraj",(IF(AND(I3163&gt;=30100,I3163&lt;=34972),"Středočeský kraj",(IF(AND(I3163&gt;=35002,I3163&lt;=36271),"Karlovarský kraj",(IF(AND(I3163&gt;=37001,I3163&lt;=39201),"Jihočeský kraj",(IF(AND(I3163&gt;=39701,I3163&lt;=39901),"Jihočeský kraj",(IF(AND(I3163&gt;=39301,I3163&lt;=39601),"Kraj Vysočina",(IF(AND(I3163&gt;=58001,I3163&lt;=59501),"Kraj Vysočina",(IF(AND(I3163&gt;=67401,I3163&lt;=67602),"Kraj Vysočina",(IF(AND(I3163&gt;=40001,I3163&lt;=44101),"Ústecký kraj",(IF(AND(I3163&gt;=46001,I3163&lt;=47201),"Liberecký kraj",(IF(AND(I3163&gt;=51202,I3163&lt;=51401),"Liberecký kraj",(IF(AND(I3163&gt;=53002,I3163&lt;=53976),"Pardubický kraj",(IF(AND(I3163&gt;=56002,I3163&lt;=57201),"Pardubický kraj",(IF(AND(I3163&gt;=60200,I3163&lt;=67201),"Jihomoravský kraj",(IF(AND(I3163&gt;=67801,I3163&lt;=68501),"Jihomoravský kraj",(IF(AND(I3163&gt;=69002,I3163&lt;=69801),"Jihomoravský kraj",(IF(AND(I3163&gt;=68601,I3163&lt;=68801),"Zlínský kraj",(IF(AND(I3163&gt;=75501,I3163&lt;=76901),"Zlínský kraj",(IF(AND(I3163&gt;=70030,I3163&lt;=74901),"Moravskoslezský kraj",(IF(AND(I3163&gt;=75000,I3163&lt;=75368),"Olomoucký kraj",(IF(AND(I3163&gt;=77200,I3163&lt;=79862),"Olomoucký kraj",(IF(AND(I3163&gt;=50011,I3163&lt;=50301),"Královéhradecký kraj",(IF(AND(I3163&gt;=54301,I3163&lt;=54303),"Královéhradecký kraj","0")))))))))))))))))))))))))))))))))))))))))))))))</f>
        <v>Kraj Vysočina</v>
      </c>
      <c r="AD3163" t="s">
        <v>998</v>
      </c>
      <c r="AE3163" t="s">
        <v>998</v>
      </c>
      <c r="AF3163" t="s">
        <v>998</v>
      </c>
      <c r="AG3163" s="107">
        <v>0</v>
      </c>
      <c r="AH3163" s="107">
        <v>0</v>
      </c>
      <c r="AI3163" s="107">
        <v>0</v>
      </c>
      <c r="AJ3163" t="s">
        <v>1012</v>
      </c>
    </row>
    <row r="3164" spans="1:37" x14ac:dyDescent="0.45">
      <c r="A3164" t="s">
        <v>1128</v>
      </c>
      <c r="B3164" t="s">
        <v>15179</v>
      </c>
      <c r="C3164" t="s">
        <v>990</v>
      </c>
      <c r="D3164" t="s">
        <v>15182</v>
      </c>
      <c r="E3164" t="s">
        <v>992</v>
      </c>
      <c r="F3164" t="s">
        <v>1218</v>
      </c>
      <c r="G3164">
        <v>6</v>
      </c>
      <c r="H3164" t="s">
        <v>3269</v>
      </c>
      <c r="I3164">
        <v>58601</v>
      </c>
      <c r="J3164" s="108">
        <v>606053906</v>
      </c>
      <c r="K3164" t="s">
        <v>15183</v>
      </c>
      <c r="L3164" s="106">
        <v>30736</v>
      </c>
      <c r="M3164">
        <v>10992228</v>
      </c>
      <c r="N3164" t="s">
        <v>1278</v>
      </c>
      <c r="O3164" t="s">
        <v>1279</v>
      </c>
      <c r="P3164" t="s">
        <v>997</v>
      </c>
      <c r="R3164" s="109" t="str">
        <f>IF(OR(P3164="SB",Q3164="SB"),"SB",0)</f>
        <v>SB</v>
      </c>
      <c r="T3164" s="110">
        <v>12496</v>
      </c>
      <c r="U3164" t="s">
        <v>19633</v>
      </c>
      <c r="V3164" s="113" t="str">
        <f>IF(AND(I3164&gt;=10000,I3164&lt;=19900),"Praha",(IF(AND(I3164&gt;=25001,I3164&lt;=29501),"Středočeský kraj",(IF(AND(I3164&gt;=30100,I3164&lt;=34972),"Středočeský kraj",(IF(AND(I3164&gt;=35002,I3164&lt;=36271),"Karlovarský kraj",(IF(AND(I3164&gt;=37001,I3164&lt;=39201),"Jihočeský kraj",(IF(AND(I3164&gt;=39701,I3164&lt;=39901),"Jihočeský kraj",(IF(AND(I3164&gt;=39301,I3164&lt;=39601),"Kraj Vysočina",(IF(AND(I3164&gt;=58001,I3164&lt;=59501),"Kraj Vysočina",(IF(AND(I3164&gt;=67401,I3164&lt;=67602),"Kraj Vysočina",(IF(AND(I3164&gt;=40001,I3164&lt;=44101),"Ústecký kraj",(IF(AND(I3164&gt;=46001,I3164&lt;=47201),"Liberecký kraj",(IF(AND(I3164&gt;=51202,I3164&lt;=51401),"Liberecký kraj",(IF(AND(I3164&gt;=53002,I3164&lt;=53976),"Pardubický kraj",(IF(AND(I3164&gt;=56002,I3164&lt;=57201),"Pardubický kraj",(IF(AND(I3164&gt;=60200,I3164&lt;=67201),"Jihomoravský kraj",(IF(AND(I3164&gt;=67801,I3164&lt;=68501),"Jihomoravský kraj",(IF(AND(I3164&gt;=69002,I3164&lt;=69801),"Jihomoravský kraj",(IF(AND(I3164&gt;=68601,I3164&lt;=68801),"Zlínský kraj",(IF(AND(I3164&gt;=75501,I3164&lt;=76901),"Zlínský kraj",(IF(AND(I3164&gt;=70030,I3164&lt;=74901),"Moravskoslezský kraj",(IF(AND(I3164&gt;=75000,I3164&lt;=75368),"Olomoucký kraj",(IF(AND(I3164&gt;=77200,I3164&lt;=79862),"Olomoucký kraj",(IF(AND(I3164&gt;=50011,I3164&lt;=50301),"Královéhradecký kraj",(IF(AND(I3164&gt;=54301,I3164&lt;=54303),"Královéhradecký kraj","0")))))))))))))))))))))))))))))))))))))))))))))))</f>
        <v>Kraj Vysočina</v>
      </c>
      <c r="AB3164" t="s">
        <v>15184</v>
      </c>
      <c r="AD3164" t="s">
        <v>998</v>
      </c>
      <c r="AE3164" t="s">
        <v>998</v>
      </c>
      <c r="AF3164" t="s">
        <v>998</v>
      </c>
      <c r="AG3164" s="107">
        <v>300</v>
      </c>
      <c r="AH3164" s="107">
        <v>0</v>
      </c>
      <c r="AI3164" s="107">
        <v>0</v>
      </c>
      <c r="AJ3164" t="s">
        <v>999</v>
      </c>
      <c r="AK3164" s="106">
        <v>44973</v>
      </c>
    </row>
    <row r="3165" spans="1:37" x14ac:dyDescent="0.45">
      <c r="A3165" t="s">
        <v>1694</v>
      </c>
      <c r="B3165" t="s">
        <v>9515</v>
      </c>
      <c r="C3165" t="s">
        <v>1002</v>
      </c>
      <c r="D3165" t="s">
        <v>9516</v>
      </c>
      <c r="E3165" t="s">
        <v>992</v>
      </c>
      <c r="F3165" t="s">
        <v>2492</v>
      </c>
      <c r="G3165">
        <v>10</v>
      </c>
      <c r="H3165" t="s">
        <v>3269</v>
      </c>
      <c r="I3165">
        <v>58601</v>
      </c>
      <c r="J3165">
        <v>607625930</v>
      </c>
      <c r="K3165" t="s">
        <v>9517</v>
      </c>
      <c r="L3165" s="106">
        <v>33379</v>
      </c>
      <c r="M3165">
        <v>10612413</v>
      </c>
      <c r="N3165" t="s">
        <v>996</v>
      </c>
      <c r="O3165" t="s">
        <v>12</v>
      </c>
      <c r="P3165" t="s">
        <v>997</v>
      </c>
      <c r="R3165" s="109" t="str">
        <f>IF(OR(P3165="SB",Q3165="SB"),"SB",0)</f>
        <v>SB</v>
      </c>
      <c r="T3165" s="110">
        <v>50780</v>
      </c>
      <c r="U3165" t="s">
        <v>19633</v>
      </c>
      <c r="V3165" s="113" t="str">
        <f>IF(AND(I3165&gt;=10000,I3165&lt;=19900),"Praha",(IF(AND(I3165&gt;=25001,I3165&lt;=29501),"Středočeský kraj",(IF(AND(I3165&gt;=30100,I3165&lt;=34972),"Středočeský kraj",(IF(AND(I3165&gt;=35002,I3165&lt;=36271),"Karlovarský kraj",(IF(AND(I3165&gt;=37001,I3165&lt;=39201),"Jihočeský kraj",(IF(AND(I3165&gt;=39701,I3165&lt;=39901),"Jihočeský kraj",(IF(AND(I3165&gt;=39301,I3165&lt;=39601),"Kraj Vysočina",(IF(AND(I3165&gt;=58001,I3165&lt;=59501),"Kraj Vysočina",(IF(AND(I3165&gt;=67401,I3165&lt;=67602),"Kraj Vysočina",(IF(AND(I3165&gt;=40001,I3165&lt;=44101),"Ústecký kraj",(IF(AND(I3165&gt;=46001,I3165&lt;=47201),"Liberecký kraj",(IF(AND(I3165&gt;=51202,I3165&lt;=51401),"Liberecký kraj",(IF(AND(I3165&gt;=53002,I3165&lt;=53976),"Pardubický kraj",(IF(AND(I3165&gt;=56002,I3165&lt;=57201),"Pardubický kraj",(IF(AND(I3165&gt;=60200,I3165&lt;=67201),"Jihomoravský kraj",(IF(AND(I3165&gt;=67801,I3165&lt;=68501),"Jihomoravský kraj",(IF(AND(I3165&gt;=69002,I3165&lt;=69801),"Jihomoravský kraj",(IF(AND(I3165&gt;=68601,I3165&lt;=68801),"Zlínský kraj",(IF(AND(I3165&gt;=75501,I3165&lt;=76901),"Zlínský kraj",(IF(AND(I3165&gt;=70030,I3165&lt;=74901),"Moravskoslezský kraj",(IF(AND(I3165&gt;=75000,I3165&lt;=75368),"Olomoucký kraj",(IF(AND(I3165&gt;=77200,I3165&lt;=79862),"Olomoucký kraj",(IF(AND(I3165&gt;=50011,I3165&lt;=50301),"Královéhradecký kraj",(IF(AND(I3165&gt;=54301,I3165&lt;=54303),"Královéhradecký kraj","0")))))))))))))))))))))))))))))))))))))))))))))))</f>
        <v>Kraj Vysočina</v>
      </c>
      <c r="AD3165" t="s">
        <v>998</v>
      </c>
      <c r="AE3165" t="s">
        <v>998</v>
      </c>
      <c r="AF3165" t="s">
        <v>998</v>
      </c>
      <c r="AG3165" s="107">
        <v>0</v>
      </c>
      <c r="AH3165" s="107">
        <v>0</v>
      </c>
      <c r="AI3165" s="107">
        <v>0</v>
      </c>
      <c r="AJ3165" t="s">
        <v>1012</v>
      </c>
    </row>
    <row r="3166" spans="1:37" x14ac:dyDescent="0.45">
      <c r="A3166" t="s">
        <v>1021</v>
      </c>
      <c r="B3166" t="s">
        <v>8485</v>
      </c>
      <c r="C3166" t="s">
        <v>990</v>
      </c>
      <c r="D3166" t="s">
        <v>8486</v>
      </c>
      <c r="E3166" t="s">
        <v>992</v>
      </c>
      <c r="F3166" t="s">
        <v>1168</v>
      </c>
      <c r="G3166">
        <v>22</v>
      </c>
      <c r="H3166" t="s">
        <v>3269</v>
      </c>
      <c r="I3166">
        <v>58601</v>
      </c>
      <c r="K3166" t="s">
        <v>8487</v>
      </c>
      <c r="L3166" s="106">
        <v>23596</v>
      </c>
      <c r="M3166">
        <v>13390855</v>
      </c>
      <c r="N3166" t="s">
        <v>996</v>
      </c>
      <c r="O3166" t="s">
        <v>12</v>
      </c>
      <c r="P3166" t="s">
        <v>997</v>
      </c>
      <c r="R3166" s="109" t="str">
        <f>IF(OR(P3166="SB",Q3166="SB"),"SB",0)</f>
        <v>SB</v>
      </c>
      <c r="T3166" s="110" t="s">
        <v>998</v>
      </c>
      <c r="V3166" s="113" t="str">
        <f>IF(AND(I3166&gt;=10000,I3166&lt;=19900),"Praha",(IF(AND(I3166&gt;=25001,I3166&lt;=29501),"Středočeský kraj",(IF(AND(I3166&gt;=30100,I3166&lt;=34972),"Středočeský kraj",(IF(AND(I3166&gt;=35002,I3166&lt;=36271),"Karlovarský kraj",(IF(AND(I3166&gt;=37001,I3166&lt;=39201),"Jihočeský kraj",(IF(AND(I3166&gt;=39701,I3166&lt;=39901),"Jihočeský kraj",(IF(AND(I3166&gt;=39301,I3166&lt;=39601),"Kraj Vysočina",(IF(AND(I3166&gt;=58001,I3166&lt;=59501),"Kraj Vysočina",(IF(AND(I3166&gt;=67401,I3166&lt;=67602),"Kraj Vysočina",(IF(AND(I3166&gt;=40001,I3166&lt;=44101),"Ústecký kraj",(IF(AND(I3166&gt;=46001,I3166&lt;=47201),"Liberecký kraj",(IF(AND(I3166&gt;=51202,I3166&lt;=51401),"Liberecký kraj",(IF(AND(I3166&gt;=53002,I3166&lt;=53976),"Pardubický kraj",(IF(AND(I3166&gt;=56002,I3166&lt;=57201),"Pardubický kraj",(IF(AND(I3166&gt;=60200,I3166&lt;=67201),"Jihomoravský kraj",(IF(AND(I3166&gt;=67801,I3166&lt;=68501),"Jihomoravský kraj",(IF(AND(I3166&gt;=69002,I3166&lt;=69801),"Jihomoravský kraj",(IF(AND(I3166&gt;=68601,I3166&lt;=68801),"Zlínský kraj",(IF(AND(I3166&gt;=75501,I3166&lt;=76901),"Zlínský kraj",(IF(AND(I3166&gt;=70030,I3166&lt;=74901),"Moravskoslezský kraj",(IF(AND(I3166&gt;=75000,I3166&lt;=75368),"Olomoucký kraj",(IF(AND(I3166&gt;=77200,I3166&lt;=79862),"Olomoucký kraj",(IF(AND(I3166&gt;=50011,I3166&lt;=50301),"Královéhradecký kraj",(IF(AND(I3166&gt;=54301,I3166&lt;=54303),"Královéhradecký kraj","0")))))))))))))))))))))))))))))))))))))))))))))))</f>
        <v>Kraj Vysočina</v>
      </c>
      <c r="AB3166" t="s">
        <v>998</v>
      </c>
      <c r="AD3166" t="s">
        <v>998</v>
      </c>
      <c r="AE3166" t="s">
        <v>998</v>
      </c>
      <c r="AF3166" t="s">
        <v>998</v>
      </c>
      <c r="AG3166" s="107">
        <v>0</v>
      </c>
      <c r="AH3166" s="107">
        <v>0</v>
      </c>
      <c r="AI3166" s="107">
        <v>0</v>
      </c>
      <c r="AJ3166" t="s">
        <v>1012</v>
      </c>
    </row>
    <row r="3167" spans="1:37" x14ac:dyDescent="0.45">
      <c r="A3167" t="s">
        <v>1411</v>
      </c>
      <c r="B3167" t="s">
        <v>10812</v>
      </c>
      <c r="C3167" t="s">
        <v>990</v>
      </c>
      <c r="D3167" t="s">
        <v>10816</v>
      </c>
      <c r="E3167" t="s">
        <v>992</v>
      </c>
      <c r="F3167" t="s">
        <v>4039</v>
      </c>
      <c r="G3167">
        <v>6</v>
      </c>
      <c r="H3167" t="s">
        <v>3269</v>
      </c>
      <c r="I3167">
        <v>58601</v>
      </c>
      <c r="J3167">
        <v>605264339</v>
      </c>
      <c r="K3167" t="s">
        <v>10817</v>
      </c>
      <c r="L3167" s="106">
        <v>32065</v>
      </c>
      <c r="M3167">
        <v>13702871</v>
      </c>
      <c r="N3167" t="s">
        <v>1278</v>
      </c>
      <c r="O3167" t="s">
        <v>1279</v>
      </c>
      <c r="P3167" t="s">
        <v>997</v>
      </c>
      <c r="R3167" s="109" t="str">
        <f>IF(OR(P3167="SB",Q3167="SB"),"SB",0)</f>
        <v>SB</v>
      </c>
      <c r="T3167" s="110" t="s">
        <v>998</v>
      </c>
      <c r="V3167" s="113" t="str">
        <f>IF(AND(I3167&gt;=10000,I3167&lt;=19900),"Praha",(IF(AND(I3167&gt;=25001,I3167&lt;=29501),"Středočeský kraj",(IF(AND(I3167&gt;=30100,I3167&lt;=34972),"Středočeský kraj",(IF(AND(I3167&gt;=35002,I3167&lt;=36271),"Karlovarský kraj",(IF(AND(I3167&gt;=37001,I3167&lt;=39201),"Jihočeský kraj",(IF(AND(I3167&gt;=39701,I3167&lt;=39901),"Jihočeský kraj",(IF(AND(I3167&gt;=39301,I3167&lt;=39601),"Kraj Vysočina",(IF(AND(I3167&gt;=58001,I3167&lt;=59501),"Kraj Vysočina",(IF(AND(I3167&gt;=67401,I3167&lt;=67602),"Kraj Vysočina",(IF(AND(I3167&gt;=40001,I3167&lt;=44101),"Ústecký kraj",(IF(AND(I3167&gt;=46001,I3167&lt;=47201),"Liberecký kraj",(IF(AND(I3167&gt;=51202,I3167&lt;=51401),"Liberecký kraj",(IF(AND(I3167&gt;=53002,I3167&lt;=53976),"Pardubický kraj",(IF(AND(I3167&gt;=56002,I3167&lt;=57201),"Pardubický kraj",(IF(AND(I3167&gt;=60200,I3167&lt;=67201),"Jihomoravský kraj",(IF(AND(I3167&gt;=67801,I3167&lt;=68501),"Jihomoravský kraj",(IF(AND(I3167&gt;=69002,I3167&lt;=69801),"Jihomoravský kraj",(IF(AND(I3167&gt;=68601,I3167&lt;=68801),"Zlínský kraj",(IF(AND(I3167&gt;=75501,I3167&lt;=76901),"Zlínský kraj",(IF(AND(I3167&gt;=70030,I3167&lt;=74901),"Moravskoslezský kraj",(IF(AND(I3167&gt;=75000,I3167&lt;=75368),"Olomoucký kraj",(IF(AND(I3167&gt;=77200,I3167&lt;=79862),"Olomoucký kraj",(IF(AND(I3167&gt;=50011,I3167&lt;=50301),"Královéhradecký kraj",(IF(AND(I3167&gt;=54301,I3167&lt;=54303),"Královéhradecký kraj","0")))))))))))))))))))))))))))))))))))))))))))))))</f>
        <v>Kraj Vysočina</v>
      </c>
      <c r="AB3167" t="s">
        <v>998</v>
      </c>
      <c r="AD3167" t="s">
        <v>998</v>
      </c>
      <c r="AE3167" t="s">
        <v>998</v>
      </c>
      <c r="AF3167" t="s">
        <v>998</v>
      </c>
      <c r="AG3167" s="107">
        <v>0</v>
      </c>
      <c r="AH3167" s="107">
        <v>0</v>
      </c>
      <c r="AI3167" s="107">
        <v>0</v>
      </c>
      <c r="AJ3167" t="s">
        <v>1012</v>
      </c>
    </row>
    <row r="3168" spans="1:37" x14ac:dyDescent="0.45">
      <c r="A3168" t="s">
        <v>1416</v>
      </c>
      <c r="B3168" t="s">
        <v>13615</v>
      </c>
      <c r="C3168" t="s">
        <v>990</v>
      </c>
      <c r="D3168" t="s">
        <v>13620</v>
      </c>
      <c r="E3168" t="s">
        <v>992</v>
      </c>
      <c r="F3168" t="s">
        <v>13621</v>
      </c>
      <c r="G3168">
        <v>46</v>
      </c>
      <c r="H3168" t="s">
        <v>3269</v>
      </c>
      <c r="I3168">
        <v>58601</v>
      </c>
      <c r="K3168" t="s">
        <v>13622</v>
      </c>
      <c r="L3168" s="106">
        <v>24630</v>
      </c>
      <c r="M3168">
        <v>13015484</v>
      </c>
      <c r="N3168" t="s">
        <v>996</v>
      </c>
      <c r="O3168" t="s">
        <v>12</v>
      </c>
      <c r="P3168" t="s">
        <v>997</v>
      </c>
      <c r="R3168" s="109" t="str">
        <f>IF(OR(P3168="SB",Q3168="SB"),"SB",0)</f>
        <v>SB</v>
      </c>
      <c r="T3168" s="110" t="s">
        <v>998</v>
      </c>
      <c r="V3168" s="113" t="str">
        <f>IF(AND(I3168&gt;=10000,I3168&lt;=19900),"Praha",(IF(AND(I3168&gt;=25001,I3168&lt;=29501),"Středočeský kraj",(IF(AND(I3168&gt;=30100,I3168&lt;=34972),"Středočeský kraj",(IF(AND(I3168&gt;=35002,I3168&lt;=36271),"Karlovarský kraj",(IF(AND(I3168&gt;=37001,I3168&lt;=39201),"Jihočeský kraj",(IF(AND(I3168&gt;=39701,I3168&lt;=39901),"Jihočeský kraj",(IF(AND(I3168&gt;=39301,I3168&lt;=39601),"Kraj Vysočina",(IF(AND(I3168&gt;=58001,I3168&lt;=59501),"Kraj Vysočina",(IF(AND(I3168&gt;=67401,I3168&lt;=67602),"Kraj Vysočina",(IF(AND(I3168&gt;=40001,I3168&lt;=44101),"Ústecký kraj",(IF(AND(I3168&gt;=46001,I3168&lt;=47201),"Liberecký kraj",(IF(AND(I3168&gt;=51202,I3168&lt;=51401),"Liberecký kraj",(IF(AND(I3168&gt;=53002,I3168&lt;=53976),"Pardubický kraj",(IF(AND(I3168&gt;=56002,I3168&lt;=57201),"Pardubický kraj",(IF(AND(I3168&gt;=60200,I3168&lt;=67201),"Jihomoravský kraj",(IF(AND(I3168&gt;=67801,I3168&lt;=68501),"Jihomoravský kraj",(IF(AND(I3168&gt;=69002,I3168&lt;=69801),"Jihomoravský kraj",(IF(AND(I3168&gt;=68601,I3168&lt;=68801),"Zlínský kraj",(IF(AND(I3168&gt;=75501,I3168&lt;=76901),"Zlínský kraj",(IF(AND(I3168&gt;=70030,I3168&lt;=74901),"Moravskoslezský kraj",(IF(AND(I3168&gt;=75000,I3168&lt;=75368),"Olomoucký kraj",(IF(AND(I3168&gt;=77200,I3168&lt;=79862),"Olomoucký kraj",(IF(AND(I3168&gt;=50011,I3168&lt;=50301),"Královéhradecký kraj",(IF(AND(I3168&gt;=54301,I3168&lt;=54303),"Královéhradecký kraj","0")))))))))))))))))))))))))))))))))))))))))))))))</f>
        <v>Kraj Vysočina</v>
      </c>
      <c r="AB3168" t="s">
        <v>998</v>
      </c>
      <c r="AD3168" t="s">
        <v>998</v>
      </c>
      <c r="AE3168" t="s">
        <v>998</v>
      </c>
      <c r="AF3168" t="s">
        <v>998</v>
      </c>
      <c r="AG3168" s="107">
        <v>0</v>
      </c>
      <c r="AH3168" s="107">
        <v>0</v>
      </c>
      <c r="AI3168" s="107">
        <v>0</v>
      </c>
      <c r="AJ3168" t="s">
        <v>1012</v>
      </c>
    </row>
    <row r="3169" spans="1:37" x14ac:dyDescent="0.45">
      <c r="A3169" t="s">
        <v>6980</v>
      </c>
      <c r="B3169" t="s">
        <v>1145</v>
      </c>
      <c r="C3169" t="s">
        <v>990</v>
      </c>
      <c r="D3169" t="s">
        <v>7677</v>
      </c>
      <c r="E3169" t="s">
        <v>992</v>
      </c>
      <c r="F3169" t="s">
        <v>7678</v>
      </c>
      <c r="G3169">
        <v>82</v>
      </c>
      <c r="H3169" t="s">
        <v>3269</v>
      </c>
      <c r="I3169">
        <v>58812</v>
      </c>
      <c r="K3169" t="s">
        <v>7679</v>
      </c>
      <c r="L3169" s="106">
        <v>29498</v>
      </c>
      <c r="M3169">
        <v>10414571</v>
      </c>
      <c r="N3169" t="s">
        <v>996</v>
      </c>
      <c r="O3169" t="s">
        <v>12</v>
      </c>
      <c r="P3169" t="s">
        <v>997</v>
      </c>
      <c r="R3169" s="109" t="str">
        <f>IF(OR(P3169="SB",Q3169="SB"),"SB",0)</f>
        <v>SB</v>
      </c>
      <c r="T3169" s="110">
        <v>10185</v>
      </c>
      <c r="U3169" t="s">
        <v>19633</v>
      </c>
      <c r="V3169" s="113" t="str">
        <f>IF(AND(I3169&gt;=10000,I3169&lt;=19900),"Praha",(IF(AND(I3169&gt;=25001,I3169&lt;=29501),"Středočeský kraj",(IF(AND(I3169&gt;=30100,I3169&lt;=34972),"Středočeský kraj",(IF(AND(I3169&gt;=35002,I3169&lt;=36271),"Karlovarský kraj",(IF(AND(I3169&gt;=37001,I3169&lt;=39201),"Jihočeský kraj",(IF(AND(I3169&gt;=39701,I3169&lt;=39901),"Jihočeský kraj",(IF(AND(I3169&gt;=39301,I3169&lt;=39601),"Kraj Vysočina",(IF(AND(I3169&gt;=58001,I3169&lt;=59501),"Kraj Vysočina",(IF(AND(I3169&gt;=67401,I3169&lt;=67602),"Kraj Vysočina",(IF(AND(I3169&gt;=40001,I3169&lt;=44101),"Ústecký kraj",(IF(AND(I3169&gt;=46001,I3169&lt;=47201),"Liberecký kraj",(IF(AND(I3169&gt;=51202,I3169&lt;=51401),"Liberecký kraj",(IF(AND(I3169&gt;=53002,I3169&lt;=53976),"Pardubický kraj",(IF(AND(I3169&gt;=56002,I3169&lt;=57201),"Pardubický kraj",(IF(AND(I3169&gt;=60200,I3169&lt;=67201),"Jihomoravský kraj",(IF(AND(I3169&gt;=67801,I3169&lt;=68501),"Jihomoravský kraj",(IF(AND(I3169&gt;=69002,I3169&lt;=69801),"Jihomoravský kraj",(IF(AND(I3169&gt;=68601,I3169&lt;=68801),"Zlínský kraj",(IF(AND(I3169&gt;=75501,I3169&lt;=76901),"Zlínský kraj",(IF(AND(I3169&gt;=70030,I3169&lt;=74901),"Moravskoslezský kraj",(IF(AND(I3169&gt;=75000,I3169&lt;=75368),"Olomoucký kraj",(IF(AND(I3169&gt;=77200,I3169&lt;=79862),"Olomoucký kraj",(IF(AND(I3169&gt;=50011,I3169&lt;=50301),"Královéhradecký kraj",(IF(AND(I3169&gt;=54301,I3169&lt;=54303),"Královéhradecký kraj","0")))))))))))))))))))))))))))))))))))))))))))))))</f>
        <v>Kraj Vysočina</v>
      </c>
      <c r="AD3169" t="s">
        <v>998</v>
      </c>
      <c r="AE3169" t="s">
        <v>998</v>
      </c>
      <c r="AF3169" t="s">
        <v>998</v>
      </c>
      <c r="AG3169" s="107">
        <v>0</v>
      </c>
      <c r="AH3169" s="107">
        <v>0</v>
      </c>
      <c r="AI3169" s="107">
        <v>0</v>
      </c>
      <c r="AJ3169" t="s">
        <v>1012</v>
      </c>
    </row>
    <row r="3170" spans="1:37" x14ac:dyDescent="0.45">
      <c r="A3170" t="s">
        <v>1649</v>
      </c>
      <c r="B3170" t="s">
        <v>12703</v>
      </c>
      <c r="C3170" t="s">
        <v>990</v>
      </c>
      <c r="D3170" t="s">
        <v>12704</v>
      </c>
      <c r="E3170" t="s">
        <v>992</v>
      </c>
      <c r="F3170" t="s">
        <v>11018</v>
      </c>
      <c r="G3170">
        <v>54</v>
      </c>
      <c r="H3170" t="s">
        <v>8520</v>
      </c>
      <c r="I3170">
        <v>58813</v>
      </c>
      <c r="J3170">
        <v>721605201</v>
      </c>
      <c r="K3170" t="s">
        <v>12705</v>
      </c>
      <c r="L3170" s="106">
        <v>35419</v>
      </c>
      <c r="M3170">
        <v>15727848</v>
      </c>
      <c r="N3170" t="s">
        <v>1757</v>
      </c>
      <c r="O3170" t="s">
        <v>1010</v>
      </c>
      <c r="P3170" t="s">
        <v>997</v>
      </c>
      <c r="R3170" s="109" t="str">
        <f>IF(OR(P3170="SB",Q3170="SB"),"SB",0)</f>
        <v>SB</v>
      </c>
      <c r="V3170" s="113" t="str">
        <f>IF(AND(I3170&gt;=10000,I3170&lt;=19900),"Praha",(IF(AND(I3170&gt;=25001,I3170&lt;=29501),"Středočeský kraj",(IF(AND(I3170&gt;=30100,I3170&lt;=34972),"Středočeský kraj",(IF(AND(I3170&gt;=35002,I3170&lt;=36271),"Karlovarský kraj",(IF(AND(I3170&gt;=37001,I3170&lt;=39201),"Jihočeský kraj",(IF(AND(I3170&gt;=39701,I3170&lt;=39901),"Jihočeský kraj",(IF(AND(I3170&gt;=39301,I3170&lt;=39601),"Kraj Vysočina",(IF(AND(I3170&gt;=58001,I3170&lt;=59501),"Kraj Vysočina",(IF(AND(I3170&gt;=67401,I3170&lt;=67602),"Kraj Vysočina",(IF(AND(I3170&gt;=40001,I3170&lt;=44101),"Ústecký kraj",(IF(AND(I3170&gt;=46001,I3170&lt;=47201),"Liberecký kraj",(IF(AND(I3170&gt;=51202,I3170&lt;=51401),"Liberecký kraj",(IF(AND(I3170&gt;=53002,I3170&lt;=53976),"Pardubický kraj",(IF(AND(I3170&gt;=56002,I3170&lt;=57201),"Pardubický kraj",(IF(AND(I3170&gt;=60200,I3170&lt;=67201),"Jihomoravský kraj",(IF(AND(I3170&gt;=67801,I3170&lt;=68501),"Jihomoravský kraj",(IF(AND(I3170&gt;=69002,I3170&lt;=69801),"Jihomoravský kraj",(IF(AND(I3170&gt;=68601,I3170&lt;=68801),"Zlínský kraj",(IF(AND(I3170&gt;=75501,I3170&lt;=76901),"Zlínský kraj",(IF(AND(I3170&gt;=70030,I3170&lt;=74901),"Moravskoslezský kraj",(IF(AND(I3170&gt;=75000,I3170&lt;=75368),"Olomoucký kraj",(IF(AND(I3170&gt;=77200,I3170&lt;=79862),"Olomoucký kraj",(IF(AND(I3170&gt;=50011,I3170&lt;=50301),"Královéhradecký kraj",(IF(AND(I3170&gt;=54301,I3170&lt;=54303),"Královéhradecký kraj","0")))))))))))))))))))))))))))))))))))))))))))))))</f>
        <v>Kraj Vysočina</v>
      </c>
      <c r="AD3170" t="s">
        <v>1024</v>
      </c>
      <c r="AE3170" t="s">
        <v>1515</v>
      </c>
      <c r="AF3170" t="s">
        <v>1309</v>
      </c>
      <c r="AG3170" s="107">
        <v>0</v>
      </c>
      <c r="AH3170" s="107">
        <v>0</v>
      </c>
      <c r="AI3170" s="107">
        <v>0</v>
      </c>
      <c r="AJ3170" t="s">
        <v>1012</v>
      </c>
    </row>
    <row r="3171" spans="1:37" x14ac:dyDescent="0.45">
      <c r="A3171" t="s">
        <v>1149</v>
      </c>
      <c r="B3171" t="s">
        <v>6865</v>
      </c>
      <c r="C3171" t="s">
        <v>990</v>
      </c>
      <c r="D3171" t="s">
        <v>6870</v>
      </c>
      <c r="E3171" t="s">
        <v>992</v>
      </c>
      <c r="F3171" t="s">
        <v>6871</v>
      </c>
      <c r="G3171">
        <v>789</v>
      </c>
      <c r="H3171" t="s">
        <v>6872</v>
      </c>
      <c r="I3171">
        <v>58822</v>
      </c>
      <c r="J3171">
        <v>730584013</v>
      </c>
      <c r="K3171" t="s">
        <v>6873</v>
      </c>
      <c r="L3171" s="106">
        <v>38324</v>
      </c>
      <c r="M3171">
        <v>14527775</v>
      </c>
      <c r="N3171" t="s">
        <v>3687</v>
      </c>
      <c r="O3171" t="s">
        <v>12</v>
      </c>
      <c r="P3171" t="s">
        <v>997</v>
      </c>
      <c r="R3171" s="109" t="str">
        <f>IF(OR(P3171="SB",Q3171="SB"),"SB",0)</f>
        <v>SB</v>
      </c>
      <c r="T3171" s="110" t="s">
        <v>998</v>
      </c>
      <c r="V3171" s="113" t="str">
        <f>IF(AND(I3171&gt;=10000,I3171&lt;=19900),"Praha",(IF(AND(I3171&gt;=25001,I3171&lt;=29501),"Středočeský kraj",(IF(AND(I3171&gt;=30100,I3171&lt;=34972),"Středočeský kraj",(IF(AND(I3171&gt;=35002,I3171&lt;=36271),"Karlovarský kraj",(IF(AND(I3171&gt;=37001,I3171&lt;=39201),"Jihočeský kraj",(IF(AND(I3171&gt;=39701,I3171&lt;=39901),"Jihočeský kraj",(IF(AND(I3171&gt;=39301,I3171&lt;=39601),"Kraj Vysočina",(IF(AND(I3171&gt;=58001,I3171&lt;=59501),"Kraj Vysočina",(IF(AND(I3171&gt;=67401,I3171&lt;=67602),"Kraj Vysočina",(IF(AND(I3171&gt;=40001,I3171&lt;=44101),"Ústecký kraj",(IF(AND(I3171&gt;=46001,I3171&lt;=47201),"Liberecký kraj",(IF(AND(I3171&gt;=51202,I3171&lt;=51401),"Liberecký kraj",(IF(AND(I3171&gt;=53002,I3171&lt;=53976),"Pardubický kraj",(IF(AND(I3171&gt;=56002,I3171&lt;=57201),"Pardubický kraj",(IF(AND(I3171&gt;=60200,I3171&lt;=67201),"Jihomoravský kraj",(IF(AND(I3171&gt;=67801,I3171&lt;=68501),"Jihomoravský kraj",(IF(AND(I3171&gt;=69002,I3171&lt;=69801),"Jihomoravský kraj",(IF(AND(I3171&gt;=68601,I3171&lt;=68801),"Zlínský kraj",(IF(AND(I3171&gt;=75501,I3171&lt;=76901),"Zlínský kraj",(IF(AND(I3171&gt;=70030,I3171&lt;=74901),"Moravskoslezský kraj",(IF(AND(I3171&gt;=75000,I3171&lt;=75368),"Olomoucký kraj",(IF(AND(I3171&gt;=77200,I3171&lt;=79862),"Olomoucký kraj",(IF(AND(I3171&gt;=50011,I3171&lt;=50301),"Královéhradecký kraj",(IF(AND(I3171&gt;=54301,I3171&lt;=54303),"Královéhradecký kraj","0")))))))))))))))))))))))))))))))))))))))))))))))</f>
        <v>Kraj Vysočina</v>
      </c>
      <c r="AB3171" t="s">
        <v>998</v>
      </c>
      <c r="AD3171" t="s">
        <v>998</v>
      </c>
      <c r="AE3171" t="s">
        <v>998</v>
      </c>
      <c r="AF3171" t="s">
        <v>998</v>
      </c>
      <c r="AG3171" s="107">
        <v>0</v>
      </c>
      <c r="AH3171" s="107">
        <v>0</v>
      </c>
      <c r="AI3171" s="107">
        <v>0</v>
      </c>
      <c r="AJ3171" t="s">
        <v>1012</v>
      </c>
    </row>
    <row r="3172" spans="1:37" x14ac:dyDescent="0.45">
      <c r="A3172" t="s">
        <v>1349</v>
      </c>
      <c r="B3172" t="s">
        <v>8750</v>
      </c>
      <c r="C3172" t="s">
        <v>1002</v>
      </c>
      <c r="D3172" t="s">
        <v>8751</v>
      </c>
      <c r="E3172" t="s">
        <v>992</v>
      </c>
      <c r="F3172" t="s">
        <v>8752</v>
      </c>
      <c r="G3172">
        <v>127</v>
      </c>
      <c r="H3172" t="s">
        <v>8752</v>
      </c>
      <c r="I3172">
        <v>58822</v>
      </c>
      <c r="K3172" t="s">
        <v>8753</v>
      </c>
      <c r="L3172" s="106">
        <v>29044</v>
      </c>
      <c r="M3172">
        <v>14620230</v>
      </c>
      <c r="N3172" t="s">
        <v>996</v>
      </c>
      <c r="O3172" t="s">
        <v>12</v>
      </c>
      <c r="P3172" t="s">
        <v>997</v>
      </c>
      <c r="R3172" s="109" t="str">
        <f>IF(OR(P3172="SB",Q3172="SB"),"SB",0)</f>
        <v>SB</v>
      </c>
      <c r="T3172" s="110" t="s">
        <v>998</v>
      </c>
      <c r="V3172" s="113" t="str">
        <f>IF(AND(I3172&gt;=10000,I3172&lt;=19900),"Praha",(IF(AND(I3172&gt;=25001,I3172&lt;=29501),"Středočeský kraj",(IF(AND(I3172&gt;=30100,I3172&lt;=34972),"Středočeský kraj",(IF(AND(I3172&gt;=35002,I3172&lt;=36271),"Karlovarský kraj",(IF(AND(I3172&gt;=37001,I3172&lt;=39201),"Jihočeský kraj",(IF(AND(I3172&gt;=39701,I3172&lt;=39901),"Jihočeský kraj",(IF(AND(I3172&gt;=39301,I3172&lt;=39601),"Kraj Vysočina",(IF(AND(I3172&gt;=58001,I3172&lt;=59501),"Kraj Vysočina",(IF(AND(I3172&gt;=67401,I3172&lt;=67602),"Kraj Vysočina",(IF(AND(I3172&gt;=40001,I3172&lt;=44101),"Ústecký kraj",(IF(AND(I3172&gt;=46001,I3172&lt;=47201),"Liberecký kraj",(IF(AND(I3172&gt;=51202,I3172&lt;=51401),"Liberecký kraj",(IF(AND(I3172&gt;=53002,I3172&lt;=53976),"Pardubický kraj",(IF(AND(I3172&gt;=56002,I3172&lt;=57201),"Pardubický kraj",(IF(AND(I3172&gt;=60200,I3172&lt;=67201),"Jihomoravský kraj",(IF(AND(I3172&gt;=67801,I3172&lt;=68501),"Jihomoravský kraj",(IF(AND(I3172&gt;=69002,I3172&lt;=69801),"Jihomoravský kraj",(IF(AND(I3172&gt;=68601,I3172&lt;=68801),"Zlínský kraj",(IF(AND(I3172&gt;=75501,I3172&lt;=76901),"Zlínský kraj",(IF(AND(I3172&gt;=70030,I3172&lt;=74901),"Moravskoslezský kraj",(IF(AND(I3172&gt;=75000,I3172&lt;=75368),"Olomoucký kraj",(IF(AND(I3172&gt;=77200,I3172&lt;=79862),"Olomoucký kraj",(IF(AND(I3172&gt;=50011,I3172&lt;=50301),"Královéhradecký kraj",(IF(AND(I3172&gt;=54301,I3172&lt;=54303),"Královéhradecký kraj","0")))))))))))))))))))))))))))))))))))))))))))))))</f>
        <v>Kraj Vysočina</v>
      </c>
      <c r="AB3172" t="s">
        <v>998</v>
      </c>
      <c r="AD3172" t="s">
        <v>998</v>
      </c>
      <c r="AE3172" t="s">
        <v>998</v>
      </c>
      <c r="AF3172" t="s">
        <v>998</v>
      </c>
      <c r="AG3172" s="107">
        <v>0</v>
      </c>
      <c r="AH3172" s="107">
        <v>0</v>
      </c>
      <c r="AI3172" s="107">
        <v>0</v>
      </c>
      <c r="AJ3172" t="s">
        <v>1012</v>
      </c>
    </row>
    <row r="3173" spans="1:37" x14ac:dyDescent="0.45">
      <c r="A3173" t="s">
        <v>1084</v>
      </c>
      <c r="B3173" t="s">
        <v>13216</v>
      </c>
      <c r="C3173" t="s">
        <v>990</v>
      </c>
      <c r="D3173" t="s">
        <v>13252</v>
      </c>
      <c r="E3173" t="s">
        <v>992</v>
      </c>
      <c r="F3173" t="s">
        <v>13253</v>
      </c>
      <c r="G3173">
        <v>16</v>
      </c>
      <c r="H3173" t="s">
        <v>9669</v>
      </c>
      <c r="I3173">
        <v>58832</v>
      </c>
      <c r="J3173">
        <v>605248481</v>
      </c>
      <c r="K3173" t="s">
        <v>13254</v>
      </c>
      <c r="L3173" s="106">
        <v>32937</v>
      </c>
      <c r="M3173">
        <v>10589171</v>
      </c>
      <c r="N3173" t="s">
        <v>996</v>
      </c>
      <c r="O3173" t="s">
        <v>12</v>
      </c>
      <c r="P3173" t="s">
        <v>997</v>
      </c>
      <c r="R3173" s="109" t="str">
        <f>IF(OR(P3173="SB",Q3173="SB"),"SB",0)</f>
        <v>SB</v>
      </c>
      <c r="T3173" s="110">
        <v>10593</v>
      </c>
      <c r="U3173" t="s">
        <v>19633</v>
      </c>
      <c r="V3173" s="113" t="str">
        <f>IF(AND(I3173&gt;=10000,I3173&lt;=19900),"Praha",(IF(AND(I3173&gt;=25001,I3173&lt;=29501),"Středočeský kraj",(IF(AND(I3173&gt;=30100,I3173&lt;=34972),"Středočeský kraj",(IF(AND(I3173&gt;=35002,I3173&lt;=36271),"Karlovarský kraj",(IF(AND(I3173&gt;=37001,I3173&lt;=39201),"Jihočeský kraj",(IF(AND(I3173&gt;=39701,I3173&lt;=39901),"Jihočeský kraj",(IF(AND(I3173&gt;=39301,I3173&lt;=39601),"Kraj Vysočina",(IF(AND(I3173&gt;=58001,I3173&lt;=59501),"Kraj Vysočina",(IF(AND(I3173&gt;=67401,I3173&lt;=67602),"Kraj Vysočina",(IF(AND(I3173&gt;=40001,I3173&lt;=44101),"Ústecký kraj",(IF(AND(I3173&gt;=46001,I3173&lt;=47201),"Liberecký kraj",(IF(AND(I3173&gt;=51202,I3173&lt;=51401),"Liberecký kraj",(IF(AND(I3173&gt;=53002,I3173&lt;=53976),"Pardubický kraj",(IF(AND(I3173&gt;=56002,I3173&lt;=57201),"Pardubický kraj",(IF(AND(I3173&gt;=60200,I3173&lt;=67201),"Jihomoravský kraj",(IF(AND(I3173&gt;=67801,I3173&lt;=68501),"Jihomoravský kraj",(IF(AND(I3173&gt;=69002,I3173&lt;=69801),"Jihomoravský kraj",(IF(AND(I3173&gt;=68601,I3173&lt;=68801),"Zlínský kraj",(IF(AND(I3173&gt;=75501,I3173&lt;=76901),"Zlínský kraj",(IF(AND(I3173&gt;=70030,I3173&lt;=74901),"Moravskoslezský kraj",(IF(AND(I3173&gt;=75000,I3173&lt;=75368),"Olomoucký kraj",(IF(AND(I3173&gt;=77200,I3173&lt;=79862),"Olomoucký kraj",(IF(AND(I3173&gt;=50011,I3173&lt;=50301),"Královéhradecký kraj",(IF(AND(I3173&gt;=54301,I3173&lt;=54303),"Královéhradecký kraj","0")))))))))))))))))))))))))))))))))))))))))))))))</f>
        <v>Kraj Vysočina</v>
      </c>
      <c r="AD3173" t="s">
        <v>998</v>
      </c>
      <c r="AE3173" t="s">
        <v>998</v>
      </c>
      <c r="AF3173" t="s">
        <v>998</v>
      </c>
      <c r="AG3173" s="107">
        <v>0</v>
      </c>
      <c r="AH3173" s="107">
        <v>0</v>
      </c>
      <c r="AI3173" s="107">
        <v>0</v>
      </c>
      <c r="AJ3173" t="s">
        <v>1012</v>
      </c>
    </row>
    <row r="3174" spans="1:37" x14ac:dyDescent="0.45">
      <c r="A3174" t="s">
        <v>1007</v>
      </c>
      <c r="B3174" t="s">
        <v>16786</v>
      </c>
      <c r="C3174" t="s">
        <v>990</v>
      </c>
      <c r="D3174" t="s">
        <v>16787</v>
      </c>
      <c r="E3174" t="s">
        <v>992</v>
      </c>
      <c r="F3174" t="s">
        <v>11970</v>
      </c>
      <c r="G3174">
        <v>648</v>
      </c>
      <c r="H3174" t="s">
        <v>9669</v>
      </c>
      <c r="I3174">
        <v>58832</v>
      </c>
      <c r="K3174" t="s">
        <v>16788</v>
      </c>
      <c r="L3174" s="106">
        <v>29660</v>
      </c>
      <c r="M3174">
        <v>10864209</v>
      </c>
      <c r="N3174" t="s">
        <v>996</v>
      </c>
      <c r="O3174" t="s">
        <v>12</v>
      </c>
      <c r="P3174" t="s">
        <v>997</v>
      </c>
      <c r="R3174" s="109" t="str">
        <f>IF(OR(P3174="SB",Q3174="SB"),"SB",0)</f>
        <v>SB</v>
      </c>
      <c r="T3174" s="110">
        <v>11875</v>
      </c>
      <c r="U3174" t="s">
        <v>19633</v>
      </c>
      <c r="V3174" s="113" t="str">
        <f>IF(AND(I3174&gt;=10000,I3174&lt;=19900),"Praha",(IF(AND(I3174&gt;=25001,I3174&lt;=29501),"Středočeský kraj",(IF(AND(I3174&gt;=30100,I3174&lt;=34972),"Středočeský kraj",(IF(AND(I3174&gt;=35002,I3174&lt;=36271),"Karlovarský kraj",(IF(AND(I3174&gt;=37001,I3174&lt;=39201),"Jihočeský kraj",(IF(AND(I3174&gt;=39701,I3174&lt;=39901),"Jihočeský kraj",(IF(AND(I3174&gt;=39301,I3174&lt;=39601),"Kraj Vysočina",(IF(AND(I3174&gt;=58001,I3174&lt;=59501),"Kraj Vysočina",(IF(AND(I3174&gt;=67401,I3174&lt;=67602),"Kraj Vysočina",(IF(AND(I3174&gt;=40001,I3174&lt;=44101),"Ústecký kraj",(IF(AND(I3174&gt;=46001,I3174&lt;=47201),"Liberecký kraj",(IF(AND(I3174&gt;=51202,I3174&lt;=51401),"Liberecký kraj",(IF(AND(I3174&gt;=53002,I3174&lt;=53976),"Pardubický kraj",(IF(AND(I3174&gt;=56002,I3174&lt;=57201),"Pardubický kraj",(IF(AND(I3174&gt;=60200,I3174&lt;=67201),"Jihomoravský kraj",(IF(AND(I3174&gt;=67801,I3174&lt;=68501),"Jihomoravský kraj",(IF(AND(I3174&gt;=69002,I3174&lt;=69801),"Jihomoravský kraj",(IF(AND(I3174&gt;=68601,I3174&lt;=68801),"Zlínský kraj",(IF(AND(I3174&gt;=75501,I3174&lt;=76901),"Zlínský kraj",(IF(AND(I3174&gt;=70030,I3174&lt;=74901),"Moravskoslezský kraj",(IF(AND(I3174&gt;=75000,I3174&lt;=75368),"Olomoucký kraj",(IF(AND(I3174&gt;=77200,I3174&lt;=79862),"Olomoucký kraj",(IF(AND(I3174&gt;=50011,I3174&lt;=50301),"Královéhradecký kraj",(IF(AND(I3174&gt;=54301,I3174&lt;=54303),"Královéhradecký kraj","0")))))))))))))))))))))))))))))))))))))))))))))))</f>
        <v>Kraj Vysočina</v>
      </c>
      <c r="AD3174" t="s">
        <v>998</v>
      </c>
      <c r="AE3174" t="s">
        <v>998</v>
      </c>
      <c r="AF3174" t="s">
        <v>998</v>
      </c>
      <c r="AG3174" s="107">
        <v>0</v>
      </c>
      <c r="AH3174" s="107">
        <v>0</v>
      </c>
      <c r="AI3174" s="107">
        <v>0</v>
      </c>
      <c r="AJ3174" t="s">
        <v>1012</v>
      </c>
    </row>
    <row r="3175" spans="1:37" x14ac:dyDescent="0.45">
      <c r="A3175" t="s">
        <v>1124</v>
      </c>
      <c r="B3175" t="s">
        <v>11444</v>
      </c>
      <c r="C3175" t="s">
        <v>990</v>
      </c>
      <c r="D3175" t="s">
        <v>11445</v>
      </c>
      <c r="E3175" t="s">
        <v>992</v>
      </c>
      <c r="F3175" t="s">
        <v>11446</v>
      </c>
      <c r="G3175">
        <v>98</v>
      </c>
      <c r="H3175" t="s">
        <v>1115</v>
      </c>
      <c r="I3175">
        <v>59009</v>
      </c>
      <c r="J3175" s="108">
        <v>732187813</v>
      </c>
      <c r="K3175" t="s">
        <v>11447</v>
      </c>
      <c r="L3175" s="106">
        <v>31787</v>
      </c>
      <c r="M3175">
        <v>12934854</v>
      </c>
      <c r="N3175" t="s">
        <v>996</v>
      </c>
      <c r="O3175" t="s">
        <v>12</v>
      </c>
      <c r="P3175" t="s">
        <v>997</v>
      </c>
      <c r="R3175" s="109" t="str">
        <f>IF(OR(P3175="SB",Q3175="SB"),"SB",0)</f>
        <v>SB</v>
      </c>
      <c r="T3175" s="110" t="s">
        <v>998</v>
      </c>
      <c r="V3175" s="113" t="str">
        <f>IF(AND(I3175&gt;=10000,I3175&lt;=19900),"Praha",(IF(AND(I3175&gt;=25001,I3175&lt;=29501),"Středočeský kraj",(IF(AND(I3175&gt;=30100,I3175&lt;=34972),"Středočeský kraj",(IF(AND(I3175&gt;=35002,I3175&lt;=36271),"Karlovarský kraj",(IF(AND(I3175&gt;=37001,I3175&lt;=39201),"Jihočeský kraj",(IF(AND(I3175&gt;=39701,I3175&lt;=39901),"Jihočeský kraj",(IF(AND(I3175&gt;=39301,I3175&lt;=39601),"Kraj Vysočina",(IF(AND(I3175&gt;=58001,I3175&lt;=59501),"Kraj Vysočina",(IF(AND(I3175&gt;=67401,I3175&lt;=67602),"Kraj Vysočina",(IF(AND(I3175&gt;=40001,I3175&lt;=44101),"Ústecký kraj",(IF(AND(I3175&gt;=46001,I3175&lt;=47201),"Liberecký kraj",(IF(AND(I3175&gt;=51202,I3175&lt;=51401),"Liberecký kraj",(IF(AND(I3175&gt;=53002,I3175&lt;=53976),"Pardubický kraj",(IF(AND(I3175&gt;=56002,I3175&lt;=57201),"Pardubický kraj",(IF(AND(I3175&gt;=60200,I3175&lt;=67201),"Jihomoravský kraj",(IF(AND(I3175&gt;=67801,I3175&lt;=68501),"Jihomoravský kraj",(IF(AND(I3175&gt;=69002,I3175&lt;=69801),"Jihomoravský kraj",(IF(AND(I3175&gt;=68601,I3175&lt;=68801),"Zlínský kraj",(IF(AND(I3175&gt;=75501,I3175&lt;=76901),"Zlínský kraj",(IF(AND(I3175&gt;=70030,I3175&lt;=74901),"Moravskoslezský kraj",(IF(AND(I3175&gt;=75000,I3175&lt;=75368),"Olomoucký kraj",(IF(AND(I3175&gt;=77200,I3175&lt;=79862),"Olomoucký kraj",(IF(AND(I3175&gt;=50011,I3175&lt;=50301),"Královéhradecký kraj",(IF(AND(I3175&gt;=54301,I3175&lt;=54303),"Královéhradecký kraj","0")))))))))))))))))))))))))))))))))))))))))))))))</f>
        <v>Kraj Vysočina</v>
      </c>
      <c r="AB3175" t="s">
        <v>998</v>
      </c>
      <c r="AD3175" t="s">
        <v>998</v>
      </c>
      <c r="AE3175" t="s">
        <v>998</v>
      </c>
      <c r="AF3175" t="s">
        <v>998</v>
      </c>
      <c r="AG3175" s="107">
        <v>0</v>
      </c>
      <c r="AH3175" s="107">
        <v>0</v>
      </c>
      <c r="AI3175" s="107">
        <v>0</v>
      </c>
      <c r="AJ3175" t="s">
        <v>1012</v>
      </c>
    </row>
    <row r="3176" spans="1:37" x14ac:dyDescent="0.45">
      <c r="A3176" t="s">
        <v>1164</v>
      </c>
      <c r="B3176" t="s">
        <v>8524</v>
      </c>
      <c r="C3176" t="s">
        <v>990</v>
      </c>
      <c r="D3176" t="s">
        <v>8525</v>
      </c>
      <c r="E3176" t="s">
        <v>992</v>
      </c>
      <c r="F3176" t="s">
        <v>3429</v>
      </c>
      <c r="G3176">
        <v>9</v>
      </c>
      <c r="H3176" t="s">
        <v>1861</v>
      </c>
      <c r="I3176">
        <v>59101</v>
      </c>
      <c r="K3176" t="s">
        <v>8526</v>
      </c>
      <c r="L3176" s="106">
        <v>33237</v>
      </c>
      <c r="M3176">
        <v>10890881</v>
      </c>
      <c r="N3176" t="s">
        <v>996</v>
      </c>
      <c r="O3176" t="s">
        <v>12</v>
      </c>
      <c r="P3176" t="s">
        <v>997</v>
      </c>
      <c r="R3176" s="109" t="str">
        <f>IF(OR(P3176="SB",Q3176="SB"),"SB",0)</f>
        <v>SB</v>
      </c>
      <c r="T3176" s="110">
        <v>11635</v>
      </c>
      <c r="U3176" t="s">
        <v>19633</v>
      </c>
      <c r="V3176" s="113" t="str">
        <f>IF(AND(I3176&gt;=10000,I3176&lt;=19900),"Praha",(IF(AND(I3176&gt;=25001,I3176&lt;=29501),"Středočeský kraj",(IF(AND(I3176&gt;=30100,I3176&lt;=34972),"Středočeský kraj",(IF(AND(I3176&gt;=35002,I3176&lt;=36271),"Karlovarský kraj",(IF(AND(I3176&gt;=37001,I3176&lt;=39201),"Jihočeský kraj",(IF(AND(I3176&gt;=39701,I3176&lt;=39901),"Jihočeský kraj",(IF(AND(I3176&gt;=39301,I3176&lt;=39601),"Kraj Vysočina",(IF(AND(I3176&gt;=58001,I3176&lt;=59501),"Kraj Vysočina",(IF(AND(I3176&gt;=67401,I3176&lt;=67602),"Kraj Vysočina",(IF(AND(I3176&gt;=40001,I3176&lt;=44101),"Ústecký kraj",(IF(AND(I3176&gt;=46001,I3176&lt;=47201),"Liberecký kraj",(IF(AND(I3176&gt;=51202,I3176&lt;=51401),"Liberecký kraj",(IF(AND(I3176&gt;=53002,I3176&lt;=53976),"Pardubický kraj",(IF(AND(I3176&gt;=56002,I3176&lt;=57201),"Pardubický kraj",(IF(AND(I3176&gt;=60200,I3176&lt;=67201),"Jihomoravský kraj",(IF(AND(I3176&gt;=67801,I3176&lt;=68501),"Jihomoravský kraj",(IF(AND(I3176&gt;=69002,I3176&lt;=69801),"Jihomoravský kraj",(IF(AND(I3176&gt;=68601,I3176&lt;=68801),"Zlínský kraj",(IF(AND(I3176&gt;=75501,I3176&lt;=76901),"Zlínský kraj",(IF(AND(I3176&gt;=70030,I3176&lt;=74901),"Moravskoslezský kraj",(IF(AND(I3176&gt;=75000,I3176&lt;=75368),"Olomoucký kraj",(IF(AND(I3176&gt;=77200,I3176&lt;=79862),"Olomoucký kraj",(IF(AND(I3176&gt;=50011,I3176&lt;=50301),"Královéhradecký kraj",(IF(AND(I3176&gt;=54301,I3176&lt;=54303),"Královéhradecký kraj","0")))))))))))))))))))))))))))))))))))))))))))))))</f>
        <v>Kraj Vysočina</v>
      </c>
      <c r="AD3176" t="s">
        <v>998</v>
      </c>
      <c r="AE3176" t="s">
        <v>998</v>
      </c>
      <c r="AF3176" t="s">
        <v>998</v>
      </c>
      <c r="AG3176" s="107">
        <v>0</v>
      </c>
      <c r="AH3176" s="107">
        <v>0</v>
      </c>
      <c r="AI3176" s="107">
        <v>0</v>
      </c>
      <c r="AJ3176" t="s">
        <v>1012</v>
      </c>
    </row>
    <row r="3177" spans="1:37" x14ac:dyDescent="0.45">
      <c r="A3177" t="s">
        <v>1980</v>
      </c>
      <c r="B3177" t="s">
        <v>16250</v>
      </c>
      <c r="C3177" t="s">
        <v>990</v>
      </c>
      <c r="D3177" t="s">
        <v>16251</v>
      </c>
      <c r="E3177" t="s">
        <v>992</v>
      </c>
      <c r="F3177" t="s">
        <v>5273</v>
      </c>
      <c r="G3177">
        <v>2</v>
      </c>
      <c r="H3177" t="s">
        <v>1861</v>
      </c>
      <c r="I3177">
        <v>59101</v>
      </c>
      <c r="K3177" t="s">
        <v>16252</v>
      </c>
      <c r="L3177" s="106">
        <v>30019</v>
      </c>
      <c r="M3177">
        <v>10857741</v>
      </c>
      <c r="N3177" t="s">
        <v>996</v>
      </c>
      <c r="O3177" t="s">
        <v>12</v>
      </c>
      <c r="P3177" t="s">
        <v>997</v>
      </c>
      <c r="R3177" s="109" t="str">
        <f>IF(OR(P3177="SB",Q3177="SB"),"SB",0)</f>
        <v>SB</v>
      </c>
      <c r="T3177" s="110">
        <v>11855</v>
      </c>
      <c r="U3177" t="s">
        <v>19633</v>
      </c>
      <c r="V3177" s="113" t="str">
        <f>IF(AND(I3177&gt;=10000,I3177&lt;=19900),"Praha",(IF(AND(I3177&gt;=25001,I3177&lt;=29501),"Středočeský kraj",(IF(AND(I3177&gt;=30100,I3177&lt;=34972),"Středočeský kraj",(IF(AND(I3177&gt;=35002,I3177&lt;=36271),"Karlovarský kraj",(IF(AND(I3177&gt;=37001,I3177&lt;=39201),"Jihočeský kraj",(IF(AND(I3177&gt;=39701,I3177&lt;=39901),"Jihočeský kraj",(IF(AND(I3177&gt;=39301,I3177&lt;=39601),"Kraj Vysočina",(IF(AND(I3177&gt;=58001,I3177&lt;=59501),"Kraj Vysočina",(IF(AND(I3177&gt;=67401,I3177&lt;=67602),"Kraj Vysočina",(IF(AND(I3177&gt;=40001,I3177&lt;=44101),"Ústecký kraj",(IF(AND(I3177&gt;=46001,I3177&lt;=47201),"Liberecký kraj",(IF(AND(I3177&gt;=51202,I3177&lt;=51401),"Liberecký kraj",(IF(AND(I3177&gt;=53002,I3177&lt;=53976),"Pardubický kraj",(IF(AND(I3177&gt;=56002,I3177&lt;=57201),"Pardubický kraj",(IF(AND(I3177&gt;=60200,I3177&lt;=67201),"Jihomoravský kraj",(IF(AND(I3177&gt;=67801,I3177&lt;=68501),"Jihomoravský kraj",(IF(AND(I3177&gt;=69002,I3177&lt;=69801),"Jihomoravský kraj",(IF(AND(I3177&gt;=68601,I3177&lt;=68801),"Zlínský kraj",(IF(AND(I3177&gt;=75501,I3177&lt;=76901),"Zlínský kraj",(IF(AND(I3177&gt;=70030,I3177&lt;=74901),"Moravskoslezský kraj",(IF(AND(I3177&gt;=75000,I3177&lt;=75368),"Olomoucký kraj",(IF(AND(I3177&gt;=77200,I3177&lt;=79862),"Olomoucký kraj",(IF(AND(I3177&gt;=50011,I3177&lt;=50301),"Královéhradecký kraj",(IF(AND(I3177&gt;=54301,I3177&lt;=54303),"Královéhradecký kraj","0")))))))))))))))))))))))))))))))))))))))))))))))</f>
        <v>Kraj Vysočina</v>
      </c>
      <c r="AD3177" t="s">
        <v>998</v>
      </c>
      <c r="AE3177" t="s">
        <v>998</v>
      </c>
      <c r="AF3177" t="s">
        <v>998</v>
      </c>
      <c r="AG3177" s="107">
        <v>0</v>
      </c>
      <c r="AH3177" s="107">
        <v>0</v>
      </c>
      <c r="AI3177" s="107">
        <v>0</v>
      </c>
      <c r="AJ3177" t="s">
        <v>1012</v>
      </c>
    </row>
    <row r="3178" spans="1:37" x14ac:dyDescent="0.45">
      <c r="A3178" t="s">
        <v>1980</v>
      </c>
      <c r="B3178" t="s">
        <v>16759</v>
      </c>
      <c r="C3178" t="s">
        <v>990</v>
      </c>
      <c r="D3178" t="s">
        <v>16760</v>
      </c>
      <c r="E3178" t="s">
        <v>992</v>
      </c>
      <c r="F3178" t="s">
        <v>1521</v>
      </c>
      <c r="G3178">
        <v>34</v>
      </c>
      <c r="H3178" t="s">
        <v>4046</v>
      </c>
      <c r="I3178">
        <v>59101</v>
      </c>
      <c r="J3178">
        <v>732575492</v>
      </c>
      <c r="K3178" t="s">
        <v>16761</v>
      </c>
      <c r="L3178" s="106">
        <v>30406</v>
      </c>
      <c r="M3178">
        <v>10592407</v>
      </c>
      <c r="N3178" t="s">
        <v>996</v>
      </c>
      <c r="O3178" t="s">
        <v>12</v>
      </c>
      <c r="P3178" t="s">
        <v>997</v>
      </c>
      <c r="R3178" s="109" t="str">
        <f>IF(OR(P3178="SB",Q3178="SB"),"SB",0)</f>
        <v>SB</v>
      </c>
      <c r="T3178" s="110">
        <v>12640</v>
      </c>
      <c r="U3178" t="s">
        <v>19633</v>
      </c>
      <c r="V3178" s="113" t="str">
        <f>IF(AND(I3178&gt;=10000,I3178&lt;=19900),"Praha",(IF(AND(I3178&gt;=25001,I3178&lt;=29501),"Středočeský kraj",(IF(AND(I3178&gt;=30100,I3178&lt;=34972),"Středočeský kraj",(IF(AND(I3178&gt;=35002,I3178&lt;=36271),"Karlovarský kraj",(IF(AND(I3178&gt;=37001,I3178&lt;=39201),"Jihočeský kraj",(IF(AND(I3178&gt;=39701,I3178&lt;=39901),"Jihočeský kraj",(IF(AND(I3178&gt;=39301,I3178&lt;=39601),"Kraj Vysočina",(IF(AND(I3178&gt;=58001,I3178&lt;=59501),"Kraj Vysočina",(IF(AND(I3178&gt;=67401,I3178&lt;=67602),"Kraj Vysočina",(IF(AND(I3178&gt;=40001,I3178&lt;=44101),"Ústecký kraj",(IF(AND(I3178&gt;=46001,I3178&lt;=47201),"Liberecký kraj",(IF(AND(I3178&gt;=51202,I3178&lt;=51401),"Liberecký kraj",(IF(AND(I3178&gt;=53002,I3178&lt;=53976),"Pardubický kraj",(IF(AND(I3178&gt;=56002,I3178&lt;=57201),"Pardubický kraj",(IF(AND(I3178&gt;=60200,I3178&lt;=67201),"Jihomoravský kraj",(IF(AND(I3178&gt;=67801,I3178&lt;=68501),"Jihomoravský kraj",(IF(AND(I3178&gt;=69002,I3178&lt;=69801),"Jihomoravský kraj",(IF(AND(I3178&gt;=68601,I3178&lt;=68801),"Zlínský kraj",(IF(AND(I3178&gt;=75501,I3178&lt;=76901),"Zlínský kraj",(IF(AND(I3178&gt;=70030,I3178&lt;=74901),"Moravskoslezský kraj",(IF(AND(I3178&gt;=75000,I3178&lt;=75368),"Olomoucký kraj",(IF(AND(I3178&gt;=77200,I3178&lt;=79862),"Olomoucký kraj",(IF(AND(I3178&gt;=50011,I3178&lt;=50301),"Královéhradecký kraj",(IF(AND(I3178&gt;=54301,I3178&lt;=54303),"Královéhradecký kraj","0")))))))))))))))))))))))))))))))))))))))))))))))</f>
        <v>Kraj Vysočina</v>
      </c>
      <c r="AD3178" t="s">
        <v>998</v>
      </c>
      <c r="AE3178" t="s">
        <v>998</v>
      </c>
      <c r="AF3178" t="s">
        <v>998</v>
      </c>
      <c r="AG3178" s="107">
        <v>0</v>
      </c>
      <c r="AH3178" s="107">
        <v>0</v>
      </c>
      <c r="AI3178" s="107">
        <v>0</v>
      </c>
      <c r="AJ3178" t="s">
        <v>1012</v>
      </c>
    </row>
    <row r="3179" spans="1:37" x14ac:dyDescent="0.45">
      <c r="A3179" t="s">
        <v>1980</v>
      </c>
      <c r="B3179" t="s">
        <v>15614</v>
      </c>
      <c r="C3179" t="s">
        <v>990</v>
      </c>
      <c r="D3179" t="s">
        <v>15615</v>
      </c>
      <c r="E3179" t="s">
        <v>992</v>
      </c>
      <c r="F3179" t="s">
        <v>1521</v>
      </c>
      <c r="G3179">
        <v>34</v>
      </c>
      <c r="H3179" t="s">
        <v>1861</v>
      </c>
      <c r="I3179">
        <v>59101</v>
      </c>
      <c r="J3179">
        <v>732575492</v>
      </c>
      <c r="K3179" t="s">
        <v>15616</v>
      </c>
      <c r="L3179" s="106">
        <v>30406</v>
      </c>
      <c r="M3179">
        <v>13018316</v>
      </c>
      <c r="N3179" t="s">
        <v>996</v>
      </c>
      <c r="O3179" t="s">
        <v>12</v>
      </c>
      <c r="P3179" t="s">
        <v>997</v>
      </c>
      <c r="R3179" s="109" t="str">
        <f>IF(OR(P3179="SB",Q3179="SB"),"SB",0)</f>
        <v>SB</v>
      </c>
      <c r="T3179" s="110" t="s">
        <v>998</v>
      </c>
      <c r="V3179" s="113" t="str">
        <f>IF(AND(I3179&gt;=10000,I3179&lt;=19900),"Praha",(IF(AND(I3179&gt;=25001,I3179&lt;=29501),"Středočeský kraj",(IF(AND(I3179&gt;=30100,I3179&lt;=34972),"Středočeský kraj",(IF(AND(I3179&gt;=35002,I3179&lt;=36271),"Karlovarský kraj",(IF(AND(I3179&gt;=37001,I3179&lt;=39201),"Jihočeský kraj",(IF(AND(I3179&gt;=39701,I3179&lt;=39901),"Jihočeský kraj",(IF(AND(I3179&gt;=39301,I3179&lt;=39601),"Kraj Vysočina",(IF(AND(I3179&gt;=58001,I3179&lt;=59501),"Kraj Vysočina",(IF(AND(I3179&gt;=67401,I3179&lt;=67602),"Kraj Vysočina",(IF(AND(I3179&gt;=40001,I3179&lt;=44101),"Ústecký kraj",(IF(AND(I3179&gt;=46001,I3179&lt;=47201),"Liberecký kraj",(IF(AND(I3179&gt;=51202,I3179&lt;=51401),"Liberecký kraj",(IF(AND(I3179&gt;=53002,I3179&lt;=53976),"Pardubický kraj",(IF(AND(I3179&gt;=56002,I3179&lt;=57201),"Pardubický kraj",(IF(AND(I3179&gt;=60200,I3179&lt;=67201),"Jihomoravský kraj",(IF(AND(I3179&gt;=67801,I3179&lt;=68501),"Jihomoravský kraj",(IF(AND(I3179&gt;=69002,I3179&lt;=69801),"Jihomoravský kraj",(IF(AND(I3179&gt;=68601,I3179&lt;=68801),"Zlínský kraj",(IF(AND(I3179&gt;=75501,I3179&lt;=76901),"Zlínský kraj",(IF(AND(I3179&gt;=70030,I3179&lt;=74901),"Moravskoslezský kraj",(IF(AND(I3179&gt;=75000,I3179&lt;=75368),"Olomoucký kraj",(IF(AND(I3179&gt;=77200,I3179&lt;=79862),"Olomoucký kraj",(IF(AND(I3179&gt;=50011,I3179&lt;=50301),"Královéhradecký kraj",(IF(AND(I3179&gt;=54301,I3179&lt;=54303),"Královéhradecký kraj","0")))))))))))))))))))))))))))))))))))))))))))))))</f>
        <v>Kraj Vysočina</v>
      </c>
      <c r="AB3179" t="s">
        <v>998</v>
      </c>
      <c r="AD3179" t="s">
        <v>998</v>
      </c>
      <c r="AE3179" t="s">
        <v>998</v>
      </c>
      <c r="AF3179" t="s">
        <v>998</v>
      </c>
      <c r="AG3179" s="107">
        <v>0</v>
      </c>
      <c r="AH3179" s="107">
        <v>0</v>
      </c>
      <c r="AI3179" s="107">
        <v>0</v>
      </c>
      <c r="AJ3179" t="s">
        <v>1012</v>
      </c>
    </row>
    <row r="3180" spans="1:37" x14ac:dyDescent="0.45">
      <c r="A3180" t="s">
        <v>1225</v>
      </c>
      <c r="B3180" t="s">
        <v>5780</v>
      </c>
      <c r="C3180" t="s">
        <v>1002</v>
      </c>
      <c r="D3180" t="s">
        <v>18365</v>
      </c>
      <c r="E3180" t="s">
        <v>992</v>
      </c>
      <c r="F3180" t="s">
        <v>3178</v>
      </c>
      <c r="G3180">
        <v>80</v>
      </c>
      <c r="H3180" t="s">
        <v>1861</v>
      </c>
      <c r="I3180">
        <v>59101</v>
      </c>
      <c r="K3180" t="s">
        <v>18366</v>
      </c>
      <c r="L3180" s="106">
        <v>39949</v>
      </c>
      <c r="M3180">
        <v>14595372</v>
      </c>
      <c r="N3180" t="s">
        <v>1144</v>
      </c>
      <c r="O3180" t="s">
        <v>12</v>
      </c>
      <c r="P3180" t="s">
        <v>997</v>
      </c>
      <c r="R3180" s="109" t="str">
        <f>IF(OR(P3180="SB",Q3180="SB"),"SB",0)</f>
        <v>SB</v>
      </c>
      <c r="V3180" s="113" t="str">
        <f>IF(AND(I3180&gt;=10000,I3180&lt;=19900),"Praha",(IF(AND(I3180&gt;=25001,I3180&lt;=29501),"Středočeský kraj",(IF(AND(I3180&gt;=30100,I3180&lt;=34972),"Středočeský kraj",(IF(AND(I3180&gt;=35002,I3180&lt;=36271),"Karlovarský kraj",(IF(AND(I3180&gt;=37001,I3180&lt;=39201),"Jihočeský kraj",(IF(AND(I3180&gt;=39701,I3180&lt;=39901),"Jihočeský kraj",(IF(AND(I3180&gt;=39301,I3180&lt;=39601),"Kraj Vysočina",(IF(AND(I3180&gt;=58001,I3180&lt;=59501),"Kraj Vysočina",(IF(AND(I3180&gt;=67401,I3180&lt;=67602),"Kraj Vysočina",(IF(AND(I3180&gt;=40001,I3180&lt;=44101),"Ústecký kraj",(IF(AND(I3180&gt;=46001,I3180&lt;=47201),"Liberecký kraj",(IF(AND(I3180&gt;=51202,I3180&lt;=51401),"Liberecký kraj",(IF(AND(I3180&gt;=53002,I3180&lt;=53976),"Pardubický kraj",(IF(AND(I3180&gt;=56002,I3180&lt;=57201),"Pardubický kraj",(IF(AND(I3180&gt;=60200,I3180&lt;=67201),"Jihomoravský kraj",(IF(AND(I3180&gt;=67801,I3180&lt;=68501),"Jihomoravský kraj",(IF(AND(I3180&gt;=69002,I3180&lt;=69801),"Jihomoravský kraj",(IF(AND(I3180&gt;=68601,I3180&lt;=68801),"Zlínský kraj",(IF(AND(I3180&gt;=75501,I3180&lt;=76901),"Zlínský kraj",(IF(AND(I3180&gt;=70030,I3180&lt;=74901),"Moravskoslezský kraj",(IF(AND(I3180&gt;=75000,I3180&lt;=75368),"Olomoucký kraj",(IF(AND(I3180&gt;=77200,I3180&lt;=79862),"Olomoucký kraj",(IF(AND(I3180&gt;=50011,I3180&lt;=50301),"Královéhradecký kraj",(IF(AND(I3180&gt;=54301,I3180&lt;=54303),"Královéhradecký kraj","0")))))))))))))))))))))))))))))))))))))))))))))))</f>
        <v>Kraj Vysočina</v>
      </c>
      <c r="AD3180" t="s">
        <v>998</v>
      </c>
      <c r="AE3180" t="s">
        <v>998</v>
      </c>
      <c r="AF3180" t="s">
        <v>998</v>
      </c>
      <c r="AG3180" s="107">
        <v>300</v>
      </c>
      <c r="AH3180" s="107">
        <v>0</v>
      </c>
      <c r="AI3180" s="107">
        <v>0</v>
      </c>
      <c r="AJ3180" t="s">
        <v>999</v>
      </c>
      <c r="AK3180" s="106">
        <v>44877</v>
      </c>
    </row>
    <row r="3181" spans="1:37" x14ac:dyDescent="0.45">
      <c r="A3181" t="s">
        <v>1149</v>
      </c>
      <c r="B3181" t="s">
        <v>9212</v>
      </c>
      <c r="C3181" t="s">
        <v>990</v>
      </c>
      <c r="D3181" t="s">
        <v>9213</v>
      </c>
      <c r="E3181" t="s">
        <v>992</v>
      </c>
      <c r="F3181" t="s">
        <v>1521</v>
      </c>
      <c r="G3181">
        <v>24</v>
      </c>
      <c r="H3181" t="s">
        <v>1861</v>
      </c>
      <c r="I3181">
        <v>59102</v>
      </c>
      <c r="K3181" t="s">
        <v>9214</v>
      </c>
      <c r="L3181" s="106">
        <v>32852</v>
      </c>
      <c r="M3181">
        <v>11489857</v>
      </c>
      <c r="N3181" t="s">
        <v>996</v>
      </c>
      <c r="O3181" t="s">
        <v>12</v>
      </c>
      <c r="P3181" t="s">
        <v>997</v>
      </c>
      <c r="R3181" s="109" t="str">
        <f>IF(OR(P3181="SB",Q3181="SB"),"SB",0)</f>
        <v>SB</v>
      </c>
      <c r="T3181" s="110">
        <v>12912</v>
      </c>
      <c r="U3181" t="s">
        <v>19633</v>
      </c>
      <c r="V3181" s="113" t="str">
        <f>IF(AND(I3181&gt;=10000,I3181&lt;=19900),"Praha",(IF(AND(I3181&gt;=25001,I3181&lt;=29501),"Středočeský kraj",(IF(AND(I3181&gt;=30100,I3181&lt;=34972),"Středočeský kraj",(IF(AND(I3181&gt;=35002,I3181&lt;=36271),"Karlovarský kraj",(IF(AND(I3181&gt;=37001,I3181&lt;=39201),"Jihočeský kraj",(IF(AND(I3181&gt;=39701,I3181&lt;=39901),"Jihočeský kraj",(IF(AND(I3181&gt;=39301,I3181&lt;=39601),"Kraj Vysočina",(IF(AND(I3181&gt;=58001,I3181&lt;=59501),"Kraj Vysočina",(IF(AND(I3181&gt;=67401,I3181&lt;=67602),"Kraj Vysočina",(IF(AND(I3181&gt;=40001,I3181&lt;=44101),"Ústecký kraj",(IF(AND(I3181&gt;=46001,I3181&lt;=47201),"Liberecký kraj",(IF(AND(I3181&gt;=51202,I3181&lt;=51401),"Liberecký kraj",(IF(AND(I3181&gt;=53002,I3181&lt;=53976),"Pardubický kraj",(IF(AND(I3181&gt;=56002,I3181&lt;=57201),"Pardubický kraj",(IF(AND(I3181&gt;=60200,I3181&lt;=67201),"Jihomoravský kraj",(IF(AND(I3181&gt;=67801,I3181&lt;=68501),"Jihomoravský kraj",(IF(AND(I3181&gt;=69002,I3181&lt;=69801),"Jihomoravský kraj",(IF(AND(I3181&gt;=68601,I3181&lt;=68801),"Zlínský kraj",(IF(AND(I3181&gt;=75501,I3181&lt;=76901),"Zlínský kraj",(IF(AND(I3181&gt;=70030,I3181&lt;=74901),"Moravskoslezský kraj",(IF(AND(I3181&gt;=75000,I3181&lt;=75368),"Olomoucký kraj",(IF(AND(I3181&gt;=77200,I3181&lt;=79862),"Olomoucký kraj",(IF(AND(I3181&gt;=50011,I3181&lt;=50301),"Královéhradecký kraj",(IF(AND(I3181&gt;=54301,I3181&lt;=54303),"Královéhradecký kraj","0")))))))))))))))))))))))))))))))))))))))))))))))</f>
        <v>Kraj Vysočina</v>
      </c>
      <c r="AD3181" t="s">
        <v>998</v>
      </c>
      <c r="AE3181" t="s">
        <v>998</v>
      </c>
      <c r="AF3181" t="s">
        <v>998</v>
      </c>
      <c r="AG3181" s="107">
        <v>0</v>
      </c>
      <c r="AH3181" s="107">
        <v>0</v>
      </c>
      <c r="AI3181" s="107">
        <v>0</v>
      </c>
      <c r="AJ3181" t="s">
        <v>1012</v>
      </c>
    </row>
    <row r="3182" spans="1:37" x14ac:dyDescent="0.45">
      <c r="A3182" t="s">
        <v>988</v>
      </c>
      <c r="B3182" t="s">
        <v>13942</v>
      </c>
      <c r="C3182" t="s">
        <v>990</v>
      </c>
      <c r="D3182" t="s">
        <v>13944</v>
      </c>
      <c r="E3182" t="s">
        <v>992</v>
      </c>
      <c r="F3182" t="s">
        <v>5752</v>
      </c>
      <c r="G3182">
        <v>319</v>
      </c>
      <c r="H3182" t="s">
        <v>5238</v>
      </c>
      <c r="I3182">
        <v>59202</v>
      </c>
      <c r="K3182" t="s">
        <v>13945</v>
      </c>
      <c r="L3182" s="106">
        <v>32916</v>
      </c>
      <c r="M3182">
        <v>10890982</v>
      </c>
      <c r="N3182" t="s">
        <v>996</v>
      </c>
      <c r="O3182" t="s">
        <v>12</v>
      </c>
      <c r="P3182" t="s">
        <v>997</v>
      </c>
      <c r="R3182" s="109" t="str">
        <f>IF(OR(P3182="SB",Q3182="SB"),"SB",0)</f>
        <v>SB</v>
      </c>
      <c r="T3182" s="110">
        <v>11787</v>
      </c>
      <c r="U3182" t="s">
        <v>19633</v>
      </c>
      <c r="V3182" s="113" t="str">
        <f>IF(AND(I3182&gt;=10000,I3182&lt;=19900),"Praha",(IF(AND(I3182&gt;=25001,I3182&lt;=29501),"Středočeský kraj",(IF(AND(I3182&gt;=30100,I3182&lt;=34972),"Středočeský kraj",(IF(AND(I3182&gt;=35002,I3182&lt;=36271),"Karlovarský kraj",(IF(AND(I3182&gt;=37001,I3182&lt;=39201),"Jihočeský kraj",(IF(AND(I3182&gt;=39701,I3182&lt;=39901),"Jihočeský kraj",(IF(AND(I3182&gt;=39301,I3182&lt;=39601),"Kraj Vysočina",(IF(AND(I3182&gt;=58001,I3182&lt;=59501),"Kraj Vysočina",(IF(AND(I3182&gt;=67401,I3182&lt;=67602),"Kraj Vysočina",(IF(AND(I3182&gt;=40001,I3182&lt;=44101),"Ústecký kraj",(IF(AND(I3182&gt;=46001,I3182&lt;=47201),"Liberecký kraj",(IF(AND(I3182&gt;=51202,I3182&lt;=51401),"Liberecký kraj",(IF(AND(I3182&gt;=53002,I3182&lt;=53976),"Pardubický kraj",(IF(AND(I3182&gt;=56002,I3182&lt;=57201),"Pardubický kraj",(IF(AND(I3182&gt;=60200,I3182&lt;=67201),"Jihomoravský kraj",(IF(AND(I3182&gt;=67801,I3182&lt;=68501),"Jihomoravský kraj",(IF(AND(I3182&gt;=69002,I3182&lt;=69801),"Jihomoravský kraj",(IF(AND(I3182&gt;=68601,I3182&lt;=68801),"Zlínský kraj",(IF(AND(I3182&gt;=75501,I3182&lt;=76901),"Zlínský kraj",(IF(AND(I3182&gt;=70030,I3182&lt;=74901),"Moravskoslezský kraj",(IF(AND(I3182&gt;=75000,I3182&lt;=75368),"Olomoucký kraj",(IF(AND(I3182&gt;=77200,I3182&lt;=79862),"Olomoucký kraj",(IF(AND(I3182&gt;=50011,I3182&lt;=50301),"Královéhradecký kraj",(IF(AND(I3182&gt;=54301,I3182&lt;=54303),"Královéhradecký kraj","0")))))))))))))))))))))))))))))))))))))))))))))))</f>
        <v>Kraj Vysočina</v>
      </c>
      <c r="AD3182" t="s">
        <v>998</v>
      </c>
      <c r="AE3182" t="s">
        <v>998</v>
      </c>
      <c r="AF3182" t="s">
        <v>998</v>
      </c>
      <c r="AG3182" s="107">
        <v>0</v>
      </c>
      <c r="AH3182" s="107">
        <v>0</v>
      </c>
      <c r="AI3182" s="107">
        <v>0</v>
      </c>
      <c r="AJ3182" t="s">
        <v>1012</v>
      </c>
    </row>
    <row r="3183" spans="1:37" x14ac:dyDescent="0.45">
      <c r="A3183" t="s">
        <v>1224</v>
      </c>
      <c r="B3183" t="s">
        <v>19449</v>
      </c>
      <c r="C3183" t="s">
        <v>1002</v>
      </c>
      <c r="D3183" t="s">
        <v>19450</v>
      </c>
      <c r="E3183" t="s">
        <v>992</v>
      </c>
      <c r="F3183" t="s">
        <v>19451</v>
      </c>
      <c r="G3183">
        <v>79</v>
      </c>
      <c r="H3183" t="s">
        <v>8293</v>
      </c>
      <c r="I3183">
        <v>59203</v>
      </c>
      <c r="K3183" t="s">
        <v>19452</v>
      </c>
      <c r="L3183" s="106">
        <v>38938</v>
      </c>
      <c r="M3183">
        <v>14584763</v>
      </c>
      <c r="N3183" t="s">
        <v>1144</v>
      </c>
      <c r="O3183" t="s">
        <v>12</v>
      </c>
      <c r="P3183" t="s">
        <v>997</v>
      </c>
      <c r="R3183" s="109" t="str">
        <f>IF(OR(P3183="SB",Q3183="SB"),"SB",0)</f>
        <v>SB</v>
      </c>
      <c r="T3183" s="110" t="s">
        <v>998</v>
      </c>
      <c r="V3183" s="113" t="str">
        <f>IF(AND(I3183&gt;=10000,I3183&lt;=19900),"Praha",(IF(AND(I3183&gt;=25001,I3183&lt;=29501),"Středočeský kraj",(IF(AND(I3183&gt;=30100,I3183&lt;=34972),"Středočeský kraj",(IF(AND(I3183&gt;=35002,I3183&lt;=36271),"Karlovarský kraj",(IF(AND(I3183&gt;=37001,I3183&lt;=39201),"Jihočeský kraj",(IF(AND(I3183&gt;=39701,I3183&lt;=39901),"Jihočeský kraj",(IF(AND(I3183&gt;=39301,I3183&lt;=39601),"Kraj Vysočina",(IF(AND(I3183&gt;=58001,I3183&lt;=59501),"Kraj Vysočina",(IF(AND(I3183&gt;=67401,I3183&lt;=67602),"Kraj Vysočina",(IF(AND(I3183&gt;=40001,I3183&lt;=44101),"Ústecký kraj",(IF(AND(I3183&gt;=46001,I3183&lt;=47201),"Liberecký kraj",(IF(AND(I3183&gt;=51202,I3183&lt;=51401),"Liberecký kraj",(IF(AND(I3183&gt;=53002,I3183&lt;=53976),"Pardubický kraj",(IF(AND(I3183&gt;=56002,I3183&lt;=57201),"Pardubický kraj",(IF(AND(I3183&gt;=60200,I3183&lt;=67201),"Jihomoravský kraj",(IF(AND(I3183&gt;=67801,I3183&lt;=68501),"Jihomoravský kraj",(IF(AND(I3183&gt;=69002,I3183&lt;=69801),"Jihomoravský kraj",(IF(AND(I3183&gt;=68601,I3183&lt;=68801),"Zlínský kraj",(IF(AND(I3183&gt;=75501,I3183&lt;=76901),"Zlínský kraj",(IF(AND(I3183&gt;=70030,I3183&lt;=74901),"Moravskoslezský kraj",(IF(AND(I3183&gt;=75000,I3183&lt;=75368),"Olomoucký kraj",(IF(AND(I3183&gt;=77200,I3183&lt;=79862),"Olomoucký kraj",(IF(AND(I3183&gt;=50011,I3183&lt;=50301),"Královéhradecký kraj",(IF(AND(I3183&gt;=54301,I3183&lt;=54303),"Královéhradecký kraj","0")))))))))))))))))))))))))))))))))))))))))))))))</f>
        <v>Kraj Vysočina</v>
      </c>
      <c r="AB3183" t="s">
        <v>998</v>
      </c>
      <c r="AD3183" t="s">
        <v>998</v>
      </c>
      <c r="AE3183" t="s">
        <v>998</v>
      </c>
      <c r="AF3183" t="s">
        <v>998</v>
      </c>
      <c r="AG3183" s="107">
        <v>300</v>
      </c>
      <c r="AH3183" s="107">
        <v>0</v>
      </c>
      <c r="AI3183" s="107">
        <v>0</v>
      </c>
      <c r="AJ3183" t="s">
        <v>999</v>
      </c>
      <c r="AK3183" s="106">
        <v>44877</v>
      </c>
    </row>
    <row r="3184" spans="1:37" x14ac:dyDescent="0.45">
      <c r="A3184" t="s">
        <v>1694</v>
      </c>
      <c r="B3184" t="s">
        <v>6322</v>
      </c>
      <c r="C3184" t="s">
        <v>1002</v>
      </c>
      <c r="D3184" t="s">
        <v>6323</v>
      </c>
      <c r="E3184" t="s">
        <v>992</v>
      </c>
      <c r="F3184" t="s">
        <v>2889</v>
      </c>
      <c r="G3184">
        <v>41</v>
      </c>
      <c r="H3184" t="s">
        <v>1321</v>
      </c>
      <c r="I3184">
        <v>59231</v>
      </c>
      <c r="K3184" t="s">
        <v>6324</v>
      </c>
      <c r="L3184" s="106">
        <v>38861</v>
      </c>
      <c r="M3184">
        <v>14628314</v>
      </c>
      <c r="N3184" t="s">
        <v>996</v>
      </c>
      <c r="O3184" t="s">
        <v>12</v>
      </c>
      <c r="P3184" t="s">
        <v>997</v>
      </c>
      <c r="R3184" s="109" t="str">
        <f>IF(OR(P3184="SB",Q3184="SB"),"SB",0)</f>
        <v>SB</v>
      </c>
      <c r="T3184" s="110" t="s">
        <v>998</v>
      </c>
      <c r="V3184" s="113" t="str">
        <f>IF(AND(I3184&gt;=10000,I3184&lt;=19900),"Praha",(IF(AND(I3184&gt;=25001,I3184&lt;=29501),"Středočeský kraj",(IF(AND(I3184&gt;=30100,I3184&lt;=34972),"Středočeský kraj",(IF(AND(I3184&gt;=35002,I3184&lt;=36271),"Karlovarský kraj",(IF(AND(I3184&gt;=37001,I3184&lt;=39201),"Jihočeský kraj",(IF(AND(I3184&gt;=39701,I3184&lt;=39901),"Jihočeský kraj",(IF(AND(I3184&gt;=39301,I3184&lt;=39601),"Kraj Vysočina",(IF(AND(I3184&gt;=58001,I3184&lt;=59501),"Kraj Vysočina",(IF(AND(I3184&gt;=67401,I3184&lt;=67602),"Kraj Vysočina",(IF(AND(I3184&gt;=40001,I3184&lt;=44101),"Ústecký kraj",(IF(AND(I3184&gt;=46001,I3184&lt;=47201),"Liberecký kraj",(IF(AND(I3184&gt;=51202,I3184&lt;=51401),"Liberecký kraj",(IF(AND(I3184&gt;=53002,I3184&lt;=53976),"Pardubický kraj",(IF(AND(I3184&gt;=56002,I3184&lt;=57201),"Pardubický kraj",(IF(AND(I3184&gt;=60200,I3184&lt;=67201),"Jihomoravský kraj",(IF(AND(I3184&gt;=67801,I3184&lt;=68501),"Jihomoravský kraj",(IF(AND(I3184&gt;=69002,I3184&lt;=69801),"Jihomoravský kraj",(IF(AND(I3184&gt;=68601,I3184&lt;=68801),"Zlínský kraj",(IF(AND(I3184&gt;=75501,I3184&lt;=76901),"Zlínský kraj",(IF(AND(I3184&gt;=70030,I3184&lt;=74901),"Moravskoslezský kraj",(IF(AND(I3184&gt;=75000,I3184&lt;=75368),"Olomoucký kraj",(IF(AND(I3184&gt;=77200,I3184&lt;=79862),"Olomoucký kraj",(IF(AND(I3184&gt;=50011,I3184&lt;=50301),"Královéhradecký kraj",(IF(AND(I3184&gt;=54301,I3184&lt;=54303),"Královéhradecký kraj","0")))))))))))))))))))))))))))))))))))))))))))))))</f>
        <v>Kraj Vysočina</v>
      </c>
      <c r="AB3184" t="s">
        <v>998</v>
      </c>
      <c r="AD3184" t="s">
        <v>998</v>
      </c>
      <c r="AE3184" t="s">
        <v>998</v>
      </c>
      <c r="AF3184" t="s">
        <v>998</v>
      </c>
      <c r="AG3184" s="107">
        <v>300</v>
      </c>
      <c r="AH3184" s="107">
        <v>0</v>
      </c>
      <c r="AI3184" s="107">
        <v>0</v>
      </c>
      <c r="AJ3184" t="s">
        <v>999</v>
      </c>
      <c r="AK3184" s="106">
        <v>44923</v>
      </c>
    </row>
    <row r="3185" spans="1:37" x14ac:dyDescent="0.45">
      <c r="A3185" t="s">
        <v>1349</v>
      </c>
      <c r="B3185" t="s">
        <v>12749</v>
      </c>
      <c r="C3185" t="s">
        <v>1002</v>
      </c>
      <c r="D3185" t="s">
        <v>12750</v>
      </c>
      <c r="E3185" t="s">
        <v>992</v>
      </c>
      <c r="F3185" t="s">
        <v>8310</v>
      </c>
      <c r="G3185">
        <v>56</v>
      </c>
      <c r="H3185" t="s">
        <v>1321</v>
      </c>
      <c r="I3185">
        <v>59231</v>
      </c>
      <c r="K3185" t="s">
        <v>12751</v>
      </c>
      <c r="L3185" s="106">
        <v>35076</v>
      </c>
      <c r="M3185">
        <v>14754414</v>
      </c>
      <c r="N3185" t="s">
        <v>996</v>
      </c>
      <c r="O3185" t="s">
        <v>12</v>
      </c>
      <c r="P3185" t="s">
        <v>997</v>
      </c>
      <c r="R3185" s="109" t="str">
        <f>IF(OR(P3185="SB",Q3185="SB"),"SB",0)</f>
        <v>SB</v>
      </c>
      <c r="T3185" s="110" t="s">
        <v>998</v>
      </c>
      <c r="V3185" s="113" t="str">
        <f>IF(AND(I3185&gt;=10000,I3185&lt;=19900),"Praha",(IF(AND(I3185&gt;=25001,I3185&lt;=29501),"Středočeský kraj",(IF(AND(I3185&gt;=30100,I3185&lt;=34972),"Středočeský kraj",(IF(AND(I3185&gt;=35002,I3185&lt;=36271),"Karlovarský kraj",(IF(AND(I3185&gt;=37001,I3185&lt;=39201),"Jihočeský kraj",(IF(AND(I3185&gt;=39701,I3185&lt;=39901),"Jihočeský kraj",(IF(AND(I3185&gt;=39301,I3185&lt;=39601),"Kraj Vysočina",(IF(AND(I3185&gt;=58001,I3185&lt;=59501),"Kraj Vysočina",(IF(AND(I3185&gt;=67401,I3185&lt;=67602),"Kraj Vysočina",(IF(AND(I3185&gt;=40001,I3185&lt;=44101),"Ústecký kraj",(IF(AND(I3185&gt;=46001,I3185&lt;=47201),"Liberecký kraj",(IF(AND(I3185&gt;=51202,I3185&lt;=51401),"Liberecký kraj",(IF(AND(I3185&gt;=53002,I3185&lt;=53976),"Pardubický kraj",(IF(AND(I3185&gt;=56002,I3185&lt;=57201),"Pardubický kraj",(IF(AND(I3185&gt;=60200,I3185&lt;=67201),"Jihomoravský kraj",(IF(AND(I3185&gt;=67801,I3185&lt;=68501),"Jihomoravský kraj",(IF(AND(I3185&gt;=69002,I3185&lt;=69801),"Jihomoravský kraj",(IF(AND(I3185&gt;=68601,I3185&lt;=68801),"Zlínský kraj",(IF(AND(I3185&gt;=75501,I3185&lt;=76901),"Zlínský kraj",(IF(AND(I3185&gt;=70030,I3185&lt;=74901),"Moravskoslezský kraj",(IF(AND(I3185&gt;=75000,I3185&lt;=75368),"Olomoucký kraj",(IF(AND(I3185&gt;=77200,I3185&lt;=79862),"Olomoucký kraj",(IF(AND(I3185&gt;=50011,I3185&lt;=50301),"Královéhradecký kraj",(IF(AND(I3185&gt;=54301,I3185&lt;=54303),"Královéhradecký kraj","0")))))))))))))))))))))))))))))))))))))))))))))))</f>
        <v>Kraj Vysočina</v>
      </c>
      <c r="AB3185" t="s">
        <v>998</v>
      </c>
      <c r="AD3185" t="s">
        <v>998</v>
      </c>
      <c r="AE3185" t="s">
        <v>998</v>
      </c>
      <c r="AF3185" t="s">
        <v>998</v>
      </c>
      <c r="AG3185" s="107">
        <v>300</v>
      </c>
      <c r="AH3185" s="107">
        <v>0</v>
      </c>
      <c r="AI3185" s="107">
        <v>0</v>
      </c>
      <c r="AJ3185" t="s">
        <v>999</v>
      </c>
      <c r="AK3185" s="106">
        <v>44924</v>
      </c>
    </row>
    <row r="3186" spans="1:37" x14ac:dyDescent="0.45">
      <c r="A3186" t="s">
        <v>2603</v>
      </c>
      <c r="B3186" t="s">
        <v>16573</v>
      </c>
      <c r="C3186" t="s">
        <v>990</v>
      </c>
      <c r="D3186" t="s">
        <v>16574</v>
      </c>
      <c r="E3186" t="s">
        <v>992</v>
      </c>
      <c r="F3186" t="s">
        <v>16575</v>
      </c>
      <c r="G3186">
        <v>28</v>
      </c>
      <c r="H3186" t="s">
        <v>5140</v>
      </c>
      <c r="I3186">
        <v>59242</v>
      </c>
      <c r="K3186" t="s">
        <v>16576</v>
      </c>
      <c r="L3186" s="106">
        <v>41325</v>
      </c>
      <c r="M3186">
        <v>14729455</v>
      </c>
      <c r="N3186" t="s">
        <v>996</v>
      </c>
      <c r="O3186" t="s">
        <v>12</v>
      </c>
      <c r="P3186" t="s">
        <v>997</v>
      </c>
      <c r="R3186" s="109" t="str">
        <f>IF(OR(P3186="SB",Q3186="SB"),"SB",0)</f>
        <v>SB</v>
      </c>
      <c r="V3186" s="113" t="str">
        <f>IF(AND(I3186&gt;=10000,I3186&lt;=19900),"Praha",(IF(AND(I3186&gt;=25001,I3186&lt;=29501),"Středočeský kraj",(IF(AND(I3186&gt;=30100,I3186&lt;=34972),"Středočeský kraj",(IF(AND(I3186&gt;=35002,I3186&lt;=36271),"Karlovarský kraj",(IF(AND(I3186&gt;=37001,I3186&lt;=39201),"Jihočeský kraj",(IF(AND(I3186&gt;=39701,I3186&lt;=39901),"Jihočeský kraj",(IF(AND(I3186&gt;=39301,I3186&lt;=39601),"Kraj Vysočina",(IF(AND(I3186&gt;=58001,I3186&lt;=59501),"Kraj Vysočina",(IF(AND(I3186&gt;=67401,I3186&lt;=67602),"Kraj Vysočina",(IF(AND(I3186&gt;=40001,I3186&lt;=44101),"Ústecký kraj",(IF(AND(I3186&gt;=46001,I3186&lt;=47201),"Liberecký kraj",(IF(AND(I3186&gt;=51202,I3186&lt;=51401),"Liberecký kraj",(IF(AND(I3186&gt;=53002,I3186&lt;=53976),"Pardubický kraj",(IF(AND(I3186&gt;=56002,I3186&lt;=57201),"Pardubický kraj",(IF(AND(I3186&gt;=60200,I3186&lt;=67201),"Jihomoravský kraj",(IF(AND(I3186&gt;=67801,I3186&lt;=68501),"Jihomoravský kraj",(IF(AND(I3186&gt;=69002,I3186&lt;=69801),"Jihomoravský kraj",(IF(AND(I3186&gt;=68601,I3186&lt;=68801),"Zlínský kraj",(IF(AND(I3186&gt;=75501,I3186&lt;=76901),"Zlínský kraj",(IF(AND(I3186&gt;=70030,I3186&lt;=74901),"Moravskoslezský kraj",(IF(AND(I3186&gt;=75000,I3186&lt;=75368),"Olomoucký kraj",(IF(AND(I3186&gt;=77200,I3186&lt;=79862),"Olomoucký kraj",(IF(AND(I3186&gt;=50011,I3186&lt;=50301),"Královéhradecký kraj",(IF(AND(I3186&gt;=54301,I3186&lt;=54303),"Královéhradecký kraj","0")))))))))))))))))))))))))))))))))))))))))))))))</f>
        <v>Kraj Vysočina</v>
      </c>
      <c r="AD3186" t="s">
        <v>998</v>
      </c>
      <c r="AE3186" t="s">
        <v>998</v>
      </c>
      <c r="AF3186" t="s">
        <v>998</v>
      </c>
      <c r="AG3186" s="107">
        <v>300</v>
      </c>
      <c r="AH3186" s="107">
        <v>0</v>
      </c>
      <c r="AI3186" s="107">
        <v>0</v>
      </c>
      <c r="AJ3186" t="s">
        <v>999</v>
      </c>
      <c r="AK3186" s="106">
        <v>44923</v>
      </c>
    </row>
    <row r="3187" spans="1:37" x14ac:dyDescent="0.45">
      <c r="A3187" t="s">
        <v>11971</v>
      </c>
      <c r="B3187" t="s">
        <v>11972</v>
      </c>
      <c r="C3187" t="s">
        <v>1002</v>
      </c>
      <c r="D3187" t="s">
        <v>11973</v>
      </c>
      <c r="E3187" t="s">
        <v>992</v>
      </c>
      <c r="F3187" t="s">
        <v>11974</v>
      </c>
      <c r="G3187">
        <v>111</v>
      </c>
      <c r="H3187" t="s">
        <v>11974</v>
      </c>
      <c r="I3187">
        <v>59261</v>
      </c>
      <c r="J3187">
        <v>420792450369</v>
      </c>
      <c r="K3187" t="s">
        <v>11975</v>
      </c>
      <c r="L3187" s="106">
        <v>39021</v>
      </c>
      <c r="M3187">
        <v>15575375</v>
      </c>
      <c r="N3187" t="s">
        <v>1182</v>
      </c>
      <c r="O3187" t="s">
        <v>1015</v>
      </c>
      <c r="P3187" t="s">
        <v>997</v>
      </c>
      <c r="R3187" s="109" t="str">
        <f>IF(OR(P3187="SB",Q3187="SB"),"SB",0)</f>
        <v>SB</v>
      </c>
      <c r="T3187" s="110">
        <v>2021100</v>
      </c>
      <c r="U3187" t="s">
        <v>19633</v>
      </c>
      <c r="V3187" s="113" t="str">
        <f>IF(AND(I3187&gt;=10000,I3187&lt;=19900),"Praha",(IF(AND(I3187&gt;=25001,I3187&lt;=29501),"Středočeský kraj",(IF(AND(I3187&gt;=30100,I3187&lt;=34972),"Středočeský kraj",(IF(AND(I3187&gt;=35002,I3187&lt;=36271),"Karlovarský kraj",(IF(AND(I3187&gt;=37001,I3187&lt;=39201),"Jihočeský kraj",(IF(AND(I3187&gt;=39701,I3187&lt;=39901),"Jihočeský kraj",(IF(AND(I3187&gt;=39301,I3187&lt;=39601),"Kraj Vysočina",(IF(AND(I3187&gt;=58001,I3187&lt;=59501),"Kraj Vysočina",(IF(AND(I3187&gt;=67401,I3187&lt;=67602),"Kraj Vysočina",(IF(AND(I3187&gt;=40001,I3187&lt;=44101),"Ústecký kraj",(IF(AND(I3187&gt;=46001,I3187&lt;=47201),"Liberecký kraj",(IF(AND(I3187&gt;=51202,I3187&lt;=51401),"Liberecký kraj",(IF(AND(I3187&gt;=53002,I3187&lt;=53976),"Pardubický kraj",(IF(AND(I3187&gt;=56002,I3187&lt;=57201),"Pardubický kraj",(IF(AND(I3187&gt;=60200,I3187&lt;=67201),"Jihomoravský kraj",(IF(AND(I3187&gt;=67801,I3187&lt;=68501),"Jihomoravský kraj",(IF(AND(I3187&gt;=69002,I3187&lt;=69801),"Jihomoravský kraj",(IF(AND(I3187&gt;=68601,I3187&lt;=68801),"Zlínský kraj",(IF(AND(I3187&gt;=75501,I3187&lt;=76901),"Zlínský kraj",(IF(AND(I3187&gt;=70030,I3187&lt;=74901),"Moravskoslezský kraj",(IF(AND(I3187&gt;=75000,I3187&lt;=75368),"Olomoucký kraj",(IF(AND(I3187&gt;=77200,I3187&lt;=79862),"Olomoucký kraj",(IF(AND(I3187&gt;=50011,I3187&lt;=50301),"Královéhradecký kraj",(IF(AND(I3187&gt;=54301,I3187&lt;=54303),"Královéhradecký kraj","0")))))))))))))))))))))))))))))))))))))))))))))))</f>
        <v>Kraj Vysočina</v>
      </c>
      <c r="AB3187" t="s">
        <v>11976</v>
      </c>
      <c r="AD3187" t="s">
        <v>998</v>
      </c>
      <c r="AE3187" t="s">
        <v>998</v>
      </c>
      <c r="AF3187" t="s">
        <v>998</v>
      </c>
      <c r="AG3187" s="107">
        <v>0</v>
      </c>
      <c r="AH3187" s="107">
        <v>0</v>
      </c>
      <c r="AI3187" s="107">
        <v>0</v>
      </c>
      <c r="AJ3187" t="s">
        <v>1012</v>
      </c>
    </row>
    <row r="3188" spans="1:37" x14ac:dyDescent="0.45">
      <c r="A3188" t="s">
        <v>1164</v>
      </c>
      <c r="B3188" t="s">
        <v>18720</v>
      </c>
      <c r="C3188" t="s">
        <v>990</v>
      </c>
      <c r="D3188" t="s">
        <v>18721</v>
      </c>
      <c r="E3188" t="s">
        <v>992</v>
      </c>
      <c r="F3188" t="s">
        <v>3679</v>
      </c>
      <c r="G3188">
        <v>406</v>
      </c>
      <c r="H3188" t="s">
        <v>3679</v>
      </c>
      <c r="I3188">
        <v>59262</v>
      </c>
      <c r="J3188">
        <v>602426660</v>
      </c>
      <c r="K3188" t="s">
        <v>18722</v>
      </c>
      <c r="L3188" s="106">
        <v>38076</v>
      </c>
      <c r="M3188">
        <v>10607359</v>
      </c>
      <c r="N3188" t="s">
        <v>996</v>
      </c>
      <c r="O3188" t="s">
        <v>12</v>
      </c>
      <c r="P3188" t="s">
        <v>997</v>
      </c>
      <c r="R3188" s="109" t="str">
        <f>IF(OR(P3188="SB",Q3188="SB"),"SB",0)</f>
        <v>SB</v>
      </c>
      <c r="V3188" s="113" t="str">
        <f>IF(AND(I3188&gt;=10000,I3188&lt;=19900),"Praha",(IF(AND(I3188&gt;=25001,I3188&lt;=29501),"Středočeský kraj",(IF(AND(I3188&gt;=30100,I3188&lt;=34972),"Středočeský kraj",(IF(AND(I3188&gt;=35002,I3188&lt;=36271),"Karlovarský kraj",(IF(AND(I3188&gt;=37001,I3188&lt;=39201),"Jihočeský kraj",(IF(AND(I3188&gt;=39701,I3188&lt;=39901),"Jihočeský kraj",(IF(AND(I3188&gt;=39301,I3188&lt;=39601),"Kraj Vysočina",(IF(AND(I3188&gt;=58001,I3188&lt;=59501),"Kraj Vysočina",(IF(AND(I3188&gt;=67401,I3188&lt;=67602),"Kraj Vysočina",(IF(AND(I3188&gt;=40001,I3188&lt;=44101),"Ústecký kraj",(IF(AND(I3188&gt;=46001,I3188&lt;=47201),"Liberecký kraj",(IF(AND(I3188&gt;=51202,I3188&lt;=51401),"Liberecký kraj",(IF(AND(I3188&gt;=53002,I3188&lt;=53976),"Pardubický kraj",(IF(AND(I3188&gt;=56002,I3188&lt;=57201),"Pardubický kraj",(IF(AND(I3188&gt;=60200,I3188&lt;=67201),"Jihomoravský kraj",(IF(AND(I3188&gt;=67801,I3188&lt;=68501),"Jihomoravský kraj",(IF(AND(I3188&gt;=69002,I3188&lt;=69801),"Jihomoravský kraj",(IF(AND(I3188&gt;=68601,I3188&lt;=68801),"Zlínský kraj",(IF(AND(I3188&gt;=75501,I3188&lt;=76901),"Zlínský kraj",(IF(AND(I3188&gt;=70030,I3188&lt;=74901),"Moravskoslezský kraj",(IF(AND(I3188&gt;=75000,I3188&lt;=75368),"Olomoucký kraj",(IF(AND(I3188&gt;=77200,I3188&lt;=79862),"Olomoucký kraj",(IF(AND(I3188&gt;=50011,I3188&lt;=50301),"Královéhradecký kraj",(IF(AND(I3188&gt;=54301,I3188&lt;=54303),"Královéhradecký kraj","0")))))))))))))))))))))))))))))))))))))))))))))))</f>
        <v>Kraj Vysočina</v>
      </c>
      <c r="AD3188" t="s">
        <v>998</v>
      </c>
      <c r="AE3188" t="s">
        <v>998</v>
      </c>
      <c r="AF3188" t="s">
        <v>998</v>
      </c>
      <c r="AG3188" s="107">
        <v>300</v>
      </c>
      <c r="AH3188" s="107">
        <v>0</v>
      </c>
      <c r="AI3188" s="107">
        <v>0</v>
      </c>
      <c r="AJ3188" t="s">
        <v>999</v>
      </c>
      <c r="AK3188" s="106">
        <v>44924</v>
      </c>
    </row>
    <row r="3189" spans="1:37" x14ac:dyDescent="0.45">
      <c r="A3189" t="s">
        <v>1326</v>
      </c>
      <c r="B3189" t="s">
        <v>3544</v>
      </c>
      <c r="C3189" t="s">
        <v>990</v>
      </c>
      <c r="D3189" t="s">
        <v>3557</v>
      </c>
      <c r="E3189" t="s">
        <v>992</v>
      </c>
      <c r="F3189" t="s">
        <v>1218</v>
      </c>
      <c r="G3189">
        <v>1602</v>
      </c>
      <c r="H3189" t="s">
        <v>3558</v>
      </c>
      <c r="I3189">
        <v>59301</v>
      </c>
      <c r="J3189">
        <v>420734325200</v>
      </c>
      <c r="K3189" t="s">
        <v>3559</v>
      </c>
      <c r="L3189" s="106">
        <v>34823</v>
      </c>
      <c r="M3189">
        <v>13648614</v>
      </c>
      <c r="N3189" t="s">
        <v>1278</v>
      </c>
      <c r="O3189" t="s">
        <v>1279</v>
      </c>
      <c r="P3189" t="s">
        <v>997</v>
      </c>
      <c r="R3189" s="109" t="str">
        <f>IF(OR(P3189="SB",Q3189="SB"),"SB",0)</f>
        <v>SB</v>
      </c>
      <c r="T3189" s="110">
        <v>161030</v>
      </c>
      <c r="U3189" t="s">
        <v>19633</v>
      </c>
      <c r="V3189" s="113" t="str">
        <f>IF(AND(I3189&gt;=10000,I3189&lt;=19900),"Praha",(IF(AND(I3189&gt;=25001,I3189&lt;=29501),"Středočeský kraj",(IF(AND(I3189&gt;=30100,I3189&lt;=34972),"Středočeský kraj",(IF(AND(I3189&gt;=35002,I3189&lt;=36271),"Karlovarský kraj",(IF(AND(I3189&gt;=37001,I3189&lt;=39201),"Jihočeský kraj",(IF(AND(I3189&gt;=39701,I3189&lt;=39901),"Jihočeský kraj",(IF(AND(I3189&gt;=39301,I3189&lt;=39601),"Kraj Vysočina",(IF(AND(I3189&gt;=58001,I3189&lt;=59501),"Kraj Vysočina",(IF(AND(I3189&gt;=67401,I3189&lt;=67602),"Kraj Vysočina",(IF(AND(I3189&gt;=40001,I3189&lt;=44101),"Ústecký kraj",(IF(AND(I3189&gt;=46001,I3189&lt;=47201),"Liberecký kraj",(IF(AND(I3189&gt;=51202,I3189&lt;=51401),"Liberecký kraj",(IF(AND(I3189&gt;=53002,I3189&lt;=53976),"Pardubický kraj",(IF(AND(I3189&gt;=56002,I3189&lt;=57201),"Pardubický kraj",(IF(AND(I3189&gt;=60200,I3189&lt;=67201),"Jihomoravský kraj",(IF(AND(I3189&gt;=67801,I3189&lt;=68501),"Jihomoravský kraj",(IF(AND(I3189&gt;=69002,I3189&lt;=69801),"Jihomoravský kraj",(IF(AND(I3189&gt;=68601,I3189&lt;=68801),"Zlínský kraj",(IF(AND(I3189&gt;=75501,I3189&lt;=76901),"Zlínský kraj",(IF(AND(I3189&gt;=70030,I3189&lt;=74901),"Moravskoslezský kraj",(IF(AND(I3189&gt;=75000,I3189&lt;=75368),"Olomoucký kraj",(IF(AND(I3189&gt;=77200,I3189&lt;=79862),"Olomoucký kraj",(IF(AND(I3189&gt;=50011,I3189&lt;=50301),"Královéhradecký kraj",(IF(AND(I3189&gt;=54301,I3189&lt;=54303),"Královéhradecký kraj","0")))))))))))))))))))))))))))))))))))))))))))))))</f>
        <v>Kraj Vysočina</v>
      </c>
      <c r="AB3189" t="s">
        <v>3560</v>
      </c>
      <c r="AD3189" t="s">
        <v>998</v>
      </c>
      <c r="AE3189" t="s">
        <v>998</v>
      </c>
      <c r="AF3189" t="s">
        <v>998</v>
      </c>
      <c r="AG3189" s="107">
        <v>0</v>
      </c>
      <c r="AH3189" s="107">
        <v>0</v>
      </c>
      <c r="AI3189" s="107">
        <v>0</v>
      </c>
      <c r="AJ3189" t="s">
        <v>1012</v>
      </c>
    </row>
    <row r="3190" spans="1:37" x14ac:dyDescent="0.45">
      <c r="A3190" t="s">
        <v>1652</v>
      </c>
      <c r="B3190" t="s">
        <v>1653</v>
      </c>
      <c r="C3190" t="s">
        <v>990</v>
      </c>
      <c r="D3190" t="s">
        <v>1654</v>
      </c>
      <c r="E3190" t="s">
        <v>992</v>
      </c>
      <c r="F3190" t="s">
        <v>1097</v>
      </c>
      <c r="G3190">
        <v>22</v>
      </c>
      <c r="H3190" t="s">
        <v>1655</v>
      </c>
      <c r="I3190">
        <v>59301</v>
      </c>
      <c r="K3190" t="s">
        <v>1656</v>
      </c>
      <c r="L3190" s="106">
        <v>28505</v>
      </c>
      <c r="M3190">
        <v>13412780</v>
      </c>
      <c r="N3190" t="s">
        <v>996</v>
      </c>
      <c r="O3190" t="s">
        <v>12</v>
      </c>
      <c r="P3190" t="s">
        <v>997</v>
      </c>
      <c r="R3190" s="109" t="str">
        <f>IF(OR(P3190="SB",Q3190="SB"),"SB",0)</f>
        <v>SB</v>
      </c>
      <c r="T3190" s="110" t="s">
        <v>998</v>
      </c>
      <c r="V3190" s="113" t="str">
        <f>IF(AND(I3190&gt;=10000,I3190&lt;=19900),"Praha",(IF(AND(I3190&gt;=25001,I3190&lt;=29501),"Středočeský kraj",(IF(AND(I3190&gt;=30100,I3190&lt;=34972),"Středočeský kraj",(IF(AND(I3190&gt;=35002,I3190&lt;=36271),"Karlovarský kraj",(IF(AND(I3190&gt;=37001,I3190&lt;=39201),"Jihočeský kraj",(IF(AND(I3190&gt;=39701,I3190&lt;=39901),"Jihočeský kraj",(IF(AND(I3190&gt;=39301,I3190&lt;=39601),"Kraj Vysočina",(IF(AND(I3190&gt;=58001,I3190&lt;=59501),"Kraj Vysočina",(IF(AND(I3190&gt;=67401,I3190&lt;=67602),"Kraj Vysočina",(IF(AND(I3190&gt;=40001,I3190&lt;=44101),"Ústecký kraj",(IF(AND(I3190&gt;=46001,I3190&lt;=47201),"Liberecký kraj",(IF(AND(I3190&gt;=51202,I3190&lt;=51401),"Liberecký kraj",(IF(AND(I3190&gt;=53002,I3190&lt;=53976),"Pardubický kraj",(IF(AND(I3190&gt;=56002,I3190&lt;=57201),"Pardubický kraj",(IF(AND(I3190&gt;=60200,I3190&lt;=67201),"Jihomoravský kraj",(IF(AND(I3190&gt;=67801,I3190&lt;=68501),"Jihomoravský kraj",(IF(AND(I3190&gt;=69002,I3190&lt;=69801),"Jihomoravský kraj",(IF(AND(I3190&gt;=68601,I3190&lt;=68801),"Zlínský kraj",(IF(AND(I3190&gt;=75501,I3190&lt;=76901),"Zlínský kraj",(IF(AND(I3190&gt;=70030,I3190&lt;=74901),"Moravskoslezský kraj",(IF(AND(I3190&gt;=75000,I3190&lt;=75368),"Olomoucký kraj",(IF(AND(I3190&gt;=77200,I3190&lt;=79862),"Olomoucký kraj",(IF(AND(I3190&gt;=50011,I3190&lt;=50301),"Královéhradecký kraj",(IF(AND(I3190&gt;=54301,I3190&lt;=54303),"Královéhradecký kraj","0")))))))))))))))))))))))))))))))))))))))))))))))</f>
        <v>Kraj Vysočina</v>
      </c>
      <c r="AB3190" t="s">
        <v>998</v>
      </c>
      <c r="AD3190" t="s">
        <v>998</v>
      </c>
      <c r="AE3190" t="s">
        <v>998</v>
      </c>
      <c r="AF3190" t="s">
        <v>998</v>
      </c>
      <c r="AG3190" s="107">
        <v>0</v>
      </c>
      <c r="AH3190" s="107">
        <v>0</v>
      </c>
      <c r="AI3190" s="107">
        <v>0</v>
      </c>
      <c r="AJ3190" t="s">
        <v>1012</v>
      </c>
    </row>
    <row r="3191" spans="1:37" x14ac:dyDescent="0.45">
      <c r="A3191" t="s">
        <v>1026</v>
      </c>
      <c r="B3191" t="s">
        <v>11672</v>
      </c>
      <c r="C3191" t="s">
        <v>990</v>
      </c>
      <c r="D3191" t="s">
        <v>11680</v>
      </c>
      <c r="E3191" t="s">
        <v>992</v>
      </c>
      <c r="F3191" t="s">
        <v>3179</v>
      </c>
      <c r="G3191">
        <v>18</v>
      </c>
      <c r="H3191" t="s">
        <v>1315</v>
      </c>
      <c r="I3191">
        <v>59401</v>
      </c>
      <c r="J3191">
        <v>776041060</v>
      </c>
      <c r="K3191" t="s">
        <v>11681</v>
      </c>
      <c r="L3191" s="106">
        <v>30882</v>
      </c>
      <c r="M3191">
        <v>10093663</v>
      </c>
      <c r="N3191" t="s">
        <v>1571</v>
      </c>
      <c r="O3191" t="s">
        <v>1279</v>
      </c>
      <c r="P3191" t="s">
        <v>997</v>
      </c>
      <c r="R3191" s="109" t="str">
        <f>IF(OR(P3191="SB",Q3191="SB"),"SB",0)</f>
        <v>SB</v>
      </c>
      <c r="T3191" s="110">
        <v>12475</v>
      </c>
      <c r="U3191" t="s">
        <v>19633</v>
      </c>
      <c r="V3191" s="113" t="str">
        <f>IF(AND(I3191&gt;=10000,I3191&lt;=19900),"Praha",(IF(AND(I3191&gt;=25001,I3191&lt;=29501),"Středočeský kraj",(IF(AND(I3191&gt;=30100,I3191&lt;=34972),"Středočeský kraj",(IF(AND(I3191&gt;=35002,I3191&lt;=36271),"Karlovarský kraj",(IF(AND(I3191&gt;=37001,I3191&lt;=39201),"Jihočeský kraj",(IF(AND(I3191&gt;=39701,I3191&lt;=39901),"Jihočeský kraj",(IF(AND(I3191&gt;=39301,I3191&lt;=39601),"Kraj Vysočina",(IF(AND(I3191&gt;=58001,I3191&lt;=59501),"Kraj Vysočina",(IF(AND(I3191&gt;=67401,I3191&lt;=67602),"Kraj Vysočina",(IF(AND(I3191&gt;=40001,I3191&lt;=44101),"Ústecký kraj",(IF(AND(I3191&gt;=46001,I3191&lt;=47201),"Liberecký kraj",(IF(AND(I3191&gt;=51202,I3191&lt;=51401),"Liberecký kraj",(IF(AND(I3191&gt;=53002,I3191&lt;=53976),"Pardubický kraj",(IF(AND(I3191&gt;=56002,I3191&lt;=57201),"Pardubický kraj",(IF(AND(I3191&gt;=60200,I3191&lt;=67201),"Jihomoravský kraj",(IF(AND(I3191&gt;=67801,I3191&lt;=68501),"Jihomoravský kraj",(IF(AND(I3191&gt;=69002,I3191&lt;=69801),"Jihomoravský kraj",(IF(AND(I3191&gt;=68601,I3191&lt;=68801),"Zlínský kraj",(IF(AND(I3191&gt;=75501,I3191&lt;=76901),"Zlínský kraj",(IF(AND(I3191&gt;=70030,I3191&lt;=74901),"Moravskoslezský kraj",(IF(AND(I3191&gt;=75000,I3191&lt;=75368),"Olomoucký kraj",(IF(AND(I3191&gt;=77200,I3191&lt;=79862),"Olomoucký kraj",(IF(AND(I3191&gt;=50011,I3191&lt;=50301),"Královéhradecký kraj",(IF(AND(I3191&gt;=54301,I3191&lt;=54303),"Královéhradecký kraj","0")))))))))))))))))))))))))))))))))))))))))))))))</f>
        <v>Kraj Vysočina</v>
      </c>
      <c r="AD3191" t="s">
        <v>998</v>
      </c>
      <c r="AE3191" t="s">
        <v>998</v>
      </c>
      <c r="AF3191" t="s">
        <v>998</v>
      </c>
      <c r="AG3191" s="107">
        <v>300</v>
      </c>
      <c r="AH3191" s="107">
        <v>0</v>
      </c>
      <c r="AI3191" s="107">
        <v>0</v>
      </c>
      <c r="AJ3191" t="s">
        <v>999</v>
      </c>
      <c r="AK3191" s="106">
        <v>44924</v>
      </c>
    </row>
    <row r="3192" spans="1:37" x14ac:dyDescent="0.45">
      <c r="A3192" t="s">
        <v>1161</v>
      </c>
      <c r="B3192" t="s">
        <v>13901</v>
      </c>
      <c r="C3192" t="s">
        <v>990</v>
      </c>
      <c r="D3192" t="s">
        <v>13902</v>
      </c>
      <c r="E3192" t="s">
        <v>992</v>
      </c>
      <c r="F3192" t="s">
        <v>4262</v>
      </c>
      <c r="G3192">
        <v>54</v>
      </c>
      <c r="H3192" t="s">
        <v>1315</v>
      </c>
      <c r="I3192">
        <v>59401</v>
      </c>
      <c r="J3192">
        <v>603103731</v>
      </c>
      <c r="K3192" t="s">
        <v>13903</v>
      </c>
      <c r="L3192" s="106">
        <v>31987</v>
      </c>
      <c r="M3192">
        <v>10099525</v>
      </c>
      <c r="N3192" t="s">
        <v>1571</v>
      </c>
      <c r="O3192" t="s">
        <v>1279</v>
      </c>
      <c r="P3192" t="s">
        <v>997</v>
      </c>
      <c r="R3192" s="109" t="str">
        <f>IF(OR(P3192="SB",Q3192="SB"),"SB",0)</f>
        <v>SB</v>
      </c>
      <c r="T3192" s="110">
        <v>12478</v>
      </c>
      <c r="U3192" t="s">
        <v>19633</v>
      </c>
      <c r="V3192" s="113" t="str">
        <f>IF(AND(I3192&gt;=10000,I3192&lt;=19900),"Praha",(IF(AND(I3192&gt;=25001,I3192&lt;=29501),"Středočeský kraj",(IF(AND(I3192&gt;=30100,I3192&lt;=34972),"Středočeský kraj",(IF(AND(I3192&gt;=35002,I3192&lt;=36271),"Karlovarský kraj",(IF(AND(I3192&gt;=37001,I3192&lt;=39201),"Jihočeský kraj",(IF(AND(I3192&gt;=39701,I3192&lt;=39901),"Jihočeský kraj",(IF(AND(I3192&gt;=39301,I3192&lt;=39601),"Kraj Vysočina",(IF(AND(I3192&gt;=58001,I3192&lt;=59501),"Kraj Vysočina",(IF(AND(I3192&gt;=67401,I3192&lt;=67602),"Kraj Vysočina",(IF(AND(I3192&gt;=40001,I3192&lt;=44101),"Ústecký kraj",(IF(AND(I3192&gt;=46001,I3192&lt;=47201),"Liberecký kraj",(IF(AND(I3192&gt;=51202,I3192&lt;=51401),"Liberecký kraj",(IF(AND(I3192&gt;=53002,I3192&lt;=53976),"Pardubický kraj",(IF(AND(I3192&gt;=56002,I3192&lt;=57201),"Pardubický kraj",(IF(AND(I3192&gt;=60200,I3192&lt;=67201),"Jihomoravský kraj",(IF(AND(I3192&gt;=67801,I3192&lt;=68501),"Jihomoravský kraj",(IF(AND(I3192&gt;=69002,I3192&lt;=69801),"Jihomoravský kraj",(IF(AND(I3192&gt;=68601,I3192&lt;=68801),"Zlínský kraj",(IF(AND(I3192&gt;=75501,I3192&lt;=76901),"Zlínský kraj",(IF(AND(I3192&gt;=70030,I3192&lt;=74901),"Moravskoslezský kraj",(IF(AND(I3192&gt;=75000,I3192&lt;=75368),"Olomoucký kraj",(IF(AND(I3192&gt;=77200,I3192&lt;=79862),"Olomoucký kraj",(IF(AND(I3192&gt;=50011,I3192&lt;=50301),"Královéhradecký kraj",(IF(AND(I3192&gt;=54301,I3192&lt;=54303),"Královéhradecký kraj","0")))))))))))))))))))))))))))))))))))))))))))))))</f>
        <v>Kraj Vysočina</v>
      </c>
      <c r="AD3192" t="s">
        <v>998</v>
      </c>
      <c r="AE3192" t="s">
        <v>998</v>
      </c>
      <c r="AF3192" t="s">
        <v>998</v>
      </c>
      <c r="AG3192" s="107">
        <v>300</v>
      </c>
      <c r="AH3192" s="107">
        <v>0</v>
      </c>
      <c r="AI3192" s="107">
        <v>0</v>
      </c>
      <c r="AJ3192" t="s">
        <v>999</v>
      </c>
      <c r="AK3192" s="106">
        <v>44924</v>
      </c>
    </row>
    <row r="3193" spans="1:37" x14ac:dyDescent="0.45">
      <c r="A3193" t="s">
        <v>1128</v>
      </c>
      <c r="B3193" t="s">
        <v>7290</v>
      </c>
      <c r="C3193" t="s">
        <v>990</v>
      </c>
      <c r="D3193" t="s">
        <v>7291</v>
      </c>
      <c r="E3193" t="s">
        <v>992</v>
      </c>
      <c r="F3193" t="s">
        <v>4262</v>
      </c>
      <c r="G3193">
        <v>48</v>
      </c>
      <c r="H3193" t="s">
        <v>1315</v>
      </c>
      <c r="I3193">
        <v>59401</v>
      </c>
      <c r="J3193">
        <v>732525201</v>
      </c>
      <c r="K3193" t="s">
        <v>7292</v>
      </c>
      <c r="L3193" s="106">
        <v>31698</v>
      </c>
      <c r="M3193">
        <v>10097404</v>
      </c>
      <c r="N3193" t="s">
        <v>1571</v>
      </c>
      <c r="O3193" t="s">
        <v>1279</v>
      </c>
      <c r="P3193" t="s">
        <v>997</v>
      </c>
      <c r="R3193" s="109" t="str">
        <f>IF(OR(P3193="SB",Q3193="SB"),"SB",0)</f>
        <v>SB</v>
      </c>
      <c r="T3193" s="110">
        <v>12479</v>
      </c>
      <c r="U3193" t="s">
        <v>19633</v>
      </c>
      <c r="V3193" s="113" t="str">
        <f>IF(AND(I3193&gt;=10000,I3193&lt;=19900),"Praha",(IF(AND(I3193&gt;=25001,I3193&lt;=29501),"Středočeský kraj",(IF(AND(I3193&gt;=30100,I3193&lt;=34972),"Středočeský kraj",(IF(AND(I3193&gt;=35002,I3193&lt;=36271),"Karlovarský kraj",(IF(AND(I3193&gt;=37001,I3193&lt;=39201),"Jihočeský kraj",(IF(AND(I3193&gt;=39701,I3193&lt;=39901),"Jihočeský kraj",(IF(AND(I3193&gt;=39301,I3193&lt;=39601),"Kraj Vysočina",(IF(AND(I3193&gt;=58001,I3193&lt;=59501),"Kraj Vysočina",(IF(AND(I3193&gt;=67401,I3193&lt;=67602),"Kraj Vysočina",(IF(AND(I3193&gt;=40001,I3193&lt;=44101),"Ústecký kraj",(IF(AND(I3193&gt;=46001,I3193&lt;=47201),"Liberecký kraj",(IF(AND(I3193&gt;=51202,I3193&lt;=51401),"Liberecký kraj",(IF(AND(I3193&gt;=53002,I3193&lt;=53976),"Pardubický kraj",(IF(AND(I3193&gt;=56002,I3193&lt;=57201),"Pardubický kraj",(IF(AND(I3193&gt;=60200,I3193&lt;=67201),"Jihomoravský kraj",(IF(AND(I3193&gt;=67801,I3193&lt;=68501),"Jihomoravský kraj",(IF(AND(I3193&gt;=69002,I3193&lt;=69801),"Jihomoravský kraj",(IF(AND(I3193&gt;=68601,I3193&lt;=68801),"Zlínský kraj",(IF(AND(I3193&gt;=75501,I3193&lt;=76901),"Zlínský kraj",(IF(AND(I3193&gt;=70030,I3193&lt;=74901),"Moravskoslezský kraj",(IF(AND(I3193&gt;=75000,I3193&lt;=75368),"Olomoucký kraj",(IF(AND(I3193&gt;=77200,I3193&lt;=79862),"Olomoucký kraj",(IF(AND(I3193&gt;=50011,I3193&lt;=50301),"Královéhradecký kraj",(IF(AND(I3193&gt;=54301,I3193&lt;=54303),"Královéhradecký kraj","0")))))))))))))))))))))))))))))))))))))))))))))))</f>
        <v>Kraj Vysočina</v>
      </c>
      <c r="AD3193" t="s">
        <v>998</v>
      </c>
      <c r="AE3193" t="s">
        <v>998</v>
      </c>
      <c r="AF3193" t="s">
        <v>998</v>
      </c>
      <c r="AG3193" s="107">
        <v>300</v>
      </c>
      <c r="AH3193" s="107">
        <v>0</v>
      </c>
      <c r="AI3193" s="107">
        <v>0</v>
      </c>
      <c r="AJ3193" t="s">
        <v>999</v>
      </c>
      <c r="AK3193" s="106">
        <v>44924</v>
      </c>
    </row>
    <row r="3194" spans="1:37" x14ac:dyDescent="0.45">
      <c r="A3194" t="s">
        <v>1211</v>
      </c>
      <c r="B3194" t="s">
        <v>16268</v>
      </c>
      <c r="C3194" t="s">
        <v>1002</v>
      </c>
      <c r="D3194" t="s">
        <v>16271</v>
      </c>
      <c r="E3194" t="s">
        <v>992</v>
      </c>
      <c r="F3194" t="s">
        <v>2672</v>
      </c>
      <c r="G3194">
        <v>2008</v>
      </c>
      <c r="H3194" t="s">
        <v>1315</v>
      </c>
      <c r="I3194">
        <v>59401</v>
      </c>
      <c r="J3194">
        <v>775175301</v>
      </c>
      <c r="K3194" t="s">
        <v>16264</v>
      </c>
      <c r="L3194" s="106">
        <v>37529</v>
      </c>
      <c r="M3194">
        <v>12859577</v>
      </c>
      <c r="N3194" t="s">
        <v>1467</v>
      </c>
      <c r="O3194" t="s">
        <v>1050</v>
      </c>
      <c r="P3194" t="s">
        <v>997</v>
      </c>
      <c r="Q3194" t="s">
        <v>1502</v>
      </c>
      <c r="R3194" s="109" t="str">
        <f>IF(OR(P3194="SB",Q3194="SB"),"SB",0)</f>
        <v>SB</v>
      </c>
      <c r="T3194" s="110">
        <v>16066</v>
      </c>
      <c r="U3194" t="s">
        <v>19633</v>
      </c>
      <c r="V3194" s="113" t="str">
        <f>IF(AND(I3194&gt;=10000,I3194&lt;=19900),"Praha",(IF(AND(I3194&gt;=25001,I3194&lt;=29501),"Středočeský kraj",(IF(AND(I3194&gt;=30100,I3194&lt;=34972),"Středočeský kraj",(IF(AND(I3194&gt;=35002,I3194&lt;=36271),"Karlovarský kraj",(IF(AND(I3194&gt;=37001,I3194&lt;=39201),"Jihočeský kraj",(IF(AND(I3194&gt;=39701,I3194&lt;=39901),"Jihočeský kraj",(IF(AND(I3194&gt;=39301,I3194&lt;=39601),"Kraj Vysočina",(IF(AND(I3194&gt;=58001,I3194&lt;=59501),"Kraj Vysočina",(IF(AND(I3194&gt;=67401,I3194&lt;=67602),"Kraj Vysočina",(IF(AND(I3194&gt;=40001,I3194&lt;=44101),"Ústecký kraj",(IF(AND(I3194&gt;=46001,I3194&lt;=47201),"Liberecký kraj",(IF(AND(I3194&gt;=51202,I3194&lt;=51401),"Liberecký kraj",(IF(AND(I3194&gt;=53002,I3194&lt;=53976),"Pardubický kraj",(IF(AND(I3194&gt;=56002,I3194&lt;=57201),"Pardubický kraj",(IF(AND(I3194&gt;=60200,I3194&lt;=67201),"Jihomoravský kraj",(IF(AND(I3194&gt;=67801,I3194&lt;=68501),"Jihomoravský kraj",(IF(AND(I3194&gt;=69002,I3194&lt;=69801),"Jihomoravský kraj",(IF(AND(I3194&gt;=68601,I3194&lt;=68801),"Zlínský kraj",(IF(AND(I3194&gt;=75501,I3194&lt;=76901),"Zlínský kraj",(IF(AND(I3194&gt;=70030,I3194&lt;=74901),"Moravskoslezský kraj",(IF(AND(I3194&gt;=75000,I3194&lt;=75368),"Olomoucký kraj",(IF(AND(I3194&gt;=77200,I3194&lt;=79862),"Olomoucký kraj",(IF(AND(I3194&gt;=50011,I3194&lt;=50301),"Královéhradecký kraj",(IF(AND(I3194&gt;=54301,I3194&lt;=54303),"Královéhradecký kraj","0")))))))))))))))))))))))))))))))))))))))))))))))</f>
        <v>Kraj Vysočina</v>
      </c>
      <c r="AB3194" t="s">
        <v>16272</v>
      </c>
      <c r="AD3194" t="s">
        <v>998</v>
      </c>
      <c r="AE3194" t="s">
        <v>998</v>
      </c>
      <c r="AF3194" t="s">
        <v>998</v>
      </c>
      <c r="AG3194" s="107">
        <v>300</v>
      </c>
      <c r="AH3194" s="107">
        <v>0</v>
      </c>
      <c r="AI3194" s="107">
        <v>0</v>
      </c>
      <c r="AJ3194" t="s">
        <v>999</v>
      </c>
      <c r="AK3194" s="106">
        <v>44902</v>
      </c>
    </row>
    <row r="3195" spans="1:37" x14ac:dyDescent="0.45">
      <c r="A3195" t="s">
        <v>1007</v>
      </c>
      <c r="B3195" t="s">
        <v>1312</v>
      </c>
      <c r="C3195" t="s">
        <v>990</v>
      </c>
      <c r="D3195" t="s">
        <v>1313</v>
      </c>
      <c r="E3195" t="s">
        <v>992</v>
      </c>
      <c r="F3195" t="s">
        <v>1314</v>
      </c>
      <c r="G3195">
        <v>1455</v>
      </c>
      <c r="H3195" t="s">
        <v>1315</v>
      </c>
      <c r="I3195">
        <v>59401</v>
      </c>
      <c r="J3195">
        <v>605762775</v>
      </c>
      <c r="K3195" t="s">
        <v>1316</v>
      </c>
      <c r="L3195" s="106">
        <v>35895</v>
      </c>
      <c r="M3195">
        <v>11446007</v>
      </c>
      <c r="N3195" t="s">
        <v>1278</v>
      </c>
      <c r="O3195" t="s">
        <v>1279</v>
      </c>
      <c r="P3195" t="s">
        <v>997</v>
      </c>
      <c r="R3195" s="109" t="str">
        <f>IF(OR(P3195="SB",Q3195="SB"),"SB",0)</f>
        <v>SB</v>
      </c>
      <c r="T3195" s="110">
        <v>161024</v>
      </c>
      <c r="U3195" t="s">
        <v>19633</v>
      </c>
      <c r="V3195" s="113" t="str">
        <f>IF(AND(I3195&gt;=10000,I3195&lt;=19900),"Praha",(IF(AND(I3195&gt;=25001,I3195&lt;=29501),"Středočeský kraj",(IF(AND(I3195&gt;=30100,I3195&lt;=34972),"Středočeský kraj",(IF(AND(I3195&gt;=35002,I3195&lt;=36271),"Karlovarský kraj",(IF(AND(I3195&gt;=37001,I3195&lt;=39201),"Jihočeský kraj",(IF(AND(I3195&gt;=39701,I3195&lt;=39901),"Jihočeský kraj",(IF(AND(I3195&gt;=39301,I3195&lt;=39601),"Kraj Vysočina",(IF(AND(I3195&gt;=58001,I3195&lt;=59501),"Kraj Vysočina",(IF(AND(I3195&gt;=67401,I3195&lt;=67602),"Kraj Vysočina",(IF(AND(I3195&gt;=40001,I3195&lt;=44101),"Ústecký kraj",(IF(AND(I3195&gt;=46001,I3195&lt;=47201),"Liberecký kraj",(IF(AND(I3195&gt;=51202,I3195&lt;=51401),"Liberecký kraj",(IF(AND(I3195&gt;=53002,I3195&lt;=53976),"Pardubický kraj",(IF(AND(I3195&gt;=56002,I3195&lt;=57201),"Pardubický kraj",(IF(AND(I3195&gt;=60200,I3195&lt;=67201),"Jihomoravský kraj",(IF(AND(I3195&gt;=67801,I3195&lt;=68501),"Jihomoravský kraj",(IF(AND(I3195&gt;=69002,I3195&lt;=69801),"Jihomoravský kraj",(IF(AND(I3195&gt;=68601,I3195&lt;=68801),"Zlínský kraj",(IF(AND(I3195&gt;=75501,I3195&lt;=76901),"Zlínský kraj",(IF(AND(I3195&gt;=70030,I3195&lt;=74901),"Moravskoslezský kraj",(IF(AND(I3195&gt;=75000,I3195&lt;=75368),"Olomoucký kraj",(IF(AND(I3195&gt;=77200,I3195&lt;=79862),"Olomoucký kraj",(IF(AND(I3195&gt;=50011,I3195&lt;=50301),"Královéhradecký kraj",(IF(AND(I3195&gt;=54301,I3195&lt;=54303),"Královéhradecký kraj","0")))))))))))))))))))))))))))))))))))))))))))))))</f>
        <v>Kraj Vysočina</v>
      </c>
      <c r="AB3195" t="s">
        <v>1317</v>
      </c>
      <c r="AD3195" t="s">
        <v>998</v>
      </c>
      <c r="AE3195" t="s">
        <v>998</v>
      </c>
      <c r="AF3195" t="s">
        <v>998</v>
      </c>
      <c r="AG3195" s="107">
        <v>0</v>
      </c>
      <c r="AH3195" s="107">
        <v>0</v>
      </c>
      <c r="AI3195" s="107">
        <v>0</v>
      </c>
      <c r="AJ3195" t="s">
        <v>1012</v>
      </c>
    </row>
    <row r="3196" spans="1:37" x14ac:dyDescent="0.45">
      <c r="A3196" t="s">
        <v>1026</v>
      </c>
      <c r="B3196" t="s">
        <v>17869</v>
      </c>
      <c r="C3196" t="s">
        <v>990</v>
      </c>
      <c r="D3196" t="s">
        <v>17876</v>
      </c>
      <c r="E3196" t="s">
        <v>992</v>
      </c>
      <c r="F3196" t="s">
        <v>10158</v>
      </c>
      <c r="G3196">
        <v>2026</v>
      </c>
      <c r="H3196" t="s">
        <v>1315</v>
      </c>
      <c r="I3196">
        <v>59401</v>
      </c>
      <c r="J3196" s="108">
        <v>605158997</v>
      </c>
      <c r="K3196" t="s">
        <v>17870</v>
      </c>
      <c r="L3196" s="106">
        <v>38092</v>
      </c>
      <c r="M3196">
        <v>11701843</v>
      </c>
      <c r="N3196" t="s">
        <v>2063</v>
      </c>
      <c r="O3196" t="s">
        <v>1173</v>
      </c>
      <c r="P3196" t="s">
        <v>997</v>
      </c>
      <c r="R3196" s="109" t="str">
        <f>IF(OR(P3196="SB",Q3196="SB"),"SB",0)</f>
        <v>SB</v>
      </c>
      <c r="T3196" s="110">
        <v>2018019</v>
      </c>
      <c r="U3196" t="s">
        <v>19633</v>
      </c>
      <c r="V3196" s="113" t="str">
        <f>IF(AND(I3196&gt;=10000,I3196&lt;=19900),"Praha",(IF(AND(I3196&gt;=25001,I3196&lt;=29501),"Středočeský kraj",(IF(AND(I3196&gt;=30100,I3196&lt;=34972),"Středočeský kraj",(IF(AND(I3196&gt;=35002,I3196&lt;=36271),"Karlovarský kraj",(IF(AND(I3196&gt;=37001,I3196&lt;=39201),"Jihočeský kraj",(IF(AND(I3196&gt;=39701,I3196&lt;=39901),"Jihočeský kraj",(IF(AND(I3196&gt;=39301,I3196&lt;=39601),"Kraj Vysočina",(IF(AND(I3196&gt;=58001,I3196&lt;=59501),"Kraj Vysočina",(IF(AND(I3196&gt;=67401,I3196&lt;=67602),"Kraj Vysočina",(IF(AND(I3196&gt;=40001,I3196&lt;=44101),"Ústecký kraj",(IF(AND(I3196&gt;=46001,I3196&lt;=47201),"Liberecký kraj",(IF(AND(I3196&gt;=51202,I3196&lt;=51401),"Liberecký kraj",(IF(AND(I3196&gt;=53002,I3196&lt;=53976),"Pardubický kraj",(IF(AND(I3196&gt;=56002,I3196&lt;=57201),"Pardubický kraj",(IF(AND(I3196&gt;=60200,I3196&lt;=67201),"Jihomoravský kraj",(IF(AND(I3196&gt;=67801,I3196&lt;=68501),"Jihomoravský kraj",(IF(AND(I3196&gt;=69002,I3196&lt;=69801),"Jihomoravský kraj",(IF(AND(I3196&gt;=68601,I3196&lt;=68801),"Zlínský kraj",(IF(AND(I3196&gt;=75501,I3196&lt;=76901),"Zlínský kraj",(IF(AND(I3196&gt;=70030,I3196&lt;=74901),"Moravskoslezský kraj",(IF(AND(I3196&gt;=75000,I3196&lt;=75368),"Olomoucký kraj",(IF(AND(I3196&gt;=77200,I3196&lt;=79862),"Olomoucký kraj",(IF(AND(I3196&gt;=50011,I3196&lt;=50301),"Královéhradecký kraj",(IF(AND(I3196&gt;=54301,I3196&lt;=54303),"Královéhradecký kraj","0")))))))))))))))))))))))))))))))))))))))))))))))</f>
        <v>Kraj Vysočina</v>
      </c>
      <c r="AD3196" t="s">
        <v>998</v>
      </c>
      <c r="AE3196" t="s">
        <v>998</v>
      </c>
      <c r="AF3196" t="s">
        <v>998</v>
      </c>
      <c r="AG3196" s="107">
        <v>300</v>
      </c>
      <c r="AH3196" s="107">
        <v>0</v>
      </c>
      <c r="AI3196" s="107">
        <v>0</v>
      </c>
      <c r="AJ3196" t="s">
        <v>999</v>
      </c>
      <c r="AK3196" s="106">
        <v>44910</v>
      </c>
    </row>
    <row r="3197" spans="1:37" x14ac:dyDescent="0.45">
      <c r="A3197" t="s">
        <v>1408</v>
      </c>
      <c r="B3197" t="s">
        <v>2417</v>
      </c>
      <c r="C3197" t="s">
        <v>1002</v>
      </c>
      <c r="D3197" t="s">
        <v>2425</v>
      </c>
      <c r="E3197" t="s">
        <v>992</v>
      </c>
      <c r="F3197" t="s">
        <v>2426</v>
      </c>
      <c r="G3197">
        <v>1395</v>
      </c>
      <c r="H3197" t="s">
        <v>1315</v>
      </c>
      <c r="I3197">
        <v>59401</v>
      </c>
      <c r="J3197">
        <v>602418493</v>
      </c>
      <c r="K3197" t="s">
        <v>2427</v>
      </c>
      <c r="L3197" s="106">
        <v>38445</v>
      </c>
      <c r="M3197">
        <v>14504840</v>
      </c>
      <c r="N3197" t="s">
        <v>1278</v>
      </c>
      <c r="O3197" t="s">
        <v>1279</v>
      </c>
      <c r="P3197" t="s">
        <v>997</v>
      </c>
      <c r="R3197" s="109" t="str">
        <f>IF(OR(P3197="SB",Q3197="SB"),"SB",0)</f>
        <v>SB</v>
      </c>
      <c r="T3197" s="110">
        <v>2018442</v>
      </c>
      <c r="U3197" t="s">
        <v>19633</v>
      </c>
      <c r="V3197" s="113" t="str">
        <f>IF(AND(I3197&gt;=10000,I3197&lt;=19900),"Praha",(IF(AND(I3197&gt;=25001,I3197&lt;=29501),"Středočeský kraj",(IF(AND(I3197&gt;=30100,I3197&lt;=34972),"Středočeský kraj",(IF(AND(I3197&gt;=35002,I3197&lt;=36271),"Karlovarský kraj",(IF(AND(I3197&gt;=37001,I3197&lt;=39201),"Jihočeský kraj",(IF(AND(I3197&gt;=39701,I3197&lt;=39901),"Jihočeský kraj",(IF(AND(I3197&gt;=39301,I3197&lt;=39601),"Kraj Vysočina",(IF(AND(I3197&gt;=58001,I3197&lt;=59501),"Kraj Vysočina",(IF(AND(I3197&gt;=67401,I3197&lt;=67602),"Kraj Vysočina",(IF(AND(I3197&gt;=40001,I3197&lt;=44101),"Ústecký kraj",(IF(AND(I3197&gt;=46001,I3197&lt;=47201),"Liberecký kraj",(IF(AND(I3197&gt;=51202,I3197&lt;=51401),"Liberecký kraj",(IF(AND(I3197&gt;=53002,I3197&lt;=53976),"Pardubický kraj",(IF(AND(I3197&gt;=56002,I3197&lt;=57201),"Pardubický kraj",(IF(AND(I3197&gt;=60200,I3197&lt;=67201),"Jihomoravský kraj",(IF(AND(I3197&gt;=67801,I3197&lt;=68501),"Jihomoravský kraj",(IF(AND(I3197&gt;=69002,I3197&lt;=69801),"Jihomoravský kraj",(IF(AND(I3197&gt;=68601,I3197&lt;=68801),"Zlínský kraj",(IF(AND(I3197&gt;=75501,I3197&lt;=76901),"Zlínský kraj",(IF(AND(I3197&gt;=70030,I3197&lt;=74901),"Moravskoslezský kraj",(IF(AND(I3197&gt;=75000,I3197&lt;=75368),"Olomoucký kraj",(IF(AND(I3197&gt;=77200,I3197&lt;=79862),"Olomoucký kraj",(IF(AND(I3197&gt;=50011,I3197&lt;=50301),"Královéhradecký kraj",(IF(AND(I3197&gt;=54301,I3197&lt;=54303),"Královéhradecký kraj","0")))))))))))))))))))))))))))))))))))))))))))))))</f>
        <v>Kraj Vysočina</v>
      </c>
      <c r="AD3197" t="s">
        <v>998</v>
      </c>
      <c r="AE3197" t="s">
        <v>998</v>
      </c>
      <c r="AF3197" t="s">
        <v>998</v>
      </c>
      <c r="AG3197" s="107">
        <v>0</v>
      </c>
      <c r="AH3197" s="107">
        <v>0</v>
      </c>
      <c r="AI3197" s="107">
        <v>0</v>
      </c>
      <c r="AJ3197" t="s">
        <v>1012</v>
      </c>
    </row>
    <row r="3198" spans="1:37" x14ac:dyDescent="0.45">
      <c r="A3198" t="s">
        <v>1270</v>
      </c>
      <c r="B3198" t="s">
        <v>11305</v>
      </c>
      <c r="C3198" t="s">
        <v>990</v>
      </c>
      <c r="D3198" t="s">
        <v>11306</v>
      </c>
      <c r="E3198" t="s">
        <v>992</v>
      </c>
      <c r="F3198" t="s">
        <v>3179</v>
      </c>
      <c r="G3198">
        <v>1832</v>
      </c>
      <c r="H3198" t="s">
        <v>1315</v>
      </c>
      <c r="I3198">
        <v>59401</v>
      </c>
      <c r="K3198" t="s">
        <v>11307</v>
      </c>
      <c r="L3198" s="106">
        <v>40751</v>
      </c>
      <c r="M3198">
        <v>14214648</v>
      </c>
      <c r="N3198" t="s">
        <v>1571</v>
      </c>
      <c r="O3198" t="s">
        <v>1279</v>
      </c>
      <c r="P3198" t="s">
        <v>997</v>
      </c>
      <c r="R3198" s="109" t="str">
        <f>IF(OR(P3198="SB",Q3198="SB"),"SB",0)</f>
        <v>SB</v>
      </c>
      <c r="T3198" s="110">
        <v>2019118</v>
      </c>
      <c r="U3198" t="s">
        <v>19633</v>
      </c>
      <c r="V3198" s="113" t="str">
        <f>IF(AND(I3198&gt;=10000,I3198&lt;=19900),"Praha",(IF(AND(I3198&gt;=25001,I3198&lt;=29501),"Středočeský kraj",(IF(AND(I3198&gt;=30100,I3198&lt;=34972),"Středočeský kraj",(IF(AND(I3198&gt;=35002,I3198&lt;=36271),"Karlovarský kraj",(IF(AND(I3198&gt;=37001,I3198&lt;=39201),"Jihočeský kraj",(IF(AND(I3198&gt;=39701,I3198&lt;=39901),"Jihočeský kraj",(IF(AND(I3198&gt;=39301,I3198&lt;=39601),"Kraj Vysočina",(IF(AND(I3198&gt;=58001,I3198&lt;=59501),"Kraj Vysočina",(IF(AND(I3198&gt;=67401,I3198&lt;=67602),"Kraj Vysočina",(IF(AND(I3198&gt;=40001,I3198&lt;=44101),"Ústecký kraj",(IF(AND(I3198&gt;=46001,I3198&lt;=47201),"Liberecký kraj",(IF(AND(I3198&gt;=51202,I3198&lt;=51401),"Liberecký kraj",(IF(AND(I3198&gt;=53002,I3198&lt;=53976),"Pardubický kraj",(IF(AND(I3198&gt;=56002,I3198&lt;=57201),"Pardubický kraj",(IF(AND(I3198&gt;=60200,I3198&lt;=67201),"Jihomoravský kraj",(IF(AND(I3198&gt;=67801,I3198&lt;=68501),"Jihomoravský kraj",(IF(AND(I3198&gt;=69002,I3198&lt;=69801),"Jihomoravský kraj",(IF(AND(I3198&gt;=68601,I3198&lt;=68801),"Zlínský kraj",(IF(AND(I3198&gt;=75501,I3198&lt;=76901),"Zlínský kraj",(IF(AND(I3198&gt;=70030,I3198&lt;=74901),"Moravskoslezský kraj",(IF(AND(I3198&gt;=75000,I3198&lt;=75368),"Olomoucký kraj",(IF(AND(I3198&gt;=77200,I3198&lt;=79862),"Olomoucký kraj",(IF(AND(I3198&gt;=50011,I3198&lt;=50301),"Královéhradecký kraj",(IF(AND(I3198&gt;=54301,I3198&lt;=54303),"Královéhradecký kraj","0")))))))))))))))))))))))))))))))))))))))))))))))</f>
        <v>Kraj Vysočina</v>
      </c>
      <c r="AD3198" t="s">
        <v>998</v>
      </c>
      <c r="AE3198" t="s">
        <v>998</v>
      </c>
      <c r="AF3198" t="s">
        <v>998</v>
      </c>
      <c r="AG3198" s="107">
        <v>300</v>
      </c>
      <c r="AH3198" s="107">
        <v>0</v>
      </c>
      <c r="AI3198" s="107">
        <v>0</v>
      </c>
      <c r="AJ3198" t="s">
        <v>999</v>
      </c>
      <c r="AK3198" s="106">
        <v>44924</v>
      </c>
    </row>
    <row r="3199" spans="1:37" x14ac:dyDescent="0.45">
      <c r="A3199" t="s">
        <v>1128</v>
      </c>
      <c r="B3199" t="s">
        <v>4257</v>
      </c>
      <c r="C3199" t="s">
        <v>990</v>
      </c>
      <c r="D3199" t="s">
        <v>4267</v>
      </c>
      <c r="E3199" t="s">
        <v>992</v>
      </c>
      <c r="F3199" t="s">
        <v>4262</v>
      </c>
      <c r="G3199">
        <v>56</v>
      </c>
      <c r="H3199" t="s">
        <v>1315</v>
      </c>
      <c r="I3199">
        <v>59401</v>
      </c>
      <c r="J3199">
        <v>775987500</v>
      </c>
      <c r="K3199" t="s">
        <v>4268</v>
      </c>
      <c r="L3199" s="106">
        <v>30828</v>
      </c>
      <c r="M3199">
        <v>10093360</v>
      </c>
      <c r="N3199" t="s">
        <v>1571</v>
      </c>
      <c r="O3199" t="s">
        <v>1279</v>
      </c>
      <c r="P3199" t="s">
        <v>997</v>
      </c>
      <c r="R3199" s="109" t="str">
        <f>IF(OR(P3199="SB",Q3199="SB"),"SB",0)</f>
        <v>SB</v>
      </c>
      <c r="T3199" s="110">
        <v>12472</v>
      </c>
      <c r="U3199" t="s">
        <v>19634</v>
      </c>
      <c r="V3199" s="113" t="str">
        <f>IF(AND(I3199&gt;=10000,I3199&lt;=19900),"Praha",(IF(AND(I3199&gt;=25001,I3199&lt;=29501),"Středočeský kraj",(IF(AND(I3199&gt;=30100,I3199&lt;=34972),"Středočeský kraj",(IF(AND(I3199&gt;=35002,I3199&lt;=36271),"Karlovarský kraj",(IF(AND(I3199&gt;=37001,I3199&lt;=39201),"Jihočeský kraj",(IF(AND(I3199&gt;=39701,I3199&lt;=39901),"Jihočeský kraj",(IF(AND(I3199&gt;=39301,I3199&lt;=39601),"Kraj Vysočina",(IF(AND(I3199&gt;=58001,I3199&lt;=59501),"Kraj Vysočina",(IF(AND(I3199&gt;=67401,I3199&lt;=67602),"Kraj Vysočina",(IF(AND(I3199&gt;=40001,I3199&lt;=44101),"Ústecký kraj",(IF(AND(I3199&gt;=46001,I3199&lt;=47201),"Liberecký kraj",(IF(AND(I3199&gt;=51202,I3199&lt;=51401),"Liberecký kraj",(IF(AND(I3199&gt;=53002,I3199&lt;=53976),"Pardubický kraj",(IF(AND(I3199&gt;=56002,I3199&lt;=57201),"Pardubický kraj",(IF(AND(I3199&gt;=60200,I3199&lt;=67201),"Jihomoravský kraj",(IF(AND(I3199&gt;=67801,I3199&lt;=68501),"Jihomoravský kraj",(IF(AND(I3199&gt;=69002,I3199&lt;=69801),"Jihomoravský kraj",(IF(AND(I3199&gt;=68601,I3199&lt;=68801),"Zlínský kraj",(IF(AND(I3199&gt;=75501,I3199&lt;=76901),"Zlínský kraj",(IF(AND(I3199&gt;=70030,I3199&lt;=74901),"Moravskoslezský kraj",(IF(AND(I3199&gt;=75000,I3199&lt;=75368),"Olomoucký kraj",(IF(AND(I3199&gt;=77200,I3199&lt;=79862),"Olomoucký kraj",(IF(AND(I3199&gt;=50011,I3199&lt;=50301),"Královéhradecký kraj",(IF(AND(I3199&gt;=54301,I3199&lt;=54303),"Královéhradecký kraj","0")))))))))))))))))))))))))))))))))))))))))))))))</f>
        <v>Kraj Vysočina</v>
      </c>
      <c r="W3199" s="111">
        <v>12472</v>
      </c>
      <c r="X3199" s="111" t="s">
        <v>19633</v>
      </c>
      <c r="AD3199" t="s">
        <v>998</v>
      </c>
      <c r="AE3199" t="s">
        <v>1272</v>
      </c>
      <c r="AF3199" t="s">
        <v>998</v>
      </c>
      <c r="AG3199" s="107">
        <v>300</v>
      </c>
      <c r="AH3199" s="107">
        <v>0</v>
      </c>
      <c r="AI3199" s="107">
        <v>0</v>
      </c>
      <c r="AJ3199" t="s">
        <v>999</v>
      </c>
      <c r="AK3199" s="106">
        <v>44924</v>
      </c>
    </row>
    <row r="3200" spans="1:37" x14ac:dyDescent="0.45">
      <c r="A3200" t="s">
        <v>1079</v>
      </c>
      <c r="B3200" t="s">
        <v>4257</v>
      </c>
      <c r="C3200" t="s">
        <v>990</v>
      </c>
      <c r="D3200" t="s">
        <v>4261</v>
      </c>
      <c r="E3200" t="s">
        <v>992</v>
      </c>
      <c r="F3200" t="s">
        <v>4262</v>
      </c>
      <c r="G3200">
        <v>56</v>
      </c>
      <c r="H3200" t="s">
        <v>1315</v>
      </c>
      <c r="I3200">
        <v>59401</v>
      </c>
      <c r="J3200">
        <v>775718500</v>
      </c>
      <c r="K3200" t="s">
        <v>4263</v>
      </c>
      <c r="L3200" s="106">
        <v>31772</v>
      </c>
      <c r="M3200">
        <v>10098010</v>
      </c>
      <c r="N3200" t="s">
        <v>1278</v>
      </c>
      <c r="O3200" t="s">
        <v>1279</v>
      </c>
      <c r="P3200" t="s">
        <v>997</v>
      </c>
      <c r="R3200" s="109" t="str">
        <f>IF(OR(P3200="SB",Q3200="SB"),"SB",0)</f>
        <v>SB</v>
      </c>
      <c r="T3200" s="110">
        <v>12473</v>
      </c>
      <c r="U3200" t="s">
        <v>19634</v>
      </c>
      <c r="V3200" s="113" t="str">
        <f>IF(AND(I3200&gt;=10000,I3200&lt;=19900),"Praha",(IF(AND(I3200&gt;=25001,I3200&lt;=29501),"Středočeský kraj",(IF(AND(I3200&gt;=30100,I3200&lt;=34972),"Středočeský kraj",(IF(AND(I3200&gt;=35002,I3200&lt;=36271),"Karlovarský kraj",(IF(AND(I3200&gt;=37001,I3200&lt;=39201),"Jihočeský kraj",(IF(AND(I3200&gt;=39701,I3200&lt;=39901),"Jihočeský kraj",(IF(AND(I3200&gt;=39301,I3200&lt;=39601),"Kraj Vysočina",(IF(AND(I3200&gt;=58001,I3200&lt;=59501),"Kraj Vysočina",(IF(AND(I3200&gt;=67401,I3200&lt;=67602),"Kraj Vysočina",(IF(AND(I3200&gt;=40001,I3200&lt;=44101),"Ústecký kraj",(IF(AND(I3200&gt;=46001,I3200&lt;=47201),"Liberecký kraj",(IF(AND(I3200&gt;=51202,I3200&lt;=51401),"Liberecký kraj",(IF(AND(I3200&gt;=53002,I3200&lt;=53976),"Pardubický kraj",(IF(AND(I3200&gt;=56002,I3200&lt;=57201),"Pardubický kraj",(IF(AND(I3200&gt;=60200,I3200&lt;=67201),"Jihomoravský kraj",(IF(AND(I3200&gt;=67801,I3200&lt;=68501),"Jihomoravský kraj",(IF(AND(I3200&gt;=69002,I3200&lt;=69801),"Jihomoravský kraj",(IF(AND(I3200&gt;=68601,I3200&lt;=68801),"Zlínský kraj",(IF(AND(I3200&gt;=75501,I3200&lt;=76901),"Zlínský kraj",(IF(AND(I3200&gt;=70030,I3200&lt;=74901),"Moravskoslezský kraj",(IF(AND(I3200&gt;=75000,I3200&lt;=75368),"Olomoucký kraj",(IF(AND(I3200&gt;=77200,I3200&lt;=79862),"Olomoucký kraj",(IF(AND(I3200&gt;=50011,I3200&lt;=50301),"Královéhradecký kraj",(IF(AND(I3200&gt;=54301,I3200&lt;=54303),"Královéhradecký kraj","0")))))))))))))))))))))))))))))))))))))))))))))))</f>
        <v>Kraj Vysočina</v>
      </c>
      <c r="W3200" s="111">
        <v>12473</v>
      </c>
      <c r="X3200" s="111" t="s">
        <v>19633</v>
      </c>
      <c r="AD3200" t="s">
        <v>998</v>
      </c>
      <c r="AE3200" t="s">
        <v>1272</v>
      </c>
      <c r="AF3200" t="s">
        <v>998</v>
      </c>
      <c r="AG3200" s="107">
        <v>0</v>
      </c>
      <c r="AH3200" s="107">
        <v>0</v>
      </c>
      <c r="AI3200" s="107">
        <v>0</v>
      </c>
      <c r="AJ3200" t="s">
        <v>1012</v>
      </c>
    </row>
    <row r="3201" spans="1:37" x14ac:dyDescent="0.45">
      <c r="A3201" t="s">
        <v>2109</v>
      </c>
      <c r="B3201" t="s">
        <v>4964</v>
      </c>
      <c r="C3201" t="s">
        <v>990</v>
      </c>
      <c r="D3201" t="s">
        <v>4968</v>
      </c>
      <c r="E3201" t="s">
        <v>992</v>
      </c>
      <c r="F3201" t="s">
        <v>4967</v>
      </c>
      <c r="G3201">
        <v>3</v>
      </c>
      <c r="H3201" t="s">
        <v>1315</v>
      </c>
      <c r="I3201">
        <v>59401</v>
      </c>
      <c r="J3201">
        <v>774747810</v>
      </c>
      <c r="K3201" t="s">
        <v>4969</v>
      </c>
      <c r="L3201" s="106">
        <v>30561</v>
      </c>
      <c r="M3201">
        <v>10561081</v>
      </c>
      <c r="N3201" t="s">
        <v>1571</v>
      </c>
      <c r="O3201" t="s">
        <v>1279</v>
      </c>
      <c r="P3201" t="s">
        <v>997</v>
      </c>
      <c r="R3201" s="109" t="str">
        <f>IF(OR(P3201="SB",Q3201="SB"),"SB",0)</f>
        <v>SB</v>
      </c>
      <c r="T3201" s="110">
        <v>12476</v>
      </c>
      <c r="U3201" t="s">
        <v>19634</v>
      </c>
      <c r="V3201" s="113" t="str">
        <f>IF(AND(I3201&gt;=10000,I3201&lt;=19900),"Praha",(IF(AND(I3201&gt;=25001,I3201&lt;=29501),"Středočeský kraj",(IF(AND(I3201&gt;=30100,I3201&lt;=34972),"Středočeský kraj",(IF(AND(I3201&gt;=35002,I3201&lt;=36271),"Karlovarský kraj",(IF(AND(I3201&gt;=37001,I3201&lt;=39201),"Jihočeský kraj",(IF(AND(I3201&gt;=39701,I3201&lt;=39901),"Jihočeský kraj",(IF(AND(I3201&gt;=39301,I3201&lt;=39601),"Kraj Vysočina",(IF(AND(I3201&gt;=58001,I3201&lt;=59501),"Kraj Vysočina",(IF(AND(I3201&gt;=67401,I3201&lt;=67602),"Kraj Vysočina",(IF(AND(I3201&gt;=40001,I3201&lt;=44101),"Ústecký kraj",(IF(AND(I3201&gt;=46001,I3201&lt;=47201),"Liberecký kraj",(IF(AND(I3201&gt;=51202,I3201&lt;=51401),"Liberecký kraj",(IF(AND(I3201&gt;=53002,I3201&lt;=53976),"Pardubický kraj",(IF(AND(I3201&gt;=56002,I3201&lt;=57201),"Pardubický kraj",(IF(AND(I3201&gt;=60200,I3201&lt;=67201),"Jihomoravský kraj",(IF(AND(I3201&gt;=67801,I3201&lt;=68501),"Jihomoravský kraj",(IF(AND(I3201&gt;=69002,I3201&lt;=69801),"Jihomoravský kraj",(IF(AND(I3201&gt;=68601,I3201&lt;=68801),"Zlínský kraj",(IF(AND(I3201&gt;=75501,I3201&lt;=76901),"Zlínský kraj",(IF(AND(I3201&gt;=70030,I3201&lt;=74901),"Moravskoslezský kraj",(IF(AND(I3201&gt;=75000,I3201&lt;=75368),"Olomoucký kraj",(IF(AND(I3201&gt;=77200,I3201&lt;=79862),"Olomoucký kraj",(IF(AND(I3201&gt;=50011,I3201&lt;=50301),"Královéhradecký kraj",(IF(AND(I3201&gt;=54301,I3201&lt;=54303),"Královéhradecký kraj","0")))))))))))))))))))))))))))))))))))))))))))))))</f>
        <v>Kraj Vysočina</v>
      </c>
      <c r="W3201" s="111">
        <v>12476</v>
      </c>
      <c r="X3201" s="111" t="s">
        <v>19633</v>
      </c>
      <c r="AD3201" t="s">
        <v>998</v>
      </c>
      <c r="AE3201" t="s">
        <v>1272</v>
      </c>
      <c r="AF3201" t="s">
        <v>998</v>
      </c>
      <c r="AG3201" s="107">
        <v>300</v>
      </c>
      <c r="AH3201" s="107">
        <v>0</v>
      </c>
      <c r="AI3201" s="107">
        <v>0</v>
      </c>
      <c r="AJ3201" t="s">
        <v>999</v>
      </c>
      <c r="AK3201" s="106">
        <v>44924</v>
      </c>
    </row>
    <row r="3202" spans="1:37" x14ac:dyDescent="0.45">
      <c r="A3202" t="s">
        <v>1156</v>
      </c>
      <c r="B3202" t="s">
        <v>3712</v>
      </c>
      <c r="C3202" t="s">
        <v>990</v>
      </c>
      <c r="D3202" t="s">
        <v>3715</v>
      </c>
      <c r="E3202" t="s">
        <v>992</v>
      </c>
      <c r="F3202" t="s">
        <v>3713</v>
      </c>
      <c r="G3202">
        <v>9</v>
      </c>
      <c r="H3202" t="s">
        <v>1315</v>
      </c>
      <c r="I3202">
        <v>59401</v>
      </c>
      <c r="J3202">
        <v>604865653</v>
      </c>
      <c r="K3202" t="s">
        <v>3716</v>
      </c>
      <c r="L3202" s="106">
        <v>29013</v>
      </c>
      <c r="M3202">
        <v>10085377</v>
      </c>
      <c r="N3202" t="s">
        <v>1571</v>
      </c>
      <c r="O3202" t="s">
        <v>1279</v>
      </c>
      <c r="P3202" t="s">
        <v>997</v>
      </c>
      <c r="Q3202" t="s">
        <v>1011</v>
      </c>
      <c r="R3202" s="109" t="str">
        <f>IF(OR(P3202="SB",Q3202="SB"),"SB",0)</f>
        <v>SB</v>
      </c>
      <c r="T3202" s="110">
        <v>12596</v>
      </c>
      <c r="U3202" t="s">
        <v>19634</v>
      </c>
      <c r="V3202" s="113" t="str">
        <f>IF(AND(I3202&gt;=10000,I3202&lt;=19900),"Praha",(IF(AND(I3202&gt;=25001,I3202&lt;=29501),"Středočeský kraj",(IF(AND(I3202&gt;=30100,I3202&lt;=34972),"Středočeský kraj",(IF(AND(I3202&gt;=35002,I3202&lt;=36271),"Karlovarský kraj",(IF(AND(I3202&gt;=37001,I3202&lt;=39201),"Jihočeský kraj",(IF(AND(I3202&gt;=39701,I3202&lt;=39901),"Jihočeský kraj",(IF(AND(I3202&gt;=39301,I3202&lt;=39601),"Kraj Vysočina",(IF(AND(I3202&gt;=58001,I3202&lt;=59501),"Kraj Vysočina",(IF(AND(I3202&gt;=67401,I3202&lt;=67602),"Kraj Vysočina",(IF(AND(I3202&gt;=40001,I3202&lt;=44101),"Ústecký kraj",(IF(AND(I3202&gt;=46001,I3202&lt;=47201),"Liberecký kraj",(IF(AND(I3202&gt;=51202,I3202&lt;=51401),"Liberecký kraj",(IF(AND(I3202&gt;=53002,I3202&lt;=53976),"Pardubický kraj",(IF(AND(I3202&gt;=56002,I3202&lt;=57201),"Pardubický kraj",(IF(AND(I3202&gt;=60200,I3202&lt;=67201),"Jihomoravský kraj",(IF(AND(I3202&gt;=67801,I3202&lt;=68501),"Jihomoravský kraj",(IF(AND(I3202&gt;=69002,I3202&lt;=69801),"Jihomoravský kraj",(IF(AND(I3202&gt;=68601,I3202&lt;=68801),"Zlínský kraj",(IF(AND(I3202&gt;=75501,I3202&lt;=76901),"Zlínský kraj",(IF(AND(I3202&gt;=70030,I3202&lt;=74901),"Moravskoslezský kraj",(IF(AND(I3202&gt;=75000,I3202&lt;=75368),"Olomoucký kraj",(IF(AND(I3202&gt;=77200,I3202&lt;=79862),"Olomoucký kraj",(IF(AND(I3202&gt;=50011,I3202&lt;=50301),"Královéhradecký kraj",(IF(AND(I3202&gt;=54301,I3202&lt;=54303),"Královéhradecký kraj","0")))))))))))))))))))))))))))))))))))))))))))))))</f>
        <v>Kraj Vysočina</v>
      </c>
      <c r="W3202" s="111">
        <v>12596</v>
      </c>
      <c r="X3202" s="111" t="s">
        <v>19633</v>
      </c>
      <c r="AD3202" t="s">
        <v>998</v>
      </c>
      <c r="AE3202" t="s">
        <v>1272</v>
      </c>
      <c r="AF3202" t="s">
        <v>998</v>
      </c>
      <c r="AG3202" s="107">
        <v>300</v>
      </c>
      <c r="AH3202" s="107">
        <v>0</v>
      </c>
      <c r="AI3202" s="107">
        <v>0</v>
      </c>
      <c r="AJ3202" t="s">
        <v>999</v>
      </c>
      <c r="AK3202" s="106">
        <v>44924</v>
      </c>
    </row>
    <row r="3203" spans="1:37" x14ac:dyDescent="0.45">
      <c r="A3203" t="s">
        <v>1725</v>
      </c>
      <c r="B3203" t="s">
        <v>8986</v>
      </c>
      <c r="C3203" t="s">
        <v>990</v>
      </c>
      <c r="D3203" t="s">
        <v>8987</v>
      </c>
      <c r="E3203" t="s">
        <v>992</v>
      </c>
      <c r="F3203" t="s">
        <v>8988</v>
      </c>
      <c r="G3203">
        <v>52</v>
      </c>
      <c r="H3203" t="s">
        <v>1315</v>
      </c>
      <c r="I3203">
        <v>59401</v>
      </c>
      <c r="J3203">
        <v>732946639</v>
      </c>
      <c r="K3203" t="s">
        <v>8989</v>
      </c>
      <c r="L3203" s="106">
        <v>31001</v>
      </c>
      <c r="M3203">
        <v>10560980</v>
      </c>
      <c r="N3203" t="s">
        <v>1278</v>
      </c>
      <c r="O3203" t="s">
        <v>1279</v>
      </c>
      <c r="P3203" t="s">
        <v>997</v>
      </c>
      <c r="R3203" s="109" t="str">
        <f>IF(OR(P3203="SB",Q3203="SB"),"SB",0)</f>
        <v>SB</v>
      </c>
      <c r="T3203" s="110">
        <v>12597</v>
      </c>
      <c r="U3203" t="s">
        <v>19634</v>
      </c>
      <c r="V3203" s="113" t="str">
        <f>IF(AND(I3203&gt;=10000,I3203&lt;=19900),"Praha",(IF(AND(I3203&gt;=25001,I3203&lt;=29501),"Středočeský kraj",(IF(AND(I3203&gt;=30100,I3203&lt;=34972),"Středočeský kraj",(IF(AND(I3203&gt;=35002,I3203&lt;=36271),"Karlovarský kraj",(IF(AND(I3203&gt;=37001,I3203&lt;=39201),"Jihočeský kraj",(IF(AND(I3203&gt;=39701,I3203&lt;=39901),"Jihočeský kraj",(IF(AND(I3203&gt;=39301,I3203&lt;=39601),"Kraj Vysočina",(IF(AND(I3203&gt;=58001,I3203&lt;=59501),"Kraj Vysočina",(IF(AND(I3203&gt;=67401,I3203&lt;=67602),"Kraj Vysočina",(IF(AND(I3203&gt;=40001,I3203&lt;=44101),"Ústecký kraj",(IF(AND(I3203&gt;=46001,I3203&lt;=47201),"Liberecký kraj",(IF(AND(I3203&gt;=51202,I3203&lt;=51401),"Liberecký kraj",(IF(AND(I3203&gt;=53002,I3203&lt;=53976),"Pardubický kraj",(IF(AND(I3203&gt;=56002,I3203&lt;=57201),"Pardubický kraj",(IF(AND(I3203&gt;=60200,I3203&lt;=67201),"Jihomoravský kraj",(IF(AND(I3203&gt;=67801,I3203&lt;=68501),"Jihomoravský kraj",(IF(AND(I3203&gt;=69002,I3203&lt;=69801),"Jihomoravský kraj",(IF(AND(I3203&gt;=68601,I3203&lt;=68801),"Zlínský kraj",(IF(AND(I3203&gt;=75501,I3203&lt;=76901),"Zlínský kraj",(IF(AND(I3203&gt;=70030,I3203&lt;=74901),"Moravskoslezský kraj",(IF(AND(I3203&gt;=75000,I3203&lt;=75368),"Olomoucký kraj",(IF(AND(I3203&gt;=77200,I3203&lt;=79862),"Olomoucký kraj",(IF(AND(I3203&gt;=50011,I3203&lt;=50301),"Královéhradecký kraj",(IF(AND(I3203&gt;=54301,I3203&lt;=54303),"Královéhradecký kraj","0")))))))))))))))))))))))))))))))))))))))))))))))</f>
        <v>Kraj Vysočina</v>
      </c>
      <c r="W3203" s="111">
        <v>12597</v>
      </c>
      <c r="X3203" s="111" t="s">
        <v>19633</v>
      </c>
      <c r="AD3203" t="s">
        <v>998</v>
      </c>
      <c r="AE3203" t="s">
        <v>1272</v>
      </c>
      <c r="AF3203" t="s">
        <v>998</v>
      </c>
      <c r="AG3203" s="107">
        <v>0</v>
      </c>
      <c r="AH3203" s="107">
        <v>0</v>
      </c>
      <c r="AI3203" s="107">
        <v>0</v>
      </c>
      <c r="AJ3203" t="s">
        <v>1012</v>
      </c>
    </row>
    <row r="3204" spans="1:37" x14ac:dyDescent="0.45">
      <c r="A3204" t="s">
        <v>1087</v>
      </c>
      <c r="B3204" t="s">
        <v>2009</v>
      </c>
      <c r="C3204" t="s">
        <v>990</v>
      </c>
      <c r="D3204" t="s">
        <v>2019</v>
      </c>
      <c r="E3204" t="s">
        <v>992</v>
      </c>
      <c r="F3204" t="s">
        <v>2020</v>
      </c>
      <c r="G3204">
        <v>90</v>
      </c>
      <c r="H3204" t="s">
        <v>1315</v>
      </c>
      <c r="I3204">
        <v>59401</v>
      </c>
      <c r="K3204" t="s">
        <v>2021</v>
      </c>
      <c r="L3204" s="106">
        <v>39712</v>
      </c>
      <c r="M3204">
        <v>14607803</v>
      </c>
      <c r="N3204" t="s">
        <v>996</v>
      </c>
      <c r="O3204" t="s">
        <v>12</v>
      </c>
      <c r="P3204" t="s">
        <v>997</v>
      </c>
      <c r="R3204" s="109" t="str">
        <f>IF(OR(P3204="SB",Q3204="SB"),"SB",0)</f>
        <v>SB</v>
      </c>
      <c r="T3204" s="110" t="s">
        <v>998</v>
      </c>
      <c r="V3204" s="113" t="str">
        <f>IF(AND(I3204&gt;=10000,I3204&lt;=19900),"Praha",(IF(AND(I3204&gt;=25001,I3204&lt;=29501),"Středočeský kraj",(IF(AND(I3204&gt;=30100,I3204&lt;=34972),"Středočeský kraj",(IF(AND(I3204&gt;=35002,I3204&lt;=36271),"Karlovarský kraj",(IF(AND(I3204&gt;=37001,I3204&lt;=39201),"Jihočeský kraj",(IF(AND(I3204&gt;=39701,I3204&lt;=39901),"Jihočeský kraj",(IF(AND(I3204&gt;=39301,I3204&lt;=39601),"Kraj Vysočina",(IF(AND(I3204&gt;=58001,I3204&lt;=59501),"Kraj Vysočina",(IF(AND(I3204&gt;=67401,I3204&lt;=67602),"Kraj Vysočina",(IF(AND(I3204&gt;=40001,I3204&lt;=44101),"Ústecký kraj",(IF(AND(I3204&gt;=46001,I3204&lt;=47201),"Liberecký kraj",(IF(AND(I3204&gt;=51202,I3204&lt;=51401),"Liberecký kraj",(IF(AND(I3204&gt;=53002,I3204&lt;=53976),"Pardubický kraj",(IF(AND(I3204&gt;=56002,I3204&lt;=57201),"Pardubický kraj",(IF(AND(I3204&gt;=60200,I3204&lt;=67201),"Jihomoravský kraj",(IF(AND(I3204&gt;=67801,I3204&lt;=68501),"Jihomoravský kraj",(IF(AND(I3204&gt;=69002,I3204&lt;=69801),"Jihomoravský kraj",(IF(AND(I3204&gt;=68601,I3204&lt;=68801),"Zlínský kraj",(IF(AND(I3204&gt;=75501,I3204&lt;=76901),"Zlínský kraj",(IF(AND(I3204&gt;=70030,I3204&lt;=74901),"Moravskoslezský kraj",(IF(AND(I3204&gt;=75000,I3204&lt;=75368),"Olomoucký kraj",(IF(AND(I3204&gt;=77200,I3204&lt;=79862),"Olomoucký kraj",(IF(AND(I3204&gt;=50011,I3204&lt;=50301),"Královéhradecký kraj",(IF(AND(I3204&gt;=54301,I3204&lt;=54303),"Královéhradecký kraj","0")))))))))))))))))))))))))))))))))))))))))))))))</f>
        <v>Kraj Vysočina</v>
      </c>
      <c r="AB3204" t="s">
        <v>998</v>
      </c>
      <c r="AD3204" t="s">
        <v>998</v>
      </c>
      <c r="AE3204" t="s">
        <v>998</v>
      </c>
      <c r="AF3204" t="s">
        <v>998</v>
      </c>
      <c r="AG3204" s="107">
        <v>300</v>
      </c>
      <c r="AH3204" s="107">
        <v>0</v>
      </c>
      <c r="AI3204" s="107">
        <v>0</v>
      </c>
      <c r="AJ3204" t="s">
        <v>999</v>
      </c>
      <c r="AK3204" s="106">
        <v>44923</v>
      </c>
    </row>
    <row r="3205" spans="1:37" x14ac:dyDescent="0.45">
      <c r="A3205" t="s">
        <v>1021</v>
      </c>
      <c r="B3205" t="s">
        <v>11410</v>
      </c>
      <c r="C3205" t="s">
        <v>990</v>
      </c>
      <c r="D3205" t="s">
        <v>11411</v>
      </c>
      <c r="E3205" t="s">
        <v>992</v>
      </c>
      <c r="F3205" t="s">
        <v>11412</v>
      </c>
      <c r="G3205">
        <v>59</v>
      </c>
      <c r="H3205" t="s">
        <v>1315</v>
      </c>
      <c r="I3205">
        <v>59401</v>
      </c>
      <c r="J3205">
        <v>777275106</v>
      </c>
      <c r="K3205" t="s">
        <v>11413</v>
      </c>
      <c r="L3205" s="106">
        <v>27784</v>
      </c>
      <c r="M3205">
        <v>10077903</v>
      </c>
      <c r="N3205" t="s">
        <v>1571</v>
      </c>
      <c r="O3205" t="s">
        <v>1279</v>
      </c>
      <c r="P3205" t="s">
        <v>997</v>
      </c>
      <c r="Q3205" t="s">
        <v>1011</v>
      </c>
      <c r="R3205" s="109" t="str">
        <f>IF(OR(P3205="SB",Q3205="SB"),"SB",0)</f>
        <v>SB</v>
      </c>
      <c r="T3205" s="110" t="s">
        <v>998</v>
      </c>
      <c r="V3205" s="113" t="str">
        <f>IF(AND(I3205&gt;=10000,I3205&lt;=19900),"Praha",(IF(AND(I3205&gt;=25001,I3205&lt;=29501),"Středočeský kraj",(IF(AND(I3205&gt;=30100,I3205&lt;=34972),"Středočeský kraj",(IF(AND(I3205&gt;=35002,I3205&lt;=36271),"Karlovarský kraj",(IF(AND(I3205&gt;=37001,I3205&lt;=39201),"Jihočeský kraj",(IF(AND(I3205&gt;=39701,I3205&lt;=39901),"Jihočeský kraj",(IF(AND(I3205&gt;=39301,I3205&lt;=39601),"Kraj Vysočina",(IF(AND(I3205&gt;=58001,I3205&lt;=59501),"Kraj Vysočina",(IF(AND(I3205&gt;=67401,I3205&lt;=67602),"Kraj Vysočina",(IF(AND(I3205&gt;=40001,I3205&lt;=44101),"Ústecký kraj",(IF(AND(I3205&gt;=46001,I3205&lt;=47201),"Liberecký kraj",(IF(AND(I3205&gt;=51202,I3205&lt;=51401),"Liberecký kraj",(IF(AND(I3205&gt;=53002,I3205&lt;=53976),"Pardubický kraj",(IF(AND(I3205&gt;=56002,I3205&lt;=57201),"Pardubický kraj",(IF(AND(I3205&gt;=60200,I3205&lt;=67201),"Jihomoravský kraj",(IF(AND(I3205&gt;=67801,I3205&lt;=68501),"Jihomoravský kraj",(IF(AND(I3205&gt;=69002,I3205&lt;=69801),"Jihomoravský kraj",(IF(AND(I3205&gt;=68601,I3205&lt;=68801),"Zlínský kraj",(IF(AND(I3205&gt;=75501,I3205&lt;=76901),"Zlínský kraj",(IF(AND(I3205&gt;=70030,I3205&lt;=74901),"Moravskoslezský kraj",(IF(AND(I3205&gt;=75000,I3205&lt;=75368),"Olomoucký kraj",(IF(AND(I3205&gt;=77200,I3205&lt;=79862),"Olomoucký kraj",(IF(AND(I3205&gt;=50011,I3205&lt;=50301),"Královéhradecký kraj",(IF(AND(I3205&gt;=54301,I3205&lt;=54303),"Královéhradecký kraj","0")))))))))))))))))))))))))))))))))))))))))))))))</f>
        <v>Kraj Vysočina</v>
      </c>
      <c r="AB3205" t="s">
        <v>998</v>
      </c>
      <c r="AD3205" t="s">
        <v>998</v>
      </c>
      <c r="AE3205" t="s">
        <v>1092</v>
      </c>
      <c r="AF3205" t="s">
        <v>998</v>
      </c>
      <c r="AG3205" s="107">
        <v>300</v>
      </c>
      <c r="AH3205" s="107">
        <v>0</v>
      </c>
      <c r="AI3205" s="107">
        <v>0</v>
      </c>
      <c r="AJ3205" t="s">
        <v>999</v>
      </c>
      <c r="AK3205" s="106">
        <v>44924</v>
      </c>
    </row>
    <row r="3206" spans="1:37" x14ac:dyDescent="0.45">
      <c r="A3206" t="s">
        <v>1793</v>
      </c>
      <c r="B3206" t="s">
        <v>14633</v>
      </c>
      <c r="C3206" t="s">
        <v>990</v>
      </c>
      <c r="D3206" t="s">
        <v>14634</v>
      </c>
      <c r="E3206" t="s">
        <v>992</v>
      </c>
      <c r="F3206" t="s">
        <v>2672</v>
      </c>
      <c r="G3206">
        <v>2065</v>
      </c>
      <c r="H3206" t="s">
        <v>1315</v>
      </c>
      <c r="I3206">
        <v>59401</v>
      </c>
      <c r="J3206" s="108">
        <v>739100507</v>
      </c>
      <c r="K3206" t="s">
        <v>14635</v>
      </c>
      <c r="L3206" s="106">
        <v>35579</v>
      </c>
      <c r="M3206">
        <v>11369013</v>
      </c>
      <c r="N3206" t="s">
        <v>1571</v>
      </c>
      <c r="O3206" t="s">
        <v>1279</v>
      </c>
      <c r="P3206" t="s">
        <v>997</v>
      </c>
      <c r="R3206" s="109" t="str">
        <f>IF(OR(P3206="SB",Q3206="SB"),"SB",0)</f>
        <v>SB</v>
      </c>
      <c r="T3206" s="110" t="s">
        <v>998</v>
      </c>
      <c r="V3206" s="113" t="str">
        <f>IF(AND(I3206&gt;=10000,I3206&lt;=19900),"Praha",(IF(AND(I3206&gt;=25001,I3206&lt;=29501),"Středočeský kraj",(IF(AND(I3206&gt;=30100,I3206&lt;=34972),"Středočeský kraj",(IF(AND(I3206&gt;=35002,I3206&lt;=36271),"Karlovarský kraj",(IF(AND(I3206&gt;=37001,I3206&lt;=39201),"Jihočeský kraj",(IF(AND(I3206&gt;=39701,I3206&lt;=39901),"Jihočeský kraj",(IF(AND(I3206&gt;=39301,I3206&lt;=39601),"Kraj Vysočina",(IF(AND(I3206&gt;=58001,I3206&lt;=59501),"Kraj Vysočina",(IF(AND(I3206&gt;=67401,I3206&lt;=67602),"Kraj Vysočina",(IF(AND(I3206&gt;=40001,I3206&lt;=44101),"Ústecký kraj",(IF(AND(I3206&gt;=46001,I3206&lt;=47201),"Liberecký kraj",(IF(AND(I3206&gt;=51202,I3206&lt;=51401),"Liberecký kraj",(IF(AND(I3206&gt;=53002,I3206&lt;=53976),"Pardubický kraj",(IF(AND(I3206&gt;=56002,I3206&lt;=57201),"Pardubický kraj",(IF(AND(I3206&gt;=60200,I3206&lt;=67201),"Jihomoravský kraj",(IF(AND(I3206&gt;=67801,I3206&lt;=68501),"Jihomoravský kraj",(IF(AND(I3206&gt;=69002,I3206&lt;=69801),"Jihomoravský kraj",(IF(AND(I3206&gt;=68601,I3206&lt;=68801),"Zlínský kraj",(IF(AND(I3206&gt;=75501,I3206&lt;=76901),"Zlínský kraj",(IF(AND(I3206&gt;=70030,I3206&lt;=74901),"Moravskoslezský kraj",(IF(AND(I3206&gt;=75000,I3206&lt;=75368),"Olomoucký kraj",(IF(AND(I3206&gt;=77200,I3206&lt;=79862),"Olomoucký kraj",(IF(AND(I3206&gt;=50011,I3206&lt;=50301),"Královéhradecký kraj",(IF(AND(I3206&gt;=54301,I3206&lt;=54303),"Královéhradecký kraj","0")))))))))))))))))))))))))))))))))))))))))))))))</f>
        <v>Kraj Vysočina</v>
      </c>
      <c r="AB3206" t="s">
        <v>998</v>
      </c>
      <c r="AD3206" t="s">
        <v>998</v>
      </c>
      <c r="AE3206" t="s">
        <v>998</v>
      </c>
      <c r="AF3206" t="s">
        <v>998</v>
      </c>
      <c r="AG3206" s="107">
        <v>300</v>
      </c>
      <c r="AH3206" s="107">
        <v>0</v>
      </c>
      <c r="AI3206" s="107">
        <v>0</v>
      </c>
      <c r="AJ3206" t="s">
        <v>999</v>
      </c>
      <c r="AK3206" s="106">
        <v>44924</v>
      </c>
    </row>
    <row r="3207" spans="1:37" x14ac:dyDescent="0.45">
      <c r="A3207" t="s">
        <v>1446</v>
      </c>
      <c r="B3207" t="s">
        <v>4047</v>
      </c>
      <c r="C3207" t="s">
        <v>990</v>
      </c>
      <c r="D3207" t="s">
        <v>4051</v>
      </c>
      <c r="E3207" t="s">
        <v>992</v>
      </c>
      <c r="F3207" t="s">
        <v>4052</v>
      </c>
      <c r="G3207">
        <v>101</v>
      </c>
      <c r="H3207" t="s">
        <v>4052</v>
      </c>
      <c r="I3207">
        <v>59441</v>
      </c>
      <c r="K3207" t="s">
        <v>4053</v>
      </c>
      <c r="L3207" s="106">
        <v>39559</v>
      </c>
      <c r="M3207">
        <v>14723088</v>
      </c>
      <c r="N3207" t="s">
        <v>996</v>
      </c>
      <c r="O3207" t="s">
        <v>12</v>
      </c>
      <c r="P3207" t="s">
        <v>997</v>
      </c>
      <c r="R3207" s="109" t="str">
        <f>IF(OR(P3207="SB",Q3207="SB"),"SB",0)</f>
        <v>SB</v>
      </c>
      <c r="T3207" s="110" t="s">
        <v>998</v>
      </c>
      <c r="V3207" s="113" t="str">
        <f>IF(AND(I3207&gt;=10000,I3207&lt;=19900),"Praha",(IF(AND(I3207&gt;=25001,I3207&lt;=29501),"Středočeský kraj",(IF(AND(I3207&gt;=30100,I3207&lt;=34972),"Středočeský kraj",(IF(AND(I3207&gt;=35002,I3207&lt;=36271),"Karlovarský kraj",(IF(AND(I3207&gt;=37001,I3207&lt;=39201),"Jihočeský kraj",(IF(AND(I3207&gt;=39701,I3207&lt;=39901),"Jihočeský kraj",(IF(AND(I3207&gt;=39301,I3207&lt;=39601),"Kraj Vysočina",(IF(AND(I3207&gt;=58001,I3207&lt;=59501),"Kraj Vysočina",(IF(AND(I3207&gt;=67401,I3207&lt;=67602),"Kraj Vysočina",(IF(AND(I3207&gt;=40001,I3207&lt;=44101),"Ústecký kraj",(IF(AND(I3207&gt;=46001,I3207&lt;=47201),"Liberecký kraj",(IF(AND(I3207&gt;=51202,I3207&lt;=51401),"Liberecký kraj",(IF(AND(I3207&gt;=53002,I3207&lt;=53976),"Pardubický kraj",(IF(AND(I3207&gt;=56002,I3207&lt;=57201),"Pardubický kraj",(IF(AND(I3207&gt;=60200,I3207&lt;=67201),"Jihomoravský kraj",(IF(AND(I3207&gt;=67801,I3207&lt;=68501),"Jihomoravský kraj",(IF(AND(I3207&gt;=69002,I3207&lt;=69801),"Jihomoravský kraj",(IF(AND(I3207&gt;=68601,I3207&lt;=68801),"Zlínský kraj",(IF(AND(I3207&gt;=75501,I3207&lt;=76901),"Zlínský kraj",(IF(AND(I3207&gt;=70030,I3207&lt;=74901),"Moravskoslezský kraj",(IF(AND(I3207&gt;=75000,I3207&lt;=75368),"Olomoucký kraj",(IF(AND(I3207&gt;=77200,I3207&lt;=79862),"Olomoucký kraj",(IF(AND(I3207&gt;=50011,I3207&lt;=50301),"Královéhradecký kraj",(IF(AND(I3207&gt;=54301,I3207&lt;=54303),"Královéhradecký kraj","0")))))))))))))))))))))))))))))))))))))))))))))))</f>
        <v>Kraj Vysočina</v>
      </c>
      <c r="AB3207" t="s">
        <v>998</v>
      </c>
      <c r="AD3207" t="s">
        <v>998</v>
      </c>
      <c r="AE3207" t="s">
        <v>998</v>
      </c>
      <c r="AF3207" t="s">
        <v>998</v>
      </c>
      <c r="AG3207" s="107">
        <v>300</v>
      </c>
      <c r="AH3207" s="107">
        <v>0</v>
      </c>
      <c r="AI3207" s="107">
        <v>0</v>
      </c>
      <c r="AJ3207" t="s">
        <v>999</v>
      </c>
      <c r="AK3207" s="106">
        <v>44923</v>
      </c>
    </row>
    <row r="3208" spans="1:37" x14ac:dyDescent="0.45">
      <c r="A3208" t="s">
        <v>4074</v>
      </c>
      <c r="B3208" t="s">
        <v>4047</v>
      </c>
      <c r="C3208" t="s">
        <v>990</v>
      </c>
      <c r="D3208" t="s">
        <v>4075</v>
      </c>
      <c r="E3208" t="s">
        <v>992</v>
      </c>
      <c r="F3208" t="s">
        <v>4076</v>
      </c>
      <c r="G3208">
        <v>101</v>
      </c>
      <c r="H3208" t="s">
        <v>4076</v>
      </c>
      <c r="I3208">
        <v>59441</v>
      </c>
      <c r="K3208" t="s">
        <v>4077</v>
      </c>
      <c r="L3208" s="106">
        <v>38744</v>
      </c>
      <c r="M3208">
        <v>14723391</v>
      </c>
      <c r="N3208" t="s">
        <v>996</v>
      </c>
      <c r="O3208" t="s">
        <v>12</v>
      </c>
      <c r="P3208" t="s">
        <v>997</v>
      </c>
      <c r="R3208" s="109" t="str">
        <f>IF(OR(P3208="SB",Q3208="SB"),"SB",0)</f>
        <v>SB</v>
      </c>
      <c r="V3208" s="113" t="str">
        <f>IF(AND(I3208&gt;=10000,I3208&lt;=19900),"Praha",(IF(AND(I3208&gt;=25001,I3208&lt;=29501),"Středočeský kraj",(IF(AND(I3208&gt;=30100,I3208&lt;=34972),"Středočeský kraj",(IF(AND(I3208&gt;=35002,I3208&lt;=36271),"Karlovarský kraj",(IF(AND(I3208&gt;=37001,I3208&lt;=39201),"Jihočeský kraj",(IF(AND(I3208&gt;=39701,I3208&lt;=39901),"Jihočeský kraj",(IF(AND(I3208&gt;=39301,I3208&lt;=39601),"Kraj Vysočina",(IF(AND(I3208&gt;=58001,I3208&lt;=59501),"Kraj Vysočina",(IF(AND(I3208&gt;=67401,I3208&lt;=67602),"Kraj Vysočina",(IF(AND(I3208&gt;=40001,I3208&lt;=44101),"Ústecký kraj",(IF(AND(I3208&gt;=46001,I3208&lt;=47201),"Liberecký kraj",(IF(AND(I3208&gt;=51202,I3208&lt;=51401),"Liberecký kraj",(IF(AND(I3208&gt;=53002,I3208&lt;=53976),"Pardubický kraj",(IF(AND(I3208&gt;=56002,I3208&lt;=57201),"Pardubický kraj",(IF(AND(I3208&gt;=60200,I3208&lt;=67201),"Jihomoravský kraj",(IF(AND(I3208&gt;=67801,I3208&lt;=68501),"Jihomoravský kraj",(IF(AND(I3208&gt;=69002,I3208&lt;=69801),"Jihomoravský kraj",(IF(AND(I3208&gt;=68601,I3208&lt;=68801),"Zlínský kraj",(IF(AND(I3208&gt;=75501,I3208&lt;=76901),"Zlínský kraj",(IF(AND(I3208&gt;=70030,I3208&lt;=74901),"Moravskoslezský kraj",(IF(AND(I3208&gt;=75000,I3208&lt;=75368),"Olomoucký kraj",(IF(AND(I3208&gt;=77200,I3208&lt;=79862),"Olomoucký kraj",(IF(AND(I3208&gt;=50011,I3208&lt;=50301),"Královéhradecký kraj",(IF(AND(I3208&gt;=54301,I3208&lt;=54303),"Královéhradecký kraj","0")))))))))))))))))))))))))))))))))))))))))))))))</f>
        <v>Kraj Vysočina</v>
      </c>
      <c r="AD3208" t="s">
        <v>998</v>
      </c>
      <c r="AE3208" t="s">
        <v>998</v>
      </c>
      <c r="AF3208" t="s">
        <v>998</v>
      </c>
      <c r="AG3208" s="107">
        <v>300</v>
      </c>
      <c r="AH3208" s="107">
        <v>0</v>
      </c>
      <c r="AI3208" s="107">
        <v>0</v>
      </c>
      <c r="AJ3208" t="s">
        <v>999</v>
      </c>
      <c r="AK3208" s="106">
        <v>44923</v>
      </c>
    </row>
    <row r="3209" spans="1:37" x14ac:dyDescent="0.45">
      <c r="A3209" t="s">
        <v>1013</v>
      </c>
      <c r="B3209" t="s">
        <v>10313</v>
      </c>
      <c r="C3209" t="s">
        <v>1002</v>
      </c>
      <c r="D3209" t="s">
        <v>10314</v>
      </c>
      <c r="E3209" t="s">
        <v>992</v>
      </c>
      <c r="F3209" t="s">
        <v>1277</v>
      </c>
      <c r="G3209">
        <v>576</v>
      </c>
      <c r="H3209" t="s">
        <v>10315</v>
      </c>
      <c r="I3209">
        <v>59442</v>
      </c>
      <c r="J3209" t="s">
        <v>10316</v>
      </c>
      <c r="K3209" t="s">
        <v>10317</v>
      </c>
      <c r="L3209" s="106">
        <v>38421</v>
      </c>
      <c r="M3209">
        <v>14473922</v>
      </c>
      <c r="N3209" t="s">
        <v>1278</v>
      </c>
      <c r="O3209" t="s">
        <v>1279</v>
      </c>
      <c r="P3209" t="s">
        <v>997</v>
      </c>
      <c r="R3209" s="109" t="str">
        <f>IF(OR(P3209="SB",Q3209="SB"),"SB",0)</f>
        <v>SB</v>
      </c>
      <c r="T3209" s="110">
        <v>2018013</v>
      </c>
      <c r="U3209" t="s">
        <v>19633</v>
      </c>
      <c r="V3209" s="113" t="str">
        <f>IF(AND(I3209&gt;=10000,I3209&lt;=19900),"Praha",(IF(AND(I3209&gt;=25001,I3209&lt;=29501),"Středočeský kraj",(IF(AND(I3209&gt;=30100,I3209&lt;=34972),"Středočeský kraj",(IF(AND(I3209&gt;=35002,I3209&lt;=36271),"Karlovarský kraj",(IF(AND(I3209&gt;=37001,I3209&lt;=39201),"Jihočeský kraj",(IF(AND(I3209&gt;=39701,I3209&lt;=39901),"Jihočeský kraj",(IF(AND(I3209&gt;=39301,I3209&lt;=39601),"Kraj Vysočina",(IF(AND(I3209&gt;=58001,I3209&lt;=59501),"Kraj Vysočina",(IF(AND(I3209&gt;=67401,I3209&lt;=67602),"Kraj Vysočina",(IF(AND(I3209&gt;=40001,I3209&lt;=44101),"Ústecký kraj",(IF(AND(I3209&gt;=46001,I3209&lt;=47201),"Liberecký kraj",(IF(AND(I3209&gt;=51202,I3209&lt;=51401),"Liberecký kraj",(IF(AND(I3209&gt;=53002,I3209&lt;=53976),"Pardubický kraj",(IF(AND(I3209&gt;=56002,I3209&lt;=57201),"Pardubický kraj",(IF(AND(I3209&gt;=60200,I3209&lt;=67201),"Jihomoravský kraj",(IF(AND(I3209&gt;=67801,I3209&lt;=68501),"Jihomoravský kraj",(IF(AND(I3209&gt;=69002,I3209&lt;=69801),"Jihomoravský kraj",(IF(AND(I3209&gt;=68601,I3209&lt;=68801),"Zlínský kraj",(IF(AND(I3209&gt;=75501,I3209&lt;=76901),"Zlínský kraj",(IF(AND(I3209&gt;=70030,I3209&lt;=74901),"Moravskoslezský kraj",(IF(AND(I3209&gt;=75000,I3209&lt;=75368),"Olomoucký kraj",(IF(AND(I3209&gt;=77200,I3209&lt;=79862),"Olomoucký kraj",(IF(AND(I3209&gt;=50011,I3209&lt;=50301),"Královéhradecký kraj",(IF(AND(I3209&gt;=54301,I3209&lt;=54303),"Královéhradecký kraj","0")))))))))))))))))))))))))))))))))))))))))))))))</f>
        <v>Kraj Vysočina</v>
      </c>
      <c r="AD3209" t="s">
        <v>998</v>
      </c>
      <c r="AE3209" t="s">
        <v>998</v>
      </c>
      <c r="AF3209" t="s">
        <v>998</v>
      </c>
      <c r="AG3209" s="107">
        <v>0</v>
      </c>
      <c r="AH3209" s="107">
        <v>0</v>
      </c>
      <c r="AI3209" s="107">
        <v>0</v>
      </c>
      <c r="AJ3209" t="s">
        <v>1012</v>
      </c>
    </row>
    <row r="3210" spans="1:37" x14ac:dyDescent="0.45">
      <c r="A3210" t="s">
        <v>13181</v>
      </c>
      <c r="B3210" t="s">
        <v>13182</v>
      </c>
      <c r="C3210" t="s">
        <v>1002</v>
      </c>
      <c r="D3210" t="s">
        <v>13183</v>
      </c>
      <c r="E3210" t="s">
        <v>992</v>
      </c>
      <c r="F3210" t="s">
        <v>8006</v>
      </c>
      <c r="G3210">
        <v>150</v>
      </c>
      <c r="H3210" t="s">
        <v>8006</v>
      </c>
      <c r="I3210">
        <v>59451</v>
      </c>
      <c r="K3210" t="s">
        <v>13184</v>
      </c>
      <c r="L3210" s="106">
        <v>28720</v>
      </c>
      <c r="M3210">
        <v>13415612</v>
      </c>
      <c r="N3210" t="s">
        <v>996</v>
      </c>
      <c r="O3210" t="s">
        <v>12</v>
      </c>
      <c r="P3210" t="s">
        <v>997</v>
      </c>
      <c r="R3210" s="109" t="str">
        <f>IF(OR(P3210="SB",Q3210="SB"),"SB",0)</f>
        <v>SB</v>
      </c>
      <c r="T3210" s="110" t="s">
        <v>998</v>
      </c>
      <c r="V3210" s="113" t="str">
        <f>IF(AND(I3210&gt;=10000,I3210&lt;=19900),"Praha",(IF(AND(I3210&gt;=25001,I3210&lt;=29501),"Středočeský kraj",(IF(AND(I3210&gt;=30100,I3210&lt;=34972),"Středočeský kraj",(IF(AND(I3210&gt;=35002,I3210&lt;=36271),"Karlovarský kraj",(IF(AND(I3210&gt;=37001,I3210&lt;=39201),"Jihočeský kraj",(IF(AND(I3210&gt;=39701,I3210&lt;=39901),"Jihočeský kraj",(IF(AND(I3210&gt;=39301,I3210&lt;=39601),"Kraj Vysočina",(IF(AND(I3210&gt;=58001,I3210&lt;=59501),"Kraj Vysočina",(IF(AND(I3210&gt;=67401,I3210&lt;=67602),"Kraj Vysočina",(IF(AND(I3210&gt;=40001,I3210&lt;=44101),"Ústecký kraj",(IF(AND(I3210&gt;=46001,I3210&lt;=47201),"Liberecký kraj",(IF(AND(I3210&gt;=51202,I3210&lt;=51401),"Liberecký kraj",(IF(AND(I3210&gt;=53002,I3210&lt;=53976),"Pardubický kraj",(IF(AND(I3210&gt;=56002,I3210&lt;=57201),"Pardubický kraj",(IF(AND(I3210&gt;=60200,I3210&lt;=67201),"Jihomoravský kraj",(IF(AND(I3210&gt;=67801,I3210&lt;=68501),"Jihomoravský kraj",(IF(AND(I3210&gt;=69002,I3210&lt;=69801),"Jihomoravský kraj",(IF(AND(I3210&gt;=68601,I3210&lt;=68801),"Zlínský kraj",(IF(AND(I3210&gt;=75501,I3210&lt;=76901),"Zlínský kraj",(IF(AND(I3210&gt;=70030,I3210&lt;=74901),"Moravskoslezský kraj",(IF(AND(I3210&gt;=75000,I3210&lt;=75368),"Olomoucký kraj",(IF(AND(I3210&gt;=77200,I3210&lt;=79862),"Olomoucký kraj",(IF(AND(I3210&gt;=50011,I3210&lt;=50301),"Královéhradecký kraj",(IF(AND(I3210&gt;=54301,I3210&lt;=54303),"Královéhradecký kraj","0")))))))))))))))))))))))))))))))))))))))))))))))</f>
        <v>Kraj Vysočina</v>
      </c>
      <c r="AB3210" t="s">
        <v>998</v>
      </c>
      <c r="AD3210" t="s">
        <v>998</v>
      </c>
      <c r="AE3210" t="s">
        <v>998</v>
      </c>
      <c r="AF3210" t="s">
        <v>998</v>
      </c>
      <c r="AG3210" s="107">
        <v>0</v>
      </c>
      <c r="AH3210" s="107">
        <v>0</v>
      </c>
      <c r="AI3210" s="107">
        <v>0</v>
      </c>
      <c r="AJ3210" t="s">
        <v>1012</v>
      </c>
    </row>
    <row r="3211" spans="1:37" x14ac:dyDescent="0.45">
      <c r="A3211" t="s">
        <v>1190</v>
      </c>
      <c r="B3211" t="s">
        <v>19529</v>
      </c>
      <c r="C3211" t="s">
        <v>1002</v>
      </c>
      <c r="D3211" t="s">
        <v>19533</v>
      </c>
      <c r="E3211" t="s">
        <v>992</v>
      </c>
      <c r="F3211" t="s">
        <v>19534</v>
      </c>
      <c r="G3211">
        <v>321</v>
      </c>
      <c r="H3211" t="s">
        <v>19534</v>
      </c>
      <c r="I3211">
        <v>59453</v>
      </c>
      <c r="K3211" t="s">
        <v>2727</v>
      </c>
      <c r="L3211" s="106">
        <v>38243</v>
      </c>
      <c r="M3211">
        <v>16077048</v>
      </c>
      <c r="N3211" t="s">
        <v>1144</v>
      </c>
      <c r="O3211" t="s">
        <v>12</v>
      </c>
      <c r="P3211" t="s">
        <v>997</v>
      </c>
      <c r="R3211" s="109" t="str">
        <f>IF(OR(P3211="SB",Q3211="SB"),"SB",0)</f>
        <v>SB</v>
      </c>
      <c r="T3211" s="110" t="s">
        <v>998</v>
      </c>
      <c r="V3211" s="113" t="str">
        <f>IF(AND(I3211&gt;=10000,I3211&lt;=19900),"Praha",(IF(AND(I3211&gt;=25001,I3211&lt;=29501),"Středočeský kraj",(IF(AND(I3211&gt;=30100,I3211&lt;=34972),"Středočeský kraj",(IF(AND(I3211&gt;=35002,I3211&lt;=36271),"Karlovarský kraj",(IF(AND(I3211&gt;=37001,I3211&lt;=39201),"Jihočeský kraj",(IF(AND(I3211&gt;=39701,I3211&lt;=39901),"Jihočeský kraj",(IF(AND(I3211&gt;=39301,I3211&lt;=39601),"Kraj Vysočina",(IF(AND(I3211&gt;=58001,I3211&lt;=59501),"Kraj Vysočina",(IF(AND(I3211&gt;=67401,I3211&lt;=67602),"Kraj Vysočina",(IF(AND(I3211&gt;=40001,I3211&lt;=44101),"Ústecký kraj",(IF(AND(I3211&gt;=46001,I3211&lt;=47201),"Liberecký kraj",(IF(AND(I3211&gt;=51202,I3211&lt;=51401),"Liberecký kraj",(IF(AND(I3211&gt;=53002,I3211&lt;=53976),"Pardubický kraj",(IF(AND(I3211&gt;=56002,I3211&lt;=57201),"Pardubický kraj",(IF(AND(I3211&gt;=60200,I3211&lt;=67201),"Jihomoravský kraj",(IF(AND(I3211&gt;=67801,I3211&lt;=68501),"Jihomoravský kraj",(IF(AND(I3211&gt;=69002,I3211&lt;=69801),"Jihomoravský kraj",(IF(AND(I3211&gt;=68601,I3211&lt;=68801),"Zlínský kraj",(IF(AND(I3211&gt;=75501,I3211&lt;=76901),"Zlínský kraj",(IF(AND(I3211&gt;=70030,I3211&lt;=74901),"Moravskoslezský kraj",(IF(AND(I3211&gt;=75000,I3211&lt;=75368),"Olomoucký kraj",(IF(AND(I3211&gt;=77200,I3211&lt;=79862),"Olomoucký kraj",(IF(AND(I3211&gt;=50011,I3211&lt;=50301),"Královéhradecký kraj",(IF(AND(I3211&gt;=54301,I3211&lt;=54303),"Královéhradecký kraj","0")))))))))))))))))))))))))))))))))))))))))))))))</f>
        <v>Kraj Vysočina</v>
      </c>
      <c r="AB3211" t="s">
        <v>998</v>
      </c>
      <c r="AD3211" t="s">
        <v>998</v>
      </c>
      <c r="AE3211" t="s">
        <v>998</v>
      </c>
      <c r="AF3211" t="s">
        <v>998</v>
      </c>
      <c r="AG3211" s="107">
        <v>300</v>
      </c>
      <c r="AH3211" s="107">
        <v>0</v>
      </c>
      <c r="AI3211" s="107">
        <v>0</v>
      </c>
      <c r="AJ3211" t="s">
        <v>999</v>
      </c>
      <c r="AK3211" s="106">
        <v>44877</v>
      </c>
    </row>
    <row r="3212" spans="1:37" x14ac:dyDescent="0.45">
      <c r="A3212" t="s">
        <v>1687</v>
      </c>
      <c r="B3212" t="s">
        <v>4662</v>
      </c>
      <c r="C3212" t="s">
        <v>1002</v>
      </c>
      <c r="D3212" t="s">
        <v>4673</v>
      </c>
      <c r="E3212" t="s">
        <v>992</v>
      </c>
      <c r="F3212" t="s">
        <v>4674</v>
      </c>
      <c r="G3212">
        <v>234</v>
      </c>
      <c r="H3212" t="s">
        <v>4674</v>
      </c>
      <c r="I3212">
        <v>59453</v>
      </c>
      <c r="K3212" t="s">
        <v>4675</v>
      </c>
      <c r="L3212" s="106">
        <v>39777</v>
      </c>
      <c r="M3212">
        <v>14628415</v>
      </c>
      <c r="N3212" t="s">
        <v>996</v>
      </c>
      <c r="O3212" t="s">
        <v>12</v>
      </c>
      <c r="P3212" t="s">
        <v>997</v>
      </c>
      <c r="R3212" s="109" t="str">
        <f>IF(OR(P3212="SB",Q3212="SB"),"SB",0)</f>
        <v>SB</v>
      </c>
      <c r="V3212" s="113" t="str">
        <f>IF(AND(I3212&gt;=10000,I3212&lt;=19900),"Praha",(IF(AND(I3212&gt;=25001,I3212&lt;=29501),"Středočeský kraj",(IF(AND(I3212&gt;=30100,I3212&lt;=34972),"Středočeský kraj",(IF(AND(I3212&gt;=35002,I3212&lt;=36271),"Karlovarský kraj",(IF(AND(I3212&gt;=37001,I3212&lt;=39201),"Jihočeský kraj",(IF(AND(I3212&gt;=39701,I3212&lt;=39901),"Jihočeský kraj",(IF(AND(I3212&gt;=39301,I3212&lt;=39601),"Kraj Vysočina",(IF(AND(I3212&gt;=58001,I3212&lt;=59501),"Kraj Vysočina",(IF(AND(I3212&gt;=67401,I3212&lt;=67602),"Kraj Vysočina",(IF(AND(I3212&gt;=40001,I3212&lt;=44101),"Ústecký kraj",(IF(AND(I3212&gt;=46001,I3212&lt;=47201),"Liberecký kraj",(IF(AND(I3212&gt;=51202,I3212&lt;=51401),"Liberecký kraj",(IF(AND(I3212&gt;=53002,I3212&lt;=53976),"Pardubický kraj",(IF(AND(I3212&gt;=56002,I3212&lt;=57201),"Pardubický kraj",(IF(AND(I3212&gt;=60200,I3212&lt;=67201),"Jihomoravský kraj",(IF(AND(I3212&gt;=67801,I3212&lt;=68501),"Jihomoravský kraj",(IF(AND(I3212&gt;=69002,I3212&lt;=69801),"Jihomoravský kraj",(IF(AND(I3212&gt;=68601,I3212&lt;=68801),"Zlínský kraj",(IF(AND(I3212&gt;=75501,I3212&lt;=76901),"Zlínský kraj",(IF(AND(I3212&gt;=70030,I3212&lt;=74901),"Moravskoslezský kraj",(IF(AND(I3212&gt;=75000,I3212&lt;=75368),"Olomoucký kraj",(IF(AND(I3212&gt;=77200,I3212&lt;=79862),"Olomoucký kraj",(IF(AND(I3212&gt;=50011,I3212&lt;=50301),"Královéhradecký kraj",(IF(AND(I3212&gt;=54301,I3212&lt;=54303),"Královéhradecký kraj","0")))))))))))))))))))))))))))))))))))))))))))))))</f>
        <v>Kraj Vysočina</v>
      </c>
      <c r="AD3212" t="s">
        <v>998</v>
      </c>
      <c r="AE3212" t="s">
        <v>998</v>
      </c>
      <c r="AF3212" t="s">
        <v>998</v>
      </c>
      <c r="AG3212" s="107">
        <v>300</v>
      </c>
      <c r="AH3212" s="107">
        <v>0</v>
      </c>
      <c r="AI3212" s="107">
        <v>0</v>
      </c>
      <c r="AJ3212" t="s">
        <v>999</v>
      </c>
      <c r="AK3212" s="106">
        <v>44923</v>
      </c>
    </row>
    <row r="3213" spans="1:37" x14ac:dyDescent="0.45">
      <c r="A3213" t="s">
        <v>3437</v>
      </c>
      <c r="B3213" t="s">
        <v>3438</v>
      </c>
      <c r="C3213" t="s">
        <v>990</v>
      </c>
      <c r="D3213" t="s">
        <v>3439</v>
      </c>
      <c r="E3213" t="s">
        <v>992</v>
      </c>
      <c r="F3213" t="s">
        <v>3440</v>
      </c>
      <c r="G3213">
        <v>169</v>
      </c>
      <c r="H3213" t="s">
        <v>1768</v>
      </c>
      <c r="I3213">
        <v>59501</v>
      </c>
      <c r="K3213" t="s">
        <v>3441</v>
      </c>
      <c r="L3213" s="106">
        <v>34106</v>
      </c>
      <c r="M3213">
        <v>14588504</v>
      </c>
      <c r="N3213" t="s">
        <v>1144</v>
      </c>
      <c r="O3213" t="s">
        <v>12</v>
      </c>
      <c r="P3213" t="s">
        <v>997</v>
      </c>
      <c r="R3213" s="109" t="str">
        <f>IF(OR(P3213="SB",Q3213="SB"),"SB",0)</f>
        <v>SB</v>
      </c>
      <c r="T3213" s="110" t="s">
        <v>998</v>
      </c>
      <c r="V3213" s="113" t="str">
        <f>IF(AND(I3213&gt;=10000,I3213&lt;=19900),"Praha",(IF(AND(I3213&gt;=25001,I3213&lt;=29501),"Středočeský kraj",(IF(AND(I3213&gt;=30100,I3213&lt;=34972),"Středočeský kraj",(IF(AND(I3213&gt;=35002,I3213&lt;=36271),"Karlovarský kraj",(IF(AND(I3213&gt;=37001,I3213&lt;=39201),"Jihočeský kraj",(IF(AND(I3213&gt;=39701,I3213&lt;=39901),"Jihočeský kraj",(IF(AND(I3213&gt;=39301,I3213&lt;=39601),"Kraj Vysočina",(IF(AND(I3213&gt;=58001,I3213&lt;=59501),"Kraj Vysočina",(IF(AND(I3213&gt;=67401,I3213&lt;=67602),"Kraj Vysočina",(IF(AND(I3213&gt;=40001,I3213&lt;=44101),"Ústecký kraj",(IF(AND(I3213&gt;=46001,I3213&lt;=47201),"Liberecký kraj",(IF(AND(I3213&gt;=51202,I3213&lt;=51401),"Liberecký kraj",(IF(AND(I3213&gt;=53002,I3213&lt;=53976),"Pardubický kraj",(IF(AND(I3213&gt;=56002,I3213&lt;=57201),"Pardubický kraj",(IF(AND(I3213&gt;=60200,I3213&lt;=67201),"Jihomoravský kraj",(IF(AND(I3213&gt;=67801,I3213&lt;=68501),"Jihomoravský kraj",(IF(AND(I3213&gt;=69002,I3213&lt;=69801),"Jihomoravský kraj",(IF(AND(I3213&gt;=68601,I3213&lt;=68801),"Zlínský kraj",(IF(AND(I3213&gt;=75501,I3213&lt;=76901),"Zlínský kraj",(IF(AND(I3213&gt;=70030,I3213&lt;=74901),"Moravskoslezský kraj",(IF(AND(I3213&gt;=75000,I3213&lt;=75368),"Olomoucký kraj",(IF(AND(I3213&gt;=77200,I3213&lt;=79862),"Olomoucký kraj",(IF(AND(I3213&gt;=50011,I3213&lt;=50301),"Královéhradecký kraj",(IF(AND(I3213&gt;=54301,I3213&lt;=54303),"Královéhradecký kraj","0")))))))))))))))))))))))))))))))))))))))))))))))</f>
        <v>Kraj Vysočina</v>
      </c>
      <c r="AB3213" t="s">
        <v>998</v>
      </c>
      <c r="AD3213" t="s">
        <v>998</v>
      </c>
      <c r="AE3213" t="s">
        <v>998</v>
      </c>
      <c r="AF3213" t="s">
        <v>998</v>
      </c>
      <c r="AG3213" s="107">
        <v>300</v>
      </c>
      <c r="AH3213" s="107">
        <v>0</v>
      </c>
      <c r="AI3213" s="107">
        <v>0</v>
      </c>
      <c r="AJ3213" t="s">
        <v>999</v>
      </c>
      <c r="AK3213" s="106">
        <v>44923</v>
      </c>
    </row>
    <row r="3214" spans="1:37" x14ac:dyDescent="0.45">
      <c r="A3214" t="s">
        <v>1156</v>
      </c>
      <c r="B3214" t="s">
        <v>3148</v>
      </c>
      <c r="C3214" t="s">
        <v>990</v>
      </c>
      <c r="D3214" t="s">
        <v>3149</v>
      </c>
      <c r="E3214" t="s">
        <v>992</v>
      </c>
      <c r="F3214" t="s">
        <v>3150</v>
      </c>
      <c r="G3214">
        <v>14</v>
      </c>
      <c r="H3214" t="s">
        <v>1005</v>
      </c>
      <c r="I3214">
        <v>60200</v>
      </c>
      <c r="K3214" t="s">
        <v>3151</v>
      </c>
      <c r="L3214" s="106">
        <v>30770</v>
      </c>
      <c r="M3214">
        <v>10869865</v>
      </c>
      <c r="N3214" t="s">
        <v>996</v>
      </c>
      <c r="O3214" t="s">
        <v>12</v>
      </c>
      <c r="P3214" t="s">
        <v>997</v>
      </c>
      <c r="R3214" s="109" t="str">
        <f>IF(OR(P3214="SB",Q3214="SB"),"SB",0)</f>
        <v>SB</v>
      </c>
      <c r="T3214" s="110">
        <v>11495</v>
      </c>
      <c r="U3214" t="s">
        <v>19633</v>
      </c>
      <c r="V3214" s="113" t="str">
        <f>IF(AND(I3214&gt;=10000,I3214&lt;=19900),"Praha",(IF(AND(I3214&gt;=25001,I3214&lt;=29501),"Středočeský kraj",(IF(AND(I3214&gt;=30100,I3214&lt;=34972),"Středočeský kraj",(IF(AND(I3214&gt;=35002,I3214&lt;=36271),"Karlovarský kraj",(IF(AND(I3214&gt;=37001,I3214&lt;=39201),"Jihočeský kraj",(IF(AND(I3214&gt;=39701,I3214&lt;=39901),"Jihočeský kraj",(IF(AND(I3214&gt;=39301,I3214&lt;=39601),"Kraj Vysočina",(IF(AND(I3214&gt;=58001,I3214&lt;=59501),"Kraj Vysočina",(IF(AND(I3214&gt;=67401,I3214&lt;=67602),"Kraj Vysočina",(IF(AND(I3214&gt;=40001,I3214&lt;=44101),"Ústecký kraj",(IF(AND(I3214&gt;=46001,I3214&lt;=47201),"Liberecký kraj",(IF(AND(I3214&gt;=51202,I3214&lt;=51401),"Liberecký kraj",(IF(AND(I3214&gt;=53002,I3214&lt;=53976),"Pardubický kraj",(IF(AND(I3214&gt;=56002,I3214&lt;=57201),"Pardubický kraj",(IF(AND(I3214&gt;=60200,I3214&lt;=67201),"Jihomoravský kraj",(IF(AND(I3214&gt;=67801,I3214&lt;=68501),"Jihomoravský kraj",(IF(AND(I3214&gt;=69002,I3214&lt;=69801),"Jihomoravský kraj",(IF(AND(I3214&gt;=68601,I3214&lt;=68801),"Zlínský kraj",(IF(AND(I3214&gt;=75501,I3214&lt;=76901),"Zlínský kraj",(IF(AND(I3214&gt;=70030,I3214&lt;=74901),"Moravskoslezský kraj",(IF(AND(I3214&gt;=75000,I3214&lt;=75368),"Olomoucký kraj",(IF(AND(I3214&gt;=77200,I3214&lt;=79862),"Olomoucký kraj",(IF(AND(I3214&gt;=50011,I3214&lt;=50301),"Královéhradecký kraj",(IF(AND(I3214&gt;=54301,I3214&lt;=54303),"Královéhradecký kraj","0")))))))))))))))))))))))))))))))))))))))))))))))</f>
        <v>Jihomoravský kraj</v>
      </c>
      <c r="AD3214" t="s">
        <v>998</v>
      </c>
      <c r="AE3214" t="s">
        <v>998</v>
      </c>
      <c r="AF3214" t="s">
        <v>998</v>
      </c>
      <c r="AG3214" s="107">
        <v>0</v>
      </c>
      <c r="AH3214" s="107">
        <v>0</v>
      </c>
      <c r="AI3214" s="107">
        <v>0</v>
      </c>
      <c r="AJ3214" t="s">
        <v>1012</v>
      </c>
    </row>
    <row r="3215" spans="1:37" x14ac:dyDescent="0.45">
      <c r="A3215" t="s">
        <v>1156</v>
      </c>
      <c r="B3215" t="s">
        <v>4576</v>
      </c>
      <c r="C3215" t="s">
        <v>990</v>
      </c>
      <c r="D3215" t="s">
        <v>4578</v>
      </c>
      <c r="E3215" t="s">
        <v>992</v>
      </c>
      <c r="F3215" t="s">
        <v>4579</v>
      </c>
      <c r="G3215">
        <v>37</v>
      </c>
      <c r="H3215" t="s">
        <v>1005</v>
      </c>
      <c r="I3215">
        <v>60200</v>
      </c>
      <c r="K3215" t="s">
        <v>4580</v>
      </c>
      <c r="L3215" s="106">
        <v>33496</v>
      </c>
      <c r="M3215">
        <v>10893713</v>
      </c>
      <c r="N3215" t="s">
        <v>996</v>
      </c>
      <c r="O3215" t="s">
        <v>12</v>
      </c>
      <c r="P3215" t="s">
        <v>997</v>
      </c>
      <c r="R3215" s="109" t="str">
        <f>IF(OR(P3215="SB",Q3215="SB"),"SB",0)</f>
        <v>SB</v>
      </c>
      <c r="T3215" s="110">
        <v>11530</v>
      </c>
      <c r="U3215" t="s">
        <v>19633</v>
      </c>
      <c r="V3215" s="113" t="str">
        <f>IF(AND(I3215&gt;=10000,I3215&lt;=19900),"Praha",(IF(AND(I3215&gt;=25001,I3215&lt;=29501),"Středočeský kraj",(IF(AND(I3215&gt;=30100,I3215&lt;=34972),"Středočeský kraj",(IF(AND(I3215&gt;=35002,I3215&lt;=36271),"Karlovarský kraj",(IF(AND(I3215&gt;=37001,I3215&lt;=39201),"Jihočeský kraj",(IF(AND(I3215&gt;=39701,I3215&lt;=39901),"Jihočeský kraj",(IF(AND(I3215&gt;=39301,I3215&lt;=39601),"Kraj Vysočina",(IF(AND(I3215&gt;=58001,I3215&lt;=59501),"Kraj Vysočina",(IF(AND(I3215&gt;=67401,I3215&lt;=67602),"Kraj Vysočina",(IF(AND(I3215&gt;=40001,I3215&lt;=44101),"Ústecký kraj",(IF(AND(I3215&gt;=46001,I3215&lt;=47201),"Liberecký kraj",(IF(AND(I3215&gt;=51202,I3215&lt;=51401),"Liberecký kraj",(IF(AND(I3215&gt;=53002,I3215&lt;=53976),"Pardubický kraj",(IF(AND(I3215&gt;=56002,I3215&lt;=57201),"Pardubický kraj",(IF(AND(I3215&gt;=60200,I3215&lt;=67201),"Jihomoravský kraj",(IF(AND(I3215&gt;=67801,I3215&lt;=68501),"Jihomoravský kraj",(IF(AND(I3215&gt;=69002,I3215&lt;=69801),"Jihomoravský kraj",(IF(AND(I3215&gt;=68601,I3215&lt;=68801),"Zlínský kraj",(IF(AND(I3215&gt;=75501,I3215&lt;=76901),"Zlínský kraj",(IF(AND(I3215&gt;=70030,I3215&lt;=74901),"Moravskoslezský kraj",(IF(AND(I3215&gt;=75000,I3215&lt;=75368),"Olomoucký kraj",(IF(AND(I3215&gt;=77200,I3215&lt;=79862),"Olomoucký kraj",(IF(AND(I3215&gt;=50011,I3215&lt;=50301),"Královéhradecký kraj",(IF(AND(I3215&gt;=54301,I3215&lt;=54303),"Královéhradecký kraj","0")))))))))))))))))))))))))))))))))))))))))))))))</f>
        <v>Jihomoravský kraj</v>
      </c>
      <c r="AD3215" t="s">
        <v>998</v>
      </c>
      <c r="AE3215" t="s">
        <v>998</v>
      </c>
      <c r="AF3215" t="s">
        <v>998</v>
      </c>
      <c r="AG3215" s="107">
        <v>0</v>
      </c>
      <c r="AH3215" s="107">
        <v>0</v>
      </c>
      <c r="AI3215" s="107">
        <v>0</v>
      </c>
      <c r="AJ3215" t="s">
        <v>1012</v>
      </c>
    </row>
    <row r="3216" spans="1:37" x14ac:dyDescent="0.45">
      <c r="A3216" t="s">
        <v>1169</v>
      </c>
      <c r="B3216" t="s">
        <v>7796</v>
      </c>
      <c r="C3216" t="s">
        <v>990</v>
      </c>
      <c r="D3216" t="s">
        <v>7797</v>
      </c>
      <c r="E3216" t="s">
        <v>992</v>
      </c>
      <c r="F3216" t="s">
        <v>1365</v>
      </c>
      <c r="G3216">
        <v>70</v>
      </c>
      <c r="H3216" t="s">
        <v>1005</v>
      </c>
      <c r="I3216">
        <v>60200</v>
      </c>
      <c r="K3216" t="s">
        <v>7798</v>
      </c>
      <c r="L3216" s="106">
        <v>33114</v>
      </c>
      <c r="M3216">
        <v>10889467</v>
      </c>
      <c r="N3216" t="s">
        <v>996</v>
      </c>
      <c r="O3216" t="s">
        <v>12</v>
      </c>
      <c r="P3216" t="s">
        <v>997</v>
      </c>
      <c r="R3216" s="109" t="str">
        <f>IF(OR(P3216="SB",Q3216="SB"),"SB",0)</f>
        <v>SB</v>
      </c>
      <c r="T3216" s="110">
        <v>11617</v>
      </c>
      <c r="U3216" t="s">
        <v>19633</v>
      </c>
      <c r="V3216" s="113" t="str">
        <f>IF(AND(I3216&gt;=10000,I3216&lt;=19900),"Praha",(IF(AND(I3216&gt;=25001,I3216&lt;=29501),"Středočeský kraj",(IF(AND(I3216&gt;=30100,I3216&lt;=34972),"Středočeský kraj",(IF(AND(I3216&gt;=35002,I3216&lt;=36271),"Karlovarský kraj",(IF(AND(I3216&gt;=37001,I3216&lt;=39201),"Jihočeský kraj",(IF(AND(I3216&gt;=39701,I3216&lt;=39901),"Jihočeský kraj",(IF(AND(I3216&gt;=39301,I3216&lt;=39601),"Kraj Vysočina",(IF(AND(I3216&gt;=58001,I3216&lt;=59501),"Kraj Vysočina",(IF(AND(I3216&gt;=67401,I3216&lt;=67602),"Kraj Vysočina",(IF(AND(I3216&gt;=40001,I3216&lt;=44101),"Ústecký kraj",(IF(AND(I3216&gt;=46001,I3216&lt;=47201),"Liberecký kraj",(IF(AND(I3216&gt;=51202,I3216&lt;=51401),"Liberecký kraj",(IF(AND(I3216&gt;=53002,I3216&lt;=53976),"Pardubický kraj",(IF(AND(I3216&gt;=56002,I3216&lt;=57201),"Pardubický kraj",(IF(AND(I3216&gt;=60200,I3216&lt;=67201),"Jihomoravský kraj",(IF(AND(I3216&gt;=67801,I3216&lt;=68501),"Jihomoravský kraj",(IF(AND(I3216&gt;=69002,I3216&lt;=69801),"Jihomoravský kraj",(IF(AND(I3216&gt;=68601,I3216&lt;=68801),"Zlínský kraj",(IF(AND(I3216&gt;=75501,I3216&lt;=76901),"Zlínský kraj",(IF(AND(I3216&gt;=70030,I3216&lt;=74901),"Moravskoslezský kraj",(IF(AND(I3216&gt;=75000,I3216&lt;=75368),"Olomoucký kraj",(IF(AND(I3216&gt;=77200,I3216&lt;=79862),"Olomoucký kraj",(IF(AND(I3216&gt;=50011,I3216&lt;=50301),"Královéhradecký kraj",(IF(AND(I3216&gt;=54301,I3216&lt;=54303),"Královéhradecký kraj","0")))))))))))))))))))))))))))))))))))))))))))))))</f>
        <v>Jihomoravský kraj</v>
      </c>
      <c r="AD3216" t="s">
        <v>998</v>
      </c>
      <c r="AE3216" t="s">
        <v>998</v>
      </c>
      <c r="AF3216" t="s">
        <v>998</v>
      </c>
      <c r="AG3216" s="107">
        <v>0</v>
      </c>
      <c r="AH3216" s="107">
        <v>0</v>
      </c>
      <c r="AI3216" s="107">
        <v>0</v>
      </c>
      <c r="AJ3216" t="s">
        <v>1012</v>
      </c>
    </row>
    <row r="3217" spans="1:37" x14ac:dyDescent="0.45">
      <c r="A3217" t="s">
        <v>1037</v>
      </c>
      <c r="B3217" t="s">
        <v>17104</v>
      </c>
      <c r="C3217" t="s">
        <v>990</v>
      </c>
      <c r="D3217" t="s">
        <v>17105</v>
      </c>
      <c r="E3217" t="s">
        <v>992</v>
      </c>
      <c r="F3217" t="s">
        <v>3288</v>
      </c>
      <c r="G3217">
        <v>20</v>
      </c>
      <c r="H3217" t="s">
        <v>1005</v>
      </c>
      <c r="I3217">
        <v>60200</v>
      </c>
      <c r="K3217" t="s">
        <v>17106</v>
      </c>
      <c r="L3217" s="106">
        <v>33216</v>
      </c>
      <c r="M3217">
        <v>10890578</v>
      </c>
      <c r="N3217" t="s">
        <v>996</v>
      </c>
      <c r="O3217" t="s">
        <v>12</v>
      </c>
      <c r="P3217" t="s">
        <v>997</v>
      </c>
      <c r="R3217" s="109" t="str">
        <f>IF(OR(P3217="SB",Q3217="SB"),"SB",0)</f>
        <v>SB</v>
      </c>
      <c r="T3217" s="110">
        <v>11887</v>
      </c>
      <c r="U3217" t="s">
        <v>19633</v>
      </c>
      <c r="V3217" s="113" t="str">
        <f>IF(AND(I3217&gt;=10000,I3217&lt;=19900),"Praha",(IF(AND(I3217&gt;=25001,I3217&lt;=29501),"Středočeský kraj",(IF(AND(I3217&gt;=30100,I3217&lt;=34972),"Středočeský kraj",(IF(AND(I3217&gt;=35002,I3217&lt;=36271),"Karlovarský kraj",(IF(AND(I3217&gt;=37001,I3217&lt;=39201),"Jihočeský kraj",(IF(AND(I3217&gt;=39701,I3217&lt;=39901),"Jihočeský kraj",(IF(AND(I3217&gt;=39301,I3217&lt;=39601),"Kraj Vysočina",(IF(AND(I3217&gt;=58001,I3217&lt;=59501),"Kraj Vysočina",(IF(AND(I3217&gt;=67401,I3217&lt;=67602),"Kraj Vysočina",(IF(AND(I3217&gt;=40001,I3217&lt;=44101),"Ústecký kraj",(IF(AND(I3217&gt;=46001,I3217&lt;=47201),"Liberecký kraj",(IF(AND(I3217&gt;=51202,I3217&lt;=51401),"Liberecký kraj",(IF(AND(I3217&gt;=53002,I3217&lt;=53976),"Pardubický kraj",(IF(AND(I3217&gt;=56002,I3217&lt;=57201),"Pardubický kraj",(IF(AND(I3217&gt;=60200,I3217&lt;=67201),"Jihomoravský kraj",(IF(AND(I3217&gt;=67801,I3217&lt;=68501),"Jihomoravský kraj",(IF(AND(I3217&gt;=69002,I3217&lt;=69801),"Jihomoravský kraj",(IF(AND(I3217&gt;=68601,I3217&lt;=68801),"Zlínský kraj",(IF(AND(I3217&gt;=75501,I3217&lt;=76901),"Zlínský kraj",(IF(AND(I3217&gt;=70030,I3217&lt;=74901),"Moravskoslezský kraj",(IF(AND(I3217&gt;=75000,I3217&lt;=75368),"Olomoucký kraj",(IF(AND(I3217&gt;=77200,I3217&lt;=79862),"Olomoucký kraj",(IF(AND(I3217&gt;=50011,I3217&lt;=50301),"Královéhradecký kraj",(IF(AND(I3217&gt;=54301,I3217&lt;=54303),"Královéhradecký kraj","0")))))))))))))))))))))))))))))))))))))))))))))))</f>
        <v>Jihomoravský kraj</v>
      </c>
      <c r="AD3217" t="s">
        <v>998</v>
      </c>
      <c r="AE3217" t="s">
        <v>998</v>
      </c>
      <c r="AF3217" t="s">
        <v>998</v>
      </c>
      <c r="AG3217" s="107">
        <v>0</v>
      </c>
      <c r="AH3217" s="107">
        <v>0</v>
      </c>
      <c r="AI3217" s="107">
        <v>0</v>
      </c>
      <c r="AJ3217" t="s">
        <v>1012</v>
      </c>
    </row>
    <row r="3218" spans="1:37" x14ac:dyDescent="0.45">
      <c r="A3218" t="s">
        <v>1174</v>
      </c>
      <c r="B3218" t="s">
        <v>12075</v>
      </c>
      <c r="C3218" t="s">
        <v>990</v>
      </c>
      <c r="D3218" t="s">
        <v>12076</v>
      </c>
      <c r="E3218" t="s">
        <v>992</v>
      </c>
      <c r="F3218" t="s">
        <v>12077</v>
      </c>
      <c r="G3218">
        <v>28</v>
      </c>
      <c r="H3218" t="s">
        <v>1005</v>
      </c>
      <c r="I3218">
        <v>60200</v>
      </c>
      <c r="K3218" t="s">
        <v>12078</v>
      </c>
      <c r="L3218" s="106">
        <v>31247</v>
      </c>
      <c r="M3218">
        <v>11477935</v>
      </c>
      <c r="N3218" t="s">
        <v>996</v>
      </c>
      <c r="O3218" t="s">
        <v>12</v>
      </c>
      <c r="P3218" t="s">
        <v>997</v>
      </c>
      <c r="R3218" s="109" t="str">
        <f>IF(OR(P3218="SB",Q3218="SB"),"SB",0)</f>
        <v>SB</v>
      </c>
      <c r="T3218" s="110">
        <v>12912</v>
      </c>
      <c r="U3218" t="s">
        <v>19633</v>
      </c>
      <c r="V3218" s="113" t="str">
        <f>IF(AND(I3218&gt;=10000,I3218&lt;=19900),"Praha",(IF(AND(I3218&gt;=25001,I3218&lt;=29501),"Středočeský kraj",(IF(AND(I3218&gt;=30100,I3218&lt;=34972),"Středočeský kraj",(IF(AND(I3218&gt;=35002,I3218&lt;=36271),"Karlovarský kraj",(IF(AND(I3218&gt;=37001,I3218&lt;=39201),"Jihočeský kraj",(IF(AND(I3218&gt;=39701,I3218&lt;=39901),"Jihočeský kraj",(IF(AND(I3218&gt;=39301,I3218&lt;=39601),"Kraj Vysočina",(IF(AND(I3218&gt;=58001,I3218&lt;=59501),"Kraj Vysočina",(IF(AND(I3218&gt;=67401,I3218&lt;=67602),"Kraj Vysočina",(IF(AND(I3218&gt;=40001,I3218&lt;=44101),"Ústecký kraj",(IF(AND(I3218&gt;=46001,I3218&lt;=47201),"Liberecký kraj",(IF(AND(I3218&gt;=51202,I3218&lt;=51401),"Liberecký kraj",(IF(AND(I3218&gt;=53002,I3218&lt;=53976),"Pardubický kraj",(IF(AND(I3218&gt;=56002,I3218&lt;=57201),"Pardubický kraj",(IF(AND(I3218&gt;=60200,I3218&lt;=67201),"Jihomoravský kraj",(IF(AND(I3218&gt;=67801,I3218&lt;=68501),"Jihomoravský kraj",(IF(AND(I3218&gt;=69002,I3218&lt;=69801),"Jihomoravský kraj",(IF(AND(I3218&gt;=68601,I3218&lt;=68801),"Zlínský kraj",(IF(AND(I3218&gt;=75501,I3218&lt;=76901),"Zlínský kraj",(IF(AND(I3218&gt;=70030,I3218&lt;=74901),"Moravskoslezský kraj",(IF(AND(I3218&gt;=75000,I3218&lt;=75368),"Olomoucký kraj",(IF(AND(I3218&gt;=77200,I3218&lt;=79862),"Olomoucký kraj",(IF(AND(I3218&gt;=50011,I3218&lt;=50301),"Královéhradecký kraj",(IF(AND(I3218&gt;=54301,I3218&lt;=54303),"Královéhradecký kraj","0")))))))))))))))))))))))))))))))))))))))))))))))</f>
        <v>Jihomoravský kraj</v>
      </c>
      <c r="AD3218" t="s">
        <v>998</v>
      </c>
      <c r="AE3218" t="s">
        <v>998</v>
      </c>
      <c r="AF3218" t="s">
        <v>998</v>
      </c>
      <c r="AG3218" s="107">
        <v>0</v>
      </c>
      <c r="AH3218" s="107">
        <v>0</v>
      </c>
      <c r="AI3218" s="107">
        <v>0</v>
      </c>
      <c r="AJ3218" t="s">
        <v>1012</v>
      </c>
    </row>
    <row r="3219" spans="1:37" x14ac:dyDescent="0.45">
      <c r="A3219" t="s">
        <v>988</v>
      </c>
      <c r="B3219" t="s">
        <v>18838</v>
      </c>
      <c r="C3219" t="s">
        <v>990</v>
      </c>
      <c r="D3219" t="s">
        <v>18839</v>
      </c>
      <c r="E3219" t="s">
        <v>992</v>
      </c>
      <c r="F3219" t="s">
        <v>3563</v>
      </c>
      <c r="G3219">
        <v>40</v>
      </c>
      <c r="H3219" t="s">
        <v>1005</v>
      </c>
      <c r="I3219">
        <v>60200</v>
      </c>
      <c r="K3219" t="s">
        <v>18840</v>
      </c>
      <c r="L3219" s="106">
        <v>36725</v>
      </c>
      <c r="M3219">
        <v>13634466</v>
      </c>
      <c r="N3219" t="s">
        <v>2063</v>
      </c>
      <c r="O3219" t="s">
        <v>1173</v>
      </c>
      <c r="P3219" t="s">
        <v>997</v>
      </c>
      <c r="R3219" s="109" t="str">
        <f>IF(OR(P3219="SB",Q3219="SB"),"SB",0)</f>
        <v>SB</v>
      </c>
      <c r="T3219" s="110">
        <v>16104</v>
      </c>
      <c r="U3219" t="s">
        <v>19633</v>
      </c>
      <c r="V3219" s="113" t="str">
        <f>IF(AND(I3219&gt;=10000,I3219&lt;=19900),"Praha",(IF(AND(I3219&gt;=25001,I3219&lt;=29501),"Středočeský kraj",(IF(AND(I3219&gt;=30100,I3219&lt;=34972),"Středočeský kraj",(IF(AND(I3219&gt;=35002,I3219&lt;=36271),"Karlovarský kraj",(IF(AND(I3219&gt;=37001,I3219&lt;=39201),"Jihočeský kraj",(IF(AND(I3219&gt;=39701,I3219&lt;=39901),"Jihočeský kraj",(IF(AND(I3219&gt;=39301,I3219&lt;=39601),"Kraj Vysočina",(IF(AND(I3219&gt;=58001,I3219&lt;=59501),"Kraj Vysočina",(IF(AND(I3219&gt;=67401,I3219&lt;=67602),"Kraj Vysočina",(IF(AND(I3219&gt;=40001,I3219&lt;=44101),"Ústecký kraj",(IF(AND(I3219&gt;=46001,I3219&lt;=47201),"Liberecký kraj",(IF(AND(I3219&gt;=51202,I3219&lt;=51401),"Liberecký kraj",(IF(AND(I3219&gt;=53002,I3219&lt;=53976),"Pardubický kraj",(IF(AND(I3219&gt;=56002,I3219&lt;=57201),"Pardubický kraj",(IF(AND(I3219&gt;=60200,I3219&lt;=67201),"Jihomoravský kraj",(IF(AND(I3219&gt;=67801,I3219&lt;=68501),"Jihomoravský kraj",(IF(AND(I3219&gt;=69002,I3219&lt;=69801),"Jihomoravský kraj",(IF(AND(I3219&gt;=68601,I3219&lt;=68801),"Zlínský kraj",(IF(AND(I3219&gt;=75501,I3219&lt;=76901),"Zlínský kraj",(IF(AND(I3219&gt;=70030,I3219&lt;=74901),"Moravskoslezský kraj",(IF(AND(I3219&gt;=75000,I3219&lt;=75368),"Olomoucký kraj",(IF(AND(I3219&gt;=77200,I3219&lt;=79862),"Olomoucký kraj",(IF(AND(I3219&gt;=50011,I3219&lt;=50301),"Královéhradecký kraj",(IF(AND(I3219&gt;=54301,I3219&lt;=54303),"Královéhradecký kraj","0")))))))))))))))))))))))))))))))))))))))))))))))</f>
        <v>Jihomoravský kraj</v>
      </c>
      <c r="AB3219" t="s">
        <v>18841</v>
      </c>
      <c r="AD3219" t="s">
        <v>998</v>
      </c>
      <c r="AE3219" t="s">
        <v>998</v>
      </c>
      <c r="AF3219" t="s">
        <v>998</v>
      </c>
      <c r="AG3219" s="107">
        <v>0</v>
      </c>
      <c r="AH3219" s="107">
        <v>0</v>
      </c>
      <c r="AI3219" s="107">
        <v>0</v>
      </c>
      <c r="AJ3219" t="s">
        <v>1012</v>
      </c>
    </row>
    <row r="3220" spans="1:37" x14ac:dyDescent="0.45">
      <c r="A3220" t="s">
        <v>1206</v>
      </c>
      <c r="B3220" t="s">
        <v>10171</v>
      </c>
      <c r="C3220" t="s">
        <v>1002</v>
      </c>
      <c r="D3220" t="s">
        <v>10172</v>
      </c>
      <c r="E3220" t="s">
        <v>992</v>
      </c>
      <c r="F3220" t="s">
        <v>6074</v>
      </c>
      <c r="G3220">
        <v>724</v>
      </c>
      <c r="H3220" t="s">
        <v>1005</v>
      </c>
      <c r="I3220">
        <v>60200</v>
      </c>
      <c r="K3220" t="s">
        <v>10173</v>
      </c>
      <c r="L3220" s="106">
        <v>37420</v>
      </c>
      <c r="M3220">
        <v>13653664</v>
      </c>
      <c r="N3220" t="s">
        <v>2063</v>
      </c>
      <c r="O3220" t="s">
        <v>1173</v>
      </c>
      <c r="P3220" t="s">
        <v>997</v>
      </c>
      <c r="R3220" s="109" t="str">
        <f>IF(OR(P3220="SB",Q3220="SB"),"SB",0)</f>
        <v>SB</v>
      </c>
      <c r="T3220" s="110">
        <v>16134</v>
      </c>
      <c r="U3220" t="s">
        <v>19633</v>
      </c>
      <c r="V3220" s="113" t="str">
        <f>IF(AND(I3220&gt;=10000,I3220&lt;=19900),"Praha",(IF(AND(I3220&gt;=25001,I3220&lt;=29501),"Středočeský kraj",(IF(AND(I3220&gt;=30100,I3220&lt;=34972),"Středočeský kraj",(IF(AND(I3220&gt;=35002,I3220&lt;=36271),"Karlovarský kraj",(IF(AND(I3220&gt;=37001,I3220&lt;=39201),"Jihočeský kraj",(IF(AND(I3220&gt;=39701,I3220&lt;=39901),"Jihočeský kraj",(IF(AND(I3220&gt;=39301,I3220&lt;=39601),"Kraj Vysočina",(IF(AND(I3220&gt;=58001,I3220&lt;=59501),"Kraj Vysočina",(IF(AND(I3220&gt;=67401,I3220&lt;=67602),"Kraj Vysočina",(IF(AND(I3220&gt;=40001,I3220&lt;=44101),"Ústecký kraj",(IF(AND(I3220&gt;=46001,I3220&lt;=47201),"Liberecký kraj",(IF(AND(I3220&gt;=51202,I3220&lt;=51401),"Liberecký kraj",(IF(AND(I3220&gt;=53002,I3220&lt;=53976),"Pardubický kraj",(IF(AND(I3220&gt;=56002,I3220&lt;=57201),"Pardubický kraj",(IF(AND(I3220&gt;=60200,I3220&lt;=67201),"Jihomoravský kraj",(IF(AND(I3220&gt;=67801,I3220&lt;=68501),"Jihomoravský kraj",(IF(AND(I3220&gt;=69002,I3220&lt;=69801),"Jihomoravský kraj",(IF(AND(I3220&gt;=68601,I3220&lt;=68801),"Zlínský kraj",(IF(AND(I3220&gt;=75501,I3220&lt;=76901),"Zlínský kraj",(IF(AND(I3220&gt;=70030,I3220&lt;=74901),"Moravskoslezský kraj",(IF(AND(I3220&gt;=75000,I3220&lt;=75368),"Olomoucký kraj",(IF(AND(I3220&gt;=77200,I3220&lt;=79862),"Olomoucký kraj",(IF(AND(I3220&gt;=50011,I3220&lt;=50301),"Královéhradecký kraj",(IF(AND(I3220&gt;=54301,I3220&lt;=54303),"Královéhradecký kraj","0")))))))))))))))))))))))))))))))))))))))))))))))</f>
        <v>Jihomoravský kraj</v>
      </c>
      <c r="AD3220" t="s">
        <v>998</v>
      </c>
      <c r="AE3220" t="s">
        <v>998</v>
      </c>
      <c r="AF3220" t="s">
        <v>998</v>
      </c>
      <c r="AG3220" s="107">
        <v>0</v>
      </c>
      <c r="AH3220" s="107">
        <v>0</v>
      </c>
      <c r="AI3220" s="107">
        <v>0</v>
      </c>
      <c r="AJ3220" t="s">
        <v>1012</v>
      </c>
    </row>
    <row r="3221" spans="1:37" x14ac:dyDescent="0.45">
      <c r="A3221" t="s">
        <v>1948</v>
      </c>
      <c r="B3221" t="s">
        <v>11657</v>
      </c>
      <c r="C3221" t="s">
        <v>1002</v>
      </c>
      <c r="D3221" t="s">
        <v>11661</v>
      </c>
      <c r="E3221" t="s">
        <v>992</v>
      </c>
      <c r="F3221" t="s">
        <v>10220</v>
      </c>
      <c r="G3221">
        <v>28</v>
      </c>
      <c r="H3221" t="s">
        <v>1005</v>
      </c>
      <c r="I3221">
        <v>60200</v>
      </c>
      <c r="K3221" t="s">
        <v>11662</v>
      </c>
      <c r="L3221" s="106">
        <v>29775</v>
      </c>
      <c r="M3221">
        <v>10413157</v>
      </c>
      <c r="N3221" t="s">
        <v>996</v>
      </c>
      <c r="O3221" t="s">
        <v>12</v>
      </c>
      <c r="P3221" t="s">
        <v>997</v>
      </c>
      <c r="R3221" s="109" t="str">
        <f>IF(OR(P3221="SB",Q3221="SB"),"SB",0)</f>
        <v>SB</v>
      </c>
      <c r="T3221" s="110">
        <v>50172</v>
      </c>
      <c r="U3221" t="s">
        <v>19633</v>
      </c>
      <c r="V3221" s="113" t="str">
        <f>IF(AND(I3221&gt;=10000,I3221&lt;=19900),"Praha",(IF(AND(I3221&gt;=25001,I3221&lt;=29501),"Středočeský kraj",(IF(AND(I3221&gt;=30100,I3221&lt;=34972),"Středočeský kraj",(IF(AND(I3221&gt;=35002,I3221&lt;=36271),"Karlovarský kraj",(IF(AND(I3221&gt;=37001,I3221&lt;=39201),"Jihočeský kraj",(IF(AND(I3221&gt;=39701,I3221&lt;=39901),"Jihočeský kraj",(IF(AND(I3221&gt;=39301,I3221&lt;=39601),"Kraj Vysočina",(IF(AND(I3221&gt;=58001,I3221&lt;=59501),"Kraj Vysočina",(IF(AND(I3221&gt;=67401,I3221&lt;=67602),"Kraj Vysočina",(IF(AND(I3221&gt;=40001,I3221&lt;=44101),"Ústecký kraj",(IF(AND(I3221&gt;=46001,I3221&lt;=47201),"Liberecký kraj",(IF(AND(I3221&gt;=51202,I3221&lt;=51401),"Liberecký kraj",(IF(AND(I3221&gt;=53002,I3221&lt;=53976),"Pardubický kraj",(IF(AND(I3221&gt;=56002,I3221&lt;=57201),"Pardubický kraj",(IF(AND(I3221&gt;=60200,I3221&lt;=67201),"Jihomoravský kraj",(IF(AND(I3221&gt;=67801,I3221&lt;=68501),"Jihomoravský kraj",(IF(AND(I3221&gt;=69002,I3221&lt;=69801),"Jihomoravský kraj",(IF(AND(I3221&gt;=68601,I3221&lt;=68801),"Zlínský kraj",(IF(AND(I3221&gt;=75501,I3221&lt;=76901),"Zlínský kraj",(IF(AND(I3221&gt;=70030,I3221&lt;=74901),"Moravskoslezský kraj",(IF(AND(I3221&gt;=75000,I3221&lt;=75368),"Olomoucký kraj",(IF(AND(I3221&gt;=77200,I3221&lt;=79862),"Olomoucký kraj",(IF(AND(I3221&gt;=50011,I3221&lt;=50301),"Královéhradecký kraj",(IF(AND(I3221&gt;=54301,I3221&lt;=54303),"Královéhradecký kraj","0")))))))))))))))))))))))))))))))))))))))))))))))</f>
        <v>Jihomoravský kraj</v>
      </c>
      <c r="AD3221" t="s">
        <v>998</v>
      </c>
      <c r="AE3221" t="s">
        <v>998</v>
      </c>
      <c r="AF3221" t="s">
        <v>998</v>
      </c>
      <c r="AG3221" s="107">
        <v>0</v>
      </c>
      <c r="AH3221" s="107">
        <v>0</v>
      </c>
      <c r="AI3221" s="107">
        <v>0</v>
      </c>
      <c r="AJ3221" t="s">
        <v>1012</v>
      </c>
    </row>
    <row r="3222" spans="1:37" x14ac:dyDescent="0.45">
      <c r="A3222" t="s">
        <v>1032</v>
      </c>
      <c r="B3222" t="s">
        <v>17721</v>
      </c>
      <c r="C3222" t="s">
        <v>1002</v>
      </c>
      <c r="D3222" t="s">
        <v>17722</v>
      </c>
      <c r="E3222" t="s">
        <v>992</v>
      </c>
      <c r="F3222" t="s">
        <v>17246</v>
      </c>
      <c r="G3222">
        <v>73</v>
      </c>
      <c r="H3222" t="s">
        <v>1005</v>
      </c>
      <c r="I3222">
        <v>60200</v>
      </c>
      <c r="K3222" t="s">
        <v>17723</v>
      </c>
      <c r="L3222" s="106">
        <v>33774</v>
      </c>
      <c r="M3222">
        <v>10750132</v>
      </c>
      <c r="N3222" t="s">
        <v>996</v>
      </c>
      <c r="O3222" t="s">
        <v>12</v>
      </c>
      <c r="P3222" t="s">
        <v>997</v>
      </c>
      <c r="R3222" s="109" t="str">
        <f>IF(OR(P3222="SB",Q3222="SB"),"SB",0)</f>
        <v>SB</v>
      </c>
      <c r="T3222" s="110">
        <v>51199</v>
      </c>
      <c r="U3222" t="s">
        <v>19633</v>
      </c>
      <c r="V3222" s="113" t="str">
        <f>IF(AND(I3222&gt;=10000,I3222&lt;=19900),"Praha",(IF(AND(I3222&gt;=25001,I3222&lt;=29501),"Středočeský kraj",(IF(AND(I3222&gt;=30100,I3222&lt;=34972),"Středočeský kraj",(IF(AND(I3222&gt;=35002,I3222&lt;=36271),"Karlovarský kraj",(IF(AND(I3222&gt;=37001,I3222&lt;=39201),"Jihočeský kraj",(IF(AND(I3222&gt;=39701,I3222&lt;=39901),"Jihočeský kraj",(IF(AND(I3222&gt;=39301,I3222&lt;=39601),"Kraj Vysočina",(IF(AND(I3222&gt;=58001,I3222&lt;=59501),"Kraj Vysočina",(IF(AND(I3222&gt;=67401,I3222&lt;=67602),"Kraj Vysočina",(IF(AND(I3222&gt;=40001,I3222&lt;=44101),"Ústecký kraj",(IF(AND(I3222&gt;=46001,I3222&lt;=47201),"Liberecký kraj",(IF(AND(I3222&gt;=51202,I3222&lt;=51401),"Liberecký kraj",(IF(AND(I3222&gt;=53002,I3222&lt;=53976),"Pardubický kraj",(IF(AND(I3222&gt;=56002,I3222&lt;=57201),"Pardubický kraj",(IF(AND(I3222&gt;=60200,I3222&lt;=67201),"Jihomoravský kraj",(IF(AND(I3222&gt;=67801,I3222&lt;=68501),"Jihomoravský kraj",(IF(AND(I3222&gt;=69002,I3222&lt;=69801),"Jihomoravský kraj",(IF(AND(I3222&gt;=68601,I3222&lt;=68801),"Zlínský kraj",(IF(AND(I3222&gt;=75501,I3222&lt;=76901),"Zlínský kraj",(IF(AND(I3222&gt;=70030,I3222&lt;=74901),"Moravskoslezský kraj",(IF(AND(I3222&gt;=75000,I3222&lt;=75368),"Olomoucký kraj",(IF(AND(I3222&gt;=77200,I3222&lt;=79862),"Olomoucký kraj",(IF(AND(I3222&gt;=50011,I3222&lt;=50301),"Královéhradecký kraj",(IF(AND(I3222&gt;=54301,I3222&lt;=54303),"Královéhradecký kraj","0")))))))))))))))))))))))))))))))))))))))))))))))</f>
        <v>Jihomoravský kraj</v>
      </c>
      <c r="AD3222" t="s">
        <v>998</v>
      </c>
      <c r="AE3222" t="s">
        <v>998</v>
      </c>
      <c r="AF3222" t="s">
        <v>998</v>
      </c>
      <c r="AG3222" s="107">
        <v>0</v>
      </c>
      <c r="AH3222" s="107">
        <v>0</v>
      </c>
      <c r="AI3222" s="107">
        <v>0</v>
      </c>
      <c r="AJ3222" t="s">
        <v>1012</v>
      </c>
    </row>
    <row r="3223" spans="1:37" x14ac:dyDescent="0.45">
      <c r="A3223" t="s">
        <v>1462</v>
      </c>
      <c r="B3223" t="s">
        <v>14366</v>
      </c>
      <c r="C3223" t="s">
        <v>990</v>
      </c>
      <c r="D3223" t="s">
        <v>14367</v>
      </c>
      <c r="E3223" t="s">
        <v>992</v>
      </c>
      <c r="F3223" t="s">
        <v>1933</v>
      </c>
      <c r="G3223">
        <v>76</v>
      </c>
      <c r="H3223" t="s">
        <v>1005</v>
      </c>
      <c r="I3223">
        <v>60200</v>
      </c>
      <c r="K3223" t="s">
        <v>14368</v>
      </c>
      <c r="L3223" s="106">
        <v>38682</v>
      </c>
      <c r="M3223">
        <v>15764123</v>
      </c>
      <c r="N3223" t="s">
        <v>2063</v>
      </c>
      <c r="O3223" t="s">
        <v>1173</v>
      </c>
      <c r="P3223" t="s">
        <v>997</v>
      </c>
      <c r="R3223" s="109" t="str">
        <f>IF(OR(P3223="SB",Q3223="SB"),"SB",0)</f>
        <v>SB</v>
      </c>
      <c r="T3223" s="110">
        <v>2021118</v>
      </c>
      <c r="U3223" t="s">
        <v>19633</v>
      </c>
      <c r="V3223" s="113" t="str">
        <f>IF(AND(I3223&gt;=10000,I3223&lt;=19900),"Praha",(IF(AND(I3223&gt;=25001,I3223&lt;=29501),"Středočeský kraj",(IF(AND(I3223&gt;=30100,I3223&lt;=34972),"Středočeský kraj",(IF(AND(I3223&gt;=35002,I3223&lt;=36271),"Karlovarský kraj",(IF(AND(I3223&gt;=37001,I3223&lt;=39201),"Jihočeský kraj",(IF(AND(I3223&gt;=39701,I3223&lt;=39901),"Jihočeský kraj",(IF(AND(I3223&gt;=39301,I3223&lt;=39601),"Kraj Vysočina",(IF(AND(I3223&gt;=58001,I3223&lt;=59501),"Kraj Vysočina",(IF(AND(I3223&gt;=67401,I3223&lt;=67602),"Kraj Vysočina",(IF(AND(I3223&gt;=40001,I3223&lt;=44101),"Ústecký kraj",(IF(AND(I3223&gt;=46001,I3223&lt;=47201),"Liberecký kraj",(IF(AND(I3223&gt;=51202,I3223&lt;=51401),"Liberecký kraj",(IF(AND(I3223&gt;=53002,I3223&lt;=53976),"Pardubický kraj",(IF(AND(I3223&gt;=56002,I3223&lt;=57201),"Pardubický kraj",(IF(AND(I3223&gt;=60200,I3223&lt;=67201),"Jihomoravský kraj",(IF(AND(I3223&gt;=67801,I3223&lt;=68501),"Jihomoravský kraj",(IF(AND(I3223&gt;=69002,I3223&lt;=69801),"Jihomoravský kraj",(IF(AND(I3223&gt;=68601,I3223&lt;=68801),"Zlínský kraj",(IF(AND(I3223&gt;=75501,I3223&lt;=76901),"Zlínský kraj",(IF(AND(I3223&gt;=70030,I3223&lt;=74901),"Moravskoslezský kraj",(IF(AND(I3223&gt;=75000,I3223&lt;=75368),"Olomoucký kraj",(IF(AND(I3223&gt;=77200,I3223&lt;=79862),"Olomoucký kraj",(IF(AND(I3223&gt;=50011,I3223&lt;=50301),"Královéhradecký kraj",(IF(AND(I3223&gt;=54301,I3223&lt;=54303),"Královéhradecký kraj","0")))))))))))))))))))))))))))))))))))))))))))))))</f>
        <v>Jihomoravský kraj</v>
      </c>
      <c r="AB3223" t="s">
        <v>14369</v>
      </c>
      <c r="AD3223" t="s">
        <v>998</v>
      </c>
      <c r="AE3223" t="s">
        <v>998</v>
      </c>
      <c r="AF3223" t="s">
        <v>998</v>
      </c>
      <c r="AG3223" s="107">
        <v>300</v>
      </c>
      <c r="AH3223" s="107">
        <v>0</v>
      </c>
      <c r="AI3223" s="107">
        <v>0</v>
      </c>
      <c r="AJ3223" t="s">
        <v>999</v>
      </c>
      <c r="AK3223" s="106">
        <v>44910</v>
      </c>
    </row>
    <row r="3224" spans="1:37" x14ac:dyDescent="0.45">
      <c r="A3224" t="s">
        <v>1000</v>
      </c>
      <c r="B3224" t="s">
        <v>1001</v>
      </c>
      <c r="C3224" t="s">
        <v>1002</v>
      </c>
      <c r="D3224" t="s">
        <v>1003</v>
      </c>
      <c r="E3224" t="s">
        <v>992</v>
      </c>
      <c r="F3224" t="s">
        <v>1004</v>
      </c>
      <c r="G3224">
        <v>8</v>
      </c>
      <c r="H3224" t="s">
        <v>1005</v>
      </c>
      <c r="I3224">
        <v>60200</v>
      </c>
      <c r="K3224" t="s">
        <v>1006</v>
      </c>
      <c r="L3224" s="106">
        <v>41166</v>
      </c>
      <c r="M3224">
        <v>14615378</v>
      </c>
      <c r="N3224" t="s">
        <v>996</v>
      </c>
      <c r="O3224" t="s">
        <v>12</v>
      </c>
      <c r="P3224" t="s">
        <v>997</v>
      </c>
      <c r="R3224" s="109" t="str">
        <f>IF(OR(P3224="SB",Q3224="SB"),"SB",0)</f>
        <v>SB</v>
      </c>
      <c r="T3224" s="110" t="s">
        <v>998</v>
      </c>
      <c r="V3224" s="113" t="str">
        <f>IF(AND(I3224&gt;=10000,I3224&lt;=19900),"Praha",(IF(AND(I3224&gt;=25001,I3224&lt;=29501),"Středočeský kraj",(IF(AND(I3224&gt;=30100,I3224&lt;=34972),"Středočeský kraj",(IF(AND(I3224&gt;=35002,I3224&lt;=36271),"Karlovarský kraj",(IF(AND(I3224&gt;=37001,I3224&lt;=39201),"Jihočeský kraj",(IF(AND(I3224&gt;=39701,I3224&lt;=39901),"Jihočeský kraj",(IF(AND(I3224&gt;=39301,I3224&lt;=39601),"Kraj Vysočina",(IF(AND(I3224&gt;=58001,I3224&lt;=59501),"Kraj Vysočina",(IF(AND(I3224&gt;=67401,I3224&lt;=67602),"Kraj Vysočina",(IF(AND(I3224&gt;=40001,I3224&lt;=44101),"Ústecký kraj",(IF(AND(I3224&gt;=46001,I3224&lt;=47201),"Liberecký kraj",(IF(AND(I3224&gt;=51202,I3224&lt;=51401),"Liberecký kraj",(IF(AND(I3224&gt;=53002,I3224&lt;=53976),"Pardubický kraj",(IF(AND(I3224&gt;=56002,I3224&lt;=57201),"Pardubický kraj",(IF(AND(I3224&gt;=60200,I3224&lt;=67201),"Jihomoravský kraj",(IF(AND(I3224&gt;=67801,I3224&lt;=68501),"Jihomoravský kraj",(IF(AND(I3224&gt;=69002,I3224&lt;=69801),"Jihomoravský kraj",(IF(AND(I3224&gt;=68601,I3224&lt;=68801),"Zlínský kraj",(IF(AND(I3224&gt;=75501,I3224&lt;=76901),"Zlínský kraj",(IF(AND(I3224&gt;=70030,I3224&lt;=74901),"Moravskoslezský kraj",(IF(AND(I3224&gt;=75000,I3224&lt;=75368),"Olomoucký kraj",(IF(AND(I3224&gt;=77200,I3224&lt;=79862),"Olomoucký kraj",(IF(AND(I3224&gt;=50011,I3224&lt;=50301),"Královéhradecký kraj",(IF(AND(I3224&gt;=54301,I3224&lt;=54303),"Královéhradecký kraj","0")))))))))))))))))))))))))))))))))))))))))))))))</f>
        <v>Jihomoravský kraj</v>
      </c>
      <c r="AB3224" t="s">
        <v>998</v>
      </c>
      <c r="AD3224" t="s">
        <v>998</v>
      </c>
      <c r="AE3224" t="s">
        <v>998</v>
      </c>
      <c r="AF3224" t="s">
        <v>998</v>
      </c>
      <c r="AG3224" s="107">
        <v>300</v>
      </c>
      <c r="AH3224" s="107">
        <v>0</v>
      </c>
      <c r="AI3224" s="107">
        <v>0</v>
      </c>
      <c r="AJ3224" t="s">
        <v>999</v>
      </c>
      <c r="AK3224" s="106">
        <v>44923</v>
      </c>
    </row>
    <row r="3225" spans="1:37" x14ac:dyDescent="0.45">
      <c r="A3225" t="s">
        <v>1087</v>
      </c>
      <c r="B3225" t="s">
        <v>1758</v>
      </c>
      <c r="C3225" t="s">
        <v>990</v>
      </c>
      <c r="D3225" t="s">
        <v>1763</v>
      </c>
      <c r="E3225" t="s">
        <v>992</v>
      </c>
      <c r="F3225" t="s">
        <v>1005</v>
      </c>
      <c r="G3225">
        <v>123</v>
      </c>
      <c r="H3225" t="s">
        <v>1005</v>
      </c>
      <c r="I3225">
        <v>60200</v>
      </c>
      <c r="K3225" t="s">
        <v>1764</v>
      </c>
      <c r="L3225" s="106">
        <v>30624</v>
      </c>
      <c r="M3225">
        <v>13388229</v>
      </c>
      <c r="N3225" t="s">
        <v>996</v>
      </c>
      <c r="O3225" t="s">
        <v>12</v>
      </c>
      <c r="P3225" t="s">
        <v>997</v>
      </c>
      <c r="R3225" s="109" t="str">
        <f>IF(OR(P3225="SB",Q3225="SB"),"SB",0)</f>
        <v>SB</v>
      </c>
      <c r="T3225" s="110" t="s">
        <v>998</v>
      </c>
      <c r="V3225" s="113" t="str">
        <f>IF(AND(I3225&gt;=10000,I3225&lt;=19900),"Praha",(IF(AND(I3225&gt;=25001,I3225&lt;=29501),"Středočeský kraj",(IF(AND(I3225&gt;=30100,I3225&lt;=34972),"Středočeský kraj",(IF(AND(I3225&gt;=35002,I3225&lt;=36271),"Karlovarský kraj",(IF(AND(I3225&gt;=37001,I3225&lt;=39201),"Jihočeský kraj",(IF(AND(I3225&gt;=39701,I3225&lt;=39901),"Jihočeský kraj",(IF(AND(I3225&gt;=39301,I3225&lt;=39601),"Kraj Vysočina",(IF(AND(I3225&gt;=58001,I3225&lt;=59501),"Kraj Vysočina",(IF(AND(I3225&gt;=67401,I3225&lt;=67602),"Kraj Vysočina",(IF(AND(I3225&gt;=40001,I3225&lt;=44101),"Ústecký kraj",(IF(AND(I3225&gt;=46001,I3225&lt;=47201),"Liberecký kraj",(IF(AND(I3225&gt;=51202,I3225&lt;=51401),"Liberecký kraj",(IF(AND(I3225&gt;=53002,I3225&lt;=53976),"Pardubický kraj",(IF(AND(I3225&gt;=56002,I3225&lt;=57201),"Pardubický kraj",(IF(AND(I3225&gt;=60200,I3225&lt;=67201),"Jihomoravský kraj",(IF(AND(I3225&gt;=67801,I3225&lt;=68501),"Jihomoravský kraj",(IF(AND(I3225&gt;=69002,I3225&lt;=69801),"Jihomoravský kraj",(IF(AND(I3225&gt;=68601,I3225&lt;=68801),"Zlínský kraj",(IF(AND(I3225&gt;=75501,I3225&lt;=76901),"Zlínský kraj",(IF(AND(I3225&gt;=70030,I3225&lt;=74901),"Moravskoslezský kraj",(IF(AND(I3225&gt;=75000,I3225&lt;=75368),"Olomoucký kraj",(IF(AND(I3225&gt;=77200,I3225&lt;=79862),"Olomoucký kraj",(IF(AND(I3225&gt;=50011,I3225&lt;=50301),"Královéhradecký kraj",(IF(AND(I3225&gt;=54301,I3225&lt;=54303),"Královéhradecký kraj","0")))))))))))))))))))))))))))))))))))))))))))))))</f>
        <v>Jihomoravský kraj</v>
      </c>
      <c r="AB3225" t="s">
        <v>998</v>
      </c>
      <c r="AD3225" t="s">
        <v>998</v>
      </c>
      <c r="AE3225" t="s">
        <v>998</v>
      </c>
      <c r="AF3225" t="s">
        <v>998</v>
      </c>
      <c r="AG3225" s="107">
        <v>0</v>
      </c>
      <c r="AH3225" s="107">
        <v>0</v>
      </c>
      <c r="AI3225" s="107">
        <v>0</v>
      </c>
      <c r="AJ3225" t="s">
        <v>1012</v>
      </c>
    </row>
    <row r="3226" spans="1:37" x14ac:dyDescent="0.45">
      <c r="A3226" t="s">
        <v>1270</v>
      </c>
      <c r="B3226" t="s">
        <v>1874</v>
      </c>
      <c r="C3226" t="s">
        <v>990</v>
      </c>
      <c r="D3226" t="s">
        <v>1878</v>
      </c>
      <c r="E3226" t="s">
        <v>992</v>
      </c>
      <c r="F3226" t="s">
        <v>1879</v>
      </c>
      <c r="G3226">
        <v>28</v>
      </c>
      <c r="H3226" t="s">
        <v>1005</v>
      </c>
      <c r="I3226">
        <v>60200</v>
      </c>
      <c r="K3226" t="s">
        <v>1880</v>
      </c>
      <c r="L3226" s="106">
        <v>40091</v>
      </c>
      <c r="M3226">
        <v>14653976</v>
      </c>
      <c r="N3226" t="s">
        <v>996</v>
      </c>
      <c r="O3226" t="s">
        <v>12</v>
      </c>
      <c r="P3226" t="s">
        <v>997</v>
      </c>
      <c r="R3226" s="109" t="str">
        <f>IF(OR(P3226="SB",Q3226="SB"),"SB",0)</f>
        <v>SB</v>
      </c>
      <c r="T3226" s="110" t="s">
        <v>998</v>
      </c>
      <c r="V3226" s="113" t="str">
        <f>IF(AND(I3226&gt;=10000,I3226&lt;=19900),"Praha",(IF(AND(I3226&gt;=25001,I3226&lt;=29501),"Středočeský kraj",(IF(AND(I3226&gt;=30100,I3226&lt;=34972),"Středočeský kraj",(IF(AND(I3226&gt;=35002,I3226&lt;=36271),"Karlovarský kraj",(IF(AND(I3226&gt;=37001,I3226&lt;=39201),"Jihočeský kraj",(IF(AND(I3226&gt;=39701,I3226&lt;=39901),"Jihočeský kraj",(IF(AND(I3226&gt;=39301,I3226&lt;=39601),"Kraj Vysočina",(IF(AND(I3226&gt;=58001,I3226&lt;=59501),"Kraj Vysočina",(IF(AND(I3226&gt;=67401,I3226&lt;=67602),"Kraj Vysočina",(IF(AND(I3226&gt;=40001,I3226&lt;=44101),"Ústecký kraj",(IF(AND(I3226&gt;=46001,I3226&lt;=47201),"Liberecký kraj",(IF(AND(I3226&gt;=51202,I3226&lt;=51401),"Liberecký kraj",(IF(AND(I3226&gt;=53002,I3226&lt;=53976),"Pardubický kraj",(IF(AND(I3226&gt;=56002,I3226&lt;=57201),"Pardubický kraj",(IF(AND(I3226&gt;=60200,I3226&lt;=67201),"Jihomoravský kraj",(IF(AND(I3226&gt;=67801,I3226&lt;=68501),"Jihomoravský kraj",(IF(AND(I3226&gt;=69002,I3226&lt;=69801),"Jihomoravský kraj",(IF(AND(I3226&gt;=68601,I3226&lt;=68801),"Zlínský kraj",(IF(AND(I3226&gt;=75501,I3226&lt;=76901),"Zlínský kraj",(IF(AND(I3226&gt;=70030,I3226&lt;=74901),"Moravskoslezský kraj",(IF(AND(I3226&gt;=75000,I3226&lt;=75368),"Olomoucký kraj",(IF(AND(I3226&gt;=77200,I3226&lt;=79862),"Olomoucký kraj",(IF(AND(I3226&gt;=50011,I3226&lt;=50301),"Královéhradecký kraj",(IF(AND(I3226&gt;=54301,I3226&lt;=54303),"Královéhradecký kraj","0")))))))))))))))))))))))))))))))))))))))))))))))</f>
        <v>Jihomoravský kraj</v>
      </c>
      <c r="AB3226" t="s">
        <v>998</v>
      </c>
      <c r="AD3226" t="s">
        <v>998</v>
      </c>
      <c r="AE3226" t="s">
        <v>998</v>
      </c>
      <c r="AF3226" t="s">
        <v>998</v>
      </c>
      <c r="AG3226" s="107">
        <v>300</v>
      </c>
      <c r="AH3226" s="107">
        <v>0</v>
      </c>
      <c r="AI3226" s="107">
        <v>0</v>
      </c>
      <c r="AJ3226" t="s">
        <v>999</v>
      </c>
      <c r="AK3226" s="106">
        <v>44923</v>
      </c>
    </row>
    <row r="3227" spans="1:37" x14ac:dyDescent="0.45">
      <c r="A3227" t="s">
        <v>1882</v>
      </c>
      <c r="B3227" t="s">
        <v>1883</v>
      </c>
      <c r="C3227" t="s">
        <v>1002</v>
      </c>
      <c r="D3227" t="s">
        <v>1884</v>
      </c>
      <c r="E3227" t="s">
        <v>992</v>
      </c>
      <c r="F3227" t="s">
        <v>1879</v>
      </c>
      <c r="G3227">
        <v>28</v>
      </c>
      <c r="H3227" t="s">
        <v>1005</v>
      </c>
      <c r="I3227">
        <v>60200</v>
      </c>
      <c r="K3227" t="s">
        <v>1885</v>
      </c>
      <c r="L3227" s="106">
        <v>38714</v>
      </c>
      <c r="M3227">
        <v>14654077</v>
      </c>
      <c r="N3227" t="s">
        <v>996</v>
      </c>
      <c r="O3227" t="s">
        <v>12</v>
      </c>
      <c r="P3227" t="s">
        <v>997</v>
      </c>
      <c r="R3227" s="109" t="str">
        <f>IF(OR(P3227="SB",Q3227="SB"),"SB",0)</f>
        <v>SB</v>
      </c>
      <c r="T3227" s="110" t="s">
        <v>998</v>
      </c>
      <c r="V3227" s="113" t="str">
        <f>IF(AND(I3227&gt;=10000,I3227&lt;=19900),"Praha",(IF(AND(I3227&gt;=25001,I3227&lt;=29501),"Středočeský kraj",(IF(AND(I3227&gt;=30100,I3227&lt;=34972),"Středočeský kraj",(IF(AND(I3227&gt;=35002,I3227&lt;=36271),"Karlovarský kraj",(IF(AND(I3227&gt;=37001,I3227&lt;=39201),"Jihočeský kraj",(IF(AND(I3227&gt;=39701,I3227&lt;=39901),"Jihočeský kraj",(IF(AND(I3227&gt;=39301,I3227&lt;=39601),"Kraj Vysočina",(IF(AND(I3227&gt;=58001,I3227&lt;=59501),"Kraj Vysočina",(IF(AND(I3227&gt;=67401,I3227&lt;=67602),"Kraj Vysočina",(IF(AND(I3227&gt;=40001,I3227&lt;=44101),"Ústecký kraj",(IF(AND(I3227&gt;=46001,I3227&lt;=47201),"Liberecký kraj",(IF(AND(I3227&gt;=51202,I3227&lt;=51401),"Liberecký kraj",(IF(AND(I3227&gt;=53002,I3227&lt;=53976),"Pardubický kraj",(IF(AND(I3227&gt;=56002,I3227&lt;=57201),"Pardubický kraj",(IF(AND(I3227&gt;=60200,I3227&lt;=67201),"Jihomoravský kraj",(IF(AND(I3227&gt;=67801,I3227&lt;=68501),"Jihomoravský kraj",(IF(AND(I3227&gt;=69002,I3227&lt;=69801),"Jihomoravský kraj",(IF(AND(I3227&gt;=68601,I3227&lt;=68801),"Zlínský kraj",(IF(AND(I3227&gt;=75501,I3227&lt;=76901),"Zlínský kraj",(IF(AND(I3227&gt;=70030,I3227&lt;=74901),"Moravskoslezský kraj",(IF(AND(I3227&gt;=75000,I3227&lt;=75368),"Olomoucký kraj",(IF(AND(I3227&gt;=77200,I3227&lt;=79862),"Olomoucký kraj",(IF(AND(I3227&gt;=50011,I3227&lt;=50301),"Královéhradecký kraj",(IF(AND(I3227&gt;=54301,I3227&lt;=54303),"Královéhradecký kraj","0")))))))))))))))))))))))))))))))))))))))))))))))</f>
        <v>Jihomoravský kraj</v>
      </c>
      <c r="AB3227" t="s">
        <v>998</v>
      </c>
      <c r="AD3227" t="s">
        <v>998</v>
      </c>
      <c r="AE3227" t="s">
        <v>998</v>
      </c>
      <c r="AF3227" t="s">
        <v>998</v>
      </c>
      <c r="AG3227" s="107">
        <v>300</v>
      </c>
      <c r="AH3227" s="107">
        <v>0</v>
      </c>
      <c r="AI3227" s="107">
        <v>0</v>
      </c>
      <c r="AJ3227" t="s">
        <v>999</v>
      </c>
      <c r="AK3227" s="106">
        <v>44924</v>
      </c>
    </row>
    <row r="3228" spans="1:37" x14ac:dyDescent="0.45">
      <c r="A3228" t="s">
        <v>1814</v>
      </c>
      <c r="B3228" t="s">
        <v>1994</v>
      </c>
      <c r="C3228" t="s">
        <v>1002</v>
      </c>
      <c r="D3228" t="s">
        <v>1995</v>
      </c>
      <c r="E3228" t="s">
        <v>992</v>
      </c>
      <c r="F3228" t="s">
        <v>1996</v>
      </c>
      <c r="G3228">
        <v>85</v>
      </c>
      <c r="H3228" t="s">
        <v>1005</v>
      </c>
      <c r="I3228">
        <v>60200</v>
      </c>
      <c r="K3228" t="s">
        <v>1997</v>
      </c>
      <c r="L3228" s="106">
        <v>39128</v>
      </c>
      <c r="M3228">
        <v>14735317</v>
      </c>
      <c r="N3228" t="s">
        <v>996</v>
      </c>
      <c r="O3228" t="s">
        <v>12</v>
      </c>
      <c r="P3228" t="s">
        <v>997</v>
      </c>
      <c r="R3228" s="109" t="str">
        <f>IF(OR(P3228="SB",Q3228="SB"),"SB",0)</f>
        <v>SB</v>
      </c>
      <c r="T3228" s="110" t="s">
        <v>998</v>
      </c>
      <c r="V3228" s="113" t="str">
        <f>IF(AND(I3228&gt;=10000,I3228&lt;=19900),"Praha",(IF(AND(I3228&gt;=25001,I3228&lt;=29501),"Středočeský kraj",(IF(AND(I3228&gt;=30100,I3228&lt;=34972),"Středočeský kraj",(IF(AND(I3228&gt;=35002,I3228&lt;=36271),"Karlovarský kraj",(IF(AND(I3228&gt;=37001,I3228&lt;=39201),"Jihočeský kraj",(IF(AND(I3228&gt;=39701,I3228&lt;=39901),"Jihočeský kraj",(IF(AND(I3228&gt;=39301,I3228&lt;=39601),"Kraj Vysočina",(IF(AND(I3228&gt;=58001,I3228&lt;=59501),"Kraj Vysočina",(IF(AND(I3228&gt;=67401,I3228&lt;=67602),"Kraj Vysočina",(IF(AND(I3228&gt;=40001,I3228&lt;=44101),"Ústecký kraj",(IF(AND(I3228&gt;=46001,I3228&lt;=47201),"Liberecký kraj",(IF(AND(I3228&gt;=51202,I3228&lt;=51401),"Liberecký kraj",(IF(AND(I3228&gt;=53002,I3228&lt;=53976),"Pardubický kraj",(IF(AND(I3228&gt;=56002,I3228&lt;=57201),"Pardubický kraj",(IF(AND(I3228&gt;=60200,I3228&lt;=67201),"Jihomoravský kraj",(IF(AND(I3228&gt;=67801,I3228&lt;=68501),"Jihomoravský kraj",(IF(AND(I3228&gt;=69002,I3228&lt;=69801),"Jihomoravský kraj",(IF(AND(I3228&gt;=68601,I3228&lt;=68801),"Zlínský kraj",(IF(AND(I3228&gt;=75501,I3228&lt;=76901),"Zlínský kraj",(IF(AND(I3228&gt;=70030,I3228&lt;=74901),"Moravskoslezský kraj",(IF(AND(I3228&gt;=75000,I3228&lt;=75368),"Olomoucký kraj",(IF(AND(I3228&gt;=77200,I3228&lt;=79862),"Olomoucký kraj",(IF(AND(I3228&gt;=50011,I3228&lt;=50301),"Královéhradecký kraj",(IF(AND(I3228&gt;=54301,I3228&lt;=54303),"Královéhradecký kraj","0")))))))))))))))))))))))))))))))))))))))))))))))</f>
        <v>Jihomoravský kraj</v>
      </c>
      <c r="AB3228" t="s">
        <v>998</v>
      </c>
      <c r="AD3228" t="s">
        <v>998</v>
      </c>
      <c r="AE3228" t="s">
        <v>998</v>
      </c>
      <c r="AF3228" t="s">
        <v>998</v>
      </c>
      <c r="AG3228" s="107">
        <v>300</v>
      </c>
      <c r="AH3228" s="107">
        <v>0</v>
      </c>
      <c r="AI3228" s="107">
        <v>0</v>
      </c>
      <c r="AJ3228" t="s">
        <v>999</v>
      </c>
      <c r="AK3228" s="106">
        <v>44923</v>
      </c>
    </row>
    <row r="3229" spans="1:37" x14ac:dyDescent="0.45">
      <c r="A3229" t="s">
        <v>2657</v>
      </c>
      <c r="B3229" t="s">
        <v>2658</v>
      </c>
      <c r="C3229" t="s">
        <v>1002</v>
      </c>
      <c r="D3229" t="s">
        <v>2659</v>
      </c>
      <c r="E3229" t="s">
        <v>992</v>
      </c>
      <c r="F3229" t="s">
        <v>2660</v>
      </c>
      <c r="G3229">
        <v>6</v>
      </c>
      <c r="H3229" t="s">
        <v>1005</v>
      </c>
      <c r="I3229">
        <v>60200</v>
      </c>
      <c r="K3229" t="s">
        <v>2661</v>
      </c>
      <c r="L3229" s="106">
        <v>39941</v>
      </c>
      <c r="M3229">
        <v>14640034</v>
      </c>
      <c r="N3229" t="s">
        <v>996</v>
      </c>
      <c r="O3229" t="s">
        <v>12</v>
      </c>
      <c r="P3229" t="s">
        <v>997</v>
      </c>
      <c r="R3229" s="109" t="str">
        <f>IF(OR(P3229="SB",Q3229="SB"),"SB",0)</f>
        <v>SB</v>
      </c>
      <c r="T3229" s="110" t="s">
        <v>998</v>
      </c>
      <c r="V3229" s="113" t="str">
        <f>IF(AND(I3229&gt;=10000,I3229&lt;=19900),"Praha",(IF(AND(I3229&gt;=25001,I3229&lt;=29501),"Středočeský kraj",(IF(AND(I3229&gt;=30100,I3229&lt;=34972),"Středočeský kraj",(IF(AND(I3229&gt;=35002,I3229&lt;=36271),"Karlovarský kraj",(IF(AND(I3229&gt;=37001,I3229&lt;=39201),"Jihočeský kraj",(IF(AND(I3229&gt;=39701,I3229&lt;=39901),"Jihočeský kraj",(IF(AND(I3229&gt;=39301,I3229&lt;=39601),"Kraj Vysočina",(IF(AND(I3229&gt;=58001,I3229&lt;=59501),"Kraj Vysočina",(IF(AND(I3229&gt;=67401,I3229&lt;=67602),"Kraj Vysočina",(IF(AND(I3229&gt;=40001,I3229&lt;=44101),"Ústecký kraj",(IF(AND(I3229&gt;=46001,I3229&lt;=47201),"Liberecký kraj",(IF(AND(I3229&gt;=51202,I3229&lt;=51401),"Liberecký kraj",(IF(AND(I3229&gt;=53002,I3229&lt;=53976),"Pardubický kraj",(IF(AND(I3229&gt;=56002,I3229&lt;=57201),"Pardubický kraj",(IF(AND(I3229&gt;=60200,I3229&lt;=67201),"Jihomoravský kraj",(IF(AND(I3229&gt;=67801,I3229&lt;=68501),"Jihomoravský kraj",(IF(AND(I3229&gt;=69002,I3229&lt;=69801),"Jihomoravský kraj",(IF(AND(I3229&gt;=68601,I3229&lt;=68801),"Zlínský kraj",(IF(AND(I3229&gt;=75501,I3229&lt;=76901),"Zlínský kraj",(IF(AND(I3229&gt;=70030,I3229&lt;=74901),"Moravskoslezský kraj",(IF(AND(I3229&gt;=75000,I3229&lt;=75368),"Olomoucký kraj",(IF(AND(I3229&gt;=77200,I3229&lt;=79862),"Olomoucký kraj",(IF(AND(I3229&gt;=50011,I3229&lt;=50301),"Královéhradecký kraj",(IF(AND(I3229&gt;=54301,I3229&lt;=54303),"Královéhradecký kraj","0")))))))))))))))))))))))))))))))))))))))))))))))</f>
        <v>Jihomoravský kraj</v>
      </c>
      <c r="AB3229" t="s">
        <v>998</v>
      </c>
      <c r="AD3229" t="s">
        <v>998</v>
      </c>
      <c r="AE3229" t="s">
        <v>998</v>
      </c>
      <c r="AF3229" t="s">
        <v>998</v>
      </c>
      <c r="AG3229" s="107">
        <v>300</v>
      </c>
      <c r="AH3229" s="107">
        <v>0</v>
      </c>
      <c r="AI3229" s="107">
        <v>0</v>
      </c>
      <c r="AJ3229" t="s">
        <v>999</v>
      </c>
      <c r="AK3229" s="106">
        <v>44923</v>
      </c>
    </row>
    <row r="3230" spans="1:37" x14ac:dyDescent="0.45">
      <c r="A3230" t="s">
        <v>3508</v>
      </c>
      <c r="B3230" t="s">
        <v>3509</v>
      </c>
      <c r="C3230" t="s">
        <v>990</v>
      </c>
      <c r="D3230" t="s">
        <v>3510</v>
      </c>
      <c r="E3230" t="s">
        <v>992</v>
      </c>
      <c r="F3230" t="s">
        <v>1160</v>
      </c>
      <c r="G3230">
        <v>76</v>
      </c>
      <c r="H3230" t="s">
        <v>1005</v>
      </c>
      <c r="I3230">
        <v>60200</v>
      </c>
      <c r="K3230" t="s">
        <v>3511</v>
      </c>
      <c r="L3230" s="106">
        <v>31956</v>
      </c>
      <c r="M3230">
        <v>13388835</v>
      </c>
      <c r="N3230" t="s">
        <v>996</v>
      </c>
      <c r="O3230" t="s">
        <v>12</v>
      </c>
      <c r="P3230" t="s">
        <v>997</v>
      </c>
      <c r="R3230" s="109" t="str">
        <f>IF(OR(P3230="SB",Q3230="SB"),"SB",0)</f>
        <v>SB</v>
      </c>
      <c r="T3230" s="110" t="s">
        <v>998</v>
      </c>
      <c r="V3230" s="113" t="str">
        <f>IF(AND(I3230&gt;=10000,I3230&lt;=19900),"Praha",(IF(AND(I3230&gt;=25001,I3230&lt;=29501),"Středočeský kraj",(IF(AND(I3230&gt;=30100,I3230&lt;=34972),"Středočeský kraj",(IF(AND(I3230&gt;=35002,I3230&lt;=36271),"Karlovarský kraj",(IF(AND(I3230&gt;=37001,I3230&lt;=39201),"Jihočeský kraj",(IF(AND(I3230&gt;=39701,I3230&lt;=39901),"Jihočeský kraj",(IF(AND(I3230&gt;=39301,I3230&lt;=39601),"Kraj Vysočina",(IF(AND(I3230&gt;=58001,I3230&lt;=59501),"Kraj Vysočina",(IF(AND(I3230&gt;=67401,I3230&lt;=67602),"Kraj Vysočina",(IF(AND(I3230&gt;=40001,I3230&lt;=44101),"Ústecký kraj",(IF(AND(I3230&gt;=46001,I3230&lt;=47201),"Liberecký kraj",(IF(AND(I3230&gt;=51202,I3230&lt;=51401),"Liberecký kraj",(IF(AND(I3230&gt;=53002,I3230&lt;=53976),"Pardubický kraj",(IF(AND(I3230&gt;=56002,I3230&lt;=57201),"Pardubický kraj",(IF(AND(I3230&gt;=60200,I3230&lt;=67201),"Jihomoravský kraj",(IF(AND(I3230&gt;=67801,I3230&lt;=68501),"Jihomoravský kraj",(IF(AND(I3230&gt;=69002,I3230&lt;=69801),"Jihomoravský kraj",(IF(AND(I3230&gt;=68601,I3230&lt;=68801),"Zlínský kraj",(IF(AND(I3230&gt;=75501,I3230&lt;=76901),"Zlínský kraj",(IF(AND(I3230&gt;=70030,I3230&lt;=74901),"Moravskoslezský kraj",(IF(AND(I3230&gt;=75000,I3230&lt;=75368),"Olomoucký kraj",(IF(AND(I3230&gt;=77200,I3230&lt;=79862),"Olomoucký kraj",(IF(AND(I3230&gt;=50011,I3230&lt;=50301),"Královéhradecký kraj",(IF(AND(I3230&gt;=54301,I3230&lt;=54303),"Královéhradecký kraj","0")))))))))))))))))))))))))))))))))))))))))))))))</f>
        <v>Jihomoravský kraj</v>
      </c>
      <c r="AB3230" t="s">
        <v>998</v>
      </c>
      <c r="AD3230" t="s">
        <v>998</v>
      </c>
      <c r="AE3230" t="s">
        <v>998</v>
      </c>
      <c r="AF3230" t="s">
        <v>998</v>
      </c>
      <c r="AG3230" s="107">
        <v>0</v>
      </c>
      <c r="AH3230" s="107">
        <v>0</v>
      </c>
      <c r="AI3230" s="107">
        <v>0</v>
      </c>
      <c r="AJ3230" t="s">
        <v>1012</v>
      </c>
    </row>
    <row r="3231" spans="1:37" x14ac:dyDescent="0.45">
      <c r="A3231" t="s">
        <v>1156</v>
      </c>
      <c r="B3231" t="s">
        <v>3509</v>
      </c>
      <c r="C3231" t="s">
        <v>990</v>
      </c>
      <c r="D3231" t="s">
        <v>3512</v>
      </c>
      <c r="E3231" t="s">
        <v>992</v>
      </c>
      <c r="F3231" t="s">
        <v>1160</v>
      </c>
      <c r="G3231">
        <v>76</v>
      </c>
      <c r="H3231" t="s">
        <v>1005</v>
      </c>
      <c r="I3231">
        <v>60200</v>
      </c>
      <c r="K3231" t="s">
        <v>3513</v>
      </c>
      <c r="L3231" s="106">
        <v>33027</v>
      </c>
      <c r="M3231">
        <v>13388936</v>
      </c>
      <c r="N3231" t="s">
        <v>996</v>
      </c>
      <c r="O3231" t="s">
        <v>12</v>
      </c>
      <c r="P3231" t="s">
        <v>997</v>
      </c>
      <c r="R3231" s="109" t="str">
        <f>IF(OR(P3231="SB",Q3231="SB"),"SB",0)</f>
        <v>SB</v>
      </c>
      <c r="T3231" s="110" t="s">
        <v>998</v>
      </c>
      <c r="V3231" s="113" t="str">
        <f>IF(AND(I3231&gt;=10000,I3231&lt;=19900),"Praha",(IF(AND(I3231&gt;=25001,I3231&lt;=29501),"Středočeský kraj",(IF(AND(I3231&gt;=30100,I3231&lt;=34972),"Středočeský kraj",(IF(AND(I3231&gt;=35002,I3231&lt;=36271),"Karlovarský kraj",(IF(AND(I3231&gt;=37001,I3231&lt;=39201),"Jihočeský kraj",(IF(AND(I3231&gt;=39701,I3231&lt;=39901),"Jihočeský kraj",(IF(AND(I3231&gt;=39301,I3231&lt;=39601),"Kraj Vysočina",(IF(AND(I3231&gt;=58001,I3231&lt;=59501),"Kraj Vysočina",(IF(AND(I3231&gt;=67401,I3231&lt;=67602),"Kraj Vysočina",(IF(AND(I3231&gt;=40001,I3231&lt;=44101),"Ústecký kraj",(IF(AND(I3231&gt;=46001,I3231&lt;=47201),"Liberecký kraj",(IF(AND(I3231&gt;=51202,I3231&lt;=51401),"Liberecký kraj",(IF(AND(I3231&gt;=53002,I3231&lt;=53976),"Pardubický kraj",(IF(AND(I3231&gt;=56002,I3231&lt;=57201),"Pardubický kraj",(IF(AND(I3231&gt;=60200,I3231&lt;=67201),"Jihomoravský kraj",(IF(AND(I3231&gt;=67801,I3231&lt;=68501),"Jihomoravský kraj",(IF(AND(I3231&gt;=69002,I3231&lt;=69801),"Jihomoravský kraj",(IF(AND(I3231&gt;=68601,I3231&lt;=68801),"Zlínský kraj",(IF(AND(I3231&gt;=75501,I3231&lt;=76901),"Zlínský kraj",(IF(AND(I3231&gt;=70030,I3231&lt;=74901),"Moravskoslezský kraj",(IF(AND(I3231&gt;=75000,I3231&lt;=75368),"Olomoucký kraj",(IF(AND(I3231&gt;=77200,I3231&lt;=79862),"Olomoucký kraj",(IF(AND(I3231&gt;=50011,I3231&lt;=50301),"Královéhradecký kraj",(IF(AND(I3231&gt;=54301,I3231&lt;=54303),"Královéhradecký kraj","0")))))))))))))))))))))))))))))))))))))))))))))))</f>
        <v>Jihomoravský kraj</v>
      </c>
      <c r="AB3231" t="s">
        <v>998</v>
      </c>
      <c r="AD3231" t="s">
        <v>998</v>
      </c>
      <c r="AE3231" t="s">
        <v>998</v>
      </c>
      <c r="AF3231" t="s">
        <v>998</v>
      </c>
      <c r="AG3231" s="107">
        <v>0</v>
      </c>
      <c r="AH3231" s="107">
        <v>0</v>
      </c>
      <c r="AI3231" s="107">
        <v>0</v>
      </c>
      <c r="AJ3231" t="s">
        <v>1012</v>
      </c>
    </row>
    <row r="3232" spans="1:37" x14ac:dyDescent="0.45">
      <c r="A3232" t="s">
        <v>1169</v>
      </c>
      <c r="B3232" t="s">
        <v>3816</v>
      </c>
      <c r="C3232" t="s">
        <v>990</v>
      </c>
      <c r="D3232" t="s">
        <v>3820</v>
      </c>
      <c r="E3232" t="s">
        <v>992</v>
      </c>
      <c r="F3232" t="s">
        <v>3818</v>
      </c>
      <c r="G3232">
        <v>15</v>
      </c>
      <c r="H3232" t="s">
        <v>1005</v>
      </c>
      <c r="I3232">
        <v>60200</v>
      </c>
      <c r="K3232" t="s">
        <v>3821</v>
      </c>
      <c r="L3232" s="106">
        <v>38245</v>
      </c>
      <c r="M3232">
        <v>14650441</v>
      </c>
      <c r="N3232" t="s">
        <v>996</v>
      </c>
      <c r="O3232" t="s">
        <v>12</v>
      </c>
      <c r="P3232" t="s">
        <v>997</v>
      </c>
      <c r="R3232" s="109" t="str">
        <f>IF(OR(P3232="SB",Q3232="SB"),"SB",0)</f>
        <v>SB</v>
      </c>
      <c r="T3232" s="110" t="s">
        <v>998</v>
      </c>
      <c r="V3232" s="113" t="str">
        <f>IF(AND(I3232&gt;=10000,I3232&lt;=19900),"Praha",(IF(AND(I3232&gt;=25001,I3232&lt;=29501),"Středočeský kraj",(IF(AND(I3232&gt;=30100,I3232&lt;=34972),"Středočeský kraj",(IF(AND(I3232&gt;=35002,I3232&lt;=36271),"Karlovarský kraj",(IF(AND(I3232&gt;=37001,I3232&lt;=39201),"Jihočeský kraj",(IF(AND(I3232&gt;=39701,I3232&lt;=39901),"Jihočeský kraj",(IF(AND(I3232&gt;=39301,I3232&lt;=39601),"Kraj Vysočina",(IF(AND(I3232&gt;=58001,I3232&lt;=59501),"Kraj Vysočina",(IF(AND(I3232&gt;=67401,I3232&lt;=67602),"Kraj Vysočina",(IF(AND(I3232&gt;=40001,I3232&lt;=44101),"Ústecký kraj",(IF(AND(I3232&gt;=46001,I3232&lt;=47201),"Liberecký kraj",(IF(AND(I3232&gt;=51202,I3232&lt;=51401),"Liberecký kraj",(IF(AND(I3232&gt;=53002,I3232&lt;=53976),"Pardubický kraj",(IF(AND(I3232&gt;=56002,I3232&lt;=57201),"Pardubický kraj",(IF(AND(I3232&gt;=60200,I3232&lt;=67201),"Jihomoravský kraj",(IF(AND(I3232&gt;=67801,I3232&lt;=68501),"Jihomoravský kraj",(IF(AND(I3232&gt;=69002,I3232&lt;=69801),"Jihomoravský kraj",(IF(AND(I3232&gt;=68601,I3232&lt;=68801),"Zlínský kraj",(IF(AND(I3232&gt;=75501,I3232&lt;=76901),"Zlínský kraj",(IF(AND(I3232&gt;=70030,I3232&lt;=74901),"Moravskoslezský kraj",(IF(AND(I3232&gt;=75000,I3232&lt;=75368),"Olomoucký kraj",(IF(AND(I3232&gt;=77200,I3232&lt;=79862),"Olomoucký kraj",(IF(AND(I3232&gt;=50011,I3232&lt;=50301),"Královéhradecký kraj",(IF(AND(I3232&gt;=54301,I3232&lt;=54303),"Královéhradecký kraj","0")))))))))))))))))))))))))))))))))))))))))))))))</f>
        <v>Jihomoravský kraj</v>
      </c>
      <c r="AB3232" t="s">
        <v>998</v>
      </c>
      <c r="AD3232" t="s">
        <v>998</v>
      </c>
      <c r="AE3232" t="s">
        <v>998</v>
      </c>
      <c r="AF3232" t="s">
        <v>998</v>
      </c>
      <c r="AG3232" s="107">
        <v>300</v>
      </c>
      <c r="AH3232" s="107">
        <v>0</v>
      </c>
      <c r="AI3232" s="107">
        <v>0</v>
      </c>
      <c r="AJ3232" t="s">
        <v>999</v>
      </c>
      <c r="AK3232" s="106">
        <v>44924</v>
      </c>
    </row>
    <row r="3233" spans="1:37" x14ac:dyDescent="0.45">
      <c r="A3233" t="s">
        <v>1112</v>
      </c>
      <c r="B3233" t="s">
        <v>4572</v>
      </c>
      <c r="C3233" t="s">
        <v>990</v>
      </c>
      <c r="D3233" t="s">
        <v>4573</v>
      </c>
      <c r="E3233" t="s">
        <v>992</v>
      </c>
      <c r="F3233" t="s">
        <v>4574</v>
      </c>
      <c r="G3233">
        <v>6</v>
      </c>
      <c r="H3233" t="s">
        <v>1005</v>
      </c>
      <c r="I3233">
        <v>60200</v>
      </c>
      <c r="K3233" t="s">
        <v>4575</v>
      </c>
      <c r="L3233" s="106">
        <v>39181</v>
      </c>
      <c r="M3233">
        <v>14637812</v>
      </c>
      <c r="N3233" t="s">
        <v>996</v>
      </c>
      <c r="O3233" t="s">
        <v>12</v>
      </c>
      <c r="P3233" t="s">
        <v>997</v>
      </c>
      <c r="R3233" s="109" t="str">
        <f>IF(OR(P3233="SB",Q3233="SB"),"SB",0)</f>
        <v>SB</v>
      </c>
      <c r="T3233" s="110" t="s">
        <v>998</v>
      </c>
      <c r="V3233" s="113" t="str">
        <f>IF(AND(I3233&gt;=10000,I3233&lt;=19900),"Praha",(IF(AND(I3233&gt;=25001,I3233&lt;=29501),"Středočeský kraj",(IF(AND(I3233&gt;=30100,I3233&lt;=34972),"Středočeský kraj",(IF(AND(I3233&gt;=35002,I3233&lt;=36271),"Karlovarský kraj",(IF(AND(I3233&gt;=37001,I3233&lt;=39201),"Jihočeský kraj",(IF(AND(I3233&gt;=39701,I3233&lt;=39901),"Jihočeský kraj",(IF(AND(I3233&gt;=39301,I3233&lt;=39601),"Kraj Vysočina",(IF(AND(I3233&gt;=58001,I3233&lt;=59501),"Kraj Vysočina",(IF(AND(I3233&gt;=67401,I3233&lt;=67602),"Kraj Vysočina",(IF(AND(I3233&gt;=40001,I3233&lt;=44101),"Ústecký kraj",(IF(AND(I3233&gt;=46001,I3233&lt;=47201),"Liberecký kraj",(IF(AND(I3233&gt;=51202,I3233&lt;=51401),"Liberecký kraj",(IF(AND(I3233&gt;=53002,I3233&lt;=53976),"Pardubický kraj",(IF(AND(I3233&gt;=56002,I3233&lt;=57201),"Pardubický kraj",(IF(AND(I3233&gt;=60200,I3233&lt;=67201),"Jihomoravský kraj",(IF(AND(I3233&gt;=67801,I3233&lt;=68501),"Jihomoravský kraj",(IF(AND(I3233&gt;=69002,I3233&lt;=69801),"Jihomoravský kraj",(IF(AND(I3233&gt;=68601,I3233&lt;=68801),"Zlínský kraj",(IF(AND(I3233&gt;=75501,I3233&lt;=76901),"Zlínský kraj",(IF(AND(I3233&gt;=70030,I3233&lt;=74901),"Moravskoslezský kraj",(IF(AND(I3233&gt;=75000,I3233&lt;=75368),"Olomoucký kraj",(IF(AND(I3233&gt;=77200,I3233&lt;=79862),"Olomoucký kraj",(IF(AND(I3233&gt;=50011,I3233&lt;=50301),"Královéhradecký kraj",(IF(AND(I3233&gt;=54301,I3233&lt;=54303),"Královéhradecký kraj","0")))))))))))))))))))))))))))))))))))))))))))))))</f>
        <v>Jihomoravský kraj</v>
      </c>
      <c r="AB3233" t="s">
        <v>998</v>
      </c>
      <c r="AD3233" t="s">
        <v>998</v>
      </c>
      <c r="AE3233" t="s">
        <v>998</v>
      </c>
      <c r="AF3233" t="s">
        <v>998</v>
      </c>
      <c r="AG3233" s="107">
        <v>300</v>
      </c>
      <c r="AH3233" s="107">
        <v>0</v>
      </c>
      <c r="AI3233" s="107">
        <v>0</v>
      </c>
      <c r="AJ3233" t="s">
        <v>999</v>
      </c>
      <c r="AK3233" s="106">
        <v>44923</v>
      </c>
    </row>
    <row r="3234" spans="1:37" x14ac:dyDescent="0.45">
      <c r="A3234" t="s">
        <v>1197</v>
      </c>
      <c r="B3234" t="s">
        <v>4626</v>
      </c>
      <c r="C3234" t="s">
        <v>1002</v>
      </c>
      <c r="D3234" t="s">
        <v>4627</v>
      </c>
      <c r="E3234" t="s">
        <v>992</v>
      </c>
      <c r="F3234" t="s">
        <v>4628</v>
      </c>
      <c r="G3234">
        <v>14</v>
      </c>
      <c r="H3234" t="s">
        <v>1005</v>
      </c>
      <c r="I3234">
        <v>60200</v>
      </c>
      <c r="K3234" t="s">
        <v>4629</v>
      </c>
      <c r="L3234" s="106">
        <v>39466</v>
      </c>
      <c r="M3234">
        <v>14606890</v>
      </c>
      <c r="N3234" t="s">
        <v>996</v>
      </c>
      <c r="O3234" t="s">
        <v>12</v>
      </c>
      <c r="P3234" t="s">
        <v>997</v>
      </c>
      <c r="R3234" s="109" t="str">
        <f>IF(OR(P3234="SB",Q3234="SB"),"SB",0)</f>
        <v>SB</v>
      </c>
      <c r="T3234" s="110" t="s">
        <v>998</v>
      </c>
      <c r="V3234" s="113" t="str">
        <f>IF(AND(I3234&gt;=10000,I3234&lt;=19900),"Praha",(IF(AND(I3234&gt;=25001,I3234&lt;=29501),"Středočeský kraj",(IF(AND(I3234&gt;=30100,I3234&lt;=34972),"Středočeský kraj",(IF(AND(I3234&gt;=35002,I3234&lt;=36271),"Karlovarský kraj",(IF(AND(I3234&gt;=37001,I3234&lt;=39201),"Jihočeský kraj",(IF(AND(I3234&gt;=39701,I3234&lt;=39901),"Jihočeský kraj",(IF(AND(I3234&gt;=39301,I3234&lt;=39601),"Kraj Vysočina",(IF(AND(I3234&gt;=58001,I3234&lt;=59501),"Kraj Vysočina",(IF(AND(I3234&gt;=67401,I3234&lt;=67602),"Kraj Vysočina",(IF(AND(I3234&gt;=40001,I3234&lt;=44101),"Ústecký kraj",(IF(AND(I3234&gt;=46001,I3234&lt;=47201),"Liberecký kraj",(IF(AND(I3234&gt;=51202,I3234&lt;=51401),"Liberecký kraj",(IF(AND(I3234&gt;=53002,I3234&lt;=53976),"Pardubický kraj",(IF(AND(I3234&gt;=56002,I3234&lt;=57201),"Pardubický kraj",(IF(AND(I3234&gt;=60200,I3234&lt;=67201),"Jihomoravský kraj",(IF(AND(I3234&gt;=67801,I3234&lt;=68501),"Jihomoravský kraj",(IF(AND(I3234&gt;=69002,I3234&lt;=69801),"Jihomoravský kraj",(IF(AND(I3234&gt;=68601,I3234&lt;=68801),"Zlínský kraj",(IF(AND(I3234&gt;=75501,I3234&lt;=76901),"Zlínský kraj",(IF(AND(I3234&gt;=70030,I3234&lt;=74901),"Moravskoslezský kraj",(IF(AND(I3234&gt;=75000,I3234&lt;=75368),"Olomoucký kraj",(IF(AND(I3234&gt;=77200,I3234&lt;=79862),"Olomoucký kraj",(IF(AND(I3234&gt;=50011,I3234&lt;=50301),"Královéhradecký kraj",(IF(AND(I3234&gt;=54301,I3234&lt;=54303),"Královéhradecký kraj","0")))))))))))))))))))))))))))))))))))))))))))))))</f>
        <v>Jihomoravský kraj</v>
      </c>
      <c r="AB3234" t="s">
        <v>998</v>
      </c>
      <c r="AD3234" t="s">
        <v>998</v>
      </c>
      <c r="AE3234" t="s">
        <v>998</v>
      </c>
      <c r="AF3234" t="s">
        <v>998</v>
      </c>
      <c r="AG3234" s="107">
        <v>300</v>
      </c>
      <c r="AH3234" s="107">
        <v>0</v>
      </c>
      <c r="AI3234" s="107">
        <v>0</v>
      </c>
      <c r="AJ3234" t="s">
        <v>999</v>
      </c>
      <c r="AK3234" s="106">
        <v>44923</v>
      </c>
    </row>
    <row r="3235" spans="1:37" x14ac:dyDescent="0.45">
      <c r="A3235" t="s">
        <v>1035</v>
      </c>
      <c r="B3235" t="s">
        <v>4761</v>
      </c>
      <c r="C3235" t="s">
        <v>1002</v>
      </c>
      <c r="D3235" t="s">
        <v>4762</v>
      </c>
      <c r="E3235" t="s">
        <v>992</v>
      </c>
      <c r="F3235" t="s">
        <v>4763</v>
      </c>
      <c r="G3235">
        <v>9</v>
      </c>
      <c r="H3235" t="s">
        <v>1005</v>
      </c>
      <c r="I3235">
        <v>60200</v>
      </c>
      <c r="K3235" t="s">
        <v>4764</v>
      </c>
      <c r="L3235" s="106">
        <v>40960</v>
      </c>
      <c r="M3235">
        <v>14629324</v>
      </c>
      <c r="N3235" t="s">
        <v>996</v>
      </c>
      <c r="O3235" t="s">
        <v>12</v>
      </c>
      <c r="P3235" t="s">
        <v>997</v>
      </c>
      <c r="R3235" s="109" t="str">
        <f>IF(OR(P3235="SB",Q3235="SB"),"SB",0)</f>
        <v>SB</v>
      </c>
      <c r="T3235" s="110" t="s">
        <v>998</v>
      </c>
      <c r="V3235" s="113" t="str">
        <f>IF(AND(I3235&gt;=10000,I3235&lt;=19900),"Praha",(IF(AND(I3235&gt;=25001,I3235&lt;=29501),"Středočeský kraj",(IF(AND(I3235&gt;=30100,I3235&lt;=34972),"Středočeský kraj",(IF(AND(I3235&gt;=35002,I3235&lt;=36271),"Karlovarský kraj",(IF(AND(I3235&gt;=37001,I3235&lt;=39201),"Jihočeský kraj",(IF(AND(I3235&gt;=39701,I3235&lt;=39901),"Jihočeský kraj",(IF(AND(I3235&gt;=39301,I3235&lt;=39601),"Kraj Vysočina",(IF(AND(I3235&gt;=58001,I3235&lt;=59501),"Kraj Vysočina",(IF(AND(I3235&gt;=67401,I3235&lt;=67602),"Kraj Vysočina",(IF(AND(I3235&gt;=40001,I3235&lt;=44101),"Ústecký kraj",(IF(AND(I3235&gt;=46001,I3235&lt;=47201),"Liberecký kraj",(IF(AND(I3235&gt;=51202,I3235&lt;=51401),"Liberecký kraj",(IF(AND(I3235&gt;=53002,I3235&lt;=53976),"Pardubický kraj",(IF(AND(I3235&gt;=56002,I3235&lt;=57201),"Pardubický kraj",(IF(AND(I3235&gt;=60200,I3235&lt;=67201),"Jihomoravský kraj",(IF(AND(I3235&gt;=67801,I3235&lt;=68501),"Jihomoravský kraj",(IF(AND(I3235&gt;=69002,I3235&lt;=69801),"Jihomoravský kraj",(IF(AND(I3235&gt;=68601,I3235&lt;=68801),"Zlínský kraj",(IF(AND(I3235&gt;=75501,I3235&lt;=76901),"Zlínský kraj",(IF(AND(I3235&gt;=70030,I3235&lt;=74901),"Moravskoslezský kraj",(IF(AND(I3235&gt;=75000,I3235&lt;=75368),"Olomoucký kraj",(IF(AND(I3235&gt;=77200,I3235&lt;=79862),"Olomoucký kraj",(IF(AND(I3235&gt;=50011,I3235&lt;=50301),"Královéhradecký kraj",(IF(AND(I3235&gt;=54301,I3235&lt;=54303),"Královéhradecký kraj","0")))))))))))))))))))))))))))))))))))))))))))))))</f>
        <v>Jihomoravský kraj</v>
      </c>
      <c r="AB3235" t="s">
        <v>998</v>
      </c>
      <c r="AD3235" t="s">
        <v>998</v>
      </c>
      <c r="AE3235" t="s">
        <v>998</v>
      </c>
      <c r="AF3235" t="s">
        <v>998</v>
      </c>
      <c r="AG3235" s="107">
        <v>300</v>
      </c>
      <c r="AH3235" s="107">
        <v>0</v>
      </c>
      <c r="AI3235" s="107">
        <v>0</v>
      </c>
      <c r="AJ3235" t="s">
        <v>999</v>
      </c>
      <c r="AK3235" s="106">
        <v>44924</v>
      </c>
    </row>
    <row r="3236" spans="1:37" x14ac:dyDescent="0.45">
      <c r="A3236" t="s">
        <v>1657</v>
      </c>
      <c r="B3236" t="s">
        <v>4970</v>
      </c>
      <c r="C3236" t="s">
        <v>1002</v>
      </c>
      <c r="D3236" t="s">
        <v>4972</v>
      </c>
      <c r="E3236" t="s">
        <v>992</v>
      </c>
      <c r="F3236" t="s">
        <v>3150</v>
      </c>
      <c r="G3236">
        <v>31</v>
      </c>
      <c r="H3236" t="s">
        <v>1005</v>
      </c>
      <c r="I3236">
        <v>60200</v>
      </c>
      <c r="K3236" t="s">
        <v>4973</v>
      </c>
      <c r="L3236" s="106">
        <v>39403</v>
      </c>
      <c r="M3236">
        <v>14615681</v>
      </c>
      <c r="N3236" t="s">
        <v>996</v>
      </c>
      <c r="O3236" t="s">
        <v>12</v>
      </c>
      <c r="P3236" t="s">
        <v>997</v>
      </c>
      <c r="R3236" s="109" t="str">
        <f>IF(OR(P3236="SB",Q3236="SB"),"SB",0)</f>
        <v>SB</v>
      </c>
      <c r="T3236" s="110" t="s">
        <v>998</v>
      </c>
      <c r="V3236" s="113" t="str">
        <f>IF(AND(I3236&gt;=10000,I3236&lt;=19900),"Praha",(IF(AND(I3236&gt;=25001,I3236&lt;=29501),"Středočeský kraj",(IF(AND(I3236&gt;=30100,I3236&lt;=34972),"Středočeský kraj",(IF(AND(I3236&gt;=35002,I3236&lt;=36271),"Karlovarský kraj",(IF(AND(I3236&gt;=37001,I3236&lt;=39201),"Jihočeský kraj",(IF(AND(I3236&gt;=39701,I3236&lt;=39901),"Jihočeský kraj",(IF(AND(I3236&gt;=39301,I3236&lt;=39601),"Kraj Vysočina",(IF(AND(I3236&gt;=58001,I3236&lt;=59501),"Kraj Vysočina",(IF(AND(I3236&gt;=67401,I3236&lt;=67602),"Kraj Vysočina",(IF(AND(I3236&gt;=40001,I3236&lt;=44101),"Ústecký kraj",(IF(AND(I3236&gt;=46001,I3236&lt;=47201),"Liberecký kraj",(IF(AND(I3236&gt;=51202,I3236&lt;=51401),"Liberecký kraj",(IF(AND(I3236&gt;=53002,I3236&lt;=53976),"Pardubický kraj",(IF(AND(I3236&gt;=56002,I3236&lt;=57201),"Pardubický kraj",(IF(AND(I3236&gt;=60200,I3236&lt;=67201),"Jihomoravský kraj",(IF(AND(I3236&gt;=67801,I3236&lt;=68501),"Jihomoravský kraj",(IF(AND(I3236&gt;=69002,I3236&lt;=69801),"Jihomoravský kraj",(IF(AND(I3236&gt;=68601,I3236&lt;=68801),"Zlínský kraj",(IF(AND(I3236&gt;=75501,I3236&lt;=76901),"Zlínský kraj",(IF(AND(I3236&gt;=70030,I3236&lt;=74901),"Moravskoslezský kraj",(IF(AND(I3236&gt;=75000,I3236&lt;=75368),"Olomoucký kraj",(IF(AND(I3236&gt;=77200,I3236&lt;=79862),"Olomoucký kraj",(IF(AND(I3236&gt;=50011,I3236&lt;=50301),"Královéhradecký kraj",(IF(AND(I3236&gt;=54301,I3236&lt;=54303),"Královéhradecký kraj","0")))))))))))))))))))))))))))))))))))))))))))))))</f>
        <v>Jihomoravský kraj</v>
      </c>
      <c r="AB3236" t="s">
        <v>998</v>
      </c>
      <c r="AD3236" t="s">
        <v>998</v>
      </c>
      <c r="AE3236" t="s">
        <v>998</v>
      </c>
      <c r="AF3236" t="s">
        <v>998</v>
      </c>
      <c r="AG3236" s="107">
        <v>300</v>
      </c>
      <c r="AH3236" s="107">
        <v>0</v>
      </c>
      <c r="AI3236" s="107">
        <v>0</v>
      </c>
      <c r="AJ3236" t="s">
        <v>999</v>
      </c>
      <c r="AK3236" s="106">
        <v>44923</v>
      </c>
    </row>
    <row r="3237" spans="1:37" x14ac:dyDescent="0.45">
      <c r="A3237" t="s">
        <v>1174</v>
      </c>
      <c r="B3237" t="s">
        <v>1979</v>
      </c>
      <c r="C3237" t="s">
        <v>990</v>
      </c>
      <c r="D3237" t="s">
        <v>5262</v>
      </c>
      <c r="E3237" t="s">
        <v>992</v>
      </c>
      <c r="F3237" t="s">
        <v>4094</v>
      </c>
      <c r="G3237">
        <v>56</v>
      </c>
      <c r="H3237" t="s">
        <v>1005</v>
      </c>
      <c r="I3237">
        <v>60200</v>
      </c>
      <c r="K3237" t="s">
        <v>5263</v>
      </c>
      <c r="L3237" s="106">
        <v>40437</v>
      </c>
      <c r="M3237">
        <v>14724809</v>
      </c>
      <c r="N3237" t="s">
        <v>996</v>
      </c>
      <c r="O3237" t="s">
        <v>12</v>
      </c>
      <c r="P3237" t="s">
        <v>997</v>
      </c>
      <c r="R3237" s="109" t="str">
        <f>IF(OR(P3237="SB",Q3237="SB"),"SB",0)</f>
        <v>SB</v>
      </c>
      <c r="T3237" s="110" t="s">
        <v>998</v>
      </c>
      <c r="V3237" s="113" t="str">
        <f>IF(AND(I3237&gt;=10000,I3237&lt;=19900),"Praha",(IF(AND(I3237&gt;=25001,I3237&lt;=29501),"Středočeský kraj",(IF(AND(I3237&gt;=30100,I3237&lt;=34972),"Středočeský kraj",(IF(AND(I3237&gt;=35002,I3237&lt;=36271),"Karlovarský kraj",(IF(AND(I3237&gt;=37001,I3237&lt;=39201),"Jihočeský kraj",(IF(AND(I3237&gt;=39701,I3237&lt;=39901),"Jihočeský kraj",(IF(AND(I3237&gt;=39301,I3237&lt;=39601),"Kraj Vysočina",(IF(AND(I3237&gt;=58001,I3237&lt;=59501),"Kraj Vysočina",(IF(AND(I3237&gt;=67401,I3237&lt;=67602),"Kraj Vysočina",(IF(AND(I3237&gt;=40001,I3237&lt;=44101),"Ústecký kraj",(IF(AND(I3237&gt;=46001,I3237&lt;=47201),"Liberecký kraj",(IF(AND(I3237&gt;=51202,I3237&lt;=51401),"Liberecký kraj",(IF(AND(I3237&gt;=53002,I3237&lt;=53976),"Pardubický kraj",(IF(AND(I3237&gt;=56002,I3237&lt;=57201),"Pardubický kraj",(IF(AND(I3237&gt;=60200,I3237&lt;=67201),"Jihomoravský kraj",(IF(AND(I3237&gt;=67801,I3237&lt;=68501),"Jihomoravský kraj",(IF(AND(I3237&gt;=69002,I3237&lt;=69801),"Jihomoravský kraj",(IF(AND(I3237&gt;=68601,I3237&lt;=68801),"Zlínský kraj",(IF(AND(I3237&gt;=75501,I3237&lt;=76901),"Zlínský kraj",(IF(AND(I3237&gt;=70030,I3237&lt;=74901),"Moravskoslezský kraj",(IF(AND(I3237&gt;=75000,I3237&lt;=75368),"Olomoucký kraj",(IF(AND(I3237&gt;=77200,I3237&lt;=79862),"Olomoucký kraj",(IF(AND(I3237&gt;=50011,I3237&lt;=50301),"Královéhradecký kraj",(IF(AND(I3237&gt;=54301,I3237&lt;=54303),"Královéhradecký kraj","0")))))))))))))))))))))))))))))))))))))))))))))))</f>
        <v>Jihomoravský kraj</v>
      </c>
      <c r="AB3237" t="s">
        <v>998</v>
      </c>
      <c r="AD3237" t="s">
        <v>998</v>
      </c>
      <c r="AE3237" t="s">
        <v>998</v>
      </c>
      <c r="AF3237" t="s">
        <v>998</v>
      </c>
      <c r="AG3237" s="107">
        <v>300</v>
      </c>
      <c r="AH3237" s="107">
        <v>0</v>
      </c>
      <c r="AI3237" s="107">
        <v>0</v>
      </c>
      <c r="AJ3237" t="s">
        <v>999</v>
      </c>
      <c r="AK3237" s="106">
        <v>44923</v>
      </c>
    </row>
    <row r="3238" spans="1:37" x14ac:dyDescent="0.45">
      <c r="A3238" t="s">
        <v>2968</v>
      </c>
      <c r="B3238" t="s">
        <v>5651</v>
      </c>
      <c r="C3238" t="s">
        <v>1002</v>
      </c>
      <c r="D3238" t="s">
        <v>5652</v>
      </c>
      <c r="E3238" t="s">
        <v>992</v>
      </c>
      <c r="F3238" t="s">
        <v>4166</v>
      </c>
      <c r="G3238">
        <v>31</v>
      </c>
      <c r="H3238" t="s">
        <v>1005</v>
      </c>
      <c r="I3238">
        <v>60200</v>
      </c>
      <c r="K3238" t="s">
        <v>5653</v>
      </c>
      <c r="L3238" s="106">
        <v>39420</v>
      </c>
      <c r="M3238">
        <v>14610025</v>
      </c>
      <c r="N3238" t="s">
        <v>996</v>
      </c>
      <c r="O3238" t="s">
        <v>12</v>
      </c>
      <c r="P3238" t="s">
        <v>997</v>
      </c>
      <c r="R3238" s="109" t="str">
        <f>IF(OR(P3238="SB",Q3238="SB"),"SB",0)</f>
        <v>SB</v>
      </c>
      <c r="T3238" s="110" t="s">
        <v>998</v>
      </c>
      <c r="V3238" s="113" t="str">
        <f>IF(AND(I3238&gt;=10000,I3238&lt;=19900),"Praha",(IF(AND(I3238&gt;=25001,I3238&lt;=29501),"Středočeský kraj",(IF(AND(I3238&gt;=30100,I3238&lt;=34972),"Středočeský kraj",(IF(AND(I3238&gt;=35002,I3238&lt;=36271),"Karlovarský kraj",(IF(AND(I3238&gt;=37001,I3238&lt;=39201),"Jihočeský kraj",(IF(AND(I3238&gt;=39701,I3238&lt;=39901),"Jihočeský kraj",(IF(AND(I3238&gt;=39301,I3238&lt;=39601),"Kraj Vysočina",(IF(AND(I3238&gt;=58001,I3238&lt;=59501),"Kraj Vysočina",(IF(AND(I3238&gt;=67401,I3238&lt;=67602),"Kraj Vysočina",(IF(AND(I3238&gt;=40001,I3238&lt;=44101),"Ústecký kraj",(IF(AND(I3238&gt;=46001,I3238&lt;=47201),"Liberecký kraj",(IF(AND(I3238&gt;=51202,I3238&lt;=51401),"Liberecký kraj",(IF(AND(I3238&gt;=53002,I3238&lt;=53976),"Pardubický kraj",(IF(AND(I3238&gt;=56002,I3238&lt;=57201),"Pardubický kraj",(IF(AND(I3238&gt;=60200,I3238&lt;=67201),"Jihomoravský kraj",(IF(AND(I3238&gt;=67801,I3238&lt;=68501),"Jihomoravský kraj",(IF(AND(I3238&gt;=69002,I3238&lt;=69801),"Jihomoravský kraj",(IF(AND(I3238&gt;=68601,I3238&lt;=68801),"Zlínský kraj",(IF(AND(I3238&gt;=75501,I3238&lt;=76901),"Zlínský kraj",(IF(AND(I3238&gt;=70030,I3238&lt;=74901),"Moravskoslezský kraj",(IF(AND(I3238&gt;=75000,I3238&lt;=75368),"Olomoucký kraj",(IF(AND(I3238&gt;=77200,I3238&lt;=79862),"Olomoucký kraj",(IF(AND(I3238&gt;=50011,I3238&lt;=50301),"Královéhradecký kraj",(IF(AND(I3238&gt;=54301,I3238&lt;=54303),"Královéhradecký kraj","0")))))))))))))))))))))))))))))))))))))))))))))))</f>
        <v>Jihomoravský kraj</v>
      </c>
      <c r="AB3238" t="s">
        <v>998</v>
      </c>
      <c r="AD3238" t="s">
        <v>998</v>
      </c>
      <c r="AE3238" t="s">
        <v>998</v>
      </c>
      <c r="AF3238" t="s">
        <v>998</v>
      </c>
      <c r="AG3238" s="107">
        <v>300</v>
      </c>
      <c r="AH3238" s="107">
        <v>0</v>
      </c>
      <c r="AI3238" s="107">
        <v>0</v>
      </c>
      <c r="AJ3238" t="s">
        <v>999</v>
      </c>
      <c r="AK3238" s="106">
        <v>44923</v>
      </c>
    </row>
    <row r="3239" spans="1:37" x14ac:dyDescent="0.45">
      <c r="A3239" t="s">
        <v>1169</v>
      </c>
      <c r="B3239" t="s">
        <v>6072</v>
      </c>
      <c r="C3239" t="s">
        <v>990</v>
      </c>
      <c r="D3239" t="s">
        <v>6073</v>
      </c>
      <c r="E3239" t="s">
        <v>992</v>
      </c>
      <c r="F3239" t="s">
        <v>6074</v>
      </c>
      <c r="G3239">
        <v>588</v>
      </c>
      <c r="H3239" t="s">
        <v>1005</v>
      </c>
      <c r="I3239">
        <v>60200</v>
      </c>
      <c r="K3239" t="s">
        <v>6075</v>
      </c>
      <c r="L3239" s="106">
        <v>41560</v>
      </c>
      <c r="M3239">
        <v>14643872</v>
      </c>
      <c r="N3239" t="s">
        <v>996</v>
      </c>
      <c r="O3239" t="s">
        <v>12</v>
      </c>
      <c r="P3239" t="s">
        <v>997</v>
      </c>
      <c r="R3239" s="109" t="str">
        <f>IF(OR(P3239="SB",Q3239="SB"),"SB",0)</f>
        <v>SB</v>
      </c>
      <c r="T3239" s="110" t="s">
        <v>998</v>
      </c>
      <c r="V3239" s="113" t="str">
        <f>IF(AND(I3239&gt;=10000,I3239&lt;=19900),"Praha",(IF(AND(I3239&gt;=25001,I3239&lt;=29501),"Středočeský kraj",(IF(AND(I3239&gt;=30100,I3239&lt;=34972),"Středočeský kraj",(IF(AND(I3239&gt;=35002,I3239&lt;=36271),"Karlovarský kraj",(IF(AND(I3239&gt;=37001,I3239&lt;=39201),"Jihočeský kraj",(IF(AND(I3239&gt;=39701,I3239&lt;=39901),"Jihočeský kraj",(IF(AND(I3239&gt;=39301,I3239&lt;=39601),"Kraj Vysočina",(IF(AND(I3239&gt;=58001,I3239&lt;=59501),"Kraj Vysočina",(IF(AND(I3239&gt;=67401,I3239&lt;=67602),"Kraj Vysočina",(IF(AND(I3239&gt;=40001,I3239&lt;=44101),"Ústecký kraj",(IF(AND(I3239&gt;=46001,I3239&lt;=47201),"Liberecký kraj",(IF(AND(I3239&gt;=51202,I3239&lt;=51401),"Liberecký kraj",(IF(AND(I3239&gt;=53002,I3239&lt;=53976),"Pardubický kraj",(IF(AND(I3239&gt;=56002,I3239&lt;=57201),"Pardubický kraj",(IF(AND(I3239&gt;=60200,I3239&lt;=67201),"Jihomoravský kraj",(IF(AND(I3239&gt;=67801,I3239&lt;=68501),"Jihomoravský kraj",(IF(AND(I3239&gt;=69002,I3239&lt;=69801),"Jihomoravský kraj",(IF(AND(I3239&gt;=68601,I3239&lt;=68801),"Zlínský kraj",(IF(AND(I3239&gt;=75501,I3239&lt;=76901),"Zlínský kraj",(IF(AND(I3239&gt;=70030,I3239&lt;=74901),"Moravskoslezský kraj",(IF(AND(I3239&gt;=75000,I3239&lt;=75368),"Olomoucký kraj",(IF(AND(I3239&gt;=77200,I3239&lt;=79862),"Olomoucký kraj",(IF(AND(I3239&gt;=50011,I3239&lt;=50301),"Královéhradecký kraj",(IF(AND(I3239&gt;=54301,I3239&lt;=54303),"Královéhradecký kraj","0")))))))))))))))))))))))))))))))))))))))))))))))</f>
        <v>Jihomoravský kraj</v>
      </c>
      <c r="AB3239" t="s">
        <v>998</v>
      </c>
      <c r="AD3239" t="s">
        <v>998</v>
      </c>
      <c r="AE3239" t="s">
        <v>998</v>
      </c>
      <c r="AF3239" t="s">
        <v>998</v>
      </c>
      <c r="AG3239" s="107">
        <v>300</v>
      </c>
      <c r="AH3239" s="107">
        <v>0</v>
      </c>
      <c r="AI3239" s="107">
        <v>0</v>
      </c>
      <c r="AJ3239" t="s">
        <v>999</v>
      </c>
      <c r="AK3239" s="106">
        <v>44923</v>
      </c>
    </row>
    <row r="3240" spans="1:37" x14ac:dyDescent="0.45">
      <c r="A3240" t="s">
        <v>1129</v>
      </c>
      <c r="B3240" t="s">
        <v>6787</v>
      </c>
      <c r="C3240" t="s">
        <v>990</v>
      </c>
      <c r="D3240" t="s">
        <v>6788</v>
      </c>
      <c r="E3240" t="s">
        <v>992</v>
      </c>
      <c r="F3240" t="s">
        <v>6789</v>
      </c>
      <c r="G3240">
        <v>69</v>
      </c>
      <c r="H3240" t="s">
        <v>1005</v>
      </c>
      <c r="I3240">
        <v>60200</v>
      </c>
      <c r="K3240" t="s">
        <v>6790</v>
      </c>
      <c r="L3240" s="106">
        <v>26087</v>
      </c>
      <c r="M3240">
        <v>14728142</v>
      </c>
      <c r="N3240" t="s">
        <v>996</v>
      </c>
      <c r="O3240" t="s">
        <v>12</v>
      </c>
      <c r="P3240" t="s">
        <v>997</v>
      </c>
      <c r="R3240" s="109" t="str">
        <f>IF(OR(P3240="SB",Q3240="SB"),"SB",0)</f>
        <v>SB</v>
      </c>
      <c r="T3240" s="110" t="s">
        <v>998</v>
      </c>
      <c r="V3240" s="113" t="str">
        <f>IF(AND(I3240&gt;=10000,I3240&lt;=19900),"Praha",(IF(AND(I3240&gt;=25001,I3240&lt;=29501),"Středočeský kraj",(IF(AND(I3240&gt;=30100,I3240&lt;=34972),"Středočeský kraj",(IF(AND(I3240&gt;=35002,I3240&lt;=36271),"Karlovarský kraj",(IF(AND(I3240&gt;=37001,I3240&lt;=39201),"Jihočeský kraj",(IF(AND(I3240&gt;=39701,I3240&lt;=39901),"Jihočeský kraj",(IF(AND(I3240&gt;=39301,I3240&lt;=39601),"Kraj Vysočina",(IF(AND(I3240&gt;=58001,I3240&lt;=59501),"Kraj Vysočina",(IF(AND(I3240&gt;=67401,I3240&lt;=67602),"Kraj Vysočina",(IF(AND(I3240&gt;=40001,I3240&lt;=44101),"Ústecký kraj",(IF(AND(I3240&gt;=46001,I3240&lt;=47201),"Liberecký kraj",(IF(AND(I3240&gt;=51202,I3240&lt;=51401),"Liberecký kraj",(IF(AND(I3240&gt;=53002,I3240&lt;=53976),"Pardubický kraj",(IF(AND(I3240&gt;=56002,I3240&lt;=57201),"Pardubický kraj",(IF(AND(I3240&gt;=60200,I3240&lt;=67201),"Jihomoravský kraj",(IF(AND(I3240&gt;=67801,I3240&lt;=68501),"Jihomoravský kraj",(IF(AND(I3240&gt;=69002,I3240&lt;=69801),"Jihomoravský kraj",(IF(AND(I3240&gt;=68601,I3240&lt;=68801),"Zlínský kraj",(IF(AND(I3240&gt;=75501,I3240&lt;=76901),"Zlínský kraj",(IF(AND(I3240&gt;=70030,I3240&lt;=74901),"Moravskoslezský kraj",(IF(AND(I3240&gt;=75000,I3240&lt;=75368),"Olomoucký kraj",(IF(AND(I3240&gt;=77200,I3240&lt;=79862),"Olomoucký kraj",(IF(AND(I3240&gt;=50011,I3240&lt;=50301),"Královéhradecký kraj",(IF(AND(I3240&gt;=54301,I3240&lt;=54303),"Královéhradecký kraj","0")))))))))))))))))))))))))))))))))))))))))))))))</f>
        <v>Jihomoravský kraj</v>
      </c>
      <c r="AB3240" t="s">
        <v>998</v>
      </c>
      <c r="AD3240" t="s">
        <v>998</v>
      </c>
      <c r="AE3240" t="s">
        <v>998</v>
      </c>
      <c r="AF3240" t="s">
        <v>998</v>
      </c>
      <c r="AG3240" s="107">
        <v>0</v>
      </c>
      <c r="AH3240" s="107">
        <v>0</v>
      </c>
      <c r="AI3240" s="107">
        <v>0</v>
      </c>
      <c r="AJ3240" t="s">
        <v>1012</v>
      </c>
    </row>
    <row r="3241" spans="1:37" x14ac:dyDescent="0.45">
      <c r="A3241" t="s">
        <v>1102</v>
      </c>
      <c r="B3241" t="s">
        <v>6911</v>
      </c>
      <c r="C3241" t="s">
        <v>1002</v>
      </c>
      <c r="D3241" t="s">
        <v>6912</v>
      </c>
      <c r="E3241" t="s">
        <v>992</v>
      </c>
      <c r="F3241" t="s">
        <v>3822</v>
      </c>
      <c r="G3241">
        <v>68</v>
      </c>
      <c r="H3241" t="s">
        <v>1005</v>
      </c>
      <c r="I3241">
        <v>60200</v>
      </c>
      <c r="K3241" t="s">
        <v>6913</v>
      </c>
      <c r="L3241" s="106">
        <v>39823</v>
      </c>
      <c r="M3241">
        <v>14607904</v>
      </c>
      <c r="N3241" t="s">
        <v>996</v>
      </c>
      <c r="O3241" t="s">
        <v>12</v>
      </c>
      <c r="P3241" t="s">
        <v>997</v>
      </c>
      <c r="R3241" s="109" t="str">
        <f>IF(OR(P3241="SB",Q3241="SB"),"SB",0)</f>
        <v>SB</v>
      </c>
      <c r="T3241" s="110" t="s">
        <v>998</v>
      </c>
      <c r="V3241" s="113" t="str">
        <f>IF(AND(I3241&gt;=10000,I3241&lt;=19900),"Praha",(IF(AND(I3241&gt;=25001,I3241&lt;=29501),"Středočeský kraj",(IF(AND(I3241&gt;=30100,I3241&lt;=34972),"Středočeský kraj",(IF(AND(I3241&gt;=35002,I3241&lt;=36271),"Karlovarský kraj",(IF(AND(I3241&gt;=37001,I3241&lt;=39201),"Jihočeský kraj",(IF(AND(I3241&gt;=39701,I3241&lt;=39901),"Jihočeský kraj",(IF(AND(I3241&gt;=39301,I3241&lt;=39601),"Kraj Vysočina",(IF(AND(I3241&gt;=58001,I3241&lt;=59501),"Kraj Vysočina",(IF(AND(I3241&gt;=67401,I3241&lt;=67602),"Kraj Vysočina",(IF(AND(I3241&gt;=40001,I3241&lt;=44101),"Ústecký kraj",(IF(AND(I3241&gt;=46001,I3241&lt;=47201),"Liberecký kraj",(IF(AND(I3241&gt;=51202,I3241&lt;=51401),"Liberecký kraj",(IF(AND(I3241&gt;=53002,I3241&lt;=53976),"Pardubický kraj",(IF(AND(I3241&gt;=56002,I3241&lt;=57201),"Pardubický kraj",(IF(AND(I3241&gt;=60200,I3241&lt;=67201),"Jihomoravský kraj",(IF(AND(I3241&gt;=67801,I3241&lt;=68501),"Jihomoravský kraj",(IF(AND(I3241&gt;=69002,I3241&lt;=69801),"Jihomoravský kraj",(IF(AND(I3241&gt;=68601,I3241&lt;=68801),"Zlínský kraj",(IF(AND(I3241&gt;=75501,I3241&lt;=76901),"Zlínský kraj",(IF(AND(I3241&gt;=70030,I3241&lt;=74901),"Moravskoslezský kraj",(IF(AND(I3241&gt;=75000,I3241&lt;=75368),"Olomoucký kraj",(IF(AND(I3241&gt;=77200,I3241&lt;=79862),"Olomoucký kraj",(IF(AND(I3241&gt;=50011,I3241&lt;=50301),"Královéhradecký kraj",(IF(AND(I3241&gt;=54301,I3241&lt;=54303),"Královéhradecký kraj","0")))))))))))))))))))))))))))))))))))))))))))))))</f>
        <v>Jihomoravský kraj</v>
      </c>
      <c r="AB3241" t="s">
        <v>998</v>
      </c>
      <c r="AD3241" t="s">
        <v>998</v>
      </c>
      <c r="AE3241" t="s">
        <v>998</v>
      </c>
      <c r="AF3241" t="s">
        <v>998</v>
      </c>
      <c r="AG3241" s="107">
        <v>300</v>
      </c>
      <c r="AH3241" s="107">
        <v>0</v>
      </c>
      <c r="AI3241" s="107">
        <v>0</v>
      </c>
      <c r="AJ3241" t="s">
        <v>999</v>
      </c>
      <c r="AK3241" s="106">
        <v>44923</v>
      </c>
    </row>
    <row r="3242" spans="1:37" x14ac:dyDescent="0.45">
      <c r="A3242" t="s">
        <v>1099</v>
      </c>
      <c r="B3242" t="s">
        <v>7153</v>
      </c>
      <c r="C3242" t="s">
        <v>1002</v>
      </c>
      <c r="D3242" t="s">
        <v>7154</v>
      </c>
      <c r="E3242" t="s">
        <v>992</v>
      </c>
      <c r="F3242" t="s">
        <v>7155</v>
      </c>
      <c r="G3242">
        <v>7</v>
      </c>
      <c r="H3242" t="s">
        <v>1005</v>
      </c>
      <c r="I3242">
        <v>60200</v>
      </c>
      <c r="K3242" t="s">
        <v>7156</v>
      </c>
      <c r="L3242" s="106">
        <v>40319</v>
      </c>
      <c r="M3242">
        <v>14610126</v>
      </c>
      <c r="N3242" t="s">
        <v>996</v>
      </c>
      <c r="O3242" t="s">
        <v>12</v>
      </c>
      <c r="P3242" t="s">
        <v>997</v>
      </c>
      <c r="R3242" s="109" t="str">
        <f>IF(OR(P3242="SB",Q3242="SB"),"SB",0)</f>
        <v>SB</v>
      </c>
      <c r="T3242" s="110" t="s">
        <v>998</v>
      </c>
      <c r="V3242" s="113" t="str">
        <f>IF(AND(I3242&gt;=10000,I3242&lt;=19900),"Praha",(IF(AND(I3242&gt;=25001,I3242&lt;=29501),"Středočeský kraj",(IF(AND(I3242&gt;=30100,I3242&lt;=34972),"Středočeský kraj",(IF(AND(I3242&gt;=35002,I3242&lt;=36271),"Karlovarský kraj",(IF(AND(I3242&gt;=37001,I3242&lt;=39201),"Jihočeský kraj",(IF(AND(I3242&gt;=39701,I3242&lt;=39901),"Jihočeský kraj",(IF(AND(I3242&gt;=39301,I3242&lt;=39601),"Kraj Vysočina",(IF(AND(I3242&gt;=58001,I3242&lt;=59501),"Kraj Vysočina",(IF(AND(I3242&gt;=67401,I3242&lt;=67602),"Kraj Vysočina",(IF(AND(I3242&gt;=40001,I3242&lt;=44101),"Ústecký kraj",(IF(AND(I3242&gt;=46001,I3242&lt;=47201),"Liberecký kraj",(IF(AND(I3242&gt;=51202,I3242&lt;=51401),"Liberecký kraj",(IF(AND(I3242&gt;=53002,I3242&lt;=53976),"Pardubický kraj",(IF(AND(I3242&gt;=56002,I3242&lt;=57201),"Pardubický kraj",(IF(AND(I3242&gt;=60200,I3242&lt;=67201),"Jihomoravský kraj",(IF(AND(I3242&gt;=67801,I3242&lt;=68501),"Jihomoravský kraj",(IF(AND(I3242&gt;=69002,I3242&lt;=69801),"Jihomoravský kraj",(IF(AND(I3242&gt;=68601,I3242&lt;=68801),"Zlínský kraj",(IF(AND(I3242&gt;=75501,I3242&lt;=76901),"Zlínský kraj",(IF(AND(I3242&gt;=70030,I3242&lt;=74901),"Moravskoslezský kraj",(IF(AND(I3242&gt;=75000,I3242&lt;=75368),"Olomoucký kraj",(IF(AND(I3242&gt;=77200,I3242&lt;=79862),"Olomoucký kraj",(IF(AND(I3242&gt;=50011,I3242&lt;=50301),"Královéhradecký kraj",(IF(AND(I3242&gt;=54301,I3242&lt;=54303),"Královéhradecký kraj","0")))))))))))))))))))))))))))))))))))))))))))))))</f>
        <v>Jihomoravský kraj</v>
      </c>
      <c r="AB3242" t="s">
        <v>998</v>
      </c>
      <c r="AD3242" t="s">
        <v>998</v>
      </c>
      <c r="AE3242" t="s">
        <v>998</v>
      </c>
      <c r="AF3242" t="s">
        <v>998</v>
      </c>
      <c r="AG3242" s="107">
        <v>300</v>
      </c>
      <c r="AH3242" s="107">
        <v>0</v>
      </c>
      <c r="AI3242" s="107">
        <v>0</v>
      </c>
      <c r="AJ3242" t="s">
        <v>999</v>
      </c>
      <c r="AK3242" s="106">
        <v>44923</v>
      </c>
    </row>
    <row r="3243" spans="1:37" x14ac:dyDescent="0.45">
      <c r="A3243" t="s">
        <v>1187</v>
      </c>
      <c r="B3243" t="s">
        <v>7153</v>
      </c>
      <c r="C3243" t="s">
        <v>1002</v>
      </c>
      <c r="D3243" t="s">
        <v>7157</v>
      </c>
      <c r="E3243" t="s">
        <v>992</v>
      </c>
      <c r="F3243" t="s">
        <v>7155</v>
      </c>
      <c r="G3243">
        <v>7</v>
      </c>
      <c r="H3243" t="s">
        <v>1005</v>
      </c>
      <c r="I3243">
        <v>60200</v>
      </c>
      <c r="K3243" t="s">
        <v>7156</v>
      </c>
      <c r="L3243" s="106">
        <v>41123</v>
      </c>
      <c r="M3243">
        <v>14610227</v>
      </c>
      <c r="N3243" t="s">
        <v>996</v>
      </c>
      <c r="O3243" t="s">
        <v>12</v>
      </c>
      <c r="P3243" t="s">
        <v>997</v>
      </c>
      <c r="R3243" s="109" t="str">
        <f>IF(OR(P3243="SB",Q3243="SB"),"SB",0)</f>
        <v>SB</v>
      </c>
      <c r="T3243" s="110" t="s">
        <v>998</v>
      </c>
      <c r="V3243" s="113" t="str">
        <f>IF(AND(I3243&gt;=10000,I3243&lt;=19900),"Praha",(IF(AND(I3243&gt;=25001,I3243&lt;=29501),"Středočeský kraj",(IF(AND(I3243&gt;=30100,I3243&lt;=34972),"Středočeský kraj",(IF(AND(I3243&gt;=35002,I3243&lt;=36271),"Karlovarský kraj",(IF(AND(I3243&gt;=37001,I3243&lt;=39201),"Jihočeský kraj",(IF(AND(I3243&gt;=39701,I3243&lt;=39901),"Jihočeský kraj",(IF(AND(I3243&gt;=39301,I3243&lt;=39601),"Kraj Vysočina",(IF(AND(I3243&gt;=58001,I3243&lt;=59501),"Kraj Vysočina",(IF(AND(I3243&gt;=67401,I3243&lt;=67602),"Kraj Vysočina",(IF(AND(I3243&gt;=40001,I3243&lt;=44101),"Ústecký kraj",(IF(AND(I3243&gt;=46001,I3243&lt;=47201),"Liberecký kraj",(IF(AND(I3243&gt;=51202,I3243&lt;=51401),"Liberecký kraj",(IF(AND(I3243&gt;=53002,I3243&lt;=53976),"Pardubický kraj",(IF(AND(I3243&gt;=56002,I3243&lt;=57201),"Pardubický kraj",(IF(AND(I3243&gt;=60200,I3243&lt;=67201),"Jihomoravský kraj",(IF(AND(I3243&gt;=67801,I3243&lt;=68501),"Jihomoravský kraj",(IF(AND(I3243&gt;=69002,I3243&lt;=69801),"Jihomoravský kraj",(IF(AND(I3243&gt;=68601,I3243&lt;=68801),"Zlínský kraj",(IF(AND(I3243&gt;=75501,I3243&lt;=76901),"Zlínský kraj",(IF(AND(I3243&gt;=70030,I3243&lt;=74901),"Moravskoslezský kraj",(IF(AND(I3243&gt;=75000,I3243&lt;=75368),"Olomoucký kraj",(IF(AND(I3243&gt;=77200,I3243&lt;=79862),"Olomoucký kraj",(IF(AND(I3243&gt;=50011,I3243&lt;=50301),"Královéhradecký kraj",(IF(AND(I3243&gt;=54301,I3243&lt;=54303),"Královéhradecký kraj","0")))))))))))))))))))))))))))))))))))))))))))))))</f>
        <v>Jihomoravský kraj</v>
      </c>
      <c r="AB3243" t="s">
        <v>998</v>
      </c>
      <c r="AD3243" t="s">
        <v>998</v>
      </c>
      <c r="AE3243" t="s">
        <v>998</v>
      </c>
      <c r="AF3243" t="s">
        <v>998</v>
      </c>
      <c r="AG3243" s="107">
        <v>300</v>
      </c>
      <c r="AH3243" s="107">
        <v>0</v>
      </c>
      <c r="AI3243" s="107">
        <v>0</v>
      </c>
      <c r="AJ3243" t="s">
        <v>999</v>
      </c>
      <c r="AK3243" s="106">
        <v>44923</v>
      </c>
    </row>
    <row r="3244" spans="1:37" x14ac:dyDescent="0.45">
      <c r="A3244" t="s">
        <v>1099</v>
      </c>
      <c r="B3244" t="s">
        <v>7223</v>
      </c>
      <c r="C3244" t="s">
        <v>1002</v>
      </c>
      <c r="D3244" t="s">
        <v>7224</v>
      </c>
      <c r="E3244" t="s">
        <v>992</v>
      </c>
      <c r="F3244" t="s">
        <v>1879</v>
      </c>
      <c r="G3244">
        <v>28</v>
      </c>
      <c r="H3244" t="s">
        <v>1005</v>
      </c>
      <c r="I3244">
        <v>60200</v>
      </c>
      <c r="K3244" t="s">
        <v>7225</v>
      </c>
      <c r="L3244" s="106">
        <v>38561</v>
      </c>
      <c r="M3244">
        <v>14667518</v>
      </c>
      <c r="N3244" t="s">
        <v>996</v>
      </c>
      <c r="O3244" t="s">
        <v>12</v>
      </c>
      <c r="P3244" t="s">
        <v>997</v>
      </c>
      <c r="R3244" s="109" t="str">
        <f>IF(OR(P3244="SB",Q3244="SB"),"SB",0)</f>
        <v>SB</v>
      </c>
      <c r="T3244" s="110" t="s">
        <v>998</v>
      </c>
      <c r="V3244" s="113" t="str">
        <f>IF(AND(I3244&gt;=10000,I3244&lt;=19900),"Praha",(IF(AND(I3244&gt;=25001,I3244&lt;=29501),"Středočeský kraj",(IF(AND(I3244&gt;=30100,I3244&lt;=34972),"Středočeský kraj",(IF(AND(I3244&gt;=35002,I3244&lt;=36271),"Karlovarský kraj",(IF(AND(I3244&gt;=37001,I3244&lt;=39201),"Jihočeský kraj",(IF(AND(I3244&gt;=39701,I3244&lt;=39901),"Jihočeský kraj",(IF(AND(I3244&gt;=39301,I3244&lt;=39601),"Kraj Vysočina",(IF(AND(I3244&gt;=58001,I3244&lt;=59501),"Kraj Vysočina",(IF(AND(I3244&gt;=67401,I3244&lt;=67602),"Kraj Vysočina",(IF(AND(I3244&gt;=40001,I3244&lt;=44101),"Ústecký kraj",(IF(AND(I3244&gt;=46001,I3244&lt;=47201),"Liberecký kraj",(IF(AND(I3244&gt;=51202,I3244&lt;=51401),"Liberecký kraj",(IF(AND(I3244&gt;=53002,I3244&lt;=53976),"Pardubický kraj",(IF(AND(I3244&gt;=56002,I3244&lt;=57201),"Pardubický kraj",(IF(AND(I3244&gt;=60200,I3244&lt;=67201),"Jihomoravský kraj",(IF(AND(I3244&gt;=67801,I3244&lt;=68501),"Jihomoravský kraj",(IF(AND(I3244&gt;=69002,I3244&lt;=69801),"Jihomoravský kraj",(IF(AND(I3244&gt;=68601,I3244&lt;=68801),"Zlínský kraj",(IF(AND(I3244&gt;=75501,I3244&lt;=76901),"Zlínský kraj",(IF(AND(I3244&gt;=70030,I3244&lt;=74901),"Moravskoslezský kraj",(IF(AND(I3244&gt;=75000,I3244&lt;=75368),"Olomoucký kraj",(IF(AND(I3244&gt;=77200,I3244&lt;=79862),"Olomoucký kraj",(IF(AND(I3244&gt;=50011,I3244&lt;=50301),"Královéhradecký kraj",(IF(AND(I3244&gt;=54301,I3244&lt;=54303),"Královéhradecký kraj","0")))))))))))))))))))))))))))))))))))))))))))))))</f>
        <v>Jihomoravský kraj</v>
      </c>
      <c r="AB3244" t="s">
        <v>998</v>
      </c>
      <c r="AD3244" t="s">
        <v>998</v>
      </c>
      <c r="AE3244" t="s">
        <v>998</v>
      </c>
      <c r="AF3244" t="s">
        <v>998</v>
      </c>
      <c r="AG3244" s="107">
        <v>300</v>
      </c>
      <c r="AH3244" s="107">
        <v>0</v>
      </c>
      <c r="AI3244" s="107">
        <v>0</v>
      </c>
      <c r="AJ3244" t="s">
        <v>999</v>
      </c>
      <c r="AK3244" s="106">
        <v>44924</v>
      </c>
    </row>
    <row r="3245" spans="1:37" x14ac:dyDescent="0.45">
      <c r="A3245" t="s">
        <v>1013</v>
      </c>
      <c r="B3245" t="s">
        <v>7344</v>
      </c>
      <c r="C3245" t="s">
        <v>1002</v>
      </c>
      <c r="D3245" t="s">
        <v>7345</v>
      </c>
      <c r="E3245" t="s">
        <v>992</v>
      </c>
      <c r="F3245" t="s">
        <v>3822</v>
      </c>
      <c r="G3245">
        <v>64</v>
      </c>
      <c r="H3245" t="s">
        <v>1005</v>
      </c>
      <c r="I3245">
        <v>60200</v>
      </c>
      <c r="K3245" t="s">
        <v>7346</v>
      </c>
      <c r="L3245" s="106">
        <v>39461</v>
      </c>
      <c r="M3245">
        <v>14660747</v>
      </c>
      <c r="N3245" t="s">
        <v>996</v>
      </c>
      <c r="O3245" t="s">
        <v>12</v>
      </c>
      <c r="P3245" t="s">
        <v>997</v>
      </c>
      <c r="R3245" s="109" t="str">
        <f>IF(OR(P3245="SB",Q3245="SB"),"SB",0)</f>
        <v>SB</v>
      </c>
      <c r="T3245" s="110" t="s">
        <v>998</v>
      </c>
      <c r="V3245" s="113" t="str">
        <f>IF(AND(I3245&gt;=10000,I3245&lt;=19900),"Praha",(IF(AND(I3245&gt;=25001,I3245&lt;=29501),"Středočeský kraj",(IF(AND(I3245&gt;=30100,I3245&lt;=34972),"Středočeský kraj",(IF(AND(I3245&gt;=35002,I3245&lt;=36271),"Karlovarský kraj",(IF(AND(I3245&gt;=37001,I3245&lt;=39201),"Jihočeský kraj",(IF(AND(I3245&gt;=39701,I3245&lt;=39901),"Jihočeský kraj",(IF(AND(I3245&gt;=39301,I3245&lt;=39601),"Kraj Vysočina",(IF(AND(I3245&gt;=58001,I3245&lt;=59501),"Kraj Vysočina",(IF(AND(I3245&gt;=67401,I3245&lt;=67602),"Kraj Vysočina",(IF(AND(I3245&gt;=40001,I3245&lt;=44101),"Ústecký kraj",(IF(AND(I3245&gt;=46001,I3245&lt;=47201),"Liberecký kraj",(IF(AND(I3245&gt;=51202,I3245&lt;=51401),"Liberecký kraj",(IF(AND(I3245&gt;=53002,I3245&lt;=53976),"Pardubický kraj",(IF(AND(I3245&gt;=56002,I3245&lt;=57201),"Pardubický kraj",(IF(AND(I3245&gt;=60200,I3245&lt;=67201),"Jihomoravský kraj",(IF(AND(I3245&gt;=67801,I3245&lt;=68501),"Jihomoravský kraj",(IF(AND(I3245&gt;=69002,I3245&lt;=69801),"Jihomoravský kraj",(IF(AND(I3245&gt;=68601,I3245&lt;=68801),"Zlínský kraj",(IF(AND(I3245&gt;=75501,I3245&lt;=76901),"Zlínský kraj",(IF(AND(I3245&gt;=70030,I3245&lt;=74901),"Moravskoslezský kraj",(IF(AND(I3245&gt;=75000,I3245&lt;=75368),"Olomoucký kraj",(IF(AND(I3245&gt;=77200,I3245&lt;=79862),"Olomoucký kraj",(IF(AND(I3245&gt;=50011,I3245&lt;=50301),"Královéhradecký kraj",(IF(AND(I3245&gt;=54301,I3245&lt;=54303),"Královéhradecký kraj","0")))))))))))))))))))))))))))))))))))))))))))))))</f>
        <v>Jihomoravský kraj</v>
      </c>
      <c r="AB3245" t="s">
        <v>998</v>
      </c>
      <c r="AD3245" t="s">
        <v>998</v>
      </c>
      <c r="AE3245" t="s">
        <v>998</v>
      </c>
      <c r="AF3245" t="s">
        <v>998</v>
      </c>
      <c r="AG3245" s="107">
        <v>300</v>
      </c>
      <c r="AH3245" s="107">
        <v>0</v>
      </c>
      <c r="AI3245" s="107">
        <v>0</v>
      </c>
      <c r="AJ3245" t="s">
        <v>999</v>
      </c>
      <c r="AK3245" s="106">
        <v>44923</v>
      </c>
    </row>
    <row r="3246" spans="1:37" x14ac:dyDescent="0.45">
      <c r="A3246" t="s">
        <v>1076</v>
      </c>
      <c r="B3246" t="s">
        <v>7565</v>
      </c>
      <c r="C3246" t="s">
        <v>990</v>
      </c>
      <c r="D3246" t="s">
        <v>7566</v>
      </c>
      <c r="E3246" t="s">
        <v>992</v>
      </c>
      <c r="F3246" t="s">
        <v>7567</v>
      </c>
      <c r="G3246" t="s">
        <v>7568</v>
      </c>
      <c r="H3246" t="s">
        <v>1005</v>
      </c>
      <c r="I3246">
        <v>60200</v>
      </c>
      <c r="K3246" t="s">
        <v>7569</v>
      </c>
      <c r="L3246" s="106">
        <v>40834</v>
      </c>
      <c r="M3246">
        <v>14726223</v>
      </c>
      <c r="N3246" t="s">
        <v>996</v>
      </c>
      <c r="O3246" t="s">
        <v>12</v>
      </c>
      <c r="P3246" t="s">
        <v>997</v>
      </c>
      <c r="R3246" s="109" t="str">
        <f>IF(OR(P3246="SB",Q3246="SB"),"SB",0)</f>
        <v>SB</v>
      </c>
      <c r="T3246" s="110" t="s">
        <v>998</v>
      </c>
      <c r="V3246" s="113" t="str">
        <f>IF(AND(I3246&gt;=10000,I3246&lt;=19900),"Praha",(IF(AND(I3246&gt;=25001,I3246&lt;=29501),"Středočeský kraj",(IF(AND(I3246&gt;=30100,I3246&lt;=34972),"Středočeský kraj",(IF(AND(I3246&gt;=35002,I3246&lt;=36271),"Karlovarský kraj",(IF(AND(I3246&gt;=37001,I3246&lt;=39201),"Jihočeský kraj",(IF(AND(I3246&gt;=39701,I3246&lt;=39901),"Jihočeský kraj",(IF(AND(I3246&gt;=39301,I3246&lt;=39601),"Kraj Vysočina",(IF(AND(I3246&gt;=58001,I3246&lt;=59501),"Kraj Vysočina",(IF(AND(I3246&gt;=67401,I3246&lt;=67602),"Kraj Vysočina",(IF(AND(I3246&gt;=40001,I3246&lt;=44101),"Ústecký kraj",(IF(AND(I3246&gt;=46001,I3246&lt;=47201),"Liberecký kraj",(IF(AND(I3246&gt;=51202,I3246&lt;=51401),"Liberecký kraj",(IF(AND(I3246&gt;=53002,I3246&lt;=53976),"Pardubický kraj",(IF(AND(I3246&gt;=56002,I3246&lt;=57201),"Pardubický kraj",(IF(AND(I3246&gt;=60200,I3246&lt;=67201),"Jihomoravský kraj",(IF(AND(I3246&gt;=67801,I3246&lt;=68501),"Jihomoravský kraj",(IF(AND(I3246&gt;=69002,I3246&lt;=69801),"Jihomoravský kraj",(IF(AND(I3246&gt;=68601,I3246&lt;=68801),"Zlínský kraj",(IF(AND(I3246&gt;=75501,I3246&lt;=76901),"Zlínský kraj",(IF(AND(I3246&gt;=70030,I3246&lt;=74901),"Moravskoslezský kraj",(IF(AND(I3246&gt;=75000,I3246&lt;=75368),"Olomoucký kraj",(IF(AND(I3246&gt;=77200,I3246&lt;=79862),"Olomoucký kraj",(IF(AND(I3246&gt;=50011,I3246&lt;=50301),"Královéhradecký kraj",(IF(AND(I3246&gt;=54301,I3246&lt;=54303),"Královéhradecký kraj","0")))))))))))))))))))))))))))))))))))))))))))))))</f>
        <v>Jihomoravský kraj</v>
      </c>
      <c r="AB3246" t="s">
        <v>998</v>
      </c>
      <c r="AD3246" t="s">
        <v>998</v>
      </c>
      <c r="AE3246" t="s">
        <v>998</v>
      </c>
      <c r="AF3246" t="s">
        <v>998</v>
      </c>
      <c r="AG3246" s="107">
        <v>300</v>
      </c>
      <c r="AH3246" s="107">
        <v>0</v>
      </c>
      <c r="AI3246" s="107">
        <v>0</v>
      </c>
      <c r="AJ3246" t="s">
        <v>999</v>
      </c>
      <c r="AK3246" s="106">
        <v>44924</v>
      </c>
    </row>
    <row r="3247" spans="1:37" x14ac:dyDescent="0.45">
      <c r="A3247" t="s">
        <v>1087</v>
      </c>
      <c r="B3247" t="s">
        <v>7656</v>
      </c>
      <c r="C3247" t="s">
        <v>990</v>
      </c>
      <c r="D3247" t="s">
        <v>7657</v>
      </c>
      <c r="E3247" t="s">
        <v>992</v>
      </c>
      <c r="F3247" t="s">
        <v>4613</v>
      </c>
      <c r="G3247">
        <v>14</v>
      </c>
      <c r="H3247" t="s">
        <v>1005</v>
      </c>
      <c r="I3247">
        <v>60200</v>
      </c>
      <c r="K3247" t="s">
        <v>7658</v>
      </c>
      <c r="L3247" s="106">
        <v>32521</v>
      </c>
      <c r="M3247">
        <v>13397727</v>
      </c>
      <c r="N3247" t="s">
        <v>996</v>
      </c>
      <c r="O3247" t="s">
        <v>12</v>
      </c>
      <c r="P3247" t="s">
        <v>997</v>
      </c>
      <c r="R3247" s="109" t="str">
        <f>IF(OR(P3247="SB",Q3247="SB"),"SB",0)</f>
        <v>SB</v>
      </c>
      <c r="T3247" s="110" t="s">
        <v>998</v>
      </c>
      <c r="V3247" s="113" t="str">
        <f>IF(AND(I3247&gt;=10000,I3247&lt;=19900),"Praha",(IF(AND(I3247&gt;=25001,I3247&lt;=29501),"Středočeský kraj",(IF(AND(I3247&gt;=30100,I3247&lt;=34972),"Středočeský kraj",(IF(AND(I3247&gt;=35002,I3247&lt;=36271),"Karlovarský kraj",(IF(AND(I3247&gt;=37001,I3247&lt;=39201),"Jihočeský kraj",(IF(AND(I3247&gt;=39701,I3247&lt;=39901),"Jihočeský kraj",(IF(AND(I3247&gt;=39301,I3247&lt;=39601),"Kraj Vysočina",(IF(AND(I3247&gt;=58001,I3247&lt;=59501),"Kraj Vysočina",(IF(AND(I3247&gt;=67401,I3247&lt;=67602),"Kraj Vysočina",(IF(AND(I3247&gt;=40001,I3247&lt;=44101),"Ústecký kraj",(IF(AND(I3247&gt;=46001,I3247&lt;=47201),"Liberecký kraj",(IF(AND(I3247&gt;=51202,I3247&lt;=51401),"Liberecký kraj",(IF(AND(I3247&gt;=53002,I3247&lt;=53976),"Pardubický kraj",(IF(AND(I3247&gt;=56002,I3247&lt;=57201),"Pardubický kraj",(IF(AND(I3247&gt;=60200,I3247&lt;=67201),"Jihomoravský kraj",(IF(AND(I3247&gt;=67801,I3247&lt;=68501),"Jihomoravský kraj",(IF(AND(I3247&gt;=69002,I3247&lt;=69801),"Jihomoravský kraj",(IF(AND(I3247&gt;=68601,I3247&lt;=68801),"Zlínský kraj",(IF(AND(I3247&gt;=75501,I3247&lt;=76901),"Zlínský kraj",(IF(AND(I3247&gt;=70030,I3247&lt;=74901),"Moravskoslezský kraj",(IF(AND(I3247&gt;=75000,I3247&lt;=75368),"Olomoucký kraj",(IF(AND(I3247&gt;=77200,I3247&lt;=79862),"Olomoucký kraj",(IF(AND(I3247&gt;=50011,I3247&lt;=50301),"Královéhradecký kraj",(IF(AND(I3247&gt;=54301,I3247&lt;=54303),"Královéhradecký kraj","0")))))))))))))))))))))))))))))))))))))))))))))))</f>
        <v>Jihomoravský kraj</v>
      </c>
      <c r="AB3247" t="s">
        <v>998</v>
      </c>
      <c r="AD3247" t="s">
        <v>998</v>
      </c>
      <c r="AE3247" t="s">
        <v>998</v>
      </c>
      <c r="AF3247" t="s">
        <v>998</v>
      </c>
      <c r="AG3247" s="107">
        <v>0</v>
      </c>
      <c r="AH3247" s="107">
        <v>0</v>
      </c>
      <c r="AI3247" s="107">
        <v>0</v>
      </c>
      <c r="AJ3247" t="s">
        <v>1012</v>
      </c>
    </row>
    <row r="3248" spans="1:37" x14ac:dyDescent="0.45">
      <c r="A3248" t="s">
        <v>1582</v>
      </c>
      <c r="B3248" t="s">
        <v>7759</v>
      </c>
      <c r="C3248" t="s">
        <v>990</v>
      </c>
      <c r="D3248" t="s">
        <v>7760</v>
      </c>
      <c r="E3248" t="s">
        <v>992</v>
      </c>
      <c r="F3248" t="s">
        <v>1927</v>
      </c>
      <c r="G3248">
        <v>63</v>
      </c>
      <c r="H3248" t="s">
        <v>1005</v>
      </c>
      <c r="I3248">
        <v>60200</v>
      </c>
      <c r="K3248" t="s">
        <v>7706</v>
      </c>
      <c r="L3248" s="106">
        <v>31329</v>
      </c>
      <c r="M3248">
        <v>14634273</v>
      </c>
      <c r="N3248" t="s">
        <v>996</v>
      </c>
      <c r="O3248" t="s">
        <v>12</v>
      </c>
      <c r="P3248" t="s">
        <v>997</v>
      </c>
      <c r="R3248" s="109" t="str">
        <f>IF(OR(P3248="SB",Q3248="SB"),"SB",0)</f>
        <v>SB</v>
      </c>
      <c r="T3248" s="110" t="s">
        <v>998</v>
      </c>
      <c r="V3248" s="113" t="str">
        <f>IF(AND(I3248&gt;=10000,I3248&lt;=19900),"Praha",(IF(AND(I3248&gt;=25001,I3248&lt;=29501),"Středočeský kraj",(IF(AND(I3248&gt;=30100,I3248&lt;=34972),"Středočeský kraj",(IF(AND(I3248&gt;=35002,I3248&lt;=36271),"Karlovarský kraj",(IF(AND(I3248&gt;=37001,I3248&lt;=39201),"Jihočeský kraj",(IF(AND(I3248&gt;=39701,I3248&lt;=39901),"Jihočeský kraj",(IF(AND(I3248&gt;=39301,I3248&lt;=39601),"Kraj Vysočina",(IF(AND(I3248&gt;=58001,I3248&lt;=59501),"Kraj Vysočina",(IF(AND(I3248&gt;=67401,I3248&lt;=67602),"Kraj Vysočina",(IF(AND(I3248&gt;=40001,I3248&lt;=44101),"Ústecký kraj",(IF(AND(I3248&gt;=46001,I3248&lt;=47201),"Liberecký kraj",(IF(AND(I3248&gt;=51202,I3248&lt;=51401),"Liberecký kraj",(IF(AND(I3248&gt;=53002,I3248&lt;=53976),"Pardubický kraj",(IF(AND(I3248&gt;=56002,I3248&lt;=57201),"Pardubický kraj",(IF(AND(I3248&gt;=60200,I3248&lt;=67201),"Jihomoravský kraj",(IF(AND(I3248&gt;=67801,I3248&lt;=68501),"Jihomoravský kraj",(IF(AND(I3248&gt;=69002,I3248&lt;=69801),"Jihomoravský kraj",(IF(AND(I3248&gt;=68601,I3248&lt;=68801),"Zlínský kraj",(IF(AND(I3248&gt;=75501,I3248&lt;=76901),"Zlínský kraj",(IF(AND(I3248&gt;=70030,I3248&lt;=74901),"Moravskoslezský kraj",(IF(AND(I3248&gt;=75000,I3248&lt;=75368),"Olomoucký kraj",(IF(AND(I3248&gt;=77200,I3248&lt;=79862),"Olomoucký kraj",(IF(AND(I3248&gt;=50011,I3248&lt;=50301),"Královéhradecký kraj",(IF(AND(I3248&gt;=54301,I3248&lt;=54303),"Královéhradecký kraj","0")))))))))))))))))))))))))))))))))))))))))))))))</f>
        <v>Jihomoravský kraj</v>
      </c>
      <c r="AB3248" t="s">
        <v>998</v>
      </c>
      <c r="AD3248" t="s">
        <v>998</v>
      </c>
      <c r="AE3248" t="s">
        <v>998</v>
      </c>
      <c r="AF3248" t="s">
        <v>998</v>
      </c>
      <c r="AG3248" s="107">
        <v>0</v>
      </c>
      <c r="AH3248" s="107">
        <v>0</v>
      </c>
      <c r="AI3248" s="107">
        <v>0</v>
      </c>
      <c r="AJ3248" t="s">
        <v>1012</v>
      </c>
    </row>
    <row r="3249" spans="1:37" x14ac:dyDescent="0.45">
      <c r="A3249" t="s">
        <v>2450</v>
      </c>
      <c r="B3249" t="s">
        <v>8530</v>
      </c>
      <c r="C3249" t="s">
        <v>990</v>
      </c>
      <c r="D3249" t="s">
        <v>8531</v>
      </c>
      <c r="E3249" t="s">
        <v>992</v>
      </c>
      <c r="F3249" t="s">
        <v>1004</v>
      </c>
      <c r="G3249">
        <v>901</v>
      </c>
      <c r="H3249" t="s">
        <v>1005</v>
      </c>
      <c r="I3249">
        <v>60200</v>
      </c>
      <c r="K3249" t="s">
        <v>8532</v>
      </c>
      <c r="L3249" s="106">
        <v>39822</v>
      </c>
      <c r="M3249">
        <v>14616792</v>
      </c>
      <c r="N3249" t="s">
        <v>996</v>
      </c>
      <c r="O3249" t="s">
        <v>12</v>
      </c>
      <c r="P3249" t="s">
        <v>997</v>
      </c>
      <c r="R3249" s="109" t="str">
        <f>IF(OR(P3249="SB",Q3249="SB"),"SB",0)</f>
        <v>SB</v>
      </c>
      <c r="T3249" s="110" t="s">
        <v>998</v>
      </c>
      <c r="V3249" s="113" t="str">
        <f>IF(AND(I3249&gt;=10000,I3249&lt;=19900),"Praha",(IF(AND(I3249&gt;=25001,I3249&lt;=29501),"Středočeský kraj",(IF(AND(I3249&gt;=30100,I3249&lt;=34972),"Středočeský kraj",(IF(AND(I3249&gt;=35002,I3249&lt;=36271),"Karlovarský kraj",(IF(AND(I3249&gt;=37001,I3249&lt;=39201),"Jihočeský kraj",(IF(AND(I3249&gt;=39701,I3249&lt;=39901),"Jihočeský kraj",(IF(AND(I3249&gt;=39301,I3249&lt;=39601),"Kraj Vysočina",(IF(AND(I3249&gt;=58001,I3249&lt;=59501),"Kraj Vysočina",(IF(AND(I3249&gt;=67401,I3249&lt;=67602),"Kraj Vysočina",(IF(AND(I3249&gt;=40001,I3249&lt;=44101),"Ústecký kraj",(IF(AND(I3249&gt;=46001,I3249&lt;=47201),"Liberecký kraj",(IF(AND(I3249&gt;=51202,I3249&lt;=51401),"Liberecký kraj",(IF(AND(I3249&gt;=53002,I3249&lt;=53976),"Pardubický kraj",(IF(AND(I3249&gt;=56002,I3249&lt;=57201),"Pardubický kraj",(IF(AND(I3249&gt;=60200,I3249&lt;=67201),"Jihomoravský kraj",(IF(AND(I3249&gt;=67801,I3249&lt;=68501),"Jihomoravský kraj",(IF(AND(I3249&gt;=69002,I3249&lt;=69801),"Jihomoravský kraj",(IF(AND(I3249&gt;=68601,I3249&lt;=68801),"Zlínský kraj",(IF(AND(I3249&gt;=75501,I3249&lt;=76901),"Zlínský kraj",(IF(AND(I3249&gt;=70030,I3249&lt;=74901),"Moravskoslezský kraj",(IF(AND(I3249&gt;=75000,I3249&lt;=75368),"Olomoucký kraj",(IF(AND(I3249&gt;=77200,I3249&lt;=79862),"Olomoucký kraj",(IF(AND(I3249&gt;=50011,I3249&lt;=50301),"Královéhradecký kraj",(IF(AND(I3249&gt;=54301,I3249&lt;=54303),"Královéhradecký kraj","0")))))))))))))))))))))))))))))))))))))))))))))))</f>
        <v>Jihomoravský kraj</v>
      </c>
      <c r="AB3249" t="s">
        <v>998</v>
      </c>
      <c r="AD3249" t="s">
        <v>998</v>
      </c>
      <c r="AE3249" t="s">
        <v>998</v>
      </c>
      <c r="AF3249" t="s">
        <v>998</v>
      </c>
      <c r="AG3249" s="107">
        <v>300</v>
      </c>
      <c r="AH3249" s="107">
        <v>0</v>
      </c>
      <c r="AI3249" s="107">
        <v>0</v>
      </c>
      <c r="AJ3249" t="s">
        <v>999</v>
      </c>
      <c r="AK3249" s="106">
        <v>44923</v>
      </c>
    </row>
    <row r="3250" spans="1:37" x14ac:dyDescent="0.45">
      <c r="A3250" t="s">
        <v>1395</v>
      </c>
      <c r="B3250" t="s">
        <v>8565</v>
      </c>
      <c r="C3250" t="s">
        <v>990</v>
      </c>
      <c r="D3250" t="s">
        <v>8568</v>
      </c>
      <c r="E3250" t="s">
        <v>992</v>
      </c>
      <c r="F3250" t="s">
        <v>2731</v>
      </c>
      <c r="G3250">
        <v>33</v>
      </c>
      <c r="H3250" t="s">
        <v>1005</v>
      </c>
      <c r="I3250">
        <v>60200</v>
      </c>
      <c r="K3250" t="s">
        <v>8569</v>
      </c>
      <c r="L3250" s="106">
        <v>33132</v>
      </c>
      <c r="M3250">
        <v>13391158</v>
      </c>
      <c r="N3250" t="s">
        <v>996</v>
      </c>
      <c r="O3250" t="s">
        <v>12</v>
      </c>
      <c r="P3250" t="s">
        <v>997</v>
      </c>
      <c r="R3250" s="109" t="str">
        <f>IF(OR(P3250="SB",Q3250="SB"),"SB",0)</f>
        <v>SB</v>
      </c>
      <c r="T3250" s="110" t="s">
        <v>998</v>
      </c>
      <c r="V3250" s="113" t="str">
        <f>IF(AND(I3250&gt;=10000,I3250&lt;=19900),"Praha",(IF(AND(I3250&gt;=25001,I3250&lt;=29501),"Středočeský kraj",(IF(AND(I3250&gt;=30100,I3250&lt;=34972),"Středočeský kraj",(IF(AND(I3250&gt;=35002,I3250&lt;=36271),"Karlovarský kraj",(IF(AND(I3250&gt;=37001,I3250&lt;=39201),"Jihočeský kraj",(IF(AND(I3250&gt;=39701,I3250&lt;=39901),"Jihočeský kraj",(IF(AND(I3250&gt;=39301,I3250&lt;=39601),"Kraj Vysočina",(IF(AND(I3250&gt;=58001,I3250&lt;=59501),"Kraj Vysočina",(IF(AND(I3250&gt;=67401,I3250&lt;=67602),"Kraj Vysočina",(IF(AND(I3250&gt;=40001,I3250&lt;=44101),"Ústecký kraj",(IF(AND(I3250&gt;=46001,I3250&lt;=47201),"Liberecký kraj",(IF(AND(I3250&gt;=51202,I3250&lt;=51401),"Liberecký kraj",(IF(AND(I3250&gt;=53002,I3250&lt;=53976),"Pardubický kraj",(IF(AND(I3250&gt;=56002,I3250&lt;=57201),"Pardubický kraj",(IF(AND(I3250&gt;=60200,I3250&lt;=67201),"Jihomoravský kraj",(IF(AND(I3250&gt;=67801,I3250&lt;=68501),"Jihomoravský kraj",(IF(AND(I3250&gt;=69002,I3250&lt;=69801),"Jihomoravský kraj",(IF(AND(I3250&gt;=68601,I3250&lt;=68801),"Zlínský kraj",(IF(AND(I3250&gt;=75501,I3250&lt;=76901),"Zlínský kraj",(IF(AND(I3250&gt;=70030,I3250&lt;=74901),"Moravskoslezský kraj",(IF(AND(I3250&gt;=75000,I3250&lt;=75368),"Olomoucký kraj",(IF(AND(I3250&gt;=77200,I3250&lt;=79862),"Olomoucký kraj",(IF(AND(I3250&gt;=50011,I3250&lt;=50301),"Královéhradecký kraj",(IF(AND(I3250&gt;=54301,I3250&lt;=54303),"Královéhradecký kraj","0")))))))))))))))))))))))))))))))))))))))))))))))</f>
        <v>Jihomoravský kraj</v>
      </c>
      <c r="AB3250" t="s">
        <v>998</v>
      </c>
      <c r="AD3250" t="s">
        <v>998</v>
      </c>
      <c r="AE3250" t="s">
        <v>998</v>
      </c>
      <c r="AF3250" t="s">
        <v>998</v>
      </c>
      <c r="AG3250" s="107">
        <v>0</v>
      </c>
      <c r="AH3250" s="107">
        <v>0</v>
      </c>
      <c r="AI3250" s="107">
        <v>0</v>
      </c>
      <c r="AJ3250" t="s">
        <v>1012</v>
      </c>
    </row>
    <row r="3251" spans="1:37" x14ac:dyDescent="0.45">
      <c r="A3251" t="s">
        <v>1174</v>
      </c>
      <c r="B3251" t="s">
        <v>8795</v>
      </c>
      <c r="C3251" t="s">
        <v>990</v>
      </c>
      <c r="D3251" t="s">
        <v>8796</v>
      </c>
      <c r="E3251" t="s">
        <v>992</v>
      </c>
      <c r="F3251" t="s">
        <v>8797</v>
      </c>
      <c r="G3251">
        <v>1</v>
      </c>
      <c r="H3251" t="s">
        <v>1005</v>
      </c>
      <c r="I3251">
        <v>60200</v>
      </c>
      <c r="K3251" t="s">
        <v>8798</v>
      </c>
      <c r="L3251" s="106">
        <v>30161</v>
      </c>
      <c r="M3251">
        <v>13391259</v>
      </c>
      <c r="N3251" t="s">
        <v>996</v>
      </c>
      <c r="O3251" t="s">
        <v>12</v>
      </c>
      <c r="P3251" t="s">
        <v>997</v>
      </c>
      <c r="R3251" s="109" t="str">
        <f>IF(OR(P3251="SB",Q3251="SB"),"SB",0)</f>
        <v>SB</v>
      </c>
      <c r="T3251" s="110" t="s">
        <v>998</v>
      </c>
      <c r="V3251" s="113" t="str">
        <f>IF(AND(I3251&gt;=10000,I3251&lt;=19900),"Praha",(IF(AND(I3251&gt;=25001,I3251&lt;=29501),"Středočeský kraj",(IF(AND(I3251&gt;=30100,I3251&lt;=34972),"Středočeský kraj",(IF(AND(I3251&gt;=35002,I3251&lt;=36271),"Karlovarský kraj",(IF(AND(I3251&gt;=37001,I3251&lt;=39201),"Jihočeský kraj",(IF(AND(I3251&gt;=39701,I3251&lt;=39901),"Jihočeský kraj",(IF(AND(I3251&gt;=39301,I3251&lt;=39601),"Kraj Vysočina",(IF(AND(I3251&gt;=58001,I3251&lt;=59501),"Kraj Vysočina",(IF(AND(I3251&gt;=67401,I3251&lt;=67602),"Kraj Vysočina",(IF(AND(I3251&gt;=40001,I3251&lt;=44101),"Ústecký kraj",(IF(AND(I3251&gt;=46001,I3251&lt;=47201),"Liberecký kraj",(IF(AND(I3251&gt;=51202,I3251&lt;=51401),"Liberecký kraj",(IF(AND(I3251&gt;=53002,I3251&lt;=53976),"Pardubický kraj",(IF(AND(I3251&gt;=56002,I3251&lt;=57201),"Pardubický kraj",(IF(AND(I3251&gt;=60200,I3251&lt;=67201),"Jihomoravský kraj",(IF(AND(I3251&gt;=67801,I3251&lt;=68501),"Jihomoravský kraj",(IF(AND(I3251&gt;=69002,I3251&lt;=69801),"Jihomoravský kraj",(IF(AND(I3251&gt;=68601,I3251&lt;=68801),"Zlínský kraj",(IF(AND(I3251&gt;=75501,I3251&lt;=76901),"Zlínský kraj",(IF(AND(I3251&gt;=70030,I3251&lt;=74901),"Moravskoslezský kraj",(IF(AND(I3251&gt;=75000,I3251&lt;=75368),"Olomoucký kraj",(IF(AND(I3251&gt;=77200,I3251&lt;=79862),"Olomoucký kraj",(IF(AND(I3251&gt;=50011,I3251&lt;=50301),"Královéhradecký kraj",(IF(AND(I3251&gt;=54301,I3251&lt;=54303),"Královéhradecký kraj","0")))))))))))))))))))))))))))))))))))))))))))))))</f>
        <v>Jihomoravský kraj</v>
      </c>
      <c r="AB3251" t="s">
        <v>998</v>
      </c>
      <c r="AD3251" t="s">
        <v>998</v>
      </c>
      <c r="AE3251" t="s">
        <v>998</v>
      </c>
      <c r="AF3251" t="s">
        <v>998</v>
      </c>
      <c r="AG3251" s="107">
        <v>0</v>
      </c>
      <c r="AH3251" s="107">
        <v>0</v>
      </c>
      <c r="AI3251" s="107">
        <v>0</v>
      </c>
      <c r="AJ3251" t="s">
        <v>1012</v>
      </c>
    </row>
    <row r="3252" spans="1:37" x14ac:dyDescent="0.45">
      <c r="A3252" t="s">
        <v>3721</v>
      </c>
      <c r="B3252" t="s">
        <v>8799</v>
      </c>
      <c r="C3252" t="s">
        <v>1002</v>
      </c>
      <c r="D3252" t="s">
        <v>8800</v>
      </c>
      <c r="E3252" t="s">
        <v>992</v>
      </c>
      <c r="F3252" t="s">
        <v>8797</v>
      </c>
      <c r="G3252">
        <v>2</v>
      </c>
      <c r="H3252" t="s">
        <v>1005</v>
      </c>
      <c r="I3252">
        <v>60200</v>
      </c>
      <c r="K3252" t="s">
        <v>8801</v>
      </c>
      <c r="L3252" s="106">
        <v>30753</v>
      </c>
      <c r="M3252">
        <v>13391360</v>
      </c>
      <c r="N3252" t="s">
        <v>996</v>
      </c>
      <c r="O3252" t="s">
        <v>12</v>
      </c>
      <c r="P3252" t="s">
        <v>997</v>
      </c>
      <c r="R3252" s="109" t="str">
        <f>IF(OR(P3252="SB",Q3252="SB"),"SB",0)</f>
        <v>SB</v>
      </c>
      <c r="T3252" s="110" t="s">
        <v>998</v>
      </c>
      <c r="V3252" s="113" t="str">
        <f>IF(AND(I3252&gt;=10000,I3252&lt;=19900),"Praha",(IF(AND(I3252&gt;=25001,I3252&lt;=29501),"Středočeský kraj",(IF(AND(I3252&gt;=30100,I3252&lt;=34972),"Středočeský kraj",(IF(AND(I3252&gt;=35002,I3252&lt;=36271),"Karlovarský kraj",(IF(AND(I3252&gt;=37001,I3252&lt;=39201),"Jihočeský kraj",(IF(AND(I3252&gt;=39701,I3252&lt;=39901),"Jihočeský kraj",(IF(AND(I3252&gt;=39301,I3252&lt;=39601),"Kraj Vysočina",(IF(AND(I3252&gt;=58001,I3252&lt;=59501),"Kraj Vysočina",(IF(AND(I3252&gt;=67401,I3252&lt;=67602),"Kraj Vysočina",(IF(AND(I3252&gt;=40001,I3252&lt;=44101),"Ústecký kraj",(IF(AND(I3252&gt;=46001,I3252&lt;=47201),"Liberecký kraj",(IF(AND(I3252&gt;=51202,I3252&lt;=51401),"Liberecký kraj",(IF(AND(I3252&gt;=53002,I3252&lt;=53976),"Pardubický kraj",(IF(AND(I3252&gt;=56002,I3252&lt;=57201),"Pardubický kraj",(IF(AND(I3252&gt;=60200,I3252&lt;=67201),"Jihomoravský kraj",(IF(AND(I3252&gt;=67801,I3252&lt;=68501),"Jihomoravský kraj",(IF(AND(I3252&gt;=69002,I3252&lt;=69801),"Jihomoravský kraj",(IF(AND(I3252&gt;=68601,I3252&lt;=68801),"Zlínský kraj",(IF(AND(I3252&gt;=75501,I3252&lt;=76901),"Zlínský kraj",(IF(AND(I3252&gt;=70030,I3252&lt;=74901),"Moravskoslezský kraj",(IF(AND(I3252&gt;=75000,I3252&lt;=75368),"Olomoucký kraj",(IF(AND(I3252&gt;=77200,I3252&lt;=79862),"Olomoucký kraj",(IF(AND(I3252&gt;=50011,I3252&lt;=50301),"Královéhradecký kraj",(IF(AND(I3252&gt;=54301,I3252&lt;=54303),"Královéhradecký kraj","0")))))))))))))))))))))))))))))))))))))))))))))))</f>
        <v>Jihomoravský kraj</v>
      </c>
      <c r="AB3252" t="s">
        <v>998</v>
      </c>
      <c r="AD3252" t="s">
        <v>998</v>
      </c>
      <c r="AE3252" t="s">
        <v>998</v>
      </c>
      <c r="AF3252" t="s">
        <v>998</v>
      </c>
      <c r="AG3252" s="107">
        <v>0</v>
      </c>
      <c r="AH3252" s="107">
        <v>0</v>
      </c>
      <c r="AI3252" s="107">
        <v>0</v>
      </c>
      <c r="AJ3252" t="s">
        <v>1012</v>
      </c>
    </row>
    <row r="3253" spans="1:37" x14ac:dyDescent="0.45">
      <c r="A3253" t="s">
        <v>5663</v>
      </c>
      <c r="B3253" t="s">
        <v>9432</v>
      </c>
      <c r="C3253" t="s">
        <v>1002</v>
      </c>
      <c r="D3253" t="s">
        <v>9433</v>
      </c>
      <c r="E3253" t="s">
        <v>992</v>
      </c>
      <c r="F3253" t="s">
        <v>1933</v>
      </c>
      <c r="G3253">
        <v>22</v>
      </c>
      <c r="H3253" t="s">
        <v>1005</v>
      </c>
      <c r="I3253">
        <v>60200</v>
      </c>
      <c r="K3253" t="s">
        <v>9434</v>
      </c>
      <c r="L3253" s="106">
        <v>40025</v>
      </c>
      <c r="M3253">
        <v>14601840</v>
      </c>
      <c r="N3253" t="s">
        <v>1431</v>
      </c>
      <c r="O3253" t="s">
        <v>1282</v>
      </c>
      <c r="P3253" t="s">
        <v>997</v>
      </c>
      <c r="R3253" s="109" t="str">
        <f>IF(OR(P3253="SB",Q3253="SB"),"SB",0)</f>
        <v>SB</v>
      </c>
      <c r="T3253" s="110" t="s">
        <v>998</v>
      </c>
      <c r="V3253" s="113" t="str">
        <f>IF(AND(I3253&gt;=10000,I3253&lt;=19900),"Praha",(IF(AND(I3253&gt;=25001,I3253&lt;=29501),"Středočeský kraj",(IF(AND(I3253&gt;=30100,I3253&lt;=34972),"Středočeský kraj",(IF(AND(I3253&gt;=35002,I3253&lt;=36271),"Karlovarský kraj",(IF(AND(I3253&gt;=37001,I3253&lt;=39201),"Jihočeský kraj",(IF(AND(I3253&gt;=39701,I3253&lt;=39901),"Jihočeský kraj",(IF(AND(I3253&gt;=39301,I3253&lt;=39601),"Kraj Vysočina",(IF(AND(I3253&gt;=58001,I3253&lt;=59501),"Kraj Vysočina",(IF(AND(I3253&gt;=67401,I3253&lt;=67602),"Kraj Vysočina",(IF(AND(I3253&gt;=40001,I3253&lt;=44101),"Ústecký kraj",(IF(AND(I3253&gt;=46001,I3253&lt;=47201),"Liberecký kraj",(IF(AND(I3253&gt;=51202,I3253&lt;=51401),"Liberecký kraj",(IF(AND(I3253&gt;=53002,I3253&lt;=53976),"Pardubický kraj",(IF(AND(I3253&gt;=56002,I3253&lt;=57201),"Pardubický kraj",(IF(AND(I3253&gt;=60200,I3253&lt;=67201),"Jihomoravský kraj",(IF(AND(I3253&gt;=67801,I3253&lt;=68501),"Jihomoravský kraj",(IF(AND(I3253&gt;=69002,I3253&lt;=69801),"Jihomoravský kraj",(IF(AND(I3253&gt;=68601,I3253&lt;=68801),"Zlínský kraj",(IF(AND(I3253&gt;=75501,I3253&lt;=76901),"Zlínský kraj",(IF(AND(I3253&gt;=70030,I3253&lt;=74901),"Moravskoslezský kraj",(IF(AND(I3253&gt;=75000,I3253&lt;=75368),"Olomoucký kraj",(IF(AND(I3253&gt;=77200,I3253&lt;=79862),"Olomoucký kraj",(IF(AND(I3253&gt;=50011,I3253&lt;=50301),"Královéhradecký kraj",(IF(AND(I3253&gt;=54301,I3253&lt;=54303),"Královéhradecký kraj","0")))))))))))))))))))))))))))))))))))))))))))))))</f>
        <v>Jihomoravský kraj</v>
      </c>
      <c r="AB3253" t="s">
        <v>998</v>
      </c>
      <c r="AD3253" t="s">
        <v>998</v>
      </c>
      <c r="AE3253" t="s">
        <v>998</v>
      </c>
      <c r="AF3253" t="s">
        <v>998</v>
      </c>
      <c r="AG3253" s="107">
        <v>300</v>
      </c>
      <c r="AH3253" s="107">
        <v>0</v>
      </c>
      <c r="AI3253" s="107">
        <v>0</v>
      </c>
      <c r="AJ3253" t="s">
        <v>999</v>
      </c>
      <c r="AK3253" s="106">
        <v>44920</v>
      </c>
    </row>
    <row r="3254" spans="1:37" x14ac:dyDescent="0.45">
      <c r="A3254" t="s">
        <v>1225</v>
      </c>
      <c r="B3254" t="s">
        <v>10087</v>
      </c>
      <c r="C3254" t="s">
        <v>1002</v>
      </c>
      <c r="D3254" t="s">
        <v>10090</v>
      </c>
      <c r="E3254" t="s">
        <v>992</v>
      </c>
      <c r="F3254" t="s">
        <v>1927</v>
      </c>
      <c r="G3254">
        <v>48</v>
      </c>
      <c r="H3254" t="s">
        <v>1005</v>
      </c>
      <c r="I3254">
        <v>60200</v>
      </c>
      <c r="K3254" t="s">
        <v>10091</v>
      </c>
      <c r="L3254" s="106">
        <v>30470</v>
      </c>
      <c r="M3254">
        <v>14642862</v>
      </c>
      <c r="N3254" t="s">
        <v>996</v>
      </c>
      <c r="O3254" t="s">
        <v>12</v>
      </c>
      <c r="P3254" t="s">
        <v>997</v>
      </c>
      <c r="R3254" s="109" t="str">
        <f>IF(OR(P3254="SB",Q3254="SB"),"SB",0)</f>
        <v>SB</v>
      </c>
      <c r="T3254" s="110" t="s">
        <v>998</v>
      </c>
      <c r="V3254" s="113" t="str">
        <f>IF(AND(I3254&gt;=10000,I3254&lt;=19900),"Praha",(IF(AND(I3254&gt;=25001,I3254&lt;=29501),"Středočeský kraj",(IF(AND(I3254&gt;=30100,I3254&lt;=34972),"Středočeský kraj",(IF(AND(I3254&gt;=35002,I3254&lt;=36271),"Karlovarský kraj",(IF(AND(I3254&gt;=37001,I3254&lt;=39201),"Jihočeský kraj",(IF(AND(I3254&gt;=39701,I3254&lt;=39901),"Jihočeský kraj",(IF(AND(I3254&gt;=39301,I3254&lt;=39601),"Kraj Vysočina",(IF(AND(I3254&gt;=58001,I3254&lt;=59501),"Kraj Vysočina",(IF(AND(I3254&gt;=67401,I3254&lt;=67602),"Kraj Vysočina",(IF(AND(I3254&gt;=40001,I3254&lt;=44101),"Ústecký kraj",(IF(AND(I3254&gt;=46001,I3254&lt;=47201),"Liberecký kraj",(IF(AND(I3254&gt;=51202,I3254&lt;=51401),"Liberecký kraj",(IF(AND(I3254&gt;=53002,I3254&lt;=53976),"Pardubický kraj",(IF(AND(I3254&gt;=56002,I3254&lt;=57201),"Pardubický kraj",(IF(AND(I3254&gt;=60200,I3254&lt;=67201),"Jihomoravský kraj",(IF(AND(I3254&gt;=67801,I3254&lt;=68501),"Jihomoravský kraj",(IF(AND(I3254&gt;=69002,I3254&lt;=69801),"Jihomoravský kraj",(IF(AND(I3254&gt;=68601,I3254&lt;=68801),"Zlínský kraj",(IF(AND(I3254&gt;=75501,I3254&lt;=76901),"Zlínský kraj",(IF(AND(I3254&gt;=70030,I3254&lt;=74901),"Moravskoslezský kraj",(IF(AND(I3254&gt;=75000,I3254&lt;=75368),"Olomoucký kraj",(IF(AND(I3254&gt;=77200,I3254&lt;=79862),"Olomoucký kraj",(IF(AND(I3254&gt;=50011,I3254&lt;=50301),"Královéhradecký kraj",(IF(AND(I3254&gt;=54301,I3254&lt;=54303),"Královéhradecký kraj","0")))))))))))))))))))))))))))))))))))))))))))))))</f>
        <v>Jihomoravský kraj</v>
      </c>
      <c r="AB3254" t="s">
        <v>998</v>
      </c>
      <c r="AD3254" t="s">
        <v>998</v>
      </c>
      <c r="AE3254" t="s">
        <v>998</v>
      </c>
      <c r="AF3254" t="s">
        <v>998</v>
      </c>
      <c r="AG3254" s="107">
        <v>0</v>
      </c>
      <c r="AH3254" s="107">
        <v>0</v>
      </c>
      <c r="AI3254" s="107">
        <v>0</v>
      </c>
      <c r="AJ3254" t="s">
        <v>1012</v>
      </c>
    </row>
    <row r="3255" spans="1:37" x14ac:dyDescent="0.45">
      <c r="A3255" t="s">
        <v>1061</v>
      </c>
      <c r="B3255" t="s">
        <v>10122</v>
      </c>
      <c r="C3255" t="s">
        <v>990</v>
      </c>
      <c r="D3255" t="s">
        <v>10123</v>
      </c>
      <c r="E3255" t="s">
        <v>992</v>
      </c>
      <c r="F3255" t="s">
        <v>5647</v>
      </c>
      <c r="G3255">
        <v>37</v>
      </c>
      <c r="H3255" t="s">
        <v>1005</v>
      </c>
      <c r="I3255">
        <v>60200</v>
      </c>
      <c r="K3255" t="s">
        <v>10124</v>
      </c>
      <c r="L3255" s="106">
        <v>31623</v>
      </c>
      <c r="M3255">
        <v>14608712</v>
      </c>
      <c r="N3255" t="s">
        <v>996</v>
      </c>
      <c r="O3255" t="s">
        <v>12</v>
      </c>
      <c r="P3255" t="s">
        <v>997</v>
      </c>
      <c r="R3255" s="109" t="str">
        <f>IF(OR(P3255="SB",Q3255="SB"),"SB",0)</f>
        <v>SB</v>
      </c>
      <c r="T3255" s="110" t="s">
        <v>998</v>
      </c>
      <c r="V3255" s="113" t="str">
        <f>IF(AND(I3255&gt;=10000,I3255&lt;=19900),"Praha",(IF(AND(I3255&gt;=25001,I3255&lt;=29501),"Středočeský kraj",(IF(AND(I3255&gt;=30100,I3255&lt;=34972),"Středočeský kraj",(IF(AND(I3255&gt;=35002,I3255&lt;=36271),"Karlovarský kraj",(IF(AND(I3255&gt;=37001,I3255&lt;=39201),"Jihočeský kraj",(IF(AND(I3255&gt;=39701,I3255&lt;=39901),"Jihočeský kraj",(IF(AND(I3255&gt;=39301,I3255&lt;=39601),"Kraj Vysočina",(IF(AND(I3255&gt;=58001,I3255&lt;=59501),"Kraj Vysočina",(IF(AND(I3255&gt;=67401,I3255&lt;=67602),"Kraj Vysočina",(IF(AND(I3255&gt;=40001,I3255&lt;=44101),"Ústecký kraj",(IF(AND(I3255&gt;=46001,I3255&lt;=47201),"Liberecký kraj",(IF(AND(I3255&gt;=51202,I3255&lt;=51401),"Liberecký kraj",(IF(AND(I3255&gt;=53002,I3255&lt;=53976),"Pardubický kraj",(IF(AND(I3255&gt;=56002,I3255&lt;=57201),"Pardubický kraj",(IF(AND(I3255&gt;=60200,I3255&lt;=67201),"Jihomoravský kraj",(IF(AND(I3255&gt;=67801,I3255&lt;=68501),"Jihomoravský kraj",(IF(AND(I3255&gt;=69002,I3255&lt;=69801),"Jihomoravský kraj",(IF(AND(I3255&gt;=68601,I3255&lt;=68801),"Zlínský kraj",(IF(AND(I3255&gt;=75501,I3255&lt;=76901),"Zlínský kraj",(IF(AND(I3255&gt;=70030,I3255&lt;=74901),"Moravskoslezský kraj",(IF(AND(I3255&gt;=75000,I3255&lt;=75368),"Olomoucký kraj",(IF(AND(I3255&gt;=77200,I3255&lt;=79862),"Olomoucký kraj",(IF(AND(I3255&gt;=50011,I3255&lt;=50301),"Královéhradecký kraj",(IF(AND(I3255&gt;=54301,I3255&lt;=54303),"Královéhradecký kraj","0")))))))))))))))))))))))))))))))))))))))))))))))</f>
        <v>Jihomoravský kraj</v>
      </c>
      <c r="AB3255" t="s">
        <v>998</v>
      </c>
      <c r="AD3255" t="s">
        <v>998</v>
      </c>
      <c r="AE3255" t="s">
        <v>998</v>
      </c>
      <c r="AF3255" t="s">
        <v>998</v>
      </c>
      <c r="AG3255" s="107">
        <v>0</v>
      </c>
      <c r="AH3255" s="107">
        <v>0</v>
      </c>
      <c r="AI3255" s="107">
        <v>0</v>
      </c>
      <c r="AJ3255" t="s">
        <v>1012</v>
      </c>
    </row>
    <row r="3256" spans="1:37" x14ac:dyDescent="0.45">
      <c r="A3256" t="s">
        <v>1411</v>
      </c>
      <c r="B3256" t="s">
        <v>10449</v>
      </c>
      <c r="C3256" t="s">
        <v>990</v>
      </c>
      <c r="D3256" t="s">
        <v>10450</v>
      </c>
      <c r="E3256" t="s">
        <v>992</v>
      </c>
      <c r="F3256" t="s">
        <v>2040</v>
      </c>
      <c r="G3256">
        <v>110</v>
      </c>
      <c r="H3256" t="s">
        <v>1005</v>
      </c>
      <c r="I3256">
        <v>60200</v>
      </c>
      <c r="K3256" t="s">
        <v>10451</v>
      </c>
      <c r="L3256" s="106">
        <v>34531</v>
      </c>
      <c r="M3256">
        <v>14632960</v>
      </c>
      <c r="N3256" t="s">
        <v>996</v>
      </c>
      <c r="O3256" t="s">
        <v>12</v>
      </c>
      <c r="P3256" t="s">
        <v>997</v>
      </c>
      <c r="R3256" s="109" t="str">
        <f>IF(OR(P3256="SB",Q3256="SB"),"SB",0)</f>
        <v>SB</v>
      </c>
      <c r="T3256" s="110" t="s">
        <v>998</v>
      </c>
      <c r="V3256" s="113" t="str">
        <f>IF(AND(I3256&gt;=10000,I3256&lt;=19900),"Praha",(IF(AND(I3256&gt;=25001,I3256&lt;=29501),"Středočeský kraj",(IF(AND(I3256&gt;=30100,I3256&lt;=34972),"Středočeský kraj",(IF(AND(I3256&gt;=35002,I3256&lt;=36271),"Karlovarský kraj",(IF(AND(I3256&gt;=37001,I3256&lt;=39201),"Jihočeský kraj",(IF(AND(I3256&gt;=39701,I3256&lt;=39901),"Jihočeský kraj",(IF(AND(I3256&gt;=39301,I3256&lt;=39601),"Kraj Vysočina",(IF(AND(I3256&gt;=58001,I3256&lt;=59501),"Kraj Vysočina",(IF(AND(I3256&gt;=67401,I3256&lt;=67602),"Kraj Vysočina",(IF(AND(I3256&gt;=40001,I3256&lt;=44101),"Ústecký kraj",(IF(AND(I3256&gt;=46001,I3256&lt;=47201),"Liberecký kraj",(IF(AND(I3256&gt;=51202,I3256&lt;=51401),"Liberecký kraj",(IF(AND(I3256&gt;=53002,I3256&lt;=53976),"Pardubický kraj",(IF(AND(I3256&gt;=56002,I3256&lt;=57201),"Pardubický kraj",(IF(AND(I3256&gt;=60200,I3256&lt;=67201),"Jihomoravský kraj",(IF(AND(I3256&gt;=67801,I3256&lt;=68501),"Jihomoravský kraj",(IF(AND(I3256&gt;=69002,I3256&lt;=69801),"Jihomoravský kraj",(IF(AND(I3256&gt;=68601,I3256&lt;=68801),"Zlínský kraj",(IF(AND(I3256&gt;=75501,I3256&lt;=76901),"Zlínský kraj",(IF(AND(I3256&gt;=70030,I3256&lt;=74901),"Moravskoslezský kraj",(IF(AND(I3256&gt;=75000,I3256&lt;=75368),"Olomoucký kraj",(IF(AND(I3256&gt;=77200,I3256&lt;=79862),"Olomoucký kraj",(IF(AND(I3256&gt;=50011,I3256&lt;=50301),"Královéhradecký kraj",(IF(AND(I3256&gt;=54301,I3256&lt;=54303),"Královéhradecký kraj","0")))))))))))))))))))))))))))))))))))))))))))))))</f>
        <v>Jihomoravský kraj</v>
      </c>
      <c r="AB3256" t="s">
        <v>998</v>
      </c>
      <c r="AD3256" t="s">
        <v>998</v>
      </c>
      <c r="AE3256" t="s">
        <v>998</v>
      </c>
      <c r="AF3256" t="s">
        <v>998</v>
      </c>
      <c r="AG3256" s="107">
        <v>0</v>
      </c>
      <c r="AH3256" s="107">
        <v>0</v>
      </c>
      <c r="AI3256" s="107">
        <v>0</v>
      </c>
      <c r="AJ3256" t="s">
        <v>1012</v>
      </c>
    </row>
    <row r="3257" spans="1:37" x14ac:dyDescent="0.45">
      <c r="A3257" t="s">
        <v>1033</v>
      </c>
      <c r="B3257" t="s">
        <v>10511</v>
      </c>
      <c r="C3257" t="s">
        <v>1002</v>
      </c>
      <c r="D3257" t="s">
        <v>10512</v>
      </c>
      <c r="E3257" t="s">
        <v>992</v>
      </c>
      <c r="F3257" t="s">
        <v>2146</v>
      </c>
      <c r="G3257">
        <v>90</v>
      </c>
      <c r="H3257" t="s">
        <v>1005</v>
      </c>
      <c r="I3257">
        <v>60200</v>
      </c>
      <c r="K3257" t="s">
        <v>10513</v>
      </c>
      <c r="L3257" s="106">
        <v>39205</v>
      </c>
      <c r="M3257">
        <v>14750976</v>
      </c>
      <c r="N3257" t="s">
        <v>996</v>
      </c>
      <c r="O3257" t="s">
        <v>12</v>
      </c>
      <c r="P3257" t="s">
        <v>997</v>
      </c>
      <c r="R3257" s="109" t="str">
        <f>IF(OR(P3257="SB",Q3257="SB"),"SB",0)</f>
        <v>SB</v>
      </c>
      <c r="T3257" s="110" t="s">
        <v>998</v>
      </c>
      <c r="V3257" s="113" t="str">
        <f>IF(AND(I3257&gt;=10000,I3257&lt;=19900),"Praha",(IF(AND(I3257&gt;=25001,I3257&lt;=29501),"Středočeský kraj",(IF(AND(I3257&gt;=30100,I3257&lt;=34972),"Středočeský kraj",(IF(AND(I3257&gt;=35002,I3257&lt;=36271),"Karlovarský kraj",(IF(AND(I3257&gt;=37001,I3257&lt;=39201),"Jihočeský kraj",(IF(AND(I3257&gt;=39701,I3257&lt;=39901),"Jihočeský kraj",(IF(AND(I3257&gt;=39301,I3257&lt;=39601),"Kraj Vysočina",(IF(AND(I3257&gt;=58001,I3257&lt;=59501),"Kraj Vysočina",(IF(AND(I3257&gt;=67401,I3257&lt;=67602),"Kraj Vysočina",(IF(AND(I3257&gt;=40001,I3257&lt;=44101),"Ústecký kraj",(IF(AND(I3257&gt;=46001,I3257&lt;=47201),"Liberecký kraj",(IF(AND(I3257&gt;=51202,I3257&lt;=51401),"Liberecký kraj",(IF(AND(I3257&gt;=53002,I3257&lt;=53976),"Pardubický kraj",(IF(AND(I3257&gt;=56002,I3257&lt;=57201),"Pardubický kraj",(IF(AND(I3257&gt;=60200,I3257&lt;=67201),"Jihomoravský kraj",(IF(AND(I3257&gt;=67801,I3257&lt;=68501),"Jihomoravský kraj",(IF(AND(I3257&gt;=69002,I3257&lt;=69801),"Jihomoravský kraj",(IF(AND(I3257&gt;=68601,I3257&lt;=68801),"Zlínský kraj",(IF(AND(I3257&gt;=75501,I3257&lt;=76901),"Zlínský kraj",(IF(AND(I3257&gt;=70030,I3257&lt;=74901),"Moravskoslezský kraj",(IF(AND(I3257&gt;=75000,I3257&lt;=75368),"Olomoucký kraj",(IF(AND(I3257&gt;=77200,I3257&lt;=79862),"Olomoucký kraj",(IF(AND(I3257&gt;=50011,I3257&lt;=50301),"Královéhradecký kraj",(IF(AND(I3257&gt;=54301,I3257&lt;=54303),"Královéhradecký kraj","0")))))))))))))))))))))))))))))))))))))))))))))))</f>
        <v>Jihomoravský kraj</v>
      </c>
      <c r="AB3257" t="s">
        <v>998</v>
      </c>
      <c r="AD3257" t="s">
        <v>998</v>
      </c>
      <c r="AE3257" t="s">
        <v>998</v>
      </c>
      <c r="AF3257" t="s">
        <v>998</v>
      </c>
      <c r="AG3257" s="107">
        <v>300</v>
      </c>
      <c r="AH3257" s="107">
        <v>0</v>
      </c>
      <c r="AI3257" s="107">
        <v>0</v>
      </c>
      <c r="AJ3257" t="s">
        <v>999</v>
      </c>
      <c r="AK3257" s="106">
        <v>44923</v>
      </c>
    </row>
    <row r="3258" spans="1:37" x14ac:dyDescent="0.45">
      <c r="A3258" t="s">
        <v>1007</v>
      </c>
      <c r="B3258" t="s">
        <v>10892</v>
      </c>
      <c r="C3258" t="s">
        <v>990</v>
      </c>
      <c r="D3258" t="s">
        <v>10893</v>
      </c>
      <c r="E3258" t="s">
        <v>992</v>
      </c>
      <c r="F3258" t="s">
        <v>10894</v>
      </c>
      <c r="G3258">
        <v>13</v>
      </c>
      <c r="H3258" t="s">
        <v>1005</v>
      </c>
      <c r="I3258">
        <v>60200</v>
      </c>
      <c r="K3258" t="s">
        <v>10895</v>
      </c>
      <c r="L3258" s="106">
        <v>31483</v>
      </c>
      <c r="M3258">
        <v>13391966</v>
      </c>
      <c r="N3258" t="s">
        <v>996</v>
      </c>
      <c r="O3258" t="s">
        <v>12</v>
      </c>
      <c r="P3258" t="s">
        <v>997</v>
      </c>
      <c r="R3258" s="109" t="str">
        <f>IF(OR(P3258="SB",Q3258="SB"),"SB",0)</f>
        <v>SB</v>
      </c>
      <c r="T3258" s="110" t="s">
        <v>998</v>
      </c>
      <c r="V3258" s="113" t="str">
        <f>IF(AND(I3258&gt;=10000,I3258&lt;=19900),"Praha",(IF(AND(I3258&gt;=25001,I3258&lt;=29501),"Středočeský kraj",(IF(AND(I3258&gt;=30100,I3258&lt;=34972),"Středočeský kraj",(IF(AND(I3258&gt;=35002,I3258&lt;=36271),"Karlovarský kraj",(IF(AND(I3258&gt;=37001,I3258&lt;=39201),"Jihočeský kraj",(IF(AND(I3258&gt;=39701,I3258&lt;=39901),"Jihočeský kraj",(IF(AND(I3258&gt;=39301,I3258&lt;=39601),"Kraj Vysočina",(IF(AND(I3258&gt;=58001,I3258&lt;=59501),"Kraj Vysočina",(IF(AND(I3258&gt;=67401,I3258&lt;=67602),"Kraj Vysočina",(IF(AND(I3258&gt;=40001,I3258&lt;=44101),"Ústecký kraj",(IF(AND(I3258&gt;=46001,I3258&lt;=47201),"Liberecký kraj",(IF(AND(I3258&gt;=51202,I3258&lt;=51401),"Liberecký kraj",(IF(AND(I3258&gt;=53002,I3258&lt;=53976),"Pardubický kraj",(IF(AND(I3258&gt;=56002,I3258&lt;=57201),"Pardubický kraj",(IF(AND(I3258&gt;=60200,I3258&lt;=67201),"Jihomoravský kraj",(IF(AND(I3258&gt;=67801,I3258&lt;=68501),"Jihomoravský kraj",(IF(AND(I3258&gt;=69002,I3258&lt;=69801),"Jihomoravský kraj",(IF(AND(I3258&gt;=68601,I3258&lt;=68801),"Zlínský kraj",(IF(AND(I3258&gt;=75501,I3258&lt;=76901),"Zlínský kraj",(IF(AND(I3258&gt;=70030,I3258&lt;=74901),"Moravskoslezský kraj",(IF(AND(I3258&gt;=75000,I3258&lt;=75368),"Olomoucký kraj",(IF(AND(I3258&gt;=77200,I3258&lt;=79862),"Olomoucký kraj",(IF(AND(I3258&gt;=50011,I3258&lt;=50301),"Královéhradecký kraj",(IF(AND(I3258&gt;=54301,I3258&lt;=54303),"Královéhradecký kraj","0")))))))))))))))))))))))))))))))))))))))))))))))</f>
        <v>Jihomoravský kraj</v>
      </c>
      <c r="AB3258" t="s">
        <v>998</v>
      </c>
      <c r="AD3258" t="s">
        <v>998</v>
      </c>
      <c r="AE3258" t="s">
        <v>998</v>
      </c>
      <c r="AF3258" t="s">
        <v>998</v>
      </c>
      <c r="AG3258" s="107">
        <v>0</v>
      </c>
      <c r="AH3258" s="107">
        <v>0</v>
      </c>
      <c r="AI3258" s="107">
        <v>0</v>
      </c>
      <c r="AJ3258" t="s">
        <v>1012</v>
      </c>
    </row>
    <row r="3259" spans="1:37" x14ac:dyDescent="0.45">
      <c r="A3259" t="s">
        <v>1139</v>
      </c>
      <c r="B3259" t="s">
        <v>10979</v>
      </c>
      <c r="C3259" t="s">
        <v>990</v>
      </c>
      <c r="D3259" t="s">
        <v>10980</v>
      </c>
      <c r="E3259" t="s">
        <v>992</v>
      </c>
      <c r="F3259" t="s">
        <v>9988</v>
      </c>
      <c r="G3259">
        <v>21</v>
      </c>
      <c r="H3259" t="s">
        <v>9036</v>
      </c>
      <c r="I3259">
        <v>60200</v>
      </c>
      <c r="J3259">
        <v>777617002</v>
      </c>
      <c r="K3259" t="s">
        <v>10981</v>
      </c>
      <c r="L3259" s="106">
        <v>39555</v>
      </c>
      <c r="M3259">
        <v>14709550</v>
      </c>
      <c r="N3259" t="s">
        <v>996</v>
      </c>
      <c r="O3259" t="s">
        <v>12</v>
      </c>
      <c r="P3259" t="s">
        <v>997</v>
      </c>
      <c r="R3259" s="109" t="str">
        <f>IF(OR(P3259="SB",Q3259="SB"),"SB",0)</f>
        <v>SB</v>
      </c>
      <c r="T3259" s="110" t="s">
        <v>998</v>
      </c>
      <c r="V3259" s="113" t="str">
        <f>IF(AND(I3259&gt;=10000,I3259&lt;=19900),"Praha",(IF(AND(I3259&gt;=25001,I3259&lt;=29501),"Středočeský kraj",(IF(AND(I3259&gt;=30100,I3259&lt;=34972),"Středočeský kraj",(IF(AND(I3259&gt;=35002,I3259&lt;=36271),"Karlovarský kraj",(IF(AND(I3259&gt;=37001,I3259&lt;=39201),"Jihočeský kraj",(IF(AND(I3259&gt;=39701,I3259&lt;=39901),"Jihočeský kraj",(IF(AND(I3259&gt;=39301,I3259&lt;=39601),"Kraj Vysočina",(IF(AND(I3259&gt;=58001,I3259&lt;=59501),"Kraj Vysočina",(IF(AND(I3259&gt;=67401,I3259&lt;=67602),"Kraj Vysočina",(IF(AND(I3259&gt;=40001,I3259&lt;=44101),"Ústecký kraj",(IF(AND(I3259&gt;=46001,I3259&lt;=47201),"Liberecký kraj",(IF(AND(I3259&gt;=51202,I3259&lt;=51401),"Liberecký kraj",(IF(AND(I3259&gt;=53002,I3259&lt;=53976),"Pardubický kraj",(IF(AND(I3259&gt;=56002,I3259&lt;=57201),"Pardubický kraj",(IF(AND(I3259&gt;=60200,I3259&lt;=67201),"Jihomoravský kraj",(IF(AND(I3259&gt;=67801,I3259&lt;=68501),"Jihomoravský kraj",(IF(AND(I3259&gt;=69002,I3259&lt;=69801),"Jihomoravský kraj",(IF(AND(I3259&gt;=68601,I3259&lt;=68801),"Zlínský kraj",(IF(AND(I3259&gt;=75501,I3259&lt;=76901),"Zlínský kraj",(IF(AND(I3259&gt;=70030,I3259&lt;=74901),"Moravskoslezský kraj",(IF(AND(I3259&gt;=75000,I3259&lt;=75368),"Olomoucký kraj",(IF(AND(I3259&gt;=77200,I3259&lt;=79862),"Olomoucký kraj",(IF(AND(I3259&gt;=50011,I3259&lt;=50301),"Královéhradecký kraj",(IF(AND(I3259&gt;=54301,I3259&lt;=54303),"Královéhradecký kraj","0")))))))))))))))))))))))))))))))))))))))))))))))</f>
        <v>Jihomoravský kraj</v>
      </c>
      <c r="AB3259" t="s">
        <v>998</v>
      </c>
      <c r="AD3259" t="s">
        <v>998</v>
      </c>
      <c r="AE3259" t="s">
        <v>998</v>
      </c>
      <c r="AF3259" t="s">
        <v>998</v>
      </c>
      <c r="AG3259" s="107">
        <v>300</v>
      </c>
      <c r="AH3259" s="107">
        <v>0</v>
      </c>
      <c r="AI3259" s="107">
        <v>0</v>
      </c>
      <c r="AJ3259" t="s">
        <v>999</v>
      </c>
      <c r="AK3259" s="106">
        <v>44923</v>
      </c>
    </row>
    <row r="3260" spans="1:37" x14ac:dyDescent="0.45">
      <c r="A3260" t="s">
        <v>2519</v>
      </c>
      <c r="B3260" t="s">
        <v>10982</v>
      </c>
      <c r="C3260" t="s">
        <v>1002</v>
      </c>
      <c r="D3260" t="s">
        <v>10983</v>
      </c>
      <c r="E3260" t="s">
        <v>992</v>
      </c>
      <c r="F3260" t="s">
        <v>8330</v>
      </c>
      <c r="G3260">
        <v>21</v>
      </c>
      <c r="H3260" t="s">
        <v>1005</v>
      </c>
      <c r="I3260">
        <v>60200</v>
      </c>
      <c r="K3260" t="s">
        <v>10984</v>
      </c>
      <c r="L3260" s="106">
        <v>38852</v>
      </c>
      <c r="M3260">
        <v>14705106</v>
      </c>
      <c r="N3260" t="s">
        <v>996</v>
      </c>
      <c r="O3260" t="s">
        <v>12</v>
      </c>
      <c r="P3260" t="s">
        <v>997</v>
      </c>
      <c r="R3260" s="109" t="str">
        <f>IF(OR(P3260="SB",Q3260="SB"),"SB",0)</f>
        <v>SB</v>
      </c>
      <c r="T3260" s="110" t="s">
        <v>998</v>
      </c>
      <c r="V3260" s="113" t="str">
        <f>IF(AND(I3260&gt;=10000,I3260&lt;=19900),"Praha",(IF(AND(I3260&gt;=25001,I3260&lt;=29501),"Středočeský kraj",(IF(AND(I3260&gt;=30100,I3260&lt;=34972),"Středočeský kraj",(IF(AND(I3260&gt;=35002,I3260&lt;=36271),"Karlovarský kraj",(IF(AND(I3260&gt;=37001,I3260&lt;=39201),"Jihočeský kraj",(IF(AND(I3260&gt;=39701,I3260&lt;=39901),"Jihočeský kraj",(IF(AND(I3260&gt;=39301,I3260&lt;=39601),"Kraj Vysočina",(IF(AND(I3260&gt;=58001,I3260&lt;=59501),"Kraj Vysočina",(IF(AND(I3260&gt;=67401,I3260&lt;=67602),"Kraj Vysočina",(IF(AND(I3260&gt;=40001,I3260&lt;=44101),"Ústecký kraj",(IF(AND(I3260&gt;=46001,I3260&lt;=47201),"Liberecký kraj",(IF(AND(I3260&gt;=51202,I3260&lt;=51401),"Liberecký kraj",(IF(AND(I3260&gt;=53002,I3260&lt;=53976),"Pardubický kraj",(IF(AND(I3260&gt;=56002,I3260&lt;=57201),"Pardubický kraj",(IF(AND(I3260&gt;=60200,I3260&lt;=67201),"Jihomoravský kraj",(IF(AND(I3260&gt;=67801,I3260&lt;=68501),"Jihomoravský kraj",(IF(AND(I3260&gt;=69002,I3260&lt;=69801),"Jihomoravský kraj",(IF(AND(I3260&gt;=68601,I3260&lt;=68801),"Zlínský kraj",(IF(AND(I3260&gt;=75501,I3260&lt;=76901),"Zlínský kraj",(IF(AND(I3260&gt;=70030,I3260&lt;=74901),"Moravskoslezský kraj",(IF(AND(I3260&gt;=75000,I3260&lt;=75368),"Olomoucký kraj",(IF(AND(I3260&gt;=77200,I3260&lt;=79862),"Olomoucký kraj",(IF(AND(I3260&gt;=50011,I3260&lt;=50301),"Královéhradecký kraj",(IF(AND(I3260&gt;=54301,I3260&lt;=54303),"Královéhradecký kraj","0")))))))))))))))))))))))))))))))))))))))))))))))</f>
        <v>Jihomoravský kraj</v>
      </c>
      <c r="AB3260" t="s">
        <v>998</v>
      </c>
      <c r="AD3260" t="s">
        <v>998</v>
      </c>
      <c r="AE3260" t="s">
        <v>998</v>
      </c>
      <c r="AF3260" t="s">
        <v>998</v>
      </c>
      <c r="AG3260" s="107">
        <v>300</v>
      </c>
      <c r="AH3260" s="107">
        <v>0</v>
      </c>
      <c r="AI3260" s="107">
        <v>0</v>
      </c>
      <c r="AJ3260" t="s">
        <v>999</v>
      </c>
      <c r="AK3260" s="106">
        <v>44923</v>
      </c>
    </row>
    <row r="3261" spans="1:37" x14ac:dyDescent="0.45">
      <c r="A3261" t="s">
        <v>1156</v>
      </c>
      <c r="B3261" t="s">
        <v>10989</v>
      </c>
      <c r="C3261" t="s">
        <v>990</v>
      </c>
      <c r="D3261" t="s">
        <v>10990</v>
      </c>
      <c r="E3261" t="s">
        <v>992</v>
      </c>
      <c r="F3261" t="s">
        <v>10991</v>
      </c>
      <c r="G3261">
        <v>77</v>
      </c>
      <c r="H3261" t="s">
        <v>1005</v>
      </c>
      <c r="I3261">
        <v>60200</v>
      </c>
      <c r="K3261" t="s">
        <v>10992</v>
      </c>
      <c r="L3261" s="106">
        <v>28849</v>
      </c>
      <c r="M3261">
        <v>13392067</v>
      </c>
      <c r="N3261" t="s">
        <v>996</v>
      </c>
      <c r="O3261" t="s">
        <v>12</v>
      </c>
      <c r="P3261" t="s">
        <v>997</v>
      </c>
      <c r="R3261" s="109" t="str">
        <f>IF(OR(P3261="SB",Q3261="SB"),"SB",0)</f>
        <v>SB</v>
      </c>
      <c r="T3261" s="110" t="s">
        <v>998</v>
      </c>
      <c r="V3261" s="113" t="str">
        <f>IF(AND(I3261&gt;=10000,I3261&lt;=19900),"Praha",(IF(AND(I3261&gt;=25001,I3261&lt;=29501),"Středočeský kraj",(IF(AND(I3261&gt;=30100,I3261&lt;=34972),"Středočeský kraj",(IF(AND(I3261&gt;=35002,I3261&lt;=36271),"Karlovarský kraj",(IF(AND(I3261&gt;=37001,I3261&lt;=39201),"Jihočeský kraj",(IF(AND(I3261&gt;=39701,I3261&lt;=39901),"Jihočeský kraj",(IF(AND(I3261&gt;=39301,I3261&lt;=39601),"Kraj Vysočina",(IF(AND(I3261&gt;=58001,I3261&lt;=59501),"Kraj Vysočina",(IF(AND(I3261&gt;=67401,I3261&lt;=67602),"Kraj Vysočina",(IF(AND(I3261&gt;=40001,I3261&lt;=44101),"Ústecký kraj",(IF(AND(I3261&gt;=46001,I3261&lt;=47201),"Liberecký kraj",(IF(AND(I3261&gt;=51202,I3261&lt;=51401),"Liberecký kraj",(IF(AND(I3261&gt;=53002,I3261&lt;=53976),"Pardubický kraj",(IF(AND(I3261&gt;=56002,I3261&lt;=57201),"Pardubický kraj",(IF(AND(I3261&gt;=60200,I3261&lt;=67201),"Jihomoravský kraj",(IF(AND(I3261&gt;=67801,I3261&lt;=68501),"Jihomoravský kraj",(IF(AND(I3261&gt;=69002,I3261&lt;=69801),"Jihomoravský kraj",(IF(AND(I3261&gt;=68601,I3261&lt;=68801),"Zlínský kraj",(IF(AND(I3261&gt;=75501,I3261&lt;=76901),"Zlínský kraj",(IF(AND(I3261&gt;=70030,I3261&lt;=74901),"Moravskoslezský kraj",(IF(AND(I3261&gt;=75000,I3261&lt;=75368),"Olomoucký kraj",(IF(AND(I3261&gt;=77200,I3261&lt;=79862),"Olomoucký kraj",(IF(AND(I3261&gt;=50011,I3261&lt;=50301),"Královéhradecký kraj",(IF(AND(I3261&gt;=54301,I3261&lt;=54303),"Královéhradecký kraj","0")))))))))))))))))))))))))))))))))))))))))))))))</f>
        <v>Jihomoravský kraj</v>
      </c>
      <c r="AB3261" t="s">
        <v>998</v>
      </c>
      <c r="AD3261" t="s">
        <v>998</v>
      </c>
      <c r="AE3261" t="s">
        <v>998</v>
      </c>
      <c r="AF3261" t="s">
        <v>998</v>
      </c>
      <c r="AG3261" s="107">
        <v>0</v>
      </c>
      <c r="AH3261" s="107">
        <v>0</v>
      </c>
      <c r="AI3261" s="107">
        <v>0</v>
      </c>
      <c r="AJ3261" t="s">
        <v>1012</v>
      </c>
    </row>
    <row r="3262" spans="1:37" x14ac:dyDescent="0.45">
      <c r="A3262" t="s">
        <v>1169</v>
      </c>
      <c r="B3262" t="s">
        <v>11126</v>
      </c>
      <c r="C3262" t="s">
        <v>990</v>
      </c>
      <c r="D3262" t="s">
        <v>11127</v>
      </c>
      <c r="E3262" t="s">
        <v>992</v>
      </c>
      <c r="F3262" t="s">
        <v>7081</v>
      </c>
      <c r="G3262" t="s">
        <v>11128</v>
      </c>
      <c r="H3262" t="s">
        <v>1005</v>
      </c>
      <c r="I3262">
        <v>60200</v>
      </c>
      <c r="K3262" t="s">
        <v>11129</v>
      </c>
      <c r="L3262" s="106">
        <v>29356</v>
      </c>
      <c r="M3262">
        <v>14727334</v>
      </c>
      <c r="N3262" t="s">
        <v>996</v>
      </c>
      <c r="O3262" t="s">
        <v>12</v>
      </c>
      <c r="P3262" t="s">
        <v>997</v>
      </c>
      <c r="R3262" s="109" t="str">
        <f>IF(OR(P3262="SB",Q3262="SB"),"SB",0)</f>
        <v>SB</v>
      </c>
      <c r="T3262" s="110" t="s">
        <v>998</v>
      </c>
      <c r="V3262" s="113" t="str">
        <f>IF(AND(I3262&gt;=10000,I3262&lt;=19900),"Praha",(IF(AND(I3262&gt;=25001,I3262&lt;=29501),"Středočeský kraj",(IF(AND(I3262&gt;=30100,I3262&lt;=34972),"Středočeský kraj",(IF(AND(I3262&gt;=35002,I3262&lt;=36271),"Karlovarský kraj",(IF(AND(I3262&gt;=37001,I3262&lt;=39201),"Jihočeský kraj",(IF(AND(I3262&gt;=39701,I3262&lt;=39901),"Jihočeský kraj",(IF(AND(I3262&gt;=39301,I3262&lt;=39601),"Kraj Vysočina",(IF(AND(I3262&gt;=58001,I3262&lt;=59501),"Kraj Vysočina",(IF(AND(I3262&gt;=67401,I3262&lt;=67602),"Kraj Vysočina",(IF(AND(I3262&gt;=40001,I3262&lt;=44101),"Ústecký kraj",(IF(AND(I3262&gt;=46001,I3262&lt;=47201),"Liberecký kraj",(IF(AND(I3262&gt;=51202,I3262&lt;=51401),"Liberecký kraj",(IF(AND(I3262&gt;=53002,I3262&lt;=53976),"Pardubický kraj",(IF(AND(I3262&gt;=56002,I3262&lt;=57201),"Pardubický kraj",(IF(AND(I3262&gt;=60200,I3262&lt;=67201),"Jihomoravský kraj",(IF(AND(I3262&gt;=67801,I3262&lt;=68501),"Jihomoravský kraj",(IF(AND(I3262&gt;=69002,I3262&lt;=69801),"Jihomoravský kraj",(IF(AND(I3262&gt;=68601,I3262&lt;=68801),"Zlínský kraj",(IF(AND(I3262&gt;=75501,I3262&lt;=76901),"Zlínský kraj",(IF(AND(I3262&gt;=70030,I3262&lt;=74901),"Moravskoslezský kraj",(IF(AND(I3262&gt;=75000,I3262&lt;=75368),"Olomoucký kraj",(IF(AND(I3262&gt;=77200,I3262&lt;=79862),"Olomoucký kraj",(IF(AND(I3262&gt;=50011,I3262&lt;=50301),"Královéhradecký kraj",(IF(AND(I3262&gt;=54301,I3262&lt;=54303),"Královéhradecký kraj","0")))))))))))))))))))))))))))))))))))))))))))))))</f>
        <v>Jihomoravský kraj</v>
      </c>
      <c r="AB3262" t="s">
        <v>998</v>
      </c>
      <c r="AD3262" t="s">
        <v>998</v>
      </c>
      <c r="AE3262" t="s">
        <v>998</v>
      </c>
      <c r="AF3262" t="s">
        <v>998</v>
      </c>
      <c r="AG3262" s="107">
        <v>0</v>
      </c>
      <c r="AH3262" s="107">
        <v>0</v>
      </c>
      <c r="AI3262" s="107">
        <v>0</v>
      </c>
      <c r="AJ3262" t="s">
        <v>1012</v>
      </c>
    </row>
    <row r="3263" spans="1:37" x14ac:dyDescent="0.45">
      <c r="A3263" t="s">
        <v>1156</v>
      </c>
      <c r="B3263" t="s">
        <v>11387</v>
      </c>
      <c r="C3263" t="s">
        <v>990</v>
      </c>
      <c r="D3263" t="s">
        <v>11388</v>
      </c>
      <c r="E3263" t="s">
        <v>992</v>
      </c>
      <c r="F3263" t="s">
        <v>3563</v>
      </c>
      <c r="G3263">
        <v>53</v>
      </c>
      <c r="H3263" t="s">
        <v>1005</v>
      </c>
      <c r="I3263">
        <v>60200</v>
      </c>
      <c r="J3263">
        <v>731628990</v>
      </c>
      <c r="K3263" t="s">
        <v>11389</v>
      </c>
      <c r="L3263" s="106">
        <v>28365</v>
      </c>
      <c r="M3263">
        <v>14527674</v>
      </c>
      <c r="N3263" t="s">
        <v>3687</v>
      </c>
      <c r="O3263" t="s">
        <v>12</v>
      </c>
      <c r="P3263" t="s">
        <v>997</v>
      </c>
      <c r="R3263" s="109" t="str">
        <f>IF(OR(P3263="SB",Q3263="SB"),"SB",0)</f>
        <v>SB</v>
      </c>
      <c r="T3263" s="110" t="s">
        <v>998</v>
      </c>
      <c r="V3263" s="113" t="str">
        <f>IF(AND(I3263&gt;=10000,I3263&lt;=19900),"Praha",(IF(AND(I3263&gt;=25001,I3263&lt;=29501),"Středočeský kraj",(IF(AND(I3263&gt;=30100,I3263&lt;=34972),"Středočeský kraj",(IF(AND(I3263&gt;=35002,I3263&lt;=36271),"Karlovarský kraj",(IF(AND(I3263&gt;=37001,I3263&lt;=39201),"Jihočeský kraj",(IF(AND(I3263&gt;=39701,I3263&lt;=39901),"Jihočeský kraj",(IF(AND(I3263&gt;=39301,I3263&lt;=39601),"Kraj Vysočina",(IF(AND(I3263&gt;=58001,I3263&lt;=59501),"Kraj Vysočina",(IF(AND(I3263&gt;=67401,I3263&lt;=67602),"Kraj Vysočina",(IF(AND(I3263&gt;=40001,I3263&lt;=44101),"Ústecký kraj",(IF(AND(I3263&gt;=46001,I3263&lt;=47201),"Liberecký kraj",(IF(AND(I3263&gt;=51202,I3263&lt;=51401),"Liberecký kraj",(IF(AND(I3263&gt;=53002,I3263&lt;=53976),"Pardubický kraj",(IF(AND(I3263&gt;=56002,I3263&lt;=57201),"Pardubický kraj",(IF(AND(I3263&gt;=60200,I3263&lt;=67201),"Jihomoravský kraj",(IF(AND(I3263&gt;=67801,I3263&lt;=68501),"Jihomoravský kraj",(IF(AND(I3263&gt;=69002,I3263&lt;=69801),"Jihomoravský kraj",(IF(AND(I3263&gt;=68601,I3263&lt;=68801),"Zlínský kraj",(IF(AND(I3263&gt;=75501,I3263&lt;=76901),"Zlínský kraj",(IF(AND(I3263&gt;=70030,I3263&lt;=74901),"Moravskoslezský kraj",(IF(AND(I3263&gt;=75000,I3263&lt;=75368),"Olomoucký kraj",(IF(AND(I3263&gt;=77200,I3263&lt;=79862),"Olomoucký kraj",(IF(AND(I3263&gt;=50011,I3263&lt;=50301),"Královéhradecký kraj",(IF(AND(I3263&gt;=54301,I3263&lt;=54303),"Královéhradecký kraj","0")))))))))))))))))))))))))))))))))))))))))))))))</f>
        <v>Jihomoravský kraj</v>
      </c>
      <c r="AB3263" t="s">
        <v>998</v>
      </c>
      <c r="AD3263" t="s">
        <v>998</v>
      </c>
      <c r="AE3263" t="s">
        <v>998</v>
      </c>
      <c r="AF3263" t="s">
        <v>998</v>
      </c>
      <c r="AG3263" s="107">
        <v>0</v>
      </c>
      <c r="AH3263" s="107">
        <v>0</v>
      </c>
      <c r="AI3263" s="107">
        <v>0</v>
      </c>
      <c r="AJ3263" t="s">
        <v>1012</v>
      </c>
    </row>
    <row r="3264" spans="1:37" x14ac:dyDescent="0.45">
      <c r="A3264" t="s">
        <v>1033</v>
      </c>
      <c r="B3264" t="s">
        <v>11400</v>
      </c>
      <c r="C3264" t="s">
        <v>1002</v>
      </c>
      <c r="D3264" t="s">
        <v>11401</v>
      </c>
      <c r="E3264" t="s">
        <v>992</v>
      </c>
      <c r="F3264" t="s">
        <v>4094</v>
      </c>
      <c r="G3264">
        <v>45</v>
      </c>
      <c r="H3264" t="s">
        <v>1005</v>
      </c>
      <c r="I3264">
        <v>60200</v>
      </c>
      <c r="K3264" t="s">
        <v>11402</v>
      </c>
      <c r="L3264" s="106">
        <v>33363</v>
      </c>
      <c r="M3264">
        <v>13392168</v>
      </c>
      <c r="N3264" t="s">
        <v>996</v>
      </c>
      <c r="O3264" t="s">
        <v>12</v>
      </c>
      <c r="P3264" t="s">
        <v>997</v>
      </c>
      <c r="R3264" s="109" t="str">
        <f>IF(OR(P3264="SB",Q3264="SB"),"SB",0)</f>
        <v>SB</v>
      </c>
      <c r="T3264" s="110" t="s">
        <v>998</v>
      </c>
      <c r="V3264" s="113" t="str">
        <f>IF(AND(I3264&gt;=10000,I3264&lt;=19900),"Praha",(IF(AND(I3264&gt;=25001,I3264&lt;=29501),"Středočeský kraj",(IF(AND(I3264&gt;=30100,I3264&lt;=34972),"Středočeský kraj",(IF(AND(I3264&gt;=35002,I3264&lt;=36271),"Karlovarský kraj",(IF(AND(I3264&gt;=37001,I3264&lt;=39201),"Jihočeský kraj",(IF(AND(I3264&gt;=39701,I3264&lt;=39901),"Jihočeský kraj",(IF(AND(I3264&gt;=39301,I3264&lt;=39601),"Kraj Vysočina",(IF(AND(I3264&gt;=58001,I3264&lt;=59501),"Kraj Vysočina",(IF(AND(I3264&gt;=67401,I3264&lt;=67602),"Kraj Vysočina",(IF(AND(I3264&gt;=40001,I3264&lt;=44101),"Ústecký kraj",(IF(AND(I3264&gt;=46001,I3264&lt;=47201),"Liberecký kraj",(IF(AND(I3264&gt;=51202,I3264&lt;=51401),"Liberecký kraj",(IF(AND(I3264&gt;=53002,I3264&lt;=53976),"Pardubický kraj",(IF(AND(I3264&gt;=56002,I3264&lt;=57201),"Pardubický kraj",(IF(AND(I3264&gt;=60200,I3264&lt;=67201),"Jihomoravský kraj",(IF(AND(I3264&gt;=67801,I3264&lt;=68501),"Jihomoravský kraj",(IF(AND(I3264&gt;=69002,I3264&lt;=69801),"Jihomoravský kraj",(IF(AND(I3264&gt;=68601,I3264&lt;=68801),"Zlínský kraj",(IF(AND(I3264&gt;=75501,I3264&lt;=76901),"Zlínský kraj",(IF(AND(I3264&gt;=70030,I3264&lt;=74901),"Moravskoslezský kraj",(IF(AND(I3264&gt;=75000,I3264&lt;=75368),"Olomoucký kraj",(IF(AND(I3264&gt;=77200,I3264&lt;=79862),"Olomoucký kraj",(IF(AND(I3264&gt;=50011,I3264&lt;=50301),"Královéhradecký kraj",(IF(AND(I3264&gt;=54301,I3264&lt;=54303),"Královéhradecký kraj","0")))))))))))))))))))))))))))))))))))))))))))))))</f>
        <v>Jihomoravský kraj</v>
      </c>
      <c r="AB3264" t="s">
        <v>998</v>
      </c>
      <c r="AD3264" t="s">
        <v>998</v>
      </c>
      <c r="AE3264" t="s">
        <v>998</v>
      </c>
      <c r="AF3264" t="s">
        <v>998</v>
      </c>
      <c r="AG3264" s="107">
        <v>0</v>
      </c>
      <c r="AH3264" s="107">
        <v>0</v>
      </c>
      <c r="AI3264" s="107">
        <v>0</v>
      </c>
      <c r="AJ3264" t="s">
        <v>1012</v>
      </c>
    </row>
    <row r="3265" spans="1:37" x14ac:dyDescent="0.45">
      <c r="A3265" t="s">
        <v>1264</v>
      </c>
      <c r="B3265" t="s">
        <v>11908</v>
      </c>
      <c r="C3265" t="s">
        <v>1002</v>
      </c>
      <c r="D3265" t="s">
        <v>11910</v>
      </c>
      <c r="E3265" t="s">
        <v>992</v>
      </c>
      <c r="F3265" t="s">
        <v>1005</v>
      </c>
      <c r="G3265">
        <v>1</v>
      </c>
      <c r="H3265" t="s">
        <v>1005</v>
      </c>
      <c r="I3265">
        <v>60200</v>
      </c>
      <c r="K3265" t="s">
        <v>11911</v>
      </c>
      <c r="L3265" s="106">
        <v>33284</v>
      </c>
      <c r="M3265">
        <v>13388027</v>
      </c>
      <c r="N3265" t="s">
        <v>996</v>
      </c>
      <c r="O3265" t="s">
        <v>12</v>
      </c>
      <c r="P3265" t="s">
        <v>997</v>
      </c>
      <c r="R3265" s="109" t="str">
        <f>IF(OR(P3265="SB",Q3265="SB"),"SB",0)</f>
        <v>SB</v>
      </c>
      <c r="T3265" s="110" t="s">
        <v>998</v>
      </c>
      <c r="V3265" s="113" t="str">
        <f>IF(AND(I3265&gt;=10000,I3265&lt;=19900),"Praha",(IF(AND(I3265&gt;=25001,I3265&lt;=29501),"Středočeský kraj",(IF(AND(I3265&gt;=30100,I3265&lt;=34972),"Středočeský kraj",(IF(AND(I3265&gt;=35002,I3265&lt;=36271),"Karlovarský kraj",(IF(AND(I3265&gt;=37001,I3265&lt;=39201),"Jihočeský kraj",(IF(AND(I3265&gt;=39701,I3265&lt;=39901),"Jihočeský kraj",(IF(AND(I3265&gt;=39301,I3265&lt;=39601),"Kraj Vysočina",(IF(AND(I3265&gt;=58001,I3265&lt;=59501),"Kraj Vysočina",(IF(AND(I3265&gt;=67401,I3265&lt;=67602),"Kraj Vysočina",(IF(AND(I3265&gt;=40001,I3265&lt;=44101),"Ústecký kraj",(IF(AND(I3265&gt;=46001,I3265&lt;=47201),"Liberecký kraj",(IF(AND(I3265&gt;=51202,I3265&lt;=51401),"Liberecký kraj",(IF(AND(I3265&gt;=53002,I3265&lt;=53976),"Pardubický kraj",(IF(AND(I3265&gt;=56002,I3265&lt;=57201),"Pardubický kraj",(IF(AND(I3265&gt;=60200,I3265&lt;=67201),"Jihomoravský kraj",(IF(AND(I3265&gt;=67801,I3265&lt;=68501),"Jihomoravský kraj",(IF(AND(I3265&gt;=69002,I3265&lt;=69801),"Jihomoravský kraj",(IF(AND(I3265&gt;=68601,I3265&lt;=68801),"Zlínský kraj",(IF(AND(I3265&gt;=75501,I3265&lt;=76901),"Zlínský kraj",(IF(AND(I3265&gt;=70030,I3265&lt;=74901),"Moravskoslezský kraj",(IF(AND(I3265&gt;=75000,I3265&lt;=75368),"Olomoucký kraj",(IF(AND(I3265&gt;=77200,I3265&lt;=79862),"Olomoucký kraj",(IF(AND(I3265&gt;=50011,I3265&lt;=50301),"Královéhradecký kraj",(IF(AND(I3265&gt;=54301,I3265&lt;=54303),"Královéhradecký kraj","0")))))))))))))))))))))))))))))))))))))))))))))))</f>
        <v>Jihomoravský kraj</v>
      </c>
      <c r="AB3265" t="s">
        <v>998</v>
      </c>
      <c r="AD3265" t="s">
        <v>998</v>
      </c>
      <c r="AE3265" t="s">
        <v>998</v>
      </c>
      <c r="AF3265" t="s">
        <v>998</v>
      </c>
      <c r="AG3265" s="107">
        <v>0</v>
      </c>
      <c r="AH3265" s="107">
        <v>0</v>
      </c>
      <c r="AI3265" s="107">
        <v>0</v>
      </c>
      <c r="AJ3265" t="s">
        <v>1012</v>
      </c>
    </row>
    <row r="3266" spans="1:37" x14ac:dyDescent="0.45">
      <c r="A3266" t="s">
        <v>1416</v>
      </c>
      <c r="B3266" t="s">
        <v>12362</v>
      </c>
      <c r="C3266" t="s">
        <v>990</v>
      </c>
      <c r="D3266" t="s">
        <v>12363</v>
      </c>
      <c r="E3266" t="s">
        <v>992</v>
      </c>
      <c r="F3266" t="s">
        <v>3150</v>
      </c>
      <c r="G3266">
        <v>42</v>
      </c>
      <c r="H3266" t="s">
        <v>1005</v>
      </c>
      <c r="I3266">
        <v>60200</v>
      </c>
      <c r="K3266" t="s">
        <v>12364</v>
      </c>
      <c r="L3266" s="106">
        <v>32881</v>
      </c>
      <c r="M3266">
        <v>14645993</v>
      </c>
      <c r="N3266" t="s">
        <v>996</v>
      </c>
      <c r="O3266" t="s">
        <v>12</v>
      </c>
      <c r="P3266" t="s">
        <v>997</v>
      </c>
      <c r="R3266" s="109" t="str">
        <f>IF(OR(P3266="SB",Q3266="SB"),"SB",0)</f>
        <v>SB</v>
      </c>
      <c r="T3266" s="110" t="s">
        <v>998</v>
      </c>
      <c r="V3266" s="113" t="str">
        <f>IF(AND(I3266&gt;=10000,I3266&lt;=19900),"Praha",(IF(AND(I3266&gt;=25001,I3266&lt;=29501),"Středočeský kraj",(IF(AND(I3266&gt;=30100,I3266&lt;=34972),"Středočeský kraj",(IF(AND(I3266&gt;=35002,I3266&lt;=36271),"Karlovarský kraj",(IF(AND(I3266&gt;=37001,I3266&lt;=39201),"Jihočeský kraj",(IF(AND(I3266&gt;=39701,I3266&lt;=39901),"Jihočeský kraj",(IF(AND(I3266&gt;=39301,I3266&lt;=39601),"Kraj Vysočina",(IF(AND(I3266&gt;=58001,I3266&lt;=59501),"Kraj Vysočina",(IF(AND(I3266&gt;=67401,I3266&lt;=67602),"Kraj Vysočina",(IF(AND(I3266&gt;=40001,I3266&lt;=44101),"Ústecký kraj",(IF(AND(I3266&gt;=46001,I3266&lt;=47201),"Liberecký kraj",(IF(AND(I3266&gt;=51202,I3266&lt;=51401),"Liberecký kraj",(IF(AND(I3266&gt;=53002,I3266&lt;=53976),"Pardubický kraj",(IF(AND(I3266&gt;=56002,I3266&lt;=57201),"Pardubický kraj",(IF(AND(I3266&gt;=60200,I3266&lt;=67201),"Jihomoravský kraj",(IF(AND(I3266&gt;=67801,I3266&lt;=68501),"Jihomoravský kraj",(IF(AND(I3266&gt;=69002,I3266&lt;=69801),"Jihomoravský kraj",(IF(AND(I3266&gt;=68601,I3266&lt;=68801),"Zlínský kraj",(IF(AND(I3266&gt;=75501,I3266&lt;=76901),"Zlínský kraj",(IF(AND(I3266&gt;=70030,I3266&lt;=74901),"Moravskoslezský kraj",(IF(AND(I3266&gt;=75000,I3266&lt;=75368),"Olomoucký kraj",(IF(AND(I3266&gt;=77200,I3266&lt;=79862),"Olomoucký kraj",(IF(AND(I3266&gt;=50011,I3266&lt;=50301),"Královéhradecký kraj",(IF(AND(I3266&gt;=54301,I3266&lt;=54303),"Královéhradecký kraj","0")))))))))))))))))))))))))))))))))))))))))))))))</f>
        <v>Jihomoravský kraj</v>
      </c>
      <c r="AB3266" t="s">
        <v>998</v>
      </c>
      <c r="AD3266" t="s">
        <v>998</v>
      </c>
      <c r="AE3266" t="s">
        <v>998</v>
      </c>
      <c r="AF3266" t="s">
        <v>998</v>
      </c>
      <c r="AG3266" s="107">
        <v>0</v>
      </c>
      <c r="AH3266" s="107">
        <v>0</v>
      </c>
      <c r="AI3266" s="107">
        <v>0</v>
      </c>
      <c r="AJ3266" t="s">
        <v>1012</v>
      </c>
    </row>
    <row r="3267" spans="1:37" x14ac:dyDescent="0.45">
      <c r="A3267" t="s">
        <v>1284</v>
      </c>
      <c r="B3267" t="s">
        <v>12949</v>
      </c>
      <c r="C3267" t="s">
        <v>1002</v>
      </c>
      <c r="D3267" t="s">
        <v>12950</v>
      </c>
      <c r="E3267" t="s">
        <v>992</v>
      </c>
      <c r="F3267" t="s">
        <v>1702</v>
      </c>
      <c r="G3267">
        <v>3</v>
      </c>
      <c r="H3267" t="s">
        <v>1005</v>
      </c>
      <c r="I3267">
        <v>60200</v>
      </c>
      <c r="K3267" t="s">
        <v>12951</v>
      </c>
      <c r="L3267" s="106">
        <v>29540</v>
      </c>
      <c r="M3267">
        <v>14737640</v>
      </c>
      <c r="N3267" t="s">
        <v>996</v>
      </c>
      <c r="O3267" t="s">
        <v>12</v>
      </c>
      <c r="P3267" t="s">
        <v>997</v>
      </c>
      <c r="R3267" s="109" t="str">
        <f>IF(OR(P3267="SB",Q3267="SB"),"SB",0)</f>
        <v>SB</v>
      </c>
      <c r="T3267" s="110" t="s">
        <v>998</v>
      </c>
      <c r="V3267" s="113" t="str">
        <f>IF(AND(I3267&gt;=10000,I3267&lt;=19900),"Praha",(IF(AND(I3267&gt;=25001,I3267&lt;=29501),"Středočeský kraj",(IF(AND(I3267&gt;=30100,I3267&lt;=34972),"Středočeský kraj",(IF(AND(I3267&gt;=35002,I3267&lt;=36271),"Karlovarský kraj",(IF(AND(I3267&gt;=37001,I3267&lt;=39201),"Jihočeský kraj",(IF(AND(I3267&gt;=39701,I3267&lt;=39901),"Jihočeský kraj",(IF(AND(I3267&gt;=39301,I3267&lt;=39601),"Kraj Vysočina",(IF(AND(I3267&gt;=58001,I3267&lt;=59501),"Kraj Vysočina",(IF(AND(I3267&gt;=67401,I3267&lt;=67602),"Kraj Vysočina",(IF(AND(I3267&gt;=40001,I3267&lt;=44101),"Ústecký kraj",(IF(AND(I3267&gt;=46001,I3267&lt;=47201),"Liberecký kraj",(IF(AND(I3267&gt;=51202,I3267&lt;=51401),"Liberecký kraj",(IF(AND(I3267&gt;=53002,I3267&lt;=53976),"Pardubický kraj",(IF(AND(I3267&gt;=56002,I3267&lt;=57201),"Pardubický kraj",(IF(AND(I3267&gt;=60200,I3267&lt;=67201),"Jihomoravský kraj",(IF(AND(I3267&gt;=67801,I3267&lt;=68501),"Jihomoravský kraj",(IF(AND(I3267&gt;=69002,I3267&lt;=69801),"Jihomoravský kraj",(IF(AND(I3267&gt;=68601,I3267&lt;=68801),"Zlínský kraj",(IF(AND(I3267&gt;=75501,I3267&lt;=76901),"Zlínský kraj",(IF(AND(I3267&gt;=70030,I3267&lt;=74901),"Moravskoslezský kraj",(IF(AND(I3267&gt;=75000,I3267&lt;=75368),"Olomoucký kraj",(IF(AND(I3267&gt;=77200,I3267&lt;=79862),"Olomoucký kraj",(IF(AND(I3267&gt;=50011,I3267&lt;=50301),"Královéhradecký kraj",(IF(AND(I3267&gt;=54301,I3267&lt;=54303),"Královéhradecký kraj","0")))))))))))))))))))))))))))))))))))))))))))))))</f>
        <v>Jihomoravský kraj</v>
      </c>
      <c r="AB3267" t="s">
        <v>998</v>
      </c>
      <c r="AD3267" t="s">
        <v>998</v>
      </c>
      <c r="AE3267" t="s">
        <v>998</v>
      </c>
      <c r="AF3267" t="s">
        <v>998</v>
      </c>
      <c r="AG3267" s="107">
        <v>0</v>
      </c>
      <c r="AH3267" s="107">
        <v>0</v>
      </c>
      <c r="AI3267" s="107">
        <v>0</v>
      </c>
      <c r="AJ3267" t="s">
        <v>1012</v>
      </c>
    </row>
    <row r="3268" spans="1:37" x14ac:dyDescent="0.45">
      <c r="A3268" t="s">
        <v>1225</v>
      </c>
      <c r="B3268" t="s">
        <v>13401</v>
      </c>
      <c r="C3268" t="s">
        <v>1002</v>
      </c>
      <c r="D3268" t="s">
        <v>13402</v>
      </c>
      <c r="E3268" t="s">
        <v>992</v>
      </c>
      <c r="F3268" t="s">
        <v>8444</v>
      </c>
      <c r="G3268">
        <v>539</v>
      </c>
      <c r="H3268" t="s">
        <v>1005</v>
      </c>
      <c r="I3268">
        <v>60200</v>
      </c>
      <c r="K3268" t="s">
        <v>13403</v>
      </c>
      <c r="L3268" s="106">
        <v>28772</v>
      </c>
      <c r="M3268">
        <v>13004976</v>
      </c>
      <c r="N3268" t="s">
        <v>996</v>
      </c>
      <c r="O3268" t="s">
        <v>12</v>
      </c>
      <c r="P3268" t="s">
        <v>997</v>
      </c>
      <c r="R3268" s="109" t="str">
        <f>IF(OR(P3268="SB",Q3268="SB"),"SB",0)</f>
        <v>SB</v>
      </c>
      <c r="T3268" s="110" t="s">
        <v>998</v>
      </c>
      <c r="V3268" s="113" t="str">
        <f>IF(AND(I3268&gt;=10000,I3268&lt;=19900),"Praha",(IF(AND(I3268&gt;=25001,I3268&lt;=29501),"Středočeský kraj",(IF(AND(I3268&gt;=30100,I3268&lt;=34972),"Středočeský kraj",(IF(AND(I3268&gt;=35002,I3268&lt;=36271),"Karlovarský kraj",(IF(AND(I3268&gt;=37001,I3268&lt;=39201),"Jihočeský kraj",(IF(AND(I3268&gt;=39701,I3268&lt;=39901),"Jihočeský kraj",(IF(AND(I3268&gt;=39301,I3268&lt;=39601),"Kraj Vysočina",(IF(AND(I3268&gt;=58001,I3268&lt;=59501),"Kraj Vysočina",(IF(AND(I3268&gt;=67401,I3268&lt;=67602),"Kraj Vysočina",(IF(AND(I3268&gt;=40001,I3268&lt;=44101),"Ústecký kraj",(IF(AND(I3268&gt;=46001,I3268&lt;=47201),"Liberecký kraj",(IF(AND(I3268&gt;=51202,I3268&lt;=51401),"Liberecký kraj",(IF(AND(I3268&gt;=53002,I3268&lt;=53976),"Pardubický kraj",(IF(AND(I3268&gt;=56002,I3268&lt;=57201),"Pardubický kraj",(IF(AND(I3268&gt;=60200,I3268&lt;=67201),"Jihomoravský kraj",(IF(AND(I3268&gt;=67801,I3268&lt;=68501),"Jihomoravský kraj",(IF(AND(I3268&gt;=69002,I3268&lt;=69801),"Jihomoravský kraj",(IF(AND(I3268&gt;=68601,I3268&lt;=68801),"Zlínský kraj",(IF(AND(I3268&gt;=75501,I3268&lt;=76901),"Zlínský kraj",(IF(AND(I3268&gt;=70030,I3268&lt;=74901),"Moravskoslezský kraj",(IF(AND(I3268&gt;=75000,I3268&lt;=75368),"Olomoucký kraj",(IF(AND(I3268&gt;=77200,I3268&lt;=79862),"Olomoucký kraj",(IF(AND(I3268&gt;=50011,I3268&lt;=50301),"Královéhradecký kraj",(IF(AND(I3268&gt;=54301,I3268&lt;=54303),"Královéhradecký kraj","0")))))))))))))))))))))))))))))))))))))))))))))))</f>
        <v>Jihomoravský kraj</v>
      </c>
      <c r="AB3268" t="s">
        <v>998</v>
      </c>
      <c r="AD3268" t="s">
        <v>998</v>
      </c>
      <c r="AE3268" t="s">
        <v>998</v>
      </c>
      <c r="AF3268" t="s">
        <v>998</v>
      </c>
      <c r="AG3268" s="107">
        <v>0</v>
      </c>
      <c r="AH3268" s="107">
        <v>0</v>
      </c>
      <c r="AI3268" s="107">
        <v>0</v>
      </c>
      <c r="AJ3268" t="s">
        <v>1012</v>
      </c>
    </row>
    <row r="3269" spans="1:37" x14ac:dyDescent="0.45">
      <c r="A3269" t="s">
        <v>2333</v>
      </c>
      <c r="B3269" t="s">
        <v>13487</v>
      </c>
      <c r="C3269" t="s">
        <v>1002</v>
      </c>
      <c r="D3269" t="s">
        <v>13488</v>
      </c>
      <c r="E3269" t="s">
        <v>992</v>
      </c>
      <c r="F3269" t="s">
        <v>4166</v>
      </c>
      <c r="G3269">
        <v>48</v>
      </c>
      <c r="H3269" t="s">
        <v>1005</v>
      </c>
      <c r="I3269">
        <v>60200</v>
      </c>
      <c r="K3269" t="s">
        <v>13489</v>
      </c>
      <c r="L3269" s="106">
        <v>39484</v>
      </c>
      <c r="M3269">
        <v>14583652</v>
      </c>
      <c r="N3269" t="s">
        <v>1144</v>
      </c>
      <c r="O3269" t="s">
        <v>12</v>
      </c>
      <c r="P3269" t="s">
        <v>997</v>
      </c>
      <c r="R3269" s="109" t="str">
        <f>IF(OR(P3269="SB",Q3269="SB"),"SB",0)</f>
        <v>SB</v>
      </c>
      <c r="T3269" s="110" t="s">
        <v>998</v>
      </c>
      <c r="V3269" s="113" t="str">
        <f>IF(AND(I3269&gt;=10000,I3269&lt;=19900),"Praha",(IF(AND(I3269&gt;=25001,I3269&lt;=29501),"Středočeský kraj",(IF(AND(I3269&gt;=30100,I3269&lt;=34972),"Středočeský kraj",(IF(AND(I3269&gt;=35002,I3269&lt;=36271),"Karlovarský kraj",(IF(AND(I3269&gt;=37001,I3269&lt;=39201),"Jihočeský kraj",(IF(AND(I3269&gt;=39701,I3269&lt;=39901),"Jihočeský kraj",(IF(AND(I3269&gt;=39301,I3269&lt;=39601),"Kraj Vysočina",(IF(AND(I3269&gt;=58001,I3269&lt;=59501),"Kraj Vysočina",(IF(AND(I3269&gt;=67401,I3269&lt;=67602),"Kraj Vysočina",(IF(AND(I3269&gt;=40001,I3269&lt;=44101),"Ústecký kraj",(IF(AND(I3269&gt;=46001,I3269&lt;=47201),"Liberecký kraj",(IF(AND(I3269&gt;=51202,I3269&lt;=51401),"Liberecký kraj",(IF(AND(I3269&gt;=53002,I3269&lt;=53976),"Pardubický kraj",(IF(AND(I3269&gt;=56002,I3269&lt;=57201),"Pardubický kraj",(IF(AND(I3269&gt;=60200,I3269&lt;=67201),"Jihomoravský kraj",(IF(AND(I3269&gt;=67801,I3269&lt;=68501),"Jihomoravský kraj",(IF(AND(I3269&gt;=69002,I3269&lt;=69801),"Jihomoravský kraj",(IF(AND(I3269&gt;=68601,I3269&lt;=68801),"Zlínský kraj",(IF(AND(I3269&gt;=75501,I3269&lt;=76901),"Zlínský kraj",(IF(AND(I3269&gt;=70030,I3269&lt;=74901),"Moravskoslezský kraj",(IF(AND(I3269&gt;=75000,I3269&lt;=75368),"Olomoucký kraj",(IF(AND(I3269&gt;=77200,I3269&lt;=79862),"Olomoucký kraj",(IF(AND(I3269&gt;=50011,I3269&lt;=50301),"Královéhradecký kraj",(IF(AND(I3269&gt;=54301,I3269&lt;=54303),"Královéhradecký kraj","0")))))))))))))))))))))))))))))))))))))))))))))))</f>
        <v>Jihomoravský kraj</v>
      </c>
      <c r="AB3269" t="s">
        <v>998</v>
      </c>
      <c r="AD3269" t="s">
        <v>998</v>
      </c>
      <c r="AE3269" t="s">
        <v>998</v>
      </c>
      <c r="AF3269" t="s">
        <v>998</v>
      </c>
      <c r="AG3269" s="107">
        <v>300</v>
      </c>
      <c r="AH3269" s="107">
        <v>0</v>
      </c>
      <c r="AI3269" s="107">
        <v>0</v>
      </c>
      <c r="AJ3269" t="s">
        <v>999</v>
      </c>
      <c r="AK3269" s="106">
        <v>44877</v>
      </c>
    </row>
    <row r="3270" spans="1:37" x14ac:dyDescent="0.45">
      <c r="A3270" t="s">
        <v>1156</v>
      </c>
      <c r="B3270" t="s">
        <v>13867</v>
      </c>
      <c r="C3270" t="s">
        <v>990</v>
      </c>
      <c r="D3270" t="s">
        <v>13868</v>
      </c>
      <c r="E3270" t="s">
        <v>992</v>
      </c>
      <c r="F3270" t="s">
        <v>13869</v>
      </c>
      <c r="G3270">
        <v>35</v>
      </c>
      <c r="H3270" t="s">
        <v>1005</v>
      </c>
      <c r="I3270">
        <v>60200</v>
      </c>
      <c r="K3270" t="s">
        <v>13870</v>
      </c>
      <c r="L3270" s="106">
        <v>29716</v>
      </c>
      <c r="M3270">
        <v>14632859</v>
      </c>
      <c r="N3270" t="s">
        <v>996</v>
      </c>
      <c r="O3270" t="s">
        <v>12</v>
      </c>
      <c r="P3270" t="s">
        <v>997</v>
      </c>
      <c r="R3270" s="109" t="str">
        <f>IF(OR(P3270="SB",Q3270="SB"),"SB",0)</f>
        <v>SB</v>
      </c>
      <c r="T3270" s="110" t="s">
        <v>998</v>
      </c>
      <c r="V3270" s="113" t="str">
        <f>IF(AND(I3270&gt;=10000,I3270&lt;=19900),"Praha",(IF(AND(I3270&gt;=25001,I3270&lt;=29501),"Středočeský kraj",(IF(AND(I3270&gt;=30100,I3270&lt;=34972),"Středočeský kraj",(IF(AND(I3270&gt;=35002,I3270&lt;=36271),"Karlovarský kraj",(IF(AND(I3270&gt;=37001,I3270&lt;=39201),"Jihočeský kraj",(IF(AND(I3270&gt;=39701,I3270&lt;=39901),"Jihočeský kraj",(IF(AND(I3270&gt;=39301,I3270&lt;=39601),"Kraj Vysočina",(IF(AND(I3270&gt;=58001,I3270&lt;=59501),"Kraj Vysočina",(IF(AND(I3270&gt;=67401,I3270&lt;=67602),"Kraj Vysočina",(IF(AND(I3270&gt;=40001,I3270&lt;=44101),"Ústecký kraj",(IF(AND(I3270&gt;=46001,I3270&lt;=47201),"Liberecký kraj",(IF(AND(I3270&gt;=51202,I3270&lt;=51401),"Liberecký kraj",(IF(AND(I3270&gt;=53002,I3270&lt;=53976),"Pardubický kraj",(IF(AND(I3270&gt;=56002,I3270&lt;=57201),"Pardubický kraj",(IF(AND(I3270&gt;=60200,I3270&lt;=67201),"Jihomoravský kraj",(IF(AND(I3270&gt;=67801,I3270&lt;=68501),"Jihomoravský kraj",(IF(AND(I3270&gt;=69002,I3270&lt;=69801),"Jihomoravský kraj",(IF(AND(I3270&gt;=68601,I3270&lt;=68801),"Zlínský kraj",(IF(AND(I3270&gt;=75501,I3270&lt;=76901),"Zlínský kraj",(IF(AND(I3270&gt;=70030,I3270&lt;=74901),"Moravskoslezský kraj",(IF(AND(I3270&gt;=75000,I3270&lt;=75368),"Olomoucký kraj",(IF(AND(I3270&gt;=77200,I3270&lt;=79862),"Olomoucký kraj",(IF(AND(I3270&gt;=50011,I3270&lt;=50301),"Královéhradecký kraj",(IF(AND(I3270&gt;=54301,I3270&lt;=54303),"Královéhradecký kraj","0")))))))))))))))))))))))))))))))))))))))))))))))</f>
        <v>Jihomoravský kraj</v>
      </c>
      <c r="AB3270" t="s">
        <v>998</v>
      </c>
      <c r="AD3270" t="s">
        <v>998</v>
      </c>
      <c r="AE3270" t="s">
        <v>998</v>
      </c>
      <c r="AF3270" t="s">
        <v>998</v>
      </c>
      <c r="AG3270" s="107">
        <v>0</v>
      </c>
      <c r="AH3270" s="107">
        <v>0</v>
      </c>
      <c r="AI3270" s="107">
        <v>0</v>
      </c>
      <c r="AJ3270" t="s">
        <v>1012</v>
      </c>
    </row>
    <row r="3271" spans="1:37" x14ac:dyDescent="0.45">
      <c r="A3271" t="s">
        <v>1156</v>
      </c>
      <c r="B3271" t="s">
        <v>13924</v>
      </c>
      <c r="C3271" t="s">
        <v>990</v>
      </c>
      <c r="D3271" t="s">
        <v>13925</v>
      </c>
      <c r="E3271" t="s">
        <v>992</v>
      </c>
      <c r="F3271" t="s">
        <v>6578</v>
      </c>
      <c r="G3271">
        <v>37</v>
      </c>
      <c r="H3271" t="s">
        <v>1005</v>
      </c>
      <c r="I3271">
        <v>60200</v>
      </c>
      <c r="K3271" t="s">
        <v>13926</v>
      </c>
      <c r="L3271" s="106">
        <v>26326</v>
      </c>
      <c r="M3271">
        <v>14586278</v>
      </c>
      <c r="N3271" t="s">
        <v>1144</v>
      </c>
      <c r="O3271" t="s">
        <v>12</v>
      </c>
      <c r="P3271" t="s">
        <v>997</v>
      </c>
      <c r="R3271" s="109" t="str">
        <f>IF(OR(P3271="SB",Q3271="SB"),"SB",0)</f>
        <v>SB</v>
      </c>
      <c r="T3271" s="110" t="s">
        <v>998</v>
      </c>
      <c r="V3271" s="113" t="str">
        <f>IF(AND(I3271&gt;=10000,I3271&lt;=19900),"Praha",(IF(AND(I3271&gt;=25001,I3271&lt;=29501),"Středočeský kraj",(IF(AND(I3271&gt;=30100,I3271&lt;=34972),"Středočeský kraj",(IF(AND(I3271&gt;=35002,I3271&lt;=36271),"Karlovarský kraj",(IF(AND(I3271&gt;=37001,I3271&lt;=39201),"Jihočeský kraj",(IF(AND(I3271&gt;=39701,I3271&lt;=39901),"Jihočeský kraj",(IF(AND(I3271&gt;=39301,I3271&lt;=39601),"Kraj Vysočina",(IF(AND(I3271&gt;=58001,I3271&lt;=59501),"Kraj Vysočina",(IF(AND(I3271&gt;=67401,I3271&lt;=67602),"Kraj Vysočina",(IF(AND(I3271&gt;=40001,I3271&lt;=44101),"Ústecký kraj",(IF(AND(I3271&gt;=46001,I3271&lt;=47201),"Liberecký kraj",(IF(AND(I3271&gt;=51202,I3271&lt;=51401),"Liberecký kraj",(IF(AND(I3271&gt;=53002,I3271&lt;=53976),"Pardubický kraj",(IF(AND(I3271&gt;=56002,I3271&lt;=57201),"Pardubický kraj",(IF(AND(I3271&gt;=60200,I3271&lt;=67201),"Jihomoravský kraj",(IF(AND(I3271&gt;=67801,I3271&lt;=68501),"Jihomoravský kraj",(IF(AND(I3271&gt;=69002,I3271&lt;=69801),"Jihomoravský kraj",(IF(AND(I3271&gt;=68601,I3271&lt;=68801),"Zlínský kraj",(IF(AND(I3271&gt;=75501,I3271&lt;=76901),"Zlínský kraj",(IF(AND(I3271&gt;=70030,I3271&lt;=74901),"Moravskoslezský kraj",(IF(AND(I3271&gt;=75000,I3271&lt;=75368),"Olomoucký kraj",(IF(AND(I3271&gt;=77200,I3271&lt;=79862),"Olomoucký kraj",(IF(AND(I3271&gt;=50011,I3271&lt;=50301),"Královéhradecký kraj",(IF(AND(I3271&gt;=54301,I3271&lt;=54303),"Královéhradecký kraj","0")))))))))))))))))))))))))))))))))))))))))))))))</f>
        <v>Jihomoravský kraj</v>
      </c>
      <c r="AB3271" t="s">
        <v>998</v>
      </c>
      <c r="AD3271" t="s">
        <v>998</v>
      </c>
      <c r="AE3271" t="s">
        <v>998</v>
      </c>
      <c r="AF3271" t="s">
        <v>998</v>
      </c>
      <c r="AG3271" s="107">
        <v>300</v>
      </c>
      <c r="AH3271" s="107">
        <v>0</v>
      </c>
      <c r="AI3271" s="107">
        <v>0</v>
      </c>
      <c r="AJ3271" t="s">
        <v>999</v>
      </c>
      <c r="AK3271" s="106">
        <v>44923</v>
      </c>
    </row>
    <row r="3272" spans="1:37" x14ac:dyDescent="0.45">
      <c r="A3272" t="s">
        <v>1026</v>
      </c>
      <c r="B3272" t="s">
        <v>14120</v>
      </c>
      <c r="C3272" t="s">
        <v>990</v>
      </c>
      <c r="D3272" t="s">
        <v>14121</v>
      </c>
      <c r="E3272" t="s">
        <v>992</v>
      </c>
      <c r="F3272" t="s">
        <v>1702</v>
      </c>
      <c r="G3272">
        <v>2</v>
      </c>
      <c r="H3272" t="s">
        <v>1005</v>
      </c>
      <c r="I3272">
        <v>60200</v>
      </c>
      <c r="K3272" t="s">
        <v>14122</v>
      </c>
      <c r="L3272" s="106">
        <v>35021</v>
      </c>
      <c r="M3272">
        <v>14613762</v>
      </c>
      <c r="N3272" t="s">
        <v>996</v>
      </c>
      <c r="O3272" t="s">
        <v>12</v>
      </c>
      <c r="P3272" t="s">
        <v>997</v>
      </c>
      <c r="R3272" s="109" t="str">
        <f>IF(OR(P3272="SB",Q3272="SB"),"SB",0)</f>
        <v>SB</v>
      </c>
      <c r="T3272" s="110" t="s">
        <v>998</v>
      </c>
      <c r="V3272" s="113" t="str">
        <f>IF(AND(I3272&gt;=10000,I3272&lt;=19900),"Praha",(IF(AND(I3272&gt;=25001,I3272&lt;=29501),"Středočeský kraj",(IF(AND(I3272&gt;=30100,I3272&lt;=34972),"Středočeský kraj",(IF(AND(I3272&gt;=35002,I3272&lt;=36271),"Karlovarský kraj",(IF(AND(I3272&gt;=37001,I3272&lt;=39201),"Jihočeský kraj",(IF(AND(I3272&gt;=39701,I3272&lt;=39901),"Jihočeský kraj",(IF(AND(I3272&gt;=39301,I3272&lt;=39601),"Kraj Vysočina",(IF(AND(I3272&gt;=58001,I3272&lt;=59501),"Kraj Vysočina",(IF(AND(I3272&gt;=67401,I3272&lt;=67602),"Kraj Vysočina",(IF(AND(I3272&gt;=40001,I3272&lt;=44101),"Ústecký kraj",(IF(AND(I3272&gt;=46001,I3272&lt;=47201),"Liberecký kraj",(IF(AND(I3272&gt;=51202,I3272&lt;=51401),"Liberecký kraj",(IF(AND(I3272&gt;=53002,I3272&lt;=53976),"Pardubický kraj",(IF(AND(I3272&gt;=56002,I3272&lt;=57201),"Pardubický kraj",(IF(AND(I3272&gt;=60200,I3272&lt;=67201),"Jihomoravský kraj",(IF(AND(I3272&gt;=67801,I3272&lt;=68501),"Jihomoravský kraj",(IF(AND(I3272&gt;=69002,I3272&lt;=69801),"Jihomoravský kraj",(IF(AND(I3272&gt;=68601,I3272&lt;=68801),"Zlínský kraj",(IF(AND(I3272&gt;=75501,I3272&lt;=76901),"Zlínský kraj",(IF(AND(I3272&gt;=70030,I3272&lt;=74901),"Moravskoslezský kraj",(IF(AND(I3272&gt;=75000,I3272&lt;=75368),"Olomoucký kraj",(IF(AND(I3272&gt;=77200,I3272&lt;=79862),"Olomoucký kraj",(IF(AND(I3272&gt;=50011,I3272&lt;=50301),"Královéhradecký kraj",(IF(AND(I3272&gt;=54301,I3272&lt;=54303),"Královéhradecký kraj","0")))))))))))))))))))))))))))))))))))))))))))))))</f>
        <v>Jihomoravský kraj</v>
      </c>
      <c r="AB3272" t="s">
        <v>998</v>
      </c>
      <c r="AD3272" t="s">
        <v>998</v>
      </c>
      <c r="AE3272" t="s">
        <v>998</v>
      </c>
      <c r="AF3272" t="s">
        <v>998</v>
      </c>
      <c r="AG3272" s="107">
        <v>300</v>
      </c>
      <c r="AH3272" s="107">
        <v>0</v>
      </c>
      <c r="AI3272" s="107">
        <v>0</v>
      </c>
      <c r="AJ3272" t="s">
        <v>999</v>
      </c>
      <c r="AK3272" s="106">
        <v>44924</v>
      </c>
    </row>
    <row r="3273" spans="1:37" x14ac:dyDescent="0.45">
      <c r="A3273" t="s">
        <v>1128</v>
      </c>
      <c r="B3273" t="s">
        <v>14440</v>
      </c>
      <c r="C3273" t="s">
        <v>990</v>
      </c>
      <c r="D3273" t="s">
        <v>14441</v>
      </c>
      <c r="E3273" t="s">
        <v>992</v>
      </c>
      <c r="F3273" t="s">
        <v>3150</v>
      </c>
      <c r="G3273">
        <v>19</v>
      </c>
      <c r="H3273" t="s">
        <v>1005</v>
      </c>
      <c r="I3273">
        <v>60200</v>
      </c>
      <c r="K3273" t="s">
        <v>14442</v>
      </c>
      <c r="L3273" s="106">
        <v>27200</v>
      </c>
      <c r="M3273">
        <v>13412477</v>
      </c>
      <c r="N3273" t="s">
        <v>996</v>
      </c>
      <c r="O3273" t="s">
        <v>12</v>
      </c>
      <c r="P3273" t="s">
        <v>997</v>
      </c>
      <c r="R3273" s="109" t="str">
        <f>IF(OR(P3273="SB",Q3273="SB"),"SB",0)</f>
        <v>SB</v>
      </c>
      <c r="T3273" s="110" t="s">
        <v>998</v>
      </c>
      <c r="V3273" s="113" t="str">
        <f>IF(AND(I3273&gt;=10000,I3273&lt;=19900),"Praha",(IF(AND(I3273&gt;=25001,I3273&lt;=29501),"Středočeský kraj",(IF(AND(I3273&gt;=30100,I3273&lt;=34972),"Středočeský kraj",(IF(AND(I3273&gt;=35002,I3273&lt;=36271),"Karlovarský kraj",(IF(AND(I3273&gt;=37001,I3273&lt;=39201),"Jihočeský kraj",(IF(AND(I3273&gt;=39701,I3273&lt;=39901),"Jihočeský kraj",(IF(AND(I3273&gt;=39301,I3273&lt;=39601),"Kraj Vysočina",(IF(AND(I3273&gt;=58001,I3273&lt;=59501),"Kraj Vysočina",(IF(AND(I3273&gt;=67401,I3273&lt;=67602),"Kraj Vysočina",(IF(AND(I3273&gt;=40001,I3273&lt;=44101),"Ústecký kraj",(IF(AND(I3273&gt;=46001,I3273&lt;=47201),"Liberecký kraj",(IF(AND(I3273&gt;=51202,I3273&lt;=51401),"Liberecký kraj",(IF(AND(I3273&gt;=53002,I3273&lt;=53976),"Pardubický kraj",(IF(AND(I3273&gt;=56002,I3273&lt;=57201),"Pardubický kraj",(IF(AND(I3273&gt;=60200,I3273&lt;=67201),"Jihomoravský kraj",(IF(AND(I3273&gt;=67801,I3273&lt;=68501),"Jihomoravský kraj",(IF(AND(I3273&gt;=69002,I3273&lt;=69801),"Jihomoravský kraj",(IF(AND(I3273&gt;=68601,I3273&lt;=68801),"Zlínský kraj",(IF(AND(I3273&gt;=75501,I3273&lt;=76901),"Zlínský kraj",(IF(AND(I3273&gt;=70030,I3273&lt;=74901),"Moravskoslezský kraj",(IF(AND(I3273&gt;=75000,I3273&lt;=75368),"Olomoucký kraj",(IF(AND(I3273&gt;=77200,I3273&lt;=79862),"Olomoucký kraj",(IF(AND(I3273&gt;=50011,I3273&lt;=50301),"Královéhradecký kraj",(IF(AND(I3273&gt;=54301,I3273&lt;=54303),"Královéhradecký kraj","0")))))))))))))))))))))))))))))))))))))))))))))))</f>
        <v>Jihomoravský kraj</v>
      </c>
      <c r="AB3273" t="s">
        <v>998</v>
      </c>
      <c r="AD3273" t="s">
        <v>998</v>
      </c>
      <c r="AE3273" t="s">
        <v>998</v>
      </c>
      <c r="AF3273" t="s">
        <v>998</v>
      </c>
      <c r="AG3273" s="107">
        <v>0</v>
      </c>
      <c r="AH3273" s="107">
        <v>0</v>
      </c>
      <c r="AI3273" s="107">
        <v>0</v>
      </c>
      <c r="AJ3273" t="s">
        <v>1012</v>
      </c>
    </row>
    <row r="3274" spans="1:37" x14ac:dyDescent="0.45">
      <c r="A3274" t="s">
        <v>1112</v>
      </c>
      <c r="B3274" t="s">
        <v>14618</v>
      </c>
      <c r="C3274" t="s">
        <v>990</v>
      </c>
      <c r="D3274" t="s">
        <v>14619</v>
      </c>
      <c r="E3274" t="s">
        <v>992</v>
      </c>
      <c r="F3274" t="s">
        <v>11750</v>
      </c>
      <c r="G3274">
        <v>6</v>
      </c>
      <c r="H3274" t="s">
        <v>1005</v>
      </c>
      <c r="I3274">
        <v>60200</v>
      </c>
      <c r="K3274" t="s">
        <v>14620</v>
      </c>
      <c r="L3274" s="106">
        <v>38125</v>
      </c>
      <c r="M3274">
        <v>14606991</v>
      </c>
      <c r="N3274" t="s">
        <v>996</v>
      </c>
      <c r="O3274" t="s">
        <v>12</v>
      </c>
      <c r="P3274" t="s">
        <v>997</v>
      </c>
      <c r="R3274" s="109" t="str">
        <f>IF(OR(P3274="SB",Q3274="SB"),"SB",0)</f>
        <v>SB</v>
      </c>
      <c r="T3274" s="110" t="s">
        <v>998</v>
      </c>
      <c r="V3274" s="113" t="str">
        <f>IF(AND(I3274&gt;=10000,I3274&lt;=19900),"Praha",(IF(AND(I3274&gt;=25001,I3274&lt;=29501),"Středočeský kraj",(IF(AND(I3274&gt;=30100,I3274&lt;=34972),"Středočeský kraj",(IF(AND(I3274&gt;=35002,I3274&lt;=36271),"Karlovarský kraj",(IF(AND(I3274&gt;=37001,I3274&lt;=39201),"Jihočeský kraj",(IF(AND(I3274&gt;=39701,I3274&lt;=39901),"Jihočeský kraj",(IF(AND(I3274&gt;=39301,I3274&lt;=39601),"Kraj Vysočina",(IF(AND(I3274&gt;=58001,I3274&lt;=59501),"Kraj Vysočina",(IF(AND(I3274&gt;=67401,I3274&lt;=67602),"Kraj Vysočina",(IF(AND(I3274&gt;=40001,I3274&lt;=44101),"Ústecký kraj",(IF(AND(I3274&gt;=46001,I3274&lt;=47201),"Liberecký kraj",(IF(AND(I3274&gt;=51202,I3274&lt;=51401),"Liberecký kraj",(IF(AND(I3274&gt;=53002,I3274&lt;=53976),"Pardubický kraj",(IF(AND(I3274&gt;=56002,I3274&lt;=57201),"Pardubický kraj",(IF(AND(I3274&gt;=60200,I3274&lt;=67201),"Jihomoravský kraj",(IF(AND(I3274&gt;=67801,I3274&lt;=68501),"Jihomoravský kraj",(IF(AND(I3274&gt;=69002,I3274&lt;=69801),"Jihomoravský kraj",(IF(AND(I3274&gt;=68601,I3274&lt;=68801),"Zlínský kraj",(IF(AND(I3274&gt;=75501,I3274&lt;=76901),"Zlínský kraj",(IF(AND(I3274&gt;=70030,I3274&lt;=74901),"Moravskoslezský kraj",(IF(AND(I3274&gt;=75000,I3274&lt;=75368),"Olomoucký kraj",(IF(AND(I3274&gt;=77200,I3274&lt;=79862),"Olomoucký kraj",(IF(AND(I3274&gt;=50011,I3274&lt;=50301),"Královéhradecký kraj",(IF(AND(I3274&gt;=54301,I3274&lt;=54303),"Královéhradecký kraj","0")))))))))))))))))))))))))))))))))))))))))))))))</f>
        <v>Jihomoravský kraj</v>
      </c>
      <c r="AB3274" t="s">
        <v>998</v>
      </c>
      <c r="AD3274" t="s">
        <v>998</v>
      </c>
      <c r="AE3274" t="s">
        <v>998</v>
      </c>
      <c r="AF3274" t="s">
        <v>998</v>
      </c>
      <c r="AG3274" s="107">
        <v>300</v>
      </c>
      <c r="AH3274" s="107">
        <v>0</v>
      </c>
      <c r="AI3274" s="107">
        <v>0</v>
      </c>
      <c r="AJ3274" t="s">
        <v>999</v>
      </c>
      <c r="AK3274" s="106">
        <v>44924</v>
      </c>
    </row>
    <row r="3275" spans="1:37" x14ac:dyDescent="0.45">
      <c r="A3275" t="s">
        <v>4091</v>
      </c>
      <c r="B3275" t="s">
        <v>15169</v>
      </c>
      <c r="C3275" t="s">
        <v>1002</v>
      </c>
      <c r="D3275" t="s">
        <v>15173</v>
      </c>
      <c r="E3275" t="s">
        <v>992</v>
      </c>
      <c r="F3275" t="s">
        <v>15174</v>
      </c>
      <c r="G3275">
        <v>39</v>
      </c>
      <c r="H3275" t="s">
        <v>1005</v>
      </c>
      <c r="I3275">
        <v>60200</v>
      </c>
      <c r="K3275" t="s">
        <v>15175</v>
      </c>
      <c r="L3275" s="106">
        <v>39200</v>
      </c>
      <c r="M3275">
        <v>14655794</v>
      </c>
      <c r="N3275" t="s">
        <v>996</v>
      </c>
      <c r="O3275" t="s">
        <v>12</v>
      </c>
      <c r="P3275" t="s">
        <v>997</v>
      </c>
      <c r="R3275" s="109" t="str">
        <f>IF(OR(P3275="SB",Q3275="SB"),"SB",0)</f>
        <v>SB</v>
      </c>
      <c r="T3275" s="110" t="s">
        <v>998</v>
      </c>
      <c r="V3275" s="113" t="str">
        <f>IF(AND(I3275&gt;=10000,I3275&lt;=19900),"Praha",(IF(AND(I3275&gt;=25001,I3275&lt;=29501),"Středočeský kraj",(IF(AND(I3275&gt;=30100,I3275&lt;=34972),"Středočeský kraj",(IF(AND(I3275&gt;=35002,I3275&lt;=36271),"Karlovarský kraj",(IF(AND(I3275&gt;=37001,I3275&lt;=39201),"Jihočeský kraj",(IF(AND(I3275&gt;=39701,I3275&lt;=39901),"Jihočeský kraj",(IF(AND(I3275&gt;=39301,I3275&lt;=39601),"Kraj Vysočina",(IF(AND(I3275&gt;=58001,I3275&lt;=59501),"Kraj Vysočina",(IF(AND(I3275&gt;=67401,I3275&lt;=67602),"Kraj Vysočina",(IF(AND(I3275&gt;=40001,I3275&lt;=44101),"Ústecký kraj",(IF(AND(I3275&gt;=46001,I3275&lt;=47201),"Liberecký kraj",(IF(AND(I3275&gt;=51202,I3275&lt;=51401),"Liberecký kraj",(IF(AND(I3275&gt;=53002,I3275&lt;=53976),"Pardubický kraj",(IF(AND(I3275&gt;=56002,I3275&lt;=57201),"Pardubický kraj",(IF(AND(I3275&gt;=60200,I3275&lt;=67201),"Jihomoravský kraj",(IF(AND(I3275&gt;=67801,I3275&lt;=68501),"Jihomoravský kraj",(IF(AND(I3275&gt;=69002,I3275&lt;=69801),"Jihomoravský kraj",(IF(AND(I3275&gt;=68601,I3275&lt;=68801),"Zlínský kraj",(IF(AND(I3275&gt;=75501,I3275&lt;=76901),"Zlínský kraj",(IF(AND(I3275&gt;=70030,I3275&lt;=74901),"Moravskoslezský kraj",(IF(AND(I3275&gt;=75000,I3275&lt;=75368),"Olomoucký kraj",(IF(AND(I3275&gt;=77200,I3275&lt;=79862),"Olomoucký kraj",(IF(AND(I3275&gt;=50011,I3275&lt;=50301),"Královéhradecký kraj",(IF(AND(I3275&gt;=54301,I3275&lt;=54303),"Královéhradecký kraj","0")))))))))))))))))))))))))))))))))))))))))))))))</f>
        <v>Jihomoravský kraj</v>
      </c>
      <c r="AB3275" t="s">
        <v>998</v>
      </c>
      <c r="AD3275" t="s">
        <v>998</v>
      </c>
      <c r="AE3275" t="s">
        <v>998</v>
      </c>
      <c r="AF3275" t="s">
        <v>998</v>
      </c>
      <c r="AG3275" s="107">
        <v>300</v>
      </c>
      <c r="AH3275" s="107">
        <v>0</v>
      </c>
      <c r="AI3275" s="107">
        <v>0</v>
      </c>
      <c r="AJ3275" t="s">
        <v>999</v>
      </c>
      <c r="AK3275" s="106">
        <v>44923</v>
      </c>
    </row>
    <row r="3276" spans="1:37" x14ac:dyDescent="0.45">
      <c r="A3276" t="s">
        <v>1270</v>
      </c>
      <c r="B3276" t="s">
        <v>15301</v>
      </c>
      <c r="C3276" t="s">
        <v>990</v>
      </c>
      <c r="D3276" t="s">
        <v>15302</v>
      </c>
      <c r="E3276" t="s">
        <v>992</v>
      </c>
      <c r="F3276" t="s">
        <v>15303</v>
      </c>
      <c r="G3276">
        <v>289</v>
      </c>
      <c r="H3276" t="s">
        <v>1005</v>
      </c>
      <c r="I3276">
        <v>60200</v>
      </c>
      <c r="K3276" t="s">
        <v>2727</v>
      </c>
      <c r="L3276" s="106">
        <v>41456</v>
      </c>
      <c r="M3276">
        <v>16076846</v>
      </c>
      <c r="N3276" t="s">
        <v>1144</v>
      </c>
      <c r="O3276" t="s">
        <v>12</v>
      </c>
      <c r="P3276" t="s">
        <v>997</v>
      </c>
      <c r="R3276" s="109" t="str">
        <f>IF(OR(P3276="SB",Q3276="SB"),"SB",0)</f>
        <v>SB</v>
      </c>
      <c r="T3276" s="110" t="s">
        <v>998</v>
      </c>
      <c r="V3276" s="113" t="str">
        <f>IF(AND(I3276&gt;=10000,I3276&lt;=19900),"Praha",(IF(AND(I3276&gt;=25001,I3276&lt;=29501),"Středočeský kraj",(IF(AND(I3276&gt;=30100,I3276&lt;=34972),"Středočeský kraj",(IF(AND(I3276&gt;=35002,I3276&lt;=36271),"Karlovarský kraj",(IF(AND(I3276&gt;=37001,I3276&lt;=39201),"Jihočeský kraj",(IF(AND(I3276&gt;=39701,I3276&lt;=39901),"Jihočeský kraj",(IF(AND(I3276&gt;=39301,I3276&lt;=39601),"Kraj Vysočina",(IF(AND(I3276&gt;=58001,I3276&lt;=59501),"Kraj Vysočina",(IF(AND(I3276&gt;=67401,I3276&lt;=67602),"Kraj Vysočina",(IF(AND(I3276&gt;=40001,I3276&lt;=44101),"Ústecký kraj",(IF(AND(I3276&gt;=46001,I3276&lt;=47201),"Liberecký kraj",(IF(AND(I3276&gt;=51202,I3276&lt;=51401),"Liberecký kraj",(IF(AND(I3276&gt;=53002,I3276&lt;=53976),"Pardubický kraj",(IF(AND(I3276&gt;=56002,I3276&lt;=57201),"Pardubický kraj",(IF(AND(I3276&gt;=60200,I3276&lt;=67201),"Jihomoravský kraj",(IF(AND(I3276&gt;=67801,I3276&lt;=68501),"Jihomoravský kraj",(IF(AND(I3276&gt;=69002,I3276&lt;=69801),"Jihomoravský kraj",(IF(AND(I3276&gt;=68601,I3276&lt;=68801),"Zlínský kraj",(IF(AND(I3276&gt;=75501,I3276&lt;=76901),"Zlínský kraj",(IF(AND(I3276&gt;=70030,I3276&lt;=74901),"Moravskoslezský kraj",(IF(AND(I3276&gt;=75000,I3276&lt;=75368),"Olomoucký kraj",(IF(AND(I3276&gt;=77200,I3276&lt;=79862),"Olomoucký kraj",(IF(AND(I3276&gt;=50011,I3276&lt;=50301),"Královéhradecký kraj",(IF(AND(I3276&gt;=54301,I3276&lt;=54303),"Královéhradecký kraj","0")))))))))))))))))))))))))))))))))))))))))))))))</f>
        <v>Jihomoravský kraj</v>
      </c>
      <c r="AB3276" t="s">
        <v>998</v>
      </c>
      <c r="AD3276" t="s">
        <v>998</v>
      </c>
      <c r="AE3276" t="s">
        <v>998</v>
      </c>
      <c r="AF3276" t="s">
        <v>998</v>
      </c>
      <c r="AG3276" s="107">
        <v>300</v>
      </c>
      <c r="AH3276" s="107">
        <v>0</v>
      </c>
      <c r="AI3276" s="107">
        <v>0</v>
      </c>
      <c r="AJ3276" t="s">
        <v>999</v>
      </c>
      <c r="AK3276" s="106">
        <v>44877</v>
      </c>
    </row>
    <row r="3277" spans="1:37" x14ac:dyDescent="0.45">
      <c r="A3277" t="s">
        <v>1264</v>
      </c>
      <c r="B3277" t="s">
        <v>15393</v>
      </c>
      <c r="C3277" t="s">
        <v>1002</v>
      </c>
      <c r="D3277" t="s">
        <v>15402</v>
      </c>
      <c r="E3277" t="s">
        <v>992</v>
      </c>
      <c r="F3277" t="s">
        <v>15403</v>
      </c>
      <c r="G3277">
        <v>33</v>
      </c>
      <c r="H3277" t="s">
        <v>1005</v>
      </c>
      <c r="I3277">
        <v>60200</v>
      </c>
      <c r="K3277" t="s">
        <v>15404</v>
      </c>
      <c r="L3277" s="106">
        <v>32274</v>
      </c>
      <c r="M3277">
        <v>13392269</v>
      </c>
      <c r="N3277" t="s">
        <v>996</v>
      </c>
      <c r="O3277" t="s">
        <v>12</v>
      </c>
      <c r="P3277" t="s">
        <v>997</v>
      </c>
      <c r="R3277" s="109" t="str">
        <f>IF(OR(P3277="SB",Q3277="SB"),"SB",0)</f>
        <v>SB</v>
      </c>
      <c r="T3277" s="110" t="s">
        <v>998</v>
      </c>
      <c r="V3277" s="113" t="str">
        <f>IF(AND(I3277&gt;=10000,I3277&lt;=19900),"Praha",(IF(AND(I3277&gt;=25001,I3277&lt;=29501),"Středočeský kraj",(IF(AND(I3277&gt;=30100,I3277&lt;=34972),"Středočeský kraj",(IF(AND(I3277&gt;=35002,I3277&lt;=36271),"Karlovarský kraj",(IF(AND(I3277&gt;=37001,I3277&lt;=39201),"Jihočeský kraj",(IF(AND(I3277&gt;=39701,I3277&lt;=39901),"Jihočeský kraj",(IF(AND(I3277&gt;=39301,I3277&lt;=39601),"Kraj Vysočina",(IF(AND(I3277&gt;=58001,I3277&lt;=59501),"Kraj Vysočina",(IF(AND(I3277&gt;=67401,I3277&lt;=67602),"Kraj Vysočina",(IF(AND(I3277&gt;=40001,I3277&lt;=44101),"Ústecký kraj",(IF(AND(I3277&gt;=46001,I3277&lt;=47201),"Liberecký kraj",(IF(AND(I3277&gt;=51202,I3277&lt;=51401),"Liberecký kraj",(IF(AND(I3277&gt;=53002,I3277&lt;=53976),"Pardubický kraj",(IF(AND(I3277&gt;=56002,I3277&lt;=57201),"Pardubický kraj",(IF(AND(I3277&gt;=60200,I3277&lt;=67201),"Jihomoravský kraj",(IF(AND(I3277&gt;=67801,I3277&lt;=68501),"Jihomoravský kraj",(IF(AND(I3277&gt;=69002,I3277&lt;=69801),"Jihomoravský kraj",(IF(AND(I3277&gt;=68601,I3277&lt;=68801),"Zlínský kraj",(IF(AND(I3277&gt;=75501,I3277&lt;=76901),"Zlínský kraj",(IF(AND(I3277&gt;=70030,I3277&lt;=74901),"Moravskoslezský kraj",(IF(AND(I3277&gt;=75000,I3277&lt;=75368),"Olomoucký kraj",(IF(AND(I3277&gt;=77200,I3277&lt;=79862),"Olomoucký kraj",(IF(AND(I3277&gt;=50011,I3277&lt;=50301),"Královéhradecký kraj",(IF(AND(I3277&gt;=54301,I3277&lt;=54303),"Královéhradecký kraj","0")))))))))))))))))))))))))))))))))))))))))))))))</f>
        <v>Jihomoravský kraj</v>
      </c>
      <c r="AB3277" t="s">
        <v>998</v>
      </c>
      <c r="AD3277" t="s">
        <v>998</v>
      </c>
      <c r="AE3277" t="s">
        <v>998</v>
      </c>
      <c r="AF3277" t="s">
        <v>998</v>
      </c>
      <c r="AG3277" s="107">
        <v>0</v>
      </c>
      <c r="AH3277" s="107">
        <v>0</v>
      </c>
      <c r="AI3277" s="107">
        <v>0</v>
      </c>
      <c r="AJ3277" t="s">
        <v>1012</v>
      </c>
    </row>
    <row r="3278" spans="1:37" x14ac:dyDescent="0.45">
      <c r="A3278" t="s">
        <v>1504</v>
      </c>
      <c r="B3278" t="s">
        <v>14471</v>
      </c>
      <c r="C3278" t="s">
        <v>1002</v>
      </c>
      <c r="D3278" t="s">
        <v>15751</v>
      </c>
      <c r="E3278" t="s">
        <v>992</v>
      </c>
      <c r="F3278" t="s">
        <v>1293</v>
      </c>
      <c r="G3278">
        <v>7</v>
      </c>
      <c r="H3278" t="s">
        <v>1005</v>
      </c>
      <c r="I3278">
        <v>60200</v>
      </c>
      <c r="K3278" t="s">
        <v>15752</v>
      </c>
      <c r="L3278" s="106">
        <v>39729</v>
      </c>
      <c r="M3278">
        <v>14659939</v>
      </c>
      <c r="N3278" t="s">
        <v>996</v>
      </c>
      <c r="O3278" t="s">
        <v>12</v>
      </c>
      <c r="P3278" t="s">
        <v>997</v>
      </c>
      <c r="R3278" s="109" t="str">
        <f>IF(OR(P3278="SB",Q3278="SB"),"SB",0)</f>
        <v>SB</v>
      </c>
      <c r="T3278" s="110" t="s">
        <v>998</v>
      </c>
      <c r="V3278" s="113" t="str">
        <f>IF(AND(I3278&gt;=10000,I3278&lt;=19900),"Praha",(IF(AND(I3278&gt;=25001,I3278&lt;=29501),"Středočeský kraj",(IF(AND(I3278&gt;=30100,I3278&lt;=34972),"Středočeský kraj",(IF(AND(I3278&gt;=35002,I3278&lt;=36271),"Karlovarský kraj",(IF(AND(I3278&gt;=37001,I3278&lt;=39201),"Jihočeský kraj",(IF(AND(I3278&gt;=39701,I3278&lt;=39901),"Jihočeský kraj",(IF(AND(I3278&gt;=39301,I3278&lt;=39601),"Kraj Vysočina",(IF(AND(I3278&gt;=58001,I3278&lt;=59501),"Kraj Vysočina",(IF(AND(I3278&gt;=67401,I3278&lt;=67602),"Kraj Vysočina",(IF(AND(I3278&gt;=40001,I3278&lt;=44101),"Ústecký kraj",(IF(AND(I3278&gt;=46001,I3278&lt;=47201),"Liberecký kraj",(IF(AND(I3278&gt;=51202,I3278&lt;=51401),"Liberecký kraj",(IF(AND(I3278&gt;=53002,I3278&lt;=53976),"Pardubický kraj",(IF(AND(I3278&gt;=56002,I3278&lt;=57201),"Pardubický kraj",(IF(AND(I3278&gt;=60200,I3278&lt;=67201),"Jihomoravský kraj",(IF(AND(I3278&gt;=67801,I3278&lt;=68501),"Jihomoravský kraj",(IF(AND(I3278&gt;=69002,I3278&lt;=69801),"Jihomoravský kraj",(IF(AND(I3278&gt;=68601,I3278&lt;=68801),"Zlínský kraj",(IF(AND(I3278&gt;=75501,I3278&lt;=76901),"Zlínský kraj",(IF(AND(I3278&gt;=70030,I3278&lt;=74901),"Moravskoslezský kraj",(IF(AND(I3278&gt;=75000,I3278&lt;=75368),"Olomoucký kraj",(IF(AND(I3278&gt;=77200,I3278&lt;=79862),"Olomoucký kraj",(IF(AND(I3278&gt;=50011,I3278&lt;=50301),"Královéhradecký kraj",(IF(AND(I3278&gt;=54301,I3278&lt;=54303),"Královéhradecký kraj","0")))))))))))))))))))))))))))))))))))))))))))))))</f>
        <v>Jihomoravský kraj</v>
      </c>
      <c r="AB3278" t="s">
        <v>998</v>
      </c>
      <c r="AD3278" t="s">
        <v>998</v>
      </c>
      <c r="AE3278" t="s">
        <v>998</v>
      </c>
      <c r="AF3278" t="s">
        <v>998</v>
      </c>
      <c r="AG3278" s="107">
        <v>300</v>
      </c>
      <c r="AH3278" s="107">
        <v>0</v>
      </c>
      <c r="AI3278" s="107">
        <v>0</v>
      </c>
      <c r="AJ3278" t="s">
        <v>999</v>
      </c>
      <c r="AK3278" s="106">
        <v>44924</v>
      </c>
    </row>
    <row r="3279" spans="1:37" x14ac:dyDescent="0.45">
      <c r="A3279" t="s">
        <v>1326</v>
      </c>
      <c r="B3279" t="s">
        <v>16637</v>
      </c>
      <c r="C3279" t="s">
        <v>990</v>
      </c>
      <c r="D3279" t="s">
        <v>16638</v>
      </c>
      <c r="E3279" t="s">
        <v>992</v>
      </c>
      <c r="F3279" t="s">
        <v>3926</v>
      </c>
      <c r="G3279">
        <v>40</v>
      </c>
      <c r="H3279" t="s">
        <v>1005</v>
      </c>
      <c r="I3279">
        <v>60200</v>
      </c>
      <c r="K3279" t="s">
        <v>16639</v>
      </c>
      <c r="L3279" s="106">
        <v>26645</v>
      </c>
      <c r="M3279">
        <v>14643670</v>
      </c>
      <c r="N3279" t="s">
        <v>996</v>
      </c>
      <c r="O3279" t="s">
        <v>12</v>
      </c>
      <c r="P3279" t="s">
        <v>997</v>
      </c>
      <c r="R3279" s="109" t="str">
        <f>IF(OR(P3279="SB",Q3279="SB"),"SB",0)</f>
        <v>SB</v>
      </c>
      <c r="T3279" s="110" t="s">
        <v>998</v>
      </c>
      <c r="V3279" s="113" t="str">
        <f>IF(AND(I3279&gt;=10000,I3279&lt;=19900),"Praha",(IF(AND(I3279&gt;=25001,I3279&lt;=29501),"Středočeský kraj",(IF(AND(I3279&gt;=30100,I3279&lt;=34972),"Středočeský kraj",(IF(AND(I3279&gt;=35002,I3279&lt;=36271),"Karlovarský kraj",(IF(AND(I3279&gt;=37001,I3279&lt;=39201),"Jihočeský kraj",(IF(AND(I3279&gt;=39701,I3279&lt;=39901),"Jihočeský kraj",(IF(AND(I3279&gt;=39301,I3279&lt;=39601),"Kraj Vysočina",(IF(AND(I3279&gt;=58001,I3279&lt;=59501),"Kraj Vysočina",(IF(AND(I3279&gt;=67401,I3279&lt;=67602),"Kraj Vysočina",(IF(AND(I3279&gt;=40001,I3279&lt;=44101),"Ústecký kraj",(IF(AND(I3279&gt;=46001,I3279&lt;=47201),"Liberecký kraj",(IF(AND(I3279&gt;=51202,I3279&lt;=51401),"Liberecký kraj",(IF(AND(I3279&gt;=53002,I3279&lt;=53976),"Pardubický kraj",(IF(AND(I3279&gt;=56002,I3279&lt;=57201),"Pardubický kraj",(IF(AND(I3279&gt;=60200,I3279&lt;=67201),"Jihomoravský kraj",(IF(AND(I3279&gt;=67801,I3279&lt;=68501),"Jihomoravský kraj",(IF(AND(I3279&gt;=69002,I3279&lt;=69801),"Jihomoravský kraj",(IF(AND(I3279&gt;=68601,I3279&lt;=68801),"Zlínský kraj",(IF(AND(I3279&gt;=75501,I3279&lt;=76901),"Zlínský kraj",(IF(AND(I3279&gt;=70030,I3279&lt;=74901),"Moravskoslezský kraj",(IF(AND(I3279&gt;=75000,I3279&lt;=75368),"Olomoucký kraj",(IF(AND(I3279&gt;=77200,I3279&lt;=79862),"Olomoucký kraj",(IF(AND(I3279&gt;=50011,I3279&lt;=50301),"Královéhradecký kraj",(IF(AND(I3279&gt;=54301,I3279&lt;=54303),"Královéhradecký kraj","0")))))))))))))))))))))))))))))))))))))))))))))))</f>
        <v>Jihomoravský kraj</v>
      </c>
      <c r="AB3279" t="s">
        <v>998</v>
      </c>
      <c r="AD3279" t="s">
        <v>998</v>
      </c>
      <c r="AE3279" t="s">
        <v>998</v>
      </c>
      <c r="AF3279" t="s">
        <v>998</v>
      </c>
      <c r="AG3279" s="107">
        <v>0</v>
      </c>
      <c r="AH3279" s="107">
        <v>0</v>
      </c>
      <c r="AI3279" s="107">
        <v>0</v>
      </c>
      <c r="AJ3279" t="s">
        <v>1012</v>
      </c>
    </row>
    <row r="3280" spans="1:37" x14ac:dyDescent="0.45">
      <c r="A3280" t="s">
        <v>1806</v>
      </c>
      <c r="B3280" t="s">
        <v>16949</v>
      </c>
      <c r="C3280" t="s">
        <v>1002</v>
      </c>
      <c r="D3280" t="s">
        <v>16950</v>
      </c>
      <c r="E3280" t="s">
        <v>992</v>
      </c>
      <c r="F3280" t="s">
        <v>16432</v>
      </c>
      <c r="G3280">
        <v>67</v>
      </c>
      <c r="H3280" t="s">
        <v>1005</v>
      </c>
      <c r="I3280">
        <v>60200</v>
      </c>
      <c r="K3280" t="s">
        <v>16951</v>
      </c>
      <c r="L3280" s="106">
        <v>33631</v>
      </c>
      <c r="M3280">
        <v>13392370</v>
      </c>
      <c r="N3280" t="s">
        <v>996</v>
      </c>
      <c r="O3280" t="s">
        <v>12</v>
      </c>
      <c r="P3280" t="s">
        <v>997</v>
      </c>
      <c r="R3280" s="109" t="str">
        <f>IF(OR(P3280="SB",Q3280="SB"),"SB",0)</f>
        <v>SB</v>
      </c>
      <c r="T3280" s="110" t="s">
        <v>998</v>
      </c>
      <c r="V3280" s="113" t="str">
        <f>IF(AND(I3280&gt;=10000,I3280&lt;=19900),"Praha",(IF(AND(I3280&gt;=25001,I3280&lt;=29501),"Středočeský kraj",(IF(AND(I3280&gt;=30100,I3280&lt;=34972),"Středočeský kraj",(IF(AND(I3280&gt;=35002,I3280&lt;=36271),"Karlovarský kraj",(IF(AND(I3280&gt;=37001,I3280&lt;=39201),"Jihočeský kraj",(IF(AND(I3280&gt;=39701,I3280&lt;=39901),"Jihočeský kraj",(IF(AND(I3280&gt;=39301,I3280&lt;=39601),"Kraj Vysočina",(IF(AND(I3280&gt;=58001,I3280&lt;=59501),"Kraj Vysočina",(IF(AND(I3280&gt;=67401,I3280&lt;=67602),"Kraj Vysočina",(IF(AND(I3280&gt;=40001,I3280&lt;=44101),"Ústecký kraj",(IF(AND(I3280&gt;=46001,I3280&lt;=47201),"Liberecký kraj",(IF(AND(I3280&gt;=51202,I3280&lt;=51401),"Liberecký kraj",(IF(AND(I3280&gt;=53002,I3280&lt;=53976),"Pardubický kraj",(IF(AND(I3280&gt;=56002,I3280&lt;=57201),"Pardubický kraj",(IF(AND(I3280&gt;=60200,I3280&lt;=67201),"Jihomoravský kraj",(IF(AND(I3280&gt;=67801,I3280&lt;=68501),"Jihomoravský kraj",(IF(AND(I3280&gt;=69002,I3280&lt;=69801),"Jihomoravský kraj",(IF(AND(I3280&gt;=68601,I3280&lt;=68801),"Zlínský kraj",(IF(AND(I3280&gt;=75501,I3280&lt;=76901),"Zlínský kraj",(IF(AND(I3280&gt;=70030,I3280&lt;=74901),"Moravskoslezský kraj",(IF(AND(I3280&gt;=75000,I3280&lt;=75368),"Olomoucký kraj",(IF(AND(I3280&gt;=77200,I3280&lt;=79862),"Olomoucký kraj",(IF(AND(I3280&gt;=50011,I3280&lt;=50301),"Královéhradecký kraj",(IF(AND(I3280&gt;=54301,I3280&lt;=54303),"Královéhradecký kraj","0")))))))))))))))))))))))))))))))))))))))))))))))</f>
        <v>Jihomoravský kraj</v>
      </c>
      <c r="AB3280" t="s">
        <v>998</v>
      </c>
      <c r="AD3280" t="s">
        <v>998</v>
      </c>
      <c r="AE3280" t="s">
        <v>998</v>
      </c>
      <c r="AF3280" t="s">
        <v>998</v>
      </c>
      <c r="AG3280" s="107">
        <v>0</v>
      </c>
      <c r="AH3280" s="107">
        <v>0</v>
      </c>
      <c r="AI3280" s="107">
        <v>0</v>
      </c>
      <c r="AJ3280" t="s">
        <v>1012</v>
      </c>
    </row>
    <row r="3281" spans="1:37" x14ac:dyDescent="0.45">
      <c r="A3281" t="s">
        <v>1128</v>
      </c>
      <c r="B3281" t="s">
        <v>16968</v>
      </c>
      <c r="C3281" t="s">
        <v>990</v>
      </c>
      <c r="D3281" t="s">
        <v>16969</v>
      </c>
      <c r="E3281" t="s">
        <v>992</v>
      </c>
      <c r="F3281" t="s">
        <v>4273</v>
      </c>
      <c r="G3281">
        <v>6</v>
      </c>
      <c r="H3281" t="s">
        <v>1005</v>
      </c>
      <c r="I3281">
        <v>60200</v>
      </c>
      <c r="K3281" t="s">
        <v>16970</v>
      </c>
      <c r="L3281" s="106">
        <v>29672</v>
      </c>
      <c r="M3281">
        <v>14636802</v>
      </c>
      <c r="N3281" t="s">
        <v>996</v>
      </c>
      <c r="O3281" t="s">
        <v>12</v>
      </c>
      <c r="P3281" t="s">
        <v>997</v>
      </c>
      <c r="R3281" s="109" t="str">
        <f>IF(OR(P3281="SB",Q3281="SB"),"SB",0)</f>
        <v>SB</v>
      </c>
      <c r="T3281" s="110" t="s">
        <v>998</v>
      </c>
      <c r="V3281" s="113" t="str">
        <f>IF(AND(I3281&gt;=10000,I3281&lt;=19900),"Praha",(IF(AND(I3281&gt;=25001,I3281&lt;=29501),"Středočeský kraj",(IF(AND(I3281&gt;=30100,I3281&lt;=34972),"Středočeský kraj",(IF(AND(I3281&gt;=35002,I3281&lt;=36271),"Karlovarský kraj",(IF(AND(I3281&gt;=37001,I3281&lt;=39201),"Jihočeský kraj",(IF(AND(I3281&gt;=39701,I3281&lt;=39901),"Jihočeský kraj",(IF(AND(I3281&gt;=39301,I3281&lt;=39601),"Kraj Vysočina",(IF(AND(I3281&gt;=58001,I3281&lt;=59501),"Kraj Vysočina",(IF(AND(I3281&gt;=67401,I3281&lt;=67602),"Kraj Vysočina",(IF(AND(I3281&gt;=40001,I3281&lt;=44101),"Ústecký kraj",(IF(AND(I3281&gt;=46001,I3281&lt;=47201),"Liberecký kraj",(IF(AND(I3281&gt;=51202,I3281&lt;=51401),"Liberecký kraj",(IF(AND(I3281&gt;=53002,I3281&lt;=53976),"Pardubický kraj",(IF(AND(I3281&gt;=56002,I3281&lt;=57201),"Pardubický kraj",(IF(AND(I3281&gt;=60200,I3281&lt;=67201),"Jihomoravský kraj",(IF(AND(I3281&gt;=67801,I3281&lt;=68501),"Jihomoravský kraj",(IF(AND(I3281&gt;=69002,I3281&lt;=69801),"Jihomoravský kraj",(IF(AND(I3281&gt;=68601,I3281&lt;=68801),"Zlínský kraj",(IF(AND(I3281&gt;=75501,I3281&lt;=76901),"Zlínský kraj",(IF(AND(I3281&gt;=70030,I3281&lt;=74901),"Moravskoslezský kraj",(IF(AND(I3281&gt;=75000,I3281&lt;=75368),"Olomoucký kraj",(IF(AND(I3281&gt;=77200,I3281&lt;=79862),"Olomoucký kraj",(IF(AND(I3281&gt;=50011,I3281&lt;=50301),"Královéhradecký kraj",(IF(AND(I3281&gt;=54301,I3281&lt;=54303),"Královéhradecký kraj","0")))))))))))))))))))))))))))))))))))))))))))))))</f>
        <v>Jihomoravský kraj</v>
      </c>
      <c r="AB3281" t="s">
        <v>998</v>
      </c>
      <c r="AD3281" t="s">
        <v>998</v>
      </c>
      <c r="AE3281" t="s">
        <v>998</v>
      </c>
      <c r="AF3281" t="s">
        <v>998</v>
      </c>
      <c r="AG3281" s="107">
        <v>0</v>
      </c>
      <c r="AH3281" s="107">
        <v>0</v>
      </c>
      <c r="AI3281" s="107">
        <v>0</v>
      </c>
      <c r="AJ3281" t="s">
        <v>1012</v>
      </c>
    </row>
    <row r="3282" spans="1:37" x14ac:dyDescent="0.45">
      <c r="A3282" t="s">
        <v>1013</v>
      </c>
      <c r="B3282" t="s">
        <v>17249</v>
      </c>
      <c r="C3282" t="s">
        <v>1002</v>
      </c>
      <c r="D3282" t="s">
        <v>17250</v>
      </c>
      <c r="E3282" t="s">
        <v>992</v>
      </c>
      <c r="F3282" t="s">
        <v>17251</v>
      </c>
      <c r="G3282">
        <v>1</v>
      </c>
      <c r="H3282" t="s">
        <v>1005</v>
      </c>
      <c r="I3282">
        <v>60200</v>
      </c>
      <c r="K3282" t="s">
        <v>17252</v>
      </c>
      <c r="L3282" s="106">
        <v>33282</v>
      </c>
      <c r="M3282">
        <v>13392471</v>
      </c>
      <c r="N3282" t="s">
        <v>996</v>
      </c>
      <c r="O3282" t="s">
        <v>12</v>
      </c>
      <c r="P3282" t="s">
        <v>997</v>
      </c>
      <c r="R3282" s="109" t="str">
        <f>IF(OR(P3282="SB",Q3282="SB"),"SB",0)</f>
        <v>SB</v>
      </c>
      <c r="T3282" s="110" t="s">
        <v>998</v>
      </c>
      <c r="V3282" s="113" t="str">
        <f>IF(AND(I3282&gt;=10000,I3282&lt;=19900),"Praha",(IF(AND(I3282&gt;=25001,I3282&lt;=29501),"Středočeský kraj",(IF(AND(I3282&gt;=30100,I3282&lt;=34972),"Středočeský kraj",(IF(AND(I3282&gt;=35002,I3282&lt;=36271),"Karlovarský kraj",(IF(AND(I3282&gt;=37001,I3282&lt;=39201),"Jihočeský kraj",(IF(AND(I3282&gt;=39701,I3282&lt;=39901),"Jihočeský kraj",(IF(AND(I3282&gt;=39301,I3282&lt;=39601),"Kraj Vysočina",(IF(AND(I3282&gt;=58001,I3282&lt;=59501),"Kraj Vysočina",(IF(AND(I3282&gt;=67401,I3282&lt;=67602),"Kraj Vysočina",(IF(AND(I3282&gt;=40001,I3282&lt;=44101),"Ústecký kraj",(IF(AND(I3282&gt;=46001,I3282&lt;=47201),"Liberecký kraj",(IF(AND(I3282&gt;=51202,I3282&lt;=51401),"Liberecký kraj",(IF(AND(I3282&gt;=53002,I3282&lt;=53976),"Pardubický kraj",(IF(AND(I3282&gt;=56002,I3282&lt;=57201),"Pardubický kraj",(IF(AND(I3282&gt;=60200,I3282&lt;=67201),"Jihomoravský kraj",(IF(AND(I3282&gt;=67801,I3282&lt;=68501),"Jihomoravský kraj",(IF(AND(I3282&gt;=69002,I3282&lt;=69801),"Jihomoravský kraj",(IF(AND(I3282&gt;=68601,I3282&lt;=68801),"Zlínský kraj",(IF(AND(I3282&gt;=75501,I3282&lt;=76901),"Zlínský kraj",(IF(AND(I3282&gt;=70030,I3282&lt;=74901),"Moravskoslezský kraj",(IF(AND(I3282&gt;=75000,I3282&lt;=75368),"Olomoucký kraj",(IF(AND(I3282&gt;=77200,I3282&lt;=79862),"Olomoucký kraj",(IF(AND(I3282&gt;=50011,I3282&lt;=50301),"Královéhradecký kraj",(IF(AND(I3282&gt;=54301,I3282&lt;=54303),"Královéhradecký kraj","0")))))))))))))))))))))))))))))))))))))))))))))))</f>
        <v>Jihomoravský kraj</v>
      </c>
      <c r="AB3282" t="s">
        <v>998</v>
      </c>
      <c r="AD3282" t="s">
        <v>998</v>
      </c>
      <c r="AE3282" t="s">
        <v>998</v>
      </c>
      <c r="AF3282" t="s">
        <v>998</v>
      </c>
      <c r="AG3282" s="107">
        <v>0</v>
      </c>
      <c r="AH3282" s="107">
        <v>0</v>
      </c>
      <c r="AI3282" s="107">
        <v>0</v>
      </c>
      <c r="AJ3282" t="s">
        <v>1012</v>
      </c>
    </row>
    <row r="3283" spans="1:37" x14ac:dyDescent="0.45">
      <c r="A3283" t="s">
        <v>5878</v>
      </c>
      <c r="B3283" t="s">
        <v>17506</v>
      </c>
      <c r="C3283" t="s">
        <v>1002</v>
      </c>
      <c r="D3283" t="s">
        <v>17507</v>
      </c>
      <c r="E3283" t="s">
        <v>992</v>
      </c>
      <c r="F3283" t="s">
        <v>11069</v>
      </c>
      <c r="G3283">
        <v>18</v>
      </c>
      <c r="H3283" t="s">
        <v>1005</v>
      </c>
      <c r="I3283">
        <v>60200</v>
      </c>
      <c r="K3283" t="s">
        <v>17508</v>
      </c>
      <c r="L3283" s="106">
        <v>41465</v>
      </c>
      <c r="M3283">
        <v>14600426</v>
      </c>
      <c r="N3283" t="s">
        <v>1431</v>
      </c>
      <c r="O3283" t="s">
        <v>1282</v>
      </c>
      <c r="P3283" t="s">
        <v>997</v>
      </c>
      <c r="R3283" s="109" t="str">
        <f>IF(OR(P3283="SB",Q3283="SB"),"SB",0)</f>
        <v>SB</v>
      </c>
      <c r="T3283" s="110" t="s">
        <v>998</v>
      </c>
      <c r="V3283" s="113" t="str">
        <f>IF(AND(I3283&gt;=10000,I3283&lt;=19900),"Praha",(IF(AND(I3283&gt;=25001,I3283&lt;=29501),"Středočeský kraj",(IF(AND(I3283&gt;=30100,I3283&lt;=34972),"Středočeský kraj",(IF(AND(I3283&gt;=35002,I3283&lt;=36271),"Karlovarský kraj",(IF(AND(I3283&gt;=37001,I3283&lt;=39201),"Jihočeský kraj",(IF(AND(I3283&gt;=39701,I3283&lt;=39901),"Jihočeský kraj",(IF(AND(I3283&gt;=39301,I3283&lt;=39601),"Kraj Vysočina",(IF(AND(I3283&gt;=58001,I3283&lt;=59501),"Kraj Vysočina",(IF(AND(I3283&gt;=67401,I3283&lt;=67602),"Kraj Vysočina",(IF(AND(I3283&gt;=40001,I3283&lt;=44101),"Ústecký kraj",(IF(AND(I3283&gt;=46001,I3283&lt;=47201),"Liberecký kraj",(IF(AND(I3283&gt;=51202,I3283&lt;=51401),"Liberecký kraj",(IF(AND(I3283&gt;=53002,I3283&lt;=53976),"Pardubický kraj",(IF(AND(I3283&gt;=56002,I3283&lt;=57201),"Pardubický kraj",(IF(AND(I3283&gt;=60200,I3283&lt;=67201),"Jihomoravský kraj",(IF(AND(I3283&gt;=67801,I3283&lt;=68501),"Jihomoravský kraj",(IF(AND(I3283&gt;=69002,I3283&lt;=69801),"Jihomoravský kraj",(IF(AND(I3283&gt;=68601,I3283&lt;=68801),"Zlínský kraj",(IF(AND(I3283&gt;=75501,I3283&lt;=76901),"Zlínský kraj",(IF(AND(I3283&gt;=70030,I3283&lt;=74901),"Moravskoslezský kraj",(IF(AND(I3283&gt;=75000,I3283&lt;=75368),"Olomoucký kraj",(IF(AND(I3283&gt;=77200,I3283&lt;=79862),"Olomoucký kraj",(IF(AND(I3283&gt;=50011,I3283&lt;=50301),"Královéhradecký kraj",(IF(AND(I3283&gt;=54301,I3283&lt;=54303),"Královéhradecký kraj","0")))))))))))))))))))))))))))))))))))))))))))))))</f>
        <v>Jihomoravský kraj</v>
      </c>
      <c r="AB3283" t="s">
        <v>998</v>
      </c>
      <c r="AD3283" t="s">
        <v>998</v>
      </c>
      <c r="AE3283" t="s">
        <v>998</v>
      </c>
      <c r="AF3283" t="s">
        <v>998</v>
      </c>
      <c r="AG3283" s="107">
        <v>300</v>
      </c>
      <c r="AH3283" s="107">
        <v>0</v>
      </c>
      <c r="AI3283" s="107">
        <v>0</v>
      </c>
      <c r="AJ3283" t="s">
        <v>999</v>
      </c>
      <c r="AK3283" s="106">
        <v>44920</v>
      </c>
    </row>
    <row r="3284" spans="1:37" x14ac:dyDescent="0.45">
      <c r="A3284" t="s">
        <v>1055</v>
      </c>
      <c r="B3284" t="s">
        <v>17518</v>
      </c>
      <c r="C3284" t="s">
        <v>1002</v>
      </c>
      <c r="D3284" t="s">
        <v>17519</v>
      </c>
      <c r="E3284" t="s">
        <v>992</v>
      </c>
      <c r="F3284" t="s">
        <v>3288</v>
      </c>
      <c r="G3284">
        <v>29</v>
      </c>
      <c r="H3284" t="s">
        <v>1005</v>
      </c>
      <c r="I3284">
        <v>60200</v>
      </c>
      <c r="K3284" t="s">
        <v>17520</v>
      </c>
      <c r="L3284" s="106">
        <v>38310</v>
      </c>
      <c r="M3284">
        <v>14660242</v>
      </c>
      <c r="N3284" t="s">
        <v>996</v>
      </c>
      <c r="O3284" t="s">
        <v>12</v>
      </c>
      <c r="P3284" t="s">
        <v>997</v>
      </c>
      <c r="R3284" s="109" t="str">
        <f>IF(OR(P3284="SB",Q3284="SB"),"SB",0)</f>
        <v>SB</v>
      </c>
      <c r="T3284" s="110" t="s">
        <v>998</v>
      </c>
      <c r="V3284" s="113" t="str">
        <f>IF(AND(I3284&gt;=10000,I3284&lt;=19900),"Praha",(IF(AND(I3284&gt;=25001,I3284&lt;=29501),"Středočeský kraj",(IF(AND(I3284&gt;=30100,I3284&lt;=34972),"Středočeský kraj",(IF(AND(I3284&gt;=35002,I3284&lt;=36271),"Karlovarský kraj",(IF(AND(I3284&gt;=37001,I3284&lt;=39201),"Jihočeský kraj",(IF(AND(I3284&gt;=39701,I3284&lt;=39901),"Jihočeský kraj",(IF(AND(I3284&gt;=39301,I3284&lt;=39601),"Kraj Vysočina",(IF(AND(I3284&gt;=58001,I3284&lt;=59501),"Kraj Vysočina",(IF(AND(I3284&gt;=67401,I3284&lt;=67602),"Kraj Vysočina",(IF(AND(I3284&gt;=40001,I3284&lt;=44101),"Ústecký kraj",(IF(AND(I3284&gt;=46001,I3284&lt;=47201),"Liberecký kraj",(IF(AND(I3284&gt;=51202,I3284&lt;=51401),"Liberecký kraj",(IF(AND(I3284&gt;=53002,I3284&lt;=53976),"Pardubický kraj",(IF(AND(I3284&gt;=56002,I3284&lt;=57201),"Pardubický kraj",(IF(AND(I3284&gt;=60200,I3284&lt;=67201),"Jihomoravský kraj",(IF(AND(I3284&gt;=67801,I3284&lt;=68501),"Jihomoravský kraj",(IF(AND(I3284&gt;=69002,I3284&lt;=69801),"Jihomoravský kraj",(IF(AND(I3284&gt;=68601,I3284&lt;=68801),"Zlínský kraj",(IF(AND(I3284&gt;=75501,I3284&lt;=76901),"Zlínský kraj",(IF(AND(I3284&gt;=70030,I3284&lt;=74901),"Moravskoslezský kraj",(IF(AND(I3284&gt;=75000,I3284&lt;=75368),"Olomoucký kraj",(IF(AND(I3284&gt;=77200,I3284&lt;=79862),"Olomoucký kraj",(IF(AND(I3284&gt;=50011,I3284&lt;=50301),"Královéhradecký kraj",(IF(AND(I3284&gt;=54301,I3284&lt;=54303),"Královéhradecký kraj","0")))))))))))))))))))))))))))))))))))))))))))))))</f>
        <v>Jihomoravský kraj</v>
      </c>
      <c r="AB3284" t="s">
        <v>998</v>
      </c>
      <c r="AD3284" t="s">
        <v>998</v>
      </c>
      <c r="AE3284" t="s">
        <v>998</v>
      </c>
      <c r="AF3284" t="s">
        <v>998</v>
      </c>
      <c r="AG3284" s="107">
        <v>300</v>
      </c>
      <c r="AH3284" s="107">
        <v>0</v>
      </c>
      <c r="AI3284" s="107">
        <v>0</v>
      </c>
      <c r="AJ3284" t="s">
        <v>999</v>
      </c>
      <c r="AK3284" s="106">
        <v>44924</v>
      </c>
    </row>
    <row r="3285" spans="1:37" x14ac:dyDescent="0.45">
      <c r="A3285" t="s">
        <v>1915</v>
      </c>
      <c r="B3285" t="s">
        <v>17594</v>
      </c>
      <c r="C3285" t="s">
        <v>1002</v>
      </c>
      <c r="D3285" t="s">
        <v>17597</v>
      </c>
      <c r="E3285" t="s">
        <v>992</v>
      </c>
      <c r="F3285" t="s">
        <v>13904</v>
      </c>
      <c r="G3285">
        <v>17</v>
      </c>
      <c r="H3285" t="s">
        <v>1005</v>
      </c>
      <c r="I3285">
        <v>60200</v>
      </c>
      <c r="K3285" t="s">
        <v>17598</v>
      </c>
      <c r="L3285" s="106">
        <v>38831</v>
      </c>
      <c r="M3285">
        <v>14620836</v>
      </c>
      <c r="N3285" t="s">
        <v>996</v>
      </c>
      <c r="O3285" t="s">
        <v>12</v>
      </c>
      <c r="P3285" t="s">
        <v>997</v>
      </c>
      <c r="R3285" s="109" t="str">
        <f>IF(OR(P3285="SB",Q3285="SB"),"SB",0)</f>
        <v>SB</v>
      </c>
      <c r="T3285" s="110" t="s">
        <v>998</v>
      </c>
      <c r="V3285" s="113" t="str">
        <f>IF(AND(I3285&gt;=10000,I3285&lt;=19900),"Praha",(IF(AND(I3285&gt;=25001,I3285&lt;=29501),"Středočeský kraj",(IF(AND(I3285&gt;=30100,I3285&lt;=34972),"Středočeský kraj",(IF(AND(I3285&gt;=35002,I3285&lt;=36271),"Karlovarský kraj",(IF(AND(I3285&gt;=37001,I3285&lt;=39201),"Jihočeský kraj",(IF(AND(I3285&gt;=39701,I3285&lt;=39901),"Jihočeský kraj",(IF(AND(I3285&gt;=39301,I3285&lt;=39601),"Kraj Vysočina",(IF(AND(I3285&gt;=58001,I3285&lt;=59501),"Kraj Vysočina",(IF(AND(I3285&gt;=67401,I3285&lt;=67602),"Kraj Vysočina",(IF(AND(I3285&gt;=40001,I3285&lt;=44101),"Ústecký kraj",(IF(AND(I3285&gt;=46001,I3285&lt;=47201),"Liberecký kraj",(IF(AND(I3285&gt;=51202,I3285&lt;=51401),"Liberecký kraj",(IF(AND(I3285&gt;=53002,I3285&lt;=53976),"Pardubický kraj",(IF(AND(I3285&gt;=56002,I3285&lt;=57201),"Pardubický kraj",(IF(AND(I3285&gt;=60200,I3285&lt;=67201),"Jihomoravský kraj",(IF(AND(I3285&gt;=67801,I3285&lt;=68501),"Jihomoravský kraj",(IF(AND(I3285&gt;=69002,I3285&lt;=69801),"Jihomoravský kraj",(IF(AND(I3285&gt;=68601,I3285&lt;=68801),"Zlínský kraj",(IF(AND(I3285&gt;=75501,I3285&lt;=76901),"Zlínský kraj",(IF(AND(I3285&gt;=70030,I3285&lt;=74901),"Moravskoslezský kraj",(IF(AND(I3285&gt;=75000,I3285&lt;=75368),"Olomoucký kraj",(IF(AND(I3285&gt;=77200,I3285&lt;=79862),"Olomoucký kraj",(IF(AND(I3285&gt;=50011,I3285&lt;=50301),"Královéhradecký kraj",(IF(AND(I3285&gt;=54301,I3285&lt;=54303),"Královéhradecký kraj","0")))))))))))))))))))))))))))))))))))))))))))))))</f>
        <v>Jihomoravský kraj</v>
      </c>
      <c r="AB3285" t="s">
        <v>998</v>
      </c>
      <c r="AD3285" t="s">
        <v>998</v>
      </c>
      <c r="AE3285" t="s">
        <v>998</v>
      </c>
      <c r="AF3285" t="s">
        <v>998</v>
      </c>
      <c r="AG3285" s="107">
        <v>300</v>
      </c>
      <c r="AH3285" s="107">
        <v>0</v>
      </c>
      <c r="AI3285" s="107">
        <v>0</v>
      </c>
      <c r="AJ3285" t="s">
        <v>999</v>
      </c>
      <c r="AK3285" s="106">
        <v>44923</v>
      </c>
    </row>
    <row r="3286" spans="1:37" x14ac:dyDescent="0.45">
      <c r="A3286" t="s">
        <v>1169</v>
      </c>
      <c r="B3286" t="s">
        <v>17628</v>
      </c>
      <c r="C3286" t="s">
        <v>990</v>
      </c>
      <c r="D3286" t="s">
        <v>17644</v>
      </c>
      <c r="E3286" t="s">
        <v>992</v>
      </c>
      <c r="F3286" t="s">
        <v>2115</v>
      </c>
      <c r="G3286">
        <v>88</v>
      </c>
      <c r="H3286" t="s">
        <v>1005</v>
      </c>
      <c r="I3286">
        <v>60200</v>
      </c>
      <c r="K3286" t="s">
        <v>17645</v>
      </c>
      <c r="L3286" s="106">
        <v>27561</v>
      </c>
      <c r="M3286">
        <v>13392572</v>
      </c>
      <c r="N3286" t="s">
        <v>996</v>
      </c>
      <c r="O3286" t="s">
        <v>12</v>
      </c>
      <c r="P3286" t="s">
        <v>997</v>
      </c>
      <c r="R3286" s="109" t="str">
        <f>IF(OR(P3286="SB",Q3286="SB"),"SB",0)</f>
        <v>SB</v>
      </c>
      <c r="T3286" s="110" t="s">
        <v>998</v>
      </c>
      <c r="V3286" s="113" t="str">
        <f>IF(AND(I3286&gt;=10000,I3286&lt;=19900),"Praha",(IF(AND(I3286&gt;=25001,I3286&lt;=29501),"Středočeský kraj",(IF(AND(I3286&gt;=30100,I3286&lt;=34972),"Středočeský kraj",(IF(AND(I3286&gt;=35002,I3286&lt;=36271),"Karlovarský kraj",(IF(AND(I3286&gt;=37001,I3286&lt;=39201),"Jihočeský kraj",(IF(AND(I3286&gt;=39701,I3286&lt;=39901),"Jihočeský kraj",(IF(AND(I3286&gt;=39301,I3286&lt;=39601),"Kraj Vysočina",(IF(AND(I3286&gt;=58001,I3286&lt;=59501),"Kraj Vysočina",(IF(AND(I3286&gt;=67401,I3286&lt;=67602),"Kraj Vysočina",(IF(AND(I3286&gt;=40001,I3286&lt;=44101),"Ústecký kraj",(IF(AND(I3286&gt;=46001,I3286&lt;=47201),"Liberecký kraj",(IF(AND(I3286&gt;=51202,I3286&lt;=51401),"Liberecký kraj",(IF(AND(I3286&gt;=53002,I3286&lt;=53976),"Pardubický kraj",(IF(AND(I3286&gt;=56002,I3286&lt;=57201),"Pardubický kraj",(IF(AND(I3286&gt;=60200,I3286&lt;=67201),"Jihomoravský kraj",(IF(AND(I3286&gt;=67801,I3286&lt;=68501),"Jihomoravský kraj",(IF(AND(I3286&gt;=69002,I3286&lt;=69801),"Jihomoravský kraj",(IF(AND(I3286&gt;=68601,I3286&lt;=68801),"Zlínský kraj",(IF(AND(I3286&gt;=75501,I3286&lt;=76901),"Zlínský kraj",(IF(AND(I3286&gt;=70030,I3286&lt;=74901),"Moravskoslezský kraj",(IF(AND(I3286&gt;=75000,I3286&lt;=75368),"Olomoucký kraj",(IF(AND(I3286&gt;=77200,I3286&lt;=79862),"Olomoucký kraj",(IF(AND(I3286&gt;=50011,I3286&lt;=50301),"Královéhradecký kraj",(IF(AND(I3286&gt;=54301,I3286&lt;=54303),"Královéhradecký kraj","0")))))))))))))))))))))))))))))))))))))))))))))))</f>
        <v>Jihomoravský kraj</v>
      </c>
      <c r="AB3286" t="s">
        <v>998</v>
      </c>
      <c r="AD3286" t="s">
        <v>998</v>
      </c>
      <c r="AE3286" t="s">
        <v>998</v>
      </c>
      <c r="AF3286" t="s">
        <v>998</v>
      </c>
      <c r="AG3286" s="107">
        <v>0</v>
      </c>
      <c r="AH3286" s="107">
        <v>0</v>
      </c>
      <c r="AI3286" s="107">
        <v>0</v>
      </c>
      <c r="AJ3286" t="s">
        <v>1012</v>
      </c>
    </row>
    <row r="3287" spans="1:37" x14ac:dyDescent="0.45">
      <c r="A3287" t="s">
        <v>1169</v>
      </c>
      <c r="B3287" t="s">
        <v>17683</v>
      </c>
      <c r="C3287" t="s">
        <v>990</v>
      </c>
      <c r="D3287" t="s">
        <v>17684</v>
      </c>
      <c r="E3287" t="s">
        <v>992</v>
      </c>
      <c r="F3287" t="s">
        <v>4763</v>
      </c>
      <c r="G3287">
        <v>27</v>
      </c>
      <c r="H3287" t="s">
        <v>1005</v>
      </c>
      <c r="I3287">
        <v>60200</v>
      </c>
      <c r="K3287" t="s">
        <v>17685</v>
      </c>
      <c r="L3287" s="106">
        <v>39470</v>
      </c>
      <c r="M3287">
        <v>14660343</v>
      </c>
      <c r="N3287" t="s">
        <v>996</v>
      </c>
      <c r="O3287" t="s">
        <v>12</v>
      </c>
      <c r="P3287" t="s">
        <v>997</v>
      </c>
      <c r="R3287" s="109" t="str">
        <f>IF(OR(P3287="SB",Q3287="SB"),"SB",0)</f>
        <v>SB</v>
      </c>
      <c r="T3287" s="110" t="s">
        <v>998</v>
      </c>
      <c r="V3287" s="113" t="str">
        <f>IF(AND(I3287&gt;=10000,I3287&lt;=19900),"Praha",(IF(AND(I3287&gt;=25001,I3287&lt;=29501),"Středočeský kraj",(IF(AND(I3287&gt;=30100,I3287&lt;=34972),"Středočeský kraj",(IF(AND(I3287&gt;=35002,I3287&lt;=36271),"Karlovarský kraj",(IF(AND(I3287&gt;=37001,I3287&lt;=39201),"Jihočeský kraj",(IF(AND(I3287&gt;=39701,I3287&lt;=39901),"Jihočeský kraj",(IF(AND(I3287&gt;=39301,I3287&lt;=39601),"Kraj Vysočina",(IF(AND(I3287&gt;=58001,I3287&lt;=59501),"Kraj Vysočina",(IF(AND(I3287&gt;=67401,I3287&lt;=67602),"Kraj Vysočina",(IF(AND(I3287&gt;=40001,I3287&lt;=44101),"Ústecký kraj",(IF(AND(I3287&gt;=46001,I3287&lt;=47201),"Liberecký kraj",(IF(AND(I3287&gt;=51202,I3287&lt;=51401),"Liberecký kraj",(IF(AND(I3287&gt;=53002,I3287&lt;=53976),"Pardubický kraj",(IF(AND(I3287&gt;=56002,I3287&lt;=57201),"Pardubický kraj",(IF(AND(I3287&gt;=60200,I3287&lt;=67201),"Jihomoravský kraj",(IF(AND(I3287&gt;=67801,I3287&lt;=68501),"Jihomoravský kraj",(IF(AND(I3287&gt;=69002,I3287&lt;=69801),"Jihomoravský kraj",(IF(AND(I3287&gt;=68601,I3287&lt;=68801),"Zlínský kraj",(IF(AND(I3287&gt;=75501,I3287&lt;=76901),"Zlínský kraj",(IF(AND(I3287&gt;=70030,I3287&lt;=74901),"Moravskoslezský kraj",(IF(AND(I3287&gt;=75000,I3287&lt;=75368),"Olomoucký kraj",(IF(AND(I3287&gt;=77200,I3287&lt;=79862),"Olomoucký kraj",(IF(AND(I3287&gt;=50011,I3287&lt;=50301),"Královéhradecký kraj",(IF(AND(I3287&gt;=54301,I3287&lt;=54303),"Královéhradecký kraj","0")))))))))))))))))))))))))))))))))))))))))))))))</f>
        <v>Jihomoravský kraj</v>
      </c>
      <c r="AB3287" t="s">
        <v>998</v>
      </c>
      <c r="AD3287" t="s">
        <v>998</v>
      </c>
      <c r="AE3287" t="s">
        <v>998</v>
      </c>
      <c r="AF3287" t="s">
        <v>998</v>
      </c>
      <c r="AG3287" s="107">
        <v>300</v>
      </c>
      <c r="AH3287" s="107">
        <v>0</v>
      </c>
      <c r="AI3287" s="107">
        <v>0</v>
      </c>
      <c r="AJ3287" t="s">
        <v>999</v>
      </c>
      <c r="AK3287" s="106">
        <v>44923</v>
      </c>
    </row>
    <row r="3288" spans="1:37" x14ac:dyDescent="0.45">
      <c r="A3288" t="s">
        <v>1416</v>
      </c>
      <c r="B3288" t="s">
        <v>17718</v>
      </c>
      <c r="C3288" t="s">
        <v>990</v>
      </c>
      <c r="D3288" t="s">
        <v>17719</v>
      </c>
      <c r="E3288" t="s">
        <v>992</v>
      </c>
      <c r="F3288" t="s">
        <v>4615</v>
      </c>
      <c r="G3288">
        <v>73</v>
      </c>
      <c r="H3288" t="s">
        <v>1005</v>
      </c>
      <c r="I3288">
        <v>60200</v>
      </c>
      <c r="J3288">
        <v>602778594</v>
      </c>
      <c r="K3288" t="s">
        <v>17720</v>
      </c>
      <c r="L3288" s="106">
        <v>30128</v>
      </c>
      <c r="M3288">
        <v>10609682</v>
      </c>
      <c r="N3288" t="s">
        <v>996</v>
      </c>
      <c r="O3288" t="s">
        <v>12</v>
      </c>
      <c r="P3288" t="s">
        <v>997</v>
      </c>
      <c r="R3288" s="109" t="str">
        <f>IF(OR(P3288="SB",Q3288="SB"),"SB",0)</f>
        <v>SB</v>
      </c>
      <c r="T3288" s="110" t="s">
        <v>998</v>
      </c>
      <c r="V3288" s="113" t="str">
        <f>IF(AND(I3288&gt;=10000,I3288&lt;=19900),"Praha",(IF(AND(I3288&gt;=25001,I3288&lt;=29501),"Středočeský kraj",(IF(AND(I3288&gt;=30100,I3288&lt;=34972),"Středočeský kraj",(IF(AND(I3288&gt;=35002,I3288&lt;=36271),"Karlovarský kraj",(IF(AND(I3288&gt;=37001,I3288&lt;=39201),"Jihočeský kraj",(IF(AND(I3288&gt;=39701,I3288&lt;=39901),"Jihočeský kraj",(IF(AND(I3288&gt;=39301,I3288&lt;=39601),"Kraj Vysočina",(IF(AND(I3288&gt;=58001,I3288&lt;=59501),"Kraj Vysočina",(IF(AND(I3288&gt;=67401,I3288&lt;=67602),"Kraj Vysočina",(IF(AND(I3288&gt;=40001,I3288&lt;=44101),"Ústecký kraj",(IF(AND(I3288&gt;=46001,I3288&lt;=47201),"Liberecký kraj",(IF(AND(I3288&gt;=51202,I3288&lt;=51401),"Liberecký kraj",(IF(AND(I3288&gt;=53002,I3288&lt;=53976),"Pardubický kraj",(IF(AND(I3288&gt;=56002,I3288&lt;=57201),"Pardubický kraj",(IF(AND(I3288&gt;=60200,I3288&lt;=67201),"Jihomoravský kraj",(IF(AND(I3288&gt;=67801,I3288&lt;=68501),"Jihomoravský kraj",(IF(AND(I3288&gt;=69002,I3288&lt;=69801),"Jihomoravský kraj",(IF(AND(I3288&gt;=68601,I3288&lt;=68801),"Zlínský kraj",(IF(AND(I3288&gt;=75501,I3288&lt;=76901),"Zlínský kraj",(IF(AND(I3288&gt;=70030,I3288&lt;=74901),"Moravskoslezský kraj",(IF(AND(I3288&gt;=75000,I3288&lt;=75368),"Olomoucký kraj",(IF(AND(I3288&gt;=77200,I3288&lt;=79862),"Olomoucký kraj",(IF(AND(I3288&gt;=50011,I3288&lt;=50301),"Královéhradecký kraj",(IF(AND(I3288&gt;=54301,I3288&lt;=54303),"Královéhradecký kraj","0")))))))))))))))))))))))))))))))))))))))))))))))</f>
        <v>Jihomoravský kraj</v>
      </c>
      <c r="AB3288" t="s">
        <v>998</v>
      </c>
      <c r="AD3288" t="s">
        <v>1159</v>
      </c>
      <c r="AE3288" t="s">
        <v>1515</v>
      </c>
      <c r="AF3288" t="s">
        <v>998</v>
      </c>
      <c r="AG3288" s="107">
        <v>0</v>
      </c>
      <c r="AH3288" s="107">
        <v>0</v>
      </c>
      <c r="AI3288" s="107">
        <v>0</v>
      </c>
      <c r="AJ3288" t="s">
        <v>1012</v>
      </c>
    </row>
    <row r="3289" spans="1:37" x14ac:dyDescent="0.45">
      <c r="A3289" t="s">
        <v>1007</v>
      </c>
      <c r="B3289" t="s">
        <v>18079</v>
      </c>
      <c r="C3289" t="s">
        <v>990</v>
      </c>
      <c r="D3289" t="s">
        <v>18083</v>
      </c>
      <c r="E3289" t="s">
        <v>992</v>
      </c>
      <c r="F3289" t="s">
        <v>3150</v>
      </c>
      <c r="G3289" t="s">
        <v>18084</v>
      </c>
      <c r="H3289" t="s">
        <v>1005</v>
      </c>
      <c r="I3289">
        <v>60200</v>
      </c>
      <c r="K3289" t="s">
        <v>18085</v>
      </c>
      <c r="L3289" s="106">
        <v>31034</v>
      </c>
      <c r="M3289">
        <v>14728748</v>
      </c>
      <c r="N3289" t="s">
        <v>996</v>
      </c>
      <c r="O3289" t="s">
        <v>12</v>
      </c>
      <c r="P3289" t="s">
        <v>997</v>
      </c>
      <c r="R3289" s="109" t="str">
        <f>IF(OR(P3289="SB",Q3289="SB"),"SB",0)</f>
        <v>SB</v>
      </c>
      <c r="T3289" s="110" t="s">
        <v>998</v>
      </c>
      <c r="V3289" s="113" t="str">
        <f>IF(AND(I3289&gt;=10000,I3289&lt;=19900),"Praha",(IF(AND(I3289&gt;=25001,I3289&lt;=29501),"Středočeský kraj",(IF(AND(I3289&gt;=30100,I3289&lt;=34972),"Středočeský kraj",(IF(AND(I3289&gt;=35002,I3289&lt;=36271),"Karlovarský kraj",(IF(AND(I3289&gt;=37001,I3289&lt;=39201),"Jihočeský kraj",(IF(AND(I3289&gt;=39701,I3289&lt;=39901),"Jihočeský kraj",(IF(AND(I3289&gt;=39301,I3289&lt;=39601),"Kraj Vysočina",(IF(AND(I3289&gt;=58001,I3289&lt;=59501),"Kraj Vysočina",(IF(AND(I3289&gt;=67401,I3289&lt;=67602),"Kraj Vysočina",(IF(AND(I3289&gt;=40001,I3289&lt;=44101),"Ústecký kraj",(IF(AND(I3289&gt;=46001,I3289&lt;=47201),"Liberecký kraj",(IF(AND(I3289&gt;=51202,I3289&lt;=51401),"Liberecký kraj",(IF(AND(I3289&gt;=53002,I3289&lt;=53976),"Pardubický kraj",(IF(AND(I3289&gt;=56002,I3289&lt;=57201),"Pardubický kraj",(IF(AND(I3289&gt;=60200,I3289&lt;=67201),"Jihomoravský kraj",(IF(AND(I3289&gt;=67801,I3289&lt;=68501),"Jihomoravský kraj",(IF(AND(I3289&gt;=69002,I3289&lt;=69801),"Jihomoravský kraj",(IF(AND(I3289&gt;=68601,I3289&lt;=68801),"Zlínský kraj",(IF(AND(I3289&gt;=75501,I3289&lt;=76901),"Zlínský kraj",(IF(AND(I3289&gt;=70030,I3289&lt;=74901),"Moravskoslezský kraj",(IF(AND(I3289&gt;=75000,I3289&lt;=75368),"Olomoucký kraj",(IF(AND(I3289&gt;=77200,I3289&lt;=79862),"Olomoucký kraj",(IF(AND(I3289&gt;=50011,I3289&lt;=50301),"Královéhradecký kraj",(IF(AND(I3289&gt;=54301,I3289&lt;=54303),"Královéhradecký kraj","0")))))))))))))))))))))))))))))))))))))))))))))))</f>
        <v>Jihomoravský kraj</v>
      </c>
      <c r="AB3289" t="s">
        <v>998</v>
      </c>
      <c r="AD3289" t="s">
        <v>998</v>
      </c>
      <c r="AE3289" t="s">
        <v>998</v>
      </c>
      <c r="AF3289" t="s">
        <v>998</v>
      </c>
      <c r="AG3289" s="107">
        <v>0</v>
      </c>
      <c r="AH3289" s="107">
        <v>0</v>
      </c>
      <c r="AI3289" s="107">
        <v>0</v>
      </c>
      <c r="AJ3289" t="s">
        <v>1012</v>
      </c>
    </row>
    <row r="3290" spans="1:37" x14ac:dyDescent="0.45">
      <c r="A3290" t="s">
        <v>1197</v>
      </c>
      <c r="B3290" t="s">
        <v>18167</v>
      </c>
      <c r="C3290" t="s">
        <v>1002</v>
      </c>
      <c r="D3290" t="s">
        <v>18168</v>
      </c>
      <c r="E3290" t="s">
        <v>992</v>
      </c>
      <c r="F3290" t="s">
        <v>1365</v>
      </c>
      <c r="G3290">
        <v>93</v>
      </c>
      <c r="H3290" t="s">
        <v>1005</v>
      </c>
      <c r="I3290">
        <v>60200</v>
      </c>
      <c r="K3290" t="s">
        <v>18169</v>
      </c>
      <c r="L3290" s="106">
        <v>40226</v>
      </c>
      <c r="M3290">
        <v>14584662</v>
      </c>
      <c r="N3290" t="s">
        <v>1144</v>
      </c>
      <c r="O3290" t="s">
        <v>12</v>
      </c>
      <c r="P3290" t="s">
        <v>997</v>
      </c>
      <c r="R3290" s="109" t="str">
        <f>IF(OR(P3290="SB",Q3290="SB"),"SB",0)</f>
        <v>SB</v>
      </c>
      <c r="T3290" s="110" t="s">
        <v>998</v>
      </c>
      <c r="V3290" s="113" t="str">
        <f>IF(AND(I3290&gt;=10000,I3290&lt;=19900),"Praha",(IF(AND(I3290&gt;=25001,I3290&lt;=29501),"Středočeský kraj",(IF(AND(I3290&gt;=30100,I3290&lt;=34972),"Středočeský kraj",(IF(AND(I3290&gt;=35002,I3290&lt;=36271),"Karlovarský kraj",(IF(AND(I3290&gt;=37001,I3290&lt;=39201),"Jihočeský kraj",(IF(AND(I3290&gt;=39701,I3290&lt;=39901),"Jihočeský kraj",(IF(AND(I3290&gt;=39301,I3290&lt;=39601),"Kraj Vysočina",(IF(AND(I3290&gt;=58001,I3290&lt;=59501),"Kraj Vysočina",(IF(AND(I3290&gt;=67401,I3290&lt;=67602),"Kraj Vysočina",(IF(AND(I3290&gt;=40001,I3290&lt;=44101),"Ústecký kraj",(IF(AND(I3290&gt;=46001,I3290&lt;=47201),"Liberecký kraj",(IF(AND(I3290&gt;=51202,I3290&lt;=51401),"Liberecký kraj",(IF(AND(I3290&gt;=53002,I3290&lt;=53976),"Pardubický kraj",(IF(AND(I3290&gt;=56002,I3290&lt;=57201),"Pardubický kraj",(IF(AND(I3290&gt;=60200,I3290&lt;=67201),"Jihomoravský kraj",(IF(AND(I3290&gt;=67801,I3290&lt;=68501),"Jihomoravský kraj",(IF(AND(I3290&gt;=69002,I3290&lt;=69801),"Jihomoravský kraj",(IF(AND(I3290&gt;=68601,I3290&lt;=68801),"Zlínský kraj",(IF(AND(I3290&gt;=75501,I3290&lt;=76901),"Zlínský kraj",(IF(AND(I3290&gt;=70030,I3290&lt;=74901),"Moravskoslezský kraj",(IF(AND(I3290&gt;=75000,I3290&lt;=75368),"Olomoucký kraj",(IF(AND(I3290&gt;=77200,I3290&lt;=79862),"Olomoucký kraj",(IF(AND(I3290&gt;=50011,I3290&lt;=50301),"Královéhradecký kraj",(IF(AND(I3290&gt;=54301,I3290&lt;=54303),"Královéhradecký kraj","0")))))))))))))))))))))))))))))))))))))))))))))))</f>
        <v>Jihomoravský kraj</v>
      </c>
      <c r="AB3290" t="s">
        <v>998</v>
      </c>
      <c r="AD3290" t="s">
        <v>998</v>
      </c>
      <c r="AE3290" t="s">
        <v>998</v>
      </c>
      <c r="AF3290" t="s">
        <v>998</v>
      </c>
      <c r="AG3290" s="107">
        <v>300</v>
      </c>
      <c r="AH3290" s="107">
        <v>0</v>
      </c>
      <c r="AI3290" s="107">
        <v>0</v>
      </c>
      <c r="AJ3290" t="s">
        <v>999</v>
      </c>
      <c r="AK3290" s="106">
        <v>44877</v>
      </c>
    </row>
    <row r="3291" spans="1:37" x14ac:dyDescent="0.45">
      <c r="A3291" t="s">
        <v>1058</v>
      </c>
      <c r="B3291" t="s">
        <v>18174</v>
      </c>
      <c r="C3291" t="s">
        <v>1002</v>
      </c>
      <c r="D3291" t="s">
        <v>18175</v>
      </c>
      <c r="E3291" t="s">
        <v>992</v>
      </c>
      <c r="F3291" t="s">
        <v>2154</v>
      </c>
      <c r="G3291">
        <v>35</v>
      </c>
      <c r="H3291" t="s">
        <v>1005</v>
      </c>
      <c r="I3291">
        <v>60200</v>
      </c>
      <c r="K3291" t="s">
        <v>18176</v>
      </c>
      <c r="L3291" s="106">
        <v>30263</v>
      </c>
      <c r="M3291">
        <v>14589211</v>
      </c>
      <c r="N3291" t="s">
        <v>1144</v>
      </c>
      <c r="O3291" t="s">
        <v>12</v>
      </c>
      <c r="P3291" t="s">
        <v>997</v>
      </c>
      <c r="R3291" s="109" t="str">
        <f>IF(OR(P3291="SB",Q3291="SB"),"SB",0)</f>
        <v>SB</v>
      </c>
      <c r="T3291" s="110" t="s">
        <v>998</v>
      </c>
      <c r="V3291" s="113" t="str">
        <f>IF(AND(I3291&gt;=10000,I3291&lt;=19900),"Praha",(IF(AND(I3291&gt;=25001,I3291&lt;=29501),"Středočeský kraj",(IF(AND(I3291&gt;=30100,I3291&lt;=34972),"Středočeský kraj",(IF(AND(I3291&gt;=35002,I3291&lt;=36271),"Karlovarský kraj",(IF(AND(I3291&gt;=37001,I3291&lt;=39201),"Jihočeský kraj",(IF(AND(I3291&gt;=39701,I3291&lt;=39901),"Jihočeský kraj",(IF(AND(I3291&gt;=39301,I3291&lt;=39601),"Kraj Vysočina",(IF(AND(I3291&gt;=58001,I3291&lt;=59501),"Kraj Vysočina",(IF(AND(I3291&gt;=67401,I3291&lt;=67602),"Kraj Vysočina",(IF(AND(I3291&gt;=40001,I3291&lt;=44101),"Ústecký kraj",(IF(AND(I3291&gt;=46001,I3291&lt;=47201),"Liberecký kraj",(IF(AND(I3291&gt;=51202,I3291&lt;=51401),"Liberecký kraj",(IF(AND(I3291&gt;=53002,I3291&lt;=53976),"Pardubický kraj",(IF(AND(I3291&gt;=56002,I3291&lt;=57201),"Pardubický kraj",(IF(AND(I3291&gt;=60200,I3291&lt;=67201),"Jihomoravský kraj",(IF(AND(I3291&gt;=67801,I3291&lt;=68501),"Jihomoravský kraj",(IF(AND(I3291&gt;=69002,I3291&lt;=69801),"Jihomoravský kraj",(IF(AND(I3291&gt;=68601,I3291&lt;=68801),"Zlínský kraj",(IF(AND(I3291&gt;=75501,I3291&lt;=76901),"Zlínský kraj",(IF(AND(I3291&gt;=70030,I3291&lt;=74901),"Moravskoslezský kraj",(IF(AND(I3291&gt;=75000,I3291&lt;=75368),"Olomoucký kraj",(IF(AND(I3291&gt;=77200,I3291&lt;=79862),"Olomoucký kraj",(IF(AND(I3291&gt;=50011,I3291&lt;=50301),"Královéhradecký kraj",(IF(AND(I3291&gt;=54301,I3291&lt;=54303),"Královéhradecký kraj","0")))))))))))))))))))))))))))))))))))))))))))))))</f>
        <v>Jihomoravský kraj</v>
      </c>
      <c r="AB3291" t="s">
        <v>998</v>
      </c>
      <c r="AD3291" t="s">
        <v>998</v>
      </c>
      <c r="AE3291" t="s">
        <v>998</v>
      </c>
      <c r="AF3291" t="s">
        <v>998</v>
      </c>
      <c r="AG3291" s="107">
        <v>300</v>
      </c>
      <c r="AH3291" s="107">
        <v>0</v>
      </c>
      <c r="AI3291" s="107">
        <v>0</v>
      </c>
      <c r="AJ3291" t="s">
        <v>999</v>
      </c>
      <c r="AK3291" s="106">
        <v>44923</v>
      </c>
    </row>
    <row r="3292" spans="1:37" x14ac:dyDescent="0.45">
      <c r="A3292" t="s">
        <v>2458</v>
      </c>
      <c r="B3292" t="s">
        <v>18246</v>
      </c>
      <c r="C3292" t="s">
        <v>990</v>
      </c>
      <c r="D3292" t="s">
        <v>18249</v>
      </c>
      <c r="E3292" t="s">
        <v>992</v>
      </c>
      <c r="F3292" t="s">
        <v>3563</v>
      </c>
      <c r="G3292">
        <v>44</v>
      </c>
      <c r="H3292" t="s">
        <v>1005</v>
      </c>
      <c r="I3292">
        <v>60200</v>
      </c>
      <c r="K3292" t="s">
        <v>18250</v>
      </c>
      <c r="L3292" s="106">
        <v>28737</v>
      </c>
      <c r="M3292">
        <v>14635889</v>
      </c>
      <c r="N3292" t="s">
        <v>996</v>
      </c>
      <c r="O3292" t="s">
        <v>12</v>
      </c>
      <c r="P3292" t="s">
        <v>997</v>
      </c>
      <c r="R3292" s="109" t="str">
        <f>IF(OR(P3292="SB",Q3292="SB"),"SB",0)</f>
        <v>SB</v>
      </c>
      <c r="T3292" s="110" t="s">
        <v>998</v>
      </c>
      <c r="V3292" s="113" t="str">
        <f>IF(AND(I3292&gt;=10000,I3292&lt;=19900),"Praha",(IF(AND(I3292&gt;=25001,I3292&lt;=29501),"Středočeský kraj",(IF(AND(I3292&gt;=30100,I3292&lt;=34972),"Středočeský kraj",(IF(AND(I3292&gt;=35002,I3292&lt;=36271),"Karlovarský kraj",(IF(AND(I3292&gt;=37001,I3292&lt;=39201),"Jihočeský kraj",(IF(AND(I3292&gt;=39701,I3292&lt;=39901),"Jihočeský kraj",(IF(AND(I3292&gt;=39301,I3292&lt;=39601),"Kraj Vysočina",(IF(AND(I3292&gt;=58001,I3292&lt;=59501),"Kraj Vysočina",(IF(AND(I3292&gt;=67401,I3292&lt;=67602),"Kraj Vysočina",(IF(AND(I3292&gt;=40001,I3292&lt;=44101),"Ústecký kraj",(IF(AND(I3292&gt;=46001,I3292&lt;=47201),"Liberecký kraj",(IF(AND(I3292&gt;=51202,I3292&lt;=51401),"Liberecký kraj",(IF(AND(I3292&gt;=53002,I3292&lt;=53976),"Pardubický kraj",(IF(AND(I3292&gt;=56002,I3292&lt;=57201),"Pardubický kraj",(IF(AND(I3292&gt;=60200,I3292&lt;=67201),"Jihomoravský kraj",(IF(AND(I3292&gt;=67801,I3292&lt;=68501),"Jihomoravský kraj",(IF(AND(I3292&gt;=69002,I3292&lt;=69801),"Jihomoravský kraj",(IF(AND(I3292&gt;=68601,I3292&lt;=68801),"Zlínský kraj",(IF(AND(I3292&gt;=75501,I3292&lt;=76901),"Zlínský kraj",(IF(AND(I3292&gt;=70030,I3292&lt;=74901),"Moravskoslezský kraj",(IF(AND(I3292&gt;=75000,I3292&lt;=75368),"Olomoucký kraj",(IF(AND(I3292&gt;=77200,I3292&lt;=79862),"Olomoucký kraj",(IF(AND(I3292&gt;=50011,I3292&lt;=50301),"Královéhradecký kraj",(IF(AND(I3292&gt;=54301,I3292&lt;=54303),"Královéhradecký kraj","0")))))))))))))))))))))))))))))))))))))))))))))))</f>
        <v>Jihomoravský kraj</v>
      </c>
      <c r="AB3292" t="s">
        <v>998</v>
      </c>
      <c r="AD3292" t="s">
        <v>998</v>
      </c>
      <c r="AE3292" t="s">
        <v>998</v>
      </c>
      <c r="AF3292" t="s">
        <v>998</v>
      </c>
      <c r="AG3292" s="107">
        <v>0</v>
      </c>
      <c r="AH3292" s="107">
        <v>0</v>
      </c>
      <c r="AI3292" s="107">
        <v>0</v>
      </c>
      <c r="AJ3292" t="s">
        <v>1012</v>
      </c>
    </row>
    <row r="3293" spans="1:37" x14ac:dyDescent="0.45">
      <c r="A3293" t="s">
        <v>1061</v>
      </c>
      <c r="B3293" t="s">
        <v>18917</v>
      </c>
      <c r="C3293" t="s">
        <v>990</v>
      </c>
      <c r="D3293" t="s">
        <v>18918</v>
      </c>
      <c r="E3293" t="s">
        <v>992</v>
      </c>
      <c r="F3293" t="s">
        <v>13904</v>
      </c>
      <c r="G3293">
        <v>17</v>
      </c>
      <c r="H3293" t="s">
        <v>1005</v>
      </c>
      <c r="I3293">
        <v>60200</v>
      </c>
      <c r="K3293" t="s">
        <v>18919</v>
      </c>
      <c r="L3293" s="106">
        <v>41082</v>
      </c>
      <c r="M3293">
        <v>14601234</v>
      </c>
      <c r="N3293" t="s">
        <v>1431</v>
      </c>
      <c r="O3293" t="s">
        <v>1282</v>
      </c>
      <c r="P3293" t="s">
        <v>997</v>
      </c>
      <c r="R3293" s="109" t="str">
        <f>IF(OR(P3293="SB",Q3293="SB"),"SB",0)</f>
        <v>SB</v>
      </c>
      <c r="T3293" s="110" t="s">
        <v>998</v>
      </c>
      <c r="V3293" s="113" t="str">
        <f>IF(AND(I3293&gt;=10000,I3293&lt;=19900),"Praha",(IF(AND(I3293&gt;=25001,I3293&lt;=29501),"Středočeský kraj",(IF(AND(I3293&gt;=30100,I3293&lt;=34972),"Středočeský kraj",(IF(AND(I3293&gt;=35002,I3293&lt;=36271),"Karlovarský kraj",(IF(AND(I3293&gt;=37001,I3293&lt;=39201),"Jihočeský kraj",(IF(AND(I3293&gt;=39701,I3293&lt;=39901),"Jihočeský kraj",(IF(AND(I3293&gt;=39301,I3293&lt;=39601),"Kraj Vysočina",(IF(AND(I3293&gt;=58001,I3293&lt;=59501),"Kraj Vysočina",(IF(AND(I3293&gt;=67401,I3293&lt;=67602),"Kraj Vysočina",(IF(AND(I3293&gt;=40001,I3293&lt;=44101),"Ústecký kraj",(IF(AND(I3293&gt;=46001,I3293&lt;=47201),"Liberecký kraj",(IF(AND(I3293&gt;=51202,I3293&lt;=51401),"Liberecký kraj",(IF(AND(I3293&gt;=53002,I3293&lt;=53976),"Pardubický kraj",(IF(AND(I3293&gt;=56002,I3293&lt;=57201),"Pardubický kraj",(IF(AND(I3293&gt;=60200,I3293&lt;=67201),"Jihomoravský kraj",(IF(AND(I3293&gt;=67801,I3293&lt;=68501),"Jihomoravský kraj",(IF(AND(I3293&gt;=69002,I3293&lt;=69801),"Jihomoravský kraj",(IF(AND(I3293&gt;=68601,I3293&lt;=68801),"Zlínský kraj",(IF(AND(I3293&gt;=75501,I3293&lt;=76901),"Zlínský kraj",(IF(AND(I3293&gt;=70030,I3293&lt;=74901),"Moravskoslezský kraj",(IF(AND(I3293&gt;=75000,I3293&lt;=75368),"Olomoucký kraj",(IF(AND(I3293&gt;=77200,I3293&lt;=79862),"Olomoucký kraj",(IF(AND(I3293&gt;=50011,I3293&lt;=50301),"Královéhradecký kraj",(IF(AND(I3293&gt;=54301,I3293&lt;=54303),"Královéhradecký kraj","0")))))))))))))))))))))))))))))))))))))))))))))))</f>
        <v>Jihomoravský kraj</v>
      </c>
      <c r="AB3293" t="s">
        <v>998</v>
      </c>
      <c r="AD3293" t="s">
        <v>998</v>
      </c>
      <c r="AE3293" t="s">
        <v>998</v>
      </c>
      <c r="AF3293" t="s">
        <v>998</v>
      </c>
      <c r="AG3293" s="107">
        <v>300</v>
      </c>
      <c r="AH3293" s="107">
        <v>0</v>
      </c>
      <c r="AI3293" s="107">
        <v>0</v>
      </c>
      <c r="AJ3293" t="s">
        <v>999</v>
      </c>
      <c r="AK3293" s="106">
        <v>44920</v>
      </c>
    </row>
    <row r="3294" spans="1:37" x14ac:dyDescent="0.45">
      <c r="A3294" t="s">
        <v>1037</v>
      </c>
      <c r="B3294" t="s">
        <v>18917</v>
      </c>
      <c r="C3294" t="s">
        <v>990</v>
      </c>
      <c r="D3294" t="s">
        <v>18920</v>
      </c>
      <c r="E3294" t="s">
        <v>992</v>
      </c>
      <c r="F3294" t="s">
        <v>13904</v>
      </c>
      <c r="G3294">
        <v>17</v>
      </c>
      <c r="H3294" t="s">
        <v>1005</v>
      </c>
      <c r="I3294">
        <v>60200</v>
      </c>
      <c r="K3294" t="s">
        <v>18919</v>
      </c>
      <c r="L3294" s="106">
        <v>41492</v>
      </c>
      <c r="M3294">
        <v>14601133</v>
      </c>
      <c r="N3294" t="s">
        <v>1431</v>
      </c>
      <c r="O3294" t="s">
        <v>1282</v>
      </c>
      <c r="P3294" t="s">
        <v>997</v>
      </c>
      <c r="R3294" s="109" t="str">
        <f>IF(OR(P3294="SB",Q3294="SB"),"SB",0)</f>
        <v>SB</v>
      </c>
      <c r="T3294" s="110" t="s">
        <v>998</v>
      </c>
      <c r="V3294" s="113" t="str">
        <f>IF(AND(I3294&gt;=10000,I3294&lt;=19900),"Praha",(IF(AND(I3294&gt;=25001,I3294&lt;=29501),"Středočeský kraj",(IF(AND(I3294&gt;=30100,I3294&lt;=34972),"Středočeský kraj",(IF(AND(I3294&gt;=35002,I3294&lt;=36271),"Karlovarský kraj",(IF(AND(I3294&gt;=37001,I3294&lt;=39201),"Jihočeský kraj",(IF(AND(I3294&gt;=39701,I3294&lt;=39901),"Jihočeský kraj",(IF(AND(I3294&gt;=39301,I3294&lt;=39601),"Kraj Vysočina",(IF(AND(I3294&gt;=58001,I3294&lt;=59501),"Kraj Vysočina",(IF(AND(I3294&gt;=67401,I3294&lt;=67602),"Kraj Vysočina",(IF(AND(I3294&gt;=40001,I3294&lt;=44101),"Ústecký kraj",(IF(AND(I3294&gt;=46001,I3294&lt;=47201),"Liberecký kraj",(IF(AND(I3294&gt;=51202,I3294&lt;=51401),"Liberecký kraj",(IF(AND(I3294&gt;=53002,I3294&lt;=53976),"Pardubický kraj",(IF(AND(I3294&gt;=56002,I3294&lt;=57201),"Pardubický kraj",(IF(AND(I3294&gt;=60200,I3294&lt;=67201),"Jihomoravský kraj",(IF(AND(I3294&gt;=67801,I3294&lt;=68501),"Jihomoravský kraj",(IF(AND(I3294&gt;=69002,I3294&lt;=69801),"Jihomoravský kraj",(IF(AND(I3294&gt;=68601,I3294&lt;=68801),"Zlínský kraj",(IF(AND(I3294&gt;=75501,I3294&lt;=76901),"Zlínský kraj",(IF(AND(I3294&gt;=70030,I3294&lt;=74901),"Moravskoslezský kraj",(IF(AND(I3294&gt;=75000,I3294&lt;=75368),"Olomoucký kraj",(IF(AND(I3294&gt;=77200,I3294&lt;=79862),"Olomoucký kraj",(IF(AND(I3294&gt;=50011,I3294&lt;=50301),"Královéhradecký kraj",(IF(AND(I3294&gt;=54301,I3294&lt;=54303),"Královéhradecký kraj","0")))))))))))))))))))))))))))))))))))))))))))))))</f>
        <v>Jihomoravský kraj</v>
      </c>
      <c r="AB3294" t="s">
        <v>998</v>
      </c>
      <c r="AD3294" t="s">
        <v>998</v>
      </c>
      <c r="AE3294" t="s">
        <v>998</v>
      </c>
      <c r="AF3294" t="s">
        <v>998</v>
      </c>
      <c r="AG3294" s="107">
        <v>300</v>
      </c>
      <c r="AH3294" s="107">
        <v>0</v>
      </c>
      <c r="AI3294" s="107">
        <v>0</v>
      </c>
      <c r="AJ3294" t="s">
        <v>999</v>
      </c>
      <c r="AK3294" s="106">
        <v>44920</v>
      </c>
    </row>
    <row r="3295" spans="1:37" x14ac:dyDescent="0.45">
      <c r="A3295" t="s">
        <v>1224</v>
      </c>
      <c r="B3295" t="s">
        <v>19201</v>
      </c>
      <c r="C3295" t="s">
        <v>1002</v>
      </c>
      <c r="D3295" t="s">
        <v>19202</v>
      </c>
      <c r="E3295" t="s">
        <v>992</v>
      </c>
      <c r="F3295" t="s">
        <v>16233</v>
      </c>
      <c r="G3295">
        <v>30</v>
      </c>
      <c r="H3295" t="s">
        <v>1005</v>
      </c>
      <c r="I3295">
        <v>60200</v>
      </c>
      <c r="K3295" t="s">
        <v>19203</v>
      </c>
      <c r="L3295" s="106">
        <v>39215</v>
      </c>
      <c r="M3295">
        <v>14597594</v>
      </c>
      <c r="N3295" t="s">
        <v>1155</v>
      </c>
      <c r="O3295" t="s">
        <v>1023</v>
      </c>
      <c r="P3295" t="s">
        <v>997</v>
      </c>
      <c r="R3295" s="109" t="str">
        <f>IF(OR(P3295="SB",Q3295="SB"),"SB",0)</f>
        <v>SB</v>
      </c>
      <c r="T3295" s="110" t="s">
        <v>998</v>
      </c>
      <c r="V3295" s="113" t="str">
        <f>IF(AND(I3295&gt;=10000,I3295&lt;=19900),"Praha",(IF(AND(I3295&gt;=25001,I3295&lt;=29501),"Středočeský kraj",(IF(AND(I3295&gt;=30100,I3295&lt;=34972),"Středočeský kraj",(IF(AND(I3295&gt;=35002,I3295&lt;=36271),"Karlovarský kraj",(IF(AND(I3295&gt;=37001,I3295&lt;=39201),"Jihočeský kraj",(IF(AND(I3295&gt;=39701,I3295&lt;=39901),"Jihočeský kraj",(IF(AND(I3295&gt;=39301,I3295&lt;=39601),"Kraj Vysočina",(IF(AND(I3295&gt;=58001,I3295&lt;=59501),"Kraj Vysočina",(IF(AND(I3295&gt;=67401,I3295&lt;=67602),"Kraj Vysočina",(IF(AND(I3295&gt;=40001,I3295&lt;=44101),"Ústecký kraj",(IF(AND(I3295&gt;=46001,I3295&lt;=47201),"Liberecký kraj",(IF(AND(I3295&gt;=51202,I3295&lt;=51401),"Liberecký kraj",(IF(AND(I3295&gt;=53002,I3295&lt;=53976),"Pardubický kraj",(IF(AND(I3295&gt;=56002,I3295&lt;=57201),"Pardubický kraj",(IF(AND(I3295&gt;=60200,I3295&lt;=67201),"Jihomoravský kraj",(IF(AND(I3295&gt;=67801,I3295&lt;=68501),"Jihomoravský kraj",(IF(AND(I3295&gt;=69002,I3295&lt;=69801),"Jihomoravský kraj",(IF(AND(I3295&gt;=68601,I3295&lt;=68801),"Zlínský kraj",(IF(AND(I3295&gt;=75501,I3295&lt;=76901),"Zlínský kraj",(IF(AND(I3295&gt;=70030,I3295&lt;=74901),"Moravskoslezský kraj",(IF(AND(I3295&gt;=75000,I3295&lt;=75368),"Olomoucký kraj",(IF(AND(I3295&gt;=77200,I3295&lt;=79862),"Olomoucký kraj",(IF(AND(I3295&gt;=50011,I3295&lt;=50301),"Královéhradecký kraj",(IF(AND(I3295&gt;=54301,I3295&lt;=54303),"Královéhradecký kraj","0")))))))))))))))))))))))))))))))))))))))))))))))</f>
        <v>Jihomoravský kraj</v>
      </c>
      <c r="AB3295" t="s">
        <v>998</v>
      </c>
      <c r="AD3295" t="s">
        <v>998</v>
      </c>
      <c r="AE3295" t="s">
        <v>998</v>
      </c>
      <c r="AF3295" t="s">
        <v>998</v>
      </c>
      <c r="AG3295" s="107">
        <v>300</v>
      </c>
      <c r="AH3295" s="107">
        <v>0</v>
      </c>
      <c r="AI3295" s="107">
        <v>0</v>
      </c>
      <c r="AJ3295" t="s">
        <v>999</v>
      </c>
      <c r="AK3295" s="106">
        <v>44924</v>
      </c>
    </row>
    <row r="3296" spans="1:37" x14ac:dyDescent="0.45">
      <c r="A3296" t="s">
        <v>1032</v>
      </c>
      <c r="B3296" t="s">
        <v>19442</v>
      </c>
      <c r="C3296" t="s">
        <v>1002</v>
      </c>
      <c r="D3296" t="s">
        <v>19443</v>
      </c>
      <c r="E3296" t="s">
        <v>992</v>
      </c>
      <c r="F3296" t="s">
        <v>2766</v>
      </c>
      <c r="G3296">
        <v>57</v>
      </c>
      <c r="H3296" t="s">
        <v>1005</v>
      </c>
      <c r="I3296">
        <v>60200</v>
      </c>
      <c r="K3296" t="s">
        <v>16735</v>
      </c>
      <c r="L3296" s="106">
        <v>32064</v>
      </c>
      <c r="M3296">
        <v>13392673</v>
      </c>
      <c r="N3296" t="s">
        <v>996</v>
      </c>
      <c r="O3296" t="s">
        <v>12</v>
      </c>
      <c r="P3296" t="s">
        <v>997</v>
      </c>
      <c r="R3296" s="109" t="str">
        <f>IF(OR(P3296="SB",Q3296="SB"),"SB",0)</f>
        <v>SB</v>
      </c>
      <c r="T3296" s="110" t="s">
        <v>998</v>
      </c>
      <c r="V3296" s="113" t="str">
        <f>IF(AND(I3296&gt;=10000,I3296&lt;=19900),"Praha",(IF(AND(I3296&gt;=25001,I3296&lt;=29501),"Středočeský kraj",(IF(AND(I3296&gt;=30100,I3296&lt;=34972),"Středočeský kraj",(IF(AND(I3296&gt;=35002,I3296&lt;=36271),"Karlovarský kraj",(IF(AND(I3296&gt;=37001,I3296&lt;=39201),"Jihočeský kraj",(IF(AND(I3296&gt;=39701,I3296&lt;=39901),"Jihočeský kraj",(IF(AND(I3296&gt;=39301,I3296&lt;=39601),"Kraj Vysočina",(IF(AND(I3296&gt;=58001,I3296&lt;=59501),"Kraj Vysočina",(IF(AND(I3296&gt;=67401,I3296&lt;=67602),"Kraj Vysočina",(IF(AND(I3296&gt;=40001,I3296&lt;=44101),"Ústecký kraj",(IF(AND(I3296&gt;=46001,I3296&lt;=47201),"Liberecký kraj",(IF(AND(I3296&gt;=51202,I3296&lt;=51401),"Liberecký kraj",(IF(AND(I3296&gt;=53002,I3296&lt;=53976),"Pardubický kraj",(IF(AND(I3296&gt;=56002,I3296&lt;=57201),"Pardubický kraj",(IF(AND(I3296&gt;=60200,I3296&lt;=67201),"Jihomoravský kraj",(IF(AND(I3296&gt;=67801,I3296&lt;=68501),"Jihomoravský kraj",(IF(AND(I3296&gt;=69002,I3296&lt;=69801),"Jihomoravský kraj",(IF(AND(I3296&gt;=68601,I3296&lt;=68801),"Zlínský kraj",(IF(AND(I3296&gt;=75501,I3296&lt;=76901),"Zlínský kraj",(IF(AND(I3296&gt;=70030,I3296&lt;=74901),"Moravskoslezský kraj",(IF(AND(I3296&gt;=75000,I3296&lt;=75368),"Olomoucký kraj",(IF(AND(I3296&gt;=77200,I3296&lt;=79862),"Olomoucký kraj",(IF(AND(I3296&gt;=50011,I3296&lt;=50301),"Královéhradecký kraj",(IF(AND(I3296&gt;=54301,I3296&lt;=54303),"Královéhradecký kraj","0")))))))))))))))))))))))))))))))))))))))))))))))</f>
        <v>Jihomoravský kraj</v>
      </c>
      <c r="AB3296" t="s">
        <v>998</v>
      </c>
      <c r="AD3296" t="s">
        <v>998</v>
      </c>
      <c r="AE3296" t="s">
        <v>998</v>
      </c>
      <c r="AF3296" t="s">
        <v>998</v>
      </c>
      <c r="AG3296" s="107">
        <v>0</v>
      </c>
      <c r="AH3296" s="107">
        <v>0</v>
      </c>
      <c r="AI3296" s="107">
        <v>0</v>
      </c>
      <c r="AJ3296" t="s">
        <v>1012</v>
      </c>
    </row>
    <row r="3297" spans="1:37" x14ac:dyDescent="0.45">
      <c r="A3297" t="s">
        <v>1829</v>
      </c>
      <c r="B3297" t="s">
        <v>1830</v>
      </c>
      <c r="C3297" t="s">
        <v>990</v>
      </c>
      <c r="D3297" t="s">
        <v>1831</v>
      </c>
      <c r="E3297" t="s">
        <v>992</v>
      </c>
      <c r="F3297" t="s">
        <v>1832</v>
      </c>
      <c r="G3297">
        <v>24</v>
      </c>
      <c r="H3297" t="s">
        <v>1005</v>
      </c>
      <c r="I3297">
        <v>60200</v>
      </c>
      <c r="K3297" t="s">
        <v>1833</v>
      </c>
      <c r="L3297" s="106">
        <v>40416</v>
      </c>
      <c r="M3297">
        <v>14656707</v>
      </c>
      <c r="N3297" t="s">
        <v>996</v>
      </c>
      <c r="O3297" t="s">
        <v>12</v>
      </c>
      <c r="P3297" t="s">
        <v>997</v>
      </c>
      <c r="R3297" s="109" t="str">
        <f>IF(OR(P3297="SB",Q3297="SB"),"SB",0)</f>
        <v>SB</v>
      </c>
      <c r="V3297" s="113" t="str">
        <f>IF(AND(I3297&gt;=10000,I3297&lt;=19900),"Praha",(IF(AND(I3297&gt;=25001,I3297&lt;=29501),"Středočeský kraj",(IF(AND(I3297&gt;=30100,I3297&lt;=34972),"Středočeský kraj",(IF(AND(I3297&gt;=35002,I3297&lt;=36271),"Karlovarský kraj",(IF(AND(I3297&gt;=37001,I3297&lt;=39201),"Jihočeský kraj",(IF(AND(I3297&gt;=39701,I3297&lt;=39901),"Jihočeský kraj",(IF(AND(I3297&gt;=39301,I3297&lt;=39601),"Kraj Vysočina",(IF(AND(I3297&gt;=58001,I3297&lt;=59501),"Kraj Vysočina",(IF(AND(I3297&gt;=67401,I3297&lt;=67602),"Kraj Vysočina",(IF(AND(I3297&gt;=40001,I3297&lt;=44101),"Ústecký kraj",(IF(AND(I3297&gt;=46001,I3297&lt;=47201),"Liberecký kraj",(IF(AND(I3297&gt;=51202,I3297&lt;=51401),"Liberecký kraj",(IF(AND(I3297&gt;=53002,I3297&lt;=53976),"Pardubický kraj",(IF(AND(I3297&gt;=56002,I3297&lt;=57201),"Pardubický kraj",(IF(AND(I3297&gt;=60200,I3297&lt;=67201),"Jihomoravský kraj",(IF(AND(I3297&gt;=67801,I3297&lt;=68501),"Jihomoravský kraj",(IF(AND(I3297&gt;=69002,I3297&lt;=69801),"Jihomoravský kraj",(IF(AND(I3297&gt;=68601,I3297&lt;=68801),"Zlínský kraj",(IF(AND(I3297&gt;=75501,I3297&lt;=76901),"Zlínský kraj",(IF(AND(I3297&gt;=70030,I3297&lt;=74901),"Moravskoslezský kraj",(IF(AND(I3297&gt;=75000,I3297&lt;=75368),"Olomoucký kraj",(IF(AND(I3297&gt;=77200,I3297&lt;=79862),"Olomoucký kraj",(IF(AND(I3297&gt;=50011,I3297&lt;=50301),"Královéhradecký kraj",(IF(AND(I3297&gt;=54301,I3297&lt;=54303),"Královéhradecký kraj","0")))))))))))))))))))))))))))))))))))))))))))))))</f>
        <v>Jihomoravský kraj</v>
      </c>
      <c r="AD3297" t="s">
        <v>998</v>
      </c>
      <c r="AE3297" t="s">
        <v>998</v>
      </c>
      <c r="AF3297" t="s">
        <v>998</v>
      </c>
      <c r="AG3297" s="107">
        <v>300</v>
      </c>
      <c r="AH3297" s="107">
        <v>0</v>
      </c>
      <c r="AI3297" s="107">
        <v>0</v>
      </c>
      <c r="AJ3297" t="s">
        <v>999</v>
      </c>
      <c r="AK3297" s="106">
        <v>44923</v>
      </c>
    </row>
    <row r="3298" spans="1:37" x14ac:dyDescent="0.45">
      <c r="A3298" t="s">
        <v>1058</v>
      </c>
      <c r="B3298" t="s">
        <v>2777</v>
      </c>
      <c r="C3298" t="s">
        <v>1002</v>
      </c>
      <c r="D3298" t="s">
        <v>2778</v>
      </c>
      <c r="E3298" t="s">
        <v>992</v>
      </c>
      <c r="F3298" t="s">
        <v>2779</v>
      </c>
      <c r="G3298">
        <v>46</v>
      </c>
      <c r="H3298" t="s">
        <v>1005</v>
      </c>
      <c r="I3298">
        <v>60200</v>
      </c>
      <c r="K3298" t="s">
        <v>2780</v>
      </c>
      <c r="L3298" s="106">
        <v>37501</v>
      </c>
      <c r="M3298">
        <v>14592039</v>
      </c>
      <c r="N3298" t="s">
        <v>1144</v>
      </c>
      <c r="O3298" t="s">
        <v>12</v>
      </c>
      <c r="P3298" t="s">
        <v>997</v>
      </c>
      <c r="R3298" s="109" t="str">
        <f>IF(OR(P3298="SB",Q3298="SB"),"SB",0)</f>
        <v>SB</v>
      </c>
      <c r="V3298" s="113" t="str">
        <f>IF(AND(I3298&gt;=10000,I3298&lt;=19900),"Praha",(IF(AND(I3298&gt;=25001,I3298&lt;=29501),"Středočeský kraj",(IF(AND(I3298&gt;=30100,I3298&lt;=34972),"Středočeský kraj",(IF(AND(I3298&gt;=35002,I3298&lt;=36271),"Karlovarský kraj",(IF(AND(I3298&gt;=37001,I3298&lt;=39201),"Jihočeský kraj",(IF(AND(I3298&gt;=39701,I3298&lt;=39901),"Jihočeský kraj",(IF(AND(I3298&gt;=39301,I3298&lt;=39601),"Kraj Vysočina",(IF(AND(I3298&gt;=58001,I3298&lt;=59501),"Kraj Vysočina",(IF(AND(I3298&gt;=67401,I3298&lt;=67602),"Kraj Vysočina",(IF(AND(I3298&gt;=40001,I3298&lt;=44101),"Ústecký kraj",(IF(AND(I3298&gt;=46001,I3298&lt;=47201),"Liberecký kraj",(IF(AND(I3298&gt;=51202,I3298&lt;=51401),"Liberecký kraj",(IF(AND(I3298&gt;=53002,I3298&lt;=53976),"Pardubický kraj",(IF(AND(I3298&gt;=56002,I3298&lt;=57201),"Pardubický kraj",(IF(AND(I3298&gt;=60200,I3298&lt;=67201),"Jihomoravský kraj",(IF(AND(I3298&gt;=67801,I3298&lt;=68501),"Jihomoravský kraj",(IF(AND(I3298&gt;=69002,I3298&lt;=69801),"Jihomoravský kraj",(IF(AND(I3298&gt;=68601,I3298&lt;=68801),"Zlínský kraj",(IF(AND(I3298&gt;=75501,I3298&lt;=76901),"Zlínský kraj",(IF(AND(I3298&gt;=70030,I3298&lt;=74901),"Moravskoslezský kraj",(IF(AND(I3298&gt;=75000,I3298&lt;=75368),"Olomoucký kraj",(IF(AND(I3298&gt;=77200,I3298&lt;=79862),"Olomoucký kraj",(IF(AND(I3298&gt;=50011,I3298&lt;=50301),"Královéhradecký kraj",(IF(AND(I3298&gt;=54301,I3298&lt;=54303),"Královéhradecký kraj","0")))))))))))))))))))))))))))))))))))))))))))))))</f>
        <v>Jihomoravský kraj</v>
      </c>
      <c r="AD3298" t="s">
        <v>998</v>
      </c>
      <c r="AE3298" t="s">
        <v>998</v>
      </c>
      <c r="AF3298" t="s">
        <v>998</v>
      </c>
      <c r="AG3298" s="107">
        <v>300</v>
      </c>
      <c r="AH3298" s="107">
        <v>0</v>
      </c>
      <c r="AI3298" s="107">
        <v>0</v>
      </c>
      <c r="AJ3298" t="s">
        <v>999</v>
      </c>
      <c r="AK3298" s="106">
        <v>44877</v>
      </c>
    </row>
    <row r="3299" spans="1:37" x14ac:dyDescent="0.45">
      <c r="A3299" t="s">
        <v>988</v>
      </c>
      <c r="B3299" t="s">
        <v>3816</v>
      </c>
      <c r="C3299" t="s">
        <v>990</v>
      </c>
      <c r="D3299" t="s">
        <v>3817</v>
      </c>
      <c r="E3299" t="s">
        <v>992</v>
      </c>
      <c r="F3299" t="s">
        <v>3818</v>
      </c>
      <c r="G3299">
        <v>15</v>
      </c>
      <c r="H3299" t="s">
        <v>1005</v>
      </c>
      <c r="I3299">
        <v>60200</v>
      </c>
      <c r="K3299" t="s">
        <v>3819</v>
      </c>
      <c r="L3299" s="106">
        <v>40001</v>
      </c>
      <c r="M3299">
        <v>14656909</v>
      </c>
      <c r="N3299" t="s">
        <v>996</v>
      </c>
      <c r="O3299" t="s">
        <v>12</v>
      </c>
      <c r="P3299" t="s">
        <v>997</v>
      </c>
      <c r="R3299" s="109" t="str">
        <f>IF(OR(P3299="SB",Q3299="SB"),"SB",0)</f>
        <v>SB</v>
      </c>
      <c r="V3299" s="113" t="str">
        <f>IF(AND(I3299&gt;=10000,I3299&lt;=19900),"Praha",(IF(AND(I3299&gt;=25001,I3299&lt;=29501),"Středočeský kraj",(IF(AND(I3299&gt;=30100,I3299&lt;=34972),"Středočeský kraj",(IF(AND(I3299&gt;=35002,I3299&lt;=36271),"Karlovarský kraj",(IF(AND(I3299&gt;=37001,I3299&lt;=39201),"Jihočeský kraj",(IF(AND(I3299&gt;=39701,I3299&lt;=39901),"Jihočeský kraj",(IF(AND(I3299&gt;=39301,I3299&lt;=39601),"Kraj Vysočina",(IF(AND(I3299&gt;=58001,I3299&lt;=59501),"Kraj Vysočina",(IF(AND(I3299&gt;=67401,I3299&lt;=67602),"Kraj Vysočina",(IF(AND(I3299&gt;=40001,I3299&lt;=44101),"Ústecký kraj",(IF(AND(I3299&gt;=46001,I3299&lt;=47201),"Liberecký kraj",(IF(AND(I3299&gt;=51202,I3299&lt;=51401),"Liberecký kraj",(IF(AND(I3299&gt;=53002,I3299&lt;=53976),"Pardubický kraj",(IF(AND(I3299&gt;=56002,I3299&lt;=57201),"Pardubický kraj",(IF(AND(I3299&gt;=60200,I3299&lt;=67201),"Jihomoravský kraj",(IF(AND(I3299&gt;=67801,I3299&lt;=68501),"Jihomoravský kraj",(IF(AND(I3299&gt;=69002,I3299&lt;=69801),"Jihomoravský kraj",(IF(AND(I3299&gt;=68601,I3299&lt;=68801),"Zlínský kraj",(IF(AND(I3299&gt;=75501,I3299&lt;=76901),"Zlínský kraj",(IF(AND(I3299&gt;=70030,I3299&lt;=74901),"Moravskoslezský kraj",(IF(AND(I3299&gt;=75000,I3299&lt;=75368),"Olomoucký kraj",(IF(AND(I3299&gt;=77200,I3299&lt;=79862),"Olomoucký kraj",(IF(AND(I3299&gt;=50011,I3299&lt;=50301),"Královéhradecký kraj",(IF(AND(I3299&gt;=54301,I3299&lt;=54303),"Královéhradecký kraj","0")))))))))))))))))))))))))))))))))))))))))))))))</f>
        <v>Jihomoravský kraj</v>
      </c>
      <c r="AD3299" t="s">
        <v>998</v>
      </c>
      <c r="AE3299" t="s">
        <v>998</v>
      </c>
      <c r="AF3299" t="s">
        <v>998</v>
      </c>
      <c r="AG3299" s="107">
        <v>300</v>
      </c>
      <c r="AH3299" s="107">
        <v>0</v>
      </c>
      <c r="AI3299" s="107">
        <v>0</v>
      </c>
      <c r="AJ3299" t="s">
        <v>999</v>
      </c>
      <c r="AK3299" s="106">
        <v>44923</v>
      </c>
    </row>
    <row r="3300" spans="1:37" x14ac:dyDescent="0.45">
      <c r="A3300" t="s">
        <v>1174</v>
      </c>
      <c r="B3300" t="s">
        <v>4611</v>
      </c>
      <c r="C3300" t="s">
        <v>990</v>
      </c>
      <c r="D3300" t="s">
        <v>4612</v>
      </c>
      <c r="E3300" t="s">
        <v>992</v>
      </c>
      <c r="F3300" t="s">
        <v>4613</v>
      </c>
      <c r="G3300">
        <v>33</v>
      </c>
      <c r="H3300" t="s">
        <v>1005</v>
      </c>
      <c r="I3300">
        <v>60200</v>
      </c>
      <c r="K3300" t="s">
        <v>4614</v>
      </c>
      <c r="L3300" s="106">
        <v>38068</v>
      </c>
      <c r="M3300">
        <v>13412275</v>
      </c>
      <c r="N3300" t="s">
        <v>996</v>
      </c>
      <c r="O3300" t="s">
        <v>12</v>
      </c>
      <c r="P3300" t="s">
        <v>997</v>
      </c>
      <c r="R3300" s="109" t="str">
        <f>IF(OR(P3300="SB",Q3300="SB"),"SB",0)</f>
        <v>SB</v>
      </c>
      <c r="V3300" s="113" t="str">
        <f>IF(AND(I3300&gt;=10000,I3300&lt;=19900),"Praha",(IF(AND(I3300&gt;=25001,I3300&lt;=29501),"Středočeský kraj",(IF(AND(I3300&gt;=30100,I3300&lt;=34972),"Středočeský kraj",(IF(AND(I3300&gt;=35002,I3300&lt;=36271),"Karlovarský kraj",(IF(AND(I3300&gt;=37001,I3300&lt;=39201),"Jihočeský kraj",(IF(AND(I3300&gt;=39701,I3300&lt;=39901),"Jihočeský kraj",(IF(AND(I3300&gt;=39301,I3300&lt;=39601),"Kraj Vysočina",(IF(AND(I3300&gt;=58001,I3300&lt;=59501),"Kraj Vysočina",(IF(AND(I3300&gt;=67401,I3300&lt;=67602),"Kraj Vysočina",(IF(AND(I3300&gt;=40001,I3300&lt;=44101),"Ústecký kraj",(IF(AND(I3300&gt;=46001,I3300&lt;=47201),"Liberecký kraj",(IF(AND(I3300&gt;=51202,I3300&lt;=51401),"Liberecký kraj",(IF(AND(I3300&gt;=53002,I3300&lt;=53976),"Pardubický kraj",(IF(AND(I3300&gt;=56002,I3300&lt;=57201),"Pardubický kraj",(IF(AND(I3300&gt;=60200,I3300&lt;=67201),"Jihomoravský kraj",(IF(AND(I3300&gt;=67801,I3300&lt;=68501),"Jihomoravský kraj",(IF(AND(I3300&gt;=69002,I3300&lt;=69801),"Jihomoravský kraj",(IF(AND(I3300&gt;=68601,I3300&lt;=68801),"Zlínský kraj",(IF(AND(I3300&gt;=75501,I3300&lt;=76901),"Zlínský kraj",(IF(AND(I3300&gt;=70030,I3300&lt;=74901),"Moravskoslezský kraj",(IF(AND(I3300&gt;=75000,I3300&lt;=75368),"Olomoucký kraj",(IF(AND(I3300&gt;=77200,I3300&lt;=79862),"Olomoucký kraj",(IF(AND(I3300&gt;=50011,I3300&lt;=50301),"Královéhradecký kraj",(IF(AND(I3300&gt;=54301,I3300&lt;=54303),"Královéhradecký kraj","0")))))))))))))))))))))))))))))))))))))))))))))))</f>
        <v>Jihomoravský kraj</v>
      </c>
      <c r="AD3300" t="s">
        <v>998</v>
      </c>
      <c r="AE3300" t="s">
        <v>998</v>
      </c>
      <c r="AF3300" t="s">
        <v>998</v>
      </c>
      <c r="AG3300" s="107">
        <v>300</v>
      </c>
      <c r="AH3300" s="107">
        <v>0</v>
      </c>
      <c r="AI3300" s="107">
        <v>0</v>
      </c>
      <c r="AJ3300" t="s">
        <v>999</v>
      </c>
      <c r="AK3300" s="106">
        <v>44924</v>
      </c>
    </row>
    <row r="3301" spans="1:37" x14ac:dyDescent="0.45">
      <c r="A3301" t="s">
        <v>1275</v>
      </c>
      <c r="B3301" t="s">
        <v>6374</v>
      </c>
      <c r="C3301" t="s">
        <v>1002</v>
      </c>
      <c r="D3301" t="s">
        <v>6375</v>
      </c>
      <c r="E3301" t="s">
        <v>992</v>
      </c>
      <c r="F3301" t="s">
        <v>2197</v>
      </c>
      <c r="G3301">
        <v>4</v>
      </c>
      <c r="H3301" t="s">
        <v>1005</v>
      </c>
      <c r="I3301">
        <v>60200</v>
      </c>
      <c r="K3301" t="s">
        <v>6376</v>
      </c>
      <c r="L3301" s="106">
        <v>37527</v>
      </c>
      <c r="M3301">
        <v>13412376</v>
      </c>
      <c r="N3301" t="s">
        <v>996</v>
      </c>
      <c r="O3301" t="s">
        <v>12</v>
      </c>
      <c r="P3301" t="s">
        <v>997</v>
      </c>
      <c r="R3301" s="109" t="str">
        <f>IF(OR(P3301="SB",Q3301="SB"),"SB",0)</f>
        <v>SB</v>
      </c>
      <c r="V3301" s="113" t="str">
        <f>IF(AND(I3301&gt;=10000,I3301&lt;=19900),"Praha",(IF(AND(I3301&gt;=25001,I3301&lt;=29501),"Středočeský kraj",(IF(AND(I3301&gt;=30100,I3301&lt;=34972),"Středočeský kraj",(IF(AND(I3301&gt;=35002,I3301&lt;=36271),"Karlovarský kraj",(IF(AND(I3301&gt;=37001,I3301&lt;=39201),"Jihočeský kraj",(IF(AND(I3301&gt;=39701,I3301&lt;=39901),"Jihočeský kraj",(IF(AND(I3301&gt;=39301,I3301&lt;=39601),"Kraj Vysočina",(IF(AND(I3301&gt;=58001,I3301&lt;=59501),"Kraj Vysočina",(IF(AND(I3301&gt;=67401,I3301&lt;=67602),"Kraj Vysočina",(IF(AND(I3301&gt;=40001,I3301&lt;=44101),"Ústecký kraj",(IF(AND(I3301&gt;=46001,I3301&lt;=47201),"Liberecký kraj",(IF(AND(I3301&gt;=51202,I3301&lt;=51401),"Liberecký kraj",(IF(AND(I3301&gt;=53002,I3301&lt;=53976),"Pardubický kraj",(IF(AND(I3301&gt;=56002,I3301&lt;=57201),"Pardubický kraj",(IF(AND(I3301&gt;=60200,I3301&lt;=67201),"Jihomoravský kraj",(IF(AND(I3301&gt;=67801,I3301&lt;=68501),"Jihomoravský kraj",(IF(AND(I3301&gt;=69002,I3301&lt;=69801),"Jihomoravský kraj",(IF(AND(I3301&gt;=68601,I3301&lt;=68801),"Zlínský kraj",(IF(AND(I3301&gt;=75501,I3301&lt;=76901),"Zlínský kraj",(IF(AND(I3301&gt;=70030,I3301&lt;=74901),"Moravskoslezský kraj",(IF(AND(I3301&gt;=75000,I3301&lt;=75368),"Olomoucký kraj",(IF(AND(I3301&gt;=77200,I3301&lt;=79862),"Olomoucký kraj",(IF(AND(I3301&gt;=50011,I3301&lt;=50301),"Královéhradecký kraj",(IF(AND(I3301&gt;=54301,I3301&lt;=54303),"Královéhradecký kraj","0")))))))))))))))))))))))))))))))))))))))))))))))</f>
        <v>Jihomoravský kraj</v>
      </c>
      <c r="AD3301" t="s">
        <v>998</v>
      </c>
      <c r="AE3301" t="s">
        <v>998</v>
      </c>
      <c r="AF3301" t="s">
        <v>998</v>
      </c>
      <c r="AG3301" s="107">
        <v>300</v>
      </c>
      <c r="AH3301" s="107">
        <v>0</v>
      </c>
      <c r="AI3301" s="107">
        <v>0</v>
      </c>
      <c r="AJ3301" t="s">
        <v>999</v>
      </c>
      <c r="AK3301" s="106">
        <v>44924</v>
      </c>
    </row>
    <row r="3302" spans="1:37" x14ac:dyDescent="0.45">
      <c r="A3302" t="s">
        <v>1111</v>
      </c>
      <c r="B3302" t="s">
        <v>9042</v>
      </c>
      <c r="C3302" t="s">
        <v>1002</v>
      </c>
      <c r="D3302" t="s">
        <v>9043</v>
      </c>
      <c r="E3302" t="s">
        <v>992</v>
      </c>
      <c r="F3302" t="s">
        <v>6578</v>
      </c>
      <c r="G3302">
        <v>39</v>
      </c>
      <c r="H3302" t="s">
        <v>1005</v>
      </c>
      <c r="I3302">
        <v>60200</v>
      </c>
      <c r="K3302" t="s">
        <v>9044</v>
      </c>
      <c r="L3302" s="106">
        <v>38917</v>
      </c>
      <c r="M3302">
        <v>14739256</v>
      </c>
      <c r="N3302" t="s">
        <v>996</v>
      </c>
      <c r="O3302" t="s">
        <v>12</v>
      </c>
      <c r="P3302" t="s">
        <v>997</v>
      </c>
      <c r="R3302" s="109" t="str">
        <f>IF(OR(P3302="SB",Q3302="SB"),"SB",0)</f>
        <v>SB</v>
      </c>
      <c r="V3302" s="113" t="str">
        <f>IF(AND(I3302&gt;=10000,I3302&lt;=19900),"Praha",(IF(AND(I3302&gt;=25001,I3302&lt;=29501),"Středočeský kraj",(IF(AND(I3302&gt;=30100,I3302&lt;=34972),"Středočeský kraj",(IF(AND(I3302&gt;=35002,I3302&lt;=36271),"Karlovarský kraj",(IF(AND(I3302&gt;=37001,I3302&lt;=39201),"Jihočeský kraj",(IF(AND(I3302&gt;=39701,I3302&lt;=39901),"Jihočeský kraj",(IF(AND(I3302&gt;=39301,I3302&lt;=39601),"Kraj Vysočina",(IF(AND(I3302&gt;=58001,I3302&lt;=59501),"Kraj Vysočina",(IF(AND(I3302&gt;=67401,I3302&lt;=67602),"Kraj Vysočina",(IF(AND(I3302&gt;=40001,I3302&lt;=44101),"Ústecký kraj",(IF(AND(I3302&gt;=46001,I3302&lt;=47201),"Liberecký kraj",(IF(AND(I3302&gt;=51202,I3302&lt;=51401),"Liberecký kraj",(IF(AND(I3302&gt;=53002,I3302&lt;=53976),"Pardubický kraj",(IF(AND(I3302&gt;=56002,I3302&lt;=57201),"Pardubický kraj",(IF(AND(I3302&gt;=60200,I3302&lt;=67201),"Jihomoravský kraj",(IF(AND(I3302&gt;=67801,I3302&lt;=68501),"Jihomoravský kraj",(IF(AND(I3302&gt;=69002,I3302&lt;=69801),"Jihomoravský kraj",(IF(AND(I3302&gt;=68601,I3302&lt;=68801),"Zlínský kraj",(IF(AND(I3302&gt;=75501,I3302&lt;=76901),"Zlínský kraj",(IF(AND(I3302&gt;=70030,I3302&lt;=74901),"Moravskoslezský kraj",(IF(AND(I3302&gt;=75000,I3302&lt;=75368),"Olomoucký kraj",(IF(AND(I3302&gt;=77200,I3302&lt;=79862),"Olomoucký kraj",(IF(AND(I3302&gt;=50011,I3302&lt;=50301),"Královéhradecký kraj",(IF(AND(I3302&gt;=54301,I3302&lt;=54303),"Královéhradecký kraj","0")))))))))))))))))))))))))))))))))))))))))))))))</f>
        <v>Jihomoravský kraj</v>
      </c>
      <c r="AD3302" t="s">
        <v>998</v>
      </c>
      <c r="AE3302" t="s">
        <v>998</v>
      </c>
      <c r="AF3302" t="s">
        <v>998</v>
      </c>
      <c r="AG3302" s="107">
        <v>300</v>
      </c>
      <c r="AH3302" s="107">
        <v>0</v>
      </c>
      <c r="AI3302" s="107">
        <v>0</v>
      </c>
      <c r="AJ3302" t="s">
        <v>999</v>
      </c>
      <c r="AK3302" s="106">
        <v>44923</v>
      </c>
    </row>
    <row r="3303" spans="1:37" x14ac:dyDescent="0.45">
      <c r="A3303" t="s">
        <v>15244</v>
      </c>
      <c r="B3303" t="s">
        <v>15240</v>
      </c>
      <c r="C3303" t="s">
        <v>990</v>
      </c>
      <c r="D3303" t="s">
        <v>15245</v>
      </c>
      <c r="E3303" t="s">
        <v>992</v>
      </c>
      <c r="F3303" t="s">
        <v>13869</v>
      </c>
      <c r="G3303">
        <v>13</v>
      </c>
      <c r="H3303" t="s">
        <v>1005</v>
      </c>
      <c r="I3303">
        <v>60200</v>
      </c>
      <c r="K3303" t="s">
        <v>15246</v>
      </c>
      <c r="L3303" s="106">
        <v>38457</v>
      </c>
      <c r="M3303">
        <v>14593352</v>
      </c>
      <c r="N3303" t="s">
        <v>1144</v>
      </c>
      <c r="O3303" t="s">
        <v>12</v>
      </c>
      <c r="P3303" t="s">
        <v>997</v>
      </c>
      <c r="R3303" s="109" t="str">
        <f>IF(OR(P3303="SB",Q3303="SB"),"SB",0)</f>
        <v>SB</v>
      </c>
      <c r="V3303" s="113" t="str">
        <f>IF(AND(I3303&gt;=10000,I3303&lt;=19900),"Praha",(IF(AND(I3303&gt;=25001,I3303&lt;=29501),"Středočeský kraj",(IF(AND(I3303&gt;=30100,I3303&lt;=34972),"Středočeský kraj",(IF(AND(I3303&gt;=35002,I3303&lt;=36271),"Karlovarský kraj",(IF(AND(I3303&gt;=37001,I3303&lt;=39201),"Jihočeský kraj",(IF(AND(I3303&gt;=39701,I3303&lt;=39901),"Jihočeský kraj",(IF(AND(I3303&gt;=39301,I3303&lt;=39601),"Kraj Vysočina",(IF(AND(I3303&gt;=58001,I3303&lt;=59501),"Kraj Vysočina",(IF(AND(I3303&gt;=67401,I3303&lt;=67602),"Kraj Vysočina",(IF(AND(I3303&gt;=40001,I3303&lt;=44101),"Ústecký kraj",(IF(AND(I3303&gt;=46001,I3303&lt;=47201),"Liberecký kraj",(IF(AND(I3303&gt;=51202,I3303&lt;=51401),"Liberecký kraj",(IF(AND(I3303&gt;=53002,I3303&lt;=53976),"Pardubický kraj",(IF(AND(I3303&gt;=56002,I3303&lt;=57201),"Pardubický kraj",(IF(AND(I3303&gt;=60200,I3303&lt;=67201),"Jihomoravský kraj",(IF(AND(I3303&gt;=67801,I3303&lt;=68501),"Jihomoravský kraj",(IF(AND(I3303&gt;=69002,I3303&lt;=69801),"Jihomoravský kraj",(IF(AND(I3303&gt;=68601,I3303&lt;=68801),"Zlínský kraj",(IF(AND(I3303&gt;=75501,I3303&lt;=76901),"Zlínský kraj",(IF(AND(I3303&gt;=70030,I3303&lt;=74901),"Moravskoslezský kraj",(IF(AND(I3303&gt;=75000,I3303&lt;=75368),"Olomoucký kraj",(IF(AND(I3303&gt;=77200,I3303&lt;=79862),"Olomoucký kraj",(IF(AND(I3303&gt;=50011,I3303&lt;=50301),"Královéhradecký kraj",(IF(AND(I3303&gt;=54301,I3303&lt;=54303),"Královéhradecký kraj","0")))))))))))))))))))))))))))))))))))))))))))))))</f>
        <v>Jihomoravský kraj</v>
      </c>
      <c r="AD3303" t="s">
        <v>998</v>
      </c>
      <c r="AE3303" t="s">
        <v>998</v>
      </c>
      <c r="AF3303" t="s">
        <v>998</v>
      </c>
      <c r="AG3303" s="107">
        <v>300</v>
      </c>
      <c r="AH3303" s="107">
        <v>0</v>
      </c>
      <c r="AI3303" s="107">
        <v>0</v>
      </c>
      <c r="AJ3303" t="s">
        <v>999</v>
      </c>
      <c r="AK3303" s="106">
        <v>44877</v>
      </c>
    </row>
    <row r="3304" spans="1:37" x14ac:dyDescent="0.45">
      <c r="A3304" t="s">
        <v>1037</v>
      </c>
      <c r="B3304" t="s">
        <v>16418</v>
      </c>
      <c r="C3304" t="s">
        <v>990</v>
      </c>
      <c r="D3304" t="s">
        <v>16419</v>
      </c>
      <c r="E3304" t="s">
        <v>992</v>
      </c>
      <c r="F3304" t="s">
        <v>2115</v>
      </c>
      <c r="G3304">
        <v>16</v>
      </c>
      <c r="H3304" t="s">
        <v>1005</v>
      </c>
      <c r="I3304">
        <v>60200</v>
      </c>
      <c r="K3304" t="s">
        <v>16420</v>
      </c>
      <c r="L3304" s="106">
        <v>40834</v>
      </c>
      <c r="M3304">
        <v>14611641</v>
      </c>
      <c r="N3304" t="s">
        <v>996</v>
      </c>
      <c r="O3304" t="s">
        <v>12</v>
      </c>
      <c r="P3304" t="s">
        <v>997</v>
      </c>
      <c r="R3304" s="109" t="str">
        <f>IF(OR(P3304="SB",Q3304="SB"),"SB",0)</f>
        <v>SB</v>
      </c>
      <c r="V3304" s="113" t="str">
        <f>IF(AND(I3304&gt;=10000,I3304&lt;=19900),"Praha",(IF(AND(I3304&gt;=25001,I3304&lt;=29501),"Středočeský kraj",(IF(AND(I3304&gt;=30100,I3304&lt;=34972),"Středočeský kraj",(IF(AND(I3304&gt;=35002,I3304&lt;=36271),"Karlovarský kraj",(IF(AND(I3304&gt;=37001,I3304&lt;=39201),"Jihočeský kraj",(IF(AND(I3304&gt;=39701,I3304&lt;=39901),"Jihočeský kraj",(IF(AND(I3304&gt;=39301,I3304&lt;=39601),"Kraj Vysočina",(IF(AND(I3304&gt;=58001,I3304&lt;=59501),"Kraj Vysočina",(IF(AND(I3304&gt;=67401,I3304&lt;=67602),"Kraj Vysočina",(IF(AND(I3304&gt;=40001,I3304&lt;=44101),"Ústecký kraj",(IF(AND(I3304&gt;=46001,I3304&lt;=47201),"Liberecký kraj",(IF(AND(I3304&gt;=51202,I3304&lt;=51401),"Liberecký kraj",(IF(AND(I3304&gt;=53002,I3304&lt;=53976),"Pardubický kraj",(IF(AND(I3304&gt;=56002,I3304&lt;=57201),"Pardubický kraj",(IF(AND(I3304&gt;=60200,I3304&lt;=67201),"Jihomoravský kraj",(IF(AND(I3304&gt;=67801,I3304&lt;=68501),"Jihomoravský kraj",(IF(AND(I3304&gt;=69002,I3304&lt;=69801),"Jihomoravský kraj",(IF(AND(I3304&gt;=68601,I3304&lt;=68801),"Zlínský kraj",(IF(AND(I3304&gt;=75501,I3304&lt;=76901),"Zlínský kraj",(IF(AND(I3304&gt;=70030,I3304&lt;=74901),"Moravskoslezský kraj",(IF(AND(I3304&gt;=75000,I3304&lt;=75368),"Olomoucký kraj",(IF(AND(I3304&gt;=77200,I3304&lt;=79862),"Olomoucký kraj",(IF(AND(I3304&gt;=50011,I3304&lt;=50301),"Královéhradecký kraj",(IF(AND(I3304&gt;=54301,I3304&lt;=54303),"Královéhradecký kraj","0")))))))))))))))))))))))))))))))))))))))))))))))</f>
        <v>Jihomoravský kraj</v>
      </c>
      <c r="AD3304" t="s">
        <v>998</v>
      </c>
      <c r="AE3304" t="s">
        <v>998</v>
      </c>
      <c r="AF3304" t="s">
        <v>998</v>
      </c>
      <c r="AG3304" s="107">
        <v>300</v>
      </c>
      <c r="AH3304" s="107">
        <v>0</v>
      </c>
      <c r="AI3304" s="107">
        <v>0</v>
      </c>
      <c r="AJ3304" t="s">
        <v>999</v>
      </c>
      <c r="AK3304" s="106">
        <v>44923</v>
      </c>
    </row>
    <row r="3305" spans="1:37" x14ac:dyDescent="0.45">
      <c r="A3305" t="s">
        <v>1186</v>
      </c>
      <c r="B3305" t="s">
        <v>16887</v>
      </c>
      <c r="C3305" t="s">
        <v>990</v>
      </c>
      <c r="D3305" t="s">
        <v>16888</v>
      </c>
      <c r="E3305" t="s">
        <v>992</v>
      </c>
      <c r="F3305" t="s">
        <v>16889</v>
      </c>
      <c r="G3305">
        <v>3</v>
      </c>
      <c r="H3305" t="s">
        <v>1005</v>
      </c>
      <c r="I3305">
        <v>60200</v>
      </c>
      <c r="K3305" t="s">
        <v>16890</v>
      </c>
      <c r="L3305" s="106">
        <v>41568</v>
      </c>
      <c r="M3305">
        <v>14624775</v>
      </c>
      <c r="N3305" t="s">
        <v>996</v>
      </c>
      <c r="O3305" t="s">
        <v>12</v>
      </c>
      <c r="P3305" t="s">
        <v>997</v>
      </c>
      <c r="R3305" s="109" t="str">
        <f>IF(OR(P3305="SB",Q3305="SB"),"SB",0)</f>
        <v>SB</v>
      </c>
      <c r="V3305" s="113" t="str">
        <f>IF(AND(I3305&gt;=10000,I3305&lt;=19900),"Praha",(IF(AND(I3305&gt;=25001,I3305&lt;=29501),"Středočeský kraj",(IF(AND(I3305&gt;=30100,I3305&lt;=34972),"Středočeský kraj",(IF(AND(I3305&gt;=35002,I3305&lt;=36271),"Karlovarský kraj",(IF(AND(I3305&gt;=37001,I3305&lt;=39201),"Jihočeský kraj",(IF(AND(I3305&gt;=39701,I3305&lt;=39901),"Jihočeský kraj",(IF(AND(I3305&gt;=39301,I3305&lt;=39601),"Kraj Vysočina",(IF(AND(I3305&gt;=58001,I3305&lt;=59501),"Kraj Vysočina",(IF(AND(I3305&gt;=67401,I3305&lt;=67602),"Kraj Vysočina",(IF(AND(I3305&gt;=40001,I3305&lt;=44101),"Ústecký kraj",(IF(AND(I3305&gt;=46001,I3305&lt;=47201),"Liberecký kraj",(IF(AND(I3305&gt;=51202,I3305&lt;=51401),"Liberecký kraj",(IF(AND(I3305&gt;=53002,I3305&lt;=53976),"Pardubický kraj",(IF(AND(I3305&gt;=56002,I3305&lt;=57201),"Pardubický kraj",(IF(AND(I3305&gt;=60200,I3305&lt;=67201),"Jihomoravský kraj",(IF(AND(I3305&gt;=67801,I3305&lt;=68501),"Jihomoravský kraj",(IF(AND(I3305&gt;=69002,I3305&lt;=69801),"Jihomoravský kraj",(IF(AND(I3305&gt;=68601,I3305&lt;=68801),"Zlínský kraj",(IF(AND(I3305&gt;=75501,I3305&lt;=76901),"Zlínský kraj",(IF(AND(I3305&gt;=70030,I3305&lt;=74901),"Moravskoslezský kraj",(IF(AND(I3305&gt;=75000,I3305&lt;=75368),"Olomoucký kraj",(IF(AND(I3305&gt;=77200,I3305&lt;=79862),"Olomoucký kraj",(IF(AND(I3305&gt;=50011,I3305&lt;=50301),"Královéhradecký kraj",(IF(AND(I3305&gt;=54301,I3305&lt;=54303),"Královéhradecký kraj","0")))))))))))))))))))))))))))))))))))))))))))))))</f>
        <v>Jihomoravský kraj</v>
      </c>
      <c r="AD3305" t="s">
        <v>998</v>
      </c>
      <c r="AE3305" t="s">
        <v>998</v>
      </c>
      <c r="AF3305" t="s">
        <v>998</v>
      </c>
      <c r="AG3305" s="107">
        <v>300</v>
      </c>
      <c r="AH3305" s="107">
        <v>0</v>
      </c>
      <c r="AI3305" s="107">
        <v>0</v>
      </c>
      <c r="AJ3305" t="s">
        <v>999</v>
      </c>
      <c r="AK3305" s="106">
        <v>44923</v>
      </c>
    </row>
    <row r="3306" spans="1:37" x14ac:dyDescent="0.45">
      <c r="A3306" t="s">
        <v>1102</v>
      </c>
      <c r="B3306" t="s">
        <v>19129</v>
      </c>
      <c r="C3306" t="s">
        <v>1002</v>
      </c>
      <c r="D3306" t="s">
        <v>19130</v>
      </c>
      <c r="E3306" t="s">
        <v>992</v>
      </c>
      <c r="F3306" t="s">
        <v>3150</v>
      </c>
      <c r="G3306">
        <v>68</v>
      </c>
      <c r="H3306" t="s">
        <v>1005</v>
      </c>
      <c r="I3306">
        <v>60200</v>
      </c>
      <c r="K3306" t="s">
        <v>19131</v>
      </c>
      <c r="L3306" s="106">
        <v>38900</v>
      </c>
      <c r="M3306">
        <v>14581531</v>
      </c>
      <c r="N3306" t="s">
        <v>1144</v>
      </c>
      <c r="O3306" t="s">
        <v>12</v>
      </c>
      <c r="P3306" t="s">
        <v>997</v>
      </c>
      <c r="R3306" s="109" t="str">
        <f>IF(OR(P3306="SB",Q3306="SB"),"SB",0)</f>
        <v>SB</v>
      </c>
      <c r="V3306" s="113" t="str">
        <f>IF(AND(I3306&gt;=10000,I3306&lt;=19900),"Praha",(IF(AND(I3306&gt;=25001,I3306&lt;=29501),"Středočeský kraj",(IF(AND(I3306&gt;=30100,I3306&lt;=34972),"Středočeský kraj",(IF(AND(I3306&gt;=35002,I3306&lt;=36271),"Karlovarský kraj",(IF(AND(I3306&gt;=37001,I3306&lt;=39201),"Jihočeský kraj",(IF(AND(I3306&gt;=39701,I3306&lt;=39901),"Jihočeský kraj",(IF(AND(I3306&gt;=39301,I3306&lt;=39601),"Kraj Vysočina",(IF(AND(I3306&gt;=58001,I3306&lt;=59501),"Kraj Vysočina",(IF(AND(I3306&gt;=67401,I3306&lt;=67602),"Kraj Vysočina",(IF(AND(I3306&gt;=40001,I3306&lt;=44101),"Ústecký kraj",(IF(AND(I3306&gt;=46001,I3306&lt;=47201),"Liberecký kraj",(IF(AND(I3306&gt;=51202,I3306&lt;=51401),"Liberecký kraj",(IF(AND(I3306&gt;=53002,I3306&lt;=53976),"Pardubický kraj",(IF(AND(I3306&gt;=56002,I3306&lt;=57201),"Pardubický kraj",(IF(AND(I3306&gt;=60200,I3306&lt;=67201),"Jihomoravský kraj",(IF(AND(I3306&gt;=67801,I3306&lt;=68501),"Jihomoravský kraj",(IF(AND(I3306&gt;=69002,I3306&lt;=69801),"Jihomoravský kraj",(IF(AND(I3306&gt;=68601,I3306&lt;=68801),"Zlínský kraj",(IF(AND(I3306&gt;=75501,I3306&lt;=76901),"Zlínský kraj",(IF(AND(I3306&gt;=70030,I3306&lt;=74901),"Moravskoslezský kraj",(IF(AND(I3306&gt;=75000,I3306&lt;=75368),"Olomoucký kraj",(IF(AND(I3306&gt;=77200,I3306&lt;=79862),"Olomoucký kraj",(IF(AND(I3306&gt;=50011,I3306&lt;=50301),"Královéhradecký kraj",(IF(AND(I3306&gt;=54301,I3306&lt;=54303),"Královéhradecký kraj","0")))))))))))))))))))))))))))))))))))))))))))))))</f>
        <v>Jihomoravský kraj</v>
      </c>
      <c r="AD3306" t="s">
        <v>998</v>
      </c>
      <c r="AE3306" t="s">
        <v>998</v>
      </c>
      <c r="AF3306" t="s">
        <v>998</v>
      </c>
      <c r="AG3306" s="107">
        <v>300</v>
      </c>
      <c r="AH3306" s="107">
        <v>0</v>
      </c>
      <c r="AI3306" s="107">
        <v>0</v>
      </c>
      <c r="AJ3306" t="s">
        <v>999</v>
      </c>
      <c r="AK3306" s="106">
        <v>44877</v>
      </c>
    </row>
    <row r="3307" spans="1:37" x14ac:dyDescent="0.45">
      <c r="A3307" t="s">
        <v>1184</v>
      </c>
      <c r="B3307" t="s">
        <v>8622</v>
      </c>
      <c r="C3307" t="s">
        <v>990</v>
      </c>
      <c r="D3307" t="s">
        <v>8623</v>
      </c>
      <c r="E3307" t="s">
        <v>992</v>
      </c>
      <c r="F3307" t="s">
        <v>4063</v>
      </c>
      <c r="G3307">
        <v>1</v>
      </c>
      <c r="H3307" t="s">
        <v>1005</v>
      </c>
      <c r="I3307">
        <v>60300</v>
      </c>
      <c r="K3307" t="s">
        <v>8624</v>
      </c>
      <c r="L3307" s="106">
        <v>31791</v>
      </c>
      <c r="M3307">
        <v>11489756</v>
      </c>
      <c r="N3307" t="s">
        <v>996</v>
      </c>
      <c r="O3307" t="s">
        <v>12</v>
      </c>
      <c r="P3307" t="s">
        <v>997</v>
      </c>
      <c r="R3307" s="109" t="str">
        <f>IF(OR(P3307="SB",Q3307="SB"),"SB",0)</f>
        <v>SB</v>
      </c>
      <c r="T3307" s="110">
        <v>12911</v>
      </c>
      <c r="U3307" t="s">
        <v>19633</v>
      </c>
      <c r="V3307" s="113" t="str">
        <f>IF(AND(I3307&gt;=10000,I3307&lt;=19900),"Praha",(IF(AND(I3307&gt;=25001,I3307&lt;=29501),"Středočeský kraj",(IF(AND(I3307&gt;=30100,I3307&lt;=34972),"Středočeský kraj",(IF(AND(I3307&gt;=35002,I3307&lt;=36271),"Karlovarský kraj",(IF(AND(I3307&gt;=37001,I3307&lt;=39201),"Jihočeský kraj",(IF(AND(I3307&gt;=39701,I3307&lt;=39901),"Jihočeský kraj",(IF(AND(I3307&gt;=39301,I3307&lt;=39601),"Kraj Vysočina",(IF(AND(I3307&gt;=58001,I3307&lt;=59501),"Kraj Vysočina",(IF(AND(I3307&gt;=67401,I3307&lt;=67602),"Kraj Vysočina",(IF(AND(I3307&gt;=40001,I3307&lt;=44101),"Ústecký kraj",(IF(AND(I3307&gt;=46001,I3307&lt;=47201),"Liberecký kraj",(IF(AND(I3307&gt;=51202,I3307&lt;=51401),"Liberecký kraj",(IF(AND(I3307&gt;=53002,I3307&lt;=53976),"Pardubický kraj",(IF(AND(I3307&gt;=56002,I3307&lt;=57201),"Pardubický kraj",(IF(AND(I3307&gt;=60200,I3307&lt;=67201),"Jihomoravský kraj",(IF(AND(I3307&gt;=67801,I3307&lt;=68501),"Jihomoravský kraj",(IF(AND(I3307&gt;=69002,I3307&lt;=69801),"Jihomoravský kraj",(IF(AND(I3307&gt;=68601,I3307&lt;=68801),"Zlínský kraj",(IF(AND(I3307&gt;=75501,I3307&lt;=76901),"Zlínský kraj",(IF(AND(I3307&gt;=70030,I3307&lt;=74901),"Moravskoslezský kraj",(IF(AND(I3307&gt;=75000,I3307&lt;=75368),"Olomoucký kraj",(IF(AND(I3307&gt;=77200,I3307&lt;=79862),"Olomoucký kraj",(IF(AND(I3307&gt;=50011,I3307&lt;=50301),"Královéhradecký kraj",(IF(AND(I3307&gt;=54301,I3307&lt;=54303),"Královéhradecký kraj","0")))))))))))))))))))))))))))))))))))))))))))))))</f>
        <v>Jihomoravský kraj</v>
      </c>
      <c r="AD3307" t="s">
        <v>998</v>
      </c>
      <c r="AE3307" t="s">
        <v>998</v>
      </c>
      <c r="AF3307" t="s">
        <v>998</v>
      </c>
      <c r="AG3307" s="107">
        <v>0</v>
      </c>
      <c r="AH3307" s="107">
        <v>0</v>
      </c>
      <c r="AI3307" s="107">
        <v>0</v>
      </c>
      <c r="AJ3307" t="s">
        <v>1012</v>
      </c>
    </row>
    <row r="3308" spans="1:37" x14ac:dyDescent="0.45">
      <c r="A3308" t="s">
        <v>1102</v>
      </c>
      <c r="B3308" t="s">
        <v>4012</v>
      </c>
      <c r="C3308" t="s">
        <v>1002</v>
      </c>
      <c r="D3308" t="s">
        <v>4017</v>
      </c>
      <c r="E3308" t="s">
        <v>992</v>
      </c>
      <c r="F3308" t="s">
        <v>3277</v>
      </c>
      <c r="G3308">
        <v>33</v>
      </c>
      <c r="H3308" t="s">
        <v>1005</v>
      </c>
      <c r="I3308">
        <v>60300</v>
      </c>
      <c r="K3308" t="s">
        <v>4018</v>
      </c>
      <c r="L3308" s="106">
        <v>41100</v>
      </c>
      <c r="M3308">
        <v>14605981</v>
      </c>
      <c r="N3308" t="s">
        <v>996</v>
      </c>
      <c r="O3308" t="s">
        <v>12</v>
      </c>
      <c r="P3308" t="s">
        <v>997</v>
      </c>
      <c r="R3308" s="109" t="str">
        <f>IF(OR(P3308="SB",Q3308="SB"),"SB",0)</f>
        <v>SB</v>
      </c>
      <c r="T3308" s="110" t="s">
        <v>998</v>
      </c>
      <c r="V3308" s="113" t="str">
        <f>IF(AND(I3308&gt;=10000,I3308&lt;=19900),"Praha",(IF(AND(I3308&gt;=25001,I3308&lt;=29501),"Středočeský kraj",(IF(AND(I3308&gt;=30100,I3308&lt;=34972),"Středočeský kraj",(IF(AND(I3308&gt;=35002,I3308&lt;=36271),"Karlovarský kraj",(IF(AND(I3308&gt;=37001,I3308&lt;=39201),"Jihočeský kraj",(IF(AND(I3308&gt;=39701,I3308&lt;=39901),"Jihočeský kraj",(IF(AND(I3308&gt;=39301,I3308&lt;=39601),"Kraj Vysočina",(IF(AND(I3308&gt;=58001,I3308&lt;=59501),"Kraj Vysočina",(IF(AND(I3308&gt;=67401,I3308&lt;=67602),"Kraj Vysočina",(IF(AND(I3308&gt;=40001,I3308&lt;=44101),"Ústecký kraj",(IF(AND(I3308&gt;=46001,I3308&lt;=47201),"Liberecký kraj",(IF(AND(I3308&gt;=51202,I3308&lt;=51401),"Liberecký kraj",(IF(AND(I3308&gt;=53002,I3308&lt;=53976),"Pardubický kraj",(IF(AND(I3308&gt;=56002,I3308&lt;=57201),"Pardubický kraj",(IF(AND(I3308&gt;=60200,I3308&lt;=67201),"Jihomoravský kraj",(IF(AND(I3308&gt;=67801,I3308&lt;=68501),"Jihomoravský kraj",(IF(AND(I3308&gt;=69002,I3308&lt;=69801),"Jihomoravský kraj",(IF(AND(I3308&gt;=68601,I3308&lt;=68801),"Zlínský kraj",(IF(AND(I3308&gt;=75501,I3308&lt;=76901),"Zlínský kraj",(IF(AND(I3308&gt;=70030,I3308&lt;=74901),"Moravskoslezský kraj",(IF(AND(I3308&gt;=75000,I3308&lt;=75368),"Olomoucký kraj",(IF(AND(I3308&gt;=77200,I3308&lt;=79862),"Olomoucký kraj",(IF(AND(I3308&gt;=50011,I3308&lt;=50301),"Královéhradecký kraj",(IF(AND(I3308&gt;=54301,I3308&lt;=54303),"Královéhradecký kraj","0")))))))))))))))))))))))))))))))))))))))))))))))</f>
        <v>Jihomoravský kraj</v>
      </c>
      <c r="AB3308" t="s">
        <v>998</v>
      </c>
      <c r="AD3308" t="s">
        <v>998</v>
      </c>
      <c r="AE3308" t="s">
        <v>998</v>
      </c>
      <c r="AF3308" t="s">
        <v>998</v>
      </c>
      <c r="AG3308" s="107">
        <v>300</v>
      </c>
      <c r="AH3308" s="107">
        <v>0</v>
      </c>
      <c r="AI3308" s="107">
        <v>0</v>
      </c>
      <c r="AJ3308" t="s">
        <v>999</v>
      </c>
      <c r="AK3308" s="106">
        <v>44923</v>
      </c>
    </row>
    <row r="3309" spans="1:37" x14ac:dyDescent="0.45">
      <c r="A3309" t="s">
        <v>1112</v>
      </c>
      <c r="B3309" t="s">
        <v>1037</v>
      </c>
      <c r="C3309" t="s">
        <v>990</v>
      </c>
      <c r="D3309" t="s">
        <v>4403</v>
      </c>
      <c r="E3309" t="s">
        <v>992</v>
      </c>
      <c r="F3309" t="s">
        <v>3277</v>
      </c>
      <c r="G3309">
        <v>3</v>
      </c>
      <c r="H3309" t="s">
        <v>1005</v>
      </c>
      <c r="I3309">
        <v>60300</v>
      </c>
      <c r="K3309" t="s">
        <v>4404</v>
      </c>
      <c r="L3309" s="106">
        <v>28589</v>
      </c>
      <c r="M3309">
        <v>12973452</v>
      </c>
      <c r="N3309" t="s">
        <v>996</v>
      </c>
      <c r="O3309" t="s">
        <v>12</v>
      </c>
      <c r="P3309" t="s">
        <v>997</v>
      </c>
      <c r="R3309" s="109" t="str">
        <f>IF(OR(P3309="SB",Q3309="SB"),"SB",0)</f>
        <v>SB</v>
      </c>
      <c r="T3309" s="110" t="s">
        <v>998</v>
      </c>
      <c r="V3309" s="113" t="str">
        <f>IF(AND(I3309&gt;=10000,I3309&lt;=19900),"Praha",(IF(AND(I3309&gt;=25001,I3309&lt;=29501),"Středočeský kraj",(IF(AND(I3309&gt;=30100,I3309&lt;=34972),"Středočeský kraj",(IF(AND(I3309&gt;=35002,I3309&lt;=36271),"Karlovarský kraj",(IF(AND(I3309&gt;=37001,I3309&lt;=39201),"Jihočeský kraj",(IF(AND(I3309&gt;=39701,I3309&lt;=39901),"Jihočeský kraj",(IF(AND(I3309&gt;=39301,I3309&lt;=39601),"Kraj Vysočina",(IF(AND(I3309&gt;=58001,I3309&lt;=59501),"Kraj Vysočina",(IF(AND(I3309&gt;=67401,I3309&lt;=67602),"Kraj Vysočina",(IF(AND(I3309&gt;=40001,I3309&lt;=44101),"Ústecký kraj",(IF(AND(I3309&gt;=46001,I3309&lt;=47201),"Liberecký kraj",(IF(AND(I3309&gt;=51202,I3309&lt;=51401),"Liberecký kraj",(IF(AND(I3309&gt;=53002,I3309&lt;=53976),"Pardubický kraj",(IF(AND(I3309&gt;=56002,I3309&lt;=57201),"Pardubický kraj",(IF(AND(I3309&gt;=60200,I3309&lt;=67201),"Jihomoravský kraj",(IF(AND(I3309&gt;=67801,I3309&lt;=68501),"Jihomoravský kraj",(IF(AND(I3309&gt;=69002,I3309&lt;=69801),"Jihomoravský kraj",(IF(AND(I3309&gt;=68601,I3309&lt;=68801),"Zlínský kraj",(IF(AND(I3309&gt;=75501,I3309&lt;=76901),"Zlínský kraj",(IF(AND(I3309&gt;=70030,I3309&lt;=74901),"Moravskoslezský kraj",(IF(AND(I3309&gt;=75000,I3309&lt;=75368),"Olomoucký kraj",(IF(AND(I3309&gt;=77200,I3309&lt;=79862),"Olomoucký kraj",(IF(AND(I3309&gt;=50011,I3309&lt;=50301),"Královéhradecký kraj",(IF(AND(I3309&gt;=54301,I3309&lt;=54303),"Královéhradecký kraj","0")))))))))))))))))))))))))))))))))))))))))))))))</f>
        <v>Jihomoravský kraj</v>
      </c>
      <c r="AB3309" t="s">
        <v>998</v>
      </c>
      <c r="AD3309" t="s">
        <v>998</v>
      </c>
      <c r="AE3309" t="s">
        <v>998</v>
      </c>
      <c r="AF3309" t="s">
        <v>998</v>
      </c>
      <c r="AG3309" s="107">
        <v>0</v>
      </c>
      <c r="AH3309" s="107">
        <v>0</v>
      </c>
      <c r="AI3309" s="107">
        <v>0</v>
      </c>
      <c r="AJ3309" t="s">
        <v>1012</v>
      </c>
    </row>
    <row r="3310" spans="1:37" x14ac:dyDescent="0.45">
      <c r="A3310" t="s">
        <v>1124</v>
      </c>
      <c r="B3310" t="s">
        <v>14374</v>
      </c>
      <c r="C3310" t="s">
        <v>990</v>
      </c>
      <c r="D3310" t="s">
        <v>14375</v>
      </c>
      <c r="E3310" t="s">
        <v>992</v>
      </c>
      <c r="F3310" t="s">
        <v>2767</v>
      </c>
      <c r="G3310">
        <v>18</v>
      </c>
      <c r="H3310" t="s">
        <v>1005</v>
      </c>
      <c r="I3310">
        <v>60300</v>
      </c>
      <c r="K3310" t="s">
        <v>14376</v>
      </c>
      <c r="L3310" s="106">
        <v>30941</v>
      </c>
      <c r="M3310">
        <v>14635081</v>
      </c>
      <c r="N3310" t="s">
        <v>996</v>
      </c>
      <c r="O3310" t="s">
        <v>12</v>
      </c>
      <c r="P3310" t="s">
        <v>997</v>
      </c>
      <c r="R3310" s="109" t="str">
        <f>IF(OR(P3310="SB",Q3310="SB"),"SB",0)</f>
        <v>SB</v>
      </c>
      <c r="T3310" s="110" t="s">
        <v>998</v>
      </c>
      <c r="V3310" s="113" t="str">
        <f>IF(AND(I3310&gt;=10000,I3310&lt;=19900),"Praha",(IF(AND(I3310&gt;=25001,I3310&lt;=29501),"Středočeský kraj",(IF(AND(I3310&gt;=30100,I3310&lt;=34972),"Středočeský kraj",(IF(AND(I3310&gt;=35002,I3310&lt;=36271),"Karlovarský kraj",(IF(AND(I3310&gt;=37001,I3310&lt;=39201),"Jihočeský kraj",(IF(AND(I3310&gt;=39701,I3310&lt;=39901),"Jihočeský kraj",(IF(AND(I3310&gt;=39301,I3310&lt;=39601),"Kraj Vysočina",(IF(AND(I3310&gt;=58001,I3310&lt;=59501),"Kraj Vysočina",(IF(AND(I3310&gt;=67401,I3310&lt;=67602),"Kraj Vysočina",(IF(AND(I3310&gt;=40001,I3310&lt;=44101),"Ústecký kraj",(IF(AND(I3310&gt;=46001,I3310&lt;=47201),"Liberecký kraj",(IF(AND(I3310&gt;=51202,I3310&lt;=51401),"Liberecký kraj",(IF(AND(I3310&gt;=53002,I3310&lt;=53976),"Pardubický kraj",(IF(AND(I3310&gt;=56002,I3310&lt;=57201),"Pardubický kraj",(IF(AND(I3310&gt;=60200,I3310&lt;=67201),"Jihomoravský kraj",(IF(AND(I3310&gt;=67801,I3310&lt;=68501),"Jihomoravský kraj",(IF(AND(I3310&gt;=69002,I3310&lt;=69801),"Jihomoravský kraj",(IF(AND(I3310&gt;=68601,I3310&lt;=68801),"Zlínský kraj",(IF(AND(I3310&gt;=75501,I3310&lt;=76901),"Zlínský kraj",(IF(AND(I3310&gt;=70030,I3310&lt;=74901),"Moravskoslezský kraj",(IF(AND(I3310&gt;=75000,I3310&lt;=75368),"Olomoucký kraj",(IF(AND(I3310&gt;=77200,I3310&lt;=79862),"Olomoucký kraj",(IF(AND(I3310&gt;=50011,I3310&lt;=50301),"Královéhradecký kraj",(IF(AND(I3310&gt;=54301,I3310&lt;=54303),"Královéhradecký kraj","0")))))))))))))))))))))))))))))))))))))))))))))))</f>
        <v>Jihomoravský kraj</v>
      </c>
      <c r="AB3310" t="s">
        <v>998</v>
      </c>
      <c r="AD3310" t="s">
        <v>998</v>
      </c>
      <c r="AE3310" t="s">
        <v>998</v>
      </c>
      <c r="AF3310" t="s">
        <v>998</v>
      </c>
      <c r="AG3310" s="107">
        <v>0</v>
      </c>
      <c r="AH3310" s="107">
        <v>0</v>
      </c>
      <c r="AI3310" s="107">
        <v>0</v>
      </c>
      <c r="AJ3310" t="s">
        <v>1012</v>
      </c>
    </row>
    <row r="3311" spans="1:37" x14ac:dyDescent="0.45">
      <c r="A3311" t="s">
        <v>1225</v>
      </c>
      <c r="B3311" t="s">
        <v>15554</v>
      </c>
      <c r="C3311" t="s">
        <v>1002</v>
      </c>
      <c r="D3311" t="s">
        <v>15555</v>
      </c>
      <c r="E3311" t="s">
        <v>992</v>
      </c>
      <c r="F3311" t="s">
        <v>3487</v>
      </c>
      <c r="G3311">
        <v>7</v>
      </c>
      <c r="H3311" t="s">
        <v>1005</v>
      </c>
      <c r="I3311">
        <v>60300</v>
      </c>
      <c r="K3311" t="s">
        <v>15556</v>
      </c>
      <c r="L3311" s="106">
        <v>40568</v>
      </c>
      <c r="M3311">
        <v>14602951</v>
      </c>
      <c r="N3311" t="s">
        <v>1431</v>
      </c>
      <c r="O3311" t="s">
        <v>1282</v>
      </c>
      <c r="P3311" t="s">
        <v>997</v>
      </c>
      <c r="R3311" s="109" t="str">
        <f>IF(OR(P3311="SB",Q3311="SB"),"SB",0)</f>
        <v>SB</v>
      </c>
      <c r="T3311" s="110" t="s">
        <v>998</v>
      </c>
      <c r="V3311" s="113" t="str">
        <f>IF(AND(I3311&gt;=10000,I3311&lt;=19900),"Praha",(IF(AND(I3311&gt;=25001,I3311&lt;=29501),"Středočeský kraj",(IF(AND(I3311&gt;=30100,I3311&lt;=34972),"Středočeský kraj",(IF(AND(I3311&gt;=35002,I3311&lt;=36271),"Karlovarský kraj",(IF(AND(I3311&gt;=37001,I3311&lt;=39201),"Jihočeský kraj",(IF(AND(I3311&gt;=39701,I3311&lt;=39901),"Jihočeský kraj",(IF(AND(I3311&gt;=39301,I3311&lt;=39601),"Kraj Vysočina",(IF(AND(I3311&gt;=58001,I3311&lt;=59501),"Kraj Vysočina",(IF(AND(I3311&gt;=67401,I3311&lt;=67602),"Kraj Vysočina",(IF(AND(I3311&gt;=40001,I3311&lt;=44101),"Ústecký kraj",(IF(AND(I3311&gt;=46001,I3311&lt;=47201),"Liberecký kraj",(IF(AND(I3311&gt;=51202,I3311&lt;=51401),"Liberecký kraj",(IF(AND(I3311&gt;=53002,I3311&lt;=53976),"Pardubický kraj",(IF(AND(I3311&gt;=56002,I3311&lt;=57201),"Pardubický kraj",(IF(AND(I3311&gt;=60200,I3311&lt;=67201),"Jihomoravský kraj",(IF(AND(I3311&gt;=67801,I3311&lt;=68501),"Jihomoravský kraj",(IF(AND(I3311&gt;=69002,I3311&lt;=69801),"Jihomoravský kraj",(IF(AND(I3311&gt;=68601,I3311&lt;=68801),"Zlínský kraj",(IF(AND(I3311&gt;=75501,I3311&lt;=76901),"Zlínský kraj",(IF(AND(I3311&gt;=70030,I3311&lt;=74901),"Moravskoslezský kraj",(IF(AND(I3311&gt;=75000,I3311&lt;=75368),"Olomoucký kraj",(IF(AND(I3311&gt;=77200,I3311&lt;=79862),"Olomoucký kraj",(IF(AND(I3311&gt;=50011,I3311&lt;=50301),"Královéhradecký kraj",(IF(AND(I3311&gt;=54301,I3311&lt;=54303),"Královéhradecký kraj","0")))))))))))))))))))))))))))))))))))))))))))))))</f>
        <v>Jihomoravský kraj</v>
      </c>
      <c r="AB3311" t="s">
        <v>998</v>
      </c>
      <c r="AD3311" t="s">
        <v>998</v>
      </c>
      <c r="AE3311" t="s">
        <v>998</v>
      </c>
      <c r="AF3311" t="s">
        <v>998</v>
      </c>
      <c r="AG3311" s="107">
        <v>300</v>
      </c>
      <c r="AH3311" s="107">
        <v>0</v>
      </c>
      <c r="AI3311" s="107">
        <v>0</v>
      </c>
      <c r="AJ3311" t="s">
        <v>999</v>
      </c>
      <c r="AK3311" s="106">
        <v>44920</v>
      </c>
    </row>
    <row r="3312" spans="1:37" x14ac:dyDescent="0.45">
      <c r="A3312" t="s">
        <v>1842</v>
      </c>
      <c r="B3312" t="s">
        <v>15572</v>
      </c>
      <c r="C3312" t="s">
        <v>990</v>
      </c>
      <c r="D3312" t="s">
        <v>15573</v>
      </c>
      <c r="E3312" t="s">
        <v>992</v>
      </c>
      <c r="F3312" t="s">
        <v>13021</v>
      </c>
      <c r="G3312">
        <v>53</v>
      </c>
      <c r="H3312" t="s">
        <v>1005</v>
      </c>
      <c r="I3312">
        <v>60300</v>
      </c>
      <c r="K3312" t="s">
        <v>15574</v>
      </c>
      <c r="L3312" s="106">
        <v>39951</v>
      </c>
      <c r="M3312">
        <v>14729253</v>
      </c>
      <c r="N3312" t="s">
        <v>996</v>
      </c>
      <c r="O3312" t="s">
        <v>12</v>
      </c>
      <c r="P3312" t="s">
        <v>997</v>
      </c>
      <c r="R3312" s="109" t="str">
        <f>IF(OR(P3312="SB",Q3312="SB"),"SB",0)</f>
        <v>SB</v>
      </c>
      <c r="T3312" s="110" t="s">
        <v>998</v>
      </c>
      <c r="V3312" s="113" t="str">
        <f>IF(AND(I3312&gt;=10000,I3312&lt;=19900),"Praha",(IF(AND(I3312&gt;=25001,I3312&lt;=29501),"Středočeský kraj",(IF(AND(I3312&gt;=30100,I3312&lt;=34972),"Středočeský kraj",(IF(AND(I3312&gt;=35002,I3312&lt;=36271),"Karlovarský kraj",(IF(AND(I3312&gt;=37001,I3312&lt;=39201),"Jihočeský kraj",(IF(AND(I3312&gt;=39701,I3312&lt;=39901),"Jihočeský kraj",(IF(AND(I3312&gt;=39301,I3312&lt;=39601),"Kraj Vysočina",(IF(AND(I3312&gt;=58001,I3312&lt;=59501),"Kraj Vysočina",(IF(AND(I3312&gt;=67401,I3312&lt;=67602),"Kraj Vysočina",(IF(AND(I3312&gt;=40001,I3312&lt;=44101),"Ústecký kraj",(IF(AND(I3312&gt;=46001,I3312&lt;=47201),"Liberecký kraj",(IF(AND(I3312&gt;=51202,I3312&lt;=51401),"Liberecký kraj",(IF(AND(I3312&gt;=53002,I3312&lt;=53976),"Pardubický kraj",(IF(AND(I3312&gt;=56002,I3312&lt;=57201),"Pardubický kraj",(IF(AND(I3312&gt;=60200,I3312&lt;=67201),"Jihomoravský kraj",(IF(AND(I3312&gt;=67801,I3312&lt;=68501),"Jihomoravský kraj",(IF(AND(I3312&gt;=69002,I3312&lt;=69801),"Jihomoravský kraj",(IF(AND(I3312&gt;=68601,I3312&lt;=68801),"Zlínský kraj",(IF(AND(I3312&gt;=75501,I3312&lt;=76901),"Zlínský kraj",(IF(AND(I3312&gt;=70030,I3312&lt;=74901),"Moravskoslezský kraj",(IF(AND(I3312&gt;=75000,I3312&lt;=75368),"Olomoucký kraj",(IF(AND(I3312&gt;=77200,I3312&lt;=79862),"Olomoucký kraj",(IF(AND(I3312&gt;=50011,I3312&lt;=50301),"Královéhradecký kraj",(IF(AND(I3312&gt;=54301,I3312&lt;=54303),"Královéhradecký kraj","0")))))))))))))))))))))))))))))))))))))))))))))))</f>
        <v>Jihomoravský kraj</v>
      </c>
      <c r="AB3312" t="s">
        <v>998</v>
      </c>
      <c r="AD3312" t="s">
        <v>998</v>
      </c>
      <c r="AE3312" t="s">
        <v>998</v>
      </c>
      <c r="AF3312" t="s">
        <v>998</v>
      </c>
      <c r="AG3312" s="107">
        <v>300</v>
      </c>
      <c r="AH3312" s="107">
        <v>0</v>
      </c>
      <c r="AI3312" s="107">
        <v>0</v>
      </c>
      <c r="AJ3312" t="s">
        <v>999</v>
      </c>
      <c r="AK3312" s="106">
        <v>44923</v>
      </c>
    </row>
    <row r="3313" spans="1:37" x14ac:dyDescent="0.45">
      <c r="A3313" t="s">
        <v>2048</v>
      </c>
      <c r="B3313" t="s">
        <v>3239</v>
      </c>
      <c r="C3313" t="s">
        <v>1002</v>
      </c>
      <c r="D3313" t="s">
        <v>3243</v>
      </c>
      <c r="E3313" t="s">
        <v>992</v>
      </c>
      <c r="F3313" t="s">
        <v>3244</v>
      </c>
      <c r="G3313">
        <v>6</v>
      </c>
      <c r="H3313" t="s">
        <v>1005</v>
      </c>
      <c r="I3313">
        <v>60300</v>
      </c>
      <c r="K3313" t="s">
        <v>3245</v>
      </c>
      <c r="L3313" s="106">
        <v>41054</v>
      </c>
      <c r="M3313">
        <v>14580016</v>
      </c>
      <c r="N3313" t="s">
        <v>1144</v>
      </c>
      <c r="O3313" t="s">
        <v>12</v>
      </c>
      <c r="P3313" t="s">
        <v>997</v>
      </c>
      <c r="R3313" s="109" t="str">
        <f>IF(OR(P3313="SB",Q3313="SB"),"SB",0)</f>
        <v>SB</v>
      </c>
      <c r="V3313" s="113" t="str">
        <f>IF(AND(I3313&gt;=10000,I3313&lt;=19900),"Praha",(IF(AND(I3313&gt;=25001,I3313&lt;=29501),"Středočeský kraj",(IF(AND(I3313&gt;=30100,I3313&lt;=34972),"Středočeský kraj",(IF(AND(I3313&gt;=35002,I3313&lt;=36271),"Karlovarský kraj",(IF(AND(I3313&gt;=37001,I3313&lt;=39201),"Jihočeský kraj",(IF(AND(I3313&gt;=39701,I3313&lt;=39901),"Jihočeský kraj",(IF(AND(I3313&gt;=39301,I3313&lt;=39601),"Kraj Vysočina",(IF(AND(I3313&gt;=58001,I3313&lt;=59501),"Kraj Vysočina",(IF(AND(I3313&gt;=67401,I3313&lt;=67602),"Kraj Vysočina",(IF(AND(I3313&gt;=40001,I3313&lt;=44101),"Ústecký kraj",(IF(AND(I3313&gt;=46001,I3313&lt;=47201),"Liberecký kraj",(IF(AND(I3313&gt;=51202,I3313&lt;=51401),"Liberecký kraj",(IF(AND(I3313&gt;=53002,I3313&lt;=53976),"Pardubický kraj",(IF(AND(I3313&gt;=56002,I3313&lt;=57201),"Pardubický kraj",(IF(AND(I3313&gt;=60200,I3313&lt;=67201),"Jihomoravský kraj",(IF(AND(I3313&gt;=67801,I3313&lt;=68501),"Jihomoravský kraj",(IF(AND(I3313&gt;=69002,I3313&lt;=69801),"Jihomoravský kraj",(IF(AND(I3313&gt;=68601,I3313&lt;=68801),"Zlínský kraj",(IF(AND(I3313&gt;=75501,I3313&lt;=76901),"Zlínský kraj",(IF(AND(I3313&gt;=70030,I3313&lt;=74901),"Moravskoslezský kraj",(IF(AND(I3313&gt;=75000,I3313&lt;=75368),"Olomoucký kraj",(IF(AND(I3313&gt;=77200,I3313&lt;=79862),"Olomoucký kraj",(IF(AND(I3313&gt;=50011,I3313&lt;=50301),"Královéhradecký kraj",(IF(AND(I3313&gt;=54301,I3313&lt;=54303),"Královéhradecký kraj","0")))))))))))))))))))))))))))))))))))))))))))))))</f>
        <v>Jihomoravský kraj</v>
      </c>
      <c r="AD3313" t="s">
        <v>998</v>
      </c>
      <c r="AE3313" t="s">
        <v>998</v>
      </c>
      <c r="AF3313" t="s">
        <v>998</v>
      </c>
      <c r="AG3313" s="107">
        <v>300</v>
      </c>
      <c r="AH3313" s="107">
        <v>0</v>
      </c>
      <c r="AI3313" s="107">
        <v>0</v>
      </c>
      <c r="AJ3313" t="s">
        <v>999</v>
      </c>
      <c r="AK3313" s="106">
        <v>44877</v>
      </c>
    </row>
    <row r="3314" spans="1:37" x14ac:dyDescent="0.45">
      <c r="A3314" t="s">
        <v>2139</v>
      </c>
      <c r="B3314" t="s">
        <v>4414</v>
      </c>
      <c r="C3314" t="s">
        <v>1002</v>
      </c>
      <c r="D3314" t="s">
        <v>17975</v>
      </c>
      <c r="E3314" t="s">
        <v>992</v>
      </c>
      <c r="F3314" t="s">
        <v>3277</v>
      </c>
      <c r="G3314">
        <v>21</v>
      </c>
      <c r="H3314" t="s">
        <v>1005</v>
      </c>
      <c r="I3314">
        <v>60300</v>
      </c>
      <c r="K3314" t="s">
        <v>17976</v>
      </c>
      <c r="L3314" s="106">
        <v>40431</v>
      </c>
      <c r="M3314">
        <v>14615479</v>
      </c>
      <c r="N3314" t="s">
        <v>996</v>
      </c>
      <c r="O3314" t="s">
        <v>12</v>
      </c>
      <c r="P3314" t="s">
        <v>997</v>
      </c>
      <c r="R3314" s="109" t="str">
        <f>IF(OR(P3314="SB",Q3314="SB"),"SB",0)</f>
        <v>SB</v>
      </c>
      <c r="V3314" s="113" t="str">
        <f>IF(AND(I3314&gt;=10000,I3314&lt;=19900),"Praha",(IF(AND(I3314&gt;=25001,I3314&lt;=29501),"Středočeský kraj",(IF(AND(I3314&gt;=30100,I3314&lt;=34972),"Středočeský kraj",(IF(AND(I3314&gt;=35002,I3314&lt;=36271),"Karlovarský kraj",(IF(AND(I3314&gt;=37001,I3314&lt;=39201),"Jihočeský kraj",(IF(AND(I3314&gt;=39701,I3314&lt;=39901),"Jihočeský kraj",(IF(AND(I3314&gt;=39301,I3314&lt;=39601),"Kraj Vysočina",(IF(AND(I3314&gt;=58001,I3314&lt;=59501),"Kraj Vysočina",(IF(AND(I3314&gt;=67401,I3314&lt;=67602),"Kraj Vysočina",(IF(AND(I3314&gt;=40001,I3314&lt;=44101),"Ústecký kraj",(IF(AND(I3314&gt;=46001,I3314&lt;=47201),"Liberecký kraj",(IF(AND(I3314&gt;=51202,I3314&lt;=51401),"Liberecký kraj",(IF(AND(I3314&gt;=53002,I3314&lt;=53976),"Pardubický kraj",(IF(AND(I3314&gt;=56002,I3314&lt;=57201),"Pardubický kraj",(IF(AND(I3314&gt;=60200,I3314&lt;=67201),"Jihomoravský kraj",(IF(AND(I3314&gt;=67801,I3314&lt;=68501),"Jihomoravský kraj",(IF(AND(I3314&gt;=69002,I3314&lt;=69801),"Jihomoravský kraj",(IF(AND(I3314&gt;=68601,I3314&lt;=68801),"Zlínský kraj",(IF(AND(I3314&gt;=75501,I3314&lt;=76901),"Zlínský kraj",(IF(AND(I3314&gt;=70030,I3314&lt;=74901),"Moravskoslezský kraj",(IF(AND(I3314&gt;=75000,I3314&lt;=75368),"Olomoucký kraj",(IF(AND(I3314&gt;=77200,I3314&lt;=79862),"Olomoucký kraj",(IF(AND(I3314&gt;=50011,I3314&lt;=50301),"Královéhradecký kraj",(IF(AND(I3314&gt;=54301,I3314&lt;=54303),"Královéhradecký kraj","0")))))))))))))))))))))))))))))))))))))))))))))))</f>
        <v>Jihomoravský kraj</v>
      </c>
      <c r="AD3314" t="s">
        <v>998</v>
      </c>
      <c r="AE3314" t="s">
        <v>998</v>
      </c>
      <c r="AF3314" t="s">
        <v>998</v>
      </c>
      <c r="AG3314" s="107">
        <v>300</v>
      </c>
      <c r="AH3314" s="107">
        <v>0</v>
      </c>
      <c r="AI3314" s="107">
        <v>0</v>
      </c>
      <c r="AJ3314" t="s">
        <v>999</v>
      </c>
      <c r="AK3314" s="106">
        <v>44923</v>
      </c>
    </row>
    <row r="3315" spans="1:37" x14ac:dyDescent="0.45">
      <c r="A3315" t="s">
        <v>1037</v>
      </c>
      <c r="B3315" t="s">
        <v>3088</v>
      </c>
      <c r="C3315" t="s">
        <v>990</v>
      </c>
      <c r="D3315" t="s">
        <v>3089</v>
      </c>
      <c r="E3315" t="s">
        <v>992</v>
      </c>
      <c r="F3315" t="s">
        <v>3090</v>
      </c>
      <c r="G3315">
        <v>1</v>
      </c>
      <c r="H3315" t="s">
        <v>3091</v>
      </c>
      <c r="I3315">
        <v>60315</v>
      </c>
      <c r="K3315" t="s">
        <v>3092</v>
      </c>
      <c r="L3315" s="106">
        <v>32962</v>
      </c>
      <c r="M3315">
        <v>10750031</v>
      </c>
      <c r="N3315" t="s">
        <v>996</v>
      </c>
      <c r="O3315" t="s">
        <v>12</v>
      </c>
      <c r="P3315" t="s">
        <v>997</v>
      </c>
      <c r="R3315" s="109" t="str">
        <f>IF(OR(P3315="SB",Q3315="SB"),"SB",0)</f>
        <v>SB</v>
      </c>
      <c r="T3315" s="110">
        <v>11198</v>
      </c>
      <c r="U3315" t="s">
        <v>19633</v>
      </c>
      <c r="V3315" s="113" t="str">
        <f>IF(AND(I3315&gt;=10000,I3315&lt;=19900),"Praha",(IF(AND(I3315&gt;=25001,I3315&lt;=29501),"Středočeský kraj",(IF(AND(I3315&gt;=30100,I3315&lt;=34972),"Středočeský kraj",(IF(AND(I3315&gt;=35002,I3315&lt;=36271),"Karlovarský kraj",(IF(AND(I3315&gt;=37001,I3315&lt;=39201),"Jihočeský kraj",(IF(AND(I3315&gt;=39701,I3315&lt;=39901),"Jihočeský kraj",(IF(AND(I3315&gt;=39301,I3315&lt;=39601),"Kraj Vysočina",(IF(AND(I3315&gt;=58001,I3315&lt;=59501),"Kraj Vysočina",(IF(AND(I3315&gt;=67401,I3315&lt;=67602),"Kraj Vysočina",(IF(AND(I3315&gt;=40001,I3315&lt;=44101),"Ústecký kraj",(IF(AND(I3315&gt;=46001,I3315&lt;=47201),"Liberecký kraj",(IF(AND(I3315&gt;=51202,I3315&lt;=51401),"Liberecký kraj",(IF(AND(I3315&gt;=53002,I3315&lt;=53976),"Pardubický kraj",(IF(AND(I3315&gt;=56002,I3315&lt;=57201),"Pardubický kraj",(IF(AND(I3315&gt;=60200,I3315&lt;=67201),"Jihomoravský kraj",(IF(AND(I3315&gt;=67801,I3315&lt;=68501),"Jihomoravský kraj",(IF(AND(I3315&gt;=69002,I3315&lt;=69801),"Jihomoravský kraj",(IF(AND(I3315&gt;=68601,I3315&lt;=68801),"Zlínský kraj",(IF(AND(I3315&gt;=75501,I3315&lt;=76901),"Zlínský kraj",(IF(AND(I3315&gt;=70030,I3315&lt;=74901),"Moravskoslezský kraj",(IF(AND(I3315&gt;=75000,I3315&lt;=75368),"Olomoucký kraj",(IF(AND(I3315&gt;=77200,I3315&lt;=79862),"Olomoucký kraj",(IF(AND(I3315&gt;=50011,I3315&lt;=50301),"Královéhradecký kraj",(IF(AND(I3315&gt;=54301,I3315&lt;=54303),"Královéhradecký kraj","0")))))))))))))))))))))))))))))))))))))))))))))))</f>
        <v>Jihomoravský kraj</v>
      </c>
      <c r="AD3315" t="s">
        <v>998</v>
      </c>
      <c r="AE3315" t="s">
        <v>998</v>
      </c>
      <c r="AF3315" t="s">
        <v>998</v>
      </c>
      <c r="AG3315" s="107">
        <v>0</v>
      </c>
      <c r="AH3315" s="107">
        <v>0</v>
      </c>
      <c r="AI3315" s="107">
        <v>0</v>
      </c>
      <c r="AJ3315" t="s">
        <v>1012</v>
      </c>
    </row>
    <row r="3316" spans="1:37" x14ac:dyDescent="0.45">
      <c r="A3316" t="s">
        <v>1037</v>
      </c>
      <c r="B3316" t="s">
        <v>7974</v>
      </c>
      <c r="C3316" t="s">
        <v>990</v>
      </c>
      <c r="D3316" t="s">
        <v>7975</v>
      </c>
      <c r="E3316" t="s">
        <v>992</v>
      </c>
      <c r="F3316" t="s">
        <v>3482</v>
      </c>
      <c r="G3316">
        <v>6033</v>
      </c>
      <c r="H3316" t="s">
        <v>1302</v>
      </c>
      <c r="I3316">
        <v>60330</v>
      </c>
      <c r="K3316" t="s">
        <v>7976</v>
      </c>
      <c r="L3316" s="106">
        <v>38303</v>
      </c>
      <c r="M3316">
        <v>14641650</v>
      </c>
      <c r="N3316" t="s">
        <v>996</v>
      </c>
      <c r="O3316" t="s">
        <v>12</v>
      </c>
      <c r="P3316" t="s">
        <v>997</v>
      </c>
      <c r="R3316" s="109" t="str">
        <f>IF(OR(P3316="SB",Q3316="SB"),"SB",0)</f>
        <v>SB</v>
      </c>
      <c r="T3316" s="110" t="s">
        <v>998</v>
      </c>
      <c r="V3316" s="113" t="str">
        <f>IF(AND(I3316&gt;=10000,I3316&lt;=19900),"Praha",(IF(AND(I3316&gt;=25001,I3316&lt;=29501),"Středočeský kraj",(IF(AND(I3316&gt;=30100,I3316&lt;=34972),"Středočeský kraj",(IF(AND(I3316&gt;=35002,I3316&lt;=36271),"Karlovarský kraj",(IF(AND(I3316&gt;=37001,I3316&lt;=39201),"Jihočeský kraj",(IF(AND(I3316&gt;=39701,I3316&lt;=39901),"Jihočeský kraj",(IF(AND(I3316&gt;=39301,I3316&lt;=39601),"Kraj Vysočina",(IF(AND(I3316&gt;=58001,I3316&lt;=59501),"Kraj Vysočina",(IF(AND(I3316&gt;=67401,I3316&lt;=67602),"Kraj Vysočina",(IF(AND(I3316&gt;=40001,I3316&lt;=44101),"Ústecký kraj",(IF(AND(I3316&gt;=46001,I3316&lt;=47201),"Liberecký kraj",(IF(AND(I3316&gt;=51202,I3316&lt;=51401),"Liberecký kraj",(IF(AND(I3316&gt;=53002,I3316&lt;=53976),"Pardubický kraj",(IF(AND(I3316&gt;=56002,I3316&lt;=57201),"Pardubický kraj",(IF(AND(I3316&gt;=60200,I3316&lt;=67201),"Jihomoravský kraj",(IF(AND(I3316&gt;=67801,I3316&lt;=68501),"Jihomoravský kraj",(IF(AND(I3316&gt;=69002,I3316&lt;=69801),"Jihomoravský kraj",(IF(AND(I3316&gt;=68601,I3316&lt;=68801),"Zlínský kraj",(IF(AND(I3316&gt;=75501,I3316&lt;=76901),"Zlínský kraj",(IF(AND(I3316&gt;=70030,I3316&lt;=74901),"Moravskoslezský kraj",(IF(AND(I3316&gt;=75000,I3316&lt;=75368),"Olomoucký kraj",(IF(AND(I3316&gt;=77200,I3316&lt;=79862),"Olomoucký kraj",(IF(AND(I3316&gt;=50011,I3316&lt;=50301),"Královéhradecký kraj",(IF(AND(I3316&gt;=54301,I3316&lt;=54303),"Královéhradecký kraj","0")))))))))))))))))))))))))))))))))))))))))))))))</f>
        <v>Jihomoravský kraj</v>
      </c>
      <c r="AB3316" t="s">
        <v>998</v>
      </c>
      <c r="AD3316" t="s">
        <v>998</v>
      </c>
      <c r="AE3316" t="s">
        <v>998</v>
      </c>
      <c r="AF3316" t="s">
        <v>998</v>
      </c>
      <c r="AG3316" s="107">
        <v>300</v>
      </c>
      <c r="AH3316" s="107">
        <v>0</v>
      </c>
      <c r="AI3316" s="107">
        <v>0</v>
      </c>
      <c r="AJ3316" t="s">
        <v>999</v>
      </c>
      <c r="AK3316" s="106">
        <v>44924</v>
      </c>
    </row>
    <row r="3317" spans="1:37" x14ac:dyDescent="0.45">
      <c r="A3317" t="s">
        <v>1713</v>
      </c>
      <c r="B3317" t="s">
        <v>8783</v>
      </c>
      <c r="C3317" t="s">
        <v>1002</v>
      </c>
      <c r="D3317" t="s">
        <v>8784</v>
      </c>
      <c r="E3317" t="s">
        <v>992</v>
      </c>
      <c r="F3317" t="s">
        <v>7366</v>
      </c>
      <c r="G3317">
        <v>45</v>
      </c>
      <c r="H3317" t="s">
        <v>1005</v>
      </c>
      <c r="I3317">
        <v>61200</v>
      </c>
      <c r="K3317" t="s">
        <v>8785</v>
      </c>
      <c r="L3317" s="106">
        <v>40690</v>
      </c>
      <c r="M3317">
        <v>14661252</v>
      </c>
      <c r="N3317" t="s">
        <v>2456</v>
      </c>
      <c r="O3317" t="s">
        <v>1015</v>
      </c>
      <c r="P3317" t="s">
        <v>997</v>
      </c>
      <c r="R3317" s="109" t="str">
        <f>IF(OR(P3317="SB",Q3317="SB"),"SB",0)</f>
        <v>SB</v>
      </c>
      <c r="T3317" s="110">
        <v>1</v>
      </c>
      <c r="U3317" t="s">
        <v>19633</v>
      </c>
      <c r="V3317" s="113" t="str">
        <f>IF(AND(I3317&gt;=10000,I3317&lt;=19900),"Praha",(IF(AND(I3317&gt;=25001,I3317&lt;=29501),"Středočeský kraj",(IF(AND(I3317&gt;=30100,I3317&lt;=34972),"Středočeský kraj",(IF(AND(I3317&gt;=35002,I3317&lt;=36271),"Karlovarský kraj",(IF(AND(I3317&gt;=37001,I3317&lt;=39201),"Jihočeský kraj",(IF(AND(I3317&gt;=39701,I3317&lt;=39901),"Jihočeský kraj",(IF(AND(I3317&gt;=39301,I3317&lt;=39601),"Kraj Vysočina",(IF(AND(I3317&gt;=58001,I3317&lt;=59501),"Kraj Vysočina",(IF(AND(I3317&gt;=67401,I3317&lt;=67602),"Kraj Vysočina",(IF(AND(I3317&gt;=40001,I3317&lt;=44101),"Ústecký kraj",(IF(AND(I3317&gt;=46001,I3317&lt;=47201),"Liberecký kraj",(IF(AND(I3317&gt;=51202,I3317&lt;=51401),"Liberecký kraj",(IF(AND(I3317&gt;=53002,I3317&lt;=53976),"Pardubický kraj",(IF(AND(I3317&gt;=56002,I3317&lt;=57201),"Pardubický kraj",(IF(AND(I3317&gt;=60200,I3317&lt;=67201),"Jihomoravský kraj",(IF(AND(I3317&gt;=67801,I3317&lt;=68501),"Jihomoravský kraj",(IF(AND(I3317&gt;=69002,I3317&lt;=69801),"Jihomoravský kraj",(IF(AND(I3317&gt;=68601,I3317&lt;=68801),"Zlínský kraj",(IF(AND(I3317&gt;=75501,I3317&lt;=76901),"Zlínský kraj",(IF(AND(I3317&gt;=70030,I3317&lt;=74901),"Moravskoslezský kraj",(IF(AND(I3317&gt;=75000,I3317&lt;=75368),"Olomoucký kraj",(IF(AND(I3317&gt;=77200,I3317&lt;=79862),"Olomoucký kraj",(IF(AND(I3317&gt;=50011,I3317&lt;=50301),"Královéhradecký kraj",(IF(AND(I3317&gt;=54301,I3317&lt;=54303),"Královéhradecký kraj","0")))))))))))))))))))))))))))))))))))))))))))))))</f>
        <v>Jihomoravský kraj</v>
      </c>
      <c r="AD3317" t="s">
        <v>998</v>
      </c>
      <c r="AE3317" t="s">
        <v>998</v>
      </c>
      <c r="AF3317" t="s">
        <v>998</v>
      </c>
      <c r="AG3317" s="107">
        <v>300</v>
      </c>
      <c r="AH3317" s="107">
        <v>0</v>
      </c>
      <c r="AI3317" s="107">
        <v>0</v>
      </c>
      <c r="AJ3317" t="s">
        <v>999</v>
      </c>
      <c r="AK3317" s="106">
        <v>44924</v>
      </c>
    </row>
    <row r="3318" spans="1:37" x14ac:dyDescent="0.45">
      <c r="A3318" t="s">
        <v>1007</v>
      </c>
      <c r="B3318" t="s">
        <v>17866</v>
      </c>
      <c r="C3318" t="s">
        <v>990</v>
      </c>
      <c r="D3318" t="s">
        <v>17867</v>
      </c>
      <c r="E3318" t="s">
        <v>992</v>
      </c>
      <c r="F3318" t="s">
        <v>4472</v>
      </c>
      <c r="G3318">
        <v>86</v>
      </c>
      <c r="H3318" t="s">
        <v>1005</v>
      </c>
      <c r="I3318">
        <v>61200</v>
      </c>
      <c r="J3318">
        <v>737218889</v>
      </c>
      <c r="K3318" t="s">
        <v>17868</v>
      </c>
      <c r="L3318" s="106">
        <v>29748</v>
      </c>
      <c r="M3318">
        <v>10586343</v>
      </c>
      <c r="N3318" t="s">
        <v>996</v>
      </c>
      <c r="O3318" t="s">
        <v>12</v>
      </c>
      <c r="P3318" t="s">
        <v>997</v>
      </c>
      <c r="R3318" s="109" t="str">
        <f>IF(OR(P3318="SB",Q3318="SB"),"SB",0)</f>
        <v>SB</v>
      </c>
      <c r="T3318" s="110">
        <v>10571</v>
      </c>
      <c r="U3318" t="s">
        <v>19633</v>
      </c>
      <c r="V3318" s="113" t="str">
        <f>IF(AND(I3318&gt;=10000,I3318&lt;=19900),"Praha",(IF(AND(I3318&gt;=25001,I3318&lt;=29501),"Středočeský kraj",(IF(AND(I3318&gt;=30100,I3318&lt;=34972),"Středočeský kraj",(IF(AND(I3318&gt;=35002,I3318&lt;=36271),"Karlovarský kraj",(IF(AND(I3318&gt;=37001,I3318&lt;=39201),"Jihočeský kraj",(IF(AND(I3318&gt;=39701,I3318&lt;=39901),"Jihočeský kraj",(IF(AND(I3318&gt;=39301,I3318&lt;=39601),"Kraj Vysočina",(IF(AND(I3318&gt;=58001,I3318&lt;=59501),"Kraj Vysočina",(IF(AND(I3318&gt;=67401,I3318&lt;=67602),"Kraj Vysočina",(IF(AND(I3318&gt;=40001,I3318&lt;=44101),"Ústecký kraj",(IF(AND(I3318&gt;=46001,I3318&lt;=47201),"Liberecký kraj",(IF(AND(I3318&gt;=51202,I3318&lt;=51401),"Liberecký kraj",(IF(AND(I3318&gt;=53002,I3318&lt;=53976),"Pardubický kraj",(IF(AND(I3318&gt;=56002,I3318&lt;=57201),"Pardubický kraj",(IF(AND(I3318&gt;=60200,I3318&lt;=67201),"Jihomoravský kraj",(IF(AND(I3318&gt;=67801,I3318&lt;=68501),"Jihomoravský kraj",(IF(AND(I3318&gt;=69002,I3318&lt;=69801),"Jihomoravský kraj",(IF(AND(I3318&gt;=68601,I3318&lt;=68801),"Zlínský kraj",(IF(AND(I3318&gt;=75501,I3318&lt;=76901),"Zlínský kraj",(IF(AND(I3318&gt;=70030,I3318&lt;=74901),"Moravskoslezský kraj",(IF(AND(I3318&gt;=75000,I3318&lt;=75368),"Olomoucký kraj",(IF(AND(I3318&gt;=77200,I3318&lt;=79862),"Olomoucký kraj",(IF(AND(I3318&gt;=50011,I3318&lt;=50301),"Královéhradecký kraj",(IF(AND(I3318&gt;=54301,I3318&lt;=54303),"Královéhradecký kraj","0")))))))))))))))))))))))))))))))))))))))))))))))</f>
        <v>Jihomoravský kraj</v>
      </c>
      <c r="AD3318" t="s">
        <v>998</v>
      </c>
      <c r="AE3318" t="s">
        <v>998</v>
      </c>
      <c r="AF3318" t="s">
        <v>998</v>
      </c>
      <c r="AG3318" s="107">
        <v>0</v>
      </c>
      <c r="AH3318" s="107">
        <v>0</v>
      </c>
      <c r="AI3318" s="107">
        <v>0</v>
      </c>
      <c r="AJ3318" t="s">
        <v>1012</v>
      </c>
    </row>
    <row r="3319" spans="1:37" x14ac:dyDescent="0.45">
      <c r="A3319" t="s">
        <v>1128</v>
      </c>
      <c r="B3319" t="s">
        <v>6434</v>
      </c>
      <c r="C3319" t="s">
        <v>990</v>
      </c>
      <c r="D3319" t="s">
        <v>6435</v>
      </c>
      <c r="E3319" t="s">
        <v>992</v>
      </c>
      <c r="F3319" t="s">
        <v>5503</v>
      </c>
      <c r="G3319">
        <v>105</v>
      </c>
      <c r="H3319" t="s">
        <v>1005</v>
      </c>
      <c r="I3319">
        <v>61200</v>
      </c>
      <c r="K3319" t="s">
        <v>6436</v>
      </c>
      <c r="L3319" s="106">
        <v>32023</v>
      </c>
      <c r="M3319">
        <v>10878454</v>
      </c>
      <c r="N3319" t="s">
        <v>996</v>
      </c>
      <c r="O3319" t="s">
        <v>12</v>
      </c>
      <c r="P3319" t="s">
        <v>997</v>
      </c>
      <c r="R3319" s="109" t="str">
        <f>IF(OR(P3319="SB",Q3319="SB"),"SB",0)</f>
        <v>SB</v>
      </c>
      <c r="T3319" s="110">
        <v>11585</v>
      </c>
      <c r="U3319" t="s">
        <v>19633</v>
      </c>
      <c r="V3319" s="113" t="str">
        <f>IF(AND(I3319&gt;=10000,I3319&lt;=19900),"Praha",(IF(AND(I3319&gt;=25001,I3319&lt;=29501),"Středočeský kraj",(IF(AND(I3319&gt;=30100,I3319&lt;=34972),"Středočeský kraj",(IF(AND(I3319&gt;=35002,I3319&lt;=36271),"Karlovarský kraj",(IF(AND(I3319&gt;=37001,I3319&lt;=39201),"Jihočeský kraj",(IF(AND(I3319&gt;=39701,I3319&lt;=39901),"Jihočeský kraj",(IF(AND(I3319&gt;=39301,I3319&lt;=39601),"Kraj Vysočina",(IF(AND(I3319&gt;=58001,I3319&lt;=59501),"Kraj Vysočina",(IF(AND(I3319&gt;=67401,I3319&lt;=67602),"Kraj Vysočina",(IF(AND(I3319&gt;=40001,I3319&lt;=44101),"Ústecký kraj",(IF(AND(I3319&gt;=46001,I3319&lt;=47201),"Liberecký kraj",(IF(AND(I3319&gt;=51202,I3319&lt;=51401),"Liberecký kraj",(IF(AND(I3319&gt;=53002,I3319&lt;=53976),"Pardubický kraj",(IF(AND(I3319&gt;=56002,I3319&lt;=57201),"Pardubický kraj",(IF(AND(I3319&gt;=60200,I3319&lt;=67201),"Jihomoravský kraj",(IF(AND(I3319&gt;=67801,I3319&lt;=68501),"Jihomoravský kraj",(IF(AND(I3319&gt;=69002,I3319&lt;=69801),"Jihomoravský kraj",(IF(AND(I3319&gt;=68601,I3319&lt;=68801),"Zlínský kraj",(IF(AND(I3319&gt;=75501,I3319&lt;=76901),"Zlínský kraj",(IF(AND(I3319&gt;=70030,I3319&lt;=74901),"Moravskoslezský kraj",(IF(AND(I3319&gt;=75000,I3319&lt;=75368),"Olomoucký kraj",(IF(AND(I3319&gt;=77200,I3319&lt;=79862),"Olomoucký kraj",(IF(AND(I3319&gt;=50011,I3319&lt;=50301),"Královéhradecký kraj",(IF(AND(I3319&gt;=54301,I3319&lt;=54303),"Královéhradecký kraj","0")))))))))))))))))))))))))))))))))))))))))))))))</f>
        <v>Jihomoravský kraj</v>
      </c>
      <c r="AD3319" t="s">
        <v>998</v>
      </c>
      <c r="AE3319" t="s">
        <v>998</v>
      </c>
      <c r="AF3319" t="s">
        <v>998</v>
      </c>
      <c r="AG3319" s="107">
        <v>0</v>
      </c>
      <c r="AH3319" s="107">
        <v>0</v>
      </c>
      <c r="AI3319" s="107">
        <v>0</v>
      </c>
      <c r="AJ3319" t="s">
        <v>1012</v>
      </c>
    </row>
    <row r="3320" spans="1:37" x14ac:dyDescent="0.45">
      <c r="A3320" t="s">
        <v>1026</v>
      </c>
      <c r="B3320" t="s">
        <v>6963</v>
      </c>
      <c r="C3320" t="s">
        <v>990</v>
      </c>
      <c r="D3320" t="s">
        <v>6964</v>
      </c>
      <c r="E3320" t="s">
        <v>992</v>
      </c>
      <c r="F3320" t="s">
        <v>6965</v>
      </c>
      <c r="G3320">
        <v>8</v>
      </c>
      <c r="H3320" t="s">
        <v>1005</v>
      </c>
      <c r="I3320">
        <v>61200</v>
      </c>
      <c r="K3320" t="s">
        <v>6966</v>
      </c>
      <c r="L3320" s="106">
        <v>32343</v>
      </c>
      <c r="M3320">
        <v>10881484</v>
      </c>
      <c r="N3320" t="s">
        <v>996</v>
      </c>
      <c r="O3320" t="s">
        <v>12</v>
      </c>
      <c r="P3320" t="s">
        <v>997</v>
      </c>
      <c r="R3320" s="109" t="str">
        <f>IF(OR(P3320="SB",Q3320="SB"),"SB",0)</f>
        <v>SB</v>
      </c>
      <c r="T3320" s="110">
        <v>11598</v>
      </c>
      <c r="U3320" t="s">
        <v>19633</v>
      </c>
      <c r="V3320" s="113" t="str">
        <f>IF(AND(I3320&gt;=10000,I3320&lt;=19900),"Praha",(IF(AND(I3320&gt;=25001,I3320&lt;=29501),"Středočeský kraj",(IF(AND(I3320&gt;=30100,I3320&lt;=34972),"Středočeský kraj",(IF(AND(I3320&gt;=35002,I3320&lt;=36271),"Karlovarský kraj",(IF(AND(I3320&gt;=37001,I3320&lt;=39201),"Jihočeský kraj",(IF(AND(I3320&gt;=39701,I3320&lt;=39901),"Jihočeský kraj",(IF(AND(I3320&gt;=39301,I3320&lt;=39601),"Kraj Vysočina",(IF(AND(I3320&gt;=58001,I3320&lt;=59501),"Kraj Vysočina",(IF(AND(I3320&gt;=67401,I3320&lt;=67602),"Kraj Vysočina",(IF(AND(I3320&gt;=40001,I3320&lt;=44101),"Ústecký kraj",(IF(AND(I3320&gt;=46001,I3320&lt;=47201),"Liberecký kraj",(IF(AND(I3320&gt;=51202,I3320&lt;=51401),"Liberecký kraj",(IF(AND(I3320&gt;=53002,I3320&lt;=53976),"Pardubický kraj",(IF(AND(I3320&gt;=56002,I3320&lt;=57201),"Pardubický kraj",(IF(AND(I3320&gt;=60200,I3320&lt;=67201),"Jihomoravský kraj",(IF(AND(I3320&gt;=67801,I3320&lt;=68501),"Jihomoravský kraj",(IF(AND(I3320&gt;=69002,I3320&lt;=69801),"Jihomoravský kraj",(IF(AND(I3320&gt;=68601,I3320&lt;=68801),"Zlínský kraj",(IF(AND(I3320&gt;=75501,I3320&lt;=76901),"Zlínský kraj",(IF(AND(I3320&gt;=70030,I3320&lt;=74901),"Moravskoslezský kraj",(IF(AND(I3320&gt;=75000,I3320&lt;=75368),"Olomoucký kraj",(IF(AND(I3320&gt;=77200,I3320&lt;=79862),"Olomoucký kraj",(IF(AND(I3320&gt;=50011,I3320&lt;=50301),"Královéhradecký kraj",(IF(AND(I3320&gt;=54301,I3320&lt;=54303),"Královéhradecký kraj","0")))))))))))))))))))))))))))))))))))))))))))))))</f>
        <v>Jihomoravský kraj</v>
      </c>
      <c r="AD3320" t="s">
        <v>998</v>
      </c>
      <c r="AE3320" t="s">
        <v>998</v>
      </c>
      <c r="AF3320" t="s">
        <v>998</v>
      </c>
      <c r="AG3320" s="107">
        <v>0</v>
      </c>
      <c r="AH3320" s="107">
        <v>0</v>
      </c>
      <c r="AI3320" s="107">
        <v>0</v>
      </c>
      <c r="AJ3320" t="s">
        <v>1012</v>
      </c>
    </row>
    <row r="3321" spans="1:37" x14ac:dyDescent="0.45">
      <c r="A3321" t="s">
        <v>1079</v>
      </c>
      <c r="B3321" t="s">
        <v>8028</v>
      </c>
      <c r="C3321" t="s">
        <v>990</v>
      </c>
      <c r="D3321" t="s">
        <v>8029</v>
      </c>
      <c r="E3321" t="s">
        <v>992</v>
      </c>
      <c r="F3321" t="s">
        <v>3110</v>
      </c>
      <c r="G3321">
        <v>57</v>
      </c>
      <c r="H3321" t="s">
        <v>1005</v>
      </c>
      <c r="I3321">
        <v>61200</v>
      </c>
      <c r="K3321" t="s">
        <v>8030</v>
      </c>
      <c r="L3321" s="106">
        <v>32609</v>
      </c>
      <c r="M3321">
        <v>11489655</v>
      </c>
      <c r="N3321" t="s">
        <v>996</v>
      </c>
      <c r="O3321" t="s">
        <v>12</v>
      </c>
      <c r="P3321" t="s">
        <v>997</v>
      </c>
      <c r="R3321" s="109" t="str">
        <f>IF(OR(P3321="SB",Q3321="SB"),"SB",0)</f>
        <v>SB</v>
      </c>
      <c r="T3321" s="110">
        <v>12910</v>
      </c>
      <c r="U3321" t="s">
        <v>19633</v>
      </c>
      <c r="V3321" s="113" t="str">
        <f>IF(AND(I3321&gt;=10000,I3321&lt;=19900),"Praha",(IF(AND(I3321&gt;=25001,I3321&lt;=29501),"Středočeský kraj",(IF(AND(I3321&gt;=30100,I3321&lt;=34972),"Středočeský kraj",(IF(AND(I3321&gt;=35002,I3321&lt;=36271),"Karlovarský kraj",(IF(AND(I3321&gt;=37001,I3321&lt;=39201),"Jihočeský kraj",(IF(AND(I3321&gt;=39701,I3321&lt;=39901),"Jihočeský kraj",(IF(AND(I3321&gt;=39301,I3321&lt;=39601),"Kraj Vysočina",(IF(AND(I3321&gt;=58001,I3321&lt;=59501),"Kraj Vysočina",(IF(AND(I3321&gt;=67401,I3321&lt;=67602),"Kraj Vysočina",(IF(AND(I3321&gt;=40001,I3321&lt;=44101),"Ústecký kraj",(IF(AND(I3321&gt;=46001,I3321&lt;=47201),"Liberecký kraj",(IF(AND(I3321&gt;=51202,I3321&lt;=51401),"Liberecký kraj",(IF(AND(I3321&gt;=53002,I3321&lt;=53976),"Pardubický kraj",(IF(AND(I3321&gt;=56002,I3321&lt;=57201),"Pardubický kraj",(IF(AND(I3321&gt;=60200,I3321&lt;=67201),"Jihomoravský kraj",(IF(AND(I3321&gt;=67801,I3321&lt;=68501),"Jihomoravský kraj",(IF(AND(I3321&gt;=69002,I3321&lt;=69801),"Jihomoravský kraj",(IF(AND(I3321&gt;=68601,I3321&lt;=68801),"Zlínský kraj",(IF(AND(I3321&gt;=75501,I3321&lt;=76901),"Zlínský kraj",(IF(AND(I3321&gt;=70030,I3321&lt;=74901),"Moravskoslezský kraj",(IF(AND(I3321&gt;=75000,I3321&lt;=75368),"Olomoucký kraj",(IF(AND(I3321&gt;=77200,I3321&lt;=79862),"Olomoucký kraj",(IF(AND(I3321&gt;=50011,I3321&lt;=50301),"Královéhradecký kraj",(IF(AND(I3321&gt;=54301,I3321&lt;=54303),"Královéhradecký kraj","0")))))))))))))))))))))))))))))))))))))))))))))))</f>
        <v>Jihomoravský kraj</v>
      </c>
      <c r="AD3321" t="s">
        <v>998</v>
      </c>
      <c r="AE3321" t="s">
        <v>998</v>
      </c>
      <c r="AF3321" t="s">
        <v>998</v>
      </c>
      <c r="AG3321" s="107">
        <v>0</v>
      </c>
      <c r="AH3321" s="107">
        <v>0</v>
      </c>
      <c r="AI3321" s="107">
        <v>0</v>
      </c>
      <c r="AJ3321" t="s">
        <v>1012</v>
      </c>
    </row>
    <row r="3322" spans="1:37" x14ac:dyDescent="0.45">
      <c r="A3322" t="s">
        <v>1225</v>
      </c>
      <c r="B3322" t="s">
        <v>6883</v>
      </c>
      <c r="C3322" t="s">
        <v>1002</v>
      </c>
      <c r="D3322" t="s">
        <v>6884</v>
      </c>
      <c r="E3322" t="s">
        <v>992</v>
      </c>
      <c r="F3322" t="s">
        <v>1779</v>
      </c>
      <c r="G3322">
        <v>17</v>
      </c>
      <c r="H3322" t="s">
        <v>1005</v>
      </c>
      <c r="I3322">
        <v>61200</v>
      </c>
      <c r="J3322">
        <v>420604805824</v>
      </c>
      <c r="K3322" t="s">
        <v>6885</v>
      </c>
      <c r="L3322" s="106">
        <v>30491</v>
      </c>
      <c r="M3322">
        <v>10611096</v>
      </c>
      <c r="N3322" t="s">
        <v>996</v>
      </c>
      <c r="O3322" t="s">
        <v>12</v>
      </c>
      <c r="P3322" t="s">
        <v>997</v>
      </c>
      <c r="R3322" s="109" t="str">
        <f>IF(OR(P3322="SB",Q3322="SB"),"SB",0)</f>
        <v>SB</v>
      </c>
      <c r="T3322" s="110">
        <v>50769</v>
      </c>
      <c r="U3322" t="s">
        <v>19633</v>
      </c>
      <c r="V3322" s="113" t="str">
        <f>IF(AND(I3322&gt;=10000,I3322&lt;=19900),"Praha",(IF(AND(I3322&gt;=25001,I3322&lt;=29501),"Středočeský kraj",(IF(AND(I3322&gt;=30100,I3322&lt;=34972),"Středočeský kraj",(IF(AND(I3322&gt;=35002,I3322&lt;=36271),"Karlovarský kraj",(IF(AND(I3322&gt;=37001,I3322&lt;=39201),"Jihočeský kraj",(IF(AND(I3322&gt;=39701,I3322&lt;=39901),"Jihočeský kraj",(IF(AND(I3322&gt;=39301,I3322&lt;=39601),"Kraj Vysočina",(IF(AND(I3322&gt;=58001,I3322&lt;=59501),"Kraj Vysočina",(IF(AND(I3322&gt;=67401,I3322&lt;=67602),"Kraj Vysočina",(IF(AND(I3322&gt;=40001,I3322&lt;=44101),"Ústecký kraj",(IF(AND(I3322&gt;=46001,I3322&lt;=47201),"Liberecký kraj",(IF(AND(I3322&gt;=51202,I3322&lt;=51401),"Liberecký kraj",(IF(AND(I3322&gt;=53002,I3322&lt;=53976),"Pardubický kraj",(IF(AND(I3322&gt;=56002,I3322&lt;=57201),"Pardubický kraj",(IF(AND(I3322&gt;=60200,I3322&lt;=67201),"Jihomoravský kraj",(IF(AND(I3322&gt;=67801,I3322&lt;=68501),"Jihomoravský kraj",(IF(AND(I3322&gt;=69002,I3322&lt;=69801),"Jihomoravský kraj",(IF(AND(I3322&gt;=68601,I3322&lt;=68801),"Zlínský kraj",(IF(AND(I3322&gt;=75501,I3322&lt;=76901),"Zlínský kraj",(IF(AND(I3322&gt;=70030,I3322&lt;=74901),"Moravskoslezský kraj",(IF(AND(I3322&gt;=75000,I3322&lt;=75368),"Olomoucký kraj",(IF(AND(I3322&gt;=77200,I3322&lt;=79862),"Olomoucký kraj",(IF(AND(I3322&gt;=50011,I3322&lt;=50301),"Královéhradecký kraj",(IF(AND(I3322&gt;=54301,I3322&lt;=54303),"Královéhradecký kraj","0")))))))))))))))))))))))))))))))))))))))))))))))</f>
        <v>Jihomoravský kraj</v>
      </c>
      <c r="AD3322" t="s">
        <v>998</v>
      </c>
      <c r="AE3322" t="s">
        <v>998</v>
      </c>
      <c r="AF3322" t="s">
        <v>998</v>
      </c>
      <c r="AG3322" s="107">
        <v>0</v>
      </c>
      <c r="AH3322" s="107">
        <v>0</v>
      </c>
      <c r="AI3322" s="107">
        <v>0</v>
      </c>
      <c r="AJ3322" t="s">
        <v>1012</v>
      </c>
    </row>
    <row r="3323" spans="1:37" x14ac:dyDescent="0.45">
      <c r="A3323" t="s">
        <v>1413</v>
      </c>
      <c r="B3323" t="s">
        <v>2580</v>
      </c>
      <c r="C3323" t="s">
        <v>1002</v>
      </c>
      <c r="D3323" t="s">
        <v>2583</v>
      </c>
      <c r="E3323" t="s">
        <v>992</v>
      </c>
      <c r="F3323" t="s">
        <v>2584</v>
      </c>
      <c r="G3323">
        <v>129</v>
      </c>
      <c r="H3323" t="s">
        <v>1005</v>
      </c>
      <c r="I3323">
        <v>61200</v>
      </c>
      <c r="K3323" t="s">
        <v>2585</v>
      </c>
      <c r="L3323" s="106">
        <v>32646</v>
      </c>
      <c r="M3323">
        <v>14622250</v>
      </c>
      <c r="N3323" t="s">
        <v>996</v>
      </c>
      <c r="O3323" t="s">
        <v>12</v>
      </c>
      <c r="P3323" t="s">
        <v>997</v>
      </c>
      <c r="R3323" s="109" t="str">
        <f>IF(OR(P3323="SB",Q3323="SB"),"SB",0)</f>
        <v>SB</v>
      </c>
      <c r="T3323" s="110" t="s">
        <v>998</v>
      </c>
      <c r="V3323" s="113" t="str">
        <f>IF(AND(I3323&gt;=10000,I3323&lt;=19900),"Praha",(IF(AND(I3323&gt;=25001,I3323&lt;=29501),"Středočeský kraj",(IF(AND(I3323&gt;=30100,I3323&lt;=34972),"Středočeský kraj",(IF(AND(I3323&gt;=35002,I3323&lt;=36271),"Karlovarský kraj",(IF(AND(I3323&gt;=37001,I3323&lt;=39201),"Jihočeský kraj",(IF(AND(I3323&gt;=39701,I3323&lt;=39901),"Jihočeský kraj",(IF(AND(I3323&gt;=39301,I3323&lt;=39601),"Kraj Vysočina",(IF(AND(I3323&gt;=58001,I3323&lt;=59501),"Kraj Vysočina",(IF(AND(I3323&gt;=67401,I3323&lt;=67602),"Kraj Vysočina",(IF(AND(I3323&gt;=40001,I3323&lt;=44101),"Ústecký kraj",(IF(AND(I3323&gt;=46001,I3323&lt;=47201),"Liberecký kraj",(IF(AND(I3323&gt;=51202,I3323&lt;=51401),"Liberecký kraj",(IF(AND(I3323&gt;=53002,I3323&lt;=53976),"Pardubický kraj",(IF(AND(I3323&gt;=56002,I3323&lt;=57201),"Pardubický kraj",(IF(AND(I3323&gt;=60200,I3323&lt;=67201),"Jihomoravský kraj",(IF(AND(I3323&gt;=67801,I3323&lt;=68501),"Jihomoravský kraj",(IF(AND(I3323&gt;=69002,I3323&lt;=69801),"Jihomoravský kraj",(IF(AND(I3323&gt;=68601,I3323&lt;=68801),"Zlínský kraj",(IF(AND(I3323&gt;=75501,I3323&lt;=76901),"Zlínský kraj",(IF(AND(I3323&gt;=70030,I3323&lt;=74901),"Moravskoslezský kraj",(IF(AND(I3323&gt;=75000,I3323&lt;=75368),"Olomoucký kraj",(IF(AND(I3323&gt;=77200,I3323&lt;=79862),"Olomoucký kraj",(IF(AND(I3323&gt;=50011,I3323&lt;=50301),"Královéhradecký kraj",(IF(AND(I3323&gt;=54301,I3323&lt;=54303),"Královéhradecký kraj","0")))))))))))))))))))))))))))))))))))))))))))))))</f>
        <v>Jihomoravský kraj</v>
      </c>
      <c r="AB3323" t="s">
        <v>998</v>
      </c>
      <c r="AD3323" t="s">
        <v>998</v>
      </c>
      <c r="AE3323" t="s">
        <v>998</v>
      </c>
      <c r="AF3323" t="s">
        <v>998</v>
      </c>
      <c r="AG3323" s="107">
        <v>0</v>
      </c>
      <c r="AH3323" s="107">
        <v>0</v>
      </c>
      <c r="AI3323" s="107">
        <v>0</v>
      </c>
      <c r="AJ3323" t="s">
        <v>1012</v>
      </c>
    </row>
    <row r="3324" spans="1:37" x14ac:dyDescent="0.45">
      <c r="A3324" t="s">
        <v>3216</v>
      </c>
      <c r="B3324" t="s">
        <v>3795</v>
      </c>
      <c r="C3324" t="s">
        <v>1002</v>
      </c>
      <c r="D3324" t="s">
        <v>3796</v>
      </c>
      <c r="E3324" t="s">
        <v>992</v>
      </c>
      <c r="F3324" t="s">
        <v>1142</v>
      </c>
      <c r="G3324">
        <v>22</v>
      </c>
      <c r="H3324" t="s">
        <v>1005</v>
      </c>
      <c r="I3324">
        <v>61200</v>
      </c>
      <c r="K3324" t="s">
        <v>3797</v>
      </c>
      <c r="L3324" s="106">
        <v>39476</v>
      </c>
      <c r="M3324">
        <v>14601335</v>
      </c>
      <c r="N3324" t="s">
        <v>1431</v>
      </c>
      <c r="O3324" t="s">
        <v>1282</v>
      </c>
      <c r="P3324" t="s">
        <v>997</v>
      </c>
      <c r="R3324" s="109" t="str">
        <f>IF(OR(P3324="SB",Q3324="SB"),"SB",0)</f>
        <v>SB</v>
      </c>
      <c r="T3324" s="110" t="s">
        <v>998</v>
      </c>
      <c r="V3324" s="113" t="str">
        <f>IF(AND(I3324&gt;=10000,I3324&lt;=19900),"Praha",(IF(AND(I3324&gt;=25001,I3324&lt;=29501),"Středočeský kraj",(IF(AND(I3324&gt;=30100,I3324&lt;=34972),"Středočeský kraj",(IF(AND(I3324&gt;=35002,I3324&lt;=36271),"Karlovarský kraj",(IF(AND(I3324&gt;=37001,I3324&lt;=39201),"Jihočeský kraj",(IF(AND(I3324&gt;=39701,I3324&lt;=39901),"Jihočeský kraj",(IF(AND(I3324&gt;=39301,I3324&lt;=39601),"Kraj Vysočina",(IF(AND(I3324&gt;=58001,I3324&lt;=59501),"Kraj Vysočina",(IF(AND(I3324&gt;=67401,I3324&lt;=67602),"Kraj Vysočina",(IF(AND(I3324&gt;=40001,I3324&lt;=44101),"Ústecký kraj",(IF(AND(I3324&gt;=46001,I3324&lt;=47201),"Liberecký kraj",(IF(AND(I3324&gt;=51202,I3324&lt;=51401),"Liberecký kraj",(IF(AND(I3324&gt;=53002,I3324&lt;=53976),"Pardubický kraj",(IF(AND(I3324&gt;=56002,I3324&lt;=57201),"Pardubický kraj",(IF(AND(I3324&gt;=60200,I3324&lt;=67201),"Jihomoravský kraj",(IF(AND(I3324&gt;=67801,I3324&lt;=68501),"Jihomoravský kraj",(IF(AND(I3324&gt;=69002,I3324&lt;=69801),"Jihomoravský kraj",(IF(AND(I3324&gt;=68601,I3324&lt;=68801),"Zlínský kraj",(IF(AND(I3324&gt;=75501,I3324&lt;=76901),"Zlínský kraj",(IF(AND(I3324&gt;=70030,I3324&lt;=74901),"Moravskoslezský kraj",(IF(AND(I3324&gt;=75000,I3324&lt;=75368),"Olomoucký kraj",(IF(AND(I3324&gt;=77200,I3324&lt;=79862),"Olomoucký kraj",(IF(AND(I3324&gt;=50011,I3324&lt;=50301),"Královéhradecký kraj",(IF(AND(I3324&gt;=54301,I3324&lt;=54303),"Královéhradecký kraj","0")))))))))))))))))))))))))))))))))))))))))))))))</f>
        <v>Jihomoravský kraj</v>
      </c>
      <c r="AB3324" t="s">
        <v>998</v>
      </c>
      <c r="AD3324" t="s">
        <v>998</v>
      </c>
      <c r="AE3324" t="s">
        <v>998</v>
      </c>
      <c r="AF3324" t="s">
        <v>998</v>
      </c>
      <c r="AG3324" s="107">
        <v>300</v>
      </c>
      <c r="AH3324" s="107">
        <v>0</v>
      </c>
      <c r="AI3324" s="107">
        <v>0</v>
      </c>
      <c r="AJ3324" t="s">
        <v>999</v>
      </c>
      <c r="AK3324" s="106">
        <v>44920</v>
      </c>
    </row>
    <row r="3325" spans="1:37" x14ac:dyDescent="0.45">
      <c r="A3325" t="s">
        <v>1948</v>
      </c>
      <c r="B3325" t="s">
        <v>2683</v>
      </c>
      <c r="C3325" t="s">
        <v>1002</v>
      </c>
      <c r="D3325" t="s">
        <v>4520</v>
      </c>
      <c r="E3325" t="s">
        <v>992</v>
      </c>
      <c r="F3325" t="s">
        <v>3473</v>
      </c>
      <c r="G3325">
        <v>1</v>
      </c>
      <c r="H3325" t="s">
        <v>1005</v>
      </c>
      <c r="I3325">
        <v>61200</v>
      </c>
      <c r="K3325" t="s">
        <v>4521</v>
      </c>
      <c r="L3325" s="106">
        <v>27621</v>
      </c>
      <c r="M3325">
        <v>14588201</v>
      </c>
      <c r="N3325" t="s">
        <v>1144</v>
      </c>
      <c r="O3325" t="s">
        <v>12</v>
      </c>
      <c r="P3325" t="s">
        <v>997</v>
      </c>
      <c r="R3325" s="109" t="str">
        <f>IF(OR(P3325="SB",Q3325="SB"),"SB",0)</f>
        <v>SB</v>
      </c>
      <c r="T3325" s="110" t="s">
        <v>998</v>
      </c>
      <c r="V3325" s="113" t="str">
        <f>IF(AND(I3325&gt;=10000,I3325&lt;=19900),"Praha",(IF(AND(I3325&gt;=25001,I3325&lt;=29501),"Středočeský kraj",(IF(AND(I3325&gt;=30100,I3325&lt;=34972),"Středočeský kraj",(IF(AND(I3325&gt;=35002,I3325&lt;=36271),"Karlovarský kraj",(IF(AND(I3325&gt;=37001,I3325&lt;=39201),"Jihočeský kraj",(IF(AND(I3325&gt;=39701,I3325&lt;=39901),"Jihočeský kraj",(IF(AND(I3325&gt;=39301,I3325&lt;=39601),"Kraj Vysočina",(IF(AND(I3325&gt;=58001,I3325&lt;=59501),"Kraj Vysočina",(IF(AND(I3325&gt;=67401,I3325&lt;=67602),"Kraj Vysočina",(IF(AND(I3325&gt;=40001,I3325&lt;=44101),"Ústecký kraj",(IF(AND(I3325&gt;=46001,I3325&lt;=47201),"Liberecký kraj",(IF(AND(I3325&gt;=51202,I3325&lt;=51401),"Liberecký kraj",(IF(AND(I3325&gt;=53002,I3325&lt;=53976),"Pardubický kraj",(IF(AND(I3325&gt;=56002,I3325&lt;=57201),"Pardubický kraj",(IF(AND(I3325&gt;=60200,I3325&lt;=67201),"Jihomoravský kraj",(IF(AND(I3325&gt;=67801,I3325&lt;=68501),"Jihomoravský kraj",(IF(AND(I3325&gt;=69002,I3325&lt;=69801),"Jihomoravský kraj",(IF(AND(I3325&gt;=68601,I3325&lt;=68801),"Zlínský kraj",(IF(AND(I3325&gt;=75501,I3325&lt;=76901),"Zlínský kraj",(IF(AND(I3325&gt;=70030,I3325&lt;=74901),"Moravskoslezský kraj",(IF(AND(I3325&gt;=75000,I3325&lt;=75368),"Olomoucký kraj",(IF(AND(I3325&gt;=77200,I3325&lt;=79862),"Olomoucký kraj",(IF(AND(I3325&gt;=50011,I3325&lt;=50301),"Královéhradecký kraj",(IF(AND(I3325&gt;=54301,I3325&lt;=54303),"Královéhradecký kraj","0")))))))))))))))))))))))))))))))))))))))))))))))</f>
        <v>Jihomoravský kraj</v>
      </c>
      <c r="AB3325" t="s">
        <v>998</v>
      </c>
      <c r="AD3325" t="s">
        <v>998</v>
      </c>
      <c r="AE3325" t="s">
        <v>998</v>
      </c>
      <c r="AF3325" t="s">
        <v>998</v>
      </c>
      <c r="AG3325" s="107">
        <v>300</v>
      </c>
      <c r="AH3325" s="107">
        <v>0</v>
      </c>
      <c r="AI3325" s="107">
        <v>0</v>
      </c>
      <c r="AJ3325" t="s">
        <v>999</v>
      </c>
      <c r="AK3325" s="106">
        <v>44923</v>
      </c>
    </row>
    <row r="3326" spans="1:37" x14ac:dyDescent="0.45">
      <c r="A3326" t="s">
        <v>1124</v>
      </c>
      <c r="B3326" t="s">
        <v>5341</v>
      </c>
      <c r="C3326" t="s">
        <v>990</v>
      </c>
      <c r="D3326" t="s">
        <v>5342</v>
      </c>
      <c r="E3326" t="s">
        <v>992</v>
      </c>
      <c r="F3326" t="s">
        <v>2584</v>
      </c>
      <c r="G3326">
        <v>57</v>
      </c>
      <c r="H3326" t="s">
        <v>1005</v>
      </c>
      <c r="I3326">
        <v>61200</v>
      </c>
      <c r="K3326" t="s">
        <v>5343</v>
      </c>
      <c r="L3326" s="106">
        <v>39732</v>
      </c>
      <c r="M3326">
        <v>14655390</v>
      </c>
      <c r="N3326" t="s">
        <v>996</v>
      </c>
      <c r="O3326" t="s">
        <v>12</v>
      </c>
      <c r="P3326" t="s">
        <v>997</v>
      </c>
      <c r="R3326" s="109" t="str">
        <f>IF(OR(P3326="SB",Q3326="SB"),"SB",0)</f>
        <v>SB</v>
      </c>
      <c r="T3326" s="110" t="s">
        <v>998</v>
      </c>
      <c r="V3326" s="113" t="str">
        <f>IF(AND(I3326&gt;=10000,I3326&lt;=19900),"Praha",(IF(AND(I3326&gt;=25001,I3326&lt;=29501),"Středočeský kraj",(IF(AND(I3326&gt;=30100,I3326&lt;=34972),"Středočeský kraj",(IF(AND(I3326&gt;=35002,I3326&lt;=36271),"Karlovarský kraj",(IF(AND(I3326&gt;=37001,I3326&lt;=39201),"Jihočeský kraj",(IF(AND(I3326&gt;=39701,I3326&lt;=39901),"Jihočeský kraj",(IF(AND(I3326&gt;=39301,I3326&lt;=39601),"Kraj Vysočina",(IF(AND(I3326&gt;=58001,I3326&lt;=59501),"Kraj Vysočina",(IF(AND(I3326&gt;=67401,I3326&lt;=67602),"Kraj Vysočina",(IF(AND(I3326&gt;=40001,I3326&lt;=44101),"Ústecký kraj",(IF(AND(I3326&gt;=46001,I3326&lt;=47201),"Liberecký kraj",(IF(AND(I3326&gt;=51202,I3326&lt;=51401),"Liberecký kraj",(IF(AND(I3326&gt;=53002,I3326&lt;=53976),"Pardubický kraj",(IF(AND(I3326&gt;=56002,I3326&lt;=57201),"Pardubický kraj",(IF(AND(I3326&gt;=60200,I3326&lt;=67201),"Jihomoravský kraj",(IF(AND(I3326&gt;=67801,I3326&lt;=68501),"Jihomoravský kraj",(IF(AND(I3326&gt;=69002,I3326&lt;=69801),"Jihomoravský kraj",(IF(AND(I3326&gt;=68601,I3326&lt;=68801),"Zlínský kraj",(IF(AND(I3326&gt;=75501,I3326&lt;=76901),"Zlínský kraj",(IF(AND(I3326&gt;=70030,I3326&lt;=74901),"Moravskoslezský kraj",(IF(AND(I3326&gt;=75000,I3326&lt;=75368),"Olomoucký kraj",(IF(AND(I3326&gt;=77200,I3326&lt;=79862),"Olomoucký kraj",(IF(AND(I3326&gt;=50011,I3326&lt;=50301),"Královéhradecký kraj",(IF(AND(I3326&gt;=54301,I3326&lt;=54303),"Královéhradecký kraj","0")))))))))))))))))))))))))))))))))))))))))))))))</f>
        <v>Jihomoravský kraj</v>
      </c>
      <c r="AB3326" t="s">
        <v>998</v>
      </c>
      <c r="AD3326" t="s">
        <v>998</v>
      </c>
      <c r="AE3326" t="s">
        <v>998</v>
      </c>
      <c r="AF3326" t="s">
        <v>998</v>
      </c>
      <c r="AG3326" s="107">
        <v>300</v>
      </c>
      <c r="AH3326" s="107">
        <v>0</v>
      </c>
      <c r="AI3326" s="107">
        <v>0</v>
      </c>
      <c r="AJ3326" t="s">
        <v>999</v>
      </c>
      <c r="AK3326" s="106">
        <v>44923</v>
      </c>
    </row>
    <row r="3327" spans="1:37" x14ac:dyDescent="0.45">
      <c r="A3327" t="s">
        <v>1124</v>
      </c>
      <c r="B3327" t="s">
        <v>5344</v>
      </c>
      <c r="C3327" t="s">
        <v>990</v>
      </c>
      <c r="D3327" t="s">
        <v>5345</v>
      </c>
      <c r="E3327" t="s">
        <v>992</v>
      </c>
      <c r="F3327" t="s">
        <v>2584</v>
      </c>
      <c r="G3327">
        <v>57</v>
      </c>
      <c r="H3327" t="s">
        <v>1005</v>
      </c>
      <c r="I3327">
        <v>61200</v>
      </c>
      <c r="K3327" t="s">
        <v>5346</v>
      </c>
      <c r="L3327" s="106">
        <v>39201</v>
      </c>
      <c r="M3327">
        <v>14653269</v>
      </c>
      <c r="N3327" t="s">
        <v>996</v>
      </c>
      <c r="O3327" t="s">
        <v>12</v>
      </c>
      <c r="P3327" t="s">
        <v>997</v>
      </c>
      <c r="R3327" s="109" t="str">
        <f>IF(OR(P3327="SB",Q3327="SB"),"SB",0)</f>
        <v>SB</v>
      </c>
      <c r="T3327" s="110" t="s">
        <v>998</v>
      </c>
      <c r="V3327" s="113" t="str">
        <f>IF(AND(I3327&gt;=10000,I3327&lt;=19900),"Praha",(IF(AND(I3327&gt;=25001,I3327&lt;=29501),"Středočeský kraj",(IF(AND(I3327&gt;=30100,I3327&lt;=34972),"Středočeský kraj",(IF(AND(I3327&gt;=35002,I3327&lt;=36271),"Karlovarský kraj",(IF(AND(I3327&gt;=37001,I3327&lt;=39201),"Jihočeský kraj",(IF(AND(I3327&gt;=39701,I3327&lt;=39901),"Jihočeský kraj",(IF(AND(I3327&gt;=39301,I3327&lt;=39601),"Kraj Vysočina",(IF(AND(I3327&gt;=58001,I3327&lt;=59501),"Kraj Vysočina",(IF(AND(I3327&gt;=67401,I3327&lt;=67602),"Kraj Vysočina",(IF(AND(I3327&gt;=40001,I3327&lt;=44101),"Ústecký kraj",(IF(AND(I3327&gt;=46001,I3327&lt;=47201),"Liberecký kraj",(IF(AND(I3327&gt;=51202,I3327&lt;=51401),"Liberecký kraj",(IF(AND(I3327&gt;=53002,I3327&lt;=53976),"Pardubický kraj",(IF(AND(I3327&gt;=56002,I3327&lt;=57201),"Pardubický kraj",(IF(AND(I3327&gt;=60200,I3327&lt;=67201),"Jihomoravský kraj",(IF(AND(I3327&gt;=67801,I3327&lt;=68501),"Jihomoravský kraj",(IF(AND(I3327&gt;=69002,I3327&lt;=69801),"Jihomoravský kraj",(IF(AND(I3327&gt;=68601,I3327&lt;=68801),"Zlínský kraj",(IF(AND(I3327&gt;=75501,I3327&lt;=76901),"Zlínský kraj",(IF(AND(I3327&gt;=70030,I3327&lt;=74901),"Moravskoslezský kraj",(IF(AND(I3327&gt;=75000,I3327&lt;=75368),"Olomoucký kraj",(IF(AND(I3327&gt;=77200,I3327&lt;=79862),"Olomoucký kraj",(IF(AND(I3327&gt;=50011,I3327&lt;=50301),"Královéhradecký kraj",(IF(AND(I3327&gt;=54301,I3327&lt;=54303),"Královéhradecký kraj","0")))))))))))))))))))))))))))))))))))))))))))))))</f>
        <v>Jihomoravský kraj</v>
      </c>
      <c r="AB3327" t="s">
        <v>998</v>
      </c>
      <c r="AD3327" t="s">
        <v>998</v>
      </c>
      <c r="AE3327" t="s">
        <v>998</v>
      </c>
      <c r="AF3327" t="s">
        <v>998</v>
      </c>
      <c r="AG3327" s="107">
        <v>300</v>
      </c>
      <c r="AH3327" s="107">
        <v>0</v>
      </c>
      <c r="AI3327" s="107">
        <v>0</v>
      </c>
      <c r="AJ3327" t="s">
        <v>999</v>
      </c>
      <c r="AK3327" s="106">
        <v>44923</v>
      </c>
    </row>
    <row r="3328" spans="1:37" x14ac:dyDescent="0.45">
      <c r="A3328" t="s">
        <v>1087</v>
      </c>
      <c r="B3328" t="s">
        <v>8739</v>
      </c>
      <c r="C3328" t="s">
        <v>990</v>
      </c>
      <c r="D3328" t="s">
        <v>8746</v>
      </c>
      <c r="E3328" t="s">
        <v>992</v>
      </c>
      <c r="F3328" t="s">
        <v>3180</v>
      </c>
      <c r="G3328">
        <v>94</v>
      </c>
      <c r="H3328" t="s">
        <v>1005</v>
      </c>
      <c r="I3328">
        <v>61200</v>
      </c>
      <c r="K3328" t="s">
        <v>8747</v>
      </c>
      <c r="L3328" s="106">
        <v>40488</v>
      </c>
      <c r="M3328">
        <v>14664181</v>
      </c>
      <c r="N3328" t="s">
        <v>996</v>
      </c>
      <c r="O3328" t="s">
        <v>12</v>
      </c>
      <c r="P3328" t="s">
        <v>997</v>
      </c>
      <c r="R3328" s="109" t="str">
        <f>IF(OR(P3328="SB",Q3328="SB"),"SB",0)</f>
        <v>SB</v>
      </c>
      <c r="T3328" s="110" t="s">
        <v>998</v>
      </c>
      <c r="V3328" s="113" t="str">
        <f>IF(AND(I3328&gt;=10000,I3328&lt;=19900),"Praha",(IF(AND(I3328&gt;=25001,I3328&lt;=29501),"Středočeský kraj",(IF(AND(I3328&gt;=30100,I3328&lt;=34972),"Středočeský kraj",(IF(AND(I3328&gt;=35002,I3328&lt;=36271),"Karlovarský kraj",(IF(AND(I3328&gt;=37001,I3328&lt;=39201),"Jihočeský kraj",(IF(AND(I3328&gt;=39701,I3328&lt;=39901),"Jihočeský kraj",(IF(AND(I3328&gt;=39301,I3328&lt;=39601),"Kraj Vysočina",(IF(AND(I3328&gt;=58001,I3328&lt;=59501),"Kraj Vysočina",(IF(AND(I3328&gt;=67401,I3328&lt;=67602),"Kraj Vysočina",(IF(AND(I3328&gt;=40001,I3328&lt;=44101),"Ústecký kraj",(IF(AND(I3328&gt;=46001,I3328&lt;=47201),"Liberecký kraj",(IF(AND(I3328&gt;=51202,I3328&lt;=51401),"Liberecký kraj",(IF(AND(I3328&gt;=53002,I3328&lt;=53976),"Pardubický kraj",(IF(AND(I3328&gt;=56002,I3328&lt;=57201),"Pardubický kraj",(IF(AND(I3328&gt;=60200,I3328&lt;=67201),"Jihomoravský kraj",(IF(AND(I3328&gt;=67801,I3328&lt;=68501),"Jihomoravský kraj",(IF(AND(I3328&gt;=69002,I3328&lt;=69801),"Jihomoravský kraj",(IF(AND(I3328&gt;=68601,I3328&lt;=68801),"Zlínský kraj",(IF(AND(I3328&gt;=75501,I3328&lt;=76901),"Zlínský kraj",(IF(AND(I3328&gt;=70030,I3328&lt;=74901),"Moravskoslezský kraj",(IF(AND(I3328&gt;=75000,I3328&lt;=75368),"Olomoucký kraj",(IF(AND(I3328&gt;=77200,I3328&lt;=79862),"Olomoucký kraj",(IF(AND(I3328&gt;=50011,I3328&lt;=50301),"Královéhradecký kraj",(IF(AND(I3328&gt;=54301,I3328&lt;=54303),"Královéhradecký kraj","0")))))))))))))))))))))))))))))))))))))))))))))))</f>
        <v>Jihomoravský kraj</v>
      </c>
      <c r="AB3328" t="s">
        <v>998</v>
      </c>
      <c r="AD3328" t="s">
        <v>998</v>
      </c>
      <c r="AE3328" t="s">
        <v>998</v>
      </c>
      <c r="AF3328" t="s">
        <v>998</v>
      </c>
      <c r="AG3328" s="107">
        <v>300</v>
      </c>
      <c r="AH3328" s="107">
        <v>0</v>
      </c>
      <c r="AI3328" s="107">
        <v>0</v>
      </c>
      <c r="AJ3328" t="s">
        <v>999</v>
      </c>
      <c r="AK3328" s="106">
        <v>44923</v>
      </c>
    </row>
    <row r="3329" spans="1:37" x14ac:dyDescent="0.45">
      <c r="A3329" t="s">
        <v>1069</v>
      </c>
      <c r="B3329" t="s">
        <v>12212</v>
      </c>
      <c r="C3329" t="s">
        <v>990</v>
      </c>
      <c r="D3329" t="s">
        <v>12213</v>
      </c>
      <c r="E3329" t="s">
        <v>992</v>
      </c>
      <c r="F3329" t="s">
        <v>12214</v>
      </c>
      <c r="G3329">
        <v>56</v>
      </c>
      <c r="H3329" t="s">
        <v>1005</v>
      </c>
      <c r="I3329">
        <v>61200</v>
      </c>
      <c r="K3329" t="s">
        <v>12215</v>
      </c>
      <c r="L3329" s="106">
        <v>29071</v>
      </c>
      <c r="M3329">
        <v>14728243</v>
      </c>
      <c r="N3329" t="s">
        <v>996</v>
      </c>
      <c r="O3329" t="s">
        <v>12</v>
      </c>
      <c r="P3329" t="s">
        <v>997</v>
      </c>
      <c r="R3329" s="109" t="str">
        <f>IF(OR(P3329="SB",Q3329="SB"),"SB",0)</f>
        <v>SB</v>
      </c>
      <c r="T3329" s="110" t="s">
        <v>998</v>
      </c>
      <c r="V3329" s="113" t="str">
        <f>IF(AND(I3329&gt;=10000,I3329&lt;=19900),"Praha",(IF(AND(I3329&gt;=25001,I3329&lt;=29501),"Středočeský kraj",(IF(AND(I3329&gt;=30100,I3329&lt;=34972),"Středočeský kraj",(IF(AND(I3329&gt;=35002,I3329&lt;=36271),"Karlovarský kraj",(IF(AND(I3329&gt;=37001,I3329&lt;=39201),"Jihočeský kraj",(IF(AND(I3329&gt;=39701,I3329&lt;=39901),"Jihočeský kraj",(IF(AND(I3329&gt;=39301,I3329&lt;=39601),"Kraj Vysočina",(IF(AND(I3329&gt;=58001,I3329&lt;=59501),"Kraj Vysočina",(IF(AND(I3329&gt;=67401,I3329&lt;=67602),"Kraj Vysočina",(IF(AND(I3329&gt;=40001,I3329&lt;=44101),"Ústecký kraj",(IF(AND(I3329&gt;=46001,I3329&lt;=47201),"Liberecký kraj",(IF(AND(I3329&gt;=51202,I3329&lt;=51401),"Liberecký kraj",(IF(AND(I3329&gt;=53002,I3329&lt;=53976),"Pardubický kraj",(IF(AND(I3329&gt;=56002,I3329&lt;=57201),"Pardubický kraj",(IF(AND(I3329&gt;=60200,I3329&lt;=67201),"Jihomoravský kraj",(IF(AND(I3329&gt;=67801,I3329&lt;=68501),"Jihomoravský kraj",(IF(AND(I3329&gt;=69002,I3329&lt;=69801),"Jihomoravský kraj",(IF(AND(I3329&gt;=68601,I3329&lt;=68801),"Zlínský kraj",(IF(AND(I3329&gt;=75501,I3329&lt;=76901),"Zlínský kraj",(IF(AND(I3329&gt;=70030,I3329&lt;=74901),"Moravskoslezský kraj",(IF(AND(I3329&gt;=75000,I3329&lt;=75368),"Olomoucký kraj",(IF(AND(I3329&gt;=77200,I3329&lt;=79862),"Olomoucký kraj",(IF(AND(I3329&gt;=50011,I3329&lt;=50301),"Královéhradecký kraj",(IF(AND(I3329&gt;=54301,I3329&lt;=54303),"Královéhradecký kraj","0")))))))))))))))))))))))))))))))))))))))))))))))</f>
        <v>Jihomoravský kraj</v>
      </c>
      <c r="AB3329" t="s">
        <v>998</v>
      </c>
      <c r="AD3329" t="s">
        <v>998</v>
      </c>
      <c r="AE3329" t="s">
        <v>998</v>
      </c>
      <c r="AF3329" t="s">
        <v>998</v>
      </c>
      <c r="AG3329" s="107">
        <v>0</v>
      </c>
      <c r="AH3329" s="107">
        <v>0</v>
      </c>
      <c r="AI3329" s="107">
        <v>0</v>
      </c>
      <c r="AJ3329" t="s">
        <v>1012</v>
      </c>
    </row>
    <row r="3330" spans="1:37" x14ac:dyDescent="0.45">
      <c r="A3330" t="s">
        <v>1035</v>
      </c>
      <c r="B3330" t="s">
        <v>12488</v>
      </c>
      <c r="C3330" t="s">
        <v>1002</v>
      </c>
      <c r="D3330" t="s">
        <v>12495</v>
      </c>
      <c r="E3330" t="s">
        <v>992</v>
      </c>
      <c r="F3330" t="s">
        <v>4204</v>
      </c>
      <c r="G3330">
        <v>8</v>
      </c>
      <c r="H3330" t="s">
        <v>1005</v>
      </c>
      <c r="I3330">
        <v>61200</v>
      </c>
      <c r="K3330" t="s">
        <v>12496</v>
      </c>
      <c r="L3330" s="106">
        <v>38378</v>
      </c>
      <c r="M3330">
        <v>14622856</v>
      </c>
      <c r="N3330" t="s">
        <v>996</v>
      </c>
      <c r="O3330" t="s">
        <v>12</v>
      </c>
      <c r="P3330" t="s">
        <v>997</v>
      </c>
      <c r="R3330" s="109" t="str">
        <f>IF(OR(P3330="SB",Q3330="SB"),"SB",0)</f>
        <v>SB</v>
      </c>
      <c r="T3330" s="110" t="s">
        <v>998</v>
      </c>
      <c r="V3330" s="113" t="str">
        <f>IF(AND(I3330&gt;=10000,I3330&lt;=19900),"Praha",(IF(AND(I3330&gt;=25001,I3330&lt;=29501),"Středočeský kraj",(IF(AND(I3330&gt;=30100,I3330&lt;=34972),"Středočeský kraj",(IF(AND(I3330&gt;=35002,I3330&lt;=36271),"Karlovarský kraj",(IF(AND(I3330&gt;=37001,I3330&lt;=39201),"Jihočeský kraj",(IF(AND(I3330&gt;=39701,I3330&lt;=39901),"Jihočeský kraj",(IF(AND(I3330&gt;=39301,I3330&lt;=39601),"Kraj Vysočina",(IF(AND(I3330&gt;=58001,I3330&lt;=59501),"Kraj Vysočina",(IF(AND(I3330&gt;=67401,I3330&lt;=67602),"Kraj Vysočina",(IF(AND(I3330&gt;=40001,I3330&lt;=44101),"Ústecký kraj",(IF(AND(I3330&gt;=46001,I3330&lt;=47201),"Liberecký kraj",(IF(AND(I3330&gt;=51202,I3330&lt;=51401),"Liberecký kraj",(IF(AND(I3330&gt;=53002,I3330&lt;=53976),"Pardubický kraj",(IF(AND(I3330&gt;=56002,I3330&lt;=57201),"Pardubický kraj",(IF(AND(I3330&gt;=60200,I3330&lt;=67201),"Jihomoravský kraj",(IF(AND(I3330&gt;=67801,I3330&lt;=68501),"Jihomoravský kraj",(IF(AND(I3330&gt;=69002,I3330&lt;=69801),"Jihomoravský kraj",(IF(AND(I3330&gt;=68601,I3330&lt;=68801),"Zlínský kraj",(IF(AND(I3330&gt;=75501,I3330&lt;=76901),"Zlínský kraj",(IF(AND(I3330&gt;=70030,I3330&lt;=74901),"Moravskoslezský kraj",(IF(AND(I3330&gt;=75000,I3330&lt;=75368),"Olomoucký kraj",(IF(AND(I3330&gt;=77200,I3330&lt;=79862),"Olomoucký kraj",(IF(AND(I3330&gt;=50011,I3330&lt;=50301),"Královéhradecký kraj",(IF(AND(I3330&gt;=54301,I3330&lt;=54303),"Královéhradecký kraj","0")))))))))))))))))))))))))))))))))))))))))))))))</f>
        <v>Jihomoravský kraj</v>
      </c>
      <c r="AB3330" t="s">
        <v>998</v>
      </c>
      <c r="AD3330" t="s">
        <v>998</v>
      </c>
      <c r="AE3330" t="s">
        <v>998</v>
      </c>
      <c r="AF3330" t="s">
        <v>998</v>
      </c>
      <c r="AG3330" s="107">
        <v>300</v>
      </c>
      <c r="AH3330" s="107">
        <v>0</v>
      </c>
      <c r="AI3330" s="107">
        <v>0</v>
      </c>
      <c r="AJ3330" t="s">
        <v>999</v>
      </c>
      <c r="AK3330" s="106">
        <v>44924</v>
      </c>
    </row>
    <row r="3331" spans="1:37" x14ac:dyDescent="0.45">
      <c r="A3331" t="s">
        <v>1124</v>
      </c>
      <c r="B3331" t="s">
        <v>14099</v>
      </c>
      <c r="C3331" t="s">
        <v>990</v>
      </c>
      <c r="D3331" t="s">
        <v>14100</v>
      </c>
      <c r="E3331" t="s">
        <v>992</v>
      </c>
      <c r="F3331" t="s">
        <v>3473</v>
      </c>
      <c r="G3331">
        <v>28</v>
      </c>
      <c r="H3331" t="s">
        <v>1005</v>
      </c>
      <c r="I3331">
        <v>61200</v>
      </c>
      <c r="K3331" t="s">
        <v>14101</v>
      </c>
      <c r="L3331" s="106">
        <v>40406</v>
      </c>
      <c r="M3331">
        <v>14652966</v>
      </c>
      <c r="N3331" t="s">
        <v>996</v>
      </c>
      <c r="O3331" t="s">
        <v>12</v>
      </c>
      <c r="P3331" t="s">
        <v>997</v>
      </c>
      <c r="R3331" s="109" t="str">
        <f>IF(OR(P3331="SB",Q3331="SB"),"SB",0)</f>
        <v>SB</v>
      </c>
      <c r="T3331" s="110" t="s">
        <v>998</v>
      </c>
      <c r="V3331" s="113" t="str">
        <f>IF(AND(I3331&gt;=10000,I3331&lt;=19900),"Praha",(IF(AND(I3331&gt;=25001,I3331&lt;=29501),"Středočeský kraj",(IF(AND(I3331&gt;=30100,I3331&lt;=34972),"Středočeský kraj",(IF(AND(I3331&gt;=35002,I3331&lt;=36271),"Karlovarský kraj",(IF(AND(I3331&gt;=37001,I3331&lt;=39201),"Jihočeský kraj",(IF(AND(I3331&gt;=39701,I3331&lt;=39901),"Jihočeský kraj",(IF(AND(I3331&gt;=39301,I3331&lt;=39601),"Kraj Vysočina",(IF(AND(I3331&gt;=58001,I3331&lt;=59501),"Kraj Vysočina",(IF(AND(I3331&gt;=67401,I3331&lt;=67602),"Kraj Vysočina",(IF(AND(I3331&gt;=40001,I3331&lt;=44101),"Ústecký kraj",(IF(AND(I3331&gt;=46001,I3331&lt;=47201),"Liberecký kraj",(IF(AND(I3331&gt;=51202,I3331&lt;=51401),"Liberecký kraj",(IF(AND(I3331&gt;=53002,I3331&lt;=53976),"Pardubický kraj",(IF(AND(I3331&gt;=56002,I3331&lt;=57201),"Pardubický kraj",(IF(AND(I3331&gt;=60200,I3331&lt;=67201),"Jihomoravský kraj",(IF(AND(I3331&gt;=67801,I3331&lt;=68501),"Jihomoravský kraj",(IF(AND(I3331&gt;=69002,I3331&lt;=69801),"Jihomoravský kraj",(IF(AND(I3331&gt;=68601,I3331&lt;=68801),"Zlínský kraj",(IF(AND(I3331&gt;=75501,I3331&lt;=76901),"Zlínský kraj",(IF(AND(I3331&gt;=70030,I3331&lt;=74901),"Moravskoslezský kraj",(IF(AND(I3331&gt;=75000,I3331&lt;=75368),"Olomoucký kraj",(IF(AND(I3331&gt;=77200,I3331&lt;=79862),"Olomoucký kraj",(IF(AND(I3331&gt;=50011,I3331&lt;=50301),"Královéhradecký kraj",(IF(AND(I3331&gt;=54301,I3331&lt;=54303),"Královéhradecký kraj","0")))))))))))))))))))))))))))))))))))))))))))))))</f>
        <v>Jihomoravský kraj</v>
      </c>
      <c r="AB3331" t="s">
        <v>998</v>
      </c>
      <c r="AD3331" t="s">
        <v>998</v>
      </c>
      <c r="AE3331" t="s">
        <v>998</v>
      </c>
      <c r="AF3331" t="s">
        <v>998</v>
      </c>
      <c r="AG3331" s="107">
        <v>300</v>
      </c>
      <c r="AH3331" s="107">
        <v>0</v>
      </c>
      <c r="AI3331" s="107">
        <v>0</v>
      </c>
      <c r="AJ3331" t="s">
        <v>999</v>
      </c>
      <c r="AK3331" s="106">
        <v>44923</v>
      </c>
    </row>
    <row r="3332" spans="1:37" x14ac:dyDescent="0.45">
      <c r="A3332" t="s">
        <v>1844</v>
      </c>
      <c r="B3332" t="s">
        <v>14678</v>
      </c>
      <c r="C3332" t="s">
        <v>1002</v>
      </c>
      <c r="D3332" t="s">
        <v>14679</v>
      </c>
      <c r="E3332" t="s">
        <v>992</v>
      </c>
      <c r="F3332" t="s">
        <v>3787</v>
      </c>
      <c r="G3332" t="s">
        <v>14680</v>
      </c>
      <c r="H3332" t="s">
        <v>1005</v>
      </c>
      <c r="I3332">
        <v>61200</v>
      </c>
      <c r="K3332" t="s">
        <v>14681</v>
      </c>
      <c r="L3332" s="106">
        <v>40288</v>
      </c>
      <c r="M3332">
        <v>14754818</v>
      </c>
      <c r="N3332" t="s">
        <v>996</v>
      </c>
      <c r="O3332" t="s">
        <v>12</v>
      </c>
      <c r="P3332" t="s">
        <v>997</v>
      </c>
      <c r="R3332" s="109" t="str">
        <f>IF(OR(P3332="SB",Q3332="SB"),"SB",0)</f>
        <v>SB</v>
      </c>
      <c r="T3332" s="110" t="s">
        <v>998</v>
      </c>
      <c r="V3332" s="113" t="str">
        <f>IF(AND(I3332&gt;=10000,I3332&lt;=19900),"Praha",(IF(AND(I3332&gt;=25001,I3332&lt;=29501),"Středočeský kraj",(IF(AND(I3332&gt;=30100,I3332&lt;=34972),"Středočeský kraj",(IF(AND(I3332&gt;=35002,I3332&lt;=36271),"Karlovarský kraj",(IF(AND(I3332&gt;=37001,I3332&lt;=39201),"Jihočeský kraj",(IF(AND(I3332&gt;=39701,I3332&lt;=39901),"Jihočeský kraj",(IF(AND(I3332&gt;=39301,I3332&lt;=39601),"Kraj Vysočina",(IF(AND(I3332&gt;=58001,I3332&lt;=59501),"Kraj Vysočina",(IF(AND(I3332&gt;=67401,I3332&lt;=67602),"Kraj Vysočina",(IF(AND(I3332&gt;=40001,I3332&lt;=44101),"Ústecký kraj",(IF(AND(I3332&gt;=46001,I3332&lt;=47201),"Liberecký kraj",(IF(AND(I3332&gt;=51202,I3332&lt;=51401),"Liberecký kraj",(IF(AND(I3332&gt;=53002,I3332&lt;=53976),"Pardubický kraj",(IF(AND(I3332&gt;=56002,I3332&lt;=57201),"Pardubický kraj",(IF(AND(I3332&gt;=60200,I3332&lt;=67201),"Jihomoravský kraj",(IF(AND(I3332&gt;=67801,I3332&lt;=68501),"Jihomoravský kraj",(IF(AND(I3332&gt;=69002,I3332&lt;=69801),"Jihomoravský kraj",(IF(AND(I3332&gt;=68601,I3332&lt;=68801),"Zlínský kraj",(IF(AND(I3332&gt;=75501,I3332&lt;=76901),"Zlínský kraj",(IF(AND(I3332&gt;=70030,I3332&lt;=74901),"Moravskoslezský kraj",(IF(AND(I3332&gt;=75000,I3332&lt;=75368),"Olomoucký kraj",(IF(AND(I3332&gt;=77200,I3332&lt;=79862),"Olomoucký kraj",(IF(AND(I3332&gt;=50011,I3332&lt;=50301),"Královéhradecký kraj",(IF(AND(I3332&gt;=54301,I3332&lt;=54303),"Královéhradecký kraj","0")))))))))))))))))))))))))))))))))))))))))))))))</f>
        <v>Jihomoravský kraj</v>
      </c>
      <c r="AB3332" t="s">
        <v>998</v>
      </c>
      <c r="AD3332" t="s">
        <v>998</v>
      </c>
      <c r="AE3332" t="s">
        <v>998</v>
      </c>
      <c r="AF3332" t="s">
        <v>998</v>
      </c>
      <c r="AG3332" s="107">
        <v>300</v>
      </c>
      <c r="AH3332" s="107">
        <v>0</v>
      </c>
      <c r="AI3332" s="107">
        <v>0</v>
      </c>
      <c r="AJ3332" t="s">
        <v>999</v>
      </c>
      <c r="AK3332" s="106">
        <v>44923</v>
      </c>
    </row>
    <row r="3333" spans="1:37" x14ac:dyDescent="0.45">
      <c r="A3333" t="s">
        <v>1129</v>
      </c>
      <c r="B3333" t="s">
        <v>15549</v>
      </c>
      <c r="C3333" t="s">
        <v>990</v>
      </c>
      <c r="D3333" t="s">
        <v>15552</v>
      </c>
      <c r="E3333" t="s">
        <v>992</v>
      </c>
      <c r="F3333" t="s">
        <v>3487</v>
      </c>
      <c r="G3333">
        <v>7</v>
      </c>
      <c r="H3333" t="s">
        <v>1005</v>
      </c>
      <c r="I3333">
        <v>61200</v>
      </c>
      <c r="K3333" t="s">
        <v>15553</v>
      </c>
      <c r="L3333" s="106">
        <v>27839</v>
      </c>
      <c r="M3333">
        <v>14591534</v>
      </c>
      <c r="N3333" t="s">
        <v>1144</v>
      </c>
      <c r="O3333" t="s">
        <v>12</v>
      </c>
      <c r="P3333" t="s">
        <v>997</v>
      </c>
      <c r="R3333" s="109" t="str">
        <f>IF(OR(P3333="SB",Q3333="SB"),"SB",0)</f>
        <v>SB</v>
      </c>
      <c r="T3333" s="110" t="s">
        <v>998</v>
      </c>
      <c r="V3333" s="113" t="str">
        <f>IF(AND(I3333&gt;=10000,I3333&lt;=19900),"Praha",(IF(AND(I3333&gt;=25001,I3333&lt;=29501),"Středočeský kraj",(IF(AND(I3333&gt;=30100,I3333&lt;=34972),"Středočeský kraj",(IF(AND(I3333&gt;=35002,I3333&lt;=36271),"Karlovarský kraj",(IF(AND(I3333&gt;=37001,I3333&lt;=39201),"Jihočeský kraj",(IF(AND(I3333&gt;=39701,I3333&lt;=39901),"Jihočeský kraj",(IF(AND(I3333&gt;=39301,I3333&lt;=39601),"Kraj Vysočina",(IF(AND(I3333&gt;=58001,I3333&lt;=59501),"Kraj Vysočina",(IF(AND(I3333&gt;=67401,I3333&lt;=67602),"Kraj Vysočina",(IF(AND(I3333&gt;=40001,I3333&lt;=44101),"Ústecký kraj",(IF(AND(I3333&gt;=46001,I3333&lt;=47201),"Liberecký kraj",(IF(AND(I3333&gt;=51202,I3333&lt;=51401),"Liberecký kraj",(IF(AND(I3333&gt;=53002,I3333&lt;=53976),"Pardubický kraj",(IF(AND(I3333&gt;=56002,I3333&lt;=57201),"Pardubický kraj",(IF(AND(I3333&gt;=60200,I3333&lt;=67201),"Jihomoravský kraj",(IF(AND(I3333&gt;=67801,I3333&lt;=68501),"Jihomoravský kraj",(IF(AND(I3333&gt;=69002,I3333&lt;=69801),"Jihomoravský kraj",(IF(AND(I3333&gt;=68601,I3333&lt;=68801),"Zlínský kraj",(IF(AND(I3333&gt;=75501,I3333&lt;=76901),"Zlínský kraj",(IF(AND(I3333&gt;=70030,I3333&lt;=74901),"Moravskoslezský kraj",(IF(AND(I3333&gt;=75000,I3333&lt;=75368),"Olomoucký kraj",(IF(AND(I3333&gt;=77200,I3333&lt;=79862),"Olomoucký kraj",(IF(AND(I3333&gt;=50011,I3333&lt;=50301),"Královéhradecký kraj",(IF(AND(I3333&gt;=54301,I3333&lt;=54303),"Královéhradecký kraj","0")))))))))))))))))))))))))))))))))))))))))))))))</f>
        <v>Jihomoravský kraj</v>
      </c>
      <c r="AB3333" t="s">
        <v>998</v>
      </c>
      <c r="AD3333" t="s">
        <v>998</v>
      </c>
      <c r="AE3333" t="s">
        <v>998</v>
      </c>
      <c r="AF3333" t="s">
        <v>998</v>
      </c>
      <c r="AG3333" s="107">
        <v>300</v>
      </c>
      <c r="AH3333" s="107">
        <v>0</v>
      </c>
      <c r="AI3333" s="107">
        <v>0</v>
      </c>
      <c r="AJ3333" t="s">
        <v>999</v>
      </c>
      <c r="AK3333" s="106">
        <v>44923</v>
      </c>
    </row>
    <row r="3334" spans="1:37" x14ac:dyDescent="0.45">
      <c r="A3334" t="s">
        <v>1411</v>
      </c>
      <c r="B3334" t="s">
        <v>16502</v>
      </c>
      <c r="C3334" t="s">
        <v>990</v>
      </c>
      <c r="D3334" t="s">
        <v>16503</v>
      </c>
      <c r="E3334" t="s">
        <v>992</v>
      </c>
      <c r="F3334" t="s">
        <v>8879</v>
      </c>
      <c r="G3334">
        <v>8</v>
      </c>
      <c r="H3334" t="s">
        <v>1005</v>
      </c>
      <c r="I3334">
        <v>61200</v>
      </c>
      <c r="K3334" t="s">
        <v>16504</v>
      </c>
      <c r="L3334" s="106">
        <v>38490</v>
      </c>
      <c r="M3334">
        <v>14623967</v>
      </c>
      <c r="N3334" t="s">
        <v>996</v>
      </c>
      <c r="O3334" t="s">
        <v>12</v>
      </c>
      <c r="P3334" t="s">
        <v>997</v>
      </c>
      <c r="R3334" s="109" t="str">
        <f>IF(OR(P3334="SB",Q3334="SB"),"SB",0)</f>
        <v>SB</v>
      </c>
      <c r="T3334" s="110" t="s">
        <v>998</v>
      </c>
      <c r="V3334" s="113" t="str">
        <f>IF(AND(I3334&gt;=10000,I3334&lt;=19900),"Praha",(IF(AND(I3334&gt;=25001,I3334&lt;=29501),"Středočeský kraj",(IF(AND(I3334&gt;=30100,I3334&lt;=34972),"Středočeský kraj",(IF(AND(I3334&gt;=35002,I3334&lt;=36271),"Karlovarský kraj",(IF(AND(I3334&gt;=37001,I3334&lt;=39201),"Jihočeský kraj",(IF(AND(I3334&gt;=39701,I3334&lt;=39901),"Jihočeský kraj",(IF(AND(I3334&gt;=39301,I3334&lt;=39601),"Kraj Vysočina",(IF(AND(I3334&gt;=58001,I3334&lt;=59501),"Kraj Vysočina",(IF(AND(I3334&gt;=67401,I3334&lt;=67602),"Kraj Vysočina",(IF(AND(I3334&gt;=40001,I3334&lt;=44101),"Ústecký kraj",(IF(AND(I3334&gt;=46001,I3334&lt;=47201),"Liberecký kraj",(IF(AND(I3334&gt;=51202,I3334&lt;=51401),"Liberecký kraj",(IF(AND(I3334&gt;=53002,I3334&lt;=53976),"Pardubický kraj",(IF(AND(I3334&gt;=56002,I3334&lt;=57201),"Pardubický kraj",(IF(AND(I3334&gt;=60200,I3334&lt;=67201),"Jihomoravský kraj",(IF(AND(I3334&gt;=67801,I3334&lt;=68501),"Jihomoravský kraj",(IF(AND(I3334&gt;=69002,I3334&lt;=69801),"Jihomoravský kraj",(IF(AND(I3334&gt;=68601,I3334&lt;=68801),"Zlínský kraj",(IF(AND(I3334&gt;=75501,I3334&lt;=76901),"Zlínský kraj",(IF(AND(I3334&gt;=70030,I3334&lt;=74901),"Moravskoslezský kraj",(IF(AND(I3334&gt;=75000,I3334&lt;=75368),"Olomoucký kraj",(IF(AND(I3334&gt;=77200,I3334&lt;=79862),"Olomoucký kraj",(IF(AND(I3334&gt;=50011,I3334&lt;=50301),"Královéhradecký kraj",(IF(AND(I3334&gt;=54301,I3334&lt;=54303),"Královéhradecký kraj","0")))))))))))))))))))))))))))))))))))))))))))))))</f>
        <v>Jihomoravský kraj</v>
      </c>
      <c r="AB3334" t="s">
        <v>998</v>
      </c>
      <c r="AD3334" t="s">
        <v>998</v>
      </c>
      <c r="AE3334" t="s">
        <v>998</v>
      </c>
      <c r="AF3334" t="s">
        <v>998</v>
      </c>
      <c r="AG3334" s="107">
        <v>300</v>
      </c>
      <c r="AH3334" s="107">
        <v>0</v>
      </c>
      <c r="AI3334" s="107">
        <v>0</v>
      </c>
      <c r="AJ3334" t="s">
        <v>999</v>
      </c>
      <c r="AK3334" s="106">
        <v>44924</v>
      </c>
    </row>
    <row r="3335" spans="1:37" x14ac:dyDescent="0.45">
      <c r="A3335" t="s">
        <v>1013</v>
      </c>
      <c r="B3335" t="s">
        <v>16835</v>
      </c>
      <c r="C3335" t="s">
        <v>1002</v>
      </c>
      <c r="D3335" t="s">
        <v>16836</v>
      </c>
      <c r="E3335" t="s">
        <v>992</v>
      </c>
      <c r="F3335" t="s">
        <v>9352</v>
      </c>
      <c r="G3335">
        <v>1</v>
      </c>
      <c r="H3335" t="s">
        <v>1005</v>
      </c>
      <c r="I3335">
        <v>61200</v>
      </c>
      <c r="K3335" t="s">
        <v>16837</v>
      </c>
      <c r="L3335" s="106">
        <v>37194</v>
      </c>
      <c r="M3335">
        <v>14653168</v>
      </c>
      <c r="N3335" t="s">
        <v>996</v>
      </c>
      <c r="O3335" t="s">
        <v>12</v>
      </c>
      <c r="P3335" t="s">
        <v>997</v>
      </c>
      <c r="R3335" s="109" t="str">
        <f>IF(OR(P3335="SB",Q3335="SB"),"SB",0)</f>
        <v>SB</v>
      </c>
      <c r="T3335" s="110" t="s">
        <v>998</v>
      </c>
      <c r="V3335" s="113" t="str">
        <f>IF(AND(I3335&gt;=10000,I3335&lt;=19900),"Praha",(IF(AND(I3335&gt;=25001,I3335&lt;=29501),"Středočeský kraj",(IF(AND(I3335&gt;=30100,I3335&lt;=34972),"Středočeský kraj",(IF(AND(I3335&gt;=35002,I3335&lt;=36271),"Karlovarský kraj",(IF(AND(I3335&gt;=37001,I3335&lt;=39201),"Jihočeský kraj",(IF(AND(I3335&gt;=39701,I3335&lt;=39901),"Jihočeský kraj",(IF(AND(I3335&gt;=39301,I3335&lt;=39601),"Kraj Vysočina",(IF(AND(I3335&gt;=58001,I3335&lt;=59501),"Kraj Vysočina",(IF(AND(I3335&gt;=67401,I3335&lt;=67602),"Kraj Vysočina",(IF(AND(I3335&gt;=40001,I3335&lt;=44101),"Ústecký kraj",(IF(AND(I3335&gt;=46001,I3335&lt;=47201),"Liberecký kraj",(IF(AND(I3335&gt;=51202,I3335&lt;=51401),"Liberecký kraj",(IF(AND(I3335&gt;=53002,I3335&lt;=53976),"Pardubický kraj",(IF(AND(I3335&gt;=56002,I3335&lt;=57201),"Pardubický kraj",(IF(AND(I3335&gt;=60200,I3335&lt;=67201),"Jihomoravský kraj",(IF(AND(I3335&gt;=67801,I3335&lt;=68501),"Jihomoravský kraj",(IF(AND(I3335&gt;=69002,I3335&lt;=69801),"Jihomoravský kraj",(IF(AND(I3335&gt;=68601,I3335&lt;=68801),"Zlínský kraj",(IF(AND(I3335&gt;=75501,I3335&lt;=76901),"Zlínský kraj",(IF(AND(I3335&gt;=70030,I3335&lt;=74901),"Moravskoslezský kraj",(IF(AND(I3335&gt;=75000,I3335&lt;=75368),"Olomoucký kraj",(IF(AND(I3335&gt;=77200,I3335&lt;=79862),"Olomoucký kraj",(IF(AND(I3335&gt;=50011,I3335&lt;=50301),"Královéhradecký kraj",(IF(AND(I3335&gt;=54301,I3335&lt;=54303),"Královéhradecký kraj","0")))))))))))))))))))))))))))))))))))))))))))))))</f>
        <v>Jihomoravský kraj</v>
      </c>
      <c r="AB3335" t="s">
        <v>998</v>
      </c>
      <c r="AD3335" t="s">
        <v>998</v>
      </c>
      <c r="AE3335" t="s">
        <v>998</v>
      </c>
      <c r="AF3335" t="s">
        <v>998</v>
      </c>
      <c r="AG3335" s="107">
        <v>300</v>
      </c>
      <c r="AH3335" s="107">
        <v>0</v>
      </c>
      <c r="AI3335" s="107">
        <v>0</v>
      </c>
      <c r="AJ3335" t="s">
        <v>999</v>
      </c>
      <c r="AK3335" s="106">
        <v>44924</v>
      </c>
    </row>
    <row r="3336" spans="1:37" x14ac:dyDescent="0.45">
      <c r="A3336" t="s">
        <v>1007</v>
      </c>
      <c r="B3336" t="s">
        <v>18246</v>
      </c>
      <c r="C3336" t="s">
        <v>990</v>
      </c>
      <c r="D3336" t="s">
        <v>18247</v>
      </c>
      <c r="E3336" t="s">
        <v>992</v>
      </c>
      <c r="F3336" t="s">
        <v>3563</v>
      </c>
      <c r="G3336">
        <v>44</v>
      </c>
      <c r="H3336" t="s">
        <v>1005</v>
      </c>
      <c r="I3336">
        <v>61200</v>
      </c>
      <c r="K3336" t="s">
        <v>18248</v>
      </c>
      <c r="L3336" s="106">
        <v>38884</v>
      </c>
      <c r="M3336">
        <v>14602244</v>
      </c>
      <c r="N3336" t="s">
        <v>1431</v>
      </c>
      <c r="O3336" t="s">
        <v>1282</v>
      </c>
      <c r="P3336" t="s">
        <v>997</v>
      </c>
      <c r="R3336" s="109" t="str">
        <f>IF(OR(P3336="SB",Q3336="SB"),"SB",0)</f>
        <v>SB</v>
      </c>
      <c r="T3336" s="110" t="s">
        <v>998</v>
      </c>
      <c r="V3336" s="113" t="str">
        <f>IF(AND(I3336&gt;=10000,I3336&lt;=19900),"Praha",(IF(AND(I3336&gt;=25001,I3336&lt;=29501),"Středočeský kraj",(IF(AND(I3336&gt;=30100,I3336&lt;=34972),"Středočeský kraj",(IF(AND(I3336&gt;=35002,I3336&lt;=36271),"Karlovarský kraj",(IF(AND(I3336&gt;=37001,I3336&lt;=39201),"Jihočeský kraj",(IF(AND(I3336&gt;=39701,I3336&lt;=39901),"Jihočeský kraj",(IF(AND(I3336&gt;=39301,I3336&lt;=39601),"Kraj Vysočina",(IF(AND(I3336&gt;=58001,I3336&lt;=59501),"Kraj Vysočina",(IF(AND(I3336&gt;=67401,I3336&lt;=67602),"Kraj Vysočina",(IF(AND(I3336&gt;=40001,I3336&lt;=44101),"Ústecký kraj",(IF(AND(I3336&gt;=46001,I3336&lt;=47201),"Liberecký kraj",(IF(AND(I3336&gt;=51202,I3336&lt;=51401),"Liberecký kraj",(IF(AND(I3336&gt;=53002,I3336&lt;=53976),"Pardubický kraj",(IF(AND(I3336&gt;=56002,I3336&lt;=57201),"Pardubický kraj",(IF(AND(I3336&gt;=60200,I3336&lt;=67201),"Jihomoravský kraj",(IF(AND(I3336&gt;=67801,I3336&lt;=68501),"Jihomoravský kraj",(IF(AND(I3336&gt;=69002,I3336&lt;=69801),"Jihomoravský kraj",(IF(AND(I3336&gt;=68601,I3336&lt;=68801),"Zlínský kraj",(IF(AND(I3336&gt;=75501,I3336&lt;=76901),"Zlínský kraj",(IF(AND(I3336&gt;=70030,I3336&lt;=74901),"Moravskoslezský kraj",(IF(AND(I3336&gt;=75000,I3336&lt;=75368),"Olomoucký kraj",(IF(AND(I3336&gt;=77200,I3336&lt;=79862),"Olomoucký kraj",(IF(AND(I3336&gt;=50011,I3336&lt;=50301),"Královéhradecký kraj",(IF(AND(I3336&gt;=54301,I3336&lt;=54303),"Královéhradecký kraj","0")))))))))))))))))))))))))))))))))))))))))))))))</f>
        <v>Jihomoravský kraj</v>
      </c>
      <c r="AB3336" t="s">
        <v>998</v>
      </c>
      <c r="AD3336" t="s">
        <v>998</v>
      </c>
      <c r="AE3336" t="s">
        <v>998</v>
      </c>
      <c r="AF3336" t="s">
        <v>998</v>
      </c>
      <c r="AG3336" s="107">
        <v>300</v>
      </c>
      <c r="AH3336" s="107">
        <v>0</v>
      </c>
      <c r="AI3336" s="107">
        <v>0</v>
      </c>
      <c r="AJ3336" t="s">
        <v>999</v>
      </c>
      <c r="AK3336" s="106">
        <v>44920</v>
      </c>
    </row>
    <row r="3337" spans="1:37" x14ac:dyDescent="0.45">
      <c r="A3337" t="s">
        <v>2512</v>
      </c>
      <c r="B3337" t="s">
        <v>18251</v>
      </c>
      <c r="C3337" t="s">
        <v>1002</v>
      </c>
      <c r="D3337" t="s">
        <v>18252</v>
      </c>
      <c r="E3337" t="s">
        <v>992</v>
      </c>
      <c r="F3337" t="s">
        <v>3563</v>
      </c>
      <c r="G3337">
        <v>44</v>
      </c>
      <c r="H3337" t="s">
        <v>1005</v>
      </c>
      <c r="I3337">
        <v>61200</v>
      </c>
      <c r="K3337" t="s">
        <v>18248</v>
      </c>
      <c r="L3337" s="106">
        <v>39745</v>
      </c>
      <c r="M3337">
        <v>14602345</v>
      </c>
      <c r="N3337" t="s">
        <v>1431</v>
      </c>
      <c r="O3337" t="s">
        <v>1282</v>
      </c>
      <c r="P3337" t="s">
        <v>997</v>
      </c>
      <c r="R3337" s="109" t="str">
        <f>IF(OR(P3337="SB",Q3337="SB"),"SB",0)</f>
        <v>SB</v>
      </c>
      <c r="T3337" s="110" t="s">
        <v>998</v>
      </c>
      <c r="V3337" s="113" t="str">
        <f>IF(AND(I3337&gt;=10000,I3337&lt;=19900),"Praha",(IF(AND(I3337&gt;=25001,I3337&lt;=29501),"Středočeský kraj",(IF(AND(I3337&gt;=30100,I3337&lt;=34972),"Středočeský kraj",(IF(AND(I3337&gt;=35002,I3337&lt;=36271),"Karlovarský kraj",(IF(AND(I3337&gt;=37001,I3337&lt;=39201),"Jihočeský kraj",(IF(AND(I3337&gt;=39701,I3337&lt;=39901),"Jihočeský kraj",(IF(AND(I3337&gt;=39301,I3337&lt;=39601),"Kraj Vysočina",(IF(AND(I3337&gt;=58001,I3337&lt;=59501),"Kraj Vysočina",(IF(AND(I3337&gt;=67401,I3337&lt;=67602),"Kraj Vysočina",(IF(AND(I3337&gt;=40001,I3337&lt;=44101),"Ústecký kraj",(IF(AND(I3337&gt;=46001,I3337&lt;=47201),"Liberecký kraj",(IF(AND(I3337&gt;=51202,I3337&lt;=51401),"Liberecký kraj",(IF(AND(I3337&gt;=53002,I3337&lt;=53976),"Pardubický kraj",(IF(AND(I3337&gt;=56002,I3337&lt;=57201),"Pardubický kraj",(IF(AND(I3337&gt;=60200,I3337&lt;=67201),"Jihomoravský kraj",(IF(AND(I3337&gt;=67801,I3337&lt;=68501),"Jihomoravský kraj",(IF(AND(I3337&gt;=69002,I3337&lt;=69801),"Jihomoravský kraj",(IF(AND(I3337&gt;=68601,I3337&lt;=68801),"Zlínský kraj",(IF(AND(I3337&gt;=75501,I3337&lt;=76901),"Zlínský kraj",(IF(AND(I3337&gt;=70030,I3337&lt;=74901),"Moravskoslezský kraj",(IF(AND(I3337&gt;=75000,I3337&lt;=75368),"Olomoucký kraj",(IF(AND(I3337&gt;=77200,I3337&lt;=79862),"Olomoucký kraj",(IF(AND(I3337&gt;=50011,I3337&lt;=50301),"Královéhradecký kraj",(IF(AND(I3337&gt;=54301,I3337&lt;=54303),"Královéhradecký kraj","0")))))))))))))))))))))))))))))))))))))))))))))))</f>
        <v>Jihomoravský kraj</v>
      </c>
      <c r="AB3337" t="s">
        <v>998</v>
      </c>
      <c r="AD3337" t="s">
        <v>998</v>
      </c>
      <c r="AE3337" t="s">
        <v>998</v>
      </c>
      <c r="AF3337" t="s">
        <v>998</v>
      </c>
      <c r="AG3337" s="107">
        <v>300</v>
      </c>
      <c r="AH3337" s="107">
        <v>0</v>
      </c>
      <c r="AI3337" s="107">
        <v>0</v>
      </c>
      <c r="AJ3337" t="s">
        <v>999</v>
      </c>
      <c r="AK3337" s="106">
        <v>44920</v>
      </c>
    </row>
    <row r="3338" spans="1:37" x14ac:dyDescent="0.45">
      <c r="A3338" t="s">
        <v>1061</v>
      </c>
      <c r="B3338" t="s">
        <v>18414</v>
      </c>
      <c r="C3338" t="s">
        <v>990</v>
      </c>
      <c r="D3338" t="s">
        <v>18415</v>
      </c>
      <c r="E3338" t="s">
        <v>992</v>
      </c>
      <c r="F3338" t="s">
        <v>1168</v>
      </c>
      <c r="G3338" t="s">
        <v>13495</v>
      </c>
      <c r="H3338" t="s">
        <v>1005</v>
      </c>
      <c r="I3338">
        <v>61200</v>
      </c>
      <c r="K3338" t="s">
        <v>18416</v>
      </c>
      <c r="L3338" s="106">
        <v>39547</v>
      </c>
      <c r="M3338">
        <v>14596483</v>
      </c>
      <c r="N3338" t="s">
        <v>1144</v>
      </c>
      <c r="O3338" t="s">
        <v>12</v>
      </c>
      <c r="P3338" t="s">
        <v>997</v>
      </c>
      <c r="R3338" s="109" t="str">
        <f>IF(OR(P3338="SB",Q3338="SB"),"SB",0)</f>
        <v>SB</v>
      </c>
      <c r="T3338" s="110" t="s">
        <v>998</v>
      </c>
      <c r="V3338" s="113" t="str">
        <f>IF(AND(I3338&gt;=10000,I3338&lt;=19900),"Praha",(IF(AND(I3338&gt;=25001,I3338&lt;=29501),"Středočeský kraj",(IF(AND(I3338&gt;=30100,I3338&lt;=34972),"Středočeský kraj",(IF(AND(I3338&gt;=35002,I3338&lt;=36271),"Karlovarský kraj",(IF(AND(I3338&gt;=37001,I3338&lt;=39201),"Jihočeský kraj",(IF(AND(I3338&gt;=39701,I3338&lt;=39901),"Jihočeský kraj",(IF(AND(I3338&gt;=39301,I3338&lt;=39601),"Kraj Vysočina",(IF(AND(I3338&gt;=58001,I3338&lt;=59501),"Kraj Vysočina",(IF(AND(I3338&gt;=67401,I3338&lt;=67602),"Kraj Vysočina",(IF(AND(I3338&gt;=40001,I3338&lt;=44101),"Ústecký kraj",(IF(AND(I3338&gt;=46001,I3338&lt;=47201),"Liberecký kraj",(IF(AND(I3338&gt;=51202,I3338&lt;=51401),"Liberecký kraj",(IF(AND(I3338&gt;=53002,I3338&lt;=53976),"Pardubický kraj",(IF(AND(I3338&gt;=56002,I3338&lt;=57201),"Pardubický kraj",(IF(AND(I3338&gt;=60200,I3338&lt;=67201),"Jihomoravský kraj",(IF(AND(I3338&gt;=67801,I3338&lt;=68501),"Jihomoravský kraj",(IF(AND(I3338&gt;=69002,I3338&lt;=69801),"Jihomoravský kraj",(IF(AND(I3338&gt;=68601,I3338&lt;=68801),"Zlínský kraj",(IF(AND(I3338&gt;=75501,I3338&lt;=76901),"Zlínský kraj",(IF(AND(I3338&gt;=70030,I3338&lt;=74901),"Moravskoslezský kraj",(IF(AND(I3338&gt;=75000,I3338&lt;=75368),"Olomoucký kraj",(IF(AND(I3338&gt;=77200,I3338&lt;=79862),"Olomoucký kraj",(IF(AND(I3338&gt;=50011,I3338&lt;=50301),"Královéhradecký kraj",(IF(AND(I3338&gt;=54301,I3338&lt;=54303),"Královéhradecký kraj","0")))))))))))))))))))))))))))))))))))))))))))))))</f>
        <v>Jihomoravský kraj</v>
      </c>
      <c r="AB3338" t="s">
        <v>998</v>
      </c>
      <c r="AD3338" t="s">
        <v>998</v>
      </c>
      <c r="AE3338" t="s">
        <v>998</v>
      </c>
      <c r="AF3338" t="s">
        <v>998</v>
      </c>
      <c r="AG3338" s="107">
        <v>300</v>
      </c>
      <c r="AH3338" s="107">
        <v>0</v>
      </c>
      <c r="AI3338" s="107">
        <v>0</v>
      </c>
      <c r="AJ3338" t="s">
        <v>999</v>
      </c>
      <c r="AK3338" s="106">
        <v>44877</v>
      </c>
    </row>
    <row r="3339" spans="1:37" x14ac:dyDescent="0.45">
      <c r="A3339" t="s">
        <v>1948</v>
      </c>
      <c r="B3339" t="s">
        <v>18491</v>
      </c>
      <c r="C3339" t="s">
        <v>1002</v>
      </c>
      <c r="D3339" t="s">
        <v>18492</v>
      </c>
      <c r="E3339" t="s">
        <v>992</v>
      </c>
      <c r="F3339" t="s">
        <v>3180</v>
      </c>
      <c r="G3339">
        <v>36</v>
      </c>
      <c r="H3339" t="s">
        <v>1005</v>
      </c>
      <c r="I3339">
        <v>61200</v>
      </c>
      <c r="K3339" t="s">
        <v>18493</v>
      </c>
      <c r="L3339" s="106">
        <v>38828</v>
      </c>
      <c r="M3339">
        <v>14654784</v>
      </c>
      <c r="N3339" t="s">
        <v>996</v>
      </c>
      <c r="O3339" t="s">
        <v>12</v>
      </c>
      <c r="P3339" t="s">
        <v>997</v>
      </c>
      <c r="R3339" s="109" t="str">
        <f>IF(OR(P3339="SB",Q3339="SB"),"SB",0)</f>
        <v>SB</v>
      </c>
      <c r="T3339" s="110" t="s">
        <v>998</v>
      </c>
      <c r="V3339" s="113" t="str">
        <f>IF(AND(I3339&gt;=10000,I3339&lt;=19900),"Praha",(IF(AND(I3339&gt;=25001,I3339&lt;=29501),"Středočeský kraj",(IF(AND(I3339&gt;=30100,I3339&lt;=34972),"Středočeský kraj",(IF(AND(I3339&gt;=35002,I3339&lt;=36271),"Karlovarský kraj",(IF(AND(I3339&gt;=37001,I3339&lt;=39201),"Jihočeský kraj",(IF(AND(I3339&gt;=39701,I3339&lt;=39901),"Jihočeský kraj",(IF(AND(I3339&gt;=39301,I3339&lt;=39601),"Kraj Vysočina",(IF(AND(I3339&gt;=58001,I3339&lt;=59501),"Kraj Vysočina",(IF(AND(I3339&gt;=67401,I3339&lt;=67602),"Kraj Vysočina",(IF(AND(I3339&gt;=40001,I3339&lt;=44101),"Ústecký kraj",(IF(AND(I3339&gt;=46001,I3339&lt;=47201),"Liberecký kraj",(IF(AND(I3339&gt;=51202,I3339&lt;=51401),"Liberecký kraj",(IF(AND(I3339&gt;=53002,I3339&lt;=53976),"Pardubický kraj",(IF(AND(I3339&gt;=56002,I3339&lt;=57201),"Pardubický kraj",(IF(AND(I3339&gt;=60200,I3339&lt;=67201),"Jihomoravský kraj",(IF(AND(I3339&gt;=67801,I3339&lt;=68501),"Jihomoravský kraj",(IF(AND(I3339&gt;=69002,I3339&lt;=69801),"Jihomoravský kraj",(IF(AND(I3339&gt;=68601,I3339&lt;=68801),"Zlínský kraj",(IF(AND(I3339&gt;=75501,I3339&lt;=76901),"Zlínský kraj",(IF(AND(I3339&gt;=70030,I3339&lt;=74901),"Moravskoslezský kraj",(IF(AND(I3339&gt;=75000,I3339&lt;=75368),"Olomoucký kraj",(IF(AND(I3339&gt;=77200,I3339&lt;=79862),"Olomoucký kraj",(IF(AND(I3339&gt;=50011,I3339&lt;=50301),"Královéhradecký kraj",(IF(AND(I3339&gt;=54301,I3339&lt;=54303),"Královéhradecký kraj","0")))))))))))))))))))))))))))))))))))))))))))))))</f>
        <v>Jihomoravský kraj</v>
      </c>
      <c r="AB3339" t="s">
        <v>998</v>
      </c>
      <c r="AD3339" t="s">
        <v>998</v>
      </c>
      <c r="AE3339" t="s">
        <v>998</v>
      </c>
      <c r="AF3339" t="s">
        <v>998</v>
      </c>
      <c r="AG3339" s="107">
        <v>300</v>
      </c>
      <c r="AH3339" s="107">
        <v>0</v>
      </c>
      <c r="AI3339" s="107">
        <v>0</v>
      </c>
      <c r="AJ3339" t="s">
        <v>999</v>
      </c>
      <c r="AK3339" s="106">
        <v>44923</v>
      </c>
    </row>
    <row r="3340" spans="1:37" x14ac:dyDescent="0.45">
      <c r="A3340" t="s">
        <v>1986</v>
      </c>
      <c r="B3340" t="s">
        <v>18573</v>
      </c>
      <c r="C3340" t="s">
        <v>1002</v>
      </c>
      <c r="D3340" t="s">
        <v>18576</v>
      </c>
      <c r="E3340" t="s">
        <v>992</v>
      </c>
      <c r="F3340" t="s">
        <v>5503</v>
      </c>
      <c r="G3340">
        <v>105</v>
      </c>
      <c r="H3340" t="s">
        <v>1005</v>
      </c>
      <c r="I3340">
        <v>61200</v>
      </c>
      <c r="K3340" t="s">
        <v>18577</v>
      </c>
      <c r="L3340" s="106">
        <v>40684</v>
      </c>
      <c r="M3340">
        <v>14756131</v>
      </c>
      <c r="N3340" t="s">
        <v>996</v>
      </c>
      <c r="O3340" t="s">
        <v>12</v>
      </c>
      <c r="P3340" t="s">
        <v>997</v>
      </c>
      <c r="R3340" s="109" t="str">
        <f>IF(OR(P3340="SB",Q3340="SB"),"SB",0)</f>
        <v>SB</v>
      </c>
      <c r="T3340" s="110" t="s">
        <v>998</v>
      </c>
      <c r="V3340" s="113" t="str">
        <f>IF(AND(I3340&gt;=10000,I3340&lt;=19900),"Praha",(IF(AND(I3340&gt;=25001,I3340&lt;=29501),"Středočeský kraj",(IF(AND(I3340&gt;=30100,I3340&lt;=34972),"Středočeský kraj",(IF(AND(I3340&gt;=35002,I3340&lt;=36271),"Karlovarský kraj",(IF(AND(I3340&gt;=37001,I3340&lt;=39201),"Jihočeský kraj",(IF(AND(I3340&gt;=39701,I3340&lt;=39901),"Jihočeský kraj",(IF(AND(I3340&gt;=39301,I3340&lt;=39601),"Kraj Vysočina",(IF(AND(I3340&gt;=58001,I3340&lt;=59501),"Kraj Vysočina",(IF(AND(I3340&gt;=67401,I3340&lt;=67602),"Kraj Vysočina",(IF(AND(I3340&gt;=40001,I3340&lt;=44101),"Ústecký kraj",(IF(AND(I3340&gt;=46001,I3340&lt;=47201),"Liberecký kraj",(IF(AND(I3340&gt;=51202,I3340&lt;=51401),"Liberecký kraj",(IF(AND(I3340&gt;=53002,I3340&lt;=53976),"Pardubický kraj",(IF(AND(I3340&gt;=56002,I3340&lt;=57201),"Pardubický kraj",(IF(AND(I3340&gt;=60200,I3340&lt;=67201),"Jihomoravský kraj",(IF(AND(I3340&gt;=67801,I3340&lt;=68501),"Jihomoravský kraj",(IF(AND(I3340&gt;=69002,I3340&lt;=69801),"Jihomoravský kraj",(IF(AND(I3340&gt;=68601,I3340&lt;=68801),"Zlínský kraj",(IF(AND(I3340&gt;=75501,I3340&lt;=76901),"Zlínský kraj",(IF(AND(I3340&gt;=70030,I3340&lt;=74901),"Moravskoslezský kraj",(IF(AND(I3340&gt;=75000,I3340&lt;=75368),"Olomoucký kraj",(IF(AND(I3340&gt;=77200,I3340&lt;=79862),"Olomoucký kraj",(IF(AND(I3340&gt;=50011,I3340&lt;=50301),"Královéhradecký kraj",(IF(AND(I3340&gt;=54301,I3340&lt;=54303),"Královéhradecký kraj","0")))))))))))))))))))))))))))))))))))))))))))))))</f>
        <v>Jihomoravský kraj</v>
      </c>
      <c r="AB3340" t="s">
        <v>998</v>
      </c>
      <c r="AD3340" t="s">
        <v>998</v>
      </c>
      <c r="AE3340" t="s">
        <v>998</v>
      </c>
      <c r="AF3340" t="s">
        <v>998</v>
      </c>
      <c r="AG3340" s="107">
        <v>300</v>
      </c>
      <c r="AH3340" s="107">
        <v>0</v>
      </c>
      <c r="AI3340" s="107">
        <v>0</v>
      </c>
      <c r="AJ3340" t="s">
        <v>999</v>
      </c>
      <c r="AK3340" s="106">
        <v>44923</v>
      </c>
    </row>
    <row r="3341" spans="1:37" x14ac:dyDescent="0.45">
      <c r="A3341" t="s">
        <v>1037</v>
      </c>
      <c r="B3341" t="s">
        <v>19074</v>
      </c>
      <c r="C3341" t="s">
        <v>990</v>
      </c>
      <c r="D3341" t="s">
        <v>19075</v>
      </c>
      <c r="E3341" t="s">
        <v>992</v>
      </c>
      <c r="F3341" t="s">
        <v>14671</v>
      </c>
      <c r="G3341">
        <v>38</v>
      </c>
      <c r="H3341" t="s">
        <v>1005</v>
      </c>
      <c r="I3341">
        <v>61200</v>
      </c>
      <c r="K3341" t="s">
        <v>19076</v>
      </c>
      <c r="L3341" s="106">
        <v>35683</v>
      </c>
      <c r="M3341">
        <v>14616590</v>
      </c>
      <c r="N3341" t="s">
        <v>996</v>
      </c>
      <c r="O3341" t="s">
        <v>12</v>
      </c>
      <c r="P3341" t="s">
        <v>997</v>
      </c>
      <c r="R3341" s="109" t="str">
        <f>IF(OR(P3341="SB",Q3341="SB"),"SB",0)</f>
        <v>SB</v>
      </c>
      <c r="T3341" s="110" t="s">
        <v>998</v>
      </c>
      <c r="V3341" s="113" t="str">
        <f>IF(AND(I3341&gt;=10000,I3341&lt;=19900),"Praha",(IF(AND(I3341&gt;=25001,I3341&lt;=29501),"Středočeský kraj",(IF(AND(I3341&gt;=30100,I3341&lt;=34972),"Středočeský kraj",(IF(AND(I3341&gt;=35002,I3341&lt;=36271),"Karlovarský kraj",(IF(AND(I3341&gt;=37001,I3341&lt;=39201),"Jihočeský kraj",(IF(AND(I3341&gt;=39701,I3341&lt;=39901),"Jihočeský kraj",(IF(AND(I3341&gt;=39301,I3341&lt;=39601),"Kraj Vysočina",(IF(AND(I3341&gt;=58001,I3341&lt;=59501),"Kraj Vysočina",(IF(AND(I3341&gt;=67401,I3341&lt;=67602),"Kraj Vysočina",(IF(AND(I3341&gt;=40001,I3341&lt;=44101),"Ústecký kraj",(IF(AND(I3341&gt;=46001,I3341&lt;=47201),"Liberecký kraj",(IF(AND(I3341&gt;=51202,I3341&lt;=51401),"Liberecký kraj",(IF(AND(I3341&gt;=53002,I3341&lt;=53976),"Pardubický kraj",(IF(AND(I3341&gt;=56002,I3341&lt;=57201),"Pardubický kraj",(IF(AND(I3341&gt;=60200,I3341&lt;=67201),"Jihomoravský kraj",(IF(AND(I3341&gt;=67801,I3341&lt;=68501),"Jihomoravský kraj",(IF(AND(I3341&gt;=69002,I3341&lt;=69801),"Jihomoravský kraj",(IF(AND(I3341&gt;=68601,I3341&lt;=68801),"Zlínský kraj",(IF(AND(I3341&gt;=75501,I3341&lt;=76901),"Zlínský kraj",(IF(AND(I3341&gt;=70030,I3341&lt;=74901),"Moravskoslezský kraj",(IF(AND(I3341&gt;=75000,I3341&lt;=75368),"Olomoucký kraj",(IF(AND(I3341&gt;=77200,I3341&lt;=79862),"Olomoucký kraj",(IF(AND(I3341&gt;=50011,I3341&lt;=50301),"Královéhradecký kraj",(IF(AND(I3341&gt;=54301,I3341&lt;=54303),"Královéhradecký kraj","0")))))))))))))))))))))))))))))))))))))))))))))))</f>
        <v>Jihomoravský kraj</v>
      </c>
      <c r="AB3341" t="s">
        <v>998</v>
      </c>
      <c r="AD3341" t="s">
        <v>998</v>
      </c>
      <c r="AE3341" t="s">
        <v>998</v>
      </c>
      <c r="AF3341" t="s">
        <v>998</v>
      </c>
      <c r="AG3341" s="107">
        <v>300</v>
      </c>
      <c r="AH3341" s="107">
        <v>0</v>
      </c>
      <c r="AI3341" s="107">
        <v>0</v>
      </c>
      <c r="AJ3341" t="s">
        <v>999</v>
      </c>
      <c r="AK3341" s="106">
        <v>44924</v>
      </c>
    </row>
    <row r="3342" spans="1:37" x14ac:dyDescent="0.45">
      <c r="A3342" t="s">
        <v>1349</v>
      </c>
      <c r="B3342" t="s">
        <v>2191</v>
      </c>
      <c r="C3342" t="s">
        <v>1002</v>
      </c>
      <c r="D3342" t="s">
        <v>2192</v>
      </c>
      <c r="E3342" t="s">
        <v>992</v>
      </c>
      <c r="F3342" t="s">
        <v>2193</v>
      </c>
      <c r="G3342">
        <v>17</v>
      </c>
      <c r="H3342" t="s">
        <v>1005</v>
      </c>
      <c r="I3342">
        <v>61200</v>
      </c>
      <c r="K3342" t="s">
        <v>2194</v>
      </c>
      <c r="L3342" s="106">
        <v>33463</v>
      </c>
      <c r="M3342">
        <v>14588096</v>
      </c>
      <c r="N3342" t="s">
        <v>1144</v>
      </c>
      <c r="O3342" t="s">
        <v>12</v>
      </c>
      <c r="P3342" t="s">
        <v>997</v>
      </c>
      <c r="R3342" s="109" t="str">
        <f>IF(OR(P3342="SB",Q3342="SB"),"SB",0)</f>
        <v>SB</v>
      </c>
      <c r="V3342" s="113" t="str">
        <f>IF(AND(I3342&gt;=10000,I3342&lt;=19900),"Praha",(IF(AND(I3342&gt;=25001,I3342&lt;=29501),"Středočeský kraj",(IF(AND(I3342&gt;=30100,I3342&lt;=34972),"Středočeský kraj",(IF(AND(I3342&gt;=35002,I3342&lt;=36271),"Karlovarský kraj",(IF(AND(I3342&gt;=37001,I3342&lt;=39201),"Jihočeský kraj",(IF(AND(I3342&gt;=39701,I3342&lt;=39901),"Jihočeský kraj",(IF(AND(I3342&gt;=39301,I3342&lt;=39601),"Kraj Vysočina",(IF(AND(I3342&gt;=58001,I3342&lt;=59501),"Kraj Vysočina",(IF(AND(I3342&gt;=67401,I3342&lt;=67602),"Kraj Vysočina",(IF(AND(I3342&gt;=40001,I3342&lt;=44101),"Ústecký kraj",(IF(AND(I3342&gt;=46001,I3342&lt;=47201),"Liberecký kraj",(IF(AND(I3342&gt;=51202,I3342&lt;=51401),"Liberecký kraj",(IF(AND(I3342&gt;=53002,I3342&lt;=53976),"Pardubický kraj",(IF(AND(I3342&gt;=56002,I3342&lt;=57201),"Pardubický kraj",(IF(AND(I3342&gt;=60200,I3342&lt;=67201),"Jihomoravský kraj",(IF(AND(I3342&gt;=67801,I3342&lt;=68501),"Jihomoravský kraj",(IF(AND(I3342&gt;=69002,I3342&lt;=69801),"Jihomoravský kraj",(IF(AND(I3342&gt;=68601,I3342&lt;=68801),"Zlínský kraj",(IF(AND(I3342&gt;=75501,I3342&lt;=76901),"Zlínský kraj",(IF(AND(I3342&gt;=70030,I3342&lt;=74901),"Moravskoslezský kraj",(IF(AND(I3342&gt;=75000,I3342&lt;=75368),"Olomoucký kraj",(IF(AND(I3342&gt;=77200,I3342&lt;=79862),"Olomoucký kraj",(IF(AND(I3342&gt;=50011,I3342&lt;=50301),"Královéhradecký kraj",(IF(AND(I3342&gt;=54301,I3342&lt;=54303),"Královéhradecký kraj","0")))))))))))))))))))))))))))))))))))))))))))))))</f>
        <v>Jihomoravský kraj</v>
      </c>
      <c r="AD3342" t="s">
        <v>998</v>
      </c>
      <c r="AE3342" t="s">
        <v>998</v>
      </c>
      <c r="AF3342" t="s">
        <v>998</v>
      </c>
      <c r="AG3342" s="107">
        <v>300</v>
      </c>
      <c r="AH3342" s="107">
        <v>0</v>
      </c>
      <c r="AI3342" s="107">
        <v>0</v>
      </c>
      <c r="AJ3342" t="s">
        <v>999</v>
      </c>
      <c r="AK3342" s="106">
        <v>44923</v>
      </c>
    </row>
    <row r="3343" spans="1:37" x14ac:dyDescent="0.45">
      <c r="A3343" t="s">
        <v>1055</v>
      </c>
      <c r="B3343" t="s">
        <v>3983</v>
      </c>
      <c r="C3343" t="s">
        <v>1002</v>
      </c>
      <c r="D3343" t="s">
        <v>3984</v>
      </c>
      <c r="E3343" t="s">
        <v>992</v>
      </c>
      <c r="F3343" t="s">
        <v>3180</v>
      </c>
      <c r="G3343">
        <v>42</v>
      </c>
      <c r="H3343" t="s">
        <v>1005</v>
      </c>
      <c r="I3343">
        <v>61280</v>
      </c>
      <c r="K3343" t="s">
        <v>3985</v>
      </c>
      <c r="L3343" s="106">
        <v>42226</v>
      </c>
      <c r="M3343">
        <v>14625886</v>
      </c>
      <c r="N3343" t="s">
        <v>996</v>
      </c>
      <c r="O3343" t="s">
        <v>12</v>
      </c>
      <c r="P3343" t="s">
        <v>997</v>
      </c>
      <c r="R3343" s="109" t="str">
        <f>IF(OR(P3343="SB",Q3343="SB"),"SB",0)</f>
        <v>SB</v>
      </c>
      <c r="T3343" s="110" t="s">
        <v>998</v>
      </c>
      <c r="V3343" s="113" t="str">
        <f>IF(AND(I3343&gt;=10000,I3343&lt;=19900),"Praha",(IF(AND(I3343&gt;=25001,I3343&lt;=29501),"Středočeský kraj",(IF(AND(I3343&gt;=30100,I3343&lt;=34972),"Středočeský kraj",(IF(AND(I3343&gt;=35002,I3343&lt;=36271),"Karlovarský kraj",(IF(AND(I3343&gt;=37001,I3343&lt;=39201),"Jihočeský kraj",(IF(AND(I3343&gt;=39701,I3343&lt;=39901),"Jihočeský kraj",(IF(AND(I3343&gt;=39301,I3343&lt;=39601),"Kraj Vysočina",(IF(AND(I3343&gt;=58001,I3343&lt;=59501),"Kraj Vysočina",(IF(AND(I3343&gt;=67401,I3343&lt;=67602),"Kraj Vysočina",(IF(AND(I3343&gt;=40001,I3343&lt;=44101),"Ústecký kraj",(IF(AND(I3343&gt;=46001,I3343&lt;=47201),"Liberecký kraj",(IF(AND(I3343&gt;=51202,I3343&lt;=51401),"Liberecký kraj",(IF(AND(I3343&gt;=53002,I3343&lt;=53976),"Pardubický kraj",(IF(AND(I3343&gt;=56002,I3343&lt;=57201),"Pardubický kraj",(IF(AND(I3343&gt;=60200,I3343&lt;=67201),"Jihomoravský kraj",(IF(AND(I3343&gt;=67801,I3343&lt;=68501),"Jihomoravský kraj",(IF(AND(I3343&gt;=69002,I3343&lt;=69801),"Jihomoravský kraj",(IF(AND(I3343&gt;=68601,I3343&lt;=68801),"Zlínský kraj",(IF(AND(I3343&gt;=75501,I3343&lt;=76901),"Zlínský kraj",(IF(AND(I3343&gt;=70030,I3343&lt;=74901),"Moravskoslezský kraj",(IF(AND(I3343&gt;=75000,I3343&lt;=75368),"Olomoucký kraj",(IF(AND(I3343&gt;=77200,I3343&lt;=79862),"Olomoucký kraj",(IF(AND(I3343&gt;=50011,I3343&lt;=50301),"Královéhradecký kraj",(IF(AND(I3343&gt;=54301,I3343&lt;=54303),"Královéhradecký kraj","0")))))))))))))))))))))))))))))))))))))))))))))))</f>
        <v>Jihomoravský kraj</v>
      </c>
      <c r="AB3343" t="s">
        <v>998</v>
      </c>
      <c r="AD3343" t="s">
        <v>998</v>
      </c>
      <c r="AE3343" t="s">
        <v>998</v>
      </c>
      <c r="AF3343" t="s">
        <v>998</v>
      </c>
      <c r="AG3343" s="107">
        <v>300</v>
      </c>
      <c r="AH3343" s="107">
        <v>0</v>
      </c>
      <c r="AI3343" s="107">
        <v>0</v>
      </c>
      <c r="AJ3343" t="s">
        <v>999</v>
      </c>
      <c r="AK3343" s="106">
        <v>44923</v>
      </c>
    </row>
    <row r="3344" spans="1:37" x14ac:dyDescent="0.45">
      <c r="A3344" t="s">
        <v>1107</v>
      </c>
      <c r="B3344" t="s">
        <v>3983</v>
      </c>
      <c r="C3344" t="s">
        <v>1002</v>
      </c>
      <c r="D3344" t="s">
        <v>3994</v>
      </c>
      <c r="E3344" t="s">
        <v>992</v>
      </c>
      <c r="F3344" t="s">
        <v>3180</v>
      </c>
      <c r="G3344">
        <v>42</v>
      </c>
      <c r="H3344" t="s">
        <v>1005</v>
      </c>
      <c r="I3344">
        <v>61280</v>
      </c>
      <c r="K3344" t="s">
        <v>3995</v>
      </c>
      <c r="L3344" s="106">
        <v>41513</v>
      </c>
      <c r="M3344">
        <v>14625987</v>
      </c>
      <c r="N3344" t="s">
        <v>996</v>
      </c>
      <c r="O3344" t="s">
        <v>12</v>
      </c>
      <c r="P3344" t="s">
        <v>997</v>
      </c>
      <c r="R3344" s="109" t="str">
        <f>IF(OR(P3344="SB",Q3344="SB"),"SB",0)</f>
        <v>SB</v>
      </c>
      <c r="T3344" s="110" t="s">
        <v>998</v>
      </c>
      <c r="V3344" s="113" t="str">
        <f>IF(AND(I3344&gt;=10000,I3344&lt;=19900),"Praha",(IF(AND(I3344&gt;=25001,I3344&lt;=29501),"Středočeský kraj",(IF(AND(I3344&gt;=30100,I3344&lt;=34972),"Středočeský kraj",(IF(AND(I3344&gt;=35002,I3344&lt;=36271),"Karlovarský kraj",(IF(AND(I3344&gt;=37001,I3344&lt;=39201),"Jihočeský kraj",(IF(AND(I3344&gt;=39701,I3344&lt;=39901),"Jihočeský kraj",(IF(AND(I3344&gt;=39301,I3344&lt;=39601),"Kraj Vysočina",(IF(AND(I3344&gt;=58001,I3344&lt;=59501),"Kraj Vysočina",(IF(AND(I3344&gt;=67401,I3344&lt;=67602),"Kraj Vysočina",(IF(AND(I3344&gt;=40001,I3344&lt;=44101),"Ústecký kraj",(IF(AND(I3344&gt;=46001,I3344&lt;=47201),"Liberecký kraj",(IF(AND(I3344&gt;=51202,I3344&lt;=51401),"Liberecký kraj",(IF(AND(I3344&gt;=53002,I3344&lt;=53976),"Pardubický kraj",(IF(AND(I3344&gt;=56002,I3344&lt;=57201),"Pardubický kraj",(IF(AND(I3344&gt;=60200,I3344&lt;=67201),"Jihomoravský kraj",(IF(AND(I3344&gt;=67801,I3344&lt;=68501),"Jihomoravský kraj",(IF(AND(I3344&gt;=69002,I3344&lt;=69801),"Jihomoravský kraj",(IF(AND(I3344&gt;=68601,I3344&lt;=68801),"Zlínský kraj",(IF(AND(I3344&gt;=75501,I3344&lt;=76901),"Zlínský kraj",(IF(AND(I3344&gt;=70030,I3344&lt;=74901),"Moravskoslezský kraj",(IF(AND(I3344&gt;=75000,I3344&lt;=75368),"Olomoucký kraj",(IF(AND(I3344&gt;=77200,I3344&lt;=79862),"Olomoucký kraj",(IF(AND(I3344&gt;=50011,I3344&lt;=50301),"Královéhradecký kraj",(IF(AND(I3344&gt;=54301,I3344&lt;=54303),"Královéhradecký kraj","0")))))))))))))))))))))))))))))))))))))))))))))))</f>
        <v>Jihomoravský kraj</v>
      </c>
      <c r="AB3344" t="s">
        <v>998</v>
      </c>
      <c r="AD3344" t="s">
        <v>998</v>
      </c>
      <c r="AE3344" t="s">
        <v>998</v>
      </c>
      <c r="AF3344" t="s">
        <v>998</v>
      </c>
      <c r="AG3344" s="107">
        <v>300</v>
      </c>
      <c r="AH3344" s="107">
        <v>0</v>
      </c>
      <c r="AI3344" s="107">
        <v>0</v>
      </c>
      <c r="AJ3344" t="s">
        <v>999</v>
      </c>
      <c r="AK3344" s="106">
        <v>44923</v>
      </c>
    </row>
    <row r="3345" spans="1:37" x14ac:dyDescent="0.45">
      <c r="A3345" t="s">
        <v>1169</v>
      </c>
      <c r="B3345" t="s">
        <v>5936</v>
      </c>
      <c r="C3345" t="s">
        <v>990</v>
      </c>
      <c r="D3345" t="s">
        <v>5937</v>
      </c>
      <c r="E3345" t="s">
        <v>992</v>
      </c>
      <c r="F3345" t="s">
        <v>5938</v>
      </c>
      <c r="G3345">
        <v>28</v>
      </c>
      <c r="H3345" t="s">
        <v>1005</v>
      </c>
      <c r="I3345">
        <v>61300</v>
      </c>
      <c r="K3345" t="s">
        <v>5939</v>
      </c>
      <c r="L3345" s="106">
        <v>34013</v>
      </c>
      <c r="M3345">
        <v>11471669</v>
      </c>
      <c r="N3345" t="s">
        <v>996</v>
      </c>
      <c r="O3345" t="s">
        <v>12</v>
      </c>
      <c r="P3345" t="s">
        <v>997</v>
      </c>
      <c r="R3345" s="109" t="str">
        <f>IF(OR(P3345="SB",Q3345="SB"),"SB",0)</f>
        <v>SB</v>
      </c>
      <c r="T3345" s="110">
        <v>12744</v>
      </c>
      <c r="U3345" t="s">
        <v>19633</v>
      </c>
      <c r="V3345" s="113" t="str">
        <f>IF(AND(I3345&gt;=10000,I3345&lt;=19900),"Praha",(IF(AND(I3345&gt;=25001,I3345&lt;=29501),"Středočeský kraj",(IF(AND(I3345&gt;=30100,I3345&lt;=34972),"Středočeský kraj",(IF(AND(I3345&gt;=35002,I3345&lt;=36271),"Karlovarský kraj",(IF(AND(I3345&gt;=37001,I3345&lt;=39201),"Jihočeský kraj",(IF(AND(I3345&gt;=39701,I3345&lt;=39901),"Jihočeský kraj",(IF(AND(I3345&gt;=39301,I3345&lt;=39601),"Kraj Vysočina",(IF(AND(I3345&gt;=58001,I3345&lt;=59501),"Kraj Vysočina",(IF(AND(I3345&gt;=67401,I3345&lt;=67602),"Kraj Vysočina",(IF(AND(I3345&gt;=40001,I3345&lt;=44101),"Ústecký kraj",(IF(AND(I3345&gt;=46001,I3345&lt;=47201),"Liberecký kraj",(IF(AND(I3345&gt;=51202,I3345&lt;=51401),"Liberecký kraj",(IF(AND(I3345&gt;=53002,I3345&lt;=53976),"Pardubický kraj",(IF(AND(I3345&gt;=56002,I3345&lt;=57201),"Pardubický kraj",(IF(AND(I3345&gt;=60200,I3345&lt;=67201),"Jihomoravský kraj",(IF(AND(I3345&gt;=67801,I3345&lt;=68501),"Jihomoravský kraj",(IF(AND(I3345&gt;=69002,I3345&lt;=69801),"Jihomoravský kraj",(IF(AND(I3345&gt;=68601,I3345&lt;=68801),"Zlínský kraj",(IF(AND(I3345&gt;=75501,I3345&lt;=76901),"Zlínský kraj",(IF(AND(I3345&gt;=70030,I3345&lt;=74901),"Moravskoslezský kraj",(IF(AND(I3345&gt;=75000,I3345&lt;=75368),"Olomoucký kraj",(IF(AND(I3345&gt;=77200,I3345&lt;=79862),"Olomoucký kraj",(IF(AND(I3345&gt;=50011,I3345&lt;=50301),"Královéhradecký kraj",(IF(AND(I3345&gt;=54301,I3345&lt;=54303),"Královéhradecký kraj","0")))))))))))))))))))))))))))))))))))))))))))))))</f>
        <v>Jihomoravský kraj</v>
      </c>
      <c r="AD3345" t="s">
        <v>998</v>
      </c>
      <c r="AE3345" t="s">
        <v>998</v>
      </c>
      <c r="AF3345" t="s">
        <v>998</v>
      </c>
      <c r="AG3345" s="107">
        <v>0</v>
      </c>
      <c r="AH3345" s="107">
        <v>0</v>
      </c>
      <c r="AI3345" s="107">
        <v>0</v>
      </c>
      <c r="AJ3345" t="s">
        <v>1012</v>
      </c>
    </row>
    <row r="3346" spans="1:37" x14ac:dyDescent="0.45">
      <c r="A3346" t="s">
        <v>1297</v>
      </c>
      <c r="B3346" t="s">
        <v>1298</v>
      </c>
      <c r="C3346" t="s">
        <v>1002</v>
      </c>
      <c r="D3346" t="s">
        <v>1299</v>
      </c>
      <c r="E3346" t="s">
        <v>992</v>
      </c>
      <c r="F3346" t="s">
        <v>1300</v>
      </c>
      <c r="G3346">
        <v>3</v>
      </c>
      <c r="H3346" t="s">
        <v>1005</v>
      </c>
      <c r="I3346">
        <v>61300</v>
      </c>
      <c r="K3346" t="s">
        <v>1301</v>
      </c>
      <c r="L3346" s="106">
        <v>34384</v>
      </c>
      <c r="M3346">
        <v>11488544</v>
      </c>
      <c r="N3346" t="s">
        <v>996</v>
      </c>
      <c r="O3346" t="s">
        <v>12</v>
      </c>
      <c r="P3346" t="s">
        <v>997</v>
      </c>
      <c r="R3346" s="109" t="str">
        <f>IF(OR(P3346="SB",Q3346="SB"),"SB",0)</f>
        <v>SB</v>
      </c>
      <c r="T3346" s="110">
        <v>52899</v>
      </c>
      <c r="U3346" t="s">
        <v>19633</v>
      </c>
      <c r="V3346" s="113" t="str">
        <f>IF(AND(I3346&gt;=10000,I3346&lt;=19900),"Praha",(IF(AND(I3346&gt;=25001,I3346&lt;=29501),"Středočeský kraj",(IF(AND(I3346&gt;=30100,I3346&lt;=34972),"Středočeský kraj",(IF(AND(I3346&gt;=35002,I3346&lt;=36271),"Karlovarský kraj",(IF(AND(I3346&gt;=37001,I3346&lt;=39201),"Jihočeský kraj",(IF(AND(I3346&gt;=39701,I3346&lt;=39901),"Jihočeský kraj",(IF(AND(I3346&gt;=39301,I3346&lt;=39601),"Kraj Vysočina",(IF(AND(I3346&gt;=58001,I3346&lt;=59501),"Kraj Vysočina",(IF(AND(I3346&gt;=67401,I3346&lt;=67602),"Kraj Vysočina",(IF(AND(I3346&gt;=40001,I3346&lt;=44101),"Ústecký kraj",(IF(AND(I3346&gt;=46001,I3346&lt;=47201),"Liberecký kraj",(IF(AND(I3346&gt;=51202,I3346&lt;=51401),"Liberecký kraj",(IF(AND(I3346&gt;=53002,I3346&lt;=53976),"Pardubický kraj",(IF(AND(I3346&gt;=56002,I3346&lt;=57201),"Pardubický kraj",(IF(AND(I3346&gt;=60200,I3346&lt;=67201),"Jihomoravský kraj",(IF(AND(I3346&gt;=67801,I3346&lt;=68501),"Jihomoravský kraj",(IF(AND(I3346&gt;=69002,I3346&lt;=69801),"Jihomoravský kraj",(IF(AND(I3346&gt;=68601,I3346&lt;=68801),"Zlínský kraj",(IF(AND(I3346&gt;=75501,I3346&lt;=76901),"Zlínský kraj",(IF(AND(I3346&gt;=70030,I3346&lt;=74901),"Moravskoslezský kraj",(IF(AND(I3346&gt;=75000,I3346&lt;=75368),"Olomoucký kraj",(IF(AND(I3346&gt;=77200,I3346&lt;=79862),"Olomoucký kraj",(IF(AND(I3346&gt;=50011,I3346&lt;=50301),"Královéhradecký kraj",(IF(AND(I3346&gt;=54301,I3346&lt;=54303),"Královéhradecký kraj","0")))))))))))))))))))))))))))))))))))))))))))))))</f>
        <v>Jihomoravský kraj</v>
      </c>
      <c r="AD3346" t="s">
        <v>998</v>
      </c>
      <c r="AE3346" t="s">
        <v>998</v>
      </c>
      <c r="AF3346" t="s">
        <v>998</v>
      </c>
      <c r="AG3346" s="107">
        <v>0</v>
      </c>
      <c r="AH3346" s="107">
        <v>0</v>
      </c>
      <c r="AI3346" s="107">
        <v>0</v>
      </c>
      <c r="AJ3346" t="s">
        <v>1012</v>
      </c>
    </row>
    <row r="3347" spans="1:37" x14ac:dyDescent="0.45">
      <c r="A3347" t="s">
        <v>1124</v>
      </c>
      <c r="B3347" t="s">
        <v>1825</v>
      </c>
      <c r="C3347" t="s">
        <v>990</v>
      </c>
      <c r="D3347" t="s">
        <v>1826</v>
      </c>
      <c r="E3347" t="s">
        <v>992</v>
      </c>
      <c r="F3347" t="s">
        <v>1827</v>
      </c>
      <c r="G3347">
        <v>14</v>
      </c>
      <c r="H3347" t="s">
        <v>1005</v>
      </c>
      <c r="I3347">
        <v>61300</v>
      </c>
      <c r="K3347" t="s">
        <v>1828</v>
      </c>
      <c r="L3347" s="106">
        <v>40877</v>
      </c>
      <c r="M3347">
        <v>14656303</v>
      </c>
      <c r="N3347" t="s">
        <v>996</v>
      </c>
      <c r="O3347" t="s">
        <v>12</v>
      </c>
      <c r="P3347" t="s">
        <v>997</v>
      </c>
      <c r="R3347" s="109" t="str">
        <f>IF(OR(P3347="SB",Q3347="SB"),"SB",0)</f>
        <v>SB</v>
      </c>
      <c r="T3347" s="110" t="s">
        <v>998</v>
      </c>
      <c r="V3347" s="113" t="str">
        <f>IF(AND(I3347&gt;=10000,I3347&lt;=19900),"Praha",(IF(AND(I3347&gt;=25001,I3347&lt;=29501),"Středočeský kraj",(IF(AND(I3347&gt;=30100,I3347&lt;=34972),"Středočeský kraj",(IF(AND(I3347&gt;=35002,I3347&lt;=36271),"Karlovarský kraj",(IF(AND(I3347&gt;=37001,I3347&lt;=39201),"Jihočeský kraj",(IF(AND(I3347&gt;=39701,I3347&lt;=39901),"Jihočeský kraj",(IF(AND(I3347&gt;=39301,I3347&lt;=39601),"Kraj Vysočina",(IF(AND(I3347&gt;=58001,I3347&lt;=59501),"Kraj Vysočina",(IF(AND(I3347&gt;=67401,I3347&lt;=67602),"Kraj Vysočina",(IF(AND(I3347&gt;=40001,I3347&lt;=44101),"Ústecký kraj",(IF(AND(I3347&gt;=46001,I3347&lt;=47201),"Liberecký kraj",(IF(AND(I3347&gt;=51202,I3347&lt;=51401),"Liberecký kraj",(IF(AND(I3347&gt;=53002,I3347&lt;=53976),"Pardubický kraj",(IF(AND(I3347&gt;=56002,I3347&lt;=57201),"Pardubický kraj",(IF(AND(I3347&gt;=60200,I3347&lt;=67201),"Jihomoravský kraj",(IF(AND(I3347&gt;=67801,I3347&lt;=68501),"Jihomoravský kraj",(IF(AND(I3347&gt;=69002,I3347&lt;=69801),"Jihomoravský kraj",(IF(AND(I3347&gt;=68601,I3347&lt;=68801),"Zlínský kraj",(IF(AND(I3347&gt;=75501,I3347&lt;=76901),"Zlínský kraj",(IF(AND(I3347&gt;=70030,I3347&lt;=74901),"Moravskoslezský kraj",(IF(AND(I3347&gt;=75000,I3347&lt;=75368),"Olomoucký kraj",(IF(AND(I3347&gt;=77200,I3347&lt;=79862),"Olomoucký kraj",(IF(AND(I3347&gt;=50011,I3347&lt;=50301),"Královéhradecký kraj",(IF(AND(I3347&gt;=54301,I3347&lt;=54303),"Královéhradecký kraj","0")))))))))))))))))))))))))))))))))))))))))))))))</f>
        <v>Jihomoravský kraj</v>
      </c>
      <c r="AB3347" t="s">
        <v>998</v>
      </c>
      <c r="AD3347" t="s">
        <v>998</v>
      </c>
      <c r="AE3347" t="s">
        <v>998</v>
      </c>
      <c r="AF3347" t="s">
        <v>998</v>
      </c>
      <c r="AG3347" s="107">
        <v>300</v>
      </c>
      <c r="AH3347" s="107">
        <v>0</v>
      </c>
      <c r="AI3347" s="107">
        <v>0</v>
      </c>
      <c r="AJ3347" t="s">
        <v>999</v>
      </c>
      <c r="AK3347" s="106">
        <v>44923</v>
      </c>
    </row>
    <row r="3348" spans="1:37" x14ac:dyDescent="0.45">
      <c r="A3348" t="s">
        <v>1413</v>
      </c>
      <c r="B3348" t="s">
        <v>2349</v>
      </c>
      <c r="C3348" t="s">
        <v>1002</v>
      </c>
      <c r="D3348" t="s">
        <v>2350</v>
      </c>
      <c r="E3348" t="s">
        <v>992</v>
      </c>
      <c r="F3348" t="s">
        <v>2351</v>
      </c>
      <c r="G3348">
        <v>41</v>
      </c>
      <c r="H3348" t="s">
        <v>1005</v>
      </c>
      <c r="I3348">
        <v>61300</v>
      </c>
      <c r="K3348" t="s">
        <v>2352</v>
      </c>
      <c r="L3348" s="106">
        <v>38953</v>
      </c>
      <c r="M3348">
        <v>14737236</v>
      </c>
      <c r="N3348" t="s">
        <v>996</v>
      </c>
      <c r="O3348" t="s">
        <v>12</v>
      </c>
      <c r="P3348" t="s">
        <v>997</v>
      </c>
      <c r="R3348" s="109" t="str">
        <f>IF(OR(P3348="SB",Q3348="SB"),"SB",0)</f>
        <v>SB</v>
      </c>
      <c r="T3348" s="110" t="s">
        <v>998</v>
      </c>
      <c r="V3348" s="113" t="str">
        <f>IF(AND(I3348&gt;=10000,I3348&lt;=19900),"Praha",(IF(AND(I3348&gt;=25001,I3348&lt;=29501),"Středočeský kraj",(IF(AND(I3348&gt;=30100,I3348&lt;=34972),"Středočeský kraj",(IF(AND(I3348&gt;=35002,I3348&lt;=36271),"Karlovarský kraj",(IF(AND(I3348&gt;=37001,I3348&lt;=39201),"Jihočeský kraj",(IF(AND(I3348&gt;=39701,I3348&lt;=39901),"Jihočeský kraj",(IF(AND(I3348&gt;=39301,I3348&lt;=39601),"Kraj Vysočina",(IF(AND(I3348&gt;=58001,I3348&lt;=59501),"Kraj Vysočina",(IF(AND(I3348&gt;=67401,I3348&lt;=67602),"Kraj Vysočina",(IF(AND(I3348&gt;=40001,I3348&lt;=44101),"Ústecký kraj",(IF(AND(I3348&gt;=46001,I3348&lt;=47201),"Liberecký kraj",(IF(AND(I3348&gt;=51202,I3348&lt;=51401),"Liberecký kraj",(IF(AND(I3348&gt;=53002,I3348&lt;=53976),"Pardubický kraj",(IF(AND(I3348&gt;=56002,I3348&lt;=57201),"Pardubický kraj",(IF(AND(I3348&gt;=60200,I3348&lt;=67201),"Jihomoravský kraj",(IF(AND(I3348&gt;=67801,I3348&lt;=68501),"Jihomoravský kraj",(IF(AND(I3348&gt;=69002,I3348&lt;=69801),"Jihomoravský kraj",(IF(AND(I3348&gt;=68601,I3348&lt;=68801),"Zlínský kraj",(IF(AND(I3348&gt;=75501,I3348&lt;=76901),"Zlínský kraj",(IF(AND(I3348&gt;=70030,I3348&lt;=74901),"Moravskoslezský kraj",(IF(AND(I3348&gt;=75000,I3348&lt;=75368),"Olomoucký kraj",(IF(AND(I3348&gt;=77200,I3348&lt;=79862),"Olomoucký kraj",(IF(AND(I3348&gt;=50011,I3348&lt;=50301),"Královéhradecký kraj",(IF(AND(I3348&gt;=54301,I3348&lt;=54303),"Královéhradecký kraj","0")))))))))))))))))))))))))))))))))))))))))))))))</f>
        <v>Jihomoravský kraj</v>
      </c>
      <c r="AB3348" t="s">
        <v>998</v>
      </c>
      <c r="AD3348" t="s">
        <v>998</v>
      </c>
      <c r="AE3348" t="s">
        <v>998</v>
      </c>
      <c r="AF3348" t="s">
        <v>998</v>
      </c>
      <c r="AG3348" s="107">
        <v>300</v>
      </c>
      <c r="AH3348" s="107">
        <v>0</v>
      </c>
      <c r="AI3348" s="107">
        <v>0</v>
      </c>
      <c r="AJ3348" t="s">
        <v>999</v>
      </c>
      <c r="AK3348" s="106">
        <v>44923</v>
      </c>
    </row>
    <row r="3349" spans="1:37" x14ac:dyDescent="0.45">
      <c r="A3349" t="s">
        <v>1124</v>
      </c>
      <c r="B3349" t="s">
        <v>2905</v>
      </c>
      <c r="C3349" t="s">
        <v>990</v>
      </c>
      <c r="D3349" t="s">
        <v>2907</v>
      </c>
      <c r="E3349" t="s">
        <v>992</v>
      </c>
      <c r="F3349" t="s">
        <v>2908</v>
      </c>
      <c r="G3349">
        <v>10</v>
      </c>
      <c r="H3349" t="s">
        <v>1005</v>
      </c>
      <c r="I3349">
        <v>61300</v>
      </c>
      <c r="K3349" t="s">
        <v>2909</v>
      </c>
      <c r="L3349" s="106">
        <v>40359</v>
      </c>
      <c r="M3349">
        <v>14593453</v>
      </c>
      <c r="N3349" t="s">
        <v>1144</v>
      </c>
      <c r="O3349" t="s">
        <v>12</v>
      </c>
      <c r="P3349" t="s">
        <v>997</v>
      </c>
      <c r="R3349" s="109" t="str">
        <f>IF(OR(P3349="SB",Q3349="SB"),"SB",0)</f>
        <v>SB</v>
      </c>
      <c r="T3349" s="110" t="s">
        <v>998</v>
      </c>
      <c r="V3349" s="113" t="str">
        <f>IF(AND(I3349&gt;=10000,I3349&lt;=19900),"Praha",(IF(AND(I3349&gt;=25001,I3349&lt;=29501),"Středočeský kraj",(IF(AND(I3349&gt;=30100,I3349&lt;=34972),"Středočeský kraj",(IF(AND(I3349&gt;=35002,I3349&lt;=36271),"Karlovarský kraj",(IF(AND(I3349&gt;=37001,I3349&lt;=39201),"Jihočeský kraj",(IF(AND(I3349&gt;=39701,I3349&lt;=39901),"Jihočeský kraj",(IF(AND(I3349&gt;=39301,I3349&lt;=39601),"Kraj Vysočina",(IF(AND(I3349&gt;=58001,I3349&lt;=59501),"Kraj Vysočina",(IF(AND(I3349&gt;=67401,I3349&lt;=67602),"Kraj Vysočina",(IF(AND(I3349&gt;=40001,I3349&lt;=44101),"Ústecký kraj",(IF(AND(I3349&gt;=46001,I3349&lt;=47201),"Liberecký kraj",(IF(AND(I3349&gt;=51202,I3349&lt;=51401),"Liberecký kraj",(IF(AND(I3349&gt;=53002,I3349&lt;=53976),"Pardubický kraj",(IF(AND(I3349&gt;=56002,I3349&lt;=57201),"Pardubický kraj",(IF(AND(I3349&gt;=60200,I3349&lt;=67201),"Jihomoravský kraj",(IF(AND(I3349&gt;=67801,I3349&lt;=68501),"Jihomoravský kraj",(IF(AND(I3349&gt;=69002,I3349&lt;=69801),"Jihomoravský kraj",(IF(AND(I3349&gt;=68601,I3349&lt;=68801),"Zlínský kraj",(IF(AND(I3349&gt;=75501,I3349&lt;=76901),"Zlínský kraj",(IF(AND(I3349&gt;=70030,I3349&lt;=74901),"Moravskoslezský kraj",(IF(AND(I3349&gt;=75000,I3349&lt;=75368),"Olomoucký kraj",(IF(AND(I3349&gt;=77200,I3349&lt;=79862),"Olomoucký kraj",(IF(AND(I3349&gt;=50011,I3349&lt;=50301),"Královéhradecký kraj",(IF(AND(I3349&gt;=54301,I3349&lt;=54303),"Královéhradecký kraj","0")))))))))))))))))))))))))))))))))))))))))))))))</f>
        <v>Jihomoravský kraj</v>
      </c>
      <c r="AB3349" t="s">
        <v>998</v>
      </c>
      <c r="AD3349" t="s">
        <v>998</v>
      </c>
      <c r="AE3349" t="s">
        <v>998</v>
      </c>
      <c r="AF3349" t="s">
        <v>998</v>
      </c>
      <c r="AG3349" s="107">
        <v>300</v>
      </c>
      <c r="AH3349" s="107">
        <v>0</v>
      </c>
      <c r="AI3349" s="107">
        <v>0</v>
      </c>
      <c r="AJ3349" t="s">
        <v>999</v>
      </c>
      <c r="AK3349" s="106">
        <v>44877</v>
      </c>
    </row>
    <row r="3350" spans="1:37" x14ac:dyDescent="0.45">
      <c r="A3350" t="s">
        <v>1076</v>
      </c>
      <c r="B3350" t="s">
        <v>6859</v>
      </c>
      <c r="C3350" t="s">
        <v>990</v>
      </c>
      <c r="D3350" t="s">
        <v>6860</v>
      </c>
      <c r="E3350" t="s">
        <v>992</v>
      </c>
      <c r="F3350" t="s">
        <v>1971</v>
      </c>
      <c r="G3350">
        <v>27</v>
      </c>
      <c r="H3350" t="s">
        <v>1005</v>
      </c>
      <c r="I3350">
        <v>61300</v>
      </c>
      <c r="K3350" t="s">
        <v>6861</v>
      </c>
      <c r="L3350" s="106">
        <v>33353</v>
      </c>
      <c r="M3350">
        <v>14613257</v>
      </c>
      <c r="N3350" t="s">
        <v>996</v>
      </c>
      <c r="O3350" t="s">
        <v>12</v>
      </c>
      <c r="P3350" t="s">
        <v>997</v>
      </c>
      <c r="R3350" s="109" t="str">
        <f>IF(OR(P3350="SB",Q3350="SB"),"SB",0)</f>
        <v>SB</v>
      </c>
      <c r="T3350" s="110" t="s">
        <v>998</v>
      </c>
      <c r="V3350" s="113" t="str">
        <f>IF(AND(I3350&gt;=10000,I3350&lt;=19900),"Praha",(IF(AND(I3350&gt;=25001,I3350&lt;=29501),"Středočeský kraj",(IF(AND(I3350&gt;=30100,I3350&lt;=34972),"Středočeský kraj",(IF(AND(I3350&gt;=35002,I3350&lt;=36271),"Karlovarský kraj",(IF(AND(I3350&gt;=37001,I3350&lt;=39201),"Jihočeský kraj",(IF(AND(I3350&gt;=39701,I3350&lt;=39901),"Jihočeský kraj",(IF(AND(I3350&gt;=39301,I3350&lt;=39601),"Kraj Vysočina",(IF(AND(I3350&gt;=58001,I3350&lt;=59501),"Kraj Vysočina",(IF(AND(I3350&gt;=67401,I3350&lt;=67602),"Kraj Vysočina",(IF(AND(I3350&gt;=40001,I3350&lt;=44101),"Ústecký kraj",(IF(AND(I3350&gt;=46001,I3350&lt;=47201),"Liberecký kraj",(IF(AND(I3350&gt;=51202,I3350&lt;=51401),"Liberecký kraj",(IF(AND(I3350&gt;=53002,I3350&lt;=53976),"Pardubický kraj",(IF(AND(I3350&gt;=56002,I3350&lt;=57201),"Pardubický kraj",(IF(AND(I3350&gt;=60200,I3350&lt;=67201),"Jihomoravský kraj",(IF(AND(I3350&gt;=67801,I3350&lt;=68501),"Jihomoravský kraj",(IF(AND(I3350&gt;=69002,I3350&lt;=69801),"Jihomoravský kraj",(IF(AND(I3350&gt;=68601,I3350&lt;=68801),"Zlínský kraj",(IF(AND(I3350&gt;=75501,I3350&lt;=76901),"Zlínský kraj",(IF(AND(I3350&gt;=70030,I3350&lt;=74901),"Moravskoslezský kraj",(IF(AND(I3350&gt;=75000,I3350&lt;=75368),"Olomoucký kraj",(IF(AND(I3350&gt;=77200,I3350&lt;=79862),"Olomoucký kraj",(IF(AND(I3350&gt;=50011,I3350&lt;=50301),"Královéhradecký kraj",(IF(AND(I3350&gt;=54301,I3350&lt;=54303),"Královéhradecký kraj","0")))))))))))))))))))))))))))))))))))))))))))))))</f>
        <v>Jihomoravský kraj</v>
      </c>
      <c r="AB3350" t="s">
        <v>998</v>
      </c>
      <c r="AD3350" t="s">
        <v>998</v>
      </c>
      <c r="AE3350" t="s">
        <v>998</v>
      </c>
      <c r="AF3350" t="s">
        <v>998</v>
      </c>
      <c r="AG3350" s="107">
        <v>0</v>
      </c>
      <c r="AH3350" s="107">
        <v>0</v>
      </c>
      <c r="AI3350" s="107">
        <v>0</v>
      </c>
      <c r="AJ3350" t="s">
        <v>1012</v>
      </c>
    </row>
    <row r="3351" spans="1:37" x14ac:dyDescent="0.45">
      <c r="A3351" t="s">
        <v>1408</v>
      </c>
      <c r="B3351" t="s">
        <v>1611</v>
      </c>
      <c r="C3351" t="s">
        <v>1002</v>
      </c>
      <c r="D3351" t="s">
        <v>7285</v>
      </c>
      <c r="E3351" t="s">
        <v>992</v>
      </c>
      <c r="F3351" t="s">
        <v>1971</v>
      </c>
      <c r="G3351">
        <v>43</v>
      </c>
      <c r="H3351" t="s">
        <v>1005</v>
      </c>
      <c r="I3351">
        <v>61300</v>
      </c>
      <c r="K3351" t="s">
        <v>7286</v>
      </c>
      <c r="L3351" s="106">
        <v>40689</v>
      </c>
      <c r="M3351">
        <v>14624876</v>
      </c>
      <c r="N3351" t="s">
        <v>996</v>
      </c>
      <c r="O3351" t="s">
        <v>12</v>
      </c>
      <c r="P3351" t="s">
        <v>997</v>
      </c>
      <c r="R3351" s="109" t="str">
        <f>IF(OR(P3351="SB",Q3351="SB"),"SB",0)</f>
        <v>SB</v>
      </c>
      <c r="T3351" s="110" t="s">
        <v>998</v>
      </c>
      <c r="V3351" s="113" t="str">
        <f>IF(AND(I3351&gt;=10000,I3351&lt;=19900),"Praha",(IF(AND(I3351&gt;=25001,I3351&lt;=29501),"Středočeský kraj",(IF(AND(I3351&gt;=30100,I3351&lt;=34972),"Středočeský kraj",(IF(AND(I3351&gt;=35002,I3351&lt;=36271),"Karlovarský kraj",(IF(AND(I3351&gt;=37001,I3351&lt;=39201),"Jihočeský kraj",(IF(AND(I3351&gt;=39701,I3351&lt;=39901),"Jihočeský kraj",(IF(AND(I3351&gt;=39301,I3351&lt;=39601),"Kraj Vysočina",(IF(AND(I3351&gt;=58001,I3351&lt;=59501),"Kraj Vysočina",(IF(AND(I3351&gt;=67401,I3351&lt;=67602),"Kraj Vysočina",(IF(AND(I3351&gt;=40001,I3351&lt;=44101),"Ústecký kraj",(IF(AND(I3351&gt;=46001,I3351&lt;=47201),"Liberecký kraj",(IF(AND(I3351&gt;=51202,I3351&lt;=51401),"Liberecký kraj",(IF(AND(I3351&gt;=53002,I3351&lt;=53976),"Pardubický kraj",(IF(AND(I3351&gt;=56002,I3351&lt;=57201),"Pardubický kraj",(IF(AND(I3351&gt;=60200,I3351&lt;=67201),"Jihomoravský kraj",(IF(AND(I3351&gt;=67801,I3351&lt;=68501),"Jihomoravský kraj",(IF(AND(I3351&gt;=69002,I3351&lt;=69801),"Jihomoravský kraj",(IF(AND(I3351&gt;=68601,I3351&lt;=68801),"Zlínský kraj",(IF(AND(I3351&gt;=75501,I3351&lt;=76901),"Zlínský kraj",(IF(AND(I3351&gt;=70030,I3351&lt;=74901),"Moravskoslezský kraj",(IF(AND(I3351&gt;=75000,I3351&lt;=75368),"Olomoucký kraj",(IF(AND(I3351&gt;=77200,I3351&lt;=79862),"Olomoucký kraj",(IF(AND(I3351&gt;=50011,I3351&lt;=50301),"Královéhradecký kraj",(IF(AND(I3351&gt;=54301,I3351&lt;=54303),"Královéhradecký kraj","0")))))))))))))))))))))))))))))))))))))))))))))))</f>
        <v>Jihomoravský kraj</v>
      </c>
      <c r="AB3351" t="s">
        <v>998</v>
      </c>
      <c r="AD3351" t="s">
        <v>998</v>
      </c>
      <c r="AE3351" t="s">
        <v>998</v>
      </c>
      <c r="AF3351" t="s">
        <v>998</v>
      </c>
      <c r="AG3351" s="107">
        <v>300</v>
      </c>
      <c r="AH3351" s="107">
        <v>0</v>
      </c>
      <c r="AI3351" s="107">
        <v>0</v>
      </c>
      <c r="AJ3351" t="s">
        <v>999</v>
      </c>
      <c r="AK3351" s="106">
        <v>44923</v>
      </c>
    </row>
    <row r="3352" spans="1:37" x14ac:dyDescent="0.45">
      <c r="A3352" t="s">
        <v>1363</v>
      </c>
      <c r="B3352" t="s">
        <v>9518</v>
      </c>
      <c r="C3352" t="s">
        <v>990</v>
      </c>
      <c r="D3352" t="s">
        <v>9537</v>
      </c>
      <c r="E3352" t="s">
        <v>992</v>
      </c>
      <c r="F3352" t="s">
        <v>9521</v>
      </c>
      <c r="G3352">
        <v>7</v>
      </c>
      <c r="H3352" t="s">
        <v>1005</v>
      </c>
      <c r="I3352">
        <v>61300</v>
      </c>
      <c r="K3352" t="s">
        <v>9538</v>
      </c>
      <c r="L3352" s="106">
        <v>40521</v>
      </c>
      <c r="M3352">
        <v>14646704</v>
      </c>
      <c r="N3352" t="s">
        <v>996</v>
      </c>
      <c r="O3352" t="s">
        <v>12</v>
      </c>
      <c r="P3352" t="s">
        <v>997</v>
      </c>
      <c r="R3352" s="109" t="str">
        <f>IF(OR(P3352="SB",Q3352="SB"),"SB",0)</f>
        <v>SB</v>
      </c>
      <c r="T3352" s="110" t="s">
        <v>998</v>
      </c>
      <c r="V3352" s="113" t="str">
        <f>IF(AND(I3352&gt;=10000,I3352&lt;=19900),"Praha",(IF(AND(I3352&gt;=25001,I3352&lt;=29501),"Středočeský kraj",(IF(AND(I3352&gt;=30100,I3352&lt;=34972),"Středočeský kraj",(IF(AND(I3352&gt;=35002,I3352&lt;=36271),"Karlovarský kraj",(IF(AND(I3352&gt;=37001,I3352&lt;=39201),"Jihočeský kraj",(IF(AND(I3352&gt;=39701,I3352&lt;=39901),"Jihočeský kraj",(IF(AND(I3352&gt;=39301,I3352&lt;=39601),"Kraj Vysočina",(IF(AND(I3352&gt;=58001,I3352&lt;=59501),"Kraj Vysočina",(IF(AND(I3352&gt;=67401,I3352&lt;=67602),"Kraj Vysočina",(IF(AND(I3352&gt;=40001,I3352&lt;=44101),"Ústecký kraj",(IF(AND(I3352&gt;=46001,I3352&lt;=47201),"Liberecký kraj",(IF(AND(I3352&gt;=51202,I3352&lt;=51401),"Liberecký kraj",(IF(AND(I3352&gt;=53002,I3352&lt;=53976),"Pardubický kraj",(IF(AND(I3352&gt;=56002,I3352&lt;=57201),"Pardubický kraj",(IF(AND(I3352&gt;=60200,I3352&lt;=67201),"Jihomoravský kraj",(IF(AND(I3352&gt;=67801,I3352&lt;=68501),"Jihomoravský kraj",(IF(AND(I3352&gt;=69002,I3352&lt;=69801),"Jihomoravský kraj",(IF(AND(I3352&gt;=68601,I3352&lt;=68801),"Zlínský kraj",(IF(AND(I3352&gt;=75501,I3352&lt;=76901),"Zlínský kraj",(IF(AND(I3352&gt;=70030,I3352&lt;=74901),"Moravskoslezský kraj",(IF(AND(I3352&gt;=75000,I3352&lt;=75368),"Olomoucký kraj",(IF(AND(I3352&gt;=77200,I3352&lt;=79862),"Olomoucký kraj",(IF(AND(I3352&gt;=50011,I3352&lt;=50301),"Královéhradecký kraj",(IF(AND(I3352&gt;=54301,I3352&lt;=54303),"Královéhradecký kraj","0")))))))))))))))))))))))))))))))))))))))))))))))</f>
        <v>Jihomoravský kraj</v>
      </c>
      <c r="AB3352" t="s">
        <v>998</v>
      </c>
      <c r="AD3352" t="s">
        <v>998</v>
      </c>
      <c r="AE3352" t="s">
        <v>998</v>
      </c>
      <c r="AF3352" t="s">
        <v>998</v>
      </c>
      <c r="AG3352" s="107">
        <v>300</v>
      </c>
      <c r="AH3352" s="107">
        <v>0</v>
      </c>
      <c r="AI3352" s="107">
        <v>0</v>
      </c>
      <c r="AJ3352" t="s">
        <v>999</v>
      </c>
      <c r="AK3352" s="106">
        <v>44923</v>
      </c>
    </row>
    <row r="3353" spans="1:37" x14ac:dyDescent="0.45">
      <c r="A3353" t="s">
        <v>1986</v>
      </c>
      <c r="B3353" t="s">
        <v>9744</v>
      </c>
      <c r="C3353" t="s">
        <v>1002</v>
      </c>
      <c r="D3353" t="s">
        <v>9748</v>
      </c>
      <c r="E3353" t="s">
        <v>992</v>
      </c>
      <c r="F3353" t="s">
        <v>9749</v>
      </c>
      <c r="G3353">
        <v>76</v>
      </c>
      <c r="H3353" t="s">
        <v>1005</v>
      </c>
      <c r="I3353">
        <v>61300</v>
      </c>
      <c r="K3353" t="s">
        <v>9750</v>
      </c>
      <c r="L3353" s="106">
        <v>39325</v>
      </c>
      <c r="M3353">
        <v>14737135</v>
      </c>
      <c r="N3353" t="s">
        <v>996</v>
      </c>
      <c r="O3353" t="s">
        <v>12</v>
      </c>
      <c r="P3353" t="s">
        <v>997</v>
      </c>
      <c r="R3353" s="109" t="str">
        <f>IF(OR(P3353="SB",Q3353="SB"),"SB",0)</f>
        <v>SB</v>
      </c>
      <c r="T3353" s="110" t="s">
        <v>998</v>
      </c>
      <c r="V3353" s="113" t="str">
        <f>IF(AND(I3353&gt;=10000,I3353&lt;=19900),"Praha",(IF(AND(I3353&gt;=25001,I3353&lt;=29501),"Středočeský kraj",(IF(AND(I3353&gt;=30100,I3353&lt;=34972),"Středočeský kraj",(IF(AND(I3353&gt;=35002,I3353&lt;=36271),"Karlovarský kraj",(IF(AND(I3353&gt;=37001,I3353&lt;=39201),"Jihočeský kraj",(IF(AND(I3353&gt;=39701,I3353&lt;=39901),"Jihočeský kraj",(IF(AND(I3353&gt;=39301,I3353&lt;=39601),"Kraj Vysočina",(IF(AND(I3353&gt;=58001,I3353&lt;=59501),"Kraj Vysočina",(IF(AND(I3353&gt;=67401,I3353&lt;=67602),"Kraj Vysočina",(IF(AND(I3353&gt;=40001,I3353&lt;=44101),"Ústecký kraj",(IF(AND(I3353&gt;=46001,I3353&lt;=47201),"Liberecký kraj",(IF(AND(I3353&gt;=51202,I3353&lt;=51401),"Liberecký kraj",(IF(AND(I3353&gt;=53002,I3353&lt;=53976),"Pardubický kraj",(IF(AND(I3353&gt;=56002,I3353&lt;=57201),"Pardubický kraj",(IF(AND(I3353&gt;=60200,I3353&lt;=67201),"Jihomoravský kraj",(IF(AND(I3353&gt;=67801,I3353&lt;=68501),"Jihomoravský kraj",(IF(AND(I3353&gt;=69002,I3353&lt;=69801),"Jihomoravský kraj",(IF(AND(I3353&gt;=68601,I3353&lt;=68801),"Zlínský kraj",(IF(AND(I3353&gt;=75501,I3353&lt;=76901),"Zlínský kraj",(IF(AND(I3353&gt;=70030,I3353&lt;=74901),"Moravskoslezský kraj",(IF(AND(I3353&gt;=75000,I3353&lt;=75368),"Olomoucký kraj",(IF(AND(I3353&gt;=77200,I3353&lt;=79862),"Olomoucký kraj",(IF(AND(I3353&gt;=50011,I3353&lt;=50301),"Královéhradecký kraj",(IF(AND(I3353&gt;=54301,I3353&lt;=54303),"Královéhradecký kraj","0")))))))))))))))))))))))))))))))))))))))))))))))</f>
        <v>Jihomoravský kraj</v>
      </c>
      <c r="AB3353" t="s">
        <v>998</v>
      </c>
      <c r="AD3353" t="s">
        <v>998</v>
      </c>
      <c r="AE3353" t="s">
        <v>998</v>
      </c>
      <c r="AF3353" t="s">
        <v>998</v>
      </c>
      <c r="AG3353" s="107">
        <v>300</v>
      </c>
      <c r="AH3353" s="107">
        <v>0</v>
      </c>
      <c r="AI3353" s="107">
        <v>0</v>
      </c>
      <c r="AJ3353" t="s">
        <v>999</v>
      </c>
      <c r="AK3353" s="106">
        <v>44923</v>
      </c>
    </row>
    <row r="3354" spans="1:37" x14ac:dyDescent="0.45">
      <c r="A3354" t="s">
        <v>1026</v>
      </c>
      <c r="B3354" t="s">
        <v>10033</v>
      </c>
      <c r="C3354" t="s">
        <v>990</v>
      </c>
      <c r="D3354" t="s">
        <v>10034</v>
      </c>
      <c r="E3354" t="s">
        <v>992</v>
      </c>
      <c r="F3354" t="s">
        <v>2964</v>
      </c>
      <c r="G3354">
        <v>3</v>
      </c>
      <c r="H3354" t="s">
        <v>1005</v>
      </c>
      <c r="I3354">
        <v>61300</v>
      </c>
      <c r="K3354" t="s">
        <v>10035</v>
      </c>
      <c r="L3354" s="106">
        <v>40228</v>
      </c>
      <c r="M3354">
        <v>14595574</v>
      </c>
      <c r="N3354" t="s">
        <v>1144</v>
      </c>
      <c r="O3354" t="s">
        <v>12</v>
      </c>
      <c r="P3354" t="s">
        <v>997</v>
      </c>
      <c r="R3354" s="109" t="str">
        <f>IF(OR(P3354="SB",Q3354="SB"),"SB",0)</f>
        <v>SB</v>
      </c>
      <c r="T3354" s="110" t="s">
        <v>998</v>
      </c>
      <c r="V3354" s="113" t="str">
        <f>IF(AND(I3354&gt;=10000,I3354&lt;=19900),"Praha",(IF(AND(I3354&gt;=25001,I3354&lt;=29501),"Středočeský kraj",(IF(AND(I3354&gt;=30100,I3354&lt;=34972),"Středočeský kraj",(IF(AND(I3354&gt;=35002,I3354&lt;=36271),"Karlovarský kraj",(IF(AND(I3354&gt;=37001,I3354&lt;=39201),"Jihočeský kraj",(IF(AND(I3354&gt;=39701,I3354&lt;=39901),"Jihočeský kraj",(IF(AND(I3354&gt;=39301,I3354&lt;=39601),"Kraj Vysočina",(IF(AND(I3354&gt;=58001,I3354&lt;=59501),"Kraj Vysočina",(IF(AND(I3354&gt;=67401,I3354&lt;=67602),"Kraj Vysočina",(IF(AND(I3354&gt;=40001,I3354&lt;=44101),"Ústecký kraj",(IF(AND(I3354&gt;=46001,I3354&lt;=47201),"Liberecký kraj",(IF(AND(I3354&gt;=51202,I3354&lt;=51401),"Liberecký kraj",(IF(AND(I3354&gt;=53002,I3354&lt;=53976),"Pardubický kraj",(IF(AND(I3354&gt;=56002,I3354&lt;=57201),"Pardubický kraj",(IF(AND(I3354&gt;=60200,I3354&lt;=67201),"Jihomoravský kraj",(IF(AND(I3354&gt;=67801,I3354&lt;=68501),"Jihomoravský kraj",(IF(AND(I3354&gt;=69002,I3354&lt;=69801),"Jihomoravský kraj",(IF(AND(I3354&gt;=68601,I3354&lt;=68801),"Zlínský kraj",(IF(AND(I3354&gt;=75501,I3354&lt;=76901),"Zlínský kraj",(IF(AND(I3354&gt;=70030,I3354&lt;=74901),"Moravskoslezský kraj",(IF(AND(I3354&gt;=75000,I3354&lt;=75368),"Olomoucký kraj",(IF(AND(I3354&gt;=77200,I3354&lt;=79862),"Olomoucký kraj",(IF(AND(I3354&gt;=50011,I3354&lt;=50301),"Královéhradecký kraj",(IF(AND(I3354&gt;=54301,I3354&lt;=54303),"Královéhradecký kraj","0")))))))))))))))))))))))))))))))))))))))))))))))</f>
        <v>Jihomoravský kraj</v>
      </c>
      <c r="AB3354" t="s">
        <v>998</v>
      </c>
      <c r="AD3354" t="s">
        <v>998</v>
      </c>
      <c r="AE3354" t="s">
        <v>998</v>
      </c>
      <c r="AF3354" t="s">
        <v>998</v>
      </c>
      <c r="AG3354" s="107">
        <v>300</v>
      </c>
      <c r="AH3354" s="107">
        <v>0</v>
      </c>
      <c r="AI3354" s="107">
        <v>0</v>
      </c>
      <c r="AJ3354" t="s">
        <v>999</v>
      </c>
      <c r="AK3354" s="106">
        <v>44877</v>
      </c>
    </row>
    <row r="3355" spans="1:37" x14ac:dyDescent="0.45">
      <c r="A3355" t="s">
        <v>1149</v>
      </c>
      <c r="B3355" t="s">
        <v>10599</v>
      </c>
      <c r="C3355" t="s">
        <v>990</v>
      </c>
      <c r="D3355" t="s">
        <v>10603</v>
      </c>
      <c r="E3355" t="s">
        <v>992</v>
      </c>
      <c r="F3355" t="s">
        <v>1004</v>
      </c>
      <c r="G3355">
        <v>5</v>
      </c>
      <c r="H3355" t="s">
        <v>1005</v>
      </c>
      <c r="I3355">
        <v>61300</v>
      </c>
      <c r="K3355" t="s">
        <v>10604</v>
      </c>
      <c r="L3355" s="106">
        <v>27633</v>
      </c>
      <c r="M3355">
        <v>14632758</v>
      </c>
      <c r="N3355" t="s">
        <v>996</v>
      </c>
      <c r="O3355" t="s">
        <v>12</v>
      </c>
      <c r="P3355" t="s">
        <v>997</v>
      </c>
      <c r="R3355" s="109" t="str">
        <f>IF(OR(P3355="SB",Q3355="SB"),"SB",0)</f>
        <v>SB</v>
      </c>
      <c r="T3355" s="110" t="s">
        <v>998</v>
      </c>
      <c r="V3355" s="113" t="str">
        <f>IF(AND(I3355&gt;=10000,I3355&lt;=19900),"Praha",(IF(AND(I3355&gt;=25001,I3355&lt;=29501),"Středočeský kraj",(IF(AND(I3355&gt;=30100,I3355&lt;=34972),"Středočeský kraj",(IF(AND(I3355&gt;=35002,I3355&lt;=36271),"Karlovarský kraj",(IF(AND(I3355&gt;=37001,I3355&lt;=39201),"Jihočeský kraj",(IF(AND(I3355&gt;=39701,I3355&lt;=39901),"Jihočeský kraj",(IF(AND(I3355&gt;=39301,I3355&lt;=39601),"Kraj Vysočina",(IF(AND(I3355&gt;=58001,I3355&lt;=59501),"Kraj Vysočina",(IF(AND(I3355&gt;=67401,I3355&lt;=67602),"Kraj Vysočina",(IF(AND(I3355&gt;=40001,I3355&lt;=44101),"Ústecký kraj",(IF(AND(I3355&gt;=46001,I3355&lt;=47201),"Liberecký kraj",(IF(AND(I3355&gt;=51202,I3355&lt;=51401),"Liberecký kraj",(IF(AND(I3355&gt;=53002,I3355&lt;=53976),"Pardubický kraj",(IF(AND(I3355&gt;=56002,I3355&lt;=57201),"Pardubický kraj",(IF(AND(I3355&gt;=60200,I3355&lt;=67201),"Jihomoravský kraj",(IF(AND(I3355&gt;=67801,I3355&lt;=68501),"Jihomoravský kraj",(IF(AND(I3355&gt;=69002,I3355&lt;=69801),"Jihomoravský kraj",(IF(AND(I3355&gt;=68601,I3355&lt;=68801),"Zlínský kraj",(IF(AND(I3355&gt;=75501,I3355&lt;=76901),"Zlínský kraj",(IF(AND(I3355&gt;=70030,I3355&lt;=74901),"Moravskoslezský kraj",(IF(AND(I3355&gt;=75000,I3355&lt;=75368),"Olomoucký kraj",(IF(AND(I3355&gt;=77200,I3355&lt;=79862),"Olomoucký kraj",(IF(AND(I3355&gt;=50011,I3355&lt;=50301),"Královéhradecký kraj",(IF(AND(I3355&gt;=54301,I3355&lt;=54303),"Královéhradecký kraj","0")))))))))))))))))))))))))))))))))))))))))))))))</f>
        <v>Jihomoravský kraj</v>
      </c>
      <c r="AB3355" t="s">
        <v>998</v>
      </c>
      <c r="AD3355" t="s">
        <v>998</v>
      </c>
      <c r="AE3355" t="s">
        <v>998</v>
      </c>
      <c r="AF3355" t="s">
        <v>998</v>
      </c>
      <c r="AG3355" s="107">
        <v>0</v>
      </c>
      <c r="AH3355" s="107">
        <v>0</v>
      </c>
      <c r="AI3355" s="107">
        <v>0</v>
      </c>
      <c r="AJ3355" t="s">
        <v>1012</v>
      </c>
    </row>
    <row r="3356" spans="1:37" x14ac:dyDescent="0.45">
      <c r="A3356" t="s">
        <v>1087</v>
      </c>
      <c r="B3356" t="s">
        <v>10921</v>
      </c>
      <c r="C3356" t="s">
        <v>990</v>
      </c>
      <c r="D3356" t="s">
        <v>10922</v>
      </c>
      <c r="E3356" t="s">
        <v>992</v>
      </c>
      <c r="F3356" t="s">
        <v>10923</v>
      </c>
      <c r="G3356">
        <v>11</v>
      </c>
      <c r="H3356" t="s">
        <v>1005</v>
      </c>
      <c r="I3356">
        <v>61300</v>
      </c>
      <c r="K3356" t="s">
        <v>10924</v>
      </c>
      <c r="L3356" s="106">
        <v>39696</v>
      </c>
      <c r="M3356">
        <v>14598305</v>
      </c>
      <c r="N3356" t="s">
        <v>1155</v>
      </c>
      <c r="O3356" t="s">
        <v>1023</v>
      </c>
      <c r="P3356" t="s">
        <v>997</v>
      </c>
      <c r="R3356" s="109" t="str">
        <f>IF(OR(P3356="SB",Q3356="SB"),"SB",0)</f>
        <v>SB</v>
      </c>
      <c r="T3356" s="110" t="s">
        <v>998</v>
      </c>
      <c r="V3356" s="113" t="str">
        <f>IF(AND(I3356&gt;=10000,I3356&lt;=19900),"Praha",(IF(AND(I3356&gt;=25001,I3356&lt;=29501),"Středočeský kraj",(IF(AND(I3356&gt;=30100,I3356&lt;=34972),"Středočeský kraj",(IF(AND(I3356&gt;=35002,I3356&lt;=36271),"Karlovarský kraj",(IF(AND(I3356&gt;=37001,I3356&lt;=39201),"Jihočeský kraj",(IF(AND(I3356&gt;=39701,I3356&lt;=39901),"Jihočeský kraj",(IF(AND(I3356&gt;=39301,I3356&lt;=39601),"Kraj Vysočina",(IF(AND(I3356&gt;=58001,I3356&lt;=59501),"Kraj Vysočina",(IF(AND(I3356&gt;=67401,I3356&lt;=67602),"Kraj Vysočina",(IF(AND(I3356&gt;=40001,I3356&lt;=44101),"Ústecký kraj",(IF(AND(I3356&gt;=46001,I3356&lt;=47201),"Liberecký kraj",(IF(AND(I3356&gt;=51202,I3356&lt;=51401),"Liberecký kraj",(IF(AND(I3356&gt;=53002,I3356&lt;=53976),"Pardubický kraj",(IF(AND(I3356&gt;=56002,I3356&lt;=57201),"Pardubický kraj",(IF(AND(I3356&gt;=60200,I3356&lt;=67201),"Jihomoravský kraj",(IF(AND(I3356&gt;=67801,I3356&lt;=68501),"Jihomoravský kraj",(IF(AND(I3356&gt;=69002,I3356&lt;=69801),"Jihomoravský kraj",(IF(AND(I3356&gt;=68601,I3356&lt;=68801),"Zlínský kraj",(IF(AND(I3356&gt;=75501,I3356&lt;=76901),"Zlínský kraj",(IF(AND(I3356&gt;=70030,I3356&lt;=74901),"Moravskoslezský kraj",(IF(AND(I3356&gt;=75000,I3356&lt;=75368),"Olomoucký kraj",(IF(AND(I3356&gt;=77200,I3356&lt;=79862),"Olomoucký kraj",(IF(AND(I3356&gt;=50011,I3356&lt;=50301),"Královéhradecký kraj",(IF(AND(I3356&gt;=54301,I3356&lt;=54303),"Královéhradecký kraj","0")))))))))))))))))))))))))))))))))))))))))))))))</f>
        <v>Jihomoravský kraj</v>
      </c>
      <c r="AB3356" t="s">
        <v>998</v>
      </c>
      <c r="AD3356" t="s">
        <v>998</v>
      </c>
      <c r="AE3356" t="s">
        <v>998</v>
      </c>
      <c r="AF3356" t="s">
        <v>998</v>
      </c>
      <c r="AG3356" s="107">
        <v>300</v>
      </c>
      <c r="AH3356" s="107">
        <v>0</v>
      </c>
      <c r="AI3356" s="107">
        <v>0</v>
      </c>
      <c r="AJ3356" t="s">
        <v>999</v>
      </c>
      <c r="AK3356" s="106">
        <v>44924</v>
      </c>
    </row>
    <row r="3357" spans="1:37" x14ac:dyDescent="0.45">
      <c r="A3357" t="s">
        <v>1112</v>
      </c>
      <c r="B3357" t="s">
        <v>11065</v>
      </c>
      <c r="C3357" t="s">
        <v>990</v>
      </c>
      <c r="D3357" t="s">
        <v>11066</v>
      </c>
      <c r="E3357" t="s">
        <v>992</v>
      </c>
      <c r="F3357" t="s">
        <v>11067</v>
      </c>
      <c r="G3357">
        <v>24</v>
      </c>
      <c r="H3357" t="s">
        <v>1005</v>
      </c>
      <c r="I3357">
        <v>61300</v>
      </c>
      <c r="K3357" t="s">
        <v>11068</v>
      </c>
      <c r="L3357" s="106">
        <v>28008</v>
      </c>
      <c r="M3357">
        <v>14612651</v>
      </c>
      <c r="N3357" t="s">
        <v>996</v>
      </c>
      <c r="O3357" t="s">
        <v>12</v>
      </c>
      <c r="P3357" t="s">
        <v>997</v>
      </c>
      <c r="R3357" s="109" t="str">
        <f>IF(OR(P3357="SB",Q3357="SB"),"SB",0)</f>
        <v>SB</v>
      </c>
      <c r="T3357" s="110" t="s">
        <v>998</v>
      </c>
      <c r="V3357" s="113" t="str">
        <f>IF(AND(I3357&gt;=10000,I3357&lt;=19900),"Praha",(IF(AND(I3357&gt;=25001,I3357&lt;=29501),"Středočeský kraj",(IF(AND(I3357&gt;=30100,I3357&lt;=34972),"Středočeský kraj",(IF(AND(I3357&gt;=35002,I3357&lt;=36271),"Karlovarský kraj",(IF(AND(I3357&gt;=37001,I3357&lt;=39201),"Jihočeský kraj",(IF(AND(I3357&gt;=39701,I3357&lt;=39901),"Jihočeský kraj",(IF(AND(I3357&gt;=39301,I3357&lt;=39601),"Kraj Vysočina",(IF(AND(I3357&gt;=58001,I3357&lt;=59501),"Kraj Vysočina",(IF(AND(I3357&gt;=67401,I3357&lt;=67602),"Kraj Vysočina",(IF(AND(I3357&gt;=40001,I3357&lt;=44101),"Ústecký kraj",(IF(AND(I3357&gt;=46001,I3357&lt;=47201),"Liberecký kraj",(IF(AND(I3357&gt;=51202,I3357&lt;=51401),"Liberecký kraj",(IF(AND(I3357&gt;=53002,I3357&lt;=53976),"Pardubický kraj",(IF(AND(I3357&gt;=56002,I3357&lt;=57201),"Pardubický kraj",(IF(AND(I3357&gt;=60200,I3357&lt;=67201),"Jihomoravský kraj",(IF(AND(I3357&gt;=67801,I3357&lt;=68501),"Jihomoravský kraj",(IF(AND(I3357&gt;=69002,I3357&lt;=69801),"Jihomoravský kraj",(IF(AND(I3357&gt;=68601,I3357&lt;=68801),"Zlínský kraj",(IF(AND(I3357&gt;=75501,I3357&lt;=76901),"Zlínský kraj",(IF(AND(I3357&gt;=70030,I3357&lt;=74901),"Moravskoslezský kraj",(IF(AND(I3357&gt;=75000,I3357&lt;=75368),"Olomoucký kraj",(IF(AND(I3357&gt;=77200,I3357&lt;=79862),"Olomoucký kraj",(IF(AND(I3357&gt;=50011,I3357&lt;=50301),"Královéhradecký kraj",(IF(AND(I3357&gt;=54301,I3357&lt;=54303),"Královéhradecký kraj","0")))))))))))))))))))))))))))))))))))))))))))))))</f>
        <v>Jihomoravský kraj</v>
      </c>
      <c r="AB3357" t="s">
        <v>998</v>
      </c>
      <c r="AD3357" t="s">
        <v>998</v>
      </c>
      <c r="AE3357" t="s">
        <v>998</v>
      </c>
      <c r="AF3357" t="s">
        <v>998</v>
      </c>
      <c r="AG3357" s="107">
        <v>0</v>
      </c>
      <c r="AH3357" s="107">
        <v>0</v>
      </c>
      <c r="AI3357" s="107">
        <v>0</v>
      </c>
      <c r="AJ3357" t="s">
        <v>1012</v>
      </c>
    </row>
    <row r="3358" spans="1:37" x14ac:dyDescent="0.45">
      <c r="A3358" t="s">
        <v>1264</v>
      </c>
      <c r="B3358" t="s">
        <v>12018</v>
      </c>
      <c r="C3358" t="s">
        <v>1002</v>
      </c>
      <c r="D3358" t="s">
        <v>12019</v>
      </c>
      <c r="E3358" t="s">
        <v>992</v>
      </c>
      <c r="F3358" t="s">
        <v>11970</v>
      </c>
      <c r="G3358">
        <v>40</v>
      </c>
      <c r="H3358" t="s">
        <v>1005</v>
      </c>
      <c r="I3358">
        <v>61300</v>
      </c>
      <c r="K3358" t="s">
        <v>12020</v>
      </c>
      <c r="L3358" s="106">
        <v>40774</v>
      </c>
      <c r="M3358">
        <v>14598709</v>
      </c>
      <c r="N3358" t="s">
        <v>1155</v>
      </c>
      <c r="O3358" t="s">
        <v>1023</v>
      </c>
      <c r="P3358" t="s">
        <v>997</v>
      </c>
      <c r="R3358" s="109" t="str">
        <f>IF(OR(P3358="SB",Q3358="SB"),"SB",0)</f>
        <v>SB</v>
      </c>
      <c r="T3358" s="110" t="s">
        <v>998</v>
      </c>
      <c r="V3358" s="113" t="str">
        <f>IF(AND(I3358&gt;=10000,I3358&lt;=19900),"Praha",(IF(AND(I3358&gt;=25001,I3358&lt;=29501),"Středočeský kraj",(IF(AND(I3358&gt;=30100,I3358&lt;=34972),"Středočeský kraj",(IF(AND(I3358&gt;=35002,I3358&lt;=36271),"Karlovarský kraj",(IF(AND(I3358&gt;=37001,I3358&lt;=39201),"Jihočeský kraj",(IF(AND(I3358&gt;=39701,I3358&lt;=39901),"Jihočeský kraj",(IF(AND(I3358&gt;=39301,I3358&lt;=39601),"Kraj Vysočina",(IF(AND(I3358&gt;=58001,I3358&lt;=59501),"Kraj Vysočina",(IF(AND(I3358&gt;=67401,I3358&lt;=67602),"Kraj Vysočina",(IF(AND(I3358&gt;=40001,I3358&lt;=44101),"Ústecký kraj",(IF(AND(I3358&gt;=46001,I3358&lt;=47201),"Liberecký kraj",(IF(AND(I3358&gt;=51202,I3358&lt;=51401),"Liberecký kraj",(IF(AND(I3358&gt;=53002,I3358&lt;=53976),"Pardubický kraj",(IF(AND(I3358&gt;=56002,I3358&lt;=57201),"Pardubický kraj",(IF(AND(I3358&gt;=60200,I3358&lt;=67201),"Jihomoravský kraj",(IF(AND(I3358&gt;=67801,I3358&lt;=68501),"Jihomoravský kraj",(IF(AND(I3358&gt;=69002,I3358&lt;=69801),"Jihomoravský kraj",(IF(AND(I3358&gt;=68601,I3358&lt;=68801),"Zlínský kraj",(IF(AND(I3358&gt;=75501,I3358&lt;=76901),"Zlínský kraj",(IF(AND(I3358&gt;=70030,I3358&lt;=74901),"Moravskoslezský kraj",(IF(AND(I3358&gt;=75000,I3358&lt;=75368),"Olomoucký kraj",(IF(AND(I3358&gt;=77200,I3358&lt;=79862),"Olomoucký kraj",(IF(AND(I3358&gt;=50011,I3358&lt;=50301),"Královéhradecký kraj",(IF(AND(I3358&gt;=54301,I3358&lt;=54303),"Královéhradecký kraj","0")))))))))))))))))))))))))))))))))))))))))))))))</f>
        <v>Jihomoravský kraj</v>
      </c>
      <c r="AB3358" t="s">
        <v>998</v>
      </c>
      <c r="AD3358" t="s">
        <v>998</v>
      </c>
      <c r="AE3358" t="s">
        <v>998</v>
      </c>
      <c r="AF3358" t="s">
        <v>998</v>
      </c>
      <c r="AG3358" s="107">
        <v>300</v>
      </c>
      <c r="AH3358" s="107">
        <v>0</v>
      </c>
      <c r="AI3358" s="107">
        <v>0</v>
      </c>
      <c r="AJ3358" t="s">
        <v>999</v>
      </c>
      <c r="AK3358" s="106">
        <v>44924</v>
      </c>
    </row>
    <row r="3359" spans="1:37" x14ac:dyDescent="0.45">
      <c r="A3359" t="s">
        <v>1037</v>
      </c>
      <c r="B3359" t="s">
        <v>12776</v>
      </c>
      <c r="C3359" t="s">
        <v>990</v>
      </c>
      <c r="D3359" t="s">
        <v>12777</v>
      </c>
      <c r="E3359" t="s">
        <v>992</v>
      </c>
      <c r="F3359" t="s">
        <v>5142</v>
      </c>
      <c r="G3359">
        <v>14</v>
      </c>
      <c r="H3359" t="s">
        <v>1005</v>
      </c>
      <c r="I3359">
        <v>61300</v>
      </c>
      <c r="K3359" t="s">
        <v>12778</v>
      </c>
      <c r="L3359" s="106">
        <v>39392</v>
      </c>
      <c r="M3359">
        <v>14725617</v>
      </c>
      <c r="N3359" t="s">
        <v>996</v>
      </c>
      <c r="O3359" t="s">
        <v>12</v>
      </c>
      <c r="P3359" t="s">
        <v>997</v>
      </c>
      <c r="R3359" s="109" t="str">
        <f>IF(OR(P3359="SB",Q3359="SB"),"SB",0)</f>
        <v>SB</v>
      </c>
      <c r="T3359" s="110" t="s">
        <v>998</v>
      </c>
      <c r="V3359" s="113" t="str">
        <f>IF(AND(I3359&gt;=10000,I3359&lt;=19900),"Praha",(IF(AND(I3359&gt;=25001,I3359&lt;=29501),"Středočeský kraj",(IF(AND(I3359&gt;=30100,I3359&lt;=34972),"Středočeský kraj",(IF(AND(I3359&gt;=35002,I3359&lt;=36271),"Karlovarský kraj",(IF(AND(I3359&gt;=37001,I3359&lt;=39201),"Jihočeský kraj",(IF(AND(I3359&gt;=39701,I3359&lt;=39901),"Jihočeský kraj",(IF(AND(I3359&gt;=39301,I3359&lt;=39601),"Kraj Vysočina",(IF(AND(I3359&gt;=58001,I3359&lt;=59501),"Kraj Vysočina",(IF(AND(I3359&gt;=67401,I3359&lt;=67602),"Kraj Vysočina",(IF(AND(I3359&gt;=40001,I3359&lt;=44101),"Ústecký kraj",(IF(AND(I3359&gt;=46001,I3359&lt;=47201),"Liberecký kraj",(IF(AND(I3359&gt;=51202,I3359&lt;=51401),"Liberecký kraj",(IF(AND(I3359&gt;=53002,I3359&lt;=53976),"Pardubický kraj",(IF(AND(I3359&gt;=56002,I3359&lt;=57201),"Pardubický kraj",(IF(AND(I3359&gt;=60200,I3359&lt;=67201),"Jihomoravský kraj",(IF(AND(I3359&gt;=67801,I3359&lt;=68501),"Jihomoravský kraj",(IF(AND(I3359&gt;=69002,I3359&lt;=69801),"Jihomoravský kraj",(IF(AND(I3359&gt;=68601,I3359&lt;=68801),"Zlínský kraj",(IF(AND(I3359&gt;=75501,I3359&lt;=76901),"Zlínský kraj",(IF(AND(I3359&gt;=70030,I3359&lt;=74901),"Moravskoslezský kraj",(IF(AND(I3359&gt;=75000,I3359&lt;=75368),"Olomoucký kraj",(IF(AND(I3359&gt;=77200,I3359&lt;=79862),"Olomoucký kraj",(IF(AND(I3359&gt;=50011,I3359&lt;=50301),"Královéhradecký kraj",(IF(AND(I3359&gt;=54301,I3359&lt;=54303),"Královéhradecký kraj","0")))))))))))))))))))))))))))))))))))))))))))))))</f>
        <v>Jihomoravský kraj</v>
      </c>
      <c r="AB3359" t="s">
        <v>998</v>
      </c>
      <c r="AD3359" t="s">
        <v>998</v>
      </c>
      <c r="AE3359" t="s">
        <v>998</v>
      </c>
      <c r="AF3359" t="s">
        <v>998</v>
      </c>
      <c r="AG3359" s="107">
        <v>300</v>
      </c>
      <c r="AH3359" s="107">
        <v>0</v>
      </c>
      <c r="AI3359" s="107">
        <v>0</v>
      </c>
      <c r="AJ3359" t="s">
        <v>999</v>
      </c>
      <c r="AK3359" s="106">
        <v>44923</v>
      </c>
    </row>
    <row r="3360" spans="1:37" x14ac:dyDescent="0.45">
      <c r="A3360" t="s">
        <v>1102</v>
      </c>
      <c r="B3360" t="s">
        <v>12793</v>
      </c>
      <c r="C3360" t="s">
        <v>1002</v>
      </c>
      <c r="D3360" t="s">
        <v>12794</v>
      </c>
      <c r="E3360" t="s">
        <v>992</v>
      </c>
      <c r="F3360" t="s">
        <v>5142</v>
      </c>
      <c r="G3360">
        <v>14</v>
      </c>
      <c r="H3360" t="s">
        <v>1005</v>
      </c>
      <c r="I3360">
        <v>61300</v>
      </c>
      <c r="K3360" t="s">
        <v>12795</v>
      </c>
      <c r="L3360" s="106">
        <v>40042</v>
      </c>
      <c r="M3360">
        <v>14750168</v>
      </c>
      <c r="N3360" t="s">
        <v>996</v>
      </c>
      <c r="O3360" t="s">
        <v>12</v>
      </c>
      <c r="P3360" t="s">
        <v>997</v>
      </c>
      <c r="R3360" s="109" t="str">
        <f>IF(OR(P3360="SB",Q3360="SB"),"SB",0)</f>
        <v>SB</v>
      </c>
      <c r="T3360" s="110" t="s">
        <v>998</v>
      </c>
      <c r="V3360" s="113" t="str">
        <f>IF(AND(I3360&gt;=10000,I3360&lt;=19900),"Praha",(IF(AND(I3360&gt;=25001,I3360&lt;=29501),"Středočeský kraj",(IF(AND(I3360&gt;=30100,I3360&lt;=34972),"Středočeský kraj",(IF(AND(I3360&gt;=35002,I3360&lt;=36271),"Karlovarský kraj",(IF(AND(I3360&gt;=37001,I3360&lt;=39201),"Jihočeský kraj",(IF(AND(I3360&gt;=39701,I3360&lt;=39901),"Jihočeský kraj",(IF(AND(I3360&gt;=39301,I3360&lt;=39601),"Kraj Vysočina",(IF(AND(I3360&gt;=58001,I3360&lt;=59501),"Kraj Vysočina",(IF(AND(I3360&gt;=67401,I3360&lt;=67602),"Kraj Vysočina",(IF(AND(I3360&gt;=40001,I3360&lt;=44101),"Ústecký kraj",(IF(AND(I3360&gt;=46001,I3360&lt;=47201),"Liberecký kraj",(IF(AND(I3360&gt;=51202,I3360&lt;=51401),"Liberecký kraj",(IF(AND(I3360&gt;=53002,I3360&lt;=53976),"Pardubický kraj",(IF(AND(I3360&gt;=56002,I3360&lt;=57201),"Pardubický kraj",(IF(AND(I3360&gt;=60200,I3360&lt;=67201),"Jihomoravský kraj",(IF(AND(I3360&gt;=67801,I3360&lt;=68501),"Jihomoravský kraj",(IF(AND(I3360&gt;=69002,I3360&lt;=69801),"Jihomoravský kraj",(IF(AND(I3360&gt;=68601,I3360&lt;=68801),"Zlínský kraj",(IF(AND(I3360&gt;=75501,I3360&lt;=76901),"Zlínský kraj",(IF(AND(I3360&gt;=70030,I3360&lt;=74901),"Moravskoslezský kraj",(IF(AND(I3360&gt;=75000,I3360&lt;=75368),"Olomoucký kraj",(IF(AND(I3360&gt;=77200,I3360&lt;=79862),"Olomoucký kraj",(IF(AND(I3360&gt;=50011,I3360&lt;=50301),"Královéhradecký kraj",(IF(AND(I3360&gt;=54301,I3360&lt;=54303),"Královéhradecký kraj","0")))))))))))))))))))))))))))))))))))))))))))))))</f>
        <v>Jihomoravský kraj</v>
      </c>
      <c r="AB3360" t="s">
        <v>998</v>
      </c>
      <c r="AD3360" t="s">
        <v>998</v>
      </c>
      <c r="AE3360" t="s">
        <v>998</v>
      </c>
      <c r="AF3360" t="s">
        <v>998</v>
      </c>
      <c r="AG3360" s="107">
        <v>300</v>
      </c>
      <c r="AH3360" s="107">
        <v>0</v>
      </c>
      <c r="AI3360" s="107">
        <v>0</v>
      </c>
      <c r="AJ3360" t="s">
        <v>999</v>
      </c>
      <c r="AK3360" s="106">
        <v>44923</v>
      </c>
    </row>
    <row r="3361" spans="1:37" x14ac:dyDescent="0.45">
      <c r="A3361" t="s">
        <v>1069</v>
      </c>
      <c r="B3361" t="s">
        <v>12824</v>
      </c>
      <c r="C3361" t="s">
        <v>990</v>
      </c>
      <c r="D3361" t="s">
        <v>12827</v>
      </c>
      <c r="E3361" t="s">
        <v>992</v>
      </c>
      <c r="F3361" t="s">
        <v>2351</v>
      </c>
      <c r="G3361">
        <v>506</v>
      </c>
      <c r="H3361" t="s">
        <v>1005</v>
      </c>
      <c r="I3361">
        <v>61300</v>
      </c>
      <c r="K3361" t="s">
        <v>12828</v>
      </c>
      <c r="L3361" s="106">
        <v>39793</v>
      </c>
      <c r="M3361">
        <v>14724607</v>
      </c>
      <c r="N3361" t="s">
        <v>996</v>
      </c>
      <c r="O3361" t="s">
        <v>12</v>
      </c>
      <c r="P3361" t="s">
        <v>997</v>
      </c>
      <c r="R3361" s="109" t="str">
        <f>IF(OR(P3361="SB",Q3361="SB"),"SB",0)</f>
        <v>SB</v>
      </c>
      <c r="T3361" s="110" t="s">
        <v>998</v>
      </c>
      <c r="V3361" s="113" t="str">
        <f>IF(AND(I3361&gt;=10000,I3361&lt;=19900),"Praha",(IF(AND(I3361&gt;=25001,I3361&lt;=29501),"Středočeský kraj",(IF(AND(I3361&gt;=30100,I3361&lt;=34972),"Středočeský kraj",(IF(AND(I3361&gt;=35002,I3361&lt;=36271),"Karlovarský kraj",(IF(AND(I3361&gt;=37001,I3361&lt;=39201),"Jihočeský kraj",(IF(AND(I3361&gt;=39701,I3361&lt;=39901),"Jihočeský kraj",(IF(AND(I3361&gt;=39301,I3361&lt;=39601),"Kraj Vysočina",(IF(AND(I3361&gt;=58001,I3361&lt;=59501),"Kraj Vysočina",(IF(AND(I3361&gt;=67401,I3361&lt;=67602),"Kraj Vysočina",(IF(AND(I3361&gt;=40001,I3361&lt;=44101),"Ústecký kraj",(IF(AND(I3361&gt;=46001,I3361&lt;=47201),"Liberecký kraj",(IF(AND(I3361&gt;=51202,I3361&lt;=51401),"Liberecký kraj",(IF(AND(I3361&gt;=53002,I3361&lt;=53976),"Pardubický kraj",(IF(AND(I3361&gt;=56002,I3361&lt;=57201),"Pardubický kraj",(IF(AND(I3361&gt;=60200,I3361&lt;=67201),"Jihomoravský kraj",(IF(AND(I3361&gt;=67801,I3361&lt;=68501),"Jihomoravský kraj",(IF(AND(I3361&gt;=69002,I3361&lt;=69801),"Jihomoravský kraj",(IF(AND(I3361&gt;=68601,I3361&lt;=68801),"Zlínský kraj",(IF(AND(I3361&gt;=75501,I3361&lt;=76901),"Zlínský kraj",(IF(AND(I3361&gt;=70030,I3361&lt;=74901),"Moravskoslezský kraj",(IF(AND(I3361&gt;=75000,I3361&lt;=75368),"Olomoucký kraj",(IF(AND(I3361&gt;=77200,I3361&lt;=79862),"Olomoucký kraj",(IF(AND(I3361&gt;=50011,I3361&lt;=50301),"Královéhradecký kraj",(IF(AND(I3361&gt;=54301,I3361&lt;=54303),"Královéhradecký kraj","0")))))))))))))))))))))))))))))))))))))))))))))))</f>
        <v>Jihomoravský kraj</v>
      </c>
      <c r="AB3361" t="s">
        <v>998</v>
      </c>
      <c r="AD3361" t="s">
        <v>998</v>
      </c>
      <c r="AE3361" t="s">
        <v>998</v>
      </c>
      <c r="AF3361" t="s">
        <v>998</v>
      </c>
      <c r="AG3361" s="107">
        <v>300</v>
      </c>
      <c r="AH3361" s="107">
        <v>0</v>
      </c>
      <c r="AI3361" s="107">
        <v>0</v>
      </c>
      <c r="AJ3361" t="s">
        <v>999</v>
      </c>
      <c r="AK3361" s="106">
        <v>44923</v>
      </c>
    </row>
    <row r="3362" spans="1:37" x14ac:dyDescent="0.45">
      <c r="A3362" t="s">
        <v>1164</v>
      </c>
      <c r="B3362" t="s">
        <v>13001</v>
      </c>
      <c r="C3362" t="s">
        <v>990</v>
      </c>
      <c r="D3362" t="s">
        <v>13002</v>
      </c>
      <c r="E3362" t="s">
        <v>992</v>
      </c>
      <c r="F3362" t="s">
        <v>5008</v>
      </c>
      <c r="G3362">
        <v>14</v>
      </c>
      <c r="H3362" t="s">
        <v>1005</v>
      </c>
      <c r="I3362">
        <v>61300</v>
      </c>
      <c r="K3362" t="s">
        <v>13003</v>
      </c>
      <c r="L3362" s="106">
        <v>15647</v>
      </c>
      <c r="M3362">
        <v>14589514</v>
      </c>
      <c r="N3362" t="s">
        <v>1144</v>
      </c>
      <c r="O3362" t="s">
        <v>12</v>
      </c>
      <c r="P3362" t="s">
        <v>997</v>
      </c>
      <c r="R3362" s="109" t="str">
        <f>IF(OR(P3362="SB",Q3362="SB"),"SB",0)</f>
        <v>SB</v>
      </c>
      <c r="T3362" s="110" t="s">
        <v>998</v>
      </c>
      <c r="V3362" s="113" t="str">
        <f>IF(AND(I3362&gt;=10000,I3362&lt;=19900),"Praha",(IF(AND(I3362&gt;=25001,I3362&lt;=29501),"Středočeský kraj",(IF(AND(I3362&gt;=30100,I3362&lt;=34972),"Středočeský kraj",(IF(AND(I3362&gt;=35002,I3362&lt;=36271),"Karlovarský kraj",(IF(AND(I3362&gt;=37001,I3362&lt;=39201),"Jihočeský kraj",(IF(AND(I3362&gt;=39701,I3362&lt;=39901),"Jihočeský kraj",(IF(AND(I3362&gt;=39301,I3362&lt;=39601),"Kraj Vysočina",(IF(AND(I3362&gt;=58001,I3362&lt;=59501),"Kraj Vysočina",(IF(AND(I3362&gt;=67401,I3362&lt;=67602),"Kraj Vysočina",(IF(AND(I3362&gt;=40001,I3362&lt;=44101),"Ústecký kraj",(IF(AND(I3362&gt;=46001,I3362&lt;=47201),"Liberecký kraj",(IF(AND(I3362&gt;=51202,I3362&lt;=51401),"Liberecký kraj",(IF(AND(I3362&gt;=53002,I3362&lt;=53976),"Pardubický kraj",(IF(AND(I3362&gt;=56002,I3362&lt;=57201),"Pardubický kraj",(IF(AND(I3362&gt;=60200,I3362&lt;=67201),"Jihomoravský kraj",(IF(AND(I3362&gt;=67801,I3362&lt;=68501),"Jihomoravský kraj",(IF(AND(I3362&gt;=69002,I3362&lt;=69801),"Jihomoravský kraj",(IF(AND(I3362&gt;=68601,I3362&lt;=68801),"Zlínský kraj",(IF(AND(I3362&gt;=75501,I3362&lt;=76901),"Zlínský kraj",(IF(AND(I3362&gt;=70030,I3362&lt;=74901),"Moravskoslezský kraj",(IF(AND(I3362&gt;=75000,I3362&lt;=75368),"Olomoucký kraj",(IF(AND(I3362&gt;=77200,I3362&lt;=79862),"Olomoucký kraj",(IF(AND(I3362&gt;=50011,I3362&lt;=50301),"Královéhradecký kraj",(IF(AND(I3362&gt;=54301,I3362&lt;=54303),"Královéhradecký kraj","0")))))))))))))))))))))))))))))))))))))))))))))))</f>
        <v>Jihomoravský kraj</v>
      </c>
      <c r="AB3362" t="s">
        <v>998</v>
      </c>
      <c r="AD3362" t="s">
        <v>998</v>
      </c>
      <c r="AE3362" t="s">
        <v>998</v>
      </c>
      <c r="AF3362" t="s">
        <v>998</v>
      </c>
      <c r="AG3362" s="107">
        <v>100</v>
      </c>
      <c r="AH3362" s="107">
        <v>0</v>
      </c>
      <c r="AI3362" s="107">
        <v>0</v>
      </c>
      <c r="AJ3362" t="s">
        <v>999</v>
      </c>
      <c r="AK3362" s="106">
        <v>44923</v>
      </c>
    </row>
    <row r="3363" spans="1:37" x14ac:dyDescent="0.45">
      <c r="A3363" t="s">
        <v>1408</v>
      </c>
      <c r="B3363" t="s">
        <v>13553</v>
      </c>
      <c r="C3363" t="s">
        <v>1002</v>
      </c>
      <c r="D3363" t="s">
        <v>13554</v>
      </c>
      <c r="E3363" t="s">
        <v>992</v>
      </c>
      <c r="F3363" t="s">
        <v>13518</v>
      </c>
      <c r="G3363">
        <v>9</v>
      </c>
      <c r="H3363" t="s">
        <v>1005</v>
      </c>
      <c r="I3363">
        <v>61300</v>
      </c>
      <c r="K3363" t="s">
        <v>13555</v>
      </c>
      <c r="L3363" s="106">
        <v>31286</v>
      </c>
      <c r="M3363">
        <v>14648219</v>
      </c>
      <c r="N3363" t="s">
        <v>996</v>
      </c>
      <c r="O3363" t="s">
        <v>12</v>
      </c>
      <c r="P3363" t="s">
        <v>997</v>
      </c>
      <c r="R3363" s="109" t="str">
        <f>IF(OR(P3363="SB",Q3363="SB"),"SB",0)</f>
        <v>SB</v>
      </c>
      <c r="T3363" s="110" t="s">
        <v>998</v>
      </c>
      <c r="V3363" s="113" t="str">
        <f>IF(AND(I3363&gt;=10000,I3363&lt;=19900),"Praha",(IF(AND(I3363&gt;=25001,I3363&lt;=29501),"Středočeský kraj",(IF(AND(I3363&gt;=30100,I3363&lt;=34972),"Středočeský kraj",(IF(AND(I3363&gt;=35002,I3363&lt;=36271),"Karlovarský kraj",(IF(AND(I3363&gt;=37001,I3363&lt;=39201),"Jihočeský kraj",(IF(AND(I3363&gt;=39701,I3363&lt;=39901),"Jihočeský kraj",(IF(AND(I3363&gt;=39301,I3363&lt;=39601),"Kraj Vysočina",(IF(AND(I3363&gt;=58001,I3363&lt;=59501),"Kraj Vysočina",(IF(AND(I3363&gt;=67401,I3363&lt;=67602),"Kraj Vysočina",(IF(AND(I3363&gt;=40001,I3363&lt;=44101),"Ústecký kraj",(IF(AND(I3363&gt;=46001,I3363&lt;=47201),"Liberecký kraj",(IF(AND(I3363&gt;=51202,I3363&lt;=51401),"Liberecký kraj",(IF(AND(I3363&gt;=53002,I3363&lt;=53976),"Pardubický kraj",(IF(AND(I3363&gt;=56002,I3363&lt;=57201),"Pardubický kraj",(IF(AND(I3363&gt;=60200,I3363&lt;=67201),"Jihomoravský kraj",(IF(AND(I3363&gt;=67801,I3363&lt;=68501),"Jihomoravský kraj",(IF(AND(I3363&gt;=69002,I3363&lt;=69801),"Jihomoravský kraj",(IF(AND(I3363&gt;=68601,I3363&lt;=68801),"Zlínský kraj",(IF(AND(I3363&gt;=75501,I3363&lt;=76901),"Zlínský kraj",(IF(AND(I3363&gt;=70030,I3363&lt;=74901),"Moravskoslezský kraj",(IF(AND(I3363&gt;=75000,I3363&lt;=75368),"Olomoucký kraj",(IF(AND(I3363&gt;=77200,I3363&lt;=79862),"Olomoucký kraj",(IF(AND(I3363&gt;=50011,I3363&lt;=50301),"Královéhradecký kraj",(IF(AND(I3363&gt;=54301,I3363&lt;=54303),"Královéhradecký kraj","0")))))))))))))))))))))))))))))))))))))))))))))))</f>
        <v>Jihomoravský kraj</v>
      </c>
      <c r="AB3363" t="s">
        <v>998</v>
      </c>
      <c r="AD3363" t="s">
        <v>998</v>
      </c>
      <c r="AE3363" t="s">
        <v>998</v>
      </c>
      <c r="AF3363" t="s">
        <v>998</v>
      </c>
      <c r="AG3363" s="107">
        <v>0</v>
      </c>
      <c r="AH3363" s="107">
        <v>0</v>
      </c>
      <c r="AI3363" s="107">
        <v>0</v>
      </c>
      <c r="AJ3363" t="s">
        <v>1012</v>
      </c>
    </row>
    <row r="3364" spans="1:37" x14ac:dyDescent="0.45">
      <c r="A3364" t="s">
        <v>1363</v>
      </c>
      <c r="B3364" t="s">
        <v>14381</v>
      </c>
      <c r="C3364" t="s">
        <v>990</v>
      </c>
      <c r="D3364" t="s">
        <v>14382</v>
      </c>
      <c r="E3364" t="s">
        <v>992</v>
      </c>
      <c r="F3364" t="s">
        <v>1300</v>
      </c>
      <c r="G3364">
        <v>49</v>
      </c>
      <c r="H3364" t="s">
        <v>1005</v>
      </c>
      <c r="I3364">
        <v>61300</v>
      </c>
      <c r="K3364" t="s">
        <v>2727</v>
      </c>
      <c r="L3364" s="106">
        <v>41781</v>
      </c>
      <c r="M3364">
        <v>16076139</v>
      </c>
      <c r="N3364" t="s">
        <v>1144</v>
      </c>
      <c r="O3364" t="s">
        <v>12</v>
      </c>
      <c r="P3364" t="s">
        <v>997</v>
      </c>
      <c r="R3364" s="109" t="str">
        <f>IF(OR(P3364="SB",Q3364="SB"),"SB",0)</f>
        <v>SB</v>
      </c>
      <c r="T3364" s="110" t="s">
        <v>998</v>
      </c>
      <c r="V3364" s="113" t="str">
        <f>IF(AND(I3364&gt;=10000,I3364&lt;=19900),"Praha",(IF(AND(I3364&gt;=25001,I3364&lt;=29501),"Středočeský kraj",(IF(AND(I3364&gt;=30100,I3364&lt;=34972),"Středočeský kraj",(IF(AND(I3364&gt;=35002,I3364&lt;=36271),"Karlovarský kraj",(IF(AND(I3364&gt;=37001,I3364&lt;=39201),"Jihočeský kraj",(IF(AND(I3364&gt;=39701,I3364&lt;=39901),"Jihočeský kraj",(IF(AND(I3364&gt;=39301,I3364&lt;=39601),"Kraj Vysočina",(IF(AND(I3364&gt;=58001,I3364&lt;=59501),"Kraj Vysočina",(IF(AND(I3364&gt;=67401,I3364&lt;=67602),"Kraj Vysočina",(IF(AND(I3364&gt;=40001,I3364&lt;=44101),"Ústecký kraj",(IF(AND(I3364&gt;=46001,I3364&lt;=47201),"Liberecký kraj",(IF(AND(I3364&gt;=51202,I3364&lt;=51401),"Liberecký kraj",(IF(AND(I3364&gt;=53002,I3364&lt;=53976),"Pardubický kraj",(IF(AND(I3364&gt;=56002,I3364&lt;=57201),"Pardubický kraj",(IF(AND(I3364&gt;=60200,I3364&lt;=67201),"Jihomoravský kraj",(IF(AND(I3364&gt;=67801,I3364&lt;=68501),"Jihomoravský kraj",(IF(AND(I3364&gt;=69002,I3364&lt;=69801),"Jihomoravský kraj",(IF(AND(I3364&gt;=68601,I3364&lt;=68801),"Zlínský kraj",(IF(AND(I3364&gt;=75501,I3364&lt;=76901),"Zlínský kraj",(IF(AND(I3364&gt;=70030,I3364&lt;=74901),"Moravskoslezský kraj",(IF(AND(I3364&gt;=75000,I3364&lt;=75368),"Olomoucký kraj",(IF(AND(I3364&gt;=77200,I3364&lt;=79862),"Olomoucký kraj",(IF(AND(I3364&gt;=50011,I3364&lt;=50301),"Královéhradecký kraj",(IF(AND(I3364&gt;=54301,I3364&lt;=54303),"Královéhradecký kraj","0")))))))))))))))))))))))))))))))))))))))))))))))</f>
        <v>Jihomoravský kraj</v>
      </c>
      <c r="AB3364" t="s">
        <v>998</v>
      </c>
      <c r="AD3364" t="s">
        <v>998</v>
      </c>
      <c r="AE3364" t="s">
        <v>998</v>
      </c>
      <c r="AF3364" t="s">
        <v>998</v>
      </c>
      <c r="AG3364" s="107">
        <v>300</v>
      </c>
      <c r="AH3364" s="107">
        <v>0</v>
      </c>
      <c r="AI3364" s="107">
        <v>0</v>
      </c>
      <c r="AJ3364" t="s">
        <v>999</v>
      </c>
      <c r="AK3364" s="106">
        <v>44877</v>
      </c>
    </row>
    <row r="3365" spans="1:37" x14ac:dyDescent="0.45">
      <c r="A3365" t="s">
        <v>1211</v>
      </c>
      <c r="B3365" t="s">
        <v>14614</v>
      </c>
      <c r="C3365" t="s">
        <v>1002</v>
      </c>
      <c r="D3365" t="s">
        <v>14615</v>
      </c>
      <c r="E3365" t="s">
        <v>992</v>
      </c>
      <c r="F3365" t="s">
        <v>14616</v>
      </c>
      <c r="G3365">
        <v>20</v>
      </c>
      <c r="H3365" t="s">
        <v>1005</v>
      </c>
      <c r="I3365">
        <v>61300</v>
      </c>
      <c r="K3365" t="s">
        <v>14617</v>
      </c>
      <c r="L3365" s="106">
        <v>41212</v>
      </c>
      <c r="M3365">
        <v>14635990</v>
      </c>
      <c r="N3365" t="s">
        <v>996</v>
      </c>
      <c r="O3365" t="s">
        <v>12</v>
      </c>
      <c r="P3365" t="s">
        <v>997</v>
      </c>
      <c r="R3365" s="109" t="str">
        <f>IF(OR(P3365="SB",Q3365="SB"),"SB",0)</f>
        <v>SB</v>
      </c>
      <c r="T3365" s="110" t="s">
        <v>998</v>
      </c>
      <c r="V3365" s="113" t="str">
        <f>IF(AND(I3365&gt;=10000,I3365&lt;=19900),"Praha",(IF(AND(I3365&gt;=25001,I3365&lt;=29501),"Středočeský kraj",(IF(AND(I3365&gt;=30100,I3365&lt;=34972),"Středočeský kraj",(IF(AND(I3365&gt;=35002,I3365&lt;=36271),"Karlovarský kraj",(IF(AND(I3365&gt;=37001,I3365&lt;=39201),"Jihočeský kraj",(IF(AND(I3365&gt;=39701,I3365&lt;=39901),"Jihočeský kraj",(IF(AND(I3365&gt;=39301,I3365&lt;=39601),"Kraj Vysočina",(IF(AND(I3365&gt;=58001,I3365&lt;=59501),"Kraj Vysočina",(IF(AND(I3365&gt;=67401,I3365&lt;=67602),"Kraj Vysočina",(IF(AND(I3365&gt;=40001,I3365&lt;=44101),"Ústecký kraj",(IF(AND(I3365&gt;=46001,I3365&lt;=47201),"Liberecký kraj",(IF(AND(I3365&gt;=51202,I3365&lt;=51401),"Liberecký kraj",(IF(AND(I3365&gt;=53002,I3365&lt;=53976),"Pardubický kraj",(IF(AND(I3365&gt;=56002,I3365&lt;=57201),"Pardubický kraj",(IF(AND(I3365&gt;=60200,I3365&lt;=67201),"Jihomoravský kraj",(IF(AND(I3365&gt;=67801,I3365&lt;=68501),"Jihomoravský kraj",(IF(AND(I3365&gt;=69002,I3365&lt;=69801),"Jihomoravský kraj",(IF(AND(I3365&gt;=68601,I3365&lt;=68801),"Zlínský kraj",(IF(AND(I3365&gt;=75501,I3365&lt;=76901),"Zlínský kraj",(IF(AND(I3365&gt;=70030,I3365&lt;=74901),"Moravskoslezský kraj",(IF(AND(I3365&gt;=75000,I3365&lt;=75368),"Olomoucký kraj",(IF(AND(I3365&gt;=77200,I3365&lt;=79862),"Olomoucký kraj",(IF(AND(I3365&gt;=50011,I3365&lt;=50301),"Královéhradecký kraj",(IF(AND(I3365&gt;=54301,I3365&lt;=54303),"Královéhradecký kraj","0")))))))))))))))))))))))))))))))))))))))))))))))</f>
        <v>Jihomoravský kraj</v>
      </c>
      <c r="AB3365" t="s">
        <v>998</v>
      </c>
      <c r="AD3365" t="s">
        <v>998</v>
      </c>
      <c r="AE3365" t="s">
        <v>998</v>
      </c>
      <c r="AF3365" t="s">
        <v>998</v>
      </c>
      <c r="AG3365" s="107">
        <v>300</v>
      </c>
      <c r="AH3365" s="107">
        <v>0</v>
      </c>
      <c r="AI3365" s="107">
        <v>0</v>
      </c>
      <c r="AJ3365" t="s">
        <v>999</v>
      </c>
      <c r="AK3365" s="106">
        <v>44923</v>
      </c>
    </row>
    <row r="3366" spans="1:37" x14ac:dyDescent="0.45">
      <c r="A3366" t="s">
        <v>1044</v>
      </c>
      <c r="B3366" t="s">
        <v>15052</v>
      </c>
      <c r="C3366" t="s">
        <v>990</v>
      </c>
      <c r="D3366" t="s">
        <v>15053</v>
      </c>
      <c r="E3366" t="s">
        <v>992</v>
      </c>
      <c r="F3366" t="s">
        <v>4563</v>
      </c>
      <c r="G3366">
        <v>1316</v>
      </c>
      <c r="H3366" t="s">
        <v>1005</v>
      </c>
      <c r="I3366">
        <v>61300</v>
      </c>
      <c r="K3366" t="s">
        <v>15054</v>
      </c>
      <c r="L3366" s="106">
        <v>30905</v>
      </c>
      <c r="M3366">
        <v>14620129</v>
      </c>
      <c r="N3366" t="s">
        <v>996</v>
      </c>
      <c r="O3366" t="s">
        <v>12</v>
      </c>
      <c r="P3366" t="s">
        <v>997</v>
      </c>
      <c r="R3366" s="109" t="str">
        <f>IF(OR(P3366="SB",Q3366="SB"),"SB",0)</f>
        <v>SB</v>
      </c>
      <c r="T3366" s="110" t="s">
        <v>998</v>
      </c>
      <c r="V3366" s="113" t="str">
        <f>IF(AND(I3366&gt;=10000,I3366&lt;=19900),"Praha",(IF(AND(I3366&gt;=25001,I3366&lt;=29501),"Středočeský kraj",(IF(AND(I3366&gt;=30100,I3366&lt;=34972),"Středočeský kraj",(IF(AND(I3366&gt;=35002,I3366&lt;=36271),"Karlovarský kraj",(IF(AND(I3366&gt;=37001,I3366&lt;=39201),"Jihočeský kraj",(IF(AND(I3366&gt;=39701,I3366&lt;=39901),"Jihočeský kraj",(IF(AND(I3366&gt;=39301,I3366&lt;=39601),"Kraj Vysočina",(IF(AND(I3366&gt;=58001,I3366&lt;=59501),"Kraj Vysočina",(IF(AND(I3366&gt;=67401,I3366&lt;=67602),"Kraj Vysočina",(IF(AND(I3366&gt;=40001,I3366&lt;=44101),"Ústecký kraj",(IF(AND(I3366&gt;=46001,I3366&lt;=47201),"Liberecký kraj",(IF(AND(I3366&gt;=51202,I3366&lt;=51401),"Liberecký kraj",(IF(AND(I3366&gt;=53002,I3366&lt;=53976),"Pardubický kraj",(IF(AND(I3366&gt;=56002,I3366&lt;=57201),"Pardubický kraj",(IF(AND(I3366&gt;=60200,I3366&lt;=67201),"Jihomoravský kraj",(IF(AND(I3366&gt;=67801,I3366&lt;=68501),"Jihomoravský kraj",(IF(AND(I3366&gt;=69002,I3366&lt;=69801),"Jihomoravský kraj",(IF(AND(I3366&gt;=68601,I3366&lt;=68801),"Zlínský kraj",(IF(AND(I3366&gt;=75501,I3366&lt;=76901),"Zlínský kraj",(IF(AND(I3366&gt;=70030,I3366&lt;=74901),"Moravskoslezský kraj",(IF(AND(I3366&gt;=75000,I3366&lt;=75368),"Olomoucký kraj",(IF(AND(I3366&gt;=77200,I3366&lt;=79862),"Olomoucký kraj",(IF(AND(I3366&gt;=50011,I3366&lt;=50301),"Královéhradecký kraj",(IF(AND(I3366&gt;=54301,I3366&lt;=54303),"Královéhradecký kraj","0")))))))))))))))))))))))))))))))))))))))))))))))</f>
        <v>Jihomoravský kraj</v>
      </c>
      <c r="AB3366" t="s">
        <v>998</v>
      </c>
      <c r="AD3366" t="s">
        <v>998</v>
      </c>
      <c r="AE3366" t="s">
        <v>998</v>
      </c>
      <c r="AF3366" t="s">
        <v>998</v>
      </c>
      <c r="AG3366" s="107">
        <v>0</v>
      </c>
      <c r="AH3366" s="107">
        <v>0</v>
      </c>
      <c r="AI3366" s="107">
        <v>0</v>
      </c>
      <c r="AJ3366" t="s">
        <v>1012</v>
      </c>
    </row>
    <row r="3367" spans="1:37" x14ac:dyDescent="0.45">
      <c r="A3367" t="s">
        <v>1206</v>
      </c>
      <c r="B3367" t="s">
        <v>15189</v>
      </c>
      <c r="C3367" t="s">
        <v>1002</v>
      </c>
      <c r="D3367" t="s">
        <v>15190</v>
      </c>
      <c r="E3367" t="s">
        <v>992</v>
      </c>
      <c r="F3367" t="s">
        <v>15191</v>
      </c>
      <c r="G3367">
        <v>16</v>
      </c>
      <c r="H3367" t="s">
        <v>1005</v>
      </c>
      <c r="I3367">
        <v>61300</v>
      </c>
      <c r="K3367" t="s">
        <v>15192</v>
      </c>
      <c r="L3367" s="106">
        <v>29846</v>
      </c>
      <c r="M3367">
        <v>14642155</v>
      </c>
      <c r="N3367" t="s">
        <v>996</v>
      </c>
      <c r="O3367" t="s">
        <v>12</v>
      </c>
      <c r="P3367" t="s">
        <v>997</v>
      </c>
      <c r="R3367" s="109" t="str">
        <f>IF(OR(P3367="SB",Q3367="SB"),"SB",0)</f>
        <v>SB</v>
      </c>
      <c r="T3367" s="110" t="s">
        <v>998</v>
      </c>
      <c r="V3367" s="113" t="str">
        <f>IF(AND(I3367&gt;=10000,I3367&lt;=19900),"Praha",(IF(AND(I3367&gt;=25001,I3367&lt;=29501),"Středočeský kraj",(IF(AND(I3367&gt;=30100,I3367&lt;=34972),"Středočeský kraj",(IF(AND(I3367&gt;=35002,I3367&lt;=36271),"Karlovarský kraj",(IF(AND(I3367&gt;=37001,I3367&lt;=39201),"Jihočeský kraj",(IF(AND(I3367&gt;=39701,I3367&lt;=39901),"Jihočeský kraj",(IF(AND(I3367&gt;=39301,I3367&lt;=39601),"Kraj Vysočina",(IF(AND(I3367&gt;=58001,I3367&lt;=59501),"Kraj Vysočina",(IF(AND(I3367&gt;=67401,I3367&lt;=67602),"Kraj Vysočina",(IF(AND(I3367&gt;=40001,I3367&lt;=44101),"Ústecký kraj",(IF(AND(I3367&gt;=46001,I3367&lt;=47201),"Liberecký kraj",(IF(AND(I3367&gt;=51202,I3367&lt;=51401),"Liberecký kraj",(IF(AND(I3367&gt;=53002,I3367&lt;=53976),"Pardubický kraj",(IF(AND(I3367&gt;=56002,I3367&lt;=57201),"Pardubický kraj",(IF(AND(I3367&gt;=60200,I3367&lt;=67201),"Jihomoravský kraj",(IF(AND(I3367&gt;=67801,I3367&lt;=68501),"Jihomoravský kraj",(IF(AND(I3367&gt;=69002,I3367&lt;=69801),"Jihomoravský kraj",(IF(AND(I3367&gt;=68601,I3367&lt;=68801),"Zlínský kraj",(IF(AND(I3367&gt;=75501,I3367&lt;=76901),"Zlínský kraj",(IF(AND(I3367&gt;=70030,I3367&lt;=74901),"Moravskoslezský kraj",(IF(AND(I3367&gt;=75000,I3367&lt;=75368),"Olomoucký kraj",(IF(AND(I3367&gt;=77200,I3367&lt;=79862),"Olomoucký kraj",(IF(AND(I3367&gt;=50011,I3367&lt;=50301),"Královéhradecký kraj",(IF(AND(I3367&gt;=54301,I3367&lt;=54303),"Královéhradecký kraj","0")))))))))))))))))))))))))))))))))))))))))))))))</f>
        <v>Jihomoravský kraj</v>
      </c>
      <c r="AB3367" t="s">
        <v>998</v>
      </c>
      <c r="AD3367" t="s">
        <v>998</v>
      </c>
      <c r="AE3367" t="s">
        <v>998</v>
      </c>
      <c r="AF3367" t="s">
        <v>998</v>
      </c>
      <c r="AG3367" s="107">
        <v>0</v>
      </c>
      <c r="AH3367" s="107">
        <v>0</v>
      </c>
      <c r="AI3367" s="107">
        <v>0</v>
      </c>
      <c r="AJ3367" t="s">
        <v>1012</v>
      </c>
    </row>
    <row r="3368" spans="1:37" x14ac:dyDescent="0.45">
      <c r="A3368" t="s">
        <v>1725</v>
      </c>
      <c r="B3368" t="s">
        <v>15375</v>
      </c>
      <c r="C3368" t="s">
        <v>990</v>
      </c>
      <c r="D3368" t="s">
        <v>15385</v>
      </c>
      <c r="E3368" t="s">
        <v>992</v>
      </c>
      <c r="F3368" t="s">
        <v>1300</v>
      </c>
      <c r="G3368">
        <v>13</v>
      </c>
      <c r="H3368" t="s">
        <v>1005</v>
      </c>
      <c r="I3368">
        <v>61300</v>
      </c>
      <c r="K3368" t="s">
        <v>15386</v>
      </c>
      <c r="L3368" s="106">
        <v>37331</v>
      </c>
      <c r="M3368">
        <v>14622048</v>
      </c>
      <c r="N3368" t="s">
        <v>996</v>
      </c>
      <c r="O3368" t="s">
        <v>12</v>
      </c>
      <c r="P3368" t="s">
        <v>997</v>
      </c>
      <c r="R3368" s="109" t="str">
        <f>IF(OR(P3368="SB",Q3368="SB"),"SB",0)</f>
        <v>SB</v>
      </c>
      <c r="T3368" s="110" t="s">
        <v>998</v>
      </c>
      <c r="V3368" s="113" t="str">
        <f>IF(AND(I3368&gt;=10000,I3368&lt;=19900),"Praha",(IF(AND(I3368&gt;=25001,I3368&lt;=29501),"Středočeský kraj",(IF(AND(I3368&gt;=30100,I3368&lt;=34972),"Středočeský kraj",(IF(AND(I3368&gt;=35002,I3368&lt;=36271),"Karlovarský kraj",(IF(AND(I3368&gt;=37001,I3368&lt;=39201),"Jihočeský kraj",(IF(AND(I3368&gt;=39701,I3368&lt;=39901),"Jihočeský kraj",(IF(AND(I3368&gt;=39301,I3368&lt;=39601),"Kraj Vysočina",(IF(AND(I3368&gt;=58001,I3368&lt;=59501),"Kraj Vysočina",(IF(AND(I3368&gt;=67401,I3368&lt;=67602),"Kraj Vysočina",(IF(AND(I3368&gt;=40001,I3368&lt;=44101),"Ústecký kraj",(IF(AND(I3368&gt;=46001,I3368&lt;=47201),"Liberecký kraj",(IF(AND(I3368&gt;=51202,I3368&lt;=51401),"Liberecký kraj",(IF(AND(I3368&gt;=53002,I3368&lt;=53976),"Pardubický kraj",(IF(AND(I3368&gt;=56002,I3368&lt;=57201),"Pardubický kraj",(IF(AND(I3368&gt;=60200,I3368&lt;=67201),"Jihomoravský kraj",(IF(AND(I3368&gt;=67801,I3368&lt;=68501),"Jihomoravský kraj",(IF(AND(I3368&gt;=69002,I3368&lt;=69801),"Jihomoravský kraj",(IF(AND(I3368&gt;=68601,I3368&lt;=68801),"Zlínský kraj",(IF(AND(I3368&gt;=75501,I3368&lt;=76901),"Zlínský kraj",(IF(AND(I3368&gt;=70030,I3368&lt;=74901),"Moravskoslezský kraj",(IF(AND(I3368&gt;=75000,I3368&lt;=75368),"Olomoucký kraj",(IF(AND(I3368&gt;=77200,I3368&lt;=79862),"Olomoucký kraj",(IF(AND(I3368&gt;=50011,I3368&lt;=50301),"Královéhradecký kraj",(IF(AND(I3368&gt;=54301,I3368&lt;=54303),"Královéhradecký kraj","0")))))))))))))))))))))))))))))))))))))))))))))))</f>
        <v>Jihomoravský kraj</v>
      </c>
      <c r="AB3368" t="s">
        <v>998</v>
      </c>
      <c r="AD3368" t="s">
        <v>998</v>
      </c>
      <c r="AE3368" t="s">
        <v>998</v>
      </c>
      <c r="AF3368" t="s">
        <v>998</v>
      </c>
      <c r="AG3368" s="107">
        <v>300</v>
      </c>
      <c r="AH3368" s="107">
        <v>0</v>
      </c>
      <c r="AI3368" s="107">
        <v>0</v>
      </c>
      <c r="AJ3368" t="s">
        <v>999</v>
      </c>
      <c r="AK3368" s="106">
        <v>44924</v>
      </c>
    </row>
    <row r="3369" spans="1:37" x14ac:dyDescent="0.45">
      <c r="A3369" t="s">
        <v>1007</v>
      </c>
      <c r="B3369" t="s">
        <v>15496</v>
      </c>
      <c r="C3369" t="s">
        <v>990</v>
      </c>
      <c r="D3369" t="s">
        <v>15497</v>
      </c>
      <c r="E3369" t="s">
        <v>992</v>
      </c>
      <c r="F3369" t="s">
        <v>13326</v>
      </c>
      <c r="G3369">
        <v>3</v>
      </c>
      <c r="H3369" t="s">
        <v>1005</v>
      </c>
      <c r="I3369">
        <v>61300</v>
      </c>
      <c r="K3369" t="s">
        <v>15498</v>
      </c>
      <c r="L3369" s="106">
        <v>20514</v>
      </c>
      <c r="M3369">
        <v>14645892</v>
      </c>
      <c r="N3369" t="s">
        <v>996</v>
      </c>
      <c r="O3369" t="s">
        <v>12</v>
      </c>
      <c r="P3369" t="s">
        <v>997</v>
      </c>
      <c r="R3369" s="109" t="str">
        <f>IF(OR(P3369="SB",Q3369="SB"),"SB",0)</f>
        <v>SB</v>
      </c>
      <c r="T3369" s="110" t="s">
        <v>998</v>
      </c>
      <c r="V3369" s="113" t="str">
        <f>IF(AND(I3369&gt;=10000,I3369&lt;=19900),"Praha",(IF(AND(I3369&gt;=25001,I3369&lt;=29501),"Středočeský kraj",(IF(AND(I3369&gt;=30100,I3369&lt;=34972),"Středočeský kraj",(IF(AND(I3369&gt;=35002,I3369&lt;=36271),"Karlovarský kraj",(IF(AND(I3369&gt;=37001,I3369&lt;=39201),"Jihočeský kraj",(IF(AND(I3369&gt;=39701,I3369&lt;=39901),"Jihočeský kraj",(IF(AND(I3369&gt;=39301,I3369&lt;=39601),"Kraj Vysočina",(IF(AND(I3369&gt;=58001,I3369&lt;=59501),"Kraj Vysočina",(IF(AND(I3369&gt;=67401,I3369&lt;=67602),"Kraj Vysočina",(IF(AND(I3369&gt;=40001,I3369&lt;=44101),"Ústecký kraj",(IF(AND(I3369&gt;=46001,I3369&lt;=47201),"Liberecký kraj",(IF(AND(I3369&gt;=51202,I3369&lt;=51401),"Liberecký kraj",(IF(AND(I3369&gt;=53002,I3369&lt;=53976),"Pardubický kraj",(IF(AND(I3369&gt;=56002,I3369&lt;=57201),"Pardubický kraj",(IF(AND(I3369&gt;=60200,I3369&lt;=67201),"Jihomoravský kraj",(IF(AND(I3369&gt;=67801,I3369&lt;=68501),"Jihomoravský kraj",(IF(AND(I3369&gt;=69002,I3369&lt;=69801),"Jihomoravský kraj",(IF(AND(I3369&gt;=68601,I3369&lt;=68801),"Zlínský kraj",(IF(AND(I3369&gt;=75501,I3369&lt;=76901),"Zlínský kraj",(IF(AND(I3369&gt;=70030,I3369&lt;=74901),"Moravskoslezský kraj",(IF(AND(I3369&gt;=75000,I3369&lt;=75368),"Olomoucký kraj",(IF(AND(I3369&gt;=77200,I3369&lt;=79862),"Olomoucký kraj",(IF(AND(I3369&gt;=50011,I3369&lt;=50301),"Královéhradecký kraj",(IF(AND(I3369&gt;=54301,I3369&lt;=54303),"Královéhradecký kraj","0")))))))))))))))))))))))))))))))))))))))))))))))</f>
        <v>Jihomoravský kraj</v>
      </c>
      <c r="AB3369" t="s">
        <v>998</v>
      </c>
      <c r="AD3369" t="s">
        <v>998</v>
      </c>
      <c r="AE3369" t="s">
        <v>998</v>
      </c>
      <c r="AF3369" t="s">
        <v>998</v>
      </c>
      <c r="AG3369" s="107">
        <v>0</v>
      </c>
      <c r="AH3369" s="107">
        <v>0</v>
      </c>
      <c r="AI3369" s="107">
        <v>0</v>
      </c>
      <c r="AJ3369" t="s">
        <v>1012</v>
      </c>
    </row>
    <row r="3370" spans="1:37" x14ac:dyDescent="0.45">
      <c r="A3370" t="s">
        <v>1079</v>
      </c>
      <c r="B3370" t="s">
        <v>5112</v>
      </c>
      <c r="C3370" t="s">
        <v>990</v>
      </c>
      <c r="D3370" t="s">
        <v>15651</v>
      </c>
      <c r="E3370" t="s">
        <v>992</v>
      </c>
      <c r="F3370" t="s">
        <v>1103</v>
      </c>
      <c r="G3370">
        <v>27</v>
      </c>
      <c r="H3370" t="s">
        <v>1005</v>
      </c>
      <c r="I3370">
        <v>61300</v>
      </c>
      <c r="K3370" t="s">
        <v>15652</v>
      </c>
      <c r="L3370" s="106">
        <v>40850</v>
      </c>
      <c r="M3370">
        <v>14597796</v>
      </c>
      <c r="N3370" t="s">
        <v>1155</v>
      </c>
      <c r="O3370" t="s">
        <v>1023</v>
      </c>
      <c r="P3370" t="s">
        <v>997</v>
      </c>
      <c r="R3370" s="109" t="str">
        <f>IF(OR(P3370="SB",Q3370="SB"),"SB",0)</f>
        <v>SB</v>
      </c>
      <c r="T3370" s="110" t="s">
        <v>998</v>
      </c>
      <c r="V3370" s="113" t="str">
        <f>IF(AND(I3370&gt;=10000,I3370&lt;=19900),"Praha",(IF(AND(I3370&gt;=25001,I3370&lt;=29501),"Středočeský kraj",(IF(AND(I3370&gt;=30100,I3370&lt;=34972),"Středočeský kraj",(IF(AND(I3370&gt;=35002,I3370&lt;=36271),"Karlovarský kraj",(IF(AND(I3370&gt;=37001,I3370&lt;=39201),"Jihočeský kraj",(IF(AND(I3370&gt;=39701,I3370&lt;=39901),"Jihočeský kraj",(IF(AND(I3370&gt;=39301,I3370&lt;=39601),"Kraj Vysočina",(IF(AND(I3370&gt;=58001,I3370&lt;=59501),"Kraj Vysočina",(IF(AND(I3370&gt;=67401,I3370&lt;=67602),"Kraj Vysočina",(IF(AND(I3370&gt;=40001,I3370&lt;=44101),"Ústecký kraj",(IF(AND(I3370&gt;=46001,I3370&lt;=47201),"Liberecký kraj",(IF(AND(I3370&gt;=51202,I3370&lt;=51401),"Liberecký kraj",(IF(AND(I3370&gt;=53002,I3370&lt;=53976),"Pardubický kraj",(IF(AND(I3370&gt;=56002,I3370&lt;=57201),"Pardubický kraj",(IF(AND(I3370&gt;=60200,I3370&lt;=67201),"Jihomoravský kraj",(IF(AND(I3370&gt;=67801,I3370&lt;=68501),"Jihomoravský kraj",(IF(AND(I3370&gt;=69002,I3370&lt;=69801),"Jihomoravský kraj",(IF(AND(I3370&gt;=68601,I3370&lt;=68801),"Zlínský kraj",(IF(AND(I3370&gt;=75501,I3370&lt;=76901),"Zlínský kraj",(IF(AND(I3370&gt;=70030,I3370&lt;=74901),"Moravskoslezský kraj",(IF(AND(I3370&gt;=75000,I3370&lt;=75368),"Olomoucký kraj",(IF(AND(I3370&gt;=77200,I3370&lt;=79862),"Olomoucký kraj",(IF(AND(I3370&gt;=50011,I3370&lt;=50301),"Královéhradecký kraj",(IF(AND(I3370&gt;=54301,I3370&lt;=54303),"Královéhradecký kraj","0")))))))))))))))))))))))))))))))))))))))))))))))</f>
        <v>Jihomoravský kraj</v>
      </c>
      <c r="AB3370" t="s">
        <v>998</v>
      </c>
      <c r="AD3370" t="s">
        <v>998</v>
      </c>
      <c r="AE3370" t="s">
        <v>998</v>
      </c>
      <c r="AF3370" t="s">
        <v>998</v>
      </c>
      <c r="AG3370" s="107">
        <v>300</v>
      </c>
      <c r="AH3370" s="107">
        <v>0</v>
      </c>
      <c r="AI3370" s="107">
        <v>0</v>
      </c>
      <c r="AJ3370" t="s">
        <v>999</v>
      </c>
      <c r="AK3370" s="106">
        <v>44924</v>
      </c>
    </row>
    <row r="3371" spans="1:37" x14ac:dyDescent="0.45">
      <c r="A3371" t="s">
        <v>1687</v>
      </c>
      <c r="B3371" t="s">
        <v>8506</v>
      </c>
      <c r="C3371" t="s">
        <v>1002</v>
      </c>
      <c r="D3371" t="s">
        <v>15653</v>
      </c>
      <c r="E3371" t="s">
        <v>992</v>
      </c>
      <c r="F3371" t="s">
        <v>1103</v>
      </c>
      <c r="G3371">
        <v>27</v>
      </c>
      <c r="H3371" t="s">
        <v>1005</v>
      </c>
      <c r="I3371">
        <v>61300</v>
      </c>
      <c r="K3371" t="s">
        <v>15652</v>
      </c>
      <c r="L3371" s="106">
        <v>41698</v>
      </c>
      <c r="M3371">
        <v>14597800</v>
      </c>
      <c r="N3371" t="s">
        <v>1155</v>
      </c>
      <c r="O3371" t="s">
        <v>1023</v>
      </c>
      <c r="P3371" t="s">
        <v>997</v>
      </c>
      <c r="R3371" s="109" t="str">
        <f>IF(OR(P3371="SB",Q3371="SB"),"SB",0)</f>
        <v>SB</v>
      </c>
      <c r="T3371" s="110" t="s">
        <v>998</v>
      </c>
      <c r="V3371" s="113" t="str">
        <f>IF(AND(I3371&gt;=10000,I3371&lt;=19900),"Praha",(IF(AND(I3371&gt;=25001,I3371&lt;=29501),"Středočeský kraj",(IF(AND(I3371&gt;=30100,I3371&lt;=34972),"Středočeský kraj",(IF(AND(I3371&gt;=35002,I3371&lt;=36271),"Karlovarský kraj",(IF(AND(I3371&gt;=37001,I3371&lt;=39201),"Jihočeský kraj",(IF(AND(I3371&gt;=39701,I3371&lt;=39901),"Jihočeský kraj",(IF(AND(I3371&gt;=39301,I3371&lt;=39601),"Kraj Vysočina",(IF(AND(I3371&gt;=58001,I3371&lt;=59501),"Kraj Vysočina",(IF(AND(I3371&gt;=67401,I3371&lt;=67602),"Kraj Vysočina",(IF(AND(I3371&gt;=40001,I3371&lt;=44101),"Ústecký kraj",(IF(AND(I3371&gt;=46001,I3371&lt;=47201),"Liberecký kraj",(IF(AND(I3371&gt;=51202,I3371&lt;=51401),"Liberecký kraj",(IF(AND(I3371&gt;=53002,I3371&lt;=53976),"Pardubický kraj",(IF(AND(I3371&gt;=56002,I3371&lt;=57201),"Pardubický kraj",(IF(AND(I3371&gt;=60200,I3371&lt;=67201),"Jihomoravský kraj",(IF(AND(I3371&gt;=67801,I3371&lt;=68501),"Jihomoravský kraj",(IF(AND(I3371&gt;=69002,I3371&lt;=69801),"Jihomoravský kraj",(IF(AND(I3371&gt;=68601,I3371&lt;=68801),"Zlínský kraj",(IF(AND(I3371&gt;=75501,I3371&lt;=76901),"Zlínský kraj",(IF(AND(I3371&gt;=70030,I3371&lt;=74901),"Moravskoslezský kraj",(IF(AND(I3371&gt;=75000,I3371&lt;=75368),"Olomoucký kraj",(IF(AND(I3371&gt;=77200,I3371&lt;=79862),"Olomoucký kraj",(IF(AND(I3371&gt;=50011,I3371&lt;=50301),"Královéhradecký kraj",(IF(AND(I3371&gt;=54301,I3371&lt;=54303),"Královéhradecký kraj","0")))))))))))))))))))))))))))))))))))))))))))))))</f>
        <v>Jihomoravský kraj</v>
      </c>
      <c r="AB3371" t="s">
        <v>998</v>
      </c>
      <c r="AD3371" t="s">
        <v>998</v>
      </c>
      <c r="AE3371" t="s">
        <v>998</v>
      </c>
      <c r="AF3371" t="s">
        <v>998</v>
      </c>
      <c r="AG3371" s="107">
        <v>300</v>
      </c>
      <c r="AH3371" s="107">
        <v>0</v>
      </c>
      <c r="AI3371" s="107">
        <v>0</v>
      </c>
      <c r="AJ3371" t="s">
        <v>999</v>
      </c>
      <c r="AK3371" s="106">
        <v>44924</v>
      </c>
    </row>
    <row r="3372" spans="1:37" x14ac:dyDescent="0.45">
      <c r="A3372" t="s">
        <v>1102</v>
      </c>
      <c r="B3372" t="s">
        <v>15654</v>
      </c>
      <c r="C3372" t="s">
        <v>1002</v>
      </c>
      <c r="D3372" t="s">
        <v>15655</v>
      </c>
      <c r="E3372" t="s">
        <v>992</v>
      </c>
      <c r="F3372" t="s">
        <v>15656</v>
      </c>
      <c r="G3372" t="s">
        <v>5504</v>
      </c>
      <c r="H3372" t="s">
        <v>1005</v>
      </c>
      <c r="I3372">
        <v>61300</v>
      </c>
      <c r="K3372" t="s">
        <v>15657</v>
      </c>
      <c r="L3372" s="106">
        <v>40929</v>
      </c>
      <c r="M3372">
        <v>14640236</v>
      </c>
      <c r="N3372" t="s">
        <v>996</v>
      </c>
      <c r="O3372" t="s">
        <v>12</v>
      </c>
      <c r="P3372" t="s">
        <v>997</v>
      </c>
      <c r="R3372" s="109" t="str">
        <f>IF(OR(P3372="SB",Q3372="SB"),"SB",0)</f>
        <v>SB</v>
      </c>
      <c r="T3372" s="110" t="s">
        <v>998</v>
      </c>
      <c r="V3372" s="113" t="str">
        <f>IF(AND(I3372&gt;=10000,I3372&lt;=19900),"Praha",(IF(AND(I3372&gt;=25001,I3372&lt;=29501),"Středočeský kraj",(IF(AND(I3372&gt;=30100,I3372&lt;=34972),"Středočeský kraj",(IF(AND(I3372&gt;=35002,I3372&lt;=36271),"Karlovarský kraj",(IF(AND(I3372&gt;=37001,I3372&lt;=39201),"Jihočeský kraj",(IF(AND(I3372&gt;=39701,I3372&lt;=39901),"Jihočeský kraj",(IF(AND(I3372&gt;=39301,I3372&lt;=39601),"Kraj Vysočina",(IF(AND(I3372&gt;=58001,I3372&lt;=59501),"Kraj Vysočina",(IF(AND(I3372&gt;=67401,I3372&lt;=67602),"Kraj Vysočina",(IF(AND(I3372&gt;=40001,I3372&lt;=44101),"Ústecký kraj",(IF(AND(I3372&gt;=46001,I3372&lt;=47201),"Liberecký kraj",(IF(AND(I3372&gt;=51202,I3372&lt;=51401),"Liberecký kraj",(IF(AND(I3372&gt;=53002,I3372&lt;=53976),"Pardubický kraj",(IF(AND(I3372&gt;=56002,I3372&lt;=57201),"Pardubický kraj",(IF(AND(I3372&gt;=60200,I3372&lt;=67201),"Jihomoravský kraj",(IF(AND(I3372&gt;=67801,I3372&lt;=68501),"Jihomoravský kraj",(IF(AND(I3372&gt;=69002,I3372&lt;=69801),"Jihomoravský kraj",(IF(AND(I3372&gt;=68601,I3372&lt;=68801),"Zlínský kraj",(IF(AND(I3372&gt;=75501,I3372&lt;=76901),"Zlínský kraj",(IF(AND(I3372&gt;=70030,I3372&lt;=74901),"Moravskoslezský kraj",(IF(AND(I3372&gt;=75000,I3372&lt;=75368),"Olomoucký kraj",(IF(AND(I3372&gt;=77200,I3372&lt;=79862),"Olomoucký kraj",(IF(AND(I3372&gt;=50011,I3372&lt;=50301),"Královéhradecký kraj",(IF(AND(I3372&gt;=54301,I3372&lt;=54303),"Královéhradecký kraj","0")))))))))))))))))))))))))))))))))))))))))))))))</f>
        <v>Jihomoravský kraj</v>
      </c>
      <c r="AB3372" t="s">
        <v>998</v>
      </c>
      <c r="AD3372" t="s">
        <v>998</v>
      </c>
      <c r="AE3372" t="s">
        <v>998</v>
      </c>
      <c r="AF3372" t="s">
        <v>998</v>
      </c>
      <c r="AG3372" s="107">
        <v>300</v>
      </c>
      <c r="AH3372" s="107">
        <v>0</v>
      </c>
      <c r="AI3372" s="107">
        <v>0</v>
      </c>
      <c r="AJ3372" t="s">
        <v>999</v>
      </c>
      <c r="AK3372" s="106">
        <v>44923</v>
      </c>
    </row>
    <row r="3373" spans="1:37" x14ac:dyDescent="0.45">
      <c r="A3373" t="s">
        <v>1055</v>
      </c>
      <c r="B3373" t="s">
        <v>16370</v>
      </c>
      <c r="C3373" t="s">
        <v>1002</v>
      </c>
      <c r="D3373" t="s">
        <v>16371</v>
      </c>
      <c r="E3373" t="s">
        <v>992</v>
      </c>
      <c r="F3373" t="s">
        <v>5142</v>
      </c>
      <c r="G3373">
        <v>1</v>
      </c>
      <c r="H3373" t="s">
        <v>1005</v>
      </c>
      <c r="I3373">
        <v>61300</v>
      </c>
      <c r="K3373" t="s">
        <v>16372</v>
      </c>
      <c r="L3373" s="106">
        <v>40565</v>
      </c>
      <c r="M3373">
        <v>14671558</v>
      </c>
      <c r="N3373" t="s">
        <v>996</v>
      </c>
      <c r="O3373" t="s">
        <v>12</v>
      </c>
      <c r="P3373" t="s">
        <v>997</v>
      </c>
      <c r="R3373" s="109" t="str">
        <f>IF(OR(P3373="SB",Q3373="SB"),"SB",0)</f>
        <v>SB</v>
      </c>
      <c r="T3373" s="110" t="s">
        <v>998</v>
      </c>
      <c r="V3373" s="113" t="str">
        <f>IF(AND(I3373&gt;=10000,I3373&lt;=19900),"Praha",(IF(AND(I3373&gt;=25001,I3373&lt;=29501),"Středočeský kraj",(IF(AND(I3373&gt;=30100,I3373&lt;=34972),"Středočeský kraj",(IF(AND(I3373&gt;=35002,I3373&lt;=36271),"Karlovarský kraj",(IF(AND(I3373&gt;=37001,I3373&lt;=39201),"Jihočeský kraj",(IF(AND(I3373&gt;=39701,I3373&lt;=39901),"Jihočeský kraj",(IF(AND(I3373&gt;=39301,I3373&lt;=39601),"Kraj Vysočina",(IF(AND(I3373&gt;=58001,I3373&lt;=59501),"Kraj Vysočina",(IF(AND(I3373&gt;=67401,I3373&lt;=67602),"Kraj Vysočina",(IF(AND(I3373&gt;=40001,I3373&lt;=44101),"Ústecký kraj",(IF(AND(I3373&gt;=46001,I3373&lt;=47201),"Liberecký kraj",(IF(AND(I3373&gt;=51202,I3373&lt;=51401),"Liberecký kraj",(IF(AND(I3373&gt;=53002,I3373&lt;=53976),"Pardubický kraj",(IF(AND(I3373&gt;=56002,I3373&lt;=57201),"Pardubický kraj",(IF(AND(I3373&gt;=60200,I3373&lt;=67201),"Jihomoravský kraj",(IF(AND(I3373&gt;=67801,I3373&lt;=68501),"Jihomoravský kraj",(IF(AND(I3373&gt;=69002,I3373&lt;=69801),"Jihomoravský kraj",(IF(AND(I3373&gt;=68601,I3373&lt;=68801),"Zlínský kraj",(IF(AND(I3373&gt;=75501,I3373&lt;=76901),"Zlínský kraj",(IF(AND(I3373&gt;=70030,I3373&lt;=74901),"Moravskoslezský kraj",(IF(AND(I3373&gt;=75000,I3373&lt;=75368),"Olomoucký kraj",(IF(AND(I3373&gt;=77200,I3373&lt;=79862),"Olomoucký kraj",(IF(AND(I3373&gt;=50011,I3373&lt;=50301),"Královéhradecký kraj",(IF(AND(I3373&gt;=54301,I3373&lt;=54303),"Královéhradecký kraj","0")))))))))))))))))))))))))))))))))))))))))))))))</f>
        <v>Jihomoravský kraj</v>
      </c>
      <c r="AB3373" t="s">
        <v>998</v>
      </c>
      <c r="AD3373" t="s">
        <v>998</v>
      </c>
      <c r="AE3373" t="s">
        <v>998</v>
      </c>
      <c r="AF3373" t="s">
        <v>998</v>
      </c>
      <c r="AG3373" s="107">
        <v>300</v>
      </c>
      <c r="AH3373" s="107">
        <v>0</v>
      </c>
      <c r="AI3373" s="107">
        <v>0</v>
      </c>
      <c r="AJ3373" t="s">
        <v>999</v>
      </c>
      <c r="AK3373" s="106">
        <v>44923</v>
      </c>
    </row>
    <row r="3374" spans="1:37" x14ac:dyDescent="0.45">
      <c r="A3374" t="s">
        <v>1156</v>
      </c>
      <c r="B3374" t="s">
        <v>16829</v>
      </c>
      <c r="C3374" t="s">
        <v>990</v>
      </c>
      <c r="D3374" t="s">
        <v>16830</v>
      </c>
      <c r="E3374" t="s">
        <v>992</v>
      </c>
      <c r="F3374" t="s">
        <v>5142</v>
      </c>
      <c r="G3374">
        <v>9</v>
      </c>
      <c r="H3374" t="s">
        <v>1005</v>
      </c>
      <c r="I3374">
        <v>61300</v>
      </c>
      <c r="K3374" t="s">
        <v>16831</v>
      </c>
      <c r="L3374" s="106">
        <v>27639</v>
      </c>
      <c r="M3374">
        <v>14608106</v>
      </c>
      <c r="N3374" t="s">
        <v>996</v>
      </c>
      <c r="O3374" t="s">
        <v>12</v>
      </c>
      <c r="P3374" t="s">
        <v>997</v>
      </c>
      <c r="R3374" s="109" t="str">
        <f>IF(OR(P3374="SB",Q3374="SB"),"SB",0)</f>
        <v>SB</v>
      </c>
      <c r="T3374" s="110" t="s">
        <v>998</v>
      </c>
      <c r="V3374" s="113" t="str">
        <f>IF(AND(I3374&gt;=10000,I3374&lt;=19900),"Praha",(IF(AND(I3374&gt;=25001,I3374&lt;=29501),"Středočeský kraj",(IF(AND(I3374&gt;=30100,I3374&lt;=34972),"Středočeský kraj",(IF(AND(I3374&gt;=35002,I3374&lt;=36271),"Karlovarský kraj",(IF(AND(I3374&gt;=37001,I3374&lt;=39201),"Jihočeský kraj",(IF(AND(I3374&gt;=39701,I3374&lt;=39901),"Jihočeský kraj",(IF(AND(I3374&gt;=39301,I3374&lt;=39601),"Kraj Vysočina",(IF(AND(I3374&gt;=58001,I3374&lt;=59501),"Kraj Vysočina",(IF(AND(I3374&gt;=67401,I3374&lt;=67602),"Kraj Vysočina",(IF(AND(I3374&gt;=40001,I3374&lt;=44101),"Ústecký kraj",(IF(AND(I3374&gt;=46001,I3374&lt;=47201),"Liberecký kraj",(IF(AND(I3374&gt;=51202,I3374&lt;=51401),"Liberecký kraj",(IF(AND(I3374&gt;=53002,I3374&lt;=53976),"Pardubický kraj",(IF(AND(I3374&gt;=56002,I3374&lt;=57201),"Pardubický kraj",(IF(AND(I3374&gt;=60200,I3374&lt;=67201),"Jihomoravský kraj",(IF(AND(I3374&gt;=67801,I3374&lt;=68501),"Jihomoravský kraj",(IF(AND(I3374&gt;=69002,I3374&lt;=69801),"Jihomoravský kraj",(IF(AND(I3374&gt;=68601,I3374&lt;=68801),"Zlínský kraj",(IF(AND(I3374&gt;=75501,I3374&lt;=76901),"Zlínský kraj",(IF(AND(I3374&gt;=70030,I3374&lt;=74901),"Moravskoslezský kraj",(IF(AND(I3374&gt;=75000,I3374&lt;=75368),"Olomoucký kraj",(IF(AND(I3374&gt;=77200,I3374&lt;=79862),"Olomoucký kraj",(IF(AND(I3374&gt;=50011,I3374&lt;=50301),"Královéhradecký kraj",(IF(AND(I3374&gt;=54301,I3374&lt;=54303),"Královéhradecký kraj","0")))))))))))))))))))))))))))))))))))))))))))))))</f>
        <v>Jihomoravský kraj</v>
      </c>
      <c r="AB3374" t="s">
        <v>998</v>
      </c>
      <c r="AD3374" t="s">
        <v>998</v>
      </c>
      <c r="AE3374" t="s">
        <v>998</v>
      </c>
      <c r="AF3374" t="s">
        <v>998</v>
      </c>
      <c r="AG3374" s="107">
        <v>0</v>
      </c>
      <c r="AH3374" s="107">
        <v>0</v>
      </c>
      <c r="AI3374" s="107">
        <v>0</v>
      </c>
      <c r="AJ3374" t="s">
        <v>1012</v>
      </c>
    </row>
    <row r="3375" spans="1:37" x14ac:dyDescent="0.45">
      <c r="A3375" t="s">
        <v>17042</v>
      </c>
      <c r="B3375" t="s">
        <v>17035</v>
      </c>
      <c r="C3375" t="s">
        <v>990</v>
      </c>
      <c r="D3375" t="s">
        <v>17043</v>
      </c>
      <c r="E3375" t="s">
        <v>992</v>
      </c>
      <c r="F3375" t="s">
        <v>2828</v>
      </c>
      <c r="G3375">
        <v>7</v>
      </c>
      <c r="H3375" t="s">
        <v>1005</v>
      </c>
      <c r="I3375">
        <v>61300</v>
      </c>
      <c r="K3375" t="s">
        <v>17044</v>
      </c>
      <c r="L3375" s="106">
        <v>28449</v>
      </c>
      <c r="M3375">
        <v>14644781</v>
      </c>
      <c r="N3375" t="s">
        <v>996</v>
      </c>
      <c r="O3375" t="s">
        <v>12</v>
      </c>
      <c r="P3375" t="s">
        <v>997</v>
      </c>
      <c r="R3375" s="109" t="str">
        <f>IF(OR(P3375="SB",Q3375="SB"),"SB",0)</f>
        <v>SB</v>
      </c>
      <c r="T3375" s="110" t="s">
        <v>998</v>
      </c>
      <c r="V3375" s="113" t="str">
        <f>IF(AND(I3375&gt;=10000,I3375&lt;=19900),"Praha",(IF(AND(I3375&gt;=25001,I3375&lt;=29501),"Středočeský kraj",(IF(AND(I3375&gt;=30100,I3375&lt;=34972),"Středočeský kraj",(IF(AND(I3375&gt;=35002,I3375&lt;=36271),"Karlovarský kraj",(IF(AND(I3375&gt;=37001,I3375&lt;=39201),"Jihočeský kraj",(IF(AND(I3375&gt;=39701,I3375&lt;=39901),"Jihočeský kraj",(IF(AND(I3375&gt;=39301,I3375&lt;=39601),"Kraj Vysočina",(IF(AND(I3375&gt;=58001,I3375&lt;=59501),"Kraj Vysočina",(IF(AND(I3375&gt;=67401,I3375&lt;=67602),"Kraj Vysočina",(IF(AND(I3375&gt;=40001,I3375&lt;=44101),"Ústecký kraj",(IF(AND(I3375&gt;=46001,I3375&lt;=47201),"Liberecký kraj",(IF(AND(I3375&gt;=51202,I3375&lt;=51401),"Liberecký kraj",(IF(AND(I3375&gt;=53002,I3375&lt;=53976),"Pardubický kraj",(IF(AND(I3375&gt;=56002,I3375&lt;=57201),"Pardubický kraj",(IF(AND(I3375&gt;=60200,I3375&lt;=67201),"Jihomoravský kraj",(IF(AND(I3375&gt;=67801,I3375&lt;=68501),"Jihomoravský kraj",(IF(AND(I3375&gt;=69002,I3375&lt;=69801),"Jihomoravský kraj",(IF(AND(I3375&gt;=68601,I3375&lt;=68801),"Zlínský kraj",(IF(AND(I3375&gt;=75501,I3375&lt;=76901),"Zlínský kraj",(IF(AND(I3375&gt;=70030,I3375&lt;=74901),"Moravskoslezský kraj",(IF(AND(I3375&gt;=75000,I3375&lt;=75368),"Olomoucký kraj",(IF(AND(I3375&gt;=77200,I3375&lt;=79862),"Olomoucký kraj",(IF(AND(I3375&gt;=50011,I3375&lt;=50301),"Královéhradecký kraj",(IF(AND(I3375&gt;=54301,I3375&lt;=54303),"Královéhradecký kraj","0")))))))))))))))))))))))))))))))))))))))))))))))</f>
        <v>Jihomoravský kraj</v>
      </c>
      <c r="AB3375" t="s">
        <v>998</v>
      </c>
      <c r="AD3375" t="s">
        <v>998</v>
      </c>
      <c r="AE3375" t="s">
        <v>998</v>
      </c>
      <c r="AF3375" t="s">
        <v>998</v>
      </c>
      <c r="AG3375" s="107">
        <v>0</v>
      </c>
      <c r="AH3375" s="107">
        <v>0</v>
      </c>
      <c r="AI3375" s="107">
        <v>0</v>
      </c>
      <c r="AJ3375" t="s">
        <v>1012</v>
      </c>
    </row>
    <row r="3376" spans="1:37" x14ac:dyDescent="0.45">
      <c r="A3376" t="s">
        <v>1416</v>
      </c>
      <c r="B3376" t="s">
        <v>17390</v>
      </c>
      <c r="C3376" t="s">
        <v>990</v>
      </c>
      <c r="D3376" t="s">
        <v>17391</v>
      </c>
      <c r="E3376" t="s">
        <v>992</v>
      </c>
      <c r="F3376" t="s">
        <v>17392</v>
      </c>
      <c r="G3376">
        <v>48</v>
      </c>
      <c r="H3376" t="s">
        <v>1005</v>
      </c>
      <c r="I3376">
        <v>61300</v>
      </c>
      <c r="K3376" t="s">
        <v>17393</v>
      </c>
      <c r="L3376" s="106">
        <v>40870</v>
      </c>
      <c r="M3376">
        <v>14656606</v>
      </c>
      <c r="N3376" t="s">
        <v>996</v>
      </c>
      <c r="O3376" t="s">
        <v>12</v>
      </c>
      <c r="P3376" t="s">
        <v>997</v>
      </c>
      <c r="R3376" s="109" t="str">
        <f>IF(OR(P3376="SB",Q3376="SB"),"SB",0)</f>
        <v>SB</v>
      </c>
      <c r="T3376" s="110" t="s">
        <v>998</v>
      </c>
      <c r="V3376" s="113" t="str">
        <f>IF(AND(I3376&gt;=10000,I3376&lt;=19900),"Praha",(IF(AND(I3376&gt;=25001,I3376&lt;=29501),"Středočeský kraj",(IF(AND(I3376&gt;=30100,I3376&lt;=34972),"Středočeský kraj",(IF(AND(I3376&gt;=35002,I3376&lt;=36271),"Karlovarský kraj",(IF(AND(I3376&gt;=37001,I3376&lt;=39201),"Jihočeský kraj",(IF(AND(I3376&gt;=39701,I3376&lt;=39901),"Jihočeský kraj",(IF(AND(I3376&gt;=39301,I3376&lt;=39601),"Kraj Vysočina",(IF(AND(I3376&gt;=58001,I3376&lt;=59501),"Kraj Vysočina",(IF(AND(I3376&gt;=67401,I3376&lt;=67602),"Kraj Vysočina",(IF(AND(I3376&gt;=40001,I3376&lt;=44101),"Ústecký kraj",(IF(AND(I3376&gt;=46001,I3376&lt;=47201),"Liberecký kraj",(IF(AND(I3376&gt;=51202,I3376&lt;=51401),"Liberecký kraj",(IF(AND(I3376&gt;=53002,I3376&lt;=53976),"Pardubický kraj",(IF(AND(I3376&gt;=56002,I3376&lt;=57201),"Pardubický kraj",(IF(AND(I3376&gt;=60200,I3376&lt;=67201),"Jihomoravský kraj",(IF(AND(I3376&gt;=67801,I3376&lt;=68501),"Jihomoravský kraj",(IF(AND(I3376&gt;=69002,I3376&lt;=69801),"Jihomoravský kraj",(IF(AND(I3376&gt;=68601,I3376&lt;=68801),"Zlínský kraj",(IF(AND(I3376&gt;=75501,I3376&lt;=76901),"Zlínský kraj",(IF(AND(I3376&gt;=70030,I3376&lt;=74901),"Moravskoslezský kraj",(IF(AND(I3376&gt;=75000,I3376&lt;=75368),"Olomoucký kraj",(IF(AND(I3376&gt;=77200,I3376&lt;=79862),"Olomoucký kraj",(IF(AND(I3376&gt;=50011,I3376&lt;=50301),"Královéhradecký kraj",(IF(AND(I3376&gt;=54301,I3376&lt;=54303),"Královéhradecký kraj","0")))))))))))))))))))))))))))))))))))))))))))))))</f>
        <v>Jihomoravský kraj</v>
      </c>
      <c r="AB3376" t="s">
        <v>998</v>
      </c>
      <c r="AD3376" t="s">
        <v>998</v>
      </c>
      <c r="AE3376" t="s">
        <v>998</v>
      </c>
      <c r="AF3376" t="s">
        <v>998</v>
      </c>
      <c r="AG3376" s="107">
        <v>300</v>
      </c>
      <c r="AH3376" s="107">
        <v>0</v>
      </c>
      <c r="AI3376" s="107">
        <v>0</v>
      </c>
      <c r="AJ3376" t="s">
        <v>999</v>
      </c>
      <c r="AK3376" s="106">
        <v>44924</v>
      </c>
    </row>
    <row r="3377" spans="1:37" x14ac:dyDescent="0.45">
      <c r="A3377" t="s">
        <v>988</v>
      </c>
      <c r="B3377" t="s">
        <v>17436</v>
      </c>
      <c r="C3377" t="s">
        <v>990</v>
      </c>
      <c r="D3377" t="s">
        <v>17437</v>
      </c>
      <c r="E3377" t="s">
        <v>992</v>
      </c>
      <c r="F3377" t="s">
        <v>4563</v>
      </c>
      <c r="G3377">
        <v>68</v>
      </c>
      <c r="H3377" t="s">
        <v>1005</v>
      </c>
      <c r="I3377">
        <v>61300</v>
      </c>
      <c r="K3377" t="s">
        <v>17438</v>
      </c>
      <c r="L3377" s="106">
        <v>40638</v>
      </c>
      <c r="M3377">
        <v>14726021</v>
      </c>
      <c r="N3377" t="s">
        <v>996</v>
      </c>
      <c r="O3377" t="s">
        <v>12</v>
      </c>
      <c r="P3377" t="s">
        <v>997</v>
      </c>
      <c r="R3377" s="109" t="str">
        <f>IF(OR(P3377="SB",Q3377="SB"),"SB",0)</f>
        <v>SB</v>
      </c>
      <c r="T3377" s="110" t="s">
        <v>998</v>
      </c>
      <c r="V3377" s="113" t="str">
        <f>IF(AND(I3377&gt;=10000,I3377&lt;=19900),"Praha",(IF(AND(I3377&gt;=25001,I3377&lt;=29501),"Středočeský kraj",(IF(AND(I3377&gt;=30100,I3377&lt;=34972),"Středočeský kraj",(IF(AND(I3377&gt;=35002,I3377&lt;=36271),"Karlovarský kraj",(IF(AND(I3377&gt;=37001,I3377&lt;=39201),"Jihočeský kraj",(IF(AND(I3377&gt;=39701,I3377&lt;=39901),"Jihočeský kraj",(IF(AND(I3377&gt;=39301,I3377&lt;=39601),"Kraj Vysočina",(IF(AND(I3377&gt;=58001,I3377&lt;=59501),"Kraj Vysočina",(IF(AND(I3377&gt;=67401,I3377&lt;=67602),"Kraj Vysočina",(IF(AND(I3377&gt;=40001,I3377&lt;=44101),"Ústecký kraj",(IF(AND(I3377&gt;=46001,I3377&lt;=47201),"Liberecký kraj",(IF(AND(I3377&gt;=51202,I3377&lt;=51401),"Liberecký kraj",(IF(AND(I3377&gt;=53002,I3377&lt;=53976),"Pardubický kraj",(IF(AND(I3377&gt;=56002,I3377&lt;=57201),"Pardubický kraj",(IF(AND(I3377&gt;=60200,I3377&lt;=67201),"Jihomoravský kraj",(IF(AND(I3377&gt;=67801,I3377&lt;=68501),"Jihomoravský kraj",(IF(AND(I3377&gt;=69002,I3377&lt;=69801),"Jihomoravský kraj",(IF(AND(I3377&gt;=68601,I3377&lt;=68801),"Zlínský kraj",(IF(AND(I3377&gt;=75501,I3377&lt;=76901),"Zlínský kraj",(IF(AND(I3377&gt;=70030,I3377&lt;=74901),"Moravskoslezský kraj",(IF(AND(I3377&gt;=75000,I3377&lt;=75368),"Olomoucký kraj",(IF(AND(I3377&gt;=77200,I3377&lt;=79862),"Olomoucký kraj",(IF(AND(I3377&gt;=50011,I3377&lt;=50301),"Královéhradecký kraj",(IF(AND(I3377&gt;=54301,I3377&lt;=54303),"Královéhradecký kraj","0")))))))))))))))))))))))))))))))))))))))))))))))</f>
        <v>Jihomoravský kraj</v>
      </c>
      <c r="AB3377" t="s">
        <v>998</v>
      </c>
      <c r="AD3377" t="s">
        <v>998</v>
      </c>
      <c r="AE3377" t="s">
        <v>998</v>
      </c>
      <c r="AF3377" t="s">
        <v>998</v>
      </c>
      <c r="AG3377" s="107">
        <v>300</v>
      </c>
      <c r="AH3377" s="107">
        <v>0</v>
      </c>
      <c r="AI3377" s="107">
        <v>0</v>
      </c>
      <c r="AJ3377" t="s">
        <v>999</v>
      </c>
      <c r="AK3377" s="106">
        <v>44923</v>
      </c>
    </row>
    <row r="3378" spans="1:37" x14ac:dyDescent="0.45">
      <c r="A3378" t="s">
        <v>1448</v>
      </c>
      <c r="B3378" t="s">
        <v>17464</v>
      </c>
      <c r="C3378" t="s">
        <v>990</v>
      </c>
      <c r="D3378" t="s">
        <v>17465</v>
      </c>
      <c r="E3378" t="s">
        <v>992</v>
      </c>
      <c r="F3378" t="s">
        <v>4388</v>
      </c>
      <c r="G3378">
        <v>143</v>
      </c>
      <c r="H3378" t="s">
        <v>1005</v>
      </c>
      <c r="I3378">
        <v>61300</v>
      </c>
      <c r="K3378" t="s">
        <v>17466</v>
      </c>
      <c r="L3378" s="106">
        <v>31696</v>
      </c>
      <c r="M3378">
        <v>14645791</v>
      </c>
      <c r="N3378" t="s">
        <v>996</v>
      </c>
      <c r="O3378" t="s">
        <v>12</v>
      </c>
      <c r="P3378" t="s">
        <v>997</v>
      </c>
      <c r="R3378" s="109" t="str">
        <f>IF(OR(P3378="SB",Q3378="SB"),"SB",0)</f>
        <v>SB</v>
      </c>
      <c r="T3378" s="110" t="s">
        <v>998</v>
      </c>
      <c r="V3378" s="113" t="str">
        <f>IF(AND(I3378&gt;=10000,I3378&lt;=19900),"Praha",(IF(AND(I3378&gt;=25001,I3378&lt;=29501),"Středočeský kraj",(IF(AND(I3378&gt;=30100,I3378&lt;=34972),"Středočeský kraj",(IF(AND(I3378&gt;=35002,I3378&lt;=36271),"Karlovarský kraj",(IF(AND(I3378&gt;=37001,I3378&lt;=39201),"Jihočeský kraj",(IF(AND(I3378&gt;=39701,I3378&lt;=39901),"Jihočeský kraj",(IF(AND(I3378&gt;=39301,I3378&lt;=39601),"Kraj Vysočina",(IF(AND(I3378&gt;=58001,I3378&lt;=59501),"Kraj Vysočina",(IF(AND(I3378&gt;=67401,I3378&lt;=67602),"Kraj Vysočina",(IF(AND(I3378&gt;=40001,I3378&lt;=44101),"Ústecký kraj",(IF(AND(I3378&gt;=46001,I3378&lt;=47201),"Liberecký kraj",(IF(AND(I3378&gt;=51202,I3378&lt;=51401),"Liberecký kraj",(IF(AND(I3378&gt;=53002,I3378&lt;=53976),"Pardubický kraj",(IF(AND(I3378&gt;=56002,I3378&lt;=57201),"Pardubický kraj",(IF(AND(I3378&gt;=60200,I3378&lt;=67201),"Jihomoravský kraj",(IF(AND(I3378&gt;=67801,I3378&lt;=68501),"Jihomoravský kraj",(IF(AND(I3378&gt;=69002,I3378&lt;=69801),"Jihomoravský kraj",(IF(AND(I3378&gt;=68601,I3378&lt;=68801),"Zlínský kraj",(IF(AND(I3378&gt;=75501,I3378&lt;=76901),"Zlínský kraj",(IF(AND(I3378&gt;=70030,I3378&lt;=74901),"Moravskoslezský kraj",(IF(AND(I3378&gt;=75000,I3378&lt;=75368),"Olomoucký kraj",(IF(AND(I3378&gt;=77200,I3378&lt;=79862),"Olomoucký kraj",(IF(AND(I3378&gt;=50011,I3378&lt;=50301),"Královéhradecký kraj",(IF(AND(I3378&gt;=54301,I3378&lt;=54303),"Královéhradecký kraj","0")))))))))))))))))))))))))))))))))))))))))))))))</f>
        <v>Jihomoravský kraj</v>
      </c>
      <c r="AB3378" t="s">
        <v>998</v>
      </c>
      <c r="AD3378" t="s">
        <v>998</v>
      </c>
      <c r="AE3378" t="s">
        <v>998</v>
      </c>
      <c r="AF3378" t="s">
        <v>998</v>
      </c>
      <c r="AG3378" s="107">
        <v>0</v>
      </c>
      <c r="AH3378" s="107">
        <v>0</v>
      </c>
      <c r="AI3378" s="107">
        <v>0</v>
      </c>
      <c r="AJ3378" t="s">
        <v>1012</v>
      </c>
    </row>
    <row r="3379" spans="1:37" x14ac:dyDescent="0.45">
      <c r="A3379" t="s">
        <v>1149</v>
      </c>
      <c r="B3379" t="s">
        <v>18297</v>
      </c>
      <c r="C3379" t="s">
        <v>990</v>
      </c>
      <c r="D3379" t="s">
        <v>18298</v>
      </c>
      <c r="E3379" t="s">
        <v>992</v>
      </c>
      <c r="F3379" t="s">
        <v>12910</v>
      </c>
      <c r="G3379">
        <v>5</v>
      </c>
      <c r="H3379" t="s">
        <v>1005</v>
      </c>
      <c r="I3379">
        <v>61300</v>
      </c>
      <c r="K3379" t="s">
        <v>18299</v>
      </c>
      <c r="L3379" s="106">
        <v>28888</v>
      </c>
      <c r="M3379">
        <v>14643266</v>
      </c>
      <c r="N3379" t="s">
        <v>996</v>
      </c>
      <c r="O3379" t="s">
        <v>12</v>
      </c>
      <c r="P3379" t="s">
        <v>997</v>
      </c>
      <c r="R3379" s="109" t="str">
        <f>IF(OR(P3379="SB",Q3379="SB"),"SB",0)</f>
        <v>SB</v>
      </c>
      <c r="T3379" s="110" t="s">
        <v>998</v>
      </c>
      <c r="V3379" s="113" t="str">
        <f>IF(AND(I3379&gt;=10000,I3379&lt;=19900),"Praha",(IF(AND(I3379&gt;=25001,I3379&lt;=29501),"Středočeský kraj",(IF(AND(I3379&gt;=30100,I3379&lt;=34972),"Středočeský kraj",(IF(AND(I3379&gt;=35002,I3379&lt;=36271),"Karlovarský kraj",(IF(AND(I3379&gt;=37001,I3379&lt;=39201),"Jihočeský kraj",(IF(AND(I3379&gt;=39701,I3379&lt;=39901),"Jihočeský kraj",(IF(AND(I3379&gt;=39301,I3379&lt;=39601),"Kraj Vysočina",(IF(AND(I3379&gt;=58001,I3379&lt;=59501),"Kraj Vysočina",(IF(AND(I3379&gt;=67401,I3379&lt;=67602),"Kraj Vysočina",(IF(AND(I3379&gt;=40001,I3379&lt;=44101),"Ústecký kraj",(IF(AND(I3379&gt;=46001,I3379&lt;=47201),"Liberecký kraj",(IF(AND(I3379&gt;=51202,I3379&lt;=51401),"Liberecký kraj",(IF(AND(I3379&gt;=53002,I3379&lt;=53976),"Pardubický kraj",(IF(AND(I3379&gt;=56002,I3379&lt;=57201),"Pardubický kraj",(IF(AND(I3379&gt;=60200,I3379&lt;=67201),"Jihomoravský kraj",(IF(AND(I3379&gt;=67801,I3379&lt;=68501),"Jihomoravský kraj",(IF(AND(I3379&gt;=69002,I3379&lt;=69801),"Jihomoravský kraj",(IF(AND(I3379&gt;=68601,I3379&lt;=68801),"Zlínský kraj",(IF(AND(I3379&gt;=75501,I3379&lt;=76901),"Zlínský kraj",(IF(AND(I3379&gt;=70030,I3379&lt;=74901),"Moravskoslezský kraj",(IF(AND(I3379&gt;=75000,I3379&lt;=75368),"Olomoucký kraj",(IF(AND(I3379&gt;=77200,I3379&lt;=79862),"Olomoucký kraj",(IF(AND(I3379&gt;=50011,I3379&lt;=50301),"Královéhradecký kraj",(IF(AND(I3379&gt;=54301,I3379&lt;=54303),"Královéhradecký kraj","0")))))))))))))))))))))))))))))))))))))))))))))))</f>
        <v>Jihomoravský kraj</v>
      </c>
      <c r="AB3379" t="s">
        <v>998</v>
      </c>
      <c r="AD3379" t="s">
        <v>998</v>
      </c>
      <c r="AE3379" t="s">
        <v>998</v>
      </c>
      <c r="AF3379" t="s">
        <v>998</v>
      </c>
      <c r="AG3379" s="107">
        <v>0</v>
      </c>
      <c r="AH3379" s="107">
        <v>0</v>
      </c>
      <c r="AI3379" s="107">
        <v>0</v>
      </c>
      <c r="AJ3379" t="s">
        <v>1012</v>
      </c>
    </row>
    <row r="3380" spans="1:37" x14ac:dyDescent="0.45">
      <c r="A3380" t="s">
        <v>1206</v>
      </c>
      <c r="B3380" t="s">
        <v>18573</v>
      </c>
      <c r="C3380" t="s">
        <v>1002</v>
      </c>
      <c r="D3380" t="s">
        <v>18574</v>
      </c>
      <c r="E3380" t="s">
        <v>992</v>
      </c>
      <c r="F3380" t="s">
        <v>11858</v>
      </c>
      <c r="G3380">
        <v>10</v>
      </c>
      <c r="H3380" t="s">
        <v>1005</v>
      </c>
      <c r="I3380">
        <v>61300</v>
      </c>
      <c r="K3380" t="s">
        <v>18575</v>
      </c>
      <c r="L3380" s="106">
        <v>26896</v>
      </c>
      <c r="M3380">
        <v>14645589</v>
      </c>
      <c r="N3380" t="s">
        <v>996</v>
      </c>
      <c r="O3380" t="s">
        <v>12</v>
      </c>
      <c r="P3380" t="s">
        <v>997</v>
      </c>
      <c r="R3380" s="109" t="str">
        <f>IF(OR(P3380="SB",Q3380="SB"),"SB",0)</f>
        <v>SB</v>
      </c>
      <c r="T3380" s="110" t="s">
        <v>998</v>
      </c>
      <c r="V3380" s="113" t="str">
        <f>IF(AND(I3380&gt;=10000,I3380&lt;=19900),"Praha",(IF(AND(I3380&gt;=25001,I3380&lt;=29501),"Středočeský kraj",(IF(AND(I3380&gt;=30100,I3380&lt;=34972),"Středočeský kraj",(IF(AND(I3380&gt;=35002,I3380&lt;=36271),"Karlovarský kraj",(IF(AND(I3380&gt;=37001,I3380&lt;=39201),"Jihočeský kraj",(IF(AND(I3380&gt;=39701,I3380&lt;=39901),"Jihočeský kraj",(IF(AND(I3380&gt;=39301,I3380&lt;=39601),"Kraj Vysočina",(IF(AND(I3380&gt;=58001,I3380&lt;=59501),"Kraj Vysočina",(IF(AND(I3380&gt;=67401,I3380&lt;=67602),"Kraj Vysočina",(IF(AND(I3380&gt;=40001,I3380&lt;=44101),"Ústecký kraj",(IF(AND(I3380&gt;=46001,I3380&lt;=47201),"Liberecký kraj",(IF(AND(I3380&gt;=51202,I3380&lt;=51401),"Liberecký kraj",(IF(AND(I3380&gt;=53002,I3380&lt;=53976),"Pardubický kraj",(IF(AND(I3380&gt;=56002,I3380&lt;=57201),"Pardubický kraj",(IF(AND(I3380&gt;=60200,I3380&lt;=67201),"Jihomoravský kraj",(IF(AND(I3380&gt;=67801,I3380&lt;=68501),"Jihomoravský kraj",(IF(AND(I3380&gt;=69002,I3380&lt;=69801),"Jihomoravský kraj",(IF(AND(I3380&gt;=68601,I3380&lt;=68801),"Zlínský kraj",(IF(AND(I3380&gt;=75501,I3380&lt;=76901),"Zlínský kraj",(IF(AND(I3380&gt;=70030,I3380&lt;=74901),"Moravskoslezský kraj",(IF(AND(I3380&gt;=75000,I3380&lt;=75368),"Olomoucký kraj",(IF(AND(I3380&gt;=77200,I3380&lt;=79862),"Olomoucký kraj",(IF(AND(I3380&gt;=50011,I3380&lt;=50301),"Královéhradecký kraj",(IF(AND(I3380&gt;=54301,I3380&lt;=54303),"Královéhradecký kraj","0")))))))))))))))))))))))))))))))))))))))))))))))</f>
        <v>Jihomoravský kraj</v>
      </c>
      <c r="AB3380" t="s">
        <v>998</v>
      </c>
      <c r="AD3380" t="s">
        <v>998</v>
      </c>
      <c r="AE3380" t="s">
        <v>998</v>
      </c>
      <c r="AF3380" t="s">
        <v>998</v>
      </c>
      <c r="AG3380" s="107">
        <v>0</v>
      </c>
      <c r="AH3380" s="107">
        <v>0</v>
      </c>
      <c r="AI3380" s="107">
        <v>0</v>
      </c>
      <c r="AJ3380" t="s">
        <v>1012</v>
      </c>
    </row>
    <row r="3381" spans="1:37" x14ac:dyDescent="0.45">
      <c r="A3381" t="s">
        <v>3698</v>
      </c>
      <c r="B3381" t="s">
        <v>18689</v>
      </c>
      <c r="C3381" t="s">
        <v>1002</v>
      </c>
      <c r="D3381" t="s">
        <v>18690</v>
      </c>
      <c r="E3381" t="s">
        <v>992</v>
      </c>
      <c r="F3381" t="s">
        <v>10019</v>
      </c>
      <c r="G3381">
        <v>28</v>
      </c>
      <c r="H3381" t="s">
        <v>1005</v>
      </c>
      <c r="I3381">
        <v>61300</v>
      </c>
      <c r="K3381" t="s">
        <v>18691</v>
      </c>
      <c r="L3381" s="106">
        <v>38505</v>
      </c>
      <c r="M3381">
        <v>14580622</v>
      </c>
      <c r="N3381" t="s">
        <v>1144</v>
      </c>
      <c r="O3381" t="s">
        <v>12</v>
      </c>
      <c r="P3381" t="s">
        <v>997</v>
      </c>
      <c r="R3381" s="109" t="str">
        <f>IF(OR(P3381="SB",Q3381="SB"),"SB",0)</f>
        <v>SB</v>
      </c>
      <c r="T3381" s="110" t="s">
        <v>998</v>
      </c>
      <c r="V3381" s="113" t="str">
        <f>IF(AND(I3381&gt;=10000,I3381&lt;=19900),"Praha",(IF(AND(I3381&gt;=25001,I3381&lt;=29501),"Středočeský kraj",(IF(AND(I3381&gt;=30100,I3381&lt;=34972),"Středočeský kraj",(IF(AND(I3381&gt;=35002,I3381&lt;=36271),"Karlovarský kraj",(IF(AND(I3381&gt;=37001,I3381&lt;=39201),"Jihočeský kraj",(IF(AND(I3381&gt;=39701,I3381&lt;=39901),"Jihočeský kraj",(IF(AND(I3381&gt;=39301,I3381&lt;=39601),"Kraj Vysočina",(IF(AND(I3381&gt;=58001,I3381&lt;=59501),"Kraj Vysočina",(IF(AND(I3381&gt;=67401,I3381&lt;=67602),"Kraj Vysočina",(IF(AND(I3381&gt;=40001,I3381&lt;=44101),"Ústecký kraj",(IF(AND(I3381&gt;=46001,I3381&lt;=47201),"Liberecký kraj",(IF(AND(I3381&gt;=51202,I3381&lt;=51401),"Liberecký kraj",(IF(AND(I3381&gt;=53002,I3381&lt;=53976),"Pardubický kraj",(IF(AND(I3381&gt;=56002,I3381&lt;=57201),"Pardubický kraj",(IF(AND(I3381&gt;=60200,I3381&lt;=67201),"Jihomoravský kraj",(IF(AND(I3381&gt;=67801,I3381&lt;=68501),"Jihomoravský kraj",(IF(AND(I3381&gt;=69002,I3381&lt;=69801),"Jihomoravský kraj",(IF(AND(I3381&gt;=68601,I3381&lt;=68801),"Zlínský kraj",(IF(AND(I3381&gt;=75501,I3381&lt;=76901),"Zlínský kraj",(IF(AND(I3381&gt;=70030,I3381&lt;=74901),"Moravskoslezský kraj",(IF(AND(I3381&gt;=75000,I3381&lt;=75368),"Olomoucký kraj",(IF(AND(I3381&gt;=77200,I3381&lt;=79862),"Olomoucký kraj",(IF(AND(I3381&gt;=50011,I3381&lt;=50301),"Královéhradecký kraj",(IF(AND(I3381&gt;=54301,I3381&lt;=54303),"Královéhradecký kraj","0")))))))))))))))))))))))))))))))))))))))))))))))</f>
        <v>Jihomoravský kraj</v>
      </c>
      <c r="AB3381" t="s">
        <v>998</v>
      </c>
      <c r="AD3381" t="s">
        <v>998</v>
      </c>
      <c r="AE3381" t="s">
        <v>998</v>
      </c>
      <c r="AF3381" t="s">
        <v>998</v>
      </c>
      <c r="AG3381" s="107">
        <v>300</v>
      </c>
      <c r="AH3381" s="107">
        <v>0</v>
      </c>
      <c r="AI3381" s="107">
        <v>0</v>
      </c>
      <c r="AJ3381" t="s">
        <v>999</v>
      </c>
      <c r="AK3381" s="106">
        <v>44877</v>
      </c>
    </row>
    <row r="3382" spans="1:37" x14ac:dyDescent="0.45">
      <c r="A3382" t="s">
        <v>1111</v>
      </c>
      <c r="B3382" t="s">
        <v>18689</v>
      </c>
      <c r="C3382" t="s">
        <v>1002</v>
      </c>
      <c r="D3382" t="s">
        <v>18692</v>
      </c>
      <c r="E3382" t="s">
        <v>992</v>
      </c>
      <c r="F3382" t="s">
        <v>10019</v>
      </c>
      <c r="G3382">
        <v>28</v>
      </c>
      <c r="H3382" t="s">
        <v>1005</v>
      </c>
      <c r="I3382">
        <v>61300</v>
      </c>
      <c r="K3382" t="s">
        <v>18691</v>
      </c>
      <c r="L3382" s="106">
        <v>39479</v>
      </c>
      <c r="M3382">
        <v>14580521</v>
      </c>
      <c r="N3382" t="s">
        <v>1144</v>
      </c>
      <c r="O3382" t="s">
        <v>12</v>
      </c>
      <c r="P3382" t="s">
        <v>997</v>
      </c>
      <c r="R3382" s="109" t="str">
        <f>IF(OR(P3382="SB",Q3382="SB"),"SB",0)</f>
        <v>SB</v>
      </c>
      <c r="T3382" s="110" t="s">
        <v>998</v>
      </c>
      <c r="V3382" s="113" t="str">
        <f>IF(AND(I3382&gt;=10000,I3382&lt;=19900),"Praha",(IF(AND(I3382&gt;=25001,I3382&lt;=29501),"Středočeský kraj",(IF(AND(I3382&gt;=30100,I3382&lt;=34972),"Středočeský kraj",(IF(AND(I3382&gt;=35002,I3382&lt;=36271),"Karlovarský kraj",(IF(AND(I3382&gt;=37001,I3382&lt;=39201),"Jihočeský kraj",(IF(AND(I3382&gt;=39701,I3382&lt;=39901),"Jihočeský kraj",(IF(AND(I3382&gt;=39301,I3382&lt;=39601),"Kraj Vysočina",(IF(AND(I3382&gt;=58001,I3382&lt;=59501),"Kraj Vysočina",(IF(AND(I3382&gt;=67401,I3382&lt;=67602),"Kraj Vysočina",(IF(AND(I3382&gt;=40001,I3382&lt;=44101),"Ústecký kraj",(IF(AND(I3382&gt;=46001,I3382&lt;=47201),"Liberecký kraj",(IF(AND(I3382&gt;=51202,I3382&lt;=51401),"Liberecký kraj",(IF(AND(I3382&gt;=53002,I3382&lt;=53976),"Pardubický kraj",(IF(AND(I3382&gt;=56002,I3382&lt;=57201),"Pardubický kraj",(IF(AND(I3382&gt;=60200,I3382&lt;=67201),"Jihomoravský kraj",(IF(AND(I3382&gt;=67801,I3382&lt;=68501),"Jihomoravský kraj",(IF(AND(I3382&gt;=69002,I3382&lt;=69801),"Jihomoravský kraj",(IF(AND(I3382&gt;=68601,I3382&lt;=68801),"Zlínský kraj",(IF(AND(I3382&gt;=75501,I3382&lt;=76901),"Zlínský kraj",(IF(AND(I3382&gt;=70030,I3382&lt;=74901),"Moravskoslezský kraj",(IF(AND(I3382&gt;=75000,I3382&lt;=75368),"Olomoucký kraj",(IF(AND(I3382&gt;=77200,I3382&lt;=79862),"Olomoucký kraj",(IF(AND(I3382&gt;=50011,I3382&lt;=50301),"Královéhradecký kraj",(IF(AND(I3382&gt;=54301,I3382&lt;=54303),"Královéhradecký kraj","0")))))))))))))))))))))))))))))))))))))))))))))))</f>
        <v>Jihomoravský kraj</v>
      </c>
      <c r="AB3382" t="s">
        <v>998</v>
      </c>
      <c r="AD3382" t="s">
        <v>998</v>
      </c>
      <c r="AE3382" t="s">
        <v>998</v>
      </c>
      <c r="AF3382" t="s">
        <v>998</v>
      </c>
      <c r="AG3382" s="107">
        <v>300</v>
      </c>
      <c r="AH3382" s="107">
        <v>0</v>
      </c>
      <c r="AI3382" s="107">
        <v>0</v>
      </c>
      <c r="AJ3382" t="s">
        <v>999</v>
      </c>
      <c r="AK3382" s="106">
        <v>44877</v>
      </c>
    </row>
    <row r="3383" spans="1:37" x14ac:dyDescent="0.45">
      <c r="A3383" t="s">
        <v>1275</v>
      </c>
      <c r="B3383" t="s">
        <v>18759</v>
      </c>
      <c r="C3383" t="s">
        <v>1002</v>
      </c>
      <c r="D3383" t="s">
        <v>18760</v>
      </c>
      <c r="E3383" t="s">
        <v>992</v>
      </c>
      <c r="F3383" t="s">
        <v>18761</v>
      </c>
      <c r="G3383">
        <v>3</v>
      </c>
      <c r="H3383" t="s">
        <v>1005</v>
      </c>
      <c r="I3383">
        <v>61300</v>
      </c>
      <c r="K3383" t="s">
        <v>18762</v>
      </c>
      <c r="L3383" s="106">
        <v>31067</v>
      </c>
      <c r="M3383">
        <v>14656505</v>
      </c>
      <c r="N3383" t="s">
        <v>996</v>
      </c>
      <c r="O3383" t="s">
        <v>12</v>
      </c>
      <c r="P3383" t="s">
        <v>997</v>
      </c>
      <c r="R3383" s="109" t="str">
        <f>IF(OR(P3383="SB",Q3383="SB"),"SB",0)</f>
        <v>SB</v>
      </c>
      <c r="T3383" s="110" t="s">
        <v>998</v>
      </c>
      <c r="V3383" s="113" t="str">
        <f>IF(AND(I3383&gt;=10000,I3383&lt;=19900),"Praha",(IF(AND(I3383&gt;=25001,I3383&lt;=29501),"Středočeský kraj",(IF(AND(I3383&gt;=30100,I3383&lt;=34972),"Středočeský kraj",(IF(AND(I3383&gt;=35002,I3383&lt;=36271),"Karlovarský kraj",(IF(AND(I3383&gt;=37001,I3383&lt;=39201),"Jihočeský kraj",(IF(AND(I3383&gt;=39701,I3383&lt;=39901),"Jihočeský kraj",(IF(AND(I3383&gt;=39301,I3383&lt;=39601),"Kraj Vysočina",(IF(AND(I3383&gt;=58001,I3383&lt;=59501),"Kraj Vysočina",(IF(AND(I3383&gt;=67401,I3383&lt;=67602),"Kraj Vysočina",(IF(AND(I3383&gt;=40001,I3383&lt;=44101),"Ústecký kraj",(IF(AND(I3383&gt;=46001,I3383&lt;=47201),"Liberecký kraj",(IF(AND(I3383&gt;=51202,I3383&lt;=51401),"Liberecký kraj",(IF(AND(I3383&gt;=53002,I3383&lt;=53976),"Pardubický kraj",(IF(AND(I3383&gt;=56002,I3383&lt;=57201),"Pardubický kraj",(IF(AND(I3383&gt;=60200,I3383&lt;=67201),"Jihomoravský kraj",(IF(AND(I3383&gt;=67801,I3383&lt;=68501),"Jihomoravský kraj",(IF(AND(I3383&gt;=69002,I3383&lt;=69801),"Jihomoravský kraj",(IF(AND(I3383&gt;=68601,I3383&lt;=68801),"Zlínský kraj",(IF(AND(I3383&gt;=75501,I3383&lt;=76901),"Zlínský kraj",(IF(AND(I3383&gt;=70030,I3383&lt;=74901),"Moravskoslezský kraj",(IF(AND(I3383&gt;=75000,I3383&lt;=75368),"Olomoucký kraj",(IF(AND(I3383&gt;=77200,I3383&lt;=79862),"Olomoucký kraj",(IF(AND(I3383&gt;=50011,I3383&lt;=50301),"Královéhradecký kraj",(IF(AND(I3383&gt;=54301,I3383&lt;=54303),"Královéhradecký kraj","0")))))))))))))))))))))))))))))))))))))))))))))))</f>
        <v>Jihomoravský kraj</v>
      </c>
      <c r="AB3383" t="s">
        <v>998</v>
      </c>
      <c r="AD3383" t="s">
        <v>998</v>
      </c>
      <c r="AE3383" t="s">
        <v>998</v>
      </c>
      <c r="AF3383" t="s">
        <v>998</v>
      </c>
      <c r="AG3383" s="107">
        <v>0</v>
      </c>
      <c r="AH3383" s="107">
        <v>0</v>
      </c>
      <c r="AI3383" s="107">
        <v>0</v>
      </c>
      <c r="AJ3383" t="s">
        <v>1012</v>
      </c>
    </row>
    <row r="3384" spans="1:37" x14ac:dyDescent="0.45">
      <c r="A3384" t="s">
        <v>1224</v>
      </c>
      <c r="B3384" t="s">
        <v>19365</v>
      </c>
      <c r="C3384" t="s">
        <v>1002</v>
      </c>
      <c r="D3384" t="s">
        <v>19368</v>
      </c>
      <c r="E3384" t="s">
        <v>992</v>
      </c>
      <c r="F3384" t="s">
        <v>9104</v>
      </c>
      <c r="G3384">
        <v>68</v>
      </c>
      <c r="H3384" t="s">
        <v>1005</v>
      </c>
      <c r="I3384">
        <v>61300</v>
      </c>
      <c r="K3384" t="s">
        <v>19369</v>
      </c>
      <c r="L3384" s="106">
        <v>40528</v>
      </c>
      <c r="M3384">
        <v>14745724</v>
      </c>
      <c r="N3384" t="s">
        <v>996</v>
      </c>
      <c r="O3384" t="s">
        <v>12</v>
      </c>
      <c r="P3384" t="s">
        <v>997</v>
      </c>
      <c r="R3384" s="109" t="str">
        <f>IF(OR(P3384="SB",Q3384="SB"),"SB",0)</f>
        <v>SB</v>
      </c>
      <c r="T3384" s="110" t="s">
        <v>998</v>
      </c>
      <c r="V3384" s="113" t="str">
        <f>IF(AND(I3384&gt;=10000,I3384&lt;=19900),"Praha",(IF(AND(I3384&gt;=25001,I3384&lt;=29501),"Středočeský kraj",(IF(AND(I3384&gt;=30100,I3384&lt;=34972),"Středočeský kraj",(IF(AND(I3384&gt;=35002,I3384&lt;=36271),"Karlovarský kraj",(IF(AND(I3384&gt;=37001,I3384&lt;=39201),"Jihočeský kraj",(IF(AND(I3384&gt;=39701,I3384&lt;=39901),"Jihočeský kraj",(IF(AND(I3384&gt;=39301,I3384&lt;=39601),"Kraj Vysočina",(IF(AND(I3384&gt;=58001,I3384&lt;=59501),"Kraj Vysočina",(IF(AND(I3384&gt;=67401,I3384&lt;=67602),"Kraj Vysočina",(IF(AND(I3384&gt;=40001,I3384&lt;=44101),"Ústecký kraj",(IF(AND(I3384&gt;=46001,I3384&lt;=47201),"Liberecký kraj",(IF(AND(I3384&gt;=51202,I3384&lt;=51401),"Liberecký kraj",(IF(AND(I3384&gt;=53002,I3384&lt;=53976),"Pardubický kraj",(IF(AND(I3384&gt;=56002,I3384&lt;=57201),"Pardubický kraj",(IF(AND(I3384&gt;=60200,I3384&lt;=67201),"Jihomoravský kraj",(IF(AND(I3384&gt;=67801,I3384&lt;=68501),"Jihomoravský kraj",(IF(AND(I3384&gt;=69002,I3384&lt;=69801),"Jihomoravský kraj",(IF(AND(I3384&gt;=68601,I3384&lt;=68801),"Zlínský kraj",(IF(AND(I3384&gt;=75501,I3384&lt;=76901),"Zlínský kraj",(IF(AND(I3384&gt;=70030,I3384&lt;=74901),"Moravskoslezský kraj",(IF(AND(I3384&gt;=75000,I3384&lt;=75368),"Olomoucký kraj",(IF(AND(I3384&gt;=77200,I3384&lt;=79862),"Olomoucký kraj",(IF(AND(I3384&gt;=50011,I3384&lt;=50301),"Královéhradecký kraj",(IF(AND(I3384&gt;=54301,I3384&lt;=54303),"Královéhradecký kraj","0")))))))))))))))))))))))))))))))))))))))))))))))</f>
        <v>Jihomoravský kraj</v>
      </c>
      <c r="AB3384" t="s">
        <v>998</v>
      </c>
      <c r="AD3384" t="s">
        <v>998</v>
      </c>
      <c r="AE3384" t="s">
        <v>998</v>
      </c>
      <c r="AF3384" t="s">
        <v>998</v>
      </c>
      <c r="AG3384" s="107">
        <v>300</v>
      </c>
      <c r="AH3384" s="107">
        <v>0</v>
      </c>
      <c r="AI3384" s="107">
        <v>0</v>
      </c>
      <c r="AJ3384" t="s">
        <v>999</v>
      </c>
      <c r="AK3384" s="106">
        <v>44923</v>
      </c>
    </row>
    <row r="3385" spans="1:37" x14ac:dyDescent="0.45">
      <c r="A3385" t="s">
        <v>1448</v>
      </c>
      <c r="B3385" t="s">
        <v>19469</v>
      </c>
      <c r="C3385" t="s">
        <v>990</v>
      </c>
      <c r="D3385" t="s">
        <v>19470</v>
      </c>
      <c r="E3385" t="s">
        <v>992</v>
      </c>
      <c r="F3385" t="s">
        <v>6543</v>
      </c>
      <c r="G3385">
        <v>20</v>
      </c>
      <c r="H3385" t="s">
        <v>1005</v>
      </c>
      <c r="I3385">
        <v>61300</v>
      </c>
      <c r="K3385" t="s">
        <v>19471</v>
      </c>
      <c r="L3385" s="106">
        <v>40256</v>
      </c>
      <c r="M3385">
        <v>14591635</v>
      </c>
      <c r="N3385" t="s">
        <v>1144</v>
      </c>
      <c r="O3385" t="s">
        <v>12</v>
      </c>
      <c r="P3385" t="s">
        <v>997</v>
      </c>
      <c r="R3385" s="109" t="str">
        <f>IF(OR(P3385="SB",Q3385="SB"),"SB",0)</f>
        <v>SB</v>
      </c>
      <c r="T3385" s="110" t="s">
        <v>998</v>
      </c>
      <c r="V3385" s="113" t="str">
        <f>IF(AND(I3385&gt;=10000,I3385&lt;=19900),"Praha",(IF(AND(I3385&gt;=25001,I3385&lt;=29501),"Středočeský kraj",(IF(AND(I3385&gt;=30100,I3385&lt;=34972),"Středočeský kraj",(IF(AND(I3385&gt;=35002,I3385&lt;=36271),"Karlovarský kraj",(IF(AND(I3385&gt;=37001,I3385&lt;=39201),"Jihočeský kraj",(IF(AND(I3385&gt;=39701,I3385&lt;=39901),"Jihočeský kraj",(IF(AND(I3385&gt;=39301,I3385&lt;=39601),"Kraj Vysočina",(IF(AND(I3385&gt;=58001,I3385&lt;=59501),"Kraj Vysočina",(IF(AND(I3385&gt;=67401,I3385&lt;=67602),"Kraj Vysočina",(IF(AND(I3385&gt;=40001,I3385&lt;=44101),"Ústecký kraj",(IF(AND(I3385&gt;=46001,I3385&lt;=47201),"Liberecký kraj",(IF(AND(I3385&gt;=51202,I3385&lt;=51401),"Liberecký kraj",(IF(AND(I3385&gt;=53002,I3385&lt;=53976),"Pardubický kraj",(IF(AND(I3385&gt;=56002,I3385&lt;=57201),"Pardubický kraj",(IF(AND(I3385&gt;=60200,I3385&lt;=67201),"Jihomoravský kraj",(IF(AND(I3385&gt;=67801,I3385&lt;=68501),"Jihomoravský kraj",(IF(AND(I3385&gt;=69002,I3385&lt;=69801),"Jihomoravský kraj",(IF(AND(I3385&gt;=68601,I3385&lt;=68801),"Zlínský kraj",(IF(AND(I3385&gt;=75501,I3385&lt;=76901),"Zlínský kraj",(IF(AND(I3385&gt;=70030,I3385&lt;=74901),"Moravskoslezský kraj",(IF(AND(I3385&gt;=75000,I3385&lt;=75368),"Olomoucký kraj",(IF(AND(I3385&gt;=77200,I3385&lt;=79862),"Olomoucký kraj",(IF(AND(I3385&gt;=50011,I3385&lt;=50301),"Královéhradecký kraj",(IF(AND(I3385&gt;=54301,I3385&lt;=54303),"Královéhradecký kraj","0")))))))))))))))))))))))))))))))))))))))))))))))</f>
        <v>Jihomoravský kraj</v>
      </c>
      <c r="AB3385" t="s">
        <v>998</v>
      </c>
      <c r="AD3385" t="s">
        <v>998</v>
      </c>
      <c r="AE3385" t="s">
        <v>998</v>
      </c>
      <c r="AF3385" t="s">
        <v>998</v>
      </c>
      <c r="AG3385" s="107">
        <v>300</v>
      </c>
      <c r="AH3385" s="107">
        <v>0</v>
      </c>
      <c r="AI3385" s="107">
        <v>0</v>
      </c>
      <c r="AJ3385" t="s">
        <v>999</v>
      </c>
      <c r="AK3385" s="106">
        <v>44877</v>
      </c>
    </row>
    <row r="3386" spans="1:37" x14ac:dyDescent="0.45">
      <c r="A3386" t="s">
        <v>1225</v>
      </c>
      <c r="B3386" t="s">
        <v>3031</v>
      </c>
      <c r="C3386" t="s">
        <v>1002</v>
      </c>
      <c r="D3386" t="s">
        <v>3032</v>
      </c>
      <c r="E3386" t="s">
        <v>992</v>
      </c>
      <c r="F3386" t="s">
        <v>3033</v>
      </c>
      <c r="G3386">
        <v>9</v>
      </c>
      <c r="H3386" t="s">
        <v>1005</v>
      </c>
      <c r="I3386">
        <v>61300</v>
      </c>
      <c r="K3386" t="s">
        <v>3034</v>
      </c>
      <c r="L3386" s="106">
        <v>39068</v>
      </c>
      <c r="M3386">
        <v>14589918</v>
      </c>
      <c r="N3386" t="s">
        <v>1144</v>
      </c>
      <c r="O3386" t="s">
        <v>12</v>
      </c>
      <c r="P3386" t="s">
        <v>997</v>
      </c>
      <c r="R3386" s="109" t="str">
        <f>IF(OR(P3386="SB",Q3386="SB"),"SB",0)</f>
        <v>SB</v>
      </c>
      <c r="V3386" s="113" t="str">
        <f>IF(AND(I3386&gt;=10000,I3386&lt;=19900),"Praha",(IF(AND(I3386&gt;=25001,I3386&lt;=29501),"Středočeský kraj",(IF(AND(I3386&gt;=30100,I3386&lt;=34972),"Středočeský kraj",(IF(AND(I3386&gt;=35002,I3386&lt;=36271),"Karlovarský kraj",(IF(AND(I3386&gt;=37001,I3386&lt;=39201),"Jihočeský kraj",(IF(AND(I3386&gt;=39701,I3386&lt;=39901),"Jihočeský kraj",(IF(AND(I3386&gt;=39301,I3386&lt;=39601),"Kraj Vysočina",(IF(AND(I3386&gt;=58001,I3386&lt;=59501),"Kraj Vysočina",(IF(AND(I3386&gt;=67401,I3386&lt;=67602),"Kraj Vysočina",(IF(AND(I3386&gt;=40001,I3386&lt;=44101),"Ústecký kraj",(IF(AND(I3386&gt;=46001,I3386&lt;=47201),"Liberecký kraj",(IF(AND(I3386&gt;=51202,I3386&lt;=51401),"Liberecký kraj",(IF(AND(I3386&gt;=53002,I3386&lt;=53976),"Pardubický kraj",(IF(AND(I3386&gt;=56002,I3386&lt;=57201),"Pardubický kraj",(IF(AND(I3386&gt;=60200,I3386&lt;=67201),"Jihomoravský kraj",(IF(AND(I3386&gt;=67801,I3386&lt;=68501),"Jihomoravský kraj",(IF(AND(I3386&gt;=69002,I3386&lt;=69801),"Jihomoravský kraj",(IF(AND(I3386&gt;=68601,I3386&lt;=68801),"Zlínský kraj",(IF(AND(I3386&gt;=75501,I3386&lt;=76901),"Zlínský kraj",(IF(AND(I3386&gt;=70030,I3386&lt;=74901),"Moravskoslezský kraj",(IF(AND(I3386&gt;=75000,I3386&lt;=75368),"Olomoucký kraj",(IF(AND(I3386&gt;=77200,I3386&lt;=79862),"Olomoucký kraj",(IF(AND(I3386&gt;=50011,I3386&lt;=50301),"Královéhradecký kraj",(IF(AND(I3386&gt;=54301,I3386&lt;=54303),"Královéhradecký kraj","0")))))))))))))))))))))))))))))))))))))))))))))))</f>
        <v>Jihomoravský kraj</v>
      </c>
      <c r="AD3386" t="s">
        <v>998</v>
      </c>
      <c r="AE3386" t="s">
        <v>998</v>
      </c>
      <c r="AF3386" t="s">
        <v>998</v>
      </c>
      <c r="AG3386" s="107">
        <v>300</v>
      </c>
      <c r="AH3386" s="107">
        <v>0</v>
      </c>
      <c r="AI3386" s="107">
        <v>0</v>
      </c>
      <c r="AJ3386" t="s">
        <v>999</v>
      </c>
      <c r="AK3386" s="106">
        <v>44877</v>
      </c>
    </row>
    <row r="3387" spans="1:37" x14ac:dyDescent="0.45">
      <c r="A3387" t="s">
        <v>1037</v>
      </c>
      <c r="B3387" t="s">
        <v>5069</v>
      </c>
      <c r="C3387" t="s">
        <v>990</v>
      </c>
      <c r="D3387" t="s">
        <v>5071</v>
      </c>
      <c r="E3387" t="s">
        <v>992</v>
      </c>
      <c r="F3387" t="s">
        <v>5072</v>
      </c>
      <c r="G3387">
        <v>16</v>
      </c>
      <c r="H3387" t="s">
        <v>1005</v>
      </c>
      <c r="I3387">
        <v>61300</v>
      </c>
      <c r="K3387" t="s">
        <v>5073</v>
      </c>
      <c r="L3387" s="106">
        <v>37016</v>
      </c>
      <c r="M3387">
        <v>14593049</v>
      </c>
      <c r="N3387" t="s">
        <v>1144</v>
      </c>
      <c r="O3387" t="s">
        <v>12</v>
      </c>
      <c r="P3387" t="s">
        <v>997</v>
      </c>
      <c r="R3387" s="109" t="str">
        <f>IF(OR(P3387="SB",Q3387="SB"),"SB",0)</f>
        <v>SB</v>
      </c>
      <c r="V3387" s="113" t="str">
        <f>IF(AND(I3387&gt;=10000,I3387&lt;=19900),"Praha",(IF(AND(I3387&gt;=25001,I3387&lt;=29501),"Středočeský kraj",(IF(AND(I3387&gt;=30100,I3387&lt;=34972),"Středočeský kraj",(IF(AND(I3387&gt;=35002,I3387&lt;=36271),"Karlovarský kraj",(IF(AND(I3387&gt;=37001,I3387&lt;=39201),"Jihočeský kraj",(IF(AND(I3387&gt;=39701,I3387&lt;=39901),"Jihočeský kraj",(IF(AND(I3387&gt;=39301,I3387&lt;=39601),"Kraj Vysočina",(IF(AND(I3387&gt;=58001,I3387&lt;=59501),"Kraj Vysočina",(IF(AND(I3387&gt;=67401,I3387&lt;=67602),"Kraj Vysočina",(IF(AND(I3387&gt;=40001,I3387&lt;=44101),"Ústecký kraj",(IF(AND(I3387&gt;=46001,I3387&lt;=47201),"Liberecký kraj",(IF(AND(I3387&gt;=51202,I3387&lt;=51401),"Liberecký kraj",(IF(AND(I3387&gt;=53002,I3387&lt;=53976),"Pardubický kraj",(IF(AND(I3387&gt;=56002,I3387&lt;=57201),"Pardubický kraj",(IF(AND(I3387&gt;=60200,I3387&lt;=67201),"Jihomoravský kraj",(IF(AND(I3387&gt;=67801,I3387&lt;=68501),"Jihomoravský kraj",(IF(AND(I3387&gt;=69002,I3387&lt;=69801),"Jihomoravský kraj",(IF(AND(I3387&gt;=68601,I3387&lt;=68801),"Zlínský kraj",(IF(AND(I3387&gt;=75501,I3387&lt;=76901),"Zlínský kraj",(IF(AND(I3387&gt;=70030,I3387&lt;=74901),"Moravskoslezský kraj",(IF(AND(I3387&gt;=75000,I3387&lt;=75368),"Olomoucký kraj",(IF(AND(I3387&gt;=77200,I3387&lt;=79862),"Olomoucký kraj",(IF(AND(I3387&gt;=50011,I3387&lt;=50301),"Královéhradecký kraj",(IF(AND(I3387&gt;=54301,I3387&lt;=54303),"Královéhradecký kraj","0")))))))))))))))))))))))))))))))))))))))))))))))</f>
        <v>Jihomoravský kraj</v>
      </c>
      <c r="AD3387" t="s">
        <v>998</v>
      </c>
      <c r="AE3387" t="s">
        <v>998</v>
      </c>
      <c r="AF3387" t="s">
        <v>998</v>
      </c>
      <c r="AG3387" s="107">
        <v>300</v>
      </c>
      <c r="AH3387" s="107">
        <v>0</v>
      </c>
      <c r="AI3387" s="107">
        <v>0</v>
      </c>
      <c r="AJ3387" t="s">
        <v>999</v>
      </c>
      <c r="AK3387" s="106">
        <v>44923</v>
      </c>
    </row>
    <row r="3388" spans="1:37" x14ac:dyDescent="0.45">
      <c r="A3388" t="s">
        <v>1102</v>
      </c>
      <c r="B3388" t="s">
        <v>7704</v>
      </c>
      <c r="C3388" t="s">
        <v>1002</v>
      </c>
      <c r="D3388" t="s">
        <v>7705</v>
      </c>
      <c r="E3388" t="s">
        <v>992</v>
      </c>
      <c r="F3388" t="s">
        <v>1927</v>
      </c>
      <c r="G3388">
        <v>63</v>
      </c>
      <c r="H3388" t="s">
        <v>1005</v>
      </c>
      <c r="I3388">
        <v>61300</v>
      </c>
      <c r="K3388" t="s">
        <v>7706</v>
      </c>
      <c r="L3388" s="106">
        <v>42131</v>
      </c>
      <c r="M3388">
        <v>14587490</v>
      </c>
      <c r="N3388" t="s">
        <v>1144</v>
      </c>
      <c r="O3388" t="s">
        <v>12</v>
      </c>
      <c r="P3388" t="s">
        <v>997</v>
      </c>
      <c r="R3388" s="109" t="str">
        <f>IF(OR(P3388="SB",Q3388="SB"),"SB",0)</f>
        <v>SB</v>
      </c>
      <c r="V3388" s="113" t="str">
        <f>IF(AND(I3388&gt;=10000,I3388&lt;=19900),"Praha",(IF(AND(I3388&gt;=25001,I3388&lt;=29501),"Středočeský kraj",(IF(AND(I3388&gt;=30100,I3388&lt;=34972),"Středočeský kraj",(IF(AND(I3388&gt;=35002,I3388&lt;=36271),"Karlovarský kraj",(IF(AND(I3388&gt;=37001,I3388&lt;=39201),"Jihočeský kraj",(IF(AND(I3388&gt;=39701,I3388&lt;=39901),"Jihočeský kraj",(IF(AND(I3388&gt;=39301,I3388&lt;=39601),"Kraj Vysočina",(IF(AND(I3388&gt;=58001,I3388&lt;=59501),"Kraj Vysočina",(IF(AND(I3388&gt;=67401,I3388&lt;=67602),"Kraj Vysočina",(IF(AND(I3388&gt;=40001,I3388&lt;=44101),"Ústecký kraj",(IF(AND(I3388&gt;=46001,I3388&lt;=47201),"Liberecký kraj",(IF(AND(I3388&gt;=51202,I3388&lt;=51401),"Liberecký kraj",(IF(AND(I3388&gt;=53002,I3388&lt;=53976),"Pardubický kraj",(IF(AND(I3388&gt;=56002,I3388&lt;=57201),"Pardubický kraj",(IF(AND(I3388&gt;=60200,I3388&lt;=67201),"Jihomoravský kraj",(IF(AND(I3388&gt;=67801,I3388&lt;=68501),"Jihomoravský kraj",(IF(AND(I3388&gt;=69002,I3388&lt;=69801),"Jihomoravský kraj",(IF(AND(I3388&gt;=68601,I3388&lt;=68801),"Zlínský kraj",(IF(AND(I3388&gt;=75501,I3388&lt;=76901),"Zlínský kraj",(IF(AND(I3388&gt;=70030,I3388&lt;=74901),"Moravskoslezský kraj",(IF(AND(I3388&gt;=75000,I3388&lt;=75368),"Olomoucký kraj",(IF(AND(I3388&gt;=77200,I3388&lt;=79862),"Olomoucký kraj",(IF(AND(I3388&gt;=50011,I3388&lt;=50301),"Královéhradecký kraj",(IF(AND(I3388&gt;=54301,I3388&lt;=54303),"Královéhradecký kraj","0")))))))))))))))))))))))))))))))))))))))))))))))</f>
        <v>Jihomoravský kraj</v>
      </c>
      <c r="AD3388" t="s">
        <v>998</v>
      </c>
      <c r="AE3388" t="s">
        <v>998</v>
      </c>
      <c r="AF3388" t="s">
        <v>998</v>
      </c>
      <c r="AG3388" s="107">
        <v>300</v>
      </c>
      <c r="AH3388" s="107">
        <v>0</v>
      </c>
      <c r="AI3388" s="107">
        <v>0</v>
      </c>
      <c r="AJ3388" t="s">
        <v>999</v>
      </c>
      <c r="AK3388" s="106">
        <v>44877</v>
      </c>
    </row>
    <row r="3389" spans="1:37" x14ac:dyDescent="0.45">
      <c r="A3389" t="s">
        <v>1187</v>
      </c>
      <c r="B3389" t="s">
        <v>7704</v>
      </c>
      <c r="C3389" t="s">
        <v>1002</v>
      </c>
      <c r="D3389" t="s">
        <v>7707</v>
      </c>
      <c r="E3389" t="s">
        <v>992</v>
      </c>
      <c r="F3389" t="s">
        <v>1927</v>
      </c>
      <c r="G3389">
        <v>63</v>
      </c>
      <c r="H3389" t="s">
        <v>1005</v>
      </c>
      <c r="I3389">
        <v>61300</v>
      </c>
      <c r="K3389" t="s">
        <v>7706</v>
      </c>
      <c r="L3389" s="106">
        <v>41351</v>
      </c>
      <c r="M3389">
        <v>14587389</v>
      </c>
      <c r="N3389" t="s">
        <v>1144</v>
      </c>
      <c r="O3389" t="s">
        <v>12</v>
      </c>
      <c r="P3389" t="s">
        <v>997</v>
      </c>
      <c r="R3389" s="109" t="str">
        <f>IF(OR(P3389="SB",Q3389="SB"),"SB",0)</f>
        <v>SB</v>
      </c>
      <c r="V3389" s="113" t="str">
        <f>IF(AND(I3389&gt;=10000,I3389&lt;=19900),"Praha",(IF(AND(I3389&gt;=25001,I3389&lt;=29501),"Středočeský kraj",(IF(AND(I3389&gt;=30100,I3389&lt;=34972),"Středočeský kraj",(IF(AND(I3389&gt;=35002,I3389&lt;=36271),"Karlovarský kraj",(IF(AND(I3389&gt;=37001,I3389&lt;=39201),"Jihočeský kraj",(IF(AND(I3389&gt;=39701,I3389&lt;=39901),"Jihočeský kraj",(IF(AND(I3389&gt;=39301,I3389&lt;=39601),"Kraj Vysočina",(IF(AND(I3389&gt;=58001,I3389&lt;=59501),"Kraj Vysočina",(IF(AND(I3389&gt;=67401,I3389&lt;=67602),"Kraj Vysočina",(IF(AND(I3389&gt;=40001,I3389&lt;=44101),"Ústecký kraj",(IF(AND(I3389&gt;=46001,I3389&lt;=47201),"Liberecký kraj",(IF(AND(I3389&gt;=51202,I3389&lt;=51401),"Liberecký kraj",(IF(AND(I3389&gt;=53002,I3389&lt;=53976),"Pardubický kraj",(IF(AND(I3389&gt;=56002,I3389&lt;=57201),"Pardubický kraj",(IF(AND(I3389&gt;=60200,I3389&lt;=67201),"Jihomoravský kraj",(IF(AND(I3389&gt;=67801,I3389&lt;=68501),"Jihomoravský kraj",(IF(AND(I3389&gt;=69002,I3389&lt;=69801),"Jihomoravský kraj",(IF(AND(I3389&gt;=68601,I3389&lt;=68801),"Zlínský kraj",(IF(AND(I3389&gt;=75501,I3389&lt;=76901),"Zlínský kraj",(IF(AND(I3389&gt;=70030,I3389&lt;=74901),"Moravskoslezský kraj",(IF(AND(I3389&gt;=75000,I3389&lt;=75368),"Olomoucký kraj",(IF(AND(I3389&gt;=77200,I3389&lt;=79862),"Olomoucký kraj",(IF(AND(I3389&gt;=50011,I3389&lt;=50301),"Královéhradecký kraj",(IF(AND(I3389&gt;=54301,I3389&lt;=54303),"Královéhradecký kraj","0")))))))))))))))))))))))))))))))))))))))))))))))</f>
        <v>Jihomoravský kraj</v>
      </c>
      <c r="AD3389" t="s">
        <v>998</v>
      </c>
      <c r="AE3389" t="s">
        <v>998</v>
      </c>
      <c r="AF3389" t="s">
        <v>998</v>
      </c>
      <c r="AG3389" s="107">
        <v>300</v>
      </c>
      <c r="AH3389" s="107">
        <v>0</v>
      </c>
      <c r="AI3389" s="107">
        <v>0</v>
      </c>
      <c r="AJ3389" t="s">
        <v>999</v>
      </c>
      <c r="AK3389" s="106">
        <v>44877</v>
      </c>
    </row>
    <row r="3390" spans="1:37" x14ac:dyDescent="0.45">
      <c r="A3390" t="s">
        <v>1037</v>
      </c>
      <c r="B3390" t="s">
        <v>12824</v>
      </c>
      <c r="C3390" t="s">
        <v>990</v>
      </c>
      <c r="D3390" t="s">
        <v>12825</v>
      </c>
      <c r="E3390" t="s">
        <v>992</v>
      </c>
      <c r="F3390" t="s">
        <v>1965</v>
      </c>
      <c r="G3390">
        <v>31</v>
      </c>
      <c r="H3390" t="s">
        <v>1005</v>
      </c>
      <c r="I3390">
        <v>61300</v>
      </c>
      <c r="K3390" t="s">
        <v>12826</v>
      </c>
      <c r="L3390" s="106">
        <v>39380</v>
      </c>
      <c r="M3390">
        <v>14591231</v>
      </c>
      <c r="N3390" t="s">
        <v>1144</v>
      </c>
      <c r="O3390" t="s">
        <v>12</v>
      </c>
      <c r="P3390" t="s">
        <v>997</v>
      </c>
      <c r="R3390" s="109" t="str">
        <f>IF(OR(P3390="SB",Q3390="SB"),"SB",0)</f>
        <v>SB</v>
      </c>
      <c r="V3390" s="113" t="str">
        <f>IF(AND(I3390&gt;=10000,I3390&lt;=19900),"Praha",(IF(AND(I3390&gt;=25001,I3390&lt;=29501),"Středočeský kraj",(IF(AND(I3390&gt;=30100,I3390&lt;=34972),"Středočeský kraj",(IF(AND(I3390&gt;=35002,I3390&lt;=36271),"Karlovarský kraj",(IF(AND(I3390&gt;=37001,I3390&lt;=39201),"Jihočeský kraj",(IF(AND(I3390&gt;=39701,I3390&lt;=39901),"Jihočeský kraj",(IF(AND(I3390&gt;=39301,I3390&lt;=39601),"Kraj Vysočina",(IF(AND(I3390&gt;=58001,I3390&lt;=59501),"Kraj Vysočina",(IF(AND(I3390&gt;=67401,I3390&lt;=67602),"Kraj Vysočina",(IF(AND(I3390&gt;=40001,I3390&lt;=44101),"Ústecký kraj",(IF(AND(I3390&gt;=46001,I3390&lt;=47201),"Liberecký kraj",(IF(AND(I3390&gt;=51202,I3390&lt;=51401),"Liberecký kraj",(IF(AND(I3390&gt;=53002,I3390&lt;=53976),"Pardubický kraj",(IF(AND(I3390&gt;=56002,I3390&lt;=57201),"Pardubický kraj",(IF(AND(I3390&gt;=60200,I3390&lt;=67201),"Jihomoravský kraj",(IF(AND(I3390&gt;=67801,I3390&lt;=68501),"Jihomoravský kraj",(IF(AND(I3390&gt;=69002,I3390&lt;=69801),"Jihomoravský kraj",(IF(AND(I3390&gt;=68601,I3390&lt;=68801),"Zlínský kraj",(IF(AND(I3390&gt;=75501,I3390&lt;=76901),"Zlínský kraj",(IF(AND(I3390&gt;=70030,I3390&lt;=74901),"Moravskoslezský kraj",(IF(AND(I3390&gt;=75000,I3390&lt;=75368),"Olomoucký kraj",(IF(AND(I3390&gt;=77200,I3390&lt;=79862),"Olomoucký kraj",(IF(AND(I3390&gt;=50011,I3390&lt;=50301),"Královéhradecký kraj",(IF(AND(I3390&gt;=54301,I3390&lt;=54303),"Královéhradecký kraj","0")))))))))))))))))))))))))))))))))))))))))))))))</f>
        <v>Jihomoravský kraj</v>
      </c>
      <c r="AD3390" t="s">
        <v>998</v>
      </c>
      <c r="AE3390" t="s">
        <v>998</v>
      </c>
      <c r="AF3390" t="s">
        <v>998</v>
      </c>
      <c r="AG3390" s="107">
        <v>300</v>
      </c>
      <c r="AH3390" s="107">
        <v>0</v>
      </c>
      <c r="AI3390" s="107">
        <v>0</v>
      </c>
      <c r="AJ3390" t="s">
        <v>999</v>
      </c>
      <c r="AK3390" s="106">
        <v>44877</v>
      </c>
    </row>
    <row r="3391" spans="1:37" x14ac:dyDescent="0.45">
      <c r="A3391" t="s">
        <v>1572</v>
      </c>
      <c r="B3391" t="s">
        <v>12832</v>
      </c>
      <c r="C3391" t="s">
        <v>1002</v>
      </c>
      <c r="D3391" t="s">
        <v>12833</v>
      </c>
      <c r="E3391" t="s">
        <v>992</v>
      </c>
      <c r="F3391" t="s">
        <v>1965</v>
      </c>
      <c r="G3391">
        <v>31</v>
      </c>
      <c r="H3391" t="s">
        <v>1005</v>
      </c>
      <c r="I3391">
        <v>61300</v>
      </c>
      <c r="K3391" t="s">
        <v>12826</v>
      </c>
      <c r="L3391" s="106">
        <v>40053</v>
      </c>
      <c r="M3391">
        <v>14590827</v>
      </c>
      <c r="N3391" t="s">
        <v>1144</v>
      </c>
      <c r="O3391" t="s">
        <v>12</v>
      </c>
      <c r="P3391" t="s">
        <v>997</v>
      </c>
      <c r="R3391" s="109" t="str">
        <f>IF(OR(P3391="SB",Q3391="SB"),"SB",0)</f>
        <v>SB</v>
      </c>
      <c r="V3391" s="113" t="str">
        <f>IF(AND(I3391&gt;=10000,I3391&lt;=19900),"Praha",(IF(AND(I3391&gt;=25001,I3391&lt;=29501),"Středočeský kraj",(IF(AND(I3391&gt;=30100,I3391&lt;=34972),"Středočeský kraj",(IF(AND(I3391&gt;=35002,I3391&lt;=36271),"Karlovarský kraj",(IF(AND(I3391&gt;=37001,I3391&lt;=39201),"Jihočeský kraj",(IF(AND(I3391&gt;=39701,I3391&lt;=39901),"Jihočeský kraj",(IF(AND(I3391&gt;=39301,I3391&lt;=39601),"Kraj Vysočina",(IF(AND(I3391&gt;=58001,I3391&lt;=59501),"Kraj Vysočina",(IF(AND(I3391&gt;=67401,I3391&lt;=67602),"Kraj Vysočina",(IF(AND(I3391&gt;=40001,I3391&lt;=44101),"Ústecký kraj",(IF(AND(I3391&gt;=46001,I3391&lt;=47201),"Liberecký kraj",(IF(AND(I3391&gt;=51202,I3391&lt;=51401),"Liberecký kraj",(IF(AND(I3391&gt;=53002,I3391&lt;=53976),"Pardubický kraj",(IF(AND(I3391&gt;=56002,I3391&lt;=57201),"Pardubický kraj",(IF(AND(I3391&gt;=60200,I3391&lt;=67201),"Jihomoravský kraj",(IF(AND(I3391&gt;=67801,I3391&lt;=68501),"Jihomoravský kraj",(IF(AND(I3391&gt;=69002,I3391&lt;=69801),"Jihomoravský kraj",(IF(AND(I3391&gt;=68601,I3391&lt;=68801),"Zlínský kraj",(IF(AND(I3391&gt;=75501,I3391&lt;=76901),"Zlínský kraj",(IF(AND(I3391&gt;=70030,I3391&lt;=74901),"Moravskoslezský kraj",(IF(AND(I3391&gt;=75000,I3391&lt;=75368),"Olomoucký kraj",(IF(AND(I3391&gt;=77200,I3391&lt;=79862),"Olomoucký kraj",(IF(AND(I3391&gt;=50011,I3391&lt;=50301),"Královéhradecký kraj",(IF(AND(I3391&gt;=54301,I3391&lt;=54303),"Královéhradecký kraj","0")))))))))))))))))))))))))))))))))))))))))))))))</f>
        <v>Jihomoravský kraj</v>
      </c>
      <c r="AD3391" t="s">
        <v>998</v>
      </c>
      <c r="AE3391" t="s">
        <v>998</v>
      </c>
      <c r="AF3391" t="s">
        <v>998</v>
      </c>
      <c r="AG3391" s="107">
        <v>300</v>
      </c>
      <c r="AH3391" s="107">
        <v>0</v>
      </c>
      <c r="AI3391" s="107">
        <v>0</v>
      </c>
      <c r="AJ3391" t="s">
        <v>999</v>
      </c>
      <c r="AK3391" s="106">
        <v>44877</v>
      </c>
    </row>
    <row r="3392" spans="1:37" x14ac:dyDescent="0.45">
      <c r="A3392" t="s">
        <v>1069</v>
      </c>
      <c r="B3392" t="s">
        <v>16588</v>
      </c>
      <c r="C3392" t="s">
        <v>990</v>
      </c>
      <c r="D3392" t="s">
        <v>16589</v>
      </c>
      <c r="E3392" t="s">
        <v>992</v>
      </c>
      <c r="F3392" t="s">
        <v>16590</v>
      </c>
      <c r="G3392">
        <v>10</v>
      </c>
      <c r="H3392" t="s">
        <v>1005</v>
      </c>
      <c r="I3392">
        <v>61300</v>
      </c>
      <c r="K3392" t="s">
        <v>16591</v>
      </c>
      <c r="L3392" s="106">
        <v>40869</v>
      </c>
      <c r="M3392">
        <v>14636394</v>
      </c>
      <c r="N3392" t="s">
        <v>996</v>
      </c>
      <c r="O3392" t="s">
        <v>12</v>
      </c>
      <c r="P3392" t="s">
        <v>997</v>
      </c>
      <c r="R3392" s="109" t="str">
        <f>IF(OR(P3392="SB",Q3392="SB"),"SB",0)</f>
        <v>SB</v>
      </c>
      <c r="V3392" s="113" t="str">
        <f>IF(AND(I3392&gt;=10000,I3392&lt;=19900),"Praha",(IF(AND(I3392&gt;=25001,I3392&lt;=29501),"Středočeský kraj",(IF(AND(I3392&gt;=30100,I3392&lt;=34972),"Středočeský kraj",(IF(AND(I3392&gt;=35002,I3392&lt;=36271),"Karlovarský kraj",(IF(AND(I3392&gt;=37001,I3392&lt;=39201),"Jihočeský kraj",(IF(AND(I3392&gt;=39701,I3392&lt;=39901),"Jihočeský kraj",(IF(AND(I3392&gt;=39301,I3392&lt;=39601),"Kraj Vysočina",(IF(AND(I3392&gt;=58001,I3392&lt;=59501),"Kraj Vysočina",(IF(AND(I3392&gt;=67401,I3392&lt;=67602),"Kraj Vysočina",(IF(AND(I3392&gt;=40001,I3392&lt;=44101),"Ústecký kraj",(IF(AND(I3392&gt;=46001,I3392&lt;=47201),"Liberecký kraj",(IF(AND(I3392&gt;=51202,I3392&lt;=51401),"Liberecký kraj",(IF(AND(I3392&gt;=53002,I3392&lt;=53976),"Pardubický kraj",(IF(AND(I3392&gt;=56002,I3392&lt;=57201),"Pardubický kraj",(IF(AND(I3392&gt;=60200,I3392&lt;=67201),"Jihomoravský kraj",(IF(AND(I3392&gt;=67801,I3392&lt;=68501),"Jihomoravský kraj",(IF(AND(I3392&gt;=69002,I3392&lt;=69801),"Jihomoravský kraj",(IF(AND(I3392&gt;=68601,I3392&lt;=68801),"Zlínský kraj",(IF(AND(I3392&gt;=75501,I3392&lt;=76901),"Zlínský kraj",(IF(AND(I3392&gt;=70030,I3392&lt;=74901),"Moravskoslezský kraj",(IF(AND(I3392&gt;=75000,I3392&lt;=75368),"Olomoucký kraj",(IF(AND(I3392&gt;=77200,I3392&lt;=79862),"Olomoucký kraj",(IF(AND(I3392&gt;=50011,I3392&lt;=50301),"Královéhradecký kraj",(IF(AND(I3392&gt;=54301,I3392&lt;=54303),"Královéhradecký kraj","0")))))))))))))))))))))))))))))))))))))))))))))))</f>
        <v>Jihomoravský kraj</v>
      </c>
      <c r="AD3392" t="s">
        <v>998</v>
      </c>
      <c r="AE3392" t="s">
        <v>998</v>
      </c>
      <c r="AF3392" t="s">
        <v>998</v>
      </c>
      <c r="AG3392" s="107">
        <v>300</v>
      </c>
      <c r="AH3392" s="107">
        <v>0</v>
      </c>
      <c r="AI3392" s="107">
        <v>0</v>
      </c>
      <c r="AJ3392" t="s">
        <v>999</v>
      </c>
      <c r="AK3392" s="106">
        <v>44923</v>
      </c>
    </row>
    <row r="3393" spans="1:37" x14ac:dyDescent="0.45">
      <c r="A3393" t="s">
        <v>1156</v>
      </c>
      <c r="B3393" t="s">
        <v>5527</v>
      </c>
      <c r="C3393" t="s">
        <v>990</v>
      </c>
      <c r="D3393" t="s">
        <v>5534</v>
      </c>
      <c r="E3393" t="s">
        <v>992</v>
      </c>
      <c r="F3393" t="s">
        <v>5535</v>
      </c>
      <c r="G3393">
        <v>58</v>
      </c>
      <c r="H3393" t="s">
        <v>1005</v>
      </c>
      <c r="I3393">
        <v>61400</v>
      </c>
      <c r="J3393">
        <v>608402818</v>
      </c>
      <c r="K3393" t="s">
        <v>5536</v>
      </c>
      <c r="L3393" s="106">
        <v>28776</v>
      </c>
      <c r="M3393">
        <v>13668519</v>
      </c>
      <c r="N3393" t="s">
        <v>1182</v>
      </c>
      <c r="O3393" t="s">
        <v>1015</v>
      </c>
      <c r="P3393" t="s">
        <v>997</v>
      </c>
      <c r="R3393" s="109" t="str">
        <f>IF(OR(P3393="SB",Q3393="SB"),"SB",0)</f>
        <v>SB</v>
      </c>
      <c r="T3393" s="110">
        <v>16124</v>
      </c>
      <c r="U3393" t="s">
        <v>19633</v>
      </c>
      <c r="V3393" s="113" t="str">
        <f>IF(AND(I3393&gt;=10000,I3393&lt;=19900),"Praha",(IF(AND(I3393&gt;=25001,I3393&lt;=29501),"Středočeský kraj",(IF(AND(I3393&gt;=30100,I3393&lt;=34972),"Středočeský kraj",(IF(AND(I3393&gt;=35002,I3393&lt;=36271),"Karlovarský kraj",(IF(AND(I3393&gt;=37001,I3393&lt;=39201),"Jihočeský kraj",(IF(AND(I3393&gt;=39701,I3393&lt;=39901),"Jihočeský kraj",(IF(AND(I3393&gt;=39301,I3393&lt;=39601),"Kraj Vysočina",(IF(AND(I3393&gt;=58001,I3393&lt;=59501),"Kraj Vysočina",(IF(AND(I3393&gt;=67401,I3393&lt;=67602),"Kraj Vysočina",(IF(AND(I3393&gt;=40001,I3393&lt;=44101),"Ústecký kraj",(IF(AND(I3393&gt;=46001,I3393&lt;=47201),"Liberecký kraj",(IF(AND(I3393&gt;=51202,I3393&lt;=51401),"Liberecký kraj",(IF(AND(I3393&gt;=53002,I3393&lt;=53976),"Pardubický kraj",(IF(AND(I3393&gt;=56002,I3393&lt;=57201),"Pardubický kraj",(IF(AND(I3393&gt;=60200,I3393&lt;=67201),"Jihomoravský kraj",(IF(AND(I3393&gt;=67801,I3393&lt;=68501),"Jihomoravský kraj",(IF(AND(I3393&gt;=69002,I3393&lt;=69801),"Jihomoravský kraj",(IF(AND(I3393&gt;=68601,I3393&lt;=68801),"Zlínský kraj",(IF(AND(I3393&gt;=75501,I3393&lt;=76901),"Zlínský kraj",(IF(AND(I3393&gt;=70030,I3393&lt;=74901),"Moravskoslezský kraj",(IF(AND(I3393&gt;=75000,I3393&lt;=75368),"Olomoucký kraj",(IF(AND(I3393&gt;=77200,I3393&lt;=79862),"Olomoucký kraj",(IF(AND(I3393&gt;=50011,I3393&lt;=50301),"Královéhradecký kraj",(IF(AND(I3393&gt;=54301,I3393&lt;=54303),"Královéhradecký kraj","0")))))))))))))))))))))))))))))))))))))))))))))))</f>
        <v>Jihomoravský kraj</v>
      </c>
      <c r="AB3393" t="s">
        <v>5537</v>
      </c>
      <c r="AD3393" t="s">
        <v>998</v>
      </c>
      <c r="AE3393" t="s">
        <v>998</v>
      </c>
      <c r="AF3393" t="s">
        <v>998</v>
      </c>
      <c r="AG3393" s="107">
        <v>0</v>
      </c>
      <c r="AH3393" s="107">
        <v>0</v>
      </c>
      <c r="AI3393" s="107">
        <v>0</v>
      </c>
      <c r="AJ3393" t="s">
        <v>1012</v>
      </c>
    </row>
    <row r="3394" spans="1:37" x14ac:dyDescent="0.45">
      <c r="A3394" t="s">
        <v>1295</v>
      </c>
      <c r="B3394" t="s">
        <v>4271</v>
      </c>
      <c r="C3394" t="s">
        <v>990</v>
      </c>
      <c r="D3394" t="s">
        <v>4272</v>
      </c>
      <c r="E3394" t="s">
        <v>992</v>
      </c>
      <c r="F3394" t="s">
        <v>4273</v>
      </c>
      <c r="G3394">
        <v>11</v>
      </c>
      <c r="H3394" t="s">
        <v>1005</v>
      </c>
      <c r="I3394">
        <v>61400</v>
      </c>
      <c r="K3394" t="s">
        <v>4274</v>
      </c>
      <c r="L3394" s="106">
        <v>41123</v>
      </c>
      <c r="M3394">
        <v>14611843</v>
      </c>
      <c r="N3394" t="s">
        <v>996</v>
      </c>
      <c r="O3394" t="s">
        <v>12</v>
      </c>
      <c r="P3394" t="s">
        <v>997</v>
      </c>
      <c r="R3394" s="109" t="str">
        <f>IF(OR(P3394="SB",Q3394="SB"),"SB",0)</f>
        <v>SB</v>
      </c>
      <c r="T3394" s="110" t="s">
        <v>998</v>
      </c>
      <c r="V3394" s="113" t="str">
        <f>IF(AND(I3394&gt;=10000,I3394&lt;=19900),"Praha",(IF(AND(I3394&gt;=25001,I3394&lt;=29501),"Středočeský kraj",(IF(AND(I3394&gt;=30100,I3394&lt;=34972),"Středočeský kraj",(IF(AND(I3394&gt;=35002,I3394&lt;=36271),"Karlovarský kraj",(IF(AND(I3394&gt;=37001,I3394&lt;=39201),"Jihočeský kraj",(IF(AND(I3394&gt;=39701,I3394&lt;=39901),"Jihočeský kraj",(IF(AND(I3394&gt;=39301,I3394&lt;=39601),"Kraj Vysočina",(IF(AND(I3394&gt;=58001,I3394&lt;=59501),"Kraj Vysočina",(IF(AND(I3394&gt;=67401,I3394&lt;=67602),"Kraj Vysočina",(IF(AND(I3394&gt;=40001,I3394&lt;=44101),"Ústecký kraj",(IF(AND(I3394&gt;=46001,I3394&lt;=47201),"Liberecký kraj",(IF(AND(I3394&gt;=51202,I3394&lt;=51401),"Liberecký kraj",(IF(AND(I3394&gt;=53002,I3394&lt;=53976),"Pardubický kraj",(IF(AND(I3394&gt;=56002,I3394&lt;=57201),"Pardubický kraj",(IF(AND(I3394&gt;=60200,I3394&lt;=67201),"Jihomoravský kraj",(IF(AND(I3394&gt;=67801,I3394&lt;=68501),"Jihomoravský kraj",(IF(AND(I3394&gt;=69002,I3394&lt;=69801),"Jihomoravský kraj",(IF(AND(I3394&gt;=68601,I3394&lt;=68801),"Zlínský kraj",(IF(AND(I3394&gt;=75501,I3394&lt;=76901),"Zlínský kraj",(IF(AND(I3394&gt;=70030,I3394&lt;=74901),"Moravskoslezský kraj",(IF(AND(I3394&gt;=75000,I3394&lt;=75368),"Olomoucký kraj",(IF(AND(I3394&gt;=77200,I3394&lt;=79862),"Olomoucký kraj",(IF(AND(I3394&gt;=50011,I3394&lt;=50301),"Královéhradecký kraj",(IF(AND(I3394&gt;=54301,I3394&lt;=54303),"Královéhradecký kraj","0")))))))))))))))))))))))))))))))))))))))))))))))</f>
        <v>Jihomoravský kraj</v>
      </c>
      <c r="AB3394" t="s">
        <v>998</v>
      </c>
      <c r="AD3394" t="s">
        <v>998</v>
      </c>
      <c r="AE3394" t="s">
        <v>998</v>
      </c>
      <c r="AF3394" t="s">
        <v>998</v>
      </c>
      <c r="AG3394" s="107">
        <v>300</v>
      </c>
      <c r="AH3394" s="107">
        <v>0</v>
      </c>
      <c r="AI3394" s="107">
        <v>0</v>
      </c>
      <c r="AJ3394" t="s">
        <v>999</v>
      </c>
      <c r="AK3394" s="106">
        <v>44923</v>
      </c>
    </row>
    <row r="3395" spans="1:37" x14ac:dyDescent="0.45">
      <c r="A3395" t="s">
        <v>1270</v>
      </c>
      <c r="B3395" t="s">
        <v>6174</v>
      </c>
      <c r="C3395" t="s">
        <v>990</v>
      </c>
      <c r="D3395" t="s">
        <v>6175</v>
      </c>
      <c r="E3395" t="s">
        <v>992</v>
      </c>
      <c r="F3395" t="s">
        <v>6176</v>
      </c>
      <c r="G3395">
        <v>1</v>
      </c>
      <c r="H3395" t="s">
        <v>1005</v>
      </c>
      <c r="I3395">
        <v>61400</v>
      </c>
      <c r="K3395" t="s">
        <v>6177</v>
      </c>
      <c r="L3395" s="106">
        <v>39267</v>
      </c>
      <c r="M3395">
        <v>14620937</v>
      </c>
      <c r="N3395" t="s">
        <v>996</v>
      </c>
      <c r="O3395" t="s">
        <v>12</v>
      </c>
      <c r="P3395" t="s">
        <v>997</v>
      </c>
      <c r="R3395" s="109" t="str">
        <f>IF(OR(P3395="SB",Q3395="SB"),"SB",0)</f>
        <v>SB</v>
      </c>
      <c r="T3395" s="110" t="s">
        <v>998</v>
      </c>
      <c r="V3395" s="113" t="str">
        <f>IF(AND(I3395&gt;=10000,I3395&lt;=19900),"Praha",(IF(AND(I3395&gt;=25001,I3395&lt;=29501),"Středočeský kraj",(IF(AND(I3395&gt;=30100,I3395&lt;=34972),"Středočeský kraj",(IF(AND(I3395&gt;=35002,I3395&lt;=36271),"Karlovarský kraj",(IF(AND(I3395&gt;=37001,I3395&lt;=39201),"Jihočeský kraj",(IF(AND(I3395&gt;=39701,I3395&lt;=39901),"Jihočeský kraj",(IF(AND(I3395&gt;=39301,I3395&lt;=39601),"Kraj Vysočina",(IF(AND(I3395&gt;=58001,I3395&lt;=59501),"Kraj Vysočina",(IF(AND(I3395&gt;=67401,I3395&lt;=67602),"Kraj Vysočina",(IF(AND(I3395&gt;=40001,I3395&lt;=44101),"Ústecký kraj",(IF(AND(I3395&gt;=46001,I3395&lt;=47201),"Liberecký kraj",(IF(AND(I3395&gt;=51202,I3395&lt;=51401),"Liberecký kraj",(IF(AND(I3395&gt;=53002,I3395&lt;=53976),"Pardubický kraj",(IF(AND(I3395&gt;=56002,I3395&lt;=57201),"Pardubický kraj",(IF(AND(I3395&gt;=60200,I3395&lt;=67201),"Jihomoravský kraj",(IF(AND(I3395&gt;=67801,I3395&lt;=68501),"Jihomoravský kraj",(IF(AND(I3395&gt;=69002,I3395&lt;=69801),"Jihomoravský kraj",(IF(AND(I3395&gt;=68601,I3395&lt;=68801),"Zlínský kraj",(IF(AND(I3395&gt;=75501,I3395&lt;=76901),"Zlínský kraj",(IF(AND(I3395&gt;=70030,I3395&lt;=74901),"Moravskoslezský kraj",(IF(AND(I3395&gt;=75000,I3395&lt;=75368),"Olomoucký kraj",(IF(AND(I3395&gt;=77200,I3395&lt;=79862),"Olomoucký kraj",(IF(AND(I3395&gt;=50011,I3395&lt;=50301),"Královéhradecký kraj",(IF(AND(I3395&gt;=54301,I3395&lt;=54303),"Královéhradecký kraj","0")))))))))))))))))))))))))))))))))))))))))))))))</f>
        <v>Jihomoravský kraj</v>
      </c>
      <c r="AB3395" t="s">
        <v>998</v>
      </c>
      <c r="AD3395" t="s">
        <v>998</v>
      </c>
      <c r="AE3395" t="s">
        <v>998</v>
      </c>
      <c r="AF3395" t="s">
        <v>998</v>
      </c>
      <c r="AG3395" s="107">
        <v>300</v>
      </c>
      <c r="AH3395" s="107">
        <v>0</v>
      </c>
      <c r="AI3395" s="107">
        <v>0</v>
      </c>
      <c r="AJ3395" t="s">
        <v>999</v>
      </c>
      <c r="AK3395" s="106">
        <v>44923</v>
      </c>
    </row>
    <row r="3396" spans="1:37" x14ac:dyDescent="0.45">
      <c r="A3396" t="s">
        <v>1708</v>
      </c>
      <c r="B3396" t="s">
        <v>6174</v>
      </c>
      <c r="C3396" t="s">
        <v>990</v>
      </c>
      <c r="D3396" t="s">
        <v>6178</v>
      </c>
      <c r="E3396" t="s">
        <v>992</v>
      </c>
      <c r="F3396" t="s">
        <v>6176</v>
      </c>
      <c r="G3396">
        <v>1</v>
      </c>
      <c r="H3396" t="s">
        <v>1005</v>
      </c>
      <c r="I3396">
        <v>61400</v>
      </c>
      <c r="K3396" t="s">
        <v>6179</v>
      </c>
      <c r="L3396" s="106">
        <v>41232</v>
      </c>
      <c r="M3396">
        <v>14621038</v>
      </c>
      <c r="N3396" t="s">
        <v>996</v>
      </c>
      <c r="O3396" t="s">
        <v>12</v>
      </c>
      <c r="P3396" t="s">
        <v>997</v>
      </c>
      <c r="R3396" s="109" t="str">
        <f>IF(OR(P3396="SB",Q3396="SB"),"SB",0)</f>
        <v>SB</v>
      </c>
      <c r="T3396" s="110" t="s">
        <v>998</v>
      </c>
      <c r="V3396" s="113" t="str">
        <f>IF(AND(I3396&gt;=10000,I3396&lt;=19900),"Praha",(IF(AND(I3396&gt;=25001,I3396&lt;=29501),"Středočeský kraj",(IF(AND(I3396&gt;=30100,I3396&lt;=34972),"Středočeský kraj",(IF(AND(I3396&gt;=35002,I3396&lt;=36271),"Karlovarský kraj",(IF(AND(I3396&gt;=37001,I3396&lt;=39201),"Jihočeský kraj",(IF(AND(I3396&gt;=39701,I3396&lt;=39901),"Jihočeský kraj",(IF(AND(I3396&gt;=39301,I3396&lt;=39601),"Kraj Vysočina",(IF(AND(I3396&gt;=58001,I3396&lt;=59501),"Kraj Vysočina",(IF(AND(I3396&gt;=67401,I3396&lt;=67602),"Kraj Vysočina",(IF(AND(I3396&gt;=40001,I3396&lt;=44101),"Ústecký kraj",(IF(AND(I3396&gt;=46001,I3396&lt;=47201),"Liberecký kraj",(IF(AND(I3396&gt;=51202,I3396&lt;=51401),"Liberecký kraj",(IF(AND(I3396&gt;=53002,I3396&lt;=53976),"Pardubický kraj",(IF(AND(I3396&gt;=56002,I3396&lt;=57201),"Pardubický kraj",(IF(AND(I3396&gt;=60200,I3396&lt;=67201),"Jihomoravský kraj",(IF(AND(I3396&gt;=67801,I3396&lt;=68501),"Jihomoravský kraj",(IF(AND(I3396&gt;=69002,I3396&lt;=69801),"Jihomoravský kraj",(IF(AND(I3396&gt;=68601,I3396&lt;=68801),"Zlínský kraj",(IF(AND(I3396&gt;=75501,I3396&lt;=76901),"Zlínský kraj",(IF(AND(I3396&gt;=70030,I3396&lt;=74901),"Moravskoslezský kraj",(IF(AND(I3396&gt;=75000,I3396&lt;=75368),"Olomoucký kraj",(IF(AND(I3396&gt;=77200,I3396&lt;=79862),"Olomoucký kraj",(IF(AND(I3396&gt;=50011,I3396&lt;=50301),"Královéhradecký kraj",(IF(AND(I3396&gt;=54301,I3396&lt;=54303),"Královéhradecký kraj","0")))))))))))))))))))))))))))))))))))))))))))))))</f>
        <v>Jihomoravský kraj</v>
      </c>
      <c r="AB3396" t="s">
        <v>998</v>
      </c>
      <c r="AD3396" t="s">
        <v>998</v>
      </c>
      <c r="AE3396" t="s">
        <v>998</v>
      </c>
      <c r="AF3396" t="s">
        <v>998</v>
      </c>
      <c r="AG3396" s="107">
        <v>300</v>
      </c>
      <c r="AH3396" s="107">
        <v>0</v>
      </c>
      <c r="AI3396" s="107">
        <v>0</v>
      </c>
      <c r="AJ3396" t="s">
        <v>999</v>
      </c>
      <c r="AK3396" s="106">
        <v>44923</v>
      </c>
    </row>
    <row r="3397" spans="1:37" x14ac:dyDescent="0.45">
      <c r="A3397" t="s">
        <v>1013</v>
      </c>
      <c r="B3397" t="s">
        <v>6664</v>
      </c>
      <c r="C3397" t="s">
        <v>1002</v>
      </c>
      <c r="D3397" t="s">
        <v>6665</v>
      </c>
      <c r="E3397" t="s">
        <v>992</v>
      </c>
      <c r="F3397" t="s">
        <v>6666</v>
      </c>
      <c r="G3397">
        <v>45</v>
      </c>
      <c r="H3397" t="s">
        <v>1005</v>
      </c>
      <c r="I3397">
        <v>61400</v>
      </c>
      <c r="K3397" t="s">
        <v>6667</v>
      </c>
      <c r="L3397" s="106">
        <v>40901</v>
      </c>
      <c r="M3397">
        <v>14611237</v>
      </c>
      <c r="N3397" t="s">
        <v>996</v>
      </c>
      <c r="O3397" t="s">
        <v>12</v>
      </c>
      <c r="P3397" t="s">
        <v>997</v>
      </c>
      <c r="R3397" s="109" t="str">
        <f>IF(OR(P3397="SB",Q3397="SB"),"SB",0)</f>
        <v>SB</v>
      </c>
      <c r="T3397" s="110" t="s">
        <v>998</v>
      </c>
      <c r="V3397" s="113" t="str">
        <f>IF(AND(I3397&gt;=10000,I3397&lt;=19900),"Praha",(IF(AND(I3397&gt;=25001,I3397&lt;=29501),"Středočeský kraj",(IF(AND(I3397&gt;=30100,I3397&lt;=34972),"Středočeský kraj",(IF(AND(I3397&gt;=35002,I3397&lt;=36271),"Karlovarský kraj",(IF(AND(I3397&gt;=37001,I3397&lt;=39201),"Jihočeský kraj",(IF(AND(I3397&gt;=39701,I3397&lt;=39901),"Jihočeský kraj",(IF(AND(I3397&gt;=39301,I3397&lt;=39601),"Kraj Vysočina",(IF(AND(I3397&gt;=58001,I3397&lt;=59501),"Kraj Vysočina",(IF(AND(I3397&gt;=67401,I3397&lt;=67602),"Kraj Vysočina",(IF(AND(I3397&gt;=40001,I3397&lt;=44101),"Ústecký kraj",(IF(AND(I3397&gt;=46001,I3397&lt;=47201),"Liberecký kraj",(IF(AND(I3397&gt;=51202,I3397&lt;=51401),"Liberecký kraj",(IF(AND(I3397&gt;=53002,I3397&lt;=53976),"Pardubický kraj",(IF(AND(I3397&gt;=56002,I3397&lt;=57201),"Pardubický kraj",(IF(AND(I3397&gt;=60200,I3397&lt;=67201),"Jihomoravský kraj",(IF(AND(I3397&gt;=67801,I3397&lt;=68501),"Jihomoravský kraj",(IF(AND(I3397&gt;=69002,I3397&lt;=69801),"Jihomoravský kraj",(IF(AND(I3397&gt;=68601,I3397&lt;=68801),"Zlínský kraj",(IF(AND(I3397&gt;=75501,I3397&lt;=76901),"Zlínský kraj",(IF(AND(I3397&gt;=70030,I3397&lt;=74901),"Moravskoslezský kraj",(IF(AND(I3397&gt;=75000,I3397&lt;=75368),"Olomoucký kraj",(IF(AND(I3397&gt;=77200,I3397&lt;=79862),"Olomoucký kraj",(IF(AND(I3397&gt;=50011,I3397&lt;=50301),"Královéhradecký kraj",(IF(AND(I3397&gt;=54301,I3397&lt;=54303),"Královéhradecký kraj","0")))))))))))))))))))))))))))))))))))))))))))))))</f>
        <v>Jihomoravský kraj</v>
      </c>
      <c r="AB3397" t="s">
        <v>998</v>
      </c>
      <c r="AD3397" t="s">
        <v>998</v>
      </c>
      <c r="AE3397" t="s">
        <v>998</v>
      </c>
      <c r="AF3397" t="s">
        <v>998</v>
      </c>
      <c r="AG3397" s="107">
        <v>300</v>
      </c>
      <c r="AH3397" s="107">
        <v>0</v>
      </c>
      <c r="AI3397" s="107">
        <v>0</v>
      </c>
      <c r="AJ3397" t="s">
        <v>999</v>
      </c>
      <c r="AK3397" s="106">
        <v>44923</v>
      </c>
    </row>
    <row r="3398" spans="1:37" x14ac:dyDescent="0.45">
      <c r="A3398" t="s">
        <v>1197</v>
      </c>
      <c r="B3398" t="s">
        <v>7804</v>
      </c>
      <c r="C3398" t="s">
        <v>1002</v>
      </c>
      <c r="D3398" t="s">
        <v>7805</v>
      </c>
      <c r="E3398" t="s">
        <v>992</v>
      </c>
      <c r="F3398" t="s">
        <v>4563</v>
      </c>
      <c r="G3398">
        <v>174</v>
      </c>
      <c r="H3398" t="s">
        <v>1005</v>
      </c>
      <c r="I3398">
        <v>61400</v>
      </c>
      <c r="K3398" t="s">
        <v>7806</v>
      </c>
      <c r="L3398" s="106">
        <v>34783</v>
      </c>
      <c r="M3398">
        <v>14630940</v>
      </c>
      <c r="N3398" t="s">
        <v>996</v>
      </c>
      <c r="O3398" t="s">
        <v>12</v>
      </c>
      <c r="P3398" t="s">
        <v>997</v>
      </c>
      <c r="R3398" s="109" t="str">
        <f>IF(OR(P3398="SB",Q3398="SB"),"SB",0)</f>
        <v>SB</v>
      </c>
      <c r="T3398" s="110" t="s">
        <v>998</v>
      </c>
      <c r="V3398" s="113" t="str">
        <f>IF(AND(I3398&gt;=10000,I3398&lt;=19900),"Praha",(IF(AND(I3398&gt;=25001,I3398&lt;=29501),"Středočeský kraj",(IF(AND(I3398&gt;=30100,I3398&lt;=34972),"Středočeský kraj",(IF(AND(I3398&gt;=35002,I3398&lt;=36271),"Karlovarský kraj",(IF(AND(I3398&gt;=37001,I3398&lt;=39201),"Jihočeský kraj",(IF(AND(I3398&gt;=39701,I3398&lt;=39901),"Jihočeský kraj",(IF(AND(I3398&gt;=39301,I3398&lt;=39601),"Kraj Vysočina",(IF(AND(I3398&gt;=58001,I3398&lt;=59501),"Kraj Vysočina",(IF(AND(I3398&gt;=67401,I3398&lt;=67602),"Kraj Vysočina",(IF(AND(I3398&gt;=40001,I3398&lt;=44101),"Ústecký kraj",(IF(AND(I3398&gt;=46001,I3398&lt;=47201),"Liberecký kraj",(IF(AND(I3398&gt;=51202,I3398&lt;=51401),"Liberecký kraj",(IF(AND(I3398&gt;=53002,I3398&lt;=53976),"Pardubický kraj",(IF(AND(I3398&gt;=56002,I3398&lt;=57201),"Pardubický kraj",(IF(AND(I3398&gt;=60200,I3398&lt;=67201),"Jihomoravský kraj",(IF(AND(I3398&gt;=67801,I3398&lt;=68501),"Jihomoravský kraj",(IF(AND(I3398&gt;=69002,I3398&lt;=69801),"Jihomoravský kraj",(IF(AND(I3398&gt;=68601,I3398&lt;=68801),"Zlínský kraj",(IF(AND(I3398&gt;=75501,I3398&lt;=76901),"Zlínský kraj",(IF(AND(I3398&gt;=70030,I3398&lt;=74901),"Moravskoslezský kraj",(IF(AND(I3398&gt;=75000,I3398&lt;=75368),"Olomoucký kraj",(IF(AND(I3398&gt;=77200,I3398&lt;=79862),"Olomoucký kraj",(IF(AND(I3398&gt;=50011,I3398&lt;=50301),"Královéhradecký kraj",(IF(AND(I3398&gt;=54301,I3398&lt;=54303),"Královéhradecký kraj","0")))))))))))))))))))))))))))))))))))))))))))))))</f>
        <v>Jihomoravský kraj</v>
      </c>
      <c r="AB3398" t="s">
        <v>998</v>
      </c>
      <c r="AD3398" t="s">
        <v>998</v>
      </c>
      <c r="AE3398" t="s">
        <v>998</v>
      </c>
      <c r="AF3398" t="s">
        <v>998</v>
      </c>
      <c r="AG3398" s="107">
        <v>300</v>
      </c>
      <c r="AH3398" s="107">
        <v>0</v>
      </c>
      <c r="AI3398" s="107">
        <v>0</v>
      </c>
      <c r="AJ3398" t="s">
        <v>999</v>
      </c>
      <c r="AK3398" s="106">
        <v>44924</v>
      </c>
    </row>
    <row r="3399" spans="1:37" x14ac:dyDescent="0.45">
      <c r="A3399" t="s">
        <v>1007</v>
      </c>
      <c r="B3399" t="s">
        <v>8595</v>
      </c>
      <c r="C3399" t="s">
        <v>990</v>
      </c>
      <c r="D3399" t="s">
        <v>8596</v>
      </c>
      <c r="E3399" t="s">
        <v>992</v>
      </c>
      <c r="F3399" t="s">
        <v>8597</v>
      </c>
      <c r="G3399">
        <v>10</v>
      </c>
      <c r="H3399" t="s">
        <v>1005</v>
      </c>
      <c r="I3399">
        <v>61400</v>
      </c>
      <c r="K3399" t="s">
        <v>8598</v>
      </c>
      <c r="L3399" s="106">
        <v>41873</v>
      </c>
      <c r="M3399">
        <v>14637913</v>
      </c>
      <c r="N3399" t="s">
        <v>996</v>
      </c>
      <c r="O3399" t="s">
        <v>12</v>
      </c>
      <c r="P3399" t="s">
        <v>997</v>
      </c>
      <c r="R3399" s="109" t="str">
        <f>IF(OR(P3399="SB",Q3399="SB"),"SB",0)</f>
        <v>SB</v>
      </c>
      <c r="T3399" s="110" t="s">
        <v>998</v>
      </c>
      <c r="V3399" s="113" t="str">
        <f>IF(AND(I3399&gt;=10000,I3399&lt;=19900),"Praha",(IF(AND(I3399&gt;=25001,I3399&lt;=29501),"Středočeský kraj",(IF(AND(I3399&gt;=30100,I3399&lt;=34972),"Středočeský kraj",(IF(AND(I3399&gt;=35002,I3399&lt;=36271),"Karlovarský kraj",(IF(AND(I3399&gt;=37001,I3399&lt;=39201),"Jihočeský kraj",(IF(AND(I3399&gt;=39701,I3399&lt;=39901),"Jihočeský kraj",(IF(AND(I3399&gt;=39301,I3399&lt;=39601),"Kraj Vysočina",(IF(AND(I3399&gt;=58001,I3399&lt;=59501),"Kraj Vysočina",(IF(AND(I3399&gt;=67401,I3399&lt;=67602),"Kraj Vysočina",(IF(AND(I3399&gt;=40001,I3399&lt;=44101),"Ústecký kraj",(IF(AND(I3399&gt;=46001,I3399&lt;=47201),"Liberecký kraj",(IF(AND(I3399&gt;=51202,I3399&lt;=51401),"Liberecký kraj",(IF(AND(I3399&gt;=53002,I3399&lt;=53976),"Pardubický kraj",(IF(AND(I3399&gt;=56002,I3399&lt;=57201),"Pardubický kraj",(IF(AND(I3399&gt;=60200,I3399&lt;=67201),"Jihomoravský kraj",(IF(AND(I3399&gt;=67801,I3399&lt;=68501),"Jihomoravský kraj",(IF(AND(I3399&gt;=69002,I3399&lt;=69801),"Jihomoravský kraj",(IF(AND(I3399&gt;=68601,I3399&lt;=68801),"Zlínský kraj",(IF(AND(I3399&gt;=75501,I3399&lt;=76901),"Zlínský kraj",(IF(AND(I3399&gt;=70030,I3399&lt;=74901),"Moravskoslezský kraj",(IF(AND(I3399&gt;=75000,I3399&lt;=75368),"Olomoucký kraj",(IF(AND(I3399&gt;=77200,I3399&lt;=79862),"Olomoucký kraj",(IF(AND(I3399&gt;=50011,I3399&lt;=50301),"Královéhradecký kraj",(IF(AND(I3399&gt;=54301,I3399&lt;=54303),"Královéhradecký kraj","0")))))))))))))))))))))))))))))))))))))))))))))))</f>
        <v>Jihomoravský kraj</v>
      </c>
      <c r="AB3399" t="s">
        <v>998</v>
      </c>
      <c r="AD3399" t="s">
        <v>998</v>
      </c>
      <c r="AE3399" t="s">
        <v>998</v>
      </c>
      <c r="AF3399" t="s">
        <v>998</v>
      </c>
      <c r="AG3399" s="107">
        <v>300</v>
      </c>
      <c r="AH3399" s="107">
        <v>0</v>
      </c>
      <c r="AI3399" s="107">
        <v>0</v>
      </c>
      <c r="AJ3399" t="s">
        <v>999</v>
      </c>
      <c r="AK3399" s="106">
        <v>44923</v>
      </c>
    </row>
    <row r="3400" spans="1:37" x14ac:dyDescent="0.45">
      <c r="A3400" t="s">
        <v>2264</v>
      </c>
      <c r="B3400" t="s">
        <v>9838</v>
      </c>
      <c r="C3400" t="s">
        <v>1002</v>
      </c>
      <c r="D3400" t="s">
        <v>9842</v>
      </c>
      <c r="E3400" t="s">
        <v>992</v>
      </c>
      <c r="F3400" t="s">
        <v>9843</v>
      </c>
      <c r="G3400">
        <v>19</v>
      </c>
      <c r="H3400" t="s">
        <v>1005</v>
      </c>
      <c r="I3400">
        <v>61400</v>
      </c>
      <c r="K3400" t="s">
        <v>9844</v>
      </c>
      <c r="L3400" s="106">
        <v>27476</v>
      </c>
      <c r="M3400">
        <v>14632556</v>
      </c>
      <c r="N3400" t="s">
        <v>996</v>
      </c>
      <c r="O3400" t="s">
        <v>12</v>
      </c>
      <c r="P3400" t="s">
        <v>997</v>
      </c>
      <c r="R3400" s="109" t="str">
        <f>IF(OR(P3400="SB",Q3400="SB"),"SB",0)</f>
        <v>SB</v>
      </c>
      <c r="T3400" s="110" t="s">
        <v>998</v>
      </c>
      <c r="V3400" s="113" t="str">
        <f>IF(AND(I3400&gt;=10000,I3400&lt;=19900),"Praha",(IF(AND(I3400&gt;=25001,I3400&lt;=29501),"Středočeský kraj",(IF(AND(I3400&gt;=30100,I3400&lt;=34972),"Středočeský kraj",(IF(AND(I3400&gt;=35002,I3400&lt;=36271),"Karlovarský kraj",(IF(AND(I3400&gt;=37001,I3400&lt;=39201),"Jihočeský kraj",(IF(AND(I3400&gt;=39701,I3400&lt;=39901),"Jihočeský kraj",(IF(AND(I3400&gt;=39301,I3400&lt;=39601),"Kraj Vysočina",(IF(AND(I3400&gt;=58001,I3400&lt;=59501),"Kraj Vysočina",(IF(AND(I3400&gt;=67401,I3400&lt;=67602),"Kraj Vysočina",(IF(AND(I3400&gt;=40001,I3400&lt;=44101),"Ústecký kraj",(IF(AND(I3400&gt;=46001,I3400&lt;=47201),"Liberecký kraj",(IF(AND(I3400&gt;=51202,I3400&lt;=51401),"Liberecký kraj",(IF(AND(I3400&gt;=53002,I3400&lt;=53976),"Pardubický kraj",(IF(AND(I3400&gt;=56002,I3400&lt;=57201),"Pardubický kraj",(IF(AND(I3400&gt;=60200,I3400&lt;=67201),"Jihomoravský kraj",(IF(AND(I3400&gt;=67801,I3400&lt;=68501),"Jihomoravský kraj",(IF(AND(I3400&gt;=69002,I3400&lt;=69801),"Jihomoravský kraj",(IF(AND(I3400&gt;=68601,I3400&lt;=68801),"Zlínský kraj",(IF(AND(I3400&gt;=75501,I3400&lt;=76901),"Zlínský kraj",(IF(AND(I3400&gt;=70030,I3400&lt;=74901),"Moravskoslezský kraj",(IF(AND(I3400&gt;=75000,I3400&lt;=75368),"Olomoucký kraj",(IF(AND(I3400&gt;=77200,I3400&lt;=79862),"Olomoucký kraj",(IF(AND(I3400&gt;=50011,I3400&lt;=50301),"Královéhradecký kraj",(IF(AND(I3400&gt;=54301,I3400&lt;=54303),"Královéhradecký kraj","0")))))))))))))))))))))))))))))))))))))))))))))))</f>
        <v>Jihomoravský kraj</v>
      </c>
      <c r="AB3400" t="s">
        <v>998</v>
      </c>
      <c r="AD3400" t="s">
        <v>998</v>
      </c>
      <c r="AE3400" t="s">
        <v>998</v>
      </c>
      <c r="AF3400" t="s">
        <v>998</v>
      </c>
      <c r="AG3400" s="107">
        <v>0</v>
      </c>
      <c r="AH3400" s="107">
        <v>0</v>
      </c>
      <c r="AI3400" s="107">
        <v>0</v>
      </c>
      <c r="AJ3400" t="s">
        <v>1012</v>
      </c>
    </row>
    <row r="3401" spans="1:37" x14ac:dyDescent="0.45">
      <c r="A3401" t="s">
        <v>10232</v>
      </c>
      <c r="B3401" t="s">
        <v>11572</v>
      </c>
      <c r="C3401" t="s">
        <v>1002</v>
      </c>
      <c r="D3401" t="s">
        <v>11574</v>
      </c>
      <c r="E3401" t="s">
        <v>992</v>
      </c>
      <c r="F3401" t="s">
        <v>11567</v>
      </c>
      <c r="G3401">
        <v>9</v>
      </c>
      <c r="H3401" t="s">
        <v>1005</v>
      </c>
      <c r="I3401">
        <v>61400</v>
      </c>
      <c r="K3401" t="s">
        <v>11575</v>
      </c>
      <c r="L3401" s="106">
        <v>39311</v>
      </c>
      <c r="M3401">
        <v>14663272</v>
      </c>
      <c r="N3401" t="s">
        <v>996</v>
      </c>
      <c r="O3401" t="s">
        <v>12</v>
      </c>
      <c r="P3401" t="s">
        <v>997</v>
      </c>
      <c r="R3401" s="109" t="str">
        <f>IF(OR(P3401="SB",Q3401="SB"),"SB",0)</f>
        <v>SB</v>
      </c>
      <c r="T3401" s="110" t="s">
        <v>998</v>
      </c>
      <c r="V3401" s="113" t="str">
        <f>IF(AND(I3401&gt;=10000,I3401&lt;=19900),"Praha",(IF(AND(I3401&gt;=25001,I3401&lt;=29501),"Středočeský kraj",(IF(AND(I3401&gt;=30100,I3401&lt;=34972),"Středočeský kraj",(IF(AND(I3401&gt;=35002,I3401&lt;=36271),"Karlovarský kraj",(IF(AND(I3401&gt;=37001,I3401&lt;=39201),"Jihočeský kraj",(IF(AND(I3401&gt;=39701,I3401&lt;=39901),"Jihočeský kraj",(IF(AND(I3401&gt;=39301,I3401&lt;=39601),"Kraj Vysočina",(IF(AND(I3401&gt;=58001,I3401&lt;=59501),"Kraj Vysočina",(IF(AND(I3401&gt;=67401,I3401&lt;=67602),"Kraj Vysočina",(IF(AND(I3401&gt;=40001,I3401&lt;=44101),"Ústecký kraj",(IF(AND(I3401&gt;=46001,I3401&lt;=47201),"Liberecký kraj",(IF(AND(I3401&gt;=51202,I3401&lt;=51401),"Liberecký kraj",(IF(AND(I3401&gt;=53002,I3401&lt;=53976),"Pardubický kraj",(IF(AND(I3401&gt;=56002,I3401&lt;=57201),"Pardubický kraj",(IF(AND(I3401&gt;=60200,I3401&lt;=67201),"Jihomoravský kraj",(IF(AND(I3401&gt;=67801,I3401&lt;=68501),"Jihomoravský kraj",(IF(AND(I3401&gt;=69002,I3401&lt;=69801),"Jihomoravský kraj",(IF(AND(I3401&gt;=68601,I3401&lt;=68801),"Zlínský kraj",(IF(AND(I3401&gt;=75501,I3401&lt;=76901),"Zlínský kraj",(IF(AND(I3401&gt;=70030,I3401&lt;=74901),"Moravskoslezský kraj",(IF(AND(I3401&gt;=75000,I3401&lt;=75368),"Olomoucký kraj",(IF(AND(I3401&gt;=77200,I3401&lt;=79862),"Olomoucký kraj",(IF(AND(I3401&gt;=50011,I3401&lt;=50301),"Královéhradecký kraj",(IF(AND(I3401&gt;=54301,I3401&lt;=54303),"Královéhradecký kraj","0")))))))))))))))))))))))))))))))))))))))))))))))</f>
        <v>Jihomoravský kraj</v>
      </c>
      <c r="AB3401" t="s">
        <v>998</v>
      </c>
      <c r="AD3401" t="s">
        <v>998</v>
      </c>
      <c r="AE3401" t="s">
        <v>998</v>
      </c>
      <c r="AF3401" t="s">
        <v>998</v>
      </c>
      <c r="AG3401" s="107">
        <v>300</v>
      </c>
      <c r="AH3401" s="107">
        <v>0</v>
      </c>
      <c r="AI3401" s="107">
        <v>0</v>
      </c>
      <c r="AJ3401" t="s">
        <v>999</v>
      </c>
      <c r="AK3401" s="106">
        <v>44923</v>
      </c>
    </row>
    <row r="3402" spans="1:37" x14ac:dyDescent="0.45">
      <c r="A3402" t="s">
        <v>1007</v>
      </c>
      <c r="B3402" t="s">
        <v>12710</v>
      </c>
      <c r="C3402" t="s">
        <v>990</v>
      </c>
      <c r="D3402" t="s">
        <v>12711</v>
      </c>
      <c r="E3402" t="s">
        <v>992</v>
      </c>
      <c r="F3402" t="s">
        <v>12712</v>
      </c>
      <c r="G3402">
        <v>174</v>
      </c>
      <c r="H3402" t="s">
        <v>1005</v>
      </c>
      <c r="I3402">
        <v>61400</v>
      </c>
      <c r="K3402" t="s">
        <v>12713</v>
      </c>
      <c r="L3402" s="106">
        <v>40881</v>
      </c>
      <c r="M3402">
        <v>14603153</v>
      </c>
      <c r="N3402" t="s">
        <v>1431</v>
      </c>
      <c r="O3402" t="s">
        <v>1282</v>
      </c>
      <c r="P3402" t="s">
        <v>997</v>
      </c>
      <c r="R3402" s="109" t="str">
        <f>IF(OR(P3402="SB",Q3402="SB"),"SB",0)</f>
        <v>SB</v>
      </c>
      <c r="T3402" s="110" t="s">
        <v>998</v>
      </c>
      <c r="V3402" s="113" t="str">
        <f>IF(AND(I3402&gt;=10000,I3402&lt;=19900),"Praha",(IF(AND(I3402&gt;=25001,I3402&lt;=29501),"Středočeský kraj",(IF(AND(I3402&gt;=30100,I3402&lt;=34972),"Středočeský kraj",(IF(AND(I3402&gt;=35002,I3402&lt;=36271),"Karlovarský kraj",(IF(AND(I3402&gt;=37001,I3402&lt;=39201),"Jihočeský kraj",(IF(AND(I3402&gt;=39701,I3402&lt;=39901),"Jihočeský kraj",(IF(AND(I3402&gt;=39301,I3402&lt;=39601),"Kraj Vysočina",(IF(AND(I3402&gt;=58001,I3402&lt;=59501),"Kraj Vysočina",(IF(AND(I3402&gt;=67401,I3402&lt;=67602),"Kraj Vysočina",(IF(AND(I3402&gt;=40001,I3402&lt;=44101),"Ústecký kraj",(IF(AND(I3402&gt;=46001,I3402&lt;=47201),"Liberecký kraj",(IF(AND(I3402&gt;=51202,I3402&lt;=51401),"Liberecký kraj",(IF(AND(I3402&gt;=53002,I3402&lt;=53976),"Pardubický kraj",(IF(AND(I3402&gt;=56002,I3402&lt;=57201),"Pardubický kraj",(IF(AND(I3402&gt;=60200,I3402&lt;=67201),"Jihomoravský kraj",(IF(AND(I3402&gt;=67801,I3402&lt;=68501),"Jihomoravský kraj",(IF(AND(I3402&gt;=69002,I3402&lt;=69801),"Jihomoravský kraj",(IF(AND(I3402&gt;=68601,I3402&lt;=68801),"Zlínský kraj",(IF(AND(I3402&gt;=75501,I3402&lt;=76901),"Zlínský kraj",(IF(AND(I3402&gt;=70030,I3402&lt;=74901),"Moravskoslezský kraj",(IF(AND(I3402&gt;=75000,I3402&lt;=75368),"Olomoucký kraj",(IF(AND(I3402&gt;=77200,I3402&lt;=79862),"Olomoucký kraj",(IF(AND(I3402&gt;=50011,I3402&lt;=50301),"Královéhradecký kraj",(IF(AND(I3402&gt;=54301,I3402&lt;=54303),"Královéhradecký kraj","0")))))))))))))))))))))))))))))))))))))))))))))))</f>
        <v>Jihomoravský kraj</v>
      </c>
      <c r="AB3402" t="s">
        <v>998</v>
      </c>
      <c r="AD3402" t="s">
        <v>998</v>
      </c>
      <c r="AE3402" t="s">
        <v>998</v>
      </c>
      <c r="AF3402" t="s">
        <v>998</v>
      </c>
      <c r="AG3402" s="107">
        <v>300</v>
      </c>
      <c r="AH3402" s="107">
        <v>0</v>
      </c>
      <c r="AI3402" s="107">
        <v>0</v>
      </c>
      <c r="AJ3402" t="s">
        <v>999</v>
      </c>
      <c r="AK3402" s="106">
        <v>44920</v>
      </c>
    </row>
    <row r="3403" spans="1:37" x14ac:dyDescent="0.45">
      <c r="A3403" t="s">
        <v>1035</v>
      </c>
      <c r="B3403" t="s">
        <v>13791</v>
      </c>
      <c r="C3403" t="s">
        <v>1002</v>
      </c>
      <c r="D3403" t="s">
        <v>13792</v>
      </c>
      <c r="E3403" t="s">
        <v>992</v>
      </c>
      <c r="F3403" t="s">
        <v>13793</v>
      </c>
      <c r="G3403">
        <v>32</v>
      </c>
      <c r="H3403" t="s">
        <v>1005</v>
      </c>
      <c r="I3403">
        <v>61400</v>
      </c>
      <c r="K3403" t="s">
        <v>13794</v>
      </c>
      <c r="L3403" s="106">
        <v>37484</v>
      </c>
      <c r="M3403">
        <v>14146950</v>
      </c>
      <c r="N3403" t="s">
        <v>1182</v>
      </c>
      <c r="O3403" t="s">
        <v>1015</v>
      </c>
      <c r="P3403" t="s">
        <v>997</v>
      </c>
      <c r="R3403" s="109" t="str">
        <f>IF(OR(P3403="SB",Q3403="SB"),"SB",0)</f>
        <v>SB</v>
      </c>
      <c r="T3403" s="110" t="s">
        <v>998</v>
      </c>
      <c r="V3403" s="113" t="str">
        <f>IF(AND(I3403&gt;=10000,I3403&lt;=19900),"Praha",(IF(AND(I3403&gt;=25001,I3403&lt;=29501),"Středočeský kraj",(IF(AND(I3403&gt;=30100,I3403&lt;=34972),"Středočeský kraj",(IF(AND(I3403&gt;=35002,I3403&lt;=36271),"Karlovarský kraj",(IF(AND(I3403&gt;=37001,I3403&lt;=39201),"Jihočeský kraj",(IF(AND(I3403&gt;=39701,I3403&lt;=39901),"Jihočeský kraj",(IF(AND(I3403&gt;=39301,I3403&lt;=39601),"Kraj Vysočina",(IF(AND(I3403&gt;=58001,I3403&lt;=59501),"Kraj Vysočina",(IF(AND(I3403&gt;=67401,I3403&lt;=67602),"Kraj Vysočina",(IF(AND(I3403&gt;=40001,I3403&lt;=44101),"Ústecký kraj",(IF(AND(I3403&gt;=46001,I3403&lt;=47201),"Liberecký kraj",(IF(AND(I3403&gt;=51202,I3403&lt;=51401),"Liberecký kraj",(IF(AND(I3403&gt;=53002,I3403&lt;=53976),"Pardubický kraj",(IF(AND(I3403&gt;=56002,I3403&lt;=57201),"Pardubický kraj",(IF(AND(I3403&gt;=60200,I3403&lt;=67201),"Jihomoravský kraj",(IF(AND(I3403&gt;=67801,I3403&lt;=68501),"Jihomoravský kraj",(IF(AND(I3403&gt;=69002,I3403&lt;=69801),"Jihomoravský kraj",(IF(AND(I3403&gt;=68601,I3403&lt;=68801),"Zlínský kraj",(IF(AND(I3403&gt;=75501,I3403&lt;=76901),"Zlínský kraj",(IF(AND(I3403&gt;=70030,I3403&lt;=74901),"Moravskoslezský kraj",(IF(AND(I3403&gt;=75000,I3403&lt;=75368),"Olomoucký kraj",(IF(AND(I3403&gt;=77200,I3403&lt;=79862),"Olomoucký kraj",(IF(AND(I3403&gt;=50011,I3403&lt;=50301),"Královéhradecký kraj",(IF(AND(I3403&gt;=54301,I3403&lt;=54303),"Královéhradecký kraj","0")))))))))))))))))))))))))))))))))))))))))))))))</f>
        <v>Jihomoravský kraj</v>
      </c>
      <c r="AB3403" t="s">
        <v>998</v>
      </c>
      <c r="AD3403" t="s">
        <v>998</v>
      </c>
      <c r="AE3403" t="s">
        <v>998</v>
      </c>
      <c r="AF3403" t="s">
        <v>998</v>
      </c>
      <c r="AG3403" s="107">
        <v>0</v>
      </c>
      <c r="AH3403" s="107">
        <v>0</v>
      </c>
      <c r="AI3403" s="107">
        <v>0</v>
      </c>
      <c r="AJ3403" t="s">
        <v>1012</v>
      </c>
    </row>
    <row r="3404" spans="1:37" x14ac:dyDescent="0.45">
      <c r="A3404" t="s">
        <v>1216</v>
      </c>
      <c r="B3404" t="s">
        <v>13832</v>
      </c>
      <c r="C3404" t="s">
        <v>1002</v>
      </c>
      <c r="D3404" t="s">
        <v>13833</v>
      </c>
      <c r="E3404" t="s">
        <v>992</v>
      </c>
      <c r="F3404" t="s">
        <v>13793</v>
      </c>
      <c r="G3404">
        <v>13</v>
      </c>
      <c r="H3404" t="s">
        <v>1005</v>
      </c>
      <c r="I3404">
        <v>61400</v>
      </c>
      <c r="K3404" t="s">
        <v>13834</v>
      </c>
      <c r="L3404" s="106">
        <v>40794</v>
      </c>
      <c r="M3404">
        <v>14665700</v>
      </c>
      <c r="N3404" t="s">
        <v>996</v>
      </c>
      <c r="O3404" t="s">
        <v>12</v>
      </c>
      <c r="P3404" t="s">
        <v>997</v>
      </c>
      <c r="R3404" s="109" t="str">
        <f>IF(OR(P3404="SB",Q3404="SB"),"SB",0)</f>
        <v>SB</v>
      </c>
      <c r="T3404" s="110" t="s">
        <v>998</v>
      </c>
      <c r="V3404" s="113" t="str">
        <f>IF(AND(I3404&gt;=10000,I3404&lt;=19900),"Praha",(IF(AND(I3404&gt;=25001,I3404&lt;=29501),"Středočeský kraj",(IF(AND(I3404&gt;=30100,I3404&lt;=34972),"Středočeský kraj",(IF(AND(I3404&gt;=35002,I3404&lt;=36271),"Karlovarský kraj",(IF(AND(I3404&gt;=37001,I3404&lt;=39201),"Jihočeský kraj",(IF(AND(I3404&gt;=39701,I3404&lt;=39901),"Jihočeský kraj",(IF(AND(I3404&gt;=39301,I3404&lt;=39601),"Kraj Vysočina",(IF(AND(I3404&gt;=58001,I3404&lt;=59501),"Kraj Vysočina",(IF(AND(I3404&gt;=67401,I3404&lt;=67602),"Kraj Vysočina",(IF(AND(I3404&gt;=40001,I3404&lt;=44101),"Ústecký kraj",(IF(AND(I3404&gt;=46001,I3404&lt;=47201),"Liberecký kraj",(IF(AND(I3404&gt;=51202,I3404&lt;=51401),"Liberecký kraj",(IF(AND(I3404&gt;=53002,I3404&lt;=53976),"Pardubický kraj",(IF(AND(I3404&gt;=56002,I3404&lt;=57201),"Pardubický kraj",(IF(AND(I3404&gt;=60200,I3404&lt;=67201),"Jihomoravský kraj",(IF(AND(I3404&gt;=67801,I3404&lt;=68501),"Jihomoravský kraj",(IF(AND(I3404&gt;=69002,I3404&lt;=69801),"Jihomoravský kraj",(IF(AND(I3404&gt;=68601,I3404&lt;=68801),"Zlínský kraj",(IF(AND(I3404&gt;=75501,I3404&lt;=76901),"Zlínský kraj",(IF(AND(I3404&gt;=70030,I3404&lt;=74901),"Moravskoslezský kraj",(IF(AND(I3404&gt;=75000,I3404&lt;=75368),"Olomoucký kraj",(IF(AND(I3404&gt;=77200,I3404&lt;=79862),"Olomoucký kraj",(IF(AND(I3404&gt;=50011,I3404&lt;=50301),"Královéhradecký kraj",(IF(AND(I3404&gt;=54301,I3404&lt;=54303),"Královéhradecký kraj","0")))))))))))))))))))))))))))))))))))))))))))))))</f>
        <v>Jihomoravský kraj</v>
      </c>
      <c r="AB3404" t="s">
        <v>998</v>
      </c>
      <c r="AD3404" t="s">
        <v>998</v>
      </c>
      <c r="AE3404" t="s">
        <v>998</v>
      </c>
      <c r="AF3404" t="s">
        <v>998</v>
      </c>
      <c r="AG3404" s="107">
        <v>300</v>
      </c>
      <c r="AH3404" s="107">
        <v>0</v>
      </c>
      <c r="AI3404" s="107">
        <v>0</v>
      </c>
      <c r="AJ3404" t="s">
        <v>999</v>
      </c>
      <c r="AK3404" s="106">
        <v>44923</v>
      </c>
    </row>
    <row r="3405" spans="1:37" x14ac:dyDescent="0.45">
      <c r="A3405" t="s">
        <v>1225</v>
      </c>
      <c r="B3405" t="s">
        <v>18646</v>
      </c>
      <c r="C3405" t="s">
        <v>1002</v>
      </c>
      <c r="D3405" t="s">
        <v>18647</v>
      </c>
      <c r="E3405" t="s">
        <v>992</v>
      </c>
      <c r="F3405" t="s">
        <v>6666</v>
      </c>
      <c r="G3405">
        <v>62</v>
      </c>
      <c r="H3405" t="s">
        <v>1005</v>
      </c>
      <c r="I3405">
        <v>61400</v>
      </c>
      <c r="K3405" t="s">
        <v>18648</v>
      </c>
      <c r="L3405" s="106">
        <v>39879</v>
      </c>
      <c r="M3405">
        <v>14611742</v>
      </c>
      <c r="N3405" t="s">
        <v>996</v>
      </c>
      <c r="O3405" t="s">
        <v>12</v>
      </c>
      <c r="P3405" t="s">
        <v>997</v>
      </c>
      <c r="R3405" s="109" t="str">
        <f>IF(OR(P3405="SB",Q3405="SB"),"SB",0)</f>
        <v>SB</v>
      </c>
      <c r="T3405" s="110" t="s">
        <v>998</v>
      </c>
      <c r="V3405" s="113" t="str">
        <f>IF(AND(I3405&gt;=10000,I3405&lt;=19900),"Praha",(IF(AND(I3405&gt;=25001,I3405&lt;=29501),"Středočeský kraj",(IF(AND(I3405&gt;=30100,I3405&lt;=34972),"Středočeský kraj",(IF(AND(I3405&gt;=35002,I3405&lt;=36271),"Karlovarský kraj",(IF(AND(I3405&gt;=37001,I3405&lt;=39201),"Jihočeský kraj",(IF(AND(I3405&gt;=39701,I3405&lt;=39901),"Jihočeský kraj",(IF(AND(I3405&gt;=39301,I3405&lt;=39601),"Kraj Vysočina",(IF(AND(I3405&gt;=58001,I3405&lt;=59501),"Kraj Vysočina",(IF(AND(I3405&gt;=67401,I3405&lt;=67602),"Kraj Vysočina",(IF(AND(I3405&gt;=40001,I3405&lt;=44101),"Ústecký kraj",(IF(AND(I3405&gt;=46001,I3405&lt;=47201),"Liberecký kraj",(IF(AND(I3405&gt;=51202,I3405&lt;=51401),"Liberecký kraj",(IF(AND(I3405&gt;=53002,I3405&lt;=53976),"Pardubický kraj",(IF(AND(I3405&gt;=56002,I3405&lt;=57201),"Pardubický kraj",(IF(AND(I3405&gt;=60200,I3405&lt;=67201),"Jihomoravský kraj",(IF(AND(I3405&gt;=67801,I3405&lt;=68501),"Jihomoravský kraj",(IF(AND(I3405&gt;=69002,I3405&lt;=69801),"Jihomoravský kraj",(IF(AND(I3405&gt;=68601,I3405&lt;=68801),"Zlínský kraj",(IF(AND(I3405&gt;=75501,I3405&lt;=76901),"Zlínský kraj",(IF(AND(I3405&gt;=70030,I3405&lt;=74901),"Moravskoslezský kraj",(IF(AND(I3405&gt;=75000,I3405&lt;=75368),"Olomoucký kraj",(IF(AND(I3405&gt;=77200,I3405&lt;=79862),"Olomoucký kraj",(IF(AND(I3405&gt;=50011,I3405&lt;=50301),"Královéhradecký kraj",(IF(AND(I3405&gt;=54301,I3405&lt;=54303),"Královéhradecký kraj","0")))))))))))))))))))))))))))))))))))))))))))))))</f>
        <v>Jihomoravský kraj</v>
      </c>
      <c r="AB3405" t="s">
        <v>998</v>
      </c>
      <c r="AD3405" t="s">
        <v>998</v>
      </c>
      <c r="AE3405" t="s">
        <v>998</v>
      </c>
      <c r="AF3405" t="s">
        <v>998</v>
      </c>
      <c r="AG3405" s="107">
        <v>300</v>
      </c>
      <c r="AH3405" s="107">
        <v>0</v>
      </c>
      <c r="AI3405" s="107">
        <v>0</v>
      </c>
      <c r="AJ3405" t="s">
        <v>999</v>
      </c>
      <c r="AK3405" s="106">
        <v>44923</v>
      </c>
    </row>
    <row r="3406" spans="1:37" x14ac:dyDescent="0.45">
      <c r="A3406" t="s">
        <v>1084</v>
      </c>
      <c r="B3406" t="s">
        <v>5760</v>
      </c>
      <c r="C3406" t="s">
        <v>990</v>
      </c>
      <c r="D3406" t="s">
        <v>5761</v>
      </c>
      <c r="E3406" t="s">
        <v>992</v>
      </c>
      <c r="F3406" t="s">
        <v>5762</v>
      </c>
      <c r="G3406">
        <v>6</v>
      </c>
      <c r="H3406" t="s">
        <v>1005</v>
      </c>
      <c r="I3406">
        <v>61500</v>
      </c>
      <c r="K3406" t="s">
        <v>5763</v>
      </c>
      <c r="L3406" s="106">
        <v>38116</v>
      </c>
      <c r="M3406">
        <v>14660141</v>
      </c>
      <c r="N3406" t="s">
        <v>996</v>
      </c>
      <c r="O3406" t="s">
        <v>12</v>
      </c>
      <c r="P3406" t="s">
        <v>997</v>
      </c>
      <c r="R3406" s="109" t="str">
        <f>IF(OR(P3406="SB",Q3406="SB"),"SB",0)</f>
        <v>SB</v>
      </c>
      <c r="T3406" s="110" t="s">
        <v>998</v>
      </c>
      <c r="V3406" s="113" t="str">
        <f>IF(AND(I3406&gt;=10000,I3406&lt;=19900),"Praha",(IF(AND(I3406&gt;=25001,I3406&lt;=29501),"Středočeský kraj",(IF(AND(I3406&gt;=30100,I3406&lt;=34972),"Středočeský kraj",(IF(AND(I3406&gt;=35002,I3406&lt;=36271),"Karlovarský kraj",(IF(AND(I3406&gt;=37001,I3406&lt;=39201),"Jihočeský kraj",(IF(AND(I3406&gt;=39701,I3406&lt;=39901),"Jihočeský kraj",(IF(AND(I3406&gt;=39301,I3406&lt;=39601),"Kraj Vysočina",(IF(AND(I3406&gt;=58001,I3406&lt;=59501),"Kraj Vysočina",(IF(AND(I3406&gt;=67401,I3406&lt;=67602),"Kraj Vysočina",(IF(AND(I3406&gt;=40001,I3406&lt;=44101),"Ústecký kraj",(IF(AND(I3406&gt;=46001,I3406&lt;=47201),"Liberecký kraj",(IF(AND(I3406&gt;=51202,I3406&lt;=51401),"Liberecký kraj",(IF(AND(I3406&gt;=53002,I3406&lt;=53976),"Pardubický kraj",(IF(AND(I3406&gt;=56002,I3406&lt;=57201),"Pardubický kraj",(IF(AND(I3406&gt;=60200,I3406&lt;=67201),"Jihomoravský kraj",(IF(AND(I3406&gt;=67801,I3406&lt;=68501),"Jihomoravský kraj",(IF(AND(I3406&gt;=69002,I3406&lt;=69801),"Jihomoravský kraj",(IF(AND(I3406&gt;=68601,I3406&lt;=68801),"Zlínský kraj",(IF(AND(I3406&gt;=75501,I3406&lt;=76901),"Zlínský kraj",(IF(AND(I3406&gt;=70030,I3406&lt;=74901),"Moravskoslezský kraj",(IF(AND(I3406&gt;=75000,I3406&lt;=75368),"Olomoucký kraj",(IF(AND(I3406&gt;=77200,I3406&lt;=79862),"Olomoucký kraj",(IF(AND(I3406&gt;=50011,I3406&lt;=50301),"Královéhradecký kraj",(IF(AND(I3406&gt;=54301,I3406&lt;=54303),"Královéhradecký kraj","0")))))))))))))))))))))))))))))))))))))))))))))))</f>
        <v>Jihomoravský kraj</v>
      </c>
      <c r="AB3406" t="s">
        <v>998</v>
      </c>
      <c r="AD3406" t="s">
        <v>998</v>
      </c>
      <c r="AE3406" t="s">
        <v>998</v>
      </c>
      <c r="AF3406" t="s">
        <v>998</v>
      </c>
      <c r="AG3406" s="107">
        <v>300</v>
      </c>
      <c r="AH3406" s="107">
        <v>0</v>
      </c>
      <c r="AI3406" s="107">
        <v>0</v>
      </c>
      <c r="AJ3406" t="s">
        <v>999</v>
      </c>
      <c r="AK3406" s="106">
        <v>44924</v>
      </c>
    </row>
    <row r="3407" spans="1:37" x14ac:dyDescent="0.45">
      <c r="A3407" t="s">
        <v>1570</v>
      </c>
      <c r="B3407" t="s">
        <v>8645</v>
      </c>
      <c r="C3407" t="s">
        <v>990</v>
      </c>
      <c r="D3407" t="s">
        <v>8646</v>
      </c>
      <c r="E3407" t="s">
        <v>992</v>
      </c>
      <c r="F3407" t="s">
        <v>8647</v>
      </c>
      <c r="G3407">
        <v>34</v>
      </c>
      <c r="H3407" t="s">
        <v>1005</v>
      </c>
      <c r="I3407">
        <v>61500</v>
      </c>
      <c r="K3407" t="s">
        <v>8648</v>
      </c>
      <c r="L3407" s="106">
        <v>41125</v>
      </c>
      <c r="M3407">
        <v>14541923</v>
      </c>
      <c r="N3407" t="s">
        <v>996</v>
      </c>
      <c r="O3407" t="s">
        <v>12</v>
      </c>
      <c r="P3407" t="s">
        <v>997</v>
      </c>
      <c r="R3407" s="109" t="str">
        <f>IF(OR(P3407="SB",Q3407="SB"),"SB",0)</f>
        <v>SB</v>
      </c>
      <c r="T3407" s="110" t="s">
        <v>998</v>
      </c>
      <c r="V3407" s="113" t="str">
        <f>IF(AND(I3407&gt;=10000,I3407&lt;=19900),"Praha",(IF(AND(I3407&gt;=25001,I3407&lt;=29501),"Středočeský kraj",(IF(AND(I3407&gt;=30100,I3407&lt;=34972),"Středočeský kraj",(IF(AND(I3407&gt;=35002,I3407&lt;=36271),"Karlovarský kraj",(IF(AND(I3407&gt;=37001,I3407&lt;=39201),"Jihočeský kraj",(IF(AND(I3407&gt;=39701,I3407&lt;=39901),"Jihočeský kraj",(IF(AND(I3407&gt;=39301,I3407&lt;=39601),"Kraj Vysočina",(IF(AND(I3407&gt;=58001,I3407&lt;=59501),"Kraj Vysočina",(IF(AND(I3407&gt;=67401,I3407&lt;=67602),"Kraj Vysočina",(IF(AND(I3407&gt;=40001,I3407&lt;=44101),"Ústecký kraj",(IF(AND(I3407&gt;=46001,I3407&lt;=47201),"Liberecký kraj",(IF(AND(I3407&gt;=51202,I3407&lt;=51401),"Liberecký kraj",(IF(AND(I3407&gt;=53002,I3407&lt;=53976),"Pardubický kraj",(IF(AND(I3407&gt;=56002,I3407&lt;=57201),"Pardubický kraj",(IF(AND(I3407&gt;=60200,I3407&lt;=67201),"Jihomoravský kraj",(IF(AND(I3407&gt;=67801,I3407&lt;=68501),"Jihomoravský kraj",(IF(AND(I3407&gt;=69002,I3407&lt;=69801),"Jihomoravský kraj",(IF(AND(I3407&gt;=68601,I3407&lt;=68801),"Zlínský kraj",(IF(AND(I3407&gt;=75501,I3407&lt;=76901),"Zlínský kraj",(IF(AND(I3407&gt;=70030,I3407&lt;=74901),"Moravskoslezský kraj",(IF(AND(I3407&gt;=75000,I3407&lt;=75368),"Olomoucký kraj",(IF(AND(I3407&gt;=77200,I3407&lt;=79862),"Olomoucký kraj",(IF(AND(I3407&gt;=50011,I3407&lt;=50301),"Královéhradecký kraj",(IF(AND(I3407&gt;=54301,I3407&lt;=54303),"Královéhradecký kraj","0")))))))))))))))))))))))))))))))))))))))))))))))</f>
        <v>Jihomoravský kraj</v>
      </c>
      <c r="AB3407" t="s">
        <v>998</v>
      </c>
      <c r="AD3407" t="s">
        <v>998</v>
      </c>
      <c r="AE3407" t="s">
        <v>998</v>
      </c>
      <c r="AF3407" t="s">
        <v>998</v>
      </c>
      <c r="AG3407" s="107">
        <v>300</v>
      </c>
      <c r="AH3407" s="107">
        <v>0</v>
      </c>
      <c r="AI3407" s="107">
        <v>0</v>
      </c>
      <c r="AJ3407" t="s">
        <v>999</v>
      </c>
      <c r="AK3407" s="106">
        <v>44923</v>
      </c>
    </row>
    <row r="3408" spans="1:37" x14ac:dyDescent="0.45">
      <c r="A3408" t="s">
        <v>1112</v>
      </c>
      <c r="B3408" t="s">
        <v>8645</v>
      </c>
      <c r="C3408" t="s">
        <v>990</v>
      </c>
      <c r="D3408" t="s">
        <v>8649</v>
      </c>
      <c r="E3408" t="s">
        <v>992</v>
      </c>
      <c r="F3408" t="s">
        <v>8647</v>
      </c>
      <c r="G3408">
        <v>34</v>
      </c>
      <c r="H3408" t="s">
        <v>1005</v>
      </c>
      <c r="I3408">
        <v>61500</v>
      </c>
      <c r="K3408" t="s">
        <v>8650</v>
      </c>
      <c r="L3408" s="106">
        <v>28570</v>
      </c>
      <c r="M3408">
        <v>14609217</v>
      </c>
      <c r="N3408" t="s">
        <v>996</v>
      </c>
      <c r="O3408" t="s">
        <v>12</v>
      </c>
      <c r="P3408" t="s">
        <v>997</v>
      </c>
      <c r="R3408" s="109" t="str">
        <f>IF(OR(P3408="SB",Q3408="SB"),"SB",0)</f>
        <v>SB</v>
      </c>
      <c r="T3408" s="110" t="s">
        <v>998</v>
      </c>
      <c r="V3408" s="113" t="str">
        <f>IF(AND(I3408&gt;=10000,I3408&lt;=19900),"Praha",(IF(AND(I3408&gt;=25001,I3408&lt;=29501),"Středočeský kraj",(IF(AND(I3408&gt;=30100,I3408&lt;=34972),"Středočeský kraj",(IF(AND(I3408&gt;=35002,I3408&lt;=36271),"Karlovarský kraj",(IF(AND(I3408&gt;=37001,I3408&lt;=39201),"Jihočeský kraj",(IF(AND(I3408&gt;=39701,I3408&lt;=39901),"Jihočeský kraj",(IF(AND(I3408&gt;=39301,I3408&lt;=39601),"Kraj Vysočina",(IF(AND(I3408&gt;=58001,I3408&lt;=59501),"Kraj Vysočina",(IF(AND(I3408&gt;=67401,I3408&lt;=67602),"Kraj Vysočina",(IF(AND(I3408&gt;=40001,I3408&lt;=44101),"Ústecký kraj",(IF(AND(I3408&gt;=46001,I3408&lt;=47201),"Liberecký kraj",(IF(AND(I3408&gt;=51202,I3408&lt;=51401),"Liberecký kraj",(IF(AND(I3408&gt;=53002,I3408&lt;=53976),"Pardubický kraj",(IF(AND(I3408&gt;=56002,I3408&lt;=57201),"Pardubický kraj",(IF(AND(I3408&gt;=60200,I3408&lt;=67201),"Jihomoravský kraj",(IF(AND(I3408&gt;=67801,I3408&lt;=68501),"Jihomoravský kraj",(IF(AND(I3408&gt;=69002,I3408&lt;=69801),"Jihomoravský kraj",(IF(AND(I3408&gt;=68601,I3408&lt;=68801),"Zlínský kraj",(IF(AND(I3408&gt;=75501,I3408&lt;=76901),"Zlínský kraj",(IF(AND(I3408&gt;=70030,I3408&lt;=74901),"Moravskoslezský kraj",(IF(AND(I3408&gt;=75000,I3408&lt;=75368),"Olomoucký kraj",(IF(AND(I3408&gt;=77200,I3408&lt;=79862),"Olomoucký kraj",(IF(AND(I3408&gt;=50011,I3408&lt;=50301),"Královéhradecký kraj",(IF(AND(I3408&gt;=54301,I3408&lt;=54303),"Královéhradecký kraj","0")))))))))))))))))))))))))))))))))))))))))))))))</f>
        <v>Jihomoravský kraj</v>
      </c>
      <c r="AB3408" t="s">
        <v>998</v>
      </c>
      <c r="AD3408" t="s">
        <v>998</v>
      </c>
      <c r="AE3408" t="s">
        <v>998</v>
      </c>
      <c r="AF3408" t="s">
        <v>998</v>
      </c>
      <c r="AG3408" s="107">
        <v>0</v>
      </c>
      <c r="AH3408" s="107">
        <v>0</v>
      </c>
      <c r="AI3408" s="107">
        <v>0</v>
      </c>
      <c r="AJ3408" t="s">
        <v>1012</v>
      </c>
    </row>
    <row r="3409" spans="1:37" x14ac:dyDescent="0.45">
      <c r="A3409" t="s">
        <v>2519</v>
      </c>
      <c r="B3409" t="s">
        <v>9370</v>
      </c>
      <c r="C3409" t="s">
        <v>1002</v>
      </c>
      <c r="D3409" t="s">
        <v>9371</v>
      </c>
      <c r="E3409" t="s">
        <v>992</v>
      </c>
      <c r="F3409" t="s">
        <v>1485</v>
      </c>
      <c r="G3409">
        <v>3</v>
      </c>
      <c r="H3409" t="s">
        <v>1005</v>
      </c>
      <c r="I3409">
        <v>61500</v>
      </c>
      <c r="K3409" t="s">
        <v>9372</v>
      </c>
      <c r="L3409" s="106">
        <v>32745</v>
      </c>
      <c r="M3409">
        <v>14633162</v>
      </c>
      <c r="N3409" t="s">
        <v>996</v>
      </c>
      <c r="O3409" t="s">
        <v>12</v>
      </c>
      <c r="P3409" t="s">
        <v>997</v>
      </c>
      <c r="R3409" s="109" t="str">
        <f>IF(OR(P3409="SB",Q3409="SB"),"SB",0)</f>
        <v>SB</v>
      </c>
      <c r="T3409" s="110" t="s">
        <v>998</v>
      </c>
      <c r="V3409" s="113" t="str">
        <f>IF(AND(I3409&gt;=10000,I3409&lt;=19900),"Praha",(IF(AND(I3409&gt;=25001,I3409&lt;=29501),"Středočeský kraj",(IF(AND(I3409&gt;=30100,I3409&lt;=34972),"Středočeský kraj",(IF(AND(I3409&gt;=35002,I3409&lt;=36271),"Karlovarský kraj",(IF(AND(I3409&gt;=37001,I3409&lt;=39201),"Jihočeský kraj",(IF(AND(I3409&gt;=39701,I3409&lt;=39901),"Jihočeský kraj",(IF(AND(I3409&gt;=39301,I3409&lt;=39601),"Kraj Vysočina",(IF(AND(I3409&gt;=58001,I3409&lt;=59501),"Kraj Vysočina",(IF(AND(I3409&gt;=67401,I3409&lt;=67602),"Kraj Vysočina",(IF(AND(I3409&gt;=40001,I3409&lt;=44101),"Ústecký kraj",(IF(AND(I3409&gt;=46001,I3409&lt;=47201),"Liberecký kraj",(IF(AND(I3409&gt;=51202,I3409&lt;=51401),"Liberecký kraj",(IF(AND(I3409&gt;=53002,I3409&lt;=53976),"Pardubický kraj",(IF(AND(I3409&gt;=56002,I3409&lt;=57201),"Pardubický kraj",(IF(AND(I3409&gt;=60200,I3409&lt;=67201),"Jihomoravský kraj",(IF(AND(I3409&gt;=67801,I3409&lt;=68501),"Jihomoravský kraj",(IF(AND(I3409&gt;=69002,I3409&lt;=69801),"Jihomoravský kraj",(IF(AND(I3409&gt;=68601,I3409&lt;=68801),"Zlínský kraj",(IF(AND(I3409&gt;=75501,I3409&lt;=76901),"Zlínský kraj",(IF(AND(I3409&gt;=70030,I3409&lt;=74901),"Moravskoslezský kraj",(IF(AND(I3409&gt;=75000,I3409&lt;=75368),"Olomoucký kraj",(IF(AND(I3409&gt;=77200,I3409&lt;=79862),"Olomoucký kraj",(IF(AND(I3409&gt;=50011,I3409&lt;=50301),"Královéhradecký kraj",(IF(AND(I3409&gt;=54301,I3409&lt;=54303),"Královéhradecký kraj","0")))))))))))))))))))))))))))))))))))))))))))))))</f>
        <v>Jihomoravský kraj</v>
      </c>
      <c r="AB3409" t="s">
        <v>998</v>
      </c>
      <c r="AD3409" t="s">
        <v>998</v>
      </c>
      <c r="AE3409" t="s">
        <v>998</v>
      </c>
      <c r="AF3409" t="s">
        <v>998</v>
      </c>
      <c r="AG3409" s="107">
        <v>0</v>
      </c>
      <c r="AH3409" s="107">
        <v>0</v>
      </c>
      <c r="AI3409" s="107">
        <v>0</v>
      </c>
      <c r="AJ3409" t="s">
        <v>1012</v>
      </c>
    </row>
    <row r="3410" spans="1:37" x14ac:dyDescent="0.45">
      <c r="A3410" t="s">
        <v>3655</v>
      </c>
      <c r="B3410" t="s">
        <v>9542</v>
      </c>
      <c r="C3410" t="s">
        <v>1002</v>
      </c>
      <c r="D3410" t="s">
        <v>9565</v>
      </c>
      <c r="E3410" t="s">
        <v>992</v>
      </c>
      <c r="F3410" t="s">
        <v>9566</v>
      </c>
      <c r="G3410">
        <v>21</v>
      </c>
      <c r="H3410" t="s">
        <v>1005</v>
      </c>
      <c r="I3410">
        <v>61500</v>
      </c>
      <c r="K3410" t="s">
        <v>9567</v>
      </c>
      <c r="L3410" s="106">
        <v>37971</v>
      </c>
      <c r="M3410">
        <v>14639226</v>
      </c>
      <c r="N3410" t="s">
        <v>996</v>
      </c>
      <c r="O3410" t="s">
        <v>12</v>
      </c>
      <c r="P3410" t="s">
        <v>997</v>
      </c>
      <c r="R3410" s="109" t="str">
        <f>IF(OR(P3410="SB",Q3410="SB"),"SB",0)</f>
        <v>SB</v>
      </c>
      <c r="T3410" s="110" t="s">
        <v>998</v>
      </c>
      <c r="V3410" s="113" t="str">
        <f>IF(AND(I3410&gt;=10000,I3410&lt;=19900),"Praha",(IF(AND(I3410&gt;=25001,I3410&lt;=29501),"Středočeský kraj",(IF(AND(I3410&gt;=30100,I3410&lt;=34972),"Středočeský kraj",(IF(AND(I3410&gt;=35002,I3410&lt;=36271),"Karlovarský kraj",(IF(AND(I3410&gt;=37001,I3410&lt;=39201),"Jihočeský kraj",(IF(AND(I3410&gt;=39701,I3410&lt;=39901),"Jihočeský kraj",(IF(AND(I3410&gt;=39301,I3410&lt;=39601),"Kraj Vysočina",(IF(AND(I3410&gt;=58001,I3410&lt;=59501),"Kraj Vysočina",(IF(AND(I3410&gt;=67401,I3410&lt;=67602),"Kraj Vysočina",(IF(AND(I3410&gt;=40001,I3410&lt;=44101),"Ústecký kraj",(IF(AND(I3410&gt;=46001,I3410&lt;=47201),"Liberecký kraj",(IF(AND(I3410&gt;=51202,I3410&lt;=51401),"Liberecký kraj",(IF(AND(I3410&gt;=53002,I3410&lt;=53976),"Pardubický kraj",(IF(AND(I3410&gt;=56002,I3410&lt;=57201),"Pardubický kraj",(IF(AND(I3410&gt;=60200,I3410&lt;=67201),"Jihomoravský kraj",(IF(AND(I3410&gt;=67801,I3410&lt;=68501),"Jihomoravský kraj",(IF(AND(I3410&gt;=69002,I3410&lt;=69801),"Jihomoravský kraj",(IF(AND(I3410&gt;=68601,I3410&lt;=68801),"Zlínský kraj",(IF(AND(I3410&gt;=75501,I3410&lt;=76901),"Zlínský kraj",(IF(AND(I3410&gt;=70030,I3410&lt;=74901),"Moravskoslezský kraj",(IF(AND(I3410&gt;=75000,I3410&lt;=75368),"Olomoucký kraj",(IF(AND(I3410&gt;=77200,I3410&lt;=79862),"Olomoucký kraj",(IF(AND(I3410&gt;=50011,I3410&lt;=50301),"Královéhradecký kraj",(IF(AND(I3410&gt;=54301,I3410&lt;=54303),"Královéhradecký kraj","0")))))))))))))))))))))))))))))))))))))))))))))))</f>
        <v>Jihomoravský kraj</v>
      </c>
      <c r="AB3410" t="s">
        <v>998</v>
      </c>
      <c r="AD3410" t="s">
        <v>998</v>
      </c>
      <c r="AE3410" t="s">
        <v>998</v>
      </c>
      <c r="AF3410" t="s">
        <v>998</v>
      </c>
      <c r="AG3410" s="107">
        <v>300</v>
      </c>
      <c r="AH3410" s="107">
        <v>0</v>
      </c>
      <c r="AI3410" s="107">
        <v>0</v>
      </c>
      <c r="AJ3410" t="s">
        <v>999</v>
      </c>
      <c r="AK3410" s="106">
        <v>44924</v>
      </c>
    </row>
    <row r="3411" spans="1:37" x14ac:dyDescent="0.45">
      <c r="A3411" t="s">
        <v>1216</v>
      </c>
      <c r="B3411" t="s">
        <v>6282</v>
      </c>
      <c r="C3411" t="s">
        <v>1002</v>
      </c>
      <c r="D3411" t="s">
        <v>9692</v>
      </c>
      <c r="E3411" t="s">
        <v>992</v>
      </c>
      <c r="F3411" t="s">
        <v>9693</v>
      </c>
      <c r="G3411">
        <v>20</v>
      </c>
      <c r="H3411" t="s">
        <v>1005</v>
      </c>
      <c r="I3411">
        <v>61500</v>
      </c>
      <c r="K3411" t="s">
        <v>9694</v>
      </c>
      <c r="L3411" s="106">
        <v>37939</v>
      </c>
      <c r="M3411">
        <v>14746734</v>
      </c>
      <c r="N3411" t="s">
        <v>996</v>
      </c>
      <c r="O3411" t="s">
        <v>12</v>
      </c>
      <c r="P3411" t="s">
        <v>997</v>
      </c>
      <c r="R3411" s="109" t="str">
        <f>IF(OR(P3411="SB",Q3411="SB"),"SB",0)</f>
        <v>SB</v>
      </c>
      <c r="T3411" s="110" t="s">
        <v>998</v>
      </c>
      <c r="V3411" s="113" t="str">
        <f>IF(AND(I3411&gt;=10000,I3411&lt;=19900),"Praha",(IF(AND(I3411&gt;=25001,I3411&lt;=29501),"Středočeský kraj",(IF(AND(I3411&gt;=30100,I3411&lt;=34972),"Středočeský kraj",(IF(AND(I3411&gt;=35002,I3411&lt;=36271),"Karlovarský kraj",(IF(AND(I3411&gt;=37001,I3411&lt;=39201),"Jihočeský kraj",(IF(AND(I3411&gt;=39701,I3411&lt;=39901),"Jihočeský kraj",(IF(AND(I3411&gt;=39301,I3411&lt;=39601),"Kraj Vysočina",(IF(AND(I3411&gt;=58001,I3411&lt;=59501),"Kraj Vysočina",(IF(AND(I3411&gt;=67401,I3411&lt;=67602),"Kraj Vysočina",(IF(AND(I3411&gt;=40001,I3411&lt;=44101),"Ústecký kraj",(IF(AND(I3411&gt;=46001,I3411&lt;=47201),"Liberecký kraj",(IF(AND(I3411&gt;=51202,I3411&lt;=51401),"Liberecký kraj",(IF(AND(I3411&gt;=53002,I3411&lt;=53976),"Pardubický kraj",(IF(AND(I3411&gt;=56002,I3411&lt;=57201),"Pardubický kraj",(IF(AND(I3411&gt;=60200,I3411&lt;=67201),"Jihomoravský kraj",(IF(AND(I3411&gt;=67801,I3411&lt;=68501),"Jihomoravský kraj",(IF(AND(I3411&gt;=69002,I3411&lt;=69801),"Jihomoravský kraj",(IF(AND(I3411&gt;=68601,I3411&lt;=68801),"Zlínský kraj",(IF(AND(I3411&gt;=75501,I3411&lt;=76901),"Zlínský kraj",(IF(AND(I3411&gt;=70030,I3411&lt;=74901),"Moravskoslezský kraj",(IF(AND(I3411&gt;=75000,I3411&lt;=75368),"Olomoucký kraj",(IF(AND(I3411&gt;=77200,I3411&lt;=79862),"Olomoucký kraj",(IF(AND(I3411&gt;=50011,I3411&lt;=50301),"Královéhradecký kraj",(IF(AND(I3411&gt;=54301,I3411&lt;=54303),"Královéhradecký kraj","0")))))))))))))))))))))))))))))))))))))))))))))))</f>
        <v>Jihomoravský kraj</v>
      </c>
      <c r="AB3411" t="s">
        <v>998</v>
      </c>
      <c r="AD3411" t="s">
        <v>998</v>
      </c>
      <c r="AE3411" t="s">
        <v>998</v>
      </c>
      <c r="AF3411" t="s">
        <v>998</v>
      </c>
      <c r="AG3411" s="107">
        <v>300</v>
      </c>
      <c r="AH3411" s="107">
        <v>0</v>
      </c>
      <c r="AI3411" s="107">
        <v>0</v>
      </c>
      <c r="AJ3411" t="s">
        <v>999</v>
      </c>
      <c r="AK3411" s="106">
        <v>44924</v>
      </c>
    </row>
    <row r="3412" spans="1:37" x14ac:dyDescent="0.45">
      <c r="A3412" t="s">
        <v>5548</v>
      </c>
      <c r="B3412" t="s">
        <v>5889</v>
      </c>
      <c r="C3412" t="s">
        <v>1002</v>
      </c>
      <c r="D3412" t="s">
        <v>15265</v>
      </c>
      <c r="E3412" t="s">
        <v>992</v>
      </c>
      <c r="F3412" t="s">
        <v>1366</v>
      </c>
      <c r="G3412">
        <v>15</v>
      </c>
      <c r="H3412" t="s">
        <v>1005</v>
      </c>
      <c r="I3412">
        <v>61500</v>
      </c>
      <c r="K3412" t="s">
        <v>15266</v>
      </c>
      <c r="L3412" s="106">
        <v>24107</v>
      </c>
      <c r="M3412">
        <v>14647916</v>
      </c>
      <c r="N3412" t="s">
        <v>996</v>
      </c>
      <c r="O3412" t="s">
        <v>12</v>
      </c>
      <c r="P3412" t="s">
        <v>997</v>
      </c>
      <c r="R3412" s="109" t="str">
        <f>IF(OR(P3412="SB",Q3412="SB"),"SB",0)</f>
        <v>SB</v>
      </c>
      <c r="T3412" s="110" t="s">
        <v>998</v>
      </c>
      <c r="V3412" s="113" t="str">
        <f>IF(AND(I3412&gt;=10000,I3412&lt;=19900),"Praha",(IF(AND(I3412&gt;=25001,I3412&lt;=29501),"Středočeský kraj",(IF(AND(I3412&gt;=30100,I3412&lt;=34972),"Středočeský kraj",(IF(AND(I3412&gt;=35002,I3412&lt;=36271),"Karlovarský kraj",(IF(AND(I3412&gt;=37001,I3412&lt;=39201),"Jihočeský kraj",(IF(AND(I3412&gt;=39701,I3412&lt;=39901),"Jihočeský kraj",(IF(AND(I3412&gt;=39301,I3412&lt;=39601),"Kraj Vysočina",(IF(AND(I3412&gt;=58001,I3412&lt;=59501),"Kraj Vysočina",(IF(AND(I3412&gt;=67401,I3412&lt;=67602),"Kraj Vysočina",(IF(AND(I3412&gt;=40001,I3412&lt;=44101),"Ústecký kraj",(IF(AND(I3412&gt;=46001,I3412&lt;=47201),"Liberecký kraj",(IF(AND(I3412&gt;=51202,I3412&lt;=51401),"Liberecký kraj",(IF(AND(I3412&gt;=53002,I3412&lt;=53976),"Pardubický kraj",(IF(AND(I3412&gt;=56002,I3412&lt;=57201),"Pardubický kraj",(IF(AND(I3412&gt;=60200,I3412&lt;=67201),"Jihomoravský kraj",(IF(AND(I3412&gt;=67801,I3412&lt;=68501),"Jihomoravský kraj",(IF(AND(I3412&gt;=69002,I3412&lt;=69801),"Jihomoravský kraj",(IF(AND(I3412&gt;=68601,I3412&lt;=68801),"Zlínský kraj",(IF(AND(I3412&gt;=75501,I3412&lt;=76901),"Zlínský kraj",(IF(AND(I3412&gt;=70030,I3412&lt;=74901),"Moravskoslezský kraj",(IF(AND(I3412&gt;=75000,I3412&lt;=75368),"Olomoucký kraj",(IF(AND(I3412&gt;=77200,I3412&lt;=79862),"Olomoucký kraj",(IF(AND(I3412&gt;=50011,I3412&lt;=50301),"Královéhradecký kraj",(IF(AND(I3412&gt;=54301,I3412&lt;=54303),"Královéhradecký kraj","0")))))))))))))))))))))))))))))))))))))))))))))))</f>
        <v>Jihomoravský kraj</v>
      </c>
      <c r="AB3412" t="s">
        <v>998</v>
      </c>
      <c r="AD3412" t="s">
        <v>998</v>
      </c>
      <c r="AE3412" t="s">
        <v>998</v>
      </c>
      <c r="AF3412" t="s">
        <v>998</v>
      </c>
      <c r="AG3412" s="107">
        <v>0</v>
      </c>
      <c r="AH3412" s="107">
        <v>0</v>
      </c>
      <c r="AI3412" s="107">
        <v>0</v>
      </c>
      <c r="AJ3412" t="s">
        <v>1012</v>
      </c>
    </row>
    <row r="3413" spans="1:37" x14ac:dyDescent="0.45">
      <c r="A3413" t="s">
        <v>1169</v>
      </c>
      <c r="B3413" t="s">
        <v>16125</v>
      </c>
      <c r="C3413" t="s">
        <v>990</v>
      </c>
      <c r="D3413" t="s">
        <v>16128</v>
      </c>
      <c r="E3413" t="s">
        <v>992</v>
      </c>
      <c r="F3413" t="s">
        <v>9693</v>
      </c>
      <c r="G3413">
        <v>20</v>
      </c>
      <c r="H3413" t="s">
        <v>1005</v>
      </c>
      <c r="I3413">
        <v>61500</v>
      </c>
      <c r="K3413" t="s">
        <v>16129</v>
      </c>
      <c r="L3413" s="106">
        <v>41191</v>
      </c>
      <c r="M3413">
        <v>14723189</v>
      </c>
      <c r="N3413" t="s">
        <v>996</v>
      </c>
      <c r="O3413" t="s">
        <v>12</v>
      </c>
      <c r="P3413" t="s">
        <v>997</v>
      </c>
      <c r="R3413" s="109" t="str">
        <f>IF(OR(P3413="SB",Q3413="SB"),"SB",0)</f>
        <v>SB</v>
      </c>
      <c r="T3413" s="110" t="s">
        <v>998</v>
      </c>
      <c r="V3413" s="113" t="str">
        <f>IF(AND(I3413&gt;=10000,I3413&lt;=19900),"Praha",(IF(AND(I3413&gt;=25001,I3413&lt;=29501),"Středočeský kraj",(IF(AND(I3413&gt;=30100,I3413&lt;=34972),"Středočeský kraj",(IF(AND(I3413&gt;=35002,I3413&lt;=36271),"Karlovarský kraj",(IF(AND(I3413&gt;=37001,I3413&lt;=39201),"Jihočeský kraj",(IF(AND(I3413&gt;=39701,I3413&lt;=39901),"Jihočeský kraj",(IF(AND(I3413&gt;=39301,I3413&lt;=39601),"Kraj Vysočina",(IF(AND(I3413&gt;=58001,I3413&lt;=59501),"Kraj Vysočina",(IF(AND(I3413&gt;=67401,I3413&lt;=67602),"Kraj Vysočina",(IF(AND(I3413&gt;=40001,I3413&lt;=44101),"Ústecký kraj",(IF(AND(I3413&gt;=46001,I3413&lt;=47201),"Liberecký kraj",(IF(AND(I3413&gt;=51202,I3413&lt;=51401),"Liberecký kraj",(IF(AND(I3413&gt;=53002,I3413&lt;=53976),"Pardubický kraj",(IF(AND(I3413&gt;=56002,I3413&lt;=57201),"Pardubický kraj",(IF(AND(I3413&gt;=60200,I3413&lt;=67201),"Jihomoravský kraj",(IF(AND(I3413&gt;=67801,I3413&lt;=68501),"Jihomoravský kraj",(IF(AND(I3413&gt;=69002,I3413&lt;=69801),"Jihomoravský kraj",(IF(AND(I3413&gt;=68601,I3413&lt;=68801),"Zlínský kraj",(IF(AND(I3413&gt;=75501,I3413&lt;=76901),"Zlínský kraj",(IF(AND(I3413&gt;=70030,I3413&lt;=74901),"Moravskoslezský kraj",(IF(AND(I3413&gt;=75000,I3413&lt;=75368),"Olomoucký kraj",(IF(AND(I3413&gt;=77200,I3413&lt;=79862),"Olomoucký kraj",(IF(AND(I3413&gt;=50011,I3413&lt;=50301),"Královéhradecký kraj",(IF(AND(I3413&gt;=54301,I3413&lt;=54303),"Královéhradecký kraj","0")))))))))))))))))))))))))))))))))))))))))))))))</f>
        <v>Jihomoravský kraj</v>
      </c>
      <c r="AB3413" t="s">
        <v>998</v>
      </c>
      <c r="AD3413" t="s">
        <v>998</v>
      </c>
      <c r="AE3413" t="s">
        <v>998</v>
      </c>
      <c r="AF3413" t="s">
        <v>998</v>
      </c>
      <c r="AG3413" s="107">
        <v>300</v>
      </c>
      <c r="AH3413" s="107">
        <v>0</v>
      </c>
      <c r="AI3413" s="107">
        <v>0</v>
      </c>
      <c r="AJ3413" t="s">
        <v>999</v>
      </c>
      <c r="AK3413" s="106">
        <v>44923</v>
      </c>
    </row>
    <row r="3414" spans="1:37" x14ac:dyDescent="0.45">
      <c r="A3414" t="s">
        <v>1084</v>
      </c>
      <c r="B3414" t="s">
        <v>18110</v>
      </c>
      <c r="C3414" t="s">
        <v>990</v>
      </c>
      <c r="D3414" t="s">
        <v>18111</v>
      </c>
      <c r="E3414" t="s">
        <v>992</v>
      </c>
      <c r="F3414" t="s">
        <v>18112</v>
      </c>
      <c r="G3414">
        <v>15</v>
      </c>
      <c r="H3414" t="s">
        <v>1005</v>
      </c>
      <c r="I3414">
        <v>61500</v>
      </c>
      <c r="K3414" t="s">
        <v>18113</v>
      </c>
      <c r="L3414" s="106">
        <v>39483</v>
      </c>
      <c r="M3414">
        <v>14647815</v>
      </c>
      <c r="N3414" t="s">
        <v>996</v>
      </c>
      <c r="O3414" t="s">
        <v>12</v>
      </c>
      <c r="P3414" t="s">
        <v>997</v>
      </c>
      <c r="R3414" s="109" t="str">
        <f>IF(OR(P3414="SB",Q3414="SB"),"SB",0)</f>
        <v>SB</v>
      </c>
      <c r="T3414" s="110" t="s">
        <v>998</v>
      </c>
      <c r="V3414" s="113" t="str">
        <f>IF(AND(I3414&gt;=10000,I3414&lt;=19900),"Praha",(IF(AND(I3414&gt;=25001,I3414&lt;=29501),"Středočeský kraj",(IF(AND(I3414&gt;=30100,I3414&lt;=34972),"Středočeský kraj",(IF(AND(I3414&gt;=35002,I3414&lt;=36271),"Karlovarský kraj",(IF(AND(I3414&gt;=37001,I3414&lt;=39201),"Jihočeský kraj",(IF(AND(I3414&gt;=39701,I3414&lt;=39901),"Jihočeský kraj",(IF(AND(I3414&gt;=39301,I3414&lt;=39601),"Kraj Vysočina",(IF(AND(I3414&gt;=58001,I3414&lt;=59501),"Kraj Vysočina",(IF(AND(I3414&gt;=67401,I3414&lt;=67602),"Kraj Vysočina",(IF(AND(I3414&gt;=40001,I3414&lt;=44101),"Ústecký kraj",(IF(AND(I3414&gt;=46001,I3414&lt;=47201),"Liberecký kraj",(IF(AND(I3414&gt;=51202,I3414&lt;=51401),"Liberecký kraj",(IF(AND(I3414&gt;=53002,I3414&lt;=53976),"Pardubický kraj",(IF(AND(I3414&gt;=56002,I3414&lt;=57201),"Pardubický kraj",(IF(AND(I3414&gt;=60200,I3414&lt;=67201),"Jihomoravský kraj",(IF(AND(I3414&gt;=67801,I3414&lt;=68501),"Jihomoravský kraj",(IF(AND(I3414&gt;=69002,I3414&lt;=69801),"Jihomoravský kraj",(IF(AND(I3414&gt;=68601,I3414&lt;=68801),"Zlínský kraj",(IF(AND(I3414&gt;=75501,I3414&lt;=76901),"Zlínský kraj",(IF(AND(I3414&gt;=70030,I3414&lt;=74901),"Moravskoslezský kraj",(IF(AND(I3414&gt;=75000,I3414&lt;=75368),"Olomoucký kraj",(IF(AND(I3414&gt;=77200,I3414&lt;=79862),"Olomoucký kraj",(IF(AND(I3414&gt;=50011,I3414&lt;=50301),"Královéhradecký kraj",(IF(AND(I3414&gt;=54301,I3414&lt;=54303),"Královéhradecký kraj","0")))))))))))))))))))))))))))))))))))))))))))))))</f>
        <v>Jihomoravský kraj</v>
      </c>
      <c r="AB3414" t="s">
        <v>998</v>
      </c>
      <c r="AD3414" t="s">
        <v>998</v>
      </c>
      <c r="AE3414" t="s">
        <v>998</v>
      </c>
      <c r="AF3414" t="s">
        <v>998</v>
      </c>
      <c r="AG3414" s="107">
        <v>300</v>
      </c>
      <c r="AH3414" s="107">
        <v>0</v>
      </c>
      <c r="AI3414" s="107">
        <v>0</v>
      </c>
      <c r="AJ3414" t="s">
        <v>999</v>
      </c>
      <c r="AK3414" s="106">
        <v>44923</v>
      </c>
    </row>
    <row r="3415" spans="1:37" x14ac:dyDescent="0.45">
      <c r="A3415" t="s">
        <v>988</v>
      </c>
      <c r="B3415" t="s">
        <v>18220</v>
      </c>
      <c r="C3415" t="s">
        <v>990</v>
      </c>
      <c r="D3415" t="s">
        <v>18221</v>
      </c>
      <c r="E3415" t="s">
        <v>992</v>
      </c>
      <c r="F3415" t="s">
        <v>18222</v>
      </c>
      <c r="G3415">
        <v>35</v>
      </c>
      <c r="H3415" t="s">
        <v>1005</v>
      </c>
      <c r="I3415">
        <v>61500</v>
      </c>
      <c r="K3415" t="s">
        <v>18223</v>
      </c>
      <c r="L3415" s="106">
        <v>30324</v>
      </c>
      <c r="M3415">
        <v>14644074</v>
      </c>
      <c r="N3415" t="s">
        <v>996</v>
      </c>
      <c r="O3415" t="s">
        <v>12</v>
      </c>
      <c r="P3415" t="s">
        <v>997</v>
      </c>
      <c r="R3415" s="109" t="str">
        <f>IF(OR(P3415="SB",Q3415="SB"),"SB",0)</f>
        <v>SB</v>
      </c>
      <c r="T3415" s="110" t="s">
        <v>998</v>
      </c>
      <c r="V3415" s="113" t="str">
        <f>IF(AND(I3415&gt;=10000,I3415&lt;=19900),"Praha",(IF(AND(I3415&gt;=25001,I3415&lt;=29501),"Středočeský kraj",(IF(AND(I3415&gt;=30100,I3415&lt;=34972),"Středočeský kraj",(IF(AND(I3415&gt;=35002,I3415&lt;=36271),"Karlovarský kraj",(IF(AND(I3415&gt;=37001,I3415&lt;=39201),"Jihočeský kraj",(IF(AND(I3415&gt;=39701,I3415&lt;=39901),"Jihočeský kraj",(IF(AND(I3415&gt;=39301,I3415&lt;=39601),"Kraj Vysočina",(IF(AND(I3415&gt;=58001,I3415&lt;=59501),"Kraj Vysočina",(IF(AND(I3415&gt;=67401,I3415&lt;=67602),"Kraj Vysočina",(IF(AND(I3415&gt;=40001,I3415&lt;=44101),"Ústecký kraj",(IF(AND(I3415&gt;=46001,I3415&lt;=47201),"Liberecký kraj",(IF(AND(I3415&gt;=51202,I3415&lt;=51401),"Liberecký kraj",(IF(AND(I3415&gt;=53002,I3415&lt;=53976),"Pardubický kraj",(IF(AND(I3415&gt;=56002,I3415&lt;=57201),"Pardubický kraj",(IF(AND(I3415&gt;=60200,I3415&lt;=67201),"Jihomoravský kraj",(IF(AND(I3415&gt;=67801,I3415&lt;=68501),"Jihomoravský kraj",(IF(AND(I3415&gt;=69002,I3415&lt;=69801),"Jihomoravský kraj",(IF(AND(I3415&gt;=68601,I3415&lt;=68801),"Zlínský kraj",(IF(AND(I3415&gt;=75501,I3415&lt;=76901),"Zlínský kraj",(IF(AND(I3415&gt;=70030,I3415&lt;=74901),"Moravskoslezský kraj",(IF(AND(I3415&gt;=75000,I3415&lt;=75368),"Olomoucký kraj",(IF(AND(I3415&gt;=77200,I3415&lt;=79862),"Olomoucký kraj",(IF(AND(I3415&gt;=50011,I3415&lt;=50301),"Královéhradecký kraj",(IF(AND(I3415&gt;=54301,I3415&lt;=54303),"Královéhradecký kraj","0")))))))))))))))))))))))))))))))))))))))))))))))</f>
        <v>Jihomoravský kraj</v>
      </c>
      <c r="AB3415" t="s">
        <v>998</v>
      </c>
      <c r="AD3415" t="s">
        <v>998</v>
      </c>
      <c r="AE3415" t="s">
        <v>998</v>
      </c>
      <c r="AF3415" t="s">
        <v>998</v>
      </c>
      <c r="AG3415" s="107">
        <v>0</v>
      </c>
      <c r="AH3415" s="107">
        <v>0</v>
      </c>
      <c r="AI3415" s="107">
        <v>0</v>
      </c>
      <c r="AJ3415" t="s">
        <v>1012</v>
      </c>
    </row>
    <row r="3416" spans="1:37" x14ac:dyDescent="0.45">
      <c r="A3416" t="s">
        <v>1326</v>
      </c>
      <c r="B3416" t="s">
        <v>1327</v>
      </c>
      <c r="C3416" t="s">
        <v>990</v>
      </c>
      <c r="D3416" t="s">
        <v>1328</v>
      </c>
      <c r="E3416" t="s">
        <v>992</v>
      </c>
      <c r="F3416" t="s">
        <v>1329</v>
      </c>
      <c r="G3416">
        <v>31</v>
      </c>
      <c r="H3416" t="s">
        <v>1005</v>
      </c>
      <c r="I3416">
        <v>61500</v>
      </c>
      <c r="K3416" t="s">
        <v>1330</v>
      </c>
      <c r="L3416" s="106">
        <v>41522</v>
      </c>
      <c r="M3416">
        <v>14583551</v>
      </c>
      <c r="N3416" t="s">
        <v>1144</v>
      </c>
      <c r="O3416" t="s">
        <v>12</v>
      </c>
      <c r="P3416" t="s">
        <v>997</v>
      </c>
      <c r="R3416" s="109" t="str">
        <f>IF(OR(P3416="SB",Q3416="SB"),"SB",0)</f>
        <v>SB</v>
      </c>
      <c r="V3416" s="113" t="str">
        <f>IF(AND(I3416&gt;=10000,I3416&lt;=19900),"Praha",(IF(AND(I3416&gt;=25001,I3416&lt;=29501),"Středočeský kraj",(IF(AND(I3416&gt;=30100,I3416&lt;=34972),"Středočeský kraj",(IF(AND(I3416&gt;=35002,I3416&lt;=36271),"Karlovarský kraj",(IF(AND(I3416&gt;=37001,I3416&lt;=39201),"Jihočeský kraj",(IF(AND(I3416&gt;=39701,I3416&lt;=39901),"Jihočeský kraj",(IF(AND(I3416&gt;=39301,I3416&lt;=39601),"Kraj Vysočina",(IF(AND(I3416&gt;=58001,I3416&lt;=59501),"Kraj Vysočina",(IF(AND(I3416&gt;=67401,I3416&lt;=67602),"Kraj Vysočina",(IF(AND(I3416&gt;=40001,I3416&lt;=44101),"Ústecký kraj",(IF(AND(I3416&gt;=46001,I3416&lt;=47201),"Liberecký kraj",(IF(AND(I3416&gt;=51202,I3416&lt;=51401),"Liberecký kraj",(IF(AND(I3416&gt;=53002,I3416&lt;=53976),"Pardubický kraj",(IF(AND(I3416&gt;=56002,I3416&lt;=57201),"Pardubický kraj",(IF(AND(I3416&gt;=60200,I3416&lt;=67201),"Jihomoravský kraj",(IF(AND(I3416&gt;=67801,I3416&lt;=68501),"Jihomoravský kraj",(IF(AND(I3416&gt;=69002,I3416&lt;=69801),"Jihomoravský kraj",(IF(AND(I3416&gt;=68601,I3416&lt;=68801),"Zlínský kraj",(IF(AND(I3416&gt;=75501,I3416&lt;=76901),"Zlínský kraj",(IF(AND(I3416&gt;=70030,I3416&lt;=74901),"Moravskoslezský kraj",(IF(AND(I3416&gt;=75000,I3416&lt;=75368),"Olomoucký kraj",(IF(AND(I3416&gt;=77200,I3416&lt;=79862),"Olomoucký kraj",(IF(AND(I3416&gt;=50011,I3416&lt;=50301),"Královéhradecký kraj",(IF(AND(I3416&gt;=54301,I3416&lt;=54303),"Královéhradecký kraj","0")))))))))))))))))))))))))))))))))))))))))))))))</f>
        <v>Jihomoravský kraj</v>
      </c>
      <c r="AD3416" t="s">
        <v>998</v>
      </c>
      <c r="AE3416" t="s">
        <v>998</v>
      </c>
      <c r="AF3416" t="s">
        <v>998</v>
      </c>
      <c r="AG3416" s="107">
        <v>300</v>
      </c>
      <c r="AH3416" s="107">
        <v>0</v>
      </c>
      <c r="AI3416" s="107">
        <v>0</v>
      </c>
      <c r="AJ3416" t="s">
        <v>999</v>
      </c>
      <c r="AK3416" s="106">
        <v>44877</v>
      </c>
    </row>
    <row r="3417" spans="1:37" x14ac:dyDescent="0.45">
      <c r="A3417" t="s">
        <v>1069</v>
      </c>
      <c r="B3417" t="s">
        <v>6492</v>
      </c>
      <c r="C3417" t="s">
        <v>990</v>
      </c>
      <c r="D3417" t="s">
        <v>6493</v>
      </c>
      <c r="E3417" t="s">
        <v>992</v>
      </c>
      <c r="F3417" t="s">
        <v>3534</v>
      </c>
      <c r="G3417">
        <v>32</v>
      </c>
      <c r="H3417" t="s">
        <v>1005</v>
      </c>
      <c r="I3417">
        <v>61500</v>
      </c>
      <c r="K3417" t="s">
        <v>6494</v>
      </c>
      <c r="L3417" s="106">
        <v>39102</v>
      </c>
      <c r="M3417">
        <v>14638519</v>
      </c>
      <c r="N3417" t="s">
        <v>996</v>
      </c>
      <c r="O3417" t="s">
        <v>12</v>
      </c>
      <c r="P3417" t="s">
        <v>997</v>
      </c>
      <c r="R3417" s="109" t="str">
        <f>IF(OR(P3417="SB",Q3417="SB"),"SB",0)</f>
        <v>SB</v>
      </c>
      <c r="V3417" s="113" t="str">
        <f>IF(AND(I3417&gt;=10000,I3417&lt;=19900),"Praha",(IF(AND(I3417&gt;=25001,I3417&lt;=29501),"Středočeský kraj",(IF(AND(I3417&gt;=30100,I3417&lt;=34972),"Středočeský kraj",(IF(AND(I3417&gt;=35002,I3417&lt;=36271),"Karlovarský kraj",(IF(AND(I3417&gt;=37001,I3417&lt;=39201),"Jihočeský kraj",(IF(AND(I3417&gt;=39701,I3417&lt;=39901),"Jihočeský kraj",(IF(AND(I3417&gt;=39301,I3417&lt;=39601),"Kraj Vysočina",(IF(AND(I3417&gt;=58001,I3417&lt;=59501),"Kraj Vysočina",(IF(AND(I3417&gt;=67401,I3417&lt;=67602),"Kraj Vysočina",(IF(AND(I3417&gt;=40001,I3417&lt;=44101),"Ústecký kraj",(IF(AND(I3417&gt;=46001,I3417&lt;=47201),"Liberecký kraj",(IF(AND(I3417&gt;=51202,I3417&lt;=51401),"Liberecký kraj",(IF(AND(I3417&gt;=53002,I3417&lt;=53976),"Pardubický kraj",(IF(AND(I3417&gt;=56002,I3417&lt;=57201),"Pardubický kraj",(IF(AND(I3417&gt;=60200,I3417&lt;=67201),"Jihomoravský kraj",(IF(AND(I3417&gt;=67801,I3417&lt;=68501),"Jihomoravský kraj",(IF(AND(I3417&gt;=69002,I3417&lt;=69801),"Jihomoravský kraj",(IF(AND(I3417&gt;=68601,I3417&lt;=68801),"Zlínský kraj",(IF(AND(I3417&gt;=75501,I3417&lt;=76901),"Zlínský kraj",(IF(AND(I3417&gt;=70030,I3417&lt;=74901),"Moravskoslezský kraj",(IF(AND(I3417&gt;=75000,I3417&lt;=75368),"Olomoucký kraj",(IF(AND(I3417&gt;=77200,I3417&lt;=79862),"Olomoucký kraj",(IF(AND(I3417&gt;=50011,I3417&lt;=50301),"Královéhradecký kraj",(IF(AND(I3417&gt;=54301,I3417&lt;=54303),"Královéhradecký kraj","0")))))))))))))))))))))))))))))))))))))))))))))))</f>
        <v>Jihomoravský kraj</v>
      </c>
      <c r="AD3417" t="s">
        <v>998</v>
      </c>
      <c r="AE3417" t="s">
        <v>998</v>
      </c>
      <c r="AF3417" t="s">
        <v>998</v>
      </c>
      <c r="AG3417" s="107">
        <v>300</v>
      </c>
      <c r="AH3417" s="107">
        <v>0</v>
      </c>
      <c r="AI3417" s="107">
        <v>0</v>
      </c>
      <c r="AJ3417" t="s">
        <v>999</v>
      </c>
      <c r="AK3417" s="106">
        <v>44923</v>
      </c>
    </row>
    <row r="3418" spans="1:37" x14ac:dyDescent="0.45">
      <c r="A3418" t="s">
        <v>1051</v>
      </c>
      <c r="B3418" t="s">
        <v>12859</v>
      </c>
      <c r="C3418" t="s">
        <v>1002</v>
      </c>
      <c r="D3418" t="s">
        <v>12860</v>
      </c>
      <c r="E3418" t="s">
        <v>992</v>
      </c>
      <c r="F3418" t="s">
        <v>7703</v>
      </c>
      <c r="G3418">
        <v>11</v>
      </c>
      <c r="H3418" t="s">
        <v>1005</v>
      </c>
      <c r="I3418">
        <v>61500</v>
      </c>
      <c r="K3418" t="s">
        <v>12861</v>
      </c>
      <c r="L3418" s="106">
        <v>39264</v>
      </c>
      <c r="M3418">
        <v>14636600</v>
      </c>
      <c r="N3418" t="s">
        <v>996</v>
      </c>
      <c r="O3418" t="s">
        <v>12</v>
      </c>
      <c r="P3418" t="s">
        <v>997</v>
      </c>
      <c r="R3418" s="109" t="str">
        <f>IF(OR(P3418="SB",Q3418="SB"),"SB",0)</f>
        <v>SB</v>
      </c>
      <c r="V3418" s="113" t="str">
        <f>IF(AND(I3418&gt;=10000,I3418&lt;=19900),"Praha",(IF(AND(I3418&gt;=25001,I3418&lt;=29501),"Středočeský kraj",(IF(AND(I3418&gt;=30100,I3418&lt;=34972),"Středočeský kraj",(IF(AND(I3418&gt;=35002,I3418&lt;=36271),"Karlovarský kraj",(IF(AND(I3418&gt;=37001,I3418&lt;=39201),"Jihočeský kraj",(IF(AND(I3418&gt;=39701,I3418&lt;=39901),"Jihočeský kraj",(IF(AND(I3418&gt;=39301,I3418&lt;=39601),"Kraj Vysočina",(IF(AND(I3418&gt;=58001,I3418&lt;=59501),"Kraj Vysočina",(IF(AND(I3418&gt;=67401,I3418&lt;=67602),"Kraj Vysočina",(IF(AND(I3418&gt;=40001,I3418&lt;=44101),"Ústecký kraj",(IF(AND(I3418&gt;=46001,I3418&lt;=47201),"Liberecký kraj",(IF(AND(I3418&gt;=51202,I3418&lt;=51401),"Liberecký kraj",(IF(AND(I3418&gt;=53002,I3418&lt;=53976),"Pardubický kraj",(IF(AND(I3418&gt;=56002,I3418&lt;=57201),"Pardubický kraj",(IF(AND(I3418&gt;=60200,I3418&lt;=67201),"Jihomoravský kraj",(IF(AND(I3418&gt;=67801,I3418&lt;=68501),"Jihomoravský kraj",(IF(AND(I3418&gt;=69002,I3418&lt;=69801),"Jihomoravský kraj",(IF(AND(I3418&gt;=68601,I3418&lt;=68801),"Zlínský kraj",(IF(AND(I3418&gt;=75501,I3418&lt;=76901),"Zlínský kraj",(IF(AND(I3418&gt;=70030,I3418&lt;=74901),"Moravskoslezský kraj",(IF(AND(I3418&gt;=75000,I3418&lt;=75368),"Olomoucký kraj",(IF(AND(I3418&gt;=77200,I3418&lt;=79862),"Olomoucký kraj",(IF(AND(I3418&gt;=50011,I3418&lt;=50301),"Královéhradecký kraj",(IF(AND(I3418&gt;=54301,I3418&lt;=54303),"Královéhradecký kraj","0")))))))))))))))))))))))))))))))))))))))))))))))</f>
        <v>Jihomoravský kraj</v>
      </c>
      <c r="AD3418" t="s">
        <v>998</v>
      </c>
      <c r="AE3418" t="s">
        <v>998</v>
      </c>
      <c r="AF3418" t="s">
        <v>998</v>
      </c>
      <c r="AG3418" s="107">
        <v>300</v>
      </c>
      <c r="AH3418" s="107">
        <v>0</v>
      </c>
      <c r="AI3418" s="107">
        <v>0</v>
      </c>
      <c r="AJ3418" t="s">
        <v>999</v>
      </c>
      <c r="AK3418" s="106">
        <v>44923</v>
      </c>
    </row>
    <row r="3419" spans="1:37" x14ac:dyDescent="0.45">
      <c r="A3419" t="s">
        <v>1908</v>
      </c>
      <c r="B3419" t="s">
        <v>15523</v>
      </c>
      <c r="C3419" t="s">
        <v>1002</v>
      </c>
      <c r="D3419" t="s">
        <v>15524</v>
      </c>
      <c r="E3419" t="s">
        <v>992</v>
      </c>
      <c r="F3419" t="s">
        <v>15525</v>
      </c>
      <c r="G3419">
        <v>15</v>
      </c>
      <c r="H3419" t="s">
        <v>1005</v>
      </c>
      <c r="I3419">
        <v>61500</v>
      </c>
      <c r="K3419" t="s">
        <v>15526</v>
      </c>
      <c r="L3419" s="106">
        <v>41240</v>
      </c>
      <c r="M3419">
        <v>14737539</v>
      </c>
      <c r="N3419" t="s">
        <v>996</v>
      </c>
      <c r="O3419" t="s">
        <v>12</v>
      </c>
      <c r="P3419" t="s">
        <v>997</v>
      </c>
      <c r="R3419" s="109" t="str">
        <f>IF(OR(P3419="SB",Q3419="SB"),"SB",0)</f>
        <v>SB</v>
      </c>
      <c r="V3419" s="113" t="str">
        <f>IF(AND(I3419&gt;=10000,I3419&lt;=19900),"Praha",(IF(AND(I3419&gt;=25001,I3419&lt;=29501),"Středočeský kraj",(IF(AND(I3419&gt;=30100,I3419&lt;=34972),"Středočeský kraj",(IF(AND(I3419&gt;=35002,I3419&lt;=36271),"Karlovarský kraj",(IF(AND(I3419&gt;=37001,I3419&lt;=39201),"Jihočeský kraj",(IF(AND(I3419&gt;=39701,I3419&lt;=39901),"Jihočeský kraj",(IF(AND(I3419&gt;=39301,I3419&lt;=39601),"Kraj Vysočina",(IF(AND(I3419&gt;=58001,I3419&lt;=59501),"Kraj Vysočina",(IF(AND(I3419&gt;=67401,I3419&lt;=67602),"Kraj Vysočina",(IF(AND(I3419&gt;=40001,I3419&lt;=44101),"Ústecký kraj",(IF(AND(I3419&gt;=46001,I3419&lt;=47201),"Liberecký kraj",(IF(AND(I3419&gt;=51202,I3419&lt;=51401),"Liberecký kraj",(IF(AND(I3419&gt;=53002,I3419&lt;=53976),"Pardubický kraj",(IF(AND(I3419&gt;=56002,I3419&lt;=57201),"Pardubický kraj",(IF(AND(I3419&gt;=60200,I3419&lt;=67201),"Jihomoravský kraj",(IF(AND(I3419&gt;=67801,I3419&lt;=68501),"Jihomoravský kraj",(IF(AND(I3419&gt;=69002,I3419&lt;=69801),"Jihomoravský kraj",(IF(AND(I3419&gt;=68601,I3419&lt;=68801),"Zlínský kraj",(IF(AND(I3419&gt;=75501,I3419&lt;=76901),"Zlínský kraj",(IF(AND(I3419&gt;=70030,I3419&lt;=74901),"Moravskoslezský kraj",(IF(AND(I3419&gt;=75000,I3419&lt;=75368),"Olomoucký kraj",(IF(AND(I3419&gt;=77200,I3419&lt;=79862),"Olomoucký kraj",(IF(AND(I3419&gt;=50011,I3419&lt;=50301),"Královéhradecký kraj",(IF(AND(I3419&gt;=54301,I3419&lt;=54303),"Královéhradecký kraj","0")))))))))))))))))))))))))))))))))))))))))))))))</f>
        <v>Jihomoravský kraj</v>
      </c>
      <c r="AD3419" t="s">
        <v>998</v>
      </c>
      <c r="AE3419" t="s">
        <v>998</v>
      </c>
      <c r="AF3419" t="s">
        <v>998</v>
      </c>
      <c r="AG3419" s="107">
        <v>300</v>
      </c>
      <c r="AH3419" s="107">
        <v>0</v>
      </c>
      <c r="AI3419" s="107">
        <v>0</v>
      </c>
      <c r="AJ3419" t="s">
        <v>999</v>
      </c>
      <c r="AK3419" s="106">
        <v>44923</v>
      </c>
    </row>
    <row r="3420" spans="1:37" x14ac:dyDescent="0.45">
      <c r="A3420" t="s">
        <v>1208</v>
      </c>
      <c r="B3420" t="s">
        <v>17819</v>
      </c>
      <c r="C3420" t="s">
        <v>1002</v>
      </c>
      <c r="D3420" t="s">
        <v>17820</v>
      </c>
      <c r="E3420" t="s">
        <v>992</v>
      </c>
      <c r="F3420" t="s">
        <v>17821</v>
      </c>
      <c r="G3420">
        <v>2</v>
      </c>
      <c r="H3420" t="s">
        <v>1005</v>
      </c>
      <c r="I3420">
        <v>61500</v>
      </c>
      <c r="K3420" t="s">
        <v>17822</v>
      </c>
      <c r="L3420" s="106">
        <v>40808</v>
      </c>
      <c r="M3420">
        <v>14590120</v>
      </c>
      <c r="N3420" t="s">
        <v>1144</v>
      </c>
      <c r="O3420" t="s">
        <v>12</v>
      </c>
      <c r="P3420" t="s">
        <v>997</v>
      </c>
      <c r="R3420" s="109" t="str">
        <f>IF(OR(P3420="SB",Q3420="SB"),"SB",0)</f>
        <v>SB</v>
      </c>
      <c r="V3420" s="113" t="str">
        <f>IF(AND(I3420&gt;=10000,I3420&lt;=19900),"Praha",(IF(AND(I3420&gt;=25001,I3420&lt;=29501),"Středočeský kraj",(IF(AND(I3420&gt;=30100,I3420&lt;=34972),"Středočeský kraj",(IF(AND(I3420&gt;=35002,I3420&lt;=36271),"Karlovarský kraj",(IF(AND(I3420&gt;=37001,I3420&lt;=39201),"Jihočeský kraj",(IF(AND(I3420&gt;=39701,I3420&lt;=39901),"Jihočeský kraj",(IF(AND(I3420&gt;=39301,I3420&lt;=39601),"Kraj Vysočina",(IF(AND(I3420&gt;=58001,I3420&lt;=59501),"Kraj Vysočina",(IF(AND(I3420&gt;=67401,I3420&lt;=67602),"Kraj Vysočina",(IF(AND(I3420&gt;=40001,I3420&lt;=44101),"Ústecký kraj",(IF(AND(I3420&gt;=46001,I3420&lt;=47201),"Liberecký kraj",(IF(AND(I3420&gt;=51202,I3420&lt;=51401),"Liberecký kraj",(IF(AND(I3420&gt;=53002,I3420&lt;=53976),"Pardubický kraj",(IF(AND(I3420&gt;=56002,I3420&lt;=57201),"Pardubický kraj",(IF(AND(I3420&gt;=60200,I3420&lt;=67201),"Jihomoravský kraj",(IF(AND(I3420&gt;=67801,I3420&lt;=68501),"Jihomoravský kraj",(IF(AND(I3420&gt;=69002,I3420&lt;=69801),"Jihomoravský kraj",(IF(AND(I3420&gt;=68601,I3420&lt;=68801),"Zlínský kraj",(IF(AND(I3420&gt;=75501,I3420&lt;=76901),"Zlínský kraj",(IF(AND(I3420&gt;=70030,I3420&lt;=74901),"Moravskoslezský kraj",(IF(AND(I3420&gt;=75000,I3420&lt;=75368),"Olomoucký kraj",(IF(AND(I3420&gt;=77200,I3420&lt;=79862),"Olomoucký kraj",(IF(AND(I3420&gt;=50011,I3420&lt;=50301),"Královéhradecký kraj",(IF(AND(I3420&gt;=54301,I3420&lt;=54303),"Královéhradecký kraj","0")))))))))))))))))))))))))))))))))))))))))))))))</f>
        <v>Jihomoravský kraj</v>
      </c>
      <c r="AD3420" t="s">
        <v>998</v>
      </c>
      <c r="AE3420" t="s">
        <v>998</v>
      </c>
      <c r="AF3420" t="s">
        <v>998</v>
      </c>
      <c r="AG3420" s="107">
        <v>300</v>
      </c>
      <c r="AH3420" s="107">
        <v>0</v>
      </c>
      <c r="AI3420" s="107">
        <v>0</v>
      </c>
      <c r="AJ3420" t="s">
        <v>999</v>
      </c>
      <c r="AK3420" s="106">
        <v>44877</v>
      </c>
    </row>
    <row r="3421" spans="1:37" x14ac:dyDescent="0.45">
      <c r="A3421" t="s">
        <v>1156</v>
      </c>
      <c r="B3421" t="s">
        <v>6673</v>
      </c>
      <c r="C3421" t="s">
        <v>990</v>
      </c>
      <c r="D3421" t="s">
        <v>6674</v>
      </c>
      <c r="E3421" t="s">
        <v>992</v>
      </c>
      <c r="F3421" t="s">
        <v>1605</v>
      </c>
      <c r="G3421">
        <v>35</v>
      </c>
      <c r="H3421" t="s">
        <v>1005</v>
      </c>
      <c r="I3421">
        <v>61600</v>
      </c>
      <c r="K3421" t="s">
        <v>6675</v>
      </c>
      <c r="L3421" s="106">
        <v>29092</v>
      </c>
      <c r="M3421">
        <v>10861882</v>
      </c>
      <c r="N3421" t="s">
        <v>996</v>
      </c>
      <c r="O3421" t="s">
        <v>12</v>
      </c>
      <c r="P3421" t="s">
        <v>997</v>
      </c>
      <c r="R3421" s="109" t="str">
        <f>IF(OR(P3421="SB",Q3421="SB"),"SB",0)</f>
        <v>SB</v>
      </c>
      <c r="T3421" s="110">
        <v>11591</v>
      </c>
      <c r="U3421" t="s">
        <v>19633</v>
      </c>
      <c r="V3421" s="113" t="str">
        <f>IF(AND(I3421&gt;=10000,I3421&lt;=19900),"Praha",(IF(AND(I3421&gt;=25001,I3421&lt;=29501),"Středočeský kraj",(IF(AND(I3421&gt;=30100,I3421&lt;=34972),"Středočeský kraj",(IF(AND(I3421&gt;=35002,I3421&lt;=36271),"Karlovarský kraj",(IF(AND(I3421&gt;=37001,I3421&lt;=39201),"Jihočeský kraj",(IF(AND(I3421&gt;=39701,I3421&lt;=39901),"Jihočeský kraj",(IF(AND(I3421&gt;=39301,I3421&lt;=39601),"Kraj Vysočina",(IF(AND(I3421&gt;=58001,I3421&lt;=59501),"Kraj Vysočina",(IF(AND(I3421&gt;=67401,I3421&lt;=67602),"Kraj Vysočina",(IF(AND(I3421&gt;=40001,I3421&lt;=44101),"Ústecký kraj",(IF(AND(I3421&gt;=46001,I3421&lt;=47201),"Liberecký kraj",(IF(AND(I3421&gt;=51202,I3421&lt;=51401),"Liberecký kraj",(IF(AND(I3421&gt;=53002,I3421&lt;=53976),"Pardubický kraj",(IF(AND(I3421&gt;=56002,I3421&lt;=57201),"Pardubický kraj",(IF(AND(I3421&gt;=60200,I3421&lt;=67201),"Jihomoravský kraj",(IF(AND(I3421&gt;=67801,I3421&lt;=68501),"Jihomoravský kraj",(IF(AND(I3421&gt;=69002,I3421&lt;=69801),"Jihomoravský kraj",(IF(AND(I3421&gt;=68601,I3421&lt;=68801),"Zlínský kraj",(IF(AND(I3421&gt;=75501,I3421&lt;=76901),"Zlínský kraj",(IF(AND(I3421&gt;=70030,I3421&lt;=74901),"Moravskoslezský kraj",(IF(AND(I3421&gt;=75000,I3421&lt;=75368),"Olomoucký kraj",(IF(AND(I3421&gt;=77200,I3421&lt;=79862),"Olomoucký kraj",(IF(AND(I3421&gt;=50011,I3421&lt;=50301),"Královéhradecký kraj",(IF(AND(I3421&gt;=54301,I3421&lt;=54303),"Královéhradecký kraj","0")))))))))))))))))))))))))))))))))))))))))))))))</f>
        <v>Jihomoravský kraj</v>
      </c>
      <c r="AD3421" t="s">
        <v>998</v>
      </c>
      <c r="AE3421" t="s">
        <v>998</v>
      </c>
      <c r="AF3421" t="s">
        <v>998</v>
      </c>
      <c r="AG3421" s="107">
        <v>0</v>
      </c>
      <c r="AH3421" s="107">
        <v>0</v>
      </c>
      <c r="AI3421" s="107">
        <v>0</v>
      </c>
      <c r="AJ3421" t="s">
        <v>1012</v>
      </c>
    </row>
    <row r="3422" spans="1:37" x14ac:dyDescent="0.45">
      <c r="A3422" t="s">
        <v>3069</v>
      </c>
      <c r="B3422" t="s">
        <v>7266</v>
      </c>
      <c r="C3422" t="s">
        <v>1002</v>
      </c>
      <c r="D3422" t="s">
        <v>7267</v>
      </c>
      <c r="E3422" t="s">
        <v>992</v>
      </c>
      <c r="F3422" t="s">
        <v>7268</v>
      </c>
      <c r="G3422">
        <v>54</v>
      </c>
      <c r="H3422" t="s">
        <v>1005</v>
      </c>
      <c r="I3422">
        <v>61600</v>
      </c>
      <c r="K3422" t="s">
        <v>7269</v>
      </c>
      <c r="L3422" s="106">
        <v>32311</v>
      </c>
      <c r="M3422">
        <v>10883104</v>
      </c>
      <c r="N3422" t="s">
        <v>996</v>
      </c>
      <c r="O3422" t="s">
        <v>12</v>
      </c>
      <c r="P3422" t="s">
        <v>997</v>
      </c>
      <c r="R3422" s="109" t="str">
        <f>IF(OR(P3422="SB",Q3422="SB"),"SB",0)</f>
        <v>SB</v>
      </c>
      <c r="T3422" s="110">
        <v>51603</v>
      </c>
      <c r="U3422" t="s">
        <v>19633</v>
      </c>
      <c r="V3422" s="113" t="str">
        <f>IF(AND(I3422&gt;=10000,I3422&lt;=19900),"Praha",(IF(AND(I3422&gt;=25001,I3422&lt;=29501),"Středočeský kraj",(IF(AND(I3422&gt;=30100,I3422&lt;=34972),"Středočeský kraj",(IF(AND(I3422&gt;=35002,I3422&lt;=36271),"Karlovarský kraj",(IF(AND(I3422&gt;=37001,I3422&lt;=39201),"Jihočeský kraj",(IF(AND(I3422&gt;=39701,I3422&lt;=39901),"Jihočeský kraj",(IF(AND(I3422&gt;=39301,I3422&lt;=39601),"Kraj Vysočina",(IF(AND(I3422&gt;=58001,I3422&lt;=59501),"Kraj Vysočina",(IF(AND(I3422&gt;=67401,I3422&lt;=67602),"Kraj Vysočina",(IF(AND(I3422&gt;=40001,I3422&lt;=44101),"Ústecký kraj",(IF(AND(I3422&gt;=46001,I3422&lt;=47201),"Liberecký kraj",(IF(AND(I3422&gt;=51202,I3422&lt;=51401),"Liberecký kraj",(IF(AND(I3422&gt;=53002,I3422&lt;=53976),"Pardubický kraj",(IF(AND(I3422&gt;=56002,I3422&lt;=57201),"Pardubický kraj",(IF(AND(I3422&gt;=60200,I3422&lt;=67201),"Jihomoravský kraj",(IF(AND(I3422&gt;=67801,I3422&lt;=68501),"Jihomoravský kraj",(IF(AND(I3422&gt;=69002,I3422&lt;=69801),"Jihomoravský kraj",(IF(AND(I3422&gt;=68601,I3422&lt;=68801),"Zlínský kraj",(IF(AND(I3422&gt;=75501,I3422&lt;=76901),"Zlínský kraj",(IF(AND(I3422&gt;=70030,I3422&lt;=74901),"Moravskoslezský kraj",(IF(AND(I3422&gt;=75000,I3422&lt;=75368),"Olomoucký kraj",(IF(AND(I3422&gt;=77200,I3422&lt;=79862),"Olomoucký kraj",(IF(AND(I3422&gt;=50011,I3422&lt;=50301),"Královéhradecký kraj",(IF(AND(I3422&gt;=54301,I3422&lt;=54303),"Královéhradecký kraj","0")))))))))))))))))))))))))))))))))))))))))))))))</f>
        <v>Jihomoravský kraj</v>
      </c>
      <c r="AD3422" t="s">
        <v>998</v>
      </c>
      <c r="AE3422" t="s">
        <v>998</v>
      </c>
      <c r="AF3422" t="s">
        <v>998</v>
      </c>
      <c r="AG3422" s="107">
        <v>0</v>
      </c>
      <c r="AH3422" s="107">
        <v>0</v>
      </c>
      <c r="AI3422" s="107">
        <v>0</v>
      </c>
      <c r="AJ3422" t="s">
        <v>1012</v>
      </c>
    </row>
    <row r="3423" spans="1:37" x14ac:dyDescent="0.45">
      <c r="A3423" t="s">
        <v>1111</v>
      </c>
      <c r="B3423" t="s">
        <v>4085</v>
      </c>
      <c r="C3423" t="s">
        <v>1002</v>
      </c>
      <c r="D3423" t="s">
        <v>4092</v>
      </c>
      <c r="E3423" t="s">
        <v>992</v>
      </c>
      <c r="F3423" t="s">
        <v>4093</v>
      </c>
      <c r="G3423">
        <v>30</v>
      </c>
      <c r="H3423" t="s">
        <v>1005</v>
      </c>
      <c r="I3423">
        <v>61600</v>
      </c>
      <c r="K3423" t="s">
        <v>4089</v>
      </c>
      <c r="L3423" s="106">
        <v>32995</v>
      </c>
      <c r="M3423">
        <v>11470154</v>
      </c>
      <c r="N3423" t="s">
        <v>996</v>
      </c>
      <c r="O3423" t="s">
        <v>12</v>
      </c>
      <c r="P3423" t="s">
        <v>997</v>
      </c>
      <c r="R3423" s="109" t="str">
        <f>IF(OR(P3423="SB",Q3423="SB"),"SB",0)</f>
        <v>SB</v>
      </c>
      <c r="T3423" s="110">
        <v>52726</v>
      </c>
      <c r="U3423" t="s">
        <v>19633</v>
      </c>
      <c r="V3423" s="113" t="str">
        <f>IF(AND(I3423&gt;=10000,I3423&lt;=19900),"Praha",(IF(AND(I3423&gt;=25001,I3423&lt;=29501),"Středočeský kraj",(IF(AND(I3423&gt;=30100,I3423&lt;=34972),"Středočeský kraj",(IF(AND(I3423&gt;=35002,I3423&lt;=36271),"Karlovarský kraj",(IF(AND(I3423&gt;=37001,I3423&lt;=39201),"Jihočeský kraj",(IF(AND(I3423&gt;=39701,I3423&lt;=39901),"Jihočeský kraj",(IF(AND(I3423&gt;=39301,I3423&lt;=39601),"Kraj Vysočina",(IF(AND(I3423&gt;=58001,I3423&lt;=59501),"Kraj Vysočina",(IF(AND(I3423&gt;=67401,I3423&lt;=67602),"Kraj Vysočina",(IF(AND(I3423&gt;=40001,I3423&lt;=44101),"Ústecký kraj",(IF(AND(I3423&gt;=46001,I3423&lt;=47201),"Liberecký kraj",(IF(AND(I3423&gt;=51202,I3423&lt;=51401),"Liberecký kraj",(IF(AND(I3423&gt;=53002,I3423&lt;=53976),"Pardubický kraj",(IF(AND(I3423&gt;=56002,I3423&lt;=57201),"Pardubický kraj",(IF(AND(I3423&gt;=60200,I3423&lt;=67201),"Jihomoravský kraj",(IF(AND(I3423&gt;=67801,I3423&lt;=68501),"Jihomoravský kraj",(IF(AND(I3423&gt;=69002,I3423&lt;=69801),"Jihomoravský kraj",(IF(AND(I3423&gt;=68601,I3423&lt;=68801),"Zlínský kraj",(IF(AND(I3423&gt;=75501,I3423&lt;=76901),"Zlínský kraj",(IF(AND(I3423&gt;=70030,I3423&lt;=74901),"Moravskoslezský kraj",(IF(AND(I3423&gt;=75000,I3423&lt;=75368),"Olomoucký kraj",(IF(AND(I3423&gt;=77200,I3423&lt;=79862),"Olomoucký kraj",(IF(AND(I3423&gt;=50011,I3423&lt;=50301),"Královéhradecký kraj",(IF(AND(I3423&gt;=54301,I3423&lt;=54303),"Královéhradecký kraj","0")))))))))))))))))))))))))))))))))))))))))))))))</f>
        <v>Jihomoravský kraj</v>
      </c>
      <c r="AD3423" t="s">
        <v>998</v>
      </c>
      <c r="AE3423" t="s">
        <v>998</v>
      </c>
      <c r="AF3423" t="s">
        <v>998</v>
      </c>
      <c r="AG3423" s="107">
        <v>0</v>
      </c>
      <c r="AH3423" s="107">
        <v>0</v>
      </c>
      <c r="AI3423" s="107">
        <v>0</v>
      </c>
      <c r="AJ3423" t="s">
        <v>1012</v>
      </c>
    </row>
    <row r="3424" spans="1:37" x14ac:dyDescent="0.45">
      <c r="A3424" t="s">
        <v>1013</v>
      </c>
      <c r="B3424" t="s">
        <v>2888</v>
      </c>
      <c r="C3424" t="s">
        <v>1002</v>
      </c>
      <c r="D3424" t="s">
        <v>2901</v>
      </c>
      <c r="E3424" t="s">
        <v>992</v>
      </c>
      <c r="F3424" t="s">
        <v>1605</v>
      </c>
      <c r="G3424">
        <v>62</v>
      </c>
      <c r="H3424" t="s">
        <v>1005</v>
      </c>
      <c r="I3424">
        <v>61600</v>
      </c>
      <c r="K3424" t="s">
        <v>2891</v>
      </c>
      <c r="L3424" s="106">
        <v>39018</v>
      </c>
      <c r="M3424">
        <v>15523037</v>
      </c>
      <c r="N3424" t="s">
        <v>1029</v>
      </c>
      <c r="O3424" t="s">
        <v>1010</v>
      </c>
      <c r="P3424" t="s">
        <v>997</v>
      </c>
      <c r="R3424" s="109" t="str">
        <f>IF(OR(P3424="SB",Q3424="SB"),"SB",0)</f>
        <v>SB</v>
      </c>
      <c r="T3424" s="110">
        <v>2020301</v>
      </c>
      <c r="U3424" t="s">
        <v>19633</v>
      </c>
      <c r="V3424" s="113" t="str">
        <f>IF(AND(I3424&gt;=10000,I3424&lt;=19900),"Praha",(IF(AND(I3424&gt;=25001,I3424&lt;=29501),"Středočeský kraj",(IF(AND(I3424&gt;=30100,I3424&lt;=34972),"Středočeský kraj",(IF(AND(I3424&gt;=35002,I3424&lt;=36271),"Karlovarský kraj",(IF(AND(I3424&gt;=37001,I3424&lt;=39201),"Jihočeský kraj",(IF(AND(I3424&gt;=39701,I3424&lt;=39901),"Jihočeský kraj",(IF(AND(I3424&gt;=39301,I3424&lt;=39601),"Kraj Vysočina",(IF(AND(I3424&gt;=58001,I3424&lt;=59501),"Kraj Vysočina",(IF(AND(I3424&gt;=67401,I3424&lt;=67602),"Kraj Vysočina",(IF(AND(I3424&gt;=40001,I3424&lt;=44101),"Ústecký kraj",(IF(AND(I3424&gt;=46001,I3424&lt;=47201),"Liberecký kraj",(IF(AND(I3424&gt;=51202,I3424&lt;=51401),"Liberecký kraj",(IF(AND(I3424&gt;=53002,I3424&lt;=53976),"Pardubický kraj",(IF(AND(I3424&gt;=56002,I3424&lt;=57201),"Pardubický kraj",(IF(AND(I3424&gt;=60200,I3424&lt;=67201),"Jihomoravský kraj",(IF(AND(I3424&gt;=67801,I3424&lt;=68501),"Jihomoravský kraj",(IF(AND(I3424&gt;=69002,I3424&lt;=69801),"Jihomoravský kraj",(IF(AND(I3424&gt;=68601,I3424&lt;=68801),"Zlínský kraj",(IF(AND(I3424&gt;=75501,I3424&lt;=76901),"Zlínský kraj",(IF(AND(I3424&gt;=70030,I3424&lt;=74901),"Moravskoslezský kraj",(IF(AND(I3424&gt;=75000,I3424&lt;=75368),"Olomoucký kraj",(IF(AND(I3424&gt;=77200,I3424&lt;=79862),"Olomoucký kraj",(IF(AND(I3424&gt;=50011,I3424&lt;=50301),"Královéhradecký kraj",(IF(AND(I3424&gt;=54301,I3424&lt;=54303),"Královéhradecký kraj","0")))))))))))))))))))))))))))))))))))))))))))))))</f>
        <v>Jihomoravský kraj</v>
      </c>
      <c r="AB3424" t="s">
        <v>2902</v>
      </c>
      <c r="AD3424" t="s">
        <v>998</v>
      </c>
      <c r="AE3424" t="s">
        <v>998</v>
      </c>
      <c r="AF3424" t="s">
        <v>998</v>
      </c>
      <c r="AG3424" s="107">
        <v>0</v>
      </c>
      <c r="AH3424" s="107">
        <v>0</v>
      </c>
      <c r="AI3424" s="107">
        <v>0</v>
      </c>
      <c r="AJ3424" t="s">
        <v>1012</v>
      </c>
    </row>
    <row r="3425" spans="1:37" x14ac:dyDescent="0.45">
      <c r="A3425" t="s">
        <v>1798</v>
      </c>
      <c r="B3425" t="s">
        <v>2888</v>
      </c>
      <c r="C3425" t="s">
        <v>1002</v>
      </c>
      <c r="D3425" t="s">
        <v>2890</v>
      </c>
      <c r="E3425" t="s">
        <v>992</v>
      </c>
      <c r="F3425" t="s">
        <v>1605</v>
      </c>
      <c r="G3425">
        <v>62</v>
      </c>
      <c r="H3425" t="s">
        <v>1005</v>
      </c>
      <c r="I3425">
        <v>61600</v>
      </c>
      <c r="K3425" t="s">
        <v>2891</v>
      </c>
      <c r="L3425" s="106">
        <v>41738</v>
      </c>
      <c r="M3425">
        <v>15742703</v>
      </c>
      <c r="N3425" t="s">
        <v>1029</v>
      </c>
      <c r="O3425" t="s">
        <v>1010</v>
      </c>
      <c r="P3425" t="s">
        <v>997</v>
      </c>
      <c r="R3425" s="109" t="str">
        <f>IF(OR(P3425="SB",Q3425="SB"),"SB",0)</f>
        <v>SB</v>
      </c>
      <c r="T3425" s="110">
        <v>2021109</v>
      </c>
      <c r="U3425" t="s">
        <v>19633</v>
      </c>
      <c r="V3425" s="113" t="str">
        <f>IF(AND(I3425&gt;=10000,I3425&lt;=19900),"Praha",(IF(AND(I3425&gt;=25001,I3425&lt;=29501),"Středočeský kraj",(IF(AND(I3425&gt;=30100,I3425&lt;=34972),"Středočeský kraj",(IF(AND(I3425&gt;=35002,I3425&lt;=36271),"Karlovarský kraj",(IF(AND(I3425&gt;=37001,I3425&lt;=39201),"Jihočeský kraj",(IF(AND(I3425&gt;=39701,I3425&lt;=39901),"Jihočeský kraj",(IF(AND(I3425&gt;=39301,I3425&lt;=39601),"Kraj Vysočina",(IF(AND(I3425&gt;=58001,I3425&lt;=59501),"Kraj Vysočina",(IF(AND(I3425&gt;=67401,I3425&lt;=67602),"Kraj Vysočina",(IF(AND(I3425&gt;=40001,I3425&lt;=44101),"Ústecký kraj",(IF(AND(I3425&gt;=46001,I3425&lt;=47201),"Liberecký kraj",(IF(AND(I3425&gt;=51202,I3425&lt;=51401),"Liberecký kraj",(IF(AND(I3425&gt;=53002,I3425&lt;=53976),"Pardubický kraj",(IF(AND(I3425&gt;=56002,I3425&lt;=57201),"Pardubický kraj",(IF(AND(I3425&gt;=60200,I3425&lt;=67201),"Jihomoravský kraj",(IF(AND(I3425&gt;=67801,I3425&lt;=68501),"Jihomoravský kraj",(IF(AND(I3425&gt;=69002,I3425&lt;=69801),"Jihomoravský kraj",(IF(AND(I3425&gt;=68601,I3425&lt;=68801),"Zlínský kraj",(IF(AND(I3425&gt;=75501,I3425&lt;=76901),"Zlínský kraj",(IF(AND(I3425&gt;=70030,I3425&lt;=74901),"Moravskoslezský kraj",(IF(AND(I3425&gt;=75000,I3425&lt;=75368),"Olomoucký kraj",(IF(AND(I3425&gt;=77200,I3425&lt;=79862),"Olomoucký kraj",(IF(AND(I3425&gt;=50011,I3425&lt;=50301),"Královéhradecký kraj",(IF(AND(I3425&gt;=54301,I3425&lt;=54303),"Královéhradecký kraj","0")))))))))))))))))))))))))))))))))))))))))))))))</f>
        <v>Jihomoravský kraj</v>
      </c>
      <c r="AD3425" t="s">
        <v>998</v>
      </c>
      <c r="AE3425" t="s">
        <v>998</v>
      </c>
      <c r="AF3425" t="s">
        <v>998</v>
      </c>
      <c r="AG3425" s="107">
        <v>0</v>
      </c>
      <c r="AH3425" s="107">
        <v>0</v>
      </c>
      <c r="AI3425" s="107">
        <v>0</v>
      </c>
      <c r="AJ3425" t="s">
        <v>1012</v>
      </c>
    </row>
    <row r="3426" spans="1:37" x14ac:dyDescent="0.45">
      <c r="A3426" t="s">
        <v>1687</v>
      </c>
      <c r="B3426" t="s">
        <v>1688</v>
      </c>
      <c r="C3426" t="s">
        <v>1002</v>
      </c>
      <c r="D3426" t="s">
        <v>1689</v>
      </c>
      <c r="E3426" t="s">
        <v>992</v>
      </c>
      <c r="F3426" t="s">
        <v>1690</v>
      </c>
      <c r="G3426">
        <v>8</v>
      </c>
      <c r="H3426" t="s">
        <v>1005</v>
      </c>
      <c r="I3426">
        <v>61600</v>
      </c>
      <c r="K3426" t="s">
        <v>1691</v>
      </c>
      <c r="L3426" s="106">
        <v>33305</v>
      </c>
      <c r="M3426">
        <v>14631546</v>
      </c>
      <c r="N3426" t="s">
        <v>996</v>
      </c>
      <c r="O3426" t="s">
        <v>12</v>
      </c>
      <c r="P3426" t="s">
        <v>997</v>
      </c>
      <c r="R3426" s="109" t="str">
        <f>IF(OR(P3426="SB",Q3426="SB"),"SB",0)</f>
        <v>SB</v>
      </c>
      <c r="T3426" s="110" t="s">
        <v>998</v>
      </c>
      <c r="V3426" s="113" t="str">
        <f>IF(AND(I3426&gt;=10000,I3426&lt;=19900),"Praha",(IF(AND(I3426&gt;=25001,I3426&lt;=29501),"Středočeský kraj",(IF(AND(I3426&gt;=30100,I3426&lt;=34972),"Středočeský kraj",(IF(AND(I3426&gt;=35002,I3426&lt;=36271),"Karlovarský kraj",(IF(AND(I3426&gt;=37001,I3426&lt;=39201),"Jihočeský kraj",(IF(AND(I3426&gt;=39701,I3426&lt;=39901),"Jihočeský kraj",(IF(AND(I3426&gt;=39301,I3426&lt;=39601),"Kraj Vysočina",(IF(AND(I3426&gt;=58001,I3426&lt;=59501),"Kraj Vysočina",(IF(AND(I3426&gt;=67401,I3426&lt;=67602),"Kraj Vysočina",(IF(AND(I3426&gt;=40001,I3426&lt;=44101),"Ústecký kraj",(IF(AND(I3426&gt;=46001,I3426&lt;=47201),"Liberecký kraj",(IF(AND(I3426&gt;=51202,I3426&lt;=51401),"Liberecký kraj",(IF(AND(I3426&gt;=53002,I3426&lt;=53976),"Pardubický kraj",(IF(AND(I3426&gt;=56002,I3426&lt;=57201),"Pardubický kraj",(IF(AND(I3426&gt;=60200,I3426&lt;=67201),"Jihomoravský kraj",(IF(AND(I3426&gt;=67801,I3426&lt;=68501),"Jihomoravský kraj",(IF(AND(I3426&gt;=69002,I3426&lt;=69801),"Jihomoravský kraj",(IF(AND(I3426&gt;=68601,I3426&lt;=68801),"Zlínský kraj",(IF(AND(I3426&gt;=75501,I3426&lt;=76901),"Zlínský kraj",(IF(AND(I3426&gt;=70030,I3426&lt;=74901),"Moravskoslezský kraj",(IF(AND(I3426&gt;=75000,I3426&lt;=75368),"Olomoucký kraj",(IF(AND(I3426&gt;=77200,I3426&lt;=79862),"Olomoucký kraj",(IF(AND(I3426&gt;=50011,I3426&lt;=50301),"Královéhradecký kraj",(IF(AND(I3426&gt;=54301,I3426&lt;=54303),"Královéhradecký kraj","0")))))))))))))))))))))))))))))))))))))))))))))))</f>
        <v>Jihomoravský kraj</v>
      </c>
      <c r="AB3426" t="s">
        <v>998</v>
      </c>
      <c r="AD3426" t="s">
        <v>998</v>
      </c>
      <c r="AE3426" t="s">
        <v>998</v>
      </c>
      <c r="AF3426" t="s">
        <v>998</v>
      </c>
      <c r="AG3426" s="107">
        <v>0</v>
      </c>
      <c r="AH3426" s="107">
        <v>0</v>
      </c>
      <c r="AI3426" s="107">
        <v>0</v>
      </c>
      <c r="AJ3426" t="s">
        <v>1012</v>
      </c>
    </row>
    <row r="3427" spans="1:37" x14ac:dyDescent="0.45">
      <c r="A3427" t="s">
        <v>1264</v>
      </c>
      <c r="B3427" t="s">
        <v>2888</v>
      </c>
      <c r="C3427" t="s">
        <v>1002</v>
      </c>
      <c r="D3427" t="s">
        <v>2897</v>
      </c>
      <c r="E3427" t="s">
        <v>992</v>
      </c>
      <c r="F3427" t="s">
        <v>1605</v>
      </c>
      <c r="G3427">
        <v>62</v>
      </c>
      <c r="H3427" t="s">
        <v>1005</v>
      </c>
      <c r="I3427">
        <v>61600</v>
      </c>
      <c r="K3427" t="s">
        <v>2891</v>
      </c>
      <c r="L3427" s="106">
        <v>30928</v>
      </c>
      <c r="M3427">
        <v>15742602</v>
      </c>
      <c r="N3427" t="s">
        <v>1043</v>
      </c>
      <c r="O3427" t="s">
        <v>1020</v>
      </c>
      <c r="P3427" t="s">
        <v>997</v>
      </c>
      <c r="R3427" s="109" t="str">
        <f>IF(OR(P3427="SB",Q3427="SB"),"SB",0)</f>
        <v>SB</v>
      </c>
      <c r="T3427" s="110" t="s">
        <v>998</v>
      </c>
      <c r="V3427" s="113" t="str">
        <f>IF(AND(I3427&gt;=10000,I3427&lt;=19900),"Praha",(IF(AND(I3427&gt;=25001,I3427&lt;=29501),"Středočeský kraj",(IF(AND(I3427&gt;=30100,I3427&lt;=34972),"Středočeský kraj",(IF(AND(I3427&gt;=35002,I3427&lt;=36271),"Karlovarský kraj",(IF(AND(I3427&gt;=37001,I3427&lt;=39201),"Jihočeský kraj",(IF(AND(I3427&gt;=39701,I3427&lt;=39901),"Jihočeský kraj",(IF(AND(I3427&gt;=39301,I3427&lt;=39601),"Kraj Vysočina",(IF(AND(I3427&gt;=58001,I3427&lt;=59501),"Kraj Vysočina",(IF(AND(I3427&gt;=67401,I3427&lt;=67602),"Kraj Vysočina",(IF(AND(I3427&gt;=40001,I3427&lt;=44101),"Ústecký kraj",(IF(AND(I3427&gt;=46001,I3427&lt;=47201),"Liberecký kraj",(IF(AND(I3427&gt;=51202,I3427&lt;=51401),"Liberecký kraj",(IF(AND(I3427&gt;=53002,I3427&lt;=53976),"Pardubický kraj",(IF(AND(I3427&gt;=56002,I3427&lt;=57201),"Pardubický kraj",(IF(AND(I3427&gt;=60200,I3427&lt;=67201),"Jihomoravský kraj",(IF(AND(I3427&gt;=67801,I3427&lt;=68501),"Jihomoravský kraj",(IF(AND(I3427&gt;=69002,I3427&lt;=69801),"Jihomoravský kraj",(IF(AND(I3427&gt;=68601,I3427&lt;=68801),"Zlínský kraj",(IF(AND(I3427&gt;=75501,I3427&lt;=76901),"Zlínský kraj",(IF(AND(I3427&gt;=70030,I3427&lt;=74901),"Moravskoslezský kraj",(IF(AND(I3427&gt;=75000,I3427&lt;=75368),"Olomoucký kraj",(IF(AND(I3427&gt;=77200,I3427&lt;=79862),"Olomoucký kraj",(IF(AND(I3427&gt;=50011,I3427&lt;=50301),"Královéhradecký kraj",(IF(AND(I3427&gt;=54301,I3427&lt;=54303),"Královéhradecký kraj","0")))))))))))))))))))))))))))))))))))))))))))))))</f>
        <v>Jihomoravský kraj</v>
      </c>
      <c r="AB3427" t="s">
        <v>998</v>
      </c>
      <c r="AD3427" t="s">
        <v>998</v>
      </c>
      <c r="AE3427" t="s">
        <v>998</v>
      </c>
      <c r="AF3427" t="s">
        <v>998</v>
      </c>
      <c r="AG3427" s="107">
        <v>0</v>
      </c>
      <c r="AH3427" s="107">
        <v>0</v>
      </c>
      <c r="AI3427" s="107">
        <v>0</v>
      </c>
      <c r="AJ3427" t="s">
        <v>1012</v>
      </c>
    </row>
    <row r="3428" spans="1:37" x14ac:dyDescent="0.45">
      <c r="A3428" t="s">
        <v>1408</v>
      </c>
      <c r="B3428" t="s">
        <v>3191</v>
      </c>
      <c r="C3428" t="s">
        <v>1002</v>
      </c>
      <c r="D3428" t="s">
        <v>3192</v>
      </c>
      <c r="E3428" t="s">
        <v>992</v>
      </c>
      <c r="F3428" t="s">
        <v>1690</v>
      </c>
      <c r="G3428">
        <v>8</v>
      </c>
      <c r="H3428" t="s">
        <v>1005</v>
      </c>
      <c r="I3428">
        <v>61600</v>
      </c>
      <c r="K3428" t="s">
        <v>3193</v>
      </c>
      <c r="L3428" s="106">
        <v>37827</v>
      </c>
      <c r="M3428">
        <v>14598002</v>
      </c>
      <c r="N3428" t="s">
        <v>1155</v>
      </c>
      <c r="O3428" t="s">
        <v>1023</v>
      </c>
      <c r="P3428" t="s">
        <v>997</v>
      </c>
      <c r="R3428" s="109" t="str">
        <f>IF(OR(P3428="SB",Q3428="SB"),"SB",0)</f>
        <v>SB</v>
      </c>
      <c r="T3428" s="110" t="s">
        <v>998</v>
      </c>
      <c r="V3428" s="113" t="str">
        <f>IF(AND(I3428&gt;=10000,I3428&lt;=19900),"Praha",(IF(AND(I3428&gt;=25001,I3428&lt;=29501),"Středočeský kraj",(IF(AND(I3428&gt;=30100,I3428&lt;=34972),"Středočeský kraj",(IF(AND(I3428&gt;=35002,I3428&lt;=36271),"Karlovarský kraj",(IF(AND(I3428&gt;=37001,I3428&lt;=39201),"Jihočeský kraj",(IF(AND(I3428&gt;=39701,I3428&lt;=39901),"Jihočeský kraj",(IF(AND(I3428&gt;=39301,I3428&lt;=39601),"Kraj Vysočina",(IF(AND(I3428&gt;=58001,I3428&lt;=59501),"Kraj Vysočina",(IF(AND(I3428&gt;=67401,I3428&lt;=67602),"Kraj Vysočina",(IF(AND(I3428&gt;=40001,I3428&lt;=44101),"Ústecký kraj",(IF(AND(I3428&gt;=46001,I3428&lt;=47201),"Liberecký kraj",(IF(AND(I3428&gt;=51202,I3428&lt;=51401),"Liberecký kraj",(IF(AND(I3428&gt;=53002,I3428&lt;=53976),"Pardubický kraj",(IF(AND(I3428&gt;=56002,I3428&lt;=57201),"Pardubický kraj",(IF(AND(I3428&gt;=60200,I3428&lt;=67201),"Jihomoravský kraj",(IF(AND(I3428&gt;=67801,I3428&lt;=68501),"Jihomoravský kraj",(IF(AND(I3428&gt;=69002,I3428&lt;=69801),"Jihomoravský kraj",(IF(AND(I3428&gt;=68601,I3428&lt;=68801),"Zlínský kraj",(IF(AND(I3428&gt;=75501,I3428&lt;=76901),"Zlínský kraj",(IF(AND(I3428&gt;=70030,I3428&lt;=74901),"Moravskoslezský kraj",(IF(AND(I3428&gt;=75000,I3428&lt;=75368),"Olomoucký kraj",(IF(AND(I3428&gt;=77200,I3428&lt;=79862),"Olomoucký kraj",(IF(AND(I3428&gt;=50011,I3428&lt;=50301),"Královéhradecký kraj",(IF(AND(I3428&gt;=54301,I3428&lt;=54303),"Královéhradecký kraj","0")))))))))))))))))))))))))))))))))))))))))))))))</f>
        <v>Jihomoravský kraj</v>
      </c>
      <c r="AB3428" t="s">
        <v>998</v>
      </c>
      <c r="AD3428" t="s">
        <v>998</v>
      </c>
      <c r="AE3428" t="s">
        <v>998</v>
      </c>
      <c r="AF3428" t="s">
        <v>998</v>
      </c>
      <c r="AG3428" s="107">
        <v>300</v>
      </c>
      <c r="AH3428" s="107">
        <v>0</v>
      </c>
      <c r="AI3428" s="107">
        <v>0</v>
      </c>
      <c r="AJ3428" t="s">
        <v>999</v>
      </c>
      <c r="AK3428" s="106">
        <v>44924</v>
      </c>
    </row>
    <row r="3429" spans="1:37" x14ac:dyDescent="0.45">
      <c r="A3429" t="s">
        <v>1197</v>
      </c>
      <c r="B3429" t="s">
        <v>3399</v>
      </c>
      <c r="C3429" t="s">
        <v>1002</v>
      </c>
      <c r="D3429" t="s">
        <v>3400</v>
      </c>
      <c r="E3429" t="s">
        <v>992</v>
      </c>
      <c r="F3429" t="s">
        <v>3401</v>
      </c>
      <c r="G3429">
        <v>13</v>
      </c>
      <c r="H3429" t="s">
        <v>1005</v>
      </c>
      <c r="I3429">
        <v>61600</v>
      </c>
      <c r="K3429" t="s">
        <v>3402</v>
      </c>
      <c r="L3429" s="106">
        <v>40928</v>
      </c>
      <c r="M3429">
        <v>14666205</v>
      </c>
      <c r="N3429" t="s">
        <v>996</v>
      </c>
      <c r="O3429" t="s">
        <v>12</v>
      </c>
      <c r="P3429" t="s">
        <v>997</v>
      </c>
      <c r="R3429" s="109" t="str">
        <f>IF(OR(P3429="SB",Q3429="SB"),"SB",0)</f>
        <v>SB</v>
      </c>
      <c r="T3429" s="110" t="s">
        <v>998</v>
      </c>
      <c r="V3429" s="113" t="str">
        <f>IF(AND(I3429&gt;=10000,I3429&lt;=19900),"Praha",(IF(AND(I3429&gt;=25001,I3429&lt;=29501),"Středočeský kraj",(IF(AND(I3429&gt;=30100,I3429&lt;=34972),"Středočeský kraj",(IF(AND(I3429&gt;=35002,I3429&lt;=36271),"Karlovarský kraj",(IF(AND(I3429&gt;=37001,I3429&lt;=39201),"Jihočeský kraj",(IF(AND(I3429&gt;=39701,I3429&lt;=39901),"Jihočeský kraj",(IF(AND(I3429&gt;=39301,I3429&lt;=39601),"Kraj Vysočina",(IF(AND(I3429&gt;=58001,I3429&lt;=59501),"Kraj Vysočina",(IF(AND(I3429&gt;=67401,I3429&lt;=67602),"Kraj Vysočina",(IF(AND(I3429&gt;=40001,I3429&lt;=44101),"Ústecký kraj",(IF(AND(I3429&gt;=46001,I3429&lt;=47201),"Liberecký kraj",(IF(AND(I3429&gt;=51202,I3429&lt;=51401),"Liberecký kraj",(IF(AND(I3429&gt;=53002,I3429&lt;=53976),"Pardubický kraj",(IF(AND(I3429&gt;=56002,I3429&lt;=57201),"Pardubický kraj",(IF(AND(I3429&gt;=60200,I3429&lt;=67201),"Jihomoravský kraj",(IF(AND(I3429&gt;=67801,I3429&lt;=68501),"Jihomoravský kraj",(IF(AND(I3429&gt;=69002,I3429&lt;=69801),"Jihomoravský kraj",(IF(AND(I3429&gt;=68601,I3429&lt;=68801),"Zlínský kraj",(IF(AND(I3429&gt;=75501,I3429&lt;=76901),"Zlínský kraj",(IF(AND(I3429&gt;=70030,I3429&lt;=74901),"Moravskoslezský kraj",(IF(AND(I3429&gt;=75000,I3429&lt;=75368),"Olomoucký kraj",(IF(AND(I3429&gt;=77200,I3429&lt;=79862),"Olomoucký kraj",(IF(AND(I3429&gt;=50011,I3429&lt;=50301),"Královéhradecký kraj",(IF(AND(I3429&gt;=54301,I3429&lt;=54303),"Královéhradecký kraj","0")))))))))))))))))))))))))))))))))))))))))))))))</f>
        <v>Jihomoravský kraj</v>
      </c>
      <c r="AB3429" t="s">
        <v>998</v>
      </c>
      <c r="AD3429" t="s">
        <v>998</v>
      </c>
      <c r="AE3429" t="s">
        <v>998</v>
      </c>
      <c r="AF3429" t="s">
        <v>998</v>
      </c>
      <c r="AG3429" s="107">
        <v>300</v>
      </c>
      <c r="AH3429" s="107">
        <v>0</v>
      </c>
      <c r="AI3429" s="107">
        <v>0</v>
      </c>
      <c r="AJ3429" t="s">
        <v>999</v>
      </c>
      <c r="AK3429" s="106">
        <v>44923</v>
      </c>
    </row>
    <row r="3430" spans="1:37" x14ac:dyDescent="0.45">
      <c r="A3430" t="s">
        <v>1087</v>
      </c>
      <c r="B3430" t="s">
        <v>4293</v>
      </c>
      <c r="C3430" t="s">
        <v>990</v>
      </c>
      <c r="D3430" t="s">
        <v>4294</v>
      </c>
      <c r="E3430" t="s">
        <v>992</v>
      </c>
      <c r="F3430" t="s">
        <v>4295</v>
      </c>
      <c r="G3430">
        <v>20</v>
      </c>
      <c r="H3430" t="s">
        <v>1005</v>
      </c>
      <c r="I3430">
        <v>61600</v>
      </c>
      <c r="K3430" t="s">
        <v>4296</v>
      </c>
      <c r="L3430" s="106">
        <v>37103</v>
      </c>
      <c r="M3430">
        <v>14654986</v>
      </c>
      <c r="N3430" t="s">
        <v>996</v>
      </c>
      <c r="O3430" t="s">
        <v>12</v>
      </c>
      <c r="P3430" t="s">
        <v>997</v>
      </c>
      <c r="R3430" s="109" t="str">
        <f>IF(OR(P3430="SB",Q3430="SB"),"SB",0)</f>
        <v>SB</v>
      </c>
      <c r="T3430" s="110" t="s">
        <v>998</v>
      </c>
      <c r="V3430" s="113" t="str">
        <f>IF(AND(I3430&gt;=10000,I3430&lt;=19900),"Praha",(IF(AND(I3430&gt;=25001,I3430&lt;=29501),"Středočeský kraj",(IF(AND(I3430&gt;=30100,I3430&lt;=34972),"Středočeský kraj",(IF(AND(I3430&gt;=35002,I3430&lt;=36271),"Karlovarský kraj",(IF(AND(I3430&gt;=37001,I3430&lt;=39201),"Jihočeský kraj",(IF(AND(I3430&gt;=39701,I3430&lt;=39901),"Jihočeský kraj",(IF(AND(I3430&gt;=39301,I3430&lt;=39601),"Kraj Vysočina",(IF(AND(I3430&gt;=58001,I3430&lt;=59501),"Kraj Vysočina",(IF(AND(I3430&gt;=67401,I3430&lt;=67602),"Kraj Vysočina",(IF(AND(I3430&gt;=40001,I3430&lt;=44101),"Ústecký kraj",(IF(AND(I3430&gt;=46001,I3430&lt;=47201),"Liberecký kraj",(IF(AND(I3430&gt;=51202,I3430&lt;=51401),"Liberecký kraj",(IF(AND(I3430&gt;=53002,I3430&lt;=53976),"Pardubický kraj",(IF(AND(I3430&gt;=56002,I3430&lt;=57201),"Pardubický kraj",(IF(AND(I3430&gt;=60200,I3430&lt;=67201),"Jihomoravský kraj",(IF(AND(I3430&gt;=67801,I3430&lt;=68501),"Jihomoravský kraj",(IF(AND(I3430&gt;=69002,I3430&lt;=69801),"Jihomoravský kraj",(IF(AND(I3430&gt;=68601,I3430&lt;=68801),"Zlínský kraj",(IF(AND(I3430&gt;=75501,I3430&lt;=76901),"Zlínský kraj",(IF(AND(I3430&gt;=70030,I3430&lt;=74901),"Moravskoslezský kraj",(IF(AND(I3430&gt;=75000,I3430&lt;=75368),"Olomoucký kraj",(IF(AND(I3430&gt;=77200,I3430&lt;=79862),"Olomoucký kraj",(IF(AND(I3430&gt;=50011,I3430&lt;=50301),"Královéhradecký kraj",(IF(AND(I3430&gt;=54301,I3430&lt;=54303),"Královéhradecký kraj","0")))))))))))))))))))))))))))))))))))))))))))))))</f>
        <v>Jihomoravský kraj</v>
      </c>
      <c r="AB3430" t="s">
        <v>998</v>
      </c>
      <c r="AD3430" t="s">
        <v>998</v>
      </c>
      <c r="AE3430" t="s">
        <v>998</v>
      </c>
      <c r="AF3430" t="s">
        <v>998</v>
      </c>
      <c r="AG3430" s="107">
        <v>300</v>
      </c>
      <c r="AH3430" s="107">
        <v>0</v>
      </c>
      <c r="AI3430" s="107">
        <v>0</v>
      </c>
      <c r="AJ3430" t="s">
        <v>999</v>
      </c>
      <c r="AK3430" s="106">
        <v>44924</v>
      </c>
    </row>
    <row r="3431" spans="1:37" x14ac:dyDescent="0.45">
      <c r="A3431" t="s">
        <v>1186</v>
      </c>
      <c r="B3431" t="s">
        <v>5083</v>
      </c>
      <c r="C3431" t="s">
        <v>990</v>
      </c>
      <c r="D3431" t="s">
        <v>5131</v>
      </c>
      <c r="E3431" t="s">
        <v>992</v>
      </c>
      <c r="F3431" t="s">
        <v>5132</v>
      </c>
      <c r="G3431">
        <v>16</v>
      </c>
      <c r="H3431" t="s">
        <v>1005</v>
      </c>
      <c r="I3431">
        <v>61600</v>
      </c>
      <c r="K3431" t="s">
        <v>5133</v>
      </c>
      <c r="L3431" s="106">
        <v>36312</v>
      </c>
      <c r="M3431">
        <v>14590423</v>
      </c>
      <c r="N3431" t="s">
        <v>1144</v>
      </c>
      <c r="O3431" t="s">
        <v>12</v>
      </c>
      <c r="P3431" t="s">
        <v>997</v>
      </c>
      <c r="R3431" s="109" t="str">
        <f>IF(OR(P3431="SB",Q3431="SB"),"SB",0)</f>
        <v>SB</v>
      </c>
      <c r="T3431" s="110" t="s">
        <v>998</v>
      </c>
      <c r="V3431" s="113" t="str">
        <f>IF(AND(I3431&gt;=10000,I3431&lt;=19900),"Praha",(IF(AND(I3431&gt;=25001,I3431&lt;=29501),"Středočeský kraj",(IF(AND(I3431&gt;=30100,I3431&lt;=34972),"Středočeský kraj",(IF(AND(I3431&gt;=35002,I3431&lt;=36271),"Karlovarský kraj",(IF(AND(I3431&gt;=37001,I3431&lt;=39201),"Jihočeský kraj",(IF(AND(I3431&gt;=39701,I3431&lt;=39901),"Jihočeský kraj",(IF(AND(I3431&gt;=39301,I3431&lt;=39601),"Kraj Vysočina",(IF(AND(I3431&gt;=58001,I3431&lt;=59501),"Kraj Vysočina",(IF(AND(I3431&gt;=67401,I3431&lt;=67602),"Kraj Vysočina",(IF(AND(I3431&gt;=40001,I3431&lt;=44101),"Ústecký kraj",(IF(AND(I3431&gt;=46001,I3431&lt;=47201),"Liberecký kraj",(IF(AND(I3431&gt;=51202,I3431&lt;=51401),"Liberecký kraj",(IF(AND(I3431&gt;=53002,I3431&lt;=53976),"Pardubický kraj",(IF(AND(I3431&gt;=56002,I3431&lt;=57201),"Pardubický kraj",(IF(AND(I3431&gt;=60200,I3431&lt;=67201),"Jihomoravský kraj",(IF(AND(I3431&gt;=67801,I3431&lt;=68501),"Jihomoravský kraj",(IF(AND(I3431&gt;=69002,I3431&lt;=69801),"Jihomoravský kraj",(IF(AND(I3431&gt;=68601,I3431&lt;=68801),"Zlínský kraj",(IF(AND(I3431&gt;=75501,I3431&lt;=76901),"Zlínský kraj",(IF(AND(I3431&gt;=70030,I3431&lt;=74901),"Moravskoslezský kraj",(IF(AND(I3431&gt;=75000,I3431&lt;=75368),"Olomoucký kraj",(IF(AND(I3431&gt;=77200,I3431&lt;=79862),"Olomoucký kraj",(IF(AND(I3431&gt;=50011,I3431&lt;=50301),"Královéhradecký kraj",(IF(AND(I3431&gt;=54301,I3431&lt;=54303),"Královéhradecký kraj","0")))))))))))))))))))))))))))))))))))))))))))))))</f>
        <v>Jihomoravský kraj</v>
      </c>
      <c r="AB3431" t="s">
        <v>998</v>
      </c>
      <c r="AD3431" t="s">
        <v>998</v>
      </c>
      <c r="AE3431" t="s">
        <v>998</v>
      </c>
      <c r="AF3431" t="s">
        <v>998</v>
      </c>
      <c r="AG3431" s="107">
        <v>300</v>
      </c>
      <c r="AH3431" s="107">
        <v>0</v>
      </c>
      <c r="AI3431" s="107">
        <v>0</v>
      </c>
      <c r="AJ3431" t="s">
        <v>999</v>
      </c>
      <c r="AK3431" s="106">
        <v>44923</v>
      </c>
    </row>
    <row r="3432" spans="1:37" x14ac:dyDescent="0.45">
      <c r="A3432" t="s">
        <v>1479</v>
      </c>
      <c r="B3432" t="s">
        <v>8107</v>
      </c>
      <c r="C3432" t="s">
        <v>990</v>
      </c>
      <c r="D3432" t="s">
        <v>8109</v>
      </c>
      <c r="E3432" t="s">
        <v>992</v>
      </c>
      <c r="F3432" t="s">
        <v>8110</v>
      </c>
      <c r="G3432">
        <v>9</v>
      </c>
      <c r="H3432" t="s">
        <v>1005</v>
      </c>
      <c r="I3432">
        <v>61600</v>
      </c>
      <c r="K3432" t="s">
        <v>8111</v>
      </c>
      <c r="L3432" s="106">
        <v>42164</v>
      </c>
      <c r="M3432">
        <v>14651350</v>
      </c>
      <c r="N3432" t="s">
        <v>996</v>
      </c>
      <c r="O3432" t="s">
        <v>12</v>
      </c>
      <c r="P3432" t="s">
        <v>997</v>
      </c>
      <c r="R3432" s="109" t="str">
        <f>IF(OR(P3432="SB",Q3432="SB"),"SB",0)</f>
        <v>SB</v>
      </c>
      <c r="T3432" s="110" t="s">
        <v>998</v>
      </c>
      <c r="V3432" s="113" t="str">
        <f>IF(AND(I3432&gt;=10000,I3432&lt;=19900),"Praha",(IF(AND(I3432&gt;=25001,I3432&lt;=29501),"Středočeský kraj",(IF(AND(I3432&gt;=30100,I3432&lt;=34972),"Středočeský kraj",(IF(AND(I3432&gt;=35002,I3432&lt;=36271),"Karlovarský kraj",(IF(AND(I3432&gt;=37001,I3432&lt;=39201),"Jihočeský kraj",(IF(AND(I3432&gt;=39701,I3432&lt;=39901),"Jihočeský kraj",(IF(AND(I3432&gt;=39301,I3432&lt;=39601),"Kraj Vysočina",(IF(AND(I3432&gt;=58001,I3432&lt;=59501),"Kraj Vysočina",(IF(AND(I3432&gt;=67401,I3432&lt;=67602),"Kraj Vysočina",(IF(AND(I3432&gt;=40001,I3432&lt;=44101),"Ústecký kraj",(IF(AND(I3432&gt;=46001,I3432&lt;=47201),"Liberecký kraj",(IF(AND(I3432&gt;=51202,I3432&lt;=51401),"Liberecký kraj",(IF(AND(I3432&gt;=53002,I3432&lt;=53976),"Pardubický kraj",(IF(AND(I3432&gt;=56002,I3432&lt;=57201),"Pardubický kraj",(IF(AND(I3432&gt;=60200,I3432&lt;=67201),"Jihomoravský kraj",(IF(AND(I3432&gt;=67801,I3432&lt;=68501),"Jihomoravský kraj",(IF(AND(I3432&gt;=69002,I3432&lt;=69801),"Jihomoravský kraj",(IF(AND(I3432&gt;=68601,I3432&lt;=68801),"Zlínský kraj",(IF(AND(I3432&gt;=75501,I3432&lt;=76901),"Zlínský kraj",(IF(AND(I3432&gt;=70030,I3432&lt;=74901),"Moravskoslezský kraj",(IF(AND(I3432&gt;=75000,I3432&lt;=75368),"Olomoucký kraj",(IF(AND(I3432&gt;=77200,I3432&lt;=79862),"Olomoucký kraj",(IF(AND(I3432&gt;=50011,I3432&lt;=50301),"Královéhradecký kraj",(IF(AND(I3432&gt;=54301,I3432&lt;=54303),"Královéhradecký kraj","0")))))))))))))))))))))))))))))))))))))))))))))))</f>
        <v>Jihomoravský kraj</v>
      </c>
      <c r="AB3432" t="s">
        <v>998</v>
      </c>
      <c r="AD3432" t="s">
        <v>998</v>
      </c>
      <c r="AE3432" t="s">
        <v>998</v>
      </c>
      <c r="AF3432" t="s">
        <v>998</v>
      </c>
      <c r="AG3432" s="107">
        <v>300</v>
      </c>
      <c r="AH3432" s="107">
        <v>0</v>
      </c>
      <c r="AI3432" s="107">
        <v>0</v>
      </c>
      <c r="AJ3432" t="s">
        <v>999</v>
      </c>
      <c r="AK3432" s="106">
        <v>44923</v>
      </c>
    </row>
    <row r="3433" spans="1:37" x14ac:dyDescent="0.45">
      <c r="A3433" t="s">
        <v>8347</v>
      </c>
      <c r="B3433" t="s">
        <v>8348</v>
      </c>
      <c r="C3433" t="s">
        <v>990</v>
      </c>
      <c r="D3433" t="s">
        <v>8349</v>
      </c>
      <c r="E3433" t="s">
        <v>992</v>
      </c>
      <c r="F3433" t="s">
        <v>8350</v>
      </c>
      <c r="G3433">
        <v>11</v>
      </c>
      <c r="H3433" t="s">
        <v>1005</v>
      </c>
      <c r="I3433">
        <v>61600</v>
      </c>
      <c r="J3433">
        <v>376677685</v>
      </c>
      <c r="K3433" t="s">
        <v>8351</v>
      </c>
      <c r="L3433" s="106">
        <v>41034</v>
      </c>
      <c r="M3433">
        <v>15412596</v>
      </c>
      <c r="N3433" t="s">
        <v>1182</v>
      </c>
      <c r="O3433" t="s">
        <v>1015</v>
      </c>
      <c r="P3433" t="s">
        <v>997</v>
      </c>
      <c r="R3433" s="109" t="str">
        <f>IF(OR(P3433="SB",Q3433="SB"),"SB",0)</f>
        <v>SB</v>
      </c>
      <c r="T3433" s="110" t="s">
        <v>998</v>
      </c>
      <c r="V3433" s="113" t="str">
        <f>IF(AND(I3433&gt;=10000,I3433&lt;=19900),"Praha",(IF(AND(I3433&gt;=25001,I3433&lt;=29501),"Středočeský kraj",(IF(AND(I3433&gt;=30100,I3433&lt;=34972),"Středočeský kraj",(IF(AND(I3433&gt;=35002,I3433&lt;=36271),"Karlovarský kraj",(IF(AND(I3433&gt;=37001,I3433&lt;=39201),"Jihočeský kraj",(IF(AND(I3433&gt;=39701,I3433&lt;=39901),"Jihočeský kraj",(IF(AND(I3433&gt;=39301,I3433&lt;=39601),"Kraj Vysočina",(IF(AND(I3433&gt;=58001,I3433&lt;=59501),"Kraj Vysočina",(IF(AND(I3433&gt;=67401,I3433&lt;=67602),"Kraj Vysočina",(IF(AND(I3433&gt;=40001,I3433&lt;=44101),"Ústecký kraj",(IF(AND(I3433&gt;=46001,I3433&lt;=47201),"Liberecký kraj",(IF(AND(I3433&gt;=51202,I3433&lt;=51401),"Liberecký kraj",(IF(AND(I3433&gt;=53002,I3433&lt;=53976),"Pardubický kraj",(IF(AND(I3433&gt;=56002,I3433&lt;=57201),"Pardubický kraj",(IF(AND(I3433&gt;=60200,I3433&lt;=67201),"Jihomoravský kraj",(IF(AND(I3433&gt;=67801,I3433&lt;=68501),"Jihomoravský kraj",(IF(AND(I3433&gt;=69002,I3433&lt;=69801),"Jihomoravský kraj",(IF(AND(I3433&gt;=68601,I3433&lt;=68801),"Zlínský kraj",(IF(AND(I3433&gt;=75501,I3433&lt;=76901),"Zlínský kraj",(IF(AND(I3433&gt;=70030,I3433&lt;=74901),"Moravskoslezský kraj",(IF(AND(I3433&gt;=75000,I3433&lt;=75368),"Olomoucký kraj",(IF(AND(I3433&gt;=77200,I3433&lt;=79862),"Olomoucký kraj",(IF(AND(I3433&gt;=50011,I3433&lt;=50301),"Královéhradecký kraj",(IF(AND(I3433&gt;=54301,I3433&lt;=54303),"Královéhradecký kraj","0")))))))))))))))))))))))))))))))))))))))))))))))</f>
        <v>Jihomoravský kraj</v>
      </c>
      <c r="AB3433" t="s">
        <v>998</v>
      </c>
      <c r="AD3433" t="s">
        <v>998</v>
      </c>
      <c r="AE3433" t="s">
        <v>998</v>
      </c>
      <c r="AF3433" t="s">
        <v>998</v>
      </c>
      <c r="AG3433" s="107">
        <v>0</v>
      </c>
      <c r="AH3433" s="107">
        <v>0</v>
      </c>
      <c r="AI3433" s="107">
        <v>0</v>
      </c>
      <c r="AJ3433" t="s">
        <v>1012</v>
      </c>
    </row>
    <row r="3434" spans="1:37" x14ac:dyDescent="0.45">
      <c r="A3434" t="s">
        <v>1217</v>
      </c>
      <c r="B3434" t="s">
        <v>11956</v>
      </c>
      <c r="C3434" t="s">
        <v>1002</v>
      </c>
      <c r="D3434" t="s">
        <v>11957</v>
      </c>
      <c r="E3434" t="s">
        <v>992</v>
      </c>
      <c r="F3434" t="s">
        <v>1927</v>
      </c>
      <c r="G3434">
        <v>25</v>
      </c>
      <c r="H3434" t="s">
        <v>1005</v>
      </c>
      <c r="I3434">
        <v>61600</v>
      </c>
      <c r="K3434" t="s">
        <v>11958</v>
      </c>
      <c r="L3434" s="106">
        <v>27600</v>
      </c>
      <c r="M3434">
        <v>14753707</v>
      </c>
      <c r="N3434" t="s">
        <v>996</v>
      </c>
      <c r="O3434" t="s">
        <v>12</v>
      </c>
      <c r="P3434" t="s">
        <v>997</v>
      </c>
      <c r="R3434" s="109" t="str">
        <f>IF(OR(P3434="SB",Q3434="SB"),"SB",0)</f>
        <v>SB</v>
      </c>
      <c r="T3434" s="110" t="s">
        <v>998</v>
      </c>
      <c r="V3434" s="113" t="str">
        <f>IF(AND(I3434&gt;=10000,I3434&lt;=19900),"Praha",(IF(AND(I3434&gt;=25001,I3434&lt;=29501),"Středočeský kraj",(IF(AND(I3434&gt;=30100,I3434&lt;=34972),"Středočeský kraj",(IF(AND(I3434&gt;=35002,I3434&lt;=36271),"Karlovarský kraj",(IF(AND(I3434&gt;=37001,I3434&lt;=39201),"Jihočeský kraj",(IF(AND(I3434&gt;=39701,I3434&lt;=39901),"Jihočeský kraj",(IF(AND(I3434&gt;=39301,I3434&lt;=39601),"Kraj Vysočina",(IF(AND(I3434&gt;=58001,I3434&lt;=59501),"Kraj Vysočina",(IF(AND(I3434&gt;=67401,I3434&lt;=67602),"Kraj Vysočina",(IF(AND(I3434&gt;=40001,I3434&lt;=44101),"Ústecký kraj",(IF(AND(I3434&gt;=46001,I3434&lt;=47201),"Liberecký kraj",(IF(AND(I3434&gt;=51202,I3434&lt;=51401),"Liberecký kraj",(IF(AND(I3434&gt;=53002,I3434&lt;=53976),"Pardubický kraj",(IF(AND(I3434&gt;=56002,I3434&lt;=57201),"Pardubický kraj",(IF(AND(I3434&gt;=60200,I3434&lt;=67201),"Jihomoravský kraj",(IF(AND(I3434&gt;=67801,I3434&lt;=68501),"Jihomoravský kraj",(IF(AND(I3434&gt;=69002,I3434&lt;=69801),"Jihomoravský kraj",(IF(AND(I3434&gt;=68601,I3434&lt;=68801),"Zlínský kraj",(IF(AND(I3434&gt;=75501,I3434&lt;=76901),"Zlínský kraj",(IF(AND(I3434&gt;=70030,I3434&lt;=74901),"Moravskoslezský kraj",(IF(AND(I3434&gt;=75000,I3434&lt;=75368),"Olomoucký kraj",(IF(AND(I3434&gt;=77200,I3434&lt;=79862),"Olomoucký kraj",(IF(AND(I3434&gt;=50011,I3434&lt;=50301),"Královéhradecký kraj",(IF(AND(I3434&gt;=54301,I3434&lt;=54303),"Královéhradecký kraj","0")))))))))))))))))))))))))))))))))))))))))))))))</f>
        <v>Jihomoravský kraj</v>
      </c>
      <c r="AB3434" t="s">
        <v>998</v>
      </c>
      <c r="AD3434" t="s">
        <v>998</v>
      </c>
      <c r="AE3434" t="s">
        <v>998</v>
      </c>
      <c r="AF3434" t="s">
        <v>998</v>
      </c>
      <c r="AG3434" s="107">
        <v>0</v>
      </c>
      <c r="AH3434" s="107">
        <v>0</v>
      </c>
      <c r="AI3434" s="107">
        <v>0</v>
      </c>
      <c r="AJ3434" t="s">
        <v>1012</v>
      </c>
    </row>
    <row r="3435" spans="1:37" x14ac:dyDescent="0.45">
      <c r="A3435" t="s">
        <v>1051</v>
      </c>
      <c r="B3435" t="s">
        <v>13177</v>
      </c>
      <c r="C3435" t="s">
        <v>1002</v>
      </c>
      <c r="D3435" t="s">
        <v>13178</v>
      </c>
      <c r="E3435" t="s">
        <v>992</v>
      </c>
      <c r="F3435" t="s">
        <v>13179</v>
      </c>
      <c r="G3435">
        <v>3</v>
      </c>
      <c r="H3435" t="s">
        <v>1005</v>
      </c>
      <c r="I3435">
        <v>61600</v>
      </c>
      <c r="K3435" t="s">
        <v>13180</v>
      </c>
      <c r="L3435" s="106">
        <v>38188</v>
      </c>
      <c r="M3435">
        <v>14656101</v>
      </c>
      <c r="N3435" t="s">
        <v>996</v>
      </c>
      <c r="O3435" t="s">
        <v>12</v>
      </c>
      <c r="P3435" t="s">
        <v>997</v>
      </c>
      <c r="R3435" s="109" t="str">
        <f>IF(OR(P3435="SB",Q3435="SB"),"SB",0)</f>
        <v>SB</v>
      </c>
      <c r="T3435" s="110" t="s">
        <v>998</v>
      </c>
      <c r="V3435" s="113" t="str">
        <f>IF(AND(I3435&gt;=10000,I3435&lt;=19900),"Praha",(IF(AND(I3435&gt;=25001,I3435&lt;=29501),"Středočeský kraj",(IF(AND(I3435&gt;=30100,I3435&lt;=34972),"Středočeský kraj",(IF(AND(I3435&gt;=35002,I3435&lt;=36271),"Karlovarský kraj",(IF(AND(I3435&gt;=37001,I3435&lt;=39201),"Jihočeský kraj",(IF(AND(I3435&gt;=39701,I3435&lt;=39901),"Jihočeský kraj",(IF(AND(I3435&gt;=39301,I3435&lt;=39601),"Kraj Vysočina",(IF(AND(I3435&gt;=58001,I3435&lt;=59501),"Kraj Vysočina",(IF(AND(I3435&gt;=67401,I3435&lt;=67602),"Kraj Vysočina",(IF(AND(I3435&gt;=40001,I3435&lt;=44101),"Ústecký kraj",(IF(AND(I3435&gt;=46001,I3435&lt;=47201),"Liberecký kraj",(IF(AND(I3435&gt;=51202,I3435&lt;=51401),"Liberecký kraj",(IF(AND(I3435&gt;=53002,I3435&lt;=53976),"Pardubický kraj",(IF(AND(I3435&gt;=56002,I3435&lt;=57201),"Pardubický kraj",(IF(AND(I3435&gt;=60200,I3435&lt;=67201),"Jihomoravský kraj",(IF(AND(I3435&gt;=67801,I3435&lt;=68501),"Jihomoravský kraj",(IF(AND(I3435&gt;=69002,I3435&lt;=69801),"Jihomoravský kraj",(IF(AND(I3435&gt;=68601,I3435&lt;=68801),"Zlínský kraj",(IF(AND(I3435&gt;=75501,I3435&lt;=76901),"Zlínský kraj",(IF(AND(I3435&gt;=70030,I3435&lt;=74901),"Moravskoslezský kraj",(IF(AND(I3435&gt;=75000,I3435&lt;=75368),"Olomoucký kraj",(IF(AND(I3435&gt;=77200,I3435&lt;=79862),"Olomoucký kraj",(IF(AND(I3435&gt;=50011,I3435&lt;=50301),"Královéhradecký kraj",(IF(AND(I3435&gt;=54301,I3435&lt;=54303),"Královéhradecký kraj","0")))))))))))))))))))))))))))))))))))))))))))))))</f>
        <v>Jihomoravský kraj</v>
      </c>
      <c r="AB3435" t="s">
        <v>998</v>
      </c>
      <c r="AD3435" t="s">
        <v>998</v>
      </c>
      <c r="AE3435" t="s">
        <v>998</v>
      </c>
      <c r="AF3435" t="s">
        <v>998</v>
      </c>
      <c r="AG3435" s="107">
        <v>300</v>
      </c>
      <c r="AH3435" s="107">
        <v>0</v>
      </c>
      <c r="AI3435" s="107">
        <v>0</v>
      </c>
      <c r="AJ3435" t="s">
        <v>999</v>
      </c>
      <c r="AK3435" s="106">
        <v>44924</v>
      </c>
    </row>
    <row r="3436" spans="1:37" x14ac:dyDescent="0.45">
      <c r="A3436" t="s">
        <v>1026</v>
      </c>
      <c r="B3436" t="s">
        <v>13702</v>
      </c>
      <c r="C3436" t="s">
        <v>990</v>
      </c>
      <c r="D3436" t="s">
        <v>13703</v>
      </c>
      <c r="E3436" t="s">
        <v>992</v>
      </c>
      <c r="F3436" t="s">
        <v>3278</v>
      </c>
      <c r="G3436">
        <v>21</v>
      </c>
      <c r="H3436" t="s">
        <v>1005</v>
      </c>
      <c r="I3436">
        <v>61600</v>
      </c>
      <c r="K3436" t="s">
        <v>13704</v>
      </c>
      <c r="L3436" s="106">
        <v>39896</v>
      </c>
      <c r="M3436">
        <v>14601537</v>
      </c>
      <c r="N3436" t="s">
        <v>1431</v>
      </c>
      <c r="O3436" t="s">
        <v>1282</v>
      </c>
      <c r="P3436" t="s">
        <v>997</v>
      </c>
      <c r="R3436" s="109" t="str">
        <f>IF(OR(P3436="SB",Q3436="SB"),"SB",0)</f>
        <v>SB</v>
      </c>
      <c r="T3436" s="110" t="s">
        <v>998</v>
      </c>
      <c r="V3436" s="113" t="str">
        <f>IF(AND(I3436&gt;=10000,I3436&lt;=19900),"Praha",(IF(AND(I3436&gt;=25001,I3436&lt;=29501),"Středočeský kraj",(IF(AND(I3436&gt;=30100,I3436&lt;=34972),"Středočeský kraj",(IF(AND(I3436&gt;=35002,I3436&lt;=36271),"Karlovarský kraj",(IF(AND(I3436&gt;=37001,I3436&lt;=39201),"Jihočeský kraj",(IF(AND(I3436&gt;=39701,I3436&lt;=39901),"Jihočeský kraj",(IF(AND(I3436&gt;=39301,I3436&lt;=39601),"Kraj Vysočina",(IF(AND(I3436&gt;=58001,I3436&lt;=59501),"Kraj Vysočina",(IF(AND(I3436&gt;=67401,I3436&lt;=67602),"Kraj Vysočina",(IF(AND(I3436&gt;=40001,I3436&lt;=44101),"Ústecký kraj",(IF(AND(I3436&gt;=46001,I3436&lt;=47201),"Liberecký kraj",(IF(AND(I3436&gt;=51202,I3436&lt;=51401),"Liberecký kraj",(IF(AND(I3436&gt;=53002,I3436&lt;=53976),"Pardubický kraj",(IF(AND(I3436&gt;=56002,I3436&lt;=57201),"Pardubický kraj",(IF(AND(I3436&gt;=60200,I3436&lt;=67201),"Jihomoravský kraj",(IF(AND(I3436&gt;=67801,I3436&lt;=68501),"Jihomoravský kraj",(IF(AND(I3436&gt;=69002,I3436&lt;=69801),"Jihomoravský kraj",(IF(AND(I3436&gt;=68601,I3436&lt;=68801),"Zlínský kraj",(IF(AND(I3436&gt;=75501,I3436&lt;=76901),"Zlínský kraj",(IF(AND(I3436&gt;=70030,I3436&lt;=74901),"Moravskoslezský kraj",(IF(AND(I3436&gt;=75000,I3436&lt;=75368),"Olomoucký kraj",(IF(AND(I3436&gt;=77200,I3436&lt;=79862),"Olomoucký kraj",(IF(AND(I3436&gt;=50011,I3436&lt;=50301),"Královéhradecký kraj",(IF(AND(I3436&gt;=54301,I3436&lt;=54303),"Královéhradecký kraj","0")))))))))))))))))))))))))))))))))))))))))))))))</f>
        <v>Jihomoravský kraj</v>
      </c>
      <c r="AB3436" t="s">
        <v>998</v>
      </c>
      <c r="AD3436" t="s">
        <v>998</v>
      </c>
      <c r="AE3436" t="s">
        <v>998</v>
      </c>
      <c r="AF3436" t="s">
        <v>998</v>
      </c>
      <c r="AG3436" s="107">
        <v>300</v>
      </c>
      <c r="AH3436" s="107">
        <v>0</v>
      </c>
      <c r="AI3436" s="107">
        <v>0</v>
      </c>
      <c r="AJ3436" t="s">
        <v>999</v>
      </c>
      <c r="AK3436" s="106">
        <v>44920</v>
      </c>
    </row>
    <row r="3437" spans="1:37" x14ac:dyDescent="0.45">
      <c r="A3437" t="s">
        <v>2655</v>
      </c>
      <c r="B3437" t="s">
        <v>15153</v>
      </c>
      <c r="C3437" t="s">
        <v>990</v>
      </c>
      <c r="D3437" t="s">
        <v>15154</v>
      </c>
      <c r="E3437" t="s">
        <v>992</v>
      </c>
      <c r="F3437" t="s">
        <v>15155</v>
      </c>
      <c r="G3437">
        <v>31</v>
      </c>
      <c r="H3437" t="s">
        <v>1005</v>
      </c>
      <c r="I3437">
        <v>61600</v>
      </c>
      <c r="K3437" t="s">
        <v>15156</v>
      </c>
      <c r="L3437" s="106">
        <v>40313</v>
      </c>
      <c r="M3437">
        <v>14600931</v>
      </c>
      <c r="N3437" t="s">
        <v>1431</v>
      </c>
      <c r="O3437" t="s">
        <v>1282</v>
      </c>
      <c r="P3437" t="s">
        <v>997</v>
      </c>
      <c r="R3437" s="109" t="str">
        <f>IF(OR(P3437="SB",Q3437="SB"),"SB",0)</f>
        <v>SB</v>
      </c>
      <c r="T3437" s="110" t="s">
        <v>998</v>
      </c>
      <c r="V3437" s="113" t="str">
        <f>IF(AND(I3437&gt;=10000,I3437&lt;=19900),"Praha",(IF(AND(I3437&gt;=25001,I3437&lt;=29501),"Středočeský kraj",(IF(AND(I3437&gt;=30100,I3437&lt;=34972),"Středočeský kraj",(IF(AND(I3437&gt;=35002,I3437&lt;=36271),"Karlovarský kraj",(IF(AND(I3437&gt;=37001,I3437&lt;=39201),"Jihočeský kraj",(IF(AND(I3437&gt;=39701,I3437&lt;=39901),"Jihočeský kraj",(IF(AND(I3437&gt;=39301,I3437&lt;=39601),"Kraj Vysočina",(IF(AND(I3437&gt;=58001,I3437&lt;=59501),"Kraj Vysočina",(IF(AND(I3437&gt;=67401,I3437&lt;=67602),"Kraj Vysočina",(IF(AND(I3437&gt;=40001,I3437&lt;=44101),"Ústecký kraj",(IF(AND(I3437&gt;=46001,I3437&lt;=47201),"Liberecký kraj",(IF(AND(I3437&gt;=51202,I3437&lt;=51401),"Liberecký kraj",(IF(AND(I3437&gt;=53002,I3437&lt;=53976),"Pardubický kraj",(IF(AND(I3437&gt;=56002,I3437&lt;=57201),"Pardubický kraj",(IF(AND(I3437&gt;=60200,I3437&lt;=67201),"Jihomoravský kraj",(IF(AND(I3437&gt;=67801,I3437&lt;=68501),"Jihomoravský kraj",(IF(AND(I3437&gt;=69002,I3437&lt;=69801),"Jihomoravský kraj",(IF(AND(I3437&gt;=68601,I3437&lt;=68801),"Zlínský kraj",(IF(AND(I3437&gt;=75501,I3437&lt;=76901),"Zlínský kraj",(IF(AND(I3437&gt;=70030,I3437&lt;=74901),"Moravskoslezský kraj",(IF(AND(I3437&gt;=75000,I3437&lt;=75368),"Olomoucký kraj",(IF(AND(I3437&gt;=77200,I3437&lt;=79862),"Olomoucký kraj",(IF(AND(I3437&gt;=50011,I3437&lt;=50301),"Královéhradecký kraj",(IF(AND(I3437&gt;=54301,I3437&lt;=54303),"Královéhradecký kraj","0")))))))))))))))))))))))))))))))))))))))))))))))</f>
        <v>Jihomoravský kraj</v>
      </c>
      <c r="AB3437" t="s">
        <v>998</v>
      </c>
      <c r="AD3437" t="s">
        <v>998</v>
      </c>
      <c r="AE3437" t="s">
        <v>998</v>
      </c>
      <c r="AF3437" t="s">
        <v>998</v>
      </c>
      <c r="AG3437" s="107">
        <v>300</v>
      </c>
      <c r="AH3437" s="107">
        <v>0</v>
      </c>
      <c r="AI3437" s="107">
        <v>0</v>
      </c>
      <c r="AJ3437" t="s">
        <v>999</v>
      </c>
      <c r="AK3437" s="106">
        <v>44920</v>
      </c>
    </row>
    <row r="3438" spans="1:37" x14ac:dyDescent="0.45">
      <c r="A3438" t="s">
        <v>1408</v>
      </c>
      <c r="B3438" t="s">
        <v>15393</v>
      </c>
      <c r="C3438" t="s">
        <v>1002</v>
      </c>
      <c r="D3438" t="s">
        <v>15399</v>
      </c>
      <c r="E3438" t="s">
        <v>992</v>
      </c>
      <c r="F3438" t="s">
        <v>15400</v>
      </c>
      <c r="G3438">
        <v>6</v>
      </c>
      <c r="H3438" t="s">
        <v>1005</v>
      </c>
      <c r="I3438">
        <v>61600</v>
      </c>
      <c r="K3438" t="s">
        <v>15401</v>
      </c>
      <c r="L3438" s="106">
        <v>40751</v>
      </c>
      <c r="M3438">
        <v>14598911</v>
      </c>
      <c r="N3438" t="s">
        <v>1155</v>
      </c>
      <c r="O3438" t="s">
        <v>1023</v>
      </c>
      <c r="P3438" t="s">
        <v>997</v>
      </c>
      <c r="R3438" s="109" t="str">
        <f>IF(OR(P3438="SB",Q3438="SB"),"SB",0)</f>
        <v>SB</v>
      </c>
      <c r="T3438" s="110" t="s">
        <v>998</v>
      </c>
      <c r="V3438" s="113" t="str">
        <f>IF(AND(I3438&gt;=10000,I3438&lt;=19900),"Praha",(IF(AND(I3438&gt;=25001,I3438&lt;=29501),"Středočeský kraj",(IF(AND(I3438&gt;=30100,I3438&lt;=34972),"Středočeský kraj",(IF(AND(I3438&gt;=35002,I3438&lt;=36271),"Karlovarský kraj",(IF(AND(I3438&gt;=37001,I3438&lt;=39201),"Jihočeský kraj",(IF(AND(I3438&gt;=39701,I3438&lt;=39901),"Jihočeský kraj",(IF(AND(I3438&gt;=39301,I3438&lt;=39601),"Kraj Vysočina",(IF(AND(I3438&gt;=58001,I3438&lt;=59501),"Kraj Vysočina",(IF(AND(I3438&gt;=67401,I3438&lt;=67602),"Kraj Vysočina",(IF(AND(I3438&gt;=40001,I3438&lt;=44101),"Ústecký kraj",(IF(AND(I3438&gt;=46001,I3438&lt;=47201),"Liberecký kraj",(IF(AND(I3438&gt;=51202,I3438&lt;=51401),"Liberecký kraj",(IF(AND(I3438&gt;=53002,I3438&lt;=53976),"Pardubický kraj",(IF(AND(I3438&gt;=56002,I3438&lt;=57201),"Pardubický kraj",(IF(AND(I3438&gt;=60200,I3438&lt;=67201),"Jihomoravský kraj",(IF(AND(I3438&gt;=67801,I3438&lt;=68501),"Jihomoravský kraj",(IF(AND(I3438&gt;=69002,I3438&lt;=69801),"Jihomoravský kraj",(IF(AND(I3438&gt;=68601,I3438&lt;=68801),"Zlínský kraj",(IF(AND(I3438&gt;=75501,I3438&lt;=76901),"Zlínský kraj",(IF(AND(I3438&gt;=70030,I3438&lt;=74901),"Moravskoslezský kraj",(IF(AND(I3438&gt;=75000,I3438&lt;=75368),"Olomoucký kraj",(IF(AND(I3438&gt;=77200,I3438&lt;=79862),"Olomoucký kraj",(IF(AND(I3438&gt;=50011,I3438&lt;=50301),"Královéhradecký kraj",(IF(AND(I3438&gt;=54301,I3438&lt;=54303),"Královéhradecký kraj","0")))))))))))))))))))))))))))))))))))))))))))))))</f>
        <v>Jihomoravský kraj</v>
      </c>
      <c r="AB3438" t="s">
        <v>998</v>
      </c>
      <c r="AD3438" t="s">
        <v>998</v>
      </c>
      <c r="AE3438" t="s">
        <v>998</v>
      </c>
      <c r="AF3438" t="s">
        <v>998</v>
      </c>
      <c r="AG3438" s="107">
        <v>300</v>
      </c>
      <c r="AH3438" s="107">
        <v>0</v>
      </c>
      <c r="AI3438" s="107">
        <v>0</v>
      </c>
      <c r="AJ3438" t="s">
        <v>999</v>
      </c>
      <c r="AK3438" s="106">
        <v>44924</v>
      </c>
    </row>
    <row r="3439" spans="1:37" x14ac:dyDescent="0.45">
      <c r="A3439" t="s">
        <v>1938</v>
      </c>
      <c r="B3439" t="s">
        <v>15677</v>
      </c>
      <c r="C3439" t="s">
        <v>990</v>
      </c>
      <c r="D3439" t="s">
        <v>15678</v>
      </c>
      <c r="E3439" t="s">
        <v>992</v>
      </c>
      <c r="F3439" t="s">
        <v>2953</v>
      </c>
      <c r="G3439">
        <v>56</v>
      </c>
      <c r="H3439" t="s">
        <v>1005</v>
      </c>
      <c r="I3439">
        <v>61600</v>
      </c>
      <c r="K3439" t="s">
        <v>15679</v>
      </c>
      <c r="L3439" s="106">
        <v>40129</v>
      </c>
      <c r="M3439">
        <v>14725011</v>
      </c>
      <c r="N3439" t="s">
        <v>996</v>
      </c>
      <c r="O3439" t="s">
        <v>12</v>
      </c>
      <c r="P3439" t="s">
        <v>997</v>
      </c>
      <c r="R3439" s="109" t="str">
        <f>IF(OR(P3439="SB",Q3439="SB"),"SB",0)</f>
        <v>SB</v>
      </c>
      <c r="T3439" s="110" t="s">
        <v>998</v>
      </c>
      <c r="V3439" s="113" t="str">
        <f>IF(AND(I3439&gt;=10000,I3439&lt;=19900),"Praha",(IF(AND(I3439&gt;=25001,I3439&lt;=29501),"Středočeský kraj",(IF(AND(I3439&gt;=30100,I3439&lt;=34972),"Středočeský kraj",(IF(AND(I3439&gt;=35002,I3439&lt;=36271),"Karlovarský kraj",(IF(AND(I3439&gt;=37001,I3439&lt;=39201),"Jihočeský kraj",(IF(AND(I3439&gt;=39701,I3439&lt;=39901),"Jihočeský kraj",(IF(AND(I3439&gt;=39301,I3439&lt;=39601),"Kraj Vysočina",(IF(AND(I3439&gt;=58001,I3439&lt;=59501),"Kraj Vysočina",(IF(AND(I3439&gt;=67401,I3439&lt;=67602),"Kraj Vysočina",(IF(AND(I3439&gt;=40001,I3439&lt;=44101),"Ústecký kraj",(IF(AND(I3439&gt;=46001,I3439&lt;=47201),"Liberecký kraj",(IF(AND(I3439&gt;=51202,I3439&lt;=51401),"Liberecký kraj",(IF(AND(I3439&gt;=53002,I3439&lt;=53976),"Pardubický kraj",(IF(AND(I3439&gt;=56002,I3439&lt;=57201),"Pardubický kraj",(IF(AND(I3439&gt;=60200,I3439&lt;=67201),"Jihomoravský kraj",(IF(AND(I3439&gt;=67801,I3439&lt;=68501),"Jihomoravský kraj",(IF(AND(I3439&gt;=69002,I3439&lt;=69801),"Jihomoravský kraj",(IF(AND(I3439&gt;=68601,I3439&lt;=68801),"Zlínský kraj",(IF(AND(I3439&gt;=75501,I3439&lt;=76901),"Zlínský kraj",(IF(AND(I3439&gt;=70030,I3439&lt;=74901),"Moravskoslezský kraj",(IF(AND(I3439&gt;=75000,I3439&lt;=75368),"Olomoucký kraj",(IF(AND(I3439&gt;=77200,I3439&lt;=79862),"Olomoucký kraj",(IF(AND(I3439&gt;=50011,I3439&lt;=50301),"Královéhradecký kraj",(IF(AND(I3439&gt;=54301,I3439&lt;=54303),"Královéhradecký kraj","0")))))))))))))))))))))))))))))))))))))))))))))))</f>
        <v>Jihomoravský kraj</v>
      </c>
      <c r="AB3439" t="s">
        <v>998</v>
      </c>
      <c r="AD3439" t="s">
        <v>998</v>
      </c>
      <c r="AE3439" t="s">
        <v>998</v>
      </c>
      <c r="AF3439" t="s">
        <v>998</v>
      </c>
      <c r="AG3439" s="107">
        <v>300</v>
      </c>
      <c r="AH3439" s="107">
        <v>0</v>
      </c>
      <c r="AI3439" s="107">
        <v>0</v>
      </c>
      <c r="AJ3439" t="s">
        <v>999</v>
      </c>
      <c r="AK3439" s="106">
        <v>44923</v>
      </c>
    </row>
    <row r="3440" spans="1:37" x14ac:dyDescent="0.45">
      <c r="A3440" t="s">
        <v>1687</v>
      </c>
      <c r="B3440" t="s">
        <v>15730</v>
      </c>
      <c r="C3440" t="s">
        <v>1002</v>
      </c>
      <c r="D3440" t="s">
        <v>15731</v>
      </c>
      <c r="E3440" t="s">
        <v>992</v>
      </c>
      <c r="F3440" t="s">
        <v>15732</v>
      </c>
      <c r="G3440">
        <v>91</v>
      </c>
      <c r="H3440" t="s">
        <v>1005</v>
      </c>
      <c r="I3440">
        <v>61600</v>
      </c>
      <c r="K3440" t="s">
        <v>15733</v>
      </c>
      <c r="L3440" s="106">
        <v>30177</v>
      </c>
      <c r="M3440">
        <v>14611136</v>
      </c>
      <c r="N3440" t="s">
        <v>996</v>
      </c>
      <c r="O3440" t="s">
        <v>12</v>
      </c>
      <c r="P3440" t="s">
        <v>997</v>
      </c>
      <c r="R3440" s="109" t="str">
        <f>IF(OR(P3440="SB",Q3440="SB"),"SB",0)</f>
        <v>SB</v>
      </c>
      <c r="T3440" s="110" t="s">
        <v>998</v>
      </c>
      <c r="V3440" s="113" t="str">
        <f>IF(AND(I3440&gt;=10000,I3440&lt;=19900),"Praha",(IF(AND(I3440&gt;=25001,I3440&lt;=29501),"Středočeský kraj",(IF(AND(I3440&gt;=30100,I3440&lt;=34972),"Středočeský kraj",(IF(AND(I3440&gt;=35002,I3440&lt;=36271),"Karlovarský kraj",(IF(AND(I3440&gt;=37001,I3440&lt;=39201),"Jihočeský kraj",(IF(AND(I3440&gt;=39701,I3440&lt;=39901),"Jihočeský kraj",(IF(AND(I3440&gt;=39301,I3440&lt;=39601),"Kraj Vysočina",(IF(AND(I3440&gt;=58001,I3440&lt;=59501),"Kraj Vysočina",(IF(AND(I3440&gt;=67401,I3440&lt;=67602),"Kraj Vysočina",(IF(AND(I3440&gt;=40001,I3440&lt;=44101),"Ústecký kraj",(IF(AND(I3440&gt;=46001,I3440&lt;=47201),"Liberecký kraj",(IF(AND(I3440&gt;=51202,I3440&lt;=51401),"Liberecký kraj",(IF(AND(I3440&gt;=53002,I3440&lt;=53976),"Pardubický kraj",(IF(AND(I3440&gt;=56002,I3440&lt;=57201),"Pardubický kraj",(IF(AND(I3440&gt;=60200,I3440&lt;=67201),"Jihomoravský kraj",(IF(AND(I3440&gt;=67801,I3440&lt;=68501),"Jihomoravský kraj",(IF(AND(I3440&gt;=69002,I3440&lt;=69801),"Jihomoravský kraj",(IF(AND(I3440&gt;=68601,I3440&lt;=68801),"Zlínský kraj",(IF(AND(I3440&gt;=75501,I3440&lt;=76901),"Zlínský kraj",(IF(AND(I3440&gt;=70030,I3440&lt;=74901),"Moravskoslezský kraj",(IF(AND(I3440&gt;=75000,I3440&lt;=75368),"Olomoucký kraj",(IF(AND(I3440&gt;=77200,I3440&lt;=79862),"Olomoucký kraj",(IF(AND(I3440&gt;=50011,I3440&lt;=50301),"Královéhradecký kraj",(IF(AND(I3440&gt;=54301,I3440&lt;=54303),"Královéhradecký kraj","0")))))))))))))))))))))))))))))))))))))))))))))))</f>
        <v>Jihomoravský kraj</v>
      </c>
      <c r="AB3440" t="s">
        <v>998</v>
      </c>
      <c r="AD3440" t="s">
        <v>998</v>
      </c>
      <c r="AE3440" t="s">
        <v>998</v>
      </c>
      <c r="AF3440" t="s">
        <v>998</v>
      </c>
      <c r="AG3440" s="107">
        <v>0</v>
      </c>
      <c r="AH3440" s="107">
        <v>0</v>
      </c>
      <c r="AI3440" s="107">
        <v>0</v>
      </c>
      <c r="AJ3440" t="s">
        <v>1012</v>
      </c>
    </row>
    <row r="3441" spans="1:37" x14ac:dyDescent="0.45">
      <c r="A3441" t="s">
        <v>9481</v>
      </c>
      <c r="B3441" t="s">
        <v>16370</v>
      </c>
      <c r="C3441" t="s">
        <v>1002</v>
      </c>
      <c r="D3441" t="s">
        <v>16373</v>
      </c>
      <c r="E3441" t="s">
        <v>992</v>
      </c>
      <c r="F3441" t="s">
        <v>12111</v>
      </c>
      <c r="G3441">
        <v>16</v>
      </c>
      <c r="H3441" t="s">
        <v>1005</v>
      </c>
      <c r="I3441">
        <v>61600</v>
      </c>
      <c r="K3441" t="s">
        <v>16374</v>
      </c>
      <c r="L3441" s="106">
        <v>40681</v>
      </c>
      <c r="M3441">
        <v>14745522</v>
      </c>
      <c r="N3441" t="s">
        <v>996</v>
      </c>
      <c r="O3441" t="s">
        <v>12</v>
      </c>
      <c r="P3441" t="s">
        <v>997</v>
      </c>
      <c r="R3441" s="109" t="str">
        <f>IF(OR(P3441="SB",Q3441="SB"),"SB",0)</f>
        <v>SB</v>
      </c>
      <c r="T3441" s="110" t="s">
        <v>998</v>
      </c>
      <c r="V3441" s="113" t="str">
        <f>IF(AND(I3441&gt;=10000,I3441&lt;=19900),"Praha",(IF(AND(I3441&gt;=25001,I3441&lt;=29501),"Středočeský kraj",(IF(AND(I3441&gt;=30100,I3441&lt;=34972),"Středočeský kraj",(IF(AND(I3441&gt;=35002,I3441&lt;=36271),"Karlovarský kraj",(IF(AND(I3441&gt;=37001,I3441&lt;=39201),"Jihočeský kraj",(IF(AND(I3441&gt;=39701,I3441&lt;=39901),"Jihočeský kraj",(IF(AND(I3441&gt;=39301,I3441&lt;=39601),"Kraj Vysočina",(IF(AND(I3441&gt;=58001,I3441&lt;=59501),"Kraj Vysočina",(IF(AND(I3441&gt;=67401,I3441&lt;=67602),"Kraj Vysočina",(IF(AND(I3441&gt;=40001,I3441&lt;=44101),"Ústecký kraj",(IF(AND(I3441&gt;=46001,I3441&lt;=47201),"Liberecký kraj",(IF(AND(I3441&gt;=51202,I3441&lt;=51401),"Liberecký kraj",(IF(AND(I3441&gt;=53002,I3441&lt;=53976),"Pardubický kraj",(IF(AND(I3441&gt;=56002,I3441&lt;=57201),"Pardubický kraj",(IF(AND(I3441&gt;=60200,I3441&lt;=67201),"Jihomoravský kraj",(IF(AND(I3441&gt;=67801,I3441&lt;=68501),"Jihomoravský kraj",(IF(AND(I3441&gt;=69002,I3441&lt;=69801),"Jihomoravský kraj",(IF(AND(I3441&gt;=68601,I3441&lt;=68801),"Zlínský kraj",(IF(AND(I3441&gt;=75501,I3441&lt;=76901),"Zlínský kraj",(IF(AND(I3441&gt;=70030,I3441&lt;=74901),"Moravskoslezský kraj",(IF(AND(I3441&gt;=75000,I3441&lt;=75368),"Olomoucký kraj",(IF(AND(I3441&gt;=77200,I3441&lt;=79862),"Olomoucký kraj",(IF(AND(I3441&gt;=50011,I3441&lt;=50301),"Královéhradecký kraj",(IF(AND(I3441&gt;=54301,I3441&lt;=54303),"Královéhradecký kraj","0")))))))))))))))))))))))))))))))))))))))))))))))</f>
        <v>Jihomoravský kraj</v>
      </c>
      <c r="AB3441" t="s">
        <v>998</v>
      </c>
      <c r="AD3441" t="s">
        <v>998</v>
      </c>
      <c r="AE3441" t="s">
        <v>998</v>
      </c>
      <c r="AF3441" t="s">
        <v>998</v>
      </c>
      <c r="AG3441" s="107">
        <v>300</v>
      </c>
      <c r="AH3441" s="107">
        <v>0</v>
      </c>
      <c r="AI3441" s="107">
        <v>0</v>
      </c>
      <c r="AJ3441" t="s">
        <v>999</v>
      </c>
      <c r="AK3441" s="106">
        <v>44923</v>
      </c>
    </row>
    <row r="3442" spans="1:37" x14ac:dyDescent="0.45">
      <c r="A3442" t="s">
        <v>1149</v>
      </c>
      <c r="B3442" t="s">
        <v>16390</v>
      </c>
      <c r="C3442" t="s">
        <v>990</v>
      </c>
      <c r="D3442" t="s">
        <v>16391</v>
      </c>
      <c r="E3442" t="s">
        <v>992</v>
      </c>
      <c r="F3442" t="s">
        <v>12111</v>
      </c>
      <c r="G3442">
        <v>16</v>
      </c>
      <c r="H3442" t="s">
        <v>1005</v>
      </c>
      <c r="I3442">
        <v>61600</v>
      </c>
      <c r="K3442" t="s">
        <v>16374</v>
      </c>
      <c r="L3442" s="106">
        <v>41548</v>
      </c>
      <c r="M3442">
        <v>14723900</v>
      </c>
      <c r="N3442" t="s">
        <v>996</v>
      </c>
      <c r="O3442" t="s">
        <v>12</v>
      </c>
      <c r="P3442" t="s">
        <v>997</v>
      </c>
      <c r="R3442" s="109" t="str">
        <f>IF(OR(P3442="SB",Q3442="SB"),"SB",0)</f>
        <v>SB</v>
      </c>
      <c r="T3442" s="110" t="s">
        <v>998</v>
      </c>
      <c r="V3442" s="113" t="str">
        <f>IF(AND(I3442&gt;=10000,I3442&lt;=19900),"Praha",(IF(AND(I3442&gt;=25001,I3442&lt;=29501),"Středočeský kraj",(IF(AND(I3442&gt;=30100,I3442&lt;=34972),"Středočeský kraj",(IF(AND(I3442&gt;=35002,I3442&lt;=36271),"Karlovarský kraj",(IF(AND(I3442&gt;=37001,I3442&lt;=39201),"Jihočeský kraj",(IF(AND(I3442&gt;=39701,I3442&lt;=39901),"Jihočeský kraj",(IF(AND(I3442&gt;=39301,I3442&lt;=39601),"Kraj Vysočina",(IF(AND(I3442&gt;=58001,I3442&lt;=59501),"Kraj Vysočina",(IF(AND(I3442&gt;=67401,I3442&lt;=67602),"Kraj Vysočina",(IF(AND(I3442&gt;=40001,I3442&lt;=44101),"Ústecký kraj",(IF(AND(I3442&gt;=46001,I3442&lt;=47201),"Liberecký kraj",(IF(AND(I3442&gt;=51202,I3442&lt;=51401),"Liberecký kraj",(IF(AND(I3442&gt;=53002,I3442&lt;=53976),"Pardubický kraj",(IF(AND(I3442&gt;=56002,I3442&lt;=57201),"Pardubický kraj",(IF(AND(I3442&gt;=60200,I3442&lt;=67201),"Jihomoravský kraj",(IF(AND(I3442&gt;=67801,I3442&lt;=68501),"Jihomoravský kraj",(IF(AND(I3442&gt;=69002,I3442&lt;=69801),"Jihomoravský kraj",(IF(AND(I3442&gt;=68601,I3442&lt;=68801),"Zlínský kraj",(IF(AND(I3442&gt;=75501,I3442&lt;=76901),"Zlínský kraj",(IF(AND(I3442&gt;=70030,I3442&lt;=74901),"Moravskoslezský kraj",(IF(AND(I3442&gt;=75000,I3442&lt;=75368),"Olomoucký kraj",(IF(AND(I3442&gt;=77200,I3442&lt;=79862),"Olomoucký kraj",(IF(AND(I3442&gt;=50011,I3442&lt;=50301),"Královéhradecký kraj",(IF(AND(I3442&gt;=54301,I3442&lt;=54303),"Královéhradecký kraj","0")))))))))))))))))))))))))))))))))))))))))))))))</f>
        <v>Jihomoravský kraj</v>
      </c>
      <c r="AB3442" t="s">
        <v>998</v>
      </c>
      <c r="AD3442" t="s">
        <v>998</v>
      </c>
      <c r="AE3442" t="s">
        <v>998</v>
      </c>
      <c r="AF3442" t="s">
        <v>998</v>
      </c>
      <c r="AG3442" s="107">
        <v>300</v>
      </c>
      <c r="AH3442" s="107">
        <v>0</v>
      </c>
      <c r="AI3442" s="107">
        <v>0</v>
      </c>
      <c r="AJ3442" t="s">
        <v>999</v>
      </c>
      <c r="AK3442" s="106">
        <v>44923</v>
      </c>
    </row>
    <row r="3443" spans="1:37" x14ac:dyDescent="0.45">
      <c r="A3443" t="s">
        <v>11032</v>
      </c>
      <c r="B3443" t="s">
        <v>17169</v>
      </c>
      <c r="C3443" t="s">
        <v>1002</v>
      </c>
      <c r="D3443" t="s">
        <v>17170</v>
      </c>
      <c r="E3443" t="s">
        <v>992</v>
      </c>
      <c r="F3443" t="s">
        <v>3735</v>
      </c>
      <c r="G3443">
        <v>67</v>
      </c>
      <c r="H3443" t="s">
        <v>1005</v>
      </c>
      <c r="I3443">
        <v>61600</v>
      </c>
      <c r="K3443" t="s">
        <v>17171</v>
      </c>
      <c r="L3443" s="106">
        <v>40526</v>
      </c>
      <c r="M3443">
        <v>14661757</v>
      </c>
      <c r="N3443" t="s">
        <v>996</v>
      </c>
      <c r="O3443" t="s">
        <v>12</v>
      </c>
      <c r="P3443" t="s">
        <v>997</v>
      </c>
      <c r="R3443" s="109" t="str">
        <f>IF(OR(P3443="SB",Q3443="SB"),"SB",0)</f>
        <v>SB</v>
      </c>
      <c r="T3443" s="110" t="s">
        <v>998</v>
      </c>
      <c r="V3443" s="113" t="str">
        <f>IF(AND(I3443&gt;=10000,I3443&lt;=19900),"Praha",(IF(AND(I3443&gt;=25001,I3443&lt;=29501),"Středočeský kraj",(IF(AND(I3443&gt;=30100,I3443&lt;=34972),"Středočeský kraj",(IF(AND(I3443&gt;=35002,I3443&lt;=36271),"Karlovarský kraj",(IF(AND(I3443&gt;=37001,I3443&lt;=39201),"Jihočeský kraj",(IF(AND(I3443&gt;=39701,I3443&lt;=39901),"Jihočeský kraj",(IF(AND(I3443&gt;=39301,I3443&lt;=39601),"Kraj Vysočina",(IF(AND(I3443&gt;=58001,I3443&lt;=59501),"Kraj Vysočina",(IF(AND(I3443&gt;=67401,I3443&lt;=67602),"Kraj Vysočina",(IF(AND(I3443&gt;=40001,I3443&lt;=44101),"Ústecký kraj",(IF(AND(I3443&gt;=46001,I3443&lt;=47201),"Liberecký kraj",(IF(AND(I3443&gt;=51202,I3443&lt;=51401),"Liberecký kraj",(IF(AND(I3443&gt;=53002,I3443&lt;=53976),"Pardubický kraj",(IF(AND(I3443&gt;=56002,I3443&lt;=57201),"Pardubický kraj",(IF(AND(I3443&gt;=60200,I3443&lt;=67201),"Jihomoravský kraj",(IF(AND(I3443&gt;=67801,I3443&lt;=68501),"Jihomoravský kraj",(IF(AND(I3443&gt;=69002,I3443&lt;=69801),"Jihomoravský kraj",(IF(AND(I3443&gt;=68601,I3443&lt;=68801),"Zlínský kraj",(IF(AND(I3443&gt;=75501,I3443&lt;=76901),"Zlínský kraj",(IF(AND(I3443&gt;=70030,I3443&lt;=74901),"Moravskoslezský kraj",(IF(AND(I3443&gt;=75000,I3443&lt;=75368),"Olomoucký kraj",(IF(AND(I3443&gt;=77200,I3443&lt;=79862),"Olomoucký kraj",(IF(AND(I3443&gt;=50011,I3443&lt;=50301),"Královéhradecký kraj",(IF(AND(I3443&gt;=54301,I3443&lt;=54303),"Královéhradecký kraj","0")))))))))))))))))))))))))))))))))))))))))))))))</f>
        <v>Jihomoravský kraj</v>
      </c>
      <c r="AB3443" t="s">
        <v>998</v>
      </c>
      <c r="AD3443" t="s">
        <v>998</v>
      </c>
      <c r="AE3443" t="s">
        <v>998</v>
      </c>
      <c r="AF3443" t="s">
        <v>998</v>
      </c>
      <c r="AG3443" s="107">
        <v>300</v>
      </c>
      <c r="AH3443" s="107">
        <v>0</v>
      </c>
      <c r="AI3443" s="107">
        <v>0</v>
      </c>
      <c r="AJ3443" t="s">
        <v>999</v>
      </c>
      <c r="AK3443" s="106">
        <v>44923</v>
      </c>
    </row>
    <row r="3444" spans="1:37" x14ac:dyDescent="0.45">
      <c r="A3444" t="s">
        <v>1986</v>
      </c>
      <c r="B3444" t="s">
        <v>5780</v>
      </c>
      <c r="C3444" t="s">
        <v>1002</v>
      </c>
      <c r="D3444" t="s">
        <v>18362</v>
      </c>
      <c r="E3444" t="s">
        <v>992</v>
      </c>
      <c r="F3444" t="s">
        <v>5272</v>
      </c>
      <c r="G3444">
        <v>28</v>
      </c>
      <c r="H3444" t="s">
        <v>1005</v>
      </c>
      <c r="I3444">
        <v>61600</v>
      </c>
      <c r="K3444" t="s">
        <v>18363</v>
      </c>
      <c r="L3444" s="106">
        <v>40419</v>
      </c>
      <c r="M3444">
        <v>14747138</v>
      </c>
      <c r="N3444" t="s">
        <v>996</v>
      </c>
      <c r="O3444" t="s">
        <v>12</v>
      </c>
      <c r="P3444" t="s">
        <v>997</v>
      </c>
      <c r="R3444" s="109" t="str">
        <f>IF(OR(P3444="SB",Q3444="SB"),"SB",0)</f>
        <v>SB</v>
      </c>
      <c r="T3444" s="110" t="s">
        <v>998</v>
      </c>
      <c r="V3444" s="113" t="str">
        <f>IF(AND(I3444&gt;=10000,I3444&lt;=19900),"Praha",(IF(AND(I3444&gt;=25001,I3444&lt;=29501),"Středočeský kraj",(IF(AND(I3444&gt;=30100,I3444&lt;=34972),"Středočeský kraj",(IF(AND(I3444&gt;=35002,I3444&lt;=36271),"Karlovarský kraj",(IF(AND(I3444&gt;=37001,I3444&lt;=39201),"Jihočeský kraj",(IF(AND(I3444&gt;=39701,I3444&lt;=39901),"Jihočeský kraj",(IF(AND(I3444&gt;=39301,I3444&lt;=39601),"Kraj Vysočina",(IF(AND(I3444&gt;=58001,I3444&lt;=59501),"Kraj Vysočina",(IF(AND(I3444&gt;=67401,I3444&lt;=67602),"Kraj Vysočina",(IF(AND(I3444&gt;=40001,I3444&lt;=44101),"Ústecký kraj",(IF(AND(I3444&gt;=46001,I3444&lt;=47201),"Liberecký kraj",(IF(AND(I3444&gt;=51202,I3444&lt;=51401),"Liberecký kraj",(IF(AND(I3444&gt;=53002,I3444&lt;=53976),"Pardubický kraj",(IF(AND(I3444&gt;=56002,I3444&lt;=57201),"Pardubický kraj",(IF(AND(I3444&gt;=60200,I3444&lt;=67201),"Jihomoravský kraj",(IF(AND(I3444&gt;=67801,I3444&lt;=68501),"Jihomoravský kraj",(IF(AND(I3444&gt;=69002,I3444&lt;=69801),"Jihomoravský kraj",(IF(AND(I3444&gt;=68601,I3444&lt;=68801),"Zlínský kraj",(IF(AND(I3444&gt;=75501,I3444&lt;=76901),"Zlínský kraj",(IF(AND(I3444&gt;=70030,I3444&lt;=74901),"Moravskoslezský kraj",(IF(AND(I3444&gt;=75000,I3444&lt;=75368),"Olomoucký kraj",(IF(AND(I3444&gt;=77200,I3444&lt;=79862),"Olomoucký kraj",(IF(AND(I3444&gt;=50011,I3444&lt;=50301),"Královéhradecký kraj",(IF(AND(I3444&gt;=54301,I3444&lt;=54303),"Královéhradecký kraj","0")))))))))))))))))))))))))))))))))))))))))))))))</f>
        <v>Jihomoravský kraj</v>
      </c>
      <c r="AB3444" t="s">
        <v>998</v>
      </c>
      <c r="AD3444" t="s">
        <v>998</v>
      </c>
      <c r="AE3444" t="s">
        <v>998</v>
      </c>
      <c r="AF3444" t="s">
        <v>998</v>
      </c>
      <c r="AG3444" s="107">
        <v>300</v>
      </c>
      <c r="AH3444" s="107">
        <v>0</v>
      </c>
      <c r="AI3444" s="107">
        <v>0</v>
      </c>
      <c r="AJ3444" t="s">
        <v>999</v>
      </c>
      <c r="AK3444" s="106">
        <v>44923</v>
      </c>
    </row>
    <row r="3445" spans="1:37" x14ac:dyDescent="0.45">
      <c r="A3445" t="s">
        <v>1026</v>
      </c>
      <c r="B3445" t="s">
        <v>19159</v>
      </c>
      <c r="C3445" t="s">
        <v>990</v>
      </c>
      <c r="D3445" t="s">
        <v>19160</v>
      </c>
      <c r="E3445" t="s">
        <v>992</v>
      </c>
      <c r="F3445" t="s">
        <v>2903</v>
      </c>
      <c r="G3445">
        <v>41</v>
      </c>
      <c r="H3445" t="s">
        <v>1005</v>
      </c>
      <c r="I3445">
        <v>61600</v>
      </c>
      <c r="K3445" t="s">
        <v>19161</v>
      </c>
      <c r="L3445" s="106">
        <v>39448</v>
      </c>
      <c r="M3445">
        <v>14654582</v>
      </c>
      <c r="N3445" t="s">
        <v>996</v>
      </c>
      <c r="O3445" t="s">
        <v>12</v>
      </c>
      <c r="P3445" t="s">
        <v>997</v>
      </c>
      <c r="R3445" s="109" t="str">
        <f>IF(OR(P3445="SB",Q3445="SB"),"SB",0)</f>
        <v>SB</v>
      </c>
      <c r="T3445" s="110" t="s">
        <v>998</v>
      </c>
      <c r="V3445" s="113" t="str">
        <f>IF(AND(I3445&gt;=10000,I3445&lt;=19900),"Praha",(IF(AND(I3445&gt;=25001,I3445&lt;=29501),"Středočeský kraj",(IF(AND(I3445&gt;=30100,I3445&lt;=34972),"Středočeský kraj",(IF(AND(I3445&gt;=35002,I3445&lt;=36271),"Karlovarský kraj",(IF(AND(I3445&gt;=37001,I3445&lt;=39201),"Jihočeský kraj",(IF(AND(I3445&gt;=39701,I3445&lt;=39901),"Jihočeský kraj",(IF(AND(I3445&gt;=39301,I3445&lt;=39601),"Kraj Vysočina",(IF(AND(I3445&gt;=58001,I3445&lt;=59501),"Kraj Vysočina",(IF(AND(I3445&gt;=67401,I3445&lt;=67602),"Kraj Vysočina",(IF(AND(I3445&gt;=40001,I3445&lt;=44101),"Ústecký kraj",(IF(AND(I3445&gt;=46001,I3445&lt;=47201),"Liberecký kraj",(IF(AND(I3445&gt;=51202,I3445&lt;=51401),"Liberecký kraj",(IF(AND(I3445&gt;=53002,I3445&lt;=53976),"Pardubický kraj",(IF(AND(I3445&gt;=56002,I3445&lt;=57201),"Pardubický kraj",(IF(AND(I3445&gt;=60200,I3445&lt;=67201),"Jihomoravský kraj",(IF(AND(I3445&gt;=67801,I3445&lt;=68501),"Jihomoravský kraj",(IF(AND(I3445&gt;=69002,I3445&lt;=69801),"Jihomoravský kraj",(IF(AND(I3445&gt;=68601,I3445&lt;=68801),"Zlínský kraj",(IF(AND(I3445&gt;=75501,I3445&lt;=76901),"Zlínský kraj",(IF(AND(I3445&gt;=70030,I3445&lt;=74901),"Moravskoslezský kraj",(IF(AND(I3445&gt;=75000,I3445&lt;=75368),"Olomoucký kraj",(IF(AND(I3445&gt;=77200,I3445&lt;=79862),"Olomoucký kraj",(IF(AND(I3445&gt;=50011,I3445&lt;=50301),"Královéhradecký kraj",(IF(AND(I3445&gt;=54301,I3445&lt;=54303),"Královéhradecký kraj","0")))))))))))))))))))))))))))))))))))))))))))))))</f>
        <v>Jihomoravský kraj</v>
      </c>
      <c r="AB3445" t="s">
        <v>998</v>
      </c>
      <c r="AD3445" t="s">
        <v>998</v>
      </c>
      <c r="AE3445" t="s">
        <v>998</v>
      </c>
      <c r="AF3445" t="s">
        <v>998</v>
      </c>
      <c r="AG3445" s="107">
        <v>300</v>
      </c>
      <c r="AH3445" s="107">
        <v>0</v>
      </c>
      <c r="AI3445" s="107">
        <v>0</v>
      </c>
      <c r="AJ3445" t="s">
        <v>999</v>
      </c>
      <c r="AK3445" s="106">
        <v>44923</v>
      </c>
    </row>
    <row r="3446" spans="1:37" x14ac:dyDescent="0.45">
      <c r="A3446" t="s">
        <v>2811</v>
      </c>
      <c r="B3446" t="s">
        <v>19162</v>
      </c>
      <c r="C3446" t="s">
        <v>1002</v>
      </c>
      <c r="D3446" t="s">
        <v>19163</v>
      </c>
      <c r="E3446" t="s">
        <v>992</v>
      </c>
      <c r="F3446" t="s">
        <v>2903</v>
      </c>
      <c r="G3446">
        <v>41</v>
      </c>
      <c r="H3446" t="s">
        <v>1005</v>
      </c>
      <c r="I3446">
        <v>61600</v>
      </c>
      <c r="K3446" t="s">
        <v>19161</v>
      </c>
      <c r="L3446" s="106">
        <v>39448</v>
      </c>
      <c r="M3446">
        <v>14654481</v>
      </c>
      <c r="N3446" t="s">
        <v>996</v>
      </c>
      <c r="O3446" t="s">
        <v>12</v>
      </c>
      <c r="P3446" t="s">
        <v>997</v>
      </c>
      <c r="R3446" s="109" t="str">
        <f>IF(OR(P3446="SB",Q3446="SB"),"SB",0)</f>
        <v>SB</v>
      </c>
      <c r="T3446" s="110" t="s">
        <v>998</v>
      </c>
      <c r="V3446" s="113" t="str">
        <f>IF(AND(I3446&gt;=10000,I3446&lt;=19900),"Praha",(IF(AND(I3446&gt;=25001,I3446&lt;=29501),"Středočeský kraj",(IF(AND(I3446&gt;=30100,I3446&lt;=34972),"Středočeský kraj",(IF(AND(I3446&gt;=35002,I3446&lt;=36271),"Karlovarský kraj",(IF(AND(I3446&gt;=37001,I3446&lt;=39201),"Jihočeský kraj",(IF(AND(I3446&gt;=39701,I3446&lt;=39901),"Jihočeský kraj",(IF(AND(I3446&gt;=39301,I3446&lt;=39601),"Kraj Vysočina",(IF(AND(I3446&gt;=58001,I3446&lt;=59501),"Kraj Vysočina",(IF(AND(I3446&gt;=67401,I3446&lt;=67602),"Kraj Vysočina",(IF(AND(I3446&gt;=40001,I3446&lt;=44101),"Ústecký kraj",(IF(AND(I3446&gt;=46001,I3446&lt;=47201),"Liberecký kraj",(IF(AND(I3446&gt;=51202,I3446&lt;=51401),"Liberecký kraj",(IF(AND(I3446&gt;=53002,I3446&lt;=53976),"Pardubický kraj",(IF(AND(I3446&gt;=56002,I3446&lt;=57201),"Pardubický kraj",(IF(AND(I3446&gt;=60200,I3446&lt;=67201),"Jihomoravský kraj",(IF(AND(I3446&gt;=67801,I3446&lt;=68501),"Jihomoravský kraj",(IF(AND(I3446&gt;=69002,I3446&lt;=69801),"Jihomoravský kraj",(IF(AND(I3446&gt;=68601,I3446&lt;=68801),"Zlínský kraj",(IF(AND(I3446&gt;=75501,I3446&lt;=76901),"Zlínský kraj",(IF(AND(I3446&gt;=70030,I3446&lt;=74901),"Moravskoslezský kraj",(IF(AND(I3446&gt;=75000,I3446&lt;=75368),"Olomoucký kraj",(IF(AND(I3446&gt;=77200,I3446&lt;=79862),"Olomoucký kraj",(IF(AND(I3446&gt;=50011,I3446&lt;=50301),"Královéhradecký kraj",(IF(AND(I3446&gt;=54301,I3446&lt;=54303),"Královéhradecký kraj","0")))))))))))))))))))))))))))))))))))))))))))))))</f>
        <v>Jihomoravský kraj</v>
      </c>
      <c r="AB3446" t="s">
        <v>998</v>
      </c>
      <c r="AD3446" t="s">
        <v>998</v>
      </c>
      <c r="AE3446" t="s">
        <v>998</v>
      </c>
      <c r="AF3446" t="s">
        <v>998</v>
      </c>
      <c r="AG3446" s="107">
        <v>300</v>
      </c>
      <c r="AH3446" s="107">
        <v>0</v>
      </c>
      <c r="AI3446" s="107">
        <v>0</v>
      </c>
      <c r="AJ3446" t="s">
        <v>999</v>
      </c>
      <c r="AK3446" s="106">
        <v>44923</v>
      </c>
    </row>
    <row r="3447" spans="1:37" x14ac:dyDescent="0.45">
      <c r="A3447" t="s">
        <v>1225</v>
      </c>
      <c r="B3447" t="s">
        <v>19208</v>
      </c>
      <c r="C3447" t="s">
        <v>1002</v>
      </c>
      <c r="D3447" t="s">
        <v>19209</v>
      </c>
      <c r="E3447" t="s">
        <v>992</v>
      </c>
      <c r="F3447" t="s">
        <v>12111</v>
      </c>
      <c r="G3447">
        <v>17</v>
      </c>
      <c r="H3447" t="s">
        <v>1005</v>
      </c>
      <c r="I3447">
        <v>61600</v>
      </c>
      <c r="K3447" t="s">
        <v>19210</v>
      </c>
      <c r="L3447" s="106">
        <v>27892</v>
      </c>
      <c r="M3447">
        <v>14619523</v>
      </c>
      <c r="N3447" t="s">
        <v>996</v>
      </c>
      <c r="O3447" t="s">
        <v>12</v>
      </c>
      <c r="P3447" t="s">
        <v>997</v>
      </c>
      <c r="R3447" s="109" t="str">
        <f>IF(OR(P3447="SB",Q3447="SB"),"SB",0)</f>
        <v>SB</v>
      </c>
      <c r="T3447" s="110" t="s">
        <v>998</v>
      </c>
      <c r="V3447" s="113" t="str">
        <f>IF(AND(I3447&gt;=10000,I3447&lt;=19900),"Praha",(IF(AND(I3447&gt;=25001,I3447&lt;=29501),"Středočeský kraj",(IF(AND(I3447&gt;=30100,I3447&lt;=34972),"Středočeský kraj",(IF(AND(I3447&gt;=35002,I3447&lt;=36271),"Karlovarský kraj",(IF(AND(I3447&gt;=37001,I3447&lt;=39201),"Jihočeský kraj",(IF(AND(I3447&gt;=39701,I3447&lt;=39901),"Jihočeský kraj",(IF(AND(I3447&gt;=39301,I3447&lt;=39601),"Kraj Vysočina",(IF(AND(I3447&gt;=58001,I3447&lt;=59501),"Kraj Vysočina",(IF(AND(I3447&gt;=67401,I3447&lt;=67602),"Kraj Vysočina",(IF(AND(I3447&gt;=40001,I3447&lt;=44101),"Ústecký kraj",(IF(AND(I3447&gt;=46001,I3447&lt;=47201),"Liberecký kraj",(IF(AND(I3447&gt;=51202,I3447&lt;=51401),"Liberecký kraj",(IF(AND(I3447&gt;=53002,I3447&lt;=53976),"Pardubický kraj",(IF(AND(I3447&gt;=56002,I3447&lt;=57201),"Pardubický kraj",(IF(AND(I3447&gt;=60200,I3447&lt;=67201),"Jihomoravský kraj",(IF(AND(I3447&gt;=67801,I3447&lt;=68501),"Jihomoravský kraj",(IF(AND(I3447&gt;=69002,I3447&lt;=69801),"Jihomoravský kraj",(IF(AND(I3447&gt;=68601,I3447&lt;=68801),"Zlínský kraj",(IF(AND(I3447&gt;=75501,I3447&lt;=76901),"Zlínský kraj",(IF(AND(I3447&gt;=70030,I3447&lt;=74901),"Moravskoslezský kraj",(IF(AND(I3447&gt;=75000,I3447&lt;=75368),"Olomoucký kraj",(IF(AND(I3447&gt;=77200,I3447&lt;=79862),"Olomoucký kraj",(IF(AND(I3447&gt;=50011,I3447&lt;=50301),"Královéhradecký kraj",(IF(AND(I3447&gt;=54301,I3447&lt;=54303),"Královéhradecký kraj","0")))))))))))))))))))))))))))))))))))))))))))))))</f>
        <v>Jihomoravský kraj</v>
      </c>
      <c r="AB3447" t="s">
        <v>998</v>
      </c>
      <c r="AD3447" t="s">
        <v>998</v>
      </c>
      <c r="AE3447" t="s">
        <v>998</v>
      </c>
      <c r="AF3447" t="s">
        <v>998</v>
      </c>
      <c r="AG3447" s="107">
        <v>0</v>
      </c>
      <c r="AH3447" s="107">
        <v>0</v>
      </c>
      <c r="AI3447" s="107">
        <v>0</v>
      </c>
      <c r="AJ3447" t="s">
        <v>1012</v>
      </c>
    </row>
    <row r="3448" spans="1:37" x14ac:dyDescent="0.45">
      <c r="A3448" t="s">
        <v>1030</v>
      </c>
      <c r="B3448" t="s">
        <v>7449</v>
      </c>
      <c r="C3448" t="s">
        <v>990</v>
      </c>
      <c r="D3448" t="s">
        <v>7450</v>
      </c>
      <c r="E3448" t="s">
        <v>992</v>
      </c>
      <c r="F3448" t="s">
        <v>7451</v>
      </c>
      <c r="G3448">
        <v>72</v>
      </c>
      <c r="H3448" t="s">
        <v>1005</v>
      </c>
      <c r="I3448">
        <v>61601</v>
      </c>
      <c r="J3448">
        <v>604826205</v>
      </c>
      <c r="K3448" t="s">
        <v>7452</v>
      </c>
      <c r="L3448" s="106">
        <v>29652</v>
      </c>
      <c r="M3448">
        <v>10601194</v>
      </c>
      <c r="N3448" t="s">
        <v>996</v>
      </c>
      <c r="O3448" t="s">
        <v>12</v>
      </c>
      <c r="P3448" t="s">
        <v>997</v>
      </c>
      <c r="R3448" s="109" t="str">
        <f>IF(OR(P3448="SB",Q3448="SB"),"SB",0)</f>
        <v>SB</v>
      </c>
      <c r="T3448" s="110">
        <v>10681</v>
      </c>
      <c r="U3448" t="s">
        <v>19633</v>
      </c>
      <c r="V3448" s="113" t="str">
        <f>IF(AND(I3448&gt;=10000,I3448&lt;=19900),"Praha",(IF(AND(I3448&gt;=25001,I3448&lt;=29501),"Středočeský kraj",(IF(AND(I3448&gt;=30100,I3448&lt;=34972),"Středočeský kraj",(IF(AND(I3448&gt;=35002,I3448&lt;=36271),"Karlovarský kraj",(IF(AND(I3448&gt;=37001,I3448&lt;=39201),"Jihočeský kraj",(IF(AND(I3448&gt;=39701,I3448&lt;=39901),"Jihočeský kraj",(IF(AND(I3448&gt;=39301,I3448&lt;=39601),"Kraj Vysočina",(IF(AND(I3448&gt;=58001,I3448&lt;=59501),"Kraj Vysočina",(IF(AND(I3448&gt;=67401,I3448&lt;=67602),"Kraj Vysočina",(IF(AND(I3448&gt;=40001,I3448&lt;=44101),"Ústecký kraj",(IF(AND(I3448&gt;=46001,I3448&lt;=47201),"Liberecký kraj",(IF(AND(I3448&gt;=51202,I3448&lt;=51401),"Liberecký kraj",(IF(AND(I3448&gt;=53002,I3448&lt;=53976),"Pardubický kraj",(IF(AND(I3448&gt;=56002,I3448&lt;=57201),"Pardubický kraj",(IF(AND(I3448&gt;=60200,I3448&lt;=67201),"Jihomoravský kraj",(IF(AND(I3448&gt;=67801,I3448&lt;=68501),"Jihomoravský kraj",(IF(AND(I3448&gt;=69002,I3448&lt;=69801),"Jihomoravský kraj",(IF(AND(I3448&gt;=68601,I3448&lt;=68801),"Zlínský kraj",(IF(AND(I3448&gt;=75501,I3448&lt;=76901),"Zlínský kraj",(IF(AND(I3448&gt;=70030,I3448&lt;=74901),"Moravskoslezský kraj",(IF(AND(I3448&gt;=75000,I3448&lt;=75368),"Olomoucký kraj",(IF(AND(I3448&gt;=77200,I3448&lt;=79862),"Olomoucký kraj",(IF(AND(I3448&gt;=50011,I3448&lt;=50301),"Královéhradecký kraj",(IF(AND(I3448&gt;=54301,I3448&lt;=54303),"Královéhradecký kraj","0")))))))))))))))))))))))))))))))))))))))))))))))</f>
        <v>Jihomoravský kraj</v>
      </c>
      <c r="AD3448" t="s">
        <v>998</v>
      </c>
      <c r="AE3448" t="s">
        <v>998</v>
      </c>
      <c r="AF3448" t="s">
        <v>998</v>
      </c>
      <c r="AG3448" s="107">
        <v>0</v>
      </c>
      <c r="AH3448" s="107">
        <v>0</v>
      </c>
      <c r="AI3448" s="107">
        <v>0</v>
      </c>
      <c r="AJ3448" t="s">
        <v>1012</v>
      </c>
    </row>
    <row r="3449" spans="1:37" x14ac:dyDescent="0.45">
      <c r="A3449" t="s">
        <v>1169</v>
      </c>
      <c r="B3449" t="s">
        <v>15622</v>
      </c>
      <c r="C3449" t="s">
        <v>990</v>
      </c>
      <c r="D3449" t="s">
        <v>15623</v>
      </c>
      <c r="E3449" t="s">
        <v>992</v>
      </c>
      <c r="F3449" t="s">
        <v>1605</v>
      </c>
      <c r="G3449">
        <v>58</v>
      </c>
      <c r="H3449" t="s">
        <v>1005</v>
      </c>
      <c r="I3449">
        <v>61601</v>
      </c>
      <c r="J3449">
        <v>728815439</v>
      </c>
      <c r="K3449" t="s">
        <v>15624</v>
      </c>
      <c r="L3449" s="106">
        <v>28186</v>
      </c>
      <c r="M3449">
        <v>10605541</v>
      </c>
      <c r="N3449" t="s">
        <v>996</v>
      </c>
      <c r="O3449" t="s">
        <v>12</v>
      </c>
      <c r="P3449" t="s">
        <v>997</v>
      </c>
      <c r="R3449" s="109" t="str">
        <f>IF(OR(P3449="SB",Q3449="SB"),"SB",0)</f>
        <v>SB</v>
      </c>
      <c r="T3449" s="110" t="s">
        <v>998</v>
      </c>
      <c r="V3449" s="113" t="str">
        <f>IF(AND(I3449&gt;=10000,I3449&lt;=19900),"Praha",(IF(AND(I3449&gt;=25001,I3449&lt;=29501),"Středočeský kraj",(IF(AND(I3449&gt;=30100,I3449&lt;=34972),"Středočeský kraj",(IF(AND(I3449&gt;=35002,I3449&lt;=36271),"Karlovarský kraj",(IF(AND(I3449&gt;=37001,I3449&lt;=39201),"Jihočeský kraj",(IF(AND(I3449&gt;=39701,I3449&lt;=39901),"Jihočeský kraj",(IF(AND(I3449&gt;=39301,I3449&lt;=39601),"Kraj Vysočina",(IF(AND(I3449&gt;=58001,I3449&lt;=59501),"Kraj Vysočina",(IF(AND(I3449&gt;=67401,I3449&lt;=67602),"Kraj Vysočina",(IF(AND(I3449&gt;=40001,I3449&lt;=44101),"Ústecký kraj",(IF(AND(I3449&gt;=46001,I3449&lt;=47201),"Liberecký kraj",(IF(AND(I3449&gt;=51202,I3449&lt;=51401),"Liberecký kraj",(IF(AND(I3449&gt;=53002,I3449&lt;=53976),"Pardubický kraj",(IF(AND(I3449&gt;=56002,I3449&lt;=57201),"Pardubický kraj",(IF(AND(I3449&gt;=60200,I3449&lt;=67201),"Jihomoravský kraj",(IF(AND(I3449&gt;=67801,I3449&lt;=68501),"Jihomoravský kraj",(IF(AND(I3449&gt;=69002,I3449&lt;=69801),"Jihomoravský kraj",(IF(AND(I3449&gt;=68601,I3449&lt;=68801),"Zlínský kraj",(IF(AND(I3449&gt;=75501,I3449&lt;=76901),"Zlínský kraj",(IF(AND(I3449&gt;=70030,I3449&lt;=74901),"Moravskoslezský kraj",(IF(AND(I3449&gt;=75000,I3449&lt;=75368),"Olomoucký kraj",(IF(AND(I3449&gt;=77200,I3449&lt;=79862),"Olomoucký kraj",(IF(AND(I3449&gt;=50011,I3449&lt;=50301),"Královéhradecký kraj",(IF(AND(I3449&gt;=54301,I3449&lt;=54303),"Královéhradecký kraj","0")))))))))))))))))))))))))))))))))))))))))))))))</f>
        <v>Jihomoravský kraj</v>
      </c>
      <c r="AB3449" t="s">
        <v>998</v>
      </c>
      <c r="AD3449" t="s">
        <v>998</v>
      </c>
      <c r="AE3449" t="s">
        <v>998</v>
      </c>
      <c r="AF3449" t="s">
        <v>998</v>
      </c>
      <c r="AG3449" s="107">
        <v>0</v>
      </c>
      <c r="AH3449" s="107">
        <v>0</v>
      </c>
      <c r="AI3449" s="107">
        <v>0</v>
      </c>
      <c r="AJ3449" t="s">
        <v>1012</v>
      </c>
    </row>
    <row r="3450" spans="1:37" x14ac:dyDescent="0.45">
      <c r="A3450" t="s">
        <v>1061</v>
      </c>
      <c r="B3450" t="s">
        <v>10605</v>
      </c>
      <c r="C3450" t="s">
        <v>990</v>
      </c>
      <c r="D3450" t="s">
        <v>10606</v>
      </c>
      <c r="E3450" t="s">
        <v>992</v>
      </c>
      <c r="F3450" t="s">
        <v>6188</v>
      </c>
      <c r="G3450" t="s">
        <v>10607</v>
      </c>
      <c r="H3450" t="s">
        <v>1005</v>
      </c>
      <c r="I3450">
        <v>61700</v>
      </c>
      <c r="K3450" t="s">
        <v>10608</v>
      </c>
      <c r="L3450" s="106">
        <v>39982</v>
      </c>
      <c r="M3450">
        <v>14606183</v>
      </c>
      <c r="N3450" t="s">
        <v>996</v>
      </c>
      <c r="O3450" t="s">
        <v>12</v>
      </c>
      <c r="P3450" t="s">
        <v>997</v>
      </c>
      <c r="R3450" s="109" t="str">
        <f>IF(OR(P3450="SB",Q3450="SB"),"SB",0)</f>
        <v>SB</v>
      </c>
      <c r="T3450" s="110" t="s">
        <v>998</v>
      </c>
      <c r="V3450" s="113" t="str">
        <f>IF(AND(I3450&gt;=10000,I3450&lt;=19900),"Praha",(IF(AND(I3450&gt;=25001,I3450&lt;=29501),"Středočeský kraj",(IF(AND(I3450&gt;=30100,I3450&lt;=34972),"Středočeský kraj",(IF(AND(I3450&gt;=35002,I3450&lt;=36271),"Karlovarský kraj",(IF(AND(I3450&gt;=37001,I3450&lt;=39201),"Jihočeský kraj",(IF(AND(I3450&gt;=39701,I3450&lt;=39901),"Jihočeský kraj",(IF(AND(I3450&gt;=39301,I3450&lt;=39601),"Kraj Vysočina",(IF(AND(I3450&gt;=58001,I3450&lt;=59501),"Kraj Vysočina",(IF(AND(I3450&gt;=67401,I3450&lt;=67602),"Kraj Vysočina",(IF(AND(I3450&gt;=40001,I3450&lt;=44101),"Ústecký kraj",(IF(AND(I3450&gt;=46001,I3450&lt;=47201),"Liberecký kraj",(IF(AND(I3450&gt;=51202,I3450&lt;=51401),"Liberecký kraj",(IF(AND(I3450&gt;=53002,I3450&lt;=53976),"Pardubický kraj",(IF(AND(I3450&gt;=56002,I3450&lt;=57201),"Pardubický kraj",(IF(AND(I3450&gt;=60200,I3450&lt;=67201),"Jihomoravský kraj",(IF(AND(I3450&gt;=67801,I3450&lt;=68501),"Jihomoravský kraj",(IF(AND(I3450&gt;=69002,I3450&lt;=69801),"Jihomoravský kraj",(IF(AND(I3450&gt;=68601,I3450&lt;=68801),"Zlínský kraj",(IF(AND(I3450&gt;=75501,I3450&lt;=76901),"Zlínský kraj",(IF(AND(I3450&gt;=70030,I3450&lt;=74901),"Moravskoslezský kraj",(IF(AND(I3450&gt;=75000,I3450&lt;=75368),"Olomoucký kraj",(IF(AND(I3450&gt;=77200,I3450&lt;=79862),"Olomoucký kraj",(IF(AND(I3450&gt;=50011,I3450&lt;=50301),"Královéhradecký kraj",(IF(AND(I3450&gt;=54301,I3450&lt;=54303),"Královéhradecký kraj","0")))))))))))))))))))))))))))))))))))))))))))))))</f>
        <v>Jihomoravský kraj</v>
      </c>
      <c r="AB3450" t="s">
        <v>998</v>
      </c>
      <c r="AD3450" t="s">
        <v>998</v>
      </c>
      <c r="AE3450" t="s">
        <v>998</v>
      </c>
      <c r="AF3450" t="s">
        <v>998</v>
      </c>
      <c r="AG3450" s="107">
        <v>300</v>
      </c>
      <c r="AH3450" s="107">
        <v>0</v>
      </c>
      <c r="AI3450" s="107">
        <v>0</v>
      </c>
      <c r="AJ3450" t="s">
        <v>999</v>
      </c>
      <c r="AK3450" s="106">
        <v>44923</v>
      </c>
    </row>
    <row r="3451" spans="1:37" x14ac:dyDescent="0.45">
      <c r="A3451" t="s">
        <v>1793</v>
      </c>
      <c r="B3451" t="s">
        <v>10605</v>
      </c>
      <c r="C3451" t="s">
        <v>990</v>
      </c>
      <c r="D3451" t="s">
        <v>10613</v>
      </c>
      <c r="E3451" t="s">
        <v>992</v>
      </c>
      <c r="F3451" t="s">
        <v>6188</v>
      </c>
      <c r="G3451" t="s">
        <v>10607</v>
      </c>
      <c r="H3451" t="s">
        <v>1005</v>
      </c>
      <c r="I3451">
        <v>61700</v>
      </c>
      <c r="K3451" t="s">
        <v>10614</v>
      </c>
      <c r="L3451" s="106">
        <v>41235</v>
      </c>
      <c r="M3451">
        <v>14606284</v>
      </c>
      <c r="N3451" t="s">
        <v>996</v>
      </c>
      <c r="O3451" t="s">
        <v>12</v>
      </c>
      <c r="P3451" t="s">
        <v>997</v>
      </c>
      <c r="R3451" s="109" t="str">
        <f>IF(OR(P3451="SB",Q3451="SB"),"SB",0)</f>
        <v>SB</v>
      </c>
      <c r="T3451" s="110" t="s">
        <v>998</v>
      </c>
      <c r="V3451" s="113" t="str">
        <f>IF(AND(I3451&gt;=10000,I3451&lt;=19900),"Praha",(IF(AND(I3451&gt;=25001,I3451&lt;=29501),"Středočeský kraj",(IF(AND(I3451&gt;=30100,I3451&lt;=34972),"Středočeský kraj",(IF(AND(I3451&gt;=35002,I3451&lt;=36271),"Karlovarský kraj",(IF(AND(I3451&gt;=37001,I3451&lt;=39201),"Jihočeský kraj",(IF(AND(I3451&gt;=39701,I3451&lt;=39901),"Jihočeský kraj",(IF(AND(I3451&gt;=39301,I3451&lt;=39601),"Kraj Vysočina",(IF(AND(I3451&gt;=58001,I3451&lt;=59501),"Kraj Vysočina",(IF(AND(I3451&gt;=67401,I3451&lt;=67602),"Kraj Vysočina",(IF(AND(I3451&gt;=40001,I3451&lt;=44101),"Ústecký kraj",(IF(AND(I3451&gt;=46001,I3451&lt;=47201),"Liberecký kraj",(IF(AND(I3451&gt;=51202,I3451&lt;=51401),"Liberecký kraj",(IF(AND(I3451&gt;=53002,I3451&lt;=53976),"Pardubický kraj",(IF(AND(I3451&gt;=56002,I3451&lt;=57201),"Pardubický kraj",(IF(AND(I3451&gt;=60200,I3451&lt;=67201),"Jihomoravský kraj",(IF(AND(I3451&gt;=67801,I3451&lt;=68501),"Jihomoravský kraj",(IF(AND(I3451&gt;=69002,I3451&lt;=69801),"Jihomoravský kraj",(IF(AND(I3451&gt;=68601,I3451&lt;=68801),"Zlínský kraj",(IF(AND(I3451&gt;=75501,I3451&lt;=76901),"Zlínský kraj",(IF(AND(I3451&gt;=70030,I3451&lt;=74901),"Moravskoslezský kraj",(IF(AND(I3451&gt;=75000,I3451&lt;=75368),"Olomoucký kraj",(IF(AND(I3451&gt;=77200,I3451&lt;=79862),"Olomoucký kraj",(IF(AND(I3451&gt;=50011,I3451&lt;=50301),"Královéhradecký kraj",(IF(AND(I3451&gt;=54301,I3451&lt;=54303),"Královéhradecký kraj","0")))))))))))))))))))))))))))))))))))))))))))))))</f>
        <v>Jihomoravský kraj</v>
      </c>
      <c r="AB3451" t="s">
        <v>998</v>
      </c>
      <c r="AD3451" t="s">
        <v>998</v>
      </c>
      <c r="AE3451" t="s">
        <v>998</v>
      </c>
      <c r="AF3451" t="s">
        <v>998</v>
      </c>
      <c r="AG3451" s="107">
        <v>300</v>
      </c>
      <c r="AH3451" s="107">
        <v>0</v>
      </c>
      <c r="AI3451" s="107">
        <v>0</v>
      </c>
      <c r="AJ3451" t="s">
        <v>999</v>
      </c>
      <c r="AK3451" s="106">
        <v>44923</v>
      </c>
    </row>
    <row r="3452" spans="1:37" x14ac:dyDescent="0.45">
      <c r="A3452" t="s">
        <v>3721</v>
      </c>
      <c r="B3452" t="s">
        <v>14572</v>
      </c>
      <c r="C3452" t="s">
        <v>1002</v>
      </c>
      <c r="D3452" t="s">
        <v>14582</v>
      </c>
      <c r="E3452" t="s">
        <v>992</v>
      </c>
      <c r="F3452" t="s">
        <v>14583</v>
      </c>
      <c r="G3452">
        <v>656</v>
      </c>
      <c r="H3452" t="s">
        <v>1005</v>
      </c>
      <c r="I3452">
        <v>61700</v>
      </c>
      <c r="K3452" t="s">
        <v>2727</v>
      </c>
      <c r="L3452" s="106">
        <v>38457</v>
      </c>
      <c r="M3452">
        <v>16076240</v>
      </c>
      <c r="N3452" t="s">
        <v>1144</v>
      </c>
      <c r="O3452" t="s">
        <v>12</v>
      </c>
      <c r="P3452" t="s">
        <v>997</v>
      </c>
      <c r="R3452" s="109" t="str">
        <f>IF(OR(P3452="SB",Q3452="SB"),"SB",0)</f>
        <v>SB</v>
      </c>
      <c r="T3452" s="110" t="s">
        <v>998</v>
      </c>
      <c r="V3452" s="113" t="str">
        <f>IF(AND(I3452&gt;=10000,I3452&lt;=19900),"Praha",(IF(AND(I3452&gt;=25001,I3452&lt;=29501),"Středočeský kraj",(IF(AND(I3452&gt;=30100,I3452&lt;=34972),"Středočeský kraj",(IF(AND(I3452&gt;=35002,I3452&lt;=36271),"Karlovarský kraj",(IF(AND(I3452&gt;=37001,I3452&lt;=39201),"Jihočeský kraj",(IF(AND(I3452&gt;=39701,I3452&lt;=39901),"Jihočeský kraj",(IF(AND(I3452&gt;=39301,I3452&lt;=39601),"Kraj Vysočina",(IF(AND(I3452&gt;=58001,I3452&lt;=59501),"Kraj Vysočina",(IF(AND(I3452&gt;=67401,I3452&lt;=67602),"Kraj Vysočina",(IF(AND(I3452&gt;=40001,I3452&lt;=44101),"Ústecký kraj",(IF(AND(I3452&gt;=46001,I3452&lt;=47201),"Liberecký kraj",(IF(AND(I3452&gt;=51202,I3452&lt;=51401),"Liberecký kraj",(IF(AND(I3452&gt;=53002,I3452&lt;=53976),"Pardubický kraj",(IF(AND(I3452&gt;=56002,I3452&lt;=57201),"Pardubický kraj",(IF(AND(I3452&gt;=60200,I3452&lt;=67201),"Jihomoravský kraj",(IF(AND(I3452&gt;=67801,I3452&lt;=68501),"Jihomoravský kraj",(IF(AND(I3452&gt;=69002,I3452&lt;=69801),"Jihomoravský kraj",(IF(AND(I3452&gt;=68601,I3452&lt;=68801),"Zlínský kraj",(IF(AND(I3452&gt;=75501,I3452&lt;=76901),"Zlínský kraj",(IF(AND(I3452&gt;=70030,I3452&lt;=74901),"Moravskoslezský kraj",(IF(AND(I3452&gt;=75000,I3452&lt;=75368),"Olomoucký kraj",(IF(AND(I3452&gt;=77200,I3452&lt;=79862),"Olomoucký kraj",(IF(AND(I3452&gt;=50011,I3452&lt;=50301),"Královéhradecký kraj",(IF(AND(I3452&gt;=54301,I3452&lt;=54303),"Královéhradecký kraj","0")))))))))))))))))))))))))))))))))))))))))))))))</f>
        <v>Jihomoravský kraj</v>
      </c>
      <c r="AB3452" t="s">
        <v>998</v>
      </c>
      <c r="AD3452" t="s">
        <v>998</v>
      </c>
      <c r="AE3452" t="s">
        <v>998</v>
      </c>
      <c r="AF3452" t="s">
        <v>998</v>
      </c>
      <c r="AG3452" s="107">
        <v>300</v>
      </c>
      <c r="AH3452" s="107">
        <v>0</v>
      </c>
      <c r="AI3452" s="107">
        <v>0</v>
      </c>
      <c r="AJ3452" t="s">
        <v>999</v>
      </c>
      <c r="AK3452" s="106">
        <v>44877</v>
      </c>
    </row>
    <row r="3453" spans="1:37" x14ac:dyDescent="0.45">
      <c r="A3453" t="s">
        <v>1780</v>
      </c>
      <c r="B3453" t="s">
        <v>15581</v>
      </c>
      <c r="C3453" t="s">
        <v>1002</v>
      </c>
      <c r="D3453" t="s">
        <v>15582</v>
      </c>
      <c r="E3453" t="s">
        <v>992</v>
      </c>
      <c r="F3453" t="s">
        <v>15583</v>
      </c>
      <c r="G3453" t="s">
        <v>15584</v>
      </c>
      <c r="H3453" t="s">
        <v>1005</v>
      </c>
      <c r="I3453">
        <v>61700</v>
      </c>
      <c r="K3453" t="s">
        <v>15585</v>
      </c>
      <c r="L3453" s="106">
        <v>28637</v>
      </c>
      <c r="M3453">
        <v>14753202</v>
      </c>
      <c r="N3453" t="s">
        <v>996</v>
      </c>
      <c r="O3453" t="s">
        <v>12</v>
      </c>
      <c r="P3453" t="s">
        <v>997</v>
      </c>
      <c r="R3453" s="109" t="str">
        <f>IF(OR(P3453="SB",Q3453="SB"),"SB",0)</f>
        <v>SB</v>
      </c>
      <c r="T3453" s="110" t="s">
        <v>998</v>
      </c>
      <c r="V3453" s="113" t="str">
        <f>IF(AND(I3453&gt;=10000,I3453&lt;=19900),"Praha",(IF(AND(I3453&gt;=25001,I3453&lt;=29501),"Středočeský kraj",(IF(AND(I3453&gt;=30100,I3453&lt;=34972),"Středočeský kraj",(IF(AND(I3453&gt;=35002,I3453&lt;=36271),"Karlovarský kraj",(IF(AND(I3453&gt;=37001,I3453&lt;=39201),"Jihočeský kraj",(IF(AND(I3453&gt;=39701,I3453&lt;=39901),"Jihočeský kraj",(IF(AND(I3453&gt;=39301,I3453&lt;=39601),"Kraj Vysočina",(IF(AND(I3453&gt;=58001,I3453&lt;=59501),"Kraj Vysočina",(IF(AND(I3453&gt;=67401,I3453&lt;=67602),"Kraj Vysočina",(IF(AND(I3453&gt;=40001,I3453&lt;=44101),"Ústecký kraj",(IF(AND(I3453&gt;=46001,I3453&lt;=47201),"Liberecký kraj",(IF(AND(I3453&gt;=51202,I3453&lt;=51401),"Liberecký kraj",(IF(AND(I3453&gt;=53002,I3453&lt;=53976),"Pardubický kraj",(IF(AND(I3453&gt;=56002,I3453&lt;=57201),"Pardubický kraj",(IF(AND(I3453&gt;=60200,I3453&lt;=67201),"Jihomoravský kraj",(IF(AND(I3453&gt;=67801,I3453&lt;=68501),"Jihomoravský kraj",(IF(AND(I3453&gt;=69002,I3453&lt;=69801),"Jihomoravský kraj",(IF(AND(I3453&gt;=68601,I3453&lt;=68801),"Zlínský kraj",(IF(AND(I3453&gt;=75501,I3453&lt;=76901),"Zlínský kraj",(IF(AND(I3453&gt;=70030,I3453&lt;=74901),"Moravskoslezský kraj",(IF(AND(I3453&gt;=75000,I3453&lt;=75368),"Olomoucký kraj",(IF(AND(I3453&gt;=77200,I3453&lt;=79862),"Olomoucký kraj",(IF(AND(I3453&gt;=50011,I3453&lt;=50301),"Královéhradecký kraj",(IF(AND(I3453&gt;=54301,I3453&lt;=54303),"Královéhradecký kraj","0")))))))))))))))))))))))))))))))))))))))))))))))</f>
        <v>Jihomoravský kraj</v>
      </c>
      <c r="AB3453" t="s">
        <v>998</v>
      </c>
      <c r="AD3453" t="s">
        <v>998</v>
      </c>
      <c r="AE3453" t="s">
        <v>998</v>
      </c>
      <c r="AF3453" t="s">
        <v>998</v>
      </c>
      <c r="AG3453" s="107">
        <v>0</v>
      </c>
      <c r="AH3453" s="107">
        <v>0</v>
      </c>
      <c r="AI3453" s="107">
        <v>0</v>
      </c>
      <c r="AJ3453" t="s">
        <v>1012</v>
      </c>
    </row>
    <row r="3454" spans="1:37" x14ac:dyDescent="0.45">
      <c r="A3454" t="s">
        <v>1224</v>
      </c>
      <c r="B3454" t="s">
        <v>12793</v>
      </c>
      <c r="C3454" t="s">
        <v>1002</v>
      </c>
      <c r="D3454" t="s">
        <v>12798</v>
      </c>
      <c r="E3454" t="s">
        <v>992</v>
      </c>
      <c r="F3454" t="s">
        <v>3605</v>
      </c>
      <c r="G3454" t="s">
        <v>12799</v>
      </c>
      <c r="H3454" t="s">
        <v>1005</v>
      </c>
      <c r="I3454">
        <v>61800</v>
      </c>
      <c r="K3454" t="s">
        <v>12800</v>
      </c>
      <c r="L3454" s="106">
        <v>36373</v>
      </c>
      <c r="M3454">
        <v>14430674</v>
      </c>
      <c r="N3454" t="s">
        <v>1589</v>
      </c>
      <c r="O3454" t="s">
        <v>1050</v>
      </c>
      <c r="P3454" t="s">
        <v>997</v>
      </c>
      <c r="R3454" s="109" t="str">
        <f>IF(OR(P3454="SB",Q3454="SB"),"SB",0)</f>
        <v>SB</v>
      </c>
      <c r="T3454" s="110">
        <v>2018021</v>
      </c>
      <c r="U3454" t="s">
        <v>19633</v>
      </c>
      <c r="V3454" s="113" t="str">
        <f>IF(AND(I3454&gt;=10000,I3454&lt;=19900),"Praha",(IF(AND(I3454&gt;=25001,I3454&lt;=29501),"Středočeský kraj",(IF(AND(I3454&gt;=30100,I3454&lt;=34972),"Středočeský kraj",(IF(AND(I3454&gt;=35002,I3454&lt;=36271),"Karlovarský kraj",(IF(AND(I3454&gt;=37001,I3454&lt;=39201),"Jihočeský kraj",(IF(AND(I3454&gt;=39701,I3454&lt;=39901),"Jihočeský kraj",(IF(AND(I3454&gt;=39301,I3454&lt;=39601),"Kraj Vysočina",(IF(AND(I3454&gt;=58001,I3454&lt;=59501),"Kraj Vysočina",(IF(AND(I3454&gt;=67401,I3454&lt;=67602),"Kraj Vysočina",(IF(AND(I3454&gt;=40001,I3454&lt;=44101),"Ústecký kraj",(IF(AND(I3454&gt;=46001,I3454&lt;=47201),"Liberecký kraj",(IF(AND(I3454&gt;=51202,I3454&lt;=51401),"Liberecký kraj",(IF(AND(I3454&gt;=53002,I3454&lt;=53976),"Pardubický kraj",(IF(AND(I3454&gt;=56002,I3454&lt;=57201),"Pardubický kraj",(IF(AND(I3454&gt;=60200,I3454&lt;=67201),"Jihomoravský kraj",(IF(AND(I3454&gt;=67801,I3454&lt;=68501),"Jihomoravský kraj",(IF(AND(I3454&gt;=69002,I3454&lt;=69801),"Jihomoravský kraj",(IF(AND(I3454&gt;=68601,I3454&lt;=68801),"Zlínský kraj",(IF(AND(I3454&gt;=75501,I3454&lt;=76901),"Zlínský kraj",(IF(AND(I3454&gt;=70030,I3454&lt;=74901),"Moravskoslezský kraj",(IF(AND(I3454&gt;=75000,I3454&lt;=75368),"Olomoucký kraj",(IF(AND(I3454&gt;=77200,I3454&lt;=79862),"Olomoucký kraj",(IF(AND(I3454&gt;=50011,I3454&lt;=50301),"Královéhradecký kraj",(IF(AND(I3454&gt;=54301,I3454&lt;=54303),"Královéhradecký kraj","0")))))))))))))))))))))))))))))))))))))))))))))))</f>
        <v>Jihomoravský kraj</v>
      </c>
      <c r="AB3454" t="s">
        <v>12801</v>
      </c>
      <c r="AD3454" t="s">
        <v>998</v>
      </c>
      <c r="AE3454" t="s">
        <v>998</v>
      </c>
      <c r="AF3454" t="s">
        <v>998</v>
      </c>
      <c r="AG3454" s="107">
        <v>0</v>
      </c>
      <c r="AH3454" s="107">
        <v>0</v>
      </c>
      <c r="AI3454" s="107">
        <v>0</v>
      </c>
      <c r="AJ3454" t="s">
        <v>1012</v>
      </c>
    </row>
    <row r="3455" spans="1:37" x14ac:dyDescent="0.45">
      <c r="A3455" t="s">
        <v>1190</v>
      </c>
      <c r="B3455" t="s">
        <v>1188</v>
      </c>
      <c r="C3455" t="s">
        <v>1002</v>
      </c>
      <c r="D3455" t="s">
        <v>1191</v>
      </c>
      <c r="E3455" t="s">
        <v>992</v>
      </c>
      <c r="F3455" t="s">
        <v>1192</v>
      </c>
      <c r="G3455">
        <v>1</v>
      </c>
      <c r="H3455" t="s">
        <v>1005</v>
      </c>
      <c r="I3455">
        <v>61800</v>
      </c>
      <c r="K3455" t="s">
        <v>1193</v>
      </c>
      <c r="L3455" s="106">
        <v>40145</v>
      </c>
      <c r="M3455">
        <v>14579309</v>
      </c>
      <c r="N3455" t="s">
        <v>1144</v>
      </c>
      <c r="O3455" t="s">
        <v>12</v>
      </c>
      <c r="P3455" t="s">
        <v>997</v>
      </c>
      <c r="R3455" s="109" t="str">
        <f>IF(OR(P3455="SB",Q3455="SB"),"SB",0)</f>
        <v>SB</v>
      </c>
      <c r="T3455" s="110" t="s">
        <v>998</v>
      </c>
      <c r="V3455" s="113" t="str">
        <f>IF(AND(I3455&gt;=10000,I3455&lt;=19900),"Praha",(IF(AND(I3455&gt;=25001,I3455&lt;=29501),"Středočeský kraj",(IF(AND(I3455&gt;=30100,I3455&lt;=34972),"Středočeský kraj",(IF(AND(I3455&gt;=35002,I3455&lt;=36271),"Karlovarský kraj",(IF(AND(I3455&gt;=37001,I3455&lt;=39201),"Jihočeský kraj",(IF(AND(I3455&gt;=39701,I3455&lt;=39901),"Jihočeský kraj",(IF(AND(I3455&gt;=39301,I3455&lt;=39601),"Kraj Vysočina",(IF(AND(I3455&gt;=58001,I3455&lt;=59501),"Kraj Vysočina",(IF(AND(I3455&gt;=67401,I3455&lt;=67602),"Kraj Vysočina",(IF(AND(I3455&gt;=40001,I3455&lt;=44101),"Ústecký kraj",(IF(AND(I3455&gt;=46001,I3455&lt;=47201),"Liberecký kraj",(IF(AND(I3455&gt;=51202,I3455&lt;=51401),"Liberecký kraj",(IF(AND(I3455&gt;=53002,I3455&lt;=53976),"Pardubický kraj",(IF(AND(I3455&gt;=56002,I3455&lt;=57201),"Pardubický kraj",(IF(AND(I3455&gt;=60200,I3455&lt;=67201),"Jihomoravský kraj",(IF(AND(I3455&gt;=67801,I3455&lt;=68501),"Jihomoravský kraj",(IF(AND(I3455&gt;=69002,I3455&lt;=69801),"Jihomoravský kraj",(IF(AND(I3455&gt;=68601,I3455&lt;=68801),"Zlínský kraj",(IF(AND(I3455&gt;=75501,I3455&lt;=76901),"Zlínský kraj",(IF(AND(I3455&gt;=70030,I3455&lt;=74901),"Moravskoslezský kraj",(IF(AND(I3455&gt;=75000,I3455&lt;=75368),"Olomoucký kraj",(IF(AND(I3455&gt;=77200,I3455&lt;=79862),"Olomoucký kraj",(IF(AND(I3455&gt;=50011,I3455&lt;=50301),"Královéhradecký kraj",(IF(AND(I3455&gt;=54301,I3455&lt;=54303),"Královéhradecký kraj","0")))))))))))))))))))))))))))))))))))))))))))))))</f>
        <v>Jihomoravský kraj</v>
      </c>
      <c r="AB3455" t="s">
        <v>998</v>
      </c>
      <c r="AD3455" t="s">
        <v>998</v>
      </c>
      <c r="AE3455" t="s">
        <v>998</v>
      </c>
      <c r="AF3455" t="s">
        <v>998</v>
      </c>
      <c r="AG3455" s="107">
        <v>300</v>
      </c>
      <c r="AH3455" s="107">
        <v>0</v>
      </c>
      <c r="AI3455" s="107">
        <v>0</v>
      </c>
      <c r="AJ3455" t="s">
        <v>999</v>
      </c>
      <c r="AK3455" s="106">
        <v>44877</v>
      </c>
    </row>
    <row r="3456" spans="1:37" x14ac:dyDescent="0.45">
      <c r="A3456" t="s">
        <v>1076</v>
      </c>
      <c r="B3456" t="s">
        <v>1917</v>
      </c>
      <c r="C3456" t="s">
        <v>990</v>
      </c>
      <c r="D3456" t="s">
        <v>1922</v>
      </c>
      <c r="E3456" t="s">
        <v>992</v>
      </c>
      <c r="F3456" t="s">
        <v>1923</v>
      </c>
      <c r="G3456" t="s">
        <v>1924</v>
      </c>
      <c r="H3456" t="s">
        <v>1005</v>
      </c>
      <c r="I3456">
        <v>61800</v>
      </c>
      <c r="K3456" t="s">
        <v>1925</v>
      </c>
      <c r="L3456" s="106">
        <v>40018</v>
      </c>
      <c r="M3456">
        <v>14584965</v>
      </c>
      <c r="N3456" t="s">
        <v>1144</v>
      </c>
      <c r="O3456" t="s">
        <v>12</v>
      </c>
      <c r="P3456" t="s">
        <v>997</v>
      </c>
      <c r="R3456" s="109" t="str">
        <f>IF(OR(P3456="SB",Q3456="SB"),"SB",0)</f>
        <v>SB</v>
      </c>
      <c r="T3456" s="110" t="s">
        <v>998</v>
      </c>
      <c r="V3456" s="113" t="str">
        <f>IF(AND(I3456&gt;=10000,I3456&lt;=19900),"Praha",(IF(AND(I3456&gt;=25001,I3456&lt;=29501),"Středočeský kraj",(IF(AND(I3456&gt;=30100,I3456&lt;=34972),"Středočeský kraj",(IF(AND(I3456&gt;=35002,I3456&lt;=36271),"Karlovarský kraj",(IF(AND(I3456&gt;=37001,I3456&lt;=39201),"Jihočeský kraj",(IF(AND(I3456&gt;=39701,I3456&lt;=39901),"Jihočeský kraj",(IF(AND(I3456&gt;=39301,I3456&lt;=39601),"Kraj Vysočina",(IF(AND(I3456&gt;=58001,I3456&lt;=59501),"Kraj Vysočina",(IF(AND(I3456&gt;=67401,I3456&lt;=67602),"Kraj Vysočina",(IF(AND(I3456&gt;=40001,I3456&lt;=44101),"Ústecký kraj",(IF(AND(I3456&gt;=46001,I3456&lt;=47201),"Liberecký kraj",(IF(AND(I3456&gt;=51202,I3456&lt;=51401),"Liberecký kraj",(IF(AND(I3456&gt;=53002,I3456&lt;=53976),"Pardubický kraj",(IF(AND(I3456&gt;=56002,I3456&lt;=57201),"Pardubický kraj",(IF(AND(I3456&gt;=60200,I3456&lt;=67201),"Jihomoravský kraj",(IF(AND(I3456&gt;=67801,I3456&lt;=68501),"Jihomoravský kraj",(IF(AND(I3456&gt;=69002,I3456&lt;=69801),"Jihomoravský kraj",(IF(AND(I3456&gt;=68601,I3456&lt;=68801),"Zlínský kraj",(IF(AND(I3456&gt;=75501,I3456&lt;=76901),"Zlínský kraj",(IF(AND(I3456&gt;=70030,I3456&lt;=74901),"Moravskoslezský kraj",(IF(AND(I3456&gt;=75000,I3456&lt;=75368),"Olomoucký kraj",(IF(AND(I3456&gt;=77200,I3456&lt;=79862),"Olomoucký kraj",(IF(AND(I3456&gt;=50011,I3456&lt;=50301),"Královéhradecký kraj",(IF(AND(I3456&gt;=54301,I3456&lt;=54303),"Královéhradecký kraj","0")))))))))))))))))))))))))))))))))))))))))))))))</f>
        <v>Jihomoravský kraj</v>
      </c>
      <c r="AB3456" t="s">
        <v>998</v>
      </c>
      <c r="AD3456" t="s">
        <v>998</v>
      </c>
      <c r="AE3456" t="s">
        <v>998</v>
      </c>
      <c r="AF3456" t="s">
        <v>998</v>
      </c>
      <c r="AG3456" s="107">
        <v>300</v>
      </c>
      <c r="AH3456" s="107">
        <v>0</v>
      </c>
      <c r="AI3456" s="107">
        <v>0</v>
      </c>
      <c r="AJ3456" t="s">
        <v>999</v>
      </c>
      <c r="AK3456" s="106">
        <v>44877</v>
      </c>
    </row>
    <row r="3457" spans="1:37" x14ac:dyDescent="0.45">
      <c r="A3457" t="s">
        <v>1055</v>
      </c>
      <c r="B3457" t="s">
        <v>3075</v>
      </c>
      <c r="C3457" t="s">
        <v>1002</v>
      </c>
      <c r="D3457" t="s">
        <v>3076</v>
      </c>
      <c r="E3457" t="s">
        <v>992</v>
      </c>
      <c r="F3457" t="s">
        <v>3077</v>
      </c>
      <c r="G3457">
        <v>14</v>
      </c>
      <c r="H3457" t="s">
        <v>1005</v>
      </c>
      <c r="I3457">
        <v>61800</v>
      </c>
      <c r="K3457" t="s">
        <v>3078</v>
      </c>
      <c r="L3457" s="106">
        <v>38992</v>
      </c>
      <c r="M3457">
        <v>14603961</v>
      </c>
      <c r="N3457" t="s">
        <v>1431</v>
      </c>
      <c r="O3457" t="s">
        <v>1282</v>
      </c>
      <c r="P3457" t="s">
        <v>997</v>
      </c>
      <c r="R3457" s="109" t="str">
        <f>IF(OR(P3457="SB",Q3457="SB"),"SB",0)</f>
        <v>SB</v>
      </c>
      <c r="T3457" s="110" t="s">
        <v>998</v>
      </c>
      <c r="V3457" s="113" t="str">
        <f>IF(AND(I3457&gt;=10000,I3457&lt;=19900),"Praha",(IF(AND(I3457&gt;=25001,I3457&lt;=29501),"Středočeský kraj",(IF(AND(I3457&gt;=30100,I3457&lt;=34972),"Středočeský kraj",(IF(AND(I3457&gt;=35002,I3457&lt;=36271),"Karlovarský kraj",(IF(AND(I3457&gt;=37001,I3457&lt;=39201),"Jihočeský kraj",(IF(AND(I3457&gt;=39701,I3457&lt;=39901),"Jihočeský kraj",(IF(AND(I3457&gt;=39301,I3457&lt;=39601),"Kraj Vysočina",(IF(AND(I3457&gt;=58001,I3457&lt;=59501),"Kraj Vysočina",(IF(AND(I3457&gt;=67401,I3457&lt;=67602),"Kraj Vysočina",(IF(AND(I3457&gt;=40001,I3457&lt;=44101),"Ústecký kraj",(IF(AND(I3457&gt;=46001,I3457&lt;=47201),"Liberecký kraj",(IF(AND(I3457&gt;=51202,I3457&lt;=51401),"Liberecký kraj",(IF(AND(I3457&gt;=53002,I3457&lt;=53976),"Pardubický kraj",(IF(AND(I3457&gt;=56002,I3457&lt;=57201),"Pardubický kraj",(IF(AND(I3457&gt;=60200,I3457&lt;=67201),"Jihomoravský kraj",(IF(AND(I3457&gt;=67801,I3457&lt;=68501),"Jihomoravský kraj",(IF(AND(I3457&gt;=69002,I3457&lt;=69801),"Jihomoravský kraj",(IF(AND(I3457&gt;=68601,I3457&lt;=68801),"Zlínský kraj",(IF(AND(I3457&gt;=75501,I3457&lt;=76901),"Zlínský kraj",(IF(AND(I3457&gt;=70030,I3457&lt;=74901),"Moravskoslezský kraj",(IF(AND(I3457&gt;=75000,I3457&lt;=75368),"Olomoucký kraj",(IF(AND(I3457&gt;=77200,I3457&lt;=79862),"Olomoucký kraj",(IF(AND(I3457&gt;=50011,I3457&lt;=50301),"Královéhradecký kraj",(IF(AND(I3457&gt;=54301,I3457&lt;=54303),"Královéhradecký kraj","0")))))))))))))))))))))))))))))))))))))))))))))))</f>
        <v>Jihomoravský kraj</v>
      </c>
      <c r="AB3457" t="s">
        <v>998</v>
      </c>
      <c r="AD3457" t="s">
        <v>998</v>
      </c>
      <c r="AE3457" t="s">
        <v>998</v>
      </c>
      <c r="AF3457" t="s">
        <v>998</v>
      </c>
      <c r="AG3457" s="107">
        <v>300</v>
      </c>
      <c r="AH3457" s="107">
        <v>0</v>
      </c>
      <c r="AI3457" s="107">
        <v>0</v>
      </c>
      <c r="AJ3457" t="s">
        <v>999</v>
      </c>
      <c r="AK3457" s="106">
        <v>44920</v>
      </c>
    </row>
    <row r="3458" spans="1:37" x14ac:dyDescent="0.45">
      <c r="A3458" t="s">
        <v>1104</v>
      </c>
      <c r="B3458" t="s">
        <v>3075</v>
      </c>
      <c r="C3458" t="s">
        <v>1002</v>
      </c>
      <c r="D3458" t="s">
        <v>3079</v>
      </c>
      <c r="E3458" t="s">
        <v>992</v>
      </c>
      <c r="F3458" t="s">
        <v>3077</v>
      </c>
      <c r="G3458">
        <v>14</v>
      </c>
      <c r="H3458" t="s">
        <v>1005</v>
      </c>
      <c r="I3458">
        <v>61800</v>
      </c>
      <c r="K3458" t="s">
        <v>3078</v>
      </c>
      <c r="L3458" s="106">
        <v>28013</v>
      </c>
      <c r="M3458">
        <v>14634576</v>
      </c>
      <c r="N3458" t="s">
        <v>996</v>
      </c>
      <c r="O3458" t="s">
        <v>12</v>
      </c>
      <c r="P3458" t="s">
        <v>997</v>
      </c>
      <c r="R3458" s="109" t="str">
        <f>IF(OR(P3458="SB",Q3458="SB"),"SB",0)</f>
        <v>SB</v>
      </c>
      <c r="T3458" s="110" t="s">
        <v>998</v>
      </c>
      <c r="V3458" s="113" t="str">
        <f>IF(AND(I3458&gt;=10000,I3458&lt;=19900),"Praha",(IF(AND(I3458&gt;=25001,I3458&lt;=29501),"Středočeský kraj",(IF(AND(I3458&gt;=30100,I3458&lt;=34972),"Středočeský kraj",(IF(AND(I3458&gt;=35002,I3458&lt;=36271),"Karlovarský kraj",(IF(AND(I3458&gt;=37001,I3458&lt;=39201),"Jihočeský kraj",(IF(AND(I3458&gt;=39701,I3458&lt;=39901),"Jihočeský kraj",(IF(AND(I3458&gt;=39301,I3458&lt;=39601),"Kraj Vysočina",(IF(AND(I3458&gt;=58001,I3458&lt;=59501),"Kraj Vysočina",(IF(AND(I3458&gt;=67401,I3458&lt;=67602),"Kraj Vysočina",(IF(AND(I3458&gt;=40001,I3458&lt;=44101),"Ústecký kraj",(IF(AND(I3458&gt;=46001,I3458&lt;=47201),"Liberecký kraj",(IF(AND(I3458&gt;=51202,I3458&lt;=51401),"Liberecký kraj",(IF(AND(I3458&gt;=53002,I3458&lt;=53976),"Pardubický kraj",(IF(AND(I3458&gt;=56002,I3458&lt;=57201),"Pardubický kraj",(IF(AND(I3458&gt;=60200,I3458&lt;=67201),"Jihomoravský kraj",(IF(AND(I3458&gt;=67801,I3458&lt;=68501),"Jihomoravský kraj",(IF(AND(I3458&gt;=69002,I3458&lt;=69801),"Jihomoravský kraj",(IF(AND(I3458&gt;=68601,I3458&lt;=68801),"Zlínský kraj",(IF(AND(I3458&gt;=75501,I3458&lt;=76901),"Zlínský kraj",(IF(AND(I3458&gt;=70030,I3458&lt;=74901),"Moravskoslezský kraj",(IF(AND(I3458&gt;=75000,I3458&lt;=75368),"Olomoucký kraj",(IF(AND(I3458&gt;=77200,I3458&lt;=79862),"Olomoucký kraj",(IF(AND(I3458&gt;=50011,I3458&lt;=50301),"Královéhradecký kraj",(IF(AND(I3458&gt;=54301,I3458&lt;=54303),"Královéhradecký kraj","0")))))))))))))))))))))))))))))))))))))))))))))))</f>
        <v>Jihomoravský kraj</v>
      </c>
      <c r="AB3458" t="s">
        <v>998</v>
      </c>
      <c r="AD3458" t="s">
        <v>998</v>
      </c>
      <c r="AE3458" t="s">
        <v>998</v>
      </c>
      <c r="AF3458" t="s">
        <v>998</v>
      </c>
      <c r="AG3458" s="107">
        <v>0</v>
      </c>
      <c r="AH3458" s="107">
        <v>0</v>
      </c>
      <c r="AI3458" s="107">
        <v>0</v>
      </c>
      <c r="AJ3458" t="s">
        <v>1012</v>
      </c>
    </row>
    <row r="3459" spans="1:37" x14ac:dyDescent="0.45">
      <c r="A3459" t="s">
        <v>1112</v>
      </c>
      <c r="B3459" t="s">
        <v>3084</v>
      </c>
      <c r="C3459" t="s">
        <v>990</v>
      </c>
      <c r="D3459" t="s">
        <v>3085</v>
      </c>
      <c r="E3459" t="s">
        <v>992</v>
      </c>
      <c r="F3459" t="s">
        <v>3077</v>
      </c>
      <c r="G3459">
        <v>14</v>
      </c>
      <c r="H3459" t="s">
        <v>1005</v>
      </c>
      <c r="I3459">
        <v>61800</v>
      </c>
      <c r="K3459" t="s">
        <v>3078</v>
      </c>
      <c r="L3459" s="106">
        <v>40045</v>
      </c>
      <c r="M3459">
        <v>14604062</v>
      </c>
      <c r="N3459" t="s">
        <v>1431</v>
      </c>
      <c r="O3459" t="s">
        <v>1282</v>
      </c>
      <c r="P3459" t="s">
        <v>997</v>
      </c>
      <c r="R3459" s="109" t="str">
        <f>IF(OR(P3459="SB",Q3459="SB"),"SB",0)</f>
        <v>SB</v>
      </c>
      <c r="T3459" s="110" t="s">
        <v>998</v>
      </c>
      <c r="V3459" s="113" t="str">
        <f>IF(AND(I3459&gt;=10000,I3459&lt;=19900),"Praha",(IF(AND(I3459&gt;=25001,I3459&lt;=29501),"Středočeský kraj",(IF(AND(I3459&gt;=30100,I3459&lt;=34972),"Středočeský kraj",(IF(AND(I3459&gt;=35002,I3459&lt;=36271),"Karlovarský kraj",(IF(AND(I3459&gt;=37001,I3459&lt;=39201),"Jihočeský kraj",(IF(AND(I3459&gt;=39701,I3459&lt;=39901),"Jihočeský kraj",(IF(AND(I3459&gt;=39301,I3459&lt;=39601),"Kraj Vysočina",(IF(AND(I3459&gt;=58001,I3459&lt;=59501),"Kraj Vysočina",(IF(AND(I3459&gt;=67401,I3459&lt;=67602),"Kraj Vysočina",(IF(AND(I3459&gt;=40001,I3459&lt;=44101),"Ústecký kraj",(IF(AND(I3459&gt;=46001,I3459&lt;=47201),"Liberecký kraj",(IF(AND(I3459&gt;=51202,I3459&lt;=51401),"Liberecký kraj",(IF(AND(I3459&gt;=53002,I3459&lt;=53976),"Pardubický kraj",(IF(AND(I3459&gt;=56002,I3459&lt;=57201),"Pardubický kraj",(IF(AND(I3459&gt;=60200,I3459&lt;=67201),"Jihomoravský kraj",(IF(AND(I3459&gt;=67801,I3459&lt;=68501),"Jihomoravský kraj",(IF(AND(I3459&gt;=69002,I3459&lt;=69801),"Jihomoravský kraj",(IF(AND(I3459&gt;=68601,I3459&lt;=68801),"Zlínský kraj",(IF(AND(I3459&gt;=75501,I3459&lt;=76901),"Zlínský kraj",(IF(AND(I3459&gt;=70030,I3459&lt;=74901),"Moravskoslezský kraj",(IF(AND(I3459&gt;=75000,I3459&lt;=75368),"Olomoucký kraj",(IF(AND(I3459&gt;=77200,I3459&lt;=79862),"Olomoucký kraj",(IF(AND(I3459&gt;=50011,I3459&lt;=50301),"Královéhradecký kraj",(IF(AND(I3459&gt;=54301,I3459&lt;=54303),"Královéhradecký kraj","0")))))))))))))))))))))))))))))))))))))))))))))))</f>
        <v>Jihomoravský kraj</v>
      </c>
      <c r="AB3459" t="s">
        <v>998</v>
      </c>
      <c r="AD3459" t="s">
        <v>998</v>
      </c>
      <c r="AE3459" t="s">
        <v>998</v>
      </c>
      <c r="AF3459" t="s">
        <v>998</v>
      </c>
      <c r="AG3459" s="107">
        <v>300</v>
      </c>
      <c r="AH3459" s="107">
        <v>0</v>
      </c>
      <c r="AI3459" s="107">
        <v>0</v>
      </c>
      <c r="AJ3459" t="s">
        <v>999</v>
      </c>
      <c r="AK3459" s="106">
        <v>44920</v>
      </c>
    </row>
    <row r="3460" spans="1:37" x14ac:dyDescent="0.45">
      <c r="A3460" t="s">
        <v>1129</v>
      </c>
      <c r="B3460" t="s">
        <v>8153</v>
      </c>
      <c r="C3460" t="s">
        <v>990</v>
      </c>
      <c r="D3460" t="s">
        <v>8154</v>
      </c>
      <c r="E3460" t="s">
        <v>992</v>
      </c>
      <c r="F3460" t="s">
        <v>8155</v>
      </c>
      <c r="G3460">
        <v>2</v>
      </c>
      <c r="H3460" t="s">
        <v>1005</v>
      </c>
      <c r="I3460">
        <v>61800</v>
      </c>
      <c r="K3460" t="s">
        <v>8156</v>
      </c>
      <c r="L3460" s="106">
        <v>30464</v>
      </c>
      <c r="M3460">
        <v>14636192</v>
      </c>
      <c r="N3460" t="s">
        <v>996</v>
      </c>
      <c r="O3460" t="s">
        <v>12</v>
      </c>
      <c r="P3460" t="s">
        <v>997</v>
      </c>
      <c r="R3460" s="109" t="str">
        <f>IF(OR(P3460="SB",Q3460="SB"),"SB",0)</f>
        <v>SB</v>
      </c>
      <c r="T3460" s="110" t="s">
        <v>998</v>
      </c>
      <c r="V3460" s="113" t="str">
        <f>IF(AND(I3460&gt;=10000,I3460&lt;=19900),"Praha",(IF(AND(I3460&gt;=25001,I3460&lt;=29501),"Středočeský kraj",(IF(AND(I3460&gt;=30100,I3460&lt;=34972),"Středočeský kraj",(IF(AND(I3460&gt;=35002,I3460&lt;=36271),"Karlovarský kraj",(IF(AND(I3460&gt;=37001,I3460&lt;=39201),"Jihočeský kraj",(IF(AND(I3460&gt;=39701,I3460&lt;=39901),"Jihočeský kraj",(IF(AND(I3460&gt;=39301,I3460&lt;=39601),"Kraj Vysočina",(IF(AND(I3460&gt;=58001,I3460&lt;=59501),"Kraj Vysočina",(IF(AND(I3460&gt;=67401,I3460&lt;=67602),"Kraj Vysočina",(IF(AND(I3460&gt;=40001,I3460&lt;=44101),"Ústecký kraj",(IF(AND(I3460&gt;=46001,I3460&lt;=47201),"Liberecký kraj",(IF(AND(I3460&gt;=51202,I3460&lt;=51401),"Liberecký kraj",(IF(AND(I3460&gt;=53002,I3460&lt;=53976),"Pardubický kraj",(IF(AND(I3460&gt;=56002,I3460&lt;=57201),"Pardubický kraj",(IF(AND(I3460&gt;=60200,I3460&lt;=67201),"Jihomoravský kraj",(IF(AND(I3460&gt;=67801,I3460&lt;=68501),"Jihomoravský kraj",(IF(AND(I3460&gt;=69002,I3460&lt;=69801),"Jihomoravský kraj",(IF(AND(I3460&gt;=68601,I3460&lt;=68801),"Zlínský kraj",(IF(AND(I3460&gt;=75501,I3460&lt;=76901),"Zlínský kraj",(IF(AND(I3460&gt;=70030,I3460&lt;=74901),"Moravskoslezský kraj",(IF(AND(I3460&gt;=75000,I3460&lt;=75368),"Olomoucký kraj",(IF(AND(I3460&gt;=77200,I3460&lt;=79862),"Olomoucký kraj",(IF(AND(I3460&gt;=50011,I3460&lt;=50301),"Královéhradecký kraj",(IF(AND(I3460&gt;=54301,I3460&lt;=54303),"Královéhradecký kraj","0")))))))))))))))))))))))))))))))))))))))))))))))</f>
        <v>Jihomoravský kraj</v>
      </c>
      <c r="AB3460" t="s">
        <v>998</v>
      </c>
      <c r="AD3460" t="s">
        <v>998</v>
      </c>
      <c r="AE3460" t="s">
        <v>998</v>
      </c>
      <c r="AF3460" t="s">
        <v>998</v>
      </c>
      <c r="AG3460" s="107">
        <v>0</v>
      </c>
      <c r="AH3460" s="107">
        <v>0</v>
      </c>
      <c r="AI3460" s="107">
        <v>0</v>
      </c>
      <c r="AJ3460" t="s">
        <v>1012</v>
      </c>
    </row>
    <row r="3461" spans="1:37" x14ac:dyDescent="0.45">
      <c r="A3461" t="s">
        <v>1032</v>
      </c>
      <c r="B3461" t="s">
        <v>10452</v>
      </c>
      <c r="C3461" t="s">
        <v>1002</v>
      </c>
      <c r="D3461" t="s">
        <v>10456</v>
      </c>
      <c r="E3461" t="s">
        <v>992</v>
      </c>
      <c r="F3461" t="s">
        <v>9777</v>
      </c>
      <c r="G3461">
        <v>35</v>
      </c>
      <c r="H3461" t="s">
        <v>1005</v>
      </c>
      <c r="I3461">
        <v>61800</v>
      </c>
      <c r="K3461" t="s">
        <v>10457</v>
      </c>
      <c r="L3461" s="106">
        <v>40436</v>
      </c>
      <c r="M3461">
        <v>14603254</v>
      </c>
      <c r="N3461" t="s">
        <v>1431</v>
      </c>
      <c r="O3461" t="s">
        <v>1282</v>
      </c>
      <c r="P3461" t="s">
        <v>997</v>
      </c>
      <c r="R3461" s="109" t="str">
        <f>IF(OR(P3461="SB",Q3461="SB"),"SB",0)</f>
        <v>SB</v>
      </c>
      <c r="T3461" s="110" t="s">
        <v>998</v>
      </c>
      <c r="V3461" s="113" t="str">
        <f>IF(AND(I3461&gt;=10000,I3461&lt;=19900),"Praha",(IF(AND(I3461&gt;=25001,I3461&lt;=29501),"Středočeský kraj",(IF(AND(I3461&gt;=30100,I3461&lt;=34972),"Středočeský kraj",(IF(AND(I3461&gt;=35002,I3461&lt;=36271),"Karlovarský kraj",(IF(AND(I3461&gt;=37001,I3461&lt;=39201),"Jihočeský kraj",(IF(AND(I3461&gt;=39701,I3461&lt;=39901),"Jihočeský kraj",(IF(AND(I3461&gt;=39301,I3461&lt;=39601),"Kraj Vysočina",(IF(AND(I3461&gt;=58001,I3461&lt;=59501),"Kraj Vysočina",(IF(AND(I3461&gt;=67401,I3461&lt;=67602),"Kraj Vysočina",(IF(AND(I3461&gt;=40001,I3461&lt;=44101),"Ústecký kraj",(IF(AND(I3461&gt;=46001,I3461&lt;=47201),"Liberecký kraj",(IF(AND(I3461&gt;=51202,I3461&lt;=51401),"Liberecký kraj",(IF(AND(I3461&gt;=53002,I3461&lt;=53976),"Pardubický kraj",(IF(AND(I3461&gt;=56002,I3461&lt;=57201),"Pardubický kraj",(IF(AND(I3461&gt;=60200,I3461&lt;=67201),"Jihomoravský kraj",(IF(AND(I3461&gt;=67801,I3461&lt;=68501),"Jihomoravský kraj",(IF(AND(I3461&gt;=69002,I3461&lt;=69801),"Jihomoravský kraj",(IF(AND(I3461&gt;=68601,I3461&lt;=68801),"Zlínský kraj",(IF(AND(I3461&gt;=75501,I3461&lt;=76901),"Zlínský kraj",(IF(AND(I3461&gt;=70030,I3461&lt;=74901),"Moravskoslezský kraj",(IF(AND(I3461&gt;=75000,I3461&lt;=75368),"Olomoucký kraj",(IF(AND(I3461&gt;=77200,I3461&lt;=79862),"Olomoucký kraj",(IF(AND(I3461&gt;=50011,I3461&lt;=50301),"Královéhradecký kraj",(IF(AND(I3461&gt;=54301,I3461&lt;=54303),"Královéhradecký kraj","0")))))))))))))))))))))))))))))))))))))))))))))))</f>
        <v>Jihomoravský kraj</v>
      </c>
      <c r="AB3461" t="s">
        <v>998</v>
      </c>
      <c r="AD3461" t="s">
        <v>998</v>
      </c>
      <c r="AE3461" t="s">
        <v>998</v>
      </c>
      <c r="AF3461" t="s">
        <v>998</v>
      </c>
      <c r="AG3461" s="107">
        <v>300</v>
      </c>
      <c r="AH3461" s="107">
        <v>0</v>
      </c>
      <c r="AI3461" s="107">
        <v>0</v>
      </c>
      <c r="AJ3461" t="s">
        <v>999</v>
      </c>
      <c r="AK3461" s="106">
        <v>44920</v>
      </c>
    </row>
    <row r="3462" spans="1:37" x14ac:dyDescent="0.45">
      <c r="A3462" t="s">
        <v>1829</v>
      </c>
      <c r="B3462" t="s">
        <v>11086</v>
      </c>
      <c r="C3462" t="s">
        <v>990</v>
      </c>
      <c r="D3462" t="s">
        <v>11087</v>
      </c>
      <c r="E3462" t="s">
        <v>992</v>
      </c>
      <c r="F3462" t="s">
        <v>2591</v>
      </c>
      <c r="G3462" t="s">
        <v>11088</v>
      </c>
      <c r="H3462" t="s">
        <v>1005</v>
      </c>
      <c r="I3462">
        <v>61800</v>
      </c>
      <c r="K3462" t="s">
        <v>11089</v>
      </c>
      <c r="L3462" s="106">
        <v>41249</v>
      </c>
      <c r="M3462">
        <v>14591837</v>
      </c>
      <c r="N3462" t="s">
        <v>1144</v>
      </c>
      <c r="O3462" t="s">
        <v>12</v>
      </c>
      <c r="P3462" t="s">
        <v>997</v>
      </c>
      <c r="R3462" s="109" t="str">
        <f>IF(OR(P3462="SB",Q3462="SB"),"SB",0)</f>
        <v>SB</v>
      </c>
      <c r="T3462" s="110" t="s">
        <v>998</v>
      </c>
      <c r="V3462" s="113" t="str">
        <f>IF(AND(I3462&gt;=10000,I3462&lt;=19900),"Praha",(IF(AND(I3462&gt;=25001,I3462&lt;=29501),"Středočeský kraj",(IF(AND(I3462&gt;=30100,I3462&lt;=34972),"Středočeský kraj",(IF(AND(I3462&gt;=35002,I3462&lt;=36271),"Karlovarský kraj",(IF(AND(I3462&gt;=37001,I3462&lt;=39201),"Jihočeský kraj",(IF(AND(I3462&gt;=39701,I3462&lt;=39901),"Jihočeský kraj",(IF(AND(I3462&gt;=39301,I3462&lt;=39601),"Kraj Vysočina",(IF(AND(I3462&gt;=58001,I3462&lt;=59501),"Kraj Vysočina",(IF(AND(I3462&gt;=67401,I3462&lt;=67602),"Kraj Vysočina",(IF(AND(I3462&gt;=40001,I3462&lt;=44101),"Ústecký kraj",(IF(AND(I3462&gt;=46001,I3462&lt;=47201),"Liberecký kraj",(IF(AND(I3462&gt;=51202,I3462&lt;=51401),"Liberecký kraj",(IF(AND(I3462&gt;=53002,I3462&lt;=53976),"Pardubický kraj",(IF(AND(I3462&gt;=56002,I3462&lt;=57201),"Pardubický kraj",(IF(AND(I3462&gt;=60200,I3462&lt;=67201),"Jihomoravský kraj",(IF(AND(I3462&gt;=67801,I3462&lt;=68501),"Jihomoravský kraj",(IF(AND(I3462&gt;=69002,I3462&lt;=69801),"Jihomoravský kraj",(IF(AND(I3462&gt;=68601,I3462&lt;=68801),"Zlínský kraj",(IF(AND(I3462&gt;=75501,I3462&lt;=76901),"Zlínský kraj",(IF(AND(I3462&gt;=70030,I3462&lt;=74901),"Moravskoslezský kraj",(IF(AND(I3462&gt;=75000,I3462&lt;=75368),"Olomoucký kraj",(IF(AND(I3462&gt;=77200,I3462&lt;=79862),"Olomoucký kraj",(IF(AND(I3462&gt;=50011,I3462&lt;=50301),"Královéhradecký kraj",(IF(AND(I3462&gt;=54301,I3462&lt;=54303),"Královéhradecký kraj","0")))))))))))))))))))))))))))))))))))))))))))))))</f>
        <v>Jihomoravský kraj</v>
      </c>
      <c r="AB3462" t="s">
        <v>998</v>
      </c>
      <c r="AD3462" t="s">
        <v>998</v>
      </c>
      <c r="AE3462" t="s">
        <v>998</v>
      </c>
      <c r="AF3462" t="s">
        <v>998</v>
      </c>
      <c r="AG3462" s="107">
        <v>300</v>
      </c>
      <c r="AH3462" s="107">
        <v>0</v>
      </c>
      <c r="AI3462" s="107">
        <v>0</v>
      </c>
      <c r="AJ3462" t="s">
        <v>999</v>
      </c>
      <c r="AK3462" s="106">
        <v>44877</v>
      </c>
    </row>
    <row r="3463" spans="1:37" x14ac:dyDescent="0.45">
      <c r="A3463" t="s">
        <v>1516</v>
      </c>
      <c r="B3463" t="s">
        <v>12046</v>
      </c>
      <c r="C3463" t="s">
        <v>1002</v>
      </c>
      <c r="D3463" t="s">
        <v>12047</v>
      </c>
      <c r="E3463" t="s">
        <v>992</v>
      </c>
      <c r="F3463" t="s">
        <v>12048</v>
      </c>
      <c r="G3463">
        <v>7</v>
      </c>
      <c r="H3463" t="s">
        <v>1005</v>
      </c>
      <c r="I3463">
        <v>61800</v>
      </c>
      <c r="K3463" t="s">
        <v>12049</v>
      </c>
      <c r="L3463" s="106">
        <v>40448</v>
      </c>
      <c r="M3463">
        <v>14748451</v>
      </c>
      <c r="N3463" t="s">
        <v>996</v>
      </c>
      <c r="O3463" t="s">
        <v>12</v>
      </c>
      <c r="P3463" t="s">
        <v>997</v>
      </c>
      <c r="R3463" s="109" t="str">
        <f>IF(OR(P3463="SB",Q3463="SB"),"SB",0)</f>
        <v>SB</v>
      </c>
      <c r="T3463" s="110" t="s">
        <v>998</v>
      </c>
      <c r="V3463" s="113" t="str">
        <f>IF(AND(I3463&gt;=10000,I3463&lt;=19900),"Praha",(IF(AND(I3463&gt;=25001,I3463&lt;=29501),"Středočeský kraj",(IF(AND(I3463&gt;=30100,I3463&lt;=34972),"Středočeský kraj",(IF(AND(I3463&gt;=35002,I3463&lt;=36271),"Karlovarský kraj",(IF(AND(I3463&gt;=37001,I3463&lt;=39201),"Jihočeský kraj",(IF(AND(I3463&gt;=39701,I3463&lt;=39901),"Jihočeský kraj",(IF(AND(I3463&gt;=39301,I3463&lt;=39601),"Kraj Vysočina",(IF(AND(I3463&gt;=58001,I3463&lt;=59501),"Kraj Vysočina",(IF(AND(I3463&gt;=67401,I3463&lt;=67602),"Kraj Vysočina",(IF(AND(I3463&gt;=40001,I3463&lt;=44101),"Ústecký kraj",(IF(AND(I3463&gt;=46001,I3463&lt;=47201),"Liberecký kraj",(IF(AND(I3463&gt;=51202,I3463&lt;=51401),"Liberecký kraj",(IF(AND(I3463&gt;=53002,I3463&lt;=53976),"Pardubický kraj",(IF(AND(I3463&gt;=56002,I3463&lt;=57201),"Pardubický kraj",(IF(AND(I3463&gt;=60200,I3463&lt;=67201),"Jihomoravský kraj",(IF(AND(I3463&gt;=67801,I3463&lt;=68501),"Jihomoravský kraj",(IF(AND(I3463&gt;=69002,I3463&lt;=69801),"Jihomoravský kraj",(IF(AND(I3463&gt;=68601,I3463&lt;=68801),"Zlínský kraj",(IF(AND(I3463&gt;=75501,I3463&lt;=76901),"Zlínský kraj",(IF(AND(I3463&gt;=70030,I3463&lt;=74901),"Moravskoslezský kraj",(IF(AND(I3463&gt;=75000,I3463&lt;=75368),"Olomoucký kraj",(IF(AND(I3463&gt;=77200,I3463&lt;=79862),"Olomoucký kraj",(IF(AND(I3463&gt;=50011,I3463&lt;=50301),"Královéhradecký kraj",(IF(AND(I3463&gt;=54301,I3463&lt;=54303),"Královéhradecký kraj","0")))))))))))))))))))))))))))))))))))))))))))))))</f>
        <v>Jihomoravský kraj</v>
      </c>
      <c r="AB3463" t="s">
        <v>998</v>
      </c>
      <c r="AD3463" t="s">
        <v>998</v>
      </c>
      <c r="AE3463" t="s">
        <v>998</v>
      </c>
      <c r="AF3463" t="s">
        <v>998</v>
      </c>
      <c r="AG3463" s="107">
        <v>300</v>
      </c>
      <c r="AH3463" s="107">
        <v>0</v>
      </c>
      <c r="AI3463" s="107">
        <v>0</v>
      </c>
      <c r="AJ3463" t="s">
        <v>999</v>
      </c>
      <c r="AK3463" s="106">
        <v>44923</v>
      </c>
    </row>
    <row r="3464" spans="1:37" x14ac:dyDescent="0.45">
      <c r="A3464" t="s">
        <v>1446</v>
      </c>
      <c r="B3464" t="s">
        <v>13085</v>
      </c>
      <c r="C3464" t="s">
        <v>990</v>
      </c>
      <c r="D3464" t="s">
        <v>13089</v>
      </c>
      <c r="E3464" t="s">
        <v>992</v>
      </c>
      <c r="F3464" t="s">
        <v>5640</v>
      </c>
      <c r="G3464">
        <v>104</v>
      </c>
      <c r="H3464" t="s">
        <v>1005</v>
      </c>
      <c r="I3464">
        <v>61800</v>
      </c>
      <c r="K3464" t="s">
        <v>13090</v>
      </c>
      <c r="L3464" s="106">
        <v>39106</v>
      </c>
      <c r="M3464">
        <v>14656404</v>
      </c>
      <c r="N3464" t="s">
        <v>996</v>
      </c>
      <c r="O3464" t="s">
        <v>12</v>
      </c>
      <c r="P3464" t="s">
        <v>997</v>
      </c>
      <c r="R3464" s="109" t="str">
        <f>IF(OR(P3464="SB",Q3464="SB"),"SB",0)</f>
        <v>SB</v>
      </c>
      <c r="T3464" s="110" t="s">
        <v>998</v>
      </c>
      <c r="V3464" s="113" t="str">
        <f>IF(AND(I3464&gt;=10000,I3464&lt;=19900),"Praha",(IF(AND(I3464&gt;=25001,I3464&lt;=29501),"Středočeský kraj",(IF(AND(I3464&gt;=30100,I3464&lt;=34972),"Středočeský kraj",(IF(AND(I3464&gt;=35002,I3464&lt;=36271),"Karlovarský kraj",(IF(AND(I3464&gt;=37001,I3464&lt;=39201),"Jihočeský kraj",(IF(AND(I3464&gt;=39701,I3464&lt;=39901),"Jihočeský kraj",(IF(AND(I3464&gt;=39301,I3464&lt;=39601),"Kraj Vysočina",(IF(AND(I3464&gt;=58001,I3464&lt;=59501),"Kraj Vysočina",(IF(AND(I3464&gt;=67401,I3464&lt;=67602),"Kraj Vysočina",(IF(AND(I3464&gt;=40001,I3464&lt;=44101),"Ústecký kraj",(IF(AND(I3464&gt;=46001,I3464&lt;=47201),"Liberecký kraj",(IF(AND(I3464&gt;=51202,I3464&lt;=51401),"Liberecký kraj",(IF(AND(I3464&gt;=53002,I3464&lt;=53976),"Pardubický kraj",(IF(AND(I3464&gt;=56002,I3464&lt;=57201),"Pardubický kraj",(IF(AND(I3464&gt;=60200,I3464&lt;=67201),"Jihomoravský kraj",(IF(AND(I3464&gt;=67801,I3464&lt;=68501),"Jihomoravský kraj",(IF(AND(I3464&gt;=69002,I3464&lt;=69801),"Jihomoravský kraj",(IF(AND(I3464&gt;=68601,I3464&lt;=68801),"Zlínský kraj",(IF(AND(I3464&gt;=75501,I3464&lt;=76901),"Zlínský kraj",(IF(AND(I3464&gt;=70030,I3464&lt;=74901),"Moravskoslezský kraj",(IF(AND(I3464&gt;=75000,I3464&lt;=75368),"Olomoucký kraj",(IF(AND(I3464&gt;=77200,I3464&lt;=79862),"Olomoucký kraj",(IF(AND(I3464&gt;=50011,I3464&lt;=50301),"Královéhradecký kraj",(IF(AND(I3464&gt;=54301,I3464&lt;=54303),"Královéhradecký kraj","0")))))))))))))))))))))))))))))))))))))))))))))))</f>
        <v>Jihomoravský kraj</v>
      </c>
      <c r="AB3464" t="s">
        <v>998</v>
      </c>
      <c r="AD3464" t="s">
        <v>998</v>
      </c>
      <c r="AE3464" t="s">
        <v>998</v>
      </c>
      <c r="AF3464" t="s">
        <v>998</v>
      </c>
      <c r="AG3464" s="107">
        <v>300</v>
      </c>
      <c r="AH3464" s="107">
        <v>0</v>
      </c>
      <c r="AI3464" s="107">
        <v>0</v>
      </c>
      <c r="AJ3464" t="s">
        <v>999</v>
      </c>
      <c r="AK3464" s="106">
        <v>44923</v>
      </c>
    </row>
    <row r="3465" spans="1:37" x14ac:dyDescent="0.45">
      <c r="A3465" t="s">
        <v>1572</v>
      </c>
      <c r="B3465" t="s">
        <v>13665</v>
      </c>
      <c r="C3465" t="s">
        <v>1002</v>
      </c>
      <c r="D3465" t="s">
        <v>13666</v>
      </c>
      <c r="E3465" t="s">
        <v>992</v>
      </c>
      <c r="F3465" t="s">
        <v>13667</v>
      </c>
      <c r="G3465">
        <v>1040</v>
      </c>
      <c r="H3465" t="s">
        <v>1005</v>
      </c>
      <c r="I3465">
        <v>61800</v>
      </c>
      <c r="K3465" t="s">
        <v>13668</v>
      </c>
      <c r="L3465" s="106">
        <v>41991</v>
      </c>
      <c r="M3465">
        <v>14598810</v>
      </c>
      <c r="N3465" t="s">
        <v>1155</v>
      </c>
      <c r="O3465" t="s">
        <v>1023</v>
      </c>
      <c r="P3465" t="s">
        <v>997</v>
      </c>
      <c r="R3465" s="109" t="str">
        <f>IF(OR(P3465="SB",Q3465="SB"),"SB",0)</f>
        <v>SB</v>
      </c>
      <c r="T3465" s="110" t="s">
        <v>998</v>
      </c>
      <c r="V3465" s="113" t="str">
        <f>IF(AND(I3465&gt;=10000,I3465&lt;=19900),"Praha",(IF(AND(I3465&gt;=25001,I3465&lt;=29501),"Středočeský kraj",(IF(AND(I3465&gt;=30100,I3465&lt;=34972),"Středočeský kraj",(IF(AND(I3465&gt;=35002,I3465&lt;=36271),"Karlovarský kraj",(IF(AND(I3465&gt;=37001,I3465&lt;=39201),"Jihočeský kraj",(IF(AND(I3465&gt;=39701,I3465&lt;=39901),"Jihočeský kraj",(IF(AND(I3465&gt;=39301,I3465&lt;=39601),"Kraj Vysočina",(IF(AND(I3465&gt;=58001,I3465&lt;=59501),"Kraj Vysočina",(IF(AND(I3465&gt;=67401,I3465&lt;=67602),"Kraj Vysočina",(IF(AND(I3465&gt;=40001,I3465&lt;=44101),"Ústecký kraj",(IF(AND(I3465&gt;=46001,I3465&lt;=47201),"Liberecký kraj",(IF(AND(I3465&gt;=51202,I3465&lt;=51401),"Liberecký kraj",(IF(AND(I3465&gt;=53002,I3465&lt;=53976),"Pardubický kraj",(IF(AND(I3465&gt;=56002,I3465&lt;=57201),"Pardubický kraj",(IF(AND(I3465&gt;=60200,I3465&lt;=67201),"Jihomoravský kraj",(IF(AND(I3465&gt;=67801,I3465&lt;=68501),"Jihomoravský kraj",(IF(AND(I3465&gt;=69002,I3465&lt;=69801),"Jihomoravský kraj",(IF(AND(I3465&gt;=68601,I3465&lt;=68801),"Zlínský kraj",(IF(AND(I3465&gt;=75501,I3465&lt;=76901),"Zlínský kraj",(IF(AND(I3465&gt;=70030,I3465&lt;=74901),"Moravskoslezský kraj",(IF(AND(I3465&gt;=75000,I3465&lt;=75368),"Olomoucký kraj",(IF(AND(I3465&gt;=77200,I3465&lt;=79862),"Olomoucký kraj",(IF(AND(I3465&gt;=50011,I3465&lt;=50301),"Královéhradecký kraj",(IF(AND(I3465&gt;=54301,I3465&lt;=54303),"Královéhradecký kraj","0")))))))))))))))))))))))))))))))))))))))))))))))</f>
        <v>Jihomoravský kraj</v>
      </c>
      <c r="AB3465" t="s">
        <v>998</v>
      </c>
      <c r="AD3465" t="s">
        <v>998</v>
      </c>
      <c r="AE3465" t="s">
        <v>998</v>
      </c>
      <c r="AF3465" t="s">
        <v>998</v>
      </c>
      <c r="AG3465" s="107">
        <v>300</v>
      </c>
      <c r="AH3465" s="107">
        <v>0</v>
      </c>
      <c r="AI3465" s="107">
        <v>0</v>
      </c>
      <c r="AJ3465" t="s">
        <v>999</v>
      </c>
      <c r="AK3465" s="106">
        <v>44924</v>
      </c>
    </row>
    <row r="3466" spans="1:37" x14ac:dyDescent="0.45">
      <c r="A3466" t="s">
        <v>1411</v>
      </c>
      <c r="B3466" t="s">
        <v>1169</v>
      </c>
      <c r="C3466" t="s">
        <v>990</v>
      </c>
      <c r="D3466" t="s">
        <v>13985</v>
      </c>
      <c r="E3466" t="s">
        <v>992</v>
      </c>
      <c r="F3466" t="s">
        <v>13986</v>
      </c>
      <c r="G3466">
        <v>22</v>
      </c>
      <c r="H3466" t="s">
        <v>1005</v>
      </c>
      <c r="I3466">
        <v>61800</v>
      </c>
      <c r="K3466" t="s">
        <v>13987</v>
      </c>
      <c r="L3466" s="106">
        <v>39371</v>
      </c>
      <c r="M3466">
        <v>14723896</v>
      </c>
      <c r="N3466" t="s">
        <v>996</v>
      </c>
      <c r="O3466" t="s">
        <v>12</v>
      </c>
      <c r="P3466" t="s">
        <v>997</v>
      </c>
      <c r="R3466" s="109" t="str">
        <f>IF(OR(P3466="SB",Q3466="SB"),"SB",0)</f>
        <v>SB</v>
      </c>
      <c r="T3466" s="110" t="s">
        <v>998</v>
      </c>
      <c r="V3466" s="113" t="str">
        <f>IF(AND(I3466&gt;=10000,I3466&lt;=19900),"Praha",(IF(AND(I3466&gt;=25001,I3466&lt;=29501),"Středočeský kraj",(IF(AND(I3466&gt;=30100,I3466&lt;=34972),"Středočeský kraj",(IF(AND(I3466&gt;=35002,I3466&lt;=36271),"Karlovarský kraj",(IF(AND(I3466&gt;=37001,I3466&lt;=39201),"Jihočeský kraj",(IF(AND(I3466&gt;=39701,I3466&lt;=39901),"Jihočeský kraj",(IF(AND(I3466&gt;=39301,I3466&lt;=39601),"Kraj Vysočina",(IF(AND(I3466&gt;=58001,I3466&lt;=59501),"Kraj Vysočina",(IF(AND(I3466&gt;=67401,I3466&lt;=67602),"Kraj Vysočina",(IF(AND(I3466&gt;=40001,I3466&lt;=44101),"Ústecký kraj",(IF(AND(I3466&gt;=46001,I3466&lt;=47201),"Liberecký kraj",(IF(AND(I3466&gt;=51202,I3466&lt;=51401),"Liberecký kraj",(IF(AND(I3466&gt;=53002,I3466&lt;=53976),"Pardubický kraj",(IF(AND(I3466&gt;=56002,I3466&lt;=57201),"Pardubický kraj",(IF(AND(I3466&gt;=60200,I3466&lt;=67201),"Jihomoravský kraj",(IF(AND(I3466&gt;=67801,I3466&lt;=68501),"Jihomoravský kraj",(IF(AND(I3466&gt;=69002,I3466&lt;=69801),"Jihomoravský kraj",(IF(AND(I3466&gt;=68601,I3466&lt;=68801),"Zlínský kraj",(IF(AND(I3466&gt;=75501,I3466&lt;=76901),"Zlínský kraj",(IF(AND(I3466&gt;=70030,I3466&lt;=74901),"Moravskoslezský kraj",(IF(AND(I3466&gt;=75000,I3466&lt;=75368),"Olomoucký kraj",(IF(AND(I3466&gt;=77200,I3466&lt;=79862),"Olomoucký kraj",(IF(AND(I3466&gt;=50011,I3466&lt;=50301),"Královéhradecký kraj",(IF(AND(I3466&gt;=54301,I3466&lt;=54303),"Královéhradecký kraj","0")))))))))))))))))))))))))))))))))))))))))))))))</f>
        <v>Jihomoravský kraj</v>
      </c>
      <c r="AB3466" t="s">
        <v>998</v>
      </c>
      <c r="AD3466" t="s">
        <v>998</v>
      </c>
      <c r="AE3466" t="s">
        <v>998</v>
      </c>
      <c r="AF3466" t="s">
        <v>998</v>
      </c>
      <c r="AG3466" s="107">
        <v>300</v>
      </c>
      <c r="AH3466" s="107">
        <v>0</v>
      </c>
      <c r="AI3466" s="107">
        <v>0</v>
      </c>
      <c r="AJ3466" t="s">
        <v>999</v>
      </c>
      <c r="AK3466" s="106">
        <v>44923</v>
      </c>
    </row>
    <row r="3467" spans="1:37" x14ac:dyDescent="0.45">
      <c r="A3467" t="s">
        <v>1037</v>
      </c>
      <c r="B3467" t="s">
        <v>16864</v>
      </c>
      <c r="C3467" t="s">
        <v>990</v>
      </c>
      <c r="D3467" t="s">
        <v>16865</v>
      </c>
      <c r="E3467" t="s">
        <v>992</v>
      </c>
      <c r="F3467" t="s">
        <v>16866</v>
      </c>
      <c r="G3467">
        <v>14</v>
      </c>
      <c r="H3467" t="s">
        <v>1005</v>
      </c>
      <c r="I3467">
        <v>61800</v>
      </c>
      <c r="K3467" t="s">
        <v>16867</v>
      </c>
      <c r="L3467" s="106">
        <v>37733</v>
      </c>
      <c r="M3467">
        <v>14585571</v>
      </c>
      <c r="N3467" t="s">
        <v>1144</v>
      </c>
      <c r="O3467" t="s">
        <v>12</v>
      </c>
      <c r="P3467" t="s">
        <v>997</v>
      </c>
      <c r="R3467" s="109" t="str">
        <f>IF(OR(P3467="SB",Q3467="SB"),"SB",0)</f>
        <v>SB</v>
      </c>
      <c r="T3467" s="110" t="s">
        <v>998</v>
      </c>
      <c r="V3467" s="113" t="str">
        <f>IF(AND(I3467&gt;=10000,I3467&lt;=19900),"Praha",(IF(AND(I3467&gt;=25001,I3467&lt;=29501),"Středočeský kraj",(IF(AND(I3467&gt;=30100,I3467&lt;=34972),"Středočeský kraj",(IF(AND(I3467&gt;=35002,I3467&lt;=36271),"Karlovarský kraj",(IF(AND(I3467&gt;=37001,I3467&lt;=39201),"Jihočeský kraj",(IF(AND(I3467&gt;=39701,I3467&lt;=39901),"Jihočeský kraj",(IF(AND(I3467&gt;=39301,I3467&lt;=39601),"Kraj Vysočina",(IF(AND(I3467&gt;=58001,I3467&lt;=59501),"Kraj Vysočina",(IF(AND(I3467&gt;=67401,I3467&lt;=67602),"Kraj Vysočina",(IF(AND(I3467&gt;=40001,I3467&lt;=44101),"Ústecký kraj",(IF(AND(I3467&gt;=46001,I3467&lt;=47201),"Liberecký kraj",(IF(AND(I3467&gt;=51202,I3467&lt;=51401),"Liberecký kraj",(IF(AND(I3467&gt;=53002,I3467&lt;=53976),"Pardubický kraj",(IF(AND(I3467&gt;=56002,I3467&lt;=57201),"Pardubický kraj",(IF(AND(I3467&gt;=60200,I3467&lt;=67201),"Jihomoravský kraj",(IF(AND(I3467&gt;=67801,I3467&lt;=68501),"Jihomoravský kraj",(IF(AND(I3467&gt;=69002,I3467&lt;=69801),"Jihomoravský kraj",(IF(AND(I3467&gt;=68601,I3467&lt;=68801),"Zlínský kraj",(IF(AND(I3467&gt;=75501,I3467&lt;=76901),"Zlínský kraj",(IF(AND(I3467&gt;=70030,I3467&lt;=74901),"Moravskoslezský kraj",(IF(AND(I3467&gt;=75000,I3467&lt;=75368),"Olomoucký kraj",(IF(AND(I3467&gt;=77200,I3467&lt;=79862),"Olomoucký kraj",(IF(AND(I3467&gt;=50011,I3467&lt;=50301),"Královéhradecký kraj",(IF(AND(I3467&gt;=54301,I3467&lt;=54303),"Královéhradecký kraj","0")))))))))))))))))))))))))))))))))))))))))))))))</f>
        <v>Jihomoravský kraj</v>
      </c>
      <c r="AB3467" t="s">
        <v>998</v>
      </c>
      <c r="AD3467" t="s">
        <v>998</v>
      </c>
      <c r="AE3467" t="s">
        <v>998</v>
      </c>
      <c r="AF3467" t="s">
        <v>998</v>
      </c>
      <c r="AG3467" s="107">
        <v>300</v>
      </c>
      <c r="AH3467" s="107">
        <v>0</v>
      </c>
      <c r="AI3467" s="107">
        <v>0</v>
      </c>
      <c r="AJ3467" t="s">
        <v>999</v>
      </c>
      <c r="AK3467" s="106">
        <v>44923</v>
      </c>
    </row>
    <row r="3468" spans="1:37" x14ac:dyDescent="0.45">
      <c r="A3468" t="s">
        <v>16971</v>
      </c>
      <c r="B3468" t="s">
        <v>16972</v>
      </c>
      <c r="C3468" t="s">
        <v>1002</v>
      </c>
      <c r="D3468" t="s">
        <v>16973</v>
      </c>
      <c r="E3468" t="s">
        <v>992</v>
      </c>
      <c r="F3468" t="s">
        <v>16974</v>
      </c>
      <c r="G3468">
        <v>3</v>
      </c>
      <c r="H3468" t="s">
        <v>1005</v>
      </c>
      <c r="I3468">
        <v>61800</v>
      </c>
      <c r="K3468" t="s">
        <v>16975</v>
      </c>
      <c r="L3468" s="106">
        <v>39637</v>
      </c>
      <c r="M3468">
        <v>14747441</v>
      </c>
      <c r="N3468" t="s">
        <v>996</v>
      </c>
      <c r="O3468" t="s">
        <v>12</v>
      </c>
      <c r="P3468" t="s">
        <v>997</v>
      </c>
      <c r="R3468" s="109" t="str">
        <f>IF(OR(P3468="SB",Q3468="SB"),"SB",0)</f>
        <v>SB</v>
      </c>
      <c r="T3468" s="110" t="s">
        <v>998</v>
      </c>
      <c r="V3468" s="113" t="str">
        <f>IF(AND(I3468&gt;=10000,I3468&lt;=19900),"Praha",(IF(AND(I3468&gt;=25001,I3468&lt;=29501),"Středočeský kraj",(IF(AND(I3468&gt;=30100,I3468&lt;=34972),"Středočeský kraj",(IF(AND(I3468&gt;=35002,I3468&lt;=36271),"Karlovarský kraj",(IF(AND(I3468&gt;=37001,I3468&lt;=39201),"Jihočeský kraj",(IF(AND(I3468&gt;=39701,I3468&lt;=39901),"Jihočeský kraj",(IF(AND(I3468&gt;=39301,I3468&lt;=39601),"Kraj Vysočina",(IF(AND(I3468&gt;=58001,I3468&lt;=59501),"Kraj Vysočina",(IF(AND(I3468&gt;=67401,I3468&lt;=67602),"Kraj Vysočina",(IF(AND(I3468&gt;=40001,I3468&lt;=44101),"Ústecký kraj",(IF(AND(I3468&gt;=46001,I3468&lt;=47201),"Liberecký kraj",(IF(AND(I3468&gt;=51202,I3468&lt;=51401),"Liberecký kraj",(IF(AND(I3468&gt;=53002,I3468&lt;=53976),"Pardubický kraj",(IF(AND(I3468&gt;=56002,I3468&lt;=57201),"Pardubický kraj",(IF(AND(I3468&gt;=60200,I3468&lt;=67201),"Jihomoravský kraj",(IF(AND(I3468&gt;=67801,I3468&lt;=68501),"Jihomoravský kraj",(IF(AND(I3468&gt;=69002,I3468&lt;=69801),"Jihomoravský kraj",(IF(AND(I3468&gt;=68601,I3468&lt;=68801),"Zlínský kraj",(IF(AND(I3468&gt;=75501,I3468&lt;=76901),"Zlínský kraj",(IF(AND(I3468&gt;=70030,I3468&lt;=74901),"Moravskoslezský kraj",(IF(AND(I3468&gt;=75000,I3468&lt;=75368),"Olomoucký kraj",(IF(AND(I3468&gt;=77200,I3468&lt;=79862),"Olomoucký kraj",(IF(AND(I3468&gt;=50011,I3468&lt;=50301),"Královéhradecký kraj",(IF(AND(I3468&gt;=54301,I3468&lt;=54303),"Královéhradecký kraj","0")))))))))))))))))))))))))))))))))))))))))))))))</f>
        <v>Jihomoravský kraj</v>
      </c>
      <c r="AB3468" t="s">
        <v>998</v>
      </c>
      <c r="AD3468" t="s">
        <v>998</v>
      </c>
      <c r="AE3468" t="s">
        <v>998</v>
      </c>
      <c r="AF3468" t="s">
        <v>998</v>
      </c>
      <c r="AG3468" s="107">
        <v>300</v>
      </c>
      <c r="AH3468" s="107">
        <v>0</v>
      </c>
      <c r="AI3468" s="107">
        <v>0</v>
      </c>
      <c r="AJ3468" t="s">
        <v>999</v>
      </c>
      <c r="AK3468" s="106">
        <v>44923</v>
      </c>
    </row>
    <row r="3469" spans="1:37" x14ac:dyDescent="0.45">
      <c r="A3469" t="s">
        <v>1128</v>
      </c>
      <c r="B3469" t="s">
        <v>15228</v>
      </c>
      <c r="C3469" t="s">
        <v>990</v>
      </c>
      <c r="D3469" t="s">
        <v>15235</v>
      </c>
      <c r="E3469" t="s">
        <v>992</v>
      </c>
      <c r="F3469" t="s">
        <v>3108</v>
      </c>
      <c r="G3469">
        <v>13</v>
      </c>
      <c r="H3469" t="s">
        <v>1005</v>
      </c>
      <c r="I3469">
        <v>61800</v>
      </c>
      <c r="K3469" t="s">
        <v>15236</v>
      </c>
      <c r="L3469" s="106">
        <v>40393</v>
      </c>
      <c r="M3469">
        <v>14724405</v>
      </c>
      <c r="N3469" t="s">
        <v>996</v>
      </c>
      <c r="O3469" t="s">
        <v>12</v>
      </c>
      <c r="P3469" t="s">
        <v>997</v>
      </c>
      <c r="R3469" s="109" t="str">
        <f>IF(OR(P3469="SB",Q3469="SB"),"SB",0)</f>
        <v>SB</v>
      </c>
      <c r="V3469" s="113" t="str">
        <f>IF(AND(I3469&gt;=10000,I3469&lt;=19900),"Praha",(IF(AND(I3469&gt;=25001,I3469&lt;=29501),"Středočeský kraj",(IF(AND(I3469&gt;=30100,I3469&lt;=34972),"Středočeský kraj",(IF(AND(I3469&gt;=35002,I3469&lt;=36271),"Karlovarský kraj",(IF(AND(I3469&gt;=37001,I3469&lt;=39201),"Jihočeský kraj",(IF(AND(I3469&gt;=39701,I3469&lt;=39901),"Jihočeský kraj",(IF(AND(I3469&gt;=39301,I3469&lt;=39601),"Kraj Vysočina",(IF(AND(I3469&gt;=58001,I3469&lt;=59501),"Kraj Vysočina",(IF(AND(I3469&gt;=67401,I3469&lt;=67602),"Kraj Vysočina",(IF(AND(I3469&gt;=40001,I3469&lt;=44101),"Ústecký kraj",(IF(AND(I3469&gt;=46001,I3469&lt;=47201),"Liberecký kraj",(IF(AND(I3469&gt;=51202,I3469&lt;=51401),"Liberecký kraj",(IF(AND(I3469&gt;=53002,I3469&lt;=53976),"Pardubický kraj",(IF(AND(I3469&gt;=56002,I3469&lt;=57201),"Pardubický kraj",(IF(AND(I3469&gt;=60200,I3469&lt;=67201),"Jihomoravský kraj",(IF(AND(I3469&gt;=67801,I3469&lt;=68501),"Jihomoravský kraj",(IF(AND(I3469&gt;=69002,I3469&lt;=69801),"Jihomoravský kraj",(IF(AND(I3469&gt;=68601,I3469&lt;=68801),"Zlínský kraj",(IF(AND(I3469&gt;=75501,I3469&lt;=76901),"Zlínský kraj",(IF(AND(I3469&gt;=70030,I3469&lt;=74901),"Moravskoslezský kraj",(IF(AND(I3469&gt;=75000,I3469&lt;=75368),"Olomoucký kraj",(IF(AND(I3469&gt;=77200,I3469&lt;=79862),"Olomoucký kraj",(IF(AND(I3469&gt;=50011,I3469&lt;=50301),"Královéhradecký kraj",(IF(AND(I3469&gt;=54301,I3469&lt;=54303),"Královéhradecký kraj","0")))))))))))))))))))))))))))))))))))))))))))))))</f>
        <v>Jihomoravský kraj</v>
      </c>
      <c r="AD3469" t="s">
        <v>998</v>
      </c>
      <c r="AE3469" t="s">
        <v>998</v>
      </c>
      <c r="AF3469" t="s">
        <v>998</v>
      </c>
      <c r="AG3469" s="107">
        <v>300</v>
      </c>
      <c r="AH3469" s="107">
        <v>0</v>
      </c>
      <c r="AI3469" s="107">
        <v>0</v>
      </c>
      <c r="AJ3469" t="s">
        <v>999</v>
      </c>
      <c r="AK3469" s="106">
        <v>44923</v>
      </c>
    </row>
    <row r="3470" spans="1:37" x14ac:dyDescent="0.45">
      <c r="A3470" t="s">
        <v>2331</v>
      </c>
      <c r="B3470" t="s">
        <v>3206</v>
      </c>
      <c r="C3470" t="s">
        <v>1002</v>
      </c>
      <c r="D3470" t="s">
        <v>3207</v>
      </c>
      <c r="E3470" t="s">
        <v>992</v>
      </c>
      <c r="F3470" t="s">
        <v>3208</v>
      </c>
      <c r="G3470">
        <v>330</v>
      </c>
      <c r="H3470" t="s">
        <v>1005</v>
      </c>
      <c r="I3470">
        <v>61900</v>
      </c>
      <c r="K3470" t="s">
        <v>3209</v>
      </c>
      <c r="L3470" s="106">
        <v>29805</v>
      </c>
      <c r="M3470">
        <v>14651047</v>
      </c>
      <c r="N3470" t="s">
        <v>996</v>
      </c>
      <c r="O3470" t="s">
        <v>12</v>
      </c>
      <c r="P3470" t="s">
        <v>997</v>
      </c>
      <c r="R3470" s="109" t="str">
        <f>IF(OR(P3470="SB",Q3470="SB"),"SB",0)</f>
        <v>SB</v>
      </c>
      <c r="T3470" s="110" t="s">
        <v>998</v>
      </c>
      <c r="V3470" s="113" t="str">
        <f>IF(AND(I3470&gt;=10000,I3470&lt;=19900),"Praha",(IF(AND(I3470&gt;=25001,I3470&lt;=29501),"Středočeský kraj",(IF(AND(I3470&gt;=30100,I3470&lt;=34972),"Středočeský kraj",(IF(AND(I3470&gt;=35002,I3470&lt;=36271),"Karlovarský kraj",(IF(AND(I3470&gt;=37001,I3470&lt;=39201),"Jihočeský kraj",(IF(AND(I3470&gt;=39701,I3470&lt;=39901),"Jihočeský kraj",(IF(AND(I3470&gt;=39301,I3470&lt;=39601),"Kraj Vysočina",(IF(AND(I3470&gt;=58001,I3470&lt;=59501),"Kraj Vysočina",(IF(AND(I3470&gt;=67401,I3470&lt;=67602),"Kraj Vysočina",(IF(AND(I3470&gt;=40001,I3470&lt;=44101),"Ústecký kraj",(IF(AND(I3470&gt;=46001,I3470&lt;=47201),"Liberecký kraj",(IF(AND(I3470&gt;=51202,I3470&lt;=51401),"Liberecký kraj",(IF(AND(I3470&gt;=53002,I3470&lt;=53976),"Pardubický kraj",(IF(AND(I3470&gt;=56002,I3470&lt;=57201),"Pardubický kraj",(IF(AND(I3470&gt;=60200,I3470&lt;=67201),"Jihomoravský kraj",(IF(AND(I3470&gt;=67801,I3470&lt;=68501),"Jihomoravský kraj",(IF(AND(I3470&gt;=69002,I3470&lt;=69801),"Jihomoravský kraj",(IF(AND(I3470&gt;=68601,I3470&lt;=68801),"Zlínský kraj",(IF(AND(I3470&gt;=75501,I3470&lt;=76901),"Zlínský kraj",(IF(AND(I3470&gt;=70030,I3470&lt;=74901),"Moravskoslezský kraj",(IF(AND(I3470&gt;=75000,I3470&lt;=75368),"Olomoucký kraj",(IF(AND(I3470&gt;=77200,I3470&lt;=79862),"Olomoucký kraj",(IF(AND(I3470&gt;=50011,I3470&lt;=50301),"Královéhradecký kraj",(IF(AND(I3470&gt;=54301,I3470&lt;=54303),"Královéhradecký kraj","0")))))))))))))))))))))))))))))))))))))))))))))))</f>
        <v>Jihomoravský kraj</v>
      </c>
      <c r="AB3470" t="s">
        <v>998</v>
      </c>
      <c r="AD3470" t="s">
        <v>998</v>
      </c>
      <c r="AE3470" t="s">
        <v>998</v>
      </c>
      <c r="AF3470" t="s">
        <v>998</v>
      </c>
      <c r="AG3470" s="107">
        <v>0</v>
      </c>
      <c r="AH3470" s="107">
        <v>0</v>
      </c>
      <c r="AI3470" s="107">
        <v>0</v>
      </c>
      <c r="AJ3470" t="s">
        <v>1012</v>
      </c>
    </row>
    <row r="3471" spans="1:37" x14ac:dyDescent="0.45">
      <c r="A3471" t="s">
        <v>1061</v>
      </c>
      <c r="B3471" t="s">
        <v>6815</v>
      </c>
      <c r="C3471" t="s">
        <v>990</v>
      </c>
      <c r="D3471" t="s">
        <v>6816</v>
      </c>
      <c r="E3471" t="s">
        <v>992</v>
      </c>
      <c r="F3471" t="s">
        <v>3208</v>
      </c>
      <c r="G3471">
        <v>21</v>
      </c>
      <c r="H3471" t="s">
        <v>1005</v>
      </c>
      <c r="I3471">
        <v>61900</v>
      </c>
      <c r="K3471" t="s">
        <v>6817</v>
      </c>
      <c r="L3471" s="106">
        <v>41004</v>
      </c>
      <c r="M3471">
        <v>14730162</v>
      </c>
      <c r="N3471" t="s">
        <v>996</v>
      </c>
      <c r="O3471" t="s">
        <v>12</v>
      </c>
      <c r="P3471" t="s">
        <v>997</v>
      </c>
      <c r="R3471" s="109" t="str">
        <f>IF(OR(P3471="SB",Q3471="SB"),"SB",0)</f>
        <v>SB</v>
      </c>
      <c r="T3471" s="110" t="s">
        <v>998</v>
      </c>
      <c r="V3471" s="113" t="str">
        <f>IF(AND(I3471&gt;=10000,I3471&lt;=19900),"Praha",(IF(AND(I3471&gt;=25001,I3471&lt;=29501),"Středočeský kraj",(IF(AND(I3471&gt;=30100,I3471&lt;=34972),"Středočeský kraj",(IF(AND(I3471&gt;=35002,I3471&lt;=36271),"Karlovarský kraj",(IF(AND(I3471&gt;=37001,I3471&lt;=39201),"Jihočeský kraj",(IF(AND(I3471&gt;=39701,I3471&lt;=39901),"Jihočeský kraj",(IF(AND(I3471&gt;=39301,I3471&lt;=39601),"Kraj Vysočina",(IF(AND(I3471&gt;=58001,I3471&lt;=59501),"Kraj Vysočina",(IF(AND(I3471&gt;=67401,I3471&lt;=67602),"Kraj Vysočina",(IF(AND(I3471&gt;=40001,I3471&lt;=44101),"Ústecký kraj",(IF(AND(I3471&gt;=46001,I3471&lt;=47201),"Liberecký kraj",(IF(AND(I3471&gt;=51202,I3471&lt;=51401),"Liberecký kraj",(IF(AND(I3471&gt;=53002,I3471&lt;=53976),"Pardubický kraj",(IF(AND(I3471&gt;=56002,I3471&lt;=57201),"Pardubický kraj",(IF(AND(I3471&gt;=60200,I3471&lt;=67201),"Jihomoravský kraj",(IF(AND(I3471&gt;=67801,I3471&lt;=68501),"Jihomoravský kraj",(IF(AND(I3471&gt;=69002,I3471&lt;=69801),"Jihomoravský kraj",(IF(AND(I3471&gt;=68601,I3471&lt;=68801),"Zlínský kraj",(IF(AND(I3471&gt;=75501,I3471&lt;=76901),"Zlínský kraj",(IF(AND(I3471&gt;=70030,I3471&lt;=74901),"Moravskoslezský kraj",(IF(AND(I3471&gt;=75000,I3471&lt;=75368),"Olomoucký kraj",(IF(AND(I3471&gt;=77200,I3471&lt;=79862),"Olomoucký kraj",(IF(AND(I3471&gt;=50011,I3471&lt;=50301),"Královéhradecký kraj",(IF(AND(I3471&gt;=54301,I3471&lt;=54303),"Královéhradecký kraj","0")))))))))))))))))))))))))))))))))))))))))))))))</f>
        <v>Jihomoravský kraj</v>
      </c>
      <c r="AB3471" t="s">
        <v>998</v>
      </c>
      <c r="AD3471" t="s">
        <v>998</v>
      </c>
      <c r="AE3471" t="s">
        <v>998</v>
      </c>
      <c r="AF3471" t="s">
        <v>998</v>
      </c>
      <c r="AG3471" s="107">
        <v>300</v>
      </c>
      <c r="AH3471" s="107">
        <v>0</v>
      </c>
      <c r="AI3471" s="107">
        <v>0</v>
      </c>
      <c r="AJ3471" t="s">
        <v>999</v>
      </c>
      <c r="AK3471" s="106">
        <v>44924</v>
      </c>
    </row>
    <row r="3472" spans="1:37" x14ac:dyDescent="0.45">
      <c r="A3472" t="s">
        <v>1504</v>
      </c>
      <c r="B3472" t="s">
        <v>7695</v>
      </c>
      <c r="C3472" t="s">
        <v>1002</v>
      </c>
      <c r="D3472" t="s">
        <v>7696</v>
      </c>
      <c r="E3472" t="s">
        <v>992</v>
      </c>
      <c r="F3472" t="s">
        <v>7697</v>
      </c>
      <c r="G3472">
        <v>20</v>
      </c>
      <c r="H3472" t="s">
        <v>1005</v>
      </c>
      <c r="I3472">
        <v>61900</v>
      </c>
      <c r="K3472" t="s">
        <v>7698</v>
      </c>
      <c r="L3472" s="106">
        <v>40507</v>
      </c>
      <c r="M3472">
        <v>14638822</v>
      </c>
      <c r="N3472" t="s">
        <v>996</v>
      </c>
      <c r="O3472" t="s">
        <v>12</v>
      </c>
      <c r="P3472" t="s">
        <v>997</v>
      </c>
      <c r="R3472" s="109" t="str">
        <f>IF(OR(P3472="SB",Q3472="SB"),"SB",0)</f>
        <v>SB</v>
      </c>
      <c r="T3472" s="110" t="s">
        <v>998</v>
      </c>
      <c r="V3472" s="113" t="str">
        <f>IF(AND(I3472&gt;=10000,I3472&lt;=19900),"Praha",(IF(AND(I3472&gt;=25001,I3472&lt;=29501),"Středočeský kraj",(IF(AND(I3472&gt;=30100,I3472&lt;=34972),"Středočeský kraj",(IF(AND(I3472&gt;=35002,I3472&lt;=36271),"Karlovarský kraj",(IF(AND(I3472&gt;=37001,I3472&lt;=39201),"Jihočeský kraj",(IF(AND(I3472&gt;=39701,I3472&lt;=39901),"Jihočeský kraj",(IF(AND(I3472&gt;=39301,I3472&lt;=39601),"Kraj Vysočina",(IF(AND(I3472&gt;=58001,I3472&lt;=59501),"Kraj Vysočina",(IF(AND(I3472&gt;=67401,I3472&lt;=67602),"Kraj Vysočina",(IF(AND(I3472&gt;=40001,I3472&lt;=44101),"Ústecký kraj",(IF(AND(I3472&gt;=46001,I3472&lt;=47201),"Liberecký kraj",(IF(AND(I3472&gt;=51202,I3472&lt;=51401),"Liberecký kraj",(IF(AND(I3472&gt;=53002,I3472&lt;=53976),"Pardubický kraj",(IF(AND(I3472&gt;=56002,I3472&lt;=57201),"Pardubický kraj",(IF(AND(I3472&gt;=60200,I3472&lt;=67201),"Jihomoravský kraj",(IF(AND(I3472&gt;=67801,I3472&lt;=68501),"Jihomoravský kraj",(IF(AND(I3472&gt;=69002,I3472&lt;=69801),"Jihomoravský kraj",(IF(AND(I3472&gt;=68601,I3472&lt;=68801),"Zlínský kraj",(IF(AND(I3472&gt;=75501,I3472&lt;=76901),"Zlínský kraj",(IF(AND(I3472&gt;=70030,I3472&lt;=74901),"Moravskoslezský kraj",(IF(AND(I3472&gt;=75000,I3472&lt;=75368),"Olomoucký kraj",(IF(AND(I3472&gt;=77200,I3472&lt;=79862),"Olomoucký kraj",(IF(AND(I3472&gt;=50011,I3472&lt;=50301),"Královéhradecký kraj",(IF(AND(I3472&gt;=54301,I3472&lt;=54303),"Královéhradecký kraj","0")))))))))))))))))))))))))))))))))))))))))))))))</f>
        <v>Jihomoravský kraj</v>
      </c>
      <c r="AB3472" t="s">
        <v>998</v>
      </c>
      <c r="AD3472" t="s">
        <v>998</v>
      </c>
      <c r="AE3472" t="s">
        <v>998</v>
      </c>
      <c r="AF3472" t="s">
        <v>998</v>
      </c>
      <c r="AG3472" s="107">
        <v>300</v>
      </c>
      <c r="AH3472" s="107">
        <v>0</v>
      </c>
      <c r="AI3472" s="107">
        <v>0</v>
      </c>
      <c r="AJ3472" t="s">
        <v>999</v>
      </c>
      <c r="AK3472" s="106">
        <v>44923</v>
      </c>
    </row>
    <row r="3473" spans="1:37" x14ac:dyDescent="0.45">
      <c r="A3473" t="s">
        <v>1061</v>
      </c>
      <c r="B3473" t="s">
        <v>10190</v>
      </c>
      <c r="C3473" t="s">
        <v>990</v>
      </c>
      <c r="D3473" t="s">
        <v>10191</v>
      </c>
      <c r="E3473" t="s">
        <v>992</v>
      </c>
      <c r="F3473" t="s">
        <v>2270</v>
      </c>
      <c r="G3473">
        <v>17</v>
      </c>
      <c r="H3473" t="s">
        <v>1005</v>
      </c>
      <c r="I3473">
        <v>62000</v>
      </c>
      <c r="K3473" t="s">
        <v>10192</v>
      </c>
      <c r="L3473" s="106">
        <v>39445</v>
      </c>
      <c r="M3473">
        <v>14592140</v>
      </c>
      <c r="N3473" t="s">
        <v>1144</v>
      </c>
      <c r="O3473" t="s">
        <v>12</v>
      </c>
      <c r="P3473" t="s">
        <v>997</v>
      </c>
      <c r="R3473" s="109" t="str">
        <f>IF(OR(P3473="SB",Q3473="SB"),"SB",0)</f>
        <v>SB</v>
      </c>
      <c r="T3473" s="110" t="s">
        <v>998</v>
      </c>
      <c r="V3473" s="113" t="str">
        <f>IF(AND(I3473&gt;=10000,I3473&lt;=19900),"Praha",(IF(AND(I3473&gt;=25001,I3473&lt;=29501),"Středočeský kraj",(IF(AND(I3473&gt;=30100,I3473&lt;=34972),"Středočeský kraj",(IF(AND(I3473&gt;=35002,I3473&lt;=36271),"Karlovarský kraj",(IF(AND(I3473&gt;=37001,I3473&lt;=39201),"Jihočeský kraj",(IF(AND(I3473&gt;=39701,I3473&lt;=39901),"Jihočeský kraj",(IF(AND(I3473&gt;=39301,I3473&lt;=39601),"Kraj Vysočina",(IF(AND(I3473&gt;=58001,I3473&lt;=59501),"Kraj Vysočina",(IF(AND(I3473&gt;=67401,I3473&lt;=67602),"Kraj Vysočina",(IF(AND(I3473&gt;=40001,I3473&lt;=44101),"Ústecký kraj",(IF(AND(I3473&gt;=46001,I3473&lt;=47201),"Liberecký kraj",(IF(AND(I3473&gt;=51202,I3473&lt;=51401),"Liberecký kraj",(IF(AND(I3473&gt;=53002,I3473&lt;=53976),"Pardubický kraj",(IF(AND(I3473&gt;=56002,I3473&lt;=57201),"Pardubický kraj",(IF(AND(I3473&gt;=60200,I3473&lt;=67201),"Jihomoravský kraj",(IF(AND(I3473&gt;=67801,I3473&lt;=68501),"Jihomoravský kraj",(IF(AND(I3473&gt;=69002,I3473&lt;=69801),"Jihomoravský kraj",(IF(AND(I3473&gt;=68601,I3473&lt;=68801),"Zlínský kraj",(IF(AND(I3473&gt;=75501,I3473&lt;=76901),"Zlínský kraj",(IF(AND(I3473&gt;=70030,I3473&lt;=74901),"Moravskoslezský kraj",(IF(AND(I3473&gt;=75000,I3473&lt;=75368),"Olomoucký kraj",(IF(AND(I3473&gt;=77200,I3473&lt;=79862),"Olomoucký kraj",(IF(AND(I3473&gt;=50011,I3473&lt;=50301),"Královéhradecký kraj",(IF(AND(I3473&gt;=54301,I3473&lt;=54303),"Královéhradecký kraj","0")))))))))))))))))))))))))))))))))))))))))))))))</f>
        <v>Jihomoravský kraj</v>
      </c>
      <c r="AB3473" t="s">
        <v>998</v>
      </c>
      <c r="AD3473" t="s">
        <v>998</v>
      </c>
      <c r="AE3473" t="s">
        <v>998</v>
      </c>
      <c r="AF3473" t="s">
        <v>998</v>
      </c>
      <c r="AG3473" s="107">
        <v>300</v>
      </c>
      <c r="AH3473" s="107">
        <v>0</v>
      </c>
      <c r="AI3473" s="107">
        <v>0</v>
      </c>
      <c r="AJ3473" t="s">
        <v>999</v>
      </c>
      <c r="AK3473" s="106">
        <v>44877</v>
      </c>
    </row>
    <row r="3474" spans="1:37" x14ac:dyDescent="0.45">
      <c r="A3474" t="s">
        <v>1112</v>
      </c>
      <c r="B3474" t="s">
        <v>10969</v>
      </c>
      <c r="C3474" t="s">
        <v>990</v>
      </c>
      <c r="D3474" t="s">
        <v>10970</v>
      </c>
      <c r="E3474" t="s">
        <v>992</v>
      </c>
      <c r="F3474" t="s">
        <v>5452</v>
      </c>
      <c r="G3474">
        <v>60</v>
      </c>
      <c r="H3474" t="s">
        <v>1005</v>
      </c>
      <c r="I3474">
        <v>62000</v>
      </c>
      <c r="K3474" t="s">
        <v>10971</v>
      </c>
      <c r="L3474" s="106">
        <v>40493</v>
      </c>
      <c r="M3474">
        <v>14723795</v>
      </c>
      <c r="N3474" t="s">
        <v>996</v>
      </c>
      <c r="O3474" t="s">
        <v>12</v>
      </c>
      <c r="P3474" t="s">
        <v>997</v>
      </c>
      <c r="R3474" s="109" t="str">
        <f>IF(OR(P3474="SB",Q3474="SB"),"SB",0)</f>
        <v>SB</v>
      </c>
      <c r="T3474" s="110" t="s">
        <v>998</v>
      </c>
      <c r="V3474" s="113" t="str">
        <f>IF(AND(I3474&gt;=10000,I3474&lt;=19900),"Praha",(IF(AND(I3474&gt;=25001,I3474&lt;=29501),"Středočeský kraj",(IF(AND(I3474&gt;=30100,I3474&lt;=34972),"Středočeský kraj",(IF(AND(I3474&gt;=35002,I3474&lt;=36271),"Karlovarský kraj",(IF(AND(I3474&gt;=37001,I3474&lt;=39201),"Jihočeský kraj",(IF(AND(I3474&gt;=39701,I3474&lt;=39901),"Jihočeský kraj",(IF(AND(I3474&gt;=39301,I3474&lt;=39601),"Kraj Vysočina",(IF(AND(I3474&gt;=58001,I3474&lt;=59501),"Kraj Vysočina",(IF(AND(I3474&gt;=67401,I3474&lt;=67602),"Kraj Vysočina",(IF(AND(I3474&gt;=40001,I3474&lt;=44101),"Ústecký kraj",(IF(AND(I3474&gt;=46001,I3474&lt;=47201),"Liberecký kraj",(IF(AND(I3474&gt;=51202,I3474&lt;=51401),"Liberecký kraj",(IF(AND(I3474&gt;=53002,I3474&lt;=53976),"Pardubický kraj",(IF(AND(I3474&gt;=56002,I3474&lt;=57201),"Pardubický kraj",(IF(AND(I3474&gt;=60200,I3474&lt;=67201),"Jihomoravský kraj",(IF(AND(I3474&gt;=67801,I3474&lt;=68501),"Jihomoravský kraj",(IF(AND(I3474&gt;=69002,I3474&lt;=69801),"Jihomoravský kraj",(IF(AND(I3474&gt;=68601,I3474&lt;=68801),"Zlínský kraj",(IF(AND(I3474&gt;=75501,I3474&lt;=76901),"Zlínský kraj",(IF(AND(I3474&gt;=70030,I3474&lt;=74901),"Moravskoslezský kraj",(IF(AND(I3474&gt;=75000,I3474&lt;=75368),"Olomoucký kraj",(IF(AND(I3474&gt;=77200,I3474&lt;=79862),"Olomoucký kraj",(IF(AND(I3474&gt;=50011,I3474&lt;=50301),"Královéhradecký kraj",(IF(AND(I3474&gt;=54301,I3474&lt;=54303),"Královéhradecký kraj","0")))))))))))))))))))))))))))))))))))))))))))))))</f>
        <v>Jihomoravský kraj</v>
      </c>
      <c r="AB3474" t="s">
        <v>998</v>
      </c>
      <c r="AD3474" t="s">
        <v>998</v>
      </c>
      <c r="AE3474" t="s">
        <v>998</v>
      </c>
      <c r="AF3474" t="s">
        <v>998</v>
      </c>
      <c r="AG3474" s="107">
        <v>300</v>
      </c>
      <c r="AH3474" s="107">
        <v>0</v>
      </c>
      <c r="AI3474" s="107">
        <v>0</v>
      </c>
      <c r="AJ3474" t="s">
        <v>999</v>
      </c>
      <c r="AK3474" s="106">
        <v>44923</v>
      </c>
    </row>
    <row r="3475" spans="1:37" x14ac:dyDescent="0.45">
      <c r="A3475" t="s">
        <v>1021</v>
      </c>
      <c r="B3475" t="s">
        <v>16723</v>
      </c>
      <c r="C3475" t="s">
        <v>990</v>
      </c>
      <c r="D3475" t="s">
        <v>16726</v>
      </c>
      <c r="E3475" t="s">
        <v>992</v>
      </c>
      <c r="F3475" t="s">
        <v>16727</v>
      </c>
      <c r="G3475">
        <v>13</v>
      </c>
      <c r="H3475" t="s">
        <v>1005</v>
      </c>
      <c r="I3475">
        <v>62000</v>
      </c>
      <c r="K3475" t="s">
        <v>16728</v>
      </c>
      <c r="L3475" s="106">
        <v>25015</v>
      </c>
      <c r="M3475">
        <v>14643569</v>
      </c>
      <c r="N3475" t="s">
        <v>996</v>
      </c>
      <c r="O3475" t="s">
        <v>12</v>
      </c>
      <c r="P3475" t="s">
        <v>997</v>
      </c>
      <c r="R3475" s="109" t="str">
        <f>IF(OR(P3475="SB",Q3475="SB"),"SB",0)</f>
        <v>SB</v>
      </c>
      <c r="T3475" s="110" t="s">
        <v>998</v>
      </c>
      <c r="V3475" s="113" t="str">
        <f>IF(AND(I3475&gt;=10000,I3475&lt;=19900),"Praha",(IF(AND(I3475&gt;=25001,I3475&lt;=29501),"Středočeský kraj",(IF(AND(I3475&gt;=30100,I3475&lt;=34972),"Středočeský kraj",(IF(AND(I3475&gt;=35002,I3475&lt;=36271),"Karlovarský kraj",(IF(AND(I3475&gt;=37001,I3475&lt;=39201),"Jihočeský kraj",(IF(AND(I3475&gt;=39701,I3475&lt;=39901),"Jihočeský kraj",(IF(AND(I3475&gt;=39301,I3475&lt;=39601),"Kraj Vysočina",(IF(AND(I3475&gt;=58001,I3475&lt;=59501),"Kraj Vysočina",(IF(AND(I3475&gt;=67401,I3475&lt;=67602),"Kraj Vysočina",(IF(AND(I3475&gt;=40001,I3475&lt;=44101),"Ústecký kraj",(IF(AND(I3475&gt;=46001,I3475&lt;=47201),"Liberecký kraj",(IF(AND(I3475&gt;=51202,I3475&lt;=51401),"Liberecký kraj",(IF(AND(I3475&gt;=53002,I3475&lt;=53976),"Pardubický kraj",(IF(AND(I3475&gt;=56002,I3475&lt;=57201),"Pardubický kraj",(IF(AND(I3475&gt;=60200,I3475&lt;=67201),"Jihomoravský kraj",(IF(AND(I3475&gt;=67801,I3475&lt;=68501),"Jihomoravský kraj",(IF(AND(I3475&gt;=69002,I3475&lt;=69801),"Jihomoravský kraj",(IF(AND(I3475&gt;=68601,I3475&lt;=68801),"Zlínský kraj",(IF(AND(I3475&gt;=75501,I3475&lt;=76901),"Zlínský kraj",(IF(AND(I3475&gt;=70030,I3475&lt;=74901),"Moravskoslezský kraj",(IF(AND(I3475&gt;=75000,I3475&lt;=75368),"Olomoucký kraj",(IF(AND(I3475&gt;=77200,I3475&lt;=79862),"Olomoucký kraj",(IF(AND(I3475&gt;=50011,I3475&lt;=50301),"Královéhradecký kraj",(IF(AND(I3475&gt;=54301,I3475&lt;=54303),"Královéhradecký kraj","0")))))))))))))))))))))))))))))))))))))))))))))))</f>
        <v>Jihomoravský kraj</v>
      </c>
      <c r="AB3475" t="s">
        <v>998</v>
      </c>
      <c r="AD3475" t="s">
        <v>998</v>
      </c>
      <c r="AE3475" t="s">
        <v>998</v>
      </c>
      <c r="AF3475" t="s">
        <v>998</v>
      </c>
      <c r="AG3475" s="107">
        <v>0</v>
      </c>
      <c r="AH3475" s="107">
        <v>0</v>
      </c>
      <c r="AI3475" s="107">
        <v>0</v>
      </c>
      <c r="AJ3475" t="s">
        <v>1012</v>
      </c>
    </row>
    <row r="3476" spans="1:37" x14ac:dyDescent="0.45">
      <c r="A3476" t="s">
        <v>1411</v>
      </c>
      <c r="B3476" t="s">
        <v>7736</v>
      </c>
      <c r="C3476" t="s">
        <v>990</v>
      </c>
      <c r="D3476" t="s">
        <v>7737</v>
      </c>
      <c r="E3476" t="s">
        <v>992</v>
      </c>
      <c r="F3476" t="s">
        <v>6446</v>
      </c>
      <c r="G3476">
        <v>3</v>
      </c>
      <c r="H3476" t="s">
        <v>1005</v>
      </c>
      <c r="I3476">
        <v>62000</v>
      </c>
      <c r="K3476" t="s">
        <v>7738</v>
      </c>
      <c r="L3476" s="106">
        <v>36997</v>
      </c>
      <c r="M3476">
        <v>14646300</v>
      </c>
      <c r="N3476" t="s">
        <v>996</v>
      </c>
      <c r="O3476" t="s">
        <v>12</v>
      </c>
      <c r="P3476" t="s">
        <v>997</v>
      </c>
      <c r="R3476" s="109" t="str">
        <f>IF(OR(P3476="SB",Q3476="SB"),"SB",0)</f>
        <v>SB</v>
      </c>
      <c r="V3476" s="113" t="str">
        <f>IF(AND(I3476&gt;=10000,I3476&lt;=19900),"Praha",(IF(AND(I3476&gt;=25001,I3476&lt;=29501),"Středočeský kraj",(IF(AND(I3476&gt;=30100,I3476&lt;=34972),"Středočeský kraj",(IF(AND(I3476&gt;=35002,I3476&lt;=36271),"Karlovarský kraj",(IF(AND(I3476&gt;=37001,I3476&lt;=39201),"Jihočeský kraj",(IF(AND(I3476&gt;=39701,I3476&lt;=39901),"Jihočeský kraj",(IF(AND(I3476&gt;=39301,I3476&lt;=39601),"Kraj Vysočina",(IF(AND(I3476&gt;=58001,I3476&lt;=59501),"Kraj Vysočina",(IF(AND(I3476&gt;=67401,I3476&lt;=67602),"Kraj Vysočina",(IF(AND(I3476&gt;=40001,I3476&lt;=44101),"Ústecký kraj",(IF(AND(I3476&gt;=46001,I3476&lt;=47201),"Liberecký kraj",(IF(AND(I3476&gt;=51202,I3476&lt;=51401),"Liberecký kraj",(IF(AND(I3476&gt;=53002,I3476&lt;=53976),"Pardubický kraj",(IF(AND(I3476&gt;=56002,I3476&lt;=57201),"Pardubický kraj",(IF(AND(I3476&gt;=60200,I3476&lt;=67201),"Jihomoravský kraj",(IF(AND(I3476&gt;=67801,I3476&lt;=68501),"Jihomoravský kraj",(IF(AND(I3476&gt;=69002,I3476&lt;=69801),"Jihomoravský kraj",(IF(AND(I3476&gt;=68601,I3476&lt;=68801),"Zlínský kraj",(IF(AND(I3476&gt;=75501,I3476&lt;=76901),"Zlínský kraj",(IF(AND(I3476&gt;=70030,I3476&lt;=74901),"Moravskoslezský kraj",(IF(AND(I3476&gt;=75000,I3476&lt;=75368),"Olomoucký kraj",(IF(AND(I3476&gt;=77200,I3476&lt;=79862),"Olomoucký kraj",(IF(AND(I3476&gt;=50011,I3476&lt;=50301),"Královéhradecký kraj",(IF(AND(I3476&gt;=54301,I3476&lt;=54303),"Královéhradecký kraj","0")))))))))))))))))))))))))))))))))))))))))))))))</f>
        <v>Jihomoravský kraj</v>
      </c>
      <c r="AD3476" t="s">
        <v>998</v>
      </c>
      <c r="AE3476" t="s">
        <v>998</v>
      </c>
      <c r="AF3476" t="s">
        <v>998</v>
      </c>
      <c r="AG3476" s="107">
        <v>300</v>
      </c>
      <c r="AH3476" s="107">
        <v>0</v>
      </c>
      <c r="AI3476" s="107">
        <v>0</v>
      </c>
      <c r="AJ3476" t="s">
        <v>999</v>
      </c>
      <c r="AK3476" s="106">
        <v>44924</v>
      </c>
    </row>
    <row r="3477" spans="1:37" x14ac:dyDescent="0.45">
      <c r="A3477" t="s">
        <v>1124</v>
      </c>
      <c r="B3477" t="s">
        <v>5927</v>
      </c>
      <c r="C3477" t="s">
        <v>990</v>
      </c>
      <c r="D3477" t="s">
        <v>5928</v>
      </c>
      <c r="E3477" t="s">
        <v>992</v>
      </c>
      <c r="F3477" t="s">
        <v>5929</v>
      </c>
      <c r="G3477">
        <v>34</v>
      </c>
      <c r="H3477" t="s">
        <v>5930</v>
      </c>
      <c r="I3477">
        <v>62100</v>
      </c>
      <c r="K3477" t="s">
        <v>5931</v>
      </c>
      <c r="L3477" s="106">
        <v>30904</v>
      </c>
      <c r="M3477">
        <v>11489352</v>
      </c>
      <c r="N3477" t="s">
        <v>996</v>
      </c>
      <c r="O3477" t="s">
        <v>12</v>
      </c>
      <c r="P3477" t="s">
        <v>997</v>
      </c>
      <c r="R3477" s="109" t="str">
        <f>IF(OR(P3477="SB",Q3477="SB"),"SB",0)</f>
        <v>SB</v>
      </c>
      <c r="T3477" s="110">
        <v>12907</v>
      </c>
      <c r="U3477" t="s">
        <v>19633</v>
      </c>
      <c r="V3477" s="113" t="str">
        <f>IF(AND(I3477&gt;=10000,I3477&lt;=19900),"Praha",(IF(AND(I3477&gt;=25001,I3477&lt;=29501),"Středočeský kraj",(IF(AND(I3477&gt;=30100,I3477&lt;=34972),"Středočeský kraj",(IF(AND(I3477&gt;=35002,I3477&lt;=36271),"Karlovarský kraj",(IF(AND(I3477&gt;=37001,I3477&lt;=39201),"Jihočeský kraj",(IF(AND(I3477&gt;=39701,I3477&lt;=39901),"Jihočeský kraj",(IF(AND(I3477&gt;=39301,I3477&lt;=39601),"Kraj Vysočina",(IF(AND(I3477&gt;=58001,I3477&lt;=59501),"Kraj Vysočina",(IF(AND(I3477&gt;=67401,I3477&lt;=67602),"Kraj Vysočina",(IF(AND(I3477&gt;=40001,I3477&lt;=44101),"Ústecký kraj",(IF(AND(I3477&gt;=46001,I3477&lt;=47201),"Liberecký kraj",(IF(AND(I3477&gt;=51202,I3477&lt;=51401),"Liberecký kraj",(IF(AND(I3477&gt;=53002,I3477&lt;=53976),"Pardubický kraj",(IF(AND(I3477&gt;=56002,I3477&lt;=57201),"Pardubický kraj",(IF(AND(I3477&gt;=60200,I3477&lt;=67201),"Jihomoravský kraj",(IF(AND(I3477&gt;=67801,I3477&lt;=68501),"Jihomoravský kraj",(IF(AND(I3477&gt;=69002,I3477&lt;=69801),"Jihomoravský kraj",(IF(AND(I3477&gt;=68601,I3477&lt;=68801),"Zlínský kraj",(IF(AND(I3477&gt;=75501,I3477&lt;=76901),"Zlínský kraj",(IF(AND(I3477&gt;=70030,I3477&lt;=74901),"Moravskoslezský kraj",(IF(AND(I3477&gt;=75000,I3477&lt;=75368),"Olomoucký kraj",(IF(AND(I3477&gt;=77200,I3477&lt;=79862),"Olomoucký kraj",(IF(AND(I3477&gt;=50011,I3477&lt;=50301),"Královéhradecký kraj",(IF(AND(I3477&gt;=54301,I3477&lt;=54303),"Královéhradecký kraj","0")))))))))))))))))))))))))))))))))))))))))))))))</f>
        <v>Jihomoravský kraj</v>
      </c>
      <c r="AD3477" t="s">
        <v>998</v>
      </c>
      <c r="AE3477" t="s">
        <v>998</v>
      </c>
      <c r="AF3477" t="s">
        <v>998</v>
      </c>
      <c r="AG3477" s="107">
        <v>0</v>
      </c>
      <c r="AH3477" s="107">
        <v>0</v>
      </c>
      <c r="AI3477" s="107">
        <v>0</v>
      </c>
      <c r="AJ3477" t="s">
        <v>1012</v>
      </c>
    </row>
    <row r="3478" spans="1:37" x14ac:dyDescent="0.45">
      <c r="A3478" t="s">
        <v>1177</v>
      </c>
      <c r="B3478" t="s">
        <v>1178</v>
      </c>
      <c r="C3478" t="s">
        <v>990</v>
      </c>
      <c r="D3478" t="s">
        <v>1179</v>
      </c>
      <c r="E3478" t="s">
        <v>992</v>
      </c>
      <c r="F3478" t="s">
        <v>1180</v>
      </c>
      <c r="G3478">
        <v>581</v>
      </c>
      <c r="H3478" t="s">
        <v>1005</v>
      </c>
      <c r="I3478">
        <v>62100</v>
      </c>
      <c r="J3478">
        <v>776299276</v>
      </c>
      <c r="K3478" t="s">
        <v>1181</v>
      </c>
      <c r="L3478" s="106">
        <v>39697</v>
      </c>
      <c r="M3478">
        <v>14867578</v>
      </c>
      <c r="N3478" t="s">
        <v>1182</v>
      </c>
      <c r="O3478" t="s">
        <v>1015</v>
      </c>
      <c r="P3478" t="s">
        <v>997</v>
      </c>
      <c r="R3478" s="109" t="str">
        <f>IF(OR(P3478="SB",Q3478="SB"),"SB",0)</f>
        <v>SB</v>
      </c>
      <c r="T3478" s="110">
        <v>2019001</v>
      </c>
      <c r="U3478" t="s">
        <v>19633</v>
      </c>
      <c r="V3478" s="113" t="str">
        <f>IF(AND(I3478&gt;=10000,I3478&lt;=19900),"Praha",(IF(AND(I3478&gt;=25001,I3478&lt;=29501),"Středočeský kraj",(IF(AND(I3478&gt;=30100,I3478&lt;=34972),"Středočeský kraj",(IF(AND(I3478&gt;=35002,I3478&lt;=36271),"Karlovarský kraj",(IF(AND(I3478&gt;=37001,I3478&lt;=39201),"Jihočeský kraj",(IF(AND(I3478&gt;=39701,I3478&lt;=39901),"Jihočeský kraj",(IF(AND(I3478&gt;=39301,I3478&lt;=39601),"Kraj Vysočina",(IF(AND(I3478&gt;=58001,I3478&lt;=59501),"Kraj Vysočina",(IF(AND(I3478&gt;=67401,I3478&lt;=67602),"Kraj Vysočina",(IF(AND(I3478&gt;=40001,I3478&lt;=44101),"Ústecký kraj",(IF(AND(I3478&gt;=46001,I3478&lt;=47201),"Liberecký kraj",(IF(AND(I3478&gt;=51202,I3478&lt;=51401),"Liberecký kraj",(IF(AND(I3478&gt;=53002,I3478&lt;=53976),"Pardubický kraj",(IF(AND(I3478&gt;=56002,I3478&lt;=57201),"Pardubický kraj",(IF(AND(I3478&gt;=60200,I3478&lt;=67201),"Jihomoravský kraj",(IF(AND(I3478&gt;=67801,I3478&lt;=68501),"Jihomoravský kraj",(IF(AND(I3478&gt;=69002,I3478&lt;=69801),"Jihomoravský kraj",(IF(AND(I3478&gt;=68601,I3478&lt;=68801),"Zlínský kraj",(IF(AND(I3478&gt;=75501,I3478&lt;=76901),"Zlínský kraj",(IF(AND(I3478&gt;=70030,I3478&lt;=74901),"Moravskoslezský kraj",(IF(AND(I3478&gt;=75000,I3478&lt;=75368),"Olomoucký kraj",(IF(AND(I3478&gt;=77200,I3478&lt;=79862),"Olomoucký kraj",(IF(AND(I3478&gt;=50011,I3478&lt;=50301),"Královéhradecký kraj",(IF(AND(I3478&gt;=54301,I3478&lt;=54303),"Královéhradecký kraj","0")))))))))))))))))))))))))))))))))))))))))))))))</f>
        <v>Jihomoravský kraj</v>
      </c>
      <c r="AD3478" t="s">
        <v>998</v>
      </c>
      <c r="AE3478" t="s">
        <v>998</v>
      </c>
      <c r="AF3478" t="s">
        <v>998</v>
      </c>
      <c r="AG3478" s="107">
        <v>0</v>
      </c>
      <c r="AH3478" s="107">
        <v>0</v>
      </c>
      <c r="AI3478" s="107">
        <v>0</v>
      </c>
      <c r="AJ3478" t="s">
        <v>1012</v>
      </c>
    </row>
    <row r="3479" spans="1:37" x14ac:dyDescent="0.45">
      <c r="A3479" t="s">
        <v>1403</v>
      </c>
      <c r="B3479" t="s">
        <v>17205</v>
      </c>
      <c r="C3479" t="s">
        <v>1002</v>
      </c>
      <c r="D3479" t="s">
        <v>17206</v>
      </c>
      <c r="E3479" t="s">
        <v>992</v>
      </c>
      <c r="F3479" t="s">
        <v>17207</v>
      </c>
      <c r="G3479">
        <v>16</v>
      </c>
      <c r="H3479" t="s">
        <v>1005</v>
      </c>
      <c r="I3479">
        <v>62100</v>
      </c>
      <c r="J3479" s="108">
        <v>777224560</v>
      </c>
      <c r="K3479" t="s">
        <v>17208</v>
      </c>
      <c r="L3479" s="106">
        <v>42121</v>
      </c>
      <c r="M3479">
        <v>16017232</v>
      </c>
      <c r="N3479" t="s">
        <v>2063</v>
      </c>
      <c r="O3479" t="s">
        <v>1173</v>
      </c>
      <c r="P3479" t="s">
        <v>997</v>
      </c>
      <c r="R3479" s="109" t="str">
        <f>IF(OR(P3479="SB",Q3479="SB"),"SB",0)</f>
        <v>SB</v>
      </c>
      <c r="T3479" s="110">
        <v>2022087</v>
      </c>
      <c r="U3479" t="s">
        <v>19633</v>
      </c>
      <c r="V3479" s="113" t="str">
        <f>IF(AND(I3479&gt;=10000,I3479&lt;=19900),"Praha",(IF(AND(I3479&gt;=25001,I3479&lt;=29501),"Středočeský kraj",(IF(AND(I3479&gt;=30100,I3479&lt;=34972),"Středočeský kraj",(IF(AND(I3479&gt;=35002,I3479&lt;=36271),"Karlovarský kraj",(IF(AND(I3479&gt;=37001,I3479&lt;=39201),"Jihočeský kraj",(IF(AND(I3479&gt;=39701,I3479&lt;=39901),"Jihočeský kraj",(IF(AND(I3479&gt;=39301,I3479&lt;=39601),"Kraj Vysočina",(IF(AND(I3479&gt;=58001,I3479&lt;=59501),"Kraj Vysočina",(IF(AND(I3479&gt;=67401,I3479&lt;=67602),"Kraj Vysočina",(IF(AND(I3479&gt;=40001,I3479&lt;=44101),"Ústecký kraj",(IF(AND(I3479&gt;=46001,I3479&lt;=47201),"Liberecký kraj",(IF(AND(I3479&gt;=51202,I3479&lt;=51401),"Liberecký kraj",(IF(AND(I3479&gt;=53002,I3479&lt;=53976),"Pardubický kraj",(IF(AND(I3479&gt;=56002,I3479&lt;=57201),"Pardubický kraj",(IF(AND(I3479&gt;=60200,I3479&lt;=67201),"Jihomoravský kraj",(IF(AND(I3479&gt;=67801,I3479&lt;=68501),"Jihomoravský kraj",(IF(AND(I3479&gt;=69002,I3479&lt;=69801),"Jihomoravský kraj",(IF(AND(I3479&gt;=68601,I3479&lt;=68801),"Zlínský kraj",(IF(AND(I3479&gt;=75501,I3479&lt;=76901),"Zlínský kraj",(IF(AND(I3479&gt;=70030,I3479&lt;=74901),"Moravskoslezský kraj",(IF(AND(I3479&gt;=75000,I3479&lt;=75368),"Olomoucký kraj",(IF(AND(I3479&gt;=77200,I3479&lt;=79862),"Olomoucký kraj",(IF(AND(I3479&gt;=50011,I3479&lt;=50301),"Královéhradecký kraj",(IF(AND(I3479&gt;=54301,I3479&lt;=54303),"Královéhradecký kraj","0")))))))))))))))))))))))))))))))))))))))))))))))</f>
        <v>Jihomoravský kraj</v>
      </c>
      <c r="AD3479" t="s">
        <v>998</v>
      </c>
      <c r="AE3479" t="s">
        <v>998</v>
      </c>
      <c r="AF3479" t="s">
        <v>998</v>
      </c>
      <c r="AG3479" s="107">
        <v>300</v>
      </c>
      <c r="AH3479" s="107">
        <v>0</v>
      </c>
      <c r="AI3479" s="107">
        <v>0</v>
      </c>
      <c r="AJ3479" t="s">
        <v>999</v>
      </c>
      <c r="AK3479" s="106">
        <v>44910</v>
      </c>
    </row>
    <row r="3480" spans="1:37" x14ac:dyDescent="0.45">
      <c r="A3480" t="s">
        <v>1037</v>
      </c>
      <c r="B3480" t="s">
        <v>5967</v>
      </c>
      <c r="C3480" t="s">
        <v>990</v>
      </c>
      <c r="D3480" t="s">
        <v>5968</v>
      </c>
      <c r="E3480" t="s">
        <v>992</v>
      </c>
      <c r="F3480" t="s">
        <v>5969</v>
      </c>
      <c r="G3480">
        <v>2</v>
      </c>
      <c r="H3480" t="s">
        <v>1005</v>
      </c>
      <c r="I3480">
        <v>62100</v>
      </c>
      <c r="K3480" t="s">
        <v>5970</v>
      </c>
      <c r="L3480" s="106">
        <v>40524</v>
      </c>
      <c r="M3480">
        <v>14729859</v>
      </c>
      <c r="N3480" t="s">
        <v>996</v>
      </c>
      <c r="O3480" t="s">
        <v>12</v>
      </c>
      <c r="P3480" t="s">
        <v>997</v>
      </c>
      <c r="R3480" s="109" t="str">
        <f>IF(OR(P3480="SB",Q3480="SB"),"SB",0)</f>
        <v>SB</v>
      </c>
      <c r="T3480" s="110" t="s">
        <v>998</v>
      </c>
      <c r="V3480" s="113" t="str">
        <f>IF(AND(I3480&gt;=10000,I3480&lt;=19900),"Praha",(IF(AND(I3480&gt;=25001,I3480&lt;=29501),"Středočeský kraj",(IF(AND(I3480&gt;=30100,I3480&lt;=34972),"Středočeský kraj",(IF(AND(I3480&gt;=35002,I3480&lt;=36271),"Karlovarský kraj",(IF(AND(I3480&gt;=37001,I3480&lt;=39201),"Jihočeský kraj",(IF(AND(I3480&gt;=39701,I3480&lt;=39901),"Jihočeský kraj",(IF(AND(I3480&gt;=39301,I3480&lt;=39601),"Kraj Vysočina",(IF(AND(I3480&gt;=58001,I3480&lt;=59501),"Kraj Vysočina",(IF(AND(I3480&gt;=67401,I3480&lt;=67602),"Kraj Vysočina",(IF(AND(I3480&gt;=40001,I3480&lt;=44101),"Ústecký kraj",(IF(AND(I3480&gt;=46001,I3480&lt;=47201),"Liberecký kraj",(IF(AND(I3480&gt;=51202,I3480&lt;=51401),"Liberecký kraj",(IF(AND(I3480&gt;=53002,I3480&lt;=53976),"Pardubický kraj",(IF(AND(I3480&gt;=56002,I3480&lt;=57201),"Pardubický kraj",(IF(AND(I3480&gt;=60200,I3480&lt;=67201),"Jihomoravský kraj",(IF(AND(I3480&gt;=67801,I3480&lt;=68501),"Jihomoravský kraj",(IF(AND(I3480&gt;=69002,I3480&lt;=69801),"Jihomoravský kraj",(IF(AND(I3480&gt;=68601,I3480&lt;=68801),"Zlínský kraj",(IF(AND(I3480&gt;=75501,I3480&lt;=76901),"Zlínský kraj",(IF(AND(I3480&gt;=70030,I3480&lt;=74901),"Moravskoslezský kraj",(IF(AND(I3480&gt;=75000,I3480&lt;=75368),"Olomoucký kraj",(IF(AND(I3480&gt;=77200,I3480&lt;=79862),"Olomoucký kraj",(IF(AND(I3480&gt;=50011,I3480&lt;=50301),"Královéhradecký kraj",(IF(AND(I3480&gt;=54301,I3480&lt;=54303),"Královéhradecký kraj","0")))))))))))))))))))))))))))))))))))))))))))))))</f>
        <v>Jihomoravský kraj</v>
      </c>
      <c r="AB3480" t="s">
        <v>998</v>
      </c>
      <c r="AD3480" t="s">
        <v>998</v>
      </c>
      <c r="AE3480" t="s">
        <v>998</v>
      </c>
      <c r="AF3480" t="s">
        <v>998</v>
      </c>
      <c r="AG3480" s="107">
        <v>300</v>
      </c>
      <c r="AH3480" s="107">
        <v>0</v>
      </c>
      <c r="AI3480" s="107">
        <v>0</v>
      </c>
      <c r="AJ3480" t="s">
        <v>999</v>
      </c>
      <c r="AK3480" s="106">
        <v>44923</v>
      </c>
    </row>
    <row r="3481" spans="1:37" x14ac:dyDescent="0.45">
      <c r="A3481" t="s">
        <v>1403</v>
      </c>
      <c r="B3481" t="s">
        <v>6104</v>
      </c>
      <c r="C3481" t="s">
        <v>990</v>
      </c>
      <c r="D3481" t="s">
        <v>6105</v>
      </c>
      <c r="E3481" t="s">
        <v>992</v>
      </c>
      <c r="F3481" t="s">
        <v>6106</v>
      </c>
      <c r="G3481" t="s">
        <v>2975</v>
      </c>
      <c r="H3481" t="s">
        <v>1005</v>
      </c>
      <c r="I3481">
        <v>62100</v>
      </c>
      <c r="K3481" t="s">
        <v>6107</v>
      </c>
      <c r="L3481" s="106">
        <v>42079</v>
      </c>
      <c r="M3481">
        <v>14599012</v>
      </c>
      <c r="N3481" t="s">
        <v>1155</v>
      </c>
      <c r="O3481" t="s">
        <v>1023</v>
      </c>
      <c r="P3481" t="s">
        <v>997</v>
      </c>
      <c r="R3481" s="109" t="str">
        <f>IF(OR(P3481="SB",Q3481="SB"),"SB",0)</f>
        <v>SB</v>
      </c>
      <c r="T3481" s="110" t="s">
        <v>998</v>
      </c>
      <c r="V3481" s="113" t="str">
        <f>IF(AND(I3481&gt;=10000,I3481&lt;=19900),"Praha",(IF(AND(I3481&gt;=25001,I3481&lt;=29501),"Středočeský kraj",(IF(AND(I3481&gt;=30100,I3481&lt;=34972),"Středočeský kraj",(IF(AND(I3481&gt;=35002,I3481&lt;=36271),"Karlovarský kraj",(IF(AND(I3481&gt;=37001,I3481&lt;=39201),"Jihočeský kraj",(IF(AND(I3481&gt;=39701,I3481&lt;=39901),"Jihočeský kraj",(IF(AND(I3481&gt;=39301,I3481&lt;=39601),"Kraj Vysočina",(IF(AND(I3481&gt;=58001,I3481&lt;=59501),"Kraj Vysočina",(IF(AND(I3481&gt;=67401,I3481&lt;=67602),"Kraj Vysočina",(IF(AND(I3481&gt;=40001,I3481&lt;=44101),"Ústecký kraj",(IF(AND(I3481&gt;=46001,I3481&lt;=47201),"Liberecký kraj",(IF(AND(I3481&gt;=51202,I3481&lt;=51401),"Liberecký kraj",(IF(AND(I3481&gt;=53002,I3481&lt;=53976),"Pardubický kraj",(IF(AND(I3481&gt;=56002,I3481&lt;=57201),"Pardubický kraj",(IF(AND(I3481&gt;=60200,I3481&lt;=67201),"Jihomoravský kraj",(IF(AND(I3481&gt;=67801,I3481&lt;=68501),"Jihomoravský kraj",(IF(AND(I3481&gt;=69002,I3481&lt;=69801),"Jihomoravský kraj",(IF(AND(I3481&gt;=68601,I3481&lt;=68801),"Zlínský kraj",(IF(AND(I3481&gt;=75501,I3481&lt;=76901),"Zlínský kraj",(IF(AND(I3481&gt;=70030,I3481&lt;=74901),"Moravskoslezský kraj",(IF(AND(I3481&gt;=75000,I3481&lt;=75368),"Olomoucký kraj",(IF(AND(I3481&gt;=77200,I3481&lt;=79862),"Olomoucký kraj",(IF(AND(I3481&gt;=50011,I3481&lt;=50301),"Královéhradecký kraj",(IF(AND(I3481&gt;=54301,I3481&lt;=54303),"Královéhradecký kraj","0")))))))))))))))))))))))))))))))))))))))))))))))</f>
        <v>Jihomoravský kraj</v>
      </c>
      <c r="AB3481" t="s">
        <v>998</v>
      </c>
      <c r="AD3481" t="s">
        <v>998</v>
      </c>
      <c r="AE3481" t="s">
        <v>998</v>
      </c>
      <c r="AF3481" t="s">
        <v>998</v>
      </c>
      <c r="AG3481" s="107">
        <v>300</v>
      </c>
      <c r="AH3481" s="107">
        <v>0</v>
      </c>
      <c r="AI3481" s="107">
        <v>0</v>
      </c>
      <c r="AJ3481" t="s">
        <v>999</v>
      </c>
      <c r="AK3481" s="106">
        <v>44924</v>
      </c>
    </row>
    <row r="3482" spans="1:37" x14ac:dyDescent="0.45">
      <c r="A3482" t="s">
        <v>1915</v>
      </c>
      <c r="B3482" t="s">
        <v>6377</v>
      </c>
      <c r="C3482" t="s">
        <v>1002</v>
      </c>
      <c r="D3482" t="s">
        <v>6378</v>
      </c>
      <c r="E3482" t="s">
        <v>992</v>
      </c>
      <c r="F3482" t="s">
        <v>2346</v>
      </c>
      <c r="G3482">
        <v>4</v>
      </c>
      <c r="H3482" t="s">
        <v>1005</v>
      </c>
      <c r="I3482">
        <v>62100</v>
      </c>
      <c r="K3482" t="s">
        <v>6379</v>
      </c>
      <c r="L3482" s="106">
        <v>40626</v>
      </c>
      <c r="M3482">
        <v>14662262</v>
      </c>
      <c r="N3482" t="s">
        <v>996</v>
      </c>
      <c r="O3482" t="s">
        <v>12</v>
      </c>
      <c r="P3482" t="s">
        <v>997</v>
      </c>
      <c r="R3482" s="109" t="str">
        <f>IF(OR(P3482="SB",Q3482="SB"),"SB",0)</f>
        <v>SB</v>
      </c>
      <c r="T3482" s="110" t="s">
        <v>998</v>
      </c>
      <c r="V3482" s="113" t="str">
        <f>IF(AND(I3482&gt;=10000,I3482&lt;=19900),"Praha",(IF(AND(I3482&gt;=25001,I3482&lt;=29501),"Středočeský kraj",(IF(AND(I3482&gt;=30100,I3482&lt;=34972),"Středočeský kraj",(IF(AND(I3482&gt;=35002,I3482&lt;=36271),"Karlovarský kraj",(IF(AND(I3482&gt;=37001,I3482&lt;=39201),"Jihočeský kraj",(IF(AND(I3482&gt;=39701,I3482&lt;=39901),"Jihočeský kraj",(IF(AND(I3482&gt;=39301,I3482&lt;=39601),"Kraj Vysočina",(IF(AND(I3482&gt;=58001,I3482&lt;=59501),"Kraj Vysočina",(IF(AND(I3482&gt;=67401,I3482&lt;=67602),"Kraj Vysočina",(IF(AND(I3482&gt;=40001,I3482&lt;=44101),"Ústecký kraj",(IF(AND(I3482&gt;=46001,I3482&lt;=47201),"Liberecký kraj",(IF(AND(I3482&gt;=51202,I3482&lt;=51401),"Liberecký kraj",(IF(AND(I3482&gt;=53002,I3482&lt;=53976),"Pardubický kraj",(IF(AND(I3482&gt;=56002,I3482&lt;=57201),"Pardubický kraj",(IF(AND(I3482&gt;=60200,I3482&lt;=67201),"Jihomoravský kraj",(IF(AND(I3482&gt;=67801,I3482&lt;=68501),"Jihomoravský kraj",(IF(AND(I3482&gt;=69002,I3482&lt;=69801),"Jihomoravský kraj",(IF(AND(I3482&gt;=68601,I3482&lt;=68801),"Zlínský kraj",(IF(AND(I3482&gt;=75501,I3482&lt;=76901),"Zlínský kraj",(IF(AND(I3482&gt;=70030,I3482&lt;=74901),"Moravskoslezský kraj",(IF(AND(I3482&gt;=75000,I3482&lt;=75368),"Olomoucký kraj",(IF(AND(I3482&gt;=77200,I3482&lt;=79862),"Olomoucký kraj",(IF(AND(I3482&gt;=50011,I3482&lt;=50301),"Královéhradecký kraj",(IF(AND(I3482&gt;=54301,I3482&lt;=54303),"Královéhradecký kraj","0")))))))))))))))))))))))))))))))))))))))))))))))</f>
        <v>Jihomoravský kraj</v>
      </c>
      <c r="AB3482" t="s">
        <v>998</v>
      </c>
      <c r="AD3482" t="s">
        <v>998</v>
      </c>
      <c r="AE3482" t="s">
        <v>998</v>
      </c>
      <c r="AF3482" t="s">
        <v>998</v>
      </c>
      <c r="AG3482" s="107">
        <v>300</v>
      </c>
      <c r="AH3482" s="107">
        <v>0</v>
      </c>
      <c r="AI3482" s="107">
        <v>0</v>
      </c>
      <c r="AJ3482" t="s">
        <v>999</v>
      </c>
      <c r="AK3482" s="106">
        <v>44923</v>
      </c>
    </row>
    <row r="3483" spans="1:37" x14ac:dyDescent="0.45">
      <c r="A3483" t="s">
        <v>1087</v>
      </c>
      <c r="B3483" t="s">
        <v>7730</v>
      </c>
      <c r="C3483" t="s">
        <v>990</v>
      </c>
      <c r="D3483" t="s">
        <v>7734</v>
      </c>
      <c r="E3483" t="s">
        <v>992</v>
      </c>
      <c r="F3483" t="s">
        <v>5929</v>
      </c>
      <c r="G3483">
        <v>18</v>
      </c>
      <c r="H3483" t="s">
        <v>1005</v>
      </c>
      <c r="I3483">
        <v>62100</v>
      </c>
      <c r="K3483" t="s">
        <v>7735</v>
      </c>
      <c r="L3483" s="106">
        <v>39558</v>
      </c>
      <c r="M3483">
        <v>14580824</v>
      </c>
      <c r="N3483" t="s">
        <v>1144</v>
      </c>
      <c r="O3483" t="s">
        <v>12</v>
      </c>
      <c r="P3483" t="s">
        <v>997</v>
      </c>
      <c r="R3483" s="109" t="str">
        <f>IF(OR(P3483="SB",Q3483="SB"),"SB",0)</f>
        <v>SB</v>
      </c>
      <c r="T3483" s="110" t="s">
        <v>998</v>
      </c>
      <c r="V3483" s="113" t="str">
        <f>IF(AND(I3483&gt;=10000,I3483&lt;=19900),"Praha",(IF(AND(I3483&gt;=25001,I3483&lt;=29501),"Středočeský kraj",(IF(AND(I3483&gt;=30100,I3483&lt;=34972),"Středočeský kraj",(IF(AND(I3483&gt;=35002,I3483&lt;=36271),"Karlovarský kraj",(IF(AND(I3483&gt;=37001,I3483&lt;=39201),"Jihočeský kraj",(IF(AND(I3483&gt;=39701,I3483&lt;=39901),"Jihočeský kraj",(IF(AND(I3483&gt;=39301,I3483&lt;=39601),"Kraj Vysočina",(IF(AND(I3483&gt;=58001,I3483&lt;=59501),"Kraj Vysočina",(IF(AND(I3483&gt;=67401,I3483&lt;=67602),"Kraj Vysočina",(IF(AND(I3483&gt;=40001,I3483&lt;=44101),"Ústecký kraj",(IF(AND(I3483&gt;=46001,I3483&lt;=47201),"Liberecký kraj",(IF(AND(I3483&gt;=51202,I3483&lt;=51401),"Liberecký kraj",(IF(AND(I3483&gt;=53002,I3483&lt;=53976),"Pardubický kraj",(IF(AND(I3483&gt;=56002,I3483&lt;=57201),"Pardubický kraj",(IF(AND(I3483&gt;=60200,I3483&lt;=67201),"Jihomoravský kraj",(IF(AND(I3483&gt;=67801,I3483&lt;=68501),"Jihomoravský kraj",(IF(AND(I3483&gt;=69002,I3483&lt;=69801),"Jihomoravský kraj",(IF(AND(I3483&gt;=68601,I3483&lt;=68801),"Zlínský kraj",(IF(AND(I3483&gt;=75501,I3483&lt;=76901),"Zlínský kraj",(IF(AND(I3483&gt;=70030,I3483&lt;=74901),"Moravskoslezský kraj",(IF(AND(I3483&gt;=75000,I3483&lt;=75368),"Olomoucký kraj",(IF(AND(I3483&gt;=77200,I3483&lt;=79862),"Olomoucký kraj",(IF(AND(I3483&gt;=50011,I3483&lt;=50301),"Královéhradecký kraj",(IF(AND(I3483&gt;=54301,I3483&lt;=54303),"Královéhradecký kraj","0")))))))))))))))))))))))))))))))))))))))))))))))</f>
        <v>Jihomoravský kraj</v>
      </c>
      <c r="AB3483" t="s">
        <v>998</v>
      </c>
      <c r="AD3483" t="s">
        <v>998</v>
      </c>
      <c r="AE3483" t="s">
        <v>998</v>
      </c>
      <c r="AF3483" t="s">
        <v>998</v>
      </c>
      <c r="AG3483" s="107">
        <v>300</v>
      </c>
      <c r="AH3483" s="107">
        <v>0</v>
      </c>
      <c r="AI3483" s="107">
        <v>0</v>
      </c>
      <c r="AJ3483" t="s">
        <v>999</v>
      </c>
      <c r="AK3483" s="106">
        <v>44877</v>
      </c>
    </row>
    <row r="3484" spans="1:37" x14ac:dyDescent="0.45">
      <c r="A3484" t="s">
        <v>1055</v>
      </c>
      <c r="B3484" t="s">
        <v>9033</v>
      </c>
      <c r="C3484" t="s">
        <v>1002</v>
      </c>
      <c r="D3484" t="s">
        <v>9034</v>
      </c>
      <c r="E3484" t="s">
        <v>992</v>
      </c>
      <c r="F3484" t="s">
        <v>4722</v>
      </c>
      <c r="G3484" t="s">
        <v>9035</v>
      </c>
      <c r="H3484" t="s">
        <v>9036</v>
      </c>
      <c r="I3484">
        <v>62100</v>
      </c>
      <c r="K3484" t="s">
        <v>9037</v>
      </c>
      <c r="L3484" s="106">
        <v>40550</v>
      </c>
      <c r="M3484">
        <v>14753404</v>
      </c>
      <c r="N3484" t="s">
        <v>996</v>
      </c>
      <c r="O3484" t="s">
        <v>12</v>
      </c>
      <c r="P3484" t="s">
        <v>997</v>
      </c>
      <c r="R3484" s="109" t="str">
        <f>IF(OR(P3484="SB",Q3484="SB"),"SB",0)</f>
        <v>SB</v>
      </c>
      <c r="T3484" s="110" t="s">
        <v>998</v>
      </c>
      <c r="V3484" s="113" t="str">
        <f>IF(AND(I3484&gt;=10000,I3484&lt;=19900),"Praha",(IF(AND(I3484&gt;=25001,I3484&lt;=29501),"Středočeský kraj",(IF(AND(I3484&gt;=30100,I3484&lt;=34972),"Středočeský kraj",(IF(AND(I3484&gt;=35002,I3484&lt;=36271),"Karlovarský kraj",(IF(AND(I3484&gt;=37001,I3484&lt;=39201),"Jihočeský kraj",(IF(AND(I3484&gt;=39701,I3484&lt;=39901),"Jihočeský kraj",(IF(AND(I3484&gt;=39301,I3484&lt;=39601),"Kraj Vysočina",(IF(AND(I3484&gt;=58001,I3484&lt;=59501),"Kraj Vysočina",(IF(AND(I3484&gt;=67401,I3484&lt;=67602),"Kraj Vysočina",(IF(AND(I3484&gt;=40001,I3484&lt;=44101),"Ústecký kraj",(IF(AND(I3484&gt;=46001,I3484&lt;=47201),"Liberecký kraj",(IF(AND(I3484&gt;=51202,I3484&lt;=51401),"Liberecký kraj",(IF(AND(I3484&gt;=53002,I3484&lt;=53976),"Pardubický kraj",(IF(AND(I3484&gt;=56002,I3484&lt;=57201),"Pardubický kraj",(IF(AND(I3484&gt;=60200,I3484&lt;=67201),"Jihomoravský kraj",(IF(AND(I3484&gt;=67801,I3484&lt;=68501),"Jihomoravský kraj",(IF(AND(I3484&gt;=69002,I3484&lt;=69801),"Jihomoravský kraj",(IF(AND(I3484&gt;=68601,I3484&lt;=68801),"Zlínský kraj",(IF(AND(I3484&gt;=75501,I3484&lt;=76901),"Zlínský kraj",(IF(AND(I3484&gt;=70030,I3484&lt;=74901),"Moravskoslezský kraj",(IF(AND(I3484&gt;=75000,I3484&lt;=75368),"Olomoucký kraj",(IF(AND(I3484&gt;=77200,I3484&lt;=79862),"Olomoucký kraj",(IF(AND(I3484&gt;=50011,I3484&lt;=50301),"Královéhradecký kraj",(IF(AND(I3484&gt;=54301,I3484&lt;=54303),"Královéhradecký kraj","0")))))))))))))))))))))))))))))))))))))))))))))))</f>
        <v>Jihomoravský kraj</v>
      </c>
      <c r="AB3484" t="s">
        <v>998</v>
      </c>
      <c r="AD3484" t="s">
        <v>998</v>
      </c>
      <c r="AE3484" t="s">
        <v>998</v>
      </c>
      <c r="AF3484" t="s">
        <v>998</v>
      </c>
      <c r="AG3484" s="107">
        <v>300</v>
      </c>
      <c r="AH3484" s="107">
        <v>0</v>
      </c>
      <c r="AI3484" s="107">
        <v>0</v>
      </c>
      <c r="AJ3484" t="s">
        <v>999</v>
      </c>
      <c r="AK3484" s="106">
        <v>44923</v>
      </c>
    </row>
    <row r="3485" spans="1:37" x14ac:dyDescent="0.45">
      <c r="A3485" t="s">
        <v>1264</v>
      </c>
      <c r="B3485" t="s">
        <v>9542</v>
      </c>
      <c r="C3485" t="s">
        <v>1002</v>
      </c>
      <c r="D3485" t="s">
        <v>9563</v>
      </c>
      <c r="E3485" t="s">
        <v>992</v>
      </c>
      <c r="F3485" t="s">
        <v>4090</v>
      </c>
      <c r="G3485">
        <v>3</v>
      </c>
      <c r="H3485" t="s">
        <v>1005</v>
      </c>
      <c r="I3485">
        <v>62100</v>
      </c>
      <c r="K3485" t="s">
        <v>9564</v>
      </c>
      <c r="L3485" s="106">
        <v>40743</v>
      </c>
      <c r="M3485">
        <v>14749461</v>
      </c>
      <c r="N3485" t="s">
        <v>996</v>
      </c>
      <c r="O3485" t="s">
        <v>12</v>
      </c>
      <c r="P3485" t="s">
        <v>997</v>
      </c>
      <c r="R3485" s="109" t="str">
        <f>IF(OR(P3485="SB",Q3485="SB"),"SB",0)</f>
        <v>SB</v>
      </c>
      <c r="T3485" s="110" t="s">
        <v>998</v>
      </c>
      <c r="V3485" s="113" t="str">
        <f>IF(AND(I3485&gt;=10000,I3485&lt;=19900),"Praha",(IF(AND(I3485&gt;=25001,I3485&lt;=29501),"Středočeský kraj",(IF(AND(I3485&gt;=30100,I3485&lt;=34972),"Středočeský kraj",(IF(AND(I3485&gt;=35002,I3485&lt;=36271),"Karlovarský kraj",(IF(AND(I3485&gt;=37001,I3485&lt;=39201),"Jihočeský kraj",(IF(AND(I3485&gt;=39701,I3485&lt;=39901),"Jihočeský kraj",(IF(AND(I3485&gt;=39301,I3485&lt;=39601),"Kraj Vysočina",(IF(AND(I3485&gt;=58001,I3485&lt;=59501),"Kraj Vysočina",(IF(AND(I3485&gt;=67401,I3485&lt;=67602),"Kraj Vysočina",(IF(AND(I3485&gt;=40001,I3485&lt;=44101),"Ústecký kraj",(IF(AND(I3485&gt;=46001,I3485&lt;=47201),"Liberecký kraj",(IF(AND(I3485&gt;=51202,I3485&lt;=51401),"Liberecký kraj",(IF(AND(I3485&gt;=53002,I3485&lt;=53976),"Pardubický kraj",(IF(AND(I3485&gt;=56002,I3485&lt;=57201),"Pardubický kraj",(IF(AND(I3485&gt;=60200,I3485&lt;=67201),"Jihomoravský kraj",(IF(AND(I3485&gt;=67801,I3485&lt;=68501),"Jihomoravský kraj",(IF(AND(I3485&gt;=69002,I3485&lt;=69801),"Jihomoravský kraj",(IF(AND(I3485&gt;=68601,I3485&lt;=68801),"Zlínský kraj",(IF(AND(I3485&gt;=75501,I3485&lt;=76901),"Zlínský kraj",(IF(AND(I3485&gt;=70030,I3485&lt;=74901),"Moravskoslezský kraj",(IF(AND(I3485&gt;=75000,I3485&lt;=75368),"Olomoucký kraj",(IF(AND(I3485&gt;=77200,I3485&lt;=79862),"Olomoucký kraj",(IF(AND(I3485&gt;=50011,I3485&lt;=50301),"Královéhradecký kraj",(IF(AND(I3485&gt;=54301,I3485&lt;=54303),"Královéhradecký kraj","0")))))))))))))))))))))))))))))))))))))))))))))))</f>
        <v>Jihomoravský kraj</v>
      </c>
      <c r="AB3485" t="s">
        <v>998</v>
      </c>
      <c r="AD3485" t="s">
        <v>998</v>
      </c>
      <c r="AE3485" t="s">
        <v>998</v>
      </c>
      <c r="AF3485" t="s">
        <v>998</v>
      </c>
      <c r="AG3485" s="107">
        <v>300</v>
      </c>
      <c r="AH3485" s="107">
        <v>0</v>
      </c>
      <c r="AI3485" s="107">
        <v>0</v>
      </c>
      <c r="AJ3485" t="s">
        <v>999</v>
      </c>
      <c r="AK3485" s="106">
        <v>44923</v>
      </c>
    </row>
    <row r="3486" spans="1:37" x14ac:dyDescent="0.45">
      <c r="A3486" t="s">
        <v>1197</v>
      </c>
      <c r="B3486" t="s">
        <v>10363</v>
      </c>
      <c r="C3486" t="s">
        <v>1002</v>
      </c>
      <c r="D3486" t="s">
        <v>10364</v>
      </c>
      <c r="E3486" t="s">
        <v>992</v>
      </c>
      <c r="F3486" t="s">
        <v>10365</v>
      </c>
      <c r="G3486">
        <v>6</v>
      </c>
      <c r="H3486" t="s">
        <v>1005</v>
      </c>
      <c r="I3486">
        <v>62100</v>
      </c>
      <c r="K3486" t="s">
        <v>10366</v>
      </c>
      <c r="L3486" s="106">
        <v>39365</v>
      </c>
      <c r="M3486">
        <v>14661353</v>
      </c>
      <c r="N3486" t="s">
        <v>996</v>
      </c>
      <c r="O3486" t="s">
        <v>12</v>
      </c>
      <c r="P3486" t="s">
        <v>997</v>
      </c>
      <c r="R3486" s="109" t="str">
        <f>IF(OR(P3486="SB",Q3486="SB"),"SB",0)</f>
        <v>SB</v>
      </c>
      <c r="T3486" s="110" t="s">
        <v>998</v>
      </c>
      <c r="V3486" s="113" t="str">
        <f>IF(AND(I3486&gt;=10000,I3486&lt;=19900),"Praha",(IF(AND(I3486&gt;=25001,I3486&lt;=29501),"Středočeský kraj",(IF(AND(I3486&gt;=30100,I3486&lt;=34972),"Středočeský kraj",(IF(AND(I3486&gt;=35002,I3486&lt;=36271),"Karlovarský kraj",(IF(AND(I3486&gt;=37001,I3486&lt;=39201),"Jihočeský kraj",(IF(AND(I3486&gt;=39701,I3486&lt;=39901),"Jihočeský kraj",(IF(AND(I3486&gt;=39301,I3486&lt;=39601),"Kraj Vysočina",(IF(AND(I3486&gt;=58001,I3486&lt;=59501),"Kraj Vysočina",(IF(AND(I3486&gt;=67401,I3486&lt;=67602),"Kraj Vysočina",(IF(AND(I3486&gt;=40001,I3486&lt;=44101),"Ústecký kraj",(IF(AND(I3486&gt;=46001,I3486&lt;=47201),"Liberecký kraj",(IF(AND(I3486&gt;=51202,I3486&lt;=51401),"Liberecký kraj",(IF(AND(I3486&gt;=53002,I3486&lt;=53976),"Pardubický kraj",(IF(AND(I3486&gt;=56002,I3486&lt;=57201),"Pardubický kraj",(IF(AND(I3486&gt;=60200,I3486&lt;=67201),"Jihomoravský kraj",(IF(AND(I3486&gt;=67801,I3486&lt;=68501),"Jihomoravský kraj",(IF(AND(I3486&gt;=69002,I3486&lt;=69801),"Jihomoravský kraj",(IF(AND(I3486&gt;=68601,I3486&lt;=68801),"Zlínský kraj",(IF(AND(I3486&gt;=75501,I3486&lt;=76901),"Zlínský kraj",(IF(AND(I3486&gt;=70030,I3486&lt;=74901),"Moravskoslezský kraj",(IF(AND(I3486&gt;=75000,I3486&lt;=75368),"Olomoucký kraj",(IF(AND(I3486&gt;=77200,I3486&lt;=79862),"Olomoucký kraj",(IF(AND(I3486&gt;=50011,I3486&lt;=50301),"Královéhradecký kraj",(IF(AND(I3486&gt;=54301,I3486&lt;=54303),"Královéhradecký kraj","0")))))))))))))))))))))))))))))))))))))))))))))))</f>
        <v>Jihomoravský kraj</v>
      </c>
      <c r="AB3486" t="s">
        <v>998</v>
      </c>
      <c r="AD3486" t="s">
        <v>998</v>
      </c>
      <c r="AE3486" t="s">
        <v>998</v>
      </c>
      <c r="AF3486" t="s">
        <v>998</v>
      </c>
      <c r="AG3486" s="107">
        <v>300</v>
      </c>
      <c r="AH3486" s="107">
        <v>0</v>
      </c>
      <c r="AI3486" s="107">
        <v>0</v>
      </c>
      <c r="AJ3486" t="s">
        <v>999</v>
      </c>
      <c r="AK3486" s="106">
        <v>44923</v>
      </c>
    </row>
    <row r="3487" spans="1:37" x14ac:dyDescent="0.45">
      <c r="A3487" t="s">
        <v>1206</v>
      </c>
      <c r="B3487" t="s">
        <v>10363</v>
      </c>
      <c r="C3487" t="s">
        <v>1002</v>
      </c>
      <c r="D3487" t="s">
        <v>10367</v>
      </c>
      <c r="E3487" t="s">
        <v>992</v>
      </c>
      <c r="F3487" t="s">
        <v>10368</v>
      </c>
      <c r="G3487">
        <v>6</v>
      </c>
      <c r="H3487" t="s">
        <v>1005</v>
      </c>
      <c r="I3487">
        <v>62100</v>
      </c>
      <c r="K3487" t="s">
        <v>10369</v>
      </c>
      <c r="L3487" s="106">
        <v>27321</v>
      </c>
      <c r="M3487">
        <v>14634172</v>
      </c>
      <c r="N3487" t="s">
        <v>996</v>
      </c>
      <c r="O3487" t="s">
        <v>12</v>
      </c>
      <c r="P3487" t="s">
        <v>997</v>
      </c>
      <c r="R3487" s="109" t="str">
        <f>IF(OR(P3487="SB",Q3487="SB"),"SB",0)</f>
        <v>SB</v>
      </c>
      <c r="T3487" s="110" t="s">
        <v>998</v>
      </c>
      <c r="V3487" s="113" t="str">
        <f>IF(AND(I3487&gt;=10000,I3487&lt;=19900),"Praha",(IF(AND(I3487&gt;=25001,I3487&lt;=29501),"Středočeský kraj",(IF(AND(I3487&gt;=30100,I3487&lt;=34972),"Středočeský kraj",(IF(AND(I3487&gt;=35002,I3487&lt;=36271),"Karlovarský kraj",(IF(AND(I3487&gt;=37001,I3487&lt;=39201),"Jihočeský kraj",(IF(AND(I3487&gt;=39701,I3487&lt;=39901),"Jihočeský kraj",(IF(AND(I3487&gt;=39301,I3487&lt;=39601),"Kraj Vysočina",(IF(AND(I3487&gt;=58001,I3487&lt;=59501),"Kraj Vysočina",(IF(AND(I3487&gt;=67401,I3487&lt;=67602),"Kraj Vysočina",(IF(AND(I3487&gt;=40001,I3487&lt;=44101),"Ústecký kraj",(IF(AND(I3487&gt;=46001,I3487&lt;=47201),"Liberecký kraj",(IF(AND(I3487&gt;=51202,I3487&lt;=51401),"Liberecký kraj",(IF(AND(I3487&gt;=53002,I3487&lt;=53976),"Pardubický kraj",(IF(AND(I3487&gt;=56002,I3487&lt;=57201),"Pardubický kraj",(IF(AND(I3487&gt;=60200,I3487&lt;=67201),"Jihomoravský kraj",(IF(AND(I3487&gt;=67801,I3487&lt;=68501),"Jihomoravský kraj",(IF(AND(I3487&gt;=69002,I3487&lt;=69801),"Jihomoravský kraj",(IF(AND(I3487&gt;=68601,I3487&lt;=68801),"Zlínský kraj",(IF(AND(I3487&gt;=75501,I3487&lt;=76901),"Zlínský kraj",(IF(AND(I3487&gt;=70030,I3487&lt;=74901),"Moravskoslezský kraj",(IF(AND(I3487&gt;=75000,I3487&lt;=75368),"Olomoucký kraj",(IF(AND(I3487&gt;=77200,I3487&lt;=79862),"Olomoucký kraj",(IF(AND(I3487&gt;=50011,I3487&lt;=50301),"Královéhradecký kraj",(IF(AND(I3487&gt;=54301,I3487&lt;=54303),"Královéhradecký kraj","0")))))))))))))))))))))))))))))))))))))))))))))))</f>
        <v>Jihomoravský kraj</v>
      </c>
      <c r="AB3487" t="s">
        <v>998</v>
      </c>
      <c r="AD3487" t="s">
        <v>998</v>
      </c>
      <c r="AE3487" t="s">
        <v>998</v>
      </c>
      <c r="AF3487" t="s">
        <v>998</v>
      </c>
      <c r="AG3487" s="107">
        <v>0</v>
      </c>
      <c r="AH3487" s="107">
        <v>0</v>
      </c>
      <c r="AI3487" s="107">
        <v>0</v>
      </c>
      <c r="AJ3487" t="s">
        <v>1012</v>
      </c>
    </row>
    <row r="3488" spans="1:37" x14ac:dyDescent="0.45">
      <c r="A3488" t="s">
        <v>1197</v>
      </c>
      <c r="B3488" t="s">
        <v>1175</v>
      </c>
      <c r="C3488" t="s">
        <v>1002</v>
      </c>
      <c r="D3488" t="s">
        <v>10563</v>
      </c>
      <c r="E3488" t="s">
        <v>992</v>
      </c>
      <c r="F3488" t="s">
        <v>1255</v>
      </c>
      <c r="G3488">
        <v>3</v>
      </c>
      <c r="H3488" t="s">
        <v>1005</v>
      </c>
      <c r="I3488">
        <v>62100</v>
      </c>
      <c r="K3488" t="s">
        <v>10564</v>
      </c>
      <c r="L3488" s="106">
        <v>41810</v>
      </c>
      <c r="M3488">
        <v>14746330</v>
      </c>
      <c r="N3488" t="s">
        <v>996</v>
      </c>
      <c r="O3488" t="s">
        <v>12</v>
      </c>
      <c r="P3488" t="s">
        <v>997</v>
      </c>
      <c r="R3488" s="109" t="str">
        <f>IF(OR(P3488="SB",Q3488="SB"),"SB",0)</f>
        <v>SB</v>
      </c>
      <c r="T3488" s="110" t="s">
        <v>998</v>
      </c>
      <c r="V3488" s="113" t="str">
        <f>IF(AND(I3488&gt;=10000,I3488&lt;=19900),"Praha",(IF(AND(I3488&gt;=25001,I3488&lt;=29501),"Středočeský kraj",(IF(AND(I3488&gt;=30100,I3488&lt;=34972),"Středočeský kraj",(IF(AND(I3488&gt;=35002,I3488&lt;=36271),"Karlovarský kraj",(IF(AND(I3488&gt;=37001,I3488&lt;=39201),"Jihočeský kraj",(IF(AND(I3488&gt;=39701,I3488&lt;=39901),"Jihočeský kraj",(IF(AND(I3488&gt;=39301,I3488&lt;=39601),"Kraj Vysočina",(IF(AND(I3488&gt;=58001,I3488&lt;=59501),"Kraj Vysočina",(IF(AND(I3488&gt;=67401,I3488&lt;=67602),"Kraj Vysočina",(IF(AND(I3488&gt;=40001,I3488&lt;=44101),"Ústecký kraj",(IF(AND(I3488&gt;=46001,I3488&lt;=47201),"Liberecký kraj",(IF(AND(I3488&gt;=51202,I3488&lt;=51401),"Liberecký kraj",(IF(AND(I3488&gt;=53002,I3488&lt;=53976),"Pardubický kraj",(IF(AND(I3488&gt;=56002,I3488&lt;=57201),"Pardubický kraj",(IF(AND(I3488&gt;=60200,I3488&lt;=67201),"Jihomoravský kraj",(IF(AND(I3488&gt;=67801,I3488&lt;=68501),"Jihomoravský kraj",(IF(AND(I3488&gt;=69002,I3488&lt;=69801),"Jihomoravský kraj",(IF(AND(I3488&gt;=68601,I3488&lt;=68801),"Zlínský kraj",(IF(AND(I3488&gt;=75501,I3488&lt;=76901),"Zlínský kraj",(IF(AND(I3488&gt;=70030,I3488&lt;=74901),"Moravskoslezský kraj",(IF(AND(I3488&gt;=75000,I3488&lt;=75368),"Olomoucký kraj",(IF(AND(I3488&gt;=77200,I3488&lt;=79862),"Olomoucký kraj",(IF(AND(I3488&gt;=50011,I3488&lt;=50301),"Královéhradecký kraj",(IF(AND(I3488&gt;=54301,I3488&lt;=54303),"Královéhradecký kraj","0")))))))))))))))))))))))))))))))))))))))))))))))</f>
        <v>Jihomoravský kraj</v>
      </c>
      <c r="AB3488" t="s">
        <v>998</v>
      </c>
      <c r="AD3488" t="s">
        <v>998</v>
      </c>
      <c r="AE3488" t="s">
        <v>998</v>
      </c>
      <c r="AF3488" t="s">
        <v>998</v>
      </c>
      <c r="AG3488" s="107">
        <v>300</v>
      </c>
      <c r="AH3488" s="107">
        <v>0</v>
      </c>
      <c r="AI3488" s="107">
        <v>0</v>
      </c>
      <c r="AJ3488" t="s">
        <v>999</v>
      </c>
      <c r="AK3488" s="106">
        <v>44923</v>
      </c>
    </row>
    <row r="3489" spans="1:37" x14ac:dyDescent="0.45">
      <c r="A3489" t="s">
        <v>1055</v>
      </c>
      <c r="B3489" t="s">
        <v>10684</v>
      </c>
      <c r="C3489" t="s">
        <v>1002</v>
      </c>
      <c r="D3489" t="s">
        <v>10685</v>
      </c>
      <c r="E3489" t="s">
        <v>992</v>
      </c>
      <c r="F3489" t="s">
        <v>4722</v>
      </c>
      <c r="G3489">
        <v>24</v>
      </c>
      <c r="H3489" t="s">
        <v>1005</v>
      </c>
      <c r="I3489">
        <v>62100</v>
      </c>
      <c r="K3489" t="s">
        <v>10686</v>
      </c>
      <c r="L3489" s="106">
        <v>30291</v>
      </c>
      <c r="M3489">
        <v>14662161</v>
      </c>
      <c r="N3489" t="s">
        <v>996</v>
      </c>
      <c r="O3489" t="s">
        <v>12</v>
      </c>
      <c r="P3489" t="s">
        <v>997</v>
      </c>
      <c r="R3489" s="109" t="str">
        <f>IF(OR(P3489="SB",Q3489="SB"),"SB",0)</f>
        <v>SB</v>
      </c>
      <c r="T3489" s="110" t="s">
        <v>998</v>
      </c>
      <c r="V3489" s="113" t="str">
        <f>IF(AND(I3489&gt;=10000,I3489&lt;=19900),"Praha",(IF(AND(I3489&gt;=25001,I3489&lt;=29501),"Středočeský kraj",(IF(AND(I3489&gt;=30100,I3489&lt;=34972),"Středočeský kraj",(IF(AND(I3489&gt;=35002,I3489&lt;=36271),"Karlovarský kraj",(IF(AND(I3489&gt;=37001,I3489&lt;=39201),"Jihočeský kraj",(IF(AND(I3489&gt;=39701,I3489&lt;=39901),"Jihočeský kraj",(IF(AND(I3489&gt;=39301,I3489&lt;=39601),"Kraj Vysočina",(IF(AND(I3489&gt;=58001,I3489&lt;=59501),"Kraj Vysočina",(IF(AND(I3489&gt;=67401,I3489&lt;=67602),"Kraj Vysočina",(IF(AND(I3489&gt;=40001,I3489&lt;=44101),"Ústecký kraj",(IF(AND(I3489&gt;=46001,I3489&lt;=47201),"Liberecký kraj",(IF(AND(I3489&gt;=51202,I3489&lt;=51401),"Liberecký kraj",(IF(AND(I3489&gt;=53002,I3489&lt;=53976),"Pardubický kraj",(IF(AND(I3489&gt;=56002,I3489&lt;=57201),"Pardubický kraj",(IF(AND(I3489&gt;=60200,I3489&lt;=67201),"Jihomoravský kraj",(IF(AND(I3489&gt;=67801,I3489&lt;=68501),"Jihomoravský kraj",(IF(AND(I3489&gt;=69002,I3489&lt;=69801),"Jihomoravský kraj",(IF(AND(I3489&gt;=68601,I3489&lt;=68801),"Zlínský kraj",(IF(AND(I3489&gt;=75501,I3489&lt;=76901),"Zlínský kraj",(IF(AND(I3489&gt;=70030,I3489&lt;=74901),"Moravskoslezský kraj",(IF(AND(I3489&gt;=75000,I3489&lt;=75368),"Olomoucký kraj",(IF(AND(I3489&gt;=77200,I3489&lt;=79862),"Olomoucký kraj",(IF(AND(I3489&gt;=50011,I3489&lt;=50301),"Královéhradecký kraj",(IF(AND(I3489&gt;=54301,I3489&lt;=54303),"Královéhradecký kraj","0")))))))))))))))))))))))))))))))))))))))))))))))</f>
        <v>Jihomoravský kraj</v>
      </c>
      <c r="AB3489" t="s">
        <v>998</v>
      </c>
      <c r="AD3489" t="s">
        <v>998</v>
      </c>
      <c r="AE3489" t="s">
        <v>998</v>
      </c>
      <c r="AF3489" t="s">
        <v>998</v>
      </c>
      <c r="AG3489" s="107">
        <v>0</v>
      </c>
      <c r="AH3489" s="107">
        <v>0</v>
      </c>
      <c r="AI3489" s="107">
        <v>0</v>
      </c>
      <c r="AJ3489" t="s">
        <v>1012</v>
      </c>
    </row>
    <row r="3490" spans="1:37" x14ac:dyDescent="0.45">
      <c r="A3490" t="s">
        <v>1079</v>
      </c>
      <c r="B3490" t="s">
        <v>11666</v>
      </c>
      <c r="C3490" t="s">
        <v>990</v>
      </c>
      <c r="D3490" t="s">
        <v>11667</v>
      </c>
      <c r="E3490" t="s">
        <v>992</v>
      </c>
      <c r="F3490" t="s">
        <v>6145</v>
      </c>
      <c r="G3490">
        <v>591</v>
      </c>
      <c r="H3490" t="s">
        <v>1005</v>
      </c>
      <c r="I3490">
        <v>62100</v>
      </c>
      <c r="K3490" t="s">
        <v>11668</v>
      </c>
      <c r="L3490" s="106">
        <v>40363</v>
      </c>
      <c r="M3490">
        <v>14602143</v>
      </c>
      <c r="N3490" t="s">
        <v>1431</v>
      </c>
      <c r="O3490" t="s">
        <v>1282</v>
      </c>
      <c r="P3490" t="s">
        <v>997</v>
      </c>
      <c r="R3490" s="109" t="str">
        <f>IF(OR(P3490="SB",Q3490="SB"),"SB",0)</f>
        <v>SB</v>
      </c>
      <c r="T3490" s="110" t="s">
        <v>998</v>
      </c>
      <c r="V3490" s="113" t="str">
        <f>IF(AND(I3490&gt;=10000,I3490&lt;=19900),"Praha",(IF(AND(I3490&gt;=25001,I3490&lt;=29501),"Středočeský kraj",(IF(AND(I3490&gt;=30100,I3490&lt;=34972),"Středočeský kraj",(IF(AND(I3490&gt;=35002,I3490&lt;=36271),"Karlovarský kraj",(IF(AND(I3490&gt;=37001,I3490&lt;=39201),"Jihočeský kraj",(IF(AND(I3490&gt;=39701,I3490&lt;=39901),"Jihočeský kraj",(IF(AND(I3490&gt;=39301,I3490&lt;=39601),"Kraj Vysočina",(IF(AND(I3490&gt;=58001,I3490&lt;=59501),"Kraj Vysočina",(IF(AND(I3490&gt;=67401,I3490&lt;=67602),"Kraj Vysočina",(IF(AND(I3490&gt;=40001,I3490&lt;=44101),"Ústecký kraj",(IF(AND(I3490&gt;=46001,I3490&lt;=47201),"Liberecký kraj",(IF(AND(I3490&gt;=51202,I3490&lt;=51401),"Liberecký kraj",(IF(AND(I3490&gt;=53002,I3490&lt;=53976),"Pardubický kraj",(IF(AND(I3490&gt;=56002,I3490&lt;=57201),"Pardubický kraj",(IF(AND(I3490&gt;=60200,I3490&lt;=67201),"Jihomoravský kraj",(IF(AND(I3490&gt;=67801,I3490&lt;=68501),"Jihomoravský kraj",(IF(AND(I3490&gt;=69002,I3490&lt;=69801),"Jihomoravský kraj",(IF(AND(I3490&gt;=68601,I3490&lt;=68801),"Zlínský kraj",(IF(AND(I3490&gt;=75501,I3490&lt;=76901),"Zlínský kraj",(IF(AND(I3490&gt;=70030,I3490&lt;=74901),"Moravskoslezský kraj",(IF(AND(I3490&gt;=75000,I3490&lt;=75368),"Olomoucký kraj",(IF(AND(I3490&gt;=77200,I3490&lt;=79862),"Olomoucký kraj",(IF(AND(I3490&gt;=50011,I3490&lt;=50301),"Královéhradecký kraj",(IF(AND(I3490&gt;=54301,I3490&lt;=54303),"Královéhradecký kraj","0")))))))))))))))))))))))))))))))))))))))))))))))</f>
        <v>Jihomoravský kraj</v>
      </c>
      <c r="AB3490" t="s">
        <v>998</v>
      </c>
      <c r="AD3490" t="s">
        <v>998</v>
      </c>
      <c r="AE3490" t="s">
        <v>998</v>
      </c>
      <c r="AF3490" t="s">
        <v>998</v>
      </c>
      <c r="AG3490" s="107">
        <v>300</v>
      </c>
      <c r="AH3490" s="107">
        <v>0</v>
      </c>
      <c r="AI3490" s="107">
        <v>0</v>
      </c>
      <c r="AJ3490" t="s">
        <v>999</v>
      </c>
      <c r="AK3490" s="106">
        <v>44920</v>
      </c>
    </row>
    <row r="3491" spans="1:37" x14ac:dyDescent="0.45">
      <c r="A3491" t="s">
        <v>1111</v>
      </c>
      <c r="B3491" t="s">
        <v>11669</v>
      </c>
      <c r="C3491" t="s">
        <v>1002</v>
      </c>
      <c r="D3491" t="s">
        <v>11670</v>
      </c>
      <c r="E3491" t="s">
        <v>992</v>
      </c>
      <c r="F3491" t="s">
        <v>6145</v>
      </c>
      <c r="G3491">
        <v>591</v>
      </c>
      <c r="H3491" t="s">
        <v>1005</v>
      </c>
      <c r="I3491">
        <v>62100</v>
      </c>
      <c r="K3491" t="s">
        <v>11668</v>
      </c>
      <c r="L3491" s="106">
        <v>41487</v>
      </c>
      <c r="M3491">
        <v>14602042</v>
      </c>
      <c r="N3491" t="s">
        <v>1431</v>
      </c>
      <c r="O3491" t="s">
        <v>1282</v>
      </c>
      <c r="P3491" t="s">
        <v>997</v>
      </c>
      <c r="R3491" s="109" t="str">
        <f>IF(OR(P3491="SB",Q3491="SB"),"SB",0)</f>
        <v>SB</v>
      </c>
      <c r="T3491" s="110" t="s">
        <v>998</v>
      </c>
      <c r="V3491" s="113" t="str">
        <f>IF(AND(I3491&gt;=10000,I3491&lt;=19900),"Praha",(IF(AND(I3491&gt;=25001,I3491&lt;=29501),"Středočeský kraj",(IF(AND(I3491&gt;=30100,I3491&lt;=34972),"Středočeský kraj",(IF(AND(I3491&gt;=35002,I3491&lt;=36271),"Karlovarský kraj",(IF(AND(I3491&gt;=37001,I3491&lt;=39201),"Jihočeský kraj",(IF(AND(I3491&gt;=39701,I3491&lt;=39901),"Jihočeský kraj",(IF(AND(I3491&gt;=39301,I3491&lt;=39601),"Kraj Vysočina",(IF(AND(I3491&gt;=58001,I3491&lt;=59501),"Kraj Vysočina",(IF(AND(I3491&gt;=67401,I3491&lt;=67602),"Kraj Vysočina",(IF(AND(I3491&gt;=40001,I3491&lt;=44101),"Ústecký kraj",(IF(AND(I3491&gt;=46001,I3491&lt;=47201),"Liberecký kraj",(IF(AND(I3491&gt;=51202,I3491&lt;=51401),"Liberecký kraj",(IF(AND(I3491&gt;=53002,I3491&lt;=53976),"Pardubický kraj",(IF(AND(I3491&gt;=56002,I3491&lt;=57201),"Pardubický kraj",(IF(AND(I3491&gt;=60200,I3491&lt;=67201),"Jihomoravský kraj",(IF(AND(I3491&gt;=67801,I3491&lt;=68501),"Jihomoravský kraj",(IF(AND(I3491&gt;=69002,I3491&lt;=69801),"Jihomoravský kraj",(IF(AND(I3491&gt;=68601,I3491&lt;=68801),"Zlínský kraj",(IF(AND(I3491&gt;=75501,I3491&lt;=76901),"Zlínský kraj",(IF(AND(I3491&gt;=70030,I3491&lt;=74901),"Moravskoslezský kraj",(IF(AND(I3491&gt;=75000,I3491&lt;=75368),"Olomoucký kraj",(IF(AND(I3491&gt;=77200,I3491&lt;=79862),"Olomoucký kraj",(IF(AND(I3491&gt;=50011,I3491&lt;=50301),"Královéhradecký kraj",(IF(AND(I3491&gt;=54301,I3491&lt;=54303),"Královéhradecký kraj","0")))))))))))))))))))))))))))))))))))))))))))))))</f>
        <v>Jihomoravský kraj</v>
      </c>
      <c r="AB3491" t="s">
        <v>998</v>
      </c>
      <c r="AD3491" t="s">
        <v>998</v>
      </c>
      <c r="AE3491" t="s">
        <v>998</v>
      </c>
      <c r="AF3491" t="s">
        <v>998</v>
      </c>
      <c r="AG3491" s="107">
        <v>300</v>
      </c>
      <c r="AH3491" s="107">
        <v>0</v>
      </c>
      <c r="AI3491" s="107">
        <v>0</v>
      </c>
      <c r="AJ3491" t="s">
        <v>999</v>
      </c>
      <c r="AK3491" s="106">
        <v>44920</v>
      </c>
    </row>
    <row r="3492" spans="1:37" x14ac:dyDescent="0.45">
      <c r="A3492" t="s">
        <v>1164</v>
      </c>
      <c r="B3492" t="s">
        <v>12609</v>
      </c>
      <c r="C3492" t="s">
        <v>990</v>
      </c>
      <c r="D3492" t="s">
        <v>12610</v>
      </c>
      <c r="E3492" t="s">
        <v>992</v>
      </c>
      <c r="F3492" t="s">
        <v>12611</v>
      </c>
      <c r="G3492">
        <v>13</v>
      </c>
      <c r="H3492" t="s">
        <v>1005</v>
      </c>
      <c r="I3492">
        <v>62100</v>
      </c>
      <c r="K3492" t="s">
        <v>12612</v>
      </c>
      <c r="L3492" s="106">
        <v>38464</v>
      </c>
      <c r="M3492">
        <v>14617196</v>
      </c>
      <c r="N3492" t="s">
        <v>996</v>
      </c>
      <c r="O3492" t="s">
        <v>12</v>
      </c>
      <c r="P3492" t="s">
        <v>997</v>
      </c>
      <c r="R3492" s="109" t="str">
        <f>IF(OR(P3492="SB",Q3492="SB"),"SB",0)</f>
        <v>SB</v>
      </c>
      <c r="T3492" s="110" t="s">
        <v>998</v>
      </c>
      <c r="V3492" s="113" t="str">
        <f>IF(AND(I3492&gt;=10000,I3492&lt;=19900),"Praha",(IF(AND(I3492&gt;=25001,I3492&lt;=29501),"Středočeský kraj",(IF(AND(I3492&gt;=30100,I3492&lt;=34972),"Středočeský kraj",(IF(AND(I3492&gt;=35002,I3492&lt;=36271),"Karlovarský kraj",(IF(AND(I3492&gt;=37001,I3492&lt;=39201),"Jihočeský kraj",(IF(AND(I3492&gt;=39701,I3492&lt;=39901),"Jihočeský kraj",(IF(AND(I3492&gt;=39301,I3492&lt;=39601),"Kraj Vysočina",(IF(AND(I3492&gt;=58001,I3492&lt;=59501),"Kraj Vysočina",(IF(AND(I3492&gt;=67401,I3492&lt;=67602),"Kraj Vysočina",(IF(AND(I3492&gt;=40001,I3492&lt;=44101),"Ústecký kraj",(IF(AND(I3492&gt;=46001,I3492&lt;=47201),"Liberecký kraj",(IF(AND(I3492&gt;=51202,I3492&lt;=51401),"Liberecký kraj",(IF(AND(I3492&gt;=53002,I3492&lt;=53976),"Pardubický kraj",(IF(AND(I3492&gt;=56002,I3492&lt;=57201),"Pardubický kraj",(IF(AND(I3492&gt;=60200,I3492&lt;=67201),"Jihomoravský kraj",(IF(AND(I3492&gt;=67801,I3492&lt;=68501),"Jihomoravský kraj",(IF(AND(I3492&gt;=69002,I3492&lt;=69801),"Jihomoravský kraj",(IF(AND(I3492&gt;=68601,I3492&lt;=68801),"Zlínský kraj",(IF(AND(I3492&gt;=75501,I3492&lt;=76901),"Zlínský kraj",(IF(AND(I3492&gt;=70030,I3492&lt;=74901),"Moravskoslezský kraj",(IF(AND(I3492&gt;=75000,I3492&lt;=75368),"Olomoucký kraj",(IF(AND(I3492&gt;=77200,I3492&lt;=79862),"Olomoucký kraj",(IF(AND(I3492&gt;=50011,I3492&lt;=50301),"Královéhradecký kraj",(IF(AND(I3492&gt;=54301,I3492&lt;=54303),"Královéhradecký kraj","0")))))))))))))))))))))))))))))))))))))))))))))))</f>
        <v>Jihomoravský kraj</v>
      </c>
      <c r="AB3492" t="s">
        <v>998</v>
      </c>
      <c r="AD3492" t="s">
        <v>998</v>
      </c>
      <c r="AE3492" t="s">
        <v>998</v>
      </c>
      <c r="AF3492" t="s">
        <v>998</v>
      </c>
      <c r="AG3492" s="107">
        <v>300</v>
      </c>
      <c r="AH3492" s="107">
        <v>0</v>
      </c>
      <c r="AI3492" s="107">
        <v>0</v>
      </c>
      <c r="AJ3492" t="s">
        <v>999</v>
      </c>
      <c r="AK3492" s="106">
        <v>44924</v>
      </c>
    </row>
    <row r="3493" spans="1:37" x14ac:dyDescent="0.45">
      <c r="A3493" t="s">
        <v>1007</v>
      </c>
      <c r="B3493" t="s">
        <v>3093</v>
      </c>
      <c r="C3493" t="s">
        <v>990</v>
      </c>
      <c r="D3493" t="s">
        <v>13358</v>
      </c>
      <c r="E3493" t="s">
        <v>992</v>
      </c>
      <c r="F3493" t="s">
        <v>6256</v>
      </c>
      <c r="G3493" t="s">
        <v>13359</v>
      </c>
      <c r="H3493" t="s">
        <v>1005</v>
      </c>
      <c r="I3493">
        <v>62100</v>
      </c>
      <c r="K3493" t="s">
        <v>13360</v>
      </c>
      <c r="L3493" s="106">
        <v>39820</v>
      </c>
      <c r="M3493">
        <v>14728849</v>
      </c>
      <c r="N3493" t="s">
        <v>996</v>
      </c>
      <c r="O3493" t="s">
        <v>12</v>
      </c>
      <c r="P3493" t="s">
        <v>997</v>
      </c>
      <c r="R3493" s="109" t="str">
        <f>IF(OR(P3493="SB",Q3493="SB"),"SB",0)</f>
        <v>SB</v>
      </c>
      <c r="T3493" s="110" t="s">
        <v>998</v>
      </c>
      <c r="V3493" s="113" t="str">
        <f>IF(AND(I3493&gt;=10000,I3493&lt;=19900),"Praha",(IF(AND(I3493&gt;=25001,I3493&lt;=29501),"Středočeský kraj",(IF(AND(I3493&gt;=30100,I3493&lt;=34972),"Středočeský kraj",(IF(AND(I3493&gt;=35002,I3493&lt;=36271),"Karlovarský kraj",(IF(AND(I3493&gt;=37001,I3493&lt;=39201),"Jihočeský kraj",(IF(AND(I3493&gt;=39701,I3493&lt;=39901),"Jihočeský kraj",(IF(AND(I3493&gt;=39301,I3493&lt;=39601),"Kraj Vysočina",(IF(AND(I3493&gt;=58001,I3493&lt;=59501),"Kraj Vysočina",(IF(AND(I3493&gt;=67401,I3493&lt;=67602),"Kraj Vysočina",(IF(AND(I3493&gt;=40001,I3493&lt;=44101),"Ústecký kraj",(IF(AND(I3493&gt;=46001,I3493&lt;=47201),"Liberecký kraj",(IF(AND(I3493&gt;=51202,I3493&lt;=51401),"Liberecký kraj",(IF(AND(I3493&gt;=53002,I3493&lt;=53976),"Pardubický kraj",(IF(AND(I3493&gt;=56002,I3493&lt;=57201),"Pardubický kraj",(IF(AND(I3493&gt;=60200,I3493&lt;=67201),"Jihomoravský kraj",(IF(AND(I3493&gt;=67801,I3493&lt;=68501),"Jihomoravský kraj",(IF(AND(I3493&gt;=69002,I3493&lt;=69801),"Jihomoravský kraj",(IF(AND(I3493&gt;=68601,I3493&lt;=68801),"Zlínský kraj",(IF(AND(I3493&gt;=75501,I3493&lt;=76901),"Zlínský kraj",(IF(AND(I3493&gt;=70030,I3493&lt;=74901),"Moravskoslezský kraj",(IF(AND(I3493&gt;=75000,I3493&lt;=75368),"Olomoucký kraj",(IF(AND(I3493&gt;=77200,I3493&lt;=79862),"Olomoucký kraj",(IF(AND(I3493&gt;=50011,I3493&lt;=50301),"Královéhradecký kraj",(IF(AND(I3493&gt;=54301,I3493&lt;=54303),"Královéhradecký kraj","0")))))))))))))))))))))))))))))))))))))))))))))))</f>
        <v>Jihomoravský kraj</v>
      </c>
      <c r="AB3493" t="s">
        <v>998</v>
      </c>
      <c r="AD3493" t="s">
        <v>998</v>
      </c>
      <c r="AE3493" t="s">
        <v>998</v>
      </c>
      <c r="AF3493" t="s">
        <v>998</v>
      </c>
      <c r="AG3493" s="107">
        <v>300</v>
      </c>
      <c r="AH3493" s="107">
        <v>0</v>
      </c>
      <c r="AI3493" s="107">
        <v>0</v>
      </c>
      <c r="AJ3493" t="s">
        <v>999</v>
      </c>
      <c r="AK3493" s="106">
        <v>44923</v>
      </c>
    </row>
    <row r="3494" spans="1:37" x14ac:dyDescent="0.45">
      <c r="A3494" t="s">
        <v>1061</v>
      </c>
      <c r="B3494" t="s">
        <v>13365</v>
      </c>
      <c r="C3494" t="s">
        <v>990</v>
      </c>
      <c r="D3494" t="s">
        <v>13366</v>
      </c>
      <c r="E3494" t="s">
        <v>992</v>
      </c>
      <c r="F3494" t="s">
        <v>13367</v>
      </c>
      <c r="G3494">
        <v>13</v>
      </c>
      <c r="H3494" t="s">
        <v>1005</v>
      </c>
      <c r="I3494">
        <v>62100</v>
      </c>
      <c r="K3494" t="s">
        <v>13368</v>
      </c>
      <c r="L3494" s="106">
        <v>40860</v>
      </c>
      <c r="M3494">
        <v>14625381</v>
      </c>
      <c r="N3494" t="s">
        <v>996</v>
      </c>
      <c r="O3494" t="s">
        <v>12</v>
      </c>
      <c r="P3494" t="s">
        <v>997</v>
      </c>
      <c r="R3494" s="109" t="str">
        <f>IF(OR(P3494="SB",Q3494="SB"),"SB",0)</f>
        <v>SB</v>
      </c>
      <c r="T3494" s="110" t="s">
        <v>998</v>
      </c>
      <c r="V3494" s="113" t="str">
        <f>IF(AND(I3494&gt;=10000,I3494&lt;=19900),"Praha",(IF(AND(I3494&gt;=25001,I3494&lt;=29501),"Středočeský kraj",(IF(AND(I3494&gt;=30100,I3494&lt;=34972),"Středočeský kraj",(IF(AND(I3494&gt;=35002,I3494&lt;=36271),"Karlovarský kraj",(IF(AND(I3494&gt;=37001,I3494&lt;=39201),"Jihočeský kraj",(IF(AND(I3494&gt;=39701,I3494&lt;=39901),"Jihočeský kraj",(IF(AND(I3494&gt;=39301,I3494&lt;=39601),"Kraj Vysočina",(IF(AND(I3494&gt;=58001,I3494&lt;=59501),"Kraj Vysočina",(IF(AND(I3494&gt;=67401,I3494&lt;=67602),"Kraj Vysočina",(IF(AND(I3494&gt;=40001,I3494&lt;=44101),"Ústecký kraj",(IF(AND(I3494&gt;=46001,I3494&lt;=47201),"Liberecký kraj",(IF(AND(I3494&gt;=51202,I3494&lt;=51401),"Liberecký kraj",(IF(AND(I3494&gt;=53002,I3494&lt;=53976),"Pardubický kraj",(IF(AND(I3494&gt;=56002,I3494&lt;=57201),"Pardubický kraj",(IF(AND(I3494&gt;=60200,I3494&lt;=67201),"Jihomoravský kraj",(IF(AND(I3494&gt;=67801,I3494&lt;=68501),"Jihomoravský kraj",(IF(AND(I3494&gt;=69002,I3494&lt;=69801),"Jihomoravský kraj",(IF(AND(I3494&gt;=68601,I3494&lt;=68801),"Zlínský kraj",(IF(AND(I3494&gt;=75501,I3494&lt;=76901),"Zlínský kraj",(IF(AND(I3494&gt;=70030,I3494&lt;=74901),"Moravskoslezský kraj",(IF(AND(I3494&gt;=75000,I3494&lt;=75368),"Olomoucký kraj",(IF(AND(I3494&gt;=77200,I3494&lt;=79862),"Olomoucký kraj",(IF(AND(I3494&gt;=50011,I3494&lt;=50301),"Královéhradecký kraj",(IF(AND(I3494&gt;=54301,I3494&lt;=54303),"Královéhradecký kraj","0")))))))))))))))))))))))))))))))))))))))))))))))</f>
        <v>Jihomoravský kraj</v>
      </c>
      <c r="AB3494" t="s">
        <v>998</v>
      </c>
      <c r="AD3494" t="s">
        <v>998</v>
      </c>
      <c r="AE3494" t="s">
        <v>998</v>
      </c>
      <c r="AF3494" t="s">
        <v>998</v>
      </c>
      <c r="AG3494" s="107">
        <v>300</v>
      </c>
      <c r="AH3494" s="107">
        <v>0</v>
      </c>
      <c r="AI3494" s="107">
        <v>0</v>
      </c>
      <c r="AJ3494" t="s">
        <v>999</v>
      </c>
      <c r="AK3494" s="106">
        <v>44923</v>
      </c>
    </row>
    <row r="3495" spans="1:37" x14ac:dyDescent="0.45">
      <c r="A3495" t="s">
        <v>1061</v>
      </c>
      <c r="B3495" t="s">
        <v>13391</v>
      </c>
      <c r="C3495" t="s">
        <v>990</v>
      </c>
      <c r="D3495" t="s">
        <v>13392</v>
      </c>
      <c r="E3495" t="s">
        <v>992</v>
      </c>
      <c r="F3495" t="s">
        <v>13393</v>
      </c>
      <c r="G3495">
        <v>40</v>
      </c>
      <c r="H3495" t="s">
        <v>1005</v>
      </c>
      <c r="I3495">
        <v>62100</v>
      </c>
      <c r="K3495" t="s">
        <v>13394</v>
      </c>
      <c r="L3495" s="106">
        <v>41131</v>
      </c>
      <c r="M3495">
        <v>14610833</v>
      </c>
      <c r="N3495" t="s">
        <v>996</v>
      </c>
      <c r="O3495" t="s">
        <v>12</v>
      </c>
      <c r="P3495" t="s">
        <v>997</v>
      </c>
      <c r="R3495" s="109" t="str">
        <f>IF(OR(P3495="SB",Q3495="SB"),"SB",0)</f>
        <v>SB</v>
      </c>
      <c r="T3495" s="110" t="s">
        <v>998</v>
      </c>
      <c r="V3495" s="113" t="str">
        <f>IF(AND(I3495&gt;=10000,I3495&lt;=19900),"Praha",(IF(AND(I3495&gt;=25001,I3495&lt;=29501),"Středočeský kraj",(IF(AND(I3495&gt;=30100,I3495&lt;=34972),"Středočeský kraj",(IF(AND(I3495&gt;=35002,I3495&lt;=36271),"Karlovarský kraj",(IF(AND(I3495&gt;=37001,I3495&lt;=39201),"Jihočeský kraj",(IF(AND(I3495&gt;=39701,I3495&lt;=39901),"Jihočeský kraj",(IF(AND(I3495&gt;=39301,I3495&lt;=39601),"Kraj Vysočina",(IF(AND(I3495&gt;=58001,I3495&lt;=59501),"Kraj Vysočina",(IF(AND(I3495&gt;=67401,I3495&lt;=67602),"Kraj Vysočina",(IF(AND(I3495&gt;=40001,I3495&lt;=44101),"Ústecký kraj",(IF(AND(I3495&gt;=46001,I3495&lt;=47201),"Liberecký kraj",(IF(AND(I3495&gt;=51202,I3495&lt;=51401),"Liberecký kraj",(IF(AND(I3495&gt;=53002,I3495&lt;=53976),"Pardubický kraj",(IF(AND(I3495&gt;=56002,I3495&lt;=57201),"Pardubický kraj",(IF(AND(I3495&gt;=60200,I3495&lt;=67201),"Jihomoravský kraj",(IF(AND(I3495&gt;=67801,I3495&lt;=68501),"Jihomoravský kraj",(IF(AND(I3495&gt;=69002,I3495&lt;=69801),"Jihomoravský kraj",(IF(AND(I3495&gt;=68601,I3495&lt;=68801),"Zlínský kraj",(IF(AND(I3495&gt;=75501,I3495&lt;=76901),"Zlínský kraj",(IF(AND(I3495&gt;=70030,I3495&lt;=74901),"Moravskoslezský kraj",(IF(AND(I3495&gt;=75000,I3495&lt;=75368),"Olomoucký kraj",(IF(AND(I3495&gt;=77200,I3495&lt;=79862),"Olomoucký kraj",(IF(AND(I3495&gt;=50011,I3495&lt;=50301),"Královéhradecký kraj",(IF(AND(I3495&gt;=54301,I3495&lt;=54303),"Královéhradecký kraj","0")))))))))))))))))))))))))))))))))))))))))))))))</f>
        <v>Jihomoravský kraj</v>
      </c>
      <c r="AB3495" t="s">
        <v>998</v>
      </c>
      <c r="AD3495" t="s">
        <v>998</v>
      </c>
      <c r="AE3495" t="s">
        <v>998</v>
      </c>
      <c r="AF3495" t="s">
        <v>998</v>
      </c>
      <c r="AG3495" s="107">
        <v>300</v>
      </c>
      <c r="AH3495" s="107">
        <v>0</v>
      </c>
      <c r="AI3495" s="107">
        <v>0</v>
      </c>
      <c r="AJ3495" t="s">
        <v>999</v>
      </c>
      <c r="AK3495" s="106">
        <v>44924</v>
      </c>
    </row>
    <row r="3496" spans="1:37" x14ac:dyDescent="0.45">
      <c r="A3496" t="s">
        <v>1084</v>
      </c>
      <c r="B3496" t="s">
        <v>13391</v>
      </c>
      <c r="C3496" t="s">
        <v>990</v>
      </c>
      <c r="D3496" t="s">
        <v>13395</v>
      </c>
      <c r="E3496" t="s">
        <v>992</v>
      </c>
      <c r="F3496" t="s">
        <v>13393</v>
      </c>
      <c r="G3496">
        <v>40</v>
      </c>
      <c r="H3496" t="s">
        <v>1005</v>
      </c>
      <c r="I3496">
        <v>62100</v>
      </c>
      <c r="K3496" t="s">
        <v>13396</v>
      </c>
      <c r="L3496" s="106">
        <v>40429</v>
      </c>
      <c r="M3496">
        <v>14610732</v>
      </c>
      <c r="N3496" t="s">
        <v>996</v>
      </c>
      <c r="O3496" t="s">
        <v>12</v>
      </c>
      <c r="P3496" t="s">
        <v>997</v>
      </c>
      <c r="R3496" s="109" t="str">
        <f>IF(OR(P3496="SB",Q3496="SB"),"SB",0)</f>
        <v>SB</v>
      </c>
      <c r="T3496" s="110" t="s">
        <v>998</v>
      </c>
      <c r="V3496" s="113" t="str">
        <f>IF(AND(I3496&gt;=10000,I3496&lt;=19900),"Praha",(IF(AND(I3496&gt;=25001,I3496&lt;=29501),"Středočeský kraj",(IF(AND(I3496&gt;=30100,I3496&lt;=34972),"Středočeský kraj",(IF(AND(I3496&gt;=35002,I3496&lt;=36271),"Karlovarský kraj",(IF(AND(I3496&gt;=37001,I3496&lt;=39201),"Jihočeský kraj",(IF(AND(I3496&gt;=39701,I3496&lt;=39901),"Jihočeský kraj",(IF(AND(I3496&gt;=39301,I3496&lt;=39601),"Kraj Vysočina",(IF(AND(I3496&gt;=58001,I3496&lt;=59501),"Kraj Vysočina",(IF(AND(I3496&gt;=67401,I3496&lt;=67602),"Kraj Vysočina",(IF(AND(I3496&gt;=40001,I3496&lt;=44101),"Ústecký kraj",(IF(AND(I3496&gt;=46001,I3496&lt;=47201),"Liberecký kraj",(IF(AND(I3496&gt;=51202,I3496&lt;=51401),"Liberecký kraj",(IF(AND(I3496&gt;=53002,I3496&lt;=53976),"Pardubický kraj",(IF(AND(I3496&gt;=56002,I3496&lt;=57201),"Pardubický kraj",(IF(AND(I3496&gt;=60200,I3496&lt;=67201),"Jihomoravský kraj",(IF(AND(I3496&gt;=67801,I3496&lt;=68501),"Jihomoravský kraj",(IF(AND(I3496&gt;=69002,I3496&lt;=69801),"Jihomoravský kraj",(IF(AND(I3496&gt;=68601,I3496&lt;=68801),"Zlínský kraj",(IF(AND(I3496&gt;=75501,I3496&lt;=76901),"Zlínský kraj",(IF(AND(I3496&gt;=70030,I3496&lt;=74901),"Moravskoslezský kraj",(IF(AND(I3496&gt;=75000,I3496&lt;=75368),"Olomoucký kraj",(IF(AND(I3496&gt;=77200,I3496&lt;=79862),"Olomoucký kraj",(IF(AND(I3496&gt;=50011,I3496&lt;=50301),"Královéhradecký kraj",(IF(AND(I3496&gt;=54301,I3496&lt;=54303),"Královéhradecký kraj","0")))))))))))))))))))))))))))))))))))))))))))))))</f>
        <v>Jihomoravský kraj</v>
      </c>
      <c r="AB3496" t="s">
        <v>998</v>
      </c>
      <c r="AD3496" t="s">
        <v>998</v>
      </c>
      <c r="AE3496" t="s">
        <v>998</v>
      </c>
      <c r="AF3496" t="s">
        <v>998</v>
      </c>
      <c r="AG3496" s="107">
        <v>300</v>
      </c>
      <c r="AH3496" s="107">
        <v>0</v>
      </c>
      <c r="AI3496" s="107">
        <v>0</v>
      </c>
      <c r="AJ3496" t="s">
        <v>999</v>
      </c>
      <c r="AK3496" s="106">
        <v>44924</v>
      </c>
    </row>
    <row r="3497" spans="1:37" x14ac:dyDescent="0.45">
      <c r="A3497" t="s">
        <v>1481</v>
      </c>
      <c r="B3497" t="s">
        <v>13740</v>
      </c>
      <c r="C3497" t="s">
        <v>1002</v>
      </c>
      <c r="D3497" t="s">
        <v>13741</v>
      </c>
      <c r="E3497" t="s">
        <v>992</v>
      </c>
      <c r="F3497" t="s">
        <v>12611</v>
      </c>
      <c r="G3497">
        <v>1</v>
      </c>
      <c r="H3497" t="s">
        <v>1005</v>
      </c>
      <c r="I3497">
        <v>62100</v>
      </c>
      <c r="K3497" t="s">
        <v>13742</v>
      </c>
      <c r="L3497" s="106">
        <v>39582</v>
      </c>
      <c r="M3497">
        <v>14749966</v>
      </c>
      <c r="N3497" t="s">
        <v>996</v>
      </c>
      <c r="O3497" t="s">
        <v>12</v>
      </c>
      <c r="P3497" t="s">
        <v>997</v>
      </c>
      <c r="R3497" s="109" t="str">
        <f>IF(OR(P3497="SB",Q3497="SB"),"SB",0)</f>
        <v>SB</v>
      </c>
      <c r="T3497" s="110" t="s">
        <v>998</v>
      </c>
      <c r="V3497" s="113" t="str">
        <f>IF(AND(I3497&gt;=10000,I3497&lt;=19900),"Praha",(IF(AND(I3497&gt;=25001,I3497&lt;=29501),"Středočeský kraj",(IF(AND(I3497&gt;=30100,I3497&lt;=34972),"Středočeský kraj",(IF(AND(I3497&gt;=35002,I3497&lt;=36271),"Karlovarský kraj",(IF(AND(I3497&gt;=37001,I3497&lt;=39201),"Jihočeský kraj",(IF(AND(I3497&gt;=39701,I3497&lt;=39901),"Jihočeský kraj",(IF(AND(I3497&gt;=39301,I3497&lt;=39601),"Kraj Vysočina",(IF(AND(I3497&gt;=58001,I3497&lt;=59501),"Kraj Vysočina",(IF(AND(I3497&gt;=67401,I3497&lt;=67602),"Kraj Vysočina",(IF(AND(I3497&gt;=40001,I3497&lt;=44101),"Ústecký kraj",(IF(AND(I3497&gt;=46001,I3497&lt;=47201),"Liberecký kraj",(IF(AND(I3497&gt;=51202,I3497&lt;=51401),"Liberecký kraj",(IF(AND(I3497&gt;=53002,I3497&lt;=53976),"Pardubický kraj",(IF(AND(I3497&gt;=56002,I3497&lt;=57201),"Pardubický kraj",(IF(AND(I3497&gt;=60200,I3497&lt;=67201),"Jihomoravský kraj",(IF(AND(I3497&gt;=67801,I3497&lt;=68501),"Jihomoravský kraj",(IF(AND(I3497&gt;=69002,I3497&lt;=69801),"Jihomoravský kraj",(IF(AND(I3497&gt;=68601,I3497&lt;=68801),"Zlínský kraj",(IF(AND(I3497&gt;=75501,I3497&lt;=76901),"Zlínský kraj",(IF(AND(I3497&gt;=70030,I3497&lt;=74901),"Moravskoslezský kraj",(IF(AND(I3497&gt;=75000,I3497&lt;=75368),"Olomoucký kraj",(IF(AND(I3497&gt;=77200,I3497&lt;=79862),"Olomoucký kraj",(IF(AND(I3497&gt;=50011,I3497&lt;=50301),"Královéhradecký kraj",(IF(AND(I3497&gt;=54301,I3497&lt;=54303),"Královéhradecký kraj","0")))))))))))))))))))))))))))))))))))))))))))))))</f>
        <v>Jihomoravský kraj</v>
      </c>
      <c r="AB3497" t="s">
        <v>998</v>
      </c>
      <c r="AD3497" t="s">
        <v>998</v>
      </c>
      <c r="AE3497" t="s">
        <v>998</v>
      </c>
      <c r="AF3497" t="s">
        <v>998</v>
      </c>
      <c r="AG3497" s="107">
        <v>300</v>
      </c>
      <c r="AH3497" s="107">
        <v>0</v>
      </c>
      <c r="AI3497" s="107">
        <v>0</v>
      </c>
      <c r="AJ3497" t="s">
        <v>999</v>
      </c>
      <c r="AK3497" s="106">
        <v>44923</v>
      </c>
    </row>
    <row r="3498" spans="1:37" x14ac:dyDescent="0.45">
      <c r="A3498" t="s">
        <v>16044</v>
      </c>
      <c r="B3498" t="s">
        <v>16045</v>
      </c>
      <c r="C3498" t="s">
        <v>990</v>
      </c>
      <c r="D3498" t="s">
        <v>16046</v>
      </c>
      <c r="E3498" t="s">
        <v>992</v>
      </c>
      <c r="F3498" t="s">
        <v>6401</v>
      </c>
      <c r="G3498">
        <v>5</v>
      </c>
      <c r="H3498" t="s">
        <v>1005</v>
      </c>
      <c r="I3498">
        <v>62100</v>
      </c>
      <c r="K3498" t="s">
        <v>16047</v>
      </c>
      <c r="L3498" s="106">
        <v>40127</v>
      </c>
      <c r="M3498">
        <v>14664989</v>
      </c>
      <c r="N3498" t="s">
        <v>996</v>
      </c>
      <c r="O3498" t="s">
        <v>12</v>
      </c>
      <c r="P3498" t="s">
        <v>997</v>
      </c>
      <c r="R3498" s="109" t="str">
        <f>IF(OR(P3498="SB",Q3498="SB"),"SB",0)</f>
        <v>SB</v>
      </c>
      <c r="T3498" s="110" t="s">
        <v>998</v>
      </c>
      <c r="V3498" s="113" t="str">
        <f>IF(AND(I3498&gt;=10000,I3498&lt;=19900),"Praha",(IF(AND(I3498&gt;=25001,I3498&lt;=29501),"Středočeský kraj",(IF(AND(I3498&gt;=30100,I3498&lt;=34972),"Středočeský kraj",(IF(AND(I3498&gt;=35002,I3498&lt;=36271),"Karlovarský kraj",(IF(AND(I3498&gt;=37001,I3498&lt;=39201),"Jihočeský kraj",(IF(AND(I3498&gt;=39701,I3498&lt;=39901),"Jihočeský kraj",(IF(AND(I3498&gt;=39301,I3498&lt;=39601),"Kraj Vysočina",(IF(AND(I3498&gt;=58001,I3498&lt;=59501),"Kraj Vysočina",(IF(AND(I3498&gt;=67401,I3498&lt;=67602),"Kraj Vysočina",(IF(AND(I3498&gt;=40001,I3498&lt;=44101),"Ústecký kraj",(IF(AND(I3498&gt;=46001,I3498&lt;=47201),"Liberecký kraj",(IF(AND(I3498&gt;=51202,I3498&lt;=51401),"Liberecký kraj",(IF(AND(I3498&gt;=53002,I3498&lt;=53976),"Pardubický kraj",(IF(AND(I3498&gt;=56002,I3498&lt;=57201),"Pardubický kraj",(IF(AND(I3498&gt;=60200,I3498&lt;=67201),"Jihomoravský kraj",(IF(AND(I3498&gt;=67801,I3498&lt;=68501),"Jihomoravský kraj",(IF(AND(I3498&gt;=69002,I3498&lt;=69801),"Jihomoravský kraj",(IF(AND(I3498&gt;=68601,I3498&lt;=68801),"Zlínský kraj",(IF(AND(I3498&gt;=75501,I3498&lt;=76901),"Zlínský kraj",(IF(AND(I3498&gt;=70030,I3498&lt;=74901),"Moravskoslezský kraj",(IF(AND(I3498&gt;=75000,I3498&lt;=75368),"Olomoucký kraj",(IF(AND(I3498&gt;=77200,I3498&lt;=79862),"Olomoucký kraj",(IF(AND(I3498&gt;=50011,I3498&lt;=50301),"Královéhradecký kraj",(IF(AND(I3498&gt;=54301,I3498&lt;=54303),"Královéhradecký kraj","0")))))))))))))))))))))))))))))))))))))))))))))))</f>
        <v>Jihomoravský kraj</v>
      </c>
      <c r="AB3498" t="s">
        <v>998</v>
      </c>
      <c r="AD3498" t="s">
        <v>998</v>
      </c>
      <c r="AE3498" t="s">
        <v>998</v>
      </c>
      <c r="AF3498" t="s">
        <v>998</v>
      </c>
      <c r="AG3498" s="107">
        <v>300</v>
      </c>
      <c r="AH3498" s="107">
        <v>0</v>
      </c>
      <c r="AI3498" s="107">
        <v>0</v>
      </c>
      <c r="AJ3498" t="s">
        <v>999</v>
      </c>
      <c r="AK3498" s="106">
        <v>44923</v>
      </c>
    </row>
    <row r="3499" spans="1:37" x14ac:dyDescent="0.45">
      <c r="A3499" t="s">
        <v>1037</v>
      </c>
      <c r="B3499" t="s">
        <v>16409</v>
      </c>
      <c r="C3499" t="s">
        <v>990</v>
      </c>
      <c r="D3499" t="s">
        <v>16410</v>
      </c>
      <c r="E3499" t="s">
        <v>992</v>
      </c>
      <c r="F3499" t="s">
        <v>16411</v>
      </c>
      <c r="G3499">
        <v>62</v>
      </c>
      <c r="H3499" t="s">
        <v>1005</v>
      </c>
      <c r="I3499">
        <v>62100</v>
      </c>
      <c r="K3499" t="s">
        <v>16412</v>
      </c>
      <c r="L3499" s="106">
        <v>34402</v>
      </c>
      <c r="M3499">
        <v>14631647</v>
      </c>
      <c r="N3499" t="s">
        <v>996</v>
      </c>
      <c r="O3499" t="s">
        <v>12</v>
      </c>
      <c r="P3499" t="s">
        <v>997</v>
      </c>
      <c r="R3499" s="109" t="str">
        <f>IF(OR(P3499="SB",Q3499="SB"),"SB",0)</f>
        <v>SB</v>
      </c>
      <c r="T3499" s="110" t="s">
        <v>998</v>
      </c>
      <c r="V3499" s="113" t="str">
        <f>IF(AND(I3499&gt;=10000,I3499&lt;=19900),"Praha",(IF(AND(I3499&gt;=25001,I3499&lt;=29501),"Středočeský kraj",(IF(AND(I3499&gt;=30100,I3499&lt;=34972),"Středočeský kraj",(IF(AND(I3499&gt;=35002,I3499&lt;=36271),"Karlovarský kraj",(IF(AND(I3499&gt;=37001,I3499&lt;=39201),"Jihočeský kraj",(IF(AND(I3499&gt;=39701,I3499&lt;=39901),"Jihočeský kraj",(IF(AND(I3499&gt;=39301,I3499&lt;=39601),"Kraj Vysočina",(IF(AND(I3499&gt;=58001,I3499&lt;=59501),"Kraj Vysočina",(IF(AND(I3499&gt;=67401,I3499&lt;=67602),"Kraj Vysočina",(IF(AND(I3499&gt;=40001,I3499&lt;=44101),"Ústecký kraj",(IF(AND(I3499&gt;=46001,I3499&lt;=47201),"Liberecký kraj",(IF(AND(I3499&gt;=51202,I3499&lt;=51401),"Liberecký kraj",(IF(AND(I3499&gt;=53002,I3499&lt;=53976),"Pardubický kraj",(IF(AND(I3499&gt;=56002,I3499&lt;=57201),"Pardubický kraj",(IF(AND(I3499&gt;=60200,I3499&lt;=67201),"Jihomoravský kraj",(IF(AND(I3499&gt;=67801,I3499&lt;=68501),"Jihomoravský kraj",(IF(AND(I3499&gt;=69002,I3499&lt;=69801),"Jihomoravský kraj",(IF(AND(I3499&gt;=68601,I3499&lt;=68801),"Zlínský kraj",(IF(AND(I3499&gt;=75501,I3499&lt;=76901),"Zlínský kraj",(IF(AND(I3499&gt;=70030,I3499&lt;=74901),"Moravskoslezský kraj",(IF(AND(I3499&gt;=75000,I3499&lt;=75368),"Olomoucký kraj",(IF(AND(I3499&gt;=77200,I3499&lt;=79862),"Olomoucký kraj",(IF(AND(I3499&gt;=50011,I3499&lt;=50301),"Královéhradecký kraj",(IF(AND(I3499&gt;=54301,I3499&lt;=54303),"Královéhradecký kraj","0")))))))))))))))))))))))))))))))))))))))))))))))</f>
        <v>Jihomoravský kraj</v>
      </c>
      <c r="AB3499" t="s">
        <v>998</v>
      </c>
      <c r="AD3499" t="s">
        <v>998</v>
      </c>
      <c r="AE3499" t="s">
        <v>998</v>
      </c>
      <c r="AF3499" t="s">
        <v>998</v>
      </c>
      <c r="AG3499" s="107">
        <v>0</v>
      </c>
      <c r="AH3499" s="107">
        <v>0</v>
      </c>
      <c r="AI3499" s="107">
        <v>0</v>
      </c>
      <c r="AJ3499" t="s">
        <v>1012</v>
      </c>
    </row>
    <row r="3500" spans="1:37" x14ac:dyDescent="0.45">
      <c r="A3500" t="s">
        <v>988</v>
      </c>
      <c r="B3500" t="s">
        <v>1793</v>
      </c>
      <c r="C3500" t="s">
        <v>990</v>
      </c>
      <c r="D3500" t="s">
        <v>17226</v>
      </c>
      <c r="E3500" t="s">
        <v>992</v>
      </c>
      <c r="F3500" t="s">
        <v>2765</v>
      </c>
      <c r="G3500">
        <v>625</v>
      </c>
      <c r="H3500" t="s">
        <v>1005</v>
      </c>
      <c r="I3500">
        <v>62100</v>
      </c>
      <c r="K3500" t="s">
        <v>17227</v>
      </c>
      <c r="L3500" s="106">
        <v>31201</v>
      </c>
      <c r="M3500">
        <v>12979314</v>
      </c>
      <c r="N3500" t="s">
        <v>996</v>
      </c>
      <c r="O3500" t="s">
        <v>12</v>
      </c>
      <c r="P3500" t="s">
        <v>997</v>
      </c>
      <c r="R3500" s="109" t="str">
        <f>IF(OR(P3500="SB",Q3500="SB"),"SB",0)</f>
        <v>SB</v>
      </c>
      <c r="T3500" s="110" t="s">
        <v>998</v>
      </c>
      <c r="V3500" s="113" t="str">
        <f>IF(AND(I3500&gt;=10000,I3500&lt;=19900),"Praha",(IF(AND(I3500&gt;=25001,I3500&lt;=29501),"Středočeský kraj",(IF(AND(I3500&gt;=30100,I3500&lt;=34972),"Středočeský kraj",(IF(AND(I3500&gt;=35002,I3500&lt;=36271),"Karlovarský kraj",(IF(AND(I3500&gt;=37001,I3500&lt;=39201),"Jihočeský kraj",(IF(AND(I3500&gt;=39701,I3500&lt;=39901),"Jihočeský kraj",(IF(AND(I3500&gt;=39301,I3500&lt;=39601),"Kraj Vysočina",(IF(AND(I3500&gt;=58001,I3500&lt;=59501),"Kraj Vysočina",(IF(AND(I3500&gt;=67401,I3500&lt;=67602),"Kraj Vysočina",(IF(AND(I3500&gt;=40001,I3500&lt;=44101),"Ústecký kraj",(IF(AND(I3500&gt;=46001,I3500&lt;=47201),"Liberecký kraj",(IF(AND(I3500&gt;=51202,I3500&lt;=51401),"Liberecký kraj",(IF(AND(I3500&gt;=53002,I3500&lt;=53976),"Pardubický kraj",(IF(AND(I3500&gt;=56002,I3500&lt;=57201),"Pardubický kraj",(IF(AND(I3500&gt;=60200,I3500&lt;=67201),"Jihomoravský kraj",(IF(AND(I3500&gt;=67801,I3500&lt;=68501),"Jihomoravský kraj",(IF(AND(I3500&gt;=69002,I3500&lt;=69801),"Jihomoravský kraj",(IF(AND(I3500&gt;=68601,I3500&lt;=68801),"Zlínský kraj",(IF(AND(I3500&gt;=75501,I3500&lt;=76901),"Zlínský kraj",(IF(AND(I3500&gt;=70030,I3500&lt;=74901),"Moravskoslezský kraj",(IF(AND(I3500&gt;=75000,I3500&lt;=75368),"Olomoucký kraj",(IF(AND(I3500&gt;=77200,I3500&lt;=79862),"Olomoucký kraj",(IF(AND(I3500&gt;=50011,I3500&lt;=50301),"Královéhradecký kraj",(IF(AND(I3500&gt;=54301,I3500&lt;=54303),"Královéhradecký kraj","0")))))))))))))))))))))))))))))))))))))))))))))))</f>
        <v>Jihomoravský kraj</v>
      </c>
      <c r="AB3500" t="s">
        <v>998</v>
      </c>
      <c r="AD3500" t="s">
        <v>998</v>
      </c>
      <c r="AE3500" t="s">
        <v>998</v>
      </c>
      <c r="AF3500" t="s">
        <v>998</v>
      </c>
      <c r="AG3500" s="107">
        <v>0</v>
      </c>
      <c r="AH3500" s="107">
        <v>0</v>
      </c>
      <c r="AI3500" s="107">
        <v>0</v>
      </c>
      <c r="AJ3500" t="s">
        <v>1012</v>
      </c>
    </row>
    <row r="3501" spans="1:37" x14ac:dyDescent="0.45">
      <c r="A3501" t="s">
        <v>1363</v>
      </c>
      <c r="B3501" t="s">
        <v>18455</v>
      </c>
      <c r="C3501" t="s">
        <v>990</v>
      </c>
      <c r="D3501" t="s">
        <v>18456</v>
      </c>
      <c r="E3501" t="s">
        <v>992</v>
      </c>
      <c r="F3501" t="s">
        <v>18040</v>
      </c>
      <c r="G3501">
        <v>2</v>
      </c>
      <c r="H3501" t="s">
        <v>1005</v>
      </c>
      <c r="I3501">
        <v>62100</v>
      </c>
      <c r="K3501" t="s">
        <v>18457</v>
      </c>
      <c r="L3501" s="106">
        <v>41769</v>
      </c>
      <c r="M3501">
        <v>14626391</v>
      </c>
      <c r="N3501" t="s">
        <v>996</v>
      </c>
      <c r="O3501" t="s">
        <v>12</v>
      </c>
      <c r="P3501" t="s">
        <v>997</v>
      </c>
      <c r="R3501" s="109" t="str">
        <f>IF(OR(P3501="SB",Q3501="SB"),"SB",0)</f>
        <v>SB</v>
      </c>
      <c r="T3501" s="110" t="s">
        <v>998</v>
      </c>
      <c r="V3501" s="113" t="str">
        <f>IF(AND(I3501&gt;=10000,I3501&lt;=19900),"Praha",(IF(AND(I3501&gt;=25001,I3501&lt;=29501),"Středočeský kraj",(IF(AND(I3501&gt;=30100,I3501&lt;=34972),"Středočeský kraj",(IF(AND(I3501&gt;=35002,I3501&lt;=36271),"Karlovarský kraj",(IF(AND(I3501&gt;=37001,I3501&lt;=39201),"Jihočeský kraj",(IF(AND(I3501&gt;=39701,I3501&lt;=39901),"Jihočeský kraj",(IF(AND(I3501&gt;=39301,I3501&lt;=39601),"Kraj Vysočina",(IF(AND(I3501&gt;=58001,I3501&lt;=59501),"Kraj Vysočina",(IF(AND(I3501&gt;=67401,I3501&lt;=67602),"Kraj Vysočina",(IF(AND(I3501&gt;=40001,I3501&lt;=44101),"Ústecký kraj",(IF(AND(I3501&gt;=46001,I3501&lt;=47201),"Liberecký kraj",(IF(AND(I3501&gt;=51202,I3501&lt;=51401),"Liberecký kraj",(IF(AND(I3501&gt;=53002,I3501&lt;=53976),"Pardubický kraj",(IF(AND(I3501&gt;=56002,I3501&lt;=57201),"Pardubický kraj",(IF(AND(I3501&gt;=60200,I3501&lt;=67201),"Jihomoravský kraj",(IF(AND(I3501&gt;=67801,I3501&lt;=68501),"Jihomoravský kraj",(IF(AND(I3501&gt;=69002,I3501&lt;=69801),"Jihomoravský kraj",(IF(AND(I3501&gt;=68601,I3501&lt;=68801),"Zlínský kraj",(IF(AND(I3501&gt;=75501,I3501&lt;=76901),"Zlínský kraj",(IF(AND(I3501&gt;=70030,I3501&lt;=74901),"Moravskoslezský kraj",(IF(AND(I3501&gt;=75000,I3501&lt;=75368),"Olomoucký kraj",(IF(AND(I3501&gt;=77200,I3501&lt;=79862),"Olomoucký kraj",(IF(AND(I3501&gt;=50011,I3501&lt;=50301),"Královéhradecký kraj",(IF(AND(I3501&gt;=54301,I3501&lt;=54303),"Královéhradecký kraj","0")))))))))))))))))))))))))))))))))))))))))))))))</f>
        <v>Jihomoravský kraj</v>
      </c>
      <c r="AB3501" t="s">
        <v>998</v>
      </c>
      <c r="AD3501" t="s">
        <v>998</v>
      </c>
      <c r="AE3501" t="s">
        <v>998</v>
      </c>
      <c r="AF3501" t="s">
        <v>998</v>
      </c>
      <c r="AG3501" s="107">
        <v>300</v>
      </c>
      <c r="AH3501" s="107">
        <v>0</v>
      </c>
      <c r="AI3501" s="107">
        <v>0</v>
      </c>
      <c r="AJ3501" t="s">
        <v>999</v>
      </c>
      <c r="AK3501" s="106">
        <v>44923</v>
      </c>
    </row>
    <row r="3502" spans="1:37" x14ac:dyDescent="0.45">
      <c r="A3502" t="s">
        <v>1007</v>
      </c>
      <c r="B3502" t="s">
        <v>19211</v>
      </c>
      <c r="C3502" t="s">
        <v>990</v>
      </c>
      <c r="D3502" t="s">
        <v>19212</v>
      </c>
      <c r="E3502" t="s">
        <v>992</v>
      </c>
      <c r="F3502" t="s">
        <v>3419</v>
      </c>
      <c r="G3502">
        <v>1</v>
      </c>
      <c r="H3502" t="s">
        <v>1005</v>
      </c>
      <c r="I3502">
        <v>62100</v>
      </c>
      <c r="K3502" t="s">
        <v>19213</v>
      </c>
      <c r="L3502" s="106">
        <v>30681</v>
      </c>
      <c r="M3502">
        <v>12980425</v>
      </c>
      <c r="N3502" t="s">
        <v>996</v>
      </c>
      <c r="O3502" t="s">
        <v>12</v>
      </c>
      <c r="P3502" t="s">
        <v>997</v>
      </c>
      <c r="R3502" s="109" t="str">
        <f>IF(OR(P3502="SB",Q3502="SB"),"SB",0)</f>
        <v>SB</v>
      </c>
      <c r="T3502" s="110" t="s">
        <v>998</v>
      </c>
      <c r="V3502" s="113" t="str">
        <f>IF(AND(I3502&gt;=10000,I3502&lt;=19900),"Praha",(IF(AND(I3502&gt;=25001,I3502&lt;=29501),"Středočeský kraj",(IF(AND(I3502&gt;=30100,I3502&lt;=34972),"Středočeský kraj",(IF(AND(I3502&gt;=35002,I3502&lt;=36271),"Karlovarský kraj",(IF(AND(I3502&gt;=37001,I3502&lt;=39201),"Jihočeský kraj",(IF(AND(I3502&gt;=39701,I3502&lt;=39901),"Jihočeský kraj",(IF(AND(I3502&gt;=39301,I3502&lt;=39601),"Kraj Vysočina",(IF(AND(I3502&gt;=58001,I3502&lt;=59501),"Kraj Vysočina",(IF(AND(I3502&gt;=67401,I3502&lt;=67602),"Kraj Vysočina",(IF(AND(I3502&gt;=40001,I3502&lt;=44101),"Ústecký kraj",(IF(AND(I3502&gt;=46001,I3502&lt;=47201),"Liberecký kraj",(IF(AND(I3502&gt;=51202,I3502&lt;=51401),"Liberecký kraj",(IF(AND(I3502&gt;=53002,I3502&lt;=53976),"Pardubický kraj",(IF(AND(I3502&gt;=56002,I3502&lt;=57201),"Pardubický kraj",(IF(AND(I3502&gt;=60200,I3502&lt;=67201),"Jihomoravský kraj",(IF(AND(I3502&gt;=67801,I3502&lt;=68501),"Jihomoravský kraj",(IF(AND(I3502&gt;=69002,I3502&lt;=69801),"Jihomoravský kraj",(IF(AND(I3502&gt;=68601,I3502&lt;=68801),"Zlínský kraj",(IF(AND(I3502&gt;=75501,I3502&lt;=76901),"Zlínský kraj",(IF(AND(I3502&gt;=70030,I3502&lt;=74901),"Moravskoslezský kraj",(IF(AND(I3502&gt;=75000,I3502&lt;=75368),"Olomoucký kraj",(IF(AND(I3502&gt;=77200,I3502&lt;=79862),"Olomoucký kraj",(IF(AND(I3502&gt;=50011,I3502&lt;=50301),"Královéhradecký kraj",(IF(AND(I3502&gt;=54301,I3502&lt;=54303),"Královéhradecký kraj","0")))))))))))))))))))))))))))))))))))))))))))))))</f>
        <v>Jihomoravský kraj</v>
      </c>
      <c r="AB3502" t="s">
        <v>998</v>
      </c>
      <c r="AD3502" t="s">
        <v>998</v>
      </c>
      <c r="AE3502" t="s">
        <v>998</v>
      </c>
      <c r="AF3502" t="s">
        <v>998</v>
      </c>
      <c r="AG3502" s="107">
        <v>0</v>
      </c>
      <c r="AH3502" s="107">
        <v>0</v>
      </c>
      <c r="AI3502" s="107">
        <v>0</v>
      </c>
      <c r="AJ3502" t="s">
        <v>1012</v>
      </c>
    </row>
    <row r="3503" spans="1:37" x14ac:dyDescent="0.45">
      <c r="A3503" t="s">
        <v>988</v>
      </c>
      <c r="B3503" t="s">
        <v>19245</v>
      </c>
      <c r="C3503" t="s">
        <v>990</v>
      </c>
      <c r="D3503" t="s">
        <v>19246</v>
      </c>
      <c r="E3503" t="s">
        <v>992</v>
      </c>
      <c r="F3503" t="s">
        <v>11573</v>
      </c>
      <c r="G3503">
        <v>24</v>
      </c>
      <c r="H3503" t="s">
        <v>1005</v>
      </c>
      <c r="I3503">
        <v>62100</v>
      </c>
      <c r="K3503" t="s">
        <v>19247</v>
      </c>
      <c r="L3503" s="106">
        <v>39693</v>
      </c>
      <c r="M3503">
        <v>14666104</v>
      </c>
      <c r="N3503" t="s">
        <v>996</v>
      </c>
      <c r="O3503" t="s">
        <v>12</v>
      </c>
      <c r="P3503" t="s">
        <v>997</v>
      </c>
      <c r="R3503" s="109" t="str">
        <f>IF(OR(P3503="SB",Q3503="SB"),"SB",0)</f>
        <v>SB</v>
      </c>
      <c r="T3503" s="110" t="s">
        <v>998</v>
      </c>
      <c r="V3503" s="113" t="str">
        <f>IF(AND(I3503&gt;=10000,I3503&lt;=19900),"Praha",(IF(AND(I3503&gt;=25001,I3503&lt;=29501),"Středočeský kraj",(IF(AND(I3503&gt;=30100,I3503&lt;=34972),"Středočeský kraj",(IF(AND(I3503&gt;=35002,I3503&lt;=36271),"Karlovarský kraj",(IF(AND(I3503&gt;=37001,I3503&lt;=39201),"Jihočeský kraj",(IF(AND(I3503&gt;=39701,I3503&lt;=39901),"Jihočeský kraj",(IF(AND(I3503&gt;=39301,I3503&lt;=39601),"Kraj Vysočina",(IF(AND(I3503&gt;=58001,I3503&lt;=59501),"Kraj Vysočina",(IF(AND(I3503&gt;=67401,I3503&lt;=67602),"Kraj Vysočina",(IF(AND(I3503&gt;=40001,I3503&lt;=44101),"Ústecký kraj",(IF(AND(I3503&gt;=46001,I3503&lt;=47201),"Liberecký kraj",(IF(AND(I3503&gt;=51202,I3503&lt;=51401),"Liberecký kraj",(IF(AND(I3503&gt;=53002,I3503&lt;=53976),"Pardubický kraj",(IF(AND(I3503&gt;=56002,I3503&lt;=57201),"Pardubický kraj",(IF(AND(I3503&gt;=60200,I3503&lt;=67201),"Jihomoravský kraj",(IF(AND(I3503&gt;=67801,I3503&lt;=68501),"Jihomoravský kraj",(IF(AND(I3503&gt;=69002,I3503&lt;=69801),"Jihomoravský kraj",(IF(AND(I3503&gt;=68601,I3503&lt;=68801),"Zlínský kraj",(IF(AND(I3503&gt;=75501,I3503&lt;=76901),"Zlínský kraj",(IF(AND(I3503&gt;=70030,I3503&lt;=74901),"Moravskoslezský kraj",(IF(AND(I3503&gt;=75000,I3503&lt;=75368),"Olomoucký kraj",(IF(AND(I3503&gt;=77200,I3503&lt;=79862),"Olomoucký kraj",(IF(AND(I3503&gt;=50011,I3503&lt;=50301),"Královéhradecký kraj",(IF(AND(I3503&gt;=54301,I3503&lt;=54303),"Královéhradecký kraj","0")))))))))))))))))))))))))))))))))))))))))))))))</f>
        <v>Jihomoravský kraj</v>
      </c>
      <c r="AB3503" t="s">
        <v>998</v>
      </c>
      <c r="AD3503" t="s">
        <v>998</v>
      </c>
      <c r="AE3503" t="s">
        <v>998</v>
      </c>
      <c r="AF3503" t="s">
        <v>998</v>
      </c>
      <c r="AG3503" s="107">
        <v>300</v>
      </c>
      <c r="AH3503" s="107">
        <v>0</v>
      </c>
      <c r="AI3503" s="107">
        <v>0</v>
      </c>
      <c r="AJ3503" t="s">
        <v>999</v>
      </c>
      <c r="AK3503" s="106">
        <v>44923</v>
      </c>
    </row>
    <row r="3504" spans="1:37" x14ac:dyDescent="0.45">
      <c r="A3504" t="s">
        <v>1326</v>
      </c>
      <c r="B3504" t="s">
        <v>19274</v>
      </c>
      <c r="C3504" t="s">
        <v>990</v>
      </c>
      <c r="D3504" t="s">
        <v>19275</v>
      </c>
      <c r="E3504" t="s">
        <v>992</v>
      </c>
      <c r="F3504" t="s">
        <v>9512</v>
      </c>
      <c r="G3504">
        <v>37</v>
      </c>
      <c r="H3504" t="s">
        <v>1005</v>
      </c>
      <c r="I3504">
        <v>62100</v>
      </c>
      <c r="K3504" t="s">
        <v>19276</v>
      </c>
      <c r="L3504" s="106">
        <v>41016</v>
      </c>
      <c r="M3504">
        <v>14646603</v>
      </c>
      <c r="N3504" t="s">
        <v>996</v>
      </c>
      <c r="O3504" t="s">
        <v>12</v>
      </c>
      <c r="P3504" t="s">
        <v>997</v>
      </c>
      <c r="R3504" s="109" t="str">
        <f>IF(OR(P3504="SB",Q3504="SB"),"SB",0)</f>
        <v>SB</v>
      </c>
      <c r="T3504" s="110" t="s">
        <v>998</v>
      </c>
      <c r="V3504" s="113" t="str">
        <f>IF(AND(I3504&gt;=10000,I3504&lt;=19900),"Praha",(IF(AND(I3504&gt;=25001,I3504&lt;=29501),"Středočeský kraj",(IF(AND(I3504&gt;=30100,I3504&lt;=34972),"Středočeský kraj",(IF(AND(I3504&gt;=35002,I3504&lt;=36271),"Karlovarský kraj",(IF(AND(I3504&gt;=37001,I3504&lt;=39201),"Jihočeský kraj",(IF(AND(I3504&gt;=39701,I3504&lt;=39901),"Jihočeský kraj",(IF(AND(I3504&gt;=39301,I3504&lt;=39601),"Kraj Vysočina",(IF(AND(I3504&gt;=58001,I3504&lt;=59501),"Kraj Vysočina",(IF(AND(I3504&gt;=67401,I3504&lt;=67602),"Kraj Vysočina",(IF(AND(I3504&gt;=40001,I3504&lt;=44101),"Ústecký kraj",(IF(AND(I3504&gt;=46001,I3504&lt;=47201),"Liberecký kraj",(IF(AND(I3504&gt;=51202,I3504&lt;=51401),"Liberecký kraj",(IF(AND(I3504&gt;=53002,I3504&lt;=53976),"Pardubický kraj",(IF(AND(I3504&gt;=56002,I3504&lt;=57201),"Pardubický kraj",(IF(AND(I3504&gt;=60200,I3504&lt;=67201),"Jihomoravský kraj",(IF(AND(I3504&gt;=67801,I3504&lt;=68501),"Jihomoravský kraj",(IF(AND(I3504&gt;=69002,I3504&lt;=69801),"Jihomoravský kraj",(IF(AND(I3504&gt;=68601,I3504&lt;=68801),"Zlínský kraj",(IF(AND(I3504&gt;=75501,I3504&lt;=76901),"Zlínský kraj",(IF(AND(I3504&gt;=70030,I3504&lt;=74901),"Moravskoslezský kraj",(IF(AND(I3504&gt;=75000,I3504&lt;=75368),"Olomoucký kraj",(IF(AND(I3504&gt;=77200,I3504&lt;=79862),"Olomoucký kraj",(IF(AND(I3504&gt;=50011,I3504&lt;=50301),"Královéhradecký kraj",(IF(AND(I3504&gt;=54301,I3504&lt;=54303),"Královéhradecký kraj","0")))))))))))))))))))))))))))))))))))))))))))))))</f>
        <v>Jihomoravský kraj</v>
      </c>
      <c r="AB3504" t="s">
        <v>998</v>
      </c>
      <c r="AD3504" t="s">
        <v>998</v>
      </c>
      <c r="AE3504" t="s">
        <v>998</v>
      </c>
      <c r="AF3504" t="s">
        <v>998</v>
      </c>
      <c r="AG3504" s="107">
        <v>300</v>
      </c>
      <c r="AH3504" s="107">
        <v>0</v>
      </c>
      <c r="AI3504" s="107">
        <v>0</v>
      </c>
      <c r="AJ3504" t="s">
        <v>999</v>
      </c>
      <c r="AK3504" s="106">
        <v>44924</v>
      </c>
    </row>
    <row r="3505" spans="1:37" x14ac:dyDescent="0.45">
      <c r="A3505" t="s">
        <v>1210</v>
      </c>
      <c r="B3505" t="s">
        <v>19277</v>
      </c>
      <c r="C3505" t="s">
        <v>990</v>
      </c>
      <c r="D3505" t="s">
        <v>19278</v>
      </c>
      <c r="E3505" t="s">
        <v>992</v>
      </c>
      <c r="F3505" t="s">
        <v>9512</v>
      </c>
      <c r="G3505">
        <v>37</v>
      </c>
      <c r="H3505" t="s">
        <v>1005</v>
      </c>
      <c r="I3505">
        <v>62100</v>
      </c>
      <c r="K3505" t="s">
        <v>19276</v>
      </c>
      <c r="L3505" s="106">
        <v>39865</v>
      </c>
      <c r="M3505">
        <v>14646502</v>
      </c>
      <c r="N3505" t="s">
        <v>996</v>
      </c>
      <c r="O3505" t="s">
        <v>12</v>
      </c>
      <c r="P3505" t="s">
        <v>997</v>
      </c>
      <c r="R3505" s="109" t="str">
        <f>IF(OR(P3505="SB",Q3505="SB"),"SB",0)</f>
        <v>SB</v>
      </c>
      <c r="T3505" s="110" t="s">
        <v>998</v>
      </c>
      <c r="V3505" s="113" t="str">
        <f>IF(AND(I3505&gt;=10000,I3505&lt;=19900),"Praha",(IF(AND(I3505&gt;=25001,I3505&lt;=29501),"Středočeský kraj",(IF(AND(I3505&gt;=30100,I3505&lt;=34972),"Středočeský kraj",(IF(AND(I3505&gt;=35002,I3505&lt;=36271),"Karlovarský kraj",(IF(AND(I3505&gt;=37001,I3505&lt;=39201),"Jihočeský kraj",(IF(AND(I3505&gt;=39701,I3505&lt;=39901),"Jihočeský kraj",(IF(AND(I3505&gt;=39301,I3505&lt;=39601),"Kraj Vysočina",(IF(AND(I3505&gt;=58001,I3505&lt;=59501),"Kraj Vysočina",(IF(AND(I3505&gt;=67401,I3505&lt;=67602),"Kraj Vysočina",(IF(AND(I3505&gt;=40001,I3505&lt;=44101),"Ústecký kraj",(IF(AND(I3505&gt;=46001,I3505&lt;=47201),"Liberecký kraj",(IF(AND(I3505&gt;=51202,I3505&lt;=51401),"Liberecký kraj",(IF(AND(I3505&gt;=53002,I3505&lt;=53976),"Pardubický kraj",(IF(AND(I3505&gt;=56002,I3505&lt;=57201),"Pardubický kraj",(IF(AND(I3505&gt;=60200,I3505&lt;=67201),"Jihomoravský kraj",(IF(AND(I3505&gt;=67801,I3505&lt;=68501),"Jihomoravský kraj",(IF(AND(I3505&gt;=69002,I3505&lt;=69801),"Jihomoravský kraj",(IF(AND(I3505&gt;=68601,I3505&lt;=68801),"Zlínský kraj",(IF(AND(I3505&gt;=75501,I3505&lt;=76901),"Zlínský kraj",(IF(AND(I3505&gt;=70030,I3505&lt;=74901),"Moravskoslezský kraj",(IF(AND(I3505&gt;=75000,I3505&lt;=75368),"Olomoucký kraj",(IF(AND(I3505&gt;=77200,I3505&lt;=79862),"Olomoucký kraj",(IF(AND(I3505&gt;=50011,I3505&lt;=50301),"Královéhradecký kraj",(IF(AND(I3505&gt;=54301,I3505&lt;=54303),"Královéhradecký kraj","0")))))))))))))))))))))))))))))))))))))))))))))))</f>
        <v>Jihomoravský kraj</v>
      </c>
      <c r="AB3505" t="s">
        <v>998</v>
      </c>
      <c r="AD3505" t="s">
        <v>998</v>
      </c>
      <c r="AE3505" t="s">
        <v>998</v>
      </c>
      <c r="AF3505" t="s">
        <v>998</v>
      </c>
      <c r="AG3505" s="107">
        <v>300</v>
      </c>
      <c r="AH3505" s="107">
        <v>0</v>
      </c>
      <c r="AI3505" s="107">
        <v>0</v>
      </c>
      <c r="AJ3505" t="s">
        <v>999</v>
      </c>
      <c r="AK3505" s="106">
        <v>44923</v>
      </c>
    </row>
    <row r="3506" spans="1:37" x14ac:dyDescent="0.45">
      <c r="A3506" t="s">
        <v>1026</v>
      </c>
      <c r="B3506" t="s">
        <v>3093</v>
      </c>
      <c r="C3506" t="s">
        <v>990</v>
      </c>
      <c r="D3506" t="s">
        <v>13364</v>
      </c>
      <c r="E3506" t="s">
        <v>992</v>
      </c>
      <c r="F3506" t="s">
        <v>6256</v>
      </c>
      <c r="G3506" t="s">
        <v>13359</v>
      </c>
      <c r="H3506" t="s">
        <v>1005</v>
      </c>
      <c r="I3506">
        <v>62100</v>
      </c>
      <c r="K3506" t="s">
        <v>13360</v>
      </c>
      <c r="L3506" s="106">
        <v>40155</v>
      </c>
      <c r="M3506">
        <v>14728950</v>
      </c>
      <c r="N3506" t="s">
        <v>996</v>
      </c>
      <c r="O3506" t="s">
        <v>12</v>
      </c>
      <c r="P3506" t="s">
        <v>997</v>
      </c>
      <c r="R3506" s="109" t="str">
        <f>IF(OR(P3506="SB",Q3506="SB"),"SB",0)</f>
        <v>SB</v>
      </c>
      <c r="V3506" s="113" t="str">
        <f>IF(AND(I3506&gt;=10000,I3506&lt;=19900),"Praha",(IF(AND(I3506&gt;=25001,I3506&lt;=29501),"Středočeský kraj",(IF(AND(I3506&gt;=30100,I3506&lt;=34972),"Středočeský kraj",(IF(AND(I3506&gt;=35002,I3506&lt;=36271),"Karlovarský kraj",(IF(AND(I3506&gt;=37001,I3506&lt;=39201),"Jihočeský kraj",(IF(AND(I3506&gt;=39701,I3506&lt;=39901),"Jihočeský kraj",(IF(AND(I3506&gt;=39301,I3506&lt;=39601),"Kraj Vysočina",(IF(AND(I3506&gt;=58001,I3506&lt;=59501),"Kraj Vysočina",(IF(AND(I3506&gt;=67401,I3506&lt;=67602),"Kraj Vysočina",(IF(AND(I3506&gt;=40001,I3506&lt;=44101),"Ústecký kraj",(IF(AND(I3506&gt;=46001,I3506&lt;=47201),"Liberecký kraj",(IF(AND(I3506&gt;=51202,I3506&lt;=51401),"Liberecký kraj",(IF(AND(I3506&gt;=53002,I3506&lt;=53976),"Pardubický kraj",(IF(AND(I3506&gt;=56002,I3506&lt;=57201),"Pardubický kraj",(IF(AND(I3506&gt;=60200,I3506&lt;=67201),"Jihomoravský kraj",(IF(AND(I3506&gt;=67801,I3506&lt;=68501),"Jihomoravský kraj",(IF(AND(I3506&gt;=69002,I3506&lt;=69801),"Jihomoravský kraj",(IF(AND(I3506&gt;=68601,I3506&lt;=68801),"Zlínský kraj",(IF(AND(I3506&gt;=75501,I3506&lt;=76901),"Zlínský kraj",(IF(AND(I3506&gt;=70030,I3506&lt;=74901),"Moravskoslezský kraj",(IF(AND(I3506&gt;=75000,I3506&lt;=75368),"Olomoucký kraj",(IF(AND(I3506&gt;=77200,I3506&lt;=79862),"Olomoucký kraj",(IF(AND(I3506&gt;=50011,I3506&lt;=50301),"Královéhradecký kraj",(IF(AND(I3506&gt;=54301,I3506&lt;=54303),"Královéhradecký kraj","0")))))))))))))))))))))))))))))))))))))))))))))))</f>
        <v>Jihomoravský kraj</v>
      </c>
      <c r="AD3506" t="s">
        <v>998</v>
      </c>
      <c r="AE3506" t="s">
        <v>998</v>
      </c>
      <c r="AF3506" t="s">
        <v>998</v>
      </c>
      <c r="AG3506" s="107">
        <v>300</v>
      </c>
      <c r="AH3506" s="107">
        <v>0</v>
      </c>
      <c r="AI3506" s="107">
        <v>0</v>
      </c>
      <c r="AJ3506" t="s">
        <v>999</v>
      </c>
      <c r="AK3506" s="106">
        <v>44923</v>
      </c>
    </row>
    <row r="3507" spans="1:37" x14ac:dyDescent="0.45">
      <c r="A3507" t="s">
        <v>1084</v>
      </c>
      <c r="B3507" t="s">
        <v>16256</v>
      </c>
      <c r="C3507" t="s">
        <v>990</v>
      </c>
      <c r="D3507" t="s">
        <v>16257</v>
      </c>
      <c r="E3507" t="s">
        <v>992</v>
      </c>
      <c r="F3507" t="s">
        <v>9070</v>
      </c>
      <c r="G3507">
        <v>8</v>
      </c>
      <c r="H3507" t="s">
        <v>1005</v>
      </c>
      <c r="I3507">
        <v>62100</v>
      </c>
      <c r="K3507" t="s">
        <v>16258</v>
      </c>
      <c r="L3507" s="106">
        <v>40285</v>
      </c>
      <c r="M3507">
        <v>14668225</v>
      </c>
      <c r="N3507" t="s">
        <v>996</v>
      </c>
      <c r="O3507" t="s">
        <v>12</v>
      </c>
      <c r="P3507" t="s">
        <v>997</v>
      </c>
      <c r="R3507" s="109" t="str">
        <f>IF(OR(P3507="SB",Q3507="SB"),"SB",0)</f>
        <v>SB</v>
      </c>
      <c r="V3507" s="113" t="str">
        <f>IF(AND(I3507&gt;=10000,I3507&lt;=19900),"Praha",(IF(AND(I3507&gt;=25001,I3507&lt;=29501),"Středočeský kraj",(IF(AND(I3507&gt;=30100,I3507&lt;=34972),"Středočeský kraj",(IF(AND(I3507&gt;=35002,I3507&lt;=36271),"Karlovarský kraj",(IF(AND(I3507&gt;=37001,I3507&lt;=39201),"Jihočeský kraj",(IF(AND(I3507&gt;=39701,I3507&lt;=39901),"Jihočeský kraj",(IF(AND(I3507&gt;=39301,I3507&lt;=39601),"Kraj Vysočina",(IF(AND(I3507&gt;=58001,I3507&lt;=59501),"Kraj Vysočina",(IF(AND(I3507&gt;=67401,I3507&lt;=67602),"Kraj Vysočina",(IF(AND(I3507&gt;=40001,I3507&lt;=44101),"Ústecký kraj",(IF(AND(I3507&gt;=46001,I3507&lt;=47201),"Liberecký kraj",(IF(AND(I3507&gt;=51202,I3507&lt;=51401),"Liberecký kraj",(IF(AND(I3507&gt;=53002,I3507&lt;=53976),"Pardubický kraj",(IF(AND(I3507&gt;=56002,I3507&lt;=57201),"Pardubický kraj",(IF(AND(I3507&gt;=60200,I3507&lt;=67201),"Jihomoravský kraj",(IF(AND(I3507&gt;=67801,I3507&lt;=68501),"Jihomoravský kraj",(IF(AND(I3507&gt;=69002,I3507&lt;=69801),"Jihomoravský kraj",(IF(AND(I3507&gt;=68601,I3507&lt;=68801),"Zlínský kraj",(IF(AND(I3507&gt;=75501,I3507&lt;=76901),"Zlínský kraj",(IF(AND(I3507&gt;=70030,I3507&lt;=74901),"Moravskoslezský kraj",(IF(AND(I3507&gt;=75000,I3507&lt;=75368),"Olomoucký kraj",(IF(AND(I3507&gt;=77200,I3507&lt;=79862),"Olomoucký kraj",(IF(AND(I3507&gt;=50011,I3507&lt;=50301),"Královéhradecký kraj",(IF(AND(I3507&gt;=54301,I3507&lt;=54303),"Královéhradecký kraj","0")))))))))))))))))))))))))))))))))))))))))))))))</f>
        <v>Jihomoravský kraj</v>
      </c>
      <c r="AD3507" t="s">
        <v>998</v>
      </c>
      <c r="AE3507" t="s">
        <v>998</v>
      </c>
      <c r="AF3507" t="s">
        <v>998</v>
      </c>
      <c r="AG3507" s="107">
        <v>300</v>
      </c>
      <c r="AH3507" s="107">
        <v>0</v>
      </c>
      <c r="AI3507" s="107">
        <v>0</v>
      </c>
      <c r="AJ3507" t="s">
        <v>999</v>
      </c>
      <c r="AK3507" s="106">
        <v>44923</v>
      </c>
    </row>
    <row r="3508" spans="1:37" x14ac:dyDescent="0.45">
      <c r="A3508" t="s">
        <v>5440</v>
      </c>
      <c r="B3508" t="s">
        <v>11308</v>
      </c>
      <c r="C3508" t="s">
        <v>990</v>
      </c>
      <c r="D3508" t="s">
        <v>11309</v>
      </c>
      <c r="E3508" t="s">
        <v>992</v>
      </c>
      <c r="F3508" t="s">
        <v>6102</v>
      </c>
      <c r="G3508">
        <v>19</v>
      </c>
      <c r="H3508" t="s">
        <v>1005</v>
      </c>
      <c r="I3508">
        <v>62200</v>
      </c>
      <c r="K3508" t="s">
        <v>11310</v>
      </c>
      <c r="L3508" s="106">
        <v>39665</v>
      </c>
      <c r="M3508">
        <v>14593756</v>
      </c>
      <c r="N3508" t="s">
        <v>1144</v>
      </c>
      <c r="O3508" t="s">
        <v>12</v>
      </c>
      <c r="P3508" t="s">
        <v>997</v>
      </c>
      <c r="R3508" s="109" t="str">
        <f>IF(OR(P3508="SB",Q3508="SB"),"SB",0)</f>
        <v>SB</v>
      </c>
      <c r="T3508" s="110" t="s">
        <v>998</v>
      </c>
      <c r="V3508" s="113" t="str">
        <f>IF(AND(I3508&gt;=10000,I3508&lt;=19900),"Praha",(IF(AND(I3508&gt;=25001,I3508&lt;=29501),"Středočeský kraj",(IF(AND(I3508&gt;=30100,I3508&lt;=34972),"Středočeský kraj",(IF(AND(I3508&gt;=35002,I3508&lt;=36271),"Karlovarský kraj",(IF(AND(I3508&gt;=37001,I3508&lt;=39201),"Jihočeský kraj",(IF(AND(I3508&gt;=39701,I3508&lt;=39901),"Jihočeský kraj",(IF(AND(I3508&gt;=39301,I3508&lt;=39601),"Kraj Vysočina",(IF(AND(I3508&gt;=58001,I3508&lt;=59501),"Kraj Vysočina",(IF(AND(I3508&gt;=67401,I3508&lt;=67602),"Kraj Vysočina",(IF(AND(I3508&gt;=40001,I3508&lt;=44101),"Ústecký kraj",(IF(AND(I3508&gt;=46001,I3508&lt;=47201),"Liberecký kraj",(IF(AND(I3508&gt;=51202,I3508&lt;=51401),"Liberecký kraj",(IF(AND(I3508&gt;=53002,I3508&lt;=53976),"Pardubický kraj",(IF(AND(I3508&gt;=56002,I3508&lt;=57201),"Pardubický kraj",(IF(AND(I3508&gt;=60200,I3508&lt;=67201),"Jihomoravský kraj",(IF(AND(I3508&gt;=67801,I3508&lt;=68501),"Jihomoravský kraj",(IF(AND(I3508&gt;=69002,I3508&lt;=69801),"Jihomoravský kraj",(IF(AND(I3508&gt;=68601,I3508&lt;=68801),"Zlínský kraj",(IF(AND(I3508&gt;=75501,I3508&lt;=76901),"Zlínský kraj",(IF(AND(I3508&gt;=70030,I3508&lt;=74901),"Moravskoslezský kraj",(IF(AND(I3508&gt;=75000,I3508&lt;=75368),"Olomoucký kraj",(IF(AND(I3508&gt;=77200,I3508&lt;=79862),"Olomoucký kraj",(IF(AND(I3508&gt;=50011,I3508&lt;=50301),"Královéhradecký kraj",(IF(AND(I3508&gt;=54301,I3508&lt;=54303),"Královéhradecký kraj","0")))))))))))))))))))))))))))))))))))))))))))))))</f>
        <v>Jihomoravský kraj</v>
      </c>
      <c r="AB3508" t="s">
        <v>998</v>
      </c>
      <c r="AD3508" t="s">
        <v>998</v>
      </c>
      <c r="AE3508" t="s">
        <v>998</v>
      </c>
      <c r="AF3508" t="s">
        <v>998</v>
      </c>
      <c r="AG3508" s="107">
        <v>300</v>
      </c>
      <c r="AH3508" s="107">
        <v>0</v>
      </c>
      <c r="AI3508" s="107">
        <v>0</v>
      </c>
      <c r="AJ3508" t="s">
        <v>999</v>
      </c>
      <c r="AK3508" s="106">
        <v>44877</v>
      </c>
    </row>
    <row r="3509" spans="1:37" x14ac:dyDescent="0.45">
      <c r="A3509" t="s">
        <v>1837</v>
      </c>
      <c r="B3509" t="s">
        <v>7416</v>
      </c>
      <c r="C3509" t="s">
        <v>990</v>
      </c>
      <c r="D3509" t="s">
        <v>7420</v>
      </c>
      <c r="E3509" t="s">
        <v>992</v>
      </c>
      <c r="F3509" t="s">
        <v>7418</v>
      </c>
      <c r="G3509">
        <v>2</v>
      </c>
      <c r="H3509" t="s">
        <v>1005</v>
      </c>
      <c r="I3509">
        <v>62300</v>
      </c>
      <c r="J3509">
        <v>777640954</v>
      </c>
      <c r="K3509" t="s">
        <v>7421</v>
      </c>
      <c r="L3509" s="106">
        <v>28364</v>
      </c>
      <c r="M3509">
        <v>13652351</v>
      </c>
      <c r="N3509" t="s">
        <v>1182</v>
      </c>
      <c r="O3509" t="s">
        <v>1015</v>
      </c>
      <c r="P3509" t="s">
        <v>997</v>
      </c>
      <c r="R3509" s="109" t="str">
        <f>IF(OR(P3509="SB",Q3509="SB"),"SB",0)</f>
        <v>SB</v>
      </c>
      <c r="T3509" s="110">
        <v>161032</v>
      </c>
      <c r="U3509" t="s">
        <v>19633</v>
      </c>
      <c r="V3509" s="113" t="str">
        <f>IF(AND(I3509&gt;=10000,I3509&lt;=19900),"Praha",(IF(AND(I3509&gt;=25001,I3509&lt;=29501),"Středočeský kraj",(IF(AND(I3509&gt;=30100,I3509&lt;=34972),"Středočeský kraj",(IF(AND(I3509&gt;=35002,I3509&lt;=36271),"Karlovarský kraj",(IF(AND(I3509&gt;=37001,I3509&lt;=39201),"Jihočeský kraj",(IF(AND(I3509&gt;=39701,I3509&lt;=39901),"Jihočeský kraj",(IF(AND(I3509&gt;=39301,I3509&lt;=39601),"Kraj Vysočina",(IF(AND(I3509&gt;=58001,I3509&lt;=59501),"Kraj Vysočina",(IF(AND(I3509&gt;=67401,I3509&lt;=67602),"Kraj Vysočina",(IF(AND(I3509&gt;=40001,I3509&lt;=44101),"Ústecký kraj",(IF(AND(I3509&gt;=46001,I3509&lt;=47201),"Liberecký kraj",(IF(AND(I3509&gt;=51202,I3509&lt;=51401),"Liberecký kraj",(IF(AND(I3509&gt;=53002,I3509&lt;=53976),"Pardubický kraj",(IF(AND(I3509&gt;=56002,I3509&lt;=57201),"Pardubický kraj",(IF(AND(I3509&gt;=60200,I3509&lt;=67201),"Jihomoravský kraj",(IF(AND(I3509&gt;=67801,I3509&lt;=68501),"Jihomoravský kraj",(IF(AND(I3509&gt;=69002,I3509&lt;=69801),"Jihomoravský kraj",(IF(AND(I3509&gt;=68601,I3509&lt;=68801),"Zlínský kraj",(IF(AND(I3509&gt;=75501,I3509&lt;=76901),"Zlínský kraj",(IF(AND(I3509&gt;=70030,I3509&lt;=74901),"Moravskoslezský kraj",(IF(AND(I3509&gt;=75000,I3509&lt;=75368),"Olomoucký kraj",(IF(AND(I3509&gt;=77200,I3509&lt;=79862),"Olomoucký kraj",(IF(AND(I3509&gt;=50011,I3509&lt;=50301),"Královéhradecký kraj",(IF(AND(I3509&gt;=54301,I3509&lt;=54303),"Královéhradecký kraj","0")))))))))))))))))))))))))))))))))))))))))))))))</f>
        <v>Jihomoravský kraj</v>
      </c>
      <c r="AB3509" t="s">
        <v>7422</v>
      </c>
      <c r="AD3509" t="s">
        <v>998</v>
      </c>
      <c r="AE3509" t="s">
        <v>998</v>
      </c>
      <c r="AF3509" t="s">
        <v>998</v>
      </c>
      <c r="AG3509" s="107">
        <v>0</v>
      </c>
      <c r="AH3509" s="107">
        <v>0</v>
      </c>
      <c r="AI3509" s="107">
        <v>0</v>
      </c>
      <c r="AJ3509" t="s">
        <v>1012</v>
      </c>
    </row>
    <row r="3510" spans="1:37" x14ac:dyDescent="0.45">
      <c r="A3510" t="s">
        <v>7415</v>
      </c>
      <c r="B3510" t="s">
        <v>7416</v>
      </c>
      <c r="C3510" t="s">
        <v>990</v>
      </c>
      <c r="D3510" t="s">
        <v>7417</v>
      </c>
      <c r="E3510" t="s">
        <v>992</v>
      </c>
      <c r="F3510" t="s">
        <v>7418</v>
      </c>
      <c r="G3510">
        <v>2</v>
      </c>
      <c r="H3510" t="s">
        <v>1005</v>
      </c>
      <c r="I3510">
        <v>62300</v>
      </c>
      <c r="J3510">
        <v>777640954</v>
      </c>
      <c r="K3510" t="s">
        <v>7419</v>
      </c>
      <c r="L3510" s="106">
        <v>40516</v>
      </c>
      <c r="M3510">
        <v>14884049</v>
      </c>
      <c r="N3510" t="s">
        <v>1182</v>
      </c>
      <c r="O3510" t="s">
        <v>1015</v>
      </c>
      <c r="P3510" t="s">
        <v>997</v>
      </c>
      <c r="R3510" s="109" t="str">
        <f>IF(OR(P3510="SB",Q3510="SB"),"SB",0)</f>
        <v>SB</v>
      </c>
      <c r="T3510" s="110">
        <v>2019128</v>
      </c>
      <c r="U3510" t="s">
        <v>19633</v>
      </c>
      <c r="V3510" s="113" t="str">
        <f>IF(AND(I3510&gt;=10000,I3510&lt;=19900),"Praha",(IF(AND(I3510&gt;=25001,I3510&lt;=29501),"Středočeský kraj",(IF(AND(I3510&gt;=30100,I3510&lt;=34972),"Středočeský kraj",(IF(AND(I3510&gt;=35002,I3510&lt;=36271),"Karlovarský kraj",(IF(AND(I3510&gt;=37001,I3510&lt;=39201),"Jihočeský kraj",(IF(AND(I3510&gt;=39701,I3510&lt;=39901),"Jihočeský kraj",(IF(AND(I3510&gt;=39301,I3510&lt;=39601),"Kraj Vysočina",(IF(AND(I3510&gt;=58001,I3510&lt;=59501),"Kraj Vysočina",(IF(AND(I3510&gt;=67401,I3510&lt;=67602),"Kraj Vysočina",(IF(AND(I3510&gt;=40001,I3510&lt;=44101),"Ústecký kraj",(IF(AND(I3510&gt;=46001,I3510&lt;=47201),"Liberecký kraj",(IF(AND(I3510&gt;=51202,I3510&lt;=51401),"Liberecký kraj",(IF(AND(I3510&gt;=53002,I3510&lt;=53976),"Pardubický kraj",(IF(AND(I3510&gt;=56002,I3510&lt;=57201),"Pardubický kraj",(IF(AND(I3510&gt;=60200,I3510&lt;=67201),"Jihomoravský kraj",(IF(AND(I3510&gt;=67801,I3510&lt;=68501),"Jihomoravský kraj",(IF(AND(I3510&gt;=69002,I3510&lt;=69801),"Jihomoravský kraj",(IF(AND(I3510&gt;=68601,I3510&lt;=68801),"Zlínský kraj",(IF(AND(I3510&gt;=75501,I3510&lt;=76901),"Zlínský kraj",(IF(AND(I3510&gt;=70030,I3510&lt;=74901),"Moravskoslezský kraj",(IF(AND(I3510&gt;=75000,I3510&lt;=75368),"Olomoucký kraj",(IF(AND(I3510&gt;=77200,I3510&lt;=79862),"Olomoucký kraj",(IF(AND(I3510&gt;=50011,I3510&lt;=50301),"Královéhradecký kraj",(IF(AND(I3510&gt;=54301,I3510&lt;=54303),"Královéhradecký kraj","0")))))))))))))))))))))))))))))))))))))))))))))))</f>
        <v>Jihomoravský kraj</v>
      </c>
      <c r="AD3510" t="s">
        <v>998</v>
      </c>
      <c r="AE3510" t="s">
        <v>998</v>
      </c>
      <c r="AF3510" t="s">
        <v>998</v>
      </c>
      <c r="AG3510" s="107">
        <v>0</v>
      </c>
      <c r="AH3510" s="107">
        <v>0</v>
      </c>
      <c r="AI3510" s="107">
        <v>0</v>
      </c>
      <c r="AJ3510" t="s">
        <v>1012</v>
      </c>
    </row>
    <row r="3511" spans="1:37" x14ac:dyDescent="0.45">
      <c r="A3511" t="s">
        <v>1112</v>
      </c>
      <c r="B3511" t="s">
        <v>1540</v>
      </c>
      <c r="C3511" t="s">
        <v>990</v>
      </c>
      <c r="D3511" t="s">
        <v>1541</v>
      </c>
      <c r="E3511" t="s">
        <v>992</v>
      </c>
      <c r="F3511" t="s">
        <v>1542</v>
      </c>
      <c r="G3511">
        <v>4</v>
      </c>
      <c r="H3511" t="s">
        <v>1005</v>
      </c>
      <c r="I3511">
        <v>62300</v>
      </c>
      <c r="K3511" t="s">
        <v>1543</v>
      </c>
      <c r="L3511" s="106">
        <v>37535</v>
      </c>
      <c r="M3511">
        <v>14627506</v>
      </c>
      <c r="N3511" t="s">
        <v>996</v>
      </c>
      <c r="O3511" t="s">
        <v>12</v>
      </c>
      <c r="P3511" t="s">
        <v>997</v>
      </c>
      <c r="R3511" s="109" t="str">
        <f>IF(OR(P3511="SB",Q3511="SB"),"SB",0)</f>
        <v>SB</v>
      </c>
      <c r="T3511" s="110" t="s">
        <v>998</v>
      </c>
      <c r="V3511" s="113" t="str">
        <f>IF(AND(I3511&gt;=10000,I3511&lt;=19900),"Praha",(IF(AND(I3511&gt;=25001,I3511&lt;=29501),"Středočeský kraj",(IF(AND(I3511&gt;=30100,I3511&lt;=34972),"Středočeský kraj",(IF(AND(I3511&gt;=35002,I3511&lt;=36271),"Karlovarský kraj",(IF(AND(I3511&gt;=37001,I3511&lt;=39201),"Jihočeský kraj",(IF(AND(I3511&gt;=39701,I3511&lt;=39901),"Jihočeský kraj",(IF(AND(I3511&gt;=39301,I3511&lt;=39601),"Kraj Vysočina",(IF(AND(I3511&gt;=58001,I3511&lt;=59501),"Kraj Vysočina",(IF(AND(I3511&gt;=67401,I3511&lt;=67602),"Kraj Vysočina",(IF(AND(I3511&gt;=40001,I3511&lt;=44101),"Ústecký kraj",(IF(AND(I3511&gt;=46001,I3511&lt;=47201),"Liberecký kraj",(IF(AND(I3511&gt;=51202,I3511&lt;=51401),"Liberecký kraj",(IF(AND(I3511&gt;=53002,I3511&lt;=53976),"Pardubický kraj",(IF(AND(I3511&gt;=56002,I3511&lt;=57201),"Pardubický kraj",(IF(AND(I3511&gt;=60200,I3511&lt;=67201),"Jihomoravský kraj",(IF(AND(I3511&gt;=67801,I3511&lt;=68501),"Jihomoravský kraj",(IF(AND(I3511&gt;=69002,I3511&lt;=69801),"Jihomoravský kraj",(IF(AND(I3511&gt;=68601,I3511&lt;=68801),"Zlínský kraj",(IF(AND(I3511&gt;=75501,I3511&lt;=76901),"Zlínský kraj",(IF(AND(I3511&gt;=70030,I3511&lt;=74901),"Moravskoslezský kraj",(IF(AND(I3511&gt;=75000,I3511&lt;=75368),"Olomoucký kraj",(IF(AND(I3511&gt;=77200,I3511&lt;=79862),"Olomoucký kraj",(IF(AND(I3511&gt;=50011,I3511&lt;=50301),"Královéhradecký kraj",(IF(AND(I3511&gt;=54301,I3511&lt;=54303),"Královéhradecký kraj","0")))))))))))))))))))))))))))))))))))))))))))))))</f>
        <v>Jihomoravský kraj</v>
      </c>
      <c r="AB3511" t="s">
        <v>998</v>
      </c>
      <c r="AD3511" t="s">
        <v>998</v>
      </c>
      <c r="AE3511" t="s">
        <v>998</v>
      </c>
      <c r="AF3511" t="s">
        <v>998</v>
      </c>
      <c r="AG3511" s="107">
        <v>300</v>
      </c>
      <c r="AH3511" s="107">
        <v>0</v>
      </c>
      <c r="AI3511" s="107">
        <v>0</v>
      </c>
      <c r="AJ3511" t="s">
        <v>999</v>
      </c>
      <c r="AK3511" s="106">
        <v>44924</v>
      </c>
    </row>
    <row r="3512" spans="1:37" x14ac:dyDescent="0.45">
      <c r="A3512" t="s">
        <v>1164</v>
      </c>
      <c r="B3512" t="s">
        <v>5688</v>
      </c>
      <c r="C3512" t="s">
        <v>990</v>
      </c>
      <c r="D3512" t="s">
        <v>5698</v>
      </c>
      <c r="E3512" t="s">
        <v>992</v>
      </c>
      <c r="F3512" t="s">
        <v>3620</v>
      </c>
      <c r="G3512">
        <v>5</v>
      </c>
      <c r="H3512" t="s">
        <v>1005</v>
      </c>
      <c r="I3512">
        <v>62300</v>
      </c>
      <c r="K3512" t="s">
        <v>5699</v>
      </c>
      <c r="L3512" s="106">
        <v>28719</v>
      </c>
      <c r="M3512">
        <v>14630536</v>
      </c>
      <c r="N3512" t="s">
        <v>996</v>
      </c>
      <c r="O3512" t="s">
        <v>12</v>
      </c>
      <c r="P3512" t="s">
        <v>997</v>
      </c>
      <c r="R3512" s="109" t="str">
        <f>IF(OR(P3512="SB",Q3512="SB"),"SB",0)</f>
        <v>SB</v>
      </c>
      <c r="T3512" s="110" t="s">
        <v>998</v>
      </c>
      <c r="V3512" s="113" t="str">
        <f>IF(AND(I3512&gt;=10000,I3512&lt;=19900),"Praha",(IF(AND(I3512&gt;=25001,I3512&lt;=29501),"Středočeský kraj",(IF(AND(I3512&gt;=30100,I3512&lt;=34972),"Středočeský kraj",(IF(AND(I3512&gt;=35002,I3512&lt;=36271),"Karlovarský kraj",(IF(AND(I3512&gt;=37001,I3512&lt;=39201),"Jihočeský kraj",(IF(AND(I3512&gt;=39701,I3512&lt;=39901),"Jihočeský kraj",(IF(AND(I3512&gt;=39301,I3512&lt;=39601),"Kraj Vysočina",(IF(AND(I3512&gt;=58001,I3512&lt;=59501),"Kraj Vysočina",(IF(AND(I3512&gt;=67401,I3512&lt;=67602),"Kraj Vysočina",(IF(AND(I3512&gt;=40001,I3512&lt;=44101),"Ústecký kraj",(IF(AND(I3512&gt;=46001,I3512&lt;=47201),"Liberecký kraj",(IF(AND(I3512&gt;=51202,I3512&lt;=51401),"Liberecký kraj",(IF(AND(I3512&gt;=53002,I3512&lt;=53976),"Pardubický kraj",(IF(AND(I3512&gt;=56002,I3512&lt;=57201),"Pardubický kraj",(IF(AND(I3512&gt;=60200,I3512&lt;=67201),"Jihomoravský kraj",(IF(AND(I3512&gt;=67801,I3512&lt;=68501),"Jihomoravský kraj",(IF(AND(I3512&gt;=69002,I3512&lt;=69801),"Jihomoravský kraj",(IF(AND(I3512&gt;=68601,I3512&lt;=68801),"Zlínský kraj",(IF(AND(I3512&gt;=75501,I3512&lt;=76901),"Zlínský kraj",(IF(AND(I3512&gt;=70030,I3512&lt;=74901),"Moravskoslezský kraj",(IF(AND(I3512&gt;=75000,I3512&lt;=75368),"Olomoucký kraj",(IF(AND(I3512&gt;=77200,I3512&lt;=79862),"Olomoucký kraj",(IF(AND(I3512&gt;=50011,I3512&lt;=50301),"Královéhradecký kraj",(IF(AND(I3512&gt;=54301,I3512&lt;=54303),"Královéhradecký kraj","0")))))))))))))))))))))))))))))))))))))))))))))))</f>
        <v>Jihomoravský kraj</v>
      </c>
      <c r="AB3512" t="s">
        <v>998</v>
      </c>
      <c r="AD3512" t="s">
        <v>998</v>
      </c>
      <c r="AE3512" t="s">
        <v>998</v>
      </c>
      <c r="AF3512" t="s">
        <v>998</v>
      </c>
      <c r="AG3512" s="107">
        <v>0</v>
      </c>
      <c r="AH3512" s="107">
        <v>0</v>
      </c>
      <c r="AI3512" s="107">
        <v>0</v>
      </c>
      <c r="AJ3512" t="s">
        <v>1012</v>
      </c>
    </row>
    <row r="3513" spans="1:37" x14ac:dyDescent="0.45">
      <c r="A3513" t="s">
        <v>1411</v>
      </c>
      <c r="B3513" t="s">
        <v>5688</v>
      </c>
      <c r="C3513" t="s">
        <v>990</v>
      </c>
      <c r="D3513" t="s">
        <v>5704</v>
      </c>
      <c r="E3513" t="s">
        <v>992</v>
      </c>
      <c r="F3513" t="s">
        <v>3620</v>
      </c>
      <c r="G3513">
        <v>5</v>
      </c>
      <c r="H3513" t="s">
        <v>1005</v>
      </c>
      <c r="I3513">
        <v>62300</v>
      </c>
      <c r="K3513" t="s">
        <v>5699</v>
      </c>
      <c r="L3513" s="106">
        <v>39472</v>
      </c>
      <c r="M3513">
        <v>14581228</v>
      </c>
      <c r="N3513" t="s">
        <v>1144</v>
      </c>
      <c r="O3513" t="s">
        <v>12</v>
      </c>
      <c r="P3513" t="s">
        <v>997</v>
      </c>
      <c r="R3513" s="109" t="str">
        <f>IF(OR(P3513="SB",Q3513="SB"),"SB",0)</f>
        <v>SB</v>
      </c>
      <c r="T3513" s="110" t="s">
        <v>998</v>
      </c>
      <c r="V3513" s="113" t="str">
        <f>IF(AND(I3513&gt;=10000,I3513&lt;=19900),"Praha",(IF(AND(I3513&gt;=25001,I3513&lt;=29501),"Středočeský kraj",(IF(AND(I3513&gt;=30100,I3513&lt;=34972),"Středočeský kraj",(IF(AND(I3513&gt;=35002,I3513&lt;=36271),"Karlovarský kraj",(IF(AND(I3513&gt;=37001,I3513&lt;=39201),"Jihočeský kraj",(IF(AND(I3513&gt;=39701,I3513&lt;=39901),"Jihočeský kraj",(IF(AND(I3513&gt;=39301,I3513&lt;=39601),"Kraj Vysočina",(IF(AND(I3513&gt;=58001,I3513&lt;=59501),"Kraj Vysočina",(IF(AND(I3513&gt;=67401,I3513&lt;=67602),"Kraj Vysočina",(IF(AND(I3513&gt;=40001,I3513&lt;=44101),"Ústecký kraj",(IF(AND(I3513&gt;=46001,I3513&lt;=47201),"Liberecký kraj",(IF(AND(I3513&gt;=51202,I3513&lt;=51401),"Liberecký kraj",(IF(AND(I3513&gt;=53002,I3513&lt;=53976),"Pardubický kraj",(IF(AND(I3513&gt;=56002,I3513&lt;=57201),"Pardubický kraj",(IF(AND(I3513&gt;=60200,I3513&lt;=67201),"Jihomoravský kraj",(IF(AND(I3513&gt;=67801,I3513&lt;=68501),"Jihomoravský kraj",(IF(AND(I3513&gt;=69002,I3513&lt;=69801),"Jihomoravský kraj",(IF(AND(I3513&gt;=68601,I3513&lt;=68801),"Zlínský kraj",(IF(AND(I3513&gt;=75501,I3513&lt;=76901),"Zlínský kraj",(IF(AND(I3513&gt;=70030,I3513&lt;=74901),"Moravskoslezský kraj",(IF(AND(I3513&gt;=75000,I3513&lt;=75368),"Olomoucký kraj",(IF(AND(I3513&gt;=77200,I3513&lt;=79862),"Olomoucký kraj",(IF(AND(I3513&gt;=50011,I3513&lt;=50301),"Královéhradecký kraj",(IF(AND(I3513&gt;=54301,I3513&lt;=54303),"Královéhradecký kraj","0")))))))))))))))))))))))))))))))))))))))))))))))</f>
        <v>Jihomoravský kraj</v>
      </c>
      <c r="AB3513" t="s">
        <v>998</v>
      </c>
      <c r="AD3513" t="s">
        <v>998</v>
      </c>
      <c r="AE3513" t="s">
        <v>998</v>
      </c>
      <c r="AF3513" t="s">
        <v>998</v>
      </c>
      <c r="AG3513" s="107">
        <v>300</v>
      </c>
      <c r="AH3513" s="107">
        <v>0</v>
      </c>
      <c r="AI3513" s="107">
        <v>0</v>
      </c>
      <c r="AJ3513" t="s">
        <v>999</v>
      </c>
      <c r="AK3513" s="106">
        <v>44877</v>
      </c>
    </row>
    <row r="3514" spans="1:37" x14ac:dyDescent="0.45">
      <c r="A3514" t="s">
        <v>1055</v>
      </c>
      <c r="B3514" t="s">
        <v>5841</v>
      </c>
      <c r="C3514" t="s">
        <v>1002</v>
      </c>
      <c r="D3514" t="s">
        <v>5842</v>
      </c>
      <c r="E3514" t="s">
        <v>992</v>
      </c>
      <c r="F3514" t="s">
        <v>5843</v>
      </c>
      <c r="G3514">
        <v>1</v>
      </c>
      <c r="H3514" t="s">
        <v>1005</v>
      </c>
      <c r="I3514">
        <v>62300</v>
      </c>
      <c r="K3514" t="s">
        <v>5844</v>
      </c>
      <c r="L3514" s="106">
        <v>40965</v>
      </c>
      <c r="M3514">
        <v>14596988</v>
      </c>
      <c r="N3514" t="s">
        <v>1155</v>
      </c>
      <c r="O3514" t="s">
        <v>1023</v>
      </c>
      <c r="P3514" t="s">
        <v>997</v>
      </c>
      <c r="R3514" s="109" t="str">
        <f>IF(OR(P3514="SB",Q3514="SB"),"SB",0)</f>
        <v>SB</v>
      </c>
      <c r="T3514" s="110" t="s">
        <v>998</v>
      </c>
      <c r="V3514" s="113" t="str">
        <f>IF(AND(I3514&gt;=10000,I3514&lt;=19900),"Praha",(IF(AND(I3514&gt;=25001,I3514&lt;=29501),"Středočeský kraj",(IF(AND(I3514&gt;=30100,I3514&lt;=34972),"Středočeský kraj",(IF(AND(I3514&gt;=35002,I3514&lt;=36271),"Karlovarský kraj",(IF(AND(I3514&gt;=37001,I3514&lt;=39201),"Jihočeský kraj",(IF(AND(I3514&gt;=39701,I3514&lt;=39901),"Jihočeský kraj",(IF(AND(I3514&gt;=39301,I3514&lt;=39601),"Kraj Vysočina",(IF(AND(I3514&gt;=58001,I3514&lt;=59501),"Kraj Vysočina",(IF(AND(I3514&gt;=67401,I3514&lt;=67602),"Kraj Vysočina",(IF(AND(I3514&gt;=40001,I3514&lt;=44101),"Ústecký kraj",(IF(AND(I3514&gt;=46001,I3514&lt;=47201),"Liberecký kraj",(IF(AND(I3514&gt;=51202,I3514&lt;=51401),"Liberecký kraj",(IF(AND(I3514&gt;=53002,I3514&lt;=53976),"Pardubický kraj",(IF(AND(I3514&gt;=56002,I3514&lt;=57201),"Pardubický kraj",(IF(AND(I3514&gt;=60200,I3514&lt;=67201),"Jihomoravský kraj",(IF(AND(I3514&gt;=67801,I3514&lt;=68501),"Jihomoravský kraj",(IF(AND(I3514&gt;=69002,I3514&lt;=69801),"Jihomoravský kraj",(IF(AND(I3514&gt;=68601,I3514&lt;=68801),"Zlínský kraj",(IF(AND(I3514&gt;=75501,I3514&lt;=76901),"Zlínský kraj",(IF(AND(I3514&gt;=70030,I3514&lt;=74901),"Moravskoslezský kraj",(IF(AND(I3514&gt;=75000,I3514&lt;=75368),"Olomoucký kraj",(IF(AND(I3514&gt;=77200,I3514&lt;=79862),"Olomoucký kraj",(IF(AND(I3514&gt;=50011,I3514&lt;=50301),"Královéhradecký kraj",(IF(AND(I3514&gt;=54301,I3514&lt;=54303),"Královéhradecký kraj","0")))))))))))))))))))))))))))))))))))))))))))))))</f>
        <v>Jihomoravský kraj</v>
      </c>
      <c r="AB3514" t="s">
        <v>998</v>
      </c>
      <c r="AD3514" t="s">
        <v>998</v>
      </c>
      <c r="AE3514" t="s">
        <v>998</v>
      </c>
      <c r="AF3514" t="s">
        <v>998</v>
      </c>
      <c r="AG3514" s="107">
        <v>300</v>
      </c>
      <c r="AH3514" s="107">
        <v>0</v>
      </c>
      <c r="AI3514" s="107">
        <v>0</v>
      </c>
      <c r="AJ3514" t="s">
        <v>999</v>
      </c>
      <c r="AK3514" s="106">
        <v>44924</v>
      </c>
    </row>
    <row r="3515" spans="1:37" x14ac:dyDescent="0.45">
      <c r="A3515" t="s">
        <v>1408</v>
      </c>
      <c r="B3515" t="s">
        <v>5841</v>
      </c>
      <c r="C3515" t="s">
        <v>1002</v>
      </c>
      <c r="D3515" t="s">
        <v>5845</v>
      </c>
      <c r="E3515" t="s">
        <v>992</v>
      </c>
      <c r="F3515" t="s">
        <v>5843</v>
      </c>
      <c r="G3515">
        <v>1</v>
      </c>
      <c r="H3515" t="s">
        <v>1005</v>
      </c>
      <c r="I3515">
        <v>62300</v>
      </c>
      <c r="K3515" t="s">
        <v>5844</v>
      </c>
      <c r="L3515" s="106">
        <v>40004</v>
      </c>
      <c r="M3515">
        <v>14596887</v>
      </c>
      <c r="N3515" t="s">
        <v>1155</v>
      </c>
      <c r="O3515" t="s">
        <v>1023</v>
      </c>
      <c r="P3515" t="s">
        <v>997</v>
      </c>
      <c r="R3515" s="109" t="str">
        <f>IF(OR(P3515="SB",Q3515="SB"),"SB",0)</f>
        <v>SB</v>
      </c>
      <c r="T3515" s="110" t="s">
        <v>998</v>
      </c>
      <c r="V3515" s="113" t="str">
        <f>IF(AND(I3515&gt;=10000,I3515&lt;=19900),"Praha",(IF(AND(I3515&gt;=25001,I3515&lt;=29501),"Středočeský kraj",(IF(AND(I3515&gt;=30100,I3515&lt;=34972),"Středočeský kraj",(IF(AND(I3515&gt;=35002,I3515&lt;=36271),"Karlovarský kraj",(IF(AND(I3515&gt;=37001,I3515&lt;=39201),"Jihočeský kraj",(IF(AND(I3515&gt;=39701,I3515&lt;=39901),"Jihočeský kraj",(IF(AND(I3515&gt;=39301,I3515&lt;=39601),"Kraj Vysočina",(IF(AND(I3515&gt;=58001,I3515&lt;=59501),"Kraj Vysočina",(IF(AND(I3515&gt;=67401,I3515&lt;=67602),"Kraj Vysočina",(IF(AND(I3515&gt;=40001,I3515&lt;=44101),"Ústecký kraj",(IF(AND(I3515&gt;=46001,I3515&lt;=47201),"Liberecký kraj",(IF(AND(I3515&gt;=51202,I3515&lt;=51401),"Liberecký kraj",(IF(AND(I3515&gt;=53002,I3515&lt;=53976),"Pardubický kraj",(IF(AND(I3515&gt;=56002,I3515&lt;=57201),"Pardubický kraj",(IF(AND(I3515&gt;=60200,I3515&lt;=67201),"Jihomoravský kraj",(IF(AND(I3515&gt;=67801,I3515&lt;=68501),"Jihomoravský kraj",(IF(AND(I3515&gt;=69002,I3515&lt;=69801),"Jihomoravský kraj",(IF(AND(I3515&gt;=68601,I3515&lt;=68801),"Zlínský kraj",(IF(AND(I3515&gt;=75501,I3515&lt;=76901),"Zlínský kraj",(IF(AND(I3515&gt;=70030,I3515&lt;=74901),"Moravskoslezský kraj",(IF(AND(I3515&gt;=75000,I3515&lt;=75368),"Olomoucký kraj",(IF(AND(I3515&gt;=77200,I3515&lt;=79862),"Olomoucký kraj",(IF(AND(I3515&gt;=50011,I3515&lt;=50301),"Královéhradecký kraj",(IF(AND(I3515&gt;=54301,I3515&lt;=54303),"Královéhradecký kraj","0")))))))))))))))))))))))))))))))))))))))))))))))</f>
        <v>Jihomoravský kraj</v>
      </c>
      <c r="AB3515" t="s">
        <v>998</v>
      </c>
      <c r="AD3515" t="s">
        <v>998</v>
      </c>
      <c r="AE3515" t="s">
        <v>998</v>
      </c>
      <c r="AF3515" t="s">
        <v>998</v>
      </c>
      <c r="AG3515" s="107">
        <v>300</v>
      </c>
      <c r="AH3515" s="107">
        <v>0</v>
      </c>
      <c r="AI3515" s="107">
        <v>0</v>
      </c>
      <c r="AJ3515" t="s">
        <v>999</v>
      </c>
      <c r="AK3515" s="106">
        <v>44924</v>
      </c>
    </row>
    <row r="3516" spans="1:37" x14ac:dyDescent="0.45">
      <c r="A3516" t="s">
        <v>1468</v>
      </c>
      <c r="B3516" t="s">
        <v>7248</v>
      </c>
      <c r="C3516" t="s">
        <v>1002</v>
      </c>
      <c r="D3516" t="s">
        <v>7249</v>
      </c>
      <c r="E3516" t="s">
        <v>992</v>
      </c>
      <c r="F3516" t="s">
        <v>6832</v>
      </c>
      <c r="G3516">
        <v>7</v>
      </c>
      <c r="H3516" t="s">
        <v>1005</v>
      </c>
      <c r="I3516">
        <v>62300</v>
      </c>
      <c r="K3516" t="s">
        <v>7250</v>
      </c>
      <c r="L3516" s="106">
        <v>30795</v>
      </c>
      <c r="M3516">
        <v>14622755</v>
      </c>
      <c r="N3516" t="s">
        <v>996</v>
      </c>
      <c r="O3516" t="s">
        <v>12</v>
      </c>
      <c r="P3516" t="s">
        <v>997</v>
      </c>
      <c r="R3516" s="109" t="str">
        <f>IF(OR(P3516="SB",Q3516="SB"),"SB",0)</f>
        <v>SB</v>
      </c>
      <c r="T3516" s="110" t="s">
        <v>998</v>
      </c>
      <c r="V3516" s="113" t="str">
        <f>IF(AND(I3516&gt;=10000,I3516&lt;=19900),"Praha",(IF(AND(I3516&gt;=25001,I3516&lt;=29501),"Středočeský kraj",(IF(AND(I3516&gt;=30100,I3516&lt;=34972),"Středočeský kraj",(IF(AND(I3516&gt;=35002,I3516&lt;=36271),"Karlovarský kraj",(IF(AND(I3516&gt;=37001,I3516&lt;=39201),"Jihočeský kraj",(IF(AND(I3516&gt;=39701,I3516&lt;=39901),"Jihočeský kraj",(IF(AND(I3516&gt;=39301,I3516&lt;=39601),"Kraj Vysočina",(IF(AND(I3516&gt;=58001,I3516&lt;=59501),"Kraj Vysočina",(IF(AND(I3516&gt;=67401,I3516&lt;=67602),"Kraj Vysočina",(IF(AND(I3516&gt;=40001,I3516&lt;=44101),"Ústecký kraj",(IF(AND(I3516&gt;=46001,I3516&lt;=47201),"Liberecký kraj",(IF(AND(I3516&gt;=51202,I3516&lt;=51401),"Liberecký kraj",(IF(AND(I3516&gt;=53002,I3516&lt;=53976),"Pardubický kraj",(IF(AND(I3516&gt;=56002,I3516&lt;=57201),"Pardubický kraj",(IF(AND(I3516&gt;=60200,I3516&lt;=67201),"Jihomoravský kraj",(IF(AND(I3516&gt;=67801,I3516&lt;=68501),"Jihomoravský kraj",(IF(AND(I3516&gt;=69002,I3516&lt;=69801),"Jihomoravský kraj",(IF(AND(I3516&gt;=68601,I3516&lt;=68801),"Zlínský kraj",(IF(AND(I3516&gt;=75501,I3516&lt;=76901),"Zlínský kraj",(IF(AND(I3516&gt;=70030,I3516&lt;=74901),"Moravskoslezský kraj",(IF(AND(I3516&gt;=75000,I3516&lt;=75368),"Olomoucký kraj",(IF(AND(I3516&gt;=77200,I3516&lt;=79862),"Olomoucký kraj",(IF(AND(I3516&gt;=50011,I3516&lt;=50301),"Královéhradecký kraj",(IF(AND(I3516&gt;=54301,I3516&lt;=54303),"Královéhradecký kraj","0")))))))))))))))))))))))))))))))))))))))))))))))</f>
        <v>Jihomoravský kraj</v>
      </c>
      <c r="AB3516" t="s">
        <v>998</v>
      </c>
      <c r="AD3516" t="s">
        <v>998</v>
      </c>
      <c r="AE3516" t="s">
        <v>998</v>
      </c>
      <c r="AF3516" t="s">
        <v>998</v>
      </c>
      <c r="AG3516" s="107">
        <v>0</v>
      </c>
      <c r="AH3516" s="107">
        <v>0</v>
      </c>
      <c r="AI3516" s="107">
        <v>0</v>
      </c>
      <c r="AJ3516" t="s">
        <v>1012</v>
      </c>
    </row>
    <row r="3517" spans="1:37" x14ac:dyDescent="0.45">
      <c r="A3517" t="s">
        <v>1037</v>
      </c>
      <c r="B3517" t="s">
        <v>8708</v>
      </c>
      <c r="C3517" t="s">
        <v>990</v>
      </c>
      <c r="D3517" t="s">
        <v>8709</v>
      </c>
      <c r="E3517" t="s">
        <v>992</v>
      </c>
      <c r="F3517" t="s">
        <v>8710</v>
      </c>
      <c r="G3517">
        <v>3</v>
      </c>
      <c r="H3517" t="s">
        <v>1005</v>
      </c>
      <c r="I3517">
        <v>62300</v>
      </c>
      <c r="K3517" t="s">
        <v>8711</v>
      </c>
      <c r="L3517" s="106">
        <v>35108</v>
      </c>
      <c r="M3517">
        <v>14624270</v>
      </c>
      <c r="N3517" t="s">
        <v>996</v>
      </c>
      <c r="O3517" t="s">
        <v>12</v>
      </c>
      <c r="P3517" t="s">
        <v>997</v>
      </c>
      <c r="R3517" s="109" t="str">
        <f>IF(OR(P3517="SB",Q3517="SB"),"SB",0)</f>
        <v>SB</v>
      </c>
      <c r="T3517" s="110" t="s">
        <v>998</v>
      </c>
      <c r="V3517" s="113" t="str">
        <f>IF(AND(I3517&gt;=10000,I3517&lt;=19900),"Praha",(IF(AND(I3517&gt;=25001,I3517&lt;=29501),"Středočeský kraj",(IF(AND(I3517&gt;=30100,I3517&lt;=34972),"Středočeský kraj",(IF(AND(I3517&gt;=35002,I3517&lt;=36271),"Karlovarský kraj",(IF(AND(I3517&gt;=37001,I3517&lt;=39201),"Jihočeský kraj",(IF(AND(I3517&gt;=39701,I3517&lt;=39901),"Jihočeský kraj",(IF(AND(I3517&gt;=39301,I3517&lt;=39601),"Kraj Vysočina",(IF(AND(I3517&gt;=58001,I3517&lt;=59501),"Kraj Vysočina",(IF(AND(I3517&gt;=67401,I3517&lt;=67602),"Kraj Vysočina",(IF(AND(I3517&gt;=40001,I3517&lt;=44101),"Ústecký kraj",(IF(AND(I3517&gt;=46001,I3517&lt;=47201),"Liberecký kraj",(IF(AND(I3517&gt;=51202,I3517&lt;=51401),"Liberecký kraj",(IF(AND(I3517&gt;=53002,I3517&lt;=53976),"Pardubický kraj",(IF(AND(I3517&gt;=56002,I3517&lt;=57201),"Pardubický kraj",(IF(AND(I3517&gt;=60200,I3517&lt;=67201),"Jihomoravský kraj",(IF(AND(I3517&gt;=67801,I3517&lt;=68501),"Jihomoravský kraj",(IF(AND(I3517&gt;=69002,I3517&lt;=69801),"Jihomoravský kraj",(IF(AND(I3517&gt;=68601,I3517&lt;=68801),"Zlínský kraj",(IF(AND(I3517&gt;=75501,I3517&lt;=76901),"Zlínský kraj",(IF(AND(I3517&gt;=70030,I3517&lt;=74901),"Moravskoslezský kraj",(IF(AND(I3517&gt;=75000,I3517&lt;=75368),"Olomoucký kraj",(IF(AND(I3517&gt;=77200,I3517&lt;=79862),"Olomoucký kraj",(IF(AND(I3517&gt;=50011,I3517&lt;=50301),"Královéhradecký kraj",(IF(AND(I3517&gt;=54301,I3517&lt;=54303),"Královéhradecký kraj","0")))))))))))))))))))))))))))))))))))))))))))))))</f>
        <v>Jihomoravský kraj</v>
      </c>
      <c r="AB3517" t="s">
        <v>998</v>
      </c>
      <c r="AD3517" t="s">
        <v>998</v>
      </c>
      <c r="AE3517" t="s">
        <v>998</v>
      </c>
      <c r="AF3517" t="s">
        <v>998</v>
      </c>
      <c r="AG3517" s="107">
        <v>300</v>
      </c>
      <c r="AH3517" s="107">
        <v>0</v>
      </c>
      <c r="AI3517" s="107">
        <v>0</v>
      </c>
      <c r="AJ3517" t="s">
        <v>999</v>
      </c>
      <c r="AK3517" s="106">
        <v>44924</v>
      </c>
    </row>
    <row r="3518" spans="1:37" x14ac:dyDescent="0.45">
      <c r="A3518" t="s">
        <v>1124</v>
      </c>
      <c r="B3518" t="s">
        <v>9695</v>
      </c>
      <c r="C3518" t="s">
        <v>990</v>
      </c>
      <c r="D3518" t="s">
        <v>9703</v>
      </c>
      <c r="E3518" t="s">
        <v>992</v>
      </c>
      <c r="F3518" t="s">
        <v>9704</v>
      </c>
      <c r="G3518">
        <v>17</v>
      </c>
      <c r="H3518" t="s">
        <v>1005</v>
      </c>
      <c r="I3518">
        <v>62300</v>
      </c>
      <c r="K3518" t="s">
        <v>9705</v>
      </c>
      <c r="L3518" s="106">
        <v>34148</v>
      </c>
      <c r="M3518">
        <v>14632253</v>
      </c>
      <c r="N3518" t="s">
        <v>996</v>
      </c>
      <c r="O3518" t="s">
        <v>12</v>
      </c>
      <c r="P3518" t="s">
        <v>997</v>
      </c>
      <c r="R3518" s="109" t="str">
        <f>IF(OR(P3518="SB",Q3518="SB"),"SB",0)</f>
        <v>SB</v>
      </c>
      <c r="T3518" s="110" t="s">
        <v>998</v>
      </c>
      <c r="V3518" s="113" t="str">
        <f>IF(AND(I3518&gt;=10000,I3518&lt;=19900),"Praha",(IF(AND(I3518&gt;=25001,I3518&lt;=29501),"Středočeský kraj",(IF(AND(I3518&gt;=30100,I3518&lt;=34972),"Středočeský kraj",(IF(AND(I3518&gt;=35002,I3518&lt;=36271),"Karlovarský kraj",(IF(AND(I3518&gt;=37001,I3518&lt;=39201),"Jihočeský kraj",(IF(AND(I3518&gt;=39701,I3518&lt;=39901),"Jihočeský kraj",(IF(AND(I3518&gt;=39301,I3518&lt;=39601),"Kraj Vysočina",(IF(AND(I3518&gt;=58001,I3518&lt;=59501),"Kraj Vysočina",(IF(AND(I3518&gt;=67401,I3518&lt;=67602),"Kraj Vysočina",(IF(AND(I3518&gt;=40001,I3518&lt;=44101),"Ústecký kraj",(IF(AND(I3518&gt;=46001,I3518&lt;=47201),"Liberecký kraj",(IF(AND(I3518&gt;=51202,I3518&lt;=51401),"Liberecký kraj",(IF(AND(I3518&gt;=53002,I3518&lt;=53976),"Pardubický kraj",(IF(AND(I3518&gt;=56002,I3518&lt;=57201),"Pardubický kraj",(IF(AND(I3518&gt;=60200,I3518&lt;=67201),"Jihomoravský kraj",(IF(AND(I3518&gt;=67801,I3518&lt;=68501),"Jihomoravský kraj",(IF(AND(I3518&gt;=69002,I3518&lt;=69801),"Jihomoravský kraj",(IF(AND(I3518&gt;=68601,I3518&lt;=68801),"Zlínský kraj",(IF(AND(I3518&gt;=75501,I3518&lt;=76901),"Zlínský kraj",(IF(AND(I3518&gt;=70030,I3518&lt;=74901),"Moravskoslezský kraj",(IF(AND(I3518&gt;=75000,I3518&lt;=75368),"Olomoucký kraj",(IF(AND(I3518&gt;=77200,I3518&lt;=79862),"Olomoucký kraj",(IF(AND(I3518&gt;=50011,I3518&lt;=50301),"Královéhradecký kraj",(IF(AND(I3518&gt;=54301,I3518&lt;=54303),"Královéhradecký kraj","0")))))))))))))))))))))))))))))))))))))))))))))))</f>
        <v>Jihomoravský kraj</v>
      </c>
      <c r="AB3518" t="s">
        <v>998</v>
      </c>
      <c r="AD3518" t="s">
        <v>998</v>
      </c>
      <c r="AE3518" t="s">
        <v>998</v>
      </c>
      <c r="AF3518" t="s">
        <v>998</v>
      </c>
      <c r="AG3518" s="107">
        <v>0</v>
      </c>
      <c r="AH3518" s="107">
        <v>0</v>
      </c>
      <c r="AI3518" s="107">
        <v>0</v>
      </c>
      <c r="AJ3518" t="s">
        <v>1012</v>
      </c>
    </row>
    <row r="3519" spans="1:37" x14ac:dyDescent="0.45">
      <c r="A3519" t="s">
        <v>1413</v>
      </c>
      <c r="B3519" t="s">
        <v>10018</v>
      </c>
      <c r="C3519" t="s">
        <v>1002</v>
      </c>
      <c r="D3519" t="s">
        <v>10022</v>
      </c>
      <c r="E3519" t="s">
        <v>992</v>
      </c>
      <c r="F3519" t="s">
        <v>8710</v>
      </c>
      <c r="G3519">
        <v>23</v>
      </c>
      <c r="H3519" t="s">
        <v>1005</v>
      </c>
      <c r="I3519">
        <v>62300</v>
      </c>
      <c r="K3519" t="s">
        <v>10023</v>
      </c>
      <c r="L3519" s="106">
        <v>37515</v>
      </c>
      <c r="M3519">
        <v>14663070</v>
      </c>
      <c r="N3519" t="s">
        <v>996</v>
      </c>
      <c r="O3519" t="s">
        <v>12</v>
      </c>
      <c r="P3519" t="s">
        <v>997</v>
      </c>
      <c r="R3519" s="109" t="str">
        <f>IF(OR(P3519="SB",Q3519="SB"),"SB",0)</f>
        <v>SB</v>
      </c>
      <c r="T3519" s="110" t="s">
        <v>998</v>
      </c>
      <c r="V3519" s="113" t="str">
        <f>IF(AND(I3519&gt;=10000,I3519&lt;=19900),"Praha",(IF(AND(I3519&gt;=25001,I3519&lt;=29501),"Středočeský kraj",(IF(AND(I3519&gt;=30100,I3519&lt;=34972),"Středočeský kraj",(IF(AND(I3519&gt;=35002,I3519&lt;=36271),"Karlovarský kraj",(IF(AND(I3519&gt;=37001,I3519&lt;=39201),"Jihočeský kraj",(IF(AND(I3519&gt;=39701,I3519&lt;=39901),"Jihočeský kraj",(IF(AND(I3519&gt;=39301,I3519&lt;=39601),"Kraj Vysočina",(IF(AND(I3519&gt;=58001,I3519&lt;=59501),"Kraj Vysočina",(IF(AND(I3519&gt;=67401,I3519&lt;=67602),"Kraj Vysočina",(IF(AND(I3519&gt;=40001,I3519&lt;=44101),"Ústecký kraj",(IF(AND(I3519&gt;=46001,I3519&lt;=47201),"Liberecký kraj",(IF(AND(I3519&gt;=51202,I3519&lt;=51401),"Liberecký kraj",(IF(AND(I3519&gt;=53002,I3519&lt;=53976),"Pardubický kraj",(IF(AND(I3519&gt;=56002,I3519&lt;=57201),"Pardubický kraj",(IF(AND(I3519&gt;=60200,I3519&lt;=67201),"Jihomoravský kraj",(IF(AND(I3519&gt;=67801,I3519&lt;=68501),"Jihomoravský kraj",(IF(AND(I3519&gt;=69002,I3519&lt;=69801),"Jihomoravský kraj",(IF(AND(I3519&gt;=68601,I3519&lt;=68801),"Zlínský kraj",(IF(AND(I3519&gt;=75501,I3519&lt;=76901),"Zlínský kraj",(IF(AND(I3519&gt;=70030,I3519&lt;=74901),"Moravskoslezský kraj",(IF(AND(I3519&gt;=75000,I3519&lt;=75368),"Olomoucký kraj",(IF(AND(I3519&gt;=77200,I3519&lt;=79862),"Olomoucký kraj",(IF(AND(I3519&gt;=50011,I3519&lt;=50301),"Královéhradecký kraj",(IF(AND(I3519&gt;=54301,I3519&lt;=54303),"Královéhradecký kraj","0")))))))))))))))))))))))))))))))))))))))))))))))</f>
        <v>Jihomoravský kraj</v>
      </c>
      <c r="AB3519" t="s">
        <v>998</v>
      </c>
      <c r="AD3519" t="s">
        <v>998</v>
      </c>
      <c r="AE3519" t="s">
        <v>998</v>
      </c>
      <c r="AF3519" t="s">
        <v>998</v>
      </c>
      <c r="AG3519" s="107">
        <v>300</v>
      </c>
      <c r="AH3519" s="107">
        <v>0</v>
      </c>
      <c r="AI3519" s="107">
        <v>0</v>
      </c>
      <c r="AJ3519" t="s">
        <v>999</v>
      </c>
      <c r="AK3519" s="106">
        <v>44924</v>
      </c>
    </row>
    <row r="3520" spans="1:37" x14ac:dyDescent="0.45">
      <c r="A3520" t="s">
        <v>5384</v>
      </c>
      <c r="B3520" t="s">
        <v>10257</v>
      </c>
      <c r="C3520" t="s">
        <v>1002</v>
      </c>
      <c r="D3520" t="s">
        <v>10260</v>
      </c>
      <c r="E3520" t="s">
        <v>992</v>
      </c>
      <c r="F3520" t="s">
        <v>6832</v>
      </c>
      <c r="G3520" t="s">
        <v>10261</v>
      </c>
      <c r="H3520" t="s">
        <v>1005</v>
      </c>
      <c r="I3520">
        <v>62300</v>
      </c>
      <c r="K3520" t="s">
        <v>10262</v>
      </c>
      <c r="L3520" s="106">
        <v>39292</v>
      </c>
      <c r="M3520">
        <v>14606082</v>
      </c>
      <c r="N3520" t="s">
        <v>996</v>
      </c>
      <c r="O3520" t="s">
        <v>12</v>
      </c>
      <c r="P3520" t="s">
        <v>997</v>
      </c>
      <c r="R3520" s="109" t="str">
        <f>IF(OR(P3520="SB",Q3520="SB"),"SB",0)</f>
        <v>SB</v>
      </c>
      <c r="T3520" s="110" t="s">
        <v>998</v>
      </c>
      <c r="V3520" s="113" t="str">
        <f>IF(AND(I3520&gt;=10000,I3520&lt;=19900),"Praha",(IF(AND(I3520&gt;=25001,I3520&lt;=29501),"Středočeský kraj",(IF(AND(I3520&gt;=30100,I3520&lt;=34972),"Středočeský kraj",(IF(AND(I3520&gt;=35002,I3520&lt;=36271),"Karlovarský kraj",(IF(AND(I3520&gt;=37001,I3520&lt;=39201),"Jihočeský kraj",(IF(AND(I3520&gt;=39701,I3520&lt;=39901),"Jihočeský kraj",(IF(AND(I3520&gt;=39301,I3520&lt;=39601),"Kraj Vysočina",(IF(AND(I3520&gt;=58001,I3520&lt;=59501),"Kraj Vysočina",(IF(AND(I3520&gt;=67401,I3520&lt;=67602),"Kraj Vysočina",(IF(AND(I3520&gt;=40001,I3520&lt;=44101),"Ústecký kraj",(IF(AND(I3520&gt;=46001,I3520&lt;=47201),"Liberecký kraj",(IF(AND(I3520&gt;=51202,I3520&lt;=51401),"Liberecký kraj",(IF(AND(I3520&gt;=53002,I3520&lt;=53976),"Pardubický kraj",(IF(AND(I3520&gt;=56002,I3520&lt;=57201),"Pardubický kraj",(IF(AND(I3520&gt;=60200,I3520&lt;=67201),"Jihomoravský kraj",(IF(AND(I3520&gt;=67801,I3520&lt;=68501),"Jihomoravský kraj",(IF(AND(I3520&gt;=69002,I3520&lt;=69801),"Jihomoravský kraj",(IF(AND(I3520&gt;=68601,I3520&lt;=68801),"Zlínský kraj",(IF(AND(I3520&gt;=75501,I3520&lt;=76901),"Zlínský kraj",(IF(AND(I3520&gt;=70030,I3520&lt;=74901),"Moravskoslezský kraj",(IF(AND(I3520&gt;=75000,I3520&lt;=75368),"Olomoucký kraj",(IF(AND(I3520&gt;=77200,I3520&lt;=79862),"Olomoucký kraj",(IF(AND(I3520&gt;=50011,I3520&lt;=50301),"Královéhradecký kraj",(IF(AND(I3520&gt;=54301,I3520&lt;=54303),"Královéhradecký kraj","0")))))))))))))))))))))))))))))))))))))))))))))))</f>
        <v>Jihomoravský kraj</v>
      </c>
      <c r="AB3520" t="s">
        <v>998</v>
      </c>
      <c r="AD3520" t="s">
        <v>998</v>
      </c>
      <c r="AE3520" t="s">
        <v>998</v>
      </c>
      <c r="AF3520" t="s">
        <v>998</v>
      </c>
      <c r="AG3520" s="107">
        <v>300</v>
      </c>
      <c r="AH3520" s="107">
        <v>0</v>
      </c>
      <c r="AI3520" s="107">
        <v>0</v>
      </c>
      <c r="AJ3520" t="s">
        <v>999</v>
      </c>
      <c r="AK3520" s="106">
        <v>44923</v>
      </c>
    </row>
    <row r="3521" spans="1:37" x14ac:dyDescent="0.45">
      <c r="A3521" t="s">
        <v>1051</v>
      </c>
      <c r="B3521" t="s">
        <v>12706</v>
      </c>
      <c r="C3521" t="s">
        <v>1002</v>
      </c>
      <c r="D3521" t="s">
        <v>12707</v>
      </c>
      <c r="E3521" t="s">
        <v>992</v>
      </c>
      <c r="F3521" t="s">
        <v>12708</v>
      </c>
      <c r="G3521">
        <v>27</v>
      </c>
      <c r="H3521" t="s">
        <v>1005</v>
      </c>
      <c r="I3521">
        <v>62300</v>
      </c>
      <c r="K3521" t="s">
        <v>12709</v>
      </c>
      <c r="L3521" s="106">
        <v>29601</v>
      </c>
      <c r="M3521">
        <v>14645084</v>
      </c>
      <c r="N3521" t="s">
        <v>996</v>
      </c>
      <c r="O3521" t="s">
        <v>12</v>
      </c>
      <c r="P3521" t="s">
        <v>997</v>
      </c>
      <c r="R3521" s="109" t="str">
        <f>IF(OR(P3521="SB",Q3521="SB"),"SB",0)</f>
        <v>SB</v>
      </c>
      <c r="T3521" s="110" t="s">
        <v>998</v>
      </c>
      <c r="V3521" s="113" t="str">
        <f>IF(AND(I3521&gt;=10000,I3521&lt;=19900),"Praha",(IF(AND(I3521&gt;=25001,I3521&lt;=29501),"Středočeský kraj",(IF(AND(I3521&gt;=30100,I3521&lt;=34972),"Středočeský kraj",(IF(AND(I3521&gt;=35002,I3521&lt;=36271),"Karlovarský kraj",(IF(AND(I3521&gt;=37001,I3521&lt;=39201),"Jihočeský kraj",(IF(AND(I3521&gt;=39701,I3521&lt;=39901),"Jihočeský kraj",(IF(AND(I3521&gt;=39301,I3521&lt;=39601),"Kraj Vysočina",(IF(AND(I3521&gt;=58001,I3521&lt;=59501),"Kraj Vysočina",(IF(AND(I3521&gt;=67401,I3521&lt;=67602),"Kraj Vysočina",(IF(AND(I3521&gt;=40001,I3521&lt;=44101),"Ústecký kraj",(IF(AND(I3521&gt;=46001,I3521&lt;=47201),"Liberecký kraj",(IF(AND(I3521&gt;=51202,I3521&lt;=51401),"Liberecký kraj",(IF(AND(I3521&gt;=53002,I3521&lt;=53976),"Pardubický kraj",(IF(AND(I3521&gt;=56002,I3521&lt;=57201),"Pardubický kraj",(IF(AND(I3521&gt;=60200,I3521&lt;=67201),"Jihomoravský kraj",(IF(AND(I3521&gt;=67801,I3521&lt;=68501),"Jihomoravský kraj",(IF(AND(I3521&gt;=69002,I3521&lt;=69801),"Jihomoravský kraj",(IF(AND(I3521&gt;=68601,I3521&lt;=68801),"Zlínský kraj",(IF(AND(I3521&gt;=75501,I3521&lt;=76901),"Zlínský kraj",(IF(AND(I3521&gt;=70030,I3521&lt;=74901),"Moravskoslezský kraj",(IF(AND(I3521&gt;=75000,I3521&lt;=75368),"Olomoucký kraj",(IF(AND(I3521&gt;=77200,I3521&lt;=79862),"Olomoucký kraj",(IF(AND(I3521&gt;=50011,I3521&lt;=50301),"Královéhradecký kraj",(IF(AND(I3521&gt;=54301,I3521&lt;=54303),"Královéhradecký kraj","0")))))))))))))))))))))))))))))))))))))))))))))))</f>
        <v>Jihomoravský kraj</v>
      </c>
      <c r="AB3521" t="s">
        <v>998</v>
      </c>
      <c r="AD3521" t="s">
        <v>998</v>
      </c>
      <c r="AE3521" t="s">
        <v>998</v>
      </c>
      <c r="AF3521" t="s">
        <v>998</v>
      </c>
      <c r="AG3521" s="107">
        <v>0</v>
      </c>
      <c r="AH3521" s="107">
        <v>0</v>
      </c>
      <c r="AI3521" s="107">
        <v>0</v>
      </c>
      <c r="AJ3521" t="s">
        <v>1012</v>
      </c>
    </row>
    <row r="3522" spans="1:37" x14ac:dyDescent="0.45">
      <c r="A3522" t="s">
        <v>1582</v>
      </c>
      <c r="B3522" t="s">
        <v>14431</v>
      </c>
      <c r="C3522" t="s">
        <v>990</v>
      </c>
      <c r="D3522" t="s">
        <v>14432</v>
      </c>
      <c r="E3522" t="s">
        <v>992</v>
      </c>
      <c r="F3522" t="s">
        <v>3419</v>
      </c>
      <c r="G3522">
        <v>14</v>
      </c>
      <c r="H3522" t="s">
        <v>1005</v>
      </c>
      <c r="I3522">
        <v>62300</v>
      </c>
      <c r="K3522" t="s">
        <v>14433</v>
      </c>
      <c r="L3522" s="106">
        <v>40322</v>
      </c>
      <c r="M3522">
        <v>14597392</v>
      </c>
      <c r="N3522" t="s">
        <v>1155</v>
      </c>
      <c r="O3522" t="s">
        <v>1023</v>
      </c>
      <c r="P3522" t="s">
        <v>997</v>
      </c>
      <c r="R3522" s="109" t="str">
        <f>IF(OR(P3522="SB",Q3522="SB"),"SB",0)</f>
        <v>SB</v>
      </c>
      <c r="T3522" s="110" t="s">
        <v>998</v>
      </c>
      <c r="V3522" s="113" t="str">
        <f>IF(AND(I3522&gt;=10000,I3522&lt;=19900),"Praha",(IF(AND(I3522&gt;=25001,I3522&lt;=29501),"Středočeský kraj",(IF(AND(I3522&gt;=30100,I3522&lt;=34972),"Středočeský kraj",(IF(AND(I3522&gt;=35002,I3522&lt;=36271),"Karlovarský kraj",(IF(AND(I3522&gt;=37001,I3522&lt;=39201),"Jihočeský kraj",(IF(AND(I3522&gt;=39701,I3522&lt;=39901),"Jihočeský kraj",(IF(AND(I3522&gt;=39301,I3522&lt;=39601),"Kraj Vysočina",(IF(AND(I3522&gt;=58001,I3522&lt;=59501),"Kraj Vysočina",(IF(AND(I3522&gt;=67401,I3522&lt;=67602),"Kraj Vysočina",(IF(AND(I3522&gt;=40001,I3522&lt;=44101),"Ústecký kraj",(IF(AND(I3522&gt;=46001,I3522&lt;=47201),"Liberecký kraj",(IF(AND(I3522&gt;=51202,I3522&lt;=51401),"Liberecký kraj",(IF(AND(I3522&gt;=53002,I3522&lt;=53976),"Pardubický kraj",(IF(AND(I3522&gt;=56002,I3522&lt;=57201),"Pardubický kraj",(IF(AND(I3522&gt;=60200,I3522&lt;=67201),"Jihomoravský kraj",(IF(AND(I3522&gt;=67801,I3522&lt;=68501),"Jihomoravský kraj",(IF(AND(I3522&gt;=69002,I3522&lt;=69801),"Jihomoravský kraj",(IF(AND(I3522&gt;=68601,I3522&lt;=68801),"Zlínský kraj",(IF(AND(I3522&gt;=75501,I3522&lt;=76901),"Zlínský kraj",(IF(AND(I3522&gt;=70030,I3522&lt;=74901),"Moravskoslezský kraj",(IF(AND(I3522&gt;=75000,I3522&lt;=75368),"Olomoucký kraj",(IF(AND(I3522&gt;=77200,I3522&lt;=79862),"Olomoucký kraj",(IF(AND(I3522&gt;=50011,I3522&lt;=50301),"Královéhradecký kraj",(IF(AND(I3522&gt;=54301,I3522&lt;=54303),"Královéhradecký kraj","0")))))))))))))))))))))))))))))))))))))))))))))))</f>
        <v>Jihomoravský kraj</v>
      </c>
      <c r="AB3522" t="s">
        <v>998</v>
      </c>
      <c r="AD3522" t="s">
        <v>998</v>
      </c>
      <c r="AE3522" t="s">
        <v>998</v>
      </c>
      <c r="AF3522" t="s">
        <v>998</v>
      </c>
      <c r="AG3522" s="107">
        <v>300</v>
      </c>
      <c r="AH3522" s="107">
        <v>0</v>
      </c>
      <c r="AI3522" s="107">
        <v>0</v>
      </c>
      <c r="AJ3522" t="s">
        <v>999</v>
      </c>
      <c r="AK3522" s="106">
        <v>44924</v>
      </c>
    </row>
    <row r="3523" spans="1:37" x14ac:dyDescent="0.45">
      <c r="A3523" t="s">
        <v>1007</v>
      </c>
      <c r="B3523" t="s">
        <v>14431</v>
      </c>
      <c r="C3523" t="s">
        <v>990</v>
      </c>
      <c r="D3523" t="s">
        <v>14434</v>
      </c>
      <c r="E3523" t="s">
        <v>992</v>
      </c>
      <c r="F3523" t="s">
        <v>3419</v>
      </c>
      <c r="G3523">
        <v>14</v>
      </c>
      <c r="H3523" t="s">
        <v>1005</v>
      </c>
      <c r="I3523">
        <v>62300</v>
      </c>
      <c r="K3523" t="s">
        <v>14433</v>
      </c>
      <c r="L3523" s="106">
        <v>38859</v>
      </c>
      <c r="M3523">
        <v>14597291</v>
      </c>
      <c r="N3523" t="s">
        <v>1155</v>
      </c>
      <c r="O3523" t="s">
        <v>1023</v>
      </c>
      <c r="P3523" t="s">
        <v>997</v>
      </c>
      <c r="R3523" s="109" t="str">
        <f>IF(OR(P3523="SB",Q3523="SB"),"SB",0)</f>
        <v>SB</v>
      </c>
      <c r="T3523" s="110" t="s">
        <v>998</v>
      </c>
      <c r="V3523" s="113" t="str">
        <f>IF(AND(I3523&gt;=10000,I3523&lt;=19900),"Praha",(IF(AND(I3523&gt;=25001,I3523&lt;=29501),"Středočeský kraj",(IF(AND(I3523&gt;=30100,I3523&lt;=34972),"Středočeský kraj",(IF(AND(I3523&gt;=35002,I3523&lt;=36271),"Karlovarský kraj",(IF(AND(I3523&gt;=37001,I3523&lt;=39201),"Jihočeský kraj",(IF(AND(I3523&gt;=39701,I3523&lt;=39901),"Jihočeský kraj",(IF(AND(I3523&gt;=39301,I3523&lt;=39601),"Kraj Vysočina",(IF(AND(I3523&gt;=58001,I3523&lt;=59501),"Kraj Vysočina",(IF(AND(I3523&gt;=67401,I3523&lt;=67602),"Kraj Vysočina",(IF(AND(I3523&gt;=40001,I3523&lt;=44101),"Ústecký kraj",(IF(AND(I3523&gt;=46001,I3523&lt;=47201),"Liberecký kraj",(IF(AND(I3523&gt;=51202,I3523&lt;=51401),"Liberecký kraj",(IF(AND(I3523&gt;=53002,I3523&lt;=53976),"Pardubický kraj",(IF(AND(I3523&gt;=56002,I3523&lt;=57201),"Pardubický kraj",(IF(AND(I3523&gt;=60200,I3523&lt;=67201),"Jihomoravský kraj",(IF(AND(I3523&gt;=67801,I3523&lt;=68501),"Jihomoravský kraj",(IF(AND(I3523&gt;=69002,I3523&lt;=69801),"Jihomoravský kraj",(IF(AND(I3523&gt;=68601,I3523&lt;=68801),"Zlínský kraj",(IF(AND(I3523&gt;=75501,I3523&lt;=76901),"Zlínský kraj",(IF(AND(I3523&gt;=70030,I3523&lt;=74901),"Moravskoslezský kraj",(IF(AND(I3523&gt;=75000,I3523&lt;=75368),"Olomoucký kraj",(IF(AND(I3523&gt;=77200,I3523&lt;=79862),"Olomoucký kraj",(IF(AND(I3523&gt;=50011,I3523&lt;=50301),"Královéhradecký kraj",(IF(AND(I3523&gt;=54301,I3523&lt;=54303),"Královéhradecký kraj","0")))))))))))))))))))))))))))))))))))))))))))))))</f>
        <v>Jihomoravský kraj</v>
      </c>
      <c r="AB3523" t="s">
        <v>998</v>
      </c>
      <c r="AD3523" t="s">
        <v>998</v>
      </c>
      <c r="AE3523" t="s">
        <v>998</v>
      </c>
      <c r="AF3523" t="s">
        <v>998</v>
      </c>
      <c r="AG3523" s="107">
        <v>300</v>
      </c>
      <c r="AH3523" s="107">
        <v>0</v>
      </c>
      <c r="AI3523" s="107">
        <v>0</v>
      </c>
      <c r="AJ3523" t="s">
        <v>999</v>
      </c>
      <c r="AK3523" s="106">
        <v>44924</v>
      </c>
    </row>
    <row r="3524" spans="1:37" x14ac:dyDescent="0.45">
      <c r="A3524" t="s">
        <v>1403</v>
      </c>
      <c r="B3524" t="s">
        <v>14853</v>
      </c>
      <c r="C3524" t="s">
        <v>990</v>
      </c>
      <c r="D3524" t="s">
        <v>14854</v>
      </c>
      <c r="E3524" t="s">
        <v>992</v>
      </c>
      <c r="F3524" t="s">
        <v>8161</v>
      </c>
      <c r="G3524" t="s">
        <v>14855</v>
      </c>
      <c r="H3524" t="s">
        <v>1005</v>
      </c>
      <c r="I3524">
        <v>62300</v>
      </c>
      <c r="K3524" t="s">
        <v>14856</v>
      </c>
      <c r="L3524" s="106">
        <v>37564</v>
      </c>
      <c r="M3524">
        <v>14727031</v>
      </c>
      <c r="N3524" t="s">
        <v>996</v>
      </c>
      <c r="O3524" t="s">
        <v>12</v>
      </c>
      <c r="P3524" t="s">
        <v>997</v>
      </c>
      <c r="R3524" s="109" t="str">
        <f>IF(OR(P3524="SB",Q3524="SB"),"SB",0)</f>
        <v>SB</v>
      </c>
      <c r="T3524" s="110" t="s">
        <v>998</v>
      </c>
      <c r="V3524" s="113" t="str">
        <f>IF(AND(I3524&gt;=10000,I3524&lt;=19900),"Praha",(IF(AND(I3524&gt;=25001,I3524&lt;=29501),"Středočeský kraj",(IF(AND(I3524&gt;=30100,I3524&lt;=34972),"Středočeský kraj",(IF(AND(I3524&gt;=35002,I3524&lt;=36271),"Karlovarský kraj",(IF(AND(I3524&gt;=37001,I3524&lt;=39201),"Jihočeský kraj",(IF(AND(I3524&gt;=39701,I3524&lt;=39901),"Jihočeský kraj",(IF(AND(I3524&gt;=39301,I3524&lt;=39601),"Kraj Vysočina",(IF(AND(I3524&gt;=58001,I3524&lt;=59501),"Kraj Vysočina",(IF(AND(I3524&gt;=67401,I3524&lt;=67602),"Kraj Vysočina",(IF(AND(I3524&gt;=40001,I3524&lt;=44101),"Ústecký kraj",(IF(AND(I3524&gt;=46001,I3524&lt;=47201),"Liberecký kraj",(IF(AND(I3524&gt;=51202,I3524&lt;=51401),"Liberecký kraj",(IF(AND(I3524&gt;=53002,I3524&lt;=53976),"Pardubický kraj",(IF(AND(I3524&gt;=56002,I3524&lt;=57201),"Pardubický kraj",(IF(AND(I3524&gt;=60200,I3524&lt;=67201),"Jihomoravský kraj",(IF(AND(I3524&gt;=67801,I3524&lt;=68501),"Jihomoravský kraj",(IF(AND(I3524&gt;=69002,I3524&lt;=69801),"Jihomoravský kraj",(IF(AND(I3524&gt;=68601,I3524&lt;=68801),"Zlínský kraj",(IF(AND(I3524&gt;=75501,I3524&lt;=76901),"Zlínský kraj",(IF(AND(I3524&gt;=70030,I3524&lt;=74901),"Moravskoslezský kraj",(IF(AND(I3524&gt;=75000,I3524&lt;=75368),"Olomoucký kraj",(IF(AND(I3524&gt;=77200,I3524&lt;=79862),"Olomoucký kraj",(IF(AND(I3524&gt;=50011,I3524&lt;=50301),"Královéhradecký kraj",(IF(AND(I3524&gt;=54301,I3524&lt;=54303),"Královéhradecký kraj","0")))))))))))))))))))))))))))))))))))))))))))))))</f>
        <v>Jihomoravský kraj</v>
      </c>
      <c r="AB3524" t="s">
        <v>998</v>
      </c>
      <c r="AD3524" t="s">
        <v>998</v>
      </c>
      <c r="AE3524" t="s">
        <v>998</v>
      </c>
      <c r="AF3524" t="s">
        <v>998</v>
      </c>
      <c r="AG3524" s="107">
        <v>300</v>
      </c>
      <c r="AH3524" s="107">
        <v>0</v>
      </c>
      <c r="AI3524" s="107">
        <v>0</v>
      </c>
      <c r="AJ3524" t="s">
        <v>999</v>
      </c>
      <c r="AK3524" s="106">
        <v>44924</v>
      </c>
    </row>
    <row r="3525" spans="1:37" x14ac:dyDescent="0.45">
      <c r="A3525" t="s">
        <v>1268</v>
      </c>
      <c r="B3525" t="s">
        <v>15405</v>
      </c>
      <c r="C3525" t="s">
        <v>990</v>
      </c>
      <c r="D3525" t="s">
        <v>15408</v>
      </c>
      <c r="E3525" t="s">
        <v>992</v>
      </c>
      <c r="F3525" t="s">
        <v>2270</v>
      </c>
      <c r="G3525">
        <v>35</v>
      </c>
      <c r="H3525" t="s">
        <v>1005</v>
      </c>
      <c r="I3525">
        <v>62300</v>
      </c>
      <c r="K3525" t="s">
        <v>15409</v>
      </c>
      <c r="L3525" s="106">
        <v>40737</v>
      </c>
      <c r="M3525">
        <v>14636293</v>
      </c>
      <c r="N3525" t="s">
        <v>996</v>
      </c>
      <c r="O3525" t="s">
        <v>12</v>
      </c>
      <c r="P3525" t="s">
        <v>997</v>
      </c>
      <c r="R3525" s="109" t="str">
        <f>IF(OR(P3525="SB",Q3525="SB"),"SB",0)</f>
        <v>SB</v>
      </c>
      <c r="T3525" s="110" t="s">
        <v>998</v>
      </c>
      <c r="V3525" s="113" t="str">
        <f>IF(AND(I3525&gt;=10000,I3525&lt;=19900),"Praha",(IF(AND(I3525&gt;=25001,I3525&lt;=29501),"Středočeský kraj",(IF(AND(I3525&gt;=30100,I3525&lt;=34972),"Středočeský kraj",(IF(AND(I3525&gt;=35002,I3525&lt;=36271),"Karlovarský kraj",(IF(AND(I3525&gt;=37001,I3525&lt;=39201),"Jihočeský kraj",(IF(AND(I3525&gt;=39701,I3525&lt;=39901),"Jihočeský kraj",(IF(AND(I3525&gt;=39301,I3525&lt;=39601),"Kraj Vysočina",(IF(AND(I3525&gt;=58001,I3525&lt;=59501),"Kraj Vysočina",(IF(AND(I3525&gt;=67401,I3525&lt;=67602),"Kraj Vysočina",(IF(AND(I3525&gt;=40001,I3525&lt;=44101),"Ústecký kraj",(IF(AND(I3525&gt;=46001,I3525&lt;=47201),"Liberecký kraj",(IF(AND(I3525&gt;=51202,I3525&lt;=51401),"Liberecký kraj",(IF(AND(I3525&gt;=53002,I3525&lt;=53976),"Pardubický kraj",(IF(AND(I3525&gt;=56002,I3525&lt;=57201),"Pardubický kraj",(IF(AND(I3525&gt;=60200,I3525&lt;=67201),"Jihomoravský kraj",(IF(AND(I3525&gt;=67801,I3525&lt;=68501),"Jihomoravský kraj",(IF(AND(I3525&gt;=69002,I3525&lt;=69801),"Jihomoravský kraj",(IF(AND(I3525&gt;=68601,I3525&lt;=68801),"Zlínský kraj",(IF(AND(I3525&gt;=75501,I3525&lt;=76901),"Zlínský kraj",(IF(AND(I3525&gt;=70030,I3525&lt;=74901),"Moravskoslezský kraj",(IF(AND(I3525&gt;=75000,I3525&lt;=75368),"Olomoucký kraj",(IF(AND(I3525&gt;=77200,I3525&lt;=79862),"Olomoucký kraj",(IF(AND(I3525&gt;=50011,I3525&lt;=50301),"Královéhradecký kraj",(IF(AND(I3525&gt;=54301,I3525&lt;=54303),"Královéhradecký kraj","0")))))))))))))))))))))))))))))))))))))))))))))))</f>
        <v>Jihomoravský kraj</v>
      </c>
      <c r="AB3525" t="s">
        <v>998</v>
      </c>
      <c r="AD3525" t="s">
        <v>998</v>
      </c>
      <c r="AE3525" t="s">
        <v>998</v>
      </c>
      <c r="AF3525" t="s">
        <v>998</v>
      </c>
      <c r="AG3525" s="107">
        <v>300</v>
      </c>
      <c r="AH3525" s="107">
        <v>0</v>
      </c>
      <c r="AI3525" s="107">
        <v>0</v>
      </c>
      <c r="AJ3525" t="s">
        <v>999</v>
      </c>
      <c r="AK3525" s="106">
        <v>44924</v>
      </c>
    </row>
    <row r="3526" spans="1:37" x14ac:dyDescent="0.45">
      <c r="A3526" t="s">
        <v>1206</v>
      </c>
      <c r="B3526" t="s">
        <v>16159</v>
      </c>
      <c r="C3526" t="s">
        <v>1002</v>
      </c>
      <c r="D3526" t="s">
        <v>16162</v>
      </c>
      <c r="E3526" t="s">
        <v>992</v>
      </c>
      <c r="F3526" t="s">
        <v>4273</v>
      </c>
      <c r="G3526">
        <v>4</v>
      </c>
      <c r="H3526" t="s">
        <v>1005</v>
      </c>
      <c r="I3526">
        <v>62300</v>
      </c>
      <c r="K3526" t="s">
        <v>16163</v>
      </c>
      <c r="L3526" s="106">
        <v>29259</v>
      </c>
      <c r="M3526">
        <v>14642357</v>
      </c>
      <c r="N3526" t="s">
        <v>996</v>
      </c>
      <c r="O3526" t="s">
        <v>12</v>
      </c>
      <c r="P3526" t="s">
        <v>997</v>
      </c>
      <c r="R3526" s="109" t="str">
        <f>IF(OR(P3526="SB",Q3526="SB"),"SB",0)</f>
        <v>SB</v>
      </c>
      <c r="T3526" s="110" t="s">
        <v>998</v>
      </c>
      <c r="V3526" s="113" t="str">
        <f>IF(AND(I3526&gt;=10000,I3526&lt;=19900),"Praha",(IF(AND(I3526&gt;=25001,I3526&lt;=29501),"Středočeský kraj",(IF(AND(I3526&gt;=30100,I3526&lt;=34972),"Středočeský kraj",(IF(AND(I3526&gt;=35002,I3526&lt;=36271),"Karlovarský kraj",(IF(AND(I3526&gt;=37001,I3526&lt;=39201),"Jihočeský kraj",(IF(AND(I3526&gt;=39701,I3526&lt;=39901),"Jihočeský kraj",(IF(AND(I3526&gt;=39301,I3526&lt;=39601),"Kraj Vysočina",(IF(AND(I3526&gt;=58001,I3526&lt;=59501),"Kraj Vysočina",(IF(AND(I3526&gt;=67401,I3526&lt;=67602),"Kraj Vysočina",(IF(AND(I3526&gt;=40001,I3526&lt;=44101),"Ústecký kraj",(IF(AND(I3526&gt;=46001,I3526&lt;=47201),"Liberecký kraj",(IF(AND(I3526&gt;=51202,I3526&lt;=51401),"Liberecký kraj",(IF(AND(I3526&gt;=53002,I3526&lt;=53976),"Pardubický kraj",(IF(AND(I3526&gt;=56002,I3526&lt;=57201),"Pardubický kraj",(IF(AND(I3526&gt;=60200,I3526&lt;=67201),"Jihomoravský kraj",(IF(AND(I3526&gt;=67801,I3526&lt;=68501),"Jihomoravský kraj",(IF(AND(I3526&gt;=69002,I3526&lt;=69801),"Jihomoravský kraj",(IF(AND(I3526&gt;=68601,I3526&lt;=68801),"Zlínský kraj",(IF(AND(I3526&gt;=75501,I3526&lt;=76901),"Zlínský kraj",(IF(AND(I3526&gt;=70030,I3526&lt;=74901),"Moravskoslezský kraj",(IF(AND(I3526&gt;=75000,I3526&lt;=75368),"Olomoucký kraj",(IF(AND(I3526&gt;=77200,I3526&lt;=79862),"Olomoucký kraj",(IF(AND(I3526&gt;=50011,I3526&lt;=50301),"Královéhradecký kraj",(IF(AND(I3526&gt;=54301,I3526&lt;=54303),"Královéhradecký kraj","0")))))))))))))))))))))))))))))))))))))))))))))))</f>
        <v>Jihomoravský kraj</v>
      </c>
      <c r="AB3526" t="s">
        <v>998</v>
      </c>
      <c r="AD3526" t="s">
        <v>998</v>
      </c>
      <c r="AE3526" t="s">
        <v>998</v>
      </c>
      <c r="AF3526" t="s">
        <v>998</v>
      </c>
      <c r="AG3526" s="107">
        <v>0</v>
      </c>
      <c r="AH3526" s="107">
        <v>0</v>
      </c>
      <c r="AI3526" s="107">
        <v>0</v>
      </c>
      <c r="AJ3526" t="s">
        <v>1012</v>
      </c>
    </row>
    <row r="3527" spans="1:37" x14ac:dyDescent="0.45">
      <c r="A3527" t="s">
        <v>1130</v>
      </c>
      <c r="B3527" t="s">
        <v>16164</v>
      </c>
      <c r="C3527" t="s">
        <v>990</v>
      </c>
      <c r="D3527" t="s">
        <v>16165</v>
      </c>
      <c r="E3527" t="s">
        <v>992</v>
      </c>
      <c r="F3527" t="s">
        <v>4273</v>
      </c>
      <c r="G3527">
        <v>4</v>
      </c>
      <c r="H3527" t="s">
        <v>1005</v>
      </c>
      <c r="I3527">
        <v>62300</v>
      </c>
      <c r="K3527" t="s">
        <v>16166</v>
      </c>
      <c r="L3527" s="106">
        <v>40779</v>
      </c>
      <c r="M3527">
        <v>14590726</v>
      </c>
      <c r="N3527" t="s">
        <v>1144</v>
      </c>
      <c r="O3527" t="s">
        <v>12</v>
      </c>
      <c r="P3527" t="s">
        <v>997</v>
      </c>
      <c r="R3527" s="109" t="str">
        <f>IF(OR(P3527="SB",Q3527="SB"),"SB",0)</f>
        <v>SB</v>
      </c>
      <c r="T3527" s="110" t="s">
        <v>998</v>
      </c>
      <c r="V3527" s="113" t="str">
        <f>IF(AND(I3527&gt;=10000,I3527&lt;=19900),"Praha",(IF(AND(I3527&gt;=25001,I3527&lt;=29501),"Středočeský kraj",(IF(AND(I3527&gt;=30100,I3527&lt;=34972),"Středočeský kraj",(IF(AND(I3527&gt;=35002,I3527&lt;=36271),"Karlovarský kraj",(IF(AND(I3527&gt;=37001,I3527&lt;=39201),"Jihočeský kraj",(IF(AND(I3527&gt;=39701,I3527&lt;=39901),"Jihočeský kraj",(IF(AND(I3527&gt;=39301,I3527&lt;=39601),"Kraj Vysočina",(IF(AND(I3527&gt;=58001,I3527&lt;=59501),"Kraj Vysočina",(IF(AND(I3527&gt;=67401,I3527&lt;=67602),"Kraj Vysočina",(IF(AND(I3527&gt;=40001,I3527&lt;=44101),"Ústecký kraj",(IF(AND(I3527&gt;=46001,I3527&lt;=47201),"Liberecký kraj",(IF(AND(I3527&gt;=51202,I3527&lt;=51401),"Liberecký kraj",(IF(AND(I3527&gt;=53002,I3527&lt;=53976),"Pardubický kraj",(IF(AND(I3527&gt;=56002,I3527&lt;=57201),"Pardubický kraj",(IF(AND(I3527&gt;=60200,I3527&lt;=67201),"Jihomoravský kraj",(IF(AND(I3527&gt;=67801,I3527&lt;=68501),"Jihomoravský kraj",(IF(AND(I3527&gt;=69002,I3527&lt;=69801),"Jihomoravský kraj",(IF(AND(I3527&gt;=68601,I3527&lt;=68801),"Zlínský kraj",(IF(AND(I3527&gt;=75501,I3527&lt;=76901),"Zlínský kraj",(IF(AND(I3527&gt;=70030,I3527&lt;=74901),"Moravskoslezský kraj",(IF(AND(I3527&gt;=75000,I3527&lt;=75368),"Olomoucký kraj",(IF(AND(I3527&gt;=77200,I3527&lt;=79862),"Olomoucký kraj",(IF(AND(I3527&gt;=50011,I3527&lt;=50301),"Královéhradecký kraj",(IF(AND(I3527&gt;=54301,I3527&lt;=54303),"Královéhradecký kraj","0")))))))))))))))))))))))))))))))))))))))))))))))</f>
        <v>Jihomoravský kraj</v>
      </c>
      <c r="AB3527" t="s">
        <v>998</v>
      </c>
      <c r="AD3527" t="s">
        <v>998</v>
      </c>
      <c r="AE3527" t="s">
        <v>998</v>
      </c>
      <c r="AF3527" t="s">
        <v>998</v>
      </c>
      <c r="AG3527" s="107">
        <v>300</v>
      </c>
      <c r="AH3527" s="107">
        <v>0</v>
      </c>
      <c r="AI3527" s="107">
        <v>0</v>
      </c>
      <c r="AJ3527" t="s">
        <v>999</v>
      </c>
      <c r="AK3527" s="106">
        <v>44877</v>
      </c>
    </row>
    <row r="3528" spans="1:37" x14ac:dyDescent="0.45">
      <c r="A3528" t="s">
        <v>1224</v>
      </c>
      <c r="B3528" t="s">
        <v>16344</v>
      </c>
      <c r="C3528" t="s">
        <v>1002</v>
      </c>
      <c r="D3528" t="s">
        <v>16345</v>
      </c>
      <c r="E3528" t="s">
        <v>992</v>
      </c>
      <c r="F3528" t="s">
        <v>8710</v>
      </c>
      <c r="G3528">
        <v>39</v>
      </c>
      <c r="H3528" t="s">
        <v>1005</v>
      </c>
      <c r="I3528">
        <v>62300</v>
      </c>
      <c r="K3528" t="s">
        <v>16346</v>
      </c>
      <c r="L3528" s="106">
        <v>39640</v>
      </c>
      <c r="M3528">
        <v>14660848</v>
      </c>
      <c r="N3528" t="s">
        <v>996</v>
      </c>
      <c r="O3528" t="s">
        <v>12</v>
      </c>
      <c r="P3528" t="s">
        <v>997</v>
      </c>
      <c r="R3528" s="109" t="str">
        <f>IF(OR(P3528="SB",Q3528="SB"),"SB",0)</f>
        <v>SB</v>
      </c>
      <c r="T3528" s="110" t="s">
        <v>998</v>
      </c>
      <c r="V3528" s="113" t="str">
        <f>IF(AND(I3528&gt;=10000,I3528&lt;=19900),"Praha",(IF(AND(I3528&gt;=25001,I3528&lt;=29501),"Středočeský kraj",(IF(AND(I3528&gt;=30100,I3528&lt;=34972),"Středočeský kraj",(IF(AND(I3528&gt;=35002,I3528&lt;=36271),"Karlovarský kraj",(IF(AND(I3528&gt;=37001,I3528&lt;=39201),"Jihočeský kraj",(IF(AND(I3528&gt;=39701,I3528&lt;=39901),"Jihočeský kraj",(IF(AND(I3528&gt;=39301,I3528&lt;=39601),"Kraj Vysočina",(IF(AND(I3528&gt;=58001,I3528&lt;=59501),"Kraj Vysočina",(IF(AND(I3528&gt;=67401,I3528&lt;=67602),"Kraj Vysočina",(IF(AND(I3528&gt;=40001,I3528&lt;=44101),"Ústecký kraj",(IF(AND(I3528&gt;=46001,I3528&lt;=47201),"Liberecký kraj",(IF(AND(I3528&gt;=51202,I3528&lt;=51401),"Liberecký kraj",(IF(AND(I3528&gt;=53002,I3528&lt;=53976),"Pardubický kraj",(IF(AND(I3528&gt;=56002,I3528&lt;=57201),"Pardubický kraj",(IF(AND(I3528&gt;=60200,I3528&lt;=67201),"Jihomoravský kraj",(IF(AND(I3528&gt;=67801,I3528&lt;=68501),"Jihomoravský kraj",(IF(AND(I3528&gt;=69002,I3528&lt;=69801),"Jihomoravský kraj",(IF(AND(I3528&gt;=68601,I3528&lt;=68801),"Zlínský kraj",(IF(AND(I3528&gt;=75501,I3528&lt;=76901),"Zlínský kraj",(IF(AND(I3528&gt;=70030,I3528&lt;=74901),"Moravskoslezský kraj",(IF(AND(I3528&gt;=75000,I3528&lt;=75368),"Olomoucký kraj",(IF(AND(I3528&gt;=77200,I3528&lt;=79862),"Olomoucký kraj",(IF(AND(I3528&gt;=50011,I3528&lt;=50301),"Královéhradecký kraj",(IF(AND(I3528&gt;=54301,I3528&lt;=54303),"Královéhradecký kraj","0")))))))))))))))))))))))))))))))))))))))))))))))</f>
        <v>Jihomoravský kraj</v>
      </c>
      <c r="AB3528" t="s">
        <v>998</v>
      </c>
      <c r="AD3528" t="s">
        <v>998</v>
      </c>
      <c r="AE3528" t="s">
        <v>998</v>
      </c>
      <c r="AF3528" t="s">
        <v>998</v>
      </c>
      <c r="AG3528" s="107">
        <v>300</v>
      </c>
      <c r="AH3528" s="107">
        <v>0</v>
      </c>
      <c r="AI3528" s="107">
        <v>0</v>
      </c>
      <c r="AJ3528" t="s">
        <v>999</v>
      </c>
      <c r="AK3528" s="106">
        <v>44923</v>
      </c>
    </row>
    <row r="3529" spans="1:37" x14ac:dyDescent="0.45">
      <c r="A3529" t="s">
        <v>1187</v>
      </c>
      <c r="B3529" t="s">
        <v>4295</v>
      </c>
      <c r="C3529" t="s">
        <v>1002</v>
      </c>
      <c r="D3529" t="s">
        <v>8316</v>
      </c>
      <c r="E3529" t="s">
        <v>992</v>
      </c>
      <c r="F3529" t="s">
        <v>8317</v>
      </c>
      <c r="G3529">
        <v>6</v>
      </c>
      <c r="H3529" t="s">
        <v>1005</v>
      </c>
      <c r="I3529">
        <v>62300</v>
      </c>
      <c r="K3529" t="s">
        <v>8318</v>
      </c>
      <c r="L3529" s="106">
        <v>39802</v>
      </c>
      <c r="M3529">
        <v>14583046</v>
      </c>
      <c r="N3529" t="s">
        <v>1144</v>
      </c>
      <c r="O3529" t="s">
        <v>12</v>
      </c>
      <c r="P3529" t="s">
        <v>997</v>
      </c>
      <c r="R3529" s="109" t="str">
        <f>IF(OR(P3529="SB",Q3529="SB"),"SB",0)</f>
        <v>SB</v>
      </c>
      <c r="V3529" s="113" t="str">
        <f>IF(AND(I3529&gt;=10000,I3529&lt;=19900),"Praha",(IF(AND(I3529&gt;=25001,I3529&lt;=29501),"Středočeský kraj",(IF(AND(I3529&gt;=30100,I3529&lt;=34972),"Středočeský kraj",(IF(AND(I3529&gt;=35002,I3529&lt;=36271),"Karlovarský kraj",(IF(AND(I3529&gt;=37001,I3529&lt;=39201),"Jihočeský kraj",(IF(AND(I3529&gt;=39701,I3529&lt;=39901),"Jihočeský kraj",(IF(AND(I3529&gt;=39301,I3529&lt;=39601),"Kraj Vysočina",(IF(AND(I3529&gt;=58001,I3529&lt;=59501),"Kraj Vysočina",(IF(AND(I3529&gt;=67401,I3529&lt;=67602),"Kraj Vysočina",(IF(AND(I3529&gt;=40001,I3529&lt;=44101),"Ústecký kraj",(IF(AND(I3529&gt;=46001,I3529&lt;=47201),"Liberecký kraj",(IF(AND(I3529&gt;=51202,I3529&lt;=51401),"Liberecký kraj",(IF(AND(I3529&gt;=53002,I3529&lt;=53976),"Pardubický kraj",(IF(AND(I3529&gt;=56002,I3529&lt;=57201),"Pardubický kraj",(IF(AND(I3529&gt;=60200,I3529&lt;=67201),"Jihomoravský kraj",(IF(AND(I3529&gt;=67801,I3529&lt;=68501),"Jihomoravský kraj",(IF(AND(I3529&gt;=69002,I3529&lt;=69801),"Jihomoravský kraj",(IF(AND(I3529&gt;=68601,I3529&lt;=68801),"Zlínský kraj",(IF(AND(I3529&gt;=75501,I3529&lt;=76901),"Zlínský kraj",(IF(AND(I3529&gt;=70030,I3529&lt;=74901),"Moravskoslezský kraj",(IF(AND(I3529&gt;=75000,I3529&lt;=75368),"Olomoucký kraj",(IF(AND(I3529&gt;=77200,I3529&lt;=79862),"Olomoucký kraj",(IF(AND(I3529&gt;=50011,I3529&lt;=50301),"Královéhradecký kraj",(IF(AND(I3529&gt;=54301,I3529&lt;=54303),"Královéhradecký kraj","0")))))))))))))))))))))))))))))))))))))))))))))))</f>
        <v>Jihomoravský kraj</v>
      </c>
      <c r="AD3529" t="s">
        <v>998</v>
      </c>
      <c r="AE3529" t="s">
        <v>998</v>
      </c>
      <c r="AF3529" t="s">
        <v>998</v>
      </c>
      <c r="AG3529" s="107">
        <v>300</v>
      </c>
      <c r="AH3529" s="107">
        <v>0</v>
      </c>
      <c r="AI3529" s="107">
        <v>0</v>
      </c>
      <c r="AJ3529" t="s">
        <v>999</v>
      </c>
      <c r="AK3529" s="106">
        <v>44877</v>
      </c>
    </row>
    <row r="3530" spans="1:37" x14ac:dyDescent="0.45">
      <c r="A3530" t="s">
        <v>2464</v>
      </c>
      <c r="B3530" t="s">
        <v>10018</v>
      </c>
      <c r="C3530" t="s">
        <v>1002</v>
      </c>
      <c r="D3530" t="s">
        <v>10020</v>
      </c>
      <c r="E3530" t="s">
        <v>992</v>
      </c>
      <c r="F3530" t="s">
        <v>8710</v>
      </c>
      <c r="G3530">
        <v>23</v>
      </c>
      <c r="H3530" t="s">
        <v>1005</v>
      </c>
      <c r="I3530">
        <v>62300</v>
      </c>
      <c r="K3530" t="s">
        <v>10021</v>
      </c>
      <c r="L3530" s="106">
        <v>40161</v>
      </c>
      <c r="M3530">
        <v>14663171</v>
      </c>
      <c r="N3530" t="s">
        <v>996</v>
      </c>
      <c r="O3530" t="s">
        <v>12</v>
      </c>
      <c r="P3530" t="s">
        <v>997</v>
      </c>
      <c r="R3530" s="109" t="str">
        <f>IF(OR(P3530="SB",Q3530="SB"),"SB",0)</f>
        <v>SB</v>
      </c>
      <c r="V3530" s="113" t="str">
        <f>IF(AND(I3530&gt;=10000,I3530&lt;=19900),"Praha",(IF(AND(I3530&gt;=25001,I3530&lt;=29501),"Středočeský kraj",(IF(AND(I3530&gt;=30100,I3530&lt;=34972),"Středočeský kraj",(IF(AND(I3530&gt;=35002,I3530&lt;=36271),"Karlovarský kraj",(IF(AND(I3530&gt;=37001,I3530&lt;=39201),"Jihočeský kraj",(IF(AND(I3530&gt;=39701,I3530&lt;=39901),"Jihočeský kraj",(IF(AND(I3530&gt;=39301,I3530&lt;=39601),"Kraj Vysočina",(IF(AND(I3530&gt;=58001,I3530&lt;=59501),"Kraj Vysočina",(IF(AND(I3530&gt;=67401,I3530&lt;=67602),"Kraj Vysočina",(IF(AND(I3530&gt;=40001,I3530&lt;=44101),"Ústecký kraj",(IF(AND(I3530&gt;=46001,I3530&lt;=47201),"Liberecký kraj",(IF(AND(I3530&gt;=51202,I3530&lt;=51401),"Liberecký kraj",(IF(AND(I3530&gt;=53002,I3530&lt;=53976),"Pardubický kraj",(IF(AND(I3530&gt;=56002,I3530&lt;=57201),"Pardubický kraj",(IF(AND(I3530&gt;=60200,I3530&lt;=67201),"Jihomoravský kraj",(IF(AND(I3530&gt;=67801,I3530&lt;=68501),"Jihomoravský kraj",(IF(AND(I3530&gt;=69002,I3530&lt;=69801),"Jihomoravský kraj",(IF(AND(I3530&gt;=68601,I3530&lt;=68801),"Zlínský kraj",(IF(AND(I3530&gt;=75501,I3530&lt;=76901),"Zlínský kraj",(IF(AND(I3530&gt;=70030,I3530&lt;=74901),"Moravskoslezský kraj",(IF(AND(I3530&gt;=75000,I3530&lt;=75368),"Olomoucký kraj",(IF(AND(I3530&gt;=77200,I3530&lt;=79862),"Olomoucký kraj",(IF(AND(I3530&gt;=50011,I3530&lt;=50301),"Královéhradecký kraj",(IF(AND(I3530&gt;=54301,I3530&lt;=54303),"Královéhradecký kraj","0")))))))))))))))))))))))))))))))))))))))))))))))</f>
        <v>Jihomoravský kraj</v>
      </c>
      <c r="AD3530" t="s">
        <v>998</v>
      </c>
      <c r="AE3530" t="s">
        <v>998</v>
      </c>
      <c r="AF3530" t="s">
        <v>998</v>
      </c>
      <c r="AG3530" s="107">
        <v>300</v>
      </c>
      <c r="AH3530" s="107">
        <v>0</v>
      </c>
      <c r="AI3530" s="107">
        <v>0</v>
      </c>
      <c r="AJ3530" t="s">
        <v>999</v>
      </c>
      <c r="AK3530" s="106">
        <v>44923</v>
      </c>
    </row>
    <row r="3531" spans="1:37" x14ac:dyDescent="0.45">
      <c r="A3531" t="s">
        <v>1270</v>
      </c>
      <c r="B3531" t="s">
        <v>13429</v>
      </c>
      <c r="C3531" t="s">
        <v>990</v>
      </c>
      <c r="D3531" t="s">
        <v>13430</v>
      </c>
      <c r="E3531" t="s">
        <v>992</v>
      </c>
      <c r="F3531" t="s">
        <v>12708</v>
      </c>
      <c r="G3531">
        <v>22</v>
      </c>
      <c r="H3531" t="s">
        <v>1005</v>
      </c>
      <c r="I3531">
        <v>62300</v>
      </c>
      <c r="K3531" t="s">
        <v>13431</v>
      </c>
      <c r="L3531" s="106">
        <v>41143</v>
      </c>
      <c r="M3531">
        <v>14613156</v>
      </c>
      <c r="N3531" t="s">
        <v>996</v>
      </c>
      <c r="O3531" t="s">
        <v>12</v>
      </c>
      <c r="P3531" t="s">
        <v>997</v>
      </c>
      <c r="R3531" s="109" t="str">
        <f>IF(OR(P3531="SB",Q3531="SB"),"SB",0)</f>
        <v>SB</v>
      </c>
      <c r="V3531" s="113" t="str">
        <f>IF(AND(I3531&gt;=10000,I3531&lt;=19900),"Praha",(IF(AND(I3531&gt;=25001,I3531&lt;=29501),"Středočeský kraj",(IF(AND(I3531&gt;=30100,I3531&lt;=34972),"Středočeský kraj",(IF(AND(I3531&gt;=35002,I3531&lt;=36271),"Karlovarský kraj",(IF(AND(I3531&gt;=37001,I3531&lt;=39201),"Jihočeský kraj",(IF(AND(I3531&gt;=39701,I3531&lt;=39901),"Jihočeský kraj",(IF(AND(I3531&gt;=39301,I3531&lt;=39601),"Kraj Vysočina",(IF(AND(I3531&gt;=58001,I3531&lt;=59501),"Kraj Vysočina",(IF(AND(I3531&gt;=67401,I3531&lt;=67602),"Kraj Vysočina",(IF(AND(I3531&gt;=40001,I3531&lt;=44101),"Ústecký kraj",(IF(AND(I3531&gt;=46001,I3531&lt;=47201),"Liberecký kraj",(IF(AND(I3531&gt;=51202,I3531&lt;=51401),"Liberecký kraj",(IF(AND(I3531&gt;=53002,I3531&lt;=53976),"Pardubický kraj",(IF(AND(I3531&gt;=56002,I3531&lt;=57201),"Pardubický kraj",(IF(AND(I3531&gt;=60200,I3531&lt;=67201),"Jihomoravský kraj",(IF(AND(I3531&gt;=67801,I3531&lt;=68501),"Jihomoravský kraj",(IF(AND(I3531&gt;=69002,I3531&lt;=69801),"Jihomoravský kraj",(IF(AND(I3531&gt;=68601,I3531&lt;=68801),"Zlínský kraj",(IF(AND(I3531&gt;=75501,I3531&lt;=76901),"Zlínský kraj",(IF(AND(I3531&gt;=70030,I3531&lt;=74901),"Moravskoslezský kraj",(IF(AND(I3531&gt;=75000,I3531&lt;=75368),"Olomoucký kraj",(IF(AND(I3531&gt;=77200,I3531&lt;=79862),"Olomoucký kraj",(IF(AND(I3531&gt;=50011,I3531&lt;=50301),"Královéhradecký kraj",(IF(AND(I3531&gt;=54301,I3531&lt;=54303),"Královéhradecký kraj","0")))))))))))))))))))))))))))))))))))))))))))))))</f>
        <v>Jihomoravský kraj</v>
      </c>
      <c r="AD3531" t="s">
        <v>998</v>
      </c>
      <c r="AE3531" t="s">
        <v>998</v>
      </c>
      <c r="AF3531" t="s">
        <v>998</v>
      </c>
      <c r="AG3531" s="107">
        <v>300</v>
      </c>
      <c r="AH3531" s="107">
        <v>0</v>
      </c>
      <c r="AI3531" s="107">
        <v>0</v>
      </c>
      <c r="AJ3531" t="s">
        <v>999</v>
      </c>
      <c r="AK3531" s="106">
        <v>44923</v>
      </c>
    </row>
    <row r="3532" spans="1:37" x14ac:dyDescent="0.45">
      <c r="A3532" t="s">
        <v>1395</v>
      </c>
      <c r="B3532" t="s">
        <v>13521</v>
      </c>
      <c r="C3532" t="s">
        <v>990</v>
      </c>
      <c r="D3532" t="s">
        <v>13522</v>
      </c>
      <c r="E3532" t="s">
        <v>992</v>
      </c>
      <c r="F3532" t="s">
        <v>12998</v>
      </c>
      <c r="G3532">
        <v>118</v>
      </c>
      <c r="H3532" t="s">
        <v>12998</v>
      </c>
      <c r="I3532">
        <v>62304</v>
      </c>
      <c r="K3532" t="s">
        <v>13523</v>
      </c>
      <c r="L3532" s="106">
        <v>25676</v>
      </c>
      <c r="M3532">
        <v>14665595</v>
      </c>
      <c r="N3532" t="s">
        <v>996</v>
      </c>
      <c r="O3532" t="s">
        <v>12</v>
      </c>
      <c r="P3532" t="s">
        <v>997</v>
      </c>
      <c r="R3532" s="109" t="str">
        <f>IF(OR(P3532="SB",Q3532="SB"),"SB",0)</f>
        <v>SB</v>
      </c>
      <c r="T3532" s="110" t="s">
        <v>998</v>
      </c>
      <c r="V3532" s="113" t="str">
        <f>IF(AND(I3532&gt;=10000,I3532&lt;=19900),"Praha",(IF(AND(I3532&gt;=25001,I3532&lt;=29501),"Středočeský kraj",(IF(AND(I3532&gt;=30100,I3532&lt;=34972),"Středočeský kraj",(IF(AND(I3532&gt;=35002,I3532&lt;=36271),"Karlovarský kraj",(IF(AND(I3532&gt;=37001,I3532&lt;=39201),"Jihočeský kraj",(IF(AND(I3532&gt;=39701,I3532&lt;=39901),"Jihočeský kraj",(IF(AND(I3532&gt;=39301,I3532&lt;=39601),"Kraj Vysočina",(IF(AND(I3532&gt;=58001,I3532&lt;=59501),"Kraj Vysočina",(IF(AND(I3532&gt;=67401,I3532&lt;=67602),"Kraj Vysočina",(IF(AND(I3532&gt;=40001,I3532&lt;=44101),"Ústecký kraj",(IF(AND(I3532&gt;=46001,I3532&lt;=47201),"Liberecký kraj",(IF(AND(I3532&gt;=51202,I3532&lt;=51401),"Liberecký kraj",(IF(AND(I3532&gt;=53002,I3532&lt;=53976),"Pardubický kraj",(IF(AND(I3532&gt;=56002,I3532&lt;=57201),"Pardubický kraj",(IF(AND(I3532&gt;=60200,I3532&lt;=67201),"Jihomoravský kraj",(IF(AND(I3532&gt;=67801,I3532&lt;=68501),"Jihomoravský kraj",(IF(AND(I3532&gt;=69002,I3532&lt;=69801),"Jihomoravský kraj",(IF(AND(I3532&gt;=68601,I3532&lt;=68801),"Zlínský kraj",(IF(AND(I3532&gt;=75501,I3532&lt;=76901),"Zlínský kraj",(IF(AND(I3532&gt;=70030,I3532&lt;=74901),"Moravskoslezský kraj",(IF(AND(I3532&gt;=75000,I3532&lt;=75368),"Olomoucký kraj",(IF(AND(I3532&gt;=77200,I3532&lt;=79862),"Olomoucký kraj",(IF(AND(I3532&gt;=50011,I3532&lt;=50301),"Královéhradecký kraj",(IF(AND(I3532&gt;=54301,I3532&lt;=54303),"Královéhradecký kraj","0")))))))))))))))))))))))))))))))))))))))))))))))</f>
        <v>Jihomoravský kraj</v>
      </c>
      <c r="AB3532" t="s">
        <v>998</v>
      </c>
      <c r="AD3532" t="s">
        <v>998</v>
      </c>
      <c r="AE3532" t="s">
        <v>998</v>
      </c>
      <c r="AF3532" t="s">
        <v>998</v>
      </c>
      <c r="AG3532" s="107">
        <v>0</v>
      </c>
      <c r="AH3532" s="107">
        <v>0</v>
      </c>
      <c r="AI3532" s="107">
        <v>0</v>
      </c>
      <c r="AJ3532" t="s">
        <v>1012</v>
      </c>
    </row>
    <row r="3533" spans="1:37" x14ac:dyDescent="0.45">
      <c r="A3533" t="s">
        <v>1084</v>
      </c>
      <c r="B3533" t="s">
        <v>18149</v>
      </c>
      <c r="C3533" t="s">
        <v>990</v>
      </c>
      <c r="D3533" t="s">
        <v>18150</v>
      </c>
      <c r="E3533" t="s">
        <v>992</v>
      </c>
      <c r="F3533" t="s">
        <v>12998</v>
      </c>
      <c r="G3533">
        <v>116</v>
      </c>
      <c r="H3533" t="s">
        <v>12998</v>
      </c>
      <c r="I3533">
        <v>62304</v>
      </c>
      <c r="K3533" t="s">
        <v>18151</v>
      </c>
      <c r="L3533" s="106">
        <v>40878</v>
      </c>
      <c r="M3533">
        <v>14665494</v>
      </c>
      <c r="N3533" t="s">
        <v>996</v>
      </c>
      <c r="O3533" t="s">
        <v>12</v>
      </c>
      <c r="P3533" t="s">
        <v>997</v>
      </c>
      <c r="R3533" s="109" t="str">
        <f>IF(OR(P3533="SB",Q3533="SB"),"SB",0)</f>
        <v>SB</v>
      </c>
      <c r="V3533" s="113" t="str">
        <f>IF(AND(I3533&gt;=10000,I3533&lt;=19900),"Praha",(IF(AND(I3533&gt;=25001,I3533&lt;=29501),"Středočeský kraj",(IF(AND(I3533&gt;=30100,I3533&lt;=34972),"Středočeský kraj",(IF(AND(I3533&gt;=35002,I3533&lt;=36271),"Karlovarský kraj",(IF(AND(I3533&gt;=37001,I3533&lt;=39201),"Jihočeský kraj",(IF(AND(I3533&gt;=39701,I3533&lt;=39901),"Jihočeský kraj",(IF(AND(I3533&gt;=39301,I3533&lt;=39601),"Kraj Vysočina",(IF(AND(I3533&gt;=58001,I3533&lt;=59501),"Kraj Vysočina",(IF(AND(I3533&gt;=67401,I3533&lt;=67602),"Kraj Vysočina",(IF(AND(I3533&gt;=40001,I3533&lt;=44101),"Ústecký kraj",(IF(AND(I3533&gt;=46001,I3533&lt;=47201),"Liberecký kraj",(IF(AND(I3533&gt;=51202,I3533&lt;=51401),"Liberecký kraj",(IF(AND(I3533&gt;=53002,I3533&lt;=53976),"Pardubický kraj",(IF(AND(I3533&gt;=56002,I3533&lt;=57201),"Pardubický kraj",(IF(AND(I3533&gt;=60200,I3533&lt;=67201),"Jihomoravský kraj",(IF(AND(I3533&gt;=67801,I3533&lt;=68501),"Jihomoravský kraj",(IF(AND(I3533&gt;=69002,I3533&lt;=69801),"Jihomoravský kraj",(IF(AND(I3533&gt;=68601,I3533&lt;=68801),"Zlínský kraj",(IF(AND(I3533&gt;=75501,I3533&lt;=76901),"Zlínský kraj",(IF(AND(I3533&gt;=70030,I3533&lt;=74901),"Moravskoslezský kraj",(IF(AND(I3533&gt;=75000,I3533&lt;=75368),"Olomoucký kraj",(IF(AND(I3533&gt;=77200,I3533&lt;=79862),"Olomoucký kraj",(IF(AND(I3533&gt;=50011,I3533&lt;=50301),"Královéhradecký kraj",(IF(AND(I3533&gt;=54301,I3533&lt;=54303),"Královéhradecký kraj","0")))))))))))))))))))))))))))))))))))))))))))))))</f>
        <v>Jihomoravský kraj</v>
      </c>
      <c r="AD3533" t="s">
        <v>998</v>
      </c>
      <c r="AE3533" t="s">
        <v>998</v>
      </c>
      <c r="AF3533" t="s">
        <v>998</v>
      </c>
      <c r="AG3533" s="107">
        <v>300</v>
      </c>
      <c r="AH3533" s="107">
        <v>0</v>
      </c>
      <c r="AI3533" s="107">
        <v>0</v>
      </c>
      <c r="AJ3533" t="s">
        <v>999</v>
      </c>
      <c r="AK3533" s="106">
        <v>44923</v>
      </c>
    </row>
    <row r="3534" spans="1:37" x14ac:dyDescent="0.45">
      <c r="A3534" t="s">
        <v>2431</v>
      </c>
      <c r="B3534" t="s">
        <v>8495</v>
      </c>
      <c r="C3534" t="s">
        <v>1002</v>
      </c>
      <c r="D3534" t="s">
        <v>8496</v>
      </c>
      <c r="E3534" t="s">
        <v>992</v>
      </c>
      <c r="F3534" t="s">
        <v>3970</v>
      </c>
      <c r="G3534">
        <v>16</v>
      </c>
      <c r="H3534" t="s">
        <v>8497</v>
      </c>
      <c r="I3534">
        <v>62400</v>
      </c>
      <c r="K3534" t="s">
        <v>8498</v>
      </c>
      <c r="L3534" s="106">
        <v>36027</v>
      </c>
      <c r="M3534">
        <v>14115426</v>
      </c>
      <c r="N3534" t="s">
        <v>2063</v>
      </c>
      <c r="O3534" t="s">
        <v>1173</v>
      </c>
      <c r="P3534" t="s">
        <v>997</v>
      </c>
      <c r="R3534" s="109" t="str">
        <f>IF(OR(P3534="SB",Q3534="SB"),"SB",0)</f>
        <v>SB</v>
      </c>
      <c r="T3534" s="110">
        <v>171019</v>
      </c>
      <c r="U3534" t="s">
        <v>19633</v>
      </c>
      <c r="V3534" s="113" t="str">
        <f>IF(AND(I3534&gt;=10000,I3534&lt;=19900),"Praha",(IF(AND(I3534&gt;=25001,I3534&lt;=29501),"Středočeský kraj",(IF(AND(I3534&gt;=30100,I3534&lt;=34972),"Středočeský kraj",(IF(AND(I3534&gt;=35002,I3534&lt;=36271),"Karlovarský kraj",(IF(AND(I3534&gt;=37001,I3534&lt;=39201),"Jihočeský kraj",(IF(AND(I3534&gt;=39701,I3534&lt;=39901),"Jihočeský kraj",(IF(AND(I3534&gt;=39301,I3534&lt;=39601),"Kraj Vysočina",(IF(AND(I3534&gt;=58001,I3534&lt;=59501),"Kraj Vysočina",(IF(AND(I3534&gt;=67401,I3534&lt;=67602),"Kraj Vysočina",(IF(AND(I3534&gt;=40001,I3534&lt;=44101),"Ústecký kraj",(IF(AND(I3534&gt;=46001,I3534&lt;=47201),"Liberecký kraj",(IF(AND(I3534&gt;=51202,I3534&lt;=51401),"Liberecký kraj",(IF(AND(I3534&gt;=53002,I3534&lt;=53976),"Pardubický kraj",(IF(AND(I3534&gt;=56002,I3534&lt;=57201),"Pardubický kraj",(IF(AND(I3534&gt;=60200,I3534&lt;=67201),"Jihomoravský kraj",(IF(AND(I3534&gt;=67801,I3534&lt;=68501),"Jihomoravský kraj",(IF(AND(I3534&gt;=69002,I3534&lt;=69801),"Jihomoravský kraj",(IF(AND(I3534&gt;=68601,I3534&lt;=68801),"Zlínský kraj",(IF(AND(I3534&gt;=75501,I3534&lt;=76901),"Zlínský kraj",(IF(AND(I3534&gt;=70030,I3534&lt;=74901),"Moravskoslezský kraj",(IF(AND(I3534&gt;=75000,I3534&lt;=75368),"Olomoucký kraj",(IF(AND(I3534&gt;=77200,I3534&lt;=79862),"Olomoucký kraj",(IF(AND(I3534&gt;=50011,I3534&lt;=50301),"Královéhradecký kraj",(IF(AND(I3534&gt;=54301,I3534&lt;=54303),"Královéhradecký kraj","0")))))))))))))))))))))))))))))))))))))))))))))))</f>
        <v>Jihomoravský kraj</v>
      </c>
      <c r="AB3534" t="s">
        <v>8499</v>
      </c>
      <c r="AD3534" t="s">
        <v>998</v>
      </c>
      <c r="AE3534" t="s">
        <v>998</v>
      </c>
      <c r="AF3534" t="s">
        <v>998</v>
      </c>
      <c r="AG3534" s="107">
        <v>0</v>
      </c>
      <c r="AH3534" s="107">
        <v>0</v>
      </c>
      <c r="AI3534" s="107">
        <v>0</v>
      </c>
      <c r="AJ3534" t="s">
        <v>1012</v>
      </c>
    </row>
    <row r="3535" spans="1:37" x14ac:dyDescent="0.45">
      <c r="A3535" t="s">
        <v>988</v>
      </c>
      <c r="B3535" t="s">
        <v>9776</v>
      </c>
      <c r="C3535" t="s">
        <v>990</v>
      </c>
      <c r="D3535" t="s">
        <v>9780</v>
      </c>
      <c r="E3535" t="s">
        <v>992</v>
      </c>
      <c r="F3535" t="s">
        <v>9129</v>
      </c>
      <c r="G3535">
        <v>30</v>
      </c>
      <c r="H3535" t="s">
        <v>1005</v>
      </c>
      <c r="I3535">
        <v>62400</v>
      </c>
      <c r="K3535" t="s">
        <v>9781</v>
      </c>
      <c r="L3535" s="106">
        <v>38841</v>
      </c>
      <c r="M3535">
        <v>14659636</v>
      </c>
      <c r="N3535" t="s">
        <v>996</v>
      </c>
      <c r="O3535" t="s">
        <v>12</v>
      </c>
      <c r="P3535" t="s">
        <v>997</v>
      </c>
      <c r="R3535" s="109" t="str">
        <f>IF(OR(P3535="SB",Q3535="SB"),"SB",0)</f>
        <v>SB</v>
      </c>
      <c r="T3535" s="110" t="s">
        <v>998</v>
      </c>
      <c r="V3535" s="113" t="str">
        <f>IF(AND(I3535&gt;=10000,I3535&lt;=19900),"Praha",(IF(AND(I3535&gt;=25001,I3535&lt;=29501),"Středočeský kraj",(IF(AND(I3535&gt;=30100,I3535&lt;=34972),"Středočeský kraj",(IF(AND(I3535&gt;=35002,I3535&lt;=36271),"Karlovarský kraj",(IF(AND(I3535&gt;=37001,I3535&lt;=39201),"Jihočeský kraj",(IF(AND(I3535&gt;=39701,I3535&lt;=39901),"Jihočeský kraj",(IF(AND(I3535&gt;=39301,I3535&lt;=39601),"Kraj Vysočina",(IF(AND(I3535&gt;=58001,I3535&lt;=59501),"Kraj Vysočina",(IF(AND(I3535&gt;=67401,I3535&lt;=67602),"Kraj Vysočina",(IF(AND(I3535&gt;=40001,I3535&lt;=44101),"Ústecký kraj",(IF(AND(I3535&gt;=46001,I3535&lt;=47201),"Liberecký kraj",(IF(AND(I3535&gt;=51202,I3535&lt;=51401),"Liberecký kraj",(IF(AND(I3535&gt;=53002,I3535&lt;=53976),"Pardubický kraj",(IF(AND(I3535&gt;=56002,I3535&lt;=57201),"Pardubický kraj",(IF(AND(I3535&gt;=60200,I3535&lt;=67201),"Jihomoravský kraj",(IF(AND(I3535&gt;=67801,I3535&lt;=68501),"Jihomoravský kraj",(IF(AND(I3535&gt;=69002,I3535&lt;=69801),"Jihomoravský kraj",(IF(AND(I3535&gt;=68601,I3535&lt;=68801),"Zlínský kraj",(IF(AND(I3535&gt;=75501,I3535&lt;=76901),"Zlínský kraj",(IF(AND(I3535&gt;=70030,I3535&lt;=74901),"Moravskoslezský kraj",(IF(AND(I3535&gt;=75000,I3535&lt;=75368),"Olomoucký kraj",(IF(AND(I3535&gt;=77200,I3535&lt;=79862),"Olomoucký kraj",(IF(AND(I3535&gt;=50011,I3535&lt;=50301),"Královéhradecký kraj",(IF(AND(I3535&gt;=54301,I3535&lt;=54303),"Královéhradecký kraj","0")))))))))))))))))))))))))))))))))))))))))))))))</f>
        <v>Jihomoravský kraj</v>
      </c>
      <c r="AB3535" t="s">
        <v>998</v>
      </c>
      <c r="AD3535" t="s">
        <v>998</v>
      </c>
      <c r="AE3535" t="s">
        <v>998</v>
      </c>
      <c r="AF3535" t="s">
        <v>998</v>
      </c>
      <c r="AG3535" s="107">
        <v>300</v>
      </c>
      <c r="AH3535" s="107">
        <v>0</v>
      </c>
      <c r="AI3535" s="107">
        <v>0</v>
      </c>
      <c r="AJ3535" t="s">
        <v>999</v>
      </c>
      <c r="AK3535" s="106">
        <v>44923</v>
      </c>
    </row>
    <row r="3536" spans="1:37" x14ac:dyDescent="0.45">
      <c r="A3536" t="s">
        <v>2089</v>
      </c>
      <c r="B3536" t="s">
        <v>16468</v>
      </c>
      <c r="C3536" t="s">
        <v>990</v>
      </c>
      <c r="D3536" t="s">
        <v>16483</v>
      </c>
      <c r="E3536" t="s">
        <v>992</v>
      </c>
      <c r="F3536" t="s">
        <v>16484</v>
      </c>
      <c r="G3536">
        <v>4</v>
      </c>
      <c r="H3536" t="s">
        <v>1005</v>
      </c>
      <c r="I3536">
        <v>62400</v>
      </c>
      <c r="K3536" t="s">
        <v>16485</v>
      </c>
      <c r="L3536" s="106">
        <v>41427</v>
      </c>
      <c r="M3536">
        <v>14642559</v>
      </c>
      <c r="N3536" t="s">
        <v>996</v>
      </c>
      <c r="O3536" t="s">
        <v>12</v>
      </c>
      <c r="P3536" t="s">
        <v>997</v>
      </c>
      <c r="R3536" s="109" t="str">
        <f>IF(OR(P3536="SB",Q3536="SB"),"SB",0)</f>
        <v>SB</v>
      </c>
      <c r="T3536" s="110" t="s">
        <v>998</v>
      </c>
      <c r="V3536" s="113" t="str">
        <f>IF(AND(I3536&gt;=10000,I3536&lt;=19900),"Praha",(IF(AND(I3536&gt;=25001,I3536&lt;=29501),"Středočeský kraj",(IF(AND(I3536&gt;=30100,I3536&lt;=34972),"Středočeský kraj",(IF(AND(I3536&gt;=35002,I3536&lt;=36271),"Karlovarský kraj",(IF(AND(I3536&gt;=37001,I3536&lt;=39201),"Jihočeský kraj",(IF(AND(I3536&gt;=39701,I3536&lt;=39901),"Jihočeský kraj",(IF(AND(I3536&gt;=39301,I3536&lt;=39601),"Kraj Vysočina",(IF(AND(I3536&gt;=58001,I3536&lt;=59501),"Kraj Vysočina",(IF(AND(I3536&gt;=67401,I3536&lt;=67602),"Kraj Vysočina",(IF(AND(I3536&gt;=40001,I3536&lt;=44101),"Ústecký kraj",(IF(AND(I3536&gt;=46001,I3536&lt;=47201),"Liberecký kraj",(IF(AND(I3536&gt;=51202,I3536&lt;=51401),"Liberecký kraj",(IF(AND(I3536&gt;=53002,I3536&lt;=53976),"Pardubický kraj",(IF(AND(I3536&gt;=56002,I3536&lt;=57201),"Pardubický kraj",(IF(AND(I3536&gt;=60200,I3536&lt;=67201),"Jihomoravský kraj",(IF(AND(I3536&gt;=67801,I3536&lt;=68501),"Jihomoravský kraj",(IF(AND(I3536&gt;=69002,I3536&lt;=69801),"Jihomoravský kraj",(IF(AND(I3536&gt;=68601,I3536&lt;=68801),"Zlínský kraj",(IF(AND(I3536&gt;=75501,I3536&lt;=76901),"Zlínský kraj",(IF(AND(I3536&gt;=70030,I3536&lt;=74901),"Moravskoslezský kraj",(IF(AND(I3536&gt;=75000,I3536&lt;=75368),"Olomoucký kraj",(IF(AND(I3536&gt;=77200,I3536&lt;=79862),"Olomoucký kraj",(IF(AND(I3536&gt;=50011,I3536&lt;=50301),"Královéhradecký kraj",(IF(AND(I3536&gt;=54301,I3536&lt;=54303),"Královéhradecký kraj","0")))))))))))))))))))))))))))))))))))))))))))))))</f>
        <v>Jihomoravský kraj</v>
      </c>
      <c r="AB3536" t="s">
        <v>998</v>
      </c>
      <c r="AD3536" t="s">
        <v>998</v>
      </c>
      <c r="AE3536" t="s">
        <v>998</v>
      </c>
      <c r="AF3536" t="s">
        <v>998</v>
      </c>
      <c r="AG3536" s="107">
        <v>300</v>
      </c>
      <c r="AH3536" s="107">
        <v>0</v>
      </c>
      <c r="AI3536" s="107">
        <v>0</v>
      </c>
      <c r="AJ3536" t="s">
        <v>999</v>
      </c>
      <c r="AK3536" s="106">
        <v>44923</v>
      </c>
    </row>
    <row r="3537" spans="1:37" x14ac:dyDescent="0.45">
      <c r="A3537" t="s">
        <v>1021</v>
      </c>
      <c r="B3537" t="s">
        <v>17768</v>
      </c>
      <c r="C3537" t="s">
        <v>990</v>
      </c>
      <c r="D3537" t="s">
        <v>17769</v>
      </c>
      <c r="E3537" t="s">
        <v>992</v>
      </c>
      <c r="F3537" t="s">
        <v>10937</v>
      </c>
      <c r="G3537">
        <v>47</v>
      </c>
      <c r="H3537" t="s">
        <v>1005</v>
      </c>
      <c r="I3537">
        <v>62400</v>
      </c>
      <c r="K3537" t="s">
        <v>17770</v>
      </c>
      <c r="L3537" s="106">
        <v>41620</v>
      </c>
      <c r="M3537">
        <v>14614065</v>
      </c>
      <c r="N3537" t="s">
        <v>996</v>
      </c>
      <c r="O3537" t="s">
        <v>12</v>
      </c>
      <c r="P3537" t="s">
        <v>997</v>
      </c>
      <c r="R3537" s="109" t="str">
        <f>IF(OR(P3537="SB",Q3537="SB"),"SB",0)</f>
        <v>SB</v>
      </c>
      <c r="T3537" s="110" t="s">
        <v>998</v>
      </c>
      <c r="V3537" s="113" t="str">
        <f>IF(AND(I3537&gt;=10000,I3537&lt;=19900),"Praha",(IF(AND(I3537&gt;=25001,I3537&lt;=29501),"Středočeský kraj",(IF(AND(I3537&gt;=30100,I3537&lt;=34972),"Středočeský kraj",(IF(AND(I3537&gt;=35002,I3537&lt;=36271),"Karlovarský kraj",(IF(AND(I3537&gt;=37001,I3537&lt;=39201),"Jihočeský kraj",(IF(AND(I3537&gt;=39701,I3537&lt;=39901),"Jihočeský kraj",(IF(AND(I3537&gt;=39301,I3537&lt;=39601),"Kraj Vysočina",(IF(AND(I3537&gt;=58001,I3537&lt;=59501),"Kraj Vysočina",(IF(AND(I3537&gt;=67401,I3537&lt;=67602),"Kraj Vysočina",(IF(AND(I3537&gt;=40001,I3537&lt;=44101),"Ústecký kraj",(IF(AND(I3537&gt;=46001,I3537&lt;=47201),"Liberecký kraj",(IF(AND(I3537&gt;=51202,I3537&lt;=51401),"Liberecký kraj",(IF(AND(I3537&gt;=53002,I3537&lt;=53976),"Pardubický kraj",(IF(AND(I3537&gt;=56002,I3537&lt;=57201),"Pardubický kraj",(IF(AND(I3537&gt;=60200,I3537&lt;=67201),"Jihomoravský kraj",(IF(AND(I3537&gt;=67801,I3537&lt;=68501),"Jihomoravský kraj",(IF(AND(I3537&gt;=69002,I3537&lt;=69801),"Jihomoravský kraj",(IF(AND(I3537&gt;=68601,I3537&lt;=68801),"Zlínský kraj",(IF(AND(I3537&gt;=75501,I3537&lt;=76901),"Zlínský kraj",(IF(AND(I3537&gt;=70030,I3537&lt;=74901),"Moravskoslezský kraj",(IF(AND(I3537&gt;=75000,I3537&lt;=75368),"Olomoucký kraj",(IF(AND(I3537&gt;=77200,I3537&lt;=79862),"Olomoucký kraj",(IF(AND(I3537&gt;=50011,I3537&lt;=50301),"Královéhradecký kraj",(IF(AND(I3537&gt;=54301,I3537&lt;=54303),"Královéhradecký kraj","0")))))))))))))))))))))))))))))))))))))))))))))))</f>
        <v>Jihomoravský kraj</v>
      </c>
      <c r="AB3537" t="s">
        <v>998</v>
      </c>
      <c r="AD3537" t="s">
        <v>998</v>
      </c>
      <c r="AE3537" t="s">
        <v>998</v>
      </c>
      <c r="AF3537" t="s">
        <v>998</v>
      </c>
      <c r="AG3537" s="107">
        <v>300</v>
      </c>
      <c r="AH3537" s="107">
        <v>0</v>
      </c>
      <c r="AI3537" s="107">
        <v>0</v>
      </c>
      <c r="AJ3537" t="s">
        <v>999</v>
      </c>
      <c r="AK3537" s="106">
        <v>44923</v>
      </c>
    </row>
    <row r="3538" spans="1:37" x14ac:dyDescent="0.45">
      <c r="A3538" t="s">
        <v>1915</v>
      </c>
      <c r="B3538" t="s">
        <v>18649</v>
      </c>
      <c r="C3538" t="s">
        <v>1002</v>
      </c>
      <c r="D3538" t="s">
        <v>18650</v>
      </c>
      <c r="E3538" t="s">
        <v>992</v>
      </c>
      <c r="F3538" t="s">
        <v>10894</v>
      </c>
      <c r="G3538">
        <v>93</v>
      </c>
      <c r="H3538" t="s">
        <v>1005</v>
      </c>
      <c r="I3538">
        <v>62400</v>
      </c>
      <c r="K3538" t="s">
        <v>18651</v>
      </c>
      <c r="L3538" s="106">
        <v>38374</v>
      </c>
      <c r="M3538">
        <v>14755222</v>
      </c>
      <c r="N3538" t="s">
        <v>996</v>
      </c>
      <c r="O3538" t="s">
        <v>12</v>
      </c>
      <c r="P3538" t="s">
        <v>997</v>
      </c>
      <c r="R3538" s="109" t="str">
        <f>IF(OR(P3538="SB",Q3538="SB"),"SB",0)</f>
        <v>SB</v>
      </c>
      <c r="T3538" s="110" t="s">
        <v>998</v>
      </c>
      <c r="V3538" s="113" t="str">
        <f>IF(AND(I3538&gt;=10000,I3538&lt;=19900),"Praha",(IF(AND(I3538&gt;=25001,I3538&lt;=29501),"Středočeský kraj",(IF(AND(I3538&gt;=30100,I3538&lt;=34972),"Středočeský kraj",(IF(AND(I3538&gt;=35002,I3538&lt;=36271),"Karlovarský kraj",(IF(AND(I3538&gt;=37001,I3538&lt;=39201),"Jihočeský kraj",(IF(AND(I3538&gt;=39701,I3538&lt;=39901),"Jihočeský kraj",(IF(AND(I3538&gt;=39301,I3538&lt;=39601),"Kraj Vysočina",(IF(AND(I3538&gt;=58001,I3538&lt;=59501),"Kraj Vysočina",(IF(AND(I3538&gt;=67401,I3538&lt;=67602),"Kraj Vysočina",(IF(AND(I3538&gt;=40001,I3538&lt;=44101),"Ústecký kraj",(IF(AND(I3538&gt;=46001,I3538&lt;=47201),"Liberecký kraj",(IF(AND(I3538&gt;=51202,I3538&lt;=51401),"Liberecký kraj",(IF(AND(I3538&gt;=53002,I3538&lt;=53976),"Pardubický kraj",(IF(AND(I3538&gt;=56002,I3538&lt;=57201),"Pardubický kraj",(IF(AND(I3538&gt;=60200,I3538&lt;=67201),"Jihomoravský kraj",(IF(AND(I3538&gt;=67801,I3538&lt;=68501),"Jihomoravský kraj",(IF(AND(I3538&gt;=69002,I3538&lt;=69801),"Jihomoravský kraj",(IF(AND(I3538&gt;=68601,I3538&lt;=68801),"Zlínský kraj",(IF(AND(I3538&gt;=75501,I3538&lt;=76901),"Zlínský kraj",(IF(AND(I3538&gt;=70030,I3538&lt;=74901),"Moravskoslezský kraj",(IF(AND(I3538&gt;=75000,I3538&lt;=75368),"Olomoucký kraj",(IF(AND(I3538&gt;=77200,I3538&lt;=79862),"Olomoucký kraj",(IF(AND(I3538&gt;=50011,I3538&lt;=50301),"Královéhradecký kraj",(IF(AND(I3538&gt;=54301,I3538&lt;=54303),"Královéhradecký kraj","0")))))))))))))))))))))))))))))))))))))))))))))))</f>
        <v>Jihomoravský kraj</v>
      </c>
      <c r="AB3538" t="s">
        <v>998</v>
      </c>
      <c r="AD3538" t="s">
        <v>998</v>
      </c>
      <c r="AE3538" t="s">
        <v>998</v>
      </c>
      <c r="AF3538" t="s">
        <v>998</v>
      </c>
      <c r="AG3538" s="107">
        <v>300</v>
      </c>
      <c r="AH3538" s="107">
        <v>0</v>
      </c>
      <c r="AI3538" s="107">
        <v>0</v>
      </c>
      <c r="AJ3538" t="s">
        <v>999</v>
      </c>
      <c r="AK3538" s="106">
        <v>44924</v>
      </c>
    </row>
    <row r="3539" spans="1:37" x14ac:dyDescent="0.45">
      <c r="A3539" t="s">
        <v>2133</v>
      </c>
      <c r="B3539" t="s">
        <v>16392</v>
      </c>
      <c r="C3539" t="s">
        <v>1002</v>
      </c>
      <c r="D3539" t="s">
        <v>16393</v>
      </c>
      <c r="E3539" t="s">
        <v>992</v>
      </c>
      <c r="F3539" t="s">
        <v>6524</v>
      </c>
      <c r="G3539">
        <v>22</v>
      </c>
      <c r="H3539" t="s">
        <v>1005</v>
      </c>
      <c r="I3539">
        <v>62400</v>
      </c>
      <c r="K3539" t="s">
        <v>16394</v>
      </c>
      <c r="L3539" s="106">
        <v>40316</v>
      </c>
      <c r="M3539">
        <v>14661151</v>
      </c>
      <c r="N3539" t="s">
        <v>996</v>
      </c>
      <c r="O3539" t="s">
        <v>12</v>
      </c>
      <c r="P3539" t="s">
        <v>997</v>
      </c>
      <c r="R3539" s="109" t="str">
        <f>IF(OR(P3539="SB",Q3539="SB"),"SB",0)</f>
        <v>SB</v>
      </c>
      <c r="V3539" s="113" t="str">
        <f>IF(AND(I3539&gt;=10000,I3539&lt;=19900),"Praha",(IF(AND(I3539&gt;=25001,I3539&lt;=29501),"Středočeský kraj",(IF(AND(I3539&gt;=30100,I3539&lt;=34972),"Středočeský kraj",(IF(AND(I3539&gt;=35002,I3539&lt;=36271),"Karlovarský kraj",(IF(AND(I3539&gt;=37001,I3539&lt;=39201),"Jihočeský kraj",(IF(AND(I3539&gt;=39701,I3539&lt;=39901),"Jihočeský kraj",(IF(AND(I3539&gt;=39301,I3539&lt;=39601),"Kraj Vysočina",(IF(AND(I3539&gt;=58001,I3539&lt;=59501),"Kraj Vysočina",(IF(AND(I3539&gt;=67401,I3539&lt;=67602),"Kraj Vysočina",(IF(AND(I3539&gt;=40001,I3539&lt;=44101),"Ústecký kraj",(IF(AND(I3539&gt;=46001,I3539&lt;=47201),"Liberecký kraj",(IF(AND(I3539&gt;=51202,I3539&lt;=51401),"Liberecký kraj",(IF(AND(I3539&gt;=53002,I3539&lt;=53976),"Pardubický kraj",(IF(AND(I3539&gt;=56002,I3539&lt;=57201),"Pardubický kraj",(IF(AND(I3539&gt;=60200,I3539&lt;=67201),"Jihomoravský kraj",(IF(AND(I3539&gt;=67801,I3539&lt;=68501),"Jihomoravský kraj",(IF(AND(I3539&gt;=69002,I3539&lt;=69801),"Jihomoravský kraj",(IF(AND(I3539&gt;=68601,I3539&lt;=68801),"Zlínský kraj",(IF(AND(I3539&gt;=75501,I3539&lt;=76901),"Zlínský kraj",(IF(AND(I3539&gt;=70030,I3539&lt;=74901),"Moravskoslezský kraj",(IF(AND(I3539&gt;=75000,I3539&lt;=75368),"Olomoucký kraj",(IF(AND(I3539&gt;=77200,I3539&lt;=79862),"Olomoucký kraj",(IF(AND(I3539&gt;=50011,I3539&lt;=50301),"Královéhradecký kraj",(IF(AND(I3539&gt;=54301,I3539&lt;=54303),"Královéhradecký kraj","0")))))))))))))))))))))))))))))))))))))))))))))))</f>
        <v>Jihomoravský kraj</v>
      </c>
      <c r="AD3539" t="s">
        <v>998</v>
      </c>
      <c r="AE3539" t="s">
        <v>998</v>
      </c>
      <c r="AF3539" t="s">
        <v>998</v>
      </c>
      <c r="AG3539" s="107">
        <v>300</v>
      </c>
      <c r="AH3539" s="107">
        <v>0</v>
      </c>
      <c r="AI3539" s="107">
        <v>0</v>
      </c>
      <c r="AJ3539" t="s">
        <v>999</v>
      </c>
      <c r="AK3539" s="106">
        <v>44923</v>
      </c>
    </row>
    <row r="3540" spans="1:37" x14ac:dyDescent="0.45">
      <c r="A3540" t="s">
        <v>1084</v>
      </c>
      <c r="B3540" t="s">
        <v>10959</v>
      </c>
      <c r="C3540" t="s">
        <v>990</v>
      </c>
      <c r="D3540" t="s">
        <v>10960</v>
      </c>
      <c r="E3540" t="s">
        <v>992</v>
      </c>
      <c r="F3540" t="s">
        <v>6382</v>
      </c>
      <c r="G3540">
        <v>29</v>
      </c>
      <c r="H3540" t="s">
        <v>1005</v>
      </c>
      <c r="I3540">
        <v>62500</v>
      </c>
      <c r="J3540">
        <v>777022656</v>
      </c>
      <c r="K3540" t="s">
        <v>10961</v>
      </c>
      <c r="L3540" s="106">
        <v>38438</v>
      </c>
      <c r="M3540">
        <v>15361167</v>
      </c>
      <c r="N3540" t="s">
        <v>1182</v>
      </c>
      <c r="O3540" t="s">
        <v>1015</v>
      </c>
      <c r="P3540" t="s">
        <v>997</v>
      </c>
      <c r="R3540" s="109" t="str">
        <f>IF(OR(P3540="SB",Q3540="SB"),"SB",0)</f>
        <v>SB</v>
      </c>
      <c r="T3540" s="110">
        <v>2020104</v>
      </c>
      <c r="U3540" t="s">
        <v>19633</v>
      </c>
      <c r="V3540" s="113" t="str">
        <f>IF(AND(I3540&gt;=10000,I3540&lt;=19900),"Praha",(IF(AND(I3540&gt;=25001,I3540&lt;=29501),"Středočeský kraj",(IF(AND(I3540&gt;=30100,I3540&lt;=34972),"Středočeský kraj",(IF(AND(I3540&gt;=35002,I3540&lt;=36271),"Karlovarský kraj",(IF(AND(I3540&gt;=37001,I3540&lt;=39201),"Jihočeský kraj",(IF(AND(I3540&gt;=39701,I3540&lt;=39901),"Jihočeský kraj",(IF(AND(I3540&gt;=39301,I3540&lt;=39601),"Kraj Vysočina",(IF(AND(I3540&gt;=58001,I3540&lt;=59501),"Kraj Vysočina",(IF(AND(I3540&gt;=67401,I3540&lt;=67602),"Kraj Vysočina",(IF(AND(I3540&gt;=40001,I3540&lt;=44101),"Ústecký kraj",(IF(AND(I3540&gt;=46001,I3540&lt;=47201),"Liberecký kraj",(IF(AND(I3540&gt;=51202,I3540&lt;=51401),"Liberecký kraj",(IF(AND(I3540&gt;=53002,I3540&lt;=53976),"Pardubický kraj",(IF(AND(I3540&gt;=56002,I3540&lt;=57201),"Pardubický kraj",(IF(AND(I3540&gt;=60200,I3540&lt;=67201),"Jihomoravský kraj",(IF(AND(I3540&gt;=67801,I3540&lt;=68501),"Jihomoravský kraj",(IF(AND(I3540&gt;=69002,I3540&lt;=69801),"Jihomoravský kraj",(IF(AND(I3540&gt;=68601,I3540&lt;=68801),"Zlínský kraj",(IF(AND(I3540&gt;=75501,I3540&lt;=76901),"Zlínský kraj",(IF(AND(I3540&gt;=70030,I3540&lt;=74901),"Moravskoslezský kraj",(IF(AND(I3540&gt;=75000,I3540&lt;=75368),"Olomoucký kraj",(IF(AND(I3540&gt;=77200,I3540&lt;=79862),"Olomoucký kraj",(IF(AND(I3540&gt;=50011,I3540&lt;=50301),"Královéhradecký kraj",(IF(AND(I3540&gt;=54301,I3540&lt;=54303),"Královéhradecký kraj","0")))))))))))))))))))))))))))))))))))))))))))))))</f>
        <v>Jihomoravský kraj</v>
      </c>
      <c r="AD3540" t="s">
        <v>998</v>
      </c>
      <c r="AE3540" t="s">
        <v>998</v>
      </c>
      <c r="AF3540" t="s">
        <v>998</v>
      </c>
      <c r="AG3540" s="107">
        <v>0</v>
      </c>
      <c r="AH3540" s="107">
        <v>0</v>
      </c>
      <c r="AI3540" s="107">
        <v>0</v>
      </c>
      <c r="AJ3540" t="s">
        <v>1012</v>
      </c>
    </row>
    <row r="3541" spans="1:37" x14ac:dyDescent="0.45">
      <c r="A3541" t="s">
        <v>1102</v>
      </c>
      <c r="B3541" t="s">
        <v>2417</v>
      </c>
      <c r="C3541" t="s">
        <v>1002</v>
      </c>
      <c r="D3541" t="s">
        <v>2418</v>
      </c>
      <c r="E3541" t="s">
        <v>992</v>
      </c>
      <c r="F3541" t="s">
        <v>2419</v>
      </c>
      <c r="G3541">
        <v>4</v>
      </c>
      <c r="H3541" t="s">
        <v>1005</v>
      </c>
      <c r="I3541">
        <v>62500</v>
      </c>
      <c r="K3541" t="s">
        <v>2420</v>
      </c>
      <c r="L3541" s="106">
        <v>40441</v>
      </c>
      <c r="M3541">
        <v>14607496</v>
      </c>
      <c r="N3541" t="s">
        <v>996</v>
      </c>
      <c r="O3541" t="s">
        <v>12</v>
      </c>
      <c r="P3541" t="s">
        <v>997</v>
      </c>
      <c r="R3541" s="109" t="str">
        <f>IF(OR(P3541="SB",Q3541="SB"),"SB",0)</f>
        <v>SB</v>
      </c>
      <c r="T3541" s="110" t="s">
        <v>998</v>
      </c>
      <c r="V3541" s="113" t="str">
        <f>IF(AND(I3541&gt;=10000,I3541&lt;=19900),"Praha",(IF(AND(I3541&gt;=25001,I3541&lt;=29501),"Středočeský kraj",(IF(AND(I3541&gt;=30100,I3541&lt;=34972),"Středočeský kraj",(IF(AND(I3541&gt;=35002,I3541&lt;=36271),"Karlovarský kraj",(IF(AND(I3541&gt;=37001,I3541&lt;=39201),"Jihočeský kraj",(IF(AND(I3541&gt;=39701,I3541&lt;=39901),"Jihočeský kraj",(IF(AND(I3541&gt;=39301,I3541&lt;=39601),"Kraj Vysočina",(IF(AND(I3541&gt;=58001,I3541&lt;=59501),"Kraj Vysočina",(IF(AND(I3541&gt;=67401,I3541&lt;=67602),"Kraj Vysočina",(IF(AND(I3541&gt;=40001,I3541&lt;=44101),"Ústecký kraj",(IF(AND(I3541&gt;=46001,I3541&lt;=47201),"Liberecký kraj",(IF(AND(I3541&gt;=51202,I3541&lt;=51401),"Liberecký kraj",(IF(AND(I3541&gt;=53002,I3541&lt;=53976),"Pardubický kraj",(IF(AND(I3541&gt;=56002,I3541&lt;=57201),"Pardubický kraj",(IF(AND(I3541&gt;=60200,I3541&lt;=67201),"Jihomoravský kraj",(IF(AND(I3541&gt;=67801,I3541&lt;=68501),"Jihomoravský kraj",(IF(AND(I3541&gt;=69002,I3541&lt;=69801),"Jihomoravský kraj",(IF(AND(I3541&gt;=68601,I3541&lt;=68801),"Zlínský kraj",(IF(AND(I3541&gt;=75501,I3541&lt;=76901),"Zlínský kraj",(IF(AND(I3541&gt;=70030,I3541&lt;=74901),"Moravskoslezský kraj",(IF(AND(I3541&gt;=75000,I3541&lt;=75368),"Olomoucký kraj",(IF(AND(I3541&gt;=77200,I3541&lt;=79862),"Olomoucký kraj",(IF(AND(I3541&gt;=50011,I3541&lt;=50301),"Královéhradecký kraj",(IF(AND(I3541&gt;=54301,I3541&lt;=54303),"Královéhradecký kraj","0")))))))))))))))))))))))))))))))))))))))))))))))</f>
        <v>Jihomoravský kraj</v>
      </c>
      <c r="AB3541" t="s">
        <v>998</v>
      </c>
      <c r="AD3541" t="s">
        <v>998</v>
      </c>
      <c r="AE3541" t="s">
        <v>998</v>
      </c>
      <c r="AF3541" t="s">
        <v>998</v>
      </c>
      <c r="AG3541" s="107">
        <v>300</v>
      </c>
      <c r="AH3541" s="107">
        <v>0</v>
      </c>
      <c r="AI3541" s="107">
        <v>0</v>
      </c>
      <c r="AJ3541" t="s">
        <v>999</v>
      </c>
      <c r="AK3541" s="106">
        <v>44923</v>
      </c>
    </row>
    <row r="3542" spans="1:37" x14ac:dyDescent="0.45">
      <c r="A3542" t="s">
        <v>1102</v>
      </c>
      <c r="B3542" t="s">
        <v>3283</v>
      </c>
      <c r="C3542" t="s">
        <v>1002</v>
      </c>
      <c r="D3542" t="s">
        <v>3284</v>
      </c>
      <c r="E3542" t="s">
        <v>992</v>
      </c>
      <c r="F3542" t="s">
        <v>3285</v>
      </c>
      <c r="G3542">
        <v>13</v>
      </c>
      <c r="H3542" t="s">
        <v>1005</v>
      </c>
      <c r="I3542">
        <v>62500</v>
      </c>
      <c r="K3542" t="s">
        <v>3286</v>
      </c>
      <c r="L3542" s="106">
        <v>39643</v>
      </c>
      <c r="M3542">
        <v>14745825</v>
      </c>
      <c r="N3542" t="s">
        <v>996</v>
      </c>
      <c r="O3542" t="s">
        <v>12</v>
      </c>
      <c r="P3542" t="s">
        <v>997</v>
      </c>
      <c r="R3542" s="109" t="str">
        <f>IF(OR(P3542="SB",Q3542="SB"),"SB",0)</f>
        <v>SB</v>
      </c>
      <c r="T3542" s="110" t="s">
        <v>998</v>
      </c>
      <c r="V3542" s="113" t="str">
        <f>IF(AND(I3542&gt;=10000,I3542&lt;=19900),"Praha",(IF(AND(I3542&gt;=25001,I3542&lt;=29501),"Středočeský kraj",(IF(AND(I3542&gt;=30100,I3542&lt;=34972),"Středočeský kraj",(IF(AND(I3542&gt;=35002,I3542&lt;=36271),"Karlovarský kraj",(IF(AND(I3542&gt;=37001,I3542&lt;=39201),"Jihočeský kraj",(IF(AND(I3542&gt;=39701,I3542&lt;=39901),"Jihočeský kraj",(IF(AND(I3542&gt;=39301,I3542&lt;=39601),"Kraj Vysočina",(IF(AND(I3542&gt;=58001,I3542&lt;=59501),"Kraj Vysočina",(IF(AND(I3542&gt;=67401,I3542&lt;=67602),"Kraj Vysočina",(IF(AND(I3542&gt;=40001,I3542&lt;=44101),"Ústecký kraj",(IF(AND(I3542&gt;=46001,I3542&lt;=47201),"Liberecký kraj",(IF(AND(I3542&gt;=51202,I3542&lt;=51401),"Liberecký kraj",(IF(AND(I3542&gt;=53002,I3542&lt;=53976),"Pardubický kraj",(IF(AND(I3542&gt;=56002,I3542&lt;=57201),"Pardubický kraj",(IF(AND(I3542&gt;=60200,I3542&lt;=67201),"Jihomoravský kraj",(IF(AND(I3542&gt;=67801,I3542&lt;=68501),"Jihomoravský kraj",(IF(AND(I3542&gt;=69002,I3542&lt;=69801),"Jihomoravský kraj",(IF(AND(I3542&gt;=68601,I3542&lt;=68801),"Zlínský kraj",(IF(AND(I3542&gt;=75501,I3542&lt;=76901),"Zlínský kraj",(IF(AND(I3542&gt;=70030,I3542&lt;=74901),"Moravskoslezský kraj",(IF(AND(I3542&gt;=75000,I3542&lt;=75368),"Olomoucký kraj",(IF(AND(I3542&gt;=77200,I3542&lt;=79862),"Olomoucký kraj",(IF(AND(I3542&gt;=50011,I3542&lt;=50301),"Královéhradecký kraj",(IF(AND(I3542&gt;=54301,I3542&lt;=54303),"Královéhradecký kraj","0")))))))))))))))))))))))))))))))))))))))))))))))</f>
        <v>Jihomoravský kraj</v>
      </c>
      <c r="AB3542" t="s">
        <v>998</v>
      </c>
      <c r="AD3542" t="s">
        <v>998</v>
      </c>
      <c r="AE3542" t="s">
        <v>998</v>
      </c>
      <c r="AF3542" t="s">
        <v>998</v>
      </c>
      <c r="AG3542" s="107">
        <v>300</v>
      </c>
      <c r="AH3542" s="107">
        <v>0</v>
      </c>
      <c r="AI3542" s="107">
        <v>0</v>
      </c>
      <c r="AJ3542" t="s">
        <v>999</v>
      </c>
      <c r="AK3542" s="106">
        <v>44923</v>
      </c>
    </row>
    <row r="3543" spans="1:37" x14ac:dyDescent="0.45">
      <c r="A3543" t="s">
        <v>1187</v>
      </c>
      <c r="B3543" t="s">
        <v>3469</v>
      </c>
      <c r="C3543" t="s">
        <v>1002</v>
      </c>
      <c r="D3543" t="s">
        <v>3470</v>
      </c>
      <c r="E3543" t="s">
        <v>992</v>
      </c>
      <c r="F3543" t="s">
        <v>3471</v>
      </c>
      <c r="G3543">
        <v>12</v>
      </c>
      <c r="H3543" t="s">
        <v>1005</v>
      </c>
      <c r="I3543">
        <v>62500</v>
      </c>
      <c r="K3543" t="s">
        <v>3472</v>
      </c>
      <c r="L3543" s="106">
        <v>39911</v>
      </c>
      <c r="M3543">
        <v>14750067</v>
      </c>
      <c r="N3543" t="s">
        <v>996</v>
      </c>
      <c r="O3543" t="s">
        <v>12</v>
      </c>
      <c r="P3543" t="s">
        <v>997</v>
      </c>
      <c r="R3543" s="109" t="str">
        <f>IF(OR(P3543="SB",Q3543="SB"),"SB",0)</f>
        <v>SB</v>
      </c>
      <c r="T3543" s="110" t="s">
        <v>998</v>
      </c>
      <c r="V3543" s="113" t="str">
        <f>IF(AND(I3543&gt;=10000,I3543&lt;=19900),"Praha",(IF(AND(I3543&gt;=25001,I3543&lt;=29501),"Středočeský kraj",(IF(AND(I3543&gt;=30100,I3543&lt;=34972),"Středočeský kraj",(IF(AND(I3543&gt;=35002,I3543&lt;=36271),"Karlovarský kraj",(IF(AND(I3543&gt;=37001,I3543&lt;=39201),"Jihočeský kraj",(IF(AND(I3543&gt;=39701,I3543&lt;=39901),"Jihočeský kraj",(IF(AND(I3543&gt;=39301,I3543&lt;=39601),"Kraj Vysočina",(IF(AND(I3543&gt;=58001,I3543&lt;=59501),"Kraj Vysočina",(IF(AND(I3543&gt;=67401,I3543&lt;=67602),"Kraj Vysočina",(IF(AND(I3543&gt;=40001,I3543&lt;=44101),"Ústecký kraj",(IF(AND(I3543&gt;=46001,I3543&lt;=47201),"Liberecký kraj",(IF(AND(I3543&gt;=51202,I3543&lt;=51401),"Liberecký kraj",(IF(AND(I3543&gt;=53002,I3543&lt;=53976),"Pardubický kraj",(IF(AND(I3543&gt;=56002,I3543&lt;=57201),"Pardubický kraj",(IF(AND(I3543&gt;=60200,I3543&lt;=67201),"Jihomoravský kraj",(IF(AND(I3543&gt;=67801,I3543&lt;=68501),"Jihomoravský kraj",(IF(AND(I3543&gt;=69002,I3543&lt;=69801),"Jihomoravský kraj",(IF(AND(I3543&gt;=68601,I3543&lt;=68801),"Zlínský kraj",(IF(AND(I3543&gt;=75501,I3543&lt;=76901),"Zlínský kraj",(IF(AND(I3543&gt;=70030,I3543&lt;=74901),"Moravskoslezský kraj",(IF(AND(I3543&gt;=75000,I3543&lt;=75368),"Olomoucký kraj",(IF(AND(I3543&gt;=77200,I3543&lt;=79862),"Olomoucký kraj",(IF(AND(I3543&gt;=50011,I3543&lt;=50301),"Královéhradecký kraj",(IF(AND(I3543&gt;=54301,I3543&lt;=54303),"Královéhradecký kraj","0")))))))))))))))))))))))))))))))))))))))))))))))</f>
        <v>Jihomoravský kraj</v>
      </c>
      <c r="AB3543" t="s">
        <v>998</v>
      </c>
      <c r="AD3543" t="s">
        <v>998</v>
      </c>
      <c r="AE3543" t="s">
        <v>998</v>
      </c>
      <c r="AF3543" t="s">
        <v>998</v>
      </c>
      <c r="AG3543" s="107">
        <v>300</v>
      </c>
      <c r="AH3543" s="107">
        <v>0</v>
      </c>
      <c r="AI3543" s="107">
        <v>0</v>
      </c>
      <c r="AJ3543" t="s">
        <v>999</v>
      </c>
      <c r="AK3543" s="106">
        <v>44923</v>
      </c>
    </row>
    <row r="3544" spans="1:37" x14ac:dyDescent="0.45">
      <c r="A3544" t="s">
        <v>1687</v>
      </c>
      <c r="B3544" t="s">
        <v>3688</v>
      </c>
      <c r="C3544" t="s">
        <v>1002</v>
      </c>
      <c r="D3544" t="s">
        <v>3689</v>
      </c>
      <c r="E3544" t="s">
        <v>992</v>
      </c>
      <c r="F3544" t="s">
        <v>3690</v>
      </c>
      <c r="G3544">
        <v>32</v>
      </c>
      <c r="H3544" t="s">
        <v>1005</v>
      </c>
      <c r="I3544">
        <v>62500</v>
      </c>
      <c r="K3544" t="s">
        <v>3691</v>
      </c>
      <c r="L3544" s="106">
        <v>37835</v>
      </c>
      <c r="M3544">
        <v>14749663</v>
      </c>
      <c r="N3544" t="s">
        <v>996</v>
      </c>
      <c r="O3544" t="s">
        <v>12</v>
      </c>
      <c r="P3544" t="s">
        <v>997</v>
      </c>
      <c r="R3544" s="109" t="str">
        <f>IF(OR(P3544="SB",Q3544="SB"),"SB",0)</f>
        <v>SB</v>
      </c>
      <c r="T3544" s="110" t="s">
        <v>998</v>
      </c>
      <c r="V3544" s="113" t="str">
        <f>IF(AND(I3544&gt;=10000,I3544&lt;=19900),"Praha",(IF(AND(I3544&gt;=25001,I3544&lt;=29501),"Středočeský kraj",(IF(AND(I3544&gt;=30100,I3544&lt;=34972),"Středočeský kraj",(IF(AND(I3544&gt;=35002,I3544&lt;=36271),"Karlovarský kraj",(IF(AND(I3544&gt;=37001,I3544&lt;=39201),"Jihočeský kraj",(IF(AND(I3544&gt;=39701,I3544&lt;=39901),"Jihočeský kraj",(IF(AND(I3544&gt;=39301,I3544&lt;=39601),"Kraj Vysočina",(IF(AND(I3544&gt;=58001,I3544&lt;=59501),"Kraj Vysočina",(IF(AND(I3544&gt;=67401,I3544&lt;=67602),"Kraj Vysočina",(IF(AND(I3544&gt;=40001,I3544&lt;=44101),"Ústecký kraj",(IF(AND(I3544&gt;=46001,I3544&lt;=47201),"Liberecký kraj",(IF(AND(I3544&gt;=51202,I3544&lt;=51401),"Liberecký kraj",(IF(AND(I3544&gt;=53002,I3544&lt;=53976),"Pardubický kraj",(IF(AND(I3544&gt;=56002,I3544&lt;=57201),"Pardubický kraj",(IF(AND(I3544&gt;=60200,I3544&lt;=67201),"Jihomoravský kraj",(IF(AND(I3544&gt;=67801,I3544&lt;=68501),"Jihomoravský kraj",(IF(AND(I3544&gt;=69002,I3544&lt;=69801),"Jihomoravský kraj",(IF(AND(I3544&gt;=68601,I3544&lt;=68801),"Zlínský kraj",(IF(AND(I3544&gt;=75501,I3544&lt;=76901),"Zlínský kraj",(IF(AND(I3544&gt;=70030,I3544&lt;=74901),"Moravskoslezský kraj",(IF(AND(I3544&gt;=75000,I3544&lt;=75368),"Olomoucký kraj",(IF(AND(I3544&gt;=77200,I3544&lt;=79862),"Olomoucký kraj",(IF(AND(I3544&gt;=50011,I3544&lt;=50301),"Královéhradecký kraj",(IF(AND(I3544&gt;=54301,I3544&lt;=54303),"Královéhradecký kraj","0")))))))))))))))))))))))))))))))))))))))))))))))</f>
        <v>Jihomoravský kraj</v>
      </c>
      <c r="AB3544" t="s">
        <v>998</v>
      </c>
      <c r="AD3544" t="s">
        <v>998</v>
      </c>
      <c r="AE3544" t="s">
        <v>998</v>
      </c>
      <c r="AF3544" t="s">
        <v>998</v>
      </c>
      <c r="AG3544" s="107">
        <v>300</v>
      </c>
      <c r="AH3544" s="107">
        <v>0</v>
      </c>
      <c r="AI3544" s="107">
        <v>0</v>
      </c>
      <c r="AJ3544" t="s">
        <v>999</v>
      </c>
      <c r="AK3544" s="106">
        <v>44924</v>
      </c>
    </row>
    <row r="3545" spans="1:37" x14ac:dyDescent="0.45">
      <c r="A3545" t="s">
        <v>1687</v>
      </c>
      <c r="B3545" t="s">
        <v>6193</v>
      </c>
      <c r="C3545" t="s">
        <v>1002</v>
      </c>
      <c r="D3545" t="s">
        <v>6194</v>
      </c>
      <c r="E3545" t="s">
        <v>992</v>
      </c>
      <c r="F3545" t="s">
        <v>2719</v>
      </c>
      <c r="G3545" t="s">
        <v>6195</v>
      </c>
      <c r="H3545" t="s">
        <v>1005</v>
      </c>
      <c r="I3545">
        <v>62500</v>
      </c>
      <c r="K3545" t="s">
        <v>6196</v>
      </c>
      <c r="L3545" s="106">
        <v>29061</v>
      </c>
      <c r="M3545">
        <v>14753000</v>
      </c>
      <c r="N3545" t="s">
        <v>996</v>
      </c>
      <c r="O3545" t="s">
        <v>12</v>
      </c>
      <c r="P3545" t="s">
        <v>997</v>
      </c>
      <c r="R3545" s="109" t="str">
        <f>IF(OR(P3545="SB",Q3545="SB"),"SB",0)</f>
        <v>SB</v>
      </c>
      <c r="T3545" s="110" t="s">
        <v>998</v>
      </c>
      <c r="V3545" s="113" t="str">
        <f>IF(AND(I3545&gt;=10000,I3545&lt;=19900),"Praha",(IF(AND(I3545&gt;=25001,I3545&lt;=29501),"Středočeský kraj",(IF(AND(I3545&gt;=30100,I3545&lt;=34972),"Středočeský kraj",(IF(AND(I3545&gt;=35002,I3545&lt;=36271),"Karlovarský kraj",(IF(AND(I3545&gt;=37001,I3545&lt;=39201),"Jihočeský kraj",(IF(AND(I3545&gt;=39701,I3545&lt;=39901),"Jihočeský kraj",(IF(AND(I3545&gt;=39301,I3545&lt;=39601),"Kraj Vysočina",(IF(AND(I3545&gt;=58001,I3545&lt;=59501),"Kraj Vysočina",(IF(AND(I3545&gt;=67401,I3545&lt;=67602),"Kraj Vysočina",(IF(AND(I3545&gt;=40001,I3545&lt;=44101),"Ústecký kraj",(IF(AND(I3545&gt;=46001,I3545&lt;=47201),"Liberecký kraj",(IF(AND(I3545&gt;=51202,I3545&lt;=51401),"Liberecký kraj",(IF(AND(I3545&gt;=53002,I3545&lt;=53976),"Pardubický kraj",(IF(AND(I3545&gt;=56002,I3545&lt;=57201),"Pardubický kraj",(IF(AND(I3545&gt;=60200,I3545&lt;=67201),"Jihomoravský kraj",(IF(AND(I3545&gt;=67801,I3545&lt;=68501),"Jihomoravský kraj",(IF(AND(I3545&gt;=69002,I3545&lt;=69801),"Jihomoravský kraj",(IF(AND(I3545&gt;=68601,I3545&lt;=68801),"Zlínský kraj",(IF(AND(I3545&gt;=75501,I3545&lt;=76901),"Zlínský kraj",(IF(AND(I3545&gt;=70030,I3545&lt;=74901),"Moravskoslezský kraj",(IF(AND(I3545&gt;=75000,I3545&lt;=75368),"Olomoucký kraj",(IF(AND(I3545&gt;=77200,I3545&lt;=79862),"Olomoucký kraj",(IF(AND(I3545&gt;=50011,I3545&lt;=50301),"Královéhradecký kraj",(IF(AND(I3545&gt;=54301,I3545&lt;=54303),"Královéhradecký kraj","0")))))))))))))))))))))))))))))))))))))))))))))))</f>
        <v>Jihomoravský kraj</v>
      </c>
      <c r="AB3545" t="s">
        <v>998</v>
      </c>
      <c r="AD3545" t="s">
        <v>998</v>
      </c>
      <c r="AE3545" t="s">
        <v>998</v>
      </c>
      <c r="AF3545" t="s">
        <v>998</v>
      </c>
      <c r="AG3545" s="107">
        <v>0</v>
      </c>
      <c r="AH3545" s="107">
        <v>0</v>
      </c>
      <c r="AI3545" s="107">
        <v>0</v>
      </c>
      <c r="AJ3545" t="s">
        <v>1012</v>
      </c>
    </row>
    <row r="3546" spans="1:37" x14ac:dyDescent="0.45">
      <c r="A3546" t="s">
        <v>1026</v>
      </c>
      <c r="B3546" t="s">
        <v>6248</v>
      </c>
      <c r="C3546" t="s">
        <v>990</v>
      </c>
      <c r="D3546" t="s">
        <v>6269</v>
      </c>
      <c r="E3546" t="s">
        <v>992</v>
      </c>
      <c r="F3546" t="s">
        <v>3328</v>
      </c>
      <c r="G3546" t="s">
        <v>6270</v>
      </c>
      <c r="H3546" t="s">
        <v>1005</v>
      </c>
      <c r="I3546">
        <v>62500</v>
      </c>
      <c r="K3546" t="s">
        <v>6271</v>
      </c>
      <c r="L3546" s="106">
        <v>41106</v>
      </c>
      <c r="M3546">
        <v>14726829</v>
      </c>
      <c r="N3546" t="s">
        <v>996</v>
      </c>
      <c r="O3546" t="s">
        <v>12</v>
      </c>
      <c r="P3546" t="s">
        <v>997</v>
      </c>
      <c r="R3546" s="109" t="str">
        <f>IF(OR(P3546="SB",Q3546="SB"),"SB",0)</f>
        <v>SB</v>
      </c>
      <c r="T3546" s="110" t="s">
        <v>998</v>
      </c>
      <c r="V3546" s="113" t="str">
        <f>IF(AND(I3546&gt;=10000,I3546&lt;=19900),"Praha",(IF(AND(I3546&gt;=25001,I3546&lt;=29501),"Středočeský kraj",(IF(AND(I3546&gt;=30100,I3546&lt;=34972),"Středočeský kraj",(IF(AND(I3546&gt;=35002,I3546&lt;=36271),"Karlovarský kraj",(IF(AND(I3546&gt;=37001,I3546&lt;=39201),"Jihočeský kraj",(IF(AND(I3546&gt;=39701,I3546&lt;=39901),"Jihočeský kraj",(IF(AND(I3546&gt;=39301,I3546&lt;=39601),"Kraj Vysočina",(IF(AND(I3546&gt;=58001,I3546&lt;=59501),"Kraj Vysočina",(IF(AND(I3546&gt;=67401,I3546&lt;=67602),"Kraj Vysočina",(IF(AND(I3546&gt;=40001,I3546&lt;=44101),"Ústecký kraj",(IF(AND(I3546&gt;=46001,I3546&lt;=47201),"Liberecký kraj",(IF(AND(I3546&gt;=51202,I3546&lt;=51401),"Liberecký kraj",(IF(AND(I3546&gt;=53002,I3546&lt;=53976),"Pardubický kraj",(IF(AND(I3546&gt;=56002,I3546&lt;=57201),"Pardubický kraj",(IF(AND(I3546&gt;=60200,I3546&lt;=67201),"Jihomoravský kraj",(IF(AND(I3546&gt;=67801,I3546&lt;=68501),"Jihomoravský kraj",(IF(AND(I3546&gt;=69002,I3546&lt;=69801),"Jihomoravský kraj",(IF(AND(I3546&gt;=68601,I3546&lt;=68801),"Zlínský kraj",(IF(AND(I3546&gt;=75501,I3546&lt;=76901),"Zlínský kraj",(IF(AND(I3546&gt;=70030,I3546&lt;=74901),"Moravskoslezský kraj",(IF(AND(I3546&gt;=75000,I3546&lt;=75368),"Olomoucký kraj",(IF(AND(I3546&gt;=77200,I3546&lt;=79862),"Olomoucký kraj",(IF(AND(I3546&gt;=50011,I3546&lt;=50301),"Královéhradecký kraj",(IF(AND(I3546&gt;=54301,I3546&lt;=54303),"Královéhradecký kraj","0")))))))))))))))))))))))))))))))))))))))))))))))</f>
        <v>Jihomoravský kraj</v>
      </c>
      <c r="AB3546" t="s">
        <v>998</v>
      </c>
      <c r="AD3546" t="s">
        <v>998</v>
      </c>
      <c r="AE3546" t="s">
        <v>998</v>
      </c>
      <c r="AF3546" t="s">
        <v>998</v>
      </c>
      <c r="AG3546" s="107">
        <v>300</v>
      </c>
      <c r="AH3546" s="107">
        <v>0</v>
      </c>
      <c r="AI3546" s="107">
        <v>0</v>
      </c>
      <c r="AJ3546" t="s">
        <v>999</v>
      </c>
      <c r="AK3546" s="106">
        <v>44923</v>
      </c>
    </row>
    <row r="3547" spans="1:37" x14ac:dyDescent="0.45">
      <c r="A3547" t="s">
        <v>5379</v>
      </c>
      <c r="B3547" t="s">
        <v>6586</v>
      </c>
      <c r="C3547" t="s">
        <v>990</v>
      </c>
      <c r="D3547" t="s">
        <v>6590</v>
      </c>
      <c r="E3547" t="s">
        <v>992</v>
      </c>
      <c r="F3547" t="s">
        <v>3253</v>
      </c>
      <c r="G3547">
        <v>1</v>
      </c>
      <c r="H3547" t="s">
        <v>1005</v>
      </c>
      <c r="I3547">
        <v>62500</v>
      </c>
      <c r="K3547" t="s">
        <v>6591</v>
      </c>
      <c r="L3547" s="106">
        <v>38682</v>
      </c>
      <c r="M3547">
        <v>14585369</v>
      </c>
      <c r="N3547" t="s">
        <v>1144</v>
      </c>
      <c r="O3547" t="s">
        <v>12</v>
      </c>
      <c r="P3547" t="s">
        <v>997</v>
      </c>
      <c r="R3547" s="109" t="str">
        <f>IF(OR(P3547="SB",Q3547="SB"),"SB",0)</f>
        <v>SB</v>
      </c>
      <c r="T3547" s="110" t="s">
        <v>998</v>
      </c>
      <c r="V3547" s="113" t="str">
        <f>IF(AND(I3547&gt;=10000,I3547&lt;=19900),"Praha",(IF(AND(I3547&gt;=25001,I3547&lt;=29501),"Středočeský kraj",(IF(AND(I3547&gt;=30100,I3547&lt;=34972),"Středočeský kraj",(IF(AND(I3547&gt;=35002,I3547&lt;=36271),"Karlovarský kraj",(IF(AND(I3547&gt;=37001,I3547&lt;=39201),"Jihočeský kraj",(IF(AND(I3547&gt;=39701,I3547&lt;=39901),"Jihočeský kraj",(IF(AND(I3547&gt;=39301,I3547&lt;=39601),"Kraj Vysočina",(IF(AND(I3547&gt;=58001,I3547&lt;=59501),"Kraj Vysočina",(IF(AND(I3547&gt;=67401,I3547&lt;=67602),"Kraj Vysočina",(IF(AND(I3547&gt;=40001,I3547&lt;=44101),"Ústecký kraj",(IF(AND(I3547&gt;=46001,I3547&lt;=47201),"Liberecký kraj",(IF(AND(I3547&gt;=51202,I3547&lt;=51401),"Liberecký kraj",(IF(AND(I3547&gt;=53002,I3547&lt;=53976),"Pardubický kraj",(IF(AND(I3547&gt;=56002,I3547&lt;=57201),"Pardubický kraj",(IF(AND(I3547&gt;=60200,I3547&lt;=67201),"Jihomoravský kraj",(IF(AND(I3547&gt;=67801,I3547&lt;=68501),"Jihomoravský kraj",(IF(AND(I3547&gt;=69002,I3547&lt;=69801),"Jihomoravský kraj",(IF(AND(I3547&gt;=68601,I3547&lt;=68801),"Zlínský kraj",(IF(AND(I3547&gt;=75501,I3547&lt;=76901),"Zlínský kraj",(IF(AND(I3547&gt;=70030,I3547&lt;=74901),"Moravskoslezský kraj",(IF(AND(I3547&gt;=75000,I3547&lt;=75368),"Olomoucký kraj",(IF(AND(I3547&gt;=77200,I3547&lt;=79862),"Olomoucký kraj",(IF(AND(I3547&gt;=50011,I3547&lt;=50301),"Královéhradecký kraj",(IF(AND(I3547&gt;=54301,I3547&lt;=54303),"Královéhradecký kraj","0")))))))))))))))))))))))))))))))))))))))))))))))</f>
        <v>Jihomoravský kraj</v>
      </c>
      <c r="AB3547" t="s">
        <v>998</v>
      </c>
      <c r="AD3547" t="s">
        <v>998</v>
      </c>
      <c r="AE3547" t="s">
        <v>998</v>
      </c>
      <c r="AF3547" t="s">
        <v>998</v>
      </c>
      <c r="AG3547" s="107">
        <v>300</v>
      </c>
      <c r="AH3547" s="107">
        <v>0</v>
      </c>
      <c r="AI3547" s="107">
        <v>0</v>
      </c>
      <c r="AJ3547" t="s">
        <v>999</v>
      </c>
      <c r="AK3547" s="106">
        <v>44877</v>
      </c>
    </row>
    <row r="3548" spans="1:37" x14ac:dyDescent="0.45">
      <c r="A3548" t="s">
        <v>1307</v>
      </c>
      <c r="B3548" t="s">
        <v>6976</v>
      </c>
      <c r="C3548" t="s">
        <v>1002</v>
      </c>
      <c r="D3548" t="s">
        <v>6977</v>
      </c>
      <c r="E3548" t="s">
        <v>992</v>
      </c>
      <c r="F3548" t="s">
        <v>5013</v>
      </c>
      <c r="G3548">
        <v>35</v>
      </c>
      <c r="H3548" t="s">
        <v>1005</v>
      </c>
      <c r="I3548">
        <v>62500</v>
      </c>
      <c r="K3548" t="s">
        <v>6978</v>
      </c>
      <c r="L3548" s="106">
        <v>38797</v>
      </c>
      <c r="M3548">
        <v>14745926</v>
      </c>
      <c r="N3548" t="s">
        <v>996</v>
      </c>
      <c r="O3548" t="s">
        <v>12</v>
      </c>
      <c r="P3548" t="s">
        <v>997</v>
      </c>
      <c r="R3548" s="109" t="str">
        <f>IF(OR(P3548="SB",Q3548="SB"),"SB",0)</f>
        <v>SB</v>
      </c>
      <c r="T3548" s="110" t="s">
        <v>998</v>
      </c>
      <c r="V3548" s="113" t="str">
        <f>IF(AND(I3548&gt;=10000,I3548&lt;=19900),"Praha",(IF(AND(I3548&gt;=25001,I3548&lt;=29501),"Středočeský kraj",(IF(AND(I3548&gt;=30100,I3548&lt;=34972),"Středočeský kraj",(IF(AND(I3548&gt;=35002,I3548&lt;=36271),"Karlovarský kraj",(IF(AND(I3548&gt;=37001,I3548&lt;=39201),"Jihočeský kraj",(IF(AND(I3548&gt;=39701,I3548&lt;=39901),"Jihočeský kraj",(IF(AND(I3548&gt;=39301,I3548&lt;=39601),"Kraj Vysočina",(IF(AND(I3548&gt;=58001,I3548&lt;=59501),"Kraj Vysočina",(IF(AND(I3548&gt;=67401,I3548&lt;=67602),"Kraj Vysočina",(IF(AND(I3548&gt;=40001,I3548&lt;=44101),"Ústecký kraj",(IF(AND(I3548&gt;=46001,I3548&lt;=47201),"Liberecký kraj",(IF(AND(I3548&gt;=51202,I3548&lt;=51401),"Liberecký kraj",(IF(AND(I3548&gt;=53002,I3548&lt;=53976),"Pardubický kraj",(IF(AND(I3548&gt;=56002,I3548&lt;=57201),"Pardubický kraj",(IF(AND(I3548&gt;=60200,I3548&lt;=67201),"Jihomoravský kraj",(IF(AND(I3548&gt;=67801,I3548&lt;=68501),"Jihomoravský kraj",(IF(AND(I3548&gt;=69002,I3548&lt;=69801),"Jihomoravský kraj",(IF(AND(I3548&gt;=68601,I3548&lt;=68801),"Zlínský kraj",(IF(AND(I3548&gt;=75501,I3548&lt;=76901),"Zlínský kraj",(IF(AND(I3548&gt;=70030,I3548&lt;=74901),"Moravskoslezský kraj",(IF(AND(I3548&gt;=75000,I3548&lt;=75368),"Olomoucký kraj",(IF(AND(I3548&gt;=77200,I3548&lt;=79862),"Olomoucký kraj",(IF(AND(I3548&gt;=50011,I3548&lt;=50301),"Královéhradecký kraj",(IF(AND(I3548&gt;=54301,I3548&lt;=54303),"Královéhradecký kraj","0")))))))))))))))))))))))))))))))))))))))))))))))</f>
        <v>Jihomoravský kraj</v>
      </c>
      <c r="AB3548" t="s">
        <v>998</v>
      </c>
      <c r="AD3548" t="s">
        <v>998</v>
      </c>
      <c r="AE3548" t="s">
        <v>998</v>
      </c>
      <c r="AF3548" t="s">
        <v>998</v>
      </c>
      <c r="AG3548" s="107">
        <v>300</v>
      </c>
      <c r="AH3548" s="107">
        <v>0</v>
      </c>
      <c r="AI3548" s="107">
        <v>0</v>
      </c>
      <c r="AJ3548" t="s">
        <v>999</v>
      </c>
      <c r="AK3548" s="106">
        <v>44923</v>
      </c>
    </row>
    <row r="3549" spans="1:37" x14ac:dyDescent="0.45">
      <c r="A3549" t="s">
        <v>1264</v>
      </c>
      <c r="B3549" t="s">
        <v>7059</v>
      </c>
      <c r="C3549" t="s">
        <v>1002</v>
      </c>
      <c r="D3549" t="s">
        <v>7060</v>
      </c>
      <c r="E3549" t="s">
        <v>992</v>
      </c>
      <c r="F3549" t="s">
        <v>5024</v>
      </c>
      <c r="G3549">
        <v>13</v>
      </c>
      <c r="H3549" t="s">
        <v>1005</v>
      </c>
      <c r="I3549">
        <v>62500</v>
      </c>
      <c r="K3549" t="s">
        <v>7061</v>
      </c>
      <c r="L3549" s="106">
        <v>30429</v>
      </c>
      <c r="M3549">
        <v>14636495</v>
      </c>
      <c r="N3549" t="s">
        <v>996</v>
      </c>
      <c r="O3549" t="s">
        <v>12</v>
      </c>
      <c r="P3549" t="s">
        <v>997</v>
      </c>
      <c r="R3549" s="109" t="str">
        <f>IF(OR(P3549="SB",Q3549="SB"),"SB",0)</f>
        <v>SB</v>
      </c>
      <c r="T3549" s="110" t="s">
        <v>998</v>
      </c>
      <c r="V3549" s="113" t="str">
        <f>IF(AND(I3549&gt;=10000,I3549&lt;=19900),"Praha",(IF(AND(I3549&gt;=25001,I3549&lt;=29501),"Středočeský kraj",(IF(AND(I3549&gt;=30100,I3549&lt;=34972),"Středočeský kraj",(IF(AND(I3549&gt;=35002,I3549&lt;=36271),"Karlovarský kraj",(IF(AND(I3549&gt;=37001,I3549&lt;=39201),"Jihočeský kraj",(IF(AND(I3549&gt;=39701,I3549&lt;=39901),"Jihočeský kraj",(IF(AND(I3549&gt;=39301,I3549&lt;=39601),"Kraj Vysočina",(IF(AND(I3549&gt;=58001,I3549&lt;=59501),"Kraj Vysočina",(IF(AND(I3549&gt;=67401,I3549&lt;=67602),"Kraj Vysočina",(IF(AND(I3549&gt;=40001,I3549&lt;=44101),"Ústecký kraj",(IF(AND(I3549&gt;=46001,I3549&lt;=47201),"Liberecký kraj",(IF(AND(I3549&gt;=51202,I3549&lt;=51401),"Liberecký kraj",(IF(AND(I3549&gt;=53002,I3549&lt;=53976),"Pardubický kraj",(IF(AND(I3549&gt;=56002,I3549&lt;=57201),"Pardubický kraj",(IF(AND(I3549&gt;=60200,I3549&lt;=67201),"Jihomoravský kraj",(IF(AND(I3549&gt;=67801,I3549&lt;=68501),"Jihomoravský kraj",(IF(AND(I3549&gt;=69002,I3549&lt;=69801),"Jihomoravský kraj",(IF(AND(I3549&gt;=68601,I3549&lt;=68801),"Zlínský kraj",(IF(AND(I3549&gt;=75501,I3549&lt;=76901),"Zlínský kraj",(IF(AND(I3549&gt;=70030,I3549&lt;=74901),"Moravskoslezský kraj",(IF(AND(I3549&gt;=75000,I3549&lt;=75368),"Olomoucký kraj",(IF(AND(I3549&gt;=77200,I3549&lt;=79862),"Olomoucký kraj",(IF(AND(I3549&gt;=50011,I3549&lt;=50301),"Královéhradecký kraj",(IF(AND(I3549&gt;=54301,I3549&lt;=54303),"Královéhradecký kraj","0")))))))))))))))))))))))))))))))))))))))))))))))</f>
        <v>Jihomoravský kraj</v>
      </c>
      <c r="AB3549" t="s">
        <v>998</v>
      </c>
      <c r="AD3549" t="s">
        <v>998</v>
      </c>
      <c r="AE3549" t="s">
        <v>998</v>
      </c>
      <c r="AF3549" t="s">
        <v>998</v>
      </c>
      <c r="AG3549" s="107">
        <v>0</v>
      </c>
      <c r="AH3549" s="107">
        <v>0</v>
      </c>
      <c r="AI3549" s="107">
        <v>0</v>
      </c>
      <c r="AJ3549" t="s">
        <v>1012</v>
      </c>
    </row>
    <row r="3550" spans="1:37" x14ac:dyDescent="0.45">
      <c r="A3550" t="s">
        <v>1481</v>
      </c>
      <c r="B3550" t="s">
        <v>9181</v>
      </c>
      <c r="C3550" t="s">
        <v>1002</v>
      </c>
      <c r="D3550" t="s">
        <v>9184</v>
      </c>
      <c r="E3550" t="s">
        <v>992</v>
      </c>
      <c r="F3550" t="s">
        <v>9185</v>
      </c>
      <c r="G3550">
        <v>5</v>
      </c>
      <c r="H3550" t="s">
        <v>1005</v>
      </c>
      <c r="I3550">
        <v>62500</v>
      </c>
      <c r="K3550" t="s">
        <v>9186</v>
      </c>
      <c r="L3550" s="106">
        <v>40953</v>
      </c>
      <c r="M3550">
        <v>14617907</v>
      </c>
      <c r="N3550" t="s">
        <v>996</v>
      </c>
      <c r="O3550" t="s">
        <v>12</v>
      </c>
      <c r="P3550" t="s">
        <v>997</v>
      </c>
      <c r="R3550" s="109" t="str">
        <f>IF(OR(P3550="SB",Q3550="SB"),"SB",0)</f>
        <v>SB</v>
      </c>
      <c r="T3550" s="110" t="s">
        <v>998</v>
      </c>
      <c r="V3550" s="113" t="str">
        <f>IF(AND(I3550&gt;=10000,I3550&lt;=19900),"Praha",(IF(AND(I3550&gt;=25001,I3550&lt;=29501),"Středočeský kraj",(IF(AND(I3550&gt;=30100,I3550&lt;=34972),"Středočeský kraj",(IF(AND(I3550&gt;=35002,I3550&lt;=36271),"Karlovarský kraj",(IF(AND(I3550&gt;=37001,I3550&lt;=39201),"Jihočeský kraj",(IF(AND(I3550&gt;=39701,I3550&lt;=39901),"Jihočeský kraj",(IF(AND(I3550&gt;=39301,I3550&lt;=39601),"Kraj Vysočina",(IF(AND(I3550&gt;=58001,I3550&lt;=59501),"Kraj Vysočina",(IF(AND(I3550&gt;=67401,I3550&lt;=67602),"Kraj Vysočina",(IF(AND(I3550&gt;=40001,I3550&lt;=44101),"Ústecký kraj",(IF(AND(I3550&gt;=46001,I3550&lt;=47201),"Liberecký kraj",(IF(AND(I3550&gt;=51202,I3550&lt;=51401),"Liberecký kraj",(IF(AND(I3550&gt;=53002,I3550&lt;=53976),"Pardubický kraj",(IF(AND(I3550&gt;=56002,I3550&lt;=57201),"Pardubický kraj",(IF(AND(I3550&gt;=60200,I3550&lt;=67201),"Jihomoravský kraj",(IF(AND(I3550&gt;=67801,I3550&lt;=68501),"Jihomoravský kraj",(IF(AND(I3550&gt;=69002,I3550&lt;=69801),"Jihomoravský kraj",(IF(AND(I3550&gt;=68601,I3550&lt;=68801),"Zlínský kraj",(IF(AND(I3550&gt;=75501,I3550&lt;=76901),"Zlínský kraj",(IF(AND(I3550&gt;=70030,I3550&lt;=74901),"Moravskoslezský kraj",(IF(AND(I3550&gt;=75000,I3550&lt;=75368),"Olomoucký kraj",(IF(AND(I3550&gt;=77200,I3550&lt;=79862),"Olomoucký kraj",(IF(AND(I3550&gt;=50011,I3550&lt;=50301),"Královéhradecký kraj",(IF(AND(I3550&gt;=54301,I3550&lt;=54303),"Královéhradecký kraj","0")))))))))))))))))))))))))))))))))))))))))))))))</f>
        <v>Jihomoravský kraj</v>
      </c>
      <c r="AB3550" t="s">
        <v>998</v>
      </c>
      <c r="AD3550" t="s">
        <v>998</v>
      </c>
      <c r="AE3550" t="s">
        <v>998</v>
      </c>
      <c r="AF3550" t="s">
        <v>998</v>
      </c>
      <c r="AG3550" s="107">
        <v>300</v>
      </c>
      <c r="AH3550" s="107">
        <v>0</v>
      </c>
      <c r="AI3550" s="107">
        <v>0</v>
      </c>
      <c r="AJ3550" t="s">
        <v>999</v>
      </c>
      <c r="AK3550" s="106">
        <v>44923</v>
      </c>
    </row>
    <row r="3551" spans="1:37" x14ac:dyDescent="0.45">
      <c r="A3551" t="s">
        <v>1112</v>
      </c>
      <c r="B3551" t="s">
        <v>9776</v>
      </c>
      <c r="C3551" t="s">
        <v>990</v>
      </c>
      <c r="D3551" t="s">
        <v>9778</v>
      </c>
      <c r="E3551" t="s">
        <v>992</v>
      </c>
      <c r="F3551" t="s">
        <v>2908</v>
      </c>
      <c r="G3551">
        <v>10</v>
      </c>
      <c r="H3551" t="s">
        <v>1005</v>
      </c>
      <c r="I3551">
        <v>62500</v>
      </c>
      <c r="K3551" t="s">
        <v>9779</v>
      </c>
      <c r="L3551" s="106">
        <v>38687</v>
      </c>
      <c r="M3551">
        <v>14583248</v>
      </c>
      <c r="N3551" t="s">
        <v>1144</v>
      </c>
      <c r="O3551" t="s">
        <v>12</v>
      </c>
      <c r="P3551" t="s">
        <v>997</v>
      </c>
      <c r="R3551" s="109" t="str">
        <f>IF(OR(P3551="SB",Q3551="SB"),"SB",0)</f>
        <v>SB</v>
      </c>
      <c r="T3551" s="110" t="s">
        <v>998</v>
      </c>
      <c r="V3551" s="113" t="str">
        <f>IF(AND(I3551&gt;=10000,I3551&lt;=19900),"Praha",(IF(AND(I3551&gt;=25001,I3551&lt;=29501),"Středočeský kraj",(IF(AND(I3551&gt;=30100,I3551&lt;=34972),"Středočeský kraj",(IF(AND(I3551&gt;=35002,I3551&lt;=36271),"Karlovarský kraj",(IF(AND(I3551&gt;=37001,I3551&lt;=39201),"Jihočeský kraj",(IF(AND(I3551&gt;=39701,I3551&lt;=39901),"Jihočeský kraj",(IF(AND(I3551&gt;=39301,I3551&lt;=39601),"Kraj Vysočina",(IF(AND(I3551&gt;=58001,I3551&lt;=59501),"Kraj Vysočina",(IF(AND(I3551&gt;=67401,I3551&lt;=67602),"Kraj Vysočina",(IF(AND(I3551&gt;=40001,I3551&lt;=44101),"Ústecký kraj",(IF(AND(I3551&gt;=46001,I3551&lt;=47201),"Liberecký kraj",(IF(AND(I3551&gt;=51202,I3551&lt;=51401),"Liberecký kraj",(IF(AND(I3551&gt;=53002,I3551&lt;=53976),"Pardubický kraj",(IF(AND(I3551&gt;=56002,I3551&lt;=57201),"Pardubický kraj",(IF(AND(I3551&gt;=60200,I3551&lt;=67201),"Jihomoravský kraj",(IF(AND(I3551&gt;=67801,I3551&lt;=68501),"Jihomoravský kraj",(IF(AND(I3551&gt;=69002,I3551&lt;=69801),"Jihomoravský kraj",(IF(AND(I3551&gt;=68601,I3551&lt;=68801),"Zlínský kraj",(IF(AND(I3551&gt;=75501,I3551&lt;=76901),"Zlínský kraj",(IF(AND(I3551&gt;=70030,I3551&lt;=74901),"Moravskoslezský kraj",(IF(AND(I3551&gt;=75000,I3551&lt;=75368),"Olomoucký kraj",(IF(AND(I3551&gt;=77200,I3551&lt;=79862),"Olomoucký kraj",(IF(AND(I3551&gt;=50011,I3551&lt;=50301),"Královéhradecký kraj",(IF(AND(I3551&gt;=54301,I3551&lt;=54303),"Královéhradecký kraj","0")))))))))))))))))))))))))))))))))))))))))))))))</f>
        <v>Jihomoravský kraj</v>
      </c>
      <c r="AB3551" t="s">
        <v>998</v>
      </c>
      <c r="AD3551" t="s">
        <v>998</v>
      </c>
      <c r="AE3551" t="s">
        <v>998</v>
      </c>
      <c r="AF3551" t="s">
        <v>998</v>
      </c>
      <c r="AG3551" s="107">
        <v>300</v>
      </c>
      <c r="AH3551" s="107">
        <v>0</v>
      </c>
      <c r="AI3551" s="107">
        <v>0</v>
      </c>
      <c r="AJ3551" t="s">
        <v>999</v>
      </c>
      <c r="AK3551" s="106">
        <v>44877</v>
      </c>
    </row>
    <row r="3552" spans="1:37" x14ac:dyDescent="0.45">
      <c r="A3552" t="s">
        <v>1403</v>
      </c>
      <c r="B3552" t="s">
        <v>10065</v>
      </c>
      <c r="C3552" t="s">
        <v>990</v>
      </c>
      <c r="D3552" t="s">
        <v>10071</v>
      </c>
      <c r="E3552" t="s">
        <v>992</v>
      </c>
      <c r="F3552" t="s">
        <v>10072</v>
      </c>
      <c r="G3552">
        <v>8</v>
      </c>
      <c r="H3552" t="s">
        <v>1005</v>
      </c>
      <c r="I3552">
        <v>62500</v>
      </c>
      <c r="K3552" t="s">
        <v>10073</v>
      </c>
      <c r="L3552" s="106">
        <v>37854</v>
      </c>
      <c r="M3552">
        <v>14609318</v>
      </c>
      <c r="N3552" t="s">
        <v>996</v>
      </c>
      <c r="O3552" t="s">
        <v>12</v>
      </c>
      <c r="P3552" t="s">
        <v>997</v>
      </c>
      <c r="R3552" s="109" t="str">
        <f>IF(OR(P3552="SB",Q3552="SB"),"SB",0)</f>
        <v>SB</v>
      </c>
      <c r="T3552" s="110" t="s">
        <v>998</v>
      </c>
      <c r="V3552" s="113" t="str">
        <f>IF(AND(I3552&gt;=10000,I3552&lt;=19900),"Praha",(IF(AND(I3552&gt;=25001,I3552&lt;=29501),"Středočeský kraj",(IF(AND(I3552&gt;=30100,I3552&lt;=34972),"Středočeský kraj",(IF(AND(I3552&gt;=35002,I3552&lt;=36271),"Karlovarský kraj",(IF(AND(I3552&gt;=37001,I3552&lt;=39201),"Jihočeský kraj",(IF(AND(I3552&gt;=39701,I3552&lt;=39901),"Jihočeský kraj",(IF(AND(I3552&gt;=39301,I3552&lt;=39601),"Kraj Vysočina",(IF(AND(I3552&gt;=58001,I3552&lt;=59501),"Kraj Vysočina",(IF(AND(I3552&gt;=67401,I3552&lt;=67602),"Kraj Vysočina",(IF(AND(I3552&gt;=40001,I3552&lt;=44101),"Ústecký kraj",(IF(AND(I3552&gt;=46001,I3552&lt;=47201),"Liberecký kraj",(IF(AND(I3552&gt;=51202,I3552&lt;=51401),"Liberecký kraj",(IF(AND(I3552&gt;=53002,I3552&lt;=53976),"Pardubický kraj",(IF(AND(I3552&gt;=56002,I3552&lt;=57201),"Pardubický kraj",(IF(AND(I3552&gt;=60200,I3552&lt;=67201),"Jihomoravský kraj",(IF(AND(I3552&gt;=67801,I3552&lt;=68501),"Jihomoravský kraj",(IF(AND(I3552&gt;=69002,I3552&lt;=69801),"Jihomoravský kraj",(IF(AND(I3552&gt;=68601,I3552&lt;=68801),"Zlínský kraj",(IF(AND(I3552&gt;=75501,I3552&lt;=76901),"Zlínský kraj",(IF(AND(I3552&gt;=70030,I3552&lt;=74901),"Moravskoslezský kraj",(IF(AND(I3552&gt;=75000,I3552&lt;=75368),"Olomoucký kraj",(IF(AND(I3552&gt;=77200,I3552&lt;=79862),"Olomoucký kraj",(IF(AND(I3552&gt;=50011,I3552&lt;=50301),"Královéhradecký kraj",(IF(AND(I3552&gt;=54301,I3552&lt;=54303),"Královéhradecký kraj","0")))))))))))))))))))))))))))))))))))))))))))))))</f>
        <v>Jihomoravský kraj</v>
      </c>
      <c r="AB3552" t="s">
        <v>998</v>
      </c>
      <c r="AD3552" t="s">
        <v>998</v>
      </c>
      <c r="AE3552" t="s">
        <v>998</v>
      </c>
      <c r="AF3552" t="s">
        <v>998</v>
      </c>
      <c r="AG3552" s="107">
        <v>300</v>
      </c>
      <c r="AH3552" s="107">
        <v>0</v>
      </c>
      <c r="AI3552" s="107">
        <v>0</v>
      </c>
      <c r="AJ3552" t="s">
        <v>999</v>
      </c>
      <c r="AK3552" s="106">
        <v>44924</v>
      </c>
    </row>
    <row r="3553" spans="1:37" x14ac:dyDescent="0.45">
      <c r="A3553" t="s">
        <v>1184</v>
      </c>
      <c r="B3553" t="s">
        <v>11738</v>
      </c>
      <c r="C3553" t="s">
        <v>990</v>
      </c>
      <c r="D3553" t="s">
        <v>11739</v>
      </c>
      <c r="E3553" t="s">
        <v>992</v>
      </c>
      <c r="F3553" t="s">
        <v>2719</v>
      </c>
      <c r="G3553" t="s">
        <v>11740</v>
      </c>
      <c r="H3553" t="s">
        <v>1005</v>
      </c>
      <c r="I3553">
        <v>62500</v>
      </c>
      <c r="K3553" t="s">
        <v>11741</v>
      </c>
      <c r="L3553" s="106">
        <v>40725</v>
      </c>
      <c r="M3553">
        <v>14579410</v>
      </c>
      <c r="N3553" t="s">
        <v>1144</v>
      </c>
      <c r="O3553" t="s">
        <v>12</v>
      </c>
      <c r="P3553" t="s">
        <v>997</v>
      </c>
      <c r="R3553" s="109" t="str">
        <f>IF(OR(P3553="SB",Q3553="SB"),"SB",0)</f>
        <v>SB</v>
      </c>
      <c r="T3553" s="110" t="s">
        <v>998</v>
      </c>
      <c r="V3553" s="113" t="str">
        <f>IF(AND(I3553&gt;=10000,I3553&lt;=19900),"Praha",(IF(AND(I3553&gt;=25001,I3553&lt;=29501),"Středočeský kraj",(IF(AND(I3553&gt;=30100,I3553&lt;=34972),"Středočeský kraj",(IF(AND(I3553&gt;=35002,I3553&lt;=36271),"Karlovarský kraj",(IF(AND(I3553&gt;=37001,I3553&lt;=39201),"Jihočeský kraj",(IF(AND(I3553&gt;=39701,I3553&lt;=39901),"Jihočeský kraj",(IF(AND(I3553&gt;=39301,I3553&lt;=39601),"Kraj Vysočina",(IF(AND(I3553&gt;=58001,I3553&lt;=59501),"Kraj Vysočina",(IF(AND(I3553&gt;=67401,I3553&lt;=67602),"Kraj Vysočina",(IF(AND(I3553&gt;=40001,I3553&lt;=44101),"Ústecký kraj",(IF(AND(I3553&gt;=46001,I3553&lt;=47201),"Liberecký kraj",(IF(AND(I3553&gt;=51202,I3553&lt;=51401),"Liberecký kraj",(IF(AND(I3553&gt;=53002,I3553&lt;=53976),"Pardubický kraj",(IF(AND(I3553&gt;=56002,I3553&lt;=57201),"Pardubický kraj",(IF(AND(I3553&gt;=60200,I3553&lt;=67201),"Jihomoravský kraj",(IF(AND(I3553&gt;=67801,I3553&lt;=68501),"Jihomoravský kraj",(IF(AND(I3553&gt;=69002,I3553&lt;=69801),"Jihomoravský kraj",(IF(AND(I3553&gt;=68601,I3553&lt;=68801),"Zlínský kraj",(IF(AND(I3553&gt;=75501,I3553&lt;=76901),"Zlínský kraj",(IF(AND(I3553&gt;=70030,I3553&lt;=74901),"Moravskoslezský kraj",(IF(AND(I3553&gt;=75000,I3553&lt;=75368),"Olomoucký kraj",(IF(AND(I3553&gt;=77200,I3553&lt;=79862),"Olomoucký kraj",(IF(AND(I3553&gt;=50011,I3553&lt;=50301),"Královéhradecký kraj",(IF(AND(I3553&gt;=54301,I3553&lt;=54303),"Královéhradecký kraj","0")))))))))))))))))))))))))))))))))))))))))))))))</f>
        <v>Jihomoravský kraj</v>
      </c>
      <c r="AB3553" t="s">
        <v>998</v>
      </c>
      <c r="AD3553" t="s">
        <v>998</v>
      </c>
      <c r="AE3553" t="s">
        <v>998</v>
      </c>
      <c r="AF3553" t="s">
        <v>998</v>
      </c>
      <c r="AG3553" s="107">
        <v>300</v>
      </c>
      <c r="AH3553" s="107">
        <v>0</v>
      </c>
      <c r="AI3553" s="107">
        <v>0</v>
      </c>
      <c r="AJ3553" t="s">
        <v>999</v>
      </c>
      <c r="AK3553" s="106">
        <v>44877</v>
      </c>
    </row>
    <row r="3554" spans="1:37" x14ac:dyDescent="0.45">
      <c r="A3554" t="s">
        <v>1112</v>
      </c>
      <c r="B3554" t="s">
        <v>12115</v>
      </c>
      <c r="C3554" t="s">
        <v>990</v>
      </c>
      <c r="D3554" t="s">
        <v>12116</v>
      </c>
      <c r="E3554" t="s">
        <v>992</v>
      </c>
      <c r="F3554" t="s">
        <v>12117</v>
      </c>
      <c r="G3554">
        <v>61</v>
      </c>
      <c r="H3554" t="s">
        <v>1005</v>
      </c>
      <c r="I3554">
        <v>62500</v>
      </c>
      <c r="K3554" t="s">
        <v>12118</v>
      </c>
      <c r="L3554" s="106">
        <v>39990</v>
      </c>
      <c r="M3554">
        <v>14579713</v>
      </c>
      <c r="N3554" t="s">
        <v>1144</v>
      </c>
      <c r="O3554" t="s">
        <v>12</v>
      </c>
      <c r="P3554" t="s">
        <v>997</v>
      </c>
      <c r="R3554" s="109" t="str">
        <f>IF(OR(P3554="SB",Q3554="SB"),"SB",0)</f>
        <v>SB</v>
      </c>
      <c r="T3554" s="110" t="s">
        <v>998</v>
      </c>
      <c r="V3554" s="113" t="str">
        <f>IF(AND(I3554&gt;=10000,I3554&lt;=19900),"Praha",(IF(AND(I3554&gt;=25001,I3554&lt;=29501),"Středočeský kraj",(IF(AND(I3554&gt;=30100,I3554&lt;=34972),"Středočeský kraj",(IF(AND(I3554&gt;=35002,I3554&lt;=36271),"Karlovarský kraj",(IF(AND(I3554&gt;=37001,I3554&lt;=39201),"Jihočeský kraj",(IF(AND(I3554&gt;=39701,I3554&lt;=39901),"Jihočeský kraj",(IF(AND(I3554&gt;=39301,I3554&lt;=39601),"Kraj Vysočina",(IF(AND(I3554&gt;=58001,I3554&lt;=59501),"Kraj Vysočina",(IF(AND(I3554&gt;=67401,I3554&lt;=67602),"Kraj Vysočina",(IF(AND(I3554&gt;=40001,I3554&lt;=44101),"Ústecký kraj",(IF(AND(I3554&gt;=46001,I3554&lt;=47201),"Liberecký kraj",(IF(AND(I3554&gt;=51202,I3554&lt;=51401),"Liberecký kraj",(IF(AND(I3554&gt;=53002,I3554&lt;=53976),"Pardubický kraj",(IF(AND(I3554&gt;=56002,I3554&lt;=57201),"Pardubický kraj",(IF(AND(I3554&gt;=60200,I3554&lt;=67201),"Jihomoravský kraj",(IF(AND(I3554&gt;=67801,I3554&lt;=68501),"Jihomoravský kraj",(IF(AND(I3554&gt;=69002,I3554&lt;=69801),"Jihomoravský kraj",(IF(AND(I3554&gt;=68601,I3554&lt;=68801),"Zlínský kraj",(IF(AND(I3554&gt;=75501,I3554&lt;=76901),"Zlínský kraj",(IF(AND(I3554&gt;=70030,I3554&lt;=74901),"Moravskoslezský kraj",(IF(AND(I3554&gt;=75000,I3554&lt;=75368),"Olomoucký kraj",(IF(AND(I3554&gt;=77200,I3554&lt;=79862),"Olomoucký kraj",(IF(AND(I3554&gt;=50011,I3554&lt;=50301),"Královéhradecký kraj",(IF(AND(I3554&gt;=54301,I3554&lt;=54303),"Královéhradecký kraj","0")))))))))))))))))))))))))))))))))))))))))))))))</f>
        <v>Jihomoravský kraj</v>
      </c>
      <c r="AB3554" t="s">
        <v>998</v>
      </c>
      <c r="AD3554" t="s">
        <v>998</v>
      </c>
      <c r="AE3554" t="s">
        <v>998</v>
      </c>
      <c r="AF3554" t="s">
        <v>998</v>
      </c>
      <c r="AG3554" s="107">
        <v>300</v>
      </c>
      <c r="AH3554" s="107">
        <v>0</v>
      </c>
      <c r="AI3554" s="107">
        <v>0</v>
      </c>
      <c r="AJ3554" t="s">
        <v>999</v>
      </c>
      <c r="AK3554" s="106">
        <v>44877</v>
      </c>
    </row>
    <row r="3555" spans="1:37" x14ac:dyDescent="0.45">
      <c r="A3555" t="s">
        <v>1981</v>
      </c>
      <c r="B3555" t="s">
        <v>12115</v>
      </c>
      <c r="C3555" t="s">
        <v>990</v>
      </c>
      <c r="D3555" t="s">
        <v>12119</v>
      </c>
      <c r="E3555" t="s">
        <v>992</v>
      </c>
      <c r="F3555" t="s">
        <v>12117</v>
      </c>
      <c r="G3555">
        <v>61</v>
      </c>
      <c r="H3555" t="s">
        <v>1005</v>
      </c>
      <c r="I3555">
        <v>62500</v>
      </c>
      <c r="K3555" t="s">
        <v>12120</v>
      </c>
      <c r="L3555" s="106">
        <v>41574</v>
      </c>
      <c r="M3555">
        <v>14579814</v>
      </c>
      <c r="N3555" t="s">
        <v>1144</v>
      </c>
      <c r="O3555" t="s">
        <v>12</v>
      </c>
      <c r="P3555" t="s">
        <v>997</v>
      </c>
      <c r="R3555" s="109" t="str">
        <f>IF(OR(P3555="SB",Q3555="SB"),"SB",0)</f>
        <v>SB</v>
      </c>
      <c r="T3555" s="110" t="s">
        <v>998</v>
      </c>
      <c r="V3555" s="113" t="str">
        <f>IF(AND(I3555&gt;=10000,I3555&lt;=19900),"Praha",(IF(AND(I3555&gt;=25001,I3555&lt;=29501),"Středočeský kraj",(IF(AND(I3555&gt;=30100,I3555&lt;=34972),"Středočeský kraj",(IF(AND(I3555&gt;=35002,I3555&lt;=36271),"Karlovarský kraj",(IF(AND(I3555&gt;=37001,I3555&lt;=39201),"Jihočeský kraj",(IF(AND(I3555&gt;=39701,I3555&lt;=39901),"Jihočeský kraj",(IF(AND(I3555&gt;=39301,I3555&lt;=39601),"Kraj Vysočina",(IF(AND(I3555&gt;=58001,I3555&lt;=59501),"Kraj Vysočina",(IF(AND(I3555&gt;=67401,I3555&lt;=67602),"Kraj Vysočina",(IF(AND(I3555&gt;=40001,I3555&lt;=44101),"Ústecký kraj",(IF(AND(I3555&gt;=46001,I3555&lt;=47201),"Liberecký kraj",(IF(AND(I3555&gt;=51202,I3555&lt;=51401),"Liberecký kraj",(IF(AND(I3555&gt;=53002,I3555&lt;=53976),"Pardubický kraj",(IF(AND(I3555&gt;=56002,I3555&lt;=57201),"Pardubický kraj",(IF(AND(I3555&gt;=60200,I3555&lt;=67201),"Jihomoravský kraj",(IF(AND(I3555&gt;=67801,I3555&lt;=68501),"Jihomoravský kraj",(IF(AND(I3555&gt;=69002,I3555&lt;=69801),"Jihomoravský kraj",(IF(AND(I3555&gt;=68601,I3555&lt;=68801),"Zlínský kraj",(IF(AND(I3555&gt;=75501,I3555&lt;=76901),"Zlínský kraj",(IF(AND(I3555&gt;=70030,I3555&lt;=74901),"Moravskoslezský kraj",(IF(AND(I3555&gt;=75000,I3555&lt;=75368),"Olomoucký kraj",(IF(AND(I3555&gt;=77200,I3555&lt;=79862),"Olomoucký kraj",(IF(AND(I3555&gt;=50011,I3555&lt;=50301),"Královéhradecký kraj",(IF(AND(I3555&gt;=54301,I3555&lt;=54303),"Královéhradecký kraj","0")))))))))))))))))))))))))))))))))))))))))))))))</f>
        <v>Jihomoravský kraj</v>
      </c>
      <c r="AB3555" t="s">
        <v>998</v>
      </c>
      <c r="AD3555" t="s">
        <v>998</v>
      </c>
      <c r="AE3555" t="s">
        <v>998</v>
      </c>
      <c r="AF3555" t="s">
        <v>998</v>
      </c>
      <c r="AG3555" s="107">
        <v>300</v>
      </c>
      <c r="AH3555" s="107">
        <v>0</v>
      </c>
      <c r="AI3555" s="107">
        <v>0</v>
      </c>
      <c r="AJ3555" t="s">
        <v>999</v>
      </c>
      <c r="AK3555" s="106">
        <v>44877</v>
      </c>
    </row>
    <row r="3556" spans="1:37" x14ac:dyDescent="0.45">
      <c r="A3556" t="s">
        <v>1079</v>
      </c>
      <c r="B3556" t="s">
        <v>12203</v>
      </c>
      <c r="C3556" t="s">
        <v>990</v>
      </c>
      <c r="D3556" t="s">
        <v>12204</v>
      </c>
      <c r="E3556" t="s">
        <v>992</v>
      </c>
      <c r="F3556" t="s">
        <v>4953</v>
      </c>
      <c r="G3556">
        <v>8</v>
      </c>
      <c r="H3556" t="s">
        <v>1005</v>
      </c>
      <c r="I3556">
        <v>62500</v>
      </c>
      <c r="K3556" t="s">
        <v>12205</v>
      </c>
      <c r="L3556" s="106">
        <v>31510</v>
      </c>
      <c r="M3556">
        <v>14619018</v>
      </c>
      <c r="N3556" t="s">
        <v>996</v>
      </c>
      <c r="O3556" t="s">
        <v>12</v>
      </c>
      <c r="P3556" t="s">
        <v>997</v>
      </c>
      <c r="R3556" s="109" t="str">
        <f>IF(OR(P3556="SB",Q3556="SB"),"SB",0)</f>
        <v>SB</v>
      </c>
      <c r="T3556" s="110" t="s">
        <v>998</v>
      </c>
      <c r="V3556" s="113" t="str">
        <f>IF(AND(I3556&gt;=10000,I3556&lt;=19900),"Praha",(IF(AND(I3556&gt;=25001,I3556&lt;=29501),"Středočeský kraj",(IF(AND(I3556&gt;=30100,I3556&lt;=34972),"Středočeský kraj",(IF(AND(I3556&gt;=35002,I3556&lt;=36271),"Karlovarský kraj",(IF(AND(I3556&gt;=37001,I3556&lt;=39201),"Jihočeský kraj",(IF(AND(I3556&gt;=39701,I3556&lt;=39901),"Jihočeský kraj",(IF(AND(I3556&gt;=39301,I3556&lt;=39601),"Kraj Vysočina",(IF(AND(I3556&gt;=58001,I3556&lt;=59501),"Kraj Vysočina",(IF(AND(I3556&gt;=67401,I3556&lt;=67602),"Kraj Vysočina",(IF(AND(I3556&gt;=40001,I3556&lt;=44101),"Ústecký kraj",(IF(AND(I3556&gt;=46001,I3556&lt;=47201),"Liberecký kraj",(IF(AND(I3556&gt;=51202,I3556&lt;=51401),"Liberecký kraj",(IF(AND(I3556&gt;=53002,I3556&lt;=53976),"Pardubický kraj",(IF(AND(I3556&gt;=56002,I3556&lt;=57201),"Pardubický kraj",(IF(AND(I3556&gt;=60200,I3556&lt;=67201),"Jihomoravský kraj",(IF(AND(I3556&gt;=67801,I3556&lt;=68501),"Jihomoravský kraj",(IF(AND(I3556&gt;=69002,I3556&lt;=69801),"Jihomoravský kraj",(IF(AND(I3556&gt;=68601,I3556&lt;=68801),"Zlínský kraj",(IF(AND(I3556&gt;=75501,I3556&lt;=76901),"Zlínský kraj",(IF(AND(I3556&gt;=70030,I3556&lt;=74901),"Moravskoslezský kraj",(IF(AND(I3556&gt;=75000,I3556&lt;=75368),"Olomoucký kraj",(IF(AND(I3556&gt;=77200,I3556&lt;=79862),"Olomoucký kraj",(IF(AND(I3556&gt;=50011,I3556&lt;=50301),"Královéhradecký kraj",(IF(AND(I3556&gt;=54301,I3556&lt;=54303),"Královéhradecký kraj","0")))))))))))))))))))))))))))))))))))))))))))))))</f>
        <v>Jihomoravský kraj</v>
      </c>
      <c r="AB3556" t="s">
        <v>998</v>
      </c>
      <c r="AD3556" t="s">
        <v>998</v>
      </c>
      <c r="AE3556" t="s">
        <v>998</v>
      </c>
      <c r="AF3556" t="s">
        <v>998</v>
      </c>
      <c r="AG3556" s="107">
        <v>0</v>
      </c>
      <c r="AH3556" s="107">
        <v>0</v>
      </c>
      <c r="AI3556" s="107">
        <v>0</v>
      </c>
      <c r="AJ3556" t="s">
        <v>1012</v>
      </c>
    </row>
    <row r="3557" spans="1:37" x14ac:dyDescent="0.45">
      <c r="A3557" t="s">
        <v>7306</v>
      </c>
      <c r="B3557" t="s">
        <v>12467</v>
      </c>
      <c r="C3557" t="s">
        <v>1002</v>
      </c>
      <c r="D3557" t="s">
        <v>12468</v>
      </c>
      <c r="E3557" t="s">
        <v>992</v>
      </c>
      <c r="F3557" t="s">
        <v>4425</v>
      </c>
      <c r="G3557">
        <v>39</v>
      </c>
      <c r="H3557" t="s">
        <v>1005</v>
      </c>
      <c r="I3557">
        <v>62500</v>
      </c>
      <c r="K3557" t="s">
        <v>12469</v>
      </c>
      <c r="L3557" s="106">
        <v>40967</v>
      </c>
      <c r="M3557">
        <v>14582642</v>
      </c>
      <c r="N3557" t="s">
        <v>1144</v>
      </c>
      <c r="O3557" t="s">
        <v>12</v>
      </c>
      <c r="P3557" t="s">
        <v>997</v>
      </c>
      <c r="R3557" s="109" t="str">
        <f>IF(OR(P3557="SB",Q3557="SB"),"SB",0)</f>
        <v>SB</v>
      </c>
      <c r="T3557" s="110" t="s">
        <v>998</v>
      </c>
      <c r="V3557" s="113" t="str">
        <f>IF(AND(I3557&gt;=10000,I3557&lt;=19900),"Praha",(IF(AND(I3557&gt;=25001,I3557&lt;=29501),"Středočeský kraj",(IF(AND(I3557&gt;=30100,I3557&lt;=34972),"Středočeský kraj",(IF(AND(I3557&gt;=35002,I3557&lt;=36271),"Karlovarský kraj",(IF(AND(I3557&gt;=37001,I3557&lt;=39201),"Jihočeský kraj",(IF(AND(I3557&gt;=39701,I3557&lt;=39901),"Jihočeský kraj",(IF(AND(I3557&gt;=39301,I3557&lt;=39601),"Kraj Vysočina",(IF(AND(I3557&gt;=58001,I3557&lt;=59501),"Kraj Vysočina",(IF(AND(I3557&gt;=67401,I3557&lt;=67602),"Kraj Vysočina",(IF(AND(I3557&gt;=40001,I3557&lt;=44101),"Ústecký kraj",(IF(AND(I3557&gt;=46001,I3557&lt;=47201),"Liberecký kraj",(IF(AND(I3557&gt;=51202,I3557&lt;=51401),"Liberecký kraj",(IF(AND(I3557&gt;=53002,I3557&lt;=53976),"Pardubický kraj",(IF(AND(I3557&gt;=56002,I3557&lt;=57201),"Pardubický kraj",(IF(AND(I3557&gt;=60200,I3557&lt;=67201),"Jihomoravský kraj",(IF(AND(I3557&gt;=67801,I3557&lt;=68501),"Jihomoravský kraj",(IF(AND(I3557&gt;=69002,I3557&lt;=69801),"Jihomoravský kraj",(IF(AND(I3557&gt;=68601,I3557&lt;=68801),"Zlínský kraj",(IF(AND(I3557&gt;=75501,I3557&lt;=76901),"Zlínský kraj",(IF(AND(I3557&gt;=70030,I3557&lt;=74901),"Moravskoslezský kraj",(IF(AND(I3557&gt;=75000,I3557&lt;=75368),"Olomoucký kraj",(IF(AND(I3557&gt;=77200,I3557&lt;=79862),"Olomoucký kraj",(IF(AND(I3557&gt;=50011,I3557&lt;=50301),"Královéhradecký kraj",(IF(AND(I3557&gt;=54301,I3557&lt;=54303),"Královéhradecký kraj","0")))))))))))))))))))))))))))))))))))))))))))))))</f>
        <v>Jihomoravský kraj</v>
      </c>
      <c r="AB3557" t="s">
        <v>998</v>
      </c>
      <c r="AD3557" t="s">
        <v>998</v>
      </c>
      <c r="AE3557" t="s">
        <v>998</v>
      </c>
      <c r="AF3557" t="s">
        <v>998</v>
      </c>
      <c r="AG3557" s="107">
        <v>300</v>
      </c>
      <c r="AH3557" s="107">
        <v>0</v>
      </c>
      <c r="AI3557" s="107">
        <v>0</v>
      </c>
      <c r="AJ3557" t="s">
        <v>999</v>
      </c>
      <c r="AK3557" s="106">
        <v>44877</v>
      </c>
    </row>
    <row r="3558" spans="1:37" x14ac:dyDescent="0.45">
      <c r="A3558" t="s">
        <v>12470</v>
      </c>
      <c r="B3558" t="s">
        <v>12467</v>
      </c>
      <c r="C3558" t="s">
        <v>1002</v>
      </c>
      <c r="D3558" t="s">
        <v>12471</v>
      </c>
      <c r="E3558" t="s">
        <v>992</v>
      </c>
      <c r="F3558" t="s">
        <v>4425</v>
      </c>
      <c r="G3558">
        <v>31</v>
      </c>
      <c r="H3558" t="s">
        <v>1005</v>
      </c>
      <c r="I3558">
        <v>62500</v>
      </c>
      <c r="K3558" t="s">
        <v>12469</v>
      </c>
      <c r="L3558" s="106">
        <v>41506</v>
      </c>
      <c r="M3558">
        <v>14582844</v>
      </c>
      <c r="N3558" t="s">
        <v>1144</v>
      </c>
      <c r="O3558" t="s">
        <v>12</v>
      </c>
      <c r="P3558" t="s">
        <v>997</v>
      </c>
      <c r="R3558" s="109" t="str">
        <f>IF(OR(P3558="SB",Q3558="SB"),"SB",0)</f>
        <v>SB</v>
      </c>
      <c r="T3558" s="110" t="s">
        <v>998</v>
      </c>
      <c r="V3558" s="113" t="str">
        <f>IF(AND(I3558&gt;=10000,I3558&lt;=19900),"Praha",(IF(AND(I3558&gt;=25001,I3558&lt;=29501),"Středočeský kraj",(IF(AND(I3558&gt;=30100,I3558&lt;=34972),"Středočeský kraj",(IF(AND(I3558&gt;=35002,I3558&lt;=36271),"Karlovarský kraj",(IF(AND(I3558&gt;=37001,I3558&lt;=39201),"Jihočeský kraj",(IF(AND(I3558&gt;=39701,I3558&lt;=39901),"Jihočeský kraj",(IF(AND(I3558&gt;=39301,I3558&lt;=39601),"Kraj Vysočina",(IF(AND(I3558&gt;=58001,I3558&lt;=59501),"Kraj Vysočina",(IF(AND(I3558&gt;=67401,I3558&lt;=67602),"Kraj Vysočina",(IF(AND(I3558&gt;=40001,I3558&lt;=44101),"Ústecký kraj",(IF(AND(I3558&gt;=46001,I3558&lt;=47201),"Liberecký kraj",(IF(AND(I3558&gt;=51202,I3558&lt;=51401),"Liberecký kraj",(IF(AND(I3558&gt;=53002,I3558&lt;=53976),"Pardubický kraj",(IF(AND(I3558&gt;=56002,I3558&lt;=57201),"Pardubický kraj",(IF(AND(I3558&gt;=60200,I3558&lt;=67201),"Jihomoravský kraj",(IF(AND(I3558&gt;=67801,I3558&lt;=68501),"Jihomoravský kraj",(IF(AND(I3558&gt;=69002,I3558&lt;=69801),"Jihomoravský kraj",(IF(AND(I3558&gt;=68601,I3558&lt;=68801),"Zlínský kraj",(IF(AND(I3558&gt;=75501,I3558&lt;=76901),"Zlínský kraj",(IF(AND(I3558&gt;=70030,I3558&lt;=74901),"Moravskoslezský kraj",(IF(AND(I3558&gt;=75000,I3558&lt;=75368),"Olomoucký kraj",(IF(AND(I3558&gt;=77200,I3558&lt;=79862),"Olomoucký kraj",(IF(AND(I3558&gt;=50011,I3558&lt;=50301),"Královéhradecký kraj",(IF(AND(I3558&gt;=54301,I3558&lt;=54303),"Královéhradecký kraj","0")))))))))))))))))))))))))))))))))))))))))))))))</f>
        <v>Jihomoravský kraj</v>
      </c>
      <c r="AB3558" t="s">
        <v>998</v>
      </c>
      <c r="AD3558" t="s">
        <v>998</v>
      </c>
      <c r="AE3558" t="s">
        <v>998</v>
      </c>
      <c r="AF3558" t="s">
        <v>998</v>
      </c>
      <c r="AG3558" s="107">
        <v>300</v>
      </c>
      <c r="AH3558" s="107">
        <v>0</v>
      </c>
      <c r="AI3558" s="107">
        <v>0</v>
      </c>
      <c r="AJ3558" t="s">
        <v>999</v>
      </c>
      <c r="AK3558" s="106">
        <v>44877</v>
      </c>
    </row>
    <row r="3559" spans="1:37" x14ac:dyDescent="0.45">
      <c r="A3559" t="s">
        <v>12472</v>
      </c>
      <c r="B3559" t="s">
        <v>12467</v>
      </c>
      <c r="C3559" t="s">
        <v>1002</v>
      </c>
      <c r="D3559" t="s">
        <v>12473</v>
      </c>
      <c r="E3559" t="s">
        <v>992</v>
      </c>
      <c r="F3559" t="s">
        <v>4425</v>
      </c>
      <c r="G3559">
        <v>29</v>
      </c>
      <c r="H3559" t="s">
        <v>1005</v>
      </c>
      <c r="I3559">
        <v>62500</v>
      </c>
      <c r="K3559" t="s">
        <v>12469</v>
      </c>
      <c r="L3559" s="106">
        <v>42141</v>
      </c>
      <c r="M3559">
        <v>14582743</v>
      </c>
      <c r="N3559" t="s">
        <v>1144</v>
      </c>
      <c r="O3559" t="s">
        <v>12</v>
      </c>
      <c r="P3559" t="s">
        <v>997</v>
      </c>
      <c r="R3559" s="109" t="str">
        <f>IF(OR(P3559="SB",Q3559="SB"),"SB",0)</f>
        <v>SB</v>
      </c>
      <c r="T3559" s="110" t="s">
        <v>998</v>
      </c>
      <c r="V3559" s="113" t="str">
        <f>IF(AND(I3559&gt;=10000,I3559&lt;=19900),"Praha",(IF(AND(I3559&gt;=25001,I3559&lt;=29501),"Středočeský kraj",(IF(AND(I3559&gt;=30100,I3559&lt;=34972),"Středočeský kraj",(IF(AND(I3559&gt;=35002,I3559&lt;=36271),"Karlovarský kraj",(IF(AND(I3559&gt;=37001,I3559&lt;=39201),"Jihočeský kraj",(IF(AND(I3559&gt;=39701,I3559&lt;=39901),"Jihočeský kraj",(IF(AND(I3559&gt;=39301,I3559&lt;=39601),"Kraj Vysočina",(IF(AND(I3559&gt;=58001,I3559&lt;=59501),"Kraj Vysočina",(IF(AND(I3559&gt;=67401,I3559&lt;=67602),"Kraj Vysočina",(IF(AND(I3559&gt;=40001,I3559&lt;=44101),"Ústecký kraj",(IF(AND(I3559&gt;=46001,I3559&lt;=47201),"Liberecký kraj",(IF(AND(I3559&gt;=51202,I3559&lt;=51401),"Liberecký kraj",(IF(AND(I3559&gt;=53002,I3559&lt;=53976),"Pardubický kraj",(IF(AND(I3559&gt;=56002,I3559&lt;=57201),"Pardubický kraj",(IF(AND(I3559&gt;=60200,I3559&lt;=67201),"Jihomoravský kraj",(IF(AND(I3559&gt;=67801,I3559&lt;=68501),"Jihomoravský kraj",(IF(AND(I3559&gt;=69002,I3559&lt;=69801),"Jihomoravský kraj",(IF(AND(I3559&gt;=68601,I3559&lt;=68801),"Zlínský kraj",(IF(AND(I3559&gt;=75501,I3559&lt;=76901),"Zlínský kraj",(IF(AND(I3559&gt;=70030,I3559&lt;=74901),"Moravskoslezský kraj",(IF(AND(I3559&gt;=75000,I3559&lt;=75368),"Olomoucký kraj",(IF(AND(I3559&gt;=77200,I3559&lt;=79862),"Olomoucký kraj",(IF(AND(I3559&gt;=50011,I3559&lt;=50301),"Královéhradecký kraj",(IF(AND(I3559&gt;=54301,I3559&lt;=54303),"Královéhradecký kraj","0")))))))))))))))))))))))))))))))))))))))))))))))</f>
        <v>Jihomoravský kraj</v>
      </c>
      <c r="AB3559" t="s">
        <v>998</v>
      </c>
      <c r="AD3559" t="s">
        <v>998</v>
      </c>
      <c r="AE3559" t="s">
        <v>998</v>
      </c>
      <c r="AF3559" t="s">
        <v>998</v>
      </c>
      <c r="AG3559" s="107">
        <v>300</v>
      </c>
      <c r="AH3559" s="107">
        <v>0</v>
      </c>
      <c r="AI3559" s="107">
        <v>0</v>
      </c>
      <c r="AJ3559" t="s">
        <v>999</v>
      </c>
      <c r="AK3559" s="106">
        <v>44877</v>
      </c>
    </row>
    <row r="3560" spans="1:37" x14ac:dyDescent="0.45">
      <c r="A3560" t="s">
        <v>1216</v>
      </c>
      <c r="B3560" t="s">
        <v>14594</v>
      </c>
      <c r="C3560" t="s">
        <v>1002</v>
      </c>
      <c r="D3560" t="s">
        <v>14600</v>
      </c>
      <c r="E3560" t="s">
        <v>992</v>
      </c>
      <c r="F3560" t="s">
        <v>4425</v>
      </c>
      <c r="G3560">
        <v>13</v>
      </c>
      <c r="H3560" t="s">
        <v>1005</v>
      </c>
      <c r="I3560">
        <v>62500</v>
      </c>
      <c r="K3560" t="s">
        <v>14601</v>
      </c>
      <c r="L3560" s="106">
        <v>39649</v>
      </c>
      <c r="M3560">
        <v>14638721</v>
      </c>
      <c r="N3560" t="s">
        <v>996</v>
      </c>
      <c r="O3560" t="s">
        <v>12</v>
      </c>
      <c r="P3560" t="s">
        <v>997</v>
      </c>
      <c r="R3560" s="109" t="str">
        <f>IF(OR(P3560="SB",Q3560="SB"),"SB",0)</f>
        <v>SB</v>
      </c>
      <c r="T3560" s="110" t="s">
        <v>998</v>
      </c>
      <c r="V3560" s="113" t="str">
        <f>IF(AND(I3560&gt;=10000,I3560&lt;=19900),"Praha",(IF(AND(I3560&gt;=25001,I3560&lt;=29501),"Středočeský kraj",(IF(AND(I3560&gt;=30100,I3560&lt;=34972),"Středočeský kraj",(IF(AND(I3560&gt;=35002,I3560&lt;=36271),"Karlovarský kraj",(IF(AND(I3560&gt;=37001,I3560&lt;=39201),"Jihočeský kraj",(IF(AND(I3560&gt;=39701,I3560&lt;=39901),"Jihočeský kraj",(IF(AND(I3560&gt;=39301,I3560&lt;=39601),"Kraj Vysočina",(IF(AND(I3560&gt;=58001,I3560&lt;=59501),"Kraj Vysočina",(IF(AND(I3560&gt;=67401,I3560&lt;=67602),"Kraj Vysočina",(IF(AND(I3560&gt;=40001,I3560&lt;=44101),"Ústecký kraj",(IF(AND(I3560&gt;=46001,I3560&lt;=47201),"Liberecký kraj",(IF(AND(I3560&gt;=51202,I3560&lt;=51401),"Liberecký kraj",(IF(AND(I3560&gt;=53002,I3560&lt;=53976),"Pardubický kraj",(IF(AND(I3560&gt;=56002,I3560&lt;=57201),"Pardubický kraj",(IF(AND(I3560&gt;=60200,I3560&lt;=67201),"Jihomoravský kraj",(IF(AND(I3560&gt;=67801,I3560&lt;=68501),"Jihomoravský kraj",(IF(AND(I3560&gt;=69002,I3560&lt;=69801),"Jihomoravský kraj",(IF(AND(I3560&gt;=68601,I3560&lt;=68801),"Zlínský kraj",(IF(AND(I3560&gt;=75501,I3560&lt;=76901),"Zlínský kraj",(IF(AND(I3560&gt;=70030,I3560&lt;=74901),"Moravskoslezský kraj",(IF(AND(I3560&gt;=75000,I3560&lt;=75368),"Olomoucký kraj",(IF(AND(I3560&gt;=77200,I3560&lt;=79862),"Olomoucký kraj",(IF(AND(I3560&gt;=50011,I3560&lt;=50301),"Královéhradecký kraj",(IF(AND(I3560&gt;=54301,I3560&lt;=54303),"Královéhradecký kraj","0")))))))))))))))))))))))))))))))))))))))))))))))</f>
        <v>Jihomoravský kraj</v>
      </c>
      <c r="AB3560" t="s">
        <v>998</v>
      </c>
      <c r="AD3560" t="s">
        <v>998</v>
      </c>
      <c r="AE3560" t="s">
        <v>998</v>
      </c>
      <c r="AF3560" t="s">
        <v>998</v>
      </c>
      <c r="AG3560" s="107">
        <v>300</v>
      </c>
      <c r="AH3560" s="107">
        <v>0</v>
      </c>
      <c r="AI3560" s="107">
        <v>0</v>
      </c>
      <c r="AJ3560" t="s">
        <v>999</v>
      </c>
      <c r="AK3560" s="106">
        <v>44923</v>
      </c>
    </row>
    <row r="3561" spans="1:37" x14ac:dyDescent="0.45">
      <c r="A3561" t="s">
        <v>1013</v>
      </c>
      <c r="B3561" t="s">
        <v>15480</v>
      </c>
      <c r="C3561" t="s">
        <v>1002</v>
      </c>
      <c r="D3561" t="s">
        <v>15481</v>
      </c>
      <c r="E3561" t="s">
        <v>992</v>
      </c>
      <c r="F3561" t="s">
        <v>2419</v>
      </c>
      <c r="G3561">
        <v>8</v>
      </c>
      <c r="H3561" t="s">
        <v>1005</v>
      </c>
      <c r="I3561">
        <v>62500</v>
      </c>
      <c r="K3561" t="s">
        <v>15482</v>
      </c>
      <c r="L3561" s="106">
        <v>40566</v>
      </c>
      <c r="M3561">
        <v>14626795</v>
      </c>
      <c r="N3561" t="s">
        <v>996</v>
      </c>
      <c r="O3561" t="s">
        <v>12</v>
      </c>
      <c r="P3561" t="s">
        <v>997</v>
      </c>
      <c r="R3561" s="109" t="str">
        <f>IF(OR(P3561="SB",Q3561="SB"),"SB",0)</f>
        <v>SB</v>
      </c>
      <c r="T3561" s="110" t="s">
        <v>998</v>
      </c>
      <c r="V3561" s="113" t="str">
        <f>IF(AND(I3561&gt;=10000,I3561&lt;=19900),"Praha",(IF(AND(I3561&gt;=25001,I3561&lt;=29501),"Středočeský kraj",(IF(AND(I3561&gt;=30100,I3561&lt;=34972),"Středočeský kraj",(IF(AND(I3561&gt;=35002,I3561&lt;=36271),"Karlovarský kraj",(IF(AND(I3561&gt;=37001,I3561&lt;=39201),"Jihočeský kraj",(IF(AND(I3561&gt;=39701,I3561&lt;=39901),"Jihočeský kraj",(IF(AND(I3561&gt;=39301,I3561&lt;=39601),"Kraj Vysočina",(IF(AND(I3561&gt;=58001,I3561&lt;=59501),"Kraj Vysočina",(IF(AND(I3561&gt;=67401,I3561&lt;=67602),"Kraj Vysočina",(IF(AND(I3561&gt;=40001,I3561&lt;=44101),"Ústecký kraj",(IF(AND(I3561&gt;=46001,I3561&lt;=47201),"Liberecký kraj",(IF(AND(I3561&gt;=51202,I3561&lt;=51401),"Liberecký kraj",(IF(AND(I3561&gt;=53002,I3561&lt;=53976),"Pardubický kraj",(IF(AND(I3561&gt;=56002,I3561&lt;=57201),"Pardubický kraj",(IF(AND(I3561&gt;=60200,I3561&lt;=67201),"Jihomoravský kraj",(IF(AND(I3561&gt;=67801,I3561&lt;=68501),"Jihomoravský kraj",(IF(AND(I3561&gt;=69002,I3561&lt;=69801),"Jihomoravský kraj",(IF(AND(I3561&gt;=68601,I3561&lt;=68801),"Zlínský kraj",(IF(AND(I3561&gt;=75501,I3561&lt;=76901),"Zlínský kraj",(IF(AND(I3561&gt;=70030,I3561&lt;=74901),"Moravskoslezský kraj",(IF(AND(I3561&gt;=75000,I3561&lt;=75368),"Olomoucký kraj",(IF(AND(I3561&gt;=77200,I3561&lt;=79862),"Olomoucký kraj",(IF(AND(I3561&gt;=50011,I3561&lt;=50301),"Královéhradecký kraj",(IF(AND(I3561&gt;=54301,I3561&lt;=54303),"Královéhradecký kraj","0")))))))))))))))))))))))))))))))))))))))))))))))</f>
        <v>Jihomoravský kraj</v>
      </c>
      <c r="AB3561" t="s">
        <v>998</v>
      </c>
      <c r="AD3561" t="s">
        <v>998</v>
      </c>
      <c r="AE3561" t="s">
        <v>998</v>
      </c>
      <c r="AF3561" t="s">
        <v>998</v>
      </c>
      <c r="AG3561" s="107">
        <v>300</v>
      </c>
      <c r="AH3561" s="107">
        <v>0</v>
      </c>
      <c r="AI3561" s="107">
        <v>0</v>
      </c>
      <c r="AJ3561" t="s">
        <v>999</v>
      </c>
      <c r="AK3561" s="106">
        <v>44923</v>
      </c>
    </row>
    <row r="3562" spans="1:37" x14ac:dyDescent="0.45">
      <c r="A3562" t="s">
        <v>1112</v>
      </c>
      <c r="B3562" t="s">
        <v>16066</v>
      </c>
      <c r="C3562" t="s">
        <v>990</v>
      </c>
      <c r="D3562" t="s">
        <v>16067</v>
      </c>
      <c r="E3562" t="s">
        <v>992</v>
      </c>
      <c r="F3562" t="s">
        <v>12250</v>
      </c>
      <c r="G3562">
        <v>13</v>
      </c>
      <c r="H3562" t="s">
        <v>1005</v>
      </c>
      <c r="I3562">
        <v>62500</v>
      </c>
      <c r="K3562" t="s">
        <v>16068</v>
      </c>
      <c r="L3562" s="106">
        <v>38529</v>
      </c>
      <c r="M3562">
        <v>14585672</v>
      </c>
      <c r="N3562" t="s">
        <v>1144</v>
      </c>
      <c r="O3562" t="s">
        <v>12</v>
      </c>
      <c r="P3562" t="s">
        <v>997</v>
      </c>
      <c r="R3562" s="109" t="str">
        <f>IF(OR(P3562="SB",Q3562="SB"),"SB",0)</f>
        <v>SB</v>
      </c>
      <c r="T3562" s="110" t="s">
        <v>998</v>
      </c>
      <c r="V3562" s="113" t="str">
        <f>IF(AND(I3562&gt;=10000,I3562&lt;=19900),"Praha",(IF(AND(I3562&gt;=25001,I3562&lt;=29501),"Středočeský kraj",(IF(AND(I3562&gt;=30100,I3562&lt;=34972),"Středočeský kraj",(IF(AND(I3562&gt;=35002,I3562&lt;=36271),"Karlovarský kraj",(IF(AND(I3562&gt;=37001,I3562&lt;=39201),"Jihočeský kraj",(IF(AND(I3562&gt;=39701,I3562&lt;=39901),"Jihočeský kraj",(IF(AND(I3562&gt;=39301,I3562&lt;=39601),"Kraj Vysočina",(IF(AND(I3562&gt;=58001,I3562&lt;=59501),"Kraj Vysočina",(IF(AND(I3562&gt;=67401,I3562&lt;=67602),"Kraj Vysočina",(IF(AND(I3562&gt;=40001,I3562&lt;=44101),"Ústecký kraj",(IF(AND(I3562&gt;=46001,I3562&lt;=47201),"Liberecký kraj",(IF(AND(I3562&gt;=51202,I3562&lt;=51401),"Liberecký kraj",(IF(AND(I3562&gt;=53002,I3562&lt;=53976),"Pardubický kraj",(IF(AND(I3562&gt;=56002,I3562&lt;=57201),"Pardubický kraj",(IF(AND(I3562&gt;=60200,I3562&lt;=67201),"Jihomoravský kraj",(IF(AND(I3562&gt;=67801,I3562&lt;=68501),"Jihomoravský kraj",(IF(AND(I3562&gt;=69002,I3562&lt;=69801),"Jihomoravský kraj",(IF(AND(I3562&gt;=68601,I3562&lt;=68801),"Zlínský kraj",(IF(AND(I3562&gt;=75501,I3562&lt;=76901),"Zlínský kraj",(IF(AND(I3562&gt;=70030,I3562&lt;=74901),"Moravskoslezský kraj",(IF(AND(I3562&gt;=75000,I3562&lt;=75368),"Olomoucký kraj",(IF(AND(I3562&gt;=77200,I3562&lt;=79862),"Olomoucký kraj",(IF(AND(I3562&gt;=50011,I3562&lt;=50301),"Královéhradecký kraj",(IF(AND(I3562&gt;=54301,I3562&lt;=54303),"Královéhradecký kraj","0")))))))))))))))))))))))))))))))))))))))))))))))</f>
        <v>Jihomoravský kraj</v>
      </c>
      <c r="AB3562" t="s">
        <v>998</v>
      </c>
      <c r="AD3562" t="s">
        <v>998</v>
      </c>
      <c r="AE3562" t="s">
        <v>998</v>
      </c>
      <c r="AF3562" t="s">
        <v>998</v>
      </c>
      <c r="AG3562" s="107">
        <v>300</v>
      </c>
      <c r="AH3562" s="107">
        <v>0</v>
      </c>
      <c r="AI3562" s="107">
        <v>0</v>
      </c>
      <c r="AJ3562" t="s">
        <v>999</v>
      </c>
      <c r="AK3562" s="106">
        <v>44877</v>
      </c>
    </row>
    <row r="3563" spans="1:37" x14ac:dyDescent="0.45">
      <c r="A3563" t="s">
        <v>1033</v>
      </c>
      <c r="B3563" t="s">
        <v>16285</v>
      </c>
      <c r="C3563" t="s">
        <v>1002</v>
      </c>
      <c r="D3563" t="s">
        <v>16286</v>
      </c>
      <c r="E3563" t="s">
        <v>992</v>
      </c>
      <c r="F3563" t="s">
        <v>16287</v>
      </c>
      <c r="G3563">
        <v>15</v>
      </c>
      <c r="H3563" t="s">
        <v>1005</v>
      </c>
      <c r="I3563">
        <v>62500</v>
      </c>
      <c r="K3563" t="s">
        <v>16288</v>
      </c>
      <c r="L3563" s="106">
        <v>39842</v>
      </c>
      <c r="M3563">
        <v>14615782</v>
      </c>
      <c r="N3563" t="s">
        <v>996</v>
      </c>
      <c r="O3563" t="s">
        <v>12</v>
      </c>
      <c r="P3563" t="s">
        <v>997</v>
      </c>
      <c r="R3563" s="109" t="str">
        <f>IF(OR(P3563="SB",Q3563="SB"),"SB",0)</f>
        <v>SB</v>
      </c>
      <c r="T3563" s="110" t="s">
        <v>998</v>
      </c>
      <c r="V3563" s="113" t="str">
        <f>IF(AND(I3563&gt;=10000,I3563&lt;=19900),"Praha",(IF(AND(I3563&gt;=25001,I3563&lt;=29501),"Středočeský kraj",(IF(AND(I3563&gt;=30100,I3563&lt;=34972),"Středočeský kraj",(IF(AND(I3563&gt;=35002,I3563&lt;=36271),"Karlovarský kraj",(IF(AND(I3563&gt;=37001,I3563&lt;=39201),"Jihočeský kraj",(IF(AND(I3563&gt;=39701,I3563&lt;=39901),"Jihočeský kraj",(IF(AND(I3563&gt;=39301,I3563&lt;=39601),"Kraj Vysočina",(IF(AND(I3563&gt;=58001,I3563&lt;=59501),"Kraj Vysočina",(IF(AND(I3563&gt;=67401,I3563&lt;=67602),"Kraj Vysočina",(IF(AND(I3563&gt;=40001,I3563&lt;=44101),"Ústecký kraj",(IF(AND(I3563&gt;=46001,I3563&lt;=47201),"Liberecký kraj",(IF(AND(I3563&gt;=51202,I3563&lt;=51401),"Liberecký kraj",(IF(AND(I3563&gt;=53002,I3563&lt;=53976),"Pardubický kraj",(IF(AND(I3563&gt;=56002,I3563&lt;=57201),"Pardubický kraj",(IF(AND(I3563&gt;=60200,I3563&lt;=67201),"Jihomoravský kraj",(IF(AND(I3563&gt;=67801,I3563&lt;=68501),"Jihomoravský kraj",(IF(AND(I3563&gt;=69002,I3563&lt;=69801),"Jihomoravský kraj",(IF(AND(I3563&gt;=68601,I3563&lt;=68801),"Zlínský kraj",(IF(AND(I3563&gt;=75501,I3563&lt;=76901),"Zlínský kraj",(IF(AND(I3563&gt;=70030,I3563&lt;=74901),"Moravskoslezský kraj",(IF(AND(I3563&gt;=75000,I3563&lt;=75368),"Olomoucký kraj",(IF(AND(I3563&gt;=77200,I3563&lt;=79862),"Olomoucký kraj",(IF(AND(I3563&gt;=50011,I3563&lt;=50301),"Královéhradecký kraj",(IF(AND(I3563&gt;=54301,I3563&lt;=54303),"Královéhradecký kraj","0")))))))))))))))))))))))))))))))))))))))))))))))</f>
        <v>Jihomoravský kraj</v>
      </c>
      <c r="AB3563" t="s">
        <v>998</v>
      </c>
      <c r="AD3563" t="s">
        <v>998</v>
      </c>
      <c r="AE3563" t="s">
        <v>998</v>
      </c>
      <c r="AF3563" t="s">
        <v>998</v>
      </c>
      <c r="AG3563" s="107">
        <v>300</v>
      </c>
      <c r="AH3563" s="107">
        <v>0</v>
      </c>
      <c r="AI3563" s="107">
        <v>0</v>
      </c>
      <c r="AJ3563" t="s">
        <v>999</v>
      </c>
      <c r="AK3563" s="106">
        <v>44923</v>
      </c>
    </row>
    <row r="3564" spans="1:37" x14ac:dyDescent="0.45">
      <c r="A3564" t="s">
        <v>1225</v>
      </c>
      <c r="B3564" t="s">
        <v>16625</v>
      </c>
      <c r="C3564" t="s">
        <v>1002</v>
      </c>
      <c r="D3564" t="s">
        <v>16626</v>
      </c>
      <c r="E3564" t="s">
        <v>992</v>
      </c>
      <c r="F3564" t="s">
        <v>4425</v>
      </c>
      <c r="G3564">
        <v>21</v>
      </c>
      <c r="H3564" t="s">
        <v>1005</v>
      </c>
      <c r="I3564">
        <v>62500</v>
      </c>
      <c r="K3564" t="s">
        <v>16627</v>
      </c>
      <c r="L3564" s="106">
        <v>40812</v>
      </c>
      <c r="M3564">
        <v>14660545</v>
      </c>
      <c r="N3564" t="s">
        <v>996</v>
      </c>
      <c r="O3564" t="s">
        <v>12</v>
      </c>
      <c r="P3564" t="s">
        <v>997</v>
      </c>
      <c r="R3564" s="109" t="str">
        <f>IF(OR(P3564="SB",Q3564="SB"),"SB",0)</f>
        <v>SB</v>
      </c>
      <c r="T3564" s="110" t="s">
        <v>998</v>
      </c>
      <c r="V3564" s="113" t="str">
        <f>IF(AND(I3564&gt;=10000,I3564&lt;=19900),"Praha",(IF(AND(I3564&gt;=25001,I3564&lt;=29501),"Středočeský kraj",(IF(AND(I3564&gt;=30100,I3564&lt;=34972),"Středočeský kraj",(IF(AND(I3564&gt;=35002,I3564&lt;=36271),"Karlovarský kraj",(IF(AND(I3564&gt;=37001,I3564&lt;=39201),"Jihočeský kraj",(IF(AND(I3564&gt;=39701,I3564&lt;=39901),"Jihočeský kraj",(IF(AND(I3564&gt;=39301,I3564&lt;=39601),"Kraj Vysočina",(IF(AND(I3564&gt;=58001,I3564&lt;=59501),"Kraj Vysočina",(IF(AND(I3564&gt;=67401,I3564&lt;=67602),"Kraj Vysočina",(IF(AND(I3564&gt;=40001,I3564&lt;=44101),"Ústecký kraj",(IF(AND(I3564&gt;=46001,I3564&lt;=47201),"Liberecký kraj",(IF(AND(I3564&gt;=51202,I3564&lt;=51401),"Liberecký kraj",(IF(AND(I3564&gt;=53002,I3564&lt;=53976),"Pardubický kraj",(IF(AND(I3564&gt;=56002,I3564&lt;=57201),"Pardubický kraj",(IF(AND(I3564&gt;=60200,I3564&lt;=67201),"Jihomoravský kraj",(IF(AND(I3564&gt;=67801,I3564&lt;=68501),"Jihomoravský kraj",(IF(AND(I3564&gt;=69002,I3564&lt;=69801),"Jihomoravský kraj",(IF(AND(I3564&gt;=68601,I3564&lt;=68801),"Zlínský kraj",(IF(AND(I3564&gt;=75501,I3564&lt;=76901),"Zlínský kraj",(IF(AND(I3564&gt;=70030,I3564&lt;=74901),"Moravskoslezský kraj",(IF(AND(I3564&gt;=75000,I3564&lt;=75368),"Olomoucký kraj",(IF(AND(I3564&gt;=77200,I3564&lt;=79862),"Olomoucký kraj",(IF(AND(I3564&gt;=50011,I3564&lt;=50301),"Královéhradecký kraj",(IF(AND(I3564&gt;=54301,I3564&lt;=54303),"Královéhradecký kraj","0")))))))))))))))))))))))))))))))))))))))))))))))</f>
        <v>Jihomoravský kraj</v>
      </c>
      <c r="AB3564" t="s">
        <v>998</v>
      </c>
      <c r="AD3564" t="s">
        <v>998</v>
      </c>
      <c r="AE3564" t="s">
        <v>998</v>
      </c>
      <c r="AF3564" t="s">
        <v>998</v>
      </c>
      <c r="AG3564" s="107">
        <v>300</v>
      </c>
      <c r="AH3564" s="107">
        <v>0</v>
      </c>
      <c r="AI3564" s="107">
        <v>0</v>
      </c>
      <c r="AJ3564" t="s">
        <v>999</v>
      </c>
      <c r="AK3564" s="106">
        <v>44923</v>
      </c>
    </row>
    <row r="3565" spans="1:37" x14ac:dyDescent="0.45">
      <c r="A3565" t="s">
        <v>1782</v>
      </c>
      <c r="B3565" t="s">
        <v>18143</v>
      </c>
      <c r="C3565" t="s">
        <v>1002</v>
      </c>
      <c r="D3565" t="s">
        <v>18147</v>
      </c>
      <c r="E3565" t="s">
        <v>992</v>
      </c>
      <c r="F3565" t="s">
        <v>6639</v>
      </c>
      <c r="G3565">
        <v>13</v>
      </c>
      <c r="H3565" t="s">
        <v>1005</v>
      </c>
      <c r="I3565">
        <v>62500</v>
      </c>
      <c r="K3565" t="s">
        <v>18148</v>
      </c>
      <c r="L3565" s="106">
        <v>31363</v>
      </c>
      <c r="M3565">
        <v>14666306</v>
      </c>
      <c r="N3565" t="s">
        <v>996</v>
      </c>
      <c r="O3565" t="s">
        <v>12</v>
      </c>
      <c r="P3565" t="s">
        <v>997</v>
      </c>
      <c r="R3565" s="109" t="str">
        <f>IF(OR(P3565="SB",Q3565="SB"),"SB",0)</f>
        <v>SB</v>
      </c>
      <c r="T3565" s="110" t="s">
        <v>998</v>
      </c>
      <c r="V3565" s="113" t="str">
        <f>IF(AND(I3565&gt;=10000,I3565&lt;=19900),"Praha",(IF(AND(I3565&gt;=25001,I3565&lt;=29501),"Středočeský kraj",(IF(AND(I3565&gt;=30100,I3565&lt;=34972),"Středočeský kraj",(IF(AND(I3565&gt;=35002,I3565&lt;=36271),"Karlovarský kraj",(IF(AND(I3565&gt;=37001,I3565&lt;=39201),"Jihočeský kraj",(IF(AND(I3565&gt;=39701,I3565&lt;=39901),"Jihočeský kraj",(IF(AND(I3565&gt;=39301,I3565&lt;=39601),"Kraj Vysočina",(IF(AND(I3565&gt;=58001,I3565&lt;=59501),"Kraj Vysočina",(IF(AND(I3565&gt;=67401,I3565&lt;=67602),"Kraj Vysočina",(IF(AND(I3565&gt;=40001,I3565&lt;=44101),"Ústecký kraj",(IF(AND(I3565&gt;=46001,I3565&lt;=47201),"Liberecký kraj",(IF(AND(I3565&gt;=51202,I3565&lt;=51401),"Liberecký kraj",(IF(AND(I3565&gt;=53002,I3565&lt;=53976),"Pardubický kraj",(IF(AND(I3565&gt;=56002,I3565&lt;=57201),"Pardubický kraj",(IF(AND(I3565&gt;=60200,I3565&lt;=67201),"Jihomoravský kraj",(IF(AND(I3565&gt;=67801,I3565&lt;=68501),"Jihomoravský kraj",(IF(AND(I3565&gt;=69002,I3565&lt;=69801),"Jihomoravský kraj",(IF(AND(I3565&gt;=68601,I3565&lt;=68801),"Zlínský kraj",(IF(AND(I3565&gt;=75501,I3565&lt;=76901),"Zlínský kraj",(IF(AND(I3565&gt;=70030,I3565&lt;=74901),"Moravskoslezský kraj",(IF(AND(I3565&gt;=75000,I3565&lt;=75368),"Olomoucký kraj",(IF(AND(I3565&gt;=77200,I3565&lt;=79862),"Olomoucký kraj",(IF(AND(I3565&gt;=50011,I3565&lt;=50301),"Královéhradecký kraj",(IF(AND(I3565&gt;=54301,I3565&lt;=54303),"Královéhradecký kraj","0")))))))))))))))))))))))))))))))))))))))))))))))</f>
        <v>Jihomoravský kraj</v>
      </c>
      <c r="AB3565" t="s">
        <v>998</v>
      </c>
      <c r="AD3565" t="s">
        <v>998</v>
      </c>
      <c r="AE3565" t="s">
        <v>998</v>
      </c>
      <c r="AF3565" t="s">
        <v>998</v>
      </c>
      <c r="AG3565" s="107">
        <v>0</v>
      </c>
      <c r="AH3565" s="107">
        <v>0</v>
      </c>
      <c r="AI3565" s="107">
        <v>0</v>
      </c>
      <c r="AJ3565" t="s">
        <v>1012</v>
      </c>
    </row>
    <row r="3566" spans="1:37" x14ac:dyDescent="0.45">
      <c r="A3566" t="s">
        <v>1013</v>
      </c>
      <c r="B3566" t="s">
        <v>18532</v>
      </c>
      <c r="C3566" t="s">
        <v>1002</v>
      </c>
      <c r="D3566" t="s">
        <v>18533</v>
      </c>
      <c r="E3566" t="s">
        <v>992</v>
      </c>
      <c r="F3566" t="s">
        <v>18534</v>
      </c>
      <c r="G3566">
        <v>11</v>
      </c>
      <c r="H3566" t="s">
        <v>1005</v>
      </c>
      <c r="I3566">
        <v>62500</v>
      </c>
      <c r="K3566" t="s">
        <v>18535</v>
      </c>
      <c r="L3566" s="106">
        <v>29866</v>
      </c>
      <c r="M3566">
        <v>14644680</v>
      </c>
      <c r="N3566" t="s">
        <v>996</v>
      </c>
      <c r="O3566" t="s">
        <v>12</v>
      </c>
      <c r="P3566" t="s">
        <v>997</v>
      </c>
      <c r="R3566" s="109" t="str">
        <f>IF(OR(P3566="SB",Q3566="SB"),"SB",0)</f>
        <v>SB</v>
      </c>
      <c r="T3566" s="110" t="s">
        <v>998</v>
      </c>
      <c r="V3566" s="113" t="str">
        <f>IF(AND(I3566&gt;=10000,I3566&lt;=19900),"Praha",(IF(AND(I3566&gt;=25001,I3566&lt;=29501),"Středočeský kraj",(IF(AND(I3566&gt;=30100,I3566&lt;=34972),"Středočeský kraj",(IF(AND(I3566&gt;=35002,I3566&lt;=36271),"Karlovarský kraj",(IF(AND(I3566&gt;=37001,I3566&lt;=39201),"Jihočeský kraj",(IF(AND(I3566&gt;=39701,I3566&lt;=39901),"Jihočeský kraj",(IF(AND(I3566&gt;=39301,I3566&lt;=39601),"Kraj Vysočina",(IF(AND(I3566&gt;=58001,I3566&lt;=59501),"Kraj Vysočina",(IF(AND(I3566&gt;=67401,I3566&lt;=67602),"Kraj Vysočina",(IF(AND(I3566&gt;=40001,I3566&lt;=44101),"Ústecký kraj",(IF(AND(I3566&gt;=46001,I3566&lt;=47201),"Liberecký kraj",(IF(AND(I3566&gt;=51202,I3566&lt;=51401),"Liberecký kraj",(IF(AND(I3566&gt;=53002,I3566&lt;=53976),"Pardubický kraj",(IF(AND(I3566&gt;=56002,I3566&lt;=57201),"Pardubický kraj",(IF(AND(I3566&gt;=60200,I3566&lt;=67201),"Jihomoravský kraj",(IF(AND(I3566&gt;=67801,I3566&lt;=68501),"Jihomoravský kraj",(IF(AND(I3566&gt;=69002,I3566&lt;=69801),"Jihomoravský kraj",(IF(AND(I3566&gt;=68601,I3566&lt;=68801),"Zlínský kraj",(IF(AND(I3566&gt;=75501,I3566&lt;=76901),"Zlínský kraj",(IF(AND(I3566&gt;=70030,I3566&lt;=74901),"Moravskoslezský kraj",(IF(AND(I3566&gt;=75000,I3566&lt;=75368),"Olomoucký kraj",(IF(AND(I3566&gt;=77200,I3566&lt;=79862),"Olomoucký kraj",(IF(AND(I3566&gt;=50011,I3566&lt;=50301),"Královéhradecký kraj",(IF(AND(I3566&gt;=54301,I3566&lt;=54303),"Královéhradecký kraj","0")))))))))))))))))))))))))))))))))))))))))))))))</f>
        <v>Jihomoravský kraj</v>
      </c>
      <c r="AB3566" t="s">
        <v>998</v>
      </c>
      <c r="AD3566" t="s">
        <v>998</v>
      </c>
      <c r="AE3566" t="s">
        <v>998</v>
      </c>
      <c r="AF3566" t="s">
        <v>998</v>
      </c>
      <c r="AG3566" s="107">
        <v>0</v>
      </c>
      <c r="AH3566" s="107">
        <v>0</v>
      </c>
      <c r="AI3566" s="107">
        <v>0</v>
      </c>
      <c r="AJ3566" t="s">
        <v>1012</v>
      </c>
    </row>
    <row r="3567" spans="1:37" x14ac:dyDescent="0.45">
      <c r="A3567" t="s">
        <v>1007</v>
      </c>
      <c r="B3567" t="s">
        <v>19430</v>
      </c>
      <c r="C3567" t="s">
        <v>990</v>
      </c>
      <c r="D3567" t="s">
        <v>19431</v>
      </c>
      <c r="E3567" t="s">
        <v>992</v>
      </c>
      <c r="F3567" t="s">
        <v>2908</v>
      </c>
      <c r="G3567">
        <v>12</v>
      </c>
      <c r="H3567" t="s">
        <v>1005</v>
      </c>
      <c r="I3567">
        <v>62500</v>
      </c>
      <c r="K3567" t="s">
        <v>19432</v>
      </c>
      <c r="L3567" s="106">
        <v>39484</v>
      </c>
      <c r="M3567">
        <v>14581430</v>
      </c>
      <c r="N3567" t="s">
        <v>1144</v>
      </c>
      <c r="O3567" t="s">
        <v>12</v>
      </c>
      <c r="P3567" t="s">
        <v>997</v>
      </c>
      <c r="R3567" s="109" t="str">
        <f>IF(OR(P3567="SB",Q3567="SB"),"SB",0)</f>
        <v>SB</v>
      </c>
      <c r="T3567" s="110" t="s">
        <v>998</v>
      </c>
      <c r="V3567" s="113" t="str">
        <f>IF(AND(I3567&gt;=10000,I3567&lt;=19900),"Praha",(IF(AND(I3567&gt;=25001,I3567&lt;=29501),"Středočeský kraj",(IF(AND(I3567&gt;=30100,I3567&lt;=34972),"Středočeský kraj",(IF(AND(I3567&gt;=35002,I3567&lt;=36271),"Karlovarský kraj",(IF(AND(I3567&gt;=37001,I3567&lt;=39201),"Jihočeský kraj",(IF(AND(I3567&gt;=39701,I3567&lt;=39901),"Jihočeský kraj",(IF(AND(I3567&gt;=39301,I3567&lt;=39601),"Kraj Vysočina",(IF(AND(I3567&gt;=58001,I3567&lt;=59501),"Kraj Vysočina",(IF(AND(I3567&gt;=67401,I3567&lt;=67602),"Kraj Vysočina",(IF(AND(I3567&gt;=40001,I3567&lt;=44101),"Ústecký kraj",(IF(AND(I3567&gt;=46001,I3567&lt;=47201),"Liberecký kraj",(IF(AND(I3567&gt;=51202,I3567&lt;=51401),"Liberecký kraj",(IF(AND(I3567&gt;=53002,I3567&lt;=53976),"Pardubický kraj",(IF(AND(I3567&gt;=56002,I3567&lt;=57201),"Pardubický kraj",(IF(AND(I3567&gt;=60200,I3567&lt;=67201),"Jihomoravský kraj",(IF(AND(I3567&gt;=67801,I3567&lt;=68501),"Jihomoravský kraj",(IF(AND(I3567&gt;=69002,I3567&lt;=69801),"Jihomoravský kraj",(IF(AND(I3567&gt;=68601,I3567&lt;=68801),"Zlínský kraj",(IF(AND(I3567&gt;=75501,I3567&lt;=76901),"Zlínský kraj",(IF(AND(I3567&gt;=70030,I3567&lt;=74901),"Moravskoslezský kraj",(IF(AND(I3567&gt;=75000,I3567&lt;=75368),"Olomoucký kraj",(IF(AND(I3567&gt;=77200,I3567&lt;=79862),"Olomoucký kraj",(IF(AND(I3567&gt;=50011,I3567&lt;=50301),"Královéhradecký kraj",(IF(AND(I3567&gt;=54301,I3567&lt;=54303),"Královéhradecký kraj","0")))))))))))))))))))))))))))))))))))))))))))))))</f>
        <v>Jihomoravský kraj</v>
      </c>
      <c r="AB3567" t="s">
        <v>998</v>
      </c>
      <c r="AD3567" t="s">
        <v>998</v>
      </c>
      <c r="AE3567" t="s">
        <v>998</v>
      </c>
      <c r="AF3567" t="s">
        <v>998</v>
      </c>
      <c r="AG3567" s="107">
        <v>300</v>
      </c>
      <c r="AH3567" s="107">
        <v>0</v>
      </c>
      <c r="AI3567" s="107">
        <v>0</v>
      </c>
      <c r="AJ3567" t="s">
        <v>999</v>
      </c>
      <c r="AK3567" s="106">
        <v>44877</v>
      </c>
    </row>
    <row r="3568" spans="1:37" x14ac:dyDescent="0.45">
      <c r="A3568" t="s">
        <v>1084</v>
      </c>
      <c r="B3568" t="s">
        <v>19430</v>
      </c>
      <c r="C3568" t="s">
        <v>990</v>
      </c>
      <c r="D3568" t="s">
        <v>19433</v>
      </c>
      <c r="E3568" t="s">
        <v>992</v>
      </c>
      <c r="F3568" t="s">
        <v>2908</v>
      </c>
      <c r="G3568">
        <v>12</v>
      </c>
      <c r="H3568" t="s">
        <v>1005</v>
      </c>
      <c r="I3568">
        <v>62500</v>
      </c>
      <c r="K3568" t="s">
        <v>19432</v>
      </c>
      <c r="L3568" s="106">
        <v>38336</v>
      </c>
      <c r="M3568">
        <v>14581329</v>
      </c>
      <c r="N3568" t="s">
        <v>1144</v>
      </c>
      <c r="O3568" t="s">
        <v>12</v>
      </c>
      <c r="P3568" t="s">
        <v>997</v>
      </c>
      <c r="R3568" s="109" t="str">
        <f>IF(OR(P3568="SB",Q3568="SB"),"SB",0)</f>
        <v>SB</v>
      </c>
      <c r="T3568" s="110" t="s">
        <v>998</v>
      </c>
      <c r="V3568" s="113" t="str">
        <f>IF(AND(I3568&gt;=10000,I3568&lt;=19900),"Praha",(IF(AND(I3568&gt;=25001,I3568&lt;=29501),"Středočeský kraj",(IF(AND(I3568&gt;=30100,I3568&lt;=34972),"Středočeský kraj",(IF(AND(I3568&gt;=35002,I3568&lt;=36271),"Karlovarský kraj",(IF(AND(I3568&gt;=37001,I3568&lt;=39201),"Jihočeský kraj",(IF(AND(I3568&gt;=39701,I3568&lt;=39901),"Jihočeský kraj",(IF(AND(I3568&gt;=39301,I3568&lt;=39601),"Kraj Vysočina",(IF(AND(I3568&gt;=58001,I3568&lt;=59501),"Kraj Vysočina",(IF(AND(I3568&gt;=67401,I3568&lt;=67602),"Kraj Vysočina",(IF(AND(I3568&gt;=40001,I3568&lt;=44101),"Ústecký kraj",(IF(AND(I3568&gt;=46001,I3568&lt;=47201),"Liberecký kraj",(IF(AND(I3568&gt;=51202,I3568&lt;=51401),"Liberecký kraj",(IF(AND(I3568&gt;=53002,I3568&lt;=53976),"Pardubický kraj",(IF(AND(I3568&gt;=56002,I3568&lt;=57201),"Pardubický kraj",(IF(AND(I3568&gt;=60200,I3568&lt;=67201),"Jihomoravský kraj",(IF(AND(I3568&gt;=67801,I3568&lt;=68501),"Jihomoravský kraj",(IF(AND(I3568&gt;=69002,I3568&lt;=69801),"Jihomoravský kraj",(IF(AND(I3568&gt;=68601,I3568&lt;=68801),"Zlínský kraj",(IF(AND(I3568&gt;=75501,I3568&lt;=76901),"Zlínský kraj",(IF(AND(I3568&gt;=70030,I3568&lt;=74901),"Moravskoslezský kraj",(IF(AND(I3568&gt;=75000,I3568&lt;=75368),"Olomoucký kraj",(IF(AND(I3568&gt;=77200,I3568&lt;=79862),"Olomoucký kraj",(IF(AND(I3568&gt;=50011,I3568&lt;=50301),"Královéhradecký kraj",(IF(AND(I3568&gt;=54301,I3568&lt;=54303),"Královéhradecký kraj","0")))))))))))))))))))))))))))))))))))))))))))))))</f>
        <v>Jihomoravský kraj</v>
      </c>
      <c r="AB3568" t="s">
        <v>998</v>
      </c>
      <c r="AD3568" t="s">
        <v>998</v>
      </c>
      <c r="AE3568" t="s">
        <v>998</v>
      </c>
      <c r="AF3568" t="s">
        <v>998</v>
      </c>
      <c r="AG3568" s="107">
        <v>300</v>
      </c>
      <c r="AH3568" s="107">
        <v>0</v>
      </c>
      <c r="AI3568" s="107">
        <v>0</v>
      </c>
      <c r="AJ3568" t="s">
        <v>999</v>
      </c>
      <c r="AK3568" s="106">
        <v>44877</v>
      </c>
    </row>
    <row r="3569" spans="1:37" x14ac:dyDescent="0.45">
      <c r="A3569" t="s">
        <v>1687</v>
      </c>
      <c r="B3569" t="s">
        <v>4951</v>
      </c>
      <c r="C3569" t="s">
        <v>1002</v>
      </c>
      <c r="D3569" t="s">
        <v>4952</v>
      </c>
      <c r="E3569" t="s">
        <v>992</v>
      </c>
      <c r="F3569" t="s">
        <v>4953</v>
      </c>
      <c r="G3569">
        <v>6</v>
      </c>
      <c r="H3569" t="s">
        <v>1005</v>
      </c>
      <c r="I3569">
        <v>62500</v>
      </c>
      <c r="K3569" t="s">
        <v>4954</v>
      </c>
      <c r="L3569" s="106">
        <v>38924</v>
      </c>
      <c r="M3569">
        <v>14605476</v>
      </c>
      <c r="N3569" t="s">
        <v>996</v>
      </c>
      <c r="O3569" t="s">
        <v>12</v>
      </c>
      <c r="P3569" t="s">
        <v>997</v>
      </c>
      <c r="R3569" s="109" t="str">
        <f>IF(OR(P3569="SB",Q3569="SB"),"SB",0)</f>
        <v>SB</v>
      </c>
      <c r="V3569" s="113" t="str">
        <f>IF(AND(I3569&gt;=10000,I3569&lt;=19900),"Praha",(IF(AND(I3569&gt;=25001,I3569&lt;=29501),"Středočeský kraj",(IF(AND(I3569&gt;=30100,I3569&lt;=34972),"Středočeský kraj",(IF(AND(I3569&gt;=35002,I3569&lt;=36271),"Karlovarský kraj",(IF(AND(I3569&gt;=37001,I3569&lt;=39201),"Jihočeský kraj",(IF(AND(I3569&gt;=39701,I3569&lt;=39901),"Jihočeský kraj",(IF(AND(I3569&gt;=39301,I3569&lt;=39601),"Kraj Vysočina",(IF(AND(I3569&gt;=58001,I3569&lt;=59501),"Kraj Vysočina",(IF(AND(I3569&gt;=67401,I3569&lt;=67602),"Kraj Vysočina",(IF(AND(I3569&gt;=40001,I3569&lt;=44101),"Ústecký kraj",(IF(AND(I3569&gt;=46001,I3569&lt;=47201),"Liberecký kraj",(IF(AND(I3569&gt;=51202,I3569&lt;=51401),"Liberecký kraj",(IF(AND(I3569&gt;=53002,I3569&lt;=53976),"Pardubický kraj",(IF(AND(I3569&gt;=56002,I3569&lt;=57201),"Pardubický kraj",(IF(AND(I3569&gt;=60200,I3569&lt;=67201),"Jihomoravský kraj",(IF(AND(I3569&gt;=67801,I3569&lt;=68501),"Jihomoravský kraj",(IF(AND(I3569&gt;=69002,I3569&lt;=69801),"Jihomoravský kraj",(IF(AND(I3569&gt;=68601,I3569&lt;=68801),"Zlínský kraj",(IF(AND(I3569&gt;=75501,I3569&lt;=76901),"Zlínský kraj",(IF(AND(I3569&gt;=70030,I3569&lt;=74901),"Moravskoslezský kraj",(IF(AND(I3569&gt;=75000,I3569&lt;=75368),"Olomoucký kraj",(IF(AND(I3569&gt;=77200,I3569&lt;=79862),"Olomoucký kraj",(IF(AND(I3569&gt;=50011,I3569&lt;=50301),"Královéhradecký kraj",(IF(AND(I3569&gt;=54301,I3569&lt;=54303),"Královéhradecký kraj","0")))))))))))))))))))))))))))))))))))))))))))))))</f>
        <v>Jihomoravský kraj</v>
      </c>
      <c r="AD3569" t="s">
        <v>998</v>
      </c>
      <c r="AE3569" t="s">
        <v>998</v>
      </c>
      <c r="AF3569" t="s">
        <v>998</v>
      </c>
      <c r="AG3569" s="107">
        <v>300</v>
      </c>
      <c r="AH3569" s="107">
        <v>0</v>
      </c>
      <c r="AI3569" s="107">
        <v>0</v>
      </c>
      <c r="AJ3569" t="s">
        <v>999</v>
      </c>
      <c r="AK3569" s="106">
        <v>44923</v>
      </c>
    </row>
    <row r="3570" spans="1:37" x14ac:dyDescent="0.45">
      <c r="A3570" t="s">
        <v>988</v>
      </c>
      <c r="B3570" t="s">
        <v>8827</v>
      </c>
      <c r="C3570" t="s">
        <v>990</v>
      </c>
      <c r="D3570" t="s">
        <v>8828</v>
      </c>
      <c r="E3570" t="s">
        <v>992</v>
      </c>
      <c r="F3570" t="s">
        <v>2478</v>
      </c>
      <c r="G3570">
        <v>3</v>
      </c>
      <c r="H3570" t="s">
        <v>1005</v>
      </c>
      <c r="I3570">
        <v>62500</v>
      </c>
      <c r="K3570" t="s">
        <v>8829</v>
      </c>
      <c r="L3570" s="106">
        <v>39607</v>
      </c>
      <c r="M3570">
        <v>14582036</v>
      </c>
      <c r="N3570" t="s">
        <v>1144</v>
      </c>
      <c r="O3570" t="s">
        <v>12</v>
      </c>
      <c r="P3570" t="s">
        <v>997</v>
      </c>
      <c r="R3570" s="109" t="str">
        <f>IF(OR(P3570="SB",Q3570="SB"),"SB",0)</f>
        <v>SB</v>
      </c>
      <c r="V3570" s="113" t="str">
        <f>IF(AND(I3570&gt;=10000,I3570&lt;=19900),"Praha",(IF(AND(I3570&gt;=25001,I3570&lt;=29501),"Středočeský kraj",(IF(AND(I3570&gt;=30100,I3570&lt;=34972),"Středočeský kraj",(IF(AND(I3570&gt;=35002,I3570&lt;=36271),"Karlovarský kraj",(IF(AND(I3570&gt;=37001,I3570&lt;=39201),"Jihočeský kraj",(IF(AND(I3570&gt;=39701,I3570&lt;=39901),"Jihočeský kraj",(IF(AND(I3570&gt;=39301,I3570&lt;=39601),"Kraj Vysočina",(IF(AND(I3570&gt;=58001,I3570&lt;=59501),"Kraj Vysočina",(IF(AND(I3570&gt;=67401,I3570&lt;=67602),"Kraj Vysočina",(IF(AND(I3570&gt;=40001,I3570&lt;=44101),"Ústecký kraj",(IF(AND(I3570&gt;=46001,I3570&lt;=47201),"Liberecký kraj",(IF(AND(I3570&gt;=51202,I3570&lt;=51401),"Liberecký kraj",(IF(AND(I3570&gt;=53002,I3570&lt;=53976),"Pardubický kraj",(IF(AND(I3570&gt;=56002,I3570&lt;=57201),"Pardubický kraj",(IF(AND(I3570&gt;=60200,I3570&lt;=67201),"Jihomoravský kraj",(IF(AND(I3570&gt;=67801,I3570&lt;=68501),"Jihomoravský kraj",(IF(AND(I3570&gt;=69002,I3570&lt;=69801),"Jihomoravský kraj",(IF(AND(I3570&gt;=68601,I3570&lt;=68801),"Zlínský kraj",(IF(AND(I3570&gt;=75501,I3570&lt;=76901),"Zlínský kraj",(IF(AND(I3570&gt;=70030,I3570&lt;=74901),"Moravskoslezský kraj",(IF(AND(I3570&gt;=75000,I3570&lt;=75368),"Olomoucký kraj",(IF(AND(I3570&gt;=77200,I3570&lt;=79862),"Olomoucký kraj",(IF(AND(I3570&gt;=50011,I3570&lt;=50301),"Královéhradecký kraj",(IF(AND(I3570&gt;=54301,I3570&lt;=54303),"Královéhradecký kraj","0")))))))))))))))))))))))))))))))))))))))))))))))</f>
        <v>Jihomoravský kraj</v>
      </c>
      <c r="AD3570" t="s">
        <v>998</v>
      </c>
      <c r="AE3570" t="s">
        <v>998</v>
      </c>
      <c r="AF3570" t="s">
        <v>998</v>
      </c>
      <c r="AG3570" s="107">
        <v>300</v>
      </c>
      <c r="AH3570" s="107">
        <v>0</v>
      </c>
      <c r="AI3570" s="107">
        <v>0</v>
      </c>
      <c r="AJ3570" t="s">
        <v>999</v>
      </c>
      <c r="AK3570" s="106">
        <v>44877</v>
      </c>
    </row>
    <row r="3571" spans="1:37" x14ac:dyDescent="0.45">
      <c r="A3571" t="s">
        <v>2428</v>
      </c>
      <c r="B3571" t="s">
        <v>10452</v>
      </c>
      <c r="C3571" t="s">
        <v>1002</v>
      </c>
      <c r="D3571" t="s">
        <v>10453</v>
      </c>
      <c r="E3571" t="s">
        <v>992</v>
      </c>
      <c r="F3571" t="s">
        <v>10454</v>
      </c>
      <c r="G3571">
        <v>13</v>
      </c>
      <c r="H3571" t="s">
        <v>1005</v>
      </c>
      <c r="I3571">
        <v>62500</v>
      </c>
      <c r="K3571" t="s">
        <v>10455</v>
      </c>
      <c r="L3571" s="106">
        <v>41587</v>
      </c>
      <c r="M3571">
        <v>14658525</v>
      </c>
      <c r="N3571" t="s">
        <v>996</v>
      </c>
      <c r="O3571" t="s">
        <v>12</v>
      </c>
      <c r="P3571" t="s">
        <v>997</v>
      </c>
      <c r="R3571" s="109" t="str">
        <f>IF(OR(P3571="SB",Q3571="SB"),"SB",0)</f>
        <v>SB</v>
      </c>
      <c r="V3571" s="113" t="str">
        <f>IF(AND(I3571&gt;=10000,I3571&lt;=19900),"Praha",(IF(AND(I3571&gt;=25001,I3571&lt;=29501),"Středočeský kraj",(IF(AND(I3571&gt;=30100,I3571&lt;=34972),"Středočeský kraj",(IF(AND(I3571&gt;=35002,I3571&lt;=36271),"Karlovarský kraj",(IF(AND(I3571&gt;=37001,I3571&lt;=39201),"Jihočeský kraj",(IF(AND(I3571&gt;=39701,I3571&lt;=39901),"Jihočeský kraj",(IF(AND(I3571&gt;=39301,I3571&lt;=39601),"Kraj Vysočina",(IF(AND(I3571&gt;=58001,I3571&lt;=59501),"Kraj Vysočina",(IF(AND(I3571&gt;=67401,I3571&lt;=67602),"Kraj Vysočina",(IF(AND(I3571&gt;=40001,I3571&lt;=44101),"Ústecký kraj",(IF(AND(I3571&gt;=46001,I3571&lt;=47201),"Liberecký kraj",(IF(AND(I3571&gt;=51202,I3571&lt;=51401),"Liberecký kraj",(IF(AND(I3571&gt;=53002,I3571&lt;=53976),"Pardubický kraj",(IF(AND(I3571&gt;=56002,I3571&lt;=57201),"Pardubický kraj",(IF(AND(I3571&gt;=60200,I3571&lt;=67201),"Jihomoravský kraj",(IF(AND(I3571&gt;=67801,I3571&lt;=68501),"Jihomoravský kraj",(IF(AND(I3571&gt;=69002,I3571&lt;=69801),"Jihomoravský kraj",(IF(AND(I3571&gt;=68601,I3571&lt;=68801),"Zlínský kraj",(IF(AND(I3571&gt;=75501,I3571&lt;=76901),"Zlínský kraj",(IF(AND(I3571&gt;=70030,I3571&lt;=74901),"Moravskoslezský kraj",(IF(AND(I3571&gt;=75000,I3571&lt;=75368),"Olomoucký kraj",(IF(AND(I3571&gt;=77200,I3571&lt;=79862),"Olomoucký kraj",(IF(AND(I3571&gt;=50011,I3571&lt;=50301),"Královéhradecký kraj",(IF(AND(I3571&gt;=54301,I3571&lt;=54303),"Královéhradecký kraj","0")))))))))))))))))))))))))))))))))))))))))))))))</f>
        <v>Jihomoravský kraj</v>
      </c>
      <c r="AD3571" t="s">
        <v>998</v>
      </c>
      <c r="AE3571" t="s">
        <v>998</v>
      </c>
      <c r="AF3571" t="s">
        <v>998</v>
      </c>
      <c r="AG3571" s="107">
        <v>300</v>
      </c>
      <c r="AH3571" s="107">
        <v>0</v>
      </c>
      <c r="AI3571" s="107">
        <v>0</v>
      </c>
      <c r="AJ3571" t="s">
        <v>999</v>
      </c>
      <c r="AK3571" s="106">
        <v>44923</v>
      </c>
    </row>
    <row r="3572" spans="1:37" x14ac:dyDescent="0.45">
      <c r="A3572" t="s">
        <v>988</v>
      </c>
      <c r="B3572" t="s">
        <v>12914</v>
      </c>
      <c r="C3572" t="s">
        <v>990</v>
      </c>
      <c r="D3572" t="s">
        <v>12915</v>
      </c>
      <c r="E3572" t="s">
        <v>992</v>
      </c>
      <c r="F3572" t="s">
        <v>2672</v>
      </c>
      <c r="G3572">
        <v>28</v>
      </c>
      <c r="H3572" t="s">
        <v>1005</v>
      </c>
      <c r="I3572">
        <v>62500</v>
      </c>
      <c r="K3572" t="s">
        <v>12916</v>
      </c>
      <c r="L3572" s="106">
        <v>40360</v>
      </c>
      <c r="M3572">
        <v>14584258</v>
      </c>
      <c r="N3572" t="s">
        <v>1144</v>
      </c>
      <c r="O3572" t="s">
        <v>12</v>
      </c>
      <c r="P3572" t="s">
        <v>997</v>
      </c>
      <c r="R3572" s="109" t="str">
        <f>IF(OR(P3572="SB",Q3572="SB"),"SB",0)</f>
        <v>SB</v>
      </c>
      <c r="V3572" s="113" t="str">
        <f>IF(AND(I3572&gt;=10000,I3572&lt;=19900),"Praha",(IF(AND(I3572&gt;=25001,I3572&lt;=29501),"Středočeský kraj",(IF(AND(I3572&gt;=30100,I3572&lt;=34972),"Středočeský kraj",(IF(AND(I3572&gt;=35002,I3572&lt;=36271),"Karlovarský kraj",(IF(AND(I3572&gt;=37001,I3572&lt;=39201),"Jihočeský kraj",(IF(AND(I3572&gt;=39701,I3572&lt;=39901),"Jihočeský kraj",(IF(AND(I3572&gt;=39301,I3572&lt;=39601),"Kraj Vysočina",(IF(AND(I3572&gt;=58001,I3572&lt;=59501),"Kraj Vysočina",(IF(AND(I3572&gt;=67401,I3572&lt;=67602),"Kraj Vysočina",(IF(AND(I3572&gt;=40001,I3572&lt;=44101),"Ústecký kraj",(IF(AND(I3572&gt;=46001,I3572&lt;=47201),"Liberecký kraj",(IF(AND(I3572&gt;=51202,I3572&lt;=51401),"Liberecký kraj",(IF(AND(I3572&gt;=53002,I3572&lt;=53976),"Pardubický kraj",(IF(AND(I3572&gt;=56002,I3572&lt;=57201),"Pardubický kraj",(IF(AND(I3572&gt;=60200,I3572&lt;=67201),"Jihomoravský kraj",(IF(AND(I3572&gt;=67801,I3572&lt;=68501),"Jihomoravský kraj",(IF(AND(I3572&gt;=69002,I3572&lt;=69801),"Jihomoravský kraj",(IF(AND(I3572&gt;=68601,I3572&lt;=68801),"Zlínský kraj",(IF(AND(I3572&gt;=75501,I3572&lt;=76901),"Zlínský kraj",(IF(AND(I3572&gt;=70030,I3572&lt;=74901),"Moravskoslezský kraj",(IF(AND(I3572&gt;=75000,I3572&lt;=75368),"Olomoucký kraj",(IF(AND(I3572&gt;=77200,I3572&lt;=79862),"Olomoucký kraj",(IF(AND(I3572&gt;=50011,I3572&lt;=50301),"Královéhradecký kraj",(IF(AND(I3572&gt;=54301,I3572&lt;=54303),"Královéhradecký kraj","0")))))))))))))))))))))))))))))))))))))))))))))))</f>
        <v>Jihomoravský kraj</v>
      </c>
      <c r="AD3572" t="s">
        <v>998</v>
      </c>
      <c r="AE3572" t="s">
        <v>998</v>
      </c>
      <c r="AF3572" t="s">
        <v>998</v>
      </c>
      <c r="AG3572" s="107">
        <v>300</v>
      </c>
      <c r="AH3572" s="107">
        <v>0</v>
      </c>
      <c r="AI3572" s="107">
        <v>0</v>
      </c>
      <c r="AJ3572" t="s">
        <v>999</v>
      </c>
      <c r="AK3572" s="106">
        <v>44877</v>
      </c>
    </row>
    <row r="3573" spans="1:37" x14ac:dyDescent="0.45">
      <c r="A3573" t="s">
        <v>12927</v>
      </c>
      <c r="B3573" t="s">
        <v>12914</v>
      </c>
      <c r="C3573" t="s">
        <v>990</v>
      </c>
      <c r="D3573" t="s">
        <v>12928</v>
      </c>
      <c r="E3573" t="s">
        <v>992</v>
      </c>
      <c r="F3573" t="s">
        <v>2672</v>
      </c>
      <c r="G3573">
        <v>28</v>
      </c>
      <c r="H3573" t="s">
        <v>1005</v>
      </c>
      <c r="I3573">
        <v>62500</v>
      </c>
      <c r="K3573" t="s">
        <v>12929</v>
      </c>
      <c r="L3573" s="106">
        <v>40933</v>
      </c>
      <c r="M3573">
        <v>14584157</v>
      </c>
      <c r="N3573" t="s">
        <v>1144</v>
      </c>
      <c r="O3573" t="s">
        <v>12</v>
      </c>
      <c r="P3573" t="s">
        <v>997</v>
      </c>
      <c r="R3573" s="109" t="str">
        <f>IF(OR(P3573="SB",Q3573="SB"),"SB",0)</f>
        <v>SB</v>
      </c>
      <c r="V3573" s="113" t="str">
        <f>IF(AND(I3573&gt;=10000,I3573&lt;=19900),"Praha",(IF(AND(I3573&gt;=25001,I3573&lt;=29501),"Středočeský kraj",(IF(AND(I3573&gt;=30100,I3573&lt;=34972),"Středočeský kraj",(IF(AND(I3573&gt;=35002,I3573&lt;=36271),"Karlovarský kraj",(IF(AND(I3573&gt;=37001,I3573&lt;=39201),"Jihočeský kraj",(IF(AND(I3573&gt;=39701,I3573&lt;=39901),"Jihočeský kraj",(IF(AND(I3573&gt;=39301,I3573&lt;=39601),"Kraj Vysočina",(IF(AND(I3573&gt;=58001,I3573&lt;=59501),"Kraj Vysočina",(IF(AND(I3573&gt;=67401,I3573&lt;=67602),"Kraj Vysočina",(IF(AND(I3573&gt;=40001,I3573&lt;=44101),"Ústecký kraj",(IF(AND(I3573&gt;=46001,I3573&lt;=47201),"Liberecký kraj",(IF(AND(I3573&gt;=51202,I3573&lt;=51401),"Liberecký kraj",(IF(AND(I3573&gt;=53002,I3573&lt;=53976),"Pardubický kraj",(IF(AND(I3573&gt;=56002,I3573&lt;=57201),"Pardubický kraj",(IF(AND(I3573&gt;=60200,I3573&lt;=67201),"Jihomoravský kraj",(IF(AND(I3573&gt;=67801,I3573&lt;=68501),"Jihomoravský kraj",(IF(AND(I3573&gt;=69002,I3573&lt;=69801),"Jihomoravský kraj",(IF(AND(I3573&gt;=68601,I3573&lt;=68801),"Zlínský kraj",(IF(AND(I3573&gt;=75501,I3573&lt;=76901),"Zlínský kraj",(IF(AND(I3573&gt;=70030,I3573&lt;=74901),"Moravskoslezský kraj",(IF(AND(I3573&gt;=75000,I3573&lt;=75368),"Olomoucký kraj",(IF(AND(I3573&gt;=77200,I3573&lt;=79862),"Olomoucký kraj",(IF(AND(I3573&gt;=50011,I3573&lt;=50301),"Královéhradecký kraj",(IF(AND(I3573&gt;=54301,I3573&lt;=54303),"Královéhradecký kraj","0")))))))))))))))))))))))))))))))))))))))))))))))</f>
        <v>Jihomoravský kraj</v>
      </c>
      <c r="AD3573" t="s">
        <v>998</v>
      </c>
      <c r="AE3573" t="s">
        <v>998</v>
      </c>
      <c r="AF3573" t="s">
        <v>998</v>
      </c>
      <c r="AG3573" s="107">
        <v>300</v>
      </c>
      <c r="AH3573" s="107">
        <v>0</v>
      </c>
      <c r="AI3573" s="107">
        <v>0</v>
      </c>
      <c r="AJ3573" t="s">
        <v>999</v>
      </c>
      <c r="AK3573" s="106">
        <v>44877</v>
      </c>
    </row>
    <row r="3574" spans="1:37" x14ac:dyDescent="0.45">
      <c r="A3574" t="s">
        <v>1782</v>
      </c>
      <c r="B3574" t="s">
        <v>18070</v>
      </c>
      <c r="C3574" t="s">
        <v>1002</v>
      </c>
      <c r="D3574" t="s">
        <v>18071</v>
      </c>
      <c r="E3574" t="s">
        <v>992</v>
      </c>
      <c r="F3574" t="s">
        <v>3108</v>
      </c>
      <c r="G3574">
        <v>11</v>
      </c>
      <c r="H3574" t="s">
        <v>1005</v>
      </c>
      <c r="I3574">
        <v>62500</v>
      </c>
      <c r="K3574" t="s">
        <v>18072</v>
      </c>
      <c r="L3574" s="106">
        <v>38875</v>
      </c>
      <c r="M3574">
        <v>14652865</v>
      </c>
      <c r="N3574" t="s">
        <v>996</v>
      </c>
      <c r="O3574" t="s">
        <v>12</v>
      </c>
      <c r="P3574" t="s">
        <v>997</v>
      </c>
      <c r="R3574" s="109" t="str">
        <f>IF(OR(P3574="SB",Q3574="SB"),"SB",0)</f>
        <v>SB</v>
      </c>
      <c r="V3574" s="113" t="str">
        <f>IF(AND(I3574&gt;=10000,I3574&lt;=19900),"Praha",(IF(AND(I3574&gt;=25001,I3574&lt;=29501),"Středočeský kraj",(IF(AND(I3574&gt;=30100,I3574&lt;=34972),"Středočeský kraj",(IF(AND(I3574&gt;=35002,I3574&lt;=36271),"Karlovarský kraj",(IF(AND(I3574&gt;=37001,I3574&lt;=39201),"Jihočeský kraj",(IF(AND(I3574&gt;=39701,I3574&lt;=39901),"Jihočeský kraj",(IF(AND(I3574&gt;=39301,I3574&lt;=39601),"Kraj Vysočina",(IF(AND(I3574&gt;=58001,I3574&lt;=59501),"Kraj Vysočina",(IF(AND(I3574&gt;=67401,I3574&lt;=67602),"Kraj Vysočina",(IF(AND(I3574&gt;=40001,I3574&lt;=44101),"Ústecký kraj",(IF(AND(I3574&gt;=46001,I3574&lt;=47201),"Liberecký kraj",(IF(AND(I3574&gt;=51202,I3574&lt;=51401),"Liberecký kraj",(IF(AND(I3574&gt;=53002,I3574&lt;=53976),"Pardubický kraj",(IF(AND(I3574&gt;=56002,I3574&lt;=57201),"Pardubický kraj",(IF(AND(I3574&gt;=60200,I3574&lt;=67201),"Jihomoravský kraj",(IF(AND(I3574&gt;=67801,I3574&lt;=68501),"Jihomoravský kraj",(IF(AND(I3574&gt;=69002,I3574&lt;=69801),"Jihomoravský kraj",(IF(AND(I3574&gt;=68601,I3574&lt;=68801),"Zlínský kraj",(IF(AND(I3574&gt;=75501,I3574&lt;=76901),"Zlínský kraj",(IF(AND(I3574&gt;=70030,I3574&lt;=74901),"Moravskoslezský kraj",(IF(AND(I3574&gt;=75000,I3574&lt;=75368),"Olomoucký kraj",(IF(AND(I3574&gt;=77200,I3574&lt;=79862),"Olomoucký kraj",(IF(AND(I3574&gt;=50011,I3574&lt;=50301),"Královéhradecký kraj",(IF(AND(I3574&gt;=54301,I3574&lt;=54303),"Královéhradecký kraj","0")))))))))))))))))))))))))))))))))))))))))))))))</f>
        <v>Jihomoravský kraj</v>
      </c>
      <c r="AD3574" t="s">
        <v>998</v>
      </c>
      <c r="AE3574" t="s">
        <v>998</v>
      </c>
      <c r="AF3574" t="s">
        <v>998</v>
      </c>
      <c r="AG3574" s="107">
        <v>300</v>
      </c>
      <c r="AH3574" s="107">
        <v>0</v>
      </c>
      <c r="AI3574" s="107">
        <v>0</v>
      </c>
      <c r="AJ3574" t="s">
        <v>999</v>
      </c>
      <c r="AK3574" s="106">
        <v>44923</v>
      </c>
    </row>
    <row r="3575" spans="1:37" x14ac:dyDescent="0.45">
      <c r="A3575" t="s">
        <v>1793</v>
      </c>
      <c r="B3575" t="s">
        <v>2224</v>
      </c>
      <c r="C3575" t="s">
        <v>990</v>
      </c>
      <c r="D3575" t="s">
        <v>2225</v>
      </c>
      <c r="E3575" t="s">
        <v>992</v>
      </c>
      <c r="F3575" t="s">
        <v>2226</v>
      </c>
      <c r="G3575">
        <v>1</v>
      </c>
      <c r="H3575" t="s">
        <v>1005</v>
      </c>
      <c r="I3575">
        <v>62700</v>
      </c>
      <c r="K3575" t="s">
        <v>2227</v>
      </c>
      <c r="L3575" s="106">
        <v>39047</v>
      </c>
      <c r="M3575">
        <v>14656000</v>
      </c>
      <c r="N3575" t="s">
        <v>996</v>
      </c>
      <c r="O3575" t="s">
        <v>12</v>
      </c>
      <c r="P3575" t="s">
        <v>997</v>
      </c>
      <c r="R3575" s="109" t="str">
        <f>IF(OR(P3575="SB",Q3575="SB"),"SB",0)</f>
        <v>SB</v>
      </c>
      <c r="T3575" s="110" t="s">
        <v>998</v>
      </c>
      <c r="V3575" s="113" t="str">
        <f>IF(AND(I3575&gt;=10000,I3575&lt;=19900),"Praha",(IF(AND(I3575&gt;=25001,I3575&lt;=29501),"Středočeský kraj",(IF(AND(I3575&gt;=30100,I3575&lt;=34972),"Středočeský kraj",(IF(AND(I3575&gt;=35002,I3575&lt;=36271),"Karlovarský kraj",(IF(AND(I3575&gt;=37001,I3575&lt;=39201),"Jihočeský kraj",(IF(AND(I3575&gt;=39701,I3575&lt;=39901),"Jihočeský kraj",(IF(AND(I3575&gt;=39301,I3575&lt;=39601),"Kraj Vysočina",(IF(AND(I3575&gt;=58001,I3575&lt;=59501),"Kraj Vysočina",(IF(AND(I3575&gt;=67401,I3575&lt;=67602),"Kraj Vysočina",(IF(AND(I3575&gt;=40001,I3575&lt;=44101),"Ústecký kraj",(IF(AND(I3575&gt;=46001,I3575&lt;=47201),"Liberecký kraj",(IF(AND(I3575&gt;=51202,I3575&lt;=51401),"Liberecký kraj",(IF(AND(I3575&gt;=53002,I3575&lt;=53976),"Pardubický kraj",(IF(AND(I3575&gt;=56002,I3575&lt;=57201),"Pardubický kraj",(IF(AND(I3575&gt;=60200,I3575&lt;=67201),"Jihomoravský kraj",(IF(AND(I3575&gt;=67801,I3575&lt;=68501),"Jihomoravský kraj",(IF(AND(I3575&gt;=69002,I3575&lt;=69801),"Jihomoravský kraj",(IF(AND(I3575&gt;=68601,I3575&lt;=68801),"Zlínský kraj",(IF(AND(I3575&gt;=75501,I3575&lt;=76901),"Zlínský kraj",(IF(AND(I3575&gt;=70030,I3575&lt;=74901),"Moravskoslezský kraj",(IF(AND(I3575&gt;=75000,I3575&lt;=75368),"Olomoucký kraj",(IF(AND(I3575&gt;=77200,I3575&lt;=79862),"Olomoucký kraj",(IF(AND(I3575&gt;=50011,I3575&lt;=50301),"Královéhradecký kraj",(IF(AND(I3575&gt;=54301,I3575&lt;=54303),"Královéhradecký kraj","0")))))))))))))))))))))))))))))))))))))))))))))))</f>
        <v>Jihomoravský kraj</v>
      </c>
      <c r="AB3575" t="s">
        <v>998</v>
      </c>
      <c r="AD3575" t="s">
        <v>998</v>
      </c>
      <c r="AE3575" t="s">
        <v>998</v>
      </c>
      <c r="AF3575" t="s">
        <v>998</v>
      </c>
      <c r="AG3575" s="107">
        <v>300</v>
      </c>
      <c r="AH3575" s="107">
        <v>0</v>
      </c>
      <c r="AI3575" s="107">
        <v>0</v>
      </c>
      <c r="AJ3575" t="s">
        <v>999</v>
      </c>
      <c r="AK3575" s="106">
        <v>44923</v>
      </c>
    </row>
    <row r="3576" spans="1:37" x14ac:dyDescent="0.45">
      <c r="A3576" t="s">
        <v>1079</v>
      </c>
      <c r="B3576" t="s">
        <v>4534</v>
      </c>
      <c r="C3576" t="s">
        <v>990</v>
      </c>
      <c r="D3576" t="s">
        <v>4535</v>
      </c>
      <c r="E3576" t="s">
        <v>992</v>
      </c>
      <c r="F3576" t="s">
        <v>4536</v>
      </c>
      <c r="G3576">
        <v>1494</v>
      </c>
      <c r="H3576" t="s">
        <v>1005</v>
      </c>
      <c r="I3576">
        <v>62700</v>
      </c>
      <c r="J3576">
        <v>777139427</v>
      </c>
      <c r="K3576" t="s">
        <v>4537</v>
      </c>
      <c r="L3576" s="106">
        <v>41872</v>
      </c>
      <c r="M3576">
        <v>14527977</v>
      </c>
      <c r="N3576" t="s">
        <v>3687</v>
      </c>
      <c r="O3576" t="s">
        <v>12</v>
      </c>
      <c r="P3576" t="s">
        <v>997</v>
      </c>
      <c r="R3576" s="109" t="str">
        <f>IF(OR(P3576="SB",Q3576="SB"),"SB",0)</f>
        <v>SB</v>
      </c>
      <c r="T3576" s="110" t="s">
        <v>998</v>
      </c>
      <c r="V3576" s="113" t="str">
        <f>IF(AND(I3576&gt;=10000,I3576&lt;=19900),"Praha",(IF(AND(I3576&gt;=25001,I3576&lt;=29501),"Středočeský kraj",(IF(AND(I3576&gt;=30100,I3576&lt;=34972),"Středočeský kraj",(IF(AND(I3576&gt;=35002,I3576&lt;=36271),"Karlovarský kraj",(IF(AND(I3576&gt;=37001,I3576&lt;=39201),"Jihočeský kraj",(IF(AND(I3576&gt;=39701,I3576&lt;=39901),"Jihočeský kraj",(IF(AND(I3576&gt;=39301,I3576&lt;=39601),"Kraj Vysočina",(IF(AND(I3576&gt;=58001,I3576&lt;=59501),"Kraj Vysočina",(IF(AND(I3576&gt;=67401,I3576&lt;=67602),"Kraj Vysočina",(IF(AND(I3576&gt;=40001,I3576&lt;=44101),"Ústecký kraj",(IF(AND(I3576&gt;=46001,I3576&lt;=47201),"Liberecký kraj",(IF(AND(I3576&gt;=51202,I3576&lt;=51401),"Liberecký kraj",(IF(AND(I3576&gt;=53002,I3576&lt;=53976),"Pardubický kraj",(IF(AND(I3576&gt;=56002,I3576&lt;=57201),"Pardubický kraj",(IF(AND(I3576&gt;=60200,I3576&lt;=67201),"Jihomoravský kraj",(IF(AND(I3576&gt;=67801,I3576&lt;=68501),"Jihomoravský kraj",(IF(AND(I3576&gt;=69002,I3576&lt;=69801),"Jihomoravský kraj",(IF(AND(I3576&gt;=68601,I3576&lt;=68801),"Zlínský kraj",(IF(AND(I3576&gt;=75501,I3576&lt;=76901),"Zlínský kraj",(IF(AND(I3576&gt;=70030,I3576&lt;=74901),"Moravskoslezský kraj",(IF(AND(I3576&gt;=75000,I3576&lt;=75368),"Olomoucký kraj",(IF(AND(I3576&gt;=77200,I3576&lt;=79862),"Olomoucký kraj",(IF(AND(I3576&gt;=50011,I3576&lt;=50301),"Královéhradecký kraj",(IF(AND(I3576&gt;=54301,I3576&lt;=54303),"Královéhradecký kraj","0")))))))))))))))))))))))))))))))))))))))))))))))</f>
        <v>Jihomoravský kraj</v>
      </c>
      <c r="AB3576" t="s">
        <v>998</v>
      </c>
      <c r="AD3576" t="s">
        <v>998</v>
      </c>
      <c r="AE3576" t="s">
        <v>998</v>
      </c>
      <c r="AF3576" t="s">
        <v>998</v>
      </c>
      <c r="AG3576" s="107">
        <v>0</v>
      </c>
      <c r="AH3576" s="107">
        <v>0</v>
      </c>
      <c r="AI3576" s="107">
        <v>0</v>
      </c>
      <c r="AJ3576" t="s">
        <v>1012</v>
      </c>
    </row>
    <row r="3577" spans="1:37" x14ac:dyDescent="0.45">
      <c r="A3577" t="s">
        <v>1793</v>
      </c>
      <c r="B3577" t="s">
        <v>4581</v>
      </c>
      <c r="C3577" t="s">
        <v>990</v>
      </c>
      <c r="D3577" t="s">
        <v>4589</v>
      </c>
      <c r="E3577" t="s">
        <v>992</v>
      </c>
      <c r="F3577" t="s">
        <v>4590</v>
      </c>
      <c r="G3577">
        <v>4</v>
      </c>
      <c r="H3577" t="s">
        <v>1005</v>
      </c>
      <c r="I3577">
        <v>62700</v>
      </c>
      <c r="K3577" t="s">
        <v>4591</v>
      </c>
      <c r="L3577" s="106">
        <v>38385</v>
      </c>
      <c r="M3577">
        <v>14591736</v>
      </c>
      <c r="N3577" t="s">
        <v>1144</v>
      </c>
      <c r="O3577" t="s">
        <v>12</v>
      </c>
      <c r="P3577" t="s">
        <v>997</v>
      </c>
      <c r="R3577" s="109" t="str">
        <f>IF(OR(P3577="SB",Q3577="SB"),"SB",0)</f>
        <v>SB</v>
      </c>
      <c r="T3577" s="110" t="s">
        <v>998</v>
      </c>
      <c r="V3577" s="113" t="str">
        <f>IF(AND(I3577&gt;=10000,I3577&lt;=19900),"Praha",(IF(AND(I3577&gt;=25001,I3577&lt;=29501),"Středočeský kraj",(IF(AND(I3577&gt;=30100,I3577&lt;=34972),"Středočeský kraj",(IF(AND(I3577&gt;=35002,I3577&lt;=36271),"Karlovarský kraj",(IF(AND(I3577&gt;=37001,I3577&lt;=39201),"Jihočeský kraj",(IF(AND(I3577&gt;=39701,I3577&lt;=39901),"Jihočeský kraj",(IF(AND(I3577&gt;=39301,I3577&lt;=39601),"Kraj Vysočina",(IF(AND(I3577&gt;=58001,I3577&lt;=59501),"Kraj Vysočina",(IF(AND(I3577&gt;=67401,I3577&lt;=67602),"Kraj Vysočina",(IF(AND(I3577&gt;=40001,I3577&lt;=44101),"Ústecký kraj",(IF(AND(I3577&gt;=46001,I3577&lt;=47201),"Liberecký kraj",(IF(AND(I3577&gt;=51202,I3577&lt;=51401),"Liberecký kraj",(IF(AND(I3577&gt;=53002,I3577&lt;=53976),"Pardubický kraj",(IF(AND(I3577&gt;=56002,I3577&lt;=57201),"Pardubický kraj",(IF(AND(I3577&gt;=60200,I3577&lt;=67201),"Jihomoravský kraj",(IF(AND(I3577&gt;=67801,I3577&lt;=68501),"Jihomoravský kraj",(IF(AND(I3577&gt;=69002,I3577&lt;=69801),"Jihomoravský kraj",(IF(AND(I3577&gt;=68601,I3577&lt;=68801),"Zlínský kraj",(IF(AND(I3577&gt;=75501,I3577&lt;=76901),"Zlínský kraj",(IF(AND(I3577&gt;=70030,I3577&lt;=74901),"Moravskoslezský kraj",(IF(AND(I3577&gt;=75000,I3577&lt;=75368),"Olomoucký kraj",(IF(AND(I3577&gt;=77200,I3577&lt;=79862),"Olomoucký kraj",(IF(AND(I3577&gt;=50011,I3577&lt;=50301),"Královéhradecký kraj",(IF(AND(I3577&gt;=54301,I3577&lt;=54303),"Královéhradecký kraj","0")))))))))))))))))))))))))))))))))))))))))))))))</f>
        <v>Jihomoravský kraj</v>
      </c>
      <c r="AB3577" t="s">
        <v>998</v>
      </c>
      <c r="AD3577" t="s">
        <v>998</v>
      </c>
      <c r="AE3577" t="s">
        <v>998</v>
      </c>
      <c r="AF3577" t="s">
        <v>998</v>
      </c>
      <c r="AG3577" s="107">
        <v>300</v>
      </c>
      <c r="AH3577" s="107">
        <v>0</v>
      </c>
      <c r="AI3577" s="107">
        <v>0</v>
      </c>
      <c r="AJ3577" t="s">
        <v>999</v>
      </c>
      <c r="AK3577" s="106">
        <v>44877</v>
      </c>
    </row>
    <row r="3578" spans="1:37" x14ac:dyDescent="0.45">
      <c r="A3578" t="s">
        <v>1164</v>
      </c>
      <c r="B3578" t="s">
        <v>4807</v>
      </c>
      <c r="C3578" t="s">
        <v>990</v>
      </c>
      <c r="D3578" t="s">
        <v>4808</v>
      </c>
      <c r="E3578" t="s">
        <v>992</v>
      </c>
      <c r="F3578" t="s">
        <v>4809</v>
      </c>
      <c r="G3578">
        <v>84</v>
      </c>
      <c r="H3578" t="s">
        <v>1005</v>
      </c>
      <c r="I3578">
        <v>62700</v>
      </c>
      <c r="K3578" t="s">
        <v>4810</v>
      </c>
      <c r="L3578" s="106">
        <v>40187</v>
      </c>
      <c r="M3578">
        <v>14620634</v>
      </c>
      <c r="N3578" t="s">
        <v>996</v>
      </c>
      <c r="O3578" t="s">
        <v>12</v>
      </c>
      <c r="P3578" t="s">
        <v>997</v>
      </c>
      <c r="R3578" s="109" t="str">
        <f>IF(OR(P3578="SB",Q3578="SB"),"SB",0)</f>
        <v>SB</v>
      </c>
      <c r="T3578" s="110" t="s">
        <v>998</v>
      </c>
      <c r="V3578" s="113" t="str">
        <f>IF(AND(I3578&gt;=10000,I3578&lt;=19900),"Praha",(IF(AND(I3578&gt;=25001,I3578&lt;=29501),"Středočeský kraj",(IF(AND(I3578&gt;=30100,I3578&lt;=34972),"Středočeský kraj",(IF(AND(I3578&gt;=35002,I3578&lt;=36271),"Karlovarský kraj",(IF(AND(I3578&gt;=37001,I3578&lt;=39201),"Jihočeský kraj",(IF(AND(I3578&gt;=39701,I3578&lt;=39901),"Jihočeský kraj",(IF(AND(I3578&gt;=39301,I3578&lt;=39601),"Kraj Vysočina",(IF(AND(I3578&gt;=58001,I3578&lt;=59501),"Kraj Vysočina",(IF(AND(I3578&gt;=67401,I3578&lt;=67602),"Kraj Vysočina",(IF(AND(I3578&gt;=40001,I3578&lt;=44101),"Ústecký kraj",(IF(AND(I3578&gt;=46001,I3578&lt;=47201),"Liberecký kraj",(IF(AND(I3578&gt;=51202,I3578&lt;=51401),"Liberecký kraj",(IF(AND(I3578&gt;=53002,I3578&lt;=53976),"Pardubický kraj",(IF(AND(I3578&gt;=56002,I3578&lt;=57201),"Pardubický kraj",(IF(AND(I3578&gt;=60200,I3578&lt;=67201),"Jihomoravský kraj",(IF(AND(I3578&gt;=67801,I3578&lt;=68501),"Jihomoravský kraj",(IF(AND(I3578&gt;=69002,I3578&lt;=69801),"Jihomoravský kraj",(IF(AND(I3578&gt;=68601,I3578&lt;=68801),"Zlínský kraj",(IF(AND(I3578&gt;=75501,I3578&lt;=76901),"Zlínský kraj",(IF(AND(I3578&gt;=70030,I3578&lt;=74901),"Moravskoslezský kraj",(IF(AND(I3578&gt;=75000,I3578&lt;=75368),"Olomoucký kraj",(IF(AND(I3578&gt;=77200,I3578&lt;=79862),"Olomoucký kraj",(IF(AND(I3578&gt;=50011,I3578&lt;=50301),"Královéhradecký kraj",(IF(AND(I3578&gt;=54301,I3578&lt;=54303),"Královéhradecký kraj","0")))))))))))))))))))))))))))))))))))))))))))))))</f>
        <v>Jihomoravský kraj</v>
      </c>
      <c r="AB3578" t="s">
        <v>998</v>
      </c>
      <c r="AD3578" t="s">
        <v>998</v>
      </c>
      <c r="AE3578" t="s">
        <v>998</v>
      </c>
      <c r="AF3578" t="s">
        <v>998</v>
      </c>
      <c r="AG3578" s="107">
        <v>300</v>
      </c>
      <c r="AH3578" s="107">
        <v>0</v>
      </c>
      <c r="AI3578" s="107">
        <v>0</v>
      </c>
      <c r="AJ3578" t="s">
        <v>999</v>
      </c>
      <c r="AK3578" s="106">
        <v>44923</v>
      </c>
    </row>
    <row r="3579" spans="1:37" x14ac:dyDescent="0.45">
      <c r="A3579" t="s">
        <v>1284</v>
      </c>
      <c r="B3579" t="s">
        <v>4811</v>
      </c>
      <c r="C3579" t="s">
        <v>1002</v>
      </c>
      <c r="D3579" t="s">
        <v>4812</v>
      </c>
      <c r="E3579" t="s">
        <v>992</v>
      </c>
      <c r="F3579" t="s">
        <v>4809</v>
      </c>
      <c r="G3579">
        <v>84</v>
      </c>
      <c r="H3579" t="s">
        <v>1005</v>
      </c>
      <c r="I3579">
        <v>62700</v>
      </c>
      <c r="K3579" t="s">
        <v>4813</v>
      </c>
      <c r="L3579" s="106">
        <v>38909</v>
      </c>
      <c r="M3579">
        <v>14620735</v>
      </c>
      <c r="N3579" t="s">
        <v>996</v>
      </c>
      <c r="O3579" t="s">
        <v>12</v>
      </c>
      <c r="P3579" t="s">
        <v>997</v>
      </c>
      <c r="R3579" s="109" t="str">
        <f>IF(OR(P3579="SB",Q3579="SB"),"SB",0)</f>
        <v>SB</v>
      </c>
      <c r="T3579" s="110" t="s">
        <v>998</v>
      </c>
      <c r="V3579" s="113" t="str">
        <f>IF(AND(I3579&gt;=10000,I3579&lt;=19900),"Praha",(IF(AND(I3579&gt;=25001,I3579&lt;=29501),"Středočeský kraj",(IF(AND(I3579&gt;=30100,I3579&lt;=34972),"Středočeský kraj",(IF(AND(I3579&gt;=35002,I3579&lt;=36271),"Karlovarský kraj",(IF(AND(I3579&gt;=37001,I3579&lt;=39201),"Jihočeský kraj",(IF(AND(I3579&gt;=39701,I3579&lt;=39901),"Jihočeský kraj",(IF(AND(I3579&gt;=39301,I3579&lt;=39601),"Kraj Vysočina",(IF(AND(I3579&gt;=58001,I3579&lt;=59501),"Kraj Vysočina",(IF(AND(I3579&gt;=67401,I3579&lt;=67602),"Kraj Vysočina",(IF(AND(I3579&gt;=40001,I3579&lt;=44101),"Ústecký kraj",(IF(AND(I3579&gt;=46001,I3579&lt;=47201),"Liberecký kraj",(IF(AND(I3579&gt;=51202,I3579&lt;=51401),"Liberecký kraj",(IF(AND(I3579&gt;=53002,I3579&lt;=53976),"Pardubický kraj",(IF(AND(I3579&gt;=56002,I3579&lt;=57201),"Pardubický kraj",(IF(AND(I3579&gt;=60200,I3579&lt;=67201),"Jihomoravský kraj",(IF(AND(I3579&gt;=67801,I3579&lt;=68501),"Jihomoravský kraj",(IF(AND(I3579&gt;=69002,I3579&lt;=69801),"Jihomoravský kraj",(IF(AND(I3579&gt;=68601,I3579&lt;=68801),"Zlínský kraj",(IF(AND(I3579&gt;=75501,I3579&lt;=76901),"Zlínský kraj",(IF(AND(I3579&gt;=70030,I3579&lt;=74901),"Moravskoslezský kraj",(IF(AND(I3579&gt;=75000,I3579&lt;=75368),"Olomoucký kraj",(IF(AND(I3579&gt;=77200,I3579&lt;=79862),"Olomoucký kraj",(IF(AND(I3579&gt;=50011,I3579&lt;=50301),"Královéhradecký kraj",(IF(AND(I3579&gt;=54301,I3579&lt;=54303),"Královéhradecký kraj","0")))))))))))))))))))))))))))))))))))))))))))))))</f>
        <v>Jihomoravský kraj</v>
      </c>
      <c r="AB3579" t="s">
        <v>998</v>
      </c>
      <c r="AD3579" t="s">
        <v>998</v>
      </c>
      <c r="AE3579" t="s">
        <v>998</v>
      </c>
      <c r="AF3579" t="s">
        <v>998</v>
      </c>
      <c r="AG3579" s="107">
        <v>300</v>
      </c>
      <c r="AH3579" s="107">
        <v>0</v>
      </c>
      <c r="AI3579" s="107">
        <v>0</v>
      </c>
      <c r="AJ3579" t="s">
        <v>999</v>
      </c>
      <c r="AK3579" s="106">
        <v>44924</v>
      </c>
    </row>
    <row r="3580" spans="1:37" x14ac:dyDescent="0.45">
      <c r="A3580" t="s">
        <v>1128</v>
      </c>
      <c r="B3580" t="s">
        <v>6100</v>
      </c>
      <c r="C3580" t="s">
        <v>990</v>
      </c>
      <c r="D3580" t="s">
        <v>6101</v>
      </c>
      <c r="E3580" t="s">
        <v>992</v>
      </c>
      <c r="F3580" t="s">
        <v>6102</v>
      </c>
      <c r="G3580">
        <v>60</v>
      </c>
      <c r="H3580" t="s">
        <v>1005</v>
      </c>
      <c r="I3580">
        <v>62700</v>
      </c>
      <c r="K3580" t="s">
        <v>6103</v>
      </c>
      <c r="L3580" s="106">
        <v>37852</v>
      </c>
      <c r="M3580">
        <v>14730061</v>
      </c>
      <c r="N3580" t="s">
        <v>996</v>
      </c>
      <c r="O3580" t="s">
        <v>12</v>
      </c>
      <c r="P3580" t="s">
        <v>997</v>
      </c>
      <c r="R3580" s="109" t="str">
        <f>IF(OR(P3580="SB",Q3580="SB"),"SB",0)</f>
        <v>SB</v>
      </c>
      <c r="T3580" s="110" t="s">
        <v>998</v>
      </c>
      <c r="V3580" s="113" t="str">
        <f>IF(AND(I3580&gt;=10000,I3580&lt;=19900),"Praha",(IF(AND(I3580&gt;=25001,I3580&lt;=29501),"Středočeský kraj",(IF(AND(I3580&gt;=30100,I3580&lt;=34972),"Středočeský kraj",(IF(AND(I3580&gt;=35002,I3580&lt;=36271),"Karlovarský kraj",(IF(AND(I3580&gt;=37001,I3580&lt;=39201),"Jihočeský kraj",(IF(AND(I3580&gt;=39701,I3580&lt;=39901),"Jihočeský kraj",(IF(AND(I3580&gt;=39301,I3580&lt;=39601),"Kraj Vysočina",(IF(AND(I3580&gt;=58001,I3580&lt;=59501),"Kraj Vysočina",(IF(AND(I3580&gt;=67401,I3580&lt;=67602),"Kraj Vysočina",(IF(AND(I3580&gt;=40001,I3580&lt;=44101),"Ústecký kraj",(IF(AND(I3580&gt;=46001,I3580&lt;=47201),"Liberecký kraj",(IF(AND(I3580&gt;=51202,I3580&lt;=51401),"Liberecký kraj",(IF(AND(I3580&gt;=53002,I3580&lt;=53976),"Pardubický kraj",(IF(AND(I3580&gt;=56002,I3580&lt;=57201),"Pardubický kraj",(IF(AND(I3580&gt;=60200,I3580&lt;=67201),"Jihomoravský kraj",(IF(AND(I3580&gt;=67801,I3580&lt;=68501),"Jihomoravský kraj",(IF(AND(I3580&gt;=69002,I3580&lt;=69801),"Jihomoravský kraj",(IF(AND(I3580&gt;=68601,I3580&lt;=68801),"Zlínský kraj",(IF(AND(I3580&gt;=75501,I3580&lt;=76901),"Zlínský kraj",(IF(AND(I3580&gt;=70030,I3580&lt;=74901),"Moravskoslezský kraj",(IF(AND(I3580&gt;=75000,I3580&lt;=75368),"Olomoucký kraj",(IF(AND(I3580&gt;=77200,I3580&lt;=79862),"Olomoucký kraj",(IF(AND(I3580&gt;=50011,I3580&lt;=50301),"Královéhradecký kraj",(IF(AND(I3580&gt;=54301,I3580&lt;=54303),"Královéhradecký kraj","0")))))))))))))))))))))))))))))))))))))))))))))))</f>
        <v>Jihomoravský kraj</v>
      </c>
      <c r="AB3580" t="s">
        <v>998</v>
      </c>
      <c r="AD3580" t="s">
        <v>998</v>
      </c>
      <c r="AE3580" t="s">
        <v>998</v>
      </c>
      <c r="AF3580" t="s">
        <v>998</v>
      </c>
      <c r="AG3580" s="107">
        <v>300</v>
      </c>
      <c r="AH3580" s="107">
        <v>0</v>
      </c>
      <c r="AI3580" s="107">
        <v>0</v>
      </c>
      <c r="AJ3580" t="s">
        <v>999</v>
      </c>
      <c r="AK3580" s="106">
        <v>44924</v>
      </c>
    </row>
    <row r="3581" spans="1:37" x14ac:dyDescent="0.45">
      <c r="A3581" t="s">
        <v>6758</v>
      </c>
      <c r="B3581" t="s">
        <v>6757</v>
      </c>
      <c r="C3581" t="s">
        <v>990</v>
      </c>
      <c r="D3581" t="s">
        <v>6759</v>
      </c>
      <c r="E3581" t="s">
        <v>992</v>
      </c>
      <c r="F3581" t="s">
        <v>6760</v>
      </c>
      <c r="G3581">
        <v>9</v>
      </c>
      <c r="H3581" t="s">
        <v>1005</v>
      </c>
      <c r="I3581">
        <v>62700</v>
      </c>
      <c r="K3581" t="s">
        <v>6761</v>
      </c>
      <c r="L3581" s="106">
        <v>31232</v>
      </c>
      <c r="M3581">
        <v>14588807</v>
      </c>
      <c r="N3581" t="s">
        <v>1144</v>
      </c>
      <c r="O3581" t="s">
        <v>12</v>
      </c>
      <c r="P3581" t="s">
        <v>997</v>
      </c>
      <c r="R3581" s="109" t="str">
        <f>IF(OR(P3581="SB",Q3581="SB"),"SB",0)</f>
        <v>SB</v>
      </c>
      <c r="T3581" s="110" t="s">
        <v>998</v>
      </c>
      <c r="V3581" s="113" t="str">
        <f>IF(AND(I3581&gt;=10000,I3581&lt;=19900),"Praha",(IF(AND(I3581&gt;=25001,I3581&lt;=29501),"Středočeský kraj",(IF(AND(I3581&gt;=30100,I3581&lt;=34972),"Středočeský kraj",(IF(AND(I3581&gt;=35002,I3581&lt;=36271),"Karlovarský kraj",(IF(AND(I3581&gt;=37001,I3581&lt;=39201),"Jihočeský kraj",(IF(AND(I3581&gt;=39701,I3581&lt;=39901),"Jihočeský kraj",(IF(AND(I3581&gt;=39301,I3581&lt;=39601),"Kraj Vysočina",(IF(AND(I3581&gt;=58001,I3581&lt;=59501),"Kraj Vysočina",(IF(AND(I3581&gt;=67401,I3581&lt;=67602),"Kraj Vysočina",(IF(AND(I3581&gt;=40001,I3581&lt;=44101),"Ústecký kraj",(IF(AND(I3581&gt;=46001,I3581&lt;=47201),"Liberecký kraj",(IF(AND(I3581&gt;=51202,I3581&lt;=51401),"Liberecký kraj",(IF(AND(I3581&gt;=53002,I3581&lt;=53976),"Pardubický kraj",(IF(AND(I3581&gt;=56002,I3581&lt;=57201),"Pardubický kraj",(IF(AND(I3581&gt;=60200,I3581&lt;=67201),"Jihomoravský kraj",(IF(AND(I3581&gt;=67801,I3581&lt;=68501),"Jihomoravský kraj",(IF(AND(I3581&gt;=69002,I3581&lt;=69801),"Jihomoravský kraj",(IF(AND(I3581&gt;=68601,I3581&lt;=68801),"Zlínský kraj",(IF(AND(I3581&gt;=75501,I3581&lt;=76901),"Zlínský kraj",(IF(AND(I3581&gt;=70030,I3581&lt;=74901),"Moravskoslezský kraj",(IF(AND(I3581&gt;=75000,I3581&lt;=75368),"Olomoucký kraj",(IF(AND(I3581&gt;=77200,I3581&lt;=79862),"Olomoucký kraj",(IF(AND(I3581&gt;=50011,I3581&lt;=50301),"Královéhradecký kraj",(IF(AND(I3581&gt;=54301,I3581&lt;=54303),"Královéhradecký kraj","0")))))))))))))))))))))))))))))))))))))))))))))))</f>
        <v>Jihomoravský kraj</v>
      </c>
      <c r="AB3581" t="s">
        <v>998</v>
      </c>
      <c r="AD3581" t="s">
        <v>998</v>
      </c>
      <c r="AE3581" t="s">
        <v>998</v>
      </c>
      <c r="AF3581" t="s">
        <v>998</v>
      </c>
      <c r="AG3581" s="107">
        <v>300</v>
      </c>
      <c r="AH3581" s="107">
        <v>0</v>
      </c>
      <c r="AI3581" s="107">
        <v>0</v>
      </c>
      <c r="AJ3581" t="s">
        <v>999</v>
      </c>
      <c r="AK3581" s="106">
        <v>44923</v>
      </c>
    </row>
    <row r="3582" spans="1:37" x14ac:dyDescent="0.45">
      <c r="A3582" t="s">
        <v>4506</v>
      </c>
      <c r="B3582" t="s">
        <v>7332</v>
      </c>
      <c r="C3582" t="s">
        <v>990</v>
      </c>
      <c r="D3582" t="s">
        <v>7333</v>
      </c>
      <c r="E3582" t="s">
        <v>992</v>
      </c>
      <c r="F3582" t="s">
        <v>6102</v>
      </c>
      <c r="G3582">
        <v>108</v>
      </c>
      <c r="H3582" t="s">
        <v>1005</v>
      </c>
      <c r="I3582">
        <v>62700</v>
      </c>
      <c r="K3582" t="s">
        <v>7334</v>
      </c>
      <c r="L3582" s="106">
        <v>39275</v>
      </c>
      <c r="M3582">
        <v>14665801</v>
      </c>
      <c r="N3582" t="s">
        <v>996</v>
      </c>
      <c r="O3582" t="s">
        <v>12</v>
      </c>
      <c r="P3582" t="s">
        <v>997</v>
      </c>
      <c r="R3582" s="109" t="str">
        <f>IF(OR(P3582="SB",Q3582="SB"),"SB",0)</f>
        <v>SB</v>
      </c>
      <c r="T3582" s="110" t="s">
        <v>998</v>
      </c>
      <c r="V3582" s="113" t="str">
        <f>IF(AND(I3582&gt;=10000,I3582&lt;=19900),"Praha",(IF(AND(I3582&gt;=25001,I3582&lt;=29501),"Středočeský kraj",(IF(AND(I3582&gt;=30100,I3582&lt;=34972),"Středočeský kraj",(IF(AND(I3582&gt;=35002,I3582&lt;=36271),"Karlovarský kraj",(IF(AND(I3582&gt;=37001,I3582&lt;=39201),"Jihočeský kraj",(IF(AND(I3582&gt;=39701,I3582&lt;=39901),"Jihočeský kraj",(IF(AND(I3582&gt;=39301,I3582&lt;=39601),"Kraj Vysočina",(IF(AND(I3582&gt;=58001,I3582&lt;=59501),"Kraj Vysočina",(IF(AND(I3582&gt;=67401,I3582&lt;=67602),"Kraj Vysočina",(IF(AND(I3582&gt;=40001,I3582&lt;=44101),"Ústecký kraj",(IF(AND(I3582&gt;=46001,I3582&lt;=47201),"Liberecký kraj",(IF(AND(I3582&gt;=51202,I3582&lt;=51401),"Liberecký kraj",(IF(AND(I3582&gt;=53002,I3582&lt;=53976),"Pardubický kraj",(IF(AND(I3582&gt;=56002,I3582&lt;=57201),"Pardubický kraj",(IF(AND(I3582&gt;=60200,I3582&lt;=67201),"Jihomoravský kraj",(IF(AND(I3582&gt;=67801,I3582&lt;=68501),"Jihomoravský kraj",(IF(AND(I3582&gt;=69002,I3582&lt;=69801),"Jihomoravský kraj",(IF(AND(I3582&gt;=68601,I3582&lt;=68801),"Zlínský kraj",(IF(AND(I3582&gt;=75501,I3582&lt;=76901),"Zlínský kraj",(IF(AND(I3582&gt;=70030,I3582&lt;=74901),"Moravskoslezský kraj",(IF(AND(I3582&gt;=75000,I3582&lt;=75368),"Olomoucký kraj",(IF(AND(I3582&gt;=77200,I3582&lt;=79862),"Olomoucký kraj",(IF(AND(I3582&gt;=50011,I3582&lt;=50301),"Královéhradecký kraj",(IF(AND(I3582&gt;=54301,I3582&lt;=54303),"Královéhradecký kraj","0")))))))))))))))))))))))))))))))))))))))))))))))</f>
        <v>Jihomoravský kraj</v>
      </c>
      <c r="AB3582" t="s">
        <v>998</v>
      </c>
      <c r="AD3582" t="s">
        <v>998</v>
      </c>
      <c r="AE3582" t="s">
        <v>998</v>
      </c>
      <c r="AF3582" t="s">
        <v>998</v>
      </c>
      <c r="AG3582" s="107">
        <v>300</v>
      </c>
      <c r="AH3582" s="107">
        <v>0</v>
      </c>
      <c r="AI3582" s="107">
        <v>0</v>
      </c>
      <c r="AJ3582" t="s">
        <v>999</v>
      </c>
      <c r="AK3582" s="106">
        <v>44923</v>
      </c>
    </row>
    <row r="3583" spans="1:37" x14ac:dyDescent="0.45">
      <c r="A3583" t="s">
        <v>1139</v>
      </c>
      <c r="B3583" t="s">
        <v>12680</v>
      </c>
      <c r="C3583" t="s">
        <v>990</v>
      </c>
      <c r="D3583" t="s">
        <v>12681</v>
      </c>
      <c r="E3583" t="s">
        <v>992</v>
      </c>
      <c r="F3583" t="s">
        <v>5146</v>
      </c>
      <c r="G3583">
        <v>62</v>
      </c>
      <c r="H3583" t="s">
        <v>1005</v>
      </c>
      <c r="I3583">
        <v>62700</v>
      </c>
      <c r="K3583" t="s">
        <v>12682</v>
      </c>
      <c r="L3583" s="106">
        <v>39167</v>
      </c>
      <c r="M3583">
        <v>14589615</v>
      </c>
      <c r="N3583" t="s">
        <v>1144</v>
      </c>
      <c r="O3583" t="s">
        <v>12</v>
      </c>
      <c r="P3583" t="s">
        <v>997</v>
      </c>
      <c r="R3583" s="109" t="str">
        <f>IF(OR(P3583="SB",Q3583="SB"),"SB",0)</f>
        <v>SB</v>
      </c>
      <c r="T3583" s="110" t="s">
        <v>998</v>
      </c>
      <c r="V3583" s="113" t="str">
        <f>IF(AND(I3583&gt;=10000,I3583&lt;=19900),"Praha",(IF(AND(I3583&gt;=25001,I3583&lt;=29501),"Středočeský kraj",(IF(AND(I3583&gt;=30100,I3583&lt;=34972),"Středočeský kraj",(IF(AND(I3583&gt;=35002,I3583&lt;=36271),"Karlovarský kraj",(IF(AND(I3583&gt;=37001,I3583&lt;=39201),"Jihočeský kraj",(IF(AND(I3583&gt;=39701,I3583&lt;=39901),"Jihočeský kraj",(IF(AND(I3583&gt;=39301,I3583&lt;=39601),"Kraj Vysočina",(IF(AND(I3583&gt;=58001,I3583&lt;=59501),"Kraj Vysočina",(IF(AND(I3583&gt;=67401,I3583&lt;=67602),"Kraj Vysočina",(IF(AND(I3583&gt;=40001,I3583&lt;=44101),"Ústecký kraj",(IF(AND(I3583&gt;=46001,I3583&lt;=47201),"Liberecký kraj",(IF(AND(I3583&gt;=51202,I3583&lt;=51401),"Liberecký kraj",(IF(AND(I3583&gt;=53002,I3583&lt;=53976),"Pardubický kraj",(IF(AND(I3583&gt;=56002,I3583&lt;=57201),"Pardubický kraj",(IF(AND(I3583&gt;=60200,I3583&lt;=67201),"Jihomoravský kraj",(IF(AND(I3583&gt;=67801,I3583&lt;=68501),"Jihomoravský kraj",(IF(AND(I3583&gt;=69002,I3583&lt;=69801),"Jihomoravský kraj",(IF(AND(I3583&gt;=68601,I3583&lt;=68801),"Zlínský kraj",(IF(AND(I3583&gt;=75501,I3583&lt;=76901),"Zlínský kraj",(IF(AND(I3583&gt;=70030,I3583&lt;=74901),"Moravskoslezský kraj",(IF(AND(I3583&gt;=75000,I3583&lt;=75368),"Olomoucký kraj",(IF(AND(I3583&gt;=77200,I3583&lt;=79862),"Olomoucký kraj",(IF(AND(I3583&gt;=50011,I3583&lt;=50301),"Královéhradecký kraj",(IF(AND(I3583&gt;=54301,I3583&lt;=54303),"Královéhradecký kraj","0")))))))))))))))))))))))))))))))))))))))))))))))</f>
        <v>Jihomoravský kraj</v>
      </c>
      <c r="AB3583" t="s">
        <v>998</v>
      </c>
      <c r="AD3583" t="s">
        <v>998</v>
      </c>
      <c r="AE3583" t="s">
        <v>998</v>
      </c>
      <c r="AF3583" t="s">
        <v>998</v>
      </c>
      <c r="AG3583" s="107">
        <v>300</v>
      </c>
      <c r="AH3583" s="107">
        <v>0</v>
      </c>
      <c r="AI3583" s="107">
        <v>0</v>
      </c>
      <c r="AJ3583" t="s">
        <v>999</v>
      </c>
      <c r="AK3583" s="106">
        <v>44877</v>
      </c>
    </row>
    <row r="3584" spans="1:37" x14ac:dyDescent="0.45">
      <c r="A3584" t="s">
        <v>1102</v>
      </c>
      <c r="B3584" t="s">
        <v>14225</v>
      </c>
      <c r="C3584" t="s">
        <v>1002</v>
      </c>
      <c r="D3584" t="s">
        <v>14226</v>
      </c>
      <c r="E3584" t="s">
        <v>992</v>
      </c>
      <c r="F3584" t="s">
        <v>14227</v>
      </c>
      <c r="G3584" t="s">
        <v>4732</v>
      </c>
      <c r="H3584" t="s">
        <v>1005</v>
      </c>
      <c r="I3584">
        <v>62700</v>
      </c>
      <c r="K3584" t="s">
        <v>14228</v>
      </c>
      <c r="L3584" s="106">
        <v>28630</v>
      </c>
      <c r="M3584">
        <v>14643165</v>
      </c>
      <c r="N3584" t="s">
        <v>996</v>
      </c>
      <c r="O3584" t="s">
        <v>12</v>
      </c>
      <c r="P3584" t="s">
        <v>997</v>
      </c>
      <c r="R3584" s="109" t="str">
        <f>IF(OR(P3584="SB",Q3584="SB"),"SB",0)</f>
        <v>SB</v>
      </c>
      <c r="T3584" s="110" t="s">
        <v>998</v>
      </c>
      <c r="V3584" s="113" t="str">
        <f>IF(AND(I3584&gt;=10000,I3584&lt;=19900),"Praha",(IF(AND(I3584&gt;=25001,I3584&lt;=29501),"Středočeský kraj",(IF(AND(I3584&gt;=30100,I3584&lt;=34972),"Středočeský kraj",(IF(AND(I3584&gt;=35002,I3584&lt;=36271),"Karlovarský kraj",(IF(AND(I3584&gt;=37001,I3584&lt;=39201),"Jihočeský kraj",(IF(AND(I3584&gt;=39701,I3584&lt;=39901),"Jihočeský kraj",(IF(AND(I3584&gt;=39301,I3584&lt;=39601),"Kraj Vysočina",(IF(AND(I3584&gt;=58001,I3584&lt;=59501),"Kraj Vysočina",(IF(AND(I3584&gt;=67401,I3584&lt;=67602),"Kraj Vysočina",(IF(AND(I3584&gt;=40001,I3584&lt;=44101),"Ústecký kraj",(IF(AND(I3584&gt;=46001,I3584&lt;=47201),"Liberecký kraj",(IF(AND(I3584&gt;=51202,I3584&lt;=51401),"Liberecký kraj",(IF(AND(I3584&gt;=53002,I3584&lt;=53976),"Pardubický kraj",(IF(AND(I3584&gt;=56002,I3584&lt;=57201),"Pardubický kraj",(IF(AND(I3584&gt;=60200,I3584&lt;=67201),"Jihomoravský kraj",(IF(AND(I3584&gt;=67801,I3584&lt;=68501),"Jihomoravský kraj",(IF(AND(I3584&gt;=69002,I3584&lt;=69801),"Jihomoravský kraj",(IF(AND(I3584&gt;=68601,I3584&lt;=68801),"Zlínský kraj",(IF(AND(I3584&gt;=75501,I3584&lt;=76901),"Zlínský kraj",(IF(AND(I3584&gt;=70030,I3584&lt;=74901),"Moravskoslezský kraj",(IF(AND(I3584&gt;=75000,I3584&lt;=75368),"Olomoucký kraj",(IF(AND(I3584&gt;=77200,I3584&lt;=79862),"Olomoucký kraj",(IF(AND(I3584&gt;=50011,I3584&lt;=50301),"Královéhradecký kraj",(IF(AND(I3584&gt;=54301,I3584&lt;=54303),"Královéhradecký kraj","0")))))))))))))))))))))))))))))))))))))))))))))))</f>
        <v>Jihomoravský kraj</v>
      </c>
      <c r="AB3584" t="s">
        <v>998</v>
      </c>
      <c r="AD3584" t="s">
        <v>998</v>
      </c>
      <c r="AE3584" t="s">
        <v>998</v>
      </c>
      <c r="AF3584" t="s">
        <v>998</v>
      </c>
      <c r="AG3584" s="107">
        <v>0</v>
      </c>
      <c r="AH3584" s="107">
        <v>0</v>
      </c>
      <c r="AI3584" s="107">
        <v>0</v>
      </c>
      <c r="AJ3584" t="s">
        <v>1012</v>
      </c>
    </row>
    <row r="3585" spans="1:37" x14ac:dyDescent="0.45">
      <c r="A3585" t="s">
        <v>1164</v>
      </c>
      <c r="B3585" t="s">
        <v>14341</v>
      </c>
      <c r="C3585" t="s">
        <v>990</v>
      </c>
      <c r="D3585" t="s">
        <v>14346</v>
      </c>
      <c r="E3585" t="s">
        <v>992</v>
      </c>
      <c r="F3585" t="s">
        <v>4894</v>
      </c>
      <c r="G3585">
        <v>41</v>
      </c>
      <c r="H3585" t="s">
        <v>1005</v>
      </c>
      <c r="I3585">
        <v>62700</v>
      </c>
      <c r="K3585" t="s">
        <v>14347</v>
      </c>
      <c r="L3585" s="106">
        <v>28595</v>
      </c>
      <c r="M3585">
        <v>10416591</v>
      </c>
      <c r="N3585" t="s">
        <v>996</v>
      </c>
      <c r="O3585" t="s">
        <v>12</v>
      </c>
      <c r="P3585" t="s">
        <v>997</v>
      </c>
      <c r="R3585" s="109" t="str">
        <f>IF(OR(P3585="SB",Q3585="SB"),"SB",0)</f>
        <v>SB</v>
      </c>
      <c r="T3585" s="110" t="s">
        <v>998</v>
      </c>
      <c r="V3585" s="113" t="str">
        <f>IF(AND(I3585&gt;=10000,I3585&lt;=19900),"Praha",(IF(AND(I3585&gt;=25001,I3585&lt;=29501),"Středočeský kraj",(IF(AND(I3585&gt;=30100,I3585&lt;=34972),"Středočeský kraj",(IF(AND(I3585&gt;=35002,I3585&lt;=36271),"Karlovarský kraj",(IF(AND(I3585&gt;=37001,I3585&lt;=39201),"Jihočeský kraj",(IF(AND(I3585&gt;=39701,I3585&lt;=39901),"Jihočeský kraj",(IF(AND(I3585&gt;=39301,I3585&lt;=39601),"Kraj Vysočina",(IF(AND(I3585&gt;=58001,I3585&lt;=59501),"Kraj Vysočina",(IF(AND(I3585&gt;=67401,I3585&lt;=67602),"Kraj Vysočina",(IF(AND(I3585&gt;=40001,I3585&lt;=44101),"Ústecký kraj",(IF(AND(I3585&gt;=46001,I3585&lt;=47201),"Liberecký kraj",(IF(AND(I3585&gt;=51202,I3585&lt;=51401),"Liberecký kraj",(IF(AND(I3585&gt;=53002,I3585&lt;=53976),"Pardubický kraj",(IF(AND(I3585&gt;=56002,I3585&lt;=57201),"Pardubický kraj",(IF(AND(I3585&gt;=60200,I3585&lt;=67201),"Jihomoravský kraj",(IF(AND(I3585&gt;=67801,I3585&lt;=68501),"Jihomoravský kraj",(IF(AND(I3585&gt;=69002,I3585&lt;=69801),"Jihomoravský kraj",(IF(AND(I3585&gt;=68601,I3585&lt;=68801),"Zlínský kraj",(IF(AND(I3585&gt;=75501,I3585&lt;=76901),"Zlínský kraj",(IF(AND(I3585&gt;=70030,I3585&lt;=74901),"Moravskoslezský kraj",(IF(AND(I3585&gt;=75000,I3585&lt;=75368),"Olomoucký kraj",(IF(AND(I3585&gt;=77200,I3585&lt;=79862),"Olomoucký kraj",(IF(AND(I3585&gt;=50011,I3585&lt;=50301),"Královéhradecký kraj",(IF(AND(I3585&gt;=54301,I3585&lt;=54303),"Královéhradecký kraj","0")))))))))))))))))))))))))))))))))))))))))))))))</f>
        <v>Jihomoravský kraj</v>
      </c>
      <c r="AB3585" t="s">
        <v>998</v>
      </c>
      <c r="AD3585" t="s">
        <v>998</v>
      </c>
      <c r="AE3585" t="s">
        <v>998</v>
      </c>
      <c r="AF3585" t="s">
        <v>1515</v>
      </c>
      <c r="AG3585" s="107">
        <v>0</v>
      </c>
      <c r="AH3585" s="107">
        <v>0</v>
      </c>
      <c r="AI3585" s="107">
        <v>0</v>
      </c>
      <c r="AJ3585" t="s">
        <v>1012</v>
      </c>
    </row>
    <row r="3586" spans="1:37" x14ac:dyDescent="0.45">
      <c r="A3586" t="s">
        <v>1507</v>
      </c>
      <c r="B3586" t="s">
        <v>14780</v>
      </c>
      <c r="C3586" t="s">
        <v>1002</v>
      </c>
      <c r="D3586" t="s">
        <v>14781</v>
      </c>
      <c r="E3586" t="s">
        <v>992</v>
      </c>
      <c r="F3586" t="s">
        <v>14782</v>
      </c>
      <c r="G3586">
        <v>43</v>
      </c>
      <c r="H3586" t="s">
        <v>1005</v>
      </c>
      <c r="I3586">
        <v>62700</v>
      </c>
      <c r="K3586" t="s">
        <v>14783</v>
      </c>
      <c r="L3586" s="106">
        <v>40982</v>
      </c>
      <c r="M3586">
        <v>14589413</v>
      </c>
      <c r="N3586" t="s">
        <v>1144</v>
      </c>
      <c r="O3586" t="s">
        <v>12</v>
      </c>
      <c r="P3586" t="s">
        <v>997</v>
      </c>
      <c r="R3586" s="109" t="str">
        <f>IF(OR(P3586="SB",Q3586="SB"),"SB",0)</f>
        <v>SB</v>
      </c>
      <c r="T3586" s="110" t="s">
        <v>998</v>
      </c>
      <c r="V3586" s="113" t="str">
        <f>IF(AND(I3586&gt;=10000,I3586&lt;=19900),"Praha",(IF(AND(I3586&gt;=25001,I3586&lt;=29501),"Středočeský kraj",(IF(AND(I3586&gt;=30100,I3586&lt;=34972),"Středočeský kraj",(IF(AND(I3586&gt;=35002,I3586&lt;=36271),"Karlovarský kraj",(IF(AND(I3586&gt;=37001,I3586&lt;=39201),"Jihočeský kraj",(IF(AND(I3586&gt;=39701,I3586&lt;=39901),"Jihočeský kraj",(IF(AND(I3586&gt;=39301,I3586&lt;=39601),"Kraj Vysočina",(IF(AND(I3586&gt;=58001,I3586&lt;=59501),"Kraj Vysočina",(IF(AND(I3586&gt;=67401,I3586&lt;=67602),"Kraj Vysočina",(IF(AND(I3586&gt;=40001,I3586&lt;=44101),"Ústecký kraj",(IF(AND(I3586&gt;=46001,I3586&lt;=47201),"Liberecký kraj",(IF(AND(I3586&gt;=51202,I3586&lt;=51401),"Liberecký kraj",(IF(AND(I3586&gt;=53002,I3586&lt;=53976),"Pardubický kraj",(IF(AND(I3586&gt;=56002,I3586&lt;=57201),"Pardubický kraj",(IF(AND(I3586&gt;=60200,I3586&lt;=67201),"Jihomoravský kraj",(IF(AND(I3586&gt;=67801,I3586&lt;=68501),"Jihomoravský kraj",(IF(AND(I3586&gt;=69002,I3586&lt;=69801),"Jihomoravský kraj",(IF(AND(I3586&gt;=68601,I3586&lt;=68801),"Zlínský kraj",(IF(AND(I3586&gt;=75501,I3586&lt;=76901),"Zlínský kraj",(IF(AND(I3586&gt;=70030,I3586&lt;=74901),"Moravskoslezský kraj",(IF(AND(I3586&gt;=75000,I3586&lt;=75368),"Olomoucký kraj",(IF(AND(I3586&gt;=77200,I3586&lt;=79862),"Olomoucký kraj",(IF(AND(I3586&gt;=50011,I3586&lt;=50301),"Královéhradecký kraj",(IF(AND(I3586&gt;=54301,I3586&lt;=54303),"Královéhradecký kraj","0")))))))))))))))))))))))))))))))))))))))))))))))</f>
        <v>Jihomoravský kraj</v>
      </c>
      <c r="AB3586" t="s">
        <v>998</v>
      </c>
      <c r="AD3586" t="s">
        <v>998</v>
      </c>
      <c r="AE3586" t="s">
        <v>998</v>
      </c>
      <c r="AF3586" t="s">
        <v>998</v>
      </c>
      <c r="AG3586" s="107">
        <v>300</v>
      </c>
      <c r="AH3586" s="107">
        <v>0</v>
      </c>
      <c r="AI3586" s="107">
        <v>0</v>
      </c>
      <c r="AJ3586" t="s">
        <v>999</v>
      </c>
      <c r="AK3586" s="106">
        <v>44877</v>
      </c>
    </row>
    <row r="3587" spans="1:37" x14ac:dyDescent="0.45">
      <c r="A3587" t="s">
        <v>2811</v>
      </c>
      <c r="B3587" t="s">
        <v>17404</v>
      </c>
      <c r="C3587" t="s">
        <v>1002</v>
      </c>
      <c r="D3587" t="s">
        <v>17405</v>
      </c>
      <c r="E3587" t="s">
        <v>992</v>
      </c>
      <c r="F3587" t="s">
        <v>17406</v>
      </c>
      <c r="G3587" t="s">
        <v>6633</v>
      </c>
      <c r="H3587" t="s">
        <v>1005</v>
      </c>
      <c r="I3587">
        <v>62700</v>
      </c>
      <c r="K3587" t="s">
        <v>17407</v>
      </c>
      <c r="L3587" s="106">
        <v>41217</v>
      </c>
      <c r="M3587">
        <v>14659838</v>
      </c>
      <c r="N3587" t="s">
        <v>996</v>
      </c>
      <c r="O3587" t="s">
        <v>12</v>
      </c>
      <c r="P3587" t="s">
        <v>997</v>
      </c>
      <c r="R3587" s="109" t="str">
        <f>IF(OR(P3587="SB",Q3587="SB"),"SB",0)</f>
        <v>SB</v>
      </c>
      <c r="T3587" s="110" t="s">
        <v>998</v>
      </c>
      <c r="V3587" s="113" t="str">
        <f>IF(AND(I3587&gt;=10000,I3587&lt;=19900),"Praha",(IF(AND(I3587&gt;=25001,I3587&lt;=29501),"Středočeský kraj",(IF(AND(I3587&gt;=30100,I3587&lt;=34972),"Středočeský kraj",(IF(AND(I3587&gt;=35002,I3587&lt;=36271),"Karlovarský kraj",(IF(AND(I3587&gt;=37001,I3587&lt;=39201),"Jihočeský kraj",(IF(AND(I3587&gt;=39701,I3587&lt;=39901),"Jihočeský kraj",(IF(AND(I3587&gt;=39301,I3587&lt;=39601),"Kraj Vysočina",(IF(AND(I3587&gt;=58001,I3587&lt;=59501),"Kraj Vysočina",(IF(AND(I3587&gt;=67401,I3587&lt;=67602),"Kraj Vysočina",(IF(AND(I3587&gt;=40001,I3587&lt;=44101),"Ústecký kraj",(IF(AND(I3587&gt;=46001,I3587&lt;=47201),"Liberecký kraj",(IF(AND(I3587&gt;=51202,I3587&lt;=51401),"Liberecký kraj",(IF(AND(I3587&gt;=53002,I3587&lt;=53976),"Pardubický kraj",(IF(AND(I3587&gt;=56002,I3587&lt;=57201),"Pardubický kraj",(IF(AND(I3587&gt;=60200,I3587&lt;=67201),"Jihomoravský kraj",(IF(AND(I3587&gt;=67801,I3587&lt;=68501),"Jihomoravský kraj",(IF(AND(I3587&gt;=69002,I3587&lt;=69801),"Jihomoravský kraj",(IF(AND(I3587&gt;=68601,I3587&lt;=68801),"Zlínský kraj",(IF(AND(I3587&gt;=75501,I3587&lt;=76901),"Zlínský kraj",(IF(AND(I3587&gt;=70030,I3587&lt;=74901),"Moravskoslezský kraj",(IF(AND(I3587&gt;=75000,I3587&lt;=75368),"Olomoucký kraj",(IF(AND(I3587&gt;=77200,I3587&lt;=79862),"Olomoucký kraj",(IF(AND(I3587&gt;=50011,I3587&lt;=50301),"Královéhradecký kraj",(IF(AND(I3587&gt;=54301,I3587&lt;=54303),"Královéhradecký kraj","0")))))))))))))))))))))))))))))))))))))))))))))))</f>
        <v>Jihomoravský kraj</v>
      </c>
      <c r="AB3587" t="s">
        <v>998</v>
      </c>
      <c r="AD3587" t="s">
        <v>998</v>
      </c>
      <c r="AE3587" t="s">
        <v>998</v>
      </c>
      <c r="AF3587" t="s">
        <v>998</v>
      </c>
      <c r="AG3587" s="107">
        <v>300</v>
      </c>
      <c r="AH3587" s="107">
        <v>0</v>
      </c>
      <c r="AI3587" s="107">
        <v>0</v>
      </c>
      <c r="AJ3587" t="s">
        <v>999</v>
      </c>
      <c r="AK3587" s="106">
        <v>44923</v>
      </c>
    </row>
    <row r="3588" spans="1:37" x14ac:dyDescent="0.45">
      <c r="A3588" t="s">
        <v>1845</v>
      </c>
      <c r="B3588" t="s">
        <v>14499</v>
      </c>
      <c r="C3588" t="s">
        <v>990</v>
      </c>
      <c r="D3588" t="s">
        <v>14500</v>
      </c>
      <c r="E3588" t="s">
        <v>992</v>
      </c>
      <c r="F3588" t="s">
        <v>14501</v>
      </c>
      <c r="G3588">
        <v>2</v>
      </c>
      <c r="H3588" t="s">
        <v>8218</v>
      </c>
      <c r="I3588">
        <v>62800</v>
      </c>
      <c r="K3588" t="s">
        <v>14502</v>
      </c>
      <c r="L3588" s="106">
        <v>34350</v>
      </c>
      <c r="M3588">
        <v>11490665</v>
      </c>
      <c r="N3588" t="s">
        <v>996</v>
      </c>
      <c r="O3588" t="s">
        <v>12</v>
      </c>
      <c r="P3588" t="s">
        <v>997</v>
      </c>
      <c r="R3588" s="109" t="str">
        <f>IF(OR(P3588="SB",Q3588="SB"),"SB",0)</f>
        <v>SB</v>
      </c>
      <c r="T3588" s="110">
        <v>12914</v>
      </c>
      <c r="U3588" t="s">
        <v>19633</v>
      </c>
      <c r="V3588" s="113" t="str">
        <f>IF(AND(I3588&gt;=10000,I3588&lt;=19900),"Praha",(IF(AND(I3588&gt;=25001,I3588&lt;=29501),"Středočeský kraj",(IF(AND(I3588&gt;=30100,I3588&lt;=34972),"Středočeský kraj",(IF(AND(I3588&gt;=35002,I3588&lt;=36271),"Karlovarský kraj",(IF(AND(I3588&gt;=37001,I3588&lt;=39201),"Jihočeský kraj",(IF(AND(I3588&gt;=39701,I3588&lt;=39901),"Jihočeský kraj",(IF(AND(I3588&gt;=39301,I3588&lt;=39601),"Kraj Vysočina",(IF(AND(I3588&gt;=58001,I3588&lt;=59501),"Kraj Vysočina",(IF(AND(I3588&gt;=67401,I3588&lt;=67602),"Kraj Vysočina",(IF(AND(I3588&gt;=40001,I3588&lt;=44101),"Ústecký kraj",(IF(AND(I3588&gt;=46001,I3588&lt;=47201),"Liberecký kraj",(IF(AND(I3588&gt;=51202,I3588&lt;=51401),"Liberecký kraj",(IF(AND(I3588&gt;=53002,I3588&lt;=53976),"Pardubický kraj",(IF(AND(I3588&gt;=56002,I3588&lt;=57201),"Pardubický kraj",(IF(AND(I3588&gt;=60200,I3588&lt;=67201),"Jihomoravský kraj",(IF(AND(I3588&gt;=67801,I3588&lt;=68501),"Jihomoravský kraj",(IF(AND(I3588&gt;=69002,I3588&lt;=69801),"Jihomoravský kraj",(IF(AND(I3588&gt;=68601,I3588&lt;=68801),"Zlínský kraj",(IF(AND(I3588&gt;=75501,I3588&lt;=76901),"Zlínský kraj",(IF(AND(I3588&gt;=70030,I3588&lt;=74901),"Moravskoslezský kraj",(IF(AND(I3588&gt;=75000,I3588&lt;=75368),"Olomoucký kraj",(IF(AND(I3588&gt;=77200,I3588&lt;=79862),"Olomoucký kraj",(IF(AND(I3588&gt;=50011,I3588&lt;=50301),"Královéhradecký kraj",(IF(AND(I3588&gt;=54301,I3588&lt;=54303),"Královéhradecký kraj","0")))))))))))))))))))))))))))))))))))))))))))))))</f>
        <v>Jihomoravský kraj</v>
      </c>
      <c r="AD3588" t="s">
        <v>998</v>
      </c>
      <c r="AE3588" t="s">
        <v>998</v>
      </c>
      <c r="AF3588" t="s">
        <v>998</v>
      </c>
      <c r="AG3588" s="107">
        <v>0</v>
      </c>
      <c r="AH3588" s="107">
        <v>0</v>
      </c>
      <c r="AI3588" s="107">
        <v>0</v>
      </c>
      <c r="AJ3588" t="s">
        <v>1012</v>
      </c>
    </row>
    <row r="3589" spans="1:37" x14ac:dyDescent="0.45">
      <c r="A3589" t="s">
        <v>2512</v>
      </c>
      <c r="B3589" t="s">
        <v>2513</v>
      </c>
      <c r="C3589" t="s">
        <v>1002</v>
      </c>
      <c r="D3589" t="s">
        <v>2514</v>
      </c>
      <c r="E3589" t="s">
        <v>992</v>
      </c>
      <c r="F3589" t="s">
        <v>2515</v>
      </c>
      <c r="G3589">
        <v>10</v>
      </c>
      <c r="H3589" t="s">
        <v>1005</v>
      </c>
      <c r="I3589">
        <v>62800</v>
      </c>
      <c r="K3589" t="s">
        <v>2516</v>
      </c>
      <c r="L3589" s="106">
        <v>41493</v>
      </c>
      <c r="M3589">
        <v>14637004</v>
      </c>
      <c r="N3589" t="s">
        <v>996</v>
      </c>
      <c r="O3589" t="s">
        <v>12</v>
      </c>
      <c r="P3589" t="s">
        <v>997</v>
      </c>
      <c r="R3589" s="109" t="str">
        <f>IF(OR(P3589="SB",Q3589="SB"),"SB",0)</f>
        <v>SB</v>
      </c>
      <c r="T3589" s="110" t="s">
        <v>998</v>
      </c>
      <c r="V3589" s="113" t="str">
        <f>IF(AND(I3589&gt;=10000,I3589&lt;=19900),"Praha",(IF(AND(I3589&gt;=25001,I3589&lt;=29501),"Středočeský kraj",(IF(AND(I3589&gt;=30100,I3589&lt;=34972),"Středočeský kraj",(IF(AND(I3589&gt;=35002,I3589&lt;=36271),"Karlovarský kraj",(IF(AND(I3589&gt;=37001,I3589&lt;=39201),"Jihočeský kraj",(IF(AND(I3589&gt;=39701,I3589&lt;=39901),"Jihočeský kraj",(IF(AND(I3589&gt;=39301,I3589&lt;=39601),"Kraj Vysočina",(IF(AND(I3589&gt;=58001,I3589&lt;=59501),"Kraj Vysočina",(IF(AND(I3589&gt;=67401,I3589&lt;=67602),"Kraj Vysočina",(IF(AND(I3589&gt;=40001,I3589&lt;=44101),"Ústecký kraj",(IF(AND(I3589&gt;=46001,I3589&lt;=47201),"Liberecký kraj",(IF(AND(I3589&gt;=51202,I3589&lt;=51401),"Liberecký kraj",(IF(AND(I3589&gt;=53002,I3589&lt;=53976),"Pardubický kraj",(IF(AND(I3589&gt;=56002,I3589&lt;=57201),"Pardubický kraj",(IF(AND(I3589&gt;=60200,I3589&lt;=67201),"Jihomoravský kraj",(IF(AND(I3589&gt;=67801,I3589&lt;=68501),"Jihomoravský kraj",(IF(AND(I3589&gt;=69002,I3589&lt;=69801),"Jihomoravský kraj",(IF(AND(I3589&gt;=68601,I3589&lt;=68801),"Zlínský kraj",(IF(AND(I3589&gt;=75501,I3589&lt;=76901),"Zlínský kraj",(IF(AND(I3589&gt;=70030,I3589&lt;=74901),"Moravskoslezský kraj",(IF(AND(I3589&gt;=75000,I3589&lt;=75368),"Olomoucký kraj",(IF(AND(I3589&gt;=77200,I3589&lt;=79862),"Olomoucký kraj",(IF(AND(I3589&gt;=50011,I3589&lt;=50301),"Královéhradecký kraj",(IF(AND(I3589&gt;=54301,I3589&lt;=54303),"Královéhradecký kraj","0")))))))))))))))))))))))))))))))))))))))))))))))</f>
        <v>Jihomoravský kraj</v>
      </c>
      <c r="AB3589" t="s">
        <v>998</v>
      </c>
      <c r="AD3589" t="s">
        <v>998</v>
      </c>
      <c r="AE3589" t="s">
        <v>998</v>
      </c>
      <c r="AF3589" t="s">
        <v>998</v>
      </c>
      <c r="AG3589" s="107">
        <v>300</v>
      </c>
      <c r="AH3589" s="107">
        <v>0</v>
      </c>
      <c r="AI3589" s="107">
        <v>0</v>
      </c>
      <c r="AJ3589" t="s">
        <v>999</v>
      </c>
      <c r="AK3589" s="106">
        <v>44923</v>
      </c>
    </row>
    <row r="3590" spans="1:37" x14ac:dyDescent="0.45">
      <c r="A3590" t="s">
        <v>1013</v>
      </c>
      <c r="B3590" t="s">
        <v>3760</v>
      </c>
      <c r="C3590" t="s">
        <v>1002</v>
      </c>
      <c r="D3590" t="s">
        <v>3765</v>
      </c>
      <c r="E3590" t="s">
        <v>992</v>
      </c>
      <c r="F3590" t="s">
        <v>3766</v>
      </c>
      <c r="G3590">
        <v>5</v>
      </c>
      <c r="H3590" t="s">
        <v>1005</v>
      </c>
      <c r="I3590">
        <v>62800</v>
      </c>
      <c r="K3590" t="s">
        <v>3764</v>
      </c>
      <c r="L3590" s="106">
        <v>28257</v>
      </c>
      <c r="M3590">
        <v>14646195</v>
      </c>
      <c r="N3590" t="s">
        <v>996</v>
      </c>
      <c r="O3590" t="s">
        <v>12</v>
      </c>
      <c r="P3590" t="s">
        <v>997</v>
      </c>
      <c r="R3590" s="109" t="str">
        <f>IF(OR(P3590="SB",Q3590="SB"),"SB",0)</f>
        <v>SB</v>
      </c>
      <c r="T3590" s="110" t="s">
        <v>998</v>
      </c>
      <c r="V3590" s="113" t="str">
        <f>IF(AND(I3590&gt;=10000,I3590&lt;=19900),"Praha",(IF(AND(I3590&gt;=25001,I3590&lt;=29501),"Středočeský kraj",(IF(AND(I3590&gt;=30100,I3590&lt;=34972),"Středočeský kraj",(IF(AND(I3590&gt;=35002,I3590&lt;=36271),"Karlovarský kraj",(IF(AND(I3590&gt;=37001,I3590&lt;=39201),"Jihočeský kraj",(IF(AND(I3590&gt;=39701,I3590&lt;=39901),"Jihočeský kraj",(IF(AND(I3590&gt;=39301,I3590&lt;=39601),"Kraj Vysočina",(IF(AND(I3590&gt;=58001,I3590&lt;=59501),"Kraj Vysočina",(IF(AND(I3590&gt;=67401,I3590&lt;=67602),"Kraj Vysočina",(IF(AND(I3590&gt;=40001,I3590&lt;=44101),"Ústecký kraj",(IF(AND(I3590&gt;=46001,I3590&lt;=47201),"Liberecký kraj",(IF(AND(I3590&gt;=51202,I3590&lt;=51401),"Liberecký kraj",(IF(AND(I3590&gt;=53002,I3590&lt;=53976),"Pardubický kraj",(IF(AND(I3590&gt;=56002,I3590&lt;=57201),"Pardubický kraj",(IF(AND(I3590&gt;=60200,I3590&lt;=67201),"Jihomoravský kraj",(IF(AND(I3590&gt;=67801,I3590&lt;=68501),"Jihomoravský kraj",(IF(AND(I3590&gt;=69002,I3590&lt;=69801),"Jihomoravský kraj",(IF(AND(I3590&gt;=68601,I3590&lt;=68801),"Zlínský kraj",(IF(AND(I3590&gt;=75501,I3590&lt;=76901),"Zlínský kraj",(IF(AND(I3590&gt;=70030,I3590&lt;=74901),"Moravskoslezský kraj",(IF(AND(I3590&gt;=75000,I3590&lt;=75368),"Olomoucký kraj",(IF(AND(I3590&gt;=77200,I3590&lt;=79862),"Olomoucký kraj",(IF(AND(I3590&gt;=50011,I3590&lt;=50301),"Královéhradecký kraj",(IF(AND(I3590&gt;=54301,I3590&lt;=54303),"Královéhradecký kraj","0")))))))))))))))))))))))))))))))))))))))))))))))</f>
        <v>Jihomoravský kraj</v>
      </c>
      <c r="AB3590" t="s">
        <v>998</v>
      </c>
      <c r="AD3590" t="s">
        <v>998</v>
      </c>
      <c r="AE3590" t="s">
        <v>998</v>
      </c>
      <c r="AF3590" t="s">
        <v>998</v>
      </c>
      <c r="AG3590" s="107">
        <v>0</v>
      </c>
      <c r="AH3590" s="107">
        <v>0</v>
      </c>
      <c r="AI3590" s="107">
        <v>0</v>
      </c>
      <c r="AJ3590" t="s">
        <v>1012</v>
      </c>
    </row>
    <row r="3591" spans="1:37" x14ac:dyDescent="0.45">
      <c r="A3591" t="s">
        <v>3831</v>
      </c>
      <c r="B3591" t="s">
        <v>3832</v>
      </c>
      <c r="C3591" t="s">
        <v>1002</v>
      </c>
      <c r="D3591" t="s">
        <v>3833</v>
      </c>
      <c r="E3591" t="s">
        <v>992</v>
      </c>
      <c r="F3591" t="s">
        <v>3044</v>
      </c>
      <c r="G3591">
        <v>2902</v>
      </c>
      <c r="H3591" t="s">
        <v>1005</v>
      </c>
      <c r="I3591">
        <v>62800</v>
      </c>
      <c r="K3591" t="s">
        <v>3834</v>
      </c>
      <c r="L3591" s="106">
        <v>40931</v>
      </c>
      <c r="M3591">
        <v>14591029</v>
      </c>
      <c r="N3591" t="s">
        <v>1144</v>
      </c>
      <c r="O3591" t="s">
        <v>12</v>
      </c>
      <c r="P3591" t="s">
        <v>997</v>
      </c>
      <c r="R3591" s="109" t="str">
        <f>IF(OR(P3591="SB",Q3591="SB"),"SB",0)</f>
        <v>SB</v>
      </c>
      <c r="T3591" s="110" t="s">
        <v>998</v>
      </c>
      <c r="V3591" s="113" t="str">
        <f>IF(AND(I3591&gt;=10000,I3591&lt;=19900),"Praha",(IF(AND(I3591&gt;=25001,I3591&lt;=29501),"Středočeský kraj",(IF(AND(I3591&gt;=30100,I3591&lt;=34972),"Středočeský kraj",(IF(AND(I3591&gt;=35002,I3591&lt;=36271),"Karlovarský kraj",(IF(AND(I3591&gt;=37001,I3591&lt;=39201),"Jihočeský kraj",(IF(AND(I3591&gt;=39701,I3591&lt;=39901),"Jihočeský kraj",(IF(AND(I3591&gt;=39301,I3591&lt;=39601),"Kraj Vysočina",(IF(AND(I3591&gt;=58001,I3591&lt;=59501),"Kraj Vysočina",(IF(AND(I3591&gt;=67401,I3591&lt;=67602),"Kraj Vysočina",(IF(AND(I3591&gt;=40001,I3591&lt;=44101),"Ústecký kraj",(IF(AND(I3591&gt;=46001,I3591&lt;=47201),"Liberecký kraj",(IF(AND(I3591&gt;=51202,I3591&lt;=51401),"Liberecký kraj",(IF(AND(I3591&gt;=53002,I3591&lt;=53976),"Pardubický kraj",(IF(AND(I3591&gt;=56002,I3591&lt;=57201),"Pardubický kraj",(IF(AND(I3591&gt;=60200,I3591&lt;=67201),"Jihomoravský kraj",(IF(AND(I3591&gt;=67801,I3591&lt;=68501),"Jihomoravský kraj",(IF(AND(I3591&gt;=69002,I3591&lt;=69801),"Jihomoravský kraj",(IF(AND(I3591&gt;=68601,I3591&lt;=68801),"Zlínský kraj",(IF(AND(I3591&gt;=75501,I3591&lt;=76901),"Zlínský kraj",(IF(AND(I3591&gt;=70030,I3591&lt;=74901),"Moravskoslezský kraj",(IF(AND(I3591&gt;=75000,I3591&lt;=75368),"Olomoucký kraj",(IF(AND(I3591&gt;=77200,I3591&lt;=79862),"Olomoucký kraj",(IF(AND(I3591&gt;=50011,I3591&lt;=50301),"Královéhradecký kraj",(IF(AND(I3591&gt;=54301,I3591&lt;=54303),"Královéhradecký kraj","0")))))))))))))))))))))))))))))))))))))))))))))))</f>
        <v>Jihomoravský kraj</v>
      </c>
      <c r="AB3591" t="s">
        <v>998</v>
      </c>
      <c r="AD3591" t="s">
        <v>998</v>
      </c>
      <c r="AE3591" t="s">
        <v>998</v>
      </c>
      <c r="AF3591" t="s">
        <v>998</v>
      </c>
      <c r="AG3591" s="107">
        <v>300</v>
      </c>
      <c r="AH3591" s="107">
        <v>0</v>
      </c>
      <c r="AI3591" s="107">
        <v>0</v>
      </c>
      <c r="AJ3591" t="s">
        <v>999</v>
      </c>
      <c r="AK3591" s="106">
        <v>44877</v>
      </c>
    </row>
    <row r="3592" spans="1:37" x14ac:dyDescent="0.45">
      <c r="A3592" t="s">
        <v>1411</v>
      </c>
      <c r="B3592" t="s">
        <v>4919</v>
      </c>
      <c r="C3592" t="s">
        <v>990</v>
      </c>
      <c r="D3592" t="s">
        <v>4920</v>
      </c>
      <c r="E3592" t="s">
        <v>992</v>
      </c>
      <c r="F3592" t="s">
        <v>4921</v>
      </c>
      <c r="G3592">
        <v>59</v>
      </c>
      <c r="H3592" t="s">
        <v>1005</v>
      </c>
      <c r="I3592">
        <v>62800</v>
      </c>
      <c r="K3592" t="s">
        <v>4922</v>
      </c>
      <c r="L3592" s="106">
        <v>38635</v>
      </c>
      <c r="M3592">
        <v>14649936</v>
      </c>
      <c r="N3592" t="s">
        <v>996</v>
      </c>
      <c r="O3592" t="s">
        <v>12</v>
      </c>
      <c r="P3592" t="s">
        <v>997</v>
      </c>
      <c r="R3592" s="109" t="str">
        <f>IF(OR(P3592="SB",Q3592="SB"),"SB",0)</f>
        <v>SB</v>
      </c>
      <c r="T3592" s="110" t="s">
        <v>998</v>
      </c>
      <c r="V3592" s="113" t="str">
        <f>IF(AND(I3592&gt;=10000,I3592&lt;=19900),"Praha",(IF(AND(I3592&gt;=25001,I3592&lt;=29501),"Středočeský kraj",(IF(AND(I3592&gt;=30100,I3592&lt;=34972),"Středočeský kraj",(IF(AND(I3592&gt;=35002,I3592&lt;=36271),"Karlovarský kraj",(IF(AND(I3592&gt;=37001,I3592&lt;=39201),"Jihočeský kraj",(IF(AND(I3592&gt;=39701,I3592&lt;=39901),"Jihočeský kraj",(IF(AND(I3592&gt;=39301,I3592&lt;=39601),"Kraj Vysočina",(IF(AND(I3592&gt;=58001,I3592&lt;=59501),"Kraj Vysočina",(IF(AND(I3592&gt;=67401,I3592&lt;=67602),"Kraj Vysočina",(IF(AND(I3592&gt;=40001,I3592&lt;=44101),"Ústecký kraj",(IF(AND(I3592&gt;=46001,I3592&lt;=47201),"Liberecký kraj",(IF(AND(I3592&gt;=51202,I3592&lt;=51401),"Liberecký kraj",(IF(AND(I3592&gt;=53002,I3592&lt;=53976),"Pardubický kraj",(IF(AND(I3592&gt;=56002,I3592&lt;=57201),"Pardubický kraj",(IF(AND(I3592&gt;=60200,I3592&lt;=67201),"Jihomoravský kraj",(IF(AND(I3592&gt;=67801,I3592&lt;=68501),"Jihomoravský kraj",(IF(AND(I3592&gt;=69002,I3592&lt;=69801),"Jihomoravský kraj",(IF(AND(I3592&gt;=68601,I3592&lt;=68801),"Zlínský kraj",(IF(AND(I3592&gt;=75501,I3592&lt;=76901),"Zlínský kraj",(IF(AND(I3592&gt;=70030,I3592&lt;=74901),"Moravskoslezský kraj",(IF(AND(I3592&gt;=75000,I3592&lt;=75368),"Olomoucký kraj",(IF(AND(I3592&gt;=77200,I3592&lt;=79862),"Olomoucký kraj",(IF(AND(I3592&gt;=50011,I3592&lt;=50301),"Královéhradecký kraj",(IF(AND(I3592&gt;=54301,I3592&lt;=54303),"Královéhradecký kraj","0")))))))))))))))))))))))))))))))))))))))))))))))</f>
        <v>Jihomoravský kraj</v>
      </c>
      <c r="AB3592" t="s">
        <v>998</v>
      </c>
      <c r="AD3592" t="s">
        <v>998</v>
      </c>
      <c r="AE3592" t="s">
        <v>998</v>
      </c>
      <c r="AF3592" t="s">
        <v>998</v>
      </c>
      <c r="AG3592" s="107">
        <v>300</v>
      </c>
      <c r="AH3592" s="107">
        <v>0</v>
      </c>
      <c r="AI3592" s="107">
        <v>0</v>
      </c>
      <c r="AJ3592" t="s">
        <v>999</v>
      </c>
      <c r="AK3592" s="106">
        <v>44924</v>
      </c>
    </row>
    <row r="3593" spans="1:37" x14ac:dyDescent="0.45">
      <c r="A3593" t="s">
        <v>2974</v>
      </c>
      <c r="B3593" t="s">
        <v>5924</v>
      </c>
      <c r="C3593" t="s">
        <v>990</v>
      </c>
      <c r="D3593" t="s">
        <v>5925</v>
      </c>
      <c r="E3593" t="s">
        <v>992</v>
      </c>
      <c r="F3593" t="s">
        <v>2837</v>
      </c>
      <c r="G3593">
        <v>12</v>
      </c>
      <c r="H3593" t="s">
        <v>1005</v>
      </c>
      <c r="I3593">
        <v>62800</v>
      </c>
      <c r="K3593" t="s">
        <v>5926</v>
      </c>
      <c r="L3593" s="106">
        <v>40072</v>
      </c>
      <c r="M3593">
        <v>14650239</v>
      </c>
      <c r="N3593" t="s">
        <v>996</v>
      </c>
      <c r="O3593" t="s">
        <v>12</v>
      </c>
      <c r="P3593" t="s">
        <v>997</v>
      </c>
      <c r="R3593" s="109" t="str">
        <f>IF(OR(P3593="SB",Q3593="SB"),"SB",0)</f>
        <v>SB</v>
      </c>
      <c r="T3593" s="110" t="s">
        <v>998</v>
      </c>
      <c r="V3593" s="113" t="str">
        <f>IF(AND(I3593&gt;=10000,I3593&lt;=19900),"Praha",(IF(AND(I3593&gt;=25001,I3593&lt;=29501),"Středočeský kraj",(IF(AND(I3593&gt;=30100,I3593&lt;=34972),"Středočeský kraj",(IF(AND(I3593&gt;=35002,I3593&lt;=36271),"Karlovarský kraj",(IF(AND(I3593&gt;=37001,I3593&lt;=39201),"Jihočeský kraj",(IF(AND(I3593&gt;=39701,I3593&lt;=39901),"Jihočeský kraj",(IF(AND(I3593&gt;=39301,I3593&lt;=39601),"Kraj Vysočina",(IF(AND(I3593&gt;=58001,I3593&lt;=59501),"Kraj Vysočina",(IF(AND(I3593&gt;=67401,I3593&lt;=67602),"Kraj Vysočina",(IF(AND(I3593&gt;=40001,I3593&lt;=44101),"Ústecký kraj",(IF(AND(I3593&gt;=46001,I3593&lt;=47201),"Liberecký kraj",(IF(AND(I3593&gt;=51202,I3593&lt;=51401),"Liberecký kraj",(IF(AND(I3593&gt;=53002,I3593&lt;=53976),"Pardubický kraj",(IF(AND(I3593&gt;=56002,I3593&lt;=57201),"Pardubický kraj",(IF(AND(I3593&gt;=60200,I3593&lt;=67201),"Jihomoravský kraj",(IF(AND(I3593&gt;=67801,I3593&lt;=68501),"Jihomoravský kraj",(IF(AND(I3593&gt;=69002,I3593&lt;=69801),"Jihomoravský kraj",(IF(AND(I3593&gt;=68601,I3593&lt;=68801),"Zlínský kraj",(IF(AND(I3593&gt;=75501,I3593&lt;=76901),"Zlínský kraj",(IF(AND(I3593&gt;=70030,I3593&lt;=74901),"Moravskoslezský kraj",(IF(AND(I3593&gt;=75000,I3593&lt;=75368),"Olomoucký kraj",(IF(AND(I3593&gt;=77200,I3593&lt;=79862),"Olomoucký kraj",(IF(AND(I3593&gt;=50011,I3593&lt;=50301),"Královéhradecký kraj",(IF(AND(I3593&gt;=54301,I3593&lt;=54303),"Královéhradecký kraj","0")))))))))))))))))))))))))))))))))))))))))))))))</f>
        <v>Jihomoravský kraj</v>
      </c>
      <c r="AB3593" t="s">
        <v>998</v>
      </c>
      <c r="AD3593" t="s">
        <v>998</v>
      </c>
      <c r="AE3593" t="s">
        <v>998</v>
      </c>
      <c r="AF3593" t="s">
        <v>998</v>
      </c>
      <c r="AG3593" s="107">
        <v>300</v>
      </c>
      <c r="AH3593" s="107">
        <v>0</v>
      </c>
      <c r="AI3593" s="107">
        <v>0</v>
      </c>
      <c r="AJ3593" t="s">
        <v>999</v>
      </c>
      <c r="AK3593" s="106">
        <v>44923</v>
      </c>
    </row>
    <row r="3594" spans="1:37" x14ac:dyDescent="0.45">
      <c r="A3594" t="s">
        <v>1124</v>
      </c>
      <c r="B3594" t="s">
        <v>6028</v>
      </c>
      <c r="C3594" t="s">
        <v>990</v>
      </c>
      <c r="D3594" t="s">
        <v>6029</v>
      </c>
      <c r="E3594" t="s">
        <v>992</v>
      </c>
      <c r="F3594" t="s">
        <v>6030</v>
      </c>
      <c r="G3594">
        <v>5</v>
      </c>
      <c r="H3594" t="s">
        <v>1005</v>
      </c>
      <c r="I3594">
        <v>62800</v>
      </c>
      <c r="K3594" t="s">
        <v>6031</v>
      </c>
      <c r="L3594" s="106">
        <v>39046</v>
      </c>
      <c r="M3594">
        <v>14609722</v>
      </c>
      <c r="N3594" t="s">
        <v>996</v>
      </c>
      <c r="O3594" t="s">
        <v>12</v>
      </c>
      <c r="P3594" t="s">
        <v>997</v>
      </c>
      <c r="R3594" s="109" t="str">
        <f>IF(OR(P3594="SB",Q3594="SB"),"SB",0)</f>
        <v>SB</v>
      </c>
      <c r="T3594" s="110" t="s">
        <v>998</v>
      </c>
      <c r="V3594" s="113" t="str">
        <f>IF(AND(I3594&gt;=10000,I3594&lt;=19900),"Praha",(IF(AND(I3594&gt;=25001,I3594&lt;=29501),"Středočeský kraj",(IF(AND(I3594&gt;=30100,I3594&lt;=34972),"Středočeský kraj",(IF(AND(I3594&gt;=35002,I3594&lt;=36271),"Karlovarský kraj",(IF(AND(I3594&gt;=37001,I3594&lt;=39201),"Jihočeský kraj",(IF(AND(I3594&gt;=39701,I3594&lt;=39901),"Jihočeský kraj",(IF(AND(I3594&gt;=39301,I3594&lt;=39601),"Kraj Vysočina",(IF(AND(I3594&gt;=58001,I3594&lt;=59501),"Kraj Vysočina",(IF(AND(I3594&gt;=67401,I3594&lt;=67602),"Kraj Vysočina",(IF(AND(I3594&gt;=40001,I3594&lt;=44101),"Ústecký kraj",(IF(AND(I3594&gt;=46001,I3594&lt;=47201),"Liberecký kraj",(IF(AND(I3594&gt;=51202,I3594&lt;=51401),"Liberecký kraj",(IF(AND(I3594&gt;=53002,I3594&lt;=53976),"Pardubický kraj",(IF(AND(I3594&gt;=56002,I3594&lt;=57201),"Pardubický kraj",(IF(AND(I3594&gt;=60200,I3594&lt;=67201),"Jihomoravský kraj",(IF(AND(I3594&gt;=67801,I3594&lt;=68501),"Jihomoravský kraj",(IF(AND(I3594&gt;=69002,I3594&lt;=69801),"Jihomoravský kraj",(IF(AND(I3594&gt;=68601,I3594&lt;=68801),"Zlínský kraj",(IF(AND(I3594&gt;=75501,I3594&lt;=76901),"Zlínský kraj",(IF(AND(I3594&gt;=70030,I3594&lt;=74901),"Moravskoslezský kraj",(IF(AND(I3594&gt;=75000,I3594&lt;=75368),"Olomoucký kraj",(IF(AND(I3594&gt;=77200,I3594&lt;=79862),"Olomoucký kraj",(IF(AND(I3594&gt;=50011,I3594&lt;=50301),"Královéhradecký kraj",(IF(AND(I3594&gt;=54301,I3594&lt;=54303),"Královéhradecký kraj","0")))))))))))))))))))))))))))))))))))))))))))))))</f>
        <v>Jihomoravský kraj</v>
      </c>
      <c r="AB3594" t="s">
        <v>998</v>
      </c>
      <c r="AD3594" t="s">
        <v>998</v>
      </c>
      <c r="AE3594" t="s">
        <v>998</v>
      </c>
      <c r="AF3594" t="s">
        <v>998</v>
      </c>
      <c r="AG3594" s="107">
        <v>300</v>
      </c>
      <c r="AH3594" s="107">
        <v>0</v>
      </c>
      <c r="AI3594" s="107">
        <v>0</v>
      </c>
      <c r="AJ3594" t="s">
        <v>999</v>
      </c>
      <c r="AK3594" s="106">
        <v>44923</v>
      </c>
    </row>
    <row r="3595" spans="1:37" x14ac:dyDescent="0.45">
      <c r="A3595" t="s">
        <v>1061</v>
      </c>
      <c r="B3595" t="s">
        <v>6365</v>
      </c>
      <c r="C3595" t="s">
        <v>990</v>
      </c>
      <c r="D3595" t="s">
        <v>6366</v>
      </c>
      <c r="E3595" t="s">
        <v>992</v>
      </c>
      <c r="F3595" t="s">
        <v>6367</v>
      </c>
      <c r="G3595">
        <v>21</v>
      </c>
      <c r="H3595" t="s">
        <v>1005</v>
      </c>
      <c r="I3595">
        <v>62800</v>
      </c>
      <c r="K3595" t="s">
        <v>6368</v>
      </c>
      <c r="L3595" s="106">
        <v>36117</v>
      </c>
      <c r="M3595">
        <v>14608409</v>
      </c>
      <c r="N3595" t="s">
        <v>996</v>
      </c>
      <c r="O3595" t="s">
        <v>12</v>
      </c>
      <c r="P3595" t="s">
        <v>997</v>
      </c>
      <c r="R3595" s="109" t="str">
        <f>IF(OR(P3595="SB",Q3595="SB"),"SB",0)</f>
        <v>SB</v>
      </c>
      <c r="T3595" s="110" t="s">
        <v>998</v>
      </c>
      <c r="V3595" s="113" t="str">
        <f>IF(AND(I3595&gt;=10000,I3595&lt;=19900),"Praha",(IF(AND(I3595&gt;=25001,I3595&lt;=29501),"Středočeský kraj",(IF(AND(I3595&gt;=30100,I3595&lt;=34972),"Středočeský kraj",(IF(AND(I3595&gt;=35002,I3595&lt;=36271),"Karlovarský kraj",(IF(AND(I3595&gt;=37001,I3595&lt;=39201),"Jihočeský kraj",(IF(AND(I3595&gt;=39701,I3595&lt;=39901),"Jihočeský kraj",(IF(AND(I3595&gt;=39301,I3595&lt;=39601),"Kraj Vysočina",(IF(AND(I3595&gt;=58001,I3595&lt;=59501),"Kraj Vysočina",(IF(AND(I3595&gt;=67401,I3595&lt;=67602),"Kraj Vysočina",(IF(AND(I3595&gt;=40001,I3595&lt;=44101),"Ústecký kraj",(IF(AND(I3595&gt;=46001,I3595&lt;=47201),"Liberecký kraj",(IF(AND(I3595&gt;=51202,I3595&lt;=51401),"Liberecký kraj",(IF(AND(I3595&gt;=53002,I3595&lt;=53976),"Pardubický kraj",(IF(AND(I3595&gt;=56002,I3595&lt;=57201),"Pardubický kraj",(IF(AND(I3595&gt;=60200,I3595&lt;=67201),"Jihomoravský kraj",(IF(AND(I3595&gt;=67801,I3595&lt;=68501),"Jihomoravský kraj",(IF(AND(I3595&gt;=69002,I3595&lt;=69801),"Jihomoravský kraj",(IF(AND(I3595&gt;=68601,I3595&lt;=68801),"Zlínský kraj",(IF(AND(I3595&gt;=75501,I3595&lt;=76901),"Zlínský kraj",(IF(AND(I3595&gt;=70030,I3595&lt;=74901),"Moravskoslezský kraj",(IF(AND(I3595&gt;=75000,I3595&lt;=75368),"Olomoucký kraj",(IF(AND(I3595&gt;=77200,I3595&lt;=79862),"Olomoucký kraj",(IF(AND(I3595&gt;=50011,I3595&lt;=50301),"Královéhradecký kraj",(IF(AND(I3595&gt;=54301,I3595&lt;=54303),"Královéhradecký kraj","0")))))))))))))))))))))))))))))))))))))))))))))))</f>
        <v>Jihomoravský kraj</v>
      </c>
      <c r="AB3595" t="s">
        <v>998</v>
      </c>
      <c r="AD3595" t="s">
        <v>998</v>
      </c>
      <c r="AE3595" t="s">
        <v>998</v>
      </c>
      <c r="AF3595" t="s">
        <v>998</v>
      </c>
      <c r="AG3595" s="107">
        <v>300</v>
      </c>
      <c r="AH3595" s="107">
        <v>0</v>
      </c>
      <c r="AI3595" s="107">
        <v>0</v>
      </c>
      <c r="AJ3595" t="s">
        <v>999</v>
      </c>
      <c r="AK3595" s="106">
        <v>44924</v>
      </c>
    </row>
    <row r="3596" spans="1:37" x14ac:dyDescent="0.45">
      <c r="A3596" t="s">
        <v>1197</v>
      </c>
      <c r="B3596" t="s">
        <v>7570</v>
      </c>
      <c r="C3596" t="s">
        <v>1002</v>
      </c>
      <c r="D3596" t="s">
        <v>7571</v>
      </c>
      <c r="E3596" t="s">
        <v>992</v>
      </c>
      <c r="F3596" t="s">
        <v>7148</v>
      </c>
      <c r="G3596" t="s">
        <v>7572</v>
      </c>
      <c r="H3596" t="s">
        <v>1005</v>
      </c>
      <c r="I3596">
        <v>62800</v>
      </c>
      <c r="K3596" t="s">
        <v>7573</v>
      </c>
      <c r="L3596" s="106">
        <v>39961</v>
      </c>
      <c r="M3596">
        <v>14751481</v>
      </c>
      <c r="N3596" t="s">
        <v>996</v>
      </c>
      <c r="O3596" t="s">
        <v>12</v>
      </c>
      <c r="P3596" t="s">
        <v>997</v>
      </c>
      <c r="R3596" s="109" t="str">
        <f>IF(OR(P3596="SB",Q3596="SB"),"SB",0)</f>
        <v>SB</v>
      </c>
      <c r="T3596" s="110" t="s">
        <v>998</v>
      </c>
      <c r="V3596" s="113" t="str">
        <f>IF(AND(I3596&gt;=10000,I3596&lt;=19900),"Praha",(IF(AND(I3596&gt;=25001,I3596&lt;=29501),"Středočeský kraj",(IF(AND(I3596&gt;=30100,I3596&lt;=34972),"Středočeský kraj",(IF(AND(I3596&gt;=35002,I3596&lt;=36271),"Karlovarský kraj",(IF(AND(I3596&gt;=37001,I3596&lt;=39201),"Jihočeský kraj",(IF(AND(I3596&gt;=39701,I3596&lt;=39901),"Jihočeský kraj",(IF(AND(I3596&gt;=39301,I3596&lt;=39601),"Kraj Vysočina",(IF(AND(I3596&gt;=58001,I3596&lt;=59501),"Kraj Vysočina",(IF(AND(I3596&gt;=67401,I3596&lt;=67602),"Kraj Vysočina",(IF(AND(I3596&gt;=40001,I3596&lt;=44101),"Ústecký kraj",(IF(AND(I3596&gt;=46001,I3596&lt;=47201),"Liberecký kraj",(IF(AND(I3596&gt;=51202,I3596&lt;=51401),"Liberecký kraj",(IF(AND(I3596&gt;=53002,I3596&lt;=53976),"Pardubický kraj",(IF(AND(I3596&gt;=56002,I3596&lt;=57201),"Pardubický kraj",(IF(AND(I3596&gt;=60200,I3596&lt;=67201),"Jihomoravský kraj",(IF(AND(I3596&gt;=67801,I3596&lt;=68501),"Jihomoravský kraj",(IF(AND(I3596&gt;=69002,I3596&lt;=69801),"Jihomoravský kraj",(IF(AND(I3596&gt;=68601,I3596&lt;=68801),"Zlínský kraj",(IF(AND(I3596&gt;=75501,I3596&lt;=76901),"Zlínský kraj",(IF(AND(I3596&gt;=70030,I3596&lt;=74901),"Moravskoslezský kraj",(IF(AND(I3596&gt;=75000,I3596&lt;=75368),"Olomoucký kraj",(IF(AND(I3596&gt;=77200,I3596&lt;=79862),"Olomoucký kraj",(IF(AND(I3596&gt;=50011,I3596&lt;=50301),"Královéhradecký kraj",(IF(AND(I3596&gt;=54301,I3596&lt;=54303),"Královéhradecký kraj","0")))))))))))))))))))))))))))))))))))))))))))))))</f>
        <v>Jihomoravský kraj</v>
      </c>
      <c r="AB3596" t="s">
        <v>998</v>
      </c>
      <c r="AD3596" t="s">
        <v>998</v>
      </c>
      <c r="AE3596" t="s">
        <v>998</v>
      </c>
      <c r="AF3596" t="s">
        <v>998</v>
      </c>
      <c r="AG3596" s="107">
        <v>300</v>
      </c>
      <c r="AH3596" s="107">
        <v>0</v>
      </c>
      <c r="AI3596" s="107">
        <v>0</v>
      </c>
      <c r="AJ3596" t="s">
        <v>999</v>
      </c>
      <c r="AK3596" s="106">
        <v>44923</v>
      </c>
    </row>
    <row r="3597" spans="1:37" x14ac:dyDescent="0.45">
      <c r="A3597" t="s">
        <v>1087</v>
      </c>
      <c r="B3597" t="s">
        <v>7586</v>
      </c>
      <c r="C3597" t="s">
        <v>990</v>
      </c>
      <c r="D3597" t="s">
        <v>7587</v>
      </c>
      <c r="E3597" t="s">
        <v>992</v>
      </c>
      <c r="F3597" t="s">
        <v>7588</v>
      </c>
      <c r="G3597">
        <v>6</v>
      </c>
      <c r="H3597" t="s">
        <v>1005</v>
      </c>
      <c r="I3597">
        <v>62800</v>
      </c>
      <c r="K3597" t="s">
        <v>7589</v>
      </c>
      <c r="L3597" s="106">
        <v>42138</v>
      </c>
      <c r="M3597">
        <v>14655592</v>
      </c>
      <c r="N3597" t="s">
        <v>996</v>
      </c>
      <c r="O3597" t="s">
        <v>12</v>
      </c>
      <c r="P3597" t="s">
        <v>997</v>
      </c>
      <c r="R3597" s="109" t="str">
        <f>IF(OR(P3597="SB",Q3597="SB"),"SB",0)</f>
        <v>SB</v>
      </c>
      <c r="T3597" s="110" t="s">
        <v>998</v>
      </c>
      <c r="V3597" s="113" t="str">
        <f>IF(AND(I3597&gt;=10000,I3597&lt;=19900),"Praha",(IF(AND(I3597&gt;=25001,I3597&lt;=29501),"Středočeský kraj",(IF(AND(I3597&gt;=30100,I3597&lt;=34972),"Středočeský kraj",(IF(AND(I3597&gt;=35002,I3597&lt;=36271),"Karlovarský kraj",(IF(AND(I3597&gt;=37001,I3597&lt;=39201),"Jihočeský kraj",(IF(AND(I3597&gt;=39701,I3597&lt;=39901),"Jihočeský kraj",(IF(AND(I3597&gt;=39301,I3597&lt;=39601),"Kraj Vysočina",(IF(AND(I3597&gt;=58001,I3597&lt;=59501),"Kraj Vysočina",(IF(AND(I3597&gt;=67401,I3597&lt;=67602),"Kraj Vysočina",(IF(AND(I3597&gt;=40001,I3597&lt;=44101),"Ústecký kraj",(IF(AND(I3597&gt;=46001,I3597&lt;=47201),"Liberecký kraj",(IF(AND(I3597&gt;=51202,I3597&lt;=51401),"Liberecký kraj",(IF(AND(I3597&gt;=53002,I3597&lt;=53976),"Pardubický kraj",(IF(AND(I3597&gt;=56002,I3597&lt;=57201),"Pardubický kraj",(IF(AND(I3597&gt;=60200,I3597&lt;=67201),"Jihomoravský kraj",(IF(AND(I3597&gt;=67801,I3597&lt;=68501),"Jihomoravský kraj",(IF(AND(I3597&gt;=69002,I3597&lt;=69801),"Jihomoravský kraj",(IF(AND(I3597&gt;=68601,I3597&lt;=68801),"Zlínský kraj",(IF(AND(I3597&gt;=75501,I3597&lt;=76901),"Zlínský kraj",(IF(AND(I3597&gt;=70030,I3597&lt;=74901),"Moravskoslezský kraj",(IF(AND(I3597&gt;=75000,I3597&lt;=75368),"Olomoucký kraj",(IF(AND(I3597&gt;=77200,I3597&lt;=79862),"Olomoucký kraj",(IF(AND(I3597&gt;=50011,I3597&lt;=50301),"Královéhradecký kraj",(IF(AND(I3597&gt;=54301,I3597&lt;=54303),"Královéhradecký kraj","0")))))))))))))))))))))))))))))))))))))))))))))))</f>
        <v>Jihomoravský kraj</v>
      </c>
      <c r="AB3597" t="s">
        <v>998</v>
      </c>
      <c r="AD3597" t="s">
        <v>998</v>
      </c>
      <c r="AE3597" t="s">
        <v>998</v>
      </c>
      <c r="AF3597" t="s">
        <v>998</v>
      </c>
      <c r="AG3597" s="107">
        <v>300</v>
      </c>
      <c r="AH3597" s="107">
        <v>0</v>
      </c>
      <c r="AI3597" s="107">
        <v>0</v>
      </c>
      <c r="AJ3597" t="s">
        <v>999</v>
      </c>
      <c r="AK3597" s="106">
        <v>44924</v>
      </c>
    </row>
    <row r="3598" spans="1:37" x14ac:dyDescent="0.45">
      <c r="A3598" t="s">
        <v>988</v>
      </c>
      <c r="B3598" t="s">
        <v>7594</v>
      </c>
      <c r="C3598" t="s">
        <v>990</v>
      </c>
      <c r="D3598" t="s">
        <v>7596</v>
      </c>
      <c r="E3598" t="s">
        <v>992</v>
      </c>
      <c r="F3598" t="s">
        <v>1160</v>
      </c>
      <c r="G3598">
        <v>120</v>
      </c>
      <c r="H3598" t="s">
        <v>1005</v>
      </c>
      <c r="I3598">
        <v>62800</v>
      </c>
      <c r="K3598" t="s">
        <v>7597</v>
      </c>
      <c r="L3598" s="106">
        <v>39881</v>
      </c>
      <c r="M3598">
        <v>14605375</v>
      </c>
      <c r="N3598" t="s">
        <v>996</v>
      </c>
      <c r="O3598" t="s">
        <v>12</v>
      </c>
      <c r="P3598" t="s">
        <v>997</v>
      </c>
      <c r="R3598" s="109" t="str">
        <f>IF(OR(P3598="SB",Q3598="SB"),"SB",0)</f>
        <v>SB</v>
      </c>
      <c r="T3598" s="110" t="s">
        <v>998</v>
      </c>
      <c r="V3598" s="113" t="str">
        <f>IF(AND(I3598&gt;=10000,I3598&lt;=19900),"Praha",(IF(AND(I3598&gt;=25001,I3598&lt;=29501),"Středočeský kraj",(IF(AND(I3598&gt;=30100,I3598&lt;=34972),"Středočeský kraj",(IF(AND(I3598&gt;=35002,I3598&lt;=36271),"Karlovarský kraj",(IF(AND(I3598&gt;=37001,I3598&lt;=39201),"Jihočeský kraj",(IF(AND(I3598&gt;=39701,I3598&lt;=39901),"Jihočeský kraj",(IF(AND(I3598&gt;=39301,I3598&lt;=39601),"Kraj Vysočina",(IF(AND(I3598&gt;=58001,I3598&lt;=59501),"Kraj Vysočina",(IF(AND(I3598&gt;=67401,I3598&lt;=67602),"Kraj Vysočina",(IF(AND(I3598&gt;=40001,I3598&lt;=44101),"Ústecký kraj",(IF(AND(I3598&gt;=46001,I3598&lt;=47201),"Liberecký kraj",(IF(AND(I3598&gt;=51202,I3598&lt;=51401),"Liberecký kraj",(IF(AND(I3598&gt;=53002,I3598&lt;=53976),"Pardubický kraj",(IF(AND(I3598&gt;=56002,I3598&lt;=57201),"Pardubický kraj",(IF(AND(I3598&gt;=60200,I3598&lt;=67201),"Jihomoravský kraj",(IF(AND(I3598&gt;=67801,I3598&lt;=68501),"Jihomoravský kraj",(IF(AND(I3598&gt;=69002,I3598&lt;=69801),"Jihomoravský kraj",(IF(AND(I3598&gt;=68601,I3598&lt;=68801),"Zlínský kraj",(IF(AND(I3598&gt;=75501,I3598&lt;=76901),"Zlínský kraj",(IF(AND(I3598&gt;=70030,I3598&lt;=74901),"Moravskoslezský kraj",(IF(AND(I3598&gt;=75000,I3598&lt;=75368),"Olomoucký kraj",(IF(AND(I3598&gt;=77200,I3598&lt;=79862),"Olomoucký kraj",(IF(AND(I3598&gt;=50011,I3598&lt;=50301),"Královéhradecký kraj",(IF(AND(I3598&gt;=54301,I3598&lt;=54303),"Královéhradecký kraj","0")))))))))))))))))))))))))))))))))))))))))))))))</f>
        <v>Jihomoravský kraj</v>
      </c>
      <c r="AB3598" t="s">
        <v>998</v>
      </c>
      <c r="AD3598" t="s">
        <v>998</v>
      </c>
      <c r="AE3598" t="s">
        <v>998</v>
      </c>
      <c r="AF3598" t="s">
        <v>998</v>
      </c>
      <c r="AG3598" s="107">
        <v>300</v>
      </c>
      <c r="AH3598" s="107">
        <v>0</v>
      </c>
      <c r="AI3598" s="107">
        <v>0</v>
      </c>
      <c r="AJ3598" t="s">
        <v>999</v>
      </c>
      <c r="AK3598" s="106">
        <v>44923</v>
      </c>
    </row>
    <row r="3599" spans="1:37" x14ac:dyDescent="0.45">
      <c r="A3599" t="s">
        <v>1026</v>
      </c>
      <c r="B3599" t="s">
        <v>8844</v>
      </c>
      <c r="C3599" t="s">
        <v>990</v>
      </c>
      <c r="D3599" t="s">
        <v>8845</v>
      </c>
      <c r="E3599" t="s">
        <v>992</v>
      </c>
      <c r="F3599" t="s">
        <v>8846</v>
      </c>
      <c r="G3599">
        <v>2370</v>
      </c>
      <c r="H3599" t="s">
        <v>1005</v>
      </c>
      <c r="I3599">
        <v>62800</v>
      </c>
      <c r="K3599" t="s">
        <v>8847</v>
      </c>
      <c r="L3599" s="106">
        <v>41096</v>
      </c>
      <c r="M3599">
        <v>14724910</v>
      </c>
      <c r="N3599" t="s">
        <v>996</v>
      </c>
      <c r="O3599" t="s">
        <v>12</v>
      </c>
      <c r="P3599" t="s">
        <v>997</v>
      </c>
      <c r="R3599" s="109" t="str">
        <f>IF(OR(P3599="SB",Q3599="SB"),"SB",0)</f>
        <v>SB</v>
      </c>
      <c r="T3599" s="110" t="s">
        <v>998</v>
      </c>
      <c r="V3599" s="113" t="str">
        <f>IF(AND(I3599&gt;=10000,I3599&lt;=19900),"Praha",(IF(AND(I3599&gt;=25001,I3599&lt;=29501),"Středočeský kraj",(IF(AND(I3599&gt;=30100,I3599&lt;=34972),"Středočeský kraj",(IF(AND(I3599&gt;=35002,I3599&lt;=36271),"Karlovarský kraj",(IF(AND(I3599&gt;=37001,I3599&lt;=39201),"Jihočeský kraj",(IF(AND(I3599&gt;=39701,I3599&lt;=39901),"Jihočeský kraj",(IF(AND(I3599&gt;=39301,I3599&lt;=39601),"Kraj Vysočina",(IF(AND(I3599&gt;=58001,I3599&lt;=59501),"Kraj Vysočina",(IF(AND(I3599&gt;=67401,I3599&lt;=67602),"Kraj Vysočina",(IF(AND(I3599&gt;=40001,I3599&lt;=44101),"Ústecký kraj",(IF(AND(I3599&gt;=46001,I3599&lt;=47201),"Liberecký kraj",(IF(AND(I3599&gt;=51202,I3599&lt;=51401),"Liberecký kraj",(IF(AND(I3599&gt;=53002,I3599&lt;=53976),"Pardubický kraj",(IF(AND(I3599&gt;=56002,I3599&lt;=57201),"Pardubický kraj",(IF(AND(I3599&gt;=60200,I3599&lt;=67201),"Jihomoravský kraj",(IF(AND(I3599&gt;=67801,I3599&lt;=68501),"Jihomoravský kraj",(IF(AND(I3599&gt;=69002,I3599&lt;=69801),"Jihomoravský kraj",(IF(AND(I3599&gt;=68601,I3599&lt;=68801),"Zlínský kraj",(IF(AND(I3599&gt;=75501,I3599&lt;=76901),"Zlínský kraj",(IF(AND(I3599&gt;=70030,I3599&lt;=74901),"Moravskoslezský kraj",(IF(AND(I3599&gt;=75000,I3599&lt;=75368),"Olomoucký kraj",(IF(AND(I3599&gt;=77200,I3599&lt;=79862),"Olomoucký kraj",(IF(AND(I3599&gt;=50011,I3599&lt;=50301),"Královéhradecký kraj",(IF(AND(I3599&gt;=54301,I3599&lt;=54303),"Královéhradecký kraj","0")))))))))))))))))))))))))))))))))))))))))))))))</f>
        <v>Jihomoravský kraj</v>
      </c>
      <c r="AB3599" t="s">
        <v>998</v>
      </c>
      <c r="AD3599" t="s">
        <v>998</v>
      </c>
      <c r="AE3599" t="s">
        <v>998</v>
      </c>
      <c r="AF3599" t="s">
        <v>998</v>
      </c>
      <c r="AG3599" s="107">
        <v>300</v>
      </c>
      <c r="AH3599" s="107">
        <v>0</v>
      </c>
      <c r="AI3599" s="107">
        <v>0</v>
      </c>
      <c r="AJ3599" t="s">
        <v>999</v>
      </c>
      <c r="AK3599" s="106">
        <v>44923</v>
      </c>
    </row>
    <row r="3600" spans="1:37" x14ac:dyDescent="0.45">
      <c r="A3600" t="s">
        <v>1037</v>
      </c>
      <c r="B3600" t="s">
        <v>8904</v>
      </c>
      <c r="C3600" t="s">
        <v>990</v>
      </c>
      <c r="D3600" t="s">
        <v>8905</v>
      </c>
      <c r="E3600" t="s">
        <v>992</v>
      </c>
      <c r="F3600" t="s">
        <v>8906</v>
      </c>
      <c r="G3600">
        <v>6</v>
      </c>
      <c r="H3600" t="s">
        <v>1005</v>
      </c>
      <c r="I3600">
        <v>62800</v>
      </c>
      <c r="K3600" t="s">
        <v>8907</v>
      </c>
      <c r="L3600" s="106">
        <v>39872</v>
      </c>
      <c r="M3600">
        <v>14607193</v>
      </c>
      <c r="N3600" t="s">
        <v>996</v>
      </c>
      <c r="O3600" t="s">
        <v>12</v>
      </c>
      <c r="P3600" t="s">
        <v>997</v>
      </c>
      <c r="R3600" s="109" t="str">
        <f>IF(OR(P3600="SB",Q3600="SB"),"SB",0)</f>
        <v>SB</v>
      </c>
      <c r="T3600" s="110" t="s">
        <v>998</v>
      </c>
      <c r="V3600" s="113" t="str">
        <f>IF(AND(I3600&gt;=10000,I3600&lt;=19900),"Praha",(IF(AND(I3600&gt;=25001,I3600&lt;=29501),"Středočeský kraj",(IF(AND(I3600&gt;=30100,I3600&lt;=34972),"Středočeský kraj",(IF(AND(I3600&gt;=35002,I3600&lt;=36271),"Karlovarský kraj",(IF(AND(I3600&gt;=37001,I3600&lt;=39201),"Jihočeský kraj",(IF(AND(I3600&gt;=39701,I3600&lt;=39901),"Jihočeský kraj",(IF(AND(I3600&gt;=39301,I3600&lt;=39601),"Kraj Vysočina",(IF(AND(I3600&gt;=58001,I3600&lt;=59501),"Kraj Vysočina",(IF(AND(I3600&gt;=67401,I3600&lt;=67602),"Kraj Vysočina",(IF(AND(I3600&gt;=40001,I3600&lt;=44101),"Ústecký kraj",(IF(AND(I3600&gt;=46001,I3600&lt;=47201),"Liberecký kraj",(IF(AND(I3600&gt;=51202,I3600&lt;=51401),"Liberecký kraj",(IF(AND(I3600&gt;=53002,I3600&lt;=53976),"Pardubický kraj",(IF(AND(I3600&gt;=56002,I3600&lt;=57201),"Pardubický kraj",(IF(AND(I3600&gt;=60200,I3600&lt;=67201),"Jihomoravský kraj",(IF(AND(I3600&gt;=67801,I3600&lt;=68501),"Jihomoravský kraj",(IF(AND(I3600&gt;=69002,I3600&lt;=69801),"Jihomoravský kraj",(IF(AND(I3600&gt;=68601,I3600&lt;=68801),"Zlínský kraj",(IF(AND(I3600&gt;=75501,I3600&lt;=76901),"Zlínský kraj",(IF(AND(I3600&gt;=70030,I3600&lt;=74901),"Moravskoslezský kraj",(IF(AND(I3600&gt;=75000,I3600&lt;=75368),"Olomoucký kraj",(IF(AND(I3600&gt;=77200,I3600&lt;=79862),"Olomoucký kraj",(IF(AND(I3600&gt;=50011,I3600&lt;=50301),"Královéhradecký kraj",(IF(AND(I3600&gt;=54301,I3600&lt;=54303),"Královéhradecký kraj","0")))))))))))))))))))))))))))))))))))))))))))))))</f>
        <v>Jihomoravský kraj</v>
      </c>
      <c r="AB3600" t="s">
        <v>998</v>
      </c>
      <c r="AD3600" t="s">
        <v>998</v>
      </c>
      <c r="AE3600" t="s">
        <v>998</v>
      </c>
      <c r="AF3600" t="s">
        <v>998</v>
      </c>
      <c r="AG3600" s="107">
        <v>300</v>
      </c>
      <c r="AH3600" s="107">
        <v>0</v>
      </c>
      <c r="AI3600" s="107">
        <v>0</v>
      </c>
      <c r="AJ3600" t="s">
        <v>999</v>
      </c>
      <c r="AK3600" s="106">
        <v>44923</v>
      </c>
    </row>
    <row r="3601" spans="1:37" x14ac:dyDescent="0.45">
      <c r="A3601" t="s">
        <v>1013</v>
      </c>
      <c r="B3601" t="s">
        <v>8908</v>
      </c>
      <c r="C3601" t="s">
        <v>1002</v>
      </c>
      <c r="D3601" t="s">
        <v>8909</v>
      </c>
      <c r="E3601" t="s">
        <v>992</v>
      </c>
      <c r="F3601" t="s">
        <v>6994</v>
      </c>
      <c r="G3601">
        <v>6</v>
      </c>
      <c r="H3601" t="s">
        <v>1005</v>
      </c>
      <c r="I3601">
        <v>62800</v>
      </c>
      <c r="K3601" t="s">
        <v>8910</v>
      </c>
      <c r="L3601" s="106">
        <v>38595</v>
      </c>
      <c r="M3601">
        <v>14607294</v>
      </c>
      <c r="N3601" t="s">
        <v>996</v>
      </c>
      <c r="O3601" t="s">
        <v>12</v>
      </c>
      <c r="P3601" t="s">
        <v>997</v>
      </c>
      <c r="R3601" s="109" t="str">
        <f>IF(OR(P3601="SB",Q3601="SB"),"SB",0)</f>
        <v>SB</v>
      </c>
      <c r="T3601" s="110" t="s">
        <v>998</v>
      </c>
      <c r="V3601" s="113" t="str">
        <f>IF(AND(I3601&gt;=10000,I3601&lt;=19900),"Praha",(IF(AND(I3601&gt;=25001,I3601&lt;=29501),"Středočeský kraj",(IF(AND(I3601&gt;=30100,I3601&lt;=34972),"Středočeský kraj",(IF(AND(I3601&gt;=35002,I3601&lt;=36271),"Karlovarský kraj",(IF(AND(I3601&gt;=37001,I3601&lt;=39201),"Jihočeský kraj",(IF(AND(I3601&gt;=39701,I3601&lt;=39901),"Jihočeský kraj",(IF(AND(I3601&gt;=39301,I3601&lt;=39601),"Kraj Vysočina",(IF(AND(I3601&gt;=58001,I3601&lt;=59501),"Kraj Vysočina",(IF(AND(I3601&gt;=67401,I3601&lt;=67602),"Kraj Vysočina",(IF(AND(I3601&gt;=40001,I3601&lt;=44101),"Ústecký kraj",(IF(AND(I3601&gt;=46001,I3601&lt;=47201),"Liberecký kraj",(IF(AND(I3601&gt;=51202,I3601&lt;=51401),"Liberecký kraj",(IF(AND(I3601&gt;=53002,I3601&lt;=53976),"Pardubický kraj",(IF(AND(I3601&gt;=56002,I3601&lt;=57201),"Pardubický kraj",(IF(AND(I3601&gt;=60200,I3601&lt;=67201),"Jihomoravský kraj",(IF(AND(I3601&gt;=67801,I3601&lt;=68501),"Jihomoravský kraj",(IF(AND(I3601&gt;=69002,I3601&lt;=69801),"Jihomoravský kraj",(IF(AND(I3601&gt;=68601,I3601&lt;=68801),"Zlínský kraj",(IF(AND(I3601&gt;=75501,I3601&lt;=76901),"Zlínský kraj",(IF(AND(I3601&gt;=70030,I3601&lt;=74901),"Moravskoslezský kraj",(IF(AND(I3601&gt;=75000,I3601&lt;=75368),"Olomoucký kraj",(IF(AND(I3601&gt;=77200,I3601&lt;=79862),"Olomoucký kraj",(IF(AND(I3601&gt;=50011,I3601&lt;=50301),"Královéhradecký kraj",(IF(AND(I3601&gt;=54301,I3601&lt;=54303),"Královéhradecký kraj","0")))))))))))))))))))))))))))))))))))))))))))))))</f>
        <v>Jihomoravský kraj</v>
      </c>
      <c r="AB3601" t="s">
        <v>998</v>
      </c>
      <c r="AD3601" t="s">
        <v>998</v>
      </c>
      <c r="AE3601" t="s">
        <v>998</v>
      </c>
      <c r="AF3601" t="s">
        <v>998</v>
      </c>
      <c r="AG3601" s="107">
        <v>300</v>
      </c>
      <c r="AH3601" s="107">
        <v>0</v>
      </c>
      <c r="AI3601" s="107">
        <v>0</v>
      </c>
      <c r="AJ3601" t="s">
        <v>999</v>
      </c>
      <c r="AK3601" s="106">
        <v>44924</v>
      </c>
    </row>
    <row r="3602" spans="1:37" x14ac:dyDescent="0.45">
      <c r="A3602" t="s">
        <v>1026</v>
      </c>
      <c r="B3602" t="s">
        <v>9160</v>
      </c>
      <c r="C3602" t="s">
        <v>990</v>
      </c>
      <c r="D3602" t="s">
        <v>9161</v>
      </c>
      <c r="E3602" t="s">
        <v>992</v>
      </c>
      <c r="F3602" t="s">
        <v>6367</v>
      </c>
      <c r="G3602">
        <v>6</v>
      </c>
      <c r="H3602" t="s">
        <v>1005</v>
      </c>
      <c r="I3602">
        <v>62800</v>
      </c>
      <c r="K3602" t="s">
        <v>9162</v>
      </c>
      <c r="L3602" s="106">
        <v>33114</v>
      </c>
      <c r="M3602">
        <v>14630132</v>
      </c>
      <c r="N3602" t="s">
        <v>996</v>
      </c>
      <c r="O3602" t="s">
        <v>12</v>
      </c>
      <c r="P3602" t="s">
        <v>997</v>
      </c>
      <c r="R3602" s="109" t="str">
        <f>IF(OR(P3602="SB",Q3602="SB"),"SB",0)</f>
        <v>SB</v>
      </c>
      <c r="T3602" s="110" t="s">
        <v>998</v>
      </c>
      <c r="V3602" s="113" t="str">
        <f>IF(AND(I3602&gt;=10000,I3602&lt;=19900),"Praha",(IF(AND(I3602&gt;=25001,I3602&lt;=29501),"Středočeský kraj",(IF(AND(I3602&gt;=30100,I3602&lt;=34972),"Středočeský kraj",(IF(AND(I3602&gt;=35002,I3602&lt;=36271),"Karlovarský kraj",(IF(AND(I3602&gt;=37001,I3602&lt;=39201),"Jihočeský kraj",(IF(AND(I3602&gt;=39701,I3602&lt;=39901),"Jihočeský kraj",(IF(AND(I3602&gt;=39301,I3602&lt;=39601),"Kraj Vysočina",(IF(AND(I3602&gt;=58001,I3602&lt;=59501),"Kraj Vysočina",(IF(AND(I3602&gt;=67401,I3602&lt;=67602),"Kraj Vysočina",(IF(AND(I3602&gt;=40001,I3602&lt;=44101),"Ústecký kraj",(IF(AND(I3602&gt;=46001,I3602&lt;=47201),"Liberecký kraj",(IF(AND(I3602&gt;=51202,I3602&lt;=51401),"Liberecký kraj",(IF(AND(I3602&gt;=53002,I3602&lt;=53976),"Pardubický kraj",(IF(AND(I3602&gt;=56002,I3602&lt;=57201),"Pardubický kraj",(IF(AND(I3602&gt;=60200,I3602&lt;=67201),"Jihomoravský kraj",(IF(AND(I3602&gt;=67801,I3602&lt;=68501),"Jihomoravský kraj",(IF(AND(I3602&gt;=69002,I3602&lt;=69801),"Jihomoravský kraj",(IF(AND(I3602&gt;=68601,I3602&lt;=68801),"Zlínský kraj",(IF(AND(I3602&gt;=75501,I3602&lt;=76901),"Zlínský kraj",(IF(AND(I3602&gt;=70030,I3602&lt;=74901),"Moravskoslezský kraj",(IF(AND(I3602&gt;=75000,I3602&lt;=75368),"Olomoucký kraj",(IF(AND(I3602&gt;=77200,I3602&lt;=79862),"Olomoucký kraj",(IF(AND(I3602&gt;=50011,I3602&lt;=50301),"Královéhradecký kraj",(IF(AND(I3602&gt;=54301,I3602&lt;=54303),"Královéhradecký kraj","0")))))))))))))))))))))))))))))))))))))))))))))))</f>
        <v>Jihomoravský kraj</v>
      </c>
      <c r="AB3602" t="s">
        <v>998</v>
      </c>
      <c r="AD3602" t="s">
        <v>998</v>
      </c>
      <c r="AE3602" t="s">
        <v>998</v>
      </c>
      <c r="AF3602" t="s">
        <v>998</v>
      </c>
      <c r="AG3602" s="107">
        <v>0</v>
      </c>
      <c r="AH3602" s="107">
        <v>0</v>
      </c>
      <c r="AI3602" s="107">
        <v>0</v>
      </c>
      <c r="AJ3602" t="s">
        <v>1012</v>
      </c>
    </row>
    <row r="3603" spans="1:37" x14ac:dyDescent="0.45">
      <c r="A3603" t="s">
        <v>2668</v>
      </c>
      <c r="B3603" t="s">
        <v>9361</v>
      </c>
      <c r="C3603" t="s">
        <v>990</v>
      </c>
      <c r="D3603" t="s">
        <v>9362</v>
      </c>
      <c r="E3603" t="s">
        <v>992</v>
      </c>
      <c r="F3603" t="s">
        <v>9363</v>
      </c>
      <c r="G3603">
        <v>7</v>
      </c>
      <c r="H3603" t="s">
        <v>1005</v>
      </c>
      <c r="I3603">
        <v>62800</v>
      </c>
      <c r="K3603" t="s">
        <v>9364</v>
      </c>
      <c r="L3603" s="106">
        <v>26618</v>
      </c>
      <c r="M3603">
        <v>14624674</v>
      </c>
      <c r="N3603" t="s">
        <v>996</v>
      </c>
      <c r="O3603" t="s">
        <v>12</v>
      </c>
      <c r="P3603" t="s">
        <v>997</v>
      </c>
      <c r="R3603" s="109" t="str">
        <f>IF(OR(P3603="SB",Q3603="SB"),"SB",0)</f>
        <v>SB</v>
      </c>
      <c r="T3603" s="110" t="s">
        <v>998</v>
      </c>
      <c r="V3603" s="113" t="str">
        <f>IF(AND(I3603&gt;=10000,I3603&lt;=19900),"Praha",(IF(AND(I3603&gt;=25001,I3603&lt;=29501),"Středočeský kraj",(IF(AND(I3603&gt;=30100,I3603&lt;=34972),"Středočeský kraj",(IF(AND(I3603&gt;=35002,I3603&lt;=36271),"Karlovarský kraj",(IF(AND(I3603&gt;=37001,I3603&lt;=39201),"Jihočeský kraj",(IF(AND(I3603&gt;=39701,I3603&lt;=39901),"Jihočeský kraj",(IF(AND(I3603&gt;=39301,I3603&lt;=39601),"Kraj Vysočina",(IF(AND(I3603&gt;=58001,I3603&lt;=59501),"Kraj Vysočina",(IF(AND(I3603&gt;=67401,I3603&lt;=67602),"Kraj Vysočina",(IF(AND(I3603&gt;=40001,I3603&lt;=44101),"Ústecký kraj",(IF(AND(I3603&gt;=46001,I3603&lt;=47201),"Liberecký kraj",(IF(AND(I3603&gt;=51202,I3603&lt;=51401),"Liberecký kraj",(IF(AND(I3603&gt;=53002,I3603&lt;=53976),"Pardubický kraj",(IF(AND(I3603&gt;=56002,I3603&lt;=57201),"Pardubický kraj",(IF(AND(I3603&gt;=60200,I3603&lt;=67201),"Jihomoravský kraj",(IF(AND(I3603&gt;=67801,I3603&lt;=68501),"Jihomoravský kraj",(IF(AND(I3603&gt;=69002,I3603&lt;=69801),"Jihomoravský kraj",(IF(AND(I3603&gt;=68601,I3603&lt;=68801),"Zlínský kraj",(IF(AND(I3603&gt;=75501,I3603&lt;=76901),"Zlínský kraj",(IF(AND(I3603&gt;=70030,I3603&lt;=74901),"Moravskoslezský kraj",(IF(AND(I3603&gt;=75000,I3603&lt;=75368),"Olomoucký kraj",(IF(AND(I3603&gt;=77200,I3603&lt;=79862),"Olomoucký kraj",(IF(AND(I3603&gt;=50011,I3603&lt;=50301),"Královéhradecký kraj",(IF(AND(I3603&gt;=54301,I3603&lt;=54303),"Královéhradecký kraj","0")))))))))))))))))))))))))))))))))))))))))))))))</f>
        <v>Jihomoravský kraj</v>
      </c>
      <c r="AB3603" t="s">
        <v>998</v>
      </c>
      <c r="AD3603" t="s">
        <v>998</v>
      </c>
      <c r="AE3603" t="s">
        <v>998</v>
      </c>
      <c r="AF3603" t="s">
        <v>998</v>
      </c>
      <c r="AG3603" s="107">
        <v>0</v>
      </c>
      <c r="AH3603" s="107">
        <v>0</v>
      </c>
      <c r="AI3603" s="107">
        <v>0</v>
      </c>
      <c r="AJ3603" t="s">
        <v>1012</v>
      </c>
    </row>
    <row r="3604" spans="1:37" x14ac:dyDescent="0.45">
      <c r="A3604" t="s">
        <v>9519</v>
      </c>
      <c r="B3604" t="s">
        <v>9518</v>
      </c>
      <c r="C3604" t="s">
        <v>990</v>
      </c>
      <c r="D3604" t="s">
        <v>9520</v>
      </c>
      <c r="E3604" t="s">
        <v>992</v>
      </c>
      <c r="F3604" t="s">
        <v>9521</v>
      </c>
      <c r="G3604" t="s">
        <v>9522</v>
      </c>
      <c r="H3604" t="s">
        <v>1005</v>
      </c>
      <c r="I3604">
        <v>62800</v>
      </c>
      <c r="K3604" t="s">
        <v>9523</v>
      </c>
      <c r="L3604" s="106">
        <v>39231</v>
      </c>
      <c r="M3604">
        <v>14727132</v>
      </c>
      <c r="N3604" t="s">
        <v>996</v>
      </c>
      <c r="O3604" t="s">
        <v>12</v>
      </c>
      <c r="P3604" t="s">
        <v>997</v>
      </c>
      <c r="R3604" s="109" t="str">
        <f>IF(OR(P3604="SB",Q3604="SB"),"SB",0)</f>
        <v>SB</v>
      </c>
      <c r="T3604" s="110" t="s">
        <v>998</v>
      </c>
      <c r="V3604" s="113" t="str">
        <f>IF(AND(I3604&gt;=10000,I3604&lt;=19900),"Praha",(IF(AND(I3604&gt;=25001,I3604&lt;=29501),"Středočeský kraj",(IF(AND(I3604&gt;=30100,I3604&lt;=34972),"Středočeský kraj",(IF(AND(I3604&gt;=35002,I3604&lt;=36271),"Karlovarský kraj",(IF(AND(I3604&gt;=37001,I3604&lt;=39201),"Jihočeský kraj",(IF(AND(I3604&gt;=39701,I3604&lt;=39901),"Jihočeský kraj",(IF(AND(I3604&gt;=39301,I3604&lt;=39601),"Kraj Vysočina",(IF(AND(I3604&gt;=58001,I3604&lt;=59501),"Kraj Vysočina",(IF(AND(I3604&gt;=67401,I3604&lt;=67602),"Kraj Vysočina",(IF(AND(I3604&gt;=40001,I3604&lt;=44101),"Ústecký kraj",(IF(AND(I3604&gt;=46001,I3604&lt;=47201),"Liberecký kraj",(IF(AND(I3604&gt;=51202,I3604&lt;=51401),"Liberecký kraj",(IF(AND(I3604&gt;=53002,I3604&lt;=53976),"Pardubický kraj",(IF(AND(I3604&gt;=56002,I3604&lt;=57201),"Pardubický kraj",(IF(AND(I3604&gt;=60200,I3604&lt;=67201),"Jihomoravský kraj",(IF(AND(I3604&gt;=67801,I3604&lt;=68501),"Jihomoravský kraj",(IF(AND(I3604&gt;=69002,I3604&lt;=69801),"Jihomoravský kraj",(IF(AND(I3604&gt;=68601,I3604&lt;=68801),"Zlínský kraj",(IF(AND(I3604&gt;=75501,I3604&lt;=76901),"Zlínský kraj",(IF(AND(I3604&gt;=70030,I3604&lt;=74901),"Moravskoslezský kraj",(IF(AND(I3604&gt;=75000,I3604&lt;=75368),"Olomoucký kraj",(IF(AND(I3604&gt;=77200,I3604&lt;=79862),"Olomoucký kraj",(IF(AND(I3604&gt;=50011,I3604&lt;=50301),"Královéhradecký kraj",(IF(AND(I3604&gt;=54301,I3604&lt;=54303),"Královéhradecký kraj","0")))))))))))))))))))))))))))))))))))))))))))))))</f>
        <v>Jihomoravský kraj</v>
      </c>
      <c r="AB3604" t="s">
        <v>998</v>
      </c>
      <c r="AD3604" t="s">
        <v>998</v>
      </c>
      <c r="AE3604" t="s">
        <v>998</v>
      </c>
      <c r="AF3604" t="s">
        <v>998</v>
      </c>
      <c r="AG3604" s="107">
        <v>300</v>
      </c>
      <c r="AH3604" s="107">
        <v>0</v>
      </c>
      <c r="AI3604" s="107">
        <v>0</v>
      </c>
      <c r="AJ3604" t="s">
        <v>999</v>
      </c>
      <c r="AK3604" s="106">
        <v>44923</v>
      </c>
    </row>
    <row r="3605" spans="1:37" x14ac:dyDescent="0.45">
      <c r="A3605" t="s">
        <v>1462</v>
      </c>
      <c r="B3605" t="s">
        <v>9639</v>
      </c>
      <c r="C3605" t="s">
        <v>990</v>
      </c>
      <c r="D3605" t="s">
        <v>9643</v>
      </c>
      <c r="E3605" t="s">
        <v>992</v>
      </c>
      <c r="F3605" t="s">
        <v>9644</v>
      </c>
      <c r="G3605">
        <v>21</v>
      </c>
      <c r="H3605" t="s">
        <v>1005</v>
      </c>
      <c r="I3605">
        <v>62800</v>
      </c>
      <c r="K3605" t="s">
        <v>9645</v>
      </c>
      <c r="L3605" s="106">
        <v>29303</v>
      </c>
      <c r="M3605">
        <v>14633667</v>
      </c>
      <c r="N3605" t="s">
        <v>996</v>
      </c>
      <c r="O3605" t="s">
        <v>12</v>
      </c>
      <c r="P3605" t="s">
        <v>997</v>
      </c>
      <c r="R3605" s="109" t="str">
        <f>IF(OR(P3605="SB",Q3605="SB"),"SB",0)</f>
        <v>SB</v>
      </c>
      <c r="T3605" s="110" t="s">
        <v>998</v>
      </c>
      <c r="V3605" s="113" t="str">
        <f>IF(AND(I3605&gt;=10000,I3605&lt;=19900),"Praha",(IF(AND(I3605&gt;=25001,I3605&lt;=29501),"Středočeský kraj",(IF(AND(I3605&gt;=30100,I3605&lt;=34972),"Středočeský kraj",(IF(AND(I3605&gt;=35002,I3605&lt;=36271),"Karlovarský kraj",(IF(AND(I3605&gt;=37001,I3605&lt;=39201),"Jihočeský kraj",(IF(AND(I3605&gt;=39701,I3605&lt;=39901),"Jihočeský kraj",(IF(AND(I3605&gt;=39301,I3605&lt;=39601),"Kraj Vysočina",(IF(AND(I3605&gt;=58001,I3605&lt;=59501),"Kraj Vysočina",(IF(AND(I3605&gt;=67401,I3605&lt;=67602),"Kraj Vysočina",(IF(AND(I3605&gt;=40001,I3605&lt;=44101),"Ústecký kraj",(IF(AND(I3605&gt;=46001,I3605&lt;=47201),"Liberecký kraj",(IF(AND(I3605&gt;=51202,I3605&lt;=51401),"Liberecký kraj",(IF(AND(I3605&gt;=53002,I3605&lt;=53976),"Pardubický kraj",(IF(AND(I3605&gt;=56002,I3605&lt;=57201),"Pardubický kraj",(IF(AND(I3605&gt;=60200,I3605&lt;=67201),"Jihomoravský kraj",(IF(AND(I3605&gt;=67801,I3605&lt;=68501),"Jihomoravský kraj",(IF(AND(I3605&gt;=69002,I3605&lt;=69801),"Jihomoravský kraj",(IF(AND(I3605&gt;=68601,I3605&lt;=68801),"Zlínský kraj",(IF(AND(I3605&gt;=75501,I3605&lt;=76901),"Zlínský kraj",(IF(AND(I3605&gt;=70030,I3605&lt;=74901),"Moravskoslezský kraj",(IF(AND(I3605&gt;=75000,I3605&lt;=75368),"Olomoucký kraj",(IF(AND(I3605&gt;=77200,I3605&lt;=79862),"Olomoucký kraj",(IF(AND(I3605&gt;=50011,I3605&lt;=50301),"Královéhradecký kraj",(IF(AND(I3605&gt;=54301,I3605&lt;=54303),"Královéhradecký kraj","0")))))))))))))))))))))))))))))))))))))))))))))))</f>
        <v>Jihomoravský kraj</v>
      </c>
      <c r="AB3605" t="s">
        <v>998</v>
      </c>
      <c r="AD3605" t="s">
        <v>998</v>
      </c>
      <c r="AE3605" t="s">
        <v>998</v>
      </c>
      <c r="AF3605" t="s">
        <v>998</v>
      </c>
      <c r="AG3605" s="107">
        <v>0</v>
      </c>
      <c r="AH3605" s="107">
        <v>0</v>
      </c>
      <c r="AI3605" s="107">
        <v>0</v>
      </c>
      <c r="AJ3605" t="s">
        <v>1012</v>
      </c>
    </row>
    <row r="3606" spans="1:37" x14ac:dyDescent="0.45">
      <c r="A3606" t="s">
        <v>988</v>
      </c>
      <c r="B3606" t="s">
        <v>11263</v>
      </c>
      <c r="C3606" t="s">
        <v>990</v>
      </c>
      <c r="D3606" t="s">
        <v>11264</v>
      </c>
      <c r="E3606" t="s">
        <v>992</v>
      </c>
      <c r="F3606" t="s">
        <v>11265</v>
      </c>
      <c r="G3606">
        <v>1</v>
      </c>
      <c r="H3606" t="s">
        <v>1005</v>
      </c>
      <c r="I3606">
        <v>62800</v>
      </c>
      <c r="K3606" t="s">
        <v>11266</v>
      </c>
      <c r="L3606" s="106">
        <v>37310</v>
      </c>
      <c r="M3606">
        <v>14654380</v>
      </c>
      <c r="N3606" t="s">
        <v>996</v>
      </c>
      <c r="O3606" t="s">
        <v>12</v>
      </c>
      <c r="P3606" t="s">
        <v>997</v>
      </c>
      <c r="R3606" s="109" t="str">
        <f>IF(OR(P3606="SB",Q3606="SB"),"SB",0)</f>
        <v>SB</v>
      </c>
      <c r="T3606" s="110" t="s">
        <v>998</v>
      </c>
      <c r="V3606" s="113" t="str">
        <f>IF(AND(I3606&gt;=10000,I3606&lt;=19900),"Praha",(IF(AND(I3606&gt;=25001,I3606&lt;=29501),"Středočeský kraj",(IF(AND(I3606&gt;=30100,I3606&lt;=34972),"Středočeský kraj",(IF(AND(I3606&gt;=35002,I3606&lt;=36271),"Karlovarský kraj",(IF(AND(I3606&gt;=37001,I3606&lt;=39201),"Jihočeský kraj",(IF(AND(I3606&gt;=39701,I3606&lt;=39901),"Jihočeský kraj",(IF(AND(I3606&gt;=39301,I3606&lt;=39601),"Kraj Vysočina",(IF(AND(I3606&gt;=58001,I3606&lt;=59501),"Kraj Vysočina",(IF(AND(I3606&gt;=67401,I3606&lt;=67602),"Kraj Vysočina",(IF(AND(I3606&gt;=40001,I3606&lt;=44101),"Ústecký kraj",(IF(AND(I3606&gt;=46001,I3606&lt;=47201),"Liberecký kraj",(IF(AND(I3606&gt;=51202,I3606&lt;=51401),"Liberecký kraj",(IF(AND(I3606&gt;=53002,I3606&lt;=53976),"Pardubický kraj",(IF(AND(I3606&gt;=56002,I3606&lt;=57201),"Pardubický kraj",(IF(AND(I3606&gt;=60200,I3606&lt;=67201),"Jihomoravský kraj",(IF(AND(I3606&gt;=67801,I3606&lt;=68501),"Jihomoravský kraj",(IF(AND(I3606&gt;=69002,I3606&lt;=69801),"Jihomoravský kraj",(IF(AND(I3606&gt;=68601,I3606&lt;=68801),"Zlínský kraj",(IF(AND(I3606&gt;=75501,I3606&lt;=76901),"Zlínský kraj",(IF(AND(I3606&gt;=70030,I3606&lt;=74901),"Moravskoslezský kraj",(IF(AND(I3606&gt;=75000,I3606&lt;=75368),"Olomoucký kraj",(IF(AND(I3606&gt;=77200,I3606&lt;=79862),"Olomoucký kraj",(IF(AND(I3606&gt;=50011,I3606&lt;=50301),"Královéhradecký kraj",(IF(AND(I3606&gt;=54301,I3606&lt;=54303),"Královéhradecký kraj","0")))))))))))))))))))))))))))))))))))))))))))))))</f>
        <v>Jihomoravský kraj</v>
      </c>
      <c r="AB3606" t="s">
        <v>998</v>
      </c>
      <c r="AD3606" t="s">
        <v>998</v>
      </c>
      <c r="AE3606" t="s">
        <v>998</v>
      </c>
      <c r="AF3606" t="s">
        <v>998</v>
      </c>
      <c r="AG3606" s="107">
        <v>300</v>
      </c>
      <c r="AH3606" s="107">
        <v>0</v>
      </c>
      <c r="AI3606" s="107">
        <v>0</v>
      </c>
      <c r="AJ3606" t="s">
        <v>999</v>
      </c>
      <c r="AK3606" s="106">
        <v>44924</v>
      </c>
    </row>
    <row r="3607" spans="1:37" x14ac:dyDescent="0.45">
      <c r="A3607" t="s">
        <v>1164</v>
      </c>
      <c r="B3607" t="s">
        <v>12121</v>
      </c>
      <c r="C3607" t="s">
        <v>990</v>
      </c>
      <c r="D3607" t="s">
        <v>12122</v>
      </c>
      <c r="E3607" t="s">
        <v>992</v>
      </c>
      <c r="F3607" t="s">
        <v>1863</v>
      </c>
      <c r="G3607">
        <v>11</v>
      </c>
      <c r="H3607" t="s">
        <v>1005</v>
      </c>
      <c r="I3607">
        <v>62800</v>
      </c>
      <c r="K3607" t="s">
        <v>12123</v>
      </c>
      <c r="L3607" s="106">
        <v>27838</v>
      </c>
      <c r="M3607">
        <v>14586480</v>
      </c>
      <c r="N3607" t="s">
        <v>1144</v>
      </c>
      <c r="O3607" t="s">
        <v>12</v>
      </c>
      <c r="P3607" t="s">
        <v>997</v>
      </c>
      <c r="R3607" s="109" t="str">
        <f>IF(OR(P3607="SB",Q3607="SB"),"SB",0)</f>
        <v>SB</v>
      </c>
      <c r="T3607" s="110" t="s">
        <v>998</v>
      </c>
      <c r="V3607" s="113" t="str">
        <f>IF(AND(I3607&gt;=10000,I3607&lt;=19900),"Praha",(IF(AND(I3607&gt;=25001,I3607&lt;=29501),"Středočeský kraj",(IF(AND(I3607&gt;=30100,I3607&lt;=34972),"Středočeský kraj",(IF(AND(I3607&gt;=35002,I3607&lt;=36271),"Karlovarský kraj",(IF(AND(I3607&gt;=37001,I3607&lt;=39201),"Jihočeský kraj",(IF(AND(I3607&gt;=39701,I3607&lt;=39901),"Jihočeský kraj",(IF(AND(I3607&gt;=39301,I3607&lt;=39601),"Kraj Vysočina",(IF(AND(I3607&gt;=58001,I3607&lt;=59501),"Kraj Vysočina",(IF(AND(I3607&gt;=67401,I3607&lt;=67602),"Kraj Vysočina",(IF(AND(I3607&gt;=40001,I3607&lt;=44101),"Ústecký kraj",(IF(AND(I3607&gt;=46001,I3607&lt;=47201),"Liberecký kraj",(IF(AND(I3607&gt;=51202,I3607&lt;=51401),"Liberecký kraj",(IF(AND(I3607&gt;=53002,I3607&lt;=53976),"Pardubický kraj",(IF(AND(I3607&gt;=56002,I3607&lt;=57201),"Pardubický kraj",(IF(AND(I3607&gt;=60200,I3607&lt;=67201),"Jihomoravský kraj",(IF(AND(I3607&gt;=67801,I3607&lt;=68501),"Jihomoravský kraj",(IF(AND(I3607&gt;=69002,I3607&lt;=69801),"Jihomoravský kraj",(IF(AND(I3607&gt;=68601,I3607&lt;=68801),"Zlínský kraj",(IF(AND(I3607&gt;=75501,I3607&lt;=76901),"Zlínský kraj",(IF(AND(I3607&gt;=70030,I3607&lt;=74901),"Moravskoslezský kraj",(IF(AND(I3607&gt;=75000,I3607&lt;=75368),"Olomoucký kraj",(IF(AND(I3607&gt;=77200,I3607&lt;=79862),"Olomoucký kraj",(IF(AND(I3607&gt;=50011,I3607&lt;=50301),"Královéhradecký kraj",(IF(AND(I3607&gt;=54301,I3607&lt;=54303),"Královéhradecký kraj","0")))))))))))))))))))))))))))))))))))))))))))))))</f>
        <v>Jihomoravský kraj</v>
      </c>
      <c r="AB3607" t="s">
        <v>998</v>
      </c>
      <c r="AD3607" t="s">
        <v>998</v>
      </c>
      <c r="AE3607" t="s">
        <v>998</v>
      </c>
      <c r="AF3607" t="s">
        <v>998</v>
      </c>
      <c r="AG3607" s="107">
        <v>300</v>
      </c>
      <c r="AH3607" s="107">
        <v>0</v>
      </c>
      <c r="AI3607" s="107">
        <v>0</v>
      </c>
      <c r="AJ3607" t="s">
        <v>999</v>
      </c>
      <c r="AK3607" s="106">
        <v>44923</v>
      </c>
    </row>
    <row r="3608" spans="1:37" x14ac:dyDescent="0.45">
      <c r="A3608" t="s">
        <v>1199</v>
      </c>
      <c r="B3608" t="s">
        <v>12905</v>
      </c>
      <c r="C3608" t="s">
        <v>1002</v>
      </c>
      <c r="D3608" t="s">
        <v>12909</v>
      </c>
      <c r="E3608" t="s">
        <v>992</v>
      </c>
      <c r="F3608" t="s">
        <v>12910</v>
      </c>
      <c r="G3608">
        <v>19</v>
      </c>
      <c r="H3608" t="s">
        <v>1005</v>
      </c>
      <c r="I3608">
        <v>62800</v>
      </c>
      <c r="K3608" t="s">
        <v>12911</v>
      </c>
      <c r="L3608" s="106">
        <v>39445</v>
      </c>
      <c r="M3608">
        <v>14747239</v>
      </c>
      <c r="N3608" t="s">
        <v>996</v>
      </c>
      <c r="O3608" t="s">
        <v>12</v>
      </c>
      <c r="P3608" t="s">
        <v>997</v>
      </c>
      <c r="R3608" s="109" t="str">
        <f>IF(OR(P3608="SB",Q3608="SB"),"SB",0)</f>
        <v>SB</v>
      </c>
      <c r="T3608" s="110" t="s">
        <v>998</v>
      </c>
      <c r="V3608" s="113" t="str">
        <f>IF(AND(I3608&gt;=10000,I3608&lt;=19900),"Praha",(IF(AND(I3608&gt;=25001,I3608&lt;=29501),"Středočeský kraj",(IF(AND(I3608&gt;=30100,I3608&lt;=34972),"Středočeský kraj",(IF(AND(I3608&gt;=35002,I3608&lt;=36271),"Karlovarský kraj",(IF(AND(I3608&gt;=37001,I3608&lt;=39201),"Jihočeský kraj",(IF(AND(I3608&gt;=39701,I3608&lt;=39901),"Jihočeský kraj",(IF(AND(I3608&gt;=39301,I3608&lt;=39601),"Kraj Vysočina",(IF(AND(I3608&gt;=58001,I3608&lt;=59501),"Kraj Vysočina",(IF(AND(I3608&gt;=67401,I3608&lt;=67602),"Kraj Vysočina",(IF(AND(I3608&gt;=40001,I3608&lt;=44101),"Ústecký kraj",(IF(AND(I3608&gt;=46001,I3608&lt;=47201),"Liberecký kraj",(IF(AND(I3608&gt;=51202,I3608&lt;=51401),"Liberecký kraj",(IF(AND(I3608&gt;=53002,I3608&lt;=53976),"Pardubický kraj",(IF(AND(I3608&gt;=56002,I3608&lt;=57201),"Pardubický kraj",(IF(AND(I3608&gt;=60200,I3608&lt;=67201),"Jihomoravský kraj",(IF(AND(I3608&gt;=67801,I3608&lt;=68501),"Jihomoravský kraj",(IF(AND(I3608&gt;=69002,I3608&lt;=69801),"Jihomoravský kraj",(IF(AND(I3608&gt;=68601,I3608&lt;=68801),"Zlínský kraj",(IF(AND(I3608&gt;=75501,I3608&lt;=76901),"Zlínský kraj",(IF(AND(I3608&gt;=70030,I3608&lt;=74901),"Moravskoslezský kraj",(IF(AND(I3608&gt;=75000,I3608&lt;=75368),"Olomoucký kraj",(IF(AND(I3608&gt;=77200,I3608&lt;=79862),"Olomoucký kraj",(IF(AND(I3608&gt;=50011,I3608&lt;=50301),"Královéhradecký kraj",(IF(AND(I3608&gt;=54301,I3608&lt;=54303),"Královéhradecký kraj","0")))))))))))))))))))))))))))))))))))))))))))))))</f>
        <v>Jihomoravský kraj</v>
      </c>
      <c r="AB3608" t="s">
        <v>998</v>
      </c>
      <c r="AD3608" t="s">
        <v>998</v>
      </c>
      <c r="AE3608" t="s">
        <v>998</v>
      </c>
      <c r="AF3608" t="s">
        <v>998</v>
      </c>
      <c r="AG3608" s="107">
        <v>300</v>
      </c>
      <c r="AH3608" s="107">
        <v>0</v>
      </c>
      <c r="AI3608" s="107">
        <v>0</v>
      </c>
      <c r="AJ3608" t="s">
        <v>999</v>
      </c>
      <c r="AK3608" s="106">
        <v>44923</v>
      </c>
    </row>
    <row r="3609" spans="1:37" x14ac:dyDescent="0.45">
      <c r="A3609" t="s">
        <v>1225</v>
      </c>
      <c r="B3609" t="s">
        <v>13185</v>
      </c>
      <c r="C3609" t="s">
        <v>1002</v>
      </c>
      <c r="D3609" t="s">
        <v>13190</v>
      </c>
      <c r="E3609" t="s">
        <v>992</v>
      </c>
      <c r="F3609" t="s">
        <v>13191</v>
      </c>
      <c r="G3609">
        <v>8</v>
      </c>
      <c r="H3609" t="s">
        <v>1005</v>
      </c>
      <c r="I3609">
        <v>62800</v>
      </c>
      <c r="K3609" t="s">
        <v>13192</v>
      </c>
      <c r="L3609" s="106">
        <v>25071</v>
      </c>
      <c r="M3609">
        <v>14608005</v>
      </c>
      <c r="N3609" t="s">
        <v>996</v>
      </c>
      <c r="O3609" t="s">
        <v>12</v>
      </c>
      <c r="P3609" t="s">
        <v>997</v>
      </c>
      <c r="R3609" s="109" t="str">
        <f>IF(OR(P3609="SB",Q3609="SB"),"SB",0)</f>
        <v>SB</v>
      </c>
      <c r="T3609" s="110" t="s">
        <v>998</v>
      </c>
      <c r="V3609" s="113" t="str">
        <f>IF(AND(I3609&gt;=10000,I3609&lt;=19900),"Praha",(IF(AND(I3609&gt;=25001,I3609&lt;=29501),"Středočeský kraj",(IF(AND(I3609&gt;=30100,I3609&lt;=34972),"Středočeský kraj",(IF(AND(I3609&gt;=35002,I3609&lt;=36271),"Karlovarský kraj",(IF(AND(I3609&gt;=37001,I3609&lt;=39201),"Jihočeský kraj",(IF(AND(I3609&gt;=39701,I3609&lt;=39901),"Jihočeský kraj",(IF(AND(I3609&gt;=39301,I3609&lt;=39601),"Kraj Vysočina",(IF(AND(I3609&gt;=58001,I3609&lt;=59501),"Kraj Vysočina",(IF(AND(I3609&gt;=67401,I3609&lt;=67602),"Kraj Vysočina",(IF(AND(I3609&gt;=40001,I3609&lt;=44101),"Ústecký kraj",(IF(AND(I3609&gt;=46001,I3609&lt;=47201),"Liberecký kraj",(IF(AND(I3609&gt;=51202,I3609&lt;=51401),"Liberecký kraj",(IF(AND(I3609&gt;=53002,I3609&lt;=53976),"Pardubický kraj",(IF(AND(I3609&gt;=56002,I3609&lt;=57201),"Pardubický kraj",(IF(AND(I3609&gt;=60200,I3609&lt;=67201),"Jihomoravský kraj",(IF(AND(I3609&gt;=67801,I3609&lt;=68501),"Jihomoravský kraj",(IF(AND(I3609&gt;=69002,I3609&lt;=69801),"Jihomoravský kraj",(IF(AND(I3609&gt;=68601,I3609&lt;=68801),"Zlínský kraj",(IF(AND(I3609&gt;=75501,I3609&lt;=76901),"Zlínský kraj",(IF(AND(I3609&gt;=70030,I3609&lt;=74901),"Moravskoslezský kraj",(IF(AND(I3609&gt;=75000,I3609&lt;=75368),"Olomoucký kraj",(IF(AND(I3609&gt;=77200,I3609&lt;=79862),"Olomoucký kraj",(IF(AND(I3609&gt;=50011,I3609&lt;=50301),"Královéhradecký kraj",(IF(AND(I3609&gt;=54301,I3609&lt;=54303),"Královéhradecký kraj","0")))))))))))))))))))))))))))))))))))))))))))))))</f>
        <v>Jihomoravský kraj</v>
      </c>
      <c r="AB3609" t="s">
        <v>998</v>
      </c>
      <c r="AD3609" t="s">
        <v>998</v>
      </c>
      <c r="AE3609" t="s">
        <v>998</v>
      </c>
      <c r="AF3609" t="s">
        <v>998</v>
      </c>
      <c r="AG3609" s="107">
        <v>0</v>
      </c>
      <c r="AH3609" s="107">
        <v>0</v>
      </c>
      <c r="AI3609" s="107">
        <v>0</v>
      </c>
      <c r="AJ3609" t="s">
        <v>1012</v>
      </c>
    </row>
    <row r="3610" spans="1:37" x14ac:dyDescent="0.45">
      <c r="A3610" t="s">
        <v>1268</v>
      </c>
      <c r="B3610" t="s">
        <v>13285</v>
      </c>
      <c r="C3610" t="s">
        <v>990</v>
      </c>
      <c r="D3610" t="s">
        <v>13286</v>
      </c>
      <c r="E3610" t="s">
        <v>992</v>
      </c>
      <c r="F3610" t="s">
        <v>13287</v>
      </c>
      <c r="G3610">
        <v>7</v>
      </c>
      <c r="H3610" t="s">
        <v>1005</v>
      </c>
      <c r="I3610">
        <v>62800</v>
      </c>
      <c r="K3610" t="s">
        <v>13288</v>
      </c>
      <c r="L3610" s="106">
        <v>38521</v>
      </c>
      <c r="M3610">
        <v>14581026</v>
      </c>
      <c r="N3610" t="s">
        <v>1144</v>
      </c>
      <c r="O3610" t="s">
        <v>12</v>
      </c>
      <c r="P3610" t="s">
        <v>997</v>
      </c>
      <c r="R3610" s="109" t="str">
        <f>IF(OR(P3610="SB",Q3610="SB"),"SB",0)</f>
        <v>SB</v>
      </c>
      <c r="T3610" s="110" t="s">
        <v>998</v>
      </c>
      <c r="V3610" s="113" t="str">
        <f>IF(AND(I3610&gt;=10000,I3610&lt;=19900),"Praha",(IF(AND(I3610&gt;=25001,I3610&lt;=29501),"Středočeský kraj",(IF(AND(I3610&gt;=30100,I3610&lt;=34972),"Středočeský kraj",(IF(AND(I3610&gt;=35002,I3610&lt;=36271),"Karlovarský kraj",(IF(AND(I3610&gt;=37001,I3610&lt;=39201),"Jihočeský kraj",(IF(AND(I3610&gt;=39701,I3610&lt;=39901),"Jihočeský kraj",(IF(AND(I3610&gt;=39301,I3610&lt;=39601),"Kraj Vysočina",(IF(AND(I3610&gt;=58001,I3610&lt;=59501),"Kraj Vysočina",(IF(AND(I3610&gt;=67401,I3610&lt;=67602),"Kraj Vysočina",(IF(AND(I3610&gt;=40001,I3610&lt;=44101),"Ústecký kraj",(IF(AND(I3610&gt;=46001,I3610&lt;=47201),"Liberecký kraj",(IF(AND(I3610&gt;=51202,I3610&lt;=51401),"Liberecký kraj",(IF(AND(I3610&gt;=53002,I3610&lt;=53976),"Pardubický kraj",(IF(AND(I3610&gt;=56002,I3610&lt;=57201),"Pardubický kraj",(IF(AND(I3610&gt;=60200,I3610&lt;=67201),"Jihomoravský kraj",(IF(AND(I3610&gt;=67801,I3610&lt;=68501),"Jihomoravský kraj",(IF(AND(I3610&gt;=69002,I3610&lt;=69801),"Jihomoravský kraj",(IF(AND(I3610&gt;=68601,I3610&lt;=68801),"Zlínský kraj",(IF(AND(I3610&gt;=75501,I3610&lt;=76901),"Zlínský kraj",(IF(AND(I3610&gt;=70030,I3610&lt;=74901),"Moravskoslezský kraj",(IF(AND(I3610&gt;=75000,I3610&lt;=75368),"Olomoucký kraj",(IF(AND(I3610&gt;=77200,I3610&lt;=79862),"Olomoucký kraj",(IF(AND(I3610&gt;=50011,I3610&lt;=50301),"Královéhradecký kraj",(IF(AND(I3610&gt;=54301,I3610&lt;=54303),"Královéhradecký kraj","0")))))))))))))))))))))))))))))))))))))))))))))))</f>
        <v>Jihomoravský kraj</v>
      </c>
      <c r="AB3610" t="s">
        <v>998</v>
      </c>
      <c r="AD3610" t="s">
        <v>998</v>
      </c>
      <c r="AE3610" t="s">
        <v>998</v>
      </c>
      <c r="AF3610" t="s">
        <v>998</v>
      </c>
      <c r="AG3610" s="107">
        <v>300</v>
      </c>
      <c r="AH3610" s="107">
        <v>0</v>
      </c>
      <c r="AI3610" s="107">
        <v>0</v>
      </c>
      <c r="AJ3610" t="s">
        <v>999</v>
      </c>
      <c r="AK3610" s="106">
        <v>44877</v>
      </c>
    </row>
    <row r="3611" spans="1:37" x14ac:dyDescent="0.45">
      <c r="A3611" t="s">
        <v>1061</v>
      </c>
      <c r="B3611" t="s">
        <v>13292</v>
      </c>
      <c r="C3611" t="s">
        <v>990</v>
      </c>
      <c r="D3611" t="s">
        <v>13293</v>
      </c>
      <c r="E3611" t="s">
        <v>992</v>
      </c>
      <c r="F3611" t="s">
        <v>13294</v>
      </c>
      <c r="G3611">
        <v>16</v>
      </c>
      <c r="H3611" t="s">
        <v>1005</v>
      </c>
      <c r="I3611">
        <v>62800</v>
      </c>
      <c r="K3611" t="s">
        <v>13295</v>
      </c>
      <c r="L3611" s="106">
        <v>40301</v>
      </c>
      <c r="M3611">
        <v>14652461</v>
      </c>
      <c r="N3611" t="s">
        <v>996</v>
      </c>
      <c r="O3611" t="s">
        <v>12</v>
      </c>
      <c r="P3611" t="s">
        <v>997</v>
      </c>
      <c r="R3611" s="109" t="str">
        <f>IF(OR(P3611="SB",Q3611="SB"),"SB",0)</f>
        <v>SB</v>
      </c>
      <c r="T3611" s="110" t="s">
        <v>998</v>
      </c>
      <c r="V3611" s="113" t="str">
        <f>IF(AND(I3611&gt;=10000,I3611&lt;=19900),"Praha",(IF(AND(I3611&gt;=25001,I3611&lt;=29501),"Středočeský kraj",(IF(AND(I3611&gt;=30100,I3611&lt;=34972),"Středočeský kraj",(IF(AND(I3611&gt;=35002,I3611&lt;=36271),"Karlovarský kraj",(IF(AND(I3611&gt;=37001,I3611&lt;=39201),"Jihočeský kraj",(IF(AND(I3611&gt;=39701,I3611&lt;=39901),"Jihočeský kraj",(IF(AND(I3611&gt;=39301,I3611&lt;=39601),"Kraj Vysočina",(IF(AND(I3611&gt;=58001,I3611&lt;=59501),"Kraj Vysočina",(IF(AND(I3611&gt;=67401,I3611&lt;=67602),"Kraj Vysočina",(IF(AND(I3611&gt;=40001,I3611&lt;=44101),"Ústecký kraj",(IF(AND(I3611&gt;=46001,I3611&lt;=47201),"Liberecký kraj",(IF(AND(I3611&gt;=51202,I3611&lt;=51401),"Liberecký kraj",(IF(AND(I3611&gt;=53002,I3611&lt;=53976),"Pardubický kraj",(IF(AND(I3611&gt;=56002,I3611&lt;=57201),"Pardubický kraj",(IF(AND(I3611&gt;=60200,I3611&lt;=67201),"Jihomoravský kraj",(IF(AND(I3611&gt;=67801,I3611&lt;=68501),"Jihomoravský kraj",(IF(AND(I3611&gt;=69002,I3611&lt;=69801),"Jihomoravský kraj",(IF(AND(I3611&gt;=68601,I3611&lt;=68801),"Zlínský kraj",(IF(AND(I3611&gt;=75501,I3611&lt;=76901),"Zlínský kraj",(IF(AND(I3611&gt;=70030,I3611&lt;=74901),"Moravskoslezský kraj",(IF(AND(I3611&gt;=75000,I3611&lt;=75368),"Olomoucký kraj",(IF(AND(I3611&gt;=77200,I3611&lt;=79862),"Olomoucký kraj",(IF(AND(I3611&gt;=50011,I3611&lt;=50301),"Královéhradecký kraj",(IF(AND(I3611&gt;=54301,I3611&lt;=54303),"Královéhradecký kraj","0")))))))))))))))))))))))))))))))))))))))))))))))</f>
        <v>Jihomoravský kraj</v>
      </c>
      <c r="AB3611" t="s">
        <v>998</v>
      </c>
      <c r="AD3611" t="s">
        <v>998</v>
      </c>
      <c r="AE3611" t="s">
        <v>998</v>
      </c>
      <c r="AF3611" t="s">
        <v>998</v>
      </c>
      <c r="AG3611" s="107">
        <v>300</v>
      </c>
      <c r="AH3611" s="107">
        <v>0</v>
      </c>
      <c r="AI3611" s="107">
        <v>0</v>
      </c>
      <c r="AJ3611" t="s">
        <v>999</v>
      </c>
      <c r="AK3611" s="106">
        <v>44923</v>
      </c>
    </row>
    <row r="3612" spans="1:37" x14ac:dyDescent="0.45">
      <c r="A3612" t="s">
        <v>1268</v>
      </c>
      <c r="B3612" t="s">
        <v>13292</v>
      </c>
      <c r="C3612" t="s">
        <v>990</v>
      </c>
      <c r="D3612" t="s">
        <v>13296</v>
      </c>
      <c r="E3612" t="s">
        <v>992</v>
      </c>
      <c r="F3612" t="s">
        <v>13294</v>
      </c>
      <c r="G3612">
        <v>16</v>
      </c>
      <c r="H3612" t="s">
        <v>1005</v>
      </c>
      <c r="I3612">
        <v>62800</v>
      </c>
      <c r="K3612" t="s">
        <v>13295</v>
      </c>
      <c r="L3612" s="106">
        <v>39518</v>
      </c>
      <c r="M3612">
        <v>14652562</v>
      </c>
      <c r="N3612" t="s">
        <v>996</v>
      </c>
      <c r="O3612" t="s">
        <v>12</v>
      </c>
      <c r="P3612" t="s">
        <v>997</v>
      </c>
      <c r="R3612" s="109" t="str">
        <f>IF(OR(P3612="SB",Q3612="SB"),"SB",0)</f>
        <v>SB</v>
      </c>
      <c r="T3612" s="110" t="s">
        <v>998</v>
      </c>
      <c r="V3612" s="113" t="str">
        <f>IF(AND(I3612&gt;=10000,I3612&lt;=19900),"Praha",(IF(AND(I3612&gt;=25001,I3612&lt;=29501),"Středočeský kraj",(IF(AND(I3612&gt;=30100,I3612&lt;=34972),"Středočeský kraj",(IF(AND(I3612&gt;=35002,I3612&lt;=36271),"Karlovarský kraj",(IF(AND(I3612&gt;=37001,I3612&lt;=39201),"Jihočeský kraj",(IF(AND(I3612&gt;=39701,I3612&lt;=39901),"Jihočeský kraj",(IF(AND(I3612&gt;=39301,I3612&lt;=39601),"Kraj Vysočina",(IF(AND(I3612&gt;=58001,I3612&lt;=59501),"Kraj Vysočina",(IF(AND(I3612&gt;=67401,I3612&lt;=67602),"Kraj Vysočina",(IF(AND(I3612&gt;=40001,I3612&lt;=44101),"Ústecký kraj",(IF(AND(I3612&gt;=46001,I3612&lt;=47201),"Liberecký kraj",(IF(AND(I3612&gt;=51202,I3612&lt;=51401),"Liberecký kraj",(IF(AND(I3612&gt;=53002,I3612&lt;=53976),"Pardubický kraj",(IF(AND(I3612&gt;=56002,I3612&lt;=57201),"Pardubický kraj",(IF(AND(I3612&gt;=60200,I3612&lt;=67201),"Jihomoravský kraj",(IF(AND(I3612&gt;=67801,I3612&lt;=68501),"Jihomoravský kraj",(IF(AND(I3612&gt;=69002,I3612&lt;=69801),"Jihomoravský kraj",(IF(AND(I3612&gt;=68601,I3612&lt;=68801),"Zlínský kraj",(IF(AND(I3612&gt;=75501,I3612&lt;=76901),"Zlínský kraj",(IF(AND(I3612&gt;=70030,I3612&lt;=74901),"Moravskoslezský kraj",(IF(AND(I3612&gt;=75000,I3612&lt;=75368),"Olomoucký kraj",(IF(AND(I3612&gt;=77200,I3612&lt;=79862),"Olomoucký kraj",(IF(AND(I3612&gt;=50011,I3612&lt;=50301),"Královéhradecký kraj",(IF(AND(I3612&gt;=54301,I3612&lt;=54303),"Královéhradecký kraj","0")))))))))))))))))))))))))))))))))))))))))))))))</f>
        <v>Jihomoravský kraj</v>
      </c>
      <c r="AB3612" t="s">
        <v>998</v>
      </c>
      <c r="AD3612" t="s">
        <v>998</v>
      </c>
      <c r="AE3612" t="s">
        <v>998</v>
      </c>
      <c r="AF3612" t="s">
        <v>998</v>
      </c>
      <c r="AG3612" s="107">
        <v>300</v>
      </c>
      <c r="AH3612" s="107">
        <v>0</v>
      </c>
      <c r="AI3612" s="107">
        <v>0</v>
      </c>
      <c r="AJ3612" t="s">
        <v>999</v>
      </c>
      <c r="AK3612" s="106">
        <v>44923</v>
      </c>
    </row>
    <row r="3613" spans="1:37" x14ac:dyDescent="0.45">
      <c r="A3613" t="s">
        <v>1210</v>
      </c>
      <c r="B3613" t="s">
        <v>13515</v>
      </c>
      <c r="C3613" t="s">
        <v>1002</v>
      </c>
      <c r="D3613" t="s">
        <v>13516</v>
      </c>
      <c r="E3613" t="s">
        <v>992</v>
      </c>
      <c r="F3613" t="s">
        <v>8330</v>
      </c>
      <c r="G3613">
        <v>13</v>
      </c>
      <c r="H3613" t="s">
        <v>1005</v>
      </c>
      <c r="I3613">
        <v>62800</v>
      </c>
      <c r="K3613" t="s">
        <v>13517</v>
      </c>
      <c r="L3613" s="106">
        <v>39896</v>
      </c>
      <c r="M3613">
        <v>14583955</v>
      </c>
      <c r="N3613" t="s">
        <v>1144</v>
      </c>
      <c r="O3613" t="s">
        <v>12</v>
      </c>
      <c r="P3613" t="s">
        <v>997</v>
      </c>
      <c r="R3613" s="109" t="str">
        <f>IF(OR(P3613="SB",Q3613="SB"),"SB",0)</f>
        <v>SB</v>
      </c>
      <c r="T3613" s="110" t="s">
        <v>998</v>
      </c>
      <c r="V3613" s="113" t="str">
        <f>IF(AND(I3613&gt;=10000,I3613&lt;=19900),"Praha",(IF(AND(I3613&gt;=25001,I3613&lt;=29501),"Středočeský kraj",(IF(AND(I3613&gt;=30100,I3613&lt;=34972),"Středočeský kraj",(IF(AND(I3613&gt;=35002,I3613&lt;=36271),"Karlovarský kraj",(IF(AND(I3613&gt;=37001,I3613&lt;=39201),"Jihočeský kraj",(IF(AND(I3613&gt;=39701,I3613&lt;=39901),"Jihočeský kraj",(IF(AND(I3613&gt;=39301,I3613&lt;=39601),"Kraj Vysočina",(IF(AND(I3613&gt;=58001,I3613&lt;=59501),"Kraj Vysočina",(IF(AND(I3613&gt;=67401,I3613&lt;=67602),"Kraj Vysočina",(IF(AND(I3613&gt;=40001,I3613&lt;=44101),"Ústecký kraj",(IF(AND(I3613&gt;=46001,I3613&lt;=47201),"Liberecký kraj",(IF(AND(I3613&gt;=51202,I3613&lt;=51401),"Liberecký kraj",(IF(AND(I3613&gt;=53002,I3613&lt;=53976),"Pardubický kraj",(IF(AND(I3613&gt;=56002,I3613&lt;=57201),"Pardubický kraj",(IF(AND(I3613&gt;=60200,I3613&lt;=67201),"Jihomoravský kraj",(IF(AND(I3613&gt;=67801,I3613&lt;=68501),"Jihomoravský kraj",(IF(AND(I3613&gt;=69002,I3613&lt;=69801),"Jihomoravský kraj",(IF(AND(I3613&gt;=68601,I3613&lt;=68801),"Zlínský kraj",(IF(AND(I3613&gt;=75501,I3613&lt;=76901),"Zlínský kraj",(IF(AND(I3613&gt;=70030,I3613&lt;=74901),"Moravskoslezský kraj",(IF(AND(I3613&gt;=75000,I3613&lt;=75368),"Olomoucký kraj",(IF(AND(I3613&gt;=77200,I3613&lt;=79862),"Olomoucký kraj",(IF(AND(I3613&gt;=50011,I3613&lt;=50301),"Královéhradecký kraj",(IF(AND(I3613&gt;=54301,I3613&lt;=54303),"Královéhradecký kraj","0")))))))))))))))))))))))))))))))))))))))))))))))</f>
        <v>Jihomoravský kraj</v>
      </c>
      <c r="AB3613" t="s">
        <v>998</v>
      </c>
      <c r="AD3613" t="s">
        <v>998</v>
      </c>
      <c r="AE3613" t="s">
        <v>998</v>
      </c>
      <c r="AF3613" t="s">
        <v>998</v>
      </c>
      <c r="AG3613" s="107">
        <v>300</v>
      </c>
      <c r="AH3613" s="107">
        <v>0</v>
      </c>
      <c r="AI3613" s="107">
        <v>0</v>
      </c>
      <c r="AJ3613" t="s">
        <v>999</v>
      </c>
      <c r="AK3613" s="106">
        <v>44877</v>
      </c>
    </row>
    <row r="3614" spans="1:37" x14ac:dyDescent="0.45">
      <c r="A3614" t="s">
        <v>1035</v>
      </c>
      <c r="B3614" t="s">
        <v>14621</v>
      </c>
      <c r="C3614" t="s">
        <v>1002</v>
      </c>
      <c r="D3614" t="s">
        <v>14622</v>
      </c>
      <c r="E3614" t="s">
        <v>992</v>
      </c>
      <c r="F3614" t="s">
        <v>3766</v>
      </c>
      <c r="G3614">
        <v>9</v>
      </c>
      <c r="H3614" t="s">
        <v>1005</v>
      </c>
      <c r="I3614">
        <v>62800</v>
      </c>
      <c r="K3614" t="s">
        <v>14623</v>
      </c>
      <c r="L3614" s="106">
        <v>42198</v>
      </c>
      <c r="M3614">
        <v>14751178</v>
      </c>
      <c r="N3614" t="s">
        <v>996</v>
      </c>
      <c r="O3614" t="s">
        <v>12</v>
      </c>
      <c r="P3614" t="s">
        <v>997</v>
      </c>
      <c r="R3614" s="109" t="str">
        <f>IF(OR(P3614="SB",Q3614="SB"),"SB",0)</f>
        <v>SB</v>
      </c>
      <c r="T3614" s="110" t="s">
        <v>998</v>
      </c>
      <c r="V3614" s="113" t="str">
        <f>IF(AND(I3614&gt;=10000,I3614&lt;=19900),"Praha",(IF(AND(I3614&gt;=25001,I3614&lt;=29501),"Středočeský kraj",(IF(AND(I3614&gt;=30100,I3614&lt;=34972),"Středočeský kraj",(IF(AND(I3614&gt;=35002,I3614&lt;=36271),"Karlovarský kraj",(IF(AND(I3614&gt;=37001,I3614&lt;=39201),"Jihočeský kraj",(IF(AND(I3614&gt;=39701,I3614&lt;=39901),"Jihočeský kraj",(IF(AND(I3614&gt;=39301,I3614&lt;=39601),"Kraj Vysočina",(IF(AND(I3614&gt;=58001,I3614&lt;=59501),"Kraj Vysočina",(IF(AND(I3614&gt;=67401,I3614&lt;=67602),"Kraj Vysočina",(IF(AND(I3614&gt;=40001,I3614&lt;=44101),"Ústecký kraj",(IF(AND(I3614&gt;=46001,I3614&lt;=47201),"Liberecký kraj",(IF(AND(I3614&gt;=51202,I3614&lt;=51401),"Liberecký kraj",(IF(AND(I3614&gt;=53002,I3614&lt;=53976),"Pardubický kraj",(IF(AND(I3614&gt;=56002,I3614&lt;=57201),"Pardubický kraj",(IF(AND(I3614&gt;=60200,I3614&lt;=67201),"Jihomoravský kraj",(IF(AND(I3614&gt;=67801,I3614&lt;=68501),"Jihomoravský kraj",(IF(AND(I3614&gt;=69002,I3614&lt;=69801),"Jihomoravský kraj",(IF(AND(I3614&gt;=68601,I3614&lt;=68801),"Zlínský kraj",(IF(AND(I3614&gt;=75501,I3614&lt;=76901),"Zlínský kraj",(IF(AND(I3614&gt;=70030,I3614&lt;=74901),"Moravskoslezský kraj",(IF(AND(I3614&gt;=75000,I3614&lt;=75368),"Olomoucký kraj",(IF(AND(I3614&gt;=77200,I3614&lt;=79862),"Olomoucký kraj",(IF(AND(I3614&gt;=50011,I3614&lt;=50301),"Královéhradecký kraj",(IF(AND(I3614&gt;=54301,I3614&lt;=54303),"Královéhradecký kraj","0")))))))))))))))))))))))))))))))))))))))))))))))</f>
        <v>Jihomoravský kraj</v>
      </c>
      <c r="AB3614" t="s">
        <v>998</v>
      </c>
      <c r="AD3614" t="s">
        <v>998</v>
      </c>
      <c r="AE3614" t="s">
        <v>998</v>
      </c>
      <c r="AF3614" t="s">
        <v>998</v>
      </c>
      <c r="AG3614" s="107">
        <v>300</v>
      </c>
      <c r="AH3614" s="107">
        <v>0</v>
      </c>
      <c r="AI3614" s="107">
        <v>0</v>
      </c>
      <c r="AJ3614" t="s">
        <v>999</v>
      </c>
      <c r="AK3614" s="106">
        <v>44923</v>
      </c>
    </row>
    <row r="3615" spans="1:37" x14ac:dyDescent="0.45">
      <c r="A3615" t="s">
        <v>1069</v>
      </c>
      <c r="B3615" t="s">
        <v>18478</v>
      </c>
      <c r="C3615" t="s">
        <v>990</v>
      </c>
      <c r="D3615" t="s">
        <v>18479</v>
      </c>
      <c r="E3615" t="s">
        <v>992</v>
      </c>
      <c r="F3615" t="s">
        <v>4386</v>
      </c>
      <c r="G3615">
        <v>19</v>
      </c>
      <c r="H3615" t="s">
        <v>1005</v>
      </c>
      <c r="I3615">
        <v>62800</v>
      </c>
      <c r="K3615" t="s">
        <v>18480</v>
      </c>
      <c r="L3615" s="106">
        <v>40259</v>
      </c>
      <c r="M3615">
        <v>14624169</v>
      </c>
      <c r="N3615" t="s">
        <v>996</v>
      </c>
      <c r="O3615" t="s">
        <v>12</v>
      </c>
      <c r="P3615" t="s">
        <v>997</v>
      </c>
      <c r="R3615" s="109" t="str">
        <f>IF(OR(P3615="SB",Q3615="SB"),"SB",0)</f>
        <v>SB</v>
      </c>
      <c r="T3615" s="110" t="s">
        <v>998</v>
      </c>
      <c r="V3615" s="113" t="str">
        <f>IF(AND(I3615&gt;=10000,I3615&lt;=19900),"Praha",(IF(AND(I3615&gt;=25001,I3615&lt;=29501),"Středočeský kraj",(IF(AND(I3615&gt;=30100,I3615&lt;=34972),"Středočeský kraj",(IF(AND(I3615&gt;=35002,I3615&lt;=36271),"Karlovarský kraj",(IF(AND(I3615&gt;=37001,I3615&lt;=39201),"Jihočeský kraj",(IF(AND(I3615&gt;=39701,I3615&lt;=39901),"Jihočeský kraj",(IF(AND(I3615&gt;=39301,I3615&lt;=39601),"Kraj Vysočina",(IF(AND(I3615&gt;=58001,I3615&lt;=59501),"Kraj Vysočina",(IF(AND(I3615&gt;=67401,I3615&lt;=67602),"Kraj Vysočina",(IF(AND(I3615&gt;=40001,I3615&lt;=44101),"Ústecký kraj",(IF(AND(I3615&gt;=46001,I3615&lt;=47201),"Liberecký kraj",(IF(AND(I3615&gt;=51202,I3615&lt;=51401),"Liberecký kraj",(IF(AND(I3615&gt;=53002,I3615&lt;=53976),"Pardubický kraj",(IF(AND(I3615&gt;=56002,I3615&lt;=57201),"Pardubický kraj",(IF(AND(I3615&gt;=60200,I3615&lt;=67201),"Jihomoravský kraj",(IF(AND(I3615&gt;=67801,I3615&lt;=68501),"Jihomoravský kraj",(IF(AND(I3615&gt;=69002,I3615&lt;=69801),"Jihomoravský kraj",(IF(AND(I3615&gt;=68601,I3615&lt;=68801),"Zlínský kraj",(IF(AND(I3615&gt;=75501,I3615&lt;=76901),"Zlínský kraj",(IF(AND(I3615&gt;=70030,I3615&lt;=74901),"Moravskoslezský kraj",(IF(AND(I3615&gt;=75000,I3615&lt;=75368),"Olomoucký kraj",(IF(AND(I3615&gt;=77200,I3615&lt;=79862),"Olomoucký kraj",(IF(AND(I3615&gt;=50011,I3615&lt;=50301),"Královéhradecký kraj",(IF(AND(I3615&gt;=54301,I3615&lt;=54303),"Královéhradecký kraj","0")))))))))))))))))))))))))))))))))))))))))))))))</f>
        <v>Jihomoravský kraj</v>
      </c>
      <c r="AB3615" t="s">
        <v>998</v>
      </c>
      <c r="AD3615" t="s">
        <v>998</v>
      </c>
      <c r="AE3615" t="s">
        <v>998</v>
      </c>
      <c r="AF3615" t="s">
        <v>998</v>
      </c>
      <c r="AG3615" s="107">
        <v>300</v>
      </c>
      <c r="AH3615" s="107">
        <v>0</v>
      </c>
      <c r="AI3615" s="107">
        <v>0</v>
      </c>
      <c r="AJ3615" t="s">
        <v>999</v>
      </c>
      <c r="AK3615" s="106">
        <v>44923</v>
      </c>
    </row>
    <row r="3616" spans="1:37" x14ac:dyDescent="0.45">
      <c r="A3616" t="s">
        <v>1363</v>
      </c>
      <c r="B3616" t="s">
        <v>18478</v>
      </c>
      <c r="C3616" t="s">
        <v>990</v>
      </c>
      <c r="D3616" t="s">
        <v>18486</v>
      </c>
      <c r="E3616" t="s">
        <v>992</v>
      </c>
      <c r="F3616" t="s">
        <v>4386</v>
      </c>
      <c r="G3616">
        <v>19</v>
      </c>
      <c r="H3616" t="s">
        <v>1005</v>
      </c>
      <c r="I3616">
        <v>62800</v>
      </c>
      <c r="K3616" t="s">
        <v>18487</v>
      </c>
      <c r="L3616" s="106">
        <v>41064</v>
      </c>
      <c r="M3616">
        <v>14624573</v>
      </c>
      <c r="N3616" t="s">
        <v>996</v>
      </c>
      <c r="O3616" t="s">
        <v>12</v>
      </c>
      <c r="P3616" t="s">
        <v>997</v>
      </c>
      <c r="R3616" s="109" t="str">
        <f>IF(OR(P3616="SB",Q3616="SB"),"SB",0)</f>
        <v>SB</v>
      </c>
      <c r="T3616" s="110" t="s">
        <v>998</v>
      </c>
      <c r="V3616" s="113" t="str">
        <f>IF(AND(I3616&gt;=10000,I3616&lt;=19900),"Praha",(IF(AND(I3616&gt;=25001,I3616&lt;=29501),"Středočeský kraj",(IF(AND(I3616&gt;=30100,I3616&lt;=34972),"Středočeský kraj",(IF(AND(I3616&gt;=35002,I3616&lt;=36271),"Karlovarský kraj",(IF(AND(I3616&gt;=37001,I3616&lt;=39201),"Jihočeský kraj",(IF(AND(I3616&gt;=39701,I3616&lt;=39901),"Jihočeský kraj",(IF(AND(I3616&gt;=39301,I3616&lt;=39601),"Kraj Vysočina",(IF(AND(I3616&gt;=58001,I3616&lt;=59501),"Kraj Vysočina",(IF(AND(I3616&gt;=67401,I3616&lt;=67602),"Kraj Vysočina",(IF(AND(I3616&gt;=40001,I3616&lt;=44101),"Ústecký kraj",(IF(AND(I3616&gt;=46001,I3616&lt;=47201),"Liberecký kraj",(IF(AND(I3616&gt;=51202,I3616&lt;=51401),"Liberecký kraj",(IF(AND(I3616&gt;=53002,I3616&lt;=53976),"Pardubický kraj",(IF(AND(I3616&gt;=56002,I3616&lt;=57201),"Pardubický kraj",(IF(AND(I3616&gt;=60200,I3616&lt;=67201),"Jihomoravský kraj",(IF(AND(I3616&gt;=67801,I3616&lt;=68501),"Jihomoravský kraj",(IF(AND(I3616&gt;=69002,I3616&lt;=69801),"Jihomoravský kraj",(IF(AND(I3616&gt;=68601,I3616&lt;=68801),"Zlínský kraj",(IF(AND(I3616&gt;=75501,I3616&lt;=76901),"Zlínský kraj",(IF(AND(I3616&gt;=70030,I3616&lt;=74901),"Moravskoslezský kraj",(IF(AND(I3616&gt;=75000,I3616&lt;=75368),"Olomoucký kraj",(IF(AND(I3616&gt;=77200,I3616&lt;=79862),"Olomoucký kraj",(IF(AND(I3616&gt;=50011,I3616&lt;=50301),"Královéhradecký kraj",(IF(AND(I3616&gt;=54301,I3616&lt;=54303),"Královéhradecký kraj","0")))))))))))))))))))))))))))))))))))))))))))))))</f>
        <v>Jihomoravský kraj</v>
      </c>
      <c r="AB3616" t="s">
        <v>998</v>
      </c>
      <c r="AD3616" t="s">
        <v>998</v>
      </c>
      <c r="AE3616" t="s">
        <v>998</v>
      </c>
      <c r="AF3616" t="s">
        <v>998</v>
      </c>
      <c r="AG3616" s="107">
        <v>300</v>
      </c>
      <c r="AH3616" s="107">
        <v>0</v>
      </c>
      <c r="AI3616" s="107">
        <v>0</v>
      </c>
      <c r="AJ3616" t="s">
        <v>999</v>
      </c>
      <c r="AK3616" s="106">
        <v>44923</v>
      </c>
    </row>
    <row r="3617" spans="1:37" x14ac:dyDescent="0.45">
      <c r="A3617" t="s">
        <v>1104</v>
      </c>
      <c r="B3617" t="s">
        <v>18550</v>
      </c>
      <c r="C3617" t="s">
        <v>1002</v>
      </c>
      <c r="D3617" t="s">
        <v>18551</v>
      </c>
      <c r="E3617" t="s">
        <v>992</v>
      </c>
      <c r="F3617" t="s">
        <v>18552</v>
      </c>
      <c r="G3617" t="s">
        <v>18553</v>
      </c>
      <c r="H3617" t="s">
        <v>1005</v>
      </c>
      <c r="I3617">
        <v>62800</v>
      </c>
      <c r="K3617" t="s">
        <v>18554</v>
      </c>
      <c r="L3617" s="106">
        <v>29277</v>
      </c>
      <c r="M3617">
        <v>14753101</v>
      </c>
      <c r="N3617" t="s">
        <v>996</v>
      </c>
      <c r="O3617" t="s">
        <v>12</v>
      </c>
      <c r="P3617" t="s">
        <v>997</v>
      </c>
      <c r="R3617" s="109" t="str">
        <f>IF(OR(P3617="SB",Q3617="SB"),"SB",0)</f>
        <v>SB</v>
      </c>
      <c r="T3617" s="110" t="s">
        <v>998</v>
      </c>
      <c r="V3617" s="113" t="str">
        <f>IF(AND(I3617&gt;=10000,I3617&lt;=19900),"Praha",(IF(AND(I3617&gt;=25001,I3617&lt;=29501),"Středočeský kraj",(IF(AND(I3617&gt;=30100,I3617&lt;=34972),"Středočeský kraj",(IF(AND(I3617&gt;=35002,I3617&lt;=36271),"Karlovarský kraj",(IF(AND(I3617&gt;=37001,I3617&lt;=39201),"Jihočeský kraj",(IF(AND(I3617&gt;=39701,I3617&lt;=39901),"Jihočeský kraj",(IF(AND(I3617&gt;=39301,I3617&lt;=39601),"Kraj Vysočina",(IF(AND(I3617&gt;=58001,I3617&lt;=59501),"Kraj Vysočina",(IF(AND(I3617&gt;=67401,I3617&lt;=67602),"Kraj Vysočina",(IF(AND(I3617&gt;=40001,I3617&lt;=44101),"Ústecký kraj",(IF(AND(I3617&gt;=46001,I3617&lt;=47201),"Liberecký kraj",(IF(AND(I3617&gt;=51202,I3617&lt;=51401),"Liberecký kraj",(IF(AND(I3617&gt;=53002,I3617&lt;=53976),"Pardubický kraj",(IF(AND(I3617&gt;=56002,I3617&lt;=57201),"Pardubický kraj",(IF(AND(I3617&gt;=60200,I3617&lt;=67201),"Jihomoravský kraj",(IF(AND(I3617&gt;=67801,I3617&lt;=68501),"Jihomoravský kraj",(IF(AND(I3617&gt;=69002,I3617&lt;=69801),"Jihomoravský kraj",(IF(AND(I3617&gt;=68601,I3617&lt;=68801),"Zlínský kraj",(IF(AND(I3617&gt;=75501,I3617&lt;=76901),"Zlínský kraj",(IF(AND(I3617&gt;=70030,I3617&lt;=74901),"Moravskoslezský kraj",(IF(AND(I3617&gt;=75000,I3617&lt;=75368),"Olomoucký kraj",(IF(AND(I3617&gt;=77200,I3617&lt;=79862),"Olomoucký kraj",(IF(AND(I3617&gt;=50011,I3617&lt;=50301),"Královéhradecký kraj",(IF(AND(I3617&gt;=54301,I3617&lt;=54303),"Královéhradecký kraj","0")))))))))))))))))))))))))))))))))))))))))))))))</f>
        <v>Jihomoravský kraj</v>
      </c>
      <c r="AB3617" t="s">
        <v>998</v>
      </c>
      <c r="AD3617" t="s">
        <v>998</v>
      </c>
      <c r="AE3617" t="s">
        <v>998</v>
      </c>
      <c r="AF3617" t="s">
        <v>998</v>
      </c>
      <c r="AG3617" s="107">
        <v>0</v>
      </c>
      <c r="AH3617" s="107">
        <v>0</v>
      </c>
      <c r="AI3617" s="107">
        <v>0</v>
      </c>
      <c r="AJ3617" t="s">
        <v>1012</v>
      </c>
    </row>
    <row r="3618" spans="1:37" x14ac:dyDescent="0.45">
      <c r="A3618" t="s">
        <v>1216</v>
      </c>
      <c r="B3618" t="s">
        <v>18665</v>
      </c>
      <c r="C3618" t="s">
        <v>1002</v>
      </c>
      <c r="D3618" t="s">
        <v>18666</v>
      </c>
      <c r="E3618" t="s">
        <v>992</v>
      </c>
      <c r="F3618" t="s">
        <v>15393</v>
      </c>
      <c r="G3618">
        <v>14</v>
      </c>
      <c r="H3618" t="s">
        <v>1005</v>
      </c>
      <c r="I3618">
        <v>62800</v>
      </c>
      <c r="K3618" t="s">
        <v>18667</v>
      </c>
      <c r="L3618" s="106">
        <v>40820</v>
      </c>
      <c r="M3618">
        <v>14647209</v>
      </c>
      <c r="N3618" t="s">
        <v>996</v>
      </c>
      <c r="O3618" t="s">
        <v>12</v>
      </c>
      <c r="P3618" t="s">
        <v>997</v>
      </c>
      <c r="R3618" s="109" t="str">
        <f>IF(OR(P3618="SB",Q3618="SB"),"SB",0)</f>
        <v>SB</v>
      </c>
      <c r="T3618" s="110" t="s">
        <v>998</v>
      </c>
      <c r="V3618" s="113" t="str">
        <f>IF(AND(I3618&gt;=10000,I3618&lt;=19900),"Praha",(IF(AND(I3618&gt;=25001,I3618&lt;=29501),"Středočeský kraj",(IF(AND(I3618&gt;=30100,I3618&lt;=34972),"Středočeský kraj",(IF(AND(I3618&gt;=35002,I3618&lt;=36271),"Karlovarský kraj",(IF(AND(I3618&gt;=37001,I3618&lt;=39201),"Jihočeský kraj",(IF(AND(I3618&gt;=39701,I3618&lt;=39901),"Jihočeský kraj",(IF(AND(I3618&gt;=39301,I3618&lt;=39601),"Kraj Vysočina",(IF(AND(I3618&gt;=58001,I3618&lt;=59501),"Kraj Vysočina",(IF(AND(I3618&gt;=67401,I3618&lt;=67602),"Kraj Vysočina",(IF(AND(I3618&gt;=40001,I3618&lt;=44101),"Ústecký kraj",(IF(AND(I3618&gt;=46001,I3618&lt;=47201),"Liberecký kraj",(IF(AND(I3618&gt;=51202,I3618&lt;=51401),"Liberecký kraj",(IF(AND(I3618&gt;=53002,I3618&lt;=53976),"Pardubický kraj",(IF(AND(I3618&gt;=56002,I3618&lt;=57201),"Pardubický kraj",(IF(AND(I3618&gt;=60200,I3618&lt;=67201),"Jihomoravský kraj",(IF(AND(I3618&gt;=67801,I3618&lt;=68501),"Jihomoravský kraj",(IF(AND(I3618&gt;=69002,I3618&lt;=69801),"Jihomoravský kraj",(IF(AND(I3618&gt;=68601,I3618&lt;=68801),"Zlínský kraj",(IF(AND(I3618&gt;=75501,I3618&lt;=76901),"Zlínský kraj",(IF(AND(I3618&gt;=70030,I3618&lt;=74901),"Moravskoslezský kraj",(IF(AND(I3618&gt;=75000,I3618&lt;=75368),"Olomoucký kraj",(IF(AND(I3618&gt;=77200,I3618&lt;=79862),"Olomoucký kraj",(IF(AND(I3618&gt;=50011,I3618&lt;=50301),"Královéhradecký kraj",(IF(AND(I3618&gt;=54301,I3618&lt;=54303),"Královéhradecký kraj","0")))))))))))))))))))))))))))))))))))))))))))))))</f>
        <v>Jihomoravský kraj</v>
      </c>
      <c r="AB3618" t="s">
        <v>998</v>
      </c>
      <c r="AD3618" t="s">
        <v>998</v>
      </c>
      <c r="AE3618" t="s">
        <v>998</v>
      </c>
      <c r="AF3618" t="s">
        <v>998</v>
      </c>
      <c r="AG3618" s="107">
        <v>300</v>
      </c>
      <c r="AH3618" s="107">
        <v>0</v>
      </c>
      <c r="AI3618" s="107">
        <v>0</v>
      </c>
      <c r="AJ3618" t="s">
        <v>999</v>
      </c>
      <c r="AK3618" s="106">
        <v>44923</v>
      </c>
    </row>
    <row r="3619" spans="1:37" x14ac:dyDescent="0.45">
      <c r="A3619" t="s">
        <v>1133</v>
      </c>
      <c r="B3619" t="s">
        <v>19114</v>
      </c>
      <c r="C3619" t="s">
        <v>990</v>
      </c>
      <c r="D3619" t="s">
        <v>19121</v>
      </c>
      <c r="E3619" t="s">
        <v>992</v>
      </c>
      <c r="F3619" t="s">
        <v>1160</v>
      </c>
      <c r="G3619">
        <v>14</v>
      </c>
      <c r="H3619" t="s">
        <v>1005</v>
      </c>
      <c r="I3619">
        <v>62800</v>
      </c>
      <c r="K3619" t="s">
        <v>19122</v>
      </c>
      <c r="L3619" s="106">
        <v>40742</v>
      </c>
      <c r="M3619">
        <v>14591433</v>
      </c>
      <c r="N3619" t="s">
        <v>1144</v>
      </c>
      <c r="O3619" t="s">
        <v>12</v>
      </c>
      <c r="P3619" t="s">
        <v>997</v>
      </c>
      <c r="R3619" s="109" t="str">
        <f>IF(OR(P3619="SB",Q3619="SB"),"SB",0)</f>
        <v>SB</v>
      </c>
      <c r="T3619" s="110" t="s">
        <v>998</v>
      </c>
      <c r="V3619" s="113" t="str">
        <f>IF(AND(I3619&gt;=10000,I3619&lt;=19900),"Praha",(IF(AND(I3619&gt;=25001,I3619&lt;=29501),"Středočeský kraj",(IF(AND(I3619&gt;=30100,I3619&lt;=34972),"Středočeský kraj",(IF(AND(I3619&gt;=35002,I3619&lt;=36271),"Karlovarský kraj",(IF(AND(I3619&gt;=37001,I3619&lt;=39201),"Jihočeský kraj",(IF(AND(I3619&gt;=39701,I3619&lt;=39901),"Jihočeský kraj",(IF(AND(I3619&gt;=39301,I3619&lt;=39601),"Kraj Vysočina",(IF(AND(I3619&gt;=58001,I3619&lt;=59501),"Kraj Vysočina",(IF(AND(I3619&gt;=67401,I3619&lt;=67602),"Kraj Vysočina",(IF(AND(I3619&gt;=40001,I3619&lt;=44101),"Ústecký kraj",(IF(AND(I3619&gt;=46001,I3619&lt;=47201),"Liberecký kraj",(IF(AND(I3619&gt;=51202,I3619&lt;=51401),"Liberecký kraj",(IF(AND(I3619&gt;=53002,I3619&lt;=53976),"Pardubický kraj",(IF(AND(I3619&gt;=56002,I3619&lt;=57201),"Pardubický kraj",(IF(AND(I3619&gt;=60200,I3619&lt;=67201),"Jihomoravský kraj",(IF(AND(I3619&gt;=67801,I3619&lt;=68501),"Jihomoravský kraj",(IF(AND(I3619&gt;=69002,I3619&lt;=69801),"Jihomoravský kraj",(IF(AND(I3619&gt;=68601,I3619&lt;=68801),"Zlínský kraj",(IF(AND(I3619&gt;=75501,I3619&lt;=76901),"Zlínský kraj",(IF(AND(I3619&gt;=70030,I3619&lt;=74901),"Moravskoslezský kraj",(IF(AND(I3619&gt;=75000,I3619&lt;=75368),"Olomoucký kraj",(IF(AND(I3619&gt;=77200,I3619&lt;=79862),"Olomoucký kraj",(IF(AND(I3619&gt;=50011,I3619&lt;=50301),"Královéhradecký kraj",(IF(AND(I3619&gt;=54301,I3619&lt;=54303),"Královéhradecký kraj","0")))))))))))))))))))))))))))))))))))))))))))))))</f>
        <v>Jihomoravský kraj</v>
      </c>
      <c r="AB3619" t="s">
        <v>998</v>
      </c>
      <c r="AD3619" t="s">
        <v>998</v>
      </c>
      <c r="AE3619" t="s">
        <v>998</v>
      </c>
      <c r="AF3619" t="s">
        <v>998</v>
      </c>
      <c r="AG3619" s="107">
        <v>300</v>
      </c>
      <c r="AH3619" s="107">
        <v>0</v>
      </c>
      <c r="AI3619" s="107">
        <v>0</v>
      </c>
      <c r="AJ3619" t="s">
        <v>999</v>
      </c>
      <c r="AK3619" s="106">
        <v>44877</v>
      </c>
    </row>
    <row r="3620" spans="1:37" x14ac:dyDescent="0.45">
      <c r="A3620" t="s">
        <v>1713</v>
      </c>
      <c r="B3620" t="s">
        <v>19427</v>
      </c>
      <c r="C3620" t="s">
        <v>1002</v>
      </c>
      <c r="D3620" t="s">
        <v>19428</v>
      </c>
      <c r="E3620" t="s">
        <v>992</v>
      </c>
      <c r="F3620" t="s">
        <v>5394</v>
      </c>
      <c r="G3620">
        <v>1</v>
      </c>
      <c r="H3620" t="s">
        <v>1005</v>
      </c>
      <c r="I3620">
        <v>62800</v>
      </c>
      <c r="K3620" t="s">
        <v>19429</v>
      </c>
      <c r="L3620" s="106">
        <v>37265</v>
      </c>
      <c r="M3620">
        <v>14645185</v>
      </c>
      <c r="N3620" t="s">
        <v>996</v>
      </c>
      <c r="O3620" t="s">
        <v>12</v>
      </c>
      <c r="P3620" t="s">
        <v>997</v>
      </c>
      <c r="R3620" s="109" t="str">
        <f>IF(OR(P3620="SB",Q3620="SB"),"SB",0)</f>
        <v>SB</v>
      </c>
      <c r="T3620" s="110" t="s">
        <v>998</v>
      </c>
      <c r="V3620" s="113" t="str">
        <f>IF(AND(I3620&gt;=10000,I3620&lt;=19900),"Praha",(IF(AND(I3620&gt;=25001,I3620&lt;=29501),"Středočeský kraj",(IF(AND(I3620&gt;=30100,I3620&lt;=34972),"Středočeský kraj",(IF(AND(I3620&gt;=35002,I3620&lt;=36271),"Karlovarský kraj",(IF(AND(I3620&gt;=37001,I3620&lt;=39201),"Jihočeský kraj",(IF(AND(I3620&gt;=39701,I3620&lt;=39901),"Jihočeský kraj",(IF(AND(I3620&gt;=39301,I3620&lt;=39601),"Kraj Vysočina",(IF(AND(I3620&gt;=58001,I3620&lt;=59501),"Kraj Vysočina",(IF(AND(I3620&gt;=67401,I3620&lt;=67602),"Kraj Vysočina",(IF(AND(I3620&gt;=40001,I3620&lt;=44101),"Ústecký kraj",(IF(AND(I3620&gt;=46001,I3620&lt;=47201),"Liberecký kraj",(IF(AND(I3620&gt;=51202,I3620&lt;=51401),"Liberecký kraj",(IF(AND(I3620&gt;=53002,I3620&lt;=53976),"Pardubický kraj",(IF(AND(I3620&gt;=56002,I3620&lt;=57201),"Pardubický kraj",(IF(AND(I3620&gt;=60200,I3620&lt;=67201),"Jihomoravský kraj",(IF(AND(I3620&gt;=67801,I3620&lt;=68501),"Jihomoravský kraj",(IF(AND(I3620&gt;=69002,I3620&lt;=69801),"Jihomoravský kraj",(IF(AND(I3620&gt;=68601,I3620&lt;=68801),"Zlínský kraj",(IF(AND(I3620&gt;=75501,I3620&lt;=76901),"Zlínský kraj",(IF(AND(I3620&gt;=70030,I3620&lt;=74901),"Moravskoslezský kraj",(IF(AND(I3620&gt;=75000,I3620&lt;=75368),"Olomoucký kraj",(IF(AND(I3620&gt;=77200,I3620&lt;=79862),"Olomoucký kraj",(IF(AND(I3620&gt;=50011,I3620&lt;=50301),"Královéhradecký kraj",(IF(AND(I3620&gt;=54301,I3620&lt;=54303),"Královéhradecký kraj","0")))))))))))))))))))))))))))))))))))))))))))))))</f>
        <v>Jihomoravský kraj</v>
      </c>
      <c r="AB3620" t="s">
        <v>998</v>
      </c>
      <c r="AD3620" t="s">
        <v>998</v>
      </c>
      <c r="AE3620" t="s">
        <v>998</v>
      </c>
      <c r="AF3620" t="s">
        <v>998</v>
      </c>
      <c r="AG3620" s="107">
        <v>0</v>
      </c>
      <c r="AH3620" s="107">
        <v>0</v>
      </c>
      <c r="AI3620" s="107">
        <v>0</v>
      </c>
      <c r="AJ3620" t="s">
        <v>1012</v>
      </c>
    </row>
    <row r="3621" spans="1:37" x14ac:dyDescent="0.45">
      <c r="A3621" t="s">
        <v>1112</v>
      </c>
      <c r="B3621" t="s">
        <v>1140</v>
      </c>
      <c r="C3621" t="s">
        <v>990</v>
      </c>
      <c r="D3621" t="s">
        <v>1141</v>
      </c>
      <c r="E3621" t="s">
        <v>992</v>
      </c>
      <c r="F3621" t="s">
        <v>1142</v>
      </c>
      <c r="G3621">
        <v>20</v>
      </c>
      <c r="H3621" t="s">
        <v>1005</v>
      </c>
      <c r="I3621">
        <v>62800</v>
      </c>
      <c r="K3621" t="s">
        <v>1143</v>
      </c>
      <c r="L3621" s="106">
        <v>37139</v>
      </c>
      <c r="M3621">
        <v>14593857</v>
      </c>
      <c r="N3621" t="s">
        <v>1144</v>
      </c>
      <c r="O3621" t="s">
        <v>12</v>
      </c>
      <c r="P3621" t="s">
        <v>997</v>
      </c>
      <c r="R3621" s="109" t="str">
        <f>IF(OR(P3621="SB",Q3621="SB"),"SB",0)</f>
        <v>SB</v>
      </c>
      <c r="V3621" s="113" t="str">
        <f>IF(AND(I3621&gt;=10000,I3621&lt;=19900),"Praha",(IF(AND(I3621&gt;=25001,I3621&lt;=29501),"Středočeský kraj",(IF(AND(I3621&gt;=30100,I3621&lt;=34972),"Středočeský kraj",(IF(AND(I3621&gt;=35002,I3621&lt;=36271),"Karlovarský kraj",(IF(AND(I3621&gt;=37001,I3621&lt;=39201),"Jihočeský kraj",(IF(AND(I3621&gt;=39701,I3621&lt;=39901),"Jihočeský kraj",(IF(AND(I3621&gt;=39301,I3621&lt;=39601),"Kraj Vysočina",(IF(AND(I3621&gt;=58001,I3621&lt;=59501),"Kraj Vysočina",(IF(AND(I3621&gt;=67401,I3621&lt;=67602),"Kraj Vysočina",(IF(AND(I3621&gt;=40001,I3621&lt;=44101),"Ústecký kraj",(IF(AND(I3621&gt;=46001,I3621&lt;=47201),"Liberecký kraj",(IF(AND(I3621&gt;=51202,I3621&lt;=51401),"Liberecký kraj",(IF(AND(I3621&gt;=53002,I3621&lt;=53976),"Pardubický kraj",(IF(AND(I3621&gt;=56002,I3621&lt;=57201),"Pardubický kraj",(IF(AND(I3621&gt;=60200,I3621&lt;=67201),"Jihomoravský kraj",(IF(AND(I3621&gt;=67801,I3621&lt;=68501),"Jihomoravský kraj",(IF(AND(I3621&gt;=69002,I3621&lt;=69801),"Jihomoravský kraj",(IF(AND(I3621&gt;=68601,I3621&lt;=68801),"Zlínský kraj",(IF(AND(I3621&gt;=75501,I3621&lt;=76901),"Zlínský kraj",(IF(AND(I3621&gt;=70030,I3621&lt;=74901),"Moravskoslezský kraj",(IF(AND(I3621&gt;=75000,I3621&lt;=75368),"Olomoucký kraj",(IF(AND(I3621&gt;=77200,I3621&lt;=79862),"Olomoucký kraj",(IF(AND(I3621&gt;=50011,I3621&lt;=50301),"Královéhradecký kraj",(IF(AND(I3621&gt;=54301,I3621&lt;=54303),"Královéhradecký kraj","0")))))))))))))))))))))))))))))))))))))))))))))))</f>
        <v>Jihomoravský kraj</v>
      </c>
      <c r="AD3621" t="s">
        <v>998</v>
      </c>
      <c r="AE3621" t="s">
        <v>998</v>
      </c>
      <c r="AF3621" t="s">
        <v>998</v>
      </c>
      <c r="AG3621" s="107">
        <v>300</v>
      </c>
      <c r="AH3621" s="107">
        <v>0</v>
      </c>
      <c r="AI3621" s="107">
        <v>0</v>
      </c>
      <c r="AJ3621" t="s">
        <v>999</v>
      </c>
      <c r="AK3621" s="106">
        <v>44923</v>
      </c>
    </row>
    <row r="3622" spans="1:37" x14ac:dyDescent="0.45">
      <c r="A3622" t="s">
        <v>1806</v>
      </c>
      <c r="B3622" t="s">
        <v>6917</v>
      </c>
      <c r="C3622" t="s">
        <v>1002</v>
      </c>
      <c r="D3622" t="s">
        <v>6918</v>
      </c>
      <c r="E3622" t="s">
        <v>992</v>
      </c>
      <c r="F3622" t="s">
        <v>6919</v>
      </c>
      <c r="G3622">
        <v>1</v>
      </c>
      <c r="H3622" t="s">
        <v>1005</v>
      </c>
      <c r="I3622">
        <v>62800</v>
      </c>
      <c r="K3622" t="s">
        <v>6920</v>
      </c>
      <c r="L3622" s="106">
        <v>36782</v>
      </c>
      <c r="M3622">
        <v>14594766</v>
      </c>
      <c r="N3622" t="s">
        <v>1144</v>
      </c>
      <c r="O3622" t="s">
        <v>12</v>
      </c>
      <c r="P3622" t="s">
        <v>997</v>
      </c>
      <c r="R3622" s="109" t="str">
        <f>IF(OR(P3622="SB",Q3622="SB"),"SB",0)</f>
        <v>SB</v>
      </c>
      <c r="V3622" s="113" t="str">
        <f>IF(AND(I3622&gt;=10000,I3622&lt;=19900),"Praha",(IF(AND(I3622&gt;=25001,I3622&lt;=29501),"Středočeský kraj",(IF(AND(I3622&gt;=30100,I3622&lt;=34972),"Středočeský kraj",(IF(AND(I3622&gt;=35002,I3622&lt;=36271),"Karlovarský kraj",(IF(AND(I3622&gt;=37001,I3622&lt;=39201),"Jihočeský kraj",(IF(AND(I3622&gt;=39701,I3622&lt;=39901),"Jihočeský kraj",(IF(AND(I3622&gt;=39301,I3622&lt;=39601),"Kraj Vysočina",(IF(AND(I3622&gt;=58001,I3622&lt;=59501),"Kraj Vysočina",(IF(AND(I3622&gt;=67401,I3622&lt;=67602),"Kraj Vysočina",(IF(AND(I3622&gt;=40001,I3622&lt;=44101),"Ústecký kraj",(IF(AND(I3622&gt;=46001,I3622&lt;=47201),"Liberecký kraj",(IF(AND(I3622&gt;=51202,I3622&lt;=51401),"Liberecký kraj",(IF(AND(I3622&gt;=53002,I3622&lt;=53976),"Pardubický kraj",(IF(AND(I3622&gt;=56002,I3622&lt;=57201),"Pardubický kraj",(IF(AND(I3622&gt;=60200,I3622&lt;=67201),"Jihomoravský kraj",(IF(AND(I3622&gt;=67801,I3622&lt;=68501),"Jihomoravský kraj",(IF(AND(I3622&gt;=69002,I3622&lt;=69801),"Jihomoravský kraj",(IF(AND(I3622&gt;=68601,I3622&lt;=68801),"Zlínský kraj",(IF(AND(I3622&gt;=75501,I3622&lt;=76901),"Zlínský kraj",(IF(AND(I3622&gt;=70030,I3622&lt;=74901),"Moravskoslezský kraj",(IF(AND(I3622&gt;=75000,I3622&lt;=75368),"Olomoucký kraj",(IF(AND(I3622&gt;=77200,I3622&lt;=79862),"Olomoucký kraj",(IF(AND(I3622&gt;=50011,I3622&lt;=50301),"Královéhradecký kraj",(IF(AND(I3622&gt;=54301,I3622&lt;=54303),"Královéhradecký kraj","0")))))))))))))))))))))))))))))))))))))))))))))))</f>
        <v>Jihomoravský kraj</v>
      </c>
      <c r="AD3622" t="s">
        <v>998</v>
      </c>
      <c r="AE3622" t="s">
        <v>998</v>
      </c>
      <c r="AF3622" t="s">
        <v>998</v>
      </c>
      <c r="AG3622" s="107">
        <v>300</v>
      </c>
      <c r="AH3622" s="107">
        <v>0</v>
      </c>
      <c r="AI3622" s="107">
        <v>0</v>
      </c>
      <c r="AJ3622" t="s">
        <v>999</v>
      </c>
      <c r="AK3622" s="106">
        <v>44923</v>
      </c>
    </row>
    <row r="3623" spans="1:37" x14ac:dyDescent="0.45">
      <c r="A3623" t="s">
        <v>1408</v>
      </c>
      <c r="B3623" t="s">
        <v>7039</v>
      </c>
      <c r="C3623" t="s">
        <v>1002</v>
      </c>
      <c r="D3623" t="s">
        <v>7040</v>
      </c>
      <c r="E3623" t="s">
        <v>992</v>
      </c>
      <c r="F3623" t="s">
        <v>7041</v>
      </c>
      <c r="G3623">
        <v>16</v>
      </c>
      <c r="H3623" t="s">
        <v>1005</v>
      </c>
      <c r="I3623">
        <v>62800</v>
      </c>
      <c r="K3623" t="s">
        <v>7042</v>
      </c>
      <c r="L3623" s="106">
        <v>37202</v>
      </c>
      <c r="M3623">
        <v>14748249</v>
      </c>
      <c r="N3623" t="s">
        <v>996</v>
      </c>
      <c r="O3623" t="s">
        <v>12</v>
      </c>
      <c r="P3623" t="s">
        <v>997</v>
      </c>
      <c r="R3623" s="109" t="str">
        <f>IF(OR(P3623="SB",Q3623="SB"),"SB",0)</f>
        <v>SB</v>
      </c>
      <c r="V3623" s="113" t="str">
        <f>IF(AND(I3623&gt;=10000,I3623&lt;=19900),"Praha",(IF(AND(I3623&gt;=25001,I3623&lt;=29501),"Středočeský kraj",(IF(AND(I3623&gt;=30100,I3623&lt;=34972),"Středočeský kraj",(IF(AND(I3623&gt;=35002,I3623&lt;=36271),"Karlovarský kraj",(IF(AND(I3623&gt;=37001,I3623&lt;=39201),"Jihočeský kraj",(IF(AND(I3623&gt;=39701,I3623&lt;=39901),"Jihočeský kraj",(IF(AND(I3623&gt;=39301,I3623&lt;=39601),"Kraj Vysočina",(IF(AND(I3623&gt;=58001,I3623&lt;=59501),"Kraj Vysočina",(IF(AND(I3623&gt;=67401,I3623&lt;=67602),"Kraj Vysočina",(IF(AND(I3623&gt;=40001,I3623&lt;=44101),"Ústecký kraj",(IF(AND(I3623&gt;=46001,I3623&lt;=47201),"Liberecký kraj",(IF(AND(I3623&gt;=51202,I3623&lt;=51401),"Liberecký kraj",(IF(AND(I3623&gt;=53002,I3623&lt;=53976),"Pardubický kraj",(IF(AND(I3623&gt;=56002,I3623&lt;=57201),"Pardubický kraj",(IF(AND(I3623&gt;=60200,I3623&lt;=67201),"Jihomoravský kraj",(IF(AND(I3623&gt;=67801,I3623&lt;=68501),"Jihomoravský kraj",(IF(AND(I3623&gt;=69002,I3623&lt;=69801),"Jihomoravský kraj",(IF(AND(I3623&gt;=68601,I3623&lt;=68801),"Zlínský kraj",(IF(AND(I3623&gt;=75501,I3623&lt;=76901),"Zlínský kraj",(IF(AND(I3623&gt;=70030,I3623&lt;=74901),"Moravskoslezský kraj",(IF(AND(I3623&gt;=75000,I3623&lt;=75368),"Olomoucký kraj",(IF(AND(I3623&gt;=77200,I3623&lt;=79862),"Olomoucký kraj",(IF(AND(I3623&gt;=50011,I3623&lt;=50301),"Královéhradecký kraj",(IF(AND(I3623&gt;=54301,I3623&lt;=54303),"Královéhradecký kraj","0")))))))))))))))))))))))))))))))))))))))))))))))</f>
        <v>Jihomoravský kraj</v>
      </c>
      <c r="AD3623" t="s">
        <v>998</v>
      </c>
      <c r="AE3623" t="s">
        <v>998</v>
      </c>
      <c r="AF3623" t="s">
        <v>998</v>
      </c>
      <c r="AG3623" s="107">
        <v>300</v>
      </c>
      <c r="AH3623" s="107">
        <v>0</v>
      </c>
      <c r="AI3623" s="107">
        <v>0</v>
      </c>
      <c r="AJ3623" t="s">
        <v>999</v>
      </c>
      <c r="AK3623" s="106">
        <v>44924</v>
      </c>
    </row>
    <row r="3624" spans="1:37" x14ac:dyDescent="0.45">
      <c r="A3624" t="s">
        <v>1572</v>
      </c>
      <c r="B3624" t="s">
        <v>8328</v>
      </c>
      <c r="C3624" t="s">
        <v>1002</v>
      </c>
      <c r="D3624" t="s">
        <v>8329</v>
      </c>
      <c r="E3624" t="s">
        <v>992</v>
      </c>
      <c r="F3624" t="s">
        <v>8330</v>
      </c>
      <c r="G3624">
        <v>13</v>
      </c>
      <c r="H3624" t="s">
        <v>1005</v>
      </c>
      <c r="I3624">
        <v>62800</v>
      </c>
      <c r="K3624" t="s">
        <v>8331</v>
      </c>
      <c r="L3624" s="106">
        <v>40353</v>
      </c>
      <c r="M3624">
        <v>14583753</v>
      </c>
      <c r="N3624" t="s">
        <v>1144</v>
      </c>
      <c r="O3624" t="s">
        <v>12</v>
      </c>
      <c r="P3624" t="s">
        <v>997</v>
      </c>
      <c r="R3624" s="109" t="str">
        <f>IF(OR(P3624="SB",Q3624="SB"),"SB",0)</f>
        <v>SB</v>
      </c>
      <c r="V3624" s="113" t="str">
        <f>IF(AND(I3624&gt;=10000,I3624&lt;=19900),"Praha",(IF(AND(I3624&gt;=25001,I3624&lt;=29501),"Středočeský kraj",(IF(AND(I3624&gt;=30100,I3624&lt;=34972),"Středočeský kraj",(IF(AND(I3624&gt;=35002,I3624&lt;=36271),"Karlovarský kraj",(IF(AND(I3624&gt;=37001,I3624&lt;=39201),"Jihočeský kraj",(IF(AND(I3624&gt;=39701,I3624&lt;=39901),"Jihočeský kraj",(IF(AND(I3624&gt;=39301,I3624&lt;=39601),"Kraj Vysočina",(IF(AND(I3624&gt;=58001,I3624&lt;=59501),"Kraj Vysočina",(IF(AND(I3624&gt;=67401,I3624&lt;=67602),"Kraj Vysočina",(IF(AND(I3624&gt;=40001,I3624&lt;=44101),"Ústecký kraj",(IF(AND(I3624&gt;=46001,I3624&lt;=47201),"Liberecký kraj",(IF(AND(I3624&gt;=51202,I3624&lt;=51401),"Liberecký kraj",(IF(AND(I3624&gt;=53002,I3624&lt;=53976),"Pardubický kraj",(IF(AND(I3624&gt;=56002,I3624&lt;=57201),"Pardubický kraj",(IF(AND(I3624&gt;=60200,I3624&lt;=67201),"Jihomoravský kraj",(IF(AND(I3624&gt;=67801,I3624&lt;=68501),"Jihomoravský kraj",(IF(AND(I3624&gt;=69002,I3624&lt;=69801),"Jihomoravský kraj",(IF(AND(I3624&gt;=68601,I3624&lt;=68801),"Zlínský kraj",(IF(AND(I3624&gt;=75501,I3624&lt;=76901),"Zlínský kraj",(IF(AND(I3624&gt;=70030,I3624&lt;=74901),"Moravskoslezský kraj",(IF(AND(I3624&gt;=75000,I3624&lt;=75368),"Olomoucký kraj",(IF(AND(I3624&gt;=77200,I3624&lt;=79862),"Olomoucký kraj",(IF(AND(I3624&gt;=50011,I3624&lt;=50301),"Královéhradecký kraj",(IF(AND(I3624&gt;=54301,I3624&lt;=54303),"Královéhradecký kraj","0")))))))))))))))))))))))))))))))))))))))))))))))</f>
        <v>Jihomoravský kraj</v>
      </c>
      <c r="AD3624" t="s">
        <v>998</v>
      </c>
      <c r="AE3624" t="s">
        <v>998</v>
      </c>
      <c r="AF3624" t="s">
        <v>998</v>
      </c>
      <c r="AG3624" s="107">
        <v>300</v>
      </c>
      <c r="AH3624" s="107">
        <v>0</v>
      </c>
      <c r="AI3624" s="107">
        <v>0</v>
      </c>
      <c r="AJ3624" t="s">
        <v>999</v>
      </c>
      <c r="AK3624" s="106">
        <v>44877</v>
      </c>
    </row>
    <row r="3625" spans="1:37" x14ac:dyDescent="0.45">
      <c r="A3625" t="s">
        <v>1657</v>
      </c>
      <c r="B3625" t="s">
        <v>8328</v>
      </c>
      <c r="C3625" t="s">
        <v>1002</v>
      </c>
      <c r="D3625" t="s">
        <v>8332</v>
      </c>
      <c r="E3625" t="s">
        <v>992</v>
      </c>
      <c r="F3625" t="s">
        <v>8330</v>
      </c>
      <c r="G3625">
        <v>13</v>
      </c>
      <c r="H3625" t="s">
        <v>1005</v>
      </c>
      <c r="I3625">
        <v>62800</v>
      </c>
      <c r="K3625" t="s">
        <v>8331</v>
      </c>
      <c r="L3625" s="106">
        <v>39694</v>
      </c>
      <c r="M3625">
        <v>14583854</v>
      </c>
      <c r="N3625" t="s">
        <v>1144</v>
      </c>
      <c r="O3625" t="s">
        <v>12</v>
      </c>
      <c r="P3625" t="s">
        <v>997</v>
      </c>
      <c r="R3625" s="109" t="str">
        <f>IF(OR(P3625="SB",Q3625="SB"),"SB",0)</f>
        <v>SB</v>
      </c>
      <c r="V3625" s="113" t="str">
        <f>IF(AND(I3625&gt;=10000,I3625&lt;=19900),"Praha",(IF(AND(I3625&gt;=25001,I3625&lt;=29501),"Středočeský kraj",(IF(AND(I3625&gt;=30100,I3625&lt;=34972),"Středočeský kraj",(IF(AND(I3625&gt;=35002,I3625&lt;=36271),"Karlovarský kraj",(IF(AND(I3625&gt;=37001,I3625&lt;=39201),"Jihočeský kraj",(IF(AND(I3625&gt;=39701,I3625&lt;=39901),"Jihočeský kraj",(IF(AND(I3625&gt;=39301,I3625&lt;=39601),"Kraj Vysočina",(IF(AND(I3625&gt;=58001,I3625&lt;=59501),"Kraj Vysočina",(IF(AND(I3625&gt;=67401,I3625&lt;=67602),"Kraj Vysočina",(IF(AND(I3625&gt;=40001,I3625&lt;=44101),"Ústecký kraj",(IF(AND(I3625&gt;=46001,I3625&lt;=47201),"Liberecký kraj",(IF(AND(I3625&gt;=51202,I3625&lt;=51401),"Liberecký kraj",(IF(AND(I3625&gt;=53002,I3625&lt;=53976),"Pardubický kraj",(IF(AND(I3625&gt;=56002,I3625&lt;=57201),"Pardubický kraj",(IF(AND(I3625&gt;=60200,I3625&lt;=67201),"Jihomoravský kraj",(IF(AND(I3625&gt;=67801,I3625&lt;=68501),"Jihomoravský kraj",(IF(AND(I3625&gt;=69002,I3625&lt;=69801),"Jihomoravský kraj",(IF(AND(I3625&gt;=68601,I3625&lt;=68801),"Zlínský kraj",(IF(AND(I3625&gt;=75501,I3625&lt;=76901),"Zlínský kraj",(IF(AND(I3625&gt;=70030,I3625&lt;=74901),"Moravskoslezský kraj",(IF(AND(I3625&gt;=75000,I3625&lt;=75368),"Olomoucký kraj",(IF(AND(I3625&gt;=77200,I3625&lt;=79862),"Olomoucký kraj",(IF(AND(I3625&gt;=50011,I3625&lt;=50301),"Královéhradecký kraj",(IF(AND(I3625&gt;=54301,I3625&lt;=54303),"Královéhradecký kraj","0")))))))))))))))))))))))))))))))))))))))))))))))</f>
        <v>Jihomoravský kraj</v>
      </c>
      <c r="AD3625" t="s">
        <v>998</v>
      </c>
      <c r="AE3625" t="s">
        <v>998</v>
      </c>
      <c r="AF3625" t="s">
        <v>998</v>
      </c>
      <c r="AG3625" s="107">
        <v>300</v>
      </c>
      <c r="AH3625" s="107">
        <v>0</v>
      </c>
      <c r="AI3625" s="107">
        <v>0</v>
      </c>
      <c r="AJ3625" t="s">
        <v>999</v>
      </c>
      <c r="AK3625" s="106">
        <v>44877</v>
      </c>
    </row>
    <row r="3626" spans="1:37" x14ac:dyDescent="0.45">
      <c r="A3626" t="s">
        <v>1069</v>
      </c>
      <c r="B3626" t="s">
        <v>12821</v>
      </c>
      <c r="C3626" t="s">
        <v>990</v>
      </c>
      <c r="D3626" t="s">
        <v>12822</v>
      </c>
      <c r="E3626" t="s">
        <v>992</v>
      </c>
      <c r="F3626" t="s">
        <v>1958</v>
      </c>
      <c r="G3626">
        <v>14</v>
      </c>
      <c r="H3626" t="s">
        <v>1005</v>
      </c>
      <c r="I3626">
        <v>62800</v>
      </c>
      <c r="K3626" t="s">
        <v>12823</v>
      </c>
      <c r="L3626" s="106">
        <v>39593</v>
      </c>
      <c r="M3626">
        <v>14607092</v>
      </c>
      <c r="N3626" t="s">
        <v>996</v>
      </c>
      <c r="O3626" t="s">
        <v>12</v>
      </c>
      <c r="P3626" t="s">
        <v>997</v>
      </c>
      <c r="R3626" s="109" t="str">
        <f>IF(OR(P3626="SB",Q3626="SB"),"SB",0)</f>
        <v>SB</v>
      </c>
      <c r="V3626" s="113" t="str">
        <f>IF(AND(I3626&gt;=10000,I3626&lt;=19900),"Praha",(IF(AND(I3626&gt;=25001,I3626&lt;=29501),"Středočeský kraj",(IF(AND(I3626&gt;=30100,I3626&lt;=34972),"Středočeský kraj",(IF(AND(I3626&gt;=35002,I3626&lt;=36271),"Karlovarský kraj",(IF(AND(I3626&gt;=37001,I3626&lt;=39201),"Jihočeský kraj",(IF(AND(I3626&gt;=39701,I3626&lt;=39901),"Jihočeský kraj",(IF(AND(I3626&gt;=39301,I3626&lt;=39601),"Kraj Vysočina",(IF(AND(I3626&gt;=58001,I3626&lt;=59501),"Kraj Vysočina",(IF(AND(I3626&gt;=67401,I3626&lt;=67602),"Kraj Vysočina",(IF(AND(I3626&gt;=40001,I3626&lt;=44101),"Ústecký kraj",(IF(AND(I3626&gt;=46001,I3626&lt;=47201),"Liberecký kraj",(IF(AND(I3626&gt;=51202,I3626&lt;=51401),"Liberecký kraj",(IF(AND(I3626&gt;=53002,I3626&lt;=53976),"Pardubický kraj",(IF(AND(I3626&gt;=56002,I3626&lt;=57201),"Pardubický kraj",(IF(AND(I3626&gt;=60200,I3626&lt;=67201),"Jihomoravský kraj",(IF(AND(I3626&gt;=67801,I3626&lt;=68501),"Jihomoravský kraj",(IF(AND(I3626&gt;=69002,I3626&lt;=69801),"Jihomoravský kraj",(IF(AND(I3626&gt;=68601,I3626&lt;=68801),"Zlínský kraj",(IF(AND(I3626&gt;=75501,I3626&lt;=76901),"Zlínský kraj",(IF(AND(I3626&gt;=70030,I3626&lt;=74901),"Moravskoslezský kraj",(IF(AND(I3626&gt;=75000,I3626&lt;=75368),"Olomoucký kraj",(IF(AND(I3626&gt;=77200,I3626&lt;=79862),"Olomoucký kraj",(IF(AND(I3626&gt;=50011,I3626&lt;=50301),"Královéhradecký kraj",(IF(AND(I3626&gt;=54301,I3626&lt;=54303),"Královéhradecký kraj","0")))))))))))))))))))))))))))))))))))))))))))))))</f>
        <v>Jihomoravský kraj</v>
      </c>
      <c r="AD3626" t="s">
        <v>998</v>
      </c>
      <c r="AE3626" t="s">
        <v>998</v>
      </c>
      <c r="AF3626" t="s">
        <v>998</v>
      </c>
      <c r="AG3626" s="107">
        <v>300</v>
      </c>
      <c r="AH3626" s="107">
        <v>0</v>
      </c>
      <c r="AI3626" s="107">
        <v>0</v>
      </c>
      <c r="AJ3626" t="s">
        <v>999</v>
      </c>
      <c r="AK3626" s="106">
        <v>44923</v>
      </c>
    </row>
    <row r="3627" spans="1:37" x14ac:dyDescent="0.45">
      <c r="A3627" t="s">
        <v>1112</v>
      </c>
      <c r="B3627" t="s">
        <v>14299</v>
      </c>
      <c r="C3627" t="s">
        <v>990</v>
      </c>
      <c r="D3627" t="s">
        <v>14300</v>
      </c>
      <c r="E3627" t="s">
        <v>992</v>
      </c>
      <c r="F3627" t="s">
        <v>14301</v>
      </c>
      <c r="G3627">
        <v>2</v>
      </c>
      <c r="H3627" t="s">
        <v>1005</v>
      </c>
      <c r="I3627">
        <v>62800</v>
      </c>
      <c r="K3627" t="s">
        <v>14302</v>
      </c>
      <c r="L3627" s="106">
        <v>38662</v>
      </c>
      <c r="M3627">
        <v>14628617</v>
      </c>
      <c r="N3627" t="s">
        <v>996</v>
      </c>
      <c r="O3627" t="s">
        <v>12</v>
      </c>
      <c r="P3627" t="s">
        <v>997</v>
      </c>
      <c r="R3627" s="109" t="str">
        <f>IF(OR(P3627="SB",Q3627="SB"),"SB",0)</f>
        <v>SB</v>
      </c>
      <c r="V3627" s="113" t="str">
        <f>IF(AND(I3627&gt;=10000,I3627&lt;=19900),"Praha",(IF(AND(I3627&gt;=25001,I3627&lt;=29501),"Středočeský kraj",(IF(AND(I3627&gt;=30100,I3627&lt;=34972),"Středočeský kraj",(IF(AND(I3627&gt;=35002,I3627&lt;=36271),"Karlovarský kraj",(IF(AND(I3627&gt;=37001,I3627&lt;=39201),"Jihočeský kraj",(IF(AND(I3627&gt;=39701,I3627&lt;=39901),"Jihočeský kraj",(IF(AND(I3627&gt;=39301,I3627&lt;=39601),"Kraj Vysočina",(IF(AND(I3627&gt;=58001,I3627&lt;=59501),"Kraj Vysočina",(IF(AND(I3627&gt;=67401,I3627&lt;=67602),"Kraj Vysočina",(IF(AND(I3627&gt;=40001,I3627&lt;=44101),"Ústecký kraj",(IF(AND(I3627&gt;=46001,I3627&lt;=47201),"Liberecký kraj",(IF(AND(I3627&gt;=51202,I3627&lt;=51401),"Liberecký kraj",(IF(AND(I3627&gt;=53002,I3627&lt;=53976),"Pardubický kraj",(IF(AND(I3627&gt;=56002,I3627&lt;=57201),"Pardubický kraj",(IF(AND(I3627&gt;=60200,I3627&lt;=67201),"Jihomoravský kraj",(IF(AND(I3627&gt;=67801,I3627&lt;=68501),"Jihomoravský kraj",(IF(AND(I3627&gt;=69002,I3627&lt;=69801),"Jihomoravský kraj",(IF(AND(I3627&gt;=68601,I3627&lt;=68801),"Zlínský kraj",(IF(AND(I3627&gt;=75501,I3627&lt;=76901),"Zlínský kraj",(IF(AND(I3627&gt;=70030,I3627&lt;=74901),"Moravskoslezský kraj",(IF(AND(I3627&gt;=75000,I3627&lt;=75368),"Olomoucký kraj",(IF(AND(I3627&gt;=77200,I3627&lt;=79862),"Olomoucký kraj",(IF(AND(I3627&gt;=50011,I3627&lt;=50301),"Královéhradecký kraj",(IF(AND(I3627&gt;=54301,I3627&lt;=54303),"Královéhradecký kraj","0")))))))))))))))))))))))))))))))))))))))))))))))</f>
        <v>Jihomoravský kraj</v>
      </c>
      <c r="AD3627" t="s">
        <v>998</v>
      </c>
      <c r="AE3627" t="s">
        <v>998</v>
      </c>
      <c r="AF3627" t="s">
        <v>998</v>
      </c>
      <c r="AG3627" s="107">
        <v>300</v>
      </c>
      <c r="AH3627" s="107">
        <v>0</v>
      </c>
      <c r="AI3627" s="107">
        <v>0</v>
      </c>
      <c r="AJ3627" t="s">
        <v>999</v>
      </c>
      <c r="AK3627" s="106">
        <v>44924</v>
      </c>
    </row>
    <row r="3628" spans="1:37" x14ac:dyDescent="0.45">
      <c r="A3628" t="s">
        <v>1418</v>
      </c>
      <c r="B3628" t="s">
        <v>16468</v>
      </c>
      <c r="C3628" t="s">
        <v>1002</v>
      </c>
      <c r="D3628" t="s">
        <v>16474</v>
      </c>
      <c r="E3628" t="s">
        <v>992</v>
      </c>
      <c r="F3628" t="s">
        <v>16475</v>
      </c>
      <c r="G3628">
        <v>5</v>
      </c>
      <c r="H3628" t="s">
        <v>1005</v>
      </c>
      <c r="I3628">
        <v>62800</v>
      </c>
      <c r="K3628" t="s">
        <v>16476</v>
      </c>
      <c r="L3628" s="106">
        <v>38714</v>
      </c>
      <c r="M3628">
        <v>14650138</v>
      </c>
      <c r="N3628" t="s">
        <v>996</v>
      </c>
      <c r="O3628" t="s">
        <v>12</v>
      </c>
      <c r="P3628" t="s">
        <v>997</v>
      </c>
      <c r="R3628" s="109" t="str">
        <f>IF(OR(P3628="SB",Q3628="SB"),"SB",0)</f>
        <v>SB</v>
      </c>
      <c r="V3628" s="113" t="str">
        <f>IF(AND(I3628&gt;=10000,I3628&lt;=19900),"Praha",(IF(AND(I3628&gt;=25001,I3628&lt;=29501),"Středočeský kraj",(IF(AND(I3628&gt;=30100,I3628&lt;=34972),"Středočeský kraj",(IF(AND(I3628&gt;=35002,I3628&lt;=36271),"Karlovarský kraj",(IF(AND(I3628&gt;=37001,I3628&lt;=39201),"Jihočeský kraj",(IF(AND(I3628&gt;=39701,I3628&lt;=39901),"Jihočeský kraj",(IF(AND(I3628&gt;=39301,I3628&lt;=39601),"Kraj Vysočina",(IF(AND(I3628&gt;=58001,I3628&lt;=59501),"Kraj Vysočina",(IF(AND(I3628&gt;=67401,I3628&lt;=67602),"Kraj Vysočina",(IF(AND(I3628&gt;=40001,I3628&lt;=44101),"Ústecký kraj",(IF(AND(I3628&gt;=46001,I3628&lt;=47201),"Liberecký kraj",(IF(AND(I3628&gt;=51202,I3628&lt;=51401),"Liberecký kraj",(IF(AND(I3628&gt;=53002,I3628&lt;=53976),"Pardubický kraj",(IF(AND(I3628&gt;=56002,I3628&lt;=57201),"Pardubický kraj",(IF(AND(I3628&gt;=60200,I3628&lt;=67201),"Jihomoravský kraj",(IF(AND(I3628&gt;=67801,I3628&lt;=68501),"Jihomoravský kraj",(IF(AND(I3628&gt;=69002,I3628&lt;=69801),"Jihomoravský kraj",(IF(AND(I3628&gt;=68601,I3628&lt;=68801),"Zlínský kraj",(IF(AND(I3628&gt;=75501,I3628&lt;=76901),"Zlínský kraj",(IF(AND(I3628&gt;=70030,I3628&lt;=74901),"Moravskoslezský kraj",(IF(AND(I3628&gt;=75000,I3628&lt;=75368),"Olomoucký kraj",(IF(AND(I3628&gt;=77200,I3628&lt;=79862),"Olomoucký kraj",(IF(AND(I3628&gt;=50011,I3628&lt;=50301),"Královéhradecký kraj",(IF(AND(I3628&gt;=54301,I3628&lt;=54303),"Královéhradecký kraj","0")))))))))))))))))))))))))))))))))))))))))))))))</f>
        <v>Jihomoravský kraj</v>
      </c>
      <c r="AD3628" t="s">
        <v>998</v>
      </c>
      <c r="AE3628" t="s">
        <v>998</v>
      </c>
      <c r="AF3628" t="s">
        <v>998</v>
      </c>
      <c r="AG3628" s="107">
        <v>300</v>
      </c>
      <c r="AH3628" s="107">
        <v>0</v>
      </c>
      <c r="AI3628" s="107">
        <v>0</v>
      </c>
      <c r="AJ3628" t="s">
        <v>999</v>
      </c>
      <c r="AK3628" s="106">
        <v>44924</v>
      </c>
    </row>
    <row r="3629" spans="1:37" x14ac:dyDescent="0.45">
      <c r="A3629" t="s">
        <v>1708</v>
      </c>
      <c r="B3629" t="s">
        <v>19462</v>
      </c>
      <c r="C3629" t="s">
        <v>990</v>
      </c>
      <c r="D3629" t="s">
        <v>19463</v>
      </c>
      <c r="E3629" t="s">
        <v>992</v>
      </c>
      <c r="F3629" t="s">
        <v>19464</v>
      </c>
      <c r="G3629">
        <v>7</v>
      </c>
      <c r="H3629" t="s">
        <v>1005</v>
      </c>
      <c r="I3629">
        <v>62800</v>
      </c>
      <c r="K3629" t="s">
        <v>19465</v>
      </c>
      <c r="L3629" s="106">
        <v>40819</v>
      </c>
      <c r="M3629">
        <v>14607500</v>
      </c>
      <c r="N3629" t="s">
        <v>996</v>
      </c>
      <c r="O3629" t="s">
        <v>12</v>
      </c>
      <c r="P3629" t="s">
        <v>997</v>
      </c>
      <c r="R3629" s="109" t="str">
        <f>IF(OR(P3629="SB",Q3629="SB"),"SB",0)</f>
        <v>SB</v>
      </c>
      <c r="V3629" s="113" t="str">
        <f>IF(AND(I3629&gt;=10000,I3629&lt;=19900),"Praha",(IF(AND(I3629&gt;=25001,I3629&lt;=29501),"Středočeský kraj",(IF(AND(I3629&gt;=30100,I3629&lt;=34972),"Středočeský kraj",(IF(AND(I3629&gt;=35002,I3629&lt;=36271),"Karlovarský kraj",(IF(AND(I3629&gt;=37001,I3629&lt;=39201),"Jihočeský kraj",(IF(AND(I3629&gt;=39701,I3629&lt;=39901),"Jihočeský kraj",(IF(AND(I3629&gt;=39301,I3629&lt;=39601),"Kraj Vysočina",(IF(AND(I3629&gt;=58001,I3629&lt;=59501),"Kraj Vysočina",(IF(AND(I3629&gt;=67401,I3629&lt;=67602),"Kraj Vysočina",(IF(AND(I3629&gt;=40001,I3629&lt;=44101),"Ústecký kraj",(IF(AND(I3629&gt;=46001,I3629&lt;=47201),"Liberecký kraj",(IF(AND(I3629&gt;=51202,I3629&lt;=51401),"Liberecký kraj",(IF(AND(I3629&gt;=53002,I3629&lt;=53976),"Pardubický kraj",(IF(AND(I3629&gt;=56002,I3629&lt;=57201),"Pardubický kraj",(IF(AND(I3629&gt;=60200,I3629&lt;=67201),"Jihomoravský kraj",(IF(AND(I3629&gt;=67801,I3629&lt;=68501),"Jihomoravský kraj",(IF(AND(I3629&gt;=69002,I3629&lt;=69801),"Jihomoravský kraj",(IF(AND(I3629&gt;=68601,I3629&lt;=68801),"Zlínský kraj",(IF(AND(I3629&gt;=75501,I3629&lt;=76901),"Zlínský kraj",(IF(AND(I3629&gt;=70030,I3629&lt;=74901),"Moravskoslezský kraj",(IF(AND(I3629&gt;=75000,I3629&lt;=75368),"Olomoucký kraj",(IF(AND(I3629&gt;=77200,I3629&lt;=79862),"Olomoucký kraj",(IF(AND(I3629&gt;=50011,I3629&lt;=50301),"Královéhradecký kraj",(IF(AND(I3629&gt;=54301,I3629&lt;=54303),"Královéhradecký kraj","0")))))))))))))))))))))))))))))))))))))))))))))))</f>
        <v>Jihomoravský kraj</v>
      </c>
      <c r="AD3629" t="s">
        <v>998</v>
      </c>
      <c r="AE3629" t="s">
        <v>998</v>
      </c>
      <c r="AF3629" t="s">
        <v>998</v>
      </c>
      <c r="AG3629" s="107">
        <v>300</v>
      </c>
      <c r="AH3629" s="107">
        <v>0</v>
      </c>
      <c r="AI3629" s="107">
        <v>0</v>
      </c>
      <c r="AJ3629" t="s">
        <v>999</v>
      </c>
      <c r="AK3629" s="106">
        <v>44923</v>
      </c>
    </row>
    <row r="3630" spans="1:37" x14ac:dyDescent="0.45">
      <c r="A3630" t="s">
        <v>1128</v>
      </c>
      <c r="B3630" t="s">
        <v>14462</v>
      </c>
      <c r="C3630" t="s">
        <v>990</v>
      </c>
      <c r="D3630" t="s">
        <v>14475</v>
      </c>
      <c r="E3630" t="s">
        <v>992</v>
      </c>
      <c r="F3630" t="s">
        <v>14476</v>
      </c>
      <c r="G3630">
        <v>20</v>
      </c>
      <c r="H3630" t="s">
        <v>1005</v>
      </c>
      <c r="I3630">
        <v>62810</v>
      </c>
      <c r="K3630" t="s">
        <v>14477</v>
      </c>
      <c r="L3630" s="106">
        <v>40309</v>
      </c>
      <c r="M3630">
        <v>14729960</v>
      </c>
      <c r="N3630" t="s">
        <v>996</v>
      </c>
      <c r="O3630" t="s">
        <v>12</v>
      </c>
      <c r="P3630" t="s">
        <v>997</v>
      </c>
      <c r="R3630" s="109" t="str">
        <f>IF(OR(P3630="SB",Q3630="SB"),"SB",0)</f>
        <v>SB</v>
      </c>
      <c r="T3630" s="110" t="s">
        <v>998</v>
      </c>
      <c r="V3630" s="113" t="str">
        <f>IF(AND(I3630&gt;=10000,I3630&lt;=19900),"Praha",(IF(AND(I3630&gt;=25001,I3630&lt;=29501),"Středočeský kraj",(IF(AND(I3630&gt;=30100,I3630&lt;=34972),"Středočeský kraj",(IF(AND(I3630&gt;=35002,I3630&lt;=36271),"Karlovarský kraj",(IF(AND(I3630&gt;=37001,I3630&lt;=39201),"Jihočeský kraj",(IF(AND(I3630&gt;=39701,I3630&lt;=39901),"Jihočeský kraj",(IF(AND(I3630&gt;=39301,I3630&lt;=39601),"Kraj Vysočina",(IF(AND(I3630&gt;=58001,I3630&lt;=59501),"Kraj Vysočina",(IF(AND(I3630&gt;=67401,I3630&lt;=67602),"Kraj Vysočina",(IF(AND(I3630&gt;=40001,I3630&lt;=44101),"Ústecký kraj",(IF(AND(I3630&gt;=46001,I3630&lt;=47201),"Liberecký kraj",(IF(AND(I3630&gt;=51202,I3630&lt;=51401),"Liberecký kraj",(IF(AND(I3630&gt;=53002,I3630&lt;=53976),"Pardubický kraj",(IF(AND(I3630&gt;=56002,I3630&lt;=57201),"Pardubický kraj",(IF(AND(I3630&gt;=60200,I3630&lt;=67201),"Jihomoravský kraj",(IF(AND(I3630&gt;=67801,I3630&lt;=68501),"Jihomoravský kraj",(IF(AND(I3630&gt;=69002,I3630&lt;=69801),"Jihomoravský kraj",(IF(AND(I3630&gt;=68601,I3630&lt;=68801),"Zlínský kraj",(IF(AND(I3630&gt;=75501,I3630&lt;=76901),"Zlínský kraj",(IF(AND(I3630&gt;=70030,I3630&lt;=74901),"Moravskoslezský kraj",(IF(AND(I3630&gt;=75000,I3630&lt;=75368),"Olomoucký kraj",(IF(AND(I3630&gt;=77200,I3630&lt;=79862),"Olomoucký kraj",(IF(AND(I3630&gt;=50011,I3630&lt;=50301),"Královéhradecký kraj",(IF(AND(I3630&gt;=54301,I3630&lt;=54303),"Královéhradecký kraj","0")))))))))))))))))))))))))))))))))))))))))))))))</f>
        <v>Jihomoravský kraj</v>
      </c>
      <c r="AB3630" t="s">
        <v>998</v>
      </c>
      <c r="AD3630" t="s">
        <v>998</v>
      </c>
      <c r="AE3630" t="s">
        <v>998</v>
      </c>
      <c r="AF3630" t="s">
        <v>998</v>
      </c>
      <c r="AG3630" s="107">
        <v>300</v>
      </c>
      <c r="AH3630" s="107">
        <v>0</v>
      </c>
      <c r="AI3630" s="107">
        <v>0</v>
      </c>
      <c r="AJ3630" t="s">
        <v>999</v>
      </c>
      <c r="AK3630" s="106">
        <v>44923</v>
      </c>
    </row>
    <row r="3631" spans="1:37" x14ac:dyDescent="0.45">
      <c r="A3631" t="s">
        <v>1186</v>
      </c>
      <c r="B3631" t="s">
        <v>13651</v>
      </c>
      <c r="C3631" t="s">
        <v>990</v>
      </c>
      <c r="D3631" t="s">
        <v>13652</v>
      </c>
      <c r="E3631" t="s">
        <v>992</v>
      </c>
      <c r="F3631" t="s">
        <v>6919</v>
      </c>
      <c r="G3631">
        <v>19</v>
      </c>
      <c r="H3631" t="s">
        <v>13653</v>
      </c>
      <c r="I3631">
        <v>62900</v>
      </c>
      <c r="J3631">
        <v>721905590</v>
      </c>
      <c r="K3631" t="s">
        <v>13654</v>
      </c>
      <c r="L3631" s="106">
        <v>31953</v>
      </c>
      <c r="M3631">
        <v>10586949</v>
      </c>
      <c r="N3631" t="s">
        <v>996</v>
      </c>
      <c r="O3631" t="s">
        <v>12</v>
      </c>
      <c r="P3631" t="s">
        <v>997</v>
      </c>
      <c r="R3631" s="109" t="str">
        <f>IF(OR(P3631="SB",Q3631="SB"),"SB",0)</f>
        <v>SB</v>
      </c>
      <c r="T3631" s="110">
        <v>10577</v>
      </c>
      <c r="U3631" t="s">
        <v>19633</v>
      </c>
      <c r="V3631" s="113" t="str">
        <f>IF(AND(I3631&gt;=10000,I3631&lt;=19900),"Praha",(IF(AND(I3631&gt;=25001,I3631&lt;=29501),"Středočeský kraj",(IF(AND(I3631&gt;=30100,I3631&lt;=34972),"Středočeský kraj",(IF(AND(I3631&gt;=35002,I3631&lt;=36271),"Karlovarský kraj",(IF(AND(I3631&gt;=37001,I3631&lt;=39201),"Jihočeský kraj",(IF(AND(I3631&gt;=39701,I3631&lt;=39901),"Jihočeský kraj",(IF(AND(I3631&gt;=39301,I3631&lt;=39601),"Kraj Vysočina",(IF(AND(I3631&gt;=58001,I3631&lt;=59501),"Kraj Vysočina",(IF(AND(I3631&gt;=67401,I3631&lt;=67602),"Kraj Vysočina",(IF(AND(I3631&gt;=40001,I3631&lt;=44101),"Ústecký kraj",(IF(AND(I3631&gt;=46001,I3631&lt;=47201),"Liberecký kraj",(IF(AND(I3631&gt;=51202,I3631&lt;=51401),"Liberecký kraj",(IF(AND(I3631&gt;=53002,I3631&lt;=53976),"Pardubický kraj",(IF(AND(I3631&gt;=56002,I3631&lt;=57201),"Pardubický kraj",(IF(AND(I3631&gt;=60200,I3631&lt;=67201),"Jihomoravský kraj",(IF(AND(I3631&gt;=67801,I3631&lt;=68501),"Jihomoravský kraj",(IF(AND(I3631&gt;=69002,I3631&lt;=69801),"Jihomoravský kraj",(IF(AND(I3631&gt;=68601,I3631&lt;=68801),"Zlínský kraj",(IF(AND(I3631&gt;=75501,I3631&lt;=76901),"Zlínský kraj",(IF(AND(I3631&gt;=70030,I3631&lt;=74901),"Moravskoslezský kraj",(IF(AND(I3631&gt;=75000,I3631&lt;=75368),"Olomoucký kraj",(IF(AND(I3631&gt;=77200,I3631&lt;=79862),"Olomoucký kraj",(IF(AND(I3631&gt;=50011,I3631&lt;=50301),"Královéhradecký kraj",(IF(AND(I3631&gt;=54301,I3631&lt;=54303),"Královéhradecký kraj","0")))))))))))))))))))))))))))))))))))))))))))))))</f>
        <v>Jihomoravský kraj</v>
      </c>
      <c r="AD3631" t="s">
        <v>998</v>
      </c>
      <c r="AE3631" t="s">
        <v>998</v>
      </c>
      <c r="AF3631" t="s">
        <v>998</v>
      </c>
      <c r="AG3631" s="107">
        <v>0</v>
      </c>
      <c r="AH3631" s="107">
        <v>0</v>
      </c>
      <c r="AI3631" s="107">
        <v>0</v>
      </c>
      <c r="AJ3631" t="s">
        <v>1012</v>
      </c>
    </row>
    <row r="3632" spans="1:37" x14ac:dyDescent="0.45">
      <c r="A3632" t="s">
        <v>1174</v>
      </c>
      <c r="B3632" t="s">
        <v>10648</v>
      </c>
      <c r="C3632" t="s">
        <v>990</v>
      </c>
      <c r="D3632" t="s">
        <v>10681</v>
      </c>
      <c r="E3632" t="s">
        <v>992</v>
      </c>
      <c r="F3632" t="s">
        <v>10682</v>
      </c>
      <c r="G3632">
        <v>9</v>
      </c>
      <c r="H3632" t="s">
        <v>1005</v>
      </c>
      <c r="I3632">
        <v>63000</v>
      </c>
      <c r="K3632" t="s">
        <v>10683</v>
      </c>
      <c r="L3632" s="106">
        <v>37450</v>
      </c>
      <c r="M3632">
        <v>14595978</v>
      </c>
      <c r="N3632" t="s">
        <v>1144</v>
      </c>
      <c r="O3632" t="s">
        <v>12</v>
      </c>
      <c r="P3632" t="s">
        <v>997</v>
      </c>
      <c r="R3632" s="109" t="str">
        <f>IF(OR(P3632="SB",Q3632="SB"),"SB",0)</f>
        <v>SB</v>
      </c>
      <c r="T3632" s="110" t="s">
        <v>998</v>
      </c>
      <c r="V3632" s="113" t="str">
        <f>IF(AND(I3632&gt;=10000,I3632&lt;=19900),"Praha",(IF(AND(I3632&gt;=25001,I3632&lt;=29501),"Středočeský kraj",(IF(AND(I3632&gt;=30100,I3632&lt;=34972),"Středočeský kraj",(IF(AND(I3632&gt;=35002,I3632&lt;=36271),"Karlovarský kraj",(IF(AND(I3632&gt;=37001,I3632&lt;=39201),"Jihočeský kraj",(IF(AND(I3632&gt;=39701,I3632&lt;=39901),"Jihočeský kraj",(IF(AND(I3632&gt;=39301,I3632&lt;=39601),"Kraj Vysočina",(IF(AND(I3632&gt;=58001,I3632&lt;=59501),"Kraj Vysočina",(IF(AND(I3632&gt;=67401,I3632&lt;=67602),"Kraj Vysočina",(IF(AND(I3632&gt;=40001,I3632&lt;=44101),"Ústecký kraj",(IF(AND(I3632&gt;=46001,I3632&lt;=47201),"Liberecký kraj",(IF(AND(I3632&gt;=51202,I3632&lt;=51401),"Liberecký kraj",(IF(AND(I3632&gt;=53002,I3632&lt;=53976),"Pardubický kraj",(IF(AND(I3632&gt;=56002,I3632&lt;=57201),"Pardubický kraj",(IF(AND(I3632&gt;=60200,I3632&lt;=67201),"Jihomoravský kraj",(IF(AND(I3632&gt;=67801,I3632&lt;=68501),"Jihomoravský kraj",(IF(AND(I3632&gt;=69002,I3632&lt;=69801),"Jihomoravský kraj",(IF(AND(I3632&gt;=68601,I3632&lt;=68801),"Zlínský kraj",(IF(AND(I3632&gt;=75501,I3632&lt;=76901),"Zlínský kraj",(IF(AND(I3632&gt;=70030,I3632&lt;=74901),"Moravskoslezský kraj",(IF(AND(I3632&gt;=75000,I3632&lt;=75368),"Olomoucký kraj",(IF(AND(I3632&gt;=77200,I3632&lt;=79862),"Olomoucký kraj",(IF(AND(I3632&gt;=50011,I3632&lt;=50301),"Královéhradecký kraj",(IF(AND(I3632&gt;=54301,I3632&lt;=54303),"Královéhradecký kraj","0")))))))))))))))))))))))))))))))))))))))))))))))</f>
        <v>Jihomoravský kraj</v>
      </c>
      <c r="AB3632" t="s">
        <v>998</v>
      </c>
      <c r="AD3632" t="s">
        <v>998</v>
      </c>
      <c r="AE3632" t="s">
        <v>998</v>
      </c>
      <c r="AF3632" t="s">
        <v>998</v>
      </c>
      <c r="AG3632" s="107">
        <v>300</v>
      </c>
      <c r="AH3632" s="107">
        <v>0</v>
      </c>
      <c r="AI3632" s="107">
        <v>0</v>
      </c>
      <c r="AJ3632" t="s">
        <v>999</v>
      </c>
      <c r="AK3632" s="106">
        <v>44923</v>
      </c>
    </row>
    <row r="3633" spans="1:37" x14ac:dyDescent="0.45">
      <c r="A3633" t="s">
        <v>1156</v>
      </c>
      <c r="B3633" t="s">
        <v>7715</v>
      </c>
      <c r="C3633" t="s">
        <v>990</v>
      </c>
      <c r="D3633" t="s">
        <v>7716</v>
      </c>
      <c r="E3633" t="s">
        <v>992</v>
      </c>
      <c r="F3633" t="s">
        <v>4574</v>
      </c>
      <c r="G3633">
        <v>30</v>
      </c>
      <c r="H3633" t="s">
        <v>1005</v>
      </c>
      <c r="I3633">
        <v>63200</v>
      </c>
      <c r="K3633" t="s">
        <v>7717</v>
      </c>
      <c r="L3633" s="106">
        <v>31451</v>
      </c>
      <c r="M3633">
        <v>14633869</v>
      </c>
      <c r="N3633" t="s">
        <v>996</v>
      </c>
      <c r="O3633" t="s">
        <v>12</v>
      </c>
      <c r="P3633" t="s">
        <v>997</v>
      </c>
      <c r="R3633" s="109" t="str">
        <f>IF(OR(P3633="SB",Q3633="SB"),"SB",0)</f>
        <v>SB</v>
      </c>
      <c r="T3633" s="110" t="s">
        <v>998</v>
      </c>
      <c r="V3633" s="113" t="str">
        <f>IF(AND(I3633&gt;=10000,I3633&lt;=19900),"Praha",(IF(AND(I3633&gt;=25001,I3633&lt;=29501),"Středočeský kraj",(IF(AND(I3633&gt;=30100,I3633&lt;=34972),"Středočeský kraj",(IF(AND(I3633&gt;=35002,I3633&lt;=36271),"Karlovarský kraj",(IF(AND(I3633&gt;=37001,I3633&lt;=39201),"Jihočeský kraj",(IF(AND(I3633&gt;=39701,I3633&lt;=39901),"Jihočeský kraj",(IF(AND(I3633&gt;=39301,I3633&lt;=39601),"Kraj Vysočina",(IF(AND(I3633&gt;=58001,I3633&lt;=59501),"Kraj Vysočina",(IF(AND(I3633&gt;=67401,I3633&lt;=67602),"Kraj Vysočina",(IF(AND(I3633&gt;=40001,I3633&lt;=44101),"Ústecký kraj",(IF(AND(I3633&gt;=46001,I3633&lt;=47201),"Liberecký kraj",(IF(AND(I3633&gt;=51202,I3633&lt;=51401),"Liberecký kraj",(IF(AND(I3633&gt;=53002,I3633&lt;=53976),"Pardubický kraj",(IF(AND(I3633&gt;=56002,I3633&lt;=57201),"Pardubický kraj",(IF(AND(I3633&gt;=60200,I3633&lt;=67201),"Jihomoravský kraj",(IF(AND(I3633&gt;=67801,I3633&lt;=68501),"Jihomoravský kraj",(IF(AND(I3633&gt;=69002,I3633&lt;=69801),"Jihomoravský kraj",(IF(AND(I3633&gt;=68601,I3633&lt;=68801),"Zlínský kraj",(IF(AND(I3633&gt;=75501,I3633&lt;=76901),"Zlínský kraj",(IF(AND(I3633&gt;=70030,I3633&lt;=74901),"Moravskoslezský kraj",(IF(AND(I3633&gt;=75000,I3633&lt;=75368),"Olomoucký kraj",(IF(AND(I3633&gt;=77200,I3633&lt;=79862),"Olomoucký kraj",(IF(AND(I3633&gt;=50011,I3633&lt;=50301),"Královéhradecký kraj",(IF(AND(I3633&gt;=54301,I3633&lt;=54303),"Královéhradecký kraj","0")))))))))))))))))))))))))))))))))))))))))))))))</f>
        <v>Jihomoravský kraj</v>
      </c>
      <c r="AB3633" t="s">
        <v>998</v>
      </c>
      <c r="AD3633" t="s">
        <v>998</v>
      </c>
      <c r="AE3633" t="s">
        <v>998</v>
      </c>
      <c r="AF3633" t="s">
        <v>998</v>
      </c>
      <c r="AG3633" s="107">
        <v>0</v>
      </c>
      <c r="AH3633" s="107">
        <v>0</v>
      </c>
      <c r="AI3633" s="107">
        <v>0</v>
      </c>
      <c r="AJ3633" t="s">
        <v>1012</v>
      </c>
    </row>
    <row r="3634" spans="1:37" x14ac:dyDescent="0.45">
      <c r="A3634" t="s">
        <v>1882</v>
      </c>
      <c r="B3634" t="s">
        <v>5489</v>
      </c>
      <c r="C3634" t="s">
        <v>1002</v>
      </c>
      <c r="D3634" t="s">
        <v>5490</v>
      </c>
      <c r="E3634" t="s">
        <v>992</v>
      </c>
      <c r="F3634" t="s">
        <v>5491</v>
      </c>
      <c r="G3634">
        <v>12</v>
      </c>
      <c r="H3634" t="s">
        <v>1005</v>
      </c>
      <c r="I3634">
        <v>63300</v>
      </c>
      <c r="K3634" t="s">
        <v>5492</v>
      </c>
      <c r="L3634" s="106">
        <v>40476</v>
      </c>
      <c r="M3634">
        <v>14618816</v>
      </c>
      <c r="N3634" t="s">
        <v>996</v>
      </c>
      <c r="O3634" t="s">
        <v>12</v>
      </c>
      <c r="P3634" t="s">
        <v>997</v>
      </c>
      <c r="R3634" s="109" t="str">
        <f>IF(OR(P3634="SB",Q3634="SB"),"SB",0)</f>
        <v>SB</v>
      </c>
      <c r="T3634" s="110" t="s">
        <v>998</v>
      </c>
      <c r="V3634" s="113" t="str">
        <f>IF(AND(I3634&gt;=10000,I3634&lt;=19900),"Praha",(IF(AND(I3634&gt;=25001,I3634&lt;=29501),"Středočeský kraj",(IF(AND(I3634&gt;=30100,I3634&lt;=34972),"Středočeský kraj",(IF(AND(I3634&gt;=35002,I3634&lt;=36271),"Karlovarský kraj",(IF(AND(I3634&gt;=37001,I3634&lt;=39201),"Jihočeský kraj",(IF(AND(I3634&gt;=39701,I3634&lt;=39901),"Jihočeský kraj",(IF(AND(I3634&gt;=39301,I3634&lt;=39601),"Kraj Vysočina",(IF(AND(I3634&gt;=58001,I3634&lt;=59501),"Kraj Vysočina",(IF(AND(I3634&gt;=67401,I3634&lt;=67602),"Kraj Vysočina",(IF(AND(I3634&gt;=40001,I3634&lt;=44101),"Ústecký kraj",(IF(AND(I3634&gt;=46001,I3634&lt;=47201),"Liberecký kraj",(IF(AND(I3634&gt;=51202,I3634&lt;=51401),"Liberecký kraj",(IF(AND(I3634&gt;=53002,I3634&lt;=53976),"Pardubický kraj",(IF(AND(I3634&gt;=56002,I3634&lt;=57201),"Pardubický kraj",(IF(AND(I3634&gt;=60200,I3634&lt;=67201),"Jihomoravský kraj",(IF(AND(I3634&gt;=67801,I3634&lt;=68501),"Jihomoravský kraj",(IF(AND(I3634&gt;=69002,I3634&lt;=69801),"Jihomoravský kraj",(IF(AND(I3634&gt;=68601,I3634&lt;=68801),"Zlínský kraj",(IF(AND(I3634&gt;=75501,I3634&lt;=76901),"Zlínský kraj",(IF(AND(I3634&gt;=70030,I3634&lt;=74901),"Moravskoslezský kraj",(IF(AND(I3634&gt;=75000,I3634&lt;=75368),"Olomoucký kraj",(IF(AND(I3634&gt;=77200,I3634&lt;=79862),"Olomoucký kraj",(IF(AND(I3634&gt;=50011,I3634&lt;=50301),"Královéhradecký kraj",(IF(AND(I3634&gt;=54301,I3634&lt;=54303),"Královéhradecký kraj","0")))))))))))))))))))))))))))))))))))))))))))))))</f>
        <v>Jihomoravský kraj</v>
      </c>
      <c r="AB3634" t="s">
        <v>998</v>
      </c>
      <c r="AD3634" t="s">
        <v>998</v>
      </c>
      <c r="AE3634" t="s">
        <v>998</v>
      </c>
      <c r="AF3634" t="s">
        <v>998</v>
      </c>
      <c r="AG3634" s="107">
        <v>300</v>
      </c>
      <c r="AH3634" s="107">
        <v>0</v>
      </c>
      <c r="AI3634" s="107">
        <v>0</v>
      </c>
      <c r="AJ3634" t="s">
        <v>999</v>
      </c>
      <c r="AK3634" s="106">
        <v>44923</v>
      </c>
    </row>
    <row r="3635" spans="1:37" x14ac:dyDescent="0.45">
      <c r="A3635" t="s">
        <v>1793</v>
      </c>
      <c r="B3635" t="s">
        <v>10615</v>
      </c>
      <c r="C3635" t="s">
        <v>990</v>
      </c>
      <c r="D3635" t="s">
        <v>10620</v>
      </c>
      <c r="E3635" t="s">
        <v>992</v>
      </c>
      <c r="F3635" t="s">
        <v>10617</v>
      </c>
      <c r="G3635">
        <v>39</v>
      </c>
      <c r="H3635" t="s">
        <v>1005</v>
      </c>
      <c r="I3635">
        <v>63400</v>
      </c>
      <c r="K3635" t="s">
        <v>10621</v>
      </c>
      <c r="L3635" s="106">
        <v>34208</v>
      </c>
      <c r="M3635">
        <v>11291413</v>
      </c>
      <c r="N3635" t="s">
        <v>1698</v>
      </c>
      <c r="O3635" t="s">
        <v>12</v>
      </c>
      <c r="P3635" t="s">
        <v>997</v>
      </c>
      <c r="R3635" s="109" t="str">
        <f>IF(OR(P3635="SB",Q3635="SB"),"SB",0)</f>
        <v>SB</v>
      </c>
      <c r="T3635" s="110">
        <v>12641</v>
      </c>
      <c r="U3635" t="s">
        <v>19633</v>
      </c>
      <c r="V3635" s="113" t="str">
        <f>IF(AND(I3635&gt;=10000,I3635&lt;=19900),"Praha",(IF(AND(I3635&gt;=25001,I3635&lt;=29501),"Středočeský kraj",(IF(AND(I3635&gt;=30100,I3635&lt;=34972),"Středočeský kraj",(IF(AND(I3635&gt;=35002,I3635&lt;=36271),"Karlovarský kraj",(IF(AND(I3635&gt;=37001,I3635&lt;=39201),"Jihočeský kraj",(IF(AND(I3635&gt;=39701,I3635&lt;=39901),"Jihočeský kraj",(IF(AND(I3635&gt;=39301,I3635&lt;=39601),"Kraj Vysočina",(IF(AND(I3635&gt;=58001,I3635&lt;=59501),"Kraj Vysočina",(IF(AND(I3635&gt;=67401,I3635&lt;=67602),"Kraj Vysočina",(IF(AND(I3635&gt;=40001,I3635&lt;=44101),"Ústecký kraj",(IF(AND(I3635&gt;=46001,I3635&lt;=47201),"Liberecký kraj",(IF(AND(I3635&gt;=51202,I3635&lt;=51401),"Liberecký kraj",(IF(AND(I3635&gt;=53002,I3635&lt;=53976),"Pardubický kraj",(IF(AND(I3635&gt;=56002,I3635&lt;=57201),"Pardubický kraj",(IF(AND(I3635&gt;=60200,I3635&lt;=67201),"Jihomoravský kraj",(IF(AND(I3635&gt;=67801,I3635&lt;=68501),"Jihomoravský kraj",(IF(AND(I3635&gt;=69002,I3635&lt;=69801),"Jihomoravský kraj",(IF(AND(I3635&gt;=68601,I3635&lt;=68801),"Zlínský kraj",(IF(AND(I3635&gt;=75501,I3635&lt;=76901),"Zlínský kraj",(IF(AND(I3635&gt;=70030,I3635&lt;=74901),"Moravskoslezský kraj",(IF(AND(I3635&gt;=75000,I3635&lt;=75368),"Olomoucký kraj",(IF(AND(I3635&gt;=77200,I3635&lt;=79862),"Olomoucký kraj",(IF(AND(I3635&gt;=50011,I3635&lt;=50301),"Královéhradecký kraj",(IF(AND(I3635&gt;=54301,I3635&lt;=54303),"Královéhradecký kraj","0")))))))))))))))))))))))))))))))))))))))))))))))</f>
        <v>Jihomoravský kraj</v>
      </c>
      <c r="AB3635" t="s">
        <v>10622</v>
      </c>
      <c r="AD3635" t="s">
        <v>998</v>
      </c>
      <c r="AE3635" t="s">
        <v>998</v>
      </c>
      <c r="AF3635" t="s">
        <v>998</v>
      </c>
      <c r="AG3635" s="107">
        <v>0</v>
      </c>
      <c r="AH3635" s="107">
        <v>0</v>
      </c>
      <c r="AI3635" s="107">
        <v>0</v>
      </c>
      <c r="AJ3635" t="s">
        <v>1012</v>
      </c>
    </row>
    <row r="3636" spans="1:37" x14ac:dyDescent="0.45">
      <c r="A3636" t="s">
        <v>1007</v>
      </c>
      <c r="B3636" t="s">
        <v>10615</v>
      </c>
      <c r="C3636" t="s">
        <v>990</v>
      </c>
      <c r="D3636" t="s">
        <v>10616</v>
      </c>
      <c r="E3636" t="s">
        <v>992</v>
      </c>
      <c r="F3636" t="s">
        <v>10617</v>
      </c>
      <c r="G3636">
        <v>39</v>
      </c>
      <c r="H3636" t="s">
        <v>1005</v>
      </c>
      <c r="I3636">
        <v>63400</v>
      </c>
      <c r="J3636">
        <v>776796698</v>
      </c>
      <c r="K3636" t="s">
        <v>10618</v>
      </c>
      <c r="L3636" s="106">
        <v>35083</v>
      </c>
      <c r="M3636">
        <v>11549370</v>
      </c>
      <c r="N3636" t="s">
        <v>3697</v>
      </c>
      <c r="O3636" t="s">
        <v>1015</v>
      </c>
      <c r="P3636" t="s">
        <v>997</v>
      </c>
      <c r="Q3636" t="s">
        <v>1011</v>
      </c>
      <c r="R3636" s="109" t="str">
        <f>IF(OR(P3636="SB",Q3636="SB"),"SB",0)</f>
        <v>SB</v>
      </c>
      <c r="T3636" s="110">
        <v>16018</v>
      </c>
      <c r="U3636" t="s">
        <v>19633</v>
      </c>
      <c r="V3636" s="113" t="str">
        <f>IF(AND(I3636&gt;=10000,I3636&lt;=19900),"Praha",(IF(AND(I3636&gt;=25001,I3636&lt;=29501),"Středočeský kraj",(IF(AND(I3636&gt;=30100,I3636&lt;=34972),"Středočeský kraj",(IF(AND(I3636&gt;=35002,I3636&lt;=36271),"Karlovarský kraj",(IF(AND(I3636&gt;=37001,I3636&lt;=39201),"Jihočeský kraj",(IF(AND(I3636&gt;=39701,I3636&lt;=39901),"Jihočeský kraj",(IF(AND(I3636&gt;=39301,I3636&lt;=39601),"Kraj Vysočina",(IF(AND(I3636&gt;=58001,I3636&lt;=59501),"Kraj Vysočina",(IF(AND(I3636&gt;=67401,I3636&lt;=67602),"Kraj Vysočina",(IF(AND(I3636&gt;=40001,I3636&lt;=44101),"Ústecký kraj",(IF(AND(I3636&gt;=46001,I3636&lt;=47201),"Liberecký kraj",(IF(AND(I3636&gt;=51202,I3636&lt;=51401),"Liberecký kraj",(IF(AND(I3636&gt;=53002,I3636&lt;=53976),"Pardubický kraj",(IF(AND(I3636&gt;=56002,I3636&lt;=57201),"Pardubický kraj",(IF(AND(I3636&gt;=60200,I3636&lt;=67201),"Jihomoravský kraj",(IF(AND(I3636&gt;=67801,I3636&lt;=68501),"Jihomoravský kraj",(IF(AND(I3636&gt;=69002,I3636&lt;=69801),"Jihomoravský kraj",(IF(AND(I3636&gt;=68601,I3636&lt;=68801),"Zlínský kraj",(IF(AND(I3636&gt;=75501,I3636&lt;=76901),"Zlínský kraj",(IF(AND(I3636&gt;=70030,I3636&lt;=74901),"Moravskoslezský kraj",(IF(AND(I3636&gt;=75000,I3636&lt;=75368),"Olomoucký kraj",(IF(AND(I3636&gt;=77200,I3636&lt;=79862),"Olomoucký kraj",(IF(AND(I3636&gt;=50011,I3636&lt;=50301),"Královéhradecký kraj",(IF(AND(I3636&gt;=54301,I3636&lt;=54303),"Královéhradecký kraj","0")))))))))))))))))))))))))))))))))))))))))))))))</f>
        <v>Jihomoravský kraj</v>
      </c>
      <c r="AB3636" t="s">
        <v>10619</v>
      </c>
      <c r="AD3636" t="s">
        <v>998</v>
      </c>
      <c r="AE3636" t="s">
        <v>998</v>
      </c>
      <c r="AF3636" t="s">
        <v>998</v>
      </c>
      <c r="AG3636" s="107">
        <v>300</v>
      </c>
      <c r="AH3636" s="107">
        <v>0</v>
      </c>
      <c r="AI3636" s="107">
        <v>0</v>
      </c>
      <c r="AJ3636" t="s">
        <v>999</v>
      </c>
      <c r="AK3636" s="106">
        <v>44901</v>
      </c>
    </row>
    <row r="3637" spans="1:37" x14ac:dyDescent="0.45">
      <c r="A3637" t="s">
        <v>1007</v>
      </c>
      <c r="B3637" t="s">
        <v>2038</v>
      </c>
      <c r="C3637" t="s">
        <v>990</v>
      </c>
      <c r="D3637" t="s">
        <v>2039</v>
      </c>
      <c r="E3637" t="s">
        <v>992</v>
      </c>
      <c r="F3637" t="s">
        <v>2040</v>
      </c>
      <c r="G3637">
        <v>29</v>
      </c>
      <c r="H3637" t="s">
        <v>1005</v>
      </c>
      <c r="I3637">
        <v>63400</v>
      </c>
      <c r="K3637" t="s">
        <v>2041</v>
      </c>
      <c r="L3637" s="106">
        <v>39999</v>
      </c>
      <c r="M3637">
        <v>14671356</v>
      </c>
      <c r="N3637" t="s">
        <v>996</v>
      </c>
      <c r="O3637" t="s">
        <v>12</v>
      </c>
      <c r="P3637" t="s">
        <v>997</v>
      </c>
      <c r="R3637" s="109" t="str">
        <f>IF(OR(P3637="SB",Q3637="SB"),"SB",0)</f>
        <v>SB</v>
      </c>
      <c r="T3637" s="110" t="s">
        <v>998</v>
      </c>
      <c r="V3637" s="113" t="str">
        <f>IF(AND(I3637&gt;=10000,I3637&lt;=19900),"Praha",(IF(AND(I3637&gt;=25001,I3637&lt;=29501),"Středočeský kraj",(IF(AND(I3637&gt;=30100,I3637&lt;=34972),"Středočeský kraj",(IF(AND(I3637&gt;=35002,I3637&lt;=36271),"Karlovarský kraj",(IF(AND(I3637&gt;=37001,I3637&lt;=39201),"Jihočeský kraj",(IF(AND(I3637&gt;=39701,I3637&lt;=39901),"Jihočeský kraj",(IF(AND(I3637&gt;=39301,I3637&lt;=39601),"Kraj Vysočina",(IF(AND(I3637&gt;=58001,I3637&lt;=59501),"Kraj Vysočina",(IF(AND(I3637&gt;=67401,I3637&lt;=67602),"Kraj Vysočina",(IF(AND(I3637&gt;=40001,I3637&lt;=44101),"Ústecký kraj",(IF(AND(I3637&gt;=46001,I3637&lt;=47201),"Liberecký kraj",(IF(AND(I3637&gt;=51202,I3637&lt;=51401),"Liberecký kraj",(IF(AND(I3637&gt;=53002,I3637&lt;=53976),"Pardubický kraj",(IF(AND(I3637&gt;=56002,I3637&lt;=57201),"Pardubický kraj",(IF(AND(I3637&gt;=60200,I3637&lt;=67201),"Jihomoravský kraj",(IF(AND(I3637&gt;=67801,I3637&lt;=68501),"Jihomoravský kraj",(IF(AND(I3637&gt;=69002,I3637&lt;=69801),"Jihomoravský kraj",(IF(AND(I3637&gt;=68601,I3637&lt;=68801),"Zlínský kraj",(IF(AND(I3637&gt;=75501,I3637&lt;=76901),"Zlínský kraj",(IF(AND(I3637&gt;=70030,I3637&lt;=74901),"Moravskoslezský kraj",(IF(AND(I3637&gt;=75000,I3637&lt;=75368),"Olomoucký kraj",(IF(AND(I3637&gt;=77200,I3637&lt;=79862),"Olomoucký kraj",(IF(AND(I3637&gt;=50011,I3637&lt;=50301),"Královéhradecký kraj",(IF(AND(I3637&gt;=54301,I3637&lt;=54303),"Královéhradecký kraj","0")))))))))))))))))))))))))))))))))))))))))))))))</f>
        <v>Jihomoravský kraj</v>
      </c>
      <c r="AB3637" t="s">
        <v>998</v>
      </c>
      <c r="AD3637" t="s">
        <v>998</v>
      </c>
      <c r="AE3637" t="s">
        <v>998</v>
      </c>
      <c r="AF3637" t="s">
        <v>998</v>
      </c>
      <c r="AG3637" s="107">
        <v>300</v>
      </c>
      <c r="AH3637" s="107">
        <v>0</v>
      </c>
      <c r="AI3637" s="107">
        <v>0</v>
      </c>
      <c r="AJ3637" t="s">
        <v>999</v>
      </c>
      <c r="AK3637" s="106">
        <v>44923</v>
      </c>
    </row>
    <row r="3638" spans="1:37" x14ac:dyDescent="0.45">
      <c r="A3638" t="s">
        <v>1169</v>
      </c>
      <c r="B3638" t="s">
        <v>3084</v>
      </c>
      <c r="C3638" t="s">
        <v>990</v>
      </c>
      <c r="D3638" t="s">
        <v>3086</v>
      </c>
      <c r="E3638" t="s">
        <v>992</v>
      </c>
      <c r="F3638" t="s">
        <v>1103</v>
      </c>
      <c r="G3638">
        <v>54</v>
      </c>
      <c r="H3638" t="s">
        <v>1005</v>
      </c>
      <c r="I3638">
        <v>63400</v>
      </c>
      <c r="K3638" t="s">
        <v>3087</v>
      </c>
      <c r="L3638" s="106">
        <v>41945</v>
      </c>
      <c r="M3638">
        <v>14726526</v>
      </c>
      <c r="N3638" t="s">
        <v>996</v>
      </c>
      <c r="O3638" t="s">
        <v>12</v>
      </c>
      <c r="P3638" t="s">
        <v>997</v>
      </c>
      <c r="R3638" s="109" t="str">
        <f>IF(OR(P3638="SB",Q3638="SB"),"SB",0)</f>
        <v>SB</v>
      </c>
      <c r="T3638" s="110" t="s">
        <v>998</v>
      </c>
      <c r="V3638" s="113" t="str">
        <f>IF(AND(I3638&gt;=10000,I3638&lt;=19900),"Praha",(IF(AND(I3638&gt;=25001,I3638&lt;=29501),"Středočeský kraj",(IF(AND(I3638&gt;=30100,I3638&lt;=34972),"Středočeský kraj",(IF(AND(I3638&gt;=35002,I3638&lt;=36271),"Karlovarský kraj",(IF(AND(I3638&gt;=37001,I3638&lt;=39201),"Jihočeský kraj",(IF(AND(I3638&gt;=39701,I3638&lt;=39901),"Jihočeský kraj",(IF(AND(I3638&gt;=39301,I3638&lt;=39601),"Kraj Vysočina",(IF(AND(I3638&gt;=58001,I3638&lt;=59501),"Kraj Vysočina",(IF(AND(I3638&gt;=67401,I3638&lt;=67602),"Kraj Vysočina",(IF(AND(I3638&gt;=40001,I3638&lt;=44101),"Ústecký kraj",(IF(AND(I3638&gt;=46001,I3638&lt;=47201),"Liberecký kraj",(IF(AND(I3638&gt;=51202,I3638&lt;=51401),"Liberecký kraj",(IF(AND(I3638&gt;=53002,I3638&lt;=53976),"Pardubický kraj",(IF(AND(I3638&gt;=56002,I3638&lt;=57201),"Pardubický kraj",(IF(AND(I3638&gt;=60200,I3638&lt;=67201),"Jihomoravský kraj",(IF(AND(I3638&gt;=67801,I3638&lt;=68501),"Jihomoravský kraj",(IF(AND(I3638&gt;=69002,I3638&lt;=69801),"Jihomoravský kraj",(IF(AND(I3638&gt;=68601,I3638&lt;=68801),"Zlínský kraj",(IF(AND(I3638&gt;=75501,I3638&lt;=76901),"Zlínský kraj",(IF(AND(I3638&gt;=70030,I3638&lt;=74901),"Moravskoslezský kraj",(IF(AND(I3638&gt;=75000,I3638&lt;=75368),"Olomoucký kraj",(IF(AND(I3638&gt;=77200,I3638&lt;=79862),"Olomoucký kraj",(IF(AND(I3638&gt;=50011,I3638&lt;=50301),"Královéhradecký kraj",(IF(AND(I3638&gt;=54301,I3638&lt;=54303),"Královéhradecký kraj","0")))))))))))))))))))))))))))))))))))))))))))))))</f>
        <v>Jihomoravský kraj</v>
      </c>
      <c r="AB3638" t="s">
        <v>998</v>
      </c>
      <c r="AD3638" t="s">
        <v>998</v>
      </c>
      <c r="AE3638" t="s">
        <v>998</v>
      </c>
      <c r="AF3638" t="s">
        <v>998</v>
      </c>
      <c r="AG3638" s="107">
        <v>300</v>
      </c>
      <c r="AH3638" s="107">
        <v>0</v>
      </c>
      <c r="AI3638" s="107">
        <v>0</v>
      </c>
      <c r="AJ3638" t="s">
        <v>999</v>
      </c>
      <c r="AK3638" s="106">
        <v>44923</v>
      </c>
    </row>
    <row r="3639" spans="1:37" x14ac:dyDescent="0.45">
      <c r="A3639" t="s">
        <v>1295</v>
      </c>
      <c r="B3639" t="s">
        <v>3638</v>
      </c>
      <c r="C3639" t="s">
        <v>1002</v>
      </c>
      <c r="D3639" t="s">
        <v>3639</v>
      </c>
      <c r="E3639" t="s">
        <v>992</v>
      </c>
      <c r="F3639" t="s">
        <v>3640</v>
      </c>
      <c r="G3639">
        <v>6</v>
      </c>
      <c r="H3639" t="s">
        <v>1005</v>
      </c>
      <c r="I3639">
        <v>63400</v>
      </c>
      <c r="K3639" t="s">
        <v>3641</v>
      </c>
      <c r="L3639" s="106">
        <v>28118</v>
      </c>
      <c r="M3639">
        <v>14642761</v>
      </c>
      <c r="N3639" t="s">
        <v>996</v>
      </c>
      <c r="O3639" t="s">
        <v>12</v>
      </c>
      <c r="P3639" t="s">
        <v>997</v>
      </c>
      <c r="R3639" s="109" t="str">
        <f>IF(OR(P3639="SB",Q3639="SB"),"SB",0)</f>
        <v>SB</v>
      </c>
      <c r="T3639" s="110" t="s">
        <v>998</v>
      </c>
      <c r="V3639" s="113" t="str">
        <f>IF(AND(I3639&gt;=10000,I3639&lt;=19900),"Praha",(IF(AND(I3639&gt;=25001,I3639&lt;=29501),"Středočeský kraj",(IF(AND(I3639&gt;=30100,I3639&lt;=34972),"Středočeský kraj",(IF(AND(I3639&gt;=35002,I3639&lt;=36271),"Karlovarský kraj",(IF(AND(I3639&gt;=37001,I3639&lt;=39201),"Jihočeský kraj",(IF(AND(I3639&gt;=39701,I3639&lt;=39901),"Jihočeský kraj",(IF(AND(I3639&gt;=39301,I3639&lt;=39601),"Kraj Vysočina",(IF(AND(I3639&gt;=58001,I3639&lt;=59501),"Kraj Vysočina",(IF(AND(I3639&gt;=67401,I3639&lt;=67602),"Kraj Vysočina",(IF(AND(I3639&gt;=40001,I3639&lt;=44101),"Ústecký kraj",(IF(AND(I3639&gt;=46001,I3639&lt;=47201),"Liberecký kraj",(IF(AND(I3639&gt;=51202,I3639&lt;=51401),"Liberecký kraj",(IF(AND(I3639&gt;=53002,I3639&lt;=53976),"Pardubický kraj",(IF(AND(I3639&gt;=56002,I3639&lt;=57201),"Pardubický kraj",(IF(AND(I3639&gt;=60200,I3639&lt;=67201),"Jihomoravský kraj",(IF(AND(I3639&gt;=67801,I3639&lt;=68501),"Jihomoravský kraj",(IF(AND(I3639&gt;=69002,I3639&lt;=69801),"Jihomoravský kraj",(IF(AND(I3639&gt;=68601,I3639&lt;=68801),"Zlínský kraj",(IF(AND(I3639&gt;=75501,I3639&lt;=76901),"Zlínský kraj",(IF(AND(I3639&gt;=70030,I3639&lt;=74901),"Moravskoslezský kraj",(IF(AND(I3639&gt;=75000,I3639&lt;=75368),"Olomoucký kraj",(IF(AND(I3639&gt;=77200,I3639&lt;=79862),"Olomoucký kraj",(IF(AND(I3639&gt;=50011,I3639&lt;=50301),"Královéhradecký kraj",(IF(AND(I3639&gt;=54301,I3639&lt;=54303),"Královéhradecký kraj","0")))))))))))))))))))))))))))))))))))))))))))))))</f>
        <v>Jihomoravský kraj</v>
      </c>
      <c r="AB3639" t="s">
        <v>998</v>
      </c>
      <c r="AD3639" t="s">
        <v>998</v>
      </c>
      <c r="AE3639" t="s">
        <v>998</v>
      </c>
      <c r="AF3639" t="s">
        <v>998</v>
      </c>
      <c r="AG3639" s="107">
        <v>0</v>
      </c>
      <c r="AH3639" s="107">
        <v>0</v>
      </c>
      <c r="AI3639" s="107">
        <v>0</v>
      </c>
      <c r="AJ3639" t="s">
        <v>1012</v>
      </c>
    </row>
    <row r="3640" spans="1:37" x14ac:dyDescent="0.45">
      <c r="A3640" t="s">
        <v>1749</v>
      </c>
      <c r="B3640" t="s">
        <v>4165</v>
      </c>
      <c r="C3640" t="s">
        <v>1002</v>
      </c>
      <c r="D3640" t="s">
        <v>4167</v>
      </c>
      <c r="E3640" t="s">
        <v>992</v>
      </c>
      <c r="F3640" t="s">
        <v>1817</v>
      </c>
      <c r="G3640">
        <v>4</v>
      </c>
      <c r="H3640" t="s">
        <v>1005</v>
      </c>
      <c r="I3640">
        <v>63400</v>
      </c>
      <c r="K3640" t="s">
        <v>4168</v>
      </c>
      <c r="L3640" s="106">
        <v>27365</v>
      </c>
      <c r="M3640">
        <v>14751582</v>
      </c>
      <c r="N3640" t="s">
        <v>996</v>
      </c>
      <c r="O3640" t="s">
        <v>12</v>
      </c>
      <c r="P3640" t="s">
        <v>997</v>
      </c>
      <c r="R3640" s="109" t="str">
        <f>IF(OR(P3640="SB",Q3640="SB"),"SB",0)</f>
        <v>SB</v>
      </c>
      <c r="T3640" s="110" t="s">
        <v>998</v>
      </c>
      <c r="V3640" s="113" t="str">
        <f>IF(AND(I3640&gt;=10000,I3640&lt;=19900),"Praha",(IF(AND(I3640&gt;=25001,I3640&lt;=29501),"Středočeský kraj",(IF(AND(I3640&gt;=30100,I3640&lt;=34972),"Středočeský kraj",(IF(AND(I3640&gt;=35002,I3640&lt;=36271),"Karlovarský kraj",(IF(AND(I3640&gt;=37001,I3640&lt;=39201),"Jihočeský kraj",(IF(AND(I3640&gt;=39701,I3640&lt;=39901),"Jihočeský kraj",(IF(AND(I3640&gt;=39301,I3640&lt;=39601),"Kraj Vysočina",(IF(AND(I3640&gt;=58001,I3640&lt;=59501),"Kraj Vysočina",(IF(AND(I3640&gt;=67401,I3640&lt;=67602),"Kraj Vysočina",(IF(AND(I3640&gt;=40001,I3640&lt;=44101),"Ústecký kraj",(IF(AND(I3640&gt;=46001,I3640&lt;=47201),"Liberecký kraj",(IF(AND(I3640&gt;=51202,I3640&lt;=51401),"Liberecký kraj",(IF(AND(I3640&gt;=53002,I3640&lt;=53976),"Pardubický kraj",(IF(AND(I3640&gt;=56002,I3640&lt;=57201),"Pardubický kraj",(IF(AND(I3640&gt;=60200,I3640&lt;=67201),"Jihomoravský kraj",(IF(AND(I3640&gt;=67801,I3640&lt;=68501),"Jihomoravský kraj",(IF(AND(I3640&gt;=69002,I3640&lt;=69801),"Jihomoravský kraj",(IF(AND(I3640&gt;=68601,I3640&lt;=68801),"Zlínský kraj",(IF(AND(I3640&gt;=75501,I3640&lt;=76901),"Zlínský kraj",(IF(AND(I3640&gt;=70030,I3640&lt;=74901),"Moravskoslezský kraj",(IF(AND(I3640&gt;=75000,I3640&lt;=75368),"Olomoucký kraj",(IF(AND(I3640&gt;=77200,I3640&lt;=79862),"Olomoucký kraj",(IF(AND(I3640&gt;=50011,I3640&lt;=50301),"Královéhradecký kraj",(IF(AND(I3640&gt;=54301,I3640&lt;=54303),"Královéhradecký kraj","0")))))))))))))))))))))))))))))))))))))))))))))))</f>
        <v>Jihomoravský kraj</v>
      </c>
      <c r="AB3640" t="s">
        <v>998</v>
      </c>
      <c r="AD3640" t="s">
        <v>998</v>
      </c>
      <c r="AE3640" t="s">
        <v>998</v>
      </c>
      <c r="AF3640" t="s">
        <v>998</v>
      </c>
      <c r="AG3640" s="107">
        <v>0</v>
      </c>
      <c r="AH3640" s="107">
        <v>0</v>
      </c>
      <c r="AI3640" s="107">
        <v>0</v>
      </c>
      <c r="AJ3640" t="s">
        <v>1012</v>
      </c>
    </row>
    <row r="3641" spans="1:37" x14ac:dyDescent="0.45">
      <c r="A3641" t="s">
        <v>1076</v>
      </c>
      <c r="B3641" t="s">
        <v>6236</v>
      </c>
      <c r="C3641" t="s">
        <v>990</v>
      </c>
      <c r="D3641" t="s">
        <v>6237</v>
      </c>
      <c r="E3641" t="s">
        <v>992</v>
      </c>
      <c r="F3641" t="s">
        <v>6123</v>
      </c>
      <c r="G3641">
        <v>8</v>
      </c>
      <c r="H3641" t="s">
        <v>1005</v>
      </c>
      <c r="I3641">
        <v>63400</v>
      </c>
      <c r="K3641" t="s">
        <v>6238</v>
      </c>
      <c r="L3641" s="106">
        <v>41194</v>
      </c>
      <c r="M3641">
        <v>14596079</v>
      </c>
      <c r="N3641" t="s">
        <v>1144</v>
      </c>
      <c r="O3641" t="s">
        <v>12</v>
      </c>
      <c r="P3641" t="s">
        <v>997</v>
      </c>
      <c r="R3641" s="109" t="str">
        <f>IF(OR(P3641="SB",Q3641="SB"),"SB",0)</f>
        <v>SB</v>
      </c>
      <c r="T3641" s="110" t="s">
        <v>998</v>
      </c>
      <c r="V3641" s="113" t="str">
        <f>IF(AND(I3641&gt;=10000,I3641&lt;=19900),"Praha",(IF(AND(I3641&gt;=25001,I3641&lt;=29501),"Středočeský kraj",(IF(AND(I3641&gt;=30100,I3641&lt;=34972),"Středočeský kraj",(IF(AND(I3641&gt;=35002,I3641&lt;=36271),"Karlovarský kraj",(IF(AND(I3641&gt;=37001,I3641&lt;=39201),"Jihočeský kraj",(IF(AND(I3641&gt;=39701,I3641&lt;=39901),"Jihočeský kraj",(IF(AND(I3641&gt;=39301,I3641&lt;=39601),"Kraj Vysočina",(IF(AND(I3641&gt;=58001,I3641&lt;=59501),"Kraj Vysočina",(IF(AND(I3641&gt;=67401,I3641&lt;=67602),"Kraj Vysočina",(IF(AND(I3641&gt;=40001,I3641&lt;=44101),"Ústecký kraj",(IF(AND(I3641&gt;=46001,I3641&lt;=47201),"Liberecký kraj",(IF(AND(I3641&gt;=51202,I3641&lt;=51401),"Liberecký kraj",(IF(AND(I3641&gt;=53002,I3641&lt;=53976),"Pardubický kraj",(IF(AND(I3641&gt;=56002,I3641&lt;=57201),"Pardubický kraj",(IF(AND(I3641&gt;=60200,I3641&lt;=67201),"Jihomoravský kraj",(IF(AND(I3641&gt;=67801,I3641&lt;=68501),"Jihomoravský kraj",(IF(AND(I3641&gt;=69002,I3641&lt;=69801),"Jihomoravský kraj",(IF(AND(I3641&gt;=68601,I3641&lt;=68801),"Zlínský kraj",(IF(AND(I3641&gt;=75501,I3641&lt;=76901),"Zlínský kraj",(IF(AND(I3641&gt;=70030,I3641&lt;=74901),"Moravskoslezský kraj",(IF(AND(I3641&gt;=75000,I3641&lt;=75368),"Olomoucký kraj",(IF(AND(I3641&gt;=77200,I3641&lt;=79862),"Olomoucký kraj",(IF(AND(I3641&gt;=50011,I3641&lt;=50301),"Královéhradecký kraj",(IF(AND(I3641&gt;=54301,I3641&lt;=54303),"Královéhradecký kraj","0")))))))))))))))))))))))))))))))))))))))))))))))</f>
        <v>Jihomoravský kraj</v>
      </c>
      <c r="AB3641" t="s">
        <v>998</v>
      </c>
      <c r="AD3641" t="s">
        <v>998</v>
      </c>
      <c r="AE3641" t="s">
        <v>998</v>
      </c>
      <c r="AF3641" t="s">
        <v>998</v>
      </c>
      <c r="AG3641" s="107">
        <v>300</v>
      </c>
      <c r="AH3641" s="107">
        <v>0</v>
      </c>
      <c r="AI3641" s="107">
        <v>0</v>
      </c>
      <c r="AJ3641" t="s">
        <v>999</v>
      </c>
      <c r="AK3641" s="106">
        <v>44877</v>
      </c>
    </row>
    <row r="3642" spans="1:37" x14ac:dyDescent="0.45">
      <c r="A3642" t="s">
        <v>1806</v>
      </c>
      <c r="B3642" t="s">
        <v>6609</v>
      </c>
      <c r="C3642" t="s">
        <v>1002</v>
      </c>
      <c r="D3642" t="s">
        <v>6610</v>
      </c>
      <c r="E3642" t="s">
        <v>992</v>
      </c>
      <c r="F3642" t="s">
        <v>1103</v>
      </c>
      <c r="G3642">
        <v>83</v>
      </c>
      <c r="H3642" t="s">
        <v>1005</v>
      </c>
      <c r="I3642">
        <v>63400</v>
      </c>
      <c r="K3642" t="s">
        <v>6611</v>
      </c>
      <c r="L3642" s="106">
        <v>30261</v>
      </c>
      <c r="M3642">
        <v>14632455</v>
      </c>
      <c r="N3642" t="s">
        <v>996</v>
      </c>
      <c r="O3642" t="s">
        <v>12</v>
      </c>
      <c r="P3642" t="s">
        <v>997</v>
      </c>
      <c r="R3642" s="109" t="str">
        <f>IF(OR(P3642="SB",Q3642="SB"),"SB",0)</f>
        <v>SB</v>
      </c>
      <c r="T3642" s="110" t="s">
        <v>998</v>
      </c>
      <c r="V3642" s="113" t="str">
        <f>IF(AND(I3642&gt;=10000,I3642&lt;=19900),"Praha",(IF(AND(I3642&gt;=25001,I3642&lt;=29501),"Středočeský kraj",(IF(AND(I3642&gt;=30100,I3642&lt;=34972),"Středočeský kraj",(IF(AND(I3642&gt;=35002,I3642&lt;=36271),"Karlovarský kraj",(IF(AND(I3642&gt;=37001,I3642&lt;=39201),"Jihočeský kraj",(IF(AND(I3642&gt;=39701,I3642&lt;=39901),"Jihočeský kraj",(IF(AND(I3642&gt;=39301,I3642&lt;=39601),"Kraj Vysočina",(IF(AND(I3642&gt;=58001,I3642&lt;=59501),"Kraj Vysočina",(IF(AND(I3642&gt;=67401,I3642&lt;=67602),"Kraj Vysočina",(IF(AND(I3642&gt;=40001,I3642&lt;=44101),"Ústecký kraj",(IF(AND(I3642&gt;=46001,I3642&lt;=47201),"Liberecký kraj",(IF(AND(I3642&gt;=51202,I3642&lt;=51401),"Liberecký kraj",(IF(AND(I3642&gt;=53002,I3642&lt;=53976),"Pardubický kraj",(IF(AND(I3642&gt;=56002,I3642&lt;=57201),"Pardubický kraj",(IF(AND(I3642&gt;=60200,I3642&lt;=67201),"Jihomoravský kraj",(IF(AND(I3642&gt;=67801,I3642&lt;=68501),"Jihomoravský kraj",(IF(AND(I3642&gt;=69002,I3642&lt;=69801),"Jihomoravský kraj",(IF(AND(I3642&gt;=68601,I3642&lt;=68801),"Zlínský kraj",(IF(AND(I3642&gt;=75501,I3642&lt;=76901),"Zlínský kraj",(IF(AND(I3642&gt;=70030,I3642&lt;=74901),"Moravskoslezský kraj",(IF(AND(I3642&gt;=75000,I3642&lt;=75368),"Olomoucký kraj",(IF(AND(I3642&gt;=77200,I3642&lt;=79862),"Olomoucký kraj",(IF(AND(I3642&gt;=50011,I3642&lt;=50301),"Královéhradecký kraj",(IF(AND(I3642&gt;=54301,I3642&lt;=54303),"Královéhradecký kraj","0")))))))))))))))))))))))))))))))))))))))))))))))</f>
        <v>Jihomoravský kraj</v>
      </c>
      <c r="AB3642" t="s">
        <v>998</v>
      </c>
      <c r="AD3642" t="s">
        <v>998</v>
      </c>
      <c r="AE3642" t="s">
        <v>998</v>
      </c>
      <c r="AF3642" t="s">
        <v>998</v>
      </c>
      <c r="AG3642" s="107">
        <v>0</v>
      </c>
      <c r="AH3642" s="107">
        <v>0</v>
      </c>
      <c r="AI3642" s="107">
        <v>0</v>
      </c>
      <c r="AJ3642" t="s">
        <v>1012</v>
      </c>
    </row>
    <row r="3643" spans="1:37" x14ac:dyDescent="0.45">
      <c r="A3643" t="s">
        <v>1657</v>
      </c>
      <c r="B3643" t="s">
        <v>7339</v>
      </c>
      <c r="C3643" t="s">
        <v>1002</v>
      </c>
      <c r="D3643" t="s">
        <v>7340</v>
      </c>
      <c r="E3643" t="s">
        <v>992</v>
      </c>
      <c r="F3643" t="s">
        <v>1103</v>
      </c>
      <c r="G3643">
        <v>42</v>
      </c>
      <c r="H3643" t="s">
        <v>1005</v>
      </c>
      <c r="I3643">
        <v>63400</v>
      </c>
      <c r="K3643" t="s">
        <v>7341</v>
      </c>
      <c r="L3643" s="106">
        <v>40456</v>
      </c>
      <c r="M3643">
        <v>14751279</v>
      </c>
      <c r="N3643" t="s">
        <v>996</v>
      </c>
      <c r="O3643" t="s">
        <v>12</v>
      </c>
      <c r="P3643" t="s">
        <v>997</v>
      </c>
      <c r="R3643" s="109" t="str">
        <f>IF(OR(P3643="SB",Q3643="SB"),"SB",0)</f>
        <v>SB</v>
      </c>
      <c r="T3643" s="110" t="s">
        <v>998</v>
      </c>
      <c r="V3643" s="113" t="str">
        <f>IF(AND(I3643&gt;=10000,I3643&lt;=19900),"Praha",(IF(AND(I3643&gt;=25001,I3643&lt;=29501),"Středočeský kraj",(IF(AND(I3643&gt;=30100,I3643&lt;=34972),"Středočeský kraj",(IF(AND(I3643&gt;=35002,I3643&lt;=36271),"Karlovarský kraj",(IF(AND(I3643&gt;=37001,I3643&lt;=39201),"Jihočeský kraj",(IF(AND(I3643&gt;=39701,I3643&lt;=39901),"Jihočeský kraj",(IF(AND(I3643&gt;=39301,I3643&lt;=39601),"Kraj Vysočina",(IF(AND(I3643&gt;=58001,I3643&lt;=59501),"Kraj Vysočina",(IF(AND(I3643&gt;=67401,I3643&lt;=67602),"Kraj Vysočina",(IF(AND(I3643&gt;=40001,I3643&lt;=44101),"Ústecký kraj",(IF(AND(I3643&gt;=46001,I3643&lt;=47201),"Liberecký kraj",(IF(AND(I3643&gt;=51202,I3643&lt;=51401),"Liberecký kraj",(IF(AND(I3643&gt;=53002,I3643&lt;=53976),"Pardubický kraj",(IF(AND(I3643&gt;=56002,I3643&lt;=57201),"Pardubický kraj",(IF(AND(I3643&gt;=60200,I3643&lt;=67201),"Jihomoravský kraj",(IF(AND(I3643&gt;=67801,I3643&lt;=68501),"Jihomoravský kraj",(IF(AND(I3643&gt;=69002,I3643&lt;=69801),"Jihomoravský kraj",(IF(AND(I3643&gt;=68601,I3643&lt;=68801),"Zlínský kraj",(IF(AND(I3643&gt;=75501,I3643&lt;=76901),"Zlínský kraj",(IF(AND(I3643&gt;=70030,I3643&lt;=74901),"Moravskoslezský kraj",(IF(AND(I3643&gt;=75000,I3643&lt;=75368),"Olomoucký kraj",(IF(AND(I3643&gt;=77200,I3643&lt;=79862),"Olomoucký kraj",(IF(AND(I3643&gt;=50011,I3643&lt;=50301),"Královéhradecký kraj",(IF(AND(I3643&gt;=54301,I3643&lt;=54303),"Královéhradecký kraj","0")))))))))))))))))))))))))))))))))))))))))))))))</f>
        <v>Jihomoravský kraj</v>
      </c>
      <c r="AB3643" t="s">
        <v>998</v>
      </c>
      <c r="AD3643" t="s">
        <v>998</v>
      </c>
      <c r="AE3643" t="s">
        <v>998</v>
      </c>
      <c r="AF3643" t="s">
        <v>998</v>
      </c>
      <c r="AG3643" s="107">
        <v>300</v>
      </c>
      <c r="AH3643" s="107">
        <v>0</v>
      </c>
      <c r="AI3643" s="107">
        <v>0</v>
      </c>
      <c r="AJ3643" t="s">
        <v>999</v>
      </c>
      <c r="AK3643" s="106">
        <v>44923</v>
      </c>
    </row>
    <row r="3644" spans="1:37" x14ac:dyDescent="0.45">
      <c r="A3644" t="s">
        <v>1206</v>
      </c>
      <c r="B3644" t="s">
        <v>9785</v>
      </c>
      <c r="C3644" t="s">
        <v>1002</v>
      </c>
      <c r="D3644" t="s">
        <v>9786</v>
      </c>
      <c r="E3644" t="s">
        <v>992</v>
      </c>
      <c r="F3644" t="s">
        <v>5004</v>
      </c>
      <c r="G3644">
        <v>8</v>
      </c>
      <c r="H3644" t="s">
        <v>1005</v>
      </c>
      <c r="I3644">
        <v>63400</v>
      </c>
      <c r="K3644" t="s">
        <v>9787</v>
      </c>
      <c r="L3644" s="106">
        <v>40413</v>
      </c>
      <c r="M3644">
        <v>14606486</v>
      </c>
      <c r="N3644" t="s">
        <v>996</v>
      </c>
      <c r="O3644" t="s">
        <v>12</v>
      </c>
      <c r="P3644" t="s">
        <v>997</v>
      </c>
      <c r="R3644" s="109" t="str">
        <f>IF(OR(P3644="SB",Q3644="SB"),"SB",0)</f>
        <v>SB</v>
      </c>
      <c r="T3644" s="110" t="s">
        <v>998</v>
      </c>
      <c r="V3644" s="113" t="str">
        <f>IF(AND(I3644&gt;=10000,I3644&lt;=19900),"Praha",(IF(AND(I3644&gt;=25001,I3644&lt;=29501),"Středočeský kraj",(IF(AND(I3644&gt;=30100,I3644&lt;=34972),"Středočeský kraj",(IF(AND(I3644&gt;=35002,I3644&lt;=36271),"Karlovarský kraj",(IF(AND(I3644&gt;=37001,I3644&lt;=39201),"Jihočeský kraj",(IF(AND(I3644&gt;=39701,I3644&lt;=39901),"Jihočeský kraj",(IF(AND(I3644&gt;=39301,I3644&lt;=39601),"Kraj Vysočina",(IF(AND(I3644&gt;=58001,I3644&lt;=59501),"Kraj Vysočina",(IF(AND(I3644&gt;=67401,I3644&lt;=67602),"Kraj Vysočina",(IF(AND(I3644&gt;=40001,I3644&lt;=44101),"Ústecký kraj",(IF(AND(I3644&gt;=46001,I3644&lt;=47201),"Liberecký kraj",(IF(AND(I3644&gt;=51202,I3644&lt;=51401),"Liberecký kraj",(IF(AND(I3644&gt;=53002,I3644&lt;=53976),"Pardubický kraj",(IF(AND(I3644&gt;=56002,I3644&lt;=57201),"Pardubický kraj",(IF(AND(I3644&gt;=60200,I3644&lt;=67201),"Jihomoravský kraj",(IF(AND(I3644&gt;=67801,I3644&lt;=68501),"Jihomoravský kraj",(IF(AND(I3644&gt;=69002,I3644&lt;=69801),"Jihomoravský kraj",(IF(AND(I3644&gt;=68601,I3644&lt;=68801),"Zlínský kraj",(IF(AND(I3644&gt;=75501,I3644&lt;=76901),"Zlínský kraj",(IF(AND(I3644&gt;=70030,I3644&lt;=74901),"Moravskoslezský kraj",(IF(AND(I3644&gt;=75000,I3644&lt;=75368),"Olomoucký kraj",(IF(AND(I3644&gt;=77200,I3644&lt;=79862),"Olomoucký kraj",(IF(AND(I3644&gt;=50011,I3644&lt;=50301),"Královéhradecký kraj",(IF(AND(I3644&gt;=54301,I3644&lt;=54303),"Královéhradecký kraj","0")))))))))))))))))))))))))))))))))))))))))))))))</f>
        <v>Jihomoravský kraj</v>
      </c>
      <c r="AB3644" t="s">
        <v>998</v>
      </c>
      <c r="AD3644" t="s">
        <v>998</v>
      </c>
      <c r="AE3644" t="s">
        <v>998</v>
      </c>
      <c r="AF3644" t="s">
        <v>998</v>
      </c>
      <c r="AG3644" s="107">
        <v>300</v>
      </c>
      <c r="AH3644" s="107">
        <v>0</v>
      </c>
      <c r="AI3644" s="107">
        <v>0</v>
      </c>
      <c r="AJ3644" t="s">
        <v>999</v>
      </c>
      <c r="AK3644" s="106">
        <v>44923</v>
      </c>
    </row>
    <row r="3645" spans="1:37" x14ac:dyDescent="0.45">
      <c r="A3645" t="s">
        <v>1224</v>
      </c>
      <c r="B3645" t="s">
        <v>12003</v>
      </c>
      <c r="C3645" t="s">
        <v>1002</v>
      </c>
      <c r="D3645" t="s">
        <v>12006</v>
      </c>
      <c r="E3645" t="s">
        <v>992</v>
      </c>
      <c r="F3645" t="s">
        <v>12007</v>
      </c>
      <c r="G3645">
        <v>2</v>
      </c>
      <c r="H3645" t="s">
        <v>1005</v>
      </c>
      <c r="I3645">
        <v>63400</v>
      </c>
      <c r="L3645" s="106">
        <v>40483</v>
      </c>
      <c r="M3645">
        <v>14603052</v>
      </c>
      <c r="N3645" t="s">
        <v>1431</v>
      </c>
      <c r="O3645" t="s">
        <v>1282</v>
      </c>
      <c r="P3645" t="s">
        <v>997</v>
      </c>
      <c r="R3645" s="109" t="str">
        <f>IF(OR(P3645="SB",Q3645="SB"),"SB",0)</f>
        <v>SB</v>
      </c>
      <c r="T3645" s="110" t="s">
        <v>998</v>
      </c>
      <c r="V3645" s="113" t="str">
        <f>IF(AND(I3645&gt;=10000,I3645&lt;=19900),"Praha",(IF(AND(I3645&gt;=25001,I3645&lt;=29501),"Středočeský kraj",(IF(AND(I3645&gt;=30100,I3645&lt;=34972),"Středočeský kraj",(IF(AND(I3645&gt;=35002,I3645&lt;=36271),"Karlovarský kraj",(IF(AND(I3645&gt;=37001,I3645&lt;=39201),"Jihočeský kraj",(IF(AND(I3645&gt;=39701,I3645&lt;=39901),"Jihočeský kraj",(IF(AND(I3645&gt;=39301,I3645&lt;=39601),"Kraj Vysočina",(IF(AND(I3645&gt;=58001,I3645&lt;=59501),"Kraj Vysočina",(IF(AND(I3645&gt;=67401,I3645&lt;=67602),"Kraj Vysočina",(IF(AND(I3645&gt;=40001,I3645&lt;=44101),"Ústecký kraj",(IF(AND(I3645&gt;=46001,I3645&lt;=47201),"Liberecký kraj",(IF(AND(I3645&gt;=51202,I3645&lt;=51401),"Liberecký kraj",(IF(AND(I3645&gt;=53002,I3645&lt;=53976),"Pardubický kraj",(IF(AND(I3645&gt;=56002,I3645&lt;=57201),"Pardubický kraj",(IF(AND(I3645&gt;=60200,I3645&lt;=67201),"Jihomoravský kraj",(IF(AND(I3645&gt;=67801,I3645&lt;=68501),"Jihomoravský kraj",(IF(AND(I3645&gt;=69002,I3645&lt;=69801),"Jihomoravský kraj",(IF(AND(I3645&gt;=68601,I3645&lt;=68801),"Zlínský kraj",(IF(AND(I3645&gt;=75501,I3645&lt;=76901),"Zlínský kraj",(IF(AND(I3645&gt;=70030,I3645&lt;=74901),"Moravskoslezský kraj",(IF(AND(I3645&gt;=75000,I3645&lt;=75368),"Olomoucký kraj",(IF(AND(I3645&gt;=77200,I3645&lt;=79862),"Olomoucký kraj",(IF(AND(I3645&gt;=50011,I3645&lt;=50301),"Královéhradecký kraj",(IF(AND(I3645&gt;=54301,I3645&lt;=54303),"Královéhradecký kraj","0")))))))))))))))))))))))))))))))))))))))))))))))</f>
        <v>Jihomoravský kraj</v>
      </c>
      <c r="AB3645" t="s">
        <v>998</v>
      </c>
      <c r="AD3645" t="s">
        <v>998</v>
      </c>
      <c r="AE3645" t="s">
        <v>998</v>
      </c>
      <c r="AF3645" t="s">
        <v>998</v>
      </c>
      <c r="AG3645" s="107">
        <v>300</v>
      </c>
      <c r="AH3645" s="107">
        <v>0</v>
      </c>
      <c r="AI3645" s="107">
        <v>0</v>
      </c>
      <c r="AJ3645" t="s">
        <v>999</v>
      </c>
      <c r="AK3645" s="106">
        <v>44920</v>
      </c>
    </row>
    <row r="3646" spans="1:37" x14ac:dyDescent="0.45">
      <c r="A3646" t="s">
        <v>1413</v>
      </c>
      <c r="B3646" t="s">
        <v>13749</v>
      </c>
      <c r="C3646" t="s">
        <v>1002</v>
      </c>
      <c r="D3646" t="s">
        <v>13750</v>
      </c>
      <c r="E3646" t="s">
        <v>992</v>
      </c>
      <c r="F3646" t="s">
        <v>6123</v>
      </c>
      <c r="G3646">
        <v>13</v>
      </c>
      <c r="H3646" t="s">
        <v>1005</v>
      </c>
      <c r="I3646">
        <v>63400</v>
      </c>
      <c r="K3646" t="s">
        <v>13751</v>
      </c>
      <c r="L3646" s="106">
        <v>27055</v>
      </c>
      <c r="M3646">
        <v>14622654</v>
      </c>
      <c r="N3646" t="s">
        <v>996</v>
      </c>
      <c r="O3646" t="s">
        <v>12</v>
      </c>
      <c r="P3646" t="s">
        <v>997</v>
      </c>
      <c r="R3646" s="109" t="str">
        <f>IF(OR(P3646="SB",Q3646="SB"),"SB",0)</f>
        <v>SB</v>
      </c>
      <c r="T3646" s="110" t="s">
        <v>998</v>
      </c>
      <c r="V3646" s="113" t="str">
        <f>IF(AND(I3646&gt;=10000,I3646&lt;=19900),"Praha",(IF(AND(I3646&gt;=25001,I3646&lt;=29501),"Středočeský kraj",(IF(AND(I3646&gt;=30100,I3646&lt;=34972),"Středočeský kraj",(IF(AND(I3646&gt;=35002,I3646&lt;=36271),"Karlovarský kraj",(IF(AND(I3646&gt;=37001,I3646&lt;=39201),"Jihočeský kraj",(IF(AND(I3646&gt;=39701,I3646&lt;=39901),"Jihočeský kraj",(IF(AND(I3646&gt;=39301,I3646&lt;=39601),"Kraj Vysočina",(IF(AND(I3646&gt;=58001,I3646&lt;=59501),"Kraj Vysočina",(IF(AND(I3646&gt;=67401,I3646&lt;=67602),"Kraj Vysočina",(IF(AND(I3646&gt;=40001,I3646&lt;=44101),"Ústecký kraj",(IF(AND(I3646&gt;=46001,I3646&lt;=47201),"Liberecký kraj",(IF(AND(I3646&gt;=51202,I3646&lt;=51401),"Liberecký kraj",(IF(AND(I3646&gt;=53002,I3646&lt;=53976),"Pardubický kraj",(IF(AND(I3646&gt;=56002,I3646&lt;=57201),"Pardubický kraj",(IF(AND(I3646&gt;=60200,I3646&lt;=67201),"Jihomoravský kraj",(IF(AND(I3646&gt;=67801,I3646&lt;=68501),"Jihomoravský kraj",(IF(AND(I3646&gt;=69002,I3646&lt;=69801),"Jihomoravský kraj",(IF(AND(I3646&gt;=68601,I3646&lt;=68801),"Zlínský kraj",(IF(AND(I3646&gt;=75501,I3646&lt;=76901),"Zlínský kraj",(IF(AND(I3646&gt;=70030,I3646&lt;=74901),"Moravskoslezský kraj",(IF(AND(I3646&gt;=75000,I3646&lt;=75368),"Olomoucký kraj",(IF(AND(I3646&gt;=77200,I3646&lt;=79862),"Olomoucký kraj",(IF(AND(I3646&gt;=50011,I3646&lt;=50301),"Královéhradecký kraj",(IF(AND(I3646&gt;=54301,I3646&lt;=54303),"Královéhradecký kraj","0")))))))))))))))))))))))))))))))))))))))))))))))</f>
        <v>Jihomoravský kraj</v>
      </c>
      <c r="AB3646" t="s">
        <v>998</v>
      </c>
      <c r="AD3646" t="s">
        <v>998</v>
      </c>
      <c r="AE3646" t="s">
        <v>998</v>
      </c>
      <c r="AF3646" t="s">
        <v>998</v>
      </c>
      <c r="AG3646" s="107">
        <v>0</v>
      </c>
      <c r="AH3646" s="107">
        <v>0</v>
      </c>
      <c r="AI3646" s="107">
        <v>0</v>
      </c>
      <c r="AJ3646" t="s">
        <v>1012</v>
      </c>
    </row>
    <row r="3647" spans="1:37" x14ac:dyDescent="0.45">
      <c r="A3647" t="s">
        <v>1084</v>
      </c>
      <c r="B3647" t="s">
        <v>13961</v>
      </c>
      <c r="C3647" t="s">
        <v>990</v>
      </c>
      <c r="D3647" t="s">
        <v>13962</v>
      </c>
      <c r="E3647" t="s">
        <v>992</v>
      </c>
      <c r="F3647" t="s">
        <v>13963</v>
      </c>
      <c r="G3647">
        <v>16</v>
      </c>
      <c r="H3647" t="s">
        <v>1005</v>
      </c>
      <c r="I3647">
        <v>63400</v>
      </c>
      <c r="K3647" t="s">
        <v>13964</v>
      </c>
      <c r="L3647" s="106">
        <v>40768</v>
      </c>
      <c r="M3647">
        <v>14606385</v>
      </c>
      <c r="N3647" t="s">
        <v>996</v>
      </c>
      <c r="O3647" t="s">
        <v>12</v>
      </c>
      <c r="P3647" t="s">
        <v>997</v>
      </c>
      <c r="R3647" s="109" t="str">
        <f>IF(OR(P3647="SB",Q3647="SB"),"SB",0)</f>
        <v>SB</v>
      </c>
      <c r="T3647" s="110" t="s">
        <v>998</v>
      </c>
      <c r="V3647" s="113" t="str">
        <f>IF(AND(I3647&gt;=10000,I3647&lt;=19900),"Praha",(IF(AND(I3647&gt;=25001,I3647&lt;=29501),"Středočeský kraj",(IF(AND(I3647&gt;=30100,I3647&lt;=34972),"Středočeský kraj",(IF(AND(I3647&gt;=35002,I3647&lt;=36271),"Karlovarský kraj",(IF(AND(I3647&gt;=37001,I3647&lt;=39201),"Jihočeský kraj",(IF(AND(I3647&gt;=39701,I3647&lt;=39901),"Jihočeský kraj",(IF(AND(I3647&gt;=39301,I3647&lt;=39601),"Kraj Vysočina",(IF(AND(I3647&gt;=58001,I3647&lt;=59501),"Kraj Vysočina",(IF(AND(I3647&gt;=67401,I3647&lt;=67602),"Kraj Vysočina",(IF(AND(I3647&gt;=40001,I3647&lt;=44101),"Ústecký kraj",(IF(AND(I3647&gt;=46001,I3647&lt;=47201),"Liberecký kraj",(IF(AND(I3647&gt;=51202,I3647&lt;=51401),"Liberecký kraj",(IF(AND(I3647&gt;=53002,I3647&lt;=53976),"Pardubický kraj",(IF(AND(I3647&gt;=56002,I3647&lt;=57201),"Pardubický kraj",(IF(AND(I3647&gt;=60200,I3647&lt;=67201),"Jihomoravský kraj",(IF(AND(I3647&gt;=67801,I3647&lt;=68501),"Jihomoravský kraj",(IF(AND(I3647&gt;=69002,I3647&lt;=69801),"Jihomoravský kraj",(IF(AND(I3647&gt;=68601,I3647&lt;=68801),"Zlínský kraj",(IF(AND(I3647&gt;=75501,I3647&lt;=76901),"Zlínský kraj",(IF(AND(I3647&gt;=70030,I3647&lt;=74901),"Moravskoslezský kraj",(IF(AND(I3647&gt;=75000,I3647&lt;=75368),"Olomoucký kraj",(IF(AND(I3647&gt;=77200,I3647&lt;=79862),"Olomoucký kraj",(IF(AND(I3647&gt;=50011,I3647&lt;=50301),"Královéhradecký kraj",(IF(AND(I3647&gt;=54301,I3647&lt;=54303),"Královéhradecký kraj","0")))))))))))))))))))))))))))))))))))))))))))))))</f>
        <v>Jihomoravský kraj</v>
      </c>
      <c r="AB3647" t="s">
        <v>998</v>
      </c>
      <c r="AD3647" t="s">
        <v>998</v>
      </c>
      <c r="AE3647" t="s">
        <v>998</v>
      </c>
      <c r="AF3647" t="s">
        <v>998</v>
      </c>
      <c r="AG3647" s="107">
        <v>300</v>
      </c>
      <c r="AH3647" s="107">
        <v>0</v>
      </c>
      <c r="AI3647" s="107">
        <v>0</v>
      </c>
      <c r="AJ3647" t="s">
        <v>999</v>
      </c>
      <c r="AK3647" s="106">
        <v>44923</v>
      </c>
    </row>
    <row r="3648" spans="1:37" x14ac:dyDescent="0.45">
      <c r="A3648" t="s">
        <v>1124</v>
      </c>
      <c r="B3648" t="s">
        <v>14546</v>
      </c>
      <c r="C3648" t="s">
        <v>990</v>
      </c>
      <c r="D3648" t="s">
        <v>14547</v>
      </c>
      <c r="E3648" t="s">
        <v>992</v>
      </c>
      <c r="F3648" t="s">
        <v>8179</v>
      </c>
      <c r="G3648">
        <v>2</v>
      </c>
      <c r="H3648" t="s">
        <v>1005</v>
      </c>
      <c r="I3648">
        <v>63400</v>
      </c>
      <c r="K3648" t="s">
        <v>14548</v>
      </c>
      <c r="L3648" s="106">
        <v>40220</v>
      </c>
      <c r="M3648">
        <v>14542125</v>
      </c>
      <c r="N3648" t="s">
        <v>996</v>
      </c>
      <c r="O3648" t="s">
        <v>12</v>
      </c>
      <c r="P3648" t="s">
        <v>997</v>
      </c>
      <c r="R3648" s="109" t="str">
        <f>IF(OR(P3648="SB",Q3648="SB"),"SB",0)</f>
        <v>SB</v>
      </c>
      <c r="T3648" s="110" t="s">
        <v>998</v>
      </c>
      <c r="V3648" s="113" t="str">
        <f>IF(AND(I3648&gt;=10000,I3648&lt;=19900),"Praha",(IF(AND(I3648&gt;=25001,I3648&lt;=29501),"Středočeský kraj",(IF(AND(I3648&gt;=30100,I3648&lt;=34972),"Středočeský kraj",(IF(AND(I3648&gt;=35002,I3648&lt;=36271),"Karlovarský kraj",(IF(AND(I3648&gt;=37001,I3648&lt;=39201),"Jihočeský kraj",(IF(AND(I3648&gt;=39701,I3648&lt;=39901),"Jihočeský kraj",(IF(AND(I3648&gt;=39301,I3648&lt;=39601),"Kraj Vysočina",(IF(AND(I3648&gt;=58001,I3648&lt;=59501),"Kraj Vysočina",(IF(AND(I3648&gt;=67401,I3648&lt;=67602),"Kraj Vysočina",(IF(AND(I3648&gt;=40001,I3648&lt;=44101),"Ústecký kraj",(IF(AND(I3648&gt;=46001,I3648&lt;=47201),"Liberecký kraj",(IF(AND(I3648&gt;=51202,I3648&lt;=51401),"Liberecký kraj",(IF(AND(I3648&gt;=53002,I3648&lt;=53976),"Pardubický kraj",(IF(AND(I3648&gt;=56002,I3648&lt;=57201),"Pardubický kraj",(IF(AND(I3648&gt;=60200,I3648&lt;=67201),"Jihomoravský kraj",(IF(AND(I3648&gt;=67801,I3648&lt;=68501),"Jihomoravský kraj",(IF(AND(I3648&gt;=69002,I3648&lt;=69801),"Jihomoravský kraj",(IF(AND(I3648&gt;=68601,I3648&lt;=68801),"Zlínský kraj",(IF(AND(I3648&gt;=75501,I3648&lt;=76901),"Zlínský kraj",(IF(AND(I3648&gt;=70030,I3648&lt;=74901),"Moravskoslezský kraj",(IF(AND(I3648&gt;=75000,I3648&lt;=75368),"Olomoucký kraj",(IF(AND(I3648&gt;=77200,I3648&lt;=79862),"Olomoucký kraj",(IF(AND(I3648&gt;=50011,I3648&lt;=50301),"Královéhradecký kraj",(IF(AND(I3648&gt;=54301,I3648&lt;=54303),"Královéhradecký kraj","0")))))))))))))))))))))))))))))))))))))))))))))))</f>
        <v>Jihomoravský kraj</v>
      </c>
      <c r="AB3648" t="s">
        <v>998</v>
      </c>
      <c r="AD3648" t="s">
        <v>998</v>
      </c>
      <c r="AE3648" t="s">
        <v>998</v>
      </c>
      <c r="AF3648" t="s">
        <v>998</v>
      </c>
      <c r="AG3648" s="107">
        <v>300</v>
      </c>
      <c r="AH3648" s="107">
        <v>0</v>
      </c>
      <c r="AI3648" s="107">
        <v>0</v>
      </c>
      <c r="AJ3648" t="s">
        <v>999</v>
      </c>
      <c r="AK3648" s="106">
        <v>44923</v>
      </c>
    </row>
    <row r="3649" spans="1:37" x14ac:dyDescent="0.45">
      <c r="A3649" t="s">
        <v>1035</v>
      </c>
      <c r="B3649" t="s">
        <v>14607</v>
      </c>
      <c r="C3649" t="s">
        <v>1002</v>
      </c>
      <c r="D3649" t="s">
        <v>14608</v>
      </c>
      <c r="E3649" t="s">
        <v>992</v>
      </c>
      <c r="F3649" t="s">
        <v>14609</v>
      </c>
      <c r="G3649">
        <v>20</v>
      </c>
      <c r="H3649" t="s">
        <v>1005</v>
      </c>
      <c r="I3649">
        <v>63400</v>
      </c>
      <c r="K3649" t="s">
        <v>14610</v>
      </c>
      <c r="L3649" s="106">
        <v>41004</v>
      </c>
      <c r="M3649">
        <v>14602547</v>
      </c>
      <c r="N3649" t="s">
        <v>1431</v>
      </c>
      <c r="O3649" t="s">
        <v>1282</v>
      </c>
      <c r="P3649" t="s">
        <v>997</v>
      </c>
      <c r="R3649" s="109" t="str">
        <f>IF(OR(P3649="SB",Q3649="SB"),"SB",0)</f>
        <v>SB</v>
      </c>
      <c r="T3649" s="110" t="s">
        <v>998</v>
      </c>
      <c r="V3649" s="113" t="str">
        <f>IF(AND(I3649&gt;=10000,I3649&lt;=19900),"Praha",(IF(AND(I3649&gt;=25001,I3649&lt;=29501),"Středočeský kraj",(IF(AND(I3649&gt;=30100,I3649&lt;=34972),"Středočeský kraj",(IF(AND(I3649&gt;=35002,I3649&lt;=36271),"Karlovarský kraj",(IF(AND(I3649&gt;=37001,I3649&lt;=39201),"Jihočeský kraj",(IF(AND(I3649&gt;=39701,I3649&lt;=39901),"Jihočeský kraj",(IF(AND(I3649&gt;=39301,I3649&lt;=39601),"Kraj Vysočina",(IF(AND(I3649&gt;=58001,I3649&lt;=59501),"Kraj Vysočina",(IF(AND(I3649&gt;=67401,I3649&lt;=67602),"Kraj Vysočina",(IF(AND(I3649&gt;=40001,I3649&lt;=44101),"Ústecký kraj",(IF(AND(I3649&gt;=46001,I3649&lt;=47201),"Liberecký kraj",(IF(AND(I3649&gt;=51202,I3649&lt;=51401),"Liberecký kraj",(IF(AND(I3649&gt;=53002,I3649&lt;=53976),"Pardubický kraj",(IF(AND(I3649&gt;=56002,I3649&lt;=57201),"Pardubický kraj",(IF(AND(I3649&gt;=60200,I3649&lt;=67201),"Jihomoravský kraj",(IF(AND(I3649&gt;=67801,I3649&lt;=68501),"Jihomoravský kraj",(IF(AND(I3649&gt;=69002,I3649&lt;=69801),"Jihomoravský kraj",(IF(AND(I3649&gt;=68601,I3649&lt;=68801),"Zlínský kraj",(IF(AND(I3649&gt;=75501,I3649&lt;=76901),"Zlínský kraj",(IF(AND(I3649&gt;=70030,I3649&lt;=74901),"Moravskoslezský kraj",(IF(AND(I3649&gt;=75000,I3649&lt;=75368),"Olomoucký kraj",(IF(AND(I3649&gt;=77200,I3649&lt;=79862),"Olomoucký kraj",(IF(AND(I3649&gt;=50011,I3649&lt;=50301),"Královéhradecký kraj",(IF(AND(I3649&gt;=54301,I3649&lt;=54303),"Královéhradecký kraj","0")))))))))))))))))))))))))))))))))))))))))))))))</f>
        <v>Jihomoravský kraj</v>
      </c>
      <c r="AB3649" t="s">
        <v>998</v>
      </c>
      <c r="AD3649" t="s">
        <v>998</v>
      </c>
      <c r="AE3649" t="s">
        <v>998</v>
      </c>
      <c r="AF3649" t="s">
        <v>998</v>
      </c>
      <c r="AG3649" s="107">
        <v>300</v>
      </c>
      <c r="AH3649" s="107">
        <v>0</v>
      </c>
      <c r="AI3649" s="107">
        <v>0</v>
      </c>
      <c r="AJ3649" t="s">
        <v>999</v>
      </c>
      <c r="AK3649" s="106">
        <v>44920</v>
      </c>
    </row>
    <row r="3650" spans="1:37" x14ac:dyDescent="0.45">
      <c r="A3650" t="s">
        <v>1468</v>
      </c>
      <c r="B3650" t="s">
        <v>15841</v>
      </c>
      <c r="C3650" t="s">
        <v>1002</v>
      </c>
      <c r="D3650" t="s">
        <v>15842</v>
      </c>
      <c r="E3650" t="s">
        <v>992</v>
      </c>
      <c r="F3650" t="s">
        <v>15843</v>
      </c>
      <c r="G3650">
        <v>8</v>
      </c>
      <c r="H3650" t="s">
        <v>1005</v>
      </c>
      <c r="I3650">
        <v>63400</v>
      </c>
      <c r="K3650" t="s">
        <v>15844</v>
      </c>
      <c r="L3650" s="106">
        <v>31093</v>
      </c>
      <c r="M3650">
        <v>14609823</v>
      </c>
      <c r="N3650" t="s">
        <v>996</v>
      </c>
      <c r="O3650" t="s">
        <v>12</v>
      </c>
      <c r="P3650" t="s">
        <v>997</v>
      </c>
      <c r="R3650" s="109" t="str">
        <f>IF(OR(P3650="SB",Q3650="SB"),"SB",0)</f>
        <v>SB</v>
      </c>
      <c r="T3650" s="110" t="s">
        <v>998</v>
      </c>
      <c r="V3650" s="113" t="str">
        <f>IF(AND(I3650&gt;=10000,I3650&lt;=19900),"Praha",(IF(AND(I3650&gt;=25001,I3650&lt;=29501),"Středočeský kraj",(IF(AND(I3650&gt;=30100,I3650&lt;=34972),"Středočeský kraj",(IF(AND(I3650&gt;=35002,I3650&lt;=36271),"Karlovarský kraj",(IF(AND(I3650&gt;=37001,I3650&lt;=39201),"Jihočeský kraj",(IF(AND(I3650&gt;=39701,I3650&lt;=39901),"Jihočeský kraj",(IF(AND(I3650&gt;=39301,I3650&lt;=39601),"Kraj Vysočina",(IF(AND(I3650&gt;=58001,I3650&lt;=59501),"Kraj Vysočina",(IF(AND(I3650&gt;=67401,I3650&lt;=67602),"Kraj Vysočina",(IF(AND(I3650&gt;=40001,I3650&lt;=44101),"Ústecký kraj",(IF(AND(I3650&gt;=46001,I3650&lt;=47201),"Liberecký kraj",(IF(AND(I3650&gt;=51202,I3650&lt;=51401),"Liberecký kraj",(IF(AND(I3650&gt;=53002,I3650&lt;=53976),"Pardubický kraj",(IF(AND(I3650&gt;=56002,I3650&lt;=57201),"Pardubický kraj",(IF(AND(I3650&gt;=60200,I3650&lt;=67201),"Jihomoravský kraj",(IF(AND(I3650&gt;=67801,I3650&lt;=68501),"Jihomoravský kraj",(IF(AND(I3650&gt;=69002,I3650&lt;=69801),"Jihomoravský kraj",(IF(AND(I3650&gt;=68601,I3650&lt;=68801),"Zlínský kraj",(IF(AND(I3650&gt;=75501,I3650&lt;=76901),"Zlínský kraj",(IF(AND(I3650&gt;=70030,I3650&lt;=74901),"Moravskoslezský kraj",(IF(AND(I3650&gt;=75000,I3650&lt;=75368),"Olomoucký kraj",(IF(AND(I3650&gt;=77200,I3650&lt;=79862),"Olomoucký kraj",(IF(AND(I3650&gt;=50011,I3650&lt;=50301),"Královéhradecký kraj",(IF(AND(I3650&gt;=54301,I3650&lt;=54303),"Královéhradecký kraj","0")))))))))))))))))))))))))))))))))))))))))))))))</f>
        <v>Jihomoravský kraj</v>
      </c>
      <c r="AB3650" t="s">
        <v>998</v>
      </c>
      <c r="AD3650" t="s">
        <v>998</v>
      </c>
      <c r="AE3650" t="s">
        <v>998</v>
      </c>
      <c r="AF3650" t="s">
        <v>998</v>
      </c>
      <c r="AG3650" s="107">
        <v>0</v>
      </c>
      <c r="AH3650" s="107">
        <v>0</v>
      </c>
      <c r="AI3650" s="107">
        <v>0</v>
      </c>
      <c r="AJ3650" t="s">
        <v>1012</v>
      </c>
    </row>
    <row r="3651" spans="1:37" x14ac:dyDescent="0.45">
      <c r="A3651" t="s">
        <v>1099</v>
      </c>
      <c r="B3651" t="s">
        <v>16159</v>
      </c>
      <c r="C3651" t="s">
        <v>1002</v>
      </c>
      <c r="D3651" t="s">
        <v>16160</v>
      </c>
      <c r="E3651" t="s">
        <v>992</v>
      </c>
      <c r="F3651" t="s">
        <v>1103</v>
      </c>
      <c r="G3651">
        <v>71</v>
      </c>
      <c r="H3651" t="s">
        <v>1005</v>
      </c>
      <c r="I3651">
        <v>63400</v>
      </c>
      <c r="K3651" t="s">
        <v>16161</v>
      </c>
      <c r="L3651" s="106">
        <v>39334</v>
      </c>
      <c r="M3651">
        <v>14607702</v>
      </c>
      <c r="N3651" t="s">
        <v>996</v>
      </c>
      <c r="O3651" t="s">
        <v>12</v>
      </c>
      <c r="P3651" t="s">
        <v>997</v>
      </c>
      <c r="R3651" s="109" t="str">
        <f>IF(OR(P3651="SB",Q3651="SB"),"SB",0)</f>
        <v>SB</v>
      </c>
      <c r="T3651" s="110" t="s">
        <v>998</v>
      </c>
      <c r="V3651" s="113" t="str">
        <f>IF(AND(I3651&gt;=10000,I3651&lt;=19900),"Praha",(IF(AND(I3651&gt;=25001,I3651&lt;=29501),"Středočeský kraj",(IF(AND(I3651&gt;=30100,I3651&lt;=34972),"Středočeský kraj",(IF(AND(I3651&gt;=35002,I3651&lt;=36271),"Karlovarský kraj",(IF(AND(I3651&gt;=37001,I3651&lt;=39201),"Jihočeský kraj",(IF(AND(I3651&gt;=39701,I3651&lt;=39901),"Jihočeský kraj",(IF(AND(I3651&gt;=39301,I3651&lt;=39601),"Kraj Vysočina",(IF(AND(I3651&gt;=58001,I3651&lt;=59501),"Kraj Vysočina",(IF(AND(I3651&gt;=67401,I3651&lt;=67602),"Kraj Vysočina",(IF(AND(I3651&gt;=40001,I3651&lt;=44101),"Ústecký kraj",(IF(AND(I3651&gt;=46001,I3651&lt;=47201),"Liberecký kraj",(IF(AND(I3651&gt;=51202,I3651&lt;=51401),"Liberecký kraj",(IF(AND(I3651&gt;=53002,I3651&lt;=53976),"Pardubický kraj",(IF(AND(I3651&gt;=56002,I3651&lt;=57201),"Pardubický kraj",(IF(AND(I3651&gt;=60200,I3651&lt;=67201),"Jihomoravský kraj",(IF(AND(I3651&gt;=67801,I3651&lt;=68501),"Jihomoravský kraj",(IF(AND(I3651&gt;=69002,I3651&lt;=69801),"Jihomoravský kraj",(IF(AND(I3651&gt;=68601,I3651&lt;=68801),"Zlínský kraj",(IF(AND(I3651&gt;=75501,I3651&lt;=76901),"Zlínský kraj",(IF(AND(I3651&gt;=70030,I3651&lt;=74901),"Moravskoslezský kraj",(IF(AND(I3651&gt;=75000,I3651&lt;=75368),"Olomoucký kraj",(IF(AND(I3651&gt;=77200,I3651&lt;=79862),"Olomoucký kraj",(IF(AND(I3651&gt;=50011,I3651&lt;=50301),"Královéhradecký kraj",(IF(AND(I3651&gt;=54301,I3651&lt;=54303),"Královéhradecký kraj","0")))))))))))))))))))))))))))))))))))))))))))))))</f>
        <v>Jihomoravský kraj</v>
      </c>
      <c r="AB3651" t="s">
        <v>998</v>
      </c>
      <c r="AD3651" t="s">
        <v>998</v>
      </c>
      <c r="AE3651" t="s">
        <v>998</v>
      </c>
      <c r="AF3651" t="s">
        <v>998</v>
      </c>
      <c r="AG3651" s="107">
        <v>300</v>
      </c>
      <c r="AH3651" s="107">
        <v>0</v>
      </c>
      <c r="AI3651" s="107">
        <v>0</v>
      </c>
      <c r="AJ3651" t="s">
        <v>999</v>
      </c>
      <c r="AK3651" s="106">
        <v>44923</v>
      </c>
    </row>
    <row r="3652" spans="1:37" x14ac:dyDescent="0.45">
      <c r="A3652" t="s">
        <v>6048</v>
      </c>
      <c r="B3652" t="s">
        <v>17045</v>
      </c>
      <c r="C3652" t="s">
        <v>1002</v>
      </c>
      <c r="D3652" t="s">
        <v>17046</v>
      </c>
      <c r="E3652" t="s">
        <v>992</v>
      </c>
      <c r="F3652" t="s">
        <v>1103</v>
      </c>
      <c r="G3652">
        <v>49</v>
      </c>
      <c r="H3652" t="s">
        <v>1005</v>
      </c>
      <c r="I3652">
        <v>63400</v>
      </c>
      <c r="K3652" t="s">
        <v>17047</v>
      </c>
      <c r="L3652" s="106">
        <v>38858</v>
      </c>
      <c r="M3652">
        <v>14755121</v>
      </c>
      <c r="N3652" t="s">
        <v>996</v>
      </c>
      <c r="O3652" t="s">
        <v>12</v>
      </c>
      <c r="P3652" t="s">
        <v>997</v>
      </c>
      <c r="R3652" s="109" t="str">
        <f>IF(OR(P3652="SB",Q3652="SB"),"SB",0)</f>
        <v>SB</v>
      </c>
      <c r="T3652" s="110" t="s">
        <v>998</v>
      </c>
      <c r="V3652" s="113" t="str">
        <f>IF(AND(I3652&gt;=10000,I3652&lt;=19900),"Praha",(IF(AND(I3652&gt;=25001,I3652&lt;=29501),"Středočeský kraj",(IF(AND(I3652&gt;=30100,I3652&lt;=34972),"Středočeský kraj",(IF(AND(I3652&gt;=35002,I3652&lt;=36271),"Karlovarský kraj",(IF(AND(I3652&gt;=37001,I3652&lt;=39201),"Jihočeský kraj",(IF(AND(I3652&gt;=39701,I3652&lt;=39901),"Jihočeský kraj",(IF(AND(I3652&gt;=39301,I3652&lt;=39601),"Kraj Vysočina",(IF(AND(I3652&gt;=58001,I3652&lt;=59501),"Kraj Vysočina",(IF(AND(I3652&gt;=67401,I3652&lt;=67602),"Kraj Vysočina",(IF(AND(I3652&gt;=40001,I3652&lt;=44101),"Ústecký kraj",(IF(AND(I3652&gt;=46001,I3652&lt;=47201),"Liberecký kraj",(IF(AND(I3652&gt;=51202,I3652&lt;=51401),"Liberecký kraj",(IF(AND(I3652&gt;=53002,I3652&lt;=53976),"Pardubický kraj",(IF(AND(I3652&gt;=56002,I3652&lt;=57201),"Pardubický kraj",(IF(AND(I3652&gt;=60200,I3652&lt;=67201),"Jihomoravský kraj",(IF(AND(I3652&gt;=67801,I3652&lt;=68501),"Jihomoravský kraj",(IF(AND(I3652&gt;=69002,I3652&lt;=69801),"Jihomoravský kraj",(IF(AND(I3652&gt;=68601,I3652&lt;=68801),"Zlínský kraj",(IF(AND(I3652&gt;=75501,I3652&lt;=76901),"Zlínský kraj",(IF(AND(I3652&gt;=70030,I3652&lt;=74901),"Moravskoslezský kraj",(IF(AND(I3652&gt;=75000,I3652&lt;=75368),"Olomoucký kraj",(IF(AND(I3652&gt;=77200,I3652&lt;=79862),"Olomoucký kraj",(IF(AND(I3652&gt;=50011,I3652&lt;=50301),"Královéhradecký kraj",(IF(AND(I3652&gt;=54301,I3652&lt;=54303),"Královéhradecký kraj","0")))))))))))))))))))))))))))))))))))))))))))))))</f>
        <v>Jihomoravský kraj</v>
      </c>
      <c r="AB3652" t="s">
        <v>998</v>
      </c>
      <c r="AD3652" t="s">
        <v>998</v>
      </c>
      <c r="AE3652" t="s">
        <v>998</v>
      </c>
      <c r="AF3652" t="s">
        <v>998</v>
      </c>
      <c r="AG3652" s="107">
        <v>300</v>
      </c>
      <c r="AH3652" s="107">
        <v>0</v>
      </c>
      <c r="AI3652" s="107">
        <v>0</v>
      </c>
      <c r="AJ3652" t="s">
        <v>999</v>
      </c>
      <c r="AK3652" s="106">
        <v>44923</v>
      </c>
    </row>
    <row r="3653" spans="1:37" x14ac:dyDescent="0.45">
      <c r="A3653" t="s">
        <v>1938</v>
      </c>
      <c r="B3653" t="s">
        <v>18056</v>
      </c>
      <c r="C3653" t="s">
        <v>990</v>
      </c>
      <c r="D3653" t="s">
        <v>18057</v>
      </c>
      <c r="E3653" t="s">
        <v>992</v>
      </c>
      <c r="F3653" t="s">
        <v>15843</v>
      </c>
      <c r="G3653">
        <v>13</v>
      </c>
      <c r="H3653" t="s">
        <v>1005</v>
      </c>
      <c r="I3653">
        <v>63400</v>
      </c>
      <c r="K3653" t="s">
        <v>18058</v>
      </c>
      <c r="L3653" s="106">
        <v>33264</v>
      </c>
      <c r="M3653">
        <v>14725516</v>
      </c>
      <c r="N3653" t="s">
        <v>996</v>
      </c>
      <c r="O3653" t="s">
        <v>12</v>
      </c>
      <c r="P3653" t="s">
        <v>997</v>
      </c>
      <c r="R3653" s="109" t="str">
        <f>IF(OR(P3653="SB",Q3653="SB"),"SB",0)</f>
        <v>SB</v>
      </c>
      <c r="T3653" s="110" t="s">
        <v>998</v>
      </c>
      <c r="V3653" s="113" t="str">
        <f>IF(AND(I3653&gt;=10000,I3653&lt;=19900),"Praha",(IF(AND(I3653&gt;=25001,I3653&lt;=29501),"Středočeský kraj",(IF(AND(I3653&gt;=30100,I3653&lt;=34972),"Středočeský kraj",(IF(AND(I3653&gt;=35002,I3653&lt;=36271),"Karlovarský kraj",(IF(AND(I3653&gt;=37001,I3653&lt;=39201),"Jihočeský kraj",(IF(AND(I3653&gt;=39701,I3653&lt;=39901),"Jihočeský kraj",(IF(AND(I3653&gt;=39301,I3653&lt;=39601),"Kraj Vysočina",(IF(AND(I3653&gt;=58001,I3653&lt;=59501),"Kraj Vysočina",(IF(AND(I3653&gt;=67401,I3653&lt;=67602),"Kraj Vysočina",(IF(AND(I3653&gt;=40001,I3653&lt;=44101),"Ústecký kraj",(IF(AND(I3653&gt;=46001,I3653&lt;=47201),"Liberecký kraj",(IF(AND(I3653&gt;=51202,I3653&lt;=51401),"Liberecký kraj",(IF(AND(I3653&gt;=53002,I3653&lt;=53976),"Pardubický kraj",(IF(AND(I3653&gt;=56002,I3653&lt;=57201),"Pardubický kraj",(IF(AND(I3653&gt;=60200,I3653&lt;=67201),"Jihomoravský kraj",(IF(AND(I3653&gt;=67801,I3653&lt;=68501),"Jihomoravský kraj",(IF(AND(I3653&gt;=69002,I3653&lt;=69801),"Jihomoravský kraj",(IF(AND(I3653&gt;=68601,I3653&lt;=68801),"Zlínský kraj",(IF(AND(I3653&gt;=75501,I3653&lt;=76901),"Zlínský kraj",(IF(AND(I3653&gt;=70030,I3653&lt;=74901),"Moravskoslezský kraj",(IF(AND(I3653&gt;=75000,I3653&lt;=75368),"Olomoucký kraj",(IF(AND(I3653&gt;=77200,I3653&lt;=79862),"Olomoucký kraj",(IF(AND(I3653&gt;=50011,I3653&lt;=50301),"Královéhradecký kraj",(IF(AND(I3653&gt;=54301,I3653&lt;=54303),"Královéhradecký kraj","0")))))))))))))))))))))))))))))))))))))))))))))))</f>
        <v>Jihomoravský kraj</v>
      </c>
      <c r="AB3653" t="s">
        <v>998</v>
      </c>
      <c r="AD3653" t="s">
        <v>998</v>
      </c>
      <c r="AE3653" t="s">
        <v>998</v>
      </c>
      <c r="AF3653" t="s">
        <v>998</v>
      </c>
      <c r="AG3653" s="107">
        <v>0</v>
      </c>
      <c r="AH3653" s="107">
        <v>0</v>
      </c>
      <c r="AI3653" s="107">
        <v>0</v>
      </c>
      <c r="AJ3653" t="s">
        <v>1012</v>
      </c>
    </row>
    <row r="3654" spans="1:37" x14ac:dyDescent="0.45">
      <c r="A3654" t="s">
        <v>1657</v>
      </c>
      <c r="B3654" t="s">
        <v>5002</v>
      </c>
      <c r="C3654" t="s">
        <v>1002</v>
      </c>
      <c r="D3654" t="s">
        <v>5003</v>
      </c>
      <c r="E3654" t="s">
        <v>992</v>
      </c>
      <c r="F3654" t="s">
        <v>5004</v>
      </c>
      <c r="G3654">
        <v>4</v>
      </c>
      <c r="H3654" t="s">
        <v>1005</v>
      </c>
      <c r="I3654">
        <v>63400</v>
      </c>
      <c r="K3654" t="s">
        <v>5005</v>
      </c>
      <c r="L3654" s="106">
        <v>40338</v>
      </c>
      <c r="M3654">
        <v>14583147</v>
      </c>
      <c r="N3654" t="s">
        <v>1144</v>
      </c>
      <c r="O3654" t="s">
        <v>12</v>
      </c>
      <c r="P3654" t="s">
        <v>997</v>
      </c>
      <c r="R3654" s="109" t="str">
        <f>IF(OR(P3654="SB",Q3654="SB"),"SB",0)</f>
        <v>SB</v>
      </c>
      <c r="V3654" s="113" t="str">
        <f>IF(AND(I3654&gt;=10000,I3654&lt;=19900),"Praha",(IF(AND(I3654&gt;=25001,I3654&lt;=29501),"Středočeský kraj",(IF(AND(I3654&gt;=30100,I3654&lt;=34972),"Středočeský kraj",(IF(AND(I3654&gt;=35002,I3654&lt;=36271),"Karlovarský kraj",(IF(AND(I3654&gt;=37001,I3654&lt;=39201),"Jihočeský kraj",(IF(AND(I3654&gt;=39701,I3654&lt;=39901),"Jihočeský kraj",(IF(AND(I3654&gt;=39301,I3654&lt;=39601),"Kraj Vysočina",(IF(AND(I3654&gt;=58001,I3654&lt;=59501),"Kraj Vysočina",(IF(AND(I3654&gt;=67401,I3654&lt;=67602),"Kraj Vysočina",(IF(AND(I3654&gt;=40001,I3654&lt;=44101),"Ústecký kraj",(IF(AND(I3654&gt;=46001,I3654&lt;=47201),"Liberecký kraj",(IF(AND(I3654&gt;=51202,I3654&lt;=51401),"Liberecký kraj",(IF(AND(I3654&gt;=53002,I3654&lt;=53976),"Pardubický kraj",(IF(AND(I3654&gt;=56002,I3654&lt;=57201),"Pardubický kraj",(IF(AND(I3654&gt;=60200,I3654&lt;=67201),"Jihomoravský kraj",(IF(AND(I3654&gt;=67801,I3654&lt;=68501),"Jihomoravský kraj",(IF(AND(I3654&gt;=69002,I3654&lt;=69801),"Jihomoravský kraj",(IF(AND(I3654&gt;=68601,I3654&lt;=68801),"Zlínský kraj",(IF(AND(I3654&gt;=75501,I3654&lt;=76901),"Zlínský kraj",(IF(AND(I3654&gt;=70030,I3654&lt;=74901),"Moravskoslezský kraj",(IF(AND(I3654&gt;=75000,I3654&lt;=75368),"Olomoucký kraj",(IF(AND(I3654&gt;=77200,I3654&lt;=79862),"Olomoucký kraj",(IF(AND(I3654&gt;=50011,I3654&lt;=50301),"Královéhradecký kraj",(IF(AND(I3654&gt;=54301,I3654&lt;=54303),"Královéhradecký kraj","0")))))))))))))))))))))))))))))))))))))))))))))))</f>
        <v>Jihomoravský kraj</v>
      </c>
      <c r="AD3654" t="s">
        <v>998</v>
      </c>
      <c r="AE3654" t="s">
        <v>998</v>
      </c>
      <c r="AF3654" t="s">
        <v>998</v>
      </c>
      <c r="AG3654" s="107">
        <v>300</v>
      </c>
      <c r="AH3654" s="107">
        <v>0</v>
      </c>
      <c r="AI3654" s="107">
        <v>0</v>
      </c>
      <c r="AJ3654" t="s">
        <v>999</v>
      </c>
      <c r="AK3654" s="106">
        <v>44877</v>
      </c>
    </row>
    <row r="3655" spans="1:37" x14ac:dyDescent="0.45">
      <c r="A3655" t="s">
        <v>1915</v>
      </c>
      <c r="B3655" t="s">
        <v>6121</v>
      </c>
      <c r="C3655" t="s">
        <v>1002</v>
      </c>
      <c r="D3655" t="s">
        <v>6122</v>
      </c>
      <c r="E3655" t="s">
        <v>992</v>
      </c>
      <c r="F3655" t="s">
        <v>6123</v>
      </c>
      <c r="G3655">
        <v>25</v>
      </c>
      <c r="H3655" t="s">
        <v>1005</v>
      </c>
      <c r="I3655">
        <v>63400</v>
      </c>
      <c r="K3655" t="s">
        <v>6124</v>
      </c>
      <c r="L3655" s="106">
        <v>40378</v>
      </c>
      <c r="M3655">
        <v>14590322</v>
      </c>
      <c r="N3655" t="s">
        <v>1144</v>
      </c>
      <c r="O3655" t="s">
        <v>12</v>
      </c>
      <c r="P3655" t="s">
        <v>997</v>
      </c>
      <c r="R3655" s="109" t="str">
        <f>IF(OR(P3655="SB",Q3655="SB"),"SB",0)</f>
        <v>SB</v>
      </c>
      <c r="V3655" s="113" t="str">
        <f>IF(AND(I3655&gt;=10000,I3655&lt;=19900),"Praha",(IF(AND(I3655&gt;=25001,I3655&lt;=29501),"Středočeský kraj",(IF(AND(I3655&gt;=30100,I3655&lt;=34972),"Středočeský kraj",(IF(AND(I3655&gt;=35002,I3655&lt;=36271),"Karlovarský kraj",(IF(AND(I3655&gt;=37001,I3655&lt;=39201),"Jihočeský kraj",(IF(AND(I3655&gt;=39701,I3655&lt;=39901),"Jihočeský kraj",(IF(AND(I3655&gt;=39301,I3655&lt;=39601),"Kraj Vysočina",(IF(AND(I3655&gt;=58001,I3655&lt;=59501),"Kraj Vysočina",(IF(AND(I3655&gt;=67401,I3655&lt;=67602),"Kraj Vysočina",(IF(AND(I3655&gt;=40001,I3655&lt;=44101),"Ústecký kraj",(IF(AND(I3655&gt;=46001,I3655&lt;=47201),"Liberecký kraj",(IF(AND(I3655&gt;=51202,I3655&lt;=51401),"Liberecký kraj",(IF(AND(I3655&gt;=53002,I3655&lt;=53976),"Pardubický kraj",(IF(AND(I3655&gt;=56002,I3655&lt;=57201),"Pardubický kraj",(IF(AND(I3655&gt;=60200,I3655&lt;=67201),"Jihomoravský kraj",(IF(AND(I3655&gt;=67801,I3655&lt;=68501),"Jihomoravský kraj",(IF(AND(I3655&gt;=69002,I3655&lt;=69801),"Jihomoravský kraj",(IF(AND(I3655&gt;=68601,I3655&lt;=68801),"Zlínský kraj",(IF(AND(I3655&gt;=75501,I3655&lt;=76901),"Zlínský kraj",(IF(AND(I3655&gt;=70030,I3655&lt;=74901),"Moravskoslezský kraj",(IF(AND(I3655&gt;=75000,I3655&lt;=75368),"Olomoucký kraj",(IF(AND(I3655&gt;=77200,I3655&lt;=79862),"Olomoucký kraj",(IF(AND(I3655&gt;=50011,I3655&lt;=50301),"Královéhradecký kraj",(IF(AND(I3655&gt;=54301,I3655&lt;=54303),"Královéhradecký kraj","0")))))))))))))))))))))))))))))))))))))))))))))))</f>
        <v>Jihomoravský kraj</v>
      </c>
      <c r="AD3655" t="s">
        <v>998</v>
      </c>
      <c r="AE3655" t="s">
        <v>998</v>
      </c>
      <c r="AF3655" t="s">
        <v>998</v>
      </c>
      <c r="AG3655" s="107">
        <v>300</v>
      </c>
      <c r="AH3655" s="107">
        <v>0</v>
      </c>
      <c r="AI3655" s="107">
        <v>0</v>
      </c>
      <c r="AJ3655" t="s">
        <v>999</v>
      </c>
      <c r="AK3655" s="106">
        <v>44877</v>
      </c>
    </row>
    <row r="3656" spans="1:37" x14ac:dyDescent="0.45">
      <c r="A3656" t="s">
        <v>1026</v>
      </c>
      <c r="B3656" t="s">
        <v>6236</v>
      </c>
      <c r="C3656" t="s">
        <v>990</v>
      </c>
      <c r="D3656" t="s">
        <v>6239</v>
      </c>
      <c r="E3656" t="s">
        <v>992</v>
      </c>
      <c r="F3656" t="s">
        <v>6123</v>
      </c>
      <c r="G3656">
        <v>8</v>
      </c>
      <c r="H3656" t="s">
        <v>1005</v>
      </c>
      <c r="I3656">
        <v>63400</v>
      </c>
      <c r="K3656" t="s">
        <v>6240</v>
      </c>
      <c r="L3656" s="106">
        <v>40489</v>
      </c>
      <c r="M3656">
        <v>14725415</v>
      </c>
      <c r="N3656" t="s">
        <v>996</v>
      </c>
      <c r="O3656" t="s">
        <v>12</v>
      </c>
      <c r="P3656" t="s">
        <v>997</v>
      </c>
      <c r="R3656" s="109" t="str">
        <f>IF(OR(P3656="SB",Q3656="SB"),"SB",0)</f>
        <v>SB</v>
      </c>
      <c r="V3656" s="113" t="str">
        <f>IF(AND(I3656&gt;=10000,I3656&lt;=19900),"Praha",(IF(AND(I3656&gt;=25001,I3656&lt;=29501),"Středočeský kraj",(IF(AND(I3656&gt;=30100,I3656&lt;=34972),"Středočeský kraj",(IF(AND(I3656&gt;=35002,I3656&lt;=36271),"Karlovarský kraj",(IF(AND(I3656&gt;=37001,I3656&lt;=39201),"Jihočeský kraj",(IF(AND(I3656&gt;=39701,I3656&lt;=39901),"Jihočeský kraj",(IF(AND(I3656&gt;=39301,I3656&lt;=39601),"Kraj Vysočina",(IF(AND(I3656&gt;=58001,I3656&lt;=59501),"Kraj Vysočina",(IF(AND(I3656&gt;=67401,I3656&lt;=67602),"Kraj Vysočina",(IF(AND(I3656&gt;=40001,I3656&lt;=44101),"Ústecký kraj",(IF(AND(I3656&gt;=46001,I3656&lt;=47201),"Liberecký kraj",(IF(AND(I3656&gt;=51202,I3656&lt;=51401),"Liberecký kraj",(IF(AND(I3656&gt;=53002,I3656&lt;=53976),"Pardubický kraj",(IF(AND(I3656&gt;=56002,I3656&lt;=57201),"Pardubický kraj",(IF(AND(I3656&gt;=60200,I3656&lt;=67201),"Jihomoravský kraj",(IF(AND(I3656&gt;=67801,I3656&lt;=68501),"Jihomoravský kraj",(IF(AND(I3656&gt;=69002,I3656&lt;=69801),"Jihomoravský kraj",(IF(AND(I3656&gt;=68601,I3656&lt;=68801),"Zlínský kraj",(IF(AND(I3656&gt;=75501,I3656&lt;=76901),"Zlínský kraj",(IF(AND(I3656&gt;=70030,I3656&lt;=74901),"Moravskoslezský kraj",(IF(AND(I3656&gt;=75000,I3656&lt;=75368),"Olomoucký kraj",(IF(AND(I3656&gt;=77200,I3656&lt;=79862),"Olomoucký kraj",(IF(AND(I3656&gt;=50011,I3656&lt;=50301),"Královéhradecký kraj",(IF(AND(I3656&gt;=54301,I3656&lt;=54303),"Královéhradecký kraj","0")))))))))))))))))))))))))))))))))))))))))))))))</f>
        <v>Jihomoravský kraj</v>
      </c>
      <c r="AD3656" t="s">
        <v>998</v>
      </c>
      <c r="AE3656" t="s">
        <v>998</v>
      </c>
      <c r="AF3656" t="s">
        <v>998</v>
      </c>
      <c r="AG3656" s="107">
        <v>300</v>
      </c>
      <c r="AH3656" s="107">
        <v>0</v>
      </c>
      <c r="AI3656" s="107">
        <v>0</v>
      </c>
      <c r="AJ3656" t="s">
        <v>999</v>
      </c>
      <c r="AK3656" s="106">
        <v>44923</v>
      </c>
    </row>
    <row r="3657" spans="1:37" x14ac:dyDescent="0.45">
      <c r="A3657" t="s">
        <v>988</v>
      </c>
      <c r="B3657" t="s">
        <v>11023</v>
      </c>
      <c r="C3657" t="s">
        <v>990</v>
      </c>
      <c r="D3657" t="s">
        <v>11024</v>
      </c>
      <c r="E3657" t="s">
        <v>992</v>
      </c>
      <c r="F3657" t="s">
        <v>6123</v>
      </c>
      <c r="G3657">
        <v>3</v>
      </c>
      <c r="H3657" t="s">
        <v>1005</v>
      </c>
      <c r="I3657">
        <v>63400</v>
      </c>
      <c r="K3657" t="s">
        <v>11025</v>
      </c>
      <c r="L3657" s="106">
        <v>40633</v>
      </c>
      <c r="M3657">
        <v>14613055</v>
      </c>
      <c r="N3657" t="s">
        <v>996</v>
      </c>
      <c r="O3657" t="s">
        <v>12</v>
      </c>
      <c r="P3657" t="s">
        <v>997</v>
      </c>
      <c r="R3657" s="109" t="str">
        <f>IF(OR(P3657="SB",Q3657="SB"),"SB",0)</f>
        <v>SB</v>
      </c>
      <c r="V3657" s="113" t="str">
        <f>IF(AND(I3657&gt;=10000,I3657&lt;=19900),"Praha",(IF(AND(I3657&gt;=25001,I3657&lt;=29501),"Středočeský kraj",(IF(AND(I3657&gt;=30100,I3657&lt;=34972),"Středočeský kraj",(IF(AND(I3657&gt;=35002,I3657&lt;=36271),"Karlovarský kraj",(IF(AND(I3657&gt;=37001,I3657&lt;=39201),"Jihočeský kraj",(IF(AND(I3657&gt;=39701,I3657&lt;=39901),"Jihočeský kraj",(IF(AND(I3657&gt;=39301,I3657&lt;=39601),"Kraj Vysočina",(IF(AND(I3657&gt;=58001,I3657&lt;=59501),"Kraj Vysočina",(IF(AND(I3657&gt;=67401,I3657&lt;=67602),"Kraj Vysočina",(IF(AND(I3657&gt;=40001,I3657&lt;=44101),"Ústecký kraj",(IF(AND(I3657&gt;=46001,I3657&lt;=47201),"Liberecký kraj",(IF(AND(I3657&gt;=51202,I3657&lt;=51401),"Liberecký kraj",(IF(AND(I3657&gt;=53002,I3657&lt;=53976),"Pardubický kraj",(IF(AND(I3657&gt;=56002,I3657&lt;=57201),"Pardubický kraj",(IF(AND(I3657&gt;=60200,I3657&lt;=67201),"Jihomoravský kraj",(IF(AND(I3657&gt;=67801,I3657&lt;=68501),"Jihomoravský kraj",(IF(AND(I3657&gt;=69002,I3657&lt;=69801),"Jihomoravský kraj",(IF(AND(I3657&gt;=68601,I3657&lt;=68801),"Zlínský kraj",(IF(AND(I3657&gt;=75501,I3657&lt;=76901),"Zlínský kraj",(IF(AND(I3657&gt;=70030,I3657&lt;=74901),"Moravskoslezský kraj",(IF(AND(I3657&gt;=75000,I3657&lt;=75368),"Olomoucký kraj",(IF(AND(I3657&gt;=77200,I3657&lt;=79862),"Olomoucký kraj",(IF(AND(I3657&gt;=50011,I3657&lt;=50301),"Královéhradecký kraj",(IF(AND(I3657&gt;=54301,I3657&lt;=54303),"Královéhradecký kraj","0")))))))))))))))))))))))))))))))))))))))))))))))</f>
        <v>Jihomoravský kraj</v>
      </c>
      <c r="AD3657" t="s">
        <v>998</v>
      </c>
      <c r="AE3657" t="s">
        <v>998</v>
      </c>
      <c r="AF3657" t="s">
        <v>998</v>
      </c>
      <c r="AG3657" s="107">
        <v>300</v>
      </c>
      <c r="AH3657" s="107">
        <v>0</v>
      </c>
      <c r="AI3657" s="107">
        <v>0</v>
      </c>
      <c r="AJ3657" t="s">
        <v>999</v>
      </c>
      <c r="AK3657" s="106">
        <v>44923</v>
      </c>
    </row>
    <row r="3658" spans="1:37" x14ac:dyDescent="0.45">
      <c r="A3658" t="s">
        <v>1099</v>
      </c>
      <c r="B3658" t="s">
        <v>11709</v>
      </c>
      <c r="C3658" t="s">
        <v>1002</v>
      </c>
      <c r="D3658" t="s">
        <v>11710</v>
      </c>
      <c r="E3658" t="s">
        <v>992</v>
      </c>
      <c r="F3658" t="s">
        <v>1482</v>
      </c>
      <c r="G3658">
        <v>12</v>
      </c>
      <c r="H3658" t="s">
        <v>1005</v>
      </c>
      <c r="I3658">
        <v>63400</v>
      </c>
      <c r="K3658" t="s">
        <v>11711</v>
      </c>
      <c r="L3658" s="106">
        <v>40618</v>
      </c>
      <c r="M3658">
        <v>14585066</v>
      </c>
      <c r="N3658" t="s">
        <v>1144</v>
      </c>
      <c r="O3658" t="s">
        <v>12</v>
      </c>
      <c r="P3658" t="s">
        <v>997</v>
      </c>
      <c r="R3658" s="109" t="str">
        <f>IF(OR(P3658="SB",Q3658="SB"),"SB",0)</f>
        <v>SB</v>
      </c>
      <c r="V3658" s="113" t="str">
        <f>IF(AND(I3658&gt;=10000,I3658&lt;=19900),"Praha",(IF(AND(I3658&gt;=25001,I3658&lt;=29501),"Středočeský kraj",(IF(AND(I3658&gt;=30100,I3658&lt;=34972),"Středočeský kraj",(IF(AND(I3658&gt;=35002,I3658&lt;=36271),"Karlovarský kraj",(IF(AND(I3658&gt;=37001,I3658&lt;=39201),"Jihočeský kraj",(IF(AND(I3658&gt;=39701,I3658&lt;=39901),"Jihočeský kraj",(IF(AND(I3658&gt;=39301,I3658&lt;=39601),"Kraj Vysočina",(IF(AND(I3658&gt;=58001,I3658&lt;=59501),"Kraj Vysočina",(IF(AND(I3658&gt;=67401,I3658&lt;=67602),"Kraj Vysočina",(IF(AND(I3658&gt;=40001,I3658&lt;=44101),"Ústecký kraj",(IF(AND(I3658&gt;=46001,I3658&lt;=47201),"Liberecký kraj",(IF(AND(I3658&gt;=51202,I3658&lt;=51401),"Liberecký kraj",(IF(AND(I3658&gt;=53002,I3658&lt;=53976),"Pardubický kraj",(IF(AND(I3658&gt;=56002,I3658&lt;=57201),"Pardubický kraj",(IF(AND(I3658&gt;=60200,I3658&lt;=67201),"Jihomoravský kraj",(IF(AND(I3658&gt;=67801,I3658&lt;=68501),"Jihomoravský kraj",(IF(AND(I3658&gt;=69002,I3658&lt;=69801),"Jihomoravský kraj",(IF(AND(I3658&gt;=68601,I3658&lt;=68801),"Zlínský kraj",(IF(AND(I3658&gt;=75501,I3658&lt;=76901),"Zlínský kraj",(IF(AND(I3658&gt;=70030,I3658&lt;=74901),"Moravskoslezský kraj",(IF(AND(I3658&gt;=75000,I3658&lt;=75368),"Olomoucký kraj",(IF(AND(I3658&gt;=77200,I3658&lt;=79862),"Olomoucký kraj",(IF(AND(I3658&gt;=50011,I3658&lt;=50301),"Královéhradecký kraj",(IF(AND(I3658&gt;=54301,I3658&lt;=54303),"Královéhradecký kraj","0")))))))))))))))))))))))))))))))))))))))))))))))</f>
        <v>Jihomoravský kraj</v>
      </c>
      <c r="AD3658" t="s">
        <v>998</v>
      </c>
      <c r="AE3658" t="s">
        <v>998</v>
      </c>
      <c r="AF3658" t="s">
        <v>998</v>
      </c>
      <c r="AG3658" s="107">
        <v>300</v>
      </c>
      <c r="AH3658" s="107">
        <v>0</v>
      </c>
      <c r="AI3658" s="107">
        <v>0</v>
      </c>
      <c r="AJ3658" t="s">
        <v>999</v>
      </c>
      <c r="AK3658" s="106">
        <v>44877</v>
      </c>
    </row>
    <row r="3659" spans="1:37" x14ac:dyDescent="0.45">
      <c r="A3659" t="s">
        <v>1657</v>
      </c>
      <c r="B3659" t="s">
        <v>18306</v>
      </c>
      <c r="C3659" t="s">
        <v>1002</v>
      </c>
      <c r="D3659" t="s">
        <v>18307</v>
      </c>
      <c r="E3659" t="s">
        <v>992</v>
      </c>
      <c r="F3659" t="s">
        <v>6123</v>
      </c>
      <c r="G3659">
        <v>22</v>
      </c>
      <c r="H3659" t="s">
        <v>1005</v>
      </c>
      <c r="I3659">
        <v>63401</v>
      </c>
      <c r="K3659" t="s">
        <v>18308</v>
      </c>
      <c r="L3659" s="106">
        <v>26160</v>
      </c>
      <c r="M3659">
        <v>14756333</v>
      </c>
      <c r="N3659" t="s">
        <v>996</v>
      </c>
      <c r="O3659" t="s">
        <v>12</v>
      </c>
      <c r="P3659" t="s">
        <v>997</v>
      </c>
      <c r="R3659" s="109" t="str">
        <f>IF(OR(P3659="SB",Q3659="SB"),"SB",0)</f>
        <v>SB</v>
      </c>
      <c r="T3659" s="110" t="s">
        <v>998</v>
      </c>
      <c r="V3659" s="113" t="str">
        <f>IF(AND(I3659&gt;=10000,I3659&lt;=19900),"Praha",(IF(AND(I3659&gt;=25001,I3659&lt;=29501),"Středočeský kraj",(IF(AND(I3659&gt;=30100,I3659&lt;=34972),"Středočeský kraj",(IF(AND(I3659&gt;=35002,I3659&lt;=36271),"Karlovarský kraj",(IF(AND(I3659&gt;=37001,I3659&lt;=39201),"Jihočeský kraj",(IF(AND(I3659&gt;=39701,I3659&lt;=39901),"Jihočeský kraj",(IF(AND(I3659&gt;=39301,I3659&lt;=39601),"Kraj Vysočina",(IF(AND(I3659&gt;=58001,I3659&lt;=59501),"Kraj Vysočina",(IF(AND(I3659&gt;=67401,I3659&lt;=67602),"Kraj Vysočina",(IF(AND(I3659&gt;=40001,I3659&lt;=44101),"Ústecký kraj",(IF(AND(I3659&gt;=46001,I3659&lt;=47201),"Liberecký kraj",(IF(AND(I3659&gt;=51202,I3659&lt;=51401),"Liberecký kraj",(IF(AND(I3659&gt;=53002,I3659&lt;=53976),"Pardubický kraj",(IF(AND(I3659&gt;=56002,I3659&lt;=57201),"Pardubický kraj",(IF(AND(I3659&gt;=60200,I3659&lt;=67201),"Jihomoravský kraj",(IF(AND(I3659&gt;=67801,I3659&lt;=68501),"Jihomoravský kraj",(IF(AND(I3659&gt;=69002,I3659&lt;=69801),"Jihomoravský kraj",(IF(AND(I3659&gt;=68601,I3659&lt;=68801),"Zlínský kraj",(IF(AND(I3659&gt;=75501,I3659&lt;=76901),"Zlínský kraj",(IF(AND(I3659&gt;=70030,I3659&lt;=74901),"Moravskoslezský kraj",(IF(AND(I3659&gt;=75000,I3659&lt;=75368),"Olomoucký kraj",(IF(AND(I3659&gt;=77200,I3659&lt;=79862),"Olomoucký kraj",(IF(AND(I3659&gt;=50011,I3659&lt;=50301),"Královéhradecký kraj",(IF(AND(I3659&gt;=54301,I3659&lt;=54303),"Královéhradecký kraj","0")))))))))))))))))))))))))))))))))))))))))))))))</f>
        <v>Jihomoravský kraj</v>
      </c>
      <c r="AB3659" t="s">
        <v>998</v>
      </c>
      <c r="AD3659" t="s">
        <v>998</v>
      </c>
      <c r="AE3659" t="s">
        <v>998</v>
      </c>
      <c r="AF3659" t="s">
        <v>998</v>
      </c>
      <c r="AG3659" s="107">
        <v>0</v>
      </c>
      <c r="AH3659" s="107">
        <v>0</v>
      </c>
      <c r="AI3659" s="107">
        <v>0</v>
      </c>
      <c r="AJ3659" t="s">
        <v>1012</v>
      </c>
    </row>
    <row r="3660" spans="1:37" x14ac:dyDescent="0.45">
      <c r="A3660" t="s">
        <v>988</v>
      </c>
      <c r="B3660" t="s">
        <v>3755</v>
      </c>
      <c r="C3660" t="s">
        <v>990</v>
      </c>
      <c r="D3660" t="s">
        <v>3756</v>
      </c>
      <c r="E3660" t="s">
        <v>992</v>
      </c>
      <c r="F3660" t="s">
        <v>3757</v>
      </c>
      <c r="G3660">
        <v>11</v>
      </c>
      <c r="H3660" t="s">
        <v>1005</v>
      </c>
      <c r="I3660">
        <v>63500</v>
      </c>
      <c r="K3660" t="s">
        <v>3758</v>
      </c>
      <c r="L3660" s="106">
        <v>32790</v>
      </c>
      <c r="M3660">
        <v>10885528</v>
      </c>
      <c r="N3660" t="s">
        <v>996</v>
      </c>
      <c r="O3660" t="s">
        <v>12</v>
      </c>
      <c r="P3660" t="s">
        <v>997</v>
      </c>
      <c r="R3660" s="109" t="str">
        <f>IF(OR(P3660="SB",Q3660="SB"),"SB",0)</f>
        <v>SB</v>
      </c>
      <c r="T3660" s="110">
        <v>11510</v>
      </c>
      <c r="U3660" t="s">
        <v>19633</v>
      </c>
      <c r="V3660" s="113" t="str">
        <f>IF(AND(I3660&gt;=10000,I3660&lt;=19900),"Praha",(IF(AND(I3660&gt;=25001,I3660&lt;=29501),"Středočeský kraj",(IF(AND(I3660&gt;=30100,I3660&lt;=34972),"Středočeský kraj",(IF(AND(I3660&gt;=35002,I3660&lt;=36271),"Karlovarský kraj",(IF(AND(I3660&gt;=37001,I3660&lt;=39201),"Jihočeský kraj",(IF(AND(I3660&gt;=39701,I3660&lt;=39901),"Jihočeský kraj",(IF(AND(I3660&gt;=39301,I3660&lt;=39601),"Kraj Vysočina",(IF(AND(I3660&gt;=58001,I3660&lt;=59501),"Kraj Vysočina",(IF(AND(I3660&gt;=67401,I3660&lt;=67602),"Kraj Vysočina",(IF(AND(I3660&gt;=40001,I3660&lt;=44101),"Ústecký kraj",(IF(AND(I3660&gt;=46001,I3660&lt;=47201),"Liberecký kraj",(IF(AND(I3660&gt;=51202,I3660&lt;=51401),"Liberecký kraj",(IF(AND(I3660&gt;=53002,I3660&lt;=53976),"Pardubický kraj",(IF(AND(I3660&gt;=56002,I3660&lt;=57201),"Pardubický kraj",(IF(AND(I3660&gt;=60200,I3660&lt;=67201),"Jihomoravský kraj",(IF(AND(I3660&gt;=67801,I3660&lt;=68501),"Jihomoravský kraj",(IF(AND(I3660&gt;=69002,I3660&lt;=69801),"Jihomoravský kraj",(IF(AND(I3660&gt;=68601,I3660&lt;=68801),"Zlínský kraj",(IF(AND(I3660&gt;=75501,I3660&lt;=76901),"Zlínský kraj",(IF(AND(I3660&gt;=70030,I3660&lt;=74901),"Moravskoslezský kraj",(IF(AND(I3660&gt;=75000,I3660&lt;=75368),"Olomoucký kraj",(IF(AND(I3660&gt;=77200,I3660&lt;=79862),"Olomoucký kraj",(IF(AND(I3660&gt;=50011,I3660&lt;=50301),"Královéhradecký kraj",(IF(AND(I3660&gt;=54301,I3660&lt;=54303),"Královéhradecký kraj","0")))))))))))))))))))))))))))))))))))))))))))))))</f>
        <v>Jihomoravský kraj</v>
      </c>
      <c r="AD3660" t="s">
        <v>998</v>
      </c>
      <c r="AE3660" t="s">
        <v>998</v>
      </c>
      <c r="AF3660" t="s">
        <v>998</v>
      </c>
      <c r="AG3660" s="107">
        <v>0</v>
      </c>
      <c r="AH3660" s="107">
        <v>0</v>
      </c>
      <c r="AI3660" s="107">
        <v>0</v>
      </c>
      <c r="AJ3660" t="s">
        <v>1012</v>
      </c>
    </row>
    <row r="3661" spans="1:37" x14ac:dyDescent="0.45">
      <c r="A3661" t="s">
        <v>1007</v>
      </c>
      <c r="B3661" t="s">
        <v>15848</v>
      </c>
      <c r="C3661" t="s">
        <v>990</v>
      </c>
      <c r="D3661" t="s">
        <v>15849</v>
      </c>
      <c r="E3661" t="s">
        <v>992</v>
      </c>
      <c r="F3661" t="s">
        <v>12522</v>
      </c>
      <c r="G3661">
        <v>21</v>
      </c>
      <c r="H3661" t="s">
        <v>1005</v>
      </c>
      <c r="I3661">
        <v>63500</v>
      </c>
      <c r="J3661">
        <v>731567605</v>
      </c>
      <c r="K3661" t="s">
        <v>15850</v>
      </c>
      <c r="L3661" s="106">
        <v>32553</v>
      </c>
      <c r="M3661">
        <v>14901227</v>
      </c>
      <c r="N3661" t="s">
        <v>1182</v>
      </c>
      <c r="O3661" t="s">
        <v>1015</v>
      </c>
      <c r="P3661" t="s">
        <v>997</v>
      </c>
      <c r="R3661" s="109" t="str">
        <f>IF(OR(P3661="SB",Q3661="SB"),"SB",0)</f>
        <v>SB</v>
      </c>
      <c r="T3661" s="110">
        <v>2019144</v>
      </c>
      <c r="U3661" t="s">
        <v>19633</v>
      </c>
      <c r="V3661" s="113" t="str">
        <f>IF(AND(I3661&gt;=10000,I3661&lt;=19900),"Praha",(IF(AND(I3661&gt;=25001,I3661&lt;=29501),"Středočeský kraj",(IF(AND(I3661&gt;=30100,I3661&lt;=34972),"Středočeský kraj",(IF(AND(I3661&gt;=35002,I3661&lt;=36271),"Karlovarský kraj",(IF(AND(I3661&gt;=37001,I3661&lt;=39201),"Jihočeský kraj",(IF(AND(I3661&gt;=39701,I3661&lt;=39901),"Jihočeský kraj",(IF(AND(I3661&gt;=39301,I3661&lt;=39601),"Kraj Vysočina",(IF(AND(I3661&gt;=58001,I3661&lt;=59501),"Kraj Vysočina",(IF(AND(I3661&gt;=67401,I3661&lt;=67602),"Kraj Vysočina",(IF(AND(I3661&gt;=40001,I3661&lt;=44101),"Ústecký kraj",(IF(AND(I3661&gt;=46001,I3661&lt;=47201),"Liberecký kraj",(IF(AND(I3661&gt;=51202,I3661&lt;=51401),"Liberecký kraj",(IF(AND(I3661&gt;=53002,I3661&lt;=53976),"Pardubický kraj",(IF(AND(I3661&gt;=56002,I3661&lt;=57201),"Pardubický kraj",(IF(AND(I3661&gt;=60200,I3661&lt;=67201),"Jihomoravský kraj",(IF(AND(I3661&gt;=67801,I3661&lt;=68501),"Jihomoravský kraj",(IF(AND(I3661&gt;=69002,I3661&lt;=69801),"Jihomoravský kraj",(IF(AND(I3661&gt;=68601,I3661&lt;=68801),"Zlínský kraj",(IF(AND(I3661&gt;=75501,I3661&lt;=76901),"Zlínský kraj",(IF(AND(I3661&gt;=70030,I3661&lt;=74901),"Moravskoslezský kraj",(IF(AND(I3661&gt;=75000,I3661&lt;=75368),"Olomoucký kraj",(IF(AND(I3661&gt;=77200,I3661&lt;=79862),"Olomoucký kraj",(IF(AND(I3661&gt;=50011,I3661&lt;=50301),"Královéhradecký kraj",(IF(AND(I3661&gt;=54301,I3661&lt;=54303),"Královéhradecký kraj","0")))))))))))))))))))))))))))))))))))))))))))))))</f>
        <v>Jihomoravský kraj</v>
      </c>
      <c r="AB3661" t="s">
        <v>15851</v>
      </c>
      <c r="AD3661" t="s">
        <v>998</v>
      </c>
      <c r="AE3661" t="s">
        <v>998</v>
      </c>
      <c r="AF3661" t="s">
        <v>998</v>
      </c>
      <c r="AG3661" s="107">
        <v>0</v>
      </c>
      <c r="AH3661" s="107">
        <v>0</v>
      </c>
      <c r="AI3661" s="107">
        <v>0</v>
      </c>
      <c r="AJ3661" t="s">
        <v>1012</v>
      </c>
    </row>
    <row r="3662" spans="1:37" x14ac:dyDescent="0.45">
      <c r="A3662" t="s">
        <v>988</v>
      </c>
      <c r="B3662" t="s">
        <v>1847</v>
      </c>
      <c r="C3662" t="s">
        <v>990</v>
      </c>
      <c r="D3662" t="s">
        <v>1848</v>
      </c>
      <c r="E3662" t="s">
        <v>992</v>
      </c>
      <c r="F3662" t="s">
        <v>1849</v>
      </c>
      <c r="G3662">
        <v>40</v>
      </c>
      <c r="H3662" t="s">
        <v>1005</v>
      </c>
      <c r="I3662">
        <v>63500</v>
      </c>
      <c r="K3662" t="s">
        <v>1850</v>
      </c>
      <c r="L3662" s="106">
        <v>41937</v>
      </c>
      <c r="M3662">
        <v>14622351</v>
      </c>
      <c r="N3662" t="s">
        <v>996</v>
      </c>
      <c r="O3662" t="s">
        <v>12</v>
      </c>
      <c r="P3662" t="s">
        <v>997</v>
      </c>
      <c r="R3662" s="109" t="str">
        <f>IF(OR(P3662="SB",Q3662="SB"),"SB",0)</f>
        <v>SB</v>
      </c>
      <c r="T3662" s="110" t="s">
        <v>998</v>
      </c>
      <c r="V3662" s="113" t="str">
        <f>IF(AND(I3662&gt;=10000,I3662&lt;=19900),"Praha",(IF(AND(I3662&gt;=25001,I3662&lt;=29501),"Středočeský kraj",(IF(AND(I3662&gt;=30100,I3662&lt;=34972),"Středočeský kraj",(IF(AND(I3662&gt;=35002,I3662&lt;=36271),"Karlovarský kraj",(IF(AND(I3662&gt;=37001,I3662&lt;=39201),"Jihočeský kraj",(IF(AND(I3662&gt;=39701,I3662&lt;=39901),"Jihočeský kraj",(IF(AND(I3662&gt;=39301,I3662&lt;=39601),"Kraj Vysočina",(IF(AND(I3662&gt;=58001,I3662&lt;=59501),"Kraj Vysočina",(IF(AND(I3662&gt;=67401,I3662&lt;=67602),"Kraj Vysočina",(IF(AND(I3662&gt;=40001,I3662&lt;=44101),"Ústecký kraj",(IF(AND(I3662&gt;=46001,I3662&lt;=47201),"Liberecký kraj",(IF(AND(I3662&gt;=51202,I3662&lt;=51401),"Liberecký kraj",(IF(AND(I3662&gt;=53002,I3662&lt;=53976),"Pardubický kraj",(IF(AND(I3662&gt;=56002,I3662&lt;=57201),"Pardubický kraj",(IF(AND(I3662&gt;=60200,I3662&lt;=67201),"Jihomoravský kraj",(IF(AND(I3662&gt;=67801,I3662&lt;=68501),"Jihomoravský kraj",(IF(AND(I3662&gt;=69002,I3662&lt;=69801),"Jihomoravský kraj",(IF(AND(I3662&gt;=68601,I3662&lt;=68801),"Zlínský kraj",(IF(AND(I3662&gt;=75501,I3662&lt;=76901),"Zlínský kraj",(IF(AND(I3662&gt;=70030,I3662&lt;=74901),"Moravskoslezský kraj",(IF(AND(I3662&gt;=75000,I3662&lt;=75368),"Olomoucký kraj",(IF(AND(I3662&gt;=77200,I3662&lt;=79862),"Olomoucký kraj",(IF(AND(I3662&gt;=50011,I3662&lt;=50301),"Královéhradecký kraj",(IF(AND(I3662&gt;=54301,I3662&lt;=54303),"Královéhradecký kraj","0")))))))))))))))))))))))))))))))))))))))))))))))</f>
        <v>Jihomoravský kraj</v>
      </c>
      <c r="AB3662" t="s">
        <v>998</v>
      </c>
      <c r="AD3662" t="s">
        <v>998</v>
      </c>
      <c r="AE3662" t="s">
        <v>998</v>
      </c>
      <c r="AF3662" t="s">
        <v>998</v>
      </c>
      <c r="AG3662" s="107">
        <v>300</v>
      </c>
      <c r="AH3662" s="107">
        <v>0</v>
      </c>
      <c r="AI3662" s="107">
        <v>0</v>
      </c>
      <c r="AJ3662" t="s">
        <v>999</v>
      </c>
      <c r="AK3662" s="106">
        <v>44923</v>
      </c>
    </row>
    <row r="3663" spans="1:37" x14ac:dyDescent="0.45">
      <c r="A3663" t="s">
        <v>3234</v>
      </c>
      <c r="B3663" t="s">
        <v>3235</v>
      </c>
      <c r="C3663" t="s">
        <v>990</v>
      </c>
      <c r="D3663" t="s">
        <v>3236</v>
      </c>
      <c r="E3663" t="s">
        <v>992</v>
      </c>
      <c r="F3663" t="s">
        <v>3237</v>
      </c>
      <c r="G3663">
        <v>1352</v>
      </c>
      <c r="H3663" t="s">
        <v>1005</v>
      </c>
      <c r="I3663">
        <v>63500</v>
      </c>
      <c r="K3663" t="s">
        <v>3238</v>
      </c>
      <c r="L3663" s="106">
        <v>41575</v>
      </c>
      <c r="M3663">
        <v>14638014</v>
      </c>
      <c r="N3663" t="s">
        <v>996</v>
      </c>
      <c r="O3663" t="s">
        <v>12</v>
      </c>
      <c r="P3663" t="s">
        <v>997</v>
      </c>
      <c r="R3663" s="109" t="str">
        <f>IF(OR(P3663="SB",Q3663="SB"),"SB",0)</f>
        <v>SB</v>
      </c>
      <c r="T3663" s="110" t="s">
        <v>998</v>
      </c>
      <c r="V3663" s="113" t="str">
        <f>IF(AND(I3663&gt;=10000,I3663&lt;=19900),"Praha",(IF(AND(I3663&gt;=25001,I3663&lt;=29501),"Středočeský kraj",(IF(AND(I3663&gt;=30100,I3663&lt;=34972),"Středočeský kraj",(IF(AND(I3663&gt;=35002,I3663&lt;=36271),"Karlovarský kraj",(IF(AND(I3663&gt;=37001,I3663&lt;=39201),"Jihočeský kraj",(IF(AND(I3663&gt;=39701,I3663&lt;=39901),"Jihočeský kraj",(IF(AND(I3663&gt;=39301,I3663&lt;=39601),"Kraj Vysočina",(IF(AND(I3663&gt;=58001,I3663&lt;=59501),"Kraj Vysočina",(IF(AND(I3663&gt;=67401,I3663&lt;=67602),"Kraj Vysočina",(IF(AND(I3663&gt;=40001,I3663&lt;=44101),"Ústecký kraj",(IF(AND(I3663&gt;=46001,I3663&lt;=47201),"Liberecký kraj",(IF(AND(I3663&gt;=51202,I3663&lt;=51401),"Liberecký kraj",(IF(AND(I3663&gt;=53002,I3663&lt;=53976),"Pardubický kraj",(IF(AND(I3663&gt;=56002,I3663&lt;=57201),"Pardubický kraj",(IF(AND(I3663&gt;=60200,I3663&lt;=67201),"Jihomoravský kraj",(IF(AND(I3663&gt;=67801,I3663&lt;=68501),"Jihomoravský kraj",(IF(AND(I3663&gt;=69002,I3663&lt;=69801),"Jihomoravský kraj",(IF(AND(I3663&gt;=68601,I3663&lt;=68801),"Zlínský kraj",(IF(AND(I3663&gt;=75501,I3663&lt;=76901),"Zlínský kraj",(IF(AND(I3663&gt;=70030,I3663&lt;=74901),"Moravskoslezský kraj",(IF(AND(I3663&gt;=75000,I3663&lt;=75368),"Olomoucký kraj",(IF(AND(I3663&gt;=77200,I3663&lt;=79862),"Olomoucký kraj",(IF(AND(I3663&gt;=50011,I3663&lt;=50301),"Královéhradecký kraj",(IF(AND(I3663&gt;=54301,I3663&lt;=54303),"Královéhradecký kraj","0")))))))))))))))))))))))))))))))))))))))))))))))</f>
        <v>Jihomoravský kraj</v>
      </c>
      <c r="AB3663" t="s">
        <v>998</v>
      </c>
      <c r="AD3663" t="s">
        <v>998</v>
      </c>
      <c r="AE3663" t="s">
        <v>998</v>
      </c>
      <c r="AF3663" t="s">
        <v>998</v>
      </c>
      <c r="AG3663" s="107">
        <v>300</v>
      </c>
      <c r="AH3663" s="107">
        <v>0</v>
      </c>
      <c r="AI3663" s="107">
        <v>0</v>
      </c>
      <c r="AJ3663" t="s">
        <v>999</v>
      </c>
      <c r="AK3663" s="106">
        <v>44923</v>
      </c>
    </row>
    <row r="3664" spans="1:37" x14ac:dyDescent="0.45">
      <c r="A3664" t="s">
        <v>1051</v>
      </c>
      <c r="B3664" t="s">
        <v>3717</v>
      </c>
      <c r="C3664" t="s">
        <v>1002</v>
      </c>
      <c r="D3664" t="s">
        <v>3718</v>
      </c>
      <c r="E3664" t="s">
        <v>992</v>
      </c>
      <c r="F3664" t="s">
        <v>1273</v>
      </c>
      <c r="G3664">
        <v>18</v>
      </c>
      <c r="H3664" t="s">
        <v>1005</v>
      </c>
      <c r="I3664">
        <v>63500</v>
      </c>
      <c r="K3664" t="s">
        <v>3719</v>
      </c>
      <c r="L3664" s="106">
        <v>27033</v>
      </c>
      <c r="M3664">
        <v>14748653</v>
      </c>
      <c r="N3664" t="s">
        <v>996</v>
      </c>
      <c r="O3664" t="s">
        <v>12</v>
      </c>
      <c r="P3664" t="s">
        <v>997</v>
      </c>
      <c r="R3664" s="109" t="str">
        <f>IF(OR(P3664="SB",Q3664="SB"),"SB",0)</f>
        <v>SB</v>
      </c>
      <c r="T3664" s="110" t="s">
        <v>998</v>
      </c>
      <c r="V3664" s="113" t="str">
        <f>IF(AND(I3664&gt;=10000,I3664&lt;=19900),"Praha",(IF(AND(I3664&gt;=25001,I3664&lt;=29501),"Středočeský kraj",(IF(AND(I3664&gt;=30100,I3664&lt;=34972),"Středočeský kraj",(IF(AND(I3664&gt;=35002,I3664&lt;=36271),"Karlovarský kraj",(IF(AND(I3664&gt;=37001,I3664&lt;=39201),"Jihočeský kraj",(IF(AND(I3664&gt;=39701,I3664&lt;=39901),"Jihočeský kraj",(IF(AND(I3664&gt;=39301,I3664&lt;=39601),"Kraj Vysočina",(IF(AND(I3664&gt;=58001,I3664&lt;=59501),"Kraj Vysočina",(IF(AND(I3664&gt;=67401,I3664&lt;=67602),"Kraj Vysočina",(IF(AND(I3664&gt;=40001,I3664&lt;=44101),"Ústecký kraj",(IF(AND(I3664&gt;=46001,I3664&lt;=47201),"Liberecký kraj",(IF(AND(I3664&gt;=51202,I3664&lt;=51401),"Liberecký kraj",(IF(AND(I3664&gt;=53002,I3664&lt;=53976),"Pardubický kraj",(IF(AND(I3664&gt;=56002,I3664&lt;=57201),"Pardubický kraj",(IF(AND(I3664&gt;=60200,I3664&lt;=67201),"Jihomoravský kraj",(IF(AND(I3664&gt;=67801,I3664&lt;=68501),"Jihomoravský kraj",(IF(AND(I3664&gt;=69002,I3664&lt;=69801),"Jihomoravský kraj",(IF(AND(I3664&gt;=68601,I3664&lt;=68801),"Zlínský kraj",(IF(AND(I3664&gt;=75501,I3664&lt;=76901),"Zlínský kraj",(IF(AND(I3664&gt;=70030,I3664&lt;=74901),"Moravskoslezský kraj",(IF(AND(I3664&gt;=75000,I3664&lt;=75368),"Olomoucký kraj",(IF(AND(I3664&gt;=77200,I3664&lt;=79862),"Olomoucký kraj",(IF(AND(I3664&gt;=50011,I3664&lt;=50301),"Královéhradecký kraj",(IF(AND(I3664&gt;=54301,I3664&lt;=54303),"Královéhradecký kraj","0")))))))))))))))))))))))))))))))))))))))))))))))</f>
        <v>Jihomoravský kraj</v>
      </c>
      <c r="AB3664" t="s">
        <v>998</v>
      </c>
      <c r="AD3664" t="s">
        <v>998</v>
      </c>
      <c r="AE3664" t="s">
        <v>998</v>
      </c>
      <c r="AF3664" t="s">
        <v>998</v>
      </c>
      <c r="AG3664" s="107">
        <v>0</v>
      </c>
      <c r="AH3664" s="107">
        <v>0</v>
      </c>
      <c r="AI3664" s="107">
        <v>0</v>
      </c>
      <c r="AJ3664" t="s">
        <v>1012</v>
      </c>
    </row>
    <row r="3665" spans="1:37" x14ac:dyDescent="0.45">
      <c r="A3665" t="s">
        <v>1469</v>
      </c>
      <c r="B3665" t="s">
        <v>6644</v>
      </c>
      <c r="C3665" t="s">
        <v>1002</v>
      </c>
      <c r="D3665" t="s">
        <v>6645</v>
      </c>
      <c r="E3665" t="s">
        <v>992</v>
      </c>
      <c r="F3665" t="s">
        <v>6646</v>
      </c>
      <c r="G3665">
        <v>2</v>
      </c>
      <c r="H3665" t="s">
        <v>1005</v>
      </c>
      <c r="I3665">
        <v>63500</v>
      </c>
      <c r="K3665" t="s">
        <v>6647</v>
      </c>
      <c r="L3665" s="106">
        <v>31326</v>
      </c>
      <c r="M3665">
        <v>14621240</v>
      </c>
      <c r="N3665" t="s">
        <v>996</v>
      </c>
      <c r="O3665" t="s">
        <v>12</v>
      </c>
      <c r="P3665" t="s">
        <v>997</v>
      </c>
      <c r="R3665" s="109" t="str">
        <f>IF(OR(P3665="SB",Q3665="SB"),"SB",0)</f>
        <v>SB</v>
      </c>
      <c r="T3665" s="110" t="s">
        <v>998</v>
      </c>
      <c r="V3665" s="113" t="str">
        <f>IF(AND(I3665&gt;=10000,I3665&lt;=19900),"Praha",(IF(AND(I3665&gt;=25001,I3665&lt;=29501),"Středočeský kraj",(IF(AND(I3665&gt;=30100,I3665&lt;=34972),"Středočeský kraj",(IF(AND(I3665&gt;=35002,I3665&lt;=36271),"Karlovarský kraj",(IF(AND(I3665&gt;=37001,I3665&lt;=39201),"Jihočeský kraj",(IF(AND(I3665&gt;=39701,I3665&lt;=39901),"Jihočeský kraj",(IF(AND(I3665&gt;=39301,I3665&lt;=39601),"Kraj Vysočina",(IF(AND(I3665&gt;=58001,I3665&lt;=59501),"Kraj Vysočina",(IF(AND(I3665&gt;=67401,I3665&lt;=67602),"Kraj Vysočina",(IF(AND(I3665&gt;=40001,I3665&lt;=44101),"Ústecký kraj",(IF(AND(I3665&gt;=46001,I3665&lt;=47201),"Liberecký kraj",(IF(AND(I3665&gt;=51202,I3665&lt;=51401),"Liberecký kraj",(IF(AND(I3665&gt;=53002,I3665&lt;=53976),"Pardubický kraj",(IF(AND(I3665&gt;=56002,I3665&lt;=57201),"Pardubický kraj",(IF(AND(I3665&gt;=60200,I3665&lt;=67201),"Jihomoravský kraj",(IF(AND(I3665&gt;=67801,I3665&lt;=68501),"Jihomoravský kraj",(IF(AND(I3665&gt;=69002,I3665&lt;=69801),"Jihomoravský kraj",(IF(AND(I3665&gt;=68601,I3665&lt;=68801),"Zlínský kraj",(IF(AND(I3665&gt;=75501,I3665&lt;=76901),"Zlínský kraj",(IF(AND(I3665&gt;=70030,I3665&lt;=74901),"Moravskoslezský kraj",(IF(AND(I3665&gt;=75000,I3665&lt;=75368),"Olomoucký kraj",(IF(AND(I3665&gt;=77200,I3665&lt;=79862),"Olomoucký kraj",(IF(AND(I3665&gt;=50011,I3665&lt;=50301),"Královéhradecký kraj",(IF(AND(I3665&gt;=54301,I3665&lt;=54303),"Královéhradecký kraj","0")))))))))))))))))))))))))))))))))))))))))))))))</f>
        <v>Jihomoravský kraj</v>
      </c>
      <c r="AB3665" t="s">
        <v>998</v>
      </c>
      <c r="AD3665" t="s">
        <v>998</v>
      </c>
      <c r="AE3665" t="s">
        <v>998</v>
      </c>
      <c r="AF3665" t="s">
        <v>998</v>
      </c>
      <c r="AG3665" s="107">
        <v>0</v>
      </c>
      <c r="AH3665" s="107">
        <v>0</v>
      </c>
      <c r="AI3665" s="107">
        <v>0</v>
      </c>
      <c r="AJ3665" t="s">
        <v>1012</v>
      </c>
    </row>
    <row r="3666" spans="1:37" x14ac:dyDescent="0.45">
      <c r="A3666" t="s">
        <v>1036</v>
      </c>
      <c r="B3666" t="s">
        <v>9097</v>
      </c>
      <c r="C3666" t="s">
        <v>1002</v>
      </c>
      <c r="D3666" t="s">
        <v>9098</v>
      </c>
      <c r="E3666" t="s">
        <v>992</v>
      </c>
      <c r="F3666" t="s">
        <v>9099</v>
      </c>
      <c r="G3666">
        <v>107</v>
      </c>
      <c r="H3666" t="s">
        <v>1005</v>
      </c>
      <c r="I3666">
        <v>63500</v>
      </c>
      <c r="K3666" t="s">
        <v>9100</v>
      </c>
      <c r="L3666" s="106">
        <v>39555</v>
      </c>
      <c r="M3666">
        <v>14580218</v>
      </c>
      <c r="N3666" t="s">
        <v>1144</v>
      </c>
      <c r="O3666" t="s">
        <v>12</v>
      </c>
      <c r="P3666" t="s">
        <v>997</v>
      </c>
      <c r="R3666" s="109" t="str">
        <f>IF(OR(P3666="SB",Q3666="SB"),"SB",0)</f>
        <v>SB</v>
      </c>
      <c r="T3666" s="110" t="s">
        <v>998</v>
      </c>
      <c r="V3666" s="113" t="str">
        <f>IF(AND(I3666&gt;=10000,I3666&lt;=19900),"Praha",(IF(AND(I3666&gt;=25001,I3666&lt;=29501),"Středočeský kraj",(IF(AND(I3666&gt;=30100,I3666&lt;=34972),"Středočeský kraj",(IF(AND(I3666&gt;=35002,I3666&lt;=36271),"Karlovarský kraj",(IF(AND(I3666&gt;=37001,I3666&lt;=39201),"Jihočeský kraj",(IF(AND(I3666&gt;=39701,I3666&lt;=39901),"Jihočeský kraj",(IF(AND(I3666&gt;=39301,I3666&lt;=39601),"Kraj Vysočina",(IF(AND(I3666&gt;=58001,I3666&lt;=59501),"Kraj Vysočina",(IF(AND(I3666&gt;=67401,I3666&lt;=67602),"Kraj Vysočina",(IF(AND(I3666&gt;=40001,I3666&lt;=44101),"Ústecký kraj",(IF(AND(I3666&gt;=46001,I3666&lt;=47201),"Liberecký kraj",(IF(AND(I3666&gt;=51202,I3666&lt;=51401),"Liberecký kraj",(IF(AND(I3666&gt;=53002,I3666&lt;=53976),"Pardubický kraj",(IF(AND(I3666&gt;=56002,I3666&lt;=57201),"Pardubický kraj",(IF(AND(I3666&gt;=60200,I3666&lt;=67201),"Jihomoravský kraj",(IF(AND(I3666&gt;=67801,I3666&lt;=68501),"Jihomoravský kraj",(IF(AND(I3666&gt;=69002,I3666&lt;=69801),"Jihomoravský kraj",(IF(AND(I3666&gt;=68601,I3666&lt;=68801),"Zlínský kraj",(IF(AND(I3666&gt;=75501,I3666&lt;=76901),"Zlínský kraj",(IF(AND(I3666&gt;=70030,I3666&lt;=74901),"Moravskoslezský kraj",(IF(AND(I3666&gt;=75000,I3666&lt;=75368),"Olomoucký kraj",(IF(AND(I3666&gt;=77200,I3666&lt;=79862),"Olomoucký kraj",(IF(AND(I3666&gt;=50011,I3666&lt;=50301),"Královéhradecký kraj",(IF(AND(I3666&gt;=54301,I3666&lt;=54303),"Královéhradecký kraj","0")))))))))))))))))))))))))))))))))))))))))))))))</f>
        <v>Jihomoravský kraj</v>
      </c>
      <c r="AB3666" t="s">
        <v>998</v>
      </c>
      <c r="AD3666" t="s">
        <v>998</v>
      </c>
      <c r="AE3666" t="s">
        <v>998</v>
      </c>
      <c r="AF3666" t="s">
        <v>998</v>
      </c>
      <c r="AG3666" s="107">
        <v>300</v>
      </c>
      <c r="AH3666" s="107">
        <v>0</v>
      </c>
      <c r="AI3666" s="107">
        <v>0</v>
      </c>
      <c r="AJ3666" t="s">
        <v>999</v>
      </c>
      <c r="AK3666" s="106">
        <v>44877</v>
      </c>
    </row>
    <row r="3667" spans="1:37" x14ac:dyDescent="0.45">
      <c r="A3667" t="s">
        <v>1026</v>
      </c>
      <c r="B3667" t="s">
        <v>10037</v>
      </c>
      <c r="C3667" t="s">
        <v>990</v>
      </c>
      <c r="D3667" t="s">
        <v>10040</v>
      </c>
      <c r="E3667" t="s">
        <v>992</v>
      </c>
      <c r="F3667" t="s">
        <v>10041</v>
      </c>
      <c r="G3667">
        <v>40</v>
      </c>
      <c r="H3667" t="s">
        <v>1005</v>
      </c>
      <c r="I3667">
        <v>63500</v>
      </c>
      <c r="K3667" t="s">
        <v>10042</v>
      </c>
      <c r="L3667" s="106">
        <v>27878</v>
      </c>
      <c r="M3667">
        <v>14646094</v>
      </c>
      <c r="N3667" t="s">
        <v>996</v>
      </c>
      <c r="O3667" t="s">
        <v>12</v>
      </c>
      <c r="P3667" t="s">
        <v>997</v>
      </c>
      <c r="R3667" s="109" t="str">
        <f>IF(OR(P3667="SB",Q3667="SB"),"SB",0)</f>
        <v>SB</v>
      </c>
      <c r="T3667" s="110" t="s">
        <v>998</v>
      </c>
      <c r="V3667" s="113" t="str">
        <f>IF(AND(I3667&gt;=10000,I3667&lt;=19900),"Praha",(IF(AND(I3667&gt;=25001,I3667&lt;=29501),"Středočeský kraj",(IF(AND(I3667&gt;=30100,I3667&lt;=34972),"Středočeský kraj",(IF(AND(I3667&gt;=35002,I3667&lt;=36271),"Karlovarský kraj",(IF(AND(I3667&gt;=37001,I3667&lt;=39201),"Jihočeský kraj",(IF(AND(I3667&gt;=39701,I3667&lt;=39901),"Jihočeský kraj",(IF(AND(I3667&gt;=39301,I3667&lt;=39601),"Kraj Vysočina",(IF(AND(I3667&gt;=58001,I3667&lt;=59501),"Kraj Vysočina",(IF(AND(I3667&gt;=67401,I3667&lt;=67602),"Kraj Vysočina",(IF(AND(I3667&gt;=40001,I3667&lt;=44101),"Ústecký kraj",(IF(AND(I3667&gt;=46001,I3667&lt;=47201),"Liberecký kraj",(IF(AND(I3667&gt;=51202,I3667&lt;=51401),"Liberecký kraj",(IF(AND(I3667&gt;=53002,I3667&lt;=53976),"Pardubický kraj",(IF(AND(I3667&gt;=56002,I3667&lt;=57201),"Pardubický kraj",(IF(AND(I3667&gt;=60200,I3667&lt;=67201),"Jihomoravský kraj",(IF(AND(I3667&gt;=67801,I3667&lt;=68501),"Jihomoravský kraj",(IF(AND(I3667&gt;=69002,I3667&lt;=69801),"Jihomoravský kraj",(IF(AND(I3667&gt;=68601,I3667&lt;=68801),"Zlínský kraj",(IF(AND(I3667&gt;=75501,I3667&lt;=76901),"Zlínský kraj",(IF(AND(I3667&gt;=70030,I3667&lt;=74901),"Moravskoslezský kraj",(IF(AND(I3667&gt;=75000,I3667&lt;=75368),"Olomoucký kraj",(IF(AND(I3667&gt;=77200,I3667&lt;=79862),"Olomoucký kraj",(IF(AND(I3667&gt;=50011,I3667&lt;=50301),"Královéhradecký kraj",(IF(AND(I3667&gt;=54301,I3667&lt;=54303),"Královéhradecký kraj","0")))))))))))))))))))))))))))))))))))))))))))))))</f>
        <v>Jihomoravský kraj</v>
      </c>
      <c r="AB3667" t="s">
        <v>998</v>
      </c>
      <c r="AD3667" t="s">
        <v>998</v>
      </c>
      <c r="AE3667" t="s">
        <v>998</v>
      </c>
      <c r="AF3667" t="s">
        <v>998</v>
      </c>
      <c r="AG3667" s="107">
        <v>0</v>
      </c>
      <c r="AH3667" s="107">
        <v>0</v>
      </c>
      <c r="AI3667" s="107">
        <v>0</v>
      </c>
      <c r="AJ3667" t="s">
        <v>1012</v>
      </c>
    </row>
    <row r="3668" spans="1:37" x14ac:dyDescent="0.45">
      <c r="A3668" t="s">
        <v>3481</v>
      </c>
      <c r="B3668" t="s">
        <v>10918</v>
      </c>
      <c r="C3668" t="s">
        <v>1002</v>
      </c>
      <c r="D3668" t="s">
        <v>10919</v>
      </c>
      <c r="E3668" t="s">
        <v>992</v>
      </c>
      <c r="F3668" t="s">
        <v>2887</v>
      </c>
      <c r="G3668">
        <v>66</v>
      </c>
      <c r="H3668" t="s">
        <v>1005</v>
      </c>
      <c r="I3668">
        <v>63500</v>
      </c>
      <c r="K3668" t="s">
        <v>10920</v>
      </c>
      <c r="L3668" s="106">
        <v>40892</v>
      </c>
      <c r="M3668">
        <v>14587591</v>
      </c>
      <c r="N3668" t="s">
        <v>1144</v>
      </c>
      <c r="O3668" t="s">
        <v>12</v>
      </c>
      <c r="P3668" t="s">
        <v>997</v>
      </c>
      <c r="R3668" s="109" t="str">
        <f>IF(OR(P3668="SB",Q3668="SB"),"SB",0)</f>
        <v>SB</v>
      </c>
      <c r="T3668" s="110" t="s">
        <v>998</v>
      </c>
      <c r="V3668" s="113" t="str">
        <f>IF(AND(I3668&gt;=10000,I3668&lt;=19900),"Praha",(IF(AND(I3668&gt;=25001,I3668&lt;=29501),"Středočeský kraj",(IF(AND(I3668&gt;=30100,I3668&lt;=34972),"Středočeský kraj",(IF(AND(I3668&gt;=35002,I3668&lt;=36271),"Karlovarský kraj",(IF(AND(I3668&gt;=37001,I3668&lt;=39201),"Jihočeský kraj",(IF(AND(I3668&gt;=39701,I3668&lt;=39901),"Jihočeský kraj",(IF(AND(I3668&gt;=39301,I3668&lt;=39601),"Kraj Vysočina",(IF(AND(I3668&gt;=58001,I3668&lt;=59501),"Kraj Vysočina",(IF(AND(I3668&gt;=67401,I3668&lt;=67602),"Kraj Vysočina",(IF(AND(I3668&gt;=40001,I3668&lt;=44101),"Ústecký kraj",(IF(AND(I3668&gt;=46001,I3668&lt;=47201),"Liberecký kraj",(IF(AND(I3668&gt;=51202,I3668&lt;=51401),"Liberecký kraj",(IF(AND(I3668&gt;=53002,I3668&lt;=53976),"Pardubický kraj",(IF(AND(I3668&gt;=56002,I3668&lt;=57201),"Pardubický kraj",(IF(AND(I3668&gt;=60200,I3668&lt;=67201),"Jihomoravský kraj",(IF(AND(I3668&gt;=67801,I3668&lt;=68501),"Jihomoravský kraj",(IF(AND(I3668&gt;=69002,I3668&lt;=69801),"Jihomoravský kraj",(IF(AND(I3668&gt;=68601,I3668&lt;=68801),"Zlínský kraj",(IF(AND(I3668&gt;=75501,I3668&lt;=76901),"Zlínský kraj",(IF(AND(I3668&gt;=70030,I3668&lt;=74901),"Moravskoslezský kraj",(IF(AND(I3668&gt;=75000,I3668&lt;=75368),"Olomoucký kraj",(IF(AND(I3668&gt;=77200,I3668&lt;=79862),"Olomoucký kraj",(IF(AND(I3668&gt;=50011,I3668&lt;=50301),"Královéhradecký kraj",(IF(AND(I3668&gt;=54301,I3668&lt;=54303),"Královéhradecký kraj","0")))))))))))))))))))))))))))))))))))))))))))))))</f>
        <v>Jihomoravský kraj</v>
      </c>
      <c r="AB3668" t="s">
        <v>998</v>
      </c>
      <c r="AD3668" t="s">
        <v>998</v>
      </c>
      <c r="AE3668" t="s">
        <v>998</v>
      </c>
      <c r="AF3668" t="s">
        <v>998</v>
      </c>
      <c r="AG3668" s="107">
        <v>300</v>
      </c>
      <c r="AH3668" s="107">
        <v>0</v>
      </c>
      <c r="AI3668" s="107">
        <v>0</v>
      </c>
      <c r="AJ3668" t="s">
        <v>999</v>
      </c>
      <c r="AK3668" s="106">
        <v>44877</v>
      </c>
    </row>
    <row r="3669" spans="1:37" x14ac:dyDescent="0.45">
      <c r="A3669" t="s">
        <v>1184</v>
      </c>
      <c r="B3669" t="s">
        <v>11027</v>
      </c>
      <c r="C3669" t="s">
        <v>990</v>
      </c>
      <c r="D3669" t="s">
        <v>11028</v>
      </c>
      <c r="E3669" t="s">
        <v>992</v>
      </c>
      <c r="F3669" t="s">
        <v>11029</v>
      </c>
      <c r="G3669">
        <v>30</v>
      </c>
      <c r="H3669" t="s">
        <v>1005</v>
      </c>
      <c r="I3669">
        <v>63500</v>
      </c>
      <c r="K3669" t="s">
        <v>11030</v>
      </c>
      <c r="L3669" s="106">
        <v>39473</v>
      </c>
      <c r="M3669">
        <v>14606789</v>
      </c>
      <c r="N3669" t="s">
        <v>996</v>
      </c>
      <c r="O3669" t="s">
        <v>12</v>
      </c>
      <c r="P3669" t="s">
        <v>997</v>
      </c>
      <c r="R3669" s="109" t="str">
        <f>IF(OR(P3669="SB",Q3669="SB"),"SB",0)</f>
        <v>SB</v>
      </c>
      <c r="T3669" s="110" t="s">
        <v>998</v>
      </c>
      <c r="V3669" s="113" t="str">
        <f>IF(AND(I3669&gt;=10000,I3669&lt;=19900),"Praha",(IF(AND(I3669&gt;=25001,I3669&lt;=29501),"Středočeský kraj",(IF(AND(I3669&gt;=30100,I3669&lt;=34972),"Středočeský kraj",(IF(AND(I3669&gt;=35002,I3669&lt;=36271),"Karlovarský kraj",(IF(AND(I3669&gt;=37001,I3669&lt;=39201),"Jihočeský kraj",(IF(AND(I3669&gt;=39701,I3669&lt;=39901),"Jihočeský kraj",(IF(AND(I3669&gt;=39301,I3669&lt;=39601),"Kraj Vysočina",(IF(AND(I3669&gt;=58001,I3669&lt;=59501),"Kraj Vysočina",(IF(AND(I3669&gt;=67401,I3669&lt;=67602),"Kraj Vysočina",(IF(AND(I3669&gt;=40001,I3669&lt;=44101),"Ústecký kraj",(IF(AND(I3669&gt;=46001,I3669&lt;=47201),"Liberecký kraj",(IF(AND(I3669&gt;=51202,I3669&lt;=51401),"Liberecký kraj",(IF(AND(I3669&gt;=53002,I3669&lt;=53976),"Pardubický kraj",(IF(AND(I3669&gt;=56002,I3669&lt;=57201),"Pardubický kraj",(IF(AND(I3669&gt;=60200,I3669&lt;=67201),"Jihomoravský kraj",(IF(AND(I3669&gt;=67801,I3669&lt;=68501),"Jihomoravský kraj",(IF(AND(I3669&gt;=69002,I3669&lt;=69801),"Jihomoravský kraj",(IF(AND(I3669&gt;=68601,I3669&lt;=68801),"Zlínský kraj",(IF(AND(I3669&gt;=75501,I3669&lt;=76901),"Zlínský kraj",(IF(AND(I3669&gt;=70030,I3669&lt;=74901),"Moravskoslezský kraj",(IF(AND(I3669&gt;=75000,I3669&lt;=75368),"Olomoucký kraj",(IF(AND(I3669&gt;=77200,I3669&lt;=79862),"Olomoucký kraj",(IF(AND(I3669&gt;=50011,I3669&lt;=50301),"Královéhradecký kraj",(IF(AND(I3669&gt;=54301,I3669&lt;=54303),"Královéhradecký kraj","0")))))))))))))))))))))))))))))))))))))))))))))))</f>
        <v>Jihomoravský kraj</v>
      </c>
      <c r="AB3669" t="s">
        <v>998</v>
      </c>
      <c r="AD3669" t="s">
        <v>998</v>
      </c>
      <c r="AE3669" t="s">
        <v>998</v>
      </c>
      <c r="AF3669" t="s">
        <v>998</v>
      </c>
      <c r="AG3669" s="107">
        <v>300</v>
      </c>
      <c r="AH3669" s="107">
        <v>0</v>
      </c>
      <c r="AI3669" s="107">
        <v>0</v>
      </c>
      <c r="AJ3669" t="s">
        <v>999</v>
      </c>
      <c r="AK3669" s="106">
        <v>44923</v>
      </c>
    </row>
    <row r="3670" spans="1:37" x14ac:dyDescent="0.45">
      <c r="A3670" t="s">
        <v>1275</v>
      </c>
      <c r="B3670" t="s">
        <v>11448</v>
      </c>
      <c r="C3670" t="s">
        <v>1002</v>
      </c>
      <c r="D3670" t="s">
        <v>11449</v>
      </c>
      <c r="E3670" t="s">
        <v>992</v>
      </c>
      <c r="F3670" t="s">
        <v>3757</v>
      </c>
      <c r="G3670">
        <v>9</v>
      </c>
      <c r="H3670" t="s">
        <v>1005</v>
      </c>
      <c r="I3670">
        <v>63500</v>
      </c>
      <c r="K3670" t="s">
        <v>11450</v>
      </c>
      <c r="L3670" s="106">
        <v>38846</v>
      </c>
      <c r="M3670">
        <v>14662565</v>
      </c>
      <c r="N3670" t="s">
        <v>996</v>
      </c>
      <c r="O3670" t="s">
        <v>12</v>
      </c>
      <c r="P3670" t="s">
        <v>997</v>
      </c>
      <c r="R3670" s="109" t="str">
        <f>IF(OR(P3670="SB",Q3670="SB"),"SB",0)</f>
        <v>SB</v>
      </c>
      <c r="T3670" s="110" t="s">
        <v>998</v>
      </c>
      <c r="V3670" s="113" t="str">
        <f>IF(AND(I3670&gt;=10000,I3670&lt;=19900),"Praha",(IF(AND(I3670&gt;=25001,I3670&lt;=29501),"Středočeský kraj",(IF(AND(I3670&gt;=30100,I3670&lt;=34972),"Středočeský kraj",(IF(AND(I3670&gt;=35002,I3670&lt;=36271),"Karlovarský kraj",(IF(AND(I3670&gt;=37001,I3670&lt;=39201),"Jihočeský kraj",(IF(AND(I3670&gt;=39701,I3670&lt;=39901),"Jihočeský kraj",(IF(AND(I3670&gt;=39301,I3670&lt;=39601),"Kraj Vysočina",(IF(AND(I3670&gt;=58001,I3670&lt;=59501),"Kraj Vysočina",(IF(AND(I3670&gt;=67401,I3670&lt;=67602),"Kraj Vysočina",(IF(AND(I3670&gt;=40001,I3670&lt;=44101),"Ústecký kraj",(IF(AND(I3670&gt;=46001,I3670&lt;=47201),"Liberecký kraj",(IF(AND(I3670&gt;=51202,I3670&lt;=51401),"Liberecký kraj",(IF(AND(I3670&gt;=53002,I3670&lt;=53976),"Pardubický kraj",(IF(AND(I3670&gt;=56002,I3670&lt;=57201),"Pardubický kraj",(IF(AND(I3670&gt;=60200,I3670&lt;=67201),"Jihomoravský kraj",(IF(AND(I3670&gt;=67801,I3670&lt;=68501),"Jihomoravský kraj",(IF(AND(I3670&gt;=69002,I3670&lt;=69801),"Jihomoravský kraj",(IF(AND(I3670&gt;=68601,I3670&lt;=68801),"Zlínský kraj",(IF(AND(I3670&gt;=75501,I3670&lt;=76901),"Zlínský kraj",(IF(AND(I3670&gt;=70030,I3670&lt;=74901),"Moravskoslezský kraj",(IF(AND(I3670&gt;=75000,I3670&lt;=75368),"Olomoucký kraj",(IF(AND(I3670&gt;=77200,I3670&lt;=79862),"Olomoucký kraj",(IF(AND(I3670&gt;=50011,I3670&lt;=50301),"Královéhradecký kraj",(IF(AND(I3670&gt;=54301,I3670&lt;=54303),"Královéhradecký kraj","0")))))))))))))))))))))))))))))))))))))))))))))))</f>
        <v>Jihomoravský kraj</v>
      </c>
      <c r="AB3670" t="s">
        <v>998</v>
      </c>
      <c r="AD3670" t="s">
        <v>998</v>
      </c>
      <c r="AE3670" t="s">
        <v>998</v>
      </c>
      <c r="AF3670" t="s">
        <v>998</v>
      </c>
      <c r="AG3670" s="107">
        <v>300</v>
      </c>
      <c r="AH3670" s="107">
        <v>0</v>
      </c>
      <c r="AI3670" s="107">
        <v>0</v>
      </c>
      <c r="AJ3670" t="s">
        <v>999</v>
      </c>
      <c r="AK3670" s="106">
        <v>44923</v>
      </c>
    </row>
    <row r="3671" spans="1:37" x14ac:dyDescent="0.45">
      <c r="A3671" t="s">
        <v>1814</v>
      </c>
      <c r="B3671" t="s">
        <v>11627</v>
      </c>
      <c r="C3671" t="s">
        <v>1002</v>
      </c>
      <c r="D3671" t="s">
        <v>11628</v>
      </c>
      <c r="E3671" t="s">
        <v>992</v>
      </c>
      <c r="F3671" t="s">
        <v>2887</v>
      </c>
      <c r="G3671">
        <v>28</v>
      </c>
      <c r="H3671" t="s">
        <v>1005</v>
      </c>
      <c r="I3671">
        <v>63500</v>
      </c>
      <c r="K3671" t="s">
        <v>11629</v>
      </c>
      <c r="L3671" s="106">
        <v>40359</v>
      </c>
      <c r="M3671">
        <v>14749057</v>
      </c>
      <c r="N3671" t="s">
        <v>996</v>
      </c>
      <c r="O3671" t="s">
        <v>12</v>
      </c>
      <c r="P3671" t="s">
        <v>997</v>
      </c>
      <c r="R3671" s="109" t="str">
        <f>IF(OR(P3671="SB",Q3671="SB"),"SB",0)</f>
        <v>SB</v>
      </c>
      <c r="T3671" s="110" t="s">
        <v>998</v>
      </c>
      <c r="V3671" s="113" t="str">
        <f>IF(AND(I3671&gt;=10000,I3671&lt;=19900),"Praha",(IF(AND(I3671&gt;=25001,I3671&lt;=29501),"Středočeský kraj",(IF(AND(I3671&gt;=30100,I3671&lt;=34972),"Středočeský kraj",(IF(AND(I3671&gt;=35002,I3671&lt;=36271),"Karlovarský kraj",(IF(AND(I3671&gt;=37001,I3671&lt;=39201),"Jihočeský kraj",(IF(AND(I3671&gt;=39701,I3671&lt;=39901),"Jihočeský kraj",(IF(AND(I3671&gt;=39301,I3671&lt;=39601),"Kraj Vysočina",(IF(AND(I3671&gt;=58001,I3671&lt;=59501),"Kraj Vysočina",(IF(AND(I3671&gt;=67401,I3671&lt;=67602),"Kraj Vysočina",(IF(AND(I3671&gt;=40001,I3671&lt;=44101),"Ústecký kraj",(IF(AND(I3671&gt;=46001,I3671&lt;=47201),"Liberecký kraj",(IF(AND(I3671&gt;=51202,I3671&lt;=51401),"Liberecký kraj",(IF(AND(I3671&gt;=53002,I3671&lt;=53976),"Pardubický kraj",(IF(AND(I3671&gt;=56002,I3671&lt;=57201),"Pardubický kraj",(IF(AND(I3671&gt;=60200,I3671&lt;=67201),"Jihomoravský kraj",(IF(AND(I3671&gt;=67801,I3671&lt;=68501),"Jihomoravský kraj",(IF(AND(I3671&gt;=69002,I3671&lt;=69801),"Jihomoravský kraj",(IF(AND(I3671&gt;=68601,I3671&lt;=68801),"Zlínský kraj",(IF(AND(I3671&gt;=75501,I3671&lt;=76901),"Zlínský kraj",(IF(AND(I3671&gt;=70030,I3671&lt;=74901),"Moravskoslezský kraj",(IF(AND(I3671&gt;=75000,I3671&lt;=75368),"Olomoucký kraj",(IF(AND(I3671&gt;=77200,I3671&lt;=79862),"Olomoucký kraj",(IF(AND(I3671&gt;=50011,I3671&lt;=50301),"Královéhradecký kraj",(IF(AND(I3671&gt;=54301,I3671&lt;=54303),"Královéhradecký kraj","0")))))))))))))))))))))))))))))))))))))))))))))))</f>
        <v>Jihomoravský kraj</v>
      </c>
      <c r="AB3671" t="s">
        <v>998</v>
      </c>
      <c r="AD3671" t="s">
        <v>998</v>
      </c>
      <c r="AE3671" t="s">
        <v>998</v>
      </c>
      <c r="AF3671" t="s">
        <v>998</v>
      </c>
      <c r="AG3671" s="107">
        <v>300</v>
      </c>
      <c r="AH3671" s="107">
        <v>0</v>
      </c>
      <c r="AI3671" s="107">
        <v>0</v>
      </c>
      <c r="AJ3671" t="s">
        <v>999</v>
      </c>
      <c r="AK3671" s="106">
        <v>44923</v>
      </c>
    </row>
    <row r="3672" spans="1:37" x14ac:dyDescent="0.45">
      <c r="A3672" t="s">
        <v>1204</v>
      </c>
      <c r="B3672" t="s">
        <v>14572</v>
      </c>
      <c r="C3672" t="s">
        <v>1002</v>
      </c>
      <c r="D3672" t="s">
        <v>14577</v>
      </c>
      <c r="E3672" t="s">
        <v>992</v>
      </c>
      <c r="F3672" t="s">
        <v>4574</v>
      </c>
      <c r="G3672">
        <v>2</v>
      </c>
      <c r="H3672" t="s">
        <v>1005</v>
      </c>
      <c r="I3672">
        <v>63500</v>
      </c>
      <c r="K3672" t="s">
        <v>14578</v>
      </c>
      <c r="L3672" s="106">
        <v>40891</v>
      </c>
      <c r="M3672">
        <v>14650744</v>
      </c>
      <c r="N3672" t="s">
        <v>996</v>
      </c>
      <c r="O3672" t="s">
        <v>12</v>
      </c>
      <c r="P3672" t="s">
        <v>997</v>
      </c>
      <c r="R3672" s="109" t="str">
        <f>IF(OR(P3672="SB",Q3672="SB"),"SB",0)</f>
        <v>SB</v>
      </c>
      <c r="T3672" s="110" t="s">
        <v>998</v>
      </c>
      <c r="V3672" s="113" t="str">
        <f>IF(AND(I3672&gt;=10000,I3672&lt;=19900),"Praha",(IF(AND(I3672&gt;=25001,I3672&lt;=29501),"Středočeský kraj",(IF(AND(I3672&gt;=30100,I3672&lt;=34972),"Středočeský kraj",(IF(AND(I3672&gt;=35002,I3672&lt;=36271),"Karlovarský kraj",(IF(AND(I3672&gt;=37001,I3672&lt;=39201),"Jihočeský kraj",(IF(AND(I3672&gt;=39701,I3672&lt;=39901),"Jihočeský kraj",(IF(AND(I3672&gt;=39301,I3672&lt;=39601),"Kraj Vysočina",(IF(AND(I3672&gt;=58001,I3672&lt;=59501),"Kraj Vysočina",(IF(AND(I3672&gt;=67401,I3672&lt;=67602),"Kraj Vysočina",(IF(AND(I3672&gt;=40001,I3672&lt;=44101),"Ústecký kraj",(IF(AND(I3672&gt;=46001,I3672&lt;=47201),"Liberecký kraj",(IF(AND(I3672&gt;=51202,I3672&lt;=51401),"Liberecký kraj",(IF(AND(I3672&gt;=53002,I3672&lt;=53976),"Pardubický kraj",(IF(AND(I3672&gt;=56002,I3672&lt;=57201),"Pardubický kraj",(IF(AND(I3672&gt;=60200,I3672&lt;=67201),"Jihomoravský kraj",(IF(AND(I3672&gt;=67801,I3672&lt;=68501),"Jihomoravský kraj",(IF(AND(I3672&gt;=69002,I3672&lt;=69801),"Jihomoravský kraj",(IF(AND(I3672&gt;=68601,I3672&lt;=68801),"Zlínský kraj",(IF(AND(I3672&gt;=75501,I3672&lt;=76901),"Zlínský kraj",(IF(AND(I3672&gt;=70030,I3672&lt;=74901),"Moravskoslezský kraj",(IF(AND(I3672&gt;=75000,I3672&lt;=75368),"Olomoucký kraj",(IF(AND(I3672&gt;=77200,I3672&lt;=79862),"Olomoucký kraj",(IF(AND(I3672&gt;=50011,I3672&lt;=50301),"Královéhradecký kraj",(IF(AND(I3672&gt;=54301,I3672&lt;=54303),"Královéhradecký kraj","0")))))))))))))))))))))))))))))))))))))))))))))))</f>
        <v>Jihomoravský kraj</v>
      </c>
      <c r="AB3672" t="s">
        <v>998</v>
      </c>
      <c r="AD3672" t="s">
        <v>998</v>
      </c>
      <c r="AE3672" t="s">
        <v>998</v>
      </c>
      <c r="AF3672" t="s">
        <v>998</v>
      </c>
      <c r="AG3672" s="107">
        <v>300</v>
      </c>
      <c r="AH3672" s="107">
        <v>0</v>
      </c>
      <c r="AI3672" s="107">
        <v>0</v>
      </c>
      <c r="AJ3672" t="s">
        <v>999</v>
      </c>
      <c r="AK3672" s="106">
        <v>44923</v>
      </c>
    </row>
    <row r="3673" spans="1:37" x14ac:dyDescent="0.45">
      <c r="A3673" t="s">
        <v>1084</v>
      </c>
      <c r="B3673" t="s">
        <v>15106</v>
      </c>
      <c r="C3673" t="s">
        <v>990</v>
      </c>
      <c r="D3673" t="s">
        <v>15112</v>
      </c>
      <c r="E3673" t="s">
        <v>992</v>
      </c>
      <c r="F3673" t="s">
        <v>11177</v>
      </c>
      <c r="G3673">
        <v>12</v>
      </c>
      <c r="H3673" t="s">
        <v>1005</v>
      </c>
      <c r="I3673">
        <v>63500</v>
      </c>
      <c r="K3673" t="s">
        <v>15113</v>
      </c>
      <c r="L3673" s="106">
        <v>38649</v>
      </c>
      <c r="M3673">
        <v>14652360</v>
      </c>
      <c r="N3673" t="s">
        <v>996</v>
      </c>
      <c r="O3673" t="s">
        <v>12</v>
      </c>
      <c r="P3673" t="s">
        <v>997</v>
      </c>
      <c r="R3673" s="109" t="str">
        <f>IF(OR(P3673="SB",Q3673="SB"),"SB",0)</f>
        <v>SB</v>
      </c>
      <c r="T3673" s="110" t="s">
        <v>998</v>
      </c>
      <c r="V3673" s="113" t="str">
        <f>IF(AND(I3673&gt;=10000,I3673&lt;=19900),"Praha",(IF(AND(I3673&gt;=25001,I3673&lt;=29501),"Středočeský kraj",(IF(AND(I3673&gt;=30100,I3673&lt;=34972),"Středočeský kraj",(IF(AND(I3673&gt;=35002,I3673&lt;=36271),"Karlovarský kraj",(IF(AND(I3673&gt;=37001,I3673&lt;=39201),"Jihočeský kraj",(IF(AND(I3673&gt;=39701,I3673&lt;=39901),"Jihočeský kraj",(IF(AND(I3673&gt;=39301,I3673&lt;=39601),"Kraj Vysočina",(IF(AND(I3673&gt;=58001,I3673&lt;=59501),"Kraj Vysočina",(IF(AND(I3673&gt;=67401,I3673&lt;=67602),"Kraj Vysočina",(IF(AND(I3673&gt;=40001,I3673&lt;=44101),"Ústecký kraj",(IF(AND(I3673&gt;=46001,I3673&lt;=47201),"Liberecký kraj",(IF(AND(I3673&gt;=51202,I3673&lt;=51401),"Liberecký kraj",(IF(AND(I3673&gt;=53002,I3673&lt;=53976),"Pardubický kraj",(IF(AND(I3673&gt;=56002,I3673&lt;=57201),"Pardubický kraj",(IF(AND(I3673&gt;=60200,I3673&lt;=67201),"Jihomoravský kraj",(IF(AND(I3673&gt;=67801,I3673&lt;=68501),"Jihomoravský kraj",(IF(AND(I3673&gt;=69002,I3673&lt;=69801),"Jihomoravský kraj",(IF(AND(I3673&gt;=68601,I3673&lt;=68801),"Zlínský kraj",(IF(AND(I3673&gt;=75501,I3673&lt;=76901),"Zlínský kraj",(IF(AND(I3673&gt;=70030,I3673&lt;=74901),"Moravskoslezský kraj",(IF(AND(I3673&gt;=75000,I3673&lt;=75368),"Olomoucký kraj",(IF(AND(I3673&gt;=77200,I3673&lt;=79862),"Olomoucký kraj",(IF(AND(I3673&gt;=50011,I3673&lt;=50301),"Královéhradecký kraj",(IF(AND(I3673&gt;=54301,I3673&lt;=54303),"Královéhradecký kraj","0")))))))))))))))))))))))))))))))))))))))))))))))</f>
        <v>Jihomoravský kraj</v>
      </c>
      <c r="AB3673" t="s">
        <v>998</v>
      </c>
      <c r="AD3673" t="s">
        <v>998</v>
      </c>
      <c r="AE3673" t="s">
        <v>998</v>
      </c>
      <c r="AF3673" t="s">
        <v>998</v>
      </c>
      <c r="AG3673" s="107">
        <v>300</v>
      </c>
      <c r="AH3673" s="107">
        <v>0</v>
      </c>
      <c r="AI3673" s="107">
        <v>0</v>
      </c>
      <c r="AJ3673" t="s">
        <v>999</v>
      </c>
      <c r="AK3673" s="106">
        <v>44924</v>
      </c>
    </row>
    <row r="3674" spans="1:37" x14ac:dyDescent="0.45">
      <c r="A3674" t="s">
        <v>1055</v>
      </c>
      <c r="B3674" t="s">
        <v>15117</v>
      </c>
      <c r="C3674" t="s">
        <v>1002</v>
      </c>
      <c r="D3674" t="s">
        <v>15118</v>
      </c>
      <c r="E3674" t="s">
        <v>992</v>
      </c>
      <c r="F3674" t="s">
        <v>11177</v>
      </c>
      <c r="G3674">
        <v>12</v>
      </c>
      <c r="H3674" t="s">
        <v>1005</v>
      </c>
      <c r="I3674">
        <v>63500</v>
      </c>
      <c r="K3674" t="s">
        <v>15113</v>
      </c>
      <c r="L3674" s="106">
        <v>39574</v>
      </c>
      <c r="M3674">
        <v>14652158</v>
      </c>
      <c r="N3674" t="s">
        <v>996</v>
      </c>
      <c r="O3674" t="s">
        <v>12</v>
      </c>
      <c r="P3674" t="s">
        <v>997</v>
      </c>
      <c r="R3674" s="109" t="str">
        <f>IF(OR(P3674="SB",Q3674="SB"),"SB",0)</f>
        <v>SB</v>
      </c>
      <c r="T3674" s="110" t="s">
        <v>998</v>
      </c>
      <c r="V3674" s="113" t="str">
        <f>IF(AND(I3674&gt;=10000,I3674&lt;=19900),"Praha",(IF(AND(I3674&gt;=25001,I3674&lt;=29501),"Středočeský kraj",(IF(AND(I3674&gt;=30100,I3674&lt;=34972),"Středočeský kraj",(IF(AND(I3674&gt;=35002,I3674&lt;=36271),"Karlovarský kraj",(IF(AND(I3674&gt;=37001,I3674&lt;=39201),"Jihočeský kraj",(IF(AND(I3674&gt;=39701,I3674&lt;=39901),"Jihočeský kraj",(IF(AND(I3674&gt;=39301,I3674&lt;=39601),"Kraj Vysočina",(IF(AND(I3674&gt;=58001,I3674&lt;=59501),"Kraj Vysočina",(IF(AND(I3674&gt;=67401,I3674&lt;=67602),"Kraj Vysočina",(IF(AND(I3674&gt;=40001,I3674&lt;=44101),"Ústecký kraj",(IF(AND(I3674&gt;=46001,I3674&lt;=47201),"Liberecký kraj",(IF(AND(I3674&gt;=51202,I3674&lt;=51401),"Liberecký kraj",(IF(AND(I3674&gt;=53002,I3674&lt;=53976),"Pardubický kraj",(IF(AND(I3674&gt;=56002,I3674&lt;=57201),"Pardubický kraj",(IF(AND(I3674&gt;=60200,I3674&lt;=67201),"Jihomoravský kraj",(IF(AND(I3674&gt;=67801,I3674&lt;=68501),"Jihomoravský kraj",(IF(AND(I3674&gt;=69002,I3674&lt;=69801),"Jihomoravský kraj",(IF(AND(I3674&gt;=68601,I3674&lt;=68801),"Zlínský kraj",(IF(AND(I3674&gt;=75501,I3674&lt;=76901),"Zlínský kraj",(IF(AND(I3674&gt;=70030,I3674&lt;=74901),"Moravskoslezský kraj",(IF(AND(I3674&gt;=75000,I3674&lt;=75368),"Olomoucký kraj",(IF(AND(I3674&gt;=77200,I3674&lt;=79862),"Olomoucký kraj",(IF(AND(I3674&gt;=50011,I3674&lt;=50301),"Královéhradecký kraj",(IF(AND(I3674&gt;=54301,I3674&lt;=54303),"Královéhradecký kraj","0")))))))))))))))))))))))))))))))))))))))))))))))</f>
        <v>Jihomoravský kraj</v>
      </c>
      <c r="AB3674" t="s">
        <v>998</v>
      </c>
      <c r="AD3674" t="s">
        <v>998</v>
      </c>
      <c r="AE3674" t="s">
        <v>998</v>
      </c>
      <c r="AF3674" t="s">
        <v>998</v>
      </c>
      <c r="AG3674" s="107">
        <v>300</v>
      </c>
      <c r="AH3674" s="107">
        <v>0</v>
      </c>
      <c r="AI3674" s="107">
        <v>0</v>
      </c>
      <c r="AJ3674" t="s">
        <v>999</v>
      </c>
      <c r="AK3674" s="106">
        <v>44923</v>
      </c>
    </row>
    <row r="3675" spans="1:37" x14ac:dyDescent="0.45">
      <c r="A3675" t="s">
        <v>1111</v>
      </c>
      <c r="B3675" t="s">
        <v>15963</v>
      </c>
      <c r="C3675" t="s">
        <v>1002</v>
      </c>
      <c r="D3675" t="s">
        <v>15964</v>
      </c>
      <c r="E3675" t="s">
        <v>992</v>
      </c>
      <c r="F3675" t="s">
        <v>4574</v>
      </c>
      <c r="G3675">
        <v>14</v>
      </c>
      <c r="H3675" t="s">
        <v>1005</v>
      </c>
      <c r="I3675">
        <v>63500</v>
      </c>
      <c r="K3675" t="s">
        <v>15965</v>
      </c>
      <c r="L3675" s="106">
        <v>39256</v>
      </c>
      <c r="M3675">
        <v>14753909</v>
      </c>
      <c r="N3675" t="s">
        <v>996</v>
      </c>
      <c r="O3675" t="s">
        <v>12</v>
      </c>
      <c r="P3675" t="s">
        <v>997</v>
      </c>
      <c r="R3675" s="109" t="str">
        <f>IF(OR(P3675="SB",Q3675="SB"),"SB",0)</f>
        <v>SB</v>
      </c>
      <c r="T3675" s="110" t="s">
        <v>998</v>
      </c>
      <c r="V3675" s="113" t="str">
        <f>IF(AND(I3675&gt;=10000,I3675&lt;=19900),"Praha",(IF(AND(I3675&gt;=25001,I3675&lt;=29501),"Středočeský kraj",(IF(AND(I3675&gt;=30100,I3675&lt;=34972),"Středočeský kraj",(IF(AND(I3675&gt;=35002,I3675&lt;=36271),"Karlovarský kraj",(IF(AND(I3675&gt;=37001,I3675&lt;=39201),"Jihočeský kraj",(IF(AND(I3675&gt;=39701,I3675&lt;=39901),"Jihočeský kraj",(IF(AND(I3675&gt;=39301,I3675&lt;=39601),"Kraj Vysočina",(IF(AND(I3675&gt;=58001,I3675&lt;=59501),"Kraj Vysočina",(IF(AND(I3675&gt;=67401,I3675&lt;=67602),"Kraj Vysočina",(IF(AND(I3675&gt;=40001,I3675&lt;=44101),"Ústecký kraj",(IF(AND(I3675&gt;=46001,I3675&lt;=47201),"Liberecký kraj",(IF(AND(I3675&gt;=51202,I3675&lt;=51401),"Liberecký kraj",(IF(AND(I3675&gt;=53002,I3675&lt;=53976),"Pardubický kraj",(IF(AND(I3675&gt;=56002,I3675&lt;=57201),"Pardubický kraj",(IF(AND(I3675&gt;=60200,I3675&lt;=67201),"Jihomoravský kraj",(IF(AND(I3675&gt;=67801,I3675&lt;=68501),"Jihomoravský kraj",(IF(AND(I3675&gt;=69002,I3675&lt;=69801),"Jihomoravský kraj",(IF(AND(I3675&gt;=68601,I3675&lt;=68801),"Zlínský kraj",(IF(AND(I3675&gt;=75501,I3675&lt;=76901),"Zlínský kraj",(IF(AND(I3675&gt;=70030,I3675&lt;=74901),"Moravskoslezský kraj",(IF(AND(I3675&gt;=75000,I3675&lt;=75368),"Olomoucký kraj",(IF(AND(I3675&gt;=77200,I3675&lt;=79862),"Olomoucký kraj",(IF(AND(I3675&gt;=50011,I3675&lt;=50301),"Královéhradecký kraj",(IF(AND(I3675&gt;=54301,I3675&lt;=54303),"Královéhradecký kraj","0")))))))))))))))))))))))))))))))))))))))))))))))</f>
        <v>Jihomoravský kraj</v>
      </c>
      <c r="AB3675" t="s">
        <v>998</v>
      </c>
      <c r="AD3675" t="s">
        <v>998</v>
      </c>
      <c r="AE3675" t="s">
        <v>998</v>
      </c>
      <c r="AF3675" t="s">
        <v>998</v>
      </c>
      <c r="AG3675" s="107">
        <v>300</v>
      </c>
      <c r="AH3675" s="107">
        <v>0</v>
      </c>
      <c r="AI3675" s="107">
        <v>0</v>
      </c>
      <c r="AJ3675" t="s">
        <v>999</v>
      </c>
      <c r="AK3675" s="106">
        <v>44923</v>
      </c>
    </row>
    <row r="3676" spans="1:37" x14ac:dyDescent="0.45">
      <c r="A3676" t="s">
        <v>1220</v>
      </c>
      <c r="B3676" t="s">
        <v>16130</v>
      </c>
      <c r="C3676" t="s">
        <v>1002</v>
      </c>
      <c r="D3676" t="s">
        <v>16131</v>
      </c>
      <c r="E3676" t="s">
        <v>992</v>
      </c>
      <c r="F3676" t="s">
        <v>4249</v>
      </c>
      <c r="G3676">
        <v>3</v>
      </c>
      <c r="H3676" t="s">
        <v>1005</v>
      </c>
      <c r="I3676">
        <v>63500</v>
      </c>
      <c r="K3676" t="s">
        <v>16132</v>
      </c>
      <c r="L3676" s="106">
        <v>28192</v>
      </c>
      <c r="M3676">
        <v>14643771</v>
      </c>
      <c r="N3676" t="s">
        <v>996</v>
      </c>
      <c r="O3676" t="s">
        <v>12</v>
      </c>
      <c r="P3676" t="s">
        <v>997</v>
      </c>
      <c r="R3676" s="109" t="str">
        <f>IF(OR(P3676="SB",Q3676="SB"),"SB",0)</f>
        <v>SB</v>
      </c>
      <c r="T3676" s="110" t="s">
        <v>998</v>
      </c>
      <c r="V3676" s="113" t="str">
        <f>IF(AND(I3676&gt;=10000,I3676&lt;=19900),"Praha",(IF(AND(I3676&gt;=25001,I3676&lt;=29501),"Středočeský kraj",(IF(AND(I3676&gt;=30100,I3676&lt;=34972),"Středočeský kraj",(IF(AND(I3676&gt;=35002,I3676&lt;=36271),"Karlovarský kraj",(IF(AND(I3676&gt;=37001,I3676&lt;=39201),"Jihočeský kraj",(IF(AND(I3676&gt;=39701,I3676&lt;=39901),"Jihočeský kraj",(IF(AND(I3676&gt;=39301,I3676&lt;=39601),"Kraj Vysočina",(IF(AND(I3676&gt;=58001,I3676&lt;=59501),"Kraj Vysočina",(IF(AND(I3676&gt;=67401,I3676&lt;=67602),"Kraj Vysočina",(IF(AND(I3676&gt;=40001,I3676&lt;=44101),"Ústecký kraj",(IF(AND(I3676&gt;=46001,I3676&lt;=47201),"Liberecký kraj",(IF(AND(I3676&gt;=51202,I3676&lt;=51401),"Liberecký kraj",(IF(AND(I3676&gt;=53002,I3676&lt;=53976),"Pardubický kraj",(IF(AND(I3676&gt;=56002,I3676&lt;=57201),"Pardubický kraj",(IF(AND(I3676&gt;=60200,I3676&lt;=67201),"Jihomoravský kraj",(IF(AND(I3676&gt;=67801,I3676&lt;=68501),"Jihomoravský kraj",(IF(AND(I3676&gt;=69002,I3676&lt;=69801),"Jihomoravský kraj",(IF(AND(I3676&gt;=68601,I3676&lt;=68801),"Zlínský kraj",(IF(AND(I3676&gt;=75501,I3676&lt;=76901),"Zlínský kraj",(IF(AND(I3676&gt;=70030,I3676&lt;=74901),"Moravskoslezský kraj",(IF(AND(I3676&gt;=75000,I3676&lt;=75368),"Olomoucký kraj",(IF(AND(I3676&gt;=77200,I3676&lt;=79862),"Olomoucký kraj",(IF(AND(I3676&gt;=50011,I3676&lt;=50301),"Královéhradecký kraj",(IF(AND(I3676&gt;=54301,I3676&lt;=54303),"Královéhradecký kraj","0")))))))))))))))))))))))))))))))))))))))))))))))</f>
        <v>Jihomoravský kraj</v>
      </c>
      <c r="AB3676" t="s">
        <v>998</v>
      </c>
      <c r="AD3676" t="s">
        <v>998</v>
      </c>
      <c r="AE3676" t="s">
        <v>998</v>
      </c>
      <c r="AF3676" t="s">
        <v>998</v>
      </c>
      <c r="AG3676" s="107">
        <v>0</v>
      </c>
      <c r="AH3676" s="107">
        <v>0</v>
      </c>
      <c r="AI3676" s="107">
        <v>0</v>
      </c>
      <c r="AJ3676" t="s">
        <v>1012</v>
      </c>
    </row>
    <row r="3677" spans="1:37" x14ac:dyDescent="0.45">
      <c r="A3677" t="s">
        <v>1055</v>
      </c>
      <c r="B3677" t="s">
        <v>1404</v>
      </c>
      <c r="C3677" t="s">
        <v>1002</v>
      </c>
      <c r="D3677" t="s">
        <v>17480</v>
      </c>
      <c r="E3677" t="s">
        <v>992</v>
      </c>
      <c r="F3677" t="s">
        <v>3757</v>
      </c>
      <c r="G3677">
        <v>14</v>
      </c>
      <c r="H3677" t="s">
        <v>1005</v>
      </c>
      <c r="I3677">
        <v>63500</v>
      </c>
      <c r="K3677" t="s">
        <v>17481</v>
      </c>
      <c r="L3677" s="106">
        <v>38721</v>
      </c>
      <c r="M3677">
        <v>14662666</v>
      </c>
      <c r="N3677" t="s">
        <v>996</v>
      </c>
      <c r="O3677" t="s">
        <v>12</v>
      </c>
      <c r="P3677" t="s">
        <v>997</v>
      </c>
      <c r="R3677" s="109" t="str">
        <f>IF(OR(P3677="SB",Q3677="SB"),"SB",0)</f>
        <v>SB</v>
      </c>
      <c r="T3677" s="110" t="s">
        <v>998</v>
      </c>
      <c r="V3677" s="113" t="str">
        <f>IF(AND(I3677&gt;=10000,I3677&lt;=19900),"Praha",(IF(AND(I3677&gt;=25001,I3677&lt;=29501),"Středočeský kraj",(IF(AND(I3677&gt;=30100,I3677&lt;=34972),"Středočeský kraj",(IF(AND(I3677&gt;=35002,I3677&lt;=36271),"Karlovarský kraj",(IF(AND(I3677&gt;=37001,I3677&lt;=39201),"Jihočeský kraj",(IF(AND(I3677&gt;=39701,I3677&lt;=39901),"Jihočeský kraj",(IF(AND(I3677&gt;=39301,I3677&lt;=39601),"Kraj Vysočina",(IF(AND(I3677&gt;=58001,I3677&lt;=59501),"Kraj Vysočina",(IF(AND(I3677&gt;=67401,I3677&lt;=67602),"Kraj Vysočina",(IF(AND(I3677&gt;=40001,I3677&lt;=44101),"Ústecký kraj",(IF(AND(I3677&gt;=46001,I3677&lt;=47201),"Liberecký kraj",(IF(AND(I3677&gt;=51202,I3677&lt;=51401),"Liberecký kraj",(IF(AND(I3677&gt;=53002,I3677&lt;=53976),"Pardubický kraj",(IF(AND(I3677&gt;=56002,I3677&lt;=57201),"Pardubický kraj",(IF(AND(I3677&gt;=60200,I3677&lt;=67201),"Jihomoravský kraj",(IF(AND(I3677&gt;=67801,I3677&lt;=68501),"Jihomoravský kraj",(IF(AND(I3677&gt;=69002,I3677&lt;=69801),"Jihomoravský kraj",(IF(AND(I3677&gt;=68601,I3677&lt;=68801),"Zlínský kraj",(IF(AND(I3677&gt;=75501,I3677&lt;=76901),"Zlínský kraj",(IF(AND(I3677&gt;=70030,I3677&lt;=74901),"Moravskoslezský kraj",(IF(AND(I3677&gt;=75000,I3677&lt;=75368),"Olomoucký kraj",(IF(AND(I3677&gt;=77200,I3677&lt;=79862),"Olomoucký kraj",(IF(AND(I3677&gt;=50011,I3677&lt;=50301),"Královéhradecký kraj",(IF(AND(I3677&gt;=54301,I3677&lt;=54303),"Královéhradecký kraj","0")))))))))))))))))))))))))))))))))))))))))))))))</f>
        <v>Jihomoravský kraj</v>
      </c>
      <c r="AB3677" t="s">
        <v>998</v>
      </c>
      <c r="AD3677" t="s">
        <v>998</v>
      </c>
      <c r="AE3677" t="s">
        <v>998</v>
      </c>
      <c r="AF3677" t="s">
        <v>998</v>
      </c>
      <c r="AG3677" s="107">
        <v>300</v>
      </c>
      <c r="AH3677" s="107">
        <v>0</v>
      </c>
      <c r="AI3677" s="107">
        <v>0</v>
      </c>
      <c r="AJ3677" t="s">
        <v>999</v>
      </c>
      <c r="AK3677" s="106">
        <v>44923</v>
      </c>
    </row>
    <row r="3678" spans="1:37" x14ac:dyDescent="0.45">
      <c r="A3678" t="s">
        <v>1413</v>
      </c>
      <c r="B3678" t="s">
        <v>17533</v>
      </c>
      <c r="C3678" t="s">
        <v>1002</v>
      </c>
      <c r="D3678" t="s">
        <v>17534</v>
      </c>
      <c r="E3678" t="s">
        <v>992</v>
      </c>
      <c r="F3678" t="s">
        <v>17535</v>
      </c>
      <c r="G3678">
        <v>7</v>
      </c>
      <c r="H3678" t="s">
        <v>1005</v>
      </c>
      <c r="I3678">
        <v>63500</v>
      </c>
      <c r="K3678" t="s">
        <v>17536</v>
      </c>
      <c r="L3678" s="106">
        <v>37532</v>
      </c>
      <c r="M3678">
        <v>14581935</v>
      </c>
      <c r="N3678" t="s">
        <v>1144</v>
      </c>
      <c r="O3678" t="s">
        <v>12</v>
      </c>
      <c r="P3678" t="s">
        <v>997</v>
      </c>
      <c r="R3678" s="109" t="str">
        <f>IF(OR(P3678="SB",Q3678="SB"),"SB",0)</f>
        <v>SB</v>
      </c>
      <c r="T3678" s="110" t="s">
        <v>998</v>
      </c>
      <c r="V3678" s="113" t="str">
        <f>IF(AND(I3678&gt;=10000,I3678&lt;=19900),"Praha",(IF(AND(I3678&gt;=25001,I3678&lt;=29501),"Středočeský kraj",(IF(AND(I3678&gt;=30100,I3678&lt;=34972),"Středočeský kraj",(IF(AND(I3678&gt;=35002,I3678&lt;=36271),"Karlovarský kraj",(IF(AND(I3678&gt;=37001,I3678&lt;=39201),"Jihočeský kraj",(IF(AND(I3678&gt;=39701,I3678&lt;=39901),"Jihočeský kraj",(IF(AND(I3678&gt;=39301,I3678&lt;=39601),"Kraj Vysočina",(IF(AND(I3678&gt;=58001,I3678&lt;=59501),"Kraj Vysočina",(IF(AND(I3678&gt;=67401,I3678&lt;=67602),"Kraj Vysočina",(IF(AND(I3678&gt;=40001,I3678&lt;=44101),"Ústecký kraj",(IF(AND(I3678&gt;=46001,I3678&lt;=47201),"Liberecký kraj",(IF(AND(I3678&gt;=51202,I3678&lt;=51401),"Liberecký kraj",(IF(AND(I3678&gt;=53002,I3678&lt;=53976),"Pardubický kraj",(IF(AND(I3678&gt;=56002,I3678&lt;=57201),"Pardubický kraj",(IF(AND(I3678&gt;=60200,I3678&lt;=67201),"Jihomoravský kraj",(IF(AND(I3678&gt;=67801,I3678&lt;=68501),"Jihomoravský kraj",(IF(AND(I3678&gt;=69002,I3678&lt;=69801),"Jihomoravský kraj",(IF(AND(I3678&gt;=68601,I3678&lt;=68801),"Zlínský kraj",(IF(AND(I3678&gt;=75501,I3678&lt;=76901),"Zlínský kraj",(IF(AND(I3678&gt;=70030,I3678&lt;=74901),"Moravskoslezský kraj",(IF(AND(I3678&gt;=75000,I3678&lt;=75368),"Olomoucký kraj",(IF(AND(I3678&gt;=77200,I3678&lt;=79862),"Olomoucký kraj",(IF(AND(I3678&gt;=50011,I3678&lt;=50301),"Královéhradecký kraj",(IF(AND(I3678&gt;=54301,I3678&lt;=54303),"Královéhradecký kraj","0")))))))))))))))))))))))))))))))))))))))))))))))</f>
        <v>Jihomoravský kraj</v>
      </c>
      <c r="AB3678" t="s">
        <v>998</v>
      </c>
      <c r="AD3678" t="s">
        <v>998</v>
      </c>
      <c r="AE3678" t="s">
        <v>998</v>
      </c>
      <c r="AF3678" t="s">
        <v>998</v>
      </c>
      <c r="AG3678" s="107">
        <v>300</v>
      </c>
      <c r="AH3678" s="107">
        <v>0</v>
      </c>
      <c r="AI3678" s="107">
        <v>0</v>
      </c>
      <c r="AJ3678" t="s">
        <v>999</v>
      </c>
      <c r="AK3678" s="106">
        <v>44923</v>
      </c>
    </row>
    <row r="3679" spans="1:37" x14ac:dyDescent="0.45">
      <c r="A3679" t="s">
        <v>1169</v>
      </c>
      <c r="B3679" t="s">
        <v>17628</v>
      </c>
      <c r="C3679" t="s">
        <v>990</v>
      </c>
      <c r="D3679" t="s">
        <v>17646</v>
      </c>
      <c r="E3679" t="s">
        <v>992</v>
      </c>
      <c r="F3679" t="s">
        <v>17647</v>
      </c>
      <c r="G3679">
        <v>4</v>
      </c>
      <c r="H3679" t="s">
        <v>1005</v>
      </c>
      <c r="I3679">
        <v>63500</v>
      </c>
      <c r="J3679">
        <v>420603149389</v>
      </c>
      <c r="K3679" t="s">
        <v>17648</v>
      </c>
      <c r="L3679" s="106">
        <v>28470</v>
      </c>
      <c r="M3679">
        <v>10589272</v>
      </c>
      <c r="N3679" t="s">
        <v>996</v>
      </c>
      <c r="O3679" t="s">
        <v>12</v>
      </c>
      <c r="P3679" t="s">
        <v>997</v>
      </c>
      <c r="R3679" s="109" t="str">
        <f>IF(OR(P3679="SB",Q3679="SB"),"SB",0)</f>
        <v>SB</v>
      </c>
      <c r="T3679" s="110" t="s">
        <v>998</v>
      </c>
      <c r="V3679" s="113" t="str">
        <f>IF(AND(I3679&gt;=10000,I3679&lt;=19900),"Praha",(IF(AND(I3679&gt;=25001,I3679&lt;=29501),"Středočeský kraj",(IF(AND(I3679&gt;=30100,I3679&lt;=34972),"Středočeský kraj",(IF(AND(I3679&gt;=35002,I3679&lt;=36271),"Karlovarský kraj",(IF(AND(I3679&gt;=37001,I3679&lt;=39201),"Jihočeský kraj",(IF(AND(I3679&gt;=39701,I3679&lt;=39901),"Jihočeský kraj",(IF(AND(I3679&gt;=39301,I3679&lt;=39601),"Kraj Vysočina",(IF(AND(I3679&gt;=58001,I3679&lt;=59501),"Kraj Vysočina",(IF(AND(I3679&gt;=67401,I3679&lt;=67602),"Kraj Vysočina",(IF(AND(I3679&gt;=40001,I3679&lt;=44101),"Ústecký kraj",(IF(AND(I3679&gt;=46001,I3679&lt;=47201),"Liberecký kraj",(IF(AND(I3679&gt;=51202,I3679&lt;=51401),"Liberecký kraj",(IF(AND(I3679&gt;=53002,I3679&lt;=53976),"Pardubický kraj",(IF(AND(I3679&gt;=56002,I3679&lt;=57201),"Pardubický kraj",(IF(AND(I3679&gt;=60200,I3679&lt;=67201),"Jihomoravský kraj",(IF(AND(I3679&gt;=67801,I3679&lt;=68501),"Jihomoravský kraj",(IF(AND(I3679&gt;=69002,I3679&lt;=69801),"Jihomoravský kraj",(IF(AND(I3679&gt;=68601,I3679&lt;=68801),"Zlínský kraj",(IF(AND(I3679&gt;=75501,I3679&lt;=76901),"Zlínský kraj",(IF(AND(I3679&gt;=70030,I3679&lt;=74901),"Moravskoslezský kraj",(IF(AND(I3679&gt;=75000,I3679&lt;=75368),"Olomoucký kraj",(IF(AND(I3679&gt;=77200,I3679&lt;=79862),"Olomoucký kraj",(IF(AND(I3679&gt;=50011,I3679&lt;=50301),"Královéhradecký kraj",(IF(AND(I3679&gt;=54301,I3679&lt;=54303),"Královéhradecký kraj","0")))))))))))))))))))))))))))))))))))))))))))))))</f>
        <v>Jihomoravský kraj</v>
      </c>
      <c r="AB3679" t="s">
        <v>998</v>
      </c>
      <c r="AD3679" t="s">
        <v>998</v>
      </c>
      <c r="AE3679" t="s">
        <v>998</v>
      </c>
      <c r="AF3679" t="s">
        <v>1515</v>
      </c>
      <c r="AG3679" s="107">
        <v>0</v>
      </c>
      <c r="AH3679" s="107">
        <v>0</v>
      </c>
      <c r="AI3679" s="107">
        <v>0</v>
      </c>
      <c r="AJ3679" t="s">
        <v>1012</v>
      </c>
    </row>
    <row r="3680" spans="1:37" x14ac:dyDescent="0.45">
      <c r="A3680" t="s">
        <v>1295</v>
      </c>
      <c r="B3680" t="s">
        <v>17656</v>
      </c>
      <c r="C3680" t="s">
        <v>1002</v>
      </c>
      <c r="D3680" t="s">
        <v>17660</v>
      </c>
      <c r="E3680" t="s">
        <v>992</v>
      </c>
      <c r="F3680" t="s">
        <v>2964</v>
      </c>
      <c r="G3680">
        <v>6</v>
      </c>
      <c r="H3680" t="s">
        <v>1005</v>
      </c>
      <c r="I3680">
        <v>63500</v>
      </c>
      <c r="K3680" t="s">
        <v>17661</v>
      </c>
      <c r="L3680" s="106">
        <v>29455</v>
      </c>
      <c r="M3680">
        <v>14630334</v>
      </c>
      <c r="N3680" t="s">
        <v>996</v>
      </c>
      <c r="O3680" t="s">
        <v>12</v>
      </c>
      <c r="P3680" t="s">
        <v>997</v>
      </c>
      <c r="R3680" s="109" t="str">
        <f>IF(OR(P3680="SB",Q3680="SB"),"SB",0)</f>
        <v>SB</v>
      </c>
      <c r="T3680" s="110" t="s">
        <v>998</v>
      </c>
      <c r="V3680" s="113" t="str">
        <f>IF(AND(I3680&gt;=10000,I3680&lt;=19900),"Praha",(IF(AND(I3680&gt;=25001,I3680&lt;=29501),"Středočeský kraj",(IF(AND(I3680&gt;=30100,I3680&lt;=34972),"Středočeský kraj",(IF(AND(I3680&gt;=35002,I3680&lt;=36271),"Karlovarský kraj",(IF(AND(I3680&gt;=37001,I3680&lt;=39201),"Jihočeský kraj",(IF(AND(I3680&gt;=39701,I3680&lt;=39901),"Jihočeský kraj",(IF(AND(I3680&gt;=39301,I3680&lt;=39601),"Kraj Vysočina",(IF(AND(I3680&gt;=58001,I3680&lt;=59501),"Kraj Vysočina",(IF(AND(I3680&gt;=67401,I3680&lt;=67602),"Kraj Vysočina",(IF(AND(I3680&gt;=40001,I3680&lt;=44101),"Ústecký kraj",(IF(AND(I3680&gt;=46001,I3680&lt;=47201),"Liberecký kraj",(IF(AND(I3680&gt;=51202,I3680&lt;=51401),"Liberecký kraj",(IF(AND(I3680&gt;=53002,I3680&lt;=53976),"Pardubický kraj",(IF(AND(I3680&gt;=56002,I3680&lt;=57201),"Pardubický kraj",(IF(AND(I3680&gt;=60200,I3680&lt;=67201),"Jihomoravský kraj",(IF(AND(I3680&gt;=67801,I3680&lt;=68501),"Jihomoravský kraj",(IF(AND(I3680&gt;=69002,I3680&lt;=69801),"Jihomoravský kraj",(IF(AND(I3680&gt;=68601,I3680&lt;=68801),"Zlínský kraj",(IF(AND(I3680&gt;=75501,I3680&lt;=76901),"Zlínský kraj",(IF(AND(I3680&gt;=70030,I3680&lt;=74901),"Moravskoslezský kraj",(IF(AND(I3680&gt;=75000,I3680&lt;=75368),"Olomoucký kraj",(IF(AND(I3680&gt;=77200,I3680&lt;=79862),"Olomoucký kraj",(IF(AND(I3680&gt;=50011,I3680&lt;=50301),"Královéhradecký kraj",(IF(AND(I3680&gt;=54301,I3680&lt;=54303),"Královéhradecký kraj","0")))))))))))))))))))))))))))))))))))))))))))))))</f>
        <v>Jihomoravský kraj</v>
      </c>
      <c r="AB3680" t="s">
        <v>998</v>
      </c>
      <c r="AD3680" t="s">
        <v>998</v>
      </c>
      <c r="AE3680" t="s">
        <v>998</v>
      </c>
      <c r="AF3680" t="s">
        <v>998</v>
      </c>
      <c r="AG3680" s="107">
        <v>0</v>
      </c>
      <c r="AH3680" s="107">
        <v>0</v>
      </c>
      <c r="AI3680" s="107">
        <v>0</v>
      </c>
      <c r="AJ3680" t="s">
        <v>1012</v>
      </c>
    </row>
    <row r="3681" spans="1:37" x14ac:dyDescent="0.45">
      <c r="A3681" t="s">
        <v>17732</v>
      </c>
      <c r="B3681" t="s">
        <v>17733</v>
      </c>
      <c r="C3681" t="s">
        <v>1002</v>
      </c>
      <c r="D3681" t="s">
        <v>17734</v>
      </c>
      <c r="E3681" t="s">
        <v>992</v>
      </c>
      <c r="F3681" t="s">
        <v>17535</v>
      </c>
      <c r="G3681">
        <v>19</v>
      </c>
      <c r="H3681" t="s">
        <v>1005</v>
      </c>
      <c r="I3681">
        <v>63500</v>
      </c>
      <c r="K3681" t="s">
        <v>17735</v>
      </c>
      <c r="L3681" s="106">
        <v>32932</v>
      </c>
      <c r="M3681">
        <v>14733600</v>
      </c>
      <c r="N3681" t="s">
        <v>996</v>
      </c>
      <c r="O3681" t="s">
        <v>12</v>
      </c>
      <c r="P3681" t="s">
        <v>997</v>
      </c>
      <c r="R3681" s="109" t="str">
        <f>IF(OR(P3681="SB",Q3681="SB"),"SB",0)</f>
        <v>SB</v>
      </c>
      <c r="T3681" s="110" t="s">
        <v>998</v>
      </c>
      <c r="V3681" s="113" t="str">
        <f>IF(AND(I3681&gt;=10000,I3681&lt;=19900),"Praha",(IF(AND(I3681&gt;=25001,I3681&lt;=29501),"Středočeský kraj",(IF(AND(I3681&gt;=30100,I3681&lt;=34972),"Středočeský kraj",(IF(AND(I3681&gt;=35002,I3681&lt;=36271),"Karlovarský kraj",(IF(AND(I3681&gt;=37001,I3681&lt;=39201),"Jihočeský kraj",(IF(AND(I3681&gt;=39701,I3681&lt;=39901),"Jihočeský kraj",(IF(AND(I3681&gt;=39301,I3681&lt;=39601),"Kraj Vysočina",(IF(AND(I3681&gt;=58001,I3681&lt;=59501),"Kraj Vysočina",(IF(AND(I3681&gt;=67401,I3681&lt;=67602),"Kraj Vysočina",(IF(AND(I3681&gt;=40001,I3681&lt;=44101),"Ústecký kraj",(IF(AND(I3681&gt;=46001,I3681&lt;=47201),"Liberecký kraj",(IF(AND(I3681&gt;=51202,I3681&lt;=51401),"Liberecký kraj",(IF(AND(I3681&gt;=53002,I3681&lt;=53976),"Pardubický kraj",(IF(AND(I3681&gt;=56002,I3681&lt;=57201),"Pardubický kraj",(IF(AND(I3681&gt;=60200,I3681&lt;=67201),"Jihomoravský kraj",(IF(AND(I3681&gt;=67801,I3681&lt;=68501),"Jihomoravský kraj",(IF(AND(I3681&gt;=69002,I3681&lt;=69801),"Jihomoravský kraj",(IF(AND(I3681&gt;=68601,I3681&lt;=68801),"Zlínský kraj",(IF(AND(I3681&gt;=75501,I3681&lt;=76901),"Zlínský kraj",(IF(AND(I3681&gt;=70030,I3681&lt;=74901),"Moravskoslezský kraj",(IF(AND(I3681&gt;=75000,I3681&lt;=75368),"Olomoucký kraj",(IF(AND(I3681&gt;=77200,I3681&lt;=79862),"Olomoucký kraj",(IF(AND(I3681&gt;=50011,I3681&lt;=50301),"Královéhradecký kraj",(IF(AND(I3681&gt;=54301,I3681&lt;=54303),"Královéhradecký kraj","0")))))))))))))))))))))))))))))))))))))))))))))))</f>
        <v>Jihomoravský kraj</v>
      </c>
      <c r="AB3681" t="s">
        <v>998</v>
      </c>
      <c r="AD3681" t="s">
        <v>998</v>
      </c>
      <c r="AE3681" t="s">
        <v>998</v>
      </c>
      <c r="AF3681" t="s">
        <v>998</v>
      </c>
      <c r="AG3681" s="107">
        <v>0</v>
      </c>
      <c r="AH3681" s="107">
        <v>0</v>
      </c>
      <c r="AI3681" s="107">
        <v>0</v>
      </c>
      <c r="AJ3681" t="s">
        <v>1012</v>
      </c>
    </row>
    <row r="3682" spans="1:37" x14ac:dyDescent="0.45">
      <c r="A3682" t="s">
        <v>1408</v>
      </c>
      <c r="B3682" t="s">
        <v>17760</v>
      </c>
      <c r="C3682" t="s">
        <v>1002</v>
      </c>
      <c r="D3682" t="s">
        <v>17761</v>
      </c>
      <c r="E3682" t="s">
        <v>992</v>
      </c>
      <c r="F3682" t="s">
        <v>10041</v>
      </c>
      <c r="G3682">
        <v>45</v>
      </c>
      <c r="H3682" t="s">
        <v>1005</v>
      </c>
      <c r="I3682">
        <v>63500</v>
      </c>
      <c r="K3682" t="s">
        <v>17762</v>
      </c>
      <c r="L3682" s="106">
        <v>28248</v>
      </c>
      <c r="M3682">
        <v>14589110</v>
      </c>
      <c r="N3682" t="s">
        <v>1144</v>
      </c>
      <c r="O3682" t="s">
        <v>12</v>
      </c>
      <c r="P3682" t="s">
        <v>997</v>
      </c>
      <c r="R3682" s="109" t="str">
        <f>IF(OR(P3682="SB",Q3682="SB"),"SB",0)</f>
        <v>SB</v>
      </c>
      <c r="T3682" s="110" t="s">
        <v>998</v>
      </c>
      <c r="V3682" s="113" t="str">
        <f>IF(AND(I3682&gt;=10000,I3682&lt;=19900),"Praha",(IF(AND(I3682&gt;=25001,I3682&lt;=29501),"Středočeský kraj",(IF(AND(I3682&gt;=30100,I3682&lt;=34972),"Středočeský kraj",(IF(AND(I3682&gt;=35002,I3682&lt;=36271),"Karlovarský kraj",(IF(AND(I3682&gt;=37001,I3682&lt;=39201),"Jihočeský kraj",(IF(AND(I3682&gt;=39701,I3682&lt;=39901),"Jihočeský kraj",(IF(AND(I3682&gt;=39301,I3682&lt;=39601),"Kraj Vysočina",(IF(AND(I3682&gt;=58001,I3682&lt;=59501),"Kraj Vysočina",(IF(AND(I3682&gt;=67401,I3682&lt;=67602),"Kraj Vysočina",(IF(AND(I3682&gt;=40001,I3682&lt;=44101),"Ústecký kraj",(IF(AND(I3682&gt;=46001,I3682&lt;=47201),"Liberecký kraj",(IF(AND(I3682&gt;=51202,I3682&lt;=51401),"Liberecký kraj",(IF(AND(I3682&gt;=53002,I3682&lt;=53976),"Pardubický kraj",(IF(AND(I3682&gt;=56002,I3682&lt;=57201),"Pardubický kraj",(IF(AND(I3682&gt;=60200,I3682&lt;=67201),"Jihomoravský kraj",(IF(AND(I3682&gt;=67801,I3682&lt;=68501),"Jihomoravský kraj",(IF(AND(I3682&gt;=69002,I3682&lt;=69801),"Jihomoravský kraj",(IF(AND(I3682&gt;=68601,I3682&lt;=68801),"Zlínský kraj",(IF(AND(I3682&gt;=75501,I3682&lt;=76901),"Zlínský kraj",(IF(AND(I3682&gt;=70030,I3682&lt;=74901),"Moravskoslezský kraj",(IF(AND(I3682&gt;=75000,I3682&lt;=75368),"Olomoucký kraj",(IF(AND(I3682&gt;=77200,I3682&lt;=79862),"Olomoucký kraj",(IF(AND(I3682&gt;=50011,I3682&lt;=50301),"Královéhradecký kraj",(IF(AND(I3682&gt;=54301,I3682&lt;=54303),"Královéhradecký kraj","0")))))))))))))))))))))))))))))))))))))))))))))))</f>
        <v>Jihomoravský kraj</v>
      </c>
      <c r="AB3682" t="s">
        <v>998</v>
      </c>
      <c r="AD3682" t="s">
        <v>998</v>
      </c>
      <c r="AE3682" t="s">
        <v>998</v>
      </c>
      <c r="AF3682" t="s">
        <v>998</v>
      </c>
      <c r="AG3682" s="107">
        <v>300</v>
      </c>
      <c r="AH3682" s="107">
        <v>0</v>
      </c>
      <c r="AI3682" s="107">
        <v>0</v>
      </c>
      <c r="AJ3682" t="s">
        <v>999</v>
      </c>
      <c r="AK3682" s="106">
        <v>44923</v>
      </c>
    </row>
    <row r="3683" spans="1:37" x14ac:dyDescent="0.45">
      <c r="A3683" t="s">
        <v>1649</v>
      </c>
      <c r="B3683" t="s">
        <v>18380</v>
      </c>
      <c r="C3683" t="s">
        <v>990</v>
      </c>
      <c r="D3683" t="s">
        <v>18401</v>
      </c>
      <c r="E3683" t="s">
        <v>992</v>
      </c>
      <c r="F3683" t="s">
        <v>14337</v>
      </c>
      <c r="G3683">
        <v>7</v>
      </c>
      <c r="H3683" t="s">
        <v>1005</v>
      </c>
      <c r="I3683">
        <v>63500</v>
      </c>
      <c r="K3683" t="s">
        <v>18402</v>
      </c>
      <c r="L3683" s="106">
        <v>38842</v>
      </c>
      <c r="M3683">
        <v>14597493</v>
      </c>
      <c r="N3683" t="s">
        <v>1155</v>
      </c>
      <c r="O3683" t="s">
        <v>1023</v>
      </c>
      <c r="P3683" t="s">
        <v>997</v>
      </c>
      <c r="R3683" s="109" t="str">
        <f>IF(OR(P3683="SB",Q3683="SB"),"SB",0)</f>
        <v>SB</v>
      </c>
      <c r="T3683" s="110" t="s">
        <v>998</v>
      </c>
      <c r="V3683" s="113" t="str">
        <f>IF(AND(I3683&gt;=10000,I3683&lt;=19900),"Praha",(IF(AND(I3683&gt;=25001,I3683&lt;=29501),"Středočeský kraj",(IF(AND(I3683&gt;=30100,I3683&lt;=34972),"Středočeský kraj",(IF(AND(I3683&gt;=35002,I3683&lt;=36271),"Karlovarský kraj",(IF(AND(I3683&gt;=37001,I3683&lt;=39201),"Jihočeský kraj",(IF(AND(I3683&gt;=39701,I3683&lt;=39901),"Jihočeský kraj",(IF(AND(I3683&gt;=39301,I3683&lt;=39601),"Kraj Vysočina",(IF(AND(I3683&gt;=58001,I3683&lt;=59501),"Kraj Vysočina",(IF(AND(I3683&gt;=67401,I3683&lt;=67602),"Kraj Vysočina",(IF(AND(I3683&gt;=40001,I3683&lt;=44101),"Ústecký kraj",(IF(AND(I3683&gt;=46001,I3683&lt;=47201),"Liberecký kraj",(IF(AND(I3683&gt;=51202,I3683&lt;=51401),"Liberecký kraj",(IF(AND(I3683&gt;=53002,I3683&lt;=53976),"Pardubický kraj",(IF(AND(I3683&gt;=56002,I3683&lt;=57201),"Pardubický kraj",(IF(AND(I3683&gt;=60200,I3683&lt;=67201),"Jihomoravský kraj",(IF(AND(I3683&gt;=67801,I3683&lt;=68501),"Jihomoravský kraj",(IF(AND(I3683&gt;=69002,I3683&lt;=69801),"Jihomoravský kraj",(IF(AND(I3683&gt;=68601,I3683&lt;=68801),"Zlínský kraj",(IF(AND(I3683&gt;=75501,I3683&lt;=76901),"Zlínský kraj",(IF(AND(I3683&gt;=70030,I3683&lt;=74901),"Moravskoslezský kraj",(IF(AND(I3683&gt;=75000,I3683&lt;=75368),"Olomoucký kraj",(IF(AND(I3683&gt;=77200,I3683&lt;=79862),"Olomoucký kraj",(IF(AND(I3683&gt;=50011,I3683&lt;=50301),"Královéhradecký kraj",(IF(AND(I3683&gt;=54301,I3683&lt;=54303),"Královéhradecký kraj","0")))))))))))))))))))))))))))))))))))))))))))))))</f>
        <v>Jihomoravský kraj</v>
      </c>
      <c r="AB3683" t="s">
        <v>998</v>
      </c>
      <c r="AD3683" t="s">
        <v>998</v>
      </c>
      <c r="AE3683" t="s">
        <v>998</v>
      </c>
      <c r="AF3683" t="s">
        <v>998</v>
      </c>
      <c r="AG3683" s="107">
        <v>300</v>
      </c>
      <c r="AH3683" s="107">
        <v>0</v>
      </c>
      <c r="AI3683" s="107">
        <v>0</v>
      </c>
      <c r="AJ3683" t="s">
        <v>999</v>
      </c>
      <c r="AK3683" s="106">
        <v>44924</v>
      </c>
    </row>
    <row r="3684" spans="1:37" x14ac:dyDescent="0.45">
      <c r="A3684" t="s">
        <v>1213</v>
      </c>
      <c r="B3684" t="s">
        <v>18502</v>
      </c>
      <c r="C3684" t="s">
        <v>1002</v>
      </c>
      <c r="D3684" t="s">
        <v>18503</v>
      </c>
      <c r="E3684" t="s">
        <v>992</v>
      </c>
      <c r="F3684" t="s">
        <v>18504</v>
      </c>
      <c r="G3684">
        <v>12</v>
      </c>
      <c r="H3684" t="s">
        <v>1005</v>
      </c>
      <c r="I3684">
        <v>63500</v>
      </c>
      <c r="K3684" t="s">
        <v>18505</v>
      </c>
      <c r="L3684" s="106">
        <v>41029</v>
      </c>
      <c r="M3684">
        <v>14610631</v>
      </c>
      <c r="N3684" t="s">
        <v>996</v>
      </c>
      <c r="O3684" t="s">
        <v>12</v>
      </c>
      <c r="P3684" t="s">
        <v>997</v>
      </c>
      <c r="R3684" s="109" t="str">
        <f>IF(OR(P3684="SB",Q3684="SB"),"SB",0)</f>
        <v>SB</v>
      </c>
      <c r="T3684" s="110" t="s">
        <v>998</v>
      </c>
      <c r="V3684" s="113" t="str">
        <f>IF(AND(I3684&gt;=10000,I3684&lt;=19900),"Praha",(IF(AND(I3684&gt;=25001,I3684&lt;=29501),"Středočeský kraj",(IF(AND(I3684&gt;=30100,I3684&lt;=34972),"Středočeský kraj",(IF(AND(I3684&gt;=35002,I3684&lt;=36271),"Karlovarský kraj",(IF(AND(I3684&gt;=37001,I3684&lt;=39201),"Jihočeský kraj",(IF(AND(I3684&gt;=39701,I3684&lt;=39901),"Jihočeský kraj",(IF(AND(I3684&gt;=39301,I3684&lt;=39601),"Kraj Vysočina",(IF(AND(I3684&gt;=58001,I3684&lt;=59501),"Kraj Vysočina",(IF(AND(I3684&gt;=67401,I3684&lt;=67602),"Kraj Vysočina",(IF(AND(I3684&gt;=40001,I3684&lt;=44101),"Ústecký kraj",(IF(AND(I3684&gt;=46001,I3684&lt;=47201),"Liberecký kraj",(IF(AND(I3684&gt;=51202,I3684&lt;=51401),"Liberecký kraj",(IF(AND(I3684&gt;=53002,I3684&lt;=53976),"Pardubický kraj",(IF(AND(I3684&gt;=56002,I3684&lt;=57201),"Pardubický kraj",(IF(AND(I3684&gt;=60200,I3684&lt;=67201),"Jihomoravský kraj",(IF(AND(I3684&gt;=67801,I3684&lt;=68501),"Jihomoravský kraj",(IF(AND(I3684&gt;=69002,I3684&lt;=69801),"Jihomoravský kraj",(IF(AND(I3684&gt;=68601,I3684&lt;=68801),"Zlínský kraj",(IF(AND(I3684&gt;=75501,I3684&lt;=76901),"Zlínský kraj",(IF(AND(I3684&gt;=70030,I3684&lt;=74901),"Moravskoslezský kraj",(IF(AND(I3684&gt;=75000,I3684&lt;=75368),"Olomoucký kraj",(IF(AND(I3684&gt;=77200,I3684&lt;=79862),"Olomoucký kraj",(IF(AND(I3684&gt;=50011,I3684&lt;=50301),"Královéhradecký kraj",(IF(AND(I3684&gt;=54301,I3684&lt;=54303),"Královéhradecký kraj","0")))))))))))))))))))))))))))))))))))))))))))))))</f>
        <v>Jihomoravský kraj</v>
      </c>
      <c r="AB3684" t="s">
        <v>998</v>
      </c>
      <c r="AD3684" t="s">
        <v>998</v>
      </c>
      <c r="AE3684" t="s">
        <v>998</v>
      </c>
      <c r="AF3684" t="s">
        <v>998</v>
      </c>
      <c r="AG3684" s="107">
        <v>300</v>
      </c>
      <c r="AH3684" s="107">
        <v>0</v>
      </c>
      <c r="AI3684" s="107">
        <v>0</v>
      </c>
      <c r="AJ3684" t="s">
        <v>999</v>
      </c>
      <c r="AK3684" s="106">
        <v>44923</v>
      </c>
    </row>
    <row r="3685" spans="1:37" x14ac:dyDescent="0.45">
      <c r="A3685" t="s">
        <v>1013</v>
      </c>
      <c r="B3685" t="s">
        <v>18516</v>
      </c>
      <c r="C3685" t="s">
        <v>1002</v>
      </c>
      <c r="D3685" t="s">
        <v>18520</v>
      </c>
      <c r="E3685" t="s">
        <v>992</v>
      </c>
      <c r="F3685" t="s">
        <v>18521</v>
      </c>
      <c r="G3685">
        <v>7</v>
      </c>
      <c r="H3685" t="s">
        <v>1005</v>
      </c>
      <c r="I3685">
        <v>63500</v>
      </c>
      <c r="K3685" t="s">
        <v>18522</v>
      </c>
      <c r="L3685" s="106">
        <v>39752</v>
      </c>
      <c r="M3685">
        <v>14625078</v>
      </c>
      <c r="N3685" t="s">
        <v>996</v>
      </c>
      <c r="O3685" t="s">
        <v>12</v>
      </c>
      <c r="P3685" t="s">
        <v>997</v>
      </c>
      <c r="R3685" s="109" t="str">
        <f>IF(OR(P3685="SB",Q3685="SB"),"SB",0)</f>
        <v>SB</v>
      </c>
      <c r="T3685" s="110" t="s">
        <v>998</v>
      </c>
      <c r="V3685" s="113" t="str">
        <f>IF(AND(I3685&gt;=10000,I3685&lt;=19900),"Praha",(IF(AND(I3685&gt;=25001,I3685&lt;=29501),"Středočeský kraj",(IF(AND(I3685&gt;=30100,I3685&lt;=34972),"Středočeský kraj",(IF(AND(I3685&gt;=35002,I3685&lt;=36271),"Karlovarský kraj",(IF(AND(I3685&gt;=37001,I3685&lt;=39201),"Jihočeský kraj",(IF(AND(I3685&gt;=39701,I3685&lt;=39901),"Jihočeský kraj",(IF(AND(I3685&gt;=39301,I3685&lt;=39601),"Kraj Vysočina",(IF(AND(I3685&gt;=58001,I3685&lt;=59501),"Kraj Vysočina",(IF(AND(I3685&gt;=67401,I3685&lt;=67602),"Kraj Vysočina",(IF(AND(I3685&gt;=40001,I3685&lt;=44101),"Ústecký kraj",(IF(AND(I3685&gt;=46001,I3685&lt;=47201),"Liberecký kraj",(IF(AND(I3685&gt;=51202,I3685&lt;=51401),"Liberecký kraj",(IF(AND(I3685&gt;=53002,I3685&lt;=53976),"Pardubický kraj",(IF(AND(I3685&gt;=56002,I3685&lt;=57201),"Pardubický kraj",(IF(AND(I3685&gt;=60200,I3685&lt;=67201),"Jihomoravský kraj",(IF(AND(I3685&gt;=67801,I3685&lt;=68501),"Jihomoravský kraj",(IF(AND(I3685&gt;=69002,I3685&lt;=69801),"Jihomoravský kraj",(IF(AND(I3685&gt;=68601,I3685&lt;=68801),"Zlínský kraj",(IF(AND(I3685&gt;=75501,I3685&lt;=76901),"Zlínský kraj",(IF(AND(I3685&gt;=70030,I3685&lt;=74901),"Moravskoslezský kraj",(IF(AND(I3685&gt;=75000,I3685&lt;=75368),"Olomoucký kraj",(IF(AND(I3685&gt;=77200,I3685&lt;=79862),"Olomoucký kraj",(IF(AND(I3685&gt;=50011,I3685&lt;=50301),"Královéhradecký kraj",(IF(AND(I3685&gt;=54301,I3685&lt;=54303),"Královéhradecký kraj","0")))))))))))))))))))))))))))))))))))))))))))))))</f>
        <v>Jihomoravský kraj</v>
      </c>
      <c r="AB3685" t="s">
        <v>998</v>
      </c>
      <c r="AD3685" t="s">
        <v>998</v>
      </c>
      <c r="AE3685" t="s">
        <v>998</v>
      </c>
      <c r="AF3685" t="s">
        <v>998</v>
      </c>
      <c r="AG3685" s="107">
        <v>300</v>
      </c>
      <c r="AH3685" s="107">
        <v>0</v>
      </c>
      <c r="AI3685" s="107">
        <v>0</v>
      </c>
      <c r="AJ3685" t="s">
        <v>999</v>
      </c>
      <c r="AK3685" s="106">
        <v>44923</v>
      </c>
    </row>
    <row r="3686" spans="1:37" x14ac:dyDescent="0.45">
      <c r="A3686" t="s">
        <v>1169</v>
      </c>
      <c r="B3686" t="s">
        <v>18852</v>
      </c>
      <c r="C3686" t="s">
        <v>990</v>
      </c>
      <c r="D3686" t="s">
        <v>18855</v>
      </c>
      <c r="E3686" t="s">
        <v>992</v>
      </c>
      <c r="F3686" t="s">
        <v>1273</v>
      </c>
      <c r="G3686">
        <v>118</v>
      </c>
      <c r="H3686" t="s">
        <v>1005</v>
      </c>
      <c r="I3686">
        <v>63500</v>
      </c>
      <c r="K3686" t="s">
        <v>18856</v>
      </c>
      <c r="L3686" s="106">
        <v>39148</v>
      </c>
      <c r="M3686">
        <v>14666003</v>
      </c>
      <c r="N3686" t="s">
        <v>996</v>
      </c>
      <c r="O3686" t="s">
        <v>12</v>
      </c>
      <c r="P3686" t="s">
        <v>997</v>
      </c>
      <c r="R3686" s="109" t="str">
        <f>IF(OR(P3686="SB",Q3686="SB"),"SB",0)</f>
        <v>SB</v>
      </c>
      <c r="T3686" s="110" t="s">
        <v>998</v>
      </c>
      <c r="V3686" s="113" t="str">
        <f>IF(AND(I3686&gt;=10000,I3686&lt;=19900),"Praha",(IF(AND(I3686&gt;=25001,I3686&lt;=29501),"Středočeský kraj",(IF(AND(I3686&gt;=30100,I3686&lt;=34972),"Středočeský kraj",(IF(AND(I3686&gt;=35002,I3686&lt;=36271),"Karlovarský kraj",(IF(AND(I3686&gt;=37001,I3686&lt;=39201),"Jihočeský kraj",(IF(AND(I3686&gt;=39701,I3686&lt;=39901),"Jihočeský kraj",(IF(AND(I3686&gt;=39301,I3686&lt;=39601),"Kraj Vysočina",(IF(AND(I3686&gt;=58001,I3686&lt;=59501),"Kraj Vysočina",(IF(AND(I3686&gt;=67401,I3686&lt;=67602),"Kraj Vysočina",(IF(AND(I3686&gt;=40001,I3686&lt;=44101),"Ústecký kraj",(IF(AND(I3686&gt;=46001,I3686&lt;=47201),"Liberecký kraj",(IF(AND(I3686&gt;=51202,I3686&lt;=51401),"Liberecký kraj",(IF(AND(I3686&gt;=53002,I3686&lt;=53976),"Pardubický kraj",(IF(AND(I3686&gt;=56002,I3686&lt;=57201),"Pardubický kraj",(IF(AND(I3686&gt;=60200,I3686&lt;=67201),"Jihomoravský kraj",(IF(AND(I3686&gt;=67801,I3686&lt;=68501),"Jihomoravský kraj",(IF(AND(I3686&gt;=69002,I3686&lt;=69801),"Jihomoravský kraj",(IF(AND(I3686&gt;=68601,I3686&lt;=68801),"Zlínský kraj",(IF(AND(I3686&gt;=75501,I3686&lt;=76901),"Zlínský kraj",(IF(AND(I3686&gt;=70030,I3686&lt;=74901),"Moravskoslezský kraj",(IF(AND(I3686&gt;=75000,I3686&lt;=75368),"Olomoucký kraj",(IF(AND(I3686&gt;=77200,I3686&lt;=79862),"Olomoucký kraj",(IF(AND(I3686&gt;=50011,I3686&lt;=50301),"Královéhradecký kraj",(IF(AND(I3686&gt;=54301,I3686&lt;=54303),"Královéhradecký kraj","0")))))))))))))))))))))))))))))))))))))))))))))))</f>
        <v>Jihomoravský kraj</v>
      </c>
      <c r="AB3686" t="s">
        <v>998</v>
      </c>
      <c r="AD3686" t="s">
        <v>998</v>
      </c>
      <c r="AE3686" t="s">
        <v>998</v>
      </c>
      <c r="AF3686" t="s">
        <v>998</v>
      </c>
      <c r="AG3686" s="107">
        <v>300</v>
      </c>
      <c r="AH3686" s="107">
        <v>0</v>
      </c>
      <c r="AI3686" s="107">
        <v>0</v>
      </c>
      <c r="AJ3686" t="s">
        <v>999</v>
      </c>
      <c r="AK3686" s="106">
        <v>44923</v>
      </c>
    </row>
    <row r="3687" spans="1:37" x14ac:dyDescent="0.45">
      <c r="A3687" t="s">
        <v>18994</v>
      </c>
      <c r="B3687" t="s">
        <v>18995</v>
      </c>
      <c r="C3687" t="s">
        <v>990</v>
      </c>
      <c r="D3687" t="s">
        <v>18996</v>
      </c>
      <c r="E3687" t="s">
        <v>992</v>
      </c>
      <c r="F3687" t="s">
        <v>12522</v>
      </c>
      <c r="G3687" t="s">
        <v>18997</v>
      </c>
      <c r="H3687" t="s">
        <v>1005</v>
      </c>
      <c r="I3687">
        <v>63500</v>
      </c>
      <c r="K3687" t="s">
        <v>18998</v>
      </c>
      <c r="L3687" s="106">
        <v>39782</v>
      </c>
      <c r="M3687">
        <v>14726930</v>
      </c>
      <c r="N3687" t="s">
        <v>996</v>
      </c>
      <c r="O3687" t="s">
        <v>12</v>
      </c>
      <c r="P3687" t="s">
        <v>997</v>
      </c>
      <c r="R3687" s="109" t="str">
        <f>IF(OR(P3687="SB",Q3687="SB"),"SB",0)</f>
        <v>SB</v>
      </c>
      <c r="T3687" s="110" t="s">
        <v>998</v>
      </c>
      <c r="V3687" s="113" t="str">
        <f>IF(AND(I3687&gt;=10000,I3687&lt;=19900),"Praha",(IF(AND(I3687&gt;=25001,I3687&lt;=29501),"Středočeský kraj",(IF(AND(I3687&gt;=30100,I3687&lt;=34972),"Středočeský kraj",(IF(AND(I3687&gt;=35002,I3687&lt;=36271),"Karlovarský kraj",(IF(AND(I3687&gt;=37001,I3687&lt;=39201),"Jihočeský kraj",(IF(AND(I3687&gt;=39701,I3687&lt;=39901),"Jihočeský kraj",(IF(AND(I3687&gt;=39301,I3687&lt;=39601),"Kraj Vysočina",(IF(AND(I3687&gt;=58001,I3687&lt;=59501),"Kraj Vysočina",(IF(AND(I3687&gt;=67401,I3687&lt;=67602),"Kraj Vysočina",(IF(AND(I3687&gt;=40001,I3687&lt;=44101),"Ústecký kraj",(IF(AND(I3687&gt;=46001,I3687&lt;=47201),"Liberecký kraj",(IF(AND(I3687&gt;=51202,I3687&lt;=51401),"Liberecký kraj",(IF(AND(I3687&gt;=53002,I3687&lt;=53976),"Pardubický kraj",(IF(AND(I3687&gt;=56002,I3687&lt;=57201),"Pardubický kraj",(IF(AND(I3687&gt;=60200,I3687&lt;=67201),"Jihomoravský kraj",(IF(AND(I3687&gt;=67801,I3687&lt;=68501),"Jihomoravský kraj",(IF(AND(I3687&gt;=69002,I3687&lt;=69801),"Jihomoravský kraj",(IF(AND(I3687&gt;=68601,I3687&lt;=68801),"Zlínský kraj",(IF(AND(I3687&gt;=75501,I3687&lt;=76901),"Zlínský kraj",(IF(AND(I3687&gt;=70030,I3687&lt;=74901),"Moravskoslezský kraj",(IF(AND(I3687&gt;=75000,I3687&lt;=75368),"Olomoucký kraj",(IF(AND(I3687&gt;=77200,I3687&lt;=79862),"Olomoucký kraj",(IF(AND(I3687&gt;=50011,I3687&lt;=50301),"Královéhradecký kraj",(IF(AND(I3687&gt;=54301,I3687&lt;=54303),"Královéhradecký kraj","0")))))))))))))))))))))))))))))))))))))))))))))))</f>
        <v>Jihomoravský kraj</v>
      </c>
      <c r="AB3687" t="s">
        <v>998</v>
      </c>
      <c r="AD3687" t="s">
        <v>998</v>
      </c>
      <c r="AE3687" t="s">
        <v>998</v>
      </c>
      <c r="AF3687" t="s">
        <v>998</v>
      </c>
      <c r="AG3687" s="107">
        <v>300</v>
      </c>
      <c r="AH3687" s="107">
        <v>0</v>
      </c>
      <c r="AI3687" s="107">
        <v>0</v>
      </c>
      <c r="AJ3687" t="s">
        <v>999</v>
      </c>
      <c r="AK3687" s="106">
        <v>44923</v>
      </c>
    </row>
    <row r="3688" spans="1:37" x14ac:dyDescent="0.45">
      <c r="A3688" t="s">
        <v>1349</v>
      </c>
      <c r="B3688" t="s">
        <v>9003</v>
      </c>
      <c r="C3688" t="s">
        <v>1002</v>
      </c>
      <c r="D3688" t="s">
        <v>9004</v>
      </c>
      <c r="E3688" t="s">
        <v>992</v>
      </c>
      <c r="F3688" t="s">
        <v>3625</v>
      </c>
      <c r="G3688">
        <v>37</v>
      </c>
      <c r="H3688" t="s">
        <v>1005</v>
      </c>
      <c r="I3688">
        <v>63500</v>
      </c>
      <c r="K3688" t="s">
        <v>9005</v>
      </c>
      <c r="L3688" s="106">
        <v>40433</v>
      </c>
      <c r="M3688">
        <v>14580117</v>
      </c>
      <c r="N3688" t="s">
        <v>1144</v>
      </c>
      <c r="O3688" t="s">
        <v>12</v>
      </c>
      <c r="P3688" t="s">
        <v>997</v>
      </c>
      <c r="R3688" s="109" t="str">
        <f>IF(OR(P3688="SB",Q3688="SB"),"SB",0)</f>
        <v>SB</v>
      </c>
      <c r="V3688" s="113" t="str">
        <f>IF(AND(I3688&gt;=10000,I3688&lt;=19900),"Praha",(IF(AND(I3688&gt;=25001,I3688&lt;=29501),"Středočeský kraj",(IF(AND(I3688&gt;=30100,I3688&lt;=34972),"Středočeský kraj",(IF(AND(I3688&gt;=35002,I3688&lt;=36271),"Karlovarský kraj",(IF(AND(I3688&gt;=37001,I3688&lt;=39201),"Jihočeský kraj",(IF(AND(I3688&gt;=39701,I3688&lt;=39901),"Jihočeský kraj",(IF(AND(I3688&gt;=39301,I3688&lt;=39601),"Kraj Vysočina",(IF(AND(I3688&gt;=58001,I3688&lt;=59501),"Kraj Vysočina",(IF(AND(I3688&gt;=67401,I3688&lt;=67602),"Kraj Vysočina",(IF(AND(I3688&gt;=40001,I3688&lt;=44101),"Ústecký kraj",(IF(AND(I3688&gt;=46001,I3688&lt;=47201),"Liberecký kraj",(IF(AND(I3688&gt;=51202,I3688&lt;=51401),"Liberecký kraj",(IF(AND(I3688&gt;=53002,I3688&lt;=53976),"Pardubický kraj",(IF(AND(I3688&gt;=56002,I3688&lt;=57201),"Pardubický kraj",(IF(AND(I3688&gt;=60200,I3688&lt;=67201),"Jihomoravský kraj",(IF(AND(I3688&gt;=67801,I3688&lt;=68501),"Jihomoravský kraj",(IF(AND(I3688&gt;=69002,I3688&lt;=69801),"Jihomoravský kraj",(IF(AND(I3688&gt;=68601,I3688&lt;=68801),"Zlínský kraj",(IF(AND(I3688&gt;=75501,I3688&lt;=76901),"Zlínský kraj",(IF(AND(I3688&gt;=70030,I3688&lt;=74901),"Moravskoslezský kraj",(IF(AND(I3688&gt;=75000,I3688&lt;=75368),"Olomoucký kraj",(IF(AND(I3688&gt;=77200,I3688&lt;=79862),"Olomoucký kraj",(IF(AND(I3688&gt;=50011,I3688&lt;=50301),"Královéhradecký kraj",(IF(AND(I3688&gt;=54301,I3688&lt;=54303),"Královéhradecký kraj","0")))))))))))))))))))))))))))))))))))))))))))))))</f>
        <v>Jihomoravský kraj</v>
      </c>
      <c r="AD3688" t="s">
        <v>998</v>
      </c>
      <c r="AE3688" t="s">
        <v>998</v>
      </c>
      <c r="AF3688" t="s">
        <v>998</v>
      </c>
      <c r="AG3688" s="107">
        <v>300</v>
      </c>
      <c r="AH3688" s="107">
        <v>0</v>
      </c>
      <c r="AI3688" s="107">
        <v>0</v>
      </c>
      <c r="AJ3688" t="s">
        <v>999</v>
      </c>
      <c r="AK3688" s="106">
        <v>44877</v>
      </c>
    </row>
    <row r="3689" spans="1:37" x14ac:dyDescent="0.45">
      <c r="A3689" t="s">
        <v>1007</v>
      </c>
      <c r="B3689" t="s">
        <v>18342</v>
      </c>
      <c r="C3689" t="s">
        <v>990</v>
      </c>
      <c r="D3689" t="s">
        <v>18343</v>
      </c>
      <c r="E3689" t="s">
        <v>992</v>
      </c>
      <c r="F3689" t="s">
        <v>5114</v>
      </c>
      <c r="G3689">
        <v>4</v>
      </c>
      <c r="H3689" t="s">
        <v>1005</v>
      </c>
      <c r="I3689">
        <v>63500</v>
      </c>
      <c r="K3689" t="s">
        <v>18344</v>
      </c>
      <c r="L3689" s="106">
        <v>40554</v>
      </c>
      <c r="M3689">
        <v>14589817</v>
      </c>
      <c r="N3689" t="s">
        <v>1144</v>
      </c>
      <c r="O3689" t="s">
        <v>12</v>
      </c>
      <c r="P3689" t="s">
        <v>997</v>
      </c>
      <c r="R3689" s="109" t="str">
        <f>IF(OR(P3689="SB",Q3689="SB"),"SB",0)</f>
        <v>SB</v>
      </c>
      <c r="V3689" s="113" t="str">
        <f>IF(AND(I3689&gt;=10000,I3689&lt;=19900),"Praha",(IF(AND(I3689&gt;=25001,I3689&lt;=29501),"Středočeský kraj",(IF(AND(I3689&gt;=30100,I3689&lt;=34972),"Středočeský kraj",(IF(AND(I3689&gt;=35002,I3689&lt;=36271),"Karlovarský kraj",(IF(AND(I3689&gt;=37001,I3689&lt;=39201),"Jihočeský kraj",(IF(AND(I3689&gt;=39701,I3689&lt;=39901),"Jihočeský kraj",(IF(AND(I3689&gt;=39301,I3689&lt;=39601),"Kraj Vysočina",(IF(AND(I3689&gt;=58001,I3689&lt;=59501),"Kraj Vysočina",(IF(AND(I3689&gt;=67401,I3689&lt;=67602),"Kraj Vysočina",(IF(AND(I3689&gt;=40001,I3689&lt;=44101),"Ústecký kraj",(IF(AND(I3689&gt;=46001,I3689&lt;=47201),"Liberecký kraj",(IF(AND(I3689&gt;=51202,I3689&lt;=51401),"Liberecký kraj",(IF(AND(I3689&gt;=53002,I3689&lt;=53976),"Pardubický kraj",(IF(AND(I3689&gt;=56002,I3689&lt;=57201),"Pardubický kraj",(IF(AND(I3689&gt;=60200,I3689&lt;=67201),"Jihomoravský kraj",(IF(AND(I3689&gt;=67801,I3689&lt;=68501),"Jihomoravský kraj",(IF(AND(I3689&gt;=69002,I3689&lt;=69801),"Jihomoravský kraj",(IF(AND(I3689&gt;=68601,I3689&lt;=68801),"Zlínský kraj",(IF(AND(I3689&gt;=75501,I3689&lt;=76901),"Zlínský kraj",(IF(AND(I3689&gt;=70030,I3689&lt;=74901),"Moravskoslezský kraj",(IF(AND(I3689&gt;=75000,I3689&lt;=75368),"Olomoucký kraj",(IF(AND(I3689&gt;=77200,I3689&lt;=79862),"Olomoucký kraj",(IF(AND(I3689&gt;=50011,I3689&lt;=50301),"Královéhradecký kraj",(IF(AND(I3689&gt;=54301,I3689&lt;=54303),"Královéhradecký kraj","0")))))))))))))))))))))))))))))))))))))))))))))))</f>
        <v>Jihomoravský kraj</v>
      </c>
      <c r="AD3689" t="s">
        <v>998</v>
      </c>
      <c r="AE3689" t="s">
        <v>998</v>
      </c>
      <c r="AF3689" t="s">
        <v>998</v>
      </c>
      <c r="AG3689" s="107">
        <v>300</v>
      </c>
      <c r="AH3689" s="107">
        <v>0</v>
      </c>
      <c r="AI3689" s="107">
        <v>0</v>
      </c>
      <c r="AJ3689" t="s">
        <v>999</v>
      </c>
      <c r="AK3689" s="106">
        <v>44877</v>
      </c>
    </row>
    <row r="3690" spans="1:37" x14ac:dyDescent="0.45">
      <c r="A3690" t="s">
        <v>1189</v>
      </c>
      <c r="B3690" t="s">
        <v>18348</v>
      </c>
      <c r="C3690" t="s">
        <v>1002</v>
      </c>
      <c r="D3690" t="s">
        <v>18349</v>
      </c>
      <c r="E3690" t="s">
        <v>992</v>
      </c>
      <c r="F3690" t="s">
        <v>5646</v>
      </c>
      <c r="G3690">
        <v>4</v>
      </c>
      <c r="H3690" t="s">
        <v>1005</v>
      </c>
      <c r="I3690">
        <v>63500</v>
      </c>
      <c r="K3690" t="s">
        <v>18344</v>
      </c>
      <c r="L3690" s="106">
        <v>39365</v>
      </c>
      <c r="M3690">
        <v>14590221</v>
      </c>
      <c r="N3690" t="s">
        <v>1144</v>
      </c>
      <c r="O3690" t="s">
        <v>12</v>
      </c>
      <c r="P3690" t="s">
        <v>997</v>
      </c>
      <c r="R3690" s="109" t="str">
        <f>IF(OR(P3690="SB",Q3690="SB"),"SB",0)</f>
        <v>SB</v>
      </c>
      <c r="V3690" s="113" t="str">
        <f>IF(AND(I3690&gt;=10000,I3690&lt;=19900),"Praha",(IF(AND(I3690&gt;=25001,I3690&lt;=29501),"Středočeský kraj",(IF(AND(I3690&gt;=30100,I3690&lt;=34972),"Středočeský kraj",(IF(AND(I3690&gt;=35002,I3690&lt;=36271),"Karlovarský kraj",(IF(AND(I3690&gt;=37001,I3690&lt;=39201),"Jihočeský kraj",(IF(AND(I3690&gt;=39701,I3690&lt;=39901),"Jihočeský kraj",(IF(AND(I3690&gt;=39301,I3690&lt;=39601),"Kraj Vysočina",(IF(AND(I3690&gt;=58001,I3690&lt;=59501),"Kraj Vysočina",(IF(AND(I3690&gt;=67401,I3690&lt;=67602),"Kraj Vysočina",(IF(AND(I3690&gt;=40001,I3690&lt;=44101),"Ústecký kraj",(IF(AND(I3690&gt;=46001,I3690&lt;=47201),"Liberecký kraj",(IF(AND(I3690&gt;=51202,I3690&lt;=51401),"Liberecký kraj",(IF(AND(I3690&gt;=53002,I3690&lt;=53976),"Pardubický kraj",(IF(AND(I3690&gt;=56002,I3690&lt;=57201),"Pardubický kraj",(IF(AND(I3690&gt;=60200,I3690&lt;=67201),"Jihomoravský kraj",(IF(AND(I3690&gt;=67801,I3690&lt;=68501),"Jihomoravský kraj",(IF(AND(I3690&gt;=69002,I3690&lt;=69801),"Jihomoravský kraj",(IF(AND(I3690&gt;=68601,I3690&lt;=68801),"Zlínský kraj",(IF(AND(I3690&gt;=75501,I3690&lt;=76901),"Zlínský kraj",(IF(AND(I3690&gt;=70030,I3690&lt;=74901),"Moravskoslezský kraj",(IF(AND(I3690&gt;=75000,I3690&lt;=75368),"Olomoucký kraj",(IF(AND(I3690&gt;=77200,I3690&lt;=79862),"Olomoucký kraj",(IF(AND(I3690&gt;=50011,I3690&lt;=50301),"Královéhradecký kraj",(IF(AND(I3690&gt;=54301,I3690&lt;=54303),"Královéhradecký kraj","0")))))))))))))))))))))))))))))))))))))))))))))))</f>
        <v>Jihomoravský kraj</v>
      </c>
      <c r="AD3690" t="s">
        <v>998</v>
      </c>
      <c r="AE3690" t="s">
        <v>998</v>
      </c>
      <c r="AF3690" t="s">
        <v>998</v>
      </c>
      <c r="AG3690" s="107">
        <v>300</v>
      </c>
      <c r="AH3690" s="107">
        <v>0</v>
      </c>
      <c r="AI3690" s="107">
        <v>0</v>
      </c>
      <c r="AJ3690" t="s">
        <v>999</v>
      </c>
      <c r="AK3690" s="106">
        <v>44877</v>
      </c>
    </row>
    <row r="3691" spans="1:37" x14ac:dyDescent="0.45">
      <c r="A3691" t="s">
        <v>1225</v>
      </c>
      <c r="B3691" t="s">
        <v>13383</v>
      </c>
      <c r="C3691" t="s">
        <v>1002</v>
      </c>
      <c r="D3691" t="s">
        <v>18817</v>
      </c>
      <c r="E3691" t="s">
        <v>992</v>
      </c>
      <c r="F3691" t="s">
        <v>4249</v>
      </c>
      <c r="G3691">
        <v>20</v>
      </c>
      <c r="H3691" t="s">
        <v>1005</v>
      </c>
      <c r="I3691">
        <v>63500</v>
      </c>
      <c r="K3691" t="s">
        <v>18818</v>
      </c>
      <c r="L3691" s="106">
        <v>39137</v>
      </c>
      <c r="M3691">
        <v>14579612</v>
      </c>
      <c r="N3691" t="s">
        <v>1144</v>
      </c>
      <c r="O3691" t="s">
        <v>12</v>
      </c>
      <c r="P3691" t="s">
        <v>997</v>
      </c>
      <c r="R3691" s="109" t="str">
        <f>IF(OR(P3691="SB",Q3691="SB"),"SB",0)</f>
        <v>SB</v>
      </c>
      <c r="V3691" s="113" t="str">
        <f>IF(AND(I3691&gt;=10000,I3691&lt;=19900),"Praha",(IF(AND(I3691&gt;=25001,I3691&lt;=29501),"Středočeský kraj",(IF(AND(I3691&gt;=30100,I3691&lt;=34972),"Středočeský kraj",(IF(AND(I3691&gt;=35002,I3691&lt;=36271),"Karlovarský kraj",(IF(AND(I3691&gt;=37001,I3691&lt;=39201),"Jihočeský kraj",(IF(AND(I3691&gt;=39701,I3691&lt;=39901),"Jihočeský kraj",(IF(AND(I3691&gt;=39301,I3691&lt;=39601),"Kraj Vysočina",(IF(AND(I3691&gt;=58001,I3691&lt;=59501),"Kraj Vysočina",(IF(AND(I3691&gt;=67401,I3691&lt;=67602),"Kraj Vysočina",(IF(AND(I3691&gt;=40001,I3691&lt;=44101),"Ústecký kraj",(IF(AND(I3691&gt;=46001,I3691&lt;=47201),"Liberecký kraj",(IF(AND(I3691&gt;=51202,I3691&lt;=51401),"Liberecký kraj",(IF(AND(I3691&gt;=53002,I3691&lt;=53976),"Pardubický kraj",(IF(AND(I3691&gt;=56002,I3691&lt;=57201),"Pardubický kraj",(IF(AND(I3691&gt;=60200,I3691&lt;=67201),"Jihomoravský kraj",(IF(AND(I3691&gt;=67801,I3691&lt;=68501),"Jihomoravský kraj",(IF(AND(I3691&gt;=69002,I3691&lt;=69801),"Jihomoravský kraj",(IF(AND(I3691&gt;=68601,I3691&lt;=68801),"Zlínský kraj",(IF(AND(I3691&gt;=75501,I3691&lt;=76901),"Zlínský kraj",(IF(AND(I3691&gt;=70030,I3691&lt;=74901),"Moravskoslezský kraj",(IF(AND(I3691&gt;=75000,I3691&lt;=75368),"Olomoucký kraj",(IF(AND(I3691&gt;=77200,I3691&lt;=79862),"Olomoucký kraj",(IF(AND(I3691&gt;=50011,I3691&lt;=50301),"Královéhradecký kraj",(IF(AND(I3691&gt;=54301,I3691&lt;=54303),"Královéhradecký kraj","0")))))))))))))))))))))))))))))))))))))))))))))))</f>
        <v>Jihomoravský kraj</v>
      </c>
      <c r="AD3691" t="s">
        <v>998</v>
      </c>
      <c r="AE3691" t="s">
        <v>998</v>
      </c>
      <c r="AF3691" t="s">
        <v>998</v>
      </c>
      <c r="AG3691" s="107">
        <v>300</v>
      </c>
      <c r="AH3691" s="107">
        <v>0</v>
      </c>
      <c r="AI3691" s="107">
        <v>0</v>
      </c>
      <c r="AJ3691" t="s">
        <v>999</v>
      </c>
      <c r="AK3691" s="106">
        <v>44877</v>
      </c>
    </row>
    <row r="3692" spans="1:37" x14ac:dyDescent="0.45">
      <c r="A3692" t="s">
        <v>1164</v>
      </c>
      <c r="B3692" t="s">
        <v>18852</v>
      </c>
      <c r="C3692" t="s">
        <v>990</v>
      </c>
      <c r="D3692" t="s">
        <v>18853</v>
      </c>
      <c r="E3692" t="s">
        <v>992</v>
      </c>
      <c r="F3692" t="s">
        <v>1273</v>
      </c>
      <c r="G3692">
        <v>118</v>
      </c>
      <c r="H3692" t="s">
        <v>1005</v>
      </c>
      <c r="I3692">
        <v>63500</v>
      </c>
      <c r="K3692" t="s">
        <v>18854</v>
      </c>
      <c r="L3692" s="106">
        <v>39891</v>
      </c>
      <c r="M3692">
        <v>14665902</v>
      </c>
      <c r="N3692" t="s">
        <v>996</v>
      </c>
      <c r="O3692" t="s">
        <v>12</v>
      </c>
      <c r="P3692" t="s">
        <v>997</v>
      </c>
      <c r="R3692" s="109" t="str">
        <f>IF(OR(P3692="SB",Q3692="SB"),"SB",0)</f>
        <v>SB</v>
      </c>
      <c r="V3692" s="113" t="str">
        <f>IF(AND(I3692&gt;=10000,I3692&lt;=19900),"Praha",(IF(AND(I3692&gt;=25001,I3692&lt;=29501),"Středočeský kraj",(IF(AND(I3692&gt;=30100,I3692&lt;=34972),"Středočeský kraj",(IF(AND(I3692&gt;=35002,I3692&lt;=36271),"Karlovarský kraj",(IF(AND(I3692&gt;=37001,I3692&lt;=39201),"Jihočeský kraj",(IF(AND(I3692&gt;=39701,I3692&lt;=39901),"Jihočeský kraj",(IF(AND(I3692&gt;=39301,I3692&lt;=39601),"Kraj Vysočina",(IF(AND(I3692&gt;=58001,I3692&lt;=59501),"Kraj Vysočina",(IF(AND(I3692&gt;=67401,I3692&lt;=67602),"Kraj Vysočina",(IF(AND(I3692&gt;=40001,I3692&lt;=44101),"Ústecký kraj",(IF(AND(I3692&gt;=46001,I3692&lt;=47201),"Liberecký kraj",(IF(AND(I3692&gt;=51202,I3692&lt;=51401),"Liberecký kraj",(IF(AND(I3692&gt;=53002,I3692&lt;=53976),"Pardubický kraj",(IF(AND(I3692&gt;=56002,I3692&lt;=57201),"Pardubický kraj",(IF(AND(I3692&gt;=60200,I3692&lt;=67201),"Jihomoravský kraj",(IF(AND(I3692&gt;=67801,I3692&lt;=68501),"Jihomoravský kraj",(IF(AND(I3692&gt;=69002,I3692&lt;=69801),"Jihomoravský kraj",(IF(AND(I3692&gt;=68601,I3692&lt;=68801),"Zlínský kraj",(IF(AND(I3692&gt;=75501,I3692&lt;=76901),"Zlínský kraj",(IF(AND(I3692&gt;=70030,I3692&lt;=74901),"Moravskoslezský kraj",(IF(AND(I3692&gt;=75000,I3692&lt;=75368),"Olomoucký kraj",(IF(AND(I3692&gt;=77200,I3692&lt;=79862),"Olomoucký kraj",(IF(AND(I3692&gt;=50011,I3692&lt;=50301),"Královéhradecký kraj",(IF(AND(I3692&gt;=54301,I3692&lt;=54303),"Královéhradecký kraj","0")))))))))))))))))))))))))))))))))))))))))))))))</f>
        <v>Jihomoravský kraj</v>
      </c>
      <c r="AD3692" t="s">
        <v>998</v>
      </c>
      <c r="AE3692" t="s">
        <v>998</v>
      </c>
      <c r="AF3692" t="s">
        <v>998</v>
      </c>
      <c r="AG3692" s="107">
        <v>300</v>
      </c>
      <c r="AH3692" s="107">
        <v>0</v>
      </c>
      <c r="AI3692" s="107">
        <v>0</v>
      </c>
      <c r="AJ3692" t="s">
        <v>999</v>
      </c>
      <c r="AK3692" s="106">
        <v>44923</v>
      </c>
    </row>
    <row r="3693" spans="1:37" x14ac:dyDescent="0.45">
      <c r="A3693" t="s">
        <v>1124</v>
      </c>
      <c r="B3693" t="s">
        <v>13289</v>
      </c>
      <c r="C3693" t="s">
        <v>990</v>
      </c>
      <c r="D3693" t="s">
        <v>13290</v>
      </c>
      <c r="E3693" t="s">
        <v>992</v>
      </c>
      <c r="F3693" t="s">
        <v>3757</v>
      </c>
      <c r="G3693">
        <v>3</v>
      </c>
      <c r="H3693" t="s">
        <v>1005</v>
      </c>
      <c r="I3693">
        <v>63501</v>
      </c>
      <c r="J3693">
        <v>607774630</v>
      </c>
      <c r="K3693" t="s">
        <v>13291</v>
      </c>
      <c r="L3693" s="106">
        <v>28872</v>
      </c>
      <c r="M3693">
        <v>10601905</v>
      </c>
      <c r="N3693" t="s">
        <v>996</v>
      </c>
      <c r="O3693" t="s">
        <v>12</v>
      </c>
      <c r="P3693" t="s">
        <v>997</v>
      </c>
      <c r="R3693" s="109" t="str">
        <f>IF(OR(P3693="SB",Q3693="SB"),"SB",0)</f>
        <v>SB</v>
      </c>
      <c r="T3693" s="110">
        <v>10688</v>
      </c>
      <c r="U3693" t="s">
        <v>19633</v>
      </c>
      <c r="V3693" s="113" t="str">
        <f>IF(AND(I3693&gt;=10000,I3693&lt;=19900),"Praha",(IF(AND(I3693&gt;=25001,I3693&lt;=29501),"Středočeský kraj",(IF(AND(I3693&gt;=30100,I3693&lt;=34972),"Středočeský kraj",(IF(AND(I3693&gt;=35002,I3693&lt;=36271),"Karlovarský kraj",(IF(AND(I3693&gt;=37001,I3693&lt;=39201),"Jihočeský kraj",(IF(AND(I3693&gt;=39701,I3693&lt;=39901),"Jihočeský kraj",(IF(AND(I3693&gt;=39301,I3693&lt;=39601),"Kraj Vysočina",(IF(AND(I3693&gt;=58001,I3693&lt;=59501),"Kraj Vysočina",(IF(AND(I3693&gt;=67401,I3693&lt;=67602),"Kraj Vysočina",(IF(AND(I3693&gt;=40001,I3693&lt;=44101),"Ústecký kraj",(IF(AND(I3693&gt;=46001,I3693&lt;=47201),"Liberecký kraj",(IF(AND(I3693&gt;=51202,I3693&lt;=51401),"Liberecký kraj",(IF(AND(I3693&gt;=53002,I3693&lt;=53976),"Pardubický kraj",(IF(AND(I3693&gt;=56002,I3693&lt;=57201),"Pardubický kraj",(IF(AND(I3693&gt;=60200,I3693&lt;=67201),"Jihomoravský kraj",(IF(AND(I3693&gt;=67801,I3693&lt;=68501),"Jihomoravský kraj",(IF(AND(I3693&gt;=69002,I3693&lt;=69801),"Jihomoravský kraj",(IF(AND(I3693&gt;=68601,I3693&lt;=68801),"Zlínský kraj",(IF(AND(I3693&gt;=75501,I3693&lt;=76901),"Zlínský kraj",(IF(AND(I3693&gt;=70030,I3693&lt;=74901),"Moravskoslezský kraj",(IF(AND(I3693&gt;=75000,I3693&lt;=75368),"Olomoucký kraj",(IF(AND(I3693&gt;=77200,I3693&lt;=79862),"Olomoucký kraj",(IF(AND(I3693&gt;=50011,I3693&lt;=50301),"Královéhradecký kraj",(IF(AND(I3693&gt;=54301,I3693&lt;=54303),"Královéhradecký kraj","0")))))))))))))))))))))))))))))))))))))))))))))))</f>
        <v>Jihomoravský kraj</v>
      </c>
      <c r="AD3693" t="s">
        <v>998</v>
      </c>
      <c r="AE3693" t="s">
        <v>998</v>
      </c>
      <c r="AF3693" t="s">
        <v>998</v>
      </c>
      <c r="AG3693" s="107">
        <v>0</v>
      </c>
      <c r="AH3693" s="107">
        <v>0</v>
      </c>
      <c r="AI3693" s="107">
        <v>0</v>
      </c>
      <c r="AJ3693" t="s">
        <v>1012</v>
      </c>
    </row>
    <row r="3694" spans="1:37" x14ac:dyDescent="0.45">
      <c r="A3694" t="s">
        <v>3721</v>
      </c>
      <c r="B3694" t="s">
        <v>3983</v>
      </c>
      <c r="C3694" t="s">
        <v>1002</v>
      </c>
      <c r="D3694" t="s">
        <v>3998</v>
      </c>
      <c r="E3694" t="s">
        <v>992</v>
      </c>
      <c r="F3694" t="s">
        <v>2781</v>
      </c>
      <c r="G3694">
        <v>158</v>
      </c>
      <c r="H3694" t="s">
        <v>1005</v>
      </c>
      <c r="I3694">
        <v>63600</v>
      </c>
      <c r="K3694" t="s">
        <v>3999</v>
      </c>
      <c r="L3694" s="106">
        <v>26096</v>
      </c>
      <c r="M3694">
        <v>14634071</v>
      </c>
      <c r="N3694" t="s">
        <v>996</v>
      </c>
      <c r="O3694" t="s">
        <v>12</v>
      </c>
      <c r="P3694" t="s">
        <v>997</v>
      </c>
      <c r="R3694" s="109" t="str">
        <f>IF(OR(P3694="SB",Q3694="SB"),"SB",0)</f>
        <v>SB</v>
      </c>
      <c r="T3694" s="110" t="s">
        <v>998</v>
      </c>
      <c r="V3694" s="113" t="str">
        <f>IF(AND(I3694&gt;=10000,I3694&lt;=19900),"Praha",(IF(AND(I3694&gt;=25001,I3694&lt;=29501),"Středočeský kraj",(IF(AND(I3694&gt;=30100,I3694&lt;=34972),"Středočeský kraj",(IF(AND(I3694&gt;=35002,I3694&lt;=36271),"Karlovarský kraj",(IF(AND(I3694&gt;=37001,I3694&lt;=39201),"Jihočeský kraj",(IF(AND(I3694&gt;=39701,I3694&lt;=39901),"Jihočeský kraj",(IF(AND(I3694&gt;=39301,I3694&lt;=39601),"Kraj Vysočina",(IF(AND(I3694&gt;=58001,I3694&lt;=59501),"Kraj Vysočina",(IF(AND(I3694&gt;=67401,I3694&lt;=67602),"Kraj Vysočina",(IF(AND(I3694&gt;=40001,I3694&lt;=44101),"Ústecký kraj",(IF(AND(I3694&gt;=46001,I3694&lt;=47201),"Liberecký kraj",(IF(AND(I3694&gt;=51202,I3694&lt;=51401),"Liberecký kraj",(IF(AND(I3694&gt;=53002,I3694&lt;=53976),"Pardubický kraj",(IF(AND(I3694&gt;=56002,I3694&lt;=57201),"Pardubický kraj",(IF(AND(I3694&gt;=60200,I3694&lt;=67201),"Jihomoravský kraj",(IF(AND(I3694&gt;=67801,I3694&lt;=68501),"Jihomoravský kraj",(IF(AND(I3694&gt;=69002,I3694&lt;=69801),"Jihomoravský kraj",(IF(AND(I3694&gt;=68601,I3694&lt;=68801),"Zlínský kraj",(IF(AND(I3694&gt;=75501,I3694&lt;=76901),"Zlínský kraj",(IF(AND(I3694&gt;=70030,I3694&lt;=74901),"Moravskoslezský kraj",(IF(AND(I3694&gt;=75000,I3694&lt;=75368),"Olomoucký kraj",(IF(AND(I3694&gt;=77200,I3694&lt;=79862),"Olomoucký kraj",(IF(AND(I3694&gt;=50011,I3694&lt;=50301),"Královéhradecký kraj",(IF(AND(I3694&gt;=54301,I3694&lt;=54303),"Královéhradecký kraj","0")))))))))))))))))))))))))))))))))))))))))))))))</f>
        <v>Jihomoravský kraj</v>
      </c>
      <c r="AB3694" t="s">
        <v>998</v>
      </c>
      <c r="AD3694" t="s">
        <v>998</v>
      </c>
      <c r="AE3694" t="s">
        <v>998</v>
      </c>
      <c r="AF3694" t="s">
        <v>998</v>
      </c>
      <c r="AG3694" s="107">
        <v>0</v>
      </c>
      <c r="AH3694" s="107">
        <v>0</v>
      </c>
      <c r="AI3694" s="107">
        <v>0</v>
      </c>
      <c r="AJ3694" t="s">
        <v>1012</v>
      </c>
    </row>
    <row r="3695" spans="1:37" x14ac:dyDescent="0.45">
      <c r="A3695" t="s">
        <v>1007</v>
      </c>
      <c r="B3695" t="s">
        <v>4564</v>
      </c>
      <c r="C3695" t="s">
        <v>990</v>
      </c>
      <c r="D3695" t="s">
        <v>4568</v>
      </c>
      <c r="E3695" t="s">
        <v>992</v>
      </c>
      <c r="F3695" t="s">
        <v>4569</v>
      </c>
      <c r="G3695">
        <v>7</v>
      </c>
      <c r="H3695" t="s">
        <v>1005</v>
      </c>
      <c r="I3695">
        <v>63600</v>
      </c>
      <c r="K3695" t="s">
        <v>4570</v>
      </c>
      <c r="L3695" s="106">
        <v>33190</v>
      </c>
      <c r="M3695">
        <v>14644882</v>
      </c>
      <c r="N3695" t="s">
        <v>996</v>
      </c>
      <c r="O3695" t="s">
        <v>12</v>
      </c>
      <c r="P3695" t="s">
        <v>997</v>
      </c>
      <c r="R3695" s="109" t="str">
        <f>IF(OR(P3695="SB",Q3695="SB"),"SB",0)</f>
        <v>SB</v>
      </c>
      <c r="T3695" s="110" t="s">
        <v>998</v>
      </c>
      <c r="V3695" s="113" t="str">
        <f>IF(AND(I3695&gt;=10000,I3695&lt;=19900),"Praha",(IF(AND(I3695&gt;=25001,I3695&lt;=29501),"Středočeský kraj",(IF(AND(I3695&gt;=30100,I3695&lt;=34972),"Středočeský kraj",(IF(AND(I3695&gt;=35002,I3695&lt;=36271),"Karlovarský kraj",(IF(AND(I3695&gt;=37001,I3695&lt;=39201),"Jihočeský kraj",(IF(AND(I3695&gt;=39701,I3695&lt;=39901),"Jihočeský kraj",(IF(AND(I3695&gt;=39301,I3695&lt;=39601),"Kraj Vysočina",(IF(AND(I3695&gt;=58001,I3695&lt;=59501),"Kraj Vysočina",(IF(AND(I3695&gt;=67401,I3695&lt;=67602),"Kraj Vysočina",(IF(AND(I3695&gt;=40001,I3695&lt;=44101),"Ústecký kraj",(IF(AND(I3695&gt;=46001,I3695&lt;=47201),"Liberecký kraj",(IF(AND(I3695&gt;=51202,I3695&lt;=51401),"Liberecký kraj",(IF(AND(I3695&gt;=53002,I3695&lt;=53976),"Pardubický kraj",(IF(AND(I3695&gt;=56002,I3695&lt;=57201),"Pardubický kraj",(IF(AND(I3695&gt;=60200,I3695&lt;=67201),"Jihomoravský kraj",(IF(AND(I3695&gt;=67801,I3695&lt;=68501),"Jihomoravský kraj",(IF(AND(I3695&gt;=69002,I3695&lt;=69801),"Jihomoravský kraj",(IF(AND(I3695&gt;=68601,I3695&lt;=68801),"Zlínský kraj",(IF(AND(I3695&gt;=75501,I3695&lt;=76901),"Zlínský kraj",(IF(AND(I3695&gt;=70030,I3695&lt;=74901),"Moravskoslezský kraj",(IF(AND(I3695&gt;=75000,I3695&lt;=75368),"Olomoucký kraj",(IF(AND(I3695&gt;=77200,I3695&lt;=79862),"Olomoucký kraj",(IF(AND(I3695&gt;=50011,I3695&lt;=50301),"Královéhradecký kraj",(IF(AND(I3695&gt;=54301,I3695&lt;=54303),"Královéhradecký kraj","0")))))))))))))))))))))))))))))))))))))))))))))))</f>
        <v>Jihomoravský kraj</v>
      </c>
      <c r="AB3695" t="s">
        <v>998</v>
      </c>
      <c r="AD3695" t="s">
        <v>998</v>
      </c>
      <c r="AE3695" t="s">
        <v>998</v>
      </c>
      <c r="AF3695" t="s">
        <v>998</v>
      </c>
      <c r="AG3695" s="107">
        <v>0</v>
      </c>
      <c r="AH3695" s="107">
        <v>0</v>
      </c>
      <c r="AI3695" s="107">
        <v>0</v>
      </c>
      <c r="AJ3695" t="s">
        <v>1012</v>
      </c>
    </row>
    <row r="3696" spans="1:37" x14ac:dyDescent="0.45">
      <c r="A3696" t="s">
        <v>1112</v>
      </c>
      <c r="B3696" t="s">
        <v>9400</v>
      </c>
      <c r="C3696" t="s">
        <v>990</v>
      </c>
      <c r="D3696" t="s">
        <v>9401</v>
      </c>
      <c r="E3696" t="s">
        <v>992</v>
      </c>
      <c r="F3696" t="s">
        <v>2781</v>
      </c>
      <c r="G3696">
        <v>185</v>
      </c>
      <c r="H3696" t="s">
        <v>1005</v>
      </c>
      <c r="I3696">
        <v>63600</v>
      </c>
      <c r="K3696" t="s">
        <v>9402</v>
      </c>
      <c r="L3696" s="106">
        <v>38555</v>
      </c>
      <c r="M3696">
        <v>14661454</v>
      </c>
      <c r="N3696" t="s">
        <v>996</v>
      </c>
      <c r="O3696" t="s">
        <v>12</v>
      </c>
      <c r="P3696" t="s">
        <v>997</v>
      </c>
      <c r="R3696" s="109" t="str">
        <f>IF(OR(P3696="SB",Q3696="SB"),"SB",0)</f>
        <v>SB</v>
      </c>
      <c r="T3696" s="110" t="s">
        <v>998</v>
      </c>
      <c r="V3696" s="113" t="str">
        <f>IF(AND(I3696&gt;=10000,I3696&lt;=19900),"Praha",(IF(AND(I3696&gt;=25001,I3696&lt;=29501),"Středočeský kraj",(IF(AND(I3696&gt;=30100,I3696&lt;=34972),"Středočeský kraj",(IF(AND(I3696&gt;=35002,I3696&lt;=36271),"Karlovarský kraj",(IF(AND(I3696&gt;=37001,I3696&lt;=39201),"Jihočeský kraj",(IF(AND(I3696&gt;=39701,I3696&lt;=39901),"Jihočeský kraj",(IF(AND(I3696&gt;=39301,I3696&lt;=39601),"Kraj Vysočina",(IF(AND(I3696&gt;=58001,I3696&lt;=59501),"Kraj Vysočina",(IF(AND(I3696&gt;=67401,I3696&lt;=67602),"Kraj Vysočina",(IF(AND(I3696&gt;=40001,I3696&lt;=44101),"Ústecký kraj",(IF(AND(I3696&gt;=46001,I3696&lt;=47201),"Liberecký kraj",(IF(AND(I3696&gt;=51202,I3696&lt;=51401),"Liberecký kraj",(IF(AND(I3696&gt;=53002,I3696&lt;=53976),"Pardubický kraj",(IF(AND(I3696&gt;=56002,I3696&lt;=57201),"Pardubický kraj",(IF(AND(I3696&gt;=60200,I3696&lt;=67201),"Jihomoravský kraj",(IF(AND(I3696&gt;=67801,I3696&lt;=68501),"Jihomoravský kraj",(IF(AND(I3696&gt;=69002,I3696&lt;=69801),"Jihomoravský kraj",(IF(AND(I3696&gt;=68601,I3696&lt;=68801),"Zlínský kraj",(IF(AND(I3696&gt;=75501,I3696&lt;=76901),"Zlínský kraj",(IF(AND(I3696&gt;=70030,I3696&lt;=74901),"Moravskoslezský kraj",(IF(AND(I3696&gt;=75000,I3696&lt;=75368),"Olomoucký kraj",(IF(AND(I3696&gt;=77200,I3696&lt;=79862),"Olomoucký kraj",(IF(AND(I3696&gt;=50011,I3696&lt;=50301),"Královéhradecký kraj",(IF(AND(I3696&gt;=54301,I3696&lt;=54303),"Královéhradecký kraj","0")))))))))))))))))))))))))))))))))))))))))))))))</f>
        <v>Jihomoravský kraj</v>
      </c>
      <c r="AB3696" t="s">
        <v>998</v>
      </c>
      <c r="AD3696" t="s">
        <v>998</v>
      </c>
      <c r="AE3696" t="s">
        <v>998</v>
      </c>
      <c r="AF3696" t="s">
        <v>998</v>
      </c>
      <c r="AG3696" s="107">
        <v>300</v>
      </c>
      <c r="AH3696" s="107">
        <v>0</v>
      </c>
      <c r="AI3696" s="107">
        <v>0</v>
      </c>
      <c r="AJ3696" t="s">
        <v>999</v>
      </c>
      <c r="AK3696" s="106">
        <v>44924</v>
      </c>
    </row>
    <row r="3697" spans="1:37" x14ac:dyDescent="0.45">
      <c r="A3697" t="s">
        <v>1657</v>
      </c>
      <c r="B3697" t="s">
        <v>9542</v>
      </c>
      <c r="C3697" t="s">
        <v>1002</v>
      </c>
      <c r="D3697" t="s">
        <v>9546</v>
      </c>
      <c r="E3697" t="s">
        <v>992</v>
      </c>
      <c r="F3697" t="s">
        <v>7995</v>
      </c>
      <c r="G3697">
        <v>106</v>
      </c>
      <c r="H3697" t="s">
        <v>1005</v>
      </c>
      <c r="I3697">
        <v>63600</v>
      </c>
      <c r="K3697" t="s">
        <v>9547</v>
      </c>
      <c r="L3697" s="106">
        <v>41904</v>
      </c>
      <c r="M3697">
        <v>14661656</v>
      </c>
      <c r="N3697" t="s">
        <v>996</v>
      </c>
      <c r="O3697" t="s">
        <v>12</v>
      </c>
      <c r="P3697" t="s">
        <v>997</v>
      </c>
      <c r="R3697" s="109" t="str">
        <f>IF(OR(P3697="SB",Q3697="SB"),"SB",0)</f>
        <v>SB</v>
      </c>
      <c r="T3697" s="110" t="s">
        <v>998</v>
      </c>
      <c r="V3697" s="113" t="str">
        <f>IF(AND(I3697&gt;=10000,I3697&lt;=19900),"Praha",(IF(AND(I3697&gt;=25001,I3697&lt;=29501),"Středočeský kraj",(IF(AND(I3697&gt;=30100,I3697&lt;=34972),"Středočeský kraj",(IF(AND(I3697&gt;=35002,I3697&lt;=36271),"Karlovarský kraj",(IF(AND(I3697&gt;=37001,I3697&lt;=39201),"Jihočeský kraj",(IF(AND(I3697&gt;=39701,I3697&lt;=39901),"Jihočeský kraj",(IF(AND(I3697&gt;=39301,I3697&lt;=39601),"Kraj Vysočina",(IF(AND(I3697&gt;=58001,I3697&lt;=59501),"Kraj Vysočina",(IF(AND(I3697&gt;=67401,I3697&lt;=67602),"Kraj Vysočina",(IF(AND(I3697&gt;=40001,I3697&lt;=44101),"Ústecký kraj",(IF(AND(I3697&gt;=46001,I3697&lt;=47201),"Liberecký kraj",(IF(AND(I3697&gt;=51202,I3697&lt;=51401),"Liberecký kraj",(IF(AND(I3697&gt;=53002,I3697&lt;=53976),"Pardubický kraj",(IF(AND(I3697&gt;=56002,I3697&lt;=57201),"Pardubický kraj",(IF(AND(I3697&gt;=60200,I3697&lt;=67201),"Jihomoravský kraj",(IF(AND(I3697&gt;=67801,I3697&lt;=68501),"Jihomoravský kraj",(IF(AND(I3697&gt;=69002,I3697&lt;=69801),"Jihomoravský kraj",(IF(AND(I3697&gt;=68601,I3697&lt;=68801),"Zlínský kraj",(IF(AND(I3697&gt;=75501,I3697&lt;=76901),"Zlínský kraj",(IF(AND(I3697&gt;=70030,I3697&lt;=74901),"Moravskoslezský kraj",(IF(AND(I3697&gt;=75000,I3697&lt;=75368),"Olomoucký kraj",(IF(AND(I3697&gt;=77200,I3697&lt;=79862),"Olomoucký kraj",(IF(AND(I3697&gt;=50011,I3697&lt;=50301),"Královéhradecký kraj",(IF(AND(I3697&gt;=54301,I3697&lt;=54303),"Královéhradecký kraj","0")))))))))))))))))))))))))))))))))))))))))))))))</f>
        <v>Jihomoravský kraj</v>
      </c>
      <c r="AB3697" t="s">
        <v>998</v>
      </c>
      <c r="AD3697" t="s">
        <v>998</v>
      </c>
      <c r="AE3697" t="s">
        <v>998</v>
      </c>
      <c r="AF3697" t="s">
        <v>998</v>
      </c>
      <c r="AG3697" s="107">
        <v>300</v>
      </c>
      <c r="AH3697" s="107">
        <v>0</v>
      </c>
      <c r="AI3697" s="107">
        <v>0</v>
      </c>
      <c r="AJ3697" t="s">
        <v>999</v>
      </c>
      <c r="AK3697" s="106">
        <v>44923</v>
      </c>
    </row>
    <row r="3698" spans="1:37" x14ac:dyDescent="0.45">
      <c r="A3698" t="s">
        <v>1037</v>
      </c>
      <c r="B3698" t="s">
        <v>11142</v>
      </c>
      <c r="C3698" t="s">
        <v>990</v>
      </c>
      <c r="D3698" t="s">
        <v>11143</v>
      </c>
      <c r="E3698" t="s">
        <v>992</v>
      </c>
      <c r="F3698" t="s">
        <v>11144</v>
      </c>
      <c r="G3698">
        <v>3</v>
      </c>
      <c r="H3698" t="s">
        <v>1005</v>
      </c>
      <c r="I3698">
        <v>63600</v>
      </c>
      <c r="K3698" t="s">
        <v>11145</v>
      </c>
      <c r="L3698" s="106">
        <v>27358</v>
      </c>
      <c r="M3698">
        <v>14629627</v>
      </c>
      <c r="N3698" t="s">
        <v>996</v>
      </c>
      <c r="O3698" t="s">
        <v>12</v>
      </c>
      <c r="P3698" t="s">
        <v>997</v>
      </c>
      <c r="R3698" s="109" t="str">
        <f>IF(OR(P3698="SB",Q3698="SB"),"SB",0)</f>
        <v>SB</v>
      </c>
      <c r="T3698" s="110" t="s">
        <v>998</v>
      </c>
      <c r="V3698" s="113" t="str">
        <f>IF(AND(I3698&gt;=10000,I3698&lt;=19900),"Praha",(IF(AND(I3698&gt;=25001,I3698&lt;=29501),"Středočeský kraj",(IF(AND(I3698&gt;=30100,I3698&lt;=34972),"Středočeský kraj",(IF(AND(I3698&gt;=35002,I3698&lt;=36271),"Karlovarský kraj",(IF(AND(I3698&gt;=37001,I3698&lt;=39201),"Jihočeský kraj",(IF(AND(I3698&gt;=39701,I3698&lt;=39901),"Jihočeský kraj",(IF(AND(I3698&gt;=39301,I3698&lt;=39601),"Kraj Vysočina",(IF(AND(I3698&gt;=58001,I3698&lt;=59501),"Kraj Vysočina",(IF(AND(I3698&gt;=67401,I3698&lt;=67602),"Kraj Vysočina",(IF(AND(I3698&gt;=40001,I3698&lt;=44101),"Ústecký kraj",(IF(AND(I3698&gt;=46001,I3698&lt;=47201),"Liberecký kraj",(IF(AND(I3698&gt;=51202,I3698&lt;=51401),"Liberecký kraj",(IF(AND(I3698&gt;=53002,I3698&lt;=53976),"Pardubický kraj",(IF(AND(I3698&gt;=56002,I3698&lt;=57201),"Pardubický kraj",(IF(AND(I3698&gt;=60200,I3698&lt;=67201),"Jihomoravský kraj",(IF(AND(I3698&gt;=67801,I3698&lt;=68501),"Jihomoravský kraj",(IF(AND(I3698&gt;=69002,I3698&lt;=69801),"Jihomoravský kraj",(IF(AND(I3698&gt;=68601,I3698&lt;=68801),"Zlínský kraj",(IF(AND(I3698&gt;=75501,I3698&lt;=76901),"Zlínský kraj",(IF(AND(I3698&gt;=70030,I3698&lt;=74901),"Moravskoslezský kraj",(IF(AND(I3698&gt;=75000,I3698&lt;=75368),"Olomoucký kraj",(IF(AND(I3698&gt;=77200,I3698&lt;=79862),"Olomoucký kraj",(IF(AND(I3698&gt;=50011,I3698&lt;=50301),"Královéhradecký kraj",(IF(AND(I3698&gt;=54301,I3698&lt;=54303),"Královéhradecký kraj","0")))))))))))))))))))))))))))))))))))))))))))))))</f>
        <v>Jihomoravský kraj</v>
      </c>
      <c r="AB3698" t="s">
        <v>998</v>
      </c>
      <c r="AD3698" t="s">
        <v>998</v>
      </c>
      <c r="AE3698" t="s">
        <v>998</v>
      </c>
      <c r="AF3698" t="s">
        <v>998</v>
      </c>
      <c r="AG3698" s="107">
        <v>0</v>
      </c>
      <c r="AH3698" s="107">
        <v>0</v>
      </c>
      <c r="AI3698" s="107">
        <v>0</v>
      </c>
      <c r="AJ3698" t="s">
        <v>1012</v>
      </c>
    </row>
    <row r="3699" spans="1:37" x14ac:dyDescent="0.45">
      <c r="A3699" t="s">
        <v>3702</v>
      </c>
      <c r="B3699" t="s">
        <v>12793</v>
      </c>
      <c r="C3699" t="s">
        <v>1002</v>
      </c>
      <c r="D3699" t="s">
        <v>12808</v>
      </c>
      <c r="E3699" t="s">
        <v>992</v>
      </c>
      <c r="F3699" t="s">
        <v>11698</v>
      </c>
      <c r="G3699">
        <v>1</v>
      </c>
      <c r="H3699" t="s">
        <v>1005</v>
      </c>
      <c r="I3699">
        <v>63600</v>
      </c>
      <c r="K3699" t="s">
        <v>12809</v>
      </c>
      <c r="L3699" s="106">
        <v>40807</v>
      </c>
      <c r="M3699">
        <v>14603355</v>
      </c>
      <c r="N3699" t="s">
        <v>1431</v>
      </c>
      <c r="O3699" t="s">
        <v>1282</v>
      </c>
      <c r="P3699" t="s">
        <v>997</v>
      </c>
      <c r="R3699" s="109" t="str">
        <f>IF(OR(P3699="SB",Q3699="SB"),"SB",0)</f>
        <v>SB</v>
      </c>
      <c r="T3699" s="110" t="s">
        <v>998</v>
      </c>
      <c r="V3699" s="113" t="str">
        <f>IF(AND(I3699&gt;=10000,I3699&lt;=19900),"Praha",(IF(AND(I3699&gt;=25001,I3699&lt;=29501),"Středočeský kraj",(IF(AND(I3699&gt;=30100,I3699&lt;=34972),"Středočeský kraj",(IF(AND(I3699&gt;=35002,I3699&lt;=36271),"Karlovarský kraj",(IF(AND(I3699&gt;=37001,I3699&lt;=39201),"Jihočeský kraj",(IF(AND(I3699&gt;=39701,I3699&lt;=39901),"Jihočeský kraj",(IF(AND(I3699&gt;=39301,I3699&lt;=39601),"Kraj Vysočina",(IF(AND(I3699&gt;=58001,I3699&lt;=59501),"Kraj Vysočina",(IF(AND(I3699&gt;=67401,I3699&lt;=67602),"Kraj Vysočina",(IF(AND(I3699&gt;=40001,I3699&lt;=44101),"Ústecký kraj",(IF(AND(I3699&gt;=46001,I3699&lt;=47201),"Liberecký kraj",(IF(AND(I3699&gt;=51202,I3699&lt;=51401),"Liberecký kraj",(IF(AND(I3699&gt;=53002,I3699&lt;=53976),"Pardubický kraj",(IF(AND(I3699&gt;=56002,I3699&lt;=57201),"Pardubický kraj",(IF(AND(I3699&gt;=60200,I3699&lt;=67201),"Jihomoravský kraj",(IF(AND(I3699&gt;=67801,I3699&lt;=68501),"Jihomoravský kraj",(IF(AND(I3699&gt;=69002,I3699&lt;=69801),"Jihomoravský kraj",(IF(AND(I3699&gt;=68601,I3699&lt;=68801),"Zlínský kraj",(IF(AND(I3699&gt;=75501,I3699&lt;=76901),"Zlínský kraj",(IF(AND(I3699&gt;=70030,I3699&lt;=74901),"Moravskoslezský kraj",(IF(AND(I3699&gt;=75000,I3699&lt;=75368),"Olomoucký kraj",(IF(AND(I3699&gt;=77200,I3699&lt;=79862),"Olomoucký kraj",(IF(AND(I3699&gt;=50011,I3699&lt;=50301),"Královéhradecký kraj",(IF(AND(I3699&gt;=54301,I3699&lt;=54303),"Královéhradecký kraj","0")))))))))))))))))))))))))))))))))))))))))))))))</f>
        <v>Jihomoravský kraj</v>
      </c>
      <c r="AB3699" t="s">
        <v>998</v>
      </c>
      <c r="AD3699" t="s">
        <v>998</v>
      </c>
      <c r="AE3699" t="s">
        <v>998</v>
      </c>
      <c r="AF3699" t="s">
        <v>998</v>
      </c>
      <c r="AG3699" s="107">
        <v>300</v>
      </c>
      <c r="AH3699" s="107">
        <v>0</v>
      </c>
      <c r="AI3699" s="107">
        <v>0</v>
      </c>
      <c r="AJ3699" t="s">
        <v>999</v>
      </c>
      <c r="AK3699" s="106">
        <v>44920</v>
      </c>
    </row>
    <row r="3700" spans="1:37" x14ac:dyDescent="0.45">
      <c r="A3700" t="s">
        <v>1243</v>
      </c>
      <c r="B3700" t="s">
        <v>18093</v>
      </c>
      <c r="C3700" t="s">
        <v>990</v>
      </c>
      <c r="D3700" t="s">
        <v>18094</v>
      </c>
      <c r="E3700" t="s">
        <v>992</v>
      </c>
      <c r="F3700" t="s">
        <v>18095</v>
      </c>
      <c r="G3700">
        <v>31</v>
      </c>
      <c r="H3700" t="s">
        <v>1005</v>
      </c>
      <c r="I3700">
        <v>63600</v>
      </c>
      <c r="K3700" t="s">
        <v>18096</v>
      </c>
      <c r="L3700" s="106">
        <v>40773</v>
      </c>
      <c r="M3700">
        <v>14619321</v>
      </c>
      <c r="N3700" t="s">
        <v>996</v>
      </c>
      <c r="O3700" t="s">
        <v>12</v>
      </c>
      <c r="P3700" t="s">
        <v>997</v>
      </c>
      <c r="R3700" s="109" t="str">
        <f>IF(OR(P3700="SB",Q3700="SB"),"SB",0)</f>
        <v>SB</v>
      </c>
      <c r="T3700" s="110" t="s">
        <v>998</v>
      </c>
      <c r="V3700" s="113" t="str">
        <f>IF(AND(I3700&gt;=10000,I3700&lt;=19900),"Praha",(IF(AND(I3700&gt;=25001,I3700&lt;=29501),"Středočeský kraj",(IF(AND(I3700&gt;=30100,I3700&lt;=34972),"Středočeský kraj",(IF(AND(I3700&gt;=35002,I3700&lt;=36271),"Karlovarský kraj",(IF(AND(I3700&gt;=37001,I3700&lt;=39201),"Jihočeský kraj",(IF(AND(I3700&gt;=39701,I3700&lt;=39901),"Jihočeský kraj",(IF(AND(I3700&gt;=39301,I3700&lt;=39601),"Kraj Vysočina",(IF(AND(I3700&gt;=58001,I3700&lt;=59501),"Kraj Vysočina",(IF(AND(I3700&gt;=67401,I3700&lt;=67602),"Kraj Vysočina",(IF(AND(I3700&gt;=40001,I3700&lt;=44101),"Ústecký kraj",(IF(AND(I3700&gt;=46001,I3700&lt;=47201),"Liberecký kraj",(IF(AND(I3700&gt;=51202,I3700&lt;=51401),"Liberecký kraj",(IF(AND(I3700&gt;=53002,I3700&lt;=53976),"Pardubický kraj",(IF(AND(I3700&gt;=56002,I3700&lt;=57201),"Pardubický kraj",(IF(AND(I3700&gt;=60200,I3700&lt;=67201),"Jihomoravský kraj",(IF(AND(I3700&gt;=67801,I3700&lt;=68501),"Jihomoravský kraj",(IF(AND(I3700&gt;=69002,I3700&lt;=69801),"Jihomoravský kraj",(IF(AND(I3700&gt;=68601,I3700&lt;=68801),"Zlínský kraj",(IF(AND(I3700&gt;=75501,I3700&lt;=76901),"Zlínský kraj",(IF(AND(I3700&gt;=70030,I3700&lt;=74901),"Moravskoslezský kraj",(IF(AND(I3700&gt;=75000,I3700&lt;=75368),"Olomoucký kraj",(IF(AND(I3700&gt;=77200,I3700&lt;=79862),"Olomoucký kraj",(IF(AND(I3700&gt;=50011,I3700&lt;=50301),"Královéhradecký kraj",(IF(AND(I3700&gt;=54301,I3700&lt;=54303),"Královéhradecký kraj","0")))))))))))))))))))))))))))))))))))))))))))))))</f>
        <v>Jihomoravský kraj</v>
      </c>
      <c r="AB3700" t="s">
        <v>998</v>
      </c>
      <c r="AD3700" t="s">
        <v>998</v>
      </c>
      <c r="AE3700" t="s">
        <v>998</v>
      </c>
      <c r="AF3700" t="s">
        <v>998</v>
      </c>
      <c r="AG3700" s="107">
        <v>300</v>
      </c>
      <c r="AH3700" s="107">
        <v>0</v>
      </c>
      <c r="AI3700" s="107">
        <v>0</v>
      </c>
      <c r="AJ3700" t="s">
        <v>999</v>
      </c>
      <c r="AK3700" s="106">
        <v>44923</v>
      </c>
    </row>
    <row r="3701" spans="1:37" x14ac:dyDescent="0.45">
      <c r="A3701" t="s">
        <v>1481</v>
      </c>
      <c r="B3701" t="s">
        <v>18097</v>
      </c>
      <c r="C3701" t="s">
        <v>1002</v>
      </c>
      <c r="D3701" t="s">
        <v>18098</v>
      </c>
      <c r="E3701" t="s">
        <v>992</v>
      </c>
      <c r="F3701" t="s">
        <v>7995</v>
      </c>
      <c r="G3701">
        <v>31</v>
      </c>
      <c r="H3701" t="s">
        <v>1005</v>
      </c>
      <c r="I3701">
        <v>63600</v>
      </c>
      <c r="K3701" t="s">
        <v>18099</v>
      </c>
      <c r="L3701" s="106">
        <v>40146</v>
      </c>
      <c r="M3701">
        <v>14619119</v>
      </c>
      <c r="N3701" t="s">
        <v>996</v>
      </c>
      <c r="O3701" t="s">
        <v>12</v>
      </c>
      <c r="P3701" t="s">
        <v>997</v>
      </c>
      <c r="R3701" s="109" t="str">
        <f>IF(OR(P3701="SB",Q3701="SB"),"SB",0)</f>
        <v>SB</v>
      </c>
      <c r="T3701" s="110" t="s">
        <v>998</v>
      </c>
      <c r="V3701" s="113" t="str">
        <f>IF(AND(I3701&gt;=10000,I3701&lt;=19900),"Praha",(IF(AND(I3701&gt;=25001,I3701&lt;=29501),"Středočeský kraj",(IF(AND(I3701&gt;=30100,I3701&lt;=34972),"Středočeský kraj",(IF(AND(I3701&gt;=35002,I3701&lt;=36271),"Karlovarský kraj",(IF(AND(I3701&gt;=37001,I3701&lt;=39201),"Jihočeský kraj",(IF(AND(I3701&gt;=39701,I3701&lt;=39901),"Jihočeský kraj",(IF(AND(I3701&gt;=39301,I3701&lt;=39601),"Kraj Vysočina",(IF(AND(I3701&gt;=58001,I3701&lt;=59501),"Kraj Vysočina",(IF(AND(I3701&gt;=67401,I3701&lt;=67602),"Kraj Vysočina",(IF(AND(I3701&gt;=40001,I3701&lt;=44101),"Ústecký kraj",(IF(AND(I3701&gt;=46001,I3701&lt;=47201),"Liberecký kraj",(IF(AND(I3701&gt;=51202,I3701&lt;=51401),"Liberecký kraj",(IF(AND(I3701&gt;=53002,I3701&lt;=53976),"Pardubický kraj",(IF(AND(I3701&gt;=56002,I3701&lt;=57201),"Pardubický kraj",(IF(AND(I3701&gt;=60200,I3701&lt;=67201),"Jihomoravský kraj",(IF(AND(I3701&gt;=67801,I3701&lt;=68501),"Jihomoravský kraj",(IF(AND(I3701&gt;=69002,I3701&lt;=69801),"Jihomoravský kraj",(IF(AND(I3701&gt;=68601,I3701&lt;=68801),"Zlínský kraj",(IF(AND(I3701&gt;=75501,I3701&lt;=76901),"Zlínský kraj",(IF(AND(I3701&gt;=70030,I3701&lt;=74901),"Moravskoslezský kraj",(IF(AND(I3701&gt;=75000,I3701&lt;=75368),"Olomoucký kraj",(IF(AND(I3701&gt;=77200,I3701&lt;=79862),"Olomoucký kraj",(IF(AND(I3701&gt;=50011,I3701&lt;=50301),"Královéhradecký kraj",(IF(AND(I3701&gt;=54301,I3701&lt;=54303),"Královéhradecký kraj","0")))))))))))))))))))))))))))))))))))))))))))))))</f>
        <v>Jihomoravský kraj</v>
      </c>
      <c r="AB3701" t="s">
        <v>998</v>
      </c>
      <c r="AD3701" t="s">
        <v>998</v>
      </c>
      <c r="AE3701" t="s">
        <v>998</v>
      </c>
      <c r="AF3701" t="s">
        <v>998</v>
      </c>
      <c r="AG3701" s="107">
        <v>300</v>
      </c>
      <c r="AH3701" s="107">
        <v>0</v>
      </c>
      <c r="AI3701" s="107">
        <v>0</v>
      </c>
      <c r="AJ3701" t="s">
        <v>999</v>
      </c>
      <c r="AK3701" s="106">
        <v>44923</v>
      </c>
    </row>
    <row r="3702" spans="1:37" x14ac:dyDescent="0.45">
      <c r="A3702" t="s">
        <v>1210</v>
      </c>
      <c r="B3702" t="s">
        <v>7095</v>
      </c>
      <c r="C3702" t="s">
        <v>1002</v>
      </c>
      <c r="D3702" t="s">
        <v>7096</v>
      </c>
      <c r="E3702" t="s">
        <v>992</v>
      </c>
      <c r="F3702" t="s">
        <v>7097</v>
      </c>
      <c r="G3702">
        <v>58</v>
      </c>
      <c r="H3702" t="s">
        <v>1005</v>
      </c>
      <c r="I3702">
        <v>63600</v>
      </c>
      <c r="K3702" t="s">
        <v>7098</v>
      </c>
      <c r="L3702" s="106">
        <v>39956</v>
      </c>
      <c r="M3702">
        <v>14590019</v>
      </c>
      <c r="N3702" t="s">
        <v>1144</v>
      </c>
      <c r="O3702" t="s">
        <v>12</v>
      </c>
      <c r="P3702" t="s">
        <v>997</v>
      </c>
      <c r="R3702" s="109" t="str">
        <f>IF(OR(P3702="SB",Q3702="SB"),"SB",0)</f>
        <v>SB</v>
      </c>
      <c r="V3702" s="113" t="str">
        <f>IF(AND(I3702&gt;=10000,I3702&lt;=19900),"Praha",(IF(AND(I3702&gt;=25001,I3702&lt;=29501),"Středočeský kraj",(IF(AND(I3702&gt;=30100,I3702&lt;=34972),"Středočeský kraj",(IF(AND(I3702&gt;=35002,I3702&lt;=36271),"Karlovarský kraj",(IF(AND(I3702&gt;=37001,I3702&lt;=39201),"Jihočeský kraj",(IF(AND(I3702&gt;=39701,I3702&lt;=39901),"Jihočeský kraj",(IF(AND(I3702&gt;=39301,I3702&lt;=39601),"Kraj Vysočina",(IF(AND(I3702&gt;=58001,I3702&lt;=59501),"Kraj Vysočina",(IF(AND(I3702&gt;=67401,I3702&lt;=67602),"Kraj Vysočina",(IF(AND(I3702&gt;=40001,I3702&lt;=44101),"Ústecký kraj",(IF(AND(I3702&gt;=46001,I3702&lt;=47201),"Liberecký kraj",(IF(AND(I3702&gt;=51202,I3702&lt;=51401),"Liberecký kraj",(IF(AND(I3702&gt;=53002,I3702&lt;=53976),"Pardubický kraj",(IF(AND(I3702&gt;=56002,I3702&lt;=57201),"Pardubický kraj",(IF(AND(I3702&gt;=60200,I3702&lt;=67201),"Jihomoravský kraj",(IF(AND(I3702&gt;=67801,I3702&lt;=68501),"Jihomoravský kraj",(IF(AND(I3702&gt;=69002,I3702&lt;=69801),"Jihomoravský kraj",(IF(AND(I3702&gt;=68601,I3702&lt;=68801),"Zlínský kraj",(IF(AND(I3702&gt;=75501,I3702&lt;=76901),"Zlínský kraj",(IF(AND(I3702&gt;=70030,I3702&lt;=74901),"Moravskoslezský kraj",(IF(AND(I3702&gt;=75000,I3702&lt;=75368),"Olomoucký kraj",(IF(AND(I3702&gt;=77200,I3702&lt;=79862),"Olomoucký kraj",(IF(AND(I3702&gt;=50011,I3702&lt;=50301),"Královéhradecký kraj",(IF(AND(I3702&gt;=54301,I3702&lt;=54303),"Královéhradecký kraj","0")))))))))))))))))))))))))))))))))))))))))))))))</f>
        <v>Jihomoravský kraj</v>
      </c>
      <c r="AD3702" t="s">
        <v>998</v>
      </c>
      <c r="AE3702" t="s">
        <v>998</v>
      </c>
      <c r="AF3702" t="s">
        <v>998</v>
      </c>
      <c r="AG3702" s="107">
        <v>300</v>
      </c>
      <c r="AH3702" s="107">
        <v>0</v>
      </c>
      <c r="AI3702" s="107">
        <v>0</v>
      </c>
      <c r="AJ3702" t="s">
        <v>999</v>
      </c>
      <c r="AK3702" s="106">
        <v>44877</v>
      </c>
    </row>
    <row r="3703" spans="1:37" x14ac:dyDescent="0.45">
      <c r="A3703" t="s">
        <v>1349</v>
      </c>
      <c r="B3703" t="s">
        <v>4901</v>
      </c>
      <c r="C3703" t="s">
        <v>1002</v>
      </c>
      <c r="D3703" t="s">
        <v>4905</v>
      </c>
      <c r="E3703" t="s">
        <v>992</v>
      </c>
      <c r="F3703" t="s">
        <v>1480</v>
      </c>
      <c r="G3703">
        <v>6</v>
      </c>
      <c r="H3703" t="s">
        <v>1005</v>
      </c>
      <c r="I3703">
        <v>63700</v>
      </c>
      <c r="K3703" t="s">
        <v>4906</v>
      </c>
      <c r="L3703" s="106">
        <v>29862</v>
      </c>
      <c r="M3703">
        <v>14631849</v>
      </c>
      <c r="N3703" t="s">
        <v>996</v>
      </c>
      <c r="O3703" t="s">
        <v>12</v>
      </c>
      <c r="P3703" t="s">
        <v>997</v>
      </c>
      <c r="R3703" s="109" t="str">
        <f>IF(OR(P3703="SB",Q3703="SB"),"SB",0)</f>
        <v>SB</v>
      </c>
      <c r="T3703" s="110" t="s">
        <v>998</v>
      </c>
      <c r="V3703" s="113" t="str">
        <f>IF(AND(I3703&gt;=10000,I3703&lt;=19900),"Praha",(IF(AND(I3703&gt;=25001,I3703&lt;=29501),"Středočeský kraj",(IF(AND(I3703&gt;=30100,I3703&lt;=34972),"Středočeský kraj",(IF(AND(I3703&gt;=35002,I3703&lt;=36271),"Karlovarský kraj",(IF(AND(I3703&gt;=37001,I3703&lt;=39201),"Jihočeský kraj",(IF(AND(I3703&gt;=39701,I3703&lt;=39901),"Jihočeský kraj",(IF(AND(I3703&gt;=39301,I3703&lt;=39601),"Kraj Vysočina",(IF(AND(I3703&gt;=58001,I3703&lt;=59501),"Kraj Vysočina",(IF(AND(I3703&gt;=67401,I3703&lt;=67602),"Kraj Vysočina",(IF(AND(I3703&gt;=40001,I3703&lt;=44101),"Ústecký kraj",(IF(AND(I3703&gt;=46001,I3703&lt;=47201),"Liberecký kraj",(IF(AND(I3703&gt;=51202,I3703&lt;=51401),"Liberecký kraj",(IF(AND(I3703&gt;=53002,I3703&lt;=53976),"Pardubický kraj",(IF(AND(I3703&gt;=56002,I3703&lt;=57201),"Pardubický kraj",(IF(AND(I3703&gt;=60200,I3703&lt;=67201),"Jihomoravský kraj",(IF(AND(I3703&gt;=67801,I3703&lt;=68501),"Jihomoravský kraj",(IF(AND(I3703&gt;=69002,I3703&lt;=69801),"Jihomoravský kraj",(IF(AND(I3703&gt;=68601,I3703&lt;=68801),"Zlínský kraj",(IF(AND(I3703&gt;=75501,I3703&lt;=76901),"Zlínský kraj",(IF(AND(I3703&gt;=70030,I3703&lt;=74901),"Moravskoslezský kraj",(IF(AND(I3703&gt;=75000,I3703&lt;=75368),"Olomoucký kraj",(IF(AND(I3703&gt;=77200,I3703&lt;=79862),"Olomoucký kraj",(IF(AND(I3703&gt;=50011,I3703&lt;=50301),"Královéhradecký kraj",(IF(AND(I3703&gt;=54301,I3703&lt;=54303),"Královéhradecký kraj","0")))))))))))))))))))))))))))))))))))))))))))))))</f>
        <v>Jihomoravský kraj</v>
      </c>
      <c r="AB3703" t="s">
        <v>998</v>
      </c>
      <c r="AD3703" t="s">
        <v>998</v>
      </c>
      <c r="AE3703" t="s">
        <v>998</v>
      </c>
      <c r="AF3703" t="s">
        <v>998</v>
      </c>
      <c r="AG3703" s="107">
        <v>0</v>
      </c>
      <c r="AH3703" s="107">
        <v>0</v>
      </c>
      <c r="AI3703" s="107">
        <v>0</v>
      </c>
      <c r="AJ3703" t="s">
        <v>1012</v>
      </c>
    </row>
    <row r="3704" spans="1:37" x14ac:dyDescent="0.45">
      <c r="A3704" t="s">
        <v>1061</v>
      </c>
      <c r="B3704" t="s">
        <v>8802</v>
      </c>
      <c r="C3704" t="s">
        <v>990</v>
      </c>
      <c r="D3704" t="s">
        <v>8803</v>
      </c>
      <c r="E3704" t="s">
        <v>992</v>
      </c>
      <c r="F3704" t="s">
        <v>8804</v>
      </c>
      <c r="G3704">
        <v>6</v>
      </c>
      <c r="H3704" t="s">
        <v>1005</v>
      </c>
      <c r="I3704">
        <v>63700</v>
      </c>
      <c r="K3704" t="s">
        <v>8805</v>
      </c>
      <c r="L3704" s="106">
        <v>42075</v>
      </c>
      <c r="M3704">
        <v>14625280</v>
      </c>
      <c r="N3704" t="s">
        <v>996</v>
      </c>
      <c r="O3704" t="s">
        <v>12</v>
      </c>
      <c r="P3704" t="s">
        <v>997</v>
      </c>
      <c r="R3704" s="109" t="str">
        <f>IF(OR(P3704="SB",Q3704="SB"),"SB",0)</f>
        <v>SB</v>
      </c>
      <c r="T3704" s="110" t="s">
        <v>998</v>
      </c>
      <c r="V3704" s="113" t="str">
        <f>IF(AND(I3704&gt;=10000,I3704&lt;=19900),"Praha",(IF(AND(I3704&gt;=25001,I3704&lt;=29501),"Středočeský kraj",(IF(AND(I3704&gt;=30100,I3704&lt;=34972),"Středočeský kraj",(IF(AND(I3704&gt;=35002,I3704&lt;=36271),"Karlovarský kraj",(IF(AND(I3704&gt;=37001,I3704&lt;=39201),"Jihočeský kraj",(IF(AND(I3704&gt;=39701,I3704&lt;=39901),"Jihočeský kraj",(IF(AND(I3704&gt;=39301,I3704&lt;=39601),"Kraj Vysočina",(IF(AND(I3704&gt;=58001,I3704&lt;=59501),"Kraj Vysočina",(IF(AND(I3704&gt;=67401,I3704&lt;=67602),"Kraj Vysočina",(IF(AND(I3704&gt;=40001,I3704&lt;=44101),"Ústecký kraj",(IF(AND(I3704&gt;=46001,I3704&lt;=47201),"Liberecký kraj",(IF(AND(I3704&gt;=51202,I3704&lt;=51401),"Liberecký kraj",(IF(AND(I3704&gt;=53002,I3704&lt;=53976),"Pardubický kraj",(IF(AND(I3704&gt;=56002,I3704&lt;=57201),"Pardubický kraj",(IF(AND(I3704&gt;=60200,I3704&lt;=67201),"Jihomoravský kraj",(IF(AND(I3704&gt;=67801,I3704&lt;=68501),"Jihomoravský kraj",(IF(AND(I3704&gt;=69002,I3704&lt;=69801),"Jihomoravský kraj",(IF(AND(I3704&gt;=68601,I3704&lt;=68801),"Zlínský kraj",(IF(AND(I3704&gt;=75501,I3704&lt;=76901),"Zlínský kraj",(IF(AND(I3704&gt;=70030,I3704&lt;=74901),"Moravskoslezský kraj",(IF(AND(I3704&gt;=75000,I3704&lt;=75368),"Olomoucký kraj",(IF(AND(I3704&gt;=77200,I3704&lt;=79862),"Olomoucký kraj",(IF(AND(I3704&gt;=50011,I3704&lt;=50301),"Královéhradecký kraj",(IF(AND(I3704&gt;=54301,I3704&lt;=54303),"Královéhradecký kraj","0")))))))))))))))))))))))))))))))))))))))))))))))</f>
        <v>Jihomoravský kraj</v>
      </c>
      <c r="AB3704" t="s">
        <v>998</v>
      </c>
      <c r="AD3704" t="s">
        <v>998</v>
      </c>
      <c r="AE3704" t="s">
        <v>998</v>
      </c>
      <c r="AF3704" t="s">
        <v>998</v>
      </c>
      <c r="AG3704" s="107">
        <v>300</v>
      </c>
      <c r="AH3704" s="107">
        <v>0</v>
      </c>
      <c r="AI3704" s="107">
        <v>0</v>
      </c>
      <c r="AJ3704" t="s">
        <v>999</v>
      </c>
      <c r="AK3704" s="106">
        <v>44923</v>
      </c>
    </row>
    <row r="3705" spans="1:37" x14ac:dyDescent="0.45">
      <c r="A3705" t="s">
        <v>1087</v>
      </c>
      <c r="B3705" t="s">
        <v>13073</v>
      </c>
      <c r="C3705" t="s">
        <v>990</v>
      </c>
      <c r="D3705" t="s">
        <v>13075</v>
      </c>
      <c r="E3705" t="s">
        <v>992</v>
      </c>
      <c r="F3705" t="s">
        <v>2023</v>
      </c>
      <c r="G3705">
        <v>19</v>
      </c>
      <c r="H3705" t="s">
        <v>1005</v>
      </c>
      <c r="I3705">
        <v>63700</v>
      </c>
      <c r="K3705" t="s">
        <v>13076</v>
      </c>
      <c r="L3705" s="106">
        <v>35359</v>
      </c>
      <c r="M3705">
        <v>14608914</v>
      </c>
      <c r="N3705" t="s">
        <v>996</v>
      </c>
      <c r="O3705" t="s">
        <v>12</v>
      </c>
      <c r="P3705" t="s">
        <v>997</v>
      </c>
      <c r="R3705" s="109" t="str">
        <f>IF(OR(P3705="SB",Q3705="SB"),"SB",0)</f>
        <v>SB</v>
      </c>
      <c r="T3705" s="110" t="s">
        <v>998</v>
      </c>
      <c r="V3705" s="113" t="str">
        <f>IF(AND(I3705&gt;=10000,I3705&lt;=19900),"Praha",(IF(AND(I3705&gt;=25001,I3705&lt;=29501),"Středočeský kraj",(IF(AND(I3705&gt;=30100,I3705&lt;=34972),"Středočeský kraj",(IF(AND(I3705&gt;=35002,I3705&lt;=36271),"Karlovarský kraj",(IF(AND(I3705&gt;=37001,I3705&lt;=39201),"Jihočeský kraj",(IF(AND(I3705&gt;=39701,I3705&lt;=39901),"Jihočeský kraj",(IF(AND(I3705&gt;=39301,I3705&lt;=39601),"Kraj Vysočina",(IF(AND(I3705&gt;=58001,I3705&lt;=59501),"Kraj Vysočina",(IF(AND(I3705&gt;=67401,I3705&lt;=67602),"Kraj Vysočina",(IF(AND(I3705&gt;=40001,I3705&lt;=44101),"Ústecký kraj",(IF(AND(I3705&gt;=46001,I3705&lt;=47201),"Liberecký kraj",(IF(AND(I3705&gt;=51202,I3705&lt;=51401),"Liberecký kraj",(IF(AND(I3705&gt;=53002,I3705&lt;=53976),"Pardubický kraj",(IF(AND(I3705&gt;=56002,I3705&lt;=57201),"Pardubický kraj",(IF(AND(I3705&gt;=60200,I3705&lt;=67201),"Jihomoravský kraj",(IF(AND(I3705&gt;=67801,I3705&lt;=68501),"Jihomoravský kraj",(IF(AND(I3705&gt;=69002,I3705&lt;=69801),"Jihomoravský kraj",(IF(AND(I3705&gt;=68601,I3705&lt;=68801),"Zlínský kraj",(IF(AND(I3705&gt;=75501,I3705&lt;=76901),"Zlínský kraj",(IF(AND(I3705&gt;=70030,I3705&lt;=74901),"Moravskoslezský kraj",(IF(AND(I3705&gt;=75000,I3705&lt;=75368),"Olomoucký kraj",(IF(AND(I3705&gt;=77200,I3705&lt;=79862),"Olomoucký kraj",(IF(AND(I3705&gt;=50011,I3705&lt;=50301),"Královéhradecký kraj",(IF(AND(I3705&gt;=54301,I3705&lt;=54303),"Královéhradecký kraj","0")))))))))))))))))))))))))))))))))))))))))))))))</f>
        <v>Jihomoravský kraj</v>
      </c>
      <c r="AB3705" t="s">
        <v>998</v>
      </c>
      <c r="AD3705" t="s">
        <v>998</v>
      </c>
      <c r="AE3705" t="s">
        <v>998</v>
      </c>
      <c r="AF3705" t="s">
        <v>998</v>
      </c>
      <c r="AG3705" s="107">
        <v>300</v>
      </c>
      <c r="AH3705" s="107">
        <v>0</v>
      </c>
      <c r="AI3705" s="107">
        <v>0</v>
      </c>
      <c r="AJ3705" t="s">
        <v>999</v>
      </c>
      <c r="AK3705" s="106">
        <v>44924</v>
      </c>
    </row>
    <row r="3706" spans="1:37" x14ac:dyDescent="0.45">
      <c r="A3706" t="s">
        <v>1694</v>
      </c>
      <c r="B3706" t="s">
        <v>16296</v>
      </c>
      <c r="C3706" t="s">
        <v>1002</v>
      </c>
      <c r="D3706" t="s">
        <v>16297</v>
      </c>
      <c r="E3706" t="s">
        <v>992</v>
      </c>
      <c r="F3706" t="s">
        <v>16298</v>
      </c>
      <c r="G3706">
        <v>7</v>
      </c>
      <c r="H3706" t="s">
        <v>1005</v>
      </c>
      <c r="I3706">
        <v>63700</v>
      </c>
      <c r="K3706" t="s">
        <v>16299</v>
      </c>
      <c r="L3706" s="106">
        <v>40444</v>
      </c>
      <c r="M3706">
        <v>14607601</v>
      </c>
      <c r="N3706" t="s">
        <v>996</v>
      </c>
      <c r="O3706" t="s">
        <v>12</v>
      </c>
      <c r="P3706" t="s">
        <v>997</v>
      </c>
      <c r="R3706" s="109" t="str">
        <f>IF(OR(P3706="SB",Q3706="SB"),"SB",0)</f>
        <v>SB</v>
      </c>
      <c r="T3706" s="110" t="s">
        <v>998</v>
      </c>
      <c r="V3706" s="113" t="str">
        <f>IF(AND(I3706&gt;=10000,I3706&lt;=19900),"Praha",(IF(AND(I3706&gt;=25001,I3706&lt;=29501),"Středočeský kraj",(IF(AND(I3706&gt;=30100,I3706&lt;=34972),"Středočeský kraj",(IF(AND(I3706&gt;=35002,I3706&lt;=36271),"Karlovarský kraj",(IF(AND(I3706&gt;=37001,I3706&lt;=39201),"Jihočeský kraj",(IF(AND(I3706&gt;=39701,I3706&lt;=39901),"Jihočeský kraj",(IF(AND(I3706&gt;=39301,I3706&lt;=39601),"Kraj Vysočina",(IF(AND(I3706&gt;=58001,I3706&lt;=59501),"Kraj Vysočina",(IF(AND(I3706&gt;=67401,I3706&lt;=67602),"Kraj Vysočina",(IF(AND(I3706&gt;=40001,I3706&lt;=44101),"Ústecký kraj",(IF(AND(I3706&gt;=46001,I3706&lt;=47201),"Liberecký kraj",(IF(AND(I3706&gt;=51202,I3706&lt;=51401),"Liberecký kraj",(IF(AND(I3706&gt;=53002,I3706&lt;=53976),"Pardubický kraj",(IF(AND(I3706&gt;=56002,I3706&lt;=57201),"Pardubický kraj",(IF(AND(I3706&gt;=60200,I3706&lt;=67201),"Jihomoravský kraj",(IF(AND(I3706&gt;=67801,I3706&lt;=68501),"Jihomoravský kraj",(IF(AND(I3706&gt;=69002,I3706&lt;=69801),"Jihomoravský kraj",(IF(AND(I3706&gt;=68601,I3706&lt;=68801),"Zlínský kraj",(IF(AND(I3706&gt;=75501,I3706&lt;=76901),"Zlínský kraj",(IF(AND(I3706&gt;=70030,I3706&lt;=74901),"Moravskoslezský kraj",(IF(AND(I3706&gt;=75000,I3706&lt;=75368),"Olomoucký kraj",(IF(AND(I3706&gt;=77200,I3706&lt;=79862),"Olomoucký kraj",(IF(AND(I3706&gt;=50011,I3706&lt;=50301),"Královéhradecký kraj",(IF(AND(I3706&gt;=54301,I3706&lt;=54303),"Královéhradecký kraj","0")))))))))))))))))))))))))))))))))))))))))))))))</f>
        <v>Jihomoravský kraj</v>
      </c>
      <c r="AB3706" t="s">
        <v>998</v>
      </c>
      <c r="AD3706" t="s">
        <v>998</v>
      </c>
      <c r="AE3706" t="s">
        <v>998</v>
      </c>
      <c r="AF3706" t="s">
        <v>998</v>
      </c>
      <c r="AG3706" s="107">
        <v>300</v>
      </c>
      <c r="AH3706" s="107">
        <v>0</v>
      </c>
      <c r="AI3706" s="107">
        <v>0</v>
      </c>
      <c r="AJ3706" t="s">
        <v>999</v>
      </c>
      <c r="AK3706" s="106">
        <v>44923</v>
      </c>
    </row>
    <row r="3707" spans="1:37" x14ac:dyDescent="0.45">
      <c r="A3707" t="s">
        <v>1468</v>
      </c>
      <c r="B3707" t="s">
        <v>18159</v>
      </c>
      <c r="C3707" t="s">
        <v>1002</v>
      </c>
      <c r="D3707" t="s">
        <v>18160</v>
      </c>
      <c r="E3707" t="s">
        <v>992</v>
      </c>
      <c r="F3707" t="s">
        <v>6857</v>
      </c>
      <c r="G3707">
        <v>119</v>
      </c>
      <c r="H3707" t="s">
        <v>1005</v>
      </c>
      <c r="I3707">
        <v>63800</v>
      </c>
      <c r="K3707" t="s">
        <v>18161</v>
      </c>
      <c r="L3707" s="106">
        <v>38120</v>
      </c>
      <c r="M3707">
        <v>14017820</v>
      </c>
      <c r="N3707" t="s">
        <v>2063</v>
      </c>
      <c r="O3707" t="s">
        <v>1173</v>
      </c>
      <c r="P3707" t="s">
        <v>997</v>
      </c>
      <c r="R3707" s="109" t="str">
        <f>IF(OR(P3707="SB",Q3707="SB"),"SB",0)</f>
        <v>SB</v>
      </c>
      <c r="T3707" s="110">
        <v>2019127</v>
      </c>
      <c r="U3707" t="s">
        <v>19633</v>
      </c>
      <c r="V3707" s="113" t="str">
        <f>IF(AND(I3707&gt;=10000,I3707&lt;=19900),"Praha",(IF(AND(I3707&gt;=25001,I3707&lt;=29501),"Středočeský kraj",(IF(AND(I3707&gt;=30100,I3707&lt;=34972),"Středočeský kraj",(IF(AND(I3707&gt;=35002,I3707&lt;=36271),"Karlovarský kraj",(IF(AND(I3707&gt;=37001,I3707&lt;=39201),"Jihočeský kraj",(IF(AND(I3707&gt;=39701,I3707&lt;=39901),"Jihočeský kraj",(IF(AND(I3707&gt;=39301,I3707&lt;=39601),"Kraj Vysočina",(IF(AND(I3707&gt;=58001,I3707&lt;=59501),"Kraj Vysočina",(IF(AND(I3707&gt;=67401,I3707&lt;=67602),"Kraj Vysočina",(IF(AND(I3707&gt;=40001,I3707&lt;=44101),"Ústecký kraj",(IF(AND(I3707&gt;=46001,I3707&lt;=47201),"Liberecký kraj",(IF(AND(I3707&gt;=51202,I3707&lt;=51401),"Liberecký kraj",(IF(AND(I3707&gt;=53002,I3707&lt;=53976),"Pardubický kraj",(IF(AND(I3707&gt;=56002,I3707&lt;=57201),"Pardubický kraj",(IF(AND(I3707&gt;=60200,I3707&lt;=67201),"Jihomoravský kraj",(IF(AND(I3707&gt;=67801,I3707&lt;=68501),"Jihomoravský kraj",(IF(AND(I3707&gt;=69002,I3707&lt;=69801),"Jihomoravský kraj",(IF(AND(I3707&gt;=68601,I3707&lt;=68801),"Zlínský kraj",(IF(AND(I3707&gt;=75501,I3707&lt;=76901),"Zlínský kraj",(IF(AND(I3707&gt;=70030,I3707&lt;=74901),"Moravskoslezský kraj",(IF(AND(I3707&gt;=75000,I3707&lt;=75368),"Olomoucký kraj",(IF(AND(I3707&gt;=77200,I3707&lt;=79862),"Olomoucký kraj",(IF(AND(I3707&gt;=50011,I3707&lt;=50301),"Královéhradecký kraj",(IF(AND(I3707&gt;=54301,I3707&lt;=54303),"Královéhradecký kraj","0")))))))))))))))))))))))))))))))))))))))))))))))</f>
        <v>Jihomoravský kraj</v>
      </c>
      <c r="AB3707" t="s">
        <v>18162</v>
      </c>
      <c r="AD3707" t="s">
        <v>998</v>
      </c>
      <c r="AE3707" t="s">
        <v>998</v>
      </c>
      <c r="AF3707" t="s">
        <v>998</v>
      </c>
      <c r="AG3707" s="107">
        <v>300</v>
      </c>
      <c r="AH3707" s="107">
        <v>0</v>
      </c>
      <c r="AI3707" s="107">
        <v>0</v>
      </c>
      <c r="AJ3707" t="s">
        <v>999</v>
      </c>
      <c r="AK3707" s="106">
        <v>44910</v>
      </c>
    </row>
    <row r="3708" spans="1:37" x14ac:dyDescent="0.45">
      <c r="A3708" t="s">
        <v>1694</v>
      </c>
      <c r="B3708" t="s">
        <v>6855</v>
      </c>
      <c r="C3708" t="s">
        <v>1002</v>
      </c>
      <c r="D3708" t="s">
        <v>6856</v>
      </c>
      <c r="E3708" t="s">
        <v>992</v>
      </c>
      <c r="F3708" t="s">
        <v>6857</v>
      </c>
      <c r="G3708">
        <v>5</v>
      </c>
      <c r="H3708" t="s">
        <v>1005</v>
      </c>
      <c r="I3708">
        <v>63800</v>
      </c>
      <c r="K3708" t="s">
        <v>6858</v>
      </c>
      <c r="L3708" s="106">
        <v>38638</v>
      </c>
      <c r="M3708">
        <v>14745320</v>
      </c>
      <c r="N3708" t="s">
        <v>996</v>
      </c>
      <c r="O3708" t="s">
        <v>12</v>
      </c>
      <c r="P3708" t="s">
        <v>997</v>
      </c>
      <c r="R3708" s="109" t="str">
        <f>IF(OR(P3708="SB",Q3708="SB"),"SB",0)</f>
        <v>SB</v>
      </c>
      <c r="T3708" s="110" t="s">
        <v>998</v>
      </c>
      <c r="V3708" s="113" t="str">
        <f>IF(AND(I3708&gt;=10000,I3708&lt;=19900),"Praha",(IF(AND(I3708&gt;=25001,I3708&lt;=29501),"Středočeský kraj",(IF(AND(I3708&gt;=30100,I3708&lt;=34972),"Středočeský kraj",(IF(AND(I3708&gt;=35002,I3708&lt;=36271),"Karlovarský kraj",(IF(AND(I3708&gt;=37001,I3708&lt;=39201),"Jihočeský kraj",(IF(AND(I3708&gt;=39701,I3708&lt;=39901),"Jihočeský kraj",(IF(AND(I3708&gt;=39301,I3708&lt;=39601),"Kraj Vysočina",(IF(AND(I3708&gt;=58001,I3708&lt;=59501),"Kraj Vysočina",(IF(AND(I3708&gt;=67401,I3708&lt;=67602),"Kraj Vysočina",(IF(AND(I3708&gt;=40001,I3708&lt;=44101),"Ústecký kraj",(IF(AND(I3708&gt;=46001,I3708&lt;=47201),"Liberecký kraj",(IF(AND(I3708&gt;=51202,I3708&lt;=51401),"Liberecký kraj",(IF(AND(I3708&gt;=53002,I3708&lt;=53976),"Pardubický kraj",(IF(AND(I3708&gt;=56002,I3708&lt;=57201),"Pardubický kraj",(IF(AND(I3708&gt;=60200,I3708&lt;=67201),"Jihomoravský kraj",(IF(AND(I3708&gt;=67801,I3708&lt;=68501),"Jihomoravský kraj",(IF(AND(I3708&gt;=69002,I3708&lt;=69801),"Jihomoravský kraj",(IF(AND(I3708&gt;=68601,I3708&lt;=68801),"Zlínský kraj",(IF(AND(I3708&gt;=75501,I3708&lt;=76901),"Zlínský kraj",(IF(AND(I3708&gt;=70030,I3708&lt;=74901),"Moravskoslezský kraj",(IF(AND(I3708&gt;=75000,I3708&lt;=75368),"Olomoucký kraj",(IF(AND(I3708&gt;=77200,I3708&lt;=79862),"Olomoucký kraj",(IF(AND(I3708&gt;=50011,I3708&lt;=50301),"Královéhradecký kraj",(IF(AND(I3708&gt;=54301,I3708&lt;=54303),"Královéhradecký kraj","0")))))))))))))))))))))))))))))))))))))))))))))))</f>
        <v>Jihomoravský kraj</v>
      </c>
      <c r="AB3708" t="s">
        <v>998</v>
      </c>
      <c r="AD3708" t="s">
        <v>998</v>
      </c>
      <c r="AE3708" t="s">
        <v>998</v>
      </c>
      <c r="AF3708" t="s">
        <v>998</v>
      </c>
      <c r="AG3708" s="107">
        <v>300</v>
      </c>
      <c r="AH3708" s="107">
        <v>0</v>
      </c>
      <c r="AI3708" s="107">
        <v>0</v>
      </c>
      <c r="AJ3708" t="s">
        <v>999</v>
      </c>
      <c r="AK3708" s="106">
        <v>44924</v>
      </c>
    </row>
    <row r="3709" spans="1:37" x14ac:dyDescent="0.45">
      <c r="A3709" t="s">
        <v>1124</v>
      </c>
      <c r="B3709" t="s">
        <v>9776</v>
      </c>
      <c r="C3709" t="s">
        <v>990</v>
      </c>
      <c r="D3709" t="s">
        <v>9782</v>
      </c>
      <c r="E3709" t="s">
        <v>992</v>
      </c>
      <c r="F3709" t="s">
        <v>9783</v>
      </c>
      <c r="G3709">
        <v>37</v>
      </c>
      <c r="H3709" t="s">
        <v>1005</v>
      </c>
      <c r="I3709">
        <v>63800</v>
      </c>
      <c r="K3709" t="s">
        <v>9784</v>
      </c>
      <c r="L3709" s="106">
        <v>33709</v>
      </c>
      <c r="M3709">
        <v>14614570</v>
      </c>
      <c r="N3709" t="s">
        <v>996</v>
      </c>
      <c r="O3709" t="s">
        <v>12</v>
      </c>
      <c r="P3709" t="s">
        <v>997</v>
      </c>
      <c r="R3709" s="109" t="str">
        <f>IF(OR(P3709="SB",Q3709="SB"),"SB",0)</f>
        <v>SB</v>
      </c>
      <c r="T3709" s="110" t="s">
        <v>998</v>
      </c>
      <c r="V3709" s="113" t="str">
        <f>IF(AND(I3709&gt;=10000,I3709&lt;=19900),"Praha",(IF(AND(I3709&gt;=25001,I3709&lt;=29501),"Středočeský kraj",(IF(AND(I3709&gt;=30100,I3709&lt;=34972),"Středočeský kraj",(IF(AND(I3709&gt;=35002,I3709&lt;=36271),"Karlovarský kraj",(IF(AND(I3709&gt;=37001,I3709&lt;=39201),"Jihočeský kraj",(IF(AND(I3709&gt;=39701,I3709&lt;=39901),"Jihočeský kraj",(IF(AND(I3709&gt;=39301,I3709&lt;=39601),"Kraj Vysočina",(IF(AND(I3709&gt;=58001,I3709&lt;=59501),"Kraj Vysočina",(IF(AND(I3709&gt;=67401,I3709&lt;=67602),"Kraj Vysočina",(IF(AND(I3709&gt;=40001,I3709&lt;=44101),"Ústecký kraj",(IF(AND(I3709&gt;=46001,I3709&lt;=47201),"Liberecký kraj",(IF(AND(I3709&gt;=51202,I3709&lt;=51401),"Liberecký kraj",(IF(AND(I3709&gt;=53002,I3709&lt;=53976),"Pardubický kraj",(IF(AND(I3709&gt;=56002,I3709&lt;=57201),"Pardubický kraj",(IF(AND(I3709&gt;=60200,I3709&lt;=67201),"Jihomoravský kraj",(IF(AND(I3709&gt;=67801,I3709&lt;=68501),"Jihomoravský kraj",(IF(AND(I3709&gt;=69002,I3709&lt;=69801),"Jihomoravský kraj",(IF(AND(I3709&gt;=68601,I3709&lt;=68801),"Zlínský kraj",(IF(AND(I3709&gt;=75501,I3709&lt;=76901),"Zlínský kraj",(IF(AND(I3709&gt;=70030,I3709&lt;=74901),"Moravskoslezský kraj",(IF(AND(I3709&gt;=75000,I3709&lt;=75368),"Olomoucký kraj",(IF(AND(I3709&gt;=77200,I3709&lt;=79862),"Olomoucký kraj",(IF(AND(I3709&gt;=50011,I3709&lt;=50301),"Královéhradecký kraj",(IF(AND(I3709&gt;=54301,I3709&lt;=54303),"Královéhradecký kraj","0")))))))))))))))))))))))))))))))))))))))))))))))</f>
        <v>Jihomoravský kraj</v>
      </c>
      <c r="AB3709" t="s">
        <v>998</v>
      </c>
      <c r="AD3709" t="s">
        <v>998</v>
      </c>
      <c r="AE3709" t="s">
        <v>998</v>
      </c>
      <c r="AF3709" t="s">
        <v>998</v>
      </c>
      <c r="AG3709" s="107">
        <v>0</v>
      </c>
      <c r="AH3709" s="107">
        <v>0</v>
      </c>
      <c r="AI3709" s="107">
        <v>0</v>
      </c>
      <c r="AJ3709" t="s">
        <v>1012</v>
      </c>
    </row>
    <row r="3710" spans="1:37" x14ac:dyDescent="0.45">
      <c r="A3710" t="s">
        <v>1295</v>
      </c>
      <c r="B3710" t="s">
        <v>12736</v>
      </c>
      <c r="C3710" t="s">
        <v>1002</v>
      </c>
      <c r="D3710" t="s">
        <v>12737</v>
      </c>
      <c r="E3710" t="s">
        <v>992</v>
      </c>
      <c r="F3710" t="s">
        <v>3581</v>
      </c>
      <c r="G3710">
        <v>1</v>
      </c>
      <c r="H3710" t="s">
        <v>1005</v>
      </c>
      <c r="I3710">
        <v>63800</v>
      </c>
      <c r="K3710" t="s">
        <v>12738</v>
      </c>
      <c r="L3710" s="106">
        <v>39588</v>
      </c>
      <c r="M3710">
        <v>14612045</v>
      </c>
      <c r="N3710" t="s">
        <v>996</v>
      </c>
      <c r="O3710" t="s">
        <v>12</v>
      </c>
      <c r="P3710" t="s">
        <v>997</v>
      </c>
      <c r="R3710" s="109" t="str">
        <f>IF(OR(P3710="SB",Q3710="SB"),"SB",0)</f>
        <v>SB</v>
      </c>
      <c r="T3710" s="110" t="s">
        <v>998</v>
      </c>
      <c r="V3710" s="113" t="str">
        <f>IF(AND(I3710&gt;=10000,I3710&lt;=19900),"Praha",(IF(AND(I3710&gt;=25001,I3710&lt;=29501),"Středočeský kraj",(IF(AND(I3710&gt;=30100,I3710&lt;=34972),"Středočeský kraj",(IF(AND(I3710&gt;=35002,I3710&lt;=36271),"Karlovarský kraj",(IF(AND(I3710&gt;=37001,I3710&lt;=39201),"Jihočeský kraj",(IF(AND(I3710&gt;=39701,I3710&lt;=39901),"Jihočeský kraj",(IF(AND(I3710&gt;=39301,I3710&lt;=39601),"Kraj Vysočina",(IF(AND(I3710&gt;=58001,I3710&lt;=59501),"Kraj Vysočina",(IF(AND(I3710&gt;=67401,I3710&lt;=67602),"Kraj Vysočina",(IF(AND(I3710&gt;=40001,I3710&lt;=44101),"Ústecký kraj",(IF(AND(I3710&gt;=46001,I3710&lt;=47201),"Liberecký kraj",(IF(AND(I3710&gt;=51202,I3710&lt;=51401),"Liberecký kraj",(IF(AND(I3710&gt;=53002,I3710&lt;=53976),"Pardubický kraj",(IF(AND(I3710&gt;=56002,I3710&lt;=57201),"Pardubický kraj",(IF(AND(I3710&gt;=60200,I3710&lt;=67201),"Jihomoravský kraj",(IF(AND(I3710&gt;=67801,I3710&lt;=68501),"Jihomoravský kraj",(IF(AND(I3710&gt;=69002,I3710&lt;=69801),"Jihomoravský kraj",(IF(AND(I3710&gt;=68601,I3710&lt;=68801),"Zlínský kraj",(IF(AND(I3710&gt;=75501,I3710&lt;=76901),"Zlínský kraj",(IF(AND(I3710&gt;=70030,I3710&lt;=74901),"Moravskoslezský kraj",(IF(AND(I3710&gt;=75000,I3710&lt;=75368),"Olomoucký kraj",(IF(AND(I3710&gt;=77200,I3710&lt;=79862),"Olomoucký kraj",(IF(AND(I3710&gt;=50011,I3710&lt;=50301),"Královéhradecký kraj",(IF(AND(I3710&gt;=54301,I3710&lt;=54303),"Královéhradecký kraj","0")))))))))))))))))))))))))))))))))))))))))))))))</f>
        <v>Jihomoravský kraj</v>
      </c>
      <c r="AB3710" t="s">
        <v>998</v>
      </c>
      <c r="AD3710" t="s">
        <v>998</v>
      </c>
      <c r="AE3710" t="s">
        <v>998</v>
      </c>
      <c r="AF3710" t="s">
        <v>998</v>
      </c>
      <c r="AG3710" s="107">
        <v>300</v>
      </c>
      <c r="AH3710" s="107">
        <v>0</v>
      </c>
      <c r="AI3710" s="107">
        <v>0</v>
      </c>
      <c r="AJ3710" t="s">
        <v>999</v>
      </c>
      <c r="AK3710" s="106">
        <v>44923</v>
      </c>
    </row>
    <row r="3711" spans="1:37" x14ac:dyDescent="0.45">
      <c r="A3711" t="s">
        <v>1013</v>
      </c>
      <c r="B3711" t="s">
        <v>12736</v>
      </c>
      <c r="C3711" t="s">
        <v>1002</v>
      </c>
      <c r="D3711" t="s">
        <v>12739</v>
      </c>
      <c r="E3711" t="s">
        <v>992</v>
      </c>
      <c r="F3711" t="s">
        <v>3581</v>
      </c>
      <c r="G3711">
        <v>1</v>
      </c>
      <c r="H3711" t="s">
        <v>1005</v>
      </c>
      <c r="I3711">
        <v>63800</v>
      </c>
      <c r="K3711" t="s">
        <v>12740</v>
      </c>
      <c r="L3711" s="106">
        <v>38970</v>
      </c>
      <c r="M3711">
        <v>14612146</v>
      </c>
      <c r="N3711" t="s">
        <v>996</v>
      </c>
      <c r="O3711" t="s">
        <v>12</v>
      </c>
      <c r="P3711" t="s">
        <v>997</v>
      </c>
      <c r="R3711" s="109" t="str">
        <f>IF(OR(P3711="SB",Q3711="SB"),"SB",0)</f>
        <v>SB</v>
      </c>
      <c r="T3711" s="110" t="s">
        <v>998</v>
      </c>
      <c r="V3711" s="113" t="str">
        <f>IF(AND(I3711&gt;=10000,I3711&lt;=19900),"Praha",(IF(AND(I3711&gt;=25001,I3711&lt;=29501),"Středočeský kraj",(IF(AND(I3711&gt;=30100,I3711&lt;=34972),"Středočeský kraj",(IF(AND(I3711&gt;=35002,I3711&lt;=36271),"Karlovarský kraj",(IF(AND(I3711&gt;=37001,I3711&lt;=39201),"Jihočeský kraj",(IF(AND(I3711&gt;=39701,I3711&lt;=39901),"Jihočeský kraj",(IF(AND(I3711&gt;=39301,I3711&lt;=39601),"Kraj Vysočina",(IF(AND(I3711&gt;=58001,I3711&lt;=59501),"Kraj Vysočina",(IF(AND(I3711&gt;=67401,I3711&lt;=67602),"Kraj Vysočina",(IF(AND(I3711&gt;=40001,I3711&lt;=44101),"Ústecký kraj",(IF(AND(I3711&gt;=46001,I3711&lt;=47201),"Liberecký kraj",(IF(AND(I3711&gt;=51202,I3711&lt;=51401),"Liberecký kraj",(IF(AND(I3711&gt;=53002,I3711&lt;=53976),"Pardubický kraj",(IF(AND(I3711&gt;=56002,I3711&lt;=57201),"Pardubický kraj",(IF(AND(I3711&gt;=60200,I3711&lt;=67201),"Jihomoravský kraj",(IF(AND(I3711&gt;=67801,I3711&lt;=68501),"Jihomoravský kraj",(IF(AND(I3711&gt;=69002,I3711&lt;=69801),"Jihomoravský kraj",(IF(AND(I3711&gt;=68601,I3711&lt;=68801),"Zlínský kraj",(IF(AND(I3711&gt;=75501,I3711&lt;=76901),"Zlínský kraj",(IF(AND(I3711&gt;=70030,I3711&lt;=74901),"Moravskoslezský kraj",(IF(AND(I3711&gt;=75000,I3711&lt;=75368),"Olomoucký kraj",(IF(AND(I3711&gt;=77200,I3711&lt;=79862),"Olomoucký kraj",(IF(AND(I3711&gt;=50011,I3711&lt;=50301),"Královéhradecký kraj",(IF(AND(I3711&gt;=54301,I3711&lt;=54303),"Královéhradecký kraj","0")))))))))))))))))))))))))))))))))))))))))))))))</f>
        <v>Jihomoravský kraj</v>
      </c>
      <c r="AB3711" t="s">
        <v>998</v>
      </c>
      <c r="AD3711" t="s">
        <v>998</v>
      </c>
      <c r="AE3711" t="s">
        <v>998</v>
      </c>
      <c r="AF3711" t="s">
        <v>998</v>
      </c>
      <c r="AG3711" s="107">
        <v>300</v>
      </c>
      <c r="AH3711" s="107">
        <v>0</v>
      </c>
      <c r="AI3711" s="107">
        <v>0</v>
      </c>
      <c r="AJ3711" t="s">
        <v>999</v>
      </c>
      <c r="AK3711" s="106">
        <v>44923</v>
      </c>
    </row>
    <row r="3712" spans="1:37" x14ac:dyDescent="0.45">
      <c r="A3712" t="s">
        <v>1102</v>
      </c>
      <c r="B3712" t="s">
        <v>13540</v>
      </c>
      <c r="C3712" t="s">
        <v>1002</v>
      </c>
      <c r="D3712" t="s">
        <v>13541</v>
      </c>
      <c r="E3712" t="s">
        <v>992</v>
      </c>
      <c r="F3712" t="s">
        <v>13542</v>
      </c>
      <c r="G3712">
        <v>16</v>
      </c>
      <c r="H3712" t="s">
        <v>1005</v>
      </c>
      <c r="I3712">
        <v>63800</v>
      </c>
      <c r="K3712" t="s">
        <v>13543</v>
      </c>
      <c r="L3712" s="106">
        <v>41434</v>
      </c>
      <c r="M3712">
        <v>14651956</v>
      </c>
      <c r="N3712" t="s">
        <v>996</v>
      </c>
      <c r="O3712" t="s">
        <v>12</v>
      </c>
      <c r="P3712" t="s">
        <v>997</v>
      </c>
      <c r="R3712" s="109" t="str">
        <f>IF(OR(P3712="SB",Q3712="SB"),"SB",0)</f>
        <v>SB</v>
      </c>
      <c r="T3712" s="110" t="s">
        <v>998</v>
      </c>
      <c r="V3712" s="113" t="str">
        <f>IF(AND(I3712&gt;=10000,I3712&lt;=19900),"Praha",(IF(AND(I3712&gt;=25001,I3712&lt;=29501),"Středočeský kraj",(IF(AND(I3712&gt;=30100,I3712&lt;=34972),"Středočeský kraj",(IF(AND(I3712&gt;=35002,I3712&lt;=36271),"Karlovarský kraj",(IF(AND(I3712&gt;=37001,I3712&lt;=39201),"Jihočeský kraj",(IF(AND(I3712&gt;=39701,I3712&lt;=39901),"Jihočeský kraj",(IF(AND(I3712&gt;=39301,I3712&lt;=39601),"Kraj Vysočina",(IF(AND(I3712&gt;=58001,I3712&lt;=59501),"Kraj Vysočina",(IF(AND(I3712&gt;=67401,I3712&lt;=67602),"Kraj Vysočina",(IF(AND(I3712&gt;=40001,I3712&lt;=44101),"Ústecký kraj",(IF(AND(I3712&gt;=46001,I3712&lt;=47201),"Liberecký kraj",(IF(AND(I3712&gt;=51202,I3712&lt;=51401),"Liberecký kraj",(IF(AND(I3712&gt;=53002,I3712&lt;=53976),"Pardubický kraj",(IF(AND(I3712&gt;=56002,I3712&lt;=57201),"Pardubický kraj",(IF(AND(I3712&gt;=60200,I3712&lt;=67201),"Jihomoravský kraj",(IF(AND(I3712&gt;=67801,I3712&lt;=68501),"Jihomoravský kraj",(IF(AND(I3712&gt;=69002,I3712&lt;=69801),"Jihomoravský kraj",(IF(AND(I3712&gt;=68601,I3712&lt;=68801),"Zlínský kraj",(IF(AND(I3712&gt;=75501,I3712&lt;=76901),"Zlínský kraj",(IF(AND(I3712&gt;=70030,I3712&lt;=74901),"Moravskoslezský kraj",(IF(AND(I3712&gt;=75000,I3712&lt;=75368),"Olomoucký kraj",(IF(AND(I3712&gt;=77200,I3712&lt;=79862),"Olomoucký kraj",(IF(AND(I3712&gt;=50011,I3712&lt;=50301),"Královéhradecký kraj",(IF(AND(I3712&gt;=54301,I3712&lt;=54303),"Královéhradecký kraj","0")))))))))))))))))))))))))))))))))))))))))))))))</f>
        <v>Jihomoravský kraj</v>
      </c>
      <c r="AB3712" t="s">
        <v>998</v>
      </c>
      <c r="AD3712" t="s">
        <v>998</v>
      </c>
      <c r="AE3712" t="s">
        <v>998</v>
      </c>
      <c r="AF3712" t="s">
        <v>998</v>
      </c>
      <c r="AG3712" s="107">
        <v>300</v>
      </c>
      <c r="AH3712" s="107">
        <v>0</v>
      </c>
      <c r="AI3712" s="107">
        <v>0</v>
      </c>
      <c r="AJ3712" t="s">
        <v>999</v>
      </c>
      <c r="AK3712" s="106">
        <v>44923</v>
      </c>
    </row>
    <row r="3713" spans="1:37" x14ac:dyDescent="0.45">
      <c r="A3713" t="s">
        <v>1111</v>
      </c>
      <c r="B3713" t="s">
        <v>13540</v>
      </c>
      <c r="C3713" t="s">
        <v>1002</v>
      </c>
      <c r="D3713" t="s">
        <v>13544</v>
      </c>
      <c r="E3713" t="s">
        <v>992</v>
      </c>
      <c r="F3713" t="s">
        <v>13542</v>
      </c>
      <c r="G3713">
        <v>16</v>
      </c>
      <c r="H3713" t="s">
        <v>1005</v>
      </c>
      <c r="I3713">
        <v>63800</v>
      </c>
      <c r="K3713" t="s">
        <v>13543</v>
      </c>
      <c r="L3713" s="106">
        <v>42169</v>
      </c>
      <c r="M3713">
        <v>14652057</v>
      </c>
      <c r="N3713" t="s">
        <v>996</v>
      </c>
      <c r="O3713" t="s">
        <v>12</v>
      </c>
      <c r="P3713" t="s">
        <v>997</v>
      </c>
      <c r="R3713" s="109" t="str">
        <f>IF(OR(P3713="SB",Q3713="SB"),"SB",0)</f>
        <v>SB</v>
      </c>
      <c r="T3713" s="110" t="s">
        <v>998</v>
      </c>
      <c r="V3713" s="113" t="str">
        <f>IF(AND(I3713&gt;=10000,I3713&lt;=19900),"Praha",(IF(AND(I3713&gt;=25001,I3713&lt;=29501),"Středočeský kraj",(IF(AND(I3713&gt;=30100,I3713&lt;=34972),"Středočeský kraj",(IF(AND(I3713&gt;=35002,I3713&lt;=36271),"Karlovarský kraj",(IF(AND(I3713&gt;=37001,I3713&lt;=39201),"Jihočeský kraj",(IF(AND(I3713&gt;=39701,I3713&lt;=39901),"Jihočeský kraj",(IF(AND(I3713&gt;=39301,I3713&lt;=39601),"Kraj Vysočina",(IF(AND(I3713&gt;=58001,I3713&lt;=59501),"Kraj Vysočina",(IF(AND(I3713&gt;=67401,I3713&lt;=67602),"Kraj Vysočina",(IF(AND(I3713&gt;=40001,I3713&lt;=44101),"Ústecký kraj",(IF(AND(I3713&gt;=46001,I3713&lt;=47201),"Liberecký kraj",(IF(AND(I3713&gt;=51202,I3713&lt;=51401),"Liberecký kraj",(IF(AND(I3713&gt;=53002,I3713&lt;=53976),"Pardubický kraj",(IF(AND(I3713&gt;=56002,I3713&lt;=57201),"Pardubický kraj",(IF(AND(I3713&gt;=60200,I3713&lt;=67201),"Jihomoravský kraj",(IF(AND(I3713&gt;=67801,I3713&lt;=68501),"Jihomoravský kraj",(IF(AND(I3713&gt;=69002,I3713&lt;=69801),"Jihomoravský kraj",(IF(AND(I3713&gt;=68601,I3713&lt;=68801),"Zlínský kraj",(IF(AND(I3713&gt;=75501,I3713&lt;=76901),"Zlínský kraj",(IF(AND(I3713&gt;=70030,I3713&lt;=74901),"Moravskoslezský kraj",(IF(AND(I3713&gt;=75000,I3713&lt;=75368),"Olomoucký kraj",(IF(AND(I3713&gt;=77200,I3713&lt;=79862),"Olomoucký kraj",(IF(AND(I3713&gt;=50011,I3713&lt;=50301),"Královéhradecký kraj",(IF(AND(I3713&gt;=54301,I3713&lt;=54303),"Královéhradecký kraj","0")))))))))))))))))))))))))))))))))))))))))))))))</f>
        <v>Jihomoravský kraj</v>
      </c>
      <c r="AB3713" t="s">
        <v>998</v>
      </c>
      <c r="AD3713" t="s">
        <v>998</v>
      </c>
      <c r="AE3713" t="s">
        <v>998</v>
      </c>
      <c r="AF3713" t="s">
        <v>998</v>
      </c>
      <c r="AG3713" s="107">
        <v>300</v>
      </c>
      <c r="AH3713" s="107">
        <v>0</v>
      </c>
      <c r="AI3713" s="107">
        <v>0</v>
      </c>
      <c r="AJ3713" t="s">
        <v>999</v>
      </c>
      <c r="AK3713" s="106">
        <v>44923</v>
      </c>
    </row>
    <row r="3714" spans="1:37" x14ac:dyDescent="0.45">
      <c r="A3714" t="s">
        <v>1128</v>
      </c>
      <c r="B3714" t="s">
        <v>16062</v>
      </c>
      <c r="C3714" t="s">
        <v>990</v>
      </c>
      <c r="D3714" t="s">
        <v>16063</v>
      </c>
      <c r="E3714" t="s">
        <v>992</v>
      </c>
      <c r="F3714" t="s">
        <v>8599</v>
      </c>
      <c r="G3714" t="s">
        <v>16064</v>
      </c>
      <c r="H3714" t="s">
        <v>1005</v>
      </c>
      <c r="I3714">
        <v>63800</v>
      </c>
      <c r="K3714" t="s">
        <v>16065</v>
      </c>
      <c r="L3714" s="106">
        <v>28834</v>
      </c>
      <c r="M3714">
        <v>14727839</v>
      </c>
      <c r="N3714" t="s">
        <v>996</v>
      </c>
      <c r="O3714" t="s">
        <v>12</v>
      </c>
      <c r="P3714" t="s">
        <v>997</v>
      </c>
      <c r="R3714" s="109" t="str">
        <f>IF(OR(P3714="SB",Q3714="SB"),"SB",0)</f>
        <v>SB</v>
      </c>
      <c r="T3714" s="110" t="s">
        <v>998</v>
      </c>
      <c r="V3714" s="113" t="str">
        <f>IF(AND(I3714&gt;=10000,I3714&lt;=19900),"Praha",(IF(AND(I3714&gt;=25001,I3714&lt;=29501),"Středočeský kraj",(IF(AND(I3714&gt;=30100,I3714&lt;=34972),"Středočeský kraj",(IF(AND(I3714&gt;=35002,I3714&lt;=36271),"Karlovarský kraj",(IF(AND(I3714&gt;=37001,I3714&lt;=39201),"Jihočeský kraj",(IF(AND(I3714&gt;=39701,I3714&lt;=39901),"Jihočeský kraj",(IF(AND(I3714&gt;=39301,I3714&lt;=39601),"Kraj Vysočina",(IF(AND(I3714&gt;=58001,I3714&lt;=59501),"Kraj Vysočina",(IF(AND(I3714&gt;=67401,I3714&lt;=67602),"Kraj Vysočina",(IF(AND(I3714&gt;=40001,I3714&lt;=44101),"Ústecký kraj",(IF(AND(I3714&gt;=46001,I3714&lt;=47201),"Liberecký kraj",(IF(AND(I3714&gt;=51202,I3714&lt;=51401),"Liberecký kraj",(IF(AND(I3714&gt;=53002,I3714&lt;=53976),"Pardubický kraj",(IF(AND(I3714&gt;=56002,I3714&lt;=57201),"Pardubický kraj",(IF(AND(I3714&gt;=60200,I3714&lt;=67201),"Jihomoravský kraj",(IF(AND(I3714&gt;=67801,I3714&lt;=68501),"Jihomoravský kraj",(IF(AND(I3714&gt;=69002,I3714&lt;=69801),"Jihomoravský kraj",(IF(AND(I3714&gt;=68601,I3714&lt;=68801),"Zlínský kraj",(IF(AND(I3714&gt;=75501,I3714&lt;=76901),"Zlínský kraj",(IF(AND(I3714&gt;=70030,I3714&lt;=74901),"Moravskoslezský kraj",(IF(AND(I3714&gt;=75000,I3714&lt;=75368),"Olomoucký kraj",(IF(AND(I3714&gt;=77200,I3714&lt;=79862),"Olomoucký kraj",(IF(AND(I3714&gt;=50011,I3714&lt;=50301),"Královéhradecký kraj",(IF(AND(I3714&gt;=54301,I3714&lt;=54303),"Královéhradecký kraj","0")))))))))))))))))))))))))))))))))))))))))))))))</f>
        <v>Jihomoravský kraj</v>
      </c>
      <c r="AB3714" t="s">
        <v>998</v>
      </c>
      <c r="AD3714" t="s">
        <v>998</v>
      </c>
      <c r="AE3714" t="s">
        <v>998</v>
      </c>
      <c r="AF3714" t="s">
        <v>998</v>
      </c>
      <c r="AG3714" s="107">
        <v>0</v>
      </c>
      <c r="AH3714" s="107">
        <v>0</v>
      </c>
      <c r="AI3714" s="107">
        <v>0</v>
      </c>
      <c r="AJ3714" t="s">
        <v>1012</v>
      </c>
    </row>
    <row r="3715" spans="1:37" x14ac:dyDescent="0.45">
      <c r="A3715" t="s">
        <v>1177</v>
      </c>
      <c r="B3715" t="s">
        <v>16115</v>
      </c>
      <c r="C3715" t="s">
        <v>990</v>
      </c>
      <c r="D3715" t="s">
        <v>16121</v>
      </c>
      <c r="E3715" t="s">
        <v>992</v>
      </c>
      <c r="F3715" t="s">
        <v>3581</v>
      </c>
      <c r="G3715">
        <v>20</v>
      </c>
      <c r="H3715" t="s">
        <v>1005</v>
      </c>
      <c r="I3715">
        <v>63800</v>
      </c>
      <c r="K3715" t="s">
        <v>16122</v>
      </c>
      <c r="L3715" s="106">
        <v>40779</v>
      </c>
      <c r="M3715">
        <v>14628516</v>
      </c>
      <c r="N3715" t="s">
        <v>996</v>
      </c>
      <c r="O3715" t="s">
        <v>12</v>
      </c>
      <c r="P3715" t="s">
        <v>997</v>
      </c>
      <c r="R3715" s="109" t="str">
        <f>IF(OR(P3715="SB",Q3715="SB"),"SB",0)</f>
        <v>SB</v>
      </c>
      <c r="T3715" s="110" t="s">
        <v>998</v>
      </c>
      <c r="V3715" s="113" t="str">
        <f>IF(AND(I3715&gt;=10000,I3715&lt;=19900),"Praha",(IF(AND(I3715&gt;=25001,I3715&lt;=29501),"Středočeský kraj",(IF(AND(I3715&gt;=30100,I3715&lt;=34972),"Středočeský kraj",(IF(AND(I3715&gt;=35002,I3715&lt;=36271),"Karlovarský kraj",(IF(AND(I3715&gt;=37001,I3715&lt;=39201),"Jihočeský kraj",(IF(AND(I3715&gt;=39701,I3715&lt;=39901),"Jihočeský kraj",(IF(AND(I3715&gt;=39301,I3715&lt;=39601),"Kraj Vysočina",(IF(AND(I3715&gt;=58001,I3715&lt;=59501),"Kraj Vysočina",(IF(AND(I3715&gt;=67401,I3715&lt;=67602),"Kraj Vysočina",(IF(AND(I3715&gt;=40001,I3715&lt;=44101),"Ústecký kraj",(IF(AND(I3715&gt;=46001,I3715&lt;=47201),"Liberecký kraj",(IF(AND(I3715&gt;=51202,I3715&lt;=51401),"Liberecký kraj",(IF(AND(I3715&gt;=53002,I3715&lt;=53976),"Pardubický kraj",(IF(AND(I3715&gt;=56002,I3715&lt;=57201),"Pardubický kraj",(IF(AND(I3715&gt;=60200,I3715&lt;=67201),"Jihomoravský kraj",(IF(AND(I3715&gt;=67801,I3715&lt;=68501),"Jihomoravský kraj",(IF(AND(I3715&gt;=69002,I3715&lt;=69801),"Jihomoravský kraj",(IF(AND(I3715&gt;=68601,I3715&lt;=68801),"Zlínský kraj",(IF(AND(I3715&gt;=75501,I3715&lt;=76901),"Zlínský kraj",(IF(AND(I3715&gt;=70030,I3715&lt;=74901),"Moravskoslezský kraj",(IF(AND(I3715&gt;=75000,I3715&lt;=75368),"Olomoucký kraj",(IF(AND(I3715&gt;=77200,I3715&lt;=79862),"Olomoucký kraj",(IF(AND(I3715&gt;=50011,I3715&lt;=50301),"Královéhradecký kraj",(IF(AND(I3715&gt;=54301,I3715&lt;=54303),"Královéhradecký kraj","0")))))))))))))))))))))))))))))))))))))))))))))))</f>
        <v>Jihomoravský kraj</v>
      </c>
      <c r="AB3715" t="s">
        <v>998</v>
      </c>
      <c r="AD3715" t="s">
        <v>998</v>
      </c>
      <c r="AE3715" t="s">
        <v>998</v>
      </c>
      <c r="AF3715" t="s">
        <v>998</v>
      </c>
      <c r="AG3715" s="107">
        <v>300</v>
      </c>
      <c r="AH3715" s="107">
        <v>0</v>
      </c>
      <c r="AI3715" s="107">
        <v>0</v>
      </c>
      <c r="AJ3715" t="s">
        <v>999</v>
      </c>
      <c r="AK3715" s="106">
        <v>44923</v>
      </c>
    </row>
    <row r="3716" spans="1:37" x14ac:dyDescent="0.45">
      <c r="A3716" t="s">
        <v>3759</v>
      </c>
      <c r="B3716" t="s">
        <v>16275</v>
      </c>
      <c r="C3716" t="s">
        <v>990</v>
      </c>
      <c r="D3716" t="s">
        <v>16276</v>
      </c>
      <c r="E3716" t="s">
        <v>992</v>
      </c>
      <c r="F3716" t="s">
        <v>2731</v>
      </c>
      <c r="G3716">
        <v>3</v>
      </c>
      <c r="H3716" t="s">
        <v>1005</v>
      </c>
      <c r="I3716">
        <v>63800</v>
      </c>
      <c r="K3716" t="s">
        <v>16277</v>
      </c>
      <c r="L3716" s="106">
        <v>40126</v>
      </c>
      <c r="M3716">
        <v>14730364</v>
      </c>
      <c r="N3716" t="s">
        <v>996</v>
      </c>
      <c r="O3716" t="s">
        <v>12</v>
      </c>
      <c r="P3716" t="s">
        <v>997</v>
      </c>
      <c r="R3716" s="109" t="str">
        <f>IF(OR(P3716="SB",Q3716="SB"),"SB",0)</f>
        <v>SB</v>
      </c>
      <c r="T3716" s="110" t="s">
        <v>998</v>
      </c>
      <c r="V3716" s="113" t="str">
        <f>IF(AND(I3716&gt;=10000,I3716&lt;=19900),"Praha",(IF(AND(I3716&gt;=25001,I3716&lt;=29501),"Středočeský kraj",(IF(AND(I3716&gt;=30100,I3716&lt;=34972),"Středočeský kraj",(IF(AND(I3716&gt;=35002,I3716&lt;=36271),"Karlovarský kraj",(IF(AND(I3716&gt;=37001,I3716&lt;=39201),"Jihočeský kraj",(IF(AND(I3716&gt;=39701,I3716&lt;=39901),"Jihočeský kraj",(IF(AND(I3716&gt;=39301,I3716&lt;=39601),"Kraj Vysočina",(IF(AND(I3716&gt;=58001,I3716&lt;=59501),"Kraj Vysočina",(IF(AND(I3716&gt;=67401,I3716&lt;=67602),"Kraj Vysočina",(IF(AND(I3716&gt;=40001,I3716&lt;=44101),"Ústecký kraj",(IF(AND(I3716&gt;=46001,I3716&lt;=47201),"Liberecký kraj",(IF(AND(I3716&gt;=51202,I3716&lt;=51401),"Liberecký kraj",(IF(AND(I3716&gt;=53002,I3716&lt;=53976),"Pardubický kraj",(IF(AND(I3716&gt;=56002,I3716&lt;=57201),"Pardubický kraj",(IF(AND(I3716&gt;=60200,I3716&lt;=67201),"Jihomoravský kraj",(IF(AND(I3716&gt;=67801,I3716&lt;=68501),"Jihomoravský kraj",(IF(AND(I3716&gt;=69002,I3716&lt;=69801),"Jihomoravský kraj",(IF(AND(I3716&gt;=68601,I3716&lt;=68801),"Zlínský kraj",(IF(AND(I3716&gt;=75501,I3716&lt;=76901),"Zlínský kraj",(IF(AND(I3716&gt;=70030,I3716&lt;=74901),"Moravskoslezský kraj",(IF(AND(I3716&gt;=75000,I3716&lt;=75368),"Olomoucký kraj",(IF(AND(I3716&gt;=77200,I3716&lt;=79862),"Olomoucký kraj",(IF(AND(I3716&gt;=50011,I3716&lt;=50301),"Královéhradecký kraj",(IF(AND(I3716&gt;=54301,I3716&lt;=54303),"Královéhradecký kraj","0")))))))))))))))))))))))))))))))))))))))))))))))</f>
        <v>Jihomoravský kraj</v>
      </c>
      <c r="AB3716" t="s">
        <v>998</v>
      </c>
      <c r="AD3716" t="s">
        <v>998</v>
      </c>
      <c r="AE3716" t="s">
        <v>998</v>
      </c>
      <c r="AF3716" t="s">
        <v>998</v>
      </c>
      <c r="AG3716" s="107">
        <v>300</v>
      </c>
      <c r="AH3716" s="107">
        <v>0</v>
      </c>
      <c r="AI3716" s="107">
        <v>0</v>
      </c>
      <c r="AJ3716" t="s">
        <v>999</v>
      </c>
      <c r="AK3716" s="106">
        <v>44924</v>
      </c>
    </row>
    <row r="3717" spans="1:37" x14ac:dyDescent="0.45">
      <c r="A3717" t="s">
        <v>1007</v>
      </c>
      <c r="B3717" t="s">
        <v>18900</v>
      </c>
      <c r="C3717" t="s">
        <v>990</v>
      </c>
      <c r="D3717" t="s">
        <v>18901</v>
      </c>
      <c r="E3717" t="s">
        <v>992</v>
      </c>
      <c r="F3717" t="s">
        <v>9404</v>
      </c>
      <c r="G3717">
        <v>12</v>
      </c>
      <c r="H3717" t="s">
        <v>1005</v>
      </c>
      <c r="I3717">
        <v>63800</v>
      </c>
      <c r="K3717" t="s">
        <v>18902</v>
      </c>
      <c r="L3717" s="106">
        <v>25172</v>
      </c>
      <c r="M3717">
        <v>14633364</v>
      </c>
      <c r="N3717" t="s">
        <v>996</v>
      </c>
      <c r="O3717" t="s">
        <v>12</v>
      </c>
      <c r="P3717" t="s">
        <v>997</v>
      </c>
      <c r="R3717" s="109" t="str">
        <f>IF(OR(P3717="SB",Q3717="SB"),"SB",0)</f>
        <v>SB</v>
      </c>
      <c r="T3717" s="110" t="s">
        <v>998</v>
      </c>
      <c r="V3717" s="113" t="str">
        <f>IF(AND(I3717&gt;=10000,I3717&lt;=19900),"Praha",(IF(AND(I3717&gt;=25001,I3717&lt;=29501),"Středočeský kraj",(IF(AND(I3717&gt;=30100,I3717&lt;=34972),"Středočeský kraj",(IF(AND(I3717&gt;=35002,I3717&lt;=36271),"Karlovarský kraj",(IF(AND(I3717&gt;=37001,I3717&lt;=39201),"Jihočeský kraj",(IF(AND(I3717&gt;=39701,I3717&lt;=39901),"Jihočeský kraj",(IF(AND(I3717&gt;=39301,I3717&lt;=39601),"Kraj Vysočina",(IF(AND(I3717&gt;=58001,I3717&lt;=59501),"Kraj Vysočina",(IF(AND(I3717&gt;=67401,I3717&lt;=67602),"Kraj Vysočina",(IF(AND(I3717&gt;=40001,I3717&lt;=44101),"Ústecký kraj",(IF(AND(I3717&gt;=46001,I3717&lt;=47201),"Liberecký kraj",(IF(AND(I3717&gt;=51202,I3717&lt;=51401),"Liberecký kraj",(IF(AND(I3717&gt;=53002,I3717&lt;=53976),"Pardubický kraj",(IF(AND(I3717&gt;=56002,I3717&lt;=57201),"Pardubický kraj",(IF(AND(I3717&gt;=60200,I3717&lt;=67201),"Jihomoravský kraj",(IF(AND(I3717&gt;=67801,I3717&lt;=68501),"Jihomoravský kraj",(IF(AND(I3717&gt;=69002,I3717&lt;=69801),"Jihomoravský kraj",(IF(AND(I3717&gt;=68601,I3717&lt;=68801),"Zlínský kraj",(IF(AND(I3717&gt;=75501,I3717&lt;=76901),"Zlínský kraj",(IF(AND(I3717&gt;=70030,I3717&lt;=74901),"Moravskoslezský kraj",(IF(AND(I3717&gt;=75000,I3717&lt;=75368),"Olomoucký kraj",(IF(AND(I3717&gt;=77200,I3717&lt;=79862),"Olomoucký kraj",(IF(AND(I3717&gt;=50011,I3717&lt;=50301),"Královéhradecký kraj",(IF(AND(I3717&gt;=54301,I3717&lt;=54303),"Královéhradecký kraj","0")))))))))))))))))))))))))))))))))))))))))))))))</f>
        <v>Jihomoravský kraj</v>
      </c>
      <c r="AB3717" t="s">
        <v>998</v>
      </c>
      <c r="AD3717" t="s">
        <v>998</v>
      </c>
      <c r="AE3717" t="s">
        <v>998</v>
      </c>
      <c r="AF3717" t="s">
        <v>998</v>
      </c>
      <c r="AG3717" s="107">
        <v>0</v>
      </c>
      <c r="AH3717" s="107">
        <v>0</v>
      </c>
      <c r="AI3717" s="107">
        <v>0</v>
      </c>
      <c r="AJ3717" t="s">
        <v>1012</v>
      </c>
    </row>
    <row r="3718" spans="1:37" x14ac:dyDescent="0.45">
      <c r="A3718" t="s">
        <v>1270</v>
      </c>
      <c r="B3718" t="s">
        <v>12093</v>
      </c>
      <c r="C3718" t="s">
        <v>990</v>
      </c>
      <c r="D3718" t="s">
        <v>12094</v>
      </c>
      <c r="E3718" t="s">
        <v>992</v>
      </c>
      <c r="F3718" t="s">
        <v>6607</v>
      </c>
      <c r="G3718">
        <v>119</v>
      </c>
      <c r="H3718" t="s">
        <v>1005</v>
      </c>
      <c r="I3718">
        <v>63800</v>
      </c>
      <c r="K3718" t="s">
        <v>12095</v>
      </c>
      <c r="L3718" s="106">
        <v>40354</v>
      </c>
      <c r="M3718">
        <v>14623765</v>
      </c>
      <c r="N3718" t="s">
        <v>996</v>
      </c>
      <c r="O3718" t="s">
        <v>12</v>
      </c>
      <c r="P3718" t="s">
        <v>997</v>
      </c>
      <c r="R3718" s="109" t="str">
        <f>IF(OR(P3718="SB",Q3718="SB"),"SB",0)</f>
        <v>SB</v>
      </c>
      <c r="V3718" s="113" t="str">
        <f>IF(AND(I3718&gt;=10000,I3718&lt;=19900),"Praha",(IF(AND(I3718&gt;=25001,I3718&lt;=29501),"Středočeský kraj",(IF(AND(I3718&gt;=30100,I3718&lt;=34972),"Středočeský kraj",(IF(AND(I3718&gt;=35002,I3718&lt;=36271),"Karlovarský kraj",(IF(AND(I3718&gt;=37001,I3718&lt;=39201),"Jihočeský kraj",(IF(AND(I3718&gt;=39701,I3718&lt;=39901),"Jihočeský kraj",(IF(AND(I3718&gt;=39301,I3718&lt;=39601),"Kraj Vysočina",(IF(AND(I3718&gt;=58001,I3718&lt;=59501),"Kraj Vysočina",(IF(AND(I3718&gt;=67401,I3718&lt;=67602),"Kraj Vysočina",(IF(AND(I3718&gt;=40001,I3718&lt;=44101),"Ústecký kraj",(IF(AND(I3718&gt;=46001,I3718&lt;=47201),"Liberecký kraj",(IF(AND(I3718&gt;=51202,I3718&lt;=51401),"Liberecký kraj",(IF(AND(I3718&gt;=53002,I3718&lt;=53976),"Pardubický kraj",(IF(AND(I3718&gt;=56002,I3718&lt;=57201),"Pardubický kraj",(IF(AND(I3718&gt;=60200,I3718&lt;=67201),"Jihomoravský kraj",(IF(AND(I3718&gt;=67801,I3718&lt;=68501),"Jihomoravský kraj",(IF(AND(I3718&gt;=69002,I3718&lt;=69801),"Jihomoravský kraj",(IF(AND(I3718&gt;=68601,I3718&lt;=68801),"Zlínský kraj",(IF(AND(I3718&gt;=75501,I3718&lt;=76901),"Zlínský kraj",(IF(AND(I3718&gt;=70030,I3718&lt;=74901),"Moravskoslezský kraj",(IF(AND(I3718&gt;=75000,I3718&lt;=75368),"Olomoucký kraj",(IF(AND(I3718&gt;=77200,I3718&lt;=79862),"Olomoucký kraj",(IF(AND(I3718&gt;=50011,I3718&lt;=50301),"Královéhradecký kraj",(IF(AND(I3718&gt;=54301,I3718&lt;=54303),"Královéhradecký kraj","0")))))))))))))))))))))))))))))))))))))))))))))))</f>
        <v>Jihomoravský kraj</v>
      </c>
      <c r="AD3718" t="s">
        <v>998</v>
      </c>
      <c r="AE3718" t="s">
        <v>998</v>
      </c>
      <c r="AF3718" t="s">
        <v>998</v>
      </c>
      <c r="AG3718" s="107">
        <v>300</v>
      </c>
      <c r="AH3718" s="107">
        <v>0</v>
      </c>
      <c r="AI3718" s="107">
        <v>0</v>
      </c>
      <c r="AJ3718" t="s">
        <v>999</v>
      </c>
      <c r="AK3718" s="106">
        <v>44923</v>
      </c>
    </row>
    <row r="3719" spans="1:37" x14ac:dyDescent="0.45">
      <c r="A3719" t="s">
        <v>1202</v>
      </c>
      <c r="B3719" t="s">
        <v>17728</v>
      </c>
      <c r="C3719" t="s">
        <v>1002</v>
      </c>
      <c r="D3719" t="s">
        <v>17729</v>
      </c>
      <c r="E3719" t="s">
        <v>992</v>
      </c>
      <c r="F3719" t="s">
        <v>17730</v>
      </c>
      <c r="G3719">
        <v>12</v>
      </c>
      <c r="H3719" t="s">
        <v>1005</v>
      </c>
      <c r="I3719">
        <v>63800</v>
      </c>
      <c r="K3719" t="s">
        <v>17731</v>
      </c>
      <c r="L3719" s="106">
        <v>38783</v>
      </c>
      <c r="M3719">
        <v>14627607</v>
      </c>
      <c r="N3719" t="s">
        <v>996</v>
      </c>
      <c r="O3719" t="s">
        <v>12</v>
      </c>
      <c r="P3719" t="s">
        <v>997</v>
      </c>
      <c r="R3719" s="109" t="str">
        <f>IF(OR(P3719="SB",Q3719="SB"),"SB",0)</f>
        <v>SB</v>
      </c>
      <c r="V3719" s="113" t="str">
        <f>IF(AND(I3719&gt;=10000,I3719&lt;=19900),"Praha",(IF(AND(I3719&gt;=25001,I3719&lt;=29501),"Středočeský kraj",(IF(AND(I3719&gt;=30100,I3719&lt;=34972),"Středočeský kraj",(IF(AND(I3719&gt;=35002,I3719&lt;=36271),"Karlovarský kraj",(IF(AND(I3719&gt;=37001,I3719&lt;=39201),"Jihočeský kraj",(IF(AND(I3719&gt;=39701,I3719&lt;=39901),"Jihočeský kraj",(IF(AND(I3719&gt;=39301,I3719&lt;=39601),"Kraj Vysočina",(IF(AND(I3719&gt;=58001,I3719&lt;=59501),"Kraj Vysočina",(IF(AND(I3719&gt;=67401,I3719&lt;=67602),"Kraj Vysočina",(IF(AND(I3719&gt;=40001,I3719&lt;=44101),"Ústecký kraj",(IF(AND(I3719&gt;=46001,I3719&lt;=47201),"Liberecký kraj",(IF(AND(I3719&gt;=51202,I3719&lt;=51401),"Liberecký kraj",(IF(AND(I3719&gt;=53002,I3719&lt;=53976),"Pardubický kraj",(IF(AND(I3719&gt;=56002,I3719&lt;=57201),"Pardubický kraj",(IF(AND(I3719&gt;=60200,I3719&lt;=67201),"Jihomoravský kraj",(IF(AND(I3719&gt;=67801,I3719&lt;=68501),"Jihomoravský kraj",(IF(AND(I3719&gt;=69002,I3719&lt;=69801),"Jihomoravský kraj",(IF(AND(I3719&gt;=68601,I3719&lt;=68801),"Zlínský kraj",(IF(AND(I3719&gt;=75501,I3719&lt;=76901),"Zlínský kraj",(IF(AND(I3719&gt;=70030,I3719&lt;=74901),"Moravskoslezský kraj",(IF(AND(I3719&gt;=75000,I3719&lt;=75368),"Olomoucký kraj",(IF(AND(I3719&gt;=77200,I3719&lt;=79862),"Olomoucký kraj",(IF(AND(I3719&gt;=50011,I3719&lt;=50301),"Královéhradecký kraj",(IF(AND(I3719&gt;=54301,I3719&lt;=54303),"Královéhradecký kraj","0")))))))))))))))))))))))))))))))))))))))))))))))</f>
        <v>Jihomoravský kraj</v>
      </c>
      <c r="AD3719" t="s">
        <v>998</v>
      </c>
      <c r="AE3719" t="s">
        <v>998</v>
      </c>
      <c r="AF3719" t="s">
        <v>998</v>
      </c>
      <c r="AG3719" s="107">
        <v>300</v>
      </c>
      <c r="AH3719" s="107">
        <v>0</v>
      </c>
      <c r="AI3719" s="107">
        <v>0</v>
      </c>
      <c r="AJ3719" t="s">
        <v>999</v>
      </c>
      <c r="AK3719" s="106">
        <v>44923</v>
      </c>
    </row>
    <row r="3720" spans="1:37" x14ac:dyDescent="0.45">
      <c r="A3720" t="s">
        <v>1224</v>
      </c>
      <c r="B3720" t="s">
        <v>18897</v>
      </c>
      <c r="C3720" t="s">
        <v>1002</v>
      </c>
      <c r="D3720" t="s">
        <v>18898</v>
      </c>
      <c r="E3720" t="s">
        <v>992</v>
      </c>
      <c r="F3720" t="s">
        <v>7058</v>
      </c>
      <c r="G3720">
        <v>5</v>
      </c>
      <c r="H3720" t="s">
        <v>1005</v>
      </c>
      <c r="I3720">
        <v>63800</v>
      </c>
      <c r="K3720" t="s">
        <v>18899</v>
      </c>
      <c r="L3720" s="106">
        <v>38589</v>
      </c>
      <c r="M3720">
        <v>14756232</v>
      </c>
      <c r="N3720" t="s">
        <v>996</v>
      </c>
      <c r="O3720" t="s">
        <v>12</v>
      </c>
      <c r="P3720" t="s">
        <v>997</v>
      </c>
      <c r="R3720" s="109" t="str">
        <f>IF(OR(P3720="SB",Q3720="SB"),"SB",0)</f>
        <v>SB</v>
      </c>
      <c r="V3720" s="113" t="str">
        <f>IF(AND(I3720&gt;=10000,I3720&lt;=19900),"Praha",(IF(AND(I3720&gt;=25001,I3720&lt;=29501),"Středočeský kraj",(IF(AND(I3720&gt;=30100,I3720&lt;=34972),"Středočeský kraj",(IF(AND(I3720&gt;=35002,I3720&lt;=36271),"Karlovarský kraj",(IF(AND(I3720&gt;=37001,I3720&lt;=39201),"Jihočeský kraj",(IF(AND(I3720&gt;=39701,I3720&lt;=39901),"Jihočeský kraj",(IF(AND(I3720&gt;=39301,I3720&lt;=39601),"Kraj Vysočina",(IF(AND(I3720&gt;=58001,I3720&lt;=59501),"Kraj Vysočina",(IF(AND(I3720&gt;=67401,I3720&lt;=67602),"Kraj Vysočina",(IF(AND(I3720&gt;=40001,I3720&lt;=44101),"Ústecký kraj",(IF(AND(I3720&gt;=46001,I3720&lt;=47201),"Liberecký kraj",(IF(AND(I3720&gt;=51202,I3720&lt;=51401),"Liberecký kraj",(IF(AND(I3720&gt;=53002,I3720&lt;=53976),"Pardubický kraj",(IF(AND(I3720&gt;=56002,I3720&lt;=57201),"Pardubický kraj",(IF(AND(I3720&gt;=60200,I3720&lt;=67201),"Jihomoravský kraj",(IF(AND(I3720&gt;=67801,I3720&lt;=68501),"Jihomoravský kraj",(IF(AND(I3720&gt;=69002,I3720&lt;=69801),"Jihomoravský kraj",(IF(AND(I3720&gt;=68601,I3720&lt;=68801),"Zlínský kraj",(IF(AND(I3720&gt;=75501,I3720&lt;=76901),"Zlínský kraj",(IF(AND(I3720&gt;=70030,I3720&lt;=74901),"Moravskoslezský kraj",(IF(AND(I3720&gt;=75000,I3720&lt;=75368),"Olomoucký kraj",(IF(AND(I3720&gt;=77200,I3720&lt;=79862),"Olomoucký kraj",(IF(AND(I3720&gt;=50011,I3720&lt;=50301),"Královéhradecký kraj",(IF(AND(I3720&gt;=54301,I3720&lt;=54303),"Královéhradecký kraj","0")))))))))))))))))))))))))))))))))))))))))))))))</f>
        <v>Jihomoravský kraj</v>
      </c>
      <c r="AD3720" t="s">
        <v>998</v>
      </c>
      <c r="AE3720" t="s">
        <v>998</v>
      </c>
      <c r="AF3720" t="s">
        <v>998</v>
      </c>
      <c r="AG3720" s="107">
        <v>0</v>
      </c>
      <c r="AH3720" s="107">
        <v>0</v>
      </c>
      <c r="AI3720" s="107">
        <v>0</v>
      </c>
      <c r="AJ3720" t="s">
        <v>1012</v>
      </c>
    </row>
    <row r="3721" spans="1:37" x14ac:dyDescent="0.45">
      <c r="A3721" t="s">
        <v>1149</v>
      </c>
      <c r="B3721" t="s">
        <v>4636</v>
      </c>
      <c r="C3721" t="s">
        <v>990</v>
      </c>
      <c r="D3721" t="s">
        <v>4647</v>
      </c>
      <c r="E3721" t="s">
        <v>992</v>
      </c>
      <c r="F3721" t="s">
        <v>4648</v>
      </c>
      <c r="G3721">
        <v>10</v>
      </c>
      <c r="H3721" t="s">
        <v>1005</v>
      </c>
      <c r="I3721">
        <v>63900</v>
      </c>
      <c r="K3721" t="s">
        <v>4649</v>
      </c>
      <c r="L3721" s="106">
        <v>28655</v>
      </c>
      <c r="M3721">
        <v>10860367</v>
      </c>
      <c r="N3721" t="s">
        <v>996</v>
      </c>
      <c r="O3721" t="s">
        <v>12</v>
      </c>
      <c r="P3721" t="s">
        <v>997</v>
      </c>
      <c r="R3721" s="109" t="str">
        <f>IF(OR(P3721="SB",Q3721="SB"),"SB",0)</f>
        <v>SB</v>
      </c>
      <c r="T3721" s="110">
        <v>11535</v>
      </c>
      <c r="U3721" t="s">
        <v>19633</v>
      </c>
      <c r="V3721" s="113" t="str">
        <f>IF(AND(I3721&gt;=10000,I3721&lt;=19900),"Praha",(IF(AND(I3721&gt;=25001,I3721&lt;=29501),"Středočeský kraj",(IF(AND(I3721&gt;=30100,I3721&lt;=34972),"Středočeský kraj",(IF(AND(I3721&gt;=35002,I3721&lt;=36271),"Karlovarský kraj",(IF(AND(I3721&gt;=37001,I3721&lt;=39201),"Jihočeský kraj",(IF(AND(I3721&gt;=39701,I3721&lt;=39901),"Jihočeský kraj",(IF(AND(I3721&gt;=39301,I3721&lt;=39601),"Kraj Vysočina",(IF(AND(I3721&gt;=58001,I3721&lt;=59501),"Kraj Vysočina",(IF(AND(I3721&gt;=67401,I3721&lt;=67602),"Kraj Vysočina",(IF(AND(I3721&gt;=40001,I3721&lt;=44101),"Ústecký kraj",(IF(AND(I3721&gt;=46001,I3721&lt;=47201),"Liberecký kraj",(IF(AND(I3721&gt;=51202,I3721&lt;=51401),"Liberecký kraj",(IF(AND(I3721&gt;=53002,I3721&lt;=53976),"Pardubický kraj",(IF(AND(I3721&gt;=56002,I3721&lt;=57201),"Pardubický kraj",(IF(AND(I3721&gt;=60200,I3721&lt;=67201),"Jihomoravský kraj",(IF(AND(I3721&gt;=67801,I3721&lt;=68501),"Jihomoravský kraj",(IF(AND(I3721&gt;=69002,I3721&lt;=69801),"Jihomoravský kraj",(IF(AND(I3721&gt;=68601,I3721&lt;=68801),"Zlínský kraj",(IF(AND(I3721&gt;=75501,I3721&lt;=76901),"Zlínský kraj",(IF(AND(I3721&gt;=70030,I3721&lt;=74901),"Moravskoslezský kraj",(IF(AND(I3721&gt;=75000,I3721&lt;=75368),"Olomoucký kraj",(IF(AND(I3721&gt;=77200,I3721&lt;=79862),"Olomoucký kraj",(IF(AND(I3721&gt;=50011,I3721&lt;=50301),"Královéhradecký kraj",(IF(AND(I3721&gt;=54301,I3721&lt;=54303),"Královéhradecký kraj","0")))))))))))))))))))))))))))))))))))))))))))))))</f>
        <v>Jihomoravský kraj</v>
      </c>
      <c r="AD3721" t="s">
        <v>998</v>
      </c>
      <c r="AE3721" t="s">
        <v>998</v>
      </c>
      <c r="AF3721" t="s">
        <v>998</v>
      </c>
      <c r="AG3721" s="107">
        <v>0</v>
      </c>
      <c r="AH3721" s="107">
        <v>0</v>
      </c>
      <c r="AI3721" s="107">
        <v>0</v>
      </c>
      <c r="AJ3721" t="s">
        <v>1012</v>
      </c>
    </row>
    <row r="3722" spans="1:37" x14ac:dyDescent="0.45">
      <c r="A3722" t="s">
        <v>1087</v>
      </c>
      <c r="B3722" t="s">
        <v>17015</v>
      </c>
      <c r="C3722" t="s">
        <v>990</v>
      </c>
      <c r="D3722" t="s">
        <v>17016</v>
      </c>
      <c r="E3722" t="s">
        <v>992</v>
      </c>
      <c r="F3722" t="s">
        <v>3211</v>
      </c>
      <c r="G3722">
        <v>5</v>
      </c>
      <c r="H3722" t="s">
        <v>1005</v>
      </c>
      <c r="I3722">
        <v>63900</v>
      </c>
      <c r="K3722" t="s">
        <v>17017</v>
      </c>
      <c r="L3722" s="106">
        <v>30778</v>
      </c>
      <c r="M3722">
        <v>11483187</v>
      </c>
      <c r="N3722" t="s">
        <v>996</v>
      </c>
      <c r="O3722" t="s">
        <v>12</v>
      </c>
      <c r="P3722" t="s">
        <v>997</v>
      </c>
      <c r="R3722" s="109" t="str">
        <f>IF(OR(P3722="SB",Q3722="SB"),"SB",0)</f>
        <v>SB</v>
      </c>
      <c r="T3722" s="110">
        <v>12866</v>
      </c>
      <c r="U3722" t="s">
        <v>19633</v>
      </c>
      <c r="V3722" s="113" t="str">
        <f>IF(AND(I3722&gt;=10000,I3722&lt;=19900),"Praha",(IF(AND(I3722&gt;=25001,I3722&lt;=29501),"Středočeský kraj",(IF(AND(I3722&gt;=30100,I3722&lt;=34972),"Středočeský kraj",(IF(AND(I3722&gt;=35002,I3722&lt;=36271),"Karlovarský kraj",(IF(AND(I3722&gt;=37001,I3722&lt;=39201),"Jihočeský kraj",(IF(AND(I3722&gt;=39701,I3722&lt;=39901),"Jihočeský kraj",(IF(AND(I3722&gt;=39301,I3722&lt;=39601),"Kraj Vysočina",(IF(AND(I3722&gt;=58001,I3722&lt;=59501),"Kraj Vysočina",(IF(AND(I3722&gt;=67401,I3722&lt;=67602),"Kraj Vysočina",(IF(AND(I3722&gt;=40001,I3722&lt;=44101),"Ústecký kraj",(IF(AND(I3722&gt;=46001,I3722&lt;=47201),"Liberecký kraj",(IF(AND(I3722&gt;=51202,I3722&lt;=51401),"Liberecký kraj",(IF(AND(I3722&gt;=53002,I3722&lt;=53976),"Pardubický kraj",(IF(AND(I3722&gt;=56002,I3722&lt;=57201),"Pardubický kraj",(IF(AND(I3722&gt;=60200,I3722&lt;=67201),"Jihomoravský kraj",(IF(AND(I3722&gt;=67801,I3722&lt;=68501),"Jihomoravský kraj",(IF(AND(I3722&gt;=69002,I3722&lt;=69801),"Jihomoravský kraj",(IF(AND(I3722&gt;=68601,I3722&lt;=68801),"Zlínský kraj",(IF(AND(I3722&gt;=75501,I3722&lt;=76901),"Zlínský kraj",(IF(AND(I3722&gt;=70030,I3722&lt;=74901),"Moravskoslezský kraj",(IF(AND(I3722&gt;=75000,I3722&lt;=75368),"Olomoucký kraj",(IF(AND(I3722&gt;=77200,I3722&lt;=79862),"Olomoucký kraj",(IF(AND(I3722&gt;=50011,I3722&lt;=50301),"Královéhradecký kraj",(IF(AND(I3722&gt;=54301,I3722&lt;=54303),"Královéhradecký kraj","0")))))))))))))))))))))))))))))))))))))))))))))))</f>
        <v>Jihomoravský kraj</v>
      </c>
      <c r="AD3722" t="s">
        <v>998</v>
      </c>
      <c r="AE3722" t="s">
        <v>998</v>
      </c>
      <c r="AF3722" t="s">
        <v>998</v>
      </c>
      <c r="AG3722" s="107">
        <v>0</v>
      </c>
      <c r="AH3722" s="107">
        <v>0</v>
      </c>
      <c r="AI3722" s="107">
        <v>0</v>
      </c>
      <c r="AJ3722" t="s">
        <v>1012</v>
      </c>
    </row>
    <row r="3723" spans="1:37" x14ac:dyDescent="0.45">
      <c r="A3723" t="s">
        <v>1061</v>
      </c>
      <c r="B3723" t="s">
        <v>6248</v>
      </c>
      <c r="C3723" t="s">
        <v>990</v>
      </c>
      <c r="D3723" t="s">
        <v>6250</v>
      </c>
      <c r="E3723" t="s">
        <v>992</v>
      </c>
      <c r="F3723" t="s">
        <v>4648</v>
      </c>
      <c r="G3723">
        <v>1</v>
      </c>
      <c r="H3723" t="s">
        <v>1005</v>
      </c>
      <c r="I3723">
        <v>63900</v>
      </c>
      <c r="K3723" t="s">
        <v>6251</v>
      </c>
      <c r="L3723" s="106">
        <v>40826</v>
      </c>
      <c r="M3723">
        <v>14593150</v>
      </c>
      <c r="N3723" t="s">
        <v>1144</v>
      </c>
      <c r="O3723" t="s">
        <v>12</v>
      </c>
      <c r="P3723" t="s">
        <v>997</v>
      </c>
      <c r="R3723" s="109" t="str">
        <f>IF(OR(P3723="SB",Q3723="SB"),"SB",0)</f>
        <v>SB</v>
      </c>
      <c r="T3723" s="110" t="s">
        <v>998</v>
      </c>
      <c r="V3723" s="113" t="str">
        <f>IF(AND(I3723&gt;=10000,I3723&lt;=19900),"Praha",(IF(AND(I3723&gt;=25001,I3723&lt;=29501),"Středočeský kraj",(IF(AND(I3723&gt;=30100,I3723&lt;=34972),"Středočeský kraj",(IF(AND(I3723&gt;=35002,I3723&lt;=36271),"Karlovarský kraj",(IF(AND(I3723&gt;=37001,I3723&lt;=39201),"Jihočeský kraj",(IF(AND(I3723&gt;=39701,I3723&lt;=39901),"Jihočeský kraj",(IF(AND(I3723&gt;=39301,I3723&lt;=39601),"Kraj Vysočina",(IF(AND(I3723&gt;=58001,I3723&lt;=59501),"Kraj Vysočina",(IF(AND(I3723&gt;=67401,I3723&lt;=67602),"Kraj Vysočina",(IF(AND(I3723&gt;=40001,I3723&lt;=44101),"Ústecký kraj",(IF(AND(I3723&gt;=46001,I3723&lt;=47201),"Liberecký kraj",(IF(AND(I3723&gt;=51202,I3723&lt;=51401),"Liberecký kraj",(IF(AND(I3723&gt;=53002,I3723&lt;=53976),"Pardubický kraj",(IF(AND(I3723&gt;=56002,I3723&lt;=57201),"Pardubický kraj",(IF(AND(I3723&gt;=60200,I3723&lt;=67201),"Jihomoravský kraj",(IF(AND(I3723&gt;=67801,I3723&lt;=68501),"Jihomoravský kraj",(IF(AND(I3723&gt;=69002,I3723&lt;=69801),"Jihomoravský kraj",(IF(AND(I3723&gt;=68601,I3723&lt;=68801),"Zlínský kraj",(IF(AND(I3723&gt;=75501,I3723&lt;=76901),"Zlínský kraj",(IF(AND(I3723&gt;=70030,I3723&lt;=74901),"Moravskoslezský kraj",(IF(AND(I3723&gt;=75000,I3723&lt;=75368),"Olomoucký kraj",(IF(AND(I3723&gt;=77200,I3723&lt;=79862),"Olomoucký kraj",(IF(AND(I3723&gt;=50011,I3723&lt;=50301),"Královéhradecký kraj",(IF(AND(I3723&gt;=54301,I3723&lt;=54303),"Královéhradecký kraj","0")))))))))))))))))))))))))))))))))))))))))))))))</f>
        <v>Jihomoravský kraj</v>
      </c>
      <c r="AB3723" t="s">
        <v>998</v>
      </c>
      <c r="AD3723" t="s">
        <v>998</v>
      </c>
      <c r="AE3723" t="s">
        <v>998</v>
      </c>
      <c r="AF3723" t="s">
        <v>998</v>
      </c>
      <c r="AG3723" s="107">
        <v>300</v>
      </c>
      <c r="AH3723" s="107">
        <v>0</v>
      </c>
      <c r="AI3723" s="107">
        <v>0</v>
      </c>
      <c r="AJ3723" t="s">
        <v>999</v>
      </c>
      <c r="AK3723" s="106">
        <v>44877</v>
      </c>
    </row>
    <row r="3724" spans="1:37" x14ac:dyDescent="0.45">
      <c r="A3724" t="s">
        <v>2611</v>
      </c>
      <c r="B3724" t="s">
        <v>6248</v>
      </c>
      <c r="C3724" t="s">
        <v>990</v>
      </c>
      <c r="D3724" t="s">
        <v>6267</v>
      </c>
      <c r="E3724" t="s">
        <v>992</v>
      </c>
      <c r="F3724" t="s">
        <v>4868</v>
      </c>
      <c r="G3724">
        <v>16</v>
      </c>
      <c r="H3724" t="s">
        <v>1005</v>
      </c>
      <c r="I3724">
        <v>63900</v>
      </c>
      <c r="K3724" t="s">
        <v>6268</v>
      </c>
      <c r="L3724" s="106">
        <v>42291</v>
      </c>
      <c r="M3724">
        <v>14638418</v>
      </c>
      <c r="N3724" t="s">
        <v>996</v>
      </c>
      <c r="O3724" t="s">
        <v>12</v>
      </c>
      <c r="P3724" t="s">
        <v>997</v>
      </c>
      <c r="R3724" s="109" t="str">
        <f>IF(OR(P3724="SB",Q3724="SB"),"SB",0)</f>
        <v>SB</v>
      </c>
      <c r="T3724" s="110" t="s">
        <v>998</v>
      </c>
      <c r="V3724" s="113" t="str">
        <f>IF(AND(I3724&gt;=10000,I3724&lt;=19900),"Praha",(IF(AND(I3724&gt;=25001,I3724&lt;=29501),"Středočeský kraj",(IF(AND(I3724&gt;=30100,I3724&lt;=34972),"Středočeský kraj",(IF(AND(I3724&gt;=35002,I3724&lt;=36271),"Karlovarský kraj",(IF(AND(I3724&gt;=37001,I3724&lt;=39201),"Jihočeský kraj",(IF(AND(I3724&gt;=39701,I3724&lt;=39901),"Jihočeský kraj",(IF(AND(I3724&gt;=39301,I3724&lt;=39601),"Kraj Vysočina",(IF(AND(I3724&gt;=58001,I3724&lt;=59501),"Kraj Vysočina",(IF(AND(I3724&gt;=67401,I3724&lt;=67602),"Kraj Vysočina",(IF(AND(I3724&gt;=40001,I3724&lt;=44101),"Ústecký kraj",(IF(AND(I3724&gt;=46001,I3724&lt;=47201),"Liberecký kraj",(IF(AND(I3724&gt;=51202,I3724&lt;=51401),"Liberecký kraj",(IF(AND(I3724&gt;=53002,I3724&lt;=53976),"Pardubický kraj",(IF(AND(I3724&gt;=56002,I3724&lt;=57201),"Pardubický kraj",(IF(AND(I3724&gt;=60200,I3724&lt;=67201),"Jihomoravský kraj",(IF(AND(I3724&gt;=67801,I3724&lt;=68501),"Jihomoravský kraj",(IF(AND(I3724&gt;=69002,I3724&lt;=69801),"Jihomoravský kraj",(IF(AND(I3724&gt;=68601,I3724&lt;=68801),"Zlínský kraj",(IF(AND(I3724&gt;=75501,I3724&lt;=76901),"Zlínský kraj",(IF(AND(I3724&gt;=70030,I3724&lt;=74901),"Moravskoslezský kraj",(IF(AND(I3724&gt;=75000,I3724&lt;=75368),"Olomoucký kraj",(IF(AND(I3724&gt;=77200,I3724&lt;=79862),"Olomoucký kraj",(IF(AND(I3724&gt;=50011,I3724&lt;=50301),"Královéhradecký kraj",(IF(AND(I3724&gt;=54301,I3724&lt;=54303),"Královéhradecký kraj","0")))))))))))))))))))))))))))))))))))))))))))))))</f>
        <v>Jihomoravský kraj</v>
      </c>
      <c r="AB3724" t="s">
        <v>998</v>
      </c>
      <c r="AD3724" t="s">
        <v>998</v>
      </c>
      <c r="AE3724" t="s">
        <v>998</v>
      </c>
      <c r="AF3724" t="s">
        <v>998</v>
      </c>
      <c r="AG3724" s="107">
        <v>300</v>
      </c>
      <c r="AH3724" s="107">
        <v>0</v>
      </c>
      <c r="AI3724" s="107">
        <v>0</v>
      </c>
      <c r="AJ3724" t="s">
        <v>999</v>
      </c>
      <c r="AK3724" s="106">
        <v>44923</v>
      </c>
    </row>
    <row r="3725" spans="1:37" x14ac:dyDescent="0.45">
      <c r="A3725" t="s">
        <v>988</v>
      </c>
      <c r="B3725" t="s">
        <v>11947</v>
      </c>
      <c r="C3725" t="s">
        <v>990</v>
      </c>
      <c r="D3725" t="s">
        <v>11948</v>
      </c>
      <c r="E3725" t="s">
        <v>992</v>
      </c>
      <c r="F3725" t="s">
        <v>7743</v>
      </c>
      <c r="G3725" t="s">
        <v>11949</v>
      </c>
      <c r="H3725" t="s">
        <v>1005</v>
      </c>
      <c r="I3725">
        <v>63900</v>
      </c>
      <c r="K3725" t="s">
        <v>11950</v>
      </c>
      <c r="L3725" s="106">
        <v>31579</v>
      </c>
      <c r="M3725">
        <v>14727233</v>
      </c>
      <c r="N3725" t="s">
        <v>996</v>
      </c>
      <c r="O3725" t="s">
        <v>12</v>
      </c>
      <c r="P3725" t="s">
        <v>997</v>
      </c>
      <c r="R3725" s="109" t="str">
        <f>IF(OR(P3725="SB",Q3725="SB"),"SB",0)</f>
        <v>SB</v>
      </c>
      <c r="T3725" s="110" t="s">
        <v>998</v>
      </c>
      <c r="V3725" s="113" t="str">
        <f>IF(AND(I3725&gt;=10000,I3725&lt;=19900),"Praha",(IF(AND(I3725&gt;=25001,I3725&lt;=29501),"Středočeský kraj",(IF(AND(I3725&gt;=30100,I3725&lt;=34972),"Středočeský kraj",(IF(AND(I3725&gt;=35002,I3725&lt;=36271),"Karlovarský kraj",(IF(AND(I3725&gt;=37001,I3725&lt;=39201),"Jihočeský kraj",(IF(AND(I3725&gt;=39701,I3725&lt;=39901),"Jihočeský kraj",(IF(AND(I3725&gt;=39301,I3725&lt;=39601),"Kraj Vysočina",(IF(AND(I3725&gt;=58001,I3725&lt;=59501),"Kraj Vysočina",(IF(AND(I3725&gt;=67401,I3725&lt;=67602),"Kraj Vysočina",(IF(AND(I3725&gt;=40001,I3725&lt;=44101),"Ústecký kraj",(IF(AND(I3725&gt;=46001,I3725&lt;=47201),"Liberecký kraj",(IF(AND(I3725&gt;=51202,I3725&lt;=51401),"Liberecký kraj",(IF(AND(I3725&gt;=53002,I3725&lt;=53976),"Pardubický kraj",(IF(AND(I3725&gt;=56002,I3725&lt;=57201),"Pardubický kraj",(IF(AND(I3725&gt;=60200,I3725&lt;=67201),"Jihomoravský kraj",(IF(AND(I3725&gt;=67801,I3725&lt;=68501),"Jihomoravský kraj",(IF(AND(I3725&gt;=69002,I3725&lt;=69801),"Jihomoravský kraj",(IF(AND(I3725&gt;=68601,I3725&lt;=68801),"Zlínský kraj",(IF(AND(I3725&gt;=75501,I3725&lt;=76901),"Zlínský kraj",(IF(AND(I3725&gt;=70030,I3725&lt;=74901),"Moravskoslezský kraj",(IF(AND(I3725&gt;=75000,I3725&lt;=75368),"Olomoucký kraj",(IF(AND(I3725&gt;=77200,I3725&lt;=79862),"Olomoucký kraj",(IF(AND(I3725&gt;=50011,I3725&lt;=50301),"Královéhradecký kraj",(IF(AND(I3725&gt;=54301,I3725&lt;=54303),"Královéhradecký kraj","0")))))))))))))))))))))))))))))))))))))))))))))))</f>
        <v>Jihomoravský kraj</v>
      </c>
      <c r="AB3725" t="s">
        <v>998</v>
      </c>
      <c r="AD3725" t="s">
        <v>998</v>
      </c>
      <c r="AE3725" t="s">
        <v>998</v>
      </c>
      <c r="AF3725" t="s">
        <v>998</v>
      </c>
      <c r="AG3725" s="107">
        <v>0</v>
      </c>
      <c r="AH3725" s="107">
        <v>0</v>
      </c>
      <c r="AI3725" s="107">
        <v>0</v>
      </c>
      <c r="AJ3725" t="s">
        <v>1012</v>
      </c>
    </row>
    <row r="3726" spans="1:37" x14ac:dyDescent="0.45">
      <c r="A3726" t="s">
        <v>3651</v>
      </c>
      <c r="B3726" t="s">
        <v>14117</v>
      </c>
      <c r="C3726" t="s">
        <v>1002</v>
      </c>
      <c r="D3726" t="s">
        <v>14118</v>
      </c>
      <c r="E3726" t="s">
        <v>992</v>
      </c>
      <c r="F3726" t="s">
        <v>1993</v>
      </c>
      <c r="G3726" t="s">
        <v>5504</v>
      </c>
      <c r="H3726" t="s">
        <v>1005</v>
      </c>
      <c r="I3726">
        <v>63900</v>
      </c>
      <c r="K3726" t="s">
        <v>14119</v>
      </c>
      <c r="L3726" s="106">
        <v>28526</v>
      </c>
      <c r="M3726">
        <v>14631445</v>
      </c>
      <c r="N3726" t="s">
        <v>996</v>
      </c>
      <c r="O3726" t="s">
        <v>12</v>
      </c>
      <c r="P3726" t="s">
        <v>997</v>
      </c>
      <c r="R3726" s="109" t="str">
        <f>IF(OR(P3726="SB",Q3726="SB"),"SB",0)</f>
        <v>SB</v>
      </c>
      <c r="T3726" s="110" t="s">
        <v>998</v>
      </c>
      <c r="V3726" s="113" t="str">
        <f>IF(AND(I3726&gt;=10000,I3726&lt;=19900),"Praha",(IF(AND(I3726&gt;=25001,I3726&lt;=29501),"Středočeský kraj",(IF(AND(I3726&gt;=30100,I3726&lt;=34972),"Středočeský kraj",(IF(AND(I3726&gt;=35002,I3726&lt;=36271),"Karlovarský kraj",(IF(AND(I3726&gt;=37001,I3726&lt;=39201),"Jihočeský kraj",(IF(AND(I3726&gt;=39701,I3726&lt;=39901),"Jihočeský kraj",(IF(AND(I3726&gt;=39301,I3726&lt;=39601),"Kraj Vysočina",(IF(AND(I3726&gt;=58001,I3726&lt;=59501),"Kraj Vysočina",(IF(AND(I3726&gt;=67401,I3726&lt;=67602),"Kraj Vysočina",(IF(AND(I3726&gt;=40001,I3726&lt;=44101),"Ústecký kraj",(IF(AND(I3726&gt;=46001,I3726&lt;=47201),"Liberecký kraj",(IF(AND(I3726&gt;=51202,I3726&lt;=51401),"Liberecký kraj",(IF(AND(I3726&gt;=53002,I3726&lt;=53976),"Pardubický kraj",(IF(AND(I3726&gt;=56002,I3726&lt;=57201),"Pardubický kraj",(IF(AND(I3726&gt;=60200,I3726&lt;=67201),"Jihomoravský kraj",(IF(AND(I3726&gt;=67801,I3726&lt;=68501),"Jihomoravský kraj",(IF(AND(I3726&gt;=69002,I3726&lt;=69801),"Jihomoravský kraj",(IF(AND(I3726&gt;=68601,I3726&lt;=68801),"Zlínský kraj",(IF(AND(I3726&gt;=75501,I3726&lt;=76901),"Zlínský kraj",(IF(AND(I3726&gt;=70030,I3726&lt;=74901),"Moravskoslezský kraj",(IF(AND(I3726&gt;=75000,I3726&lt;=75368),"Olomoucký kraj",(IF(AND(I3726&gt;=77200,I3726&lt;=79862),"Olomoucký kraj",(IF(AND(I3726&gt;=50011,I3726&lt;=50301),"Královéhradecký kraj",(IF(AND(I3726&gt;=54301,I3726&lt;=54303),"Královéhradecký kraj","0")))))))))))))))))))))))))))))))))))))))))))))))</f>
        <v>Jihomoravský kraj</v>
      </c>
      <c r="AB3726" t="s">
        <v>998</v>
      </c>
      <c r="AD3726" t="s">
        <v>998</v>
      </c>
      <c r="AE3726" t="s">
        <v>998</v>
      </c>
      <c r="AF3726" t="s">
        <v>998</v>
      </c>
      <c r="AG3726" s="107">
        <v>0</v>
      </c>
      <c r="AH3726" s="107">
        <v>0</v>
      </c>
      <c r="AI3726" s="107">
        <v>0</v>
      </c>
      <c r="AJ3726" t="s">
        <v>1012</v>
      </c>
    </row>
    <row r="3727" spans="1:37" x14ac:dyDescent="0.45">
      <c r="A3727" t="s">
        <v>1666</v>
      </c>
      <c r="B3727" t="s">
        <v>19362</v>
      </c>
      <c r="C3727" t="s">
        <v>990</v>
      </c>
      <c r="D3727" t="s">
        <v>19363</v>
      </c>
      <c r="E3727" t="s">
        <v>992</v>
      </c>
      <c r="F3727" t="s">
        <v>2240</v>
      </c>
      <c r="G3727">
        <v>42</v>
      </c>
      <c r="H3727" t="s">
        <v>1005</v>
      </c>
      <c r="I3727">
        <v>63900</v>
      </c>
      <c r="K3727" t="s">
        <v>19364</v>
      </c>
      <c r="L3727" s="106">
        <v>27301</v>
      </c>
      <c r="M3727">
        <v>14591130</v>
      </c>
      <c r="N3727" t="s">
        <v>1144</v>
      </c>
      <c r="O3727" t="s">
        <v>12</v>
      </c>
      <c r="P3727" t="s">
        <v>997</v>
      </c>
      <c r="R3727" s="109" t="str">
        <f>IF(OR(P3727="SB",Q3727="SB"),"SB",0)</f>
        <v>SB</v>
      </c>
      <c r="V3727" s="113" t="str">
        <f>IF(AND(I3727&gt;=10000,I3727&lt;=19900),"Praha",(IF(AND(I3727&gt;=25001,I3727&lt;=29501),"Středočeský kraj",(IF(AND(I3727&gt;=30100,I3727&lt;=34972),"Středočeský kraj",(IF(AND(I3727&gt;=35002,I3727&lt;=36271),"Karlovarský kraj",(IF(AND(I3727&gt;=37001,I3727&lt;=39201),"Jihočeský kraj",(IF(AND(I3727&gt;=39701,I3727&lt;=39901),"Jihočeský kraj",(IF(AND(I3727&gt;=39301,I3727&lt;=39601),"Kraj Vysočina",(IF(AND(I3727&gt;=58001,I3727&lt;=59501),"Kraj Vysočina",(IF(AND(I3727&gt;=67401,I3727&lt;=67602),"Kraj Vysočina",(IF(AND(I3727&gt;=40001,I3727&lt;=44101),"Ústecký kraj",(IF(AND(I3727&gt;=46001,I3727&lt;=47201),"Liberecký kraj",(IF(AND(I3727&gt;=51202,I3727&lt;=51401),"Liberecký kraj",(IF(AND(I3727&gt;=53002,I3727&lt;=53976),"Pardubický kraj",(IF(AND(I3727&gt;=56002,I3727&lt;=57201),"Pardubický kraj",(IF(AND(I3727&gt;=60200,I3727&lt;=67201),"Jihomoravský kraj",(IF(AND(I3727&gt;=67801,I3727&lt;=68501),"Jihomoravský kraj",(IF(AND(I3727&gt;=69002,I3727&lt;=69801),"Jihomoravský kraj",(IF(AND(I3727&gt;=68601,I3727&lt;=68801),"Zlínský kraj",(IF(AND(I3727&gt;=75501,I3727&lt;=76901),"Zlínský kraj",(IF(AND(I3727&gt;=70030,I3727&lt;=74901),"Moravskoslezský kraj",(IF(AND(I3727&gt;=75000,I3727&lt;=75368),"Olomoucký kraj",(IF(AND(I3727&gt;=77200,I3727&lt;=79862),"Olomoucký kraj",(IF(AND(I3727&gt;=50011,I3727&lt;=50301),"Královéhradecký kraj",(IF(AND(I3727&gt;=54301,I3727&lt;=54303),"Královéhradecký kraj","0")))))))))))))))))))))))))))))))))))))))))))))))</f>
        <v>Jihomoravský kraj</v>
      </c>
      <c r="AD3727" t="s">
        <v>998</v>
      </c>
      <c r="AE3727" t="s">
        <v>998</v>
      </c>
      <c r="AF3727" t="s">
        <v>998</v>
      </c>
      <c r="AG3727" s="107">
        <v>300</v>
      </c>
      <c r="AH3727" s="107">
        <v>0</v>
      </c>
      <c r="AI3727" s="107">
        <v>0</v>
      </c>
      <c r="AJ3727" t="s">
        <v>999</v>
      </c>
      <c r="AK3727" s="106">
        <v>44923</v>
      </c>
    </row>
    <row r="3728" spans="1:37" x14ac:dyDescent="0.45">
      <c r="A3728" t="s">
        <v>1087</v>
      </c>
      <c r="B3728" t="s">
        <v>10053</v>
      </c>
      <c r="C3728" t="s">
        <v>990</v>
      </c>
      <c r="D3728" t="s">
        <v>10054</v>
      </c>
      <c r="E3728" t="s">
        <v>992</v>
      </c>
      <c r="F3728" t="s">
        <v>6249</v>
      </c>
      <c r="G3728">
        <v>40</v>
      </c>
      <c r="H3728" t="s">
        <v>1005</v>
      </c>
      <c r="I3728">
        <v>64100</v>
      </c>
      <c r="K3728" t="s">
        <v>10055</v>
      </c>
      <c r="L3728" s="106">
        <v>38831</v>
      </c>
      <c r="M3728">
        <v>14592948</v>
      </c>
      <c r="N3728" t="s">
        <v>1144</v>
      </c>
      <c r="O3728" t="s">
        <v>12</v>
      </c>
      <c r="P3728" t="s">
        <v>997</v>
      </c>
      <c r="R3728" s="109" t="str">
        <f>IF(OR(P3728="SB",Q3728="SB"),"SB",0)</f>
        <v>SB</v>
      </c>
      <c r="T3728" s="110" t="s">
        <v>998</v>
      </c>
      <c r="V3728" s="113" t="str">
        <f>IF(AND(I3728&gt;=10000,I3728&lt;=19900),"Praha",(IF(AND(I3728&gt;=25001,I3728&lt;=29501),"Středočeský kraj",(IF(AND(I3728&gt;=30100,I3728&lt;=34972),"Středočeský kraj",(IF(AND(I3728&gt;=35002,I3728&lt;=36271),"Karlovarský kraj",(IF(AND(I3728&gt;=37001,I3728&lt;=39201),"Jihočeský kraj",(IF(AND(I3728&gt;=39701,I3728&lt;=39901),"Jihočeský kraj",(IF(AND(I3728&gt;=39301,I3728&lt;=39601),"Kraj Vysočina",(IF(AND(I3728&gt;=58001,I3728&lt;=59501),"Kraj Vysočina",(IF(AND(I3728&gt;=67401,I3728&lt;=67602),"Kraj Vysočina",(IF(AND(I3728&gt;=40001,I3728&lt;=44101),"Ústecký kraj",(IF(AND(I3728&gt;=46001,I3728&lt;=47201),"Liberecký kraj",(IF(AND(I3728&gt;=51202,I3728&lt;=51401),"Liberecký kraj",(IF(AND(I3728&gt;=53002,I3728&lt;=53976),"Pardubický kraj",(IF(AND(I3728&gt;=56002,I3728&lt;=57201),"Pardubický kraj",(IF(AND(I3728&gt;=60200,I3728&lt;=67201),"Jihomoravský kraj",(IF(AND(I3728&gt;=67801,I3728&lt;=68501),"Jihomoravský kraj",(IF(AND(I3728&gt;=69002,I3728&lt;=69801),"Jihomoravský kraj",(IF(AND(I3728&gt;=68601,I3728&lt;=68801),"Zlínský kraj",(IF(AND(I3728&gt;=75501,I3728&lt;=76901),"Zlínský kraj",(IF(AND(I3728&gt;=70030,I3728&lt;=74901),"Moravskoslezský kraj",(IF(AND(I3728&gt;=75000,I3728&lt;=75368),"Olomoucký kraj",(IF(AND(I3728&gt;=77200,I3728&lt;=79862),"Olomoucký kraj",(IF(AND(I3728&gt;=50011,I3728&lt;=50301),"Královéhradecký kraj",(IF(AND(I3728&gt;=54301,I3728&lt;=54303),"Královéhradecký kraj","0")))))))))))))))))))))))))))))))))))))))))))))))</f>
        <v>Jihomoravský kraj</v>
      </c>
      <c r="AB3728" t="s">
        <v>998</v>
      </c>
      <c r="AD3728" t="s">
        <v>998</v>
      </c>
      <c r="AE3728" t="s">
        <v>998</v>
      </c>
      <c r="AF3728" t="s">
        <v>998</v>
      </c>
      <c r="AG3728" s="107">
        <v>300</v>
      </c>
      <c r="AH3728" s="107">
        <v>0</v>
      </c>
      <c r="AI3728" s="107">
        <v>0</v>
      </c>
      <c r="AJ3728" t="s">
        <v>999</v>
      </c>
      <c r="AK3728" s="106">
        <v>44877</v>
      </c>
    </row>
    <row r="3729" spans="1:37" x14ac:dyDescent="0.45">
      <c r="A3729" t="s">
        <v>1225</v>
      </c>
      <c r="B3729" t="s">
        <v>10257</v>
      </c>
      <c r="C3729" t="s">
        <v>1002</v>
      </c>
      <c r="D3729" t="s">
        <v>10263</v>
      </c>
      <c r="E3729" t="s">
        <v>992</v>
      </c>
      <c r="F3729" t="s">
        <v>10264</v>
      </c>
      <c r="G3729">
        <v>58</v>
      </c>
      <c r="H3729" t="s">
        <v>1005</v>
      </c>
      <c r="I3729">
        <v>64100</v>
      </c>
      <c r="K3729" t="s">
        <v>10265</v>
      </c>
      <c r="L3729" s="106">
        <v>30105</v>
      </c>
      <c r="M3729">
        <v>14631142</v>
      </c>
      <c r="N3729" t="s">
        <v>996</v>
      </c>
      <c r="O3729" t="s">
        <v>12</v>
      </c>
      <c r="P3729" t="s">
        <v>997</v>
      </c>
      <c r="R3729" s="109" t="str">
        <f>IF(OR(P3729="SB",Q3729="SB"),"SB",0)</f>
        <v>SB</v>
      </c>
      <c r="T3729" s="110" t="s">
        <v>998</v>
      </c>
      <c r="V3729" s="113" t="str">
        <f>IF(AND(I3729&gt;=10000,I3729&lt;=19900),"Praha",(IF(AND(I3729&gt;=25001,I3729&lt;=29501),"Středočeský kraj",(IF(AND(I3729&gt;=30100,I3729&lt;=34972),"Středočeský kraj",(IF(AND(I3729&gt;=35002,I3729&lt;=36271),"Karlovarský kraj",(IF(AND(I3729&gt;=37001,I3729&lt;=39201),"Jihočeský kraj",(IF(AND(I3729&gt;=39701,I3729&lt;=39901),"Jihočeský kraj",(IF(AND(I3729&gt;=39301,I3729&lt;=39601),"Kraj Vysočina",(IF(AND(I3729&gt;=58001,I3729&lt;=59501),"Kraj Vysočina",(IF(AND(I3729&gt;=67401,I3729&lt;=67602),"Kraj Vysočina",(IF(AND(I3729&gt;=40001,I3729&lt;=44101),"Ústecký kraj",(IF(AND(I3729&gt;=46001,I3729&lt;=47201),"Liberecký kraj",(IF(AND(I3729&gt;=51202,I3729&lt;=51401),"Liberecký kraj",(IF(AND(I3729&gt;=53002,I3729&lt;=53976),"Pardubický kraj",(IF(AND(I3729&gt;=56002,I3729&lt;=57201),"Pardubický kraj",(IF(AND(I3729&gt;=60200,I3729&lt;=67201),"Jihomoravský kraj",(IF(AND(I3729&gt;=67801,I3729&lt;=68501),"Jihomoravský kraj",(IF(AND(I3729&gt;=69002,I3729&lt;=69801),"Jihomoravský kraj",(IF(AND(I3729&gt;=68601,I3729&lt;=68801),"Zlínský kraj",(IF(AND(I3729&gt;=75501,I3729&lt;=76901),"Zlínský kraj",(IF(AND(I3729&gt;=70030,I3729&lt;=74901),"Moravskoslezský kraj",(IF(AND(I3729&gt;=75000,I3729&lt;=75368),"Olomoucký kraj",(IF(AND(I3729&gt;=77200,I3729&lt;=79862),"Olomoucký kraj",(IF(AND(I3729&gt;=50011,I3729&lt;=50301),"Královéhradecký kraj",(IF(AND(I3729&gt;=54301,I3729&lt;=54303),"Královéhradecký kraj","0")))))))))))))))))))))))))))))))))))))))))))))))</f>
        <v>Jihomoravský kraj</v>
      </c>
      <c r="AB3729" t="s">
        <v>998</v>
      </c>
      <c r="AD3729" t="s">
        <v>998</v>
      </c>
      <c r="AE3729" t="s">
        <v>998</v>
      </c>
      <c r="AF3729" t="s">
        <v>998</v>
      </c>
      <c r="AG3729" s="107">
        <v>0</v>
      </c>
      <c r="AH3729" s="107">
        <v>0</v>
      </c>
      <c r="AI3729" s="107">
        <v>0</v>
      </c>
      <c r="AJ3729" t="s">
        <v>1012</v>
      </c>
    </row>
    <row r="3730" spans="1:37" x14ac:dyDescent="0.45">
      <c r="A3730" t="s">
        <v>1084</v>
      </c>
      <c r="B3730" t="s">
        <v>11551</v>
      </c>
      <c r="C3730" t="s">
        <v>990</v>
      </c>
      <c r="D3730" t="s">
        <v>11552</v>
      </c>
      <c r="E3730" t="s">
        <v>992</v>
      </c>
      <c r="F3730" t="s">
        <v>11553</v>
      </c>
      <c r="G3730" t="s">
        <v>3425</v>
      </c>
      <c r="H3730" t="s">
        <v>1005</v>
      </c>
      <c r="I3730">
        <v>64100</v>
      </c>
      <c r="K3730" t="s">
        <v>11554</v>
      </c>
      <c r="L3730" s="106">
        <v>39540</v>
      </c>
      <c r="M3730">
        <v>14664686</v>
      </c>
      <c r="N3730" t="s">
        <v>996</v>
      </c>
      <c r="O3730" t="s">
        <v>12</v>
      </c>
      <c r="P3730" t="s">
        <v>997</v>
      </c>
      <c r="R3730" s="109" t="str">
        <f>IF(OR(P3730="SB",Q3730="SB"),"SB",0)</f>
        <v>SB</v>
      </c>
      <c r="T3730" s="110" t="s">
        <v>998</v>
      </c>
      <c r="V3730" s="113" t="str">
        <f>IF(AND(I3730&gt;=10000,I3730&lt;=19900),"Praha",(IF(AND(I3730&gt;=25001,I3730&lt;=29501),"Středočeský kraj",(IF(AND(I3730&gt;=30100,I3730&lt;=34972),"Středočeský kraj",(IF(AND(I3730&gt;=35002,I3730&lt;=36271),"Karlovarský kraj",(IF(AND(I3730&gt;=37001,I3730&lt;=39201),"Jihočeský kraj",(IF(AND(I3730&gt;=39701,I3730&lt;=39901),"Jihočeský kraj",(IF(AND(I3730&gt;=39301,I3730&lt;=39601),"Kraj Vysočina",(IF(AND(I3730&gt;=58001,I3730&lt;=59501),"Kraj Vysočina",(IF(AND(I3730&gt;=67401,I3730&lt;=67602),"Kraj Vysočina",(IF(AND(I3730&gt;=40001,I3730&lt;=44101),"Ústecký kraj",(IF(AND(I3730&gt;=46001,I3730&lt;=47201),"Liberecký kraj",(IF(AND(I3730&gt;=51202,I3730&lt;=51401),"Liberecký kraj",(IF(AND(I3730&gt;=53002,I3730&lt;=53976),"Pardubický kraj",(IF(AND(I3730&gt;=56002,I3730&lt;=57201),"Pardubický kraj",(IF(AND(I3730&gt;=60200,I3730&lt;=67201),"Jihomoravský kraj",(IF(AND(I3730&gt;=67801,I3730&lt;=68501),"Jihomoravský kraj",(IF(AND(I3730&gt;=69002,I3730&lt;=69801),"Jihomoravský kraj",(IF(AND(I3730&gt;=68601,I3730&lt;=68801),"Zlínský kraj",(IF(AND(I3730&gt;=75501,I3730&lt;=76901),"Zlínský kraj",(IF(AND(I3730&gt;=70030,I3730&lt;=74901),"Moravskoslezský kraj",(IF(AND(I3730&gt;=75000,I3730&lt;=75368),"Olomoucký kraj",(IF(AND(I3730&gt;=77200,I3730&lt;=79862),"Olomoucký kraj",(IF(AND(I3730&gt;=50011,I3730&lt;=50301),"Královéhradecký kraj",(IF(AND(I3730&gt;=54301,I3730&lt;=54303),"Královéhradecký kraj","0")))))))))))))))))))))))))))))))))))))))))))))))</f>
        <v>Jihomoravský kraj</v>
      </c>
      <c r="AB3730" t="s">
        <v>998</v>
      </c>
      <c r="AD3730" t="s">
        <v>998</v>
      </c>
      <c r="AE3730" t="s">
        <v>998</v>
      </c>
      <c r="AF3730" t="s">
        <v>998</v>
      </c>
      <c r="AG3730" s="107">
        <v>300</v>
      </c>
      <c r="AH3730" s="107">
        <v>0</v>
      </c>
      <c r="AI3730" s="107">
        <v>0</v>
      </c>
      <c r="AJ3730" t="s">
        <v>999</v>
      </c>
      <c r="AK3730" s="106">
        <v>44923</v>
      </c>
    </row>
    <row r="3731" spans="1:37" x14ac:dyDescent="0.45">
      <c r="A3731" t="s">
        <v>1055</v>
      </c>
      <c r="B3731" t="s">
        <v>12181</v>
      </c>
      <c r="C3731" t="s">
        <v>1002</v>
      </c>
      <c r="D3731" t="s">
        <v>12182</v>
      </c>
      <c r="E3731" t="s">
        <v>992</v>
      </c>
      <c r="F3731" t="s">
        <v>3809</v>
      </c>
      <c r="G3731">
        <v>970</v>
      </c>
      <c r="H3731" t="s">
        <v>1005</v>
      </c>
      <c r="I3731">
        <v>64100</v>
      </c>
      <c r="K3731" t="s">
        <v>12183</v>
      </c>
      <c r="L3731" s="106">
        <v>41765</v>
      </c>
      <c r="M3731">
        <v>14585470</v>
      </c>
      <c r="N3731" t="s">
        <v>1144</v>
      </c>
      <c r="O3731" t="s">
        <v>12</v>
      </c>
      <c r="P3731" t="s">
        <v>997</v>
      </c>
      <c r="R3731" s="109" t="str">
        <f>IF(OR(P3731="SB",Q3731="SB"),"SB",0)</f>
        <v>SB</v>
      </c>
      <c r="T3731" s="110" t="s">
        <v>998</v>
      </c>
      <c r="V3731" s="113" t="str">
        <f>IF(AND(I3731&gt;=10000,I3731&lt;=19900),"Praha",(IF(AND(I3731&gt;=25001,I3731&lt;=29501),"Středočeský kraj",(IF(AND(I3731&gt;=30100,I3731&lt;=34972),"Středočeský kraj",(IF(AND(I3731&gt;=35002,I3731&lt;=36271),"Karlovarský kraj",(IF(AND(I3731&gt;=37001,I3731&lt;=39201),"Jihočeský kraj",(IF(AND(I3731&gt;=39701,I3731&lt;=39901),"Jihočeský kraj",(IF(AND(I3731&gt;=39301,I3731&lt;=39601),"Kraj Vysočina",(IF(AND(I3731&gt;=58001,I3731&lt;=59501),"Kraj Vysočina",(IF(AND(I3731&gt;=67401,I3731&lt;=67602),"Kraj Vysočina",(IF(AND(I3731&gt;=40001,I3731&lt;=44101),"Ústecký kraj",(IF(AND(I3731&gt;=46001,I3731&lt;=47201),"Liberecký kraj",(IF(AND(I3731&gt;=51202,I3731&lt;=51401),"Liberecký kraj",(IF(AND(I3731&gt;=53002,I3731&lt;=53976),"Pardubický kraj",(IF(AND(I3731&gt;=56002,I3731&lt;=57201),"Pardubický kraj",(IF(AND(I3731&gt;=60200,I3731&lt;=67201),"Jihomoravský kraj",(IF(AND(I3731&gt;=67801,I3731&lt;=68501),"Jihomoravský kraj",(IF(AND(I3731&gt;=69002,I3731&lt;=69801),"Jihomoravský kraj",(IF(AND(I3731&gt;=68601,I3731&lt;=68801),"Zlínský kraj",(IF(AND(I3731&gt;=75501,I3731&lt;=76901),"Zlínský kraj",(IF(AND(I3731&gt;=70030,I3731&lt;=74901),"Moravskoslezský kraj",(IF(AND(I3731&gt;=75000,I3731&lt;=75368),"Olomoucký kraj",(IF(AND(I3731&gt;=77200,I3731&lt;=79862),"Olomoucký kraj",(IF(AND(I3731&gt;=50011,I3731&lt;=50301),"Královéhradecký kraj",(IF(AND(I3731&gt;=54301,I3731&lt;=54303),"Královéhradecký kraj","0")))))))))))))))))))))))))))))))))))))))))))))))</f>
        <v>Jihomoravský kraj</v>
      </c>
      <c r="AB3731" t="s">
        <v>998</v>
      </c>
      <c r="AD3731" t="s">
        <v>998</v>
      </c>
      <c r="AE3731" t="s">
        <v>998</v>
      </c>
      <c r="AF3731" t="s">
        <v>998</v>
      </c>
      <c r="AG3731" s="107">
        <v>300</v>
      </c>
      <c r="AH3731" s="107">
        <v>0</v>
      </c>
      <c r="AI3731" s="107">
        <v>0</v>
      </c>
      <c r="AJ3731" t="s">
        <v>999</v>
      </c>
      <c r="AK3731" s="106">
        <v>44877</v>
      </c>
    </row>
    <row r="3732" spans="1:37" x14ac:dyDescent="0.45">
      <c r="A3732" t="s">
        <v>1174</v>
      </c>
      <c r="B3732" t="s">
        <v>13735</v>
      </c>
      <c r="C3732" t="s">
        <v>990</v>
      </c>
      <c r="D3732" t="s">
        <v>13736</v>
      </c>
      <c r="E3732" t="s">
        <v>992</v>
      </c>
      <c r="F3732" t="s">
        <v>10786</v>
      </c>
      <c r="G3732">
        <v>25</v>
      </c>
      <c r="H3732" t="s">
        <v>1005</v>
      </c>
      <c r="I3732">
        <v>64100</v>
      </c>
      <c r="K3732" t="s">
        <v>13737</v>
      </c>
      <c r="L3732" s="106">
        <v>41241</v>
      </c>
      <c r="M3732">
        <v>14653471</v>
      </c>
      <c r="N3732" t="s">
        <v>996</v>
      </c>
      <c r="O3732" t="s">
        <v>12</v>
      </c>
      <c r="P3732" t="s">
        <v>997</v>
      </c>
      <c r="R3732" s="109" t="str">
        <f>IF(OR(P3732="SB",Q3732="SB"),"SB",0)</f>
        <v>SB</v>
      </c>
      <c r="T3732" s="110" t="s">
        <v>998</v>
      </c>
      <c r="V3732" s="113" t="str">
        <f>IF(AND(I3732&gt;=10000,I3732&lt;=19900),"Praha",(IF(AND(I3732&gt;=25001,I3732&lt;=29501),"Středočeský kraj",(IF(AND(I3732&gt;=30100,I3732&lt;=34972),"Středočeský kraj",(IF(AND(I3732&gt;=35002,I3732&lt;=36271),"Karlovarský kraj",(IF(AND(I3732&gt;=37001,I3732&lt;=39201),"Jihočeský kraj",(IF(AND(I3732&gt;=39701,I3732&lt;=39901),"Jihočeský kraj",(IF(AND(I3732&gt;=39301,I3732&lt;=39601),"Kraj Vysočina",(IF(AND(I3732&gt;=58001,I3732&lt;=59501),"Kraj Vysočina",(IF(AND(I3732&gt;=67401,I3732&lt;=67602),"Kraj Vysočina",(IF(AND(I3732&gt;=40001,I3732&lt;=44101),"Ústecký kraj",(IF(AND(I3732&gt;=46001,I3732&lt;=47201),"Liberecký kraj",(IF(AND(I3732&gt;=51202,I3732&lt;=51401),"Liberecký kraj",(IF(AND(I3732&gt;=53002,I3732&lt;=53976),"Pardubický kraj",(IF(AND(I3732&gt;=56002,I3732&lt;=57201),"Pardubický kraj",(IF(AND(I3732&gt;=60200,I3732&lt;=67201),"Jihomoravský kraj",(IF(AND(I3732&gt;=67801,I3732&lt;=68501),"Jihomoravský kraj",(IF(AND(I3732&gt;=69002,I3732&lt;=69801),"Jihomoravský kraj",(IF(AND(I3732&gt;=68601,I3732&lt;=68801),"Zlínský kraj",(IF(AND(I3732&gt;=75501,I3732&lt;=76901),"Zlínský kraj",(IF(AND(I3732&gt;=70030,I3732&lt;=74901),"Moravskoslezský kraj",(IF(AND(I3732&gt;=75000,I3732&lt;=75368),"Olomoucký kraj",(IF(AND(I3732&gt;=77200,I3732&lt;=79862),"Olomoucký kraj",(IF(AND(I3732&gt;=50011,I3732&lt;=50301),"Královéhradecký kraj",(IF(AND(I3732&gt;=54301,I3732&lt;=54303),"Královéhradecký kraj","0")))))))))))))))))))))))))))))))))))))))))))))))</f>
        <v>Jihomoravský kraj</v>
      </c>
      <c r="AB3732" t="s">
        <v>998</v>
      </c>
      <c r="AD3732" t="s">
        <v>998</v>
      </c>
      <c r="AE3732" t="s">
        <v>998</v>
      </c>
      <c r="AF3732" t="s">
        <v>998</v>
      </c>
      <c r="AG3732" s="107">
        <v>300</v>
      </c>
      <c r="AH3732" s="107">
        <v>0</v>
      </c>
      <c r="AI3732" s="107">
        <v>0</v>
      </c>
      <c r="AJ3732" t="s">
        <v>999</v>
      </c>
      <c r="AK3732" s="106">
        <v>44923</v>
      </c>
    </row>
    <row r="3733" spans="1:37" x14ac:dyDescent="0.45">
      <c r="A3733" t="s">
        <v>1111</v>
      </c>
      <c r="B3733" t="s">
        <v>13738</v>
      </c>
      <c r="C3733" t="s">
        <v>1002</v>
      </c>
      <c r="D3733" t="s">
        <v>13739</v>
      </c>
      <c r="E3733" t="s">
        <v>992</v>
      </c>
      <c r="F3733" t="s">
        <v>10786</v>
      </c>
      <c r="G3733">
        <v>25</v>
      </c>
      <c r="H3733" t="s">
        <v>1005</v>
      </c>
      <c r="I3733">
        <v>64100</v>
      </c>
      <c r="K3733" t="s">
        <v>13737</v>
      </c>
      <c r="L3733" s="106">
        <v>38866</v>
      </c>
      <c r="M3733">
        <v>14653370</v>
      </c>
      <c r="N3733" t="s">
        <v>996</v>
      </c>
      <c r="O3733" t="s">
        <v>12</v>
      </c>
      <c r="P3733" t="s">
        <v>997</v>
      </c>
      <c r="R3733" s="109" t="str">
        <f>IF(OR(P3733="SB",Q3733="SB"),"SB",0)</f>
        <v>SB</v>
      </c>
      <c r="T3733" s="110" t="s">
        <v>998</v>
      </c>
      <c r="V3733" s="113" t="str">
        <f>IF(AND(I3733&gt;=10000,I3733&lt;=19900),"Praha",(IF(AND(I3733&gt;=25001,I3733&lt;=29501),"Středočeský kraj",(IF(AND(I3733&gt;=30100,I3733&lt;=34972),"Středočeský kraj",(IF(AND(I3733&gt;=35002,I3733&lt;=36271),"Karlovarský kraj",(IF(AND(I3733&gt;=37001,I3733&lt;=39201),"Jihočeský kraj",(IF(AND(I3733&gt;=39701,I3733&lt;=39901),"Jihočeský kraj",(IF(AND(I3733&gt;=39301,I3733&lt;=39601),"Kraj Vysočina",(IF(AND(I3733&gt;=58001,I3733&lt;=59501),"Kraj Vysočina",(IF(AND(I3733&gt;=67401,I3733&lt;=67602),"Kraj Vysočina",(IF(AND(I3733&gt;=40001,I3733&lt;=44101),"Ústecký kraj",(IF(AND(I3733&gt;=46001,I3733&lt;=47201),"Liberecký kraj",(IF(AND(I3733&gt;=51202,I3733&lt;=51401),"Liberecký kraj",(IF(AND(I3733&gt;=53002,I3733&lt;=53976),"Pardubický kraj",(IF(AND(I3733&gt;=56002,I3733&lt;=57201),"Pardubický kraj",(IF(AND(I3733&gt;=60200,I3733&lt;=67201),"Jihomoravský kraj",(IF(AND(I3733&gt;=67801,I3733&lt;=68501),"Jihomoravský kraj",(IF(AND(I3733&gt;=69002,I3733&lt;=69801),"Jihomoravský kraj",(IF(AND(I3733&gt;=68601,I3733&lt;=68801),"Zlínský kraj",(IF(AND(I3733&gt;=75501,I3733&lt;=76901),"Zlínský kraj",(IF(AND(I3733&gt;=70030,I3733&lt;=74901),"Moravskoslezský kraj",(IF(AND(I3733&gt;=75000,I3733&lt;=75368),"Olomoucký kraj",(IF(AND(I3733&gt;=77200,I3733&lt;=79862),"Olomoucký kraj",(IF(AND(I3733&gt;=50011,I3733&lt;=50301),"Královéhradecký kraj",(IF(AND(I3733&gt;=54301,I3733&lt;=54303),"Královéhradecký kraj","0")))))))))))))))))))))))))))))))))))))))))))))))</f>
        <v>Jihomoravský kraj</v>
      </c>
      <c r="AB3733" t="s">
        <v>998</v>
      </c>
      <c r="AD3733" t="s">
        <v>998</v>
      </c>
      <c r="AE3733" t="s">
        <v>998</v>
      </c>
      <c r="AF3733" t="s">
        <v>998</v>
      </c>
      <c r="AG3733" s="107">
        <v>300</v>
      </c>
      <c r="AH3733" s="107">
        <v>0</v>
      </c>
      <c r="AI3733" s="107">
        <v>0</v>
      </c>
      <c r="AJ3733" t="s">
        <v>999</v>
      </c>
      <c r="AK3733" s="106">
        <v>44923</v>
      </c>
    </row>
    <row r="3734" spans="1:37" x14ac:dyDescent="0.45">
      <c r="A3734" t="s">
        <v>1111</v>
      </c>
      <c r="B3734" t="s">
        <v>13863</v>
      </c>
      <c r="C3734" t="s">
        <v>1002</v>
      </c>
      <c r="D3734" t="s">
        <v>13864</v>
      </c>
      <c r="E3734" t="s">
        <v>992</v>
      </c>
      <c r="F3734" t="s">
        <v>13865</v>
      </c>
      <c r="G3734">
        <v>20</v>
      </c>
      <c r="H3734" t="s">
        <v>1005</v>
      </c>
      <c r="I3734">
        <v>64100</v>
      </c>
      <c r="K3734" t="s">
        <v>13866</v>
      </c>
      <c r="L3734" s="106">
        <v>32254</v>
      </c>
      <c r="M3734">
        <v>14587793</v>
      </c>
      <c r="N3734" t="s">
        <v>1144</v>
      </c>
      <c r="O3734" t="s">
        <v>12</v>
      </c>
      <c r="P3734" t="s">
        <v>997</v>
      </c>
      <c r="R3734" s="109" t="str">
        <f>IF(OR(P3734="SB",Q3734="SB"),"SB",0)</f>
        <v>SB</v>
      </c>
      <c r="T3734" s="110" t="s">
        <v>998</v>
      </c>
      <c r="V3734" s="113" t="str">
        <f>IF(AND(I3734&gt;=10000,I3734&lt;=19900),"Praha",(IF(AND(I3734&gt;=25001,I3734&lt;=29501),"Středočeský kraj",(IF(AND(I3734&gt;=30100,I3734&lt;=34972),"Středočeský kraj",(IF(AND(I3734&gt;=35002,I3734&lt;=36271),"Karlovarský kraj",(IF(AND(I3734&gt;=37001,I3734&lt;=39201),"Jihočeský kraj",(IF(AND(I3734&gt;=39701,I3734&lt;=39901),"Jihočeský kraj",(IF(AND(I3734&gt;=39301,I3734&lt;=39601),"Kraj Vysočina",(IF(AND(I3734&gt;=58001,I3734&lt;=59501),"Kraj Vysočina",(IF(AND(I3734&gt;=67401,I3734&lt;=67602),"Kraj Vysočina",(IF(AND(I3734&gt;=40001,I3734&lt;=44101),"Ústecký kraj",(IF(AND(I3734&gt;=46001,I3734&lt;=47201),"Liberecký kraj",(IF(AND(I3734&gt;=51202,I3734&lt;=51401),"Liberecký kraj",(IF(AND(I3734&gt;=53002,I3734&lt;=53976),"Pardubický kraj",(IF(AND(I3734&gt;=56002,I3734&lt;=57201),"Pardubický kraj",(IF(AND(I3734&gt;=60200,I3734&lt;=67201),"Jihomoravský kraj",(IF(AND(I3734&gt;=67801,I3734&lt;=68501),"Jihomoravský kraj",(IF(AND(I3734&gt;=69002,I3734&lt;=69801),"Jihomoravský kraj",(IF(AND(I3734&gt;=68601,I3734&lt;=68801),"Zlínský kraj",(IF(AND(I3734&gt;=75501,I3734&lt;=76901),"Zlínský kraj",(IF(AND(I3734&gt;=70030,I3734&lt;=74901),"Moravskoslezský kraj",(IF(AND(I3734&gt;=75000,I3734&lt;=75368),"Olomoucký kraj",(IF(AND(I3734&gt;=77200,I3734&lt;=79862),"Olomoucký kraj",(IF(AND(I3734&gt;=50011,I3734&lt;=50301),"Královéhradecký kraj",(IF(AND(I3734&gt;=54301,I3734&lt;=54303),"Královéhradecký kraj","0")))))))))))))))))))))))))))))))))))))))))))))))</f>
        <v>Jihomoravský kraj</v>
      </c>
      <c r="AB3734" t="s">
        <v>998</v>
      </c>
      <c r="AD3734" t="s">
        <v>998</v>
      </c>
      <c r="AE3734" t="s">
        <v>998</v>
      </c>
      <c r="AF3734" t="s">
        <v>998</v>
      </c>
      <c r="AG3734" s="107">
        <v>300</v>
      </c>
      <c r="AH3734" s="107">
        <v>0</v>
      </c>
      <c r="AI3734" s="107">
        <v>0</v>
      </c>
      <c r="AJ3734" t="s">
        <v>999</v>
      </c>
      <c r="AK3734" s="106">
        <v>44923</v>
      </c>
    </row>
    <row r="3735" spans="1:37" x14ac:dyDescent="0.45">
      <c r="A3735" t="s">
        <v>1087</v>
      </c>
      <c r="B3735" t="s">
        <v>16796</v>
      </c>
      <c r="C3735" t="s">
        <v>990</v>
      </c>
      <c r="D3735" t="s">
        <v>16809</v>
      </c>
      <c r="E3735" t="s">
        <v>992</v>
      </c>
      <c r="F3735" t="s">
        <v>16810</v>
      </c>
      <c r="G3735" t="s">
        <v>5504</v>
      </c>
      <c r="H3735" t="s">
        <v>1005</v>
      </c>
      <c r="I3735">
        <v>64100</v>
      </c>
      <c r="K3735" t="s">
        <v>16811</v>
      </c>
      <c r="L3735" s="106">
        <v>36845</v>
      </c>
      <c r="M3735">
        <v>14592746</v>
      </c>
      <c r="N3735" t="s">
        <v>1144</v>
      </c>
      <c r="O3735" t="s">
        <v>12</v>
      </c>
      <c r="P3735" t="s">
        <v>997</v>
      </c>
      <c r="R3735" s="109" t="str">
        <f>IF(OR(P3735="SB",Q3735="SB"),"SB",0)</f>
        <v>SB</v>
      </c>
      <c r="T3735" s="110" t="s">
        <v>998</v>
      </c>
      <c r="V3735" s="113" t="str">
        <f>IF(AND(I3735&gt;=10000,I3735&lt;=19900),"Praha",(IF(AND(I3735&gt;=25001,I3735&lt;=29501),"Středočeský kraj",(IF(AND(I3735&gt;=30100,I3735&lt;=34972),"Středočeský kraj",(IF(AND(I3735&gt;=35002,I3735&lt;=36271),"Karlovarský kraj",(IF(AND(I3735&gt;=37001,I3735&lt;=39201),"Jihočeský kraj",(IF(AND(I3735&gt;=39701,I3735&lt;=39901),"Jihočeský kraj",(IF(AND(I3735&gt;=39301,I3735&lt;=39601),"Kraj Vysočina",(IF(AND(I3735&gt;=58001,I3735&lt;=59501),"Kraj Vysočina",(IF(AND(I3735&gt;=67401,I3735&lt;=67602),"Kraj Vysočina",(IF(AND(I3735&gt;=40001,I3735&lt;=44101),"Ústecký kraj",(IF(AND(I3735&gt;=46001,I3735&lt;=47201),"Liberecký kraj",(IF(AND(I3735&gt;=51202,I3735&lt;=51401),"Liberecký kraj",(IF(AND(I3735&gt;=53002,I3735&lt;=53976),"Pardubický kraj",(IF(AND(I3735&gt;=56002,I3735&lt;=57201),"Pardubický kraj",(IF(AND(I3735&gt;=60200,I3735&lt;=67201),"Jihomoravský kraj",(IF(AND(I3735&gt;=67801,I3735&lt;=68501),"Jihomoravský kraj",(IF(AND(I3735&gt;=69002,I3735&lt;=69801),"Jihomoravský kraj",(IF(AND(I3735&gt;=68601,I3735&lt;=68801),"Zlínský kraj",(IF(AND(I3735&gt;=75501,I3735&lt;=76901),"Zlínský kraj",(IF(AND(I3735&gt;=70030,I3735&lt;=74901),"Moravskoslezský kraj",(IF(AND(I3735&gt;=75000,I3735&lt;=75368),"Olomoucký kraj",(IF(AND(I3735&gt;=77200,I3735&lt;=79862),"Olomoucký kraj",(IF(AND(I3735&gt;=50011,I3735&lt;=50301),"Královéhradecký kraj",(IF(AND(I3735&gt;=54301,I3735&lt;=54303),"Královéhradecký kraj","0")))))))))))))))))))))))))))))))))))))))))))))))</f>
        <v>Jihomoravský kraj</v>
      </c>
      <c r="AB3735" t="s">
        <v>998</v>
      </c>
      <c r="AD3735" t="s">
        <v>998</v>
      </c>
      <c r="AE3735" t="s">
        <v>998</v>
      </c>
      <c r="AF3735" t="s">
        <v>998</v>
      </c>
      <c r="AG3735" s="107">
        <v>300</v>
      </c>
      <c r="AH3735" s="107">
        <v>0</v>
      </c>
      <c r="AI3735" s="107">
        <v>0</v>
      </c>
      <c r="AJ3735" t="s">
        <v>999</v>
      </c>
      <c r="AK3735" s="106">
        <v>44923</v>
      </c>
    </row>
    <row r="3736" spans="1:37" x14ac:dyDescent="0.45">
      <c r="A3736" t="s">
        <v>1516</v>
      </c>
      <c r="B3736" t="s">
        <v>8779</v>
      </c>
      <c r="C3736" t="s">
        <v>1002</v>
      </c>
      <c r="D3736" t="s">
        <v>8780</v>
      </c>
      <c r="E3736" t="s">
        <v>992</v>
      </c>
      <c r="F3736" t="s">
        <v>8781</v>
      </c>
      <c r="G3736">
        <v>13</v>
      </c>
      <c r="H3736" t="s">
        <v>1005</v>
      </c>
      <c r="I3736">
        <v>64100</v>
      </c>
      <c r="K3736" t="s">
        <v>8782</v>
      </c>
      <c r="L3736" s="106">
        <v>39534</v>
      </c>
      <c r="M3736">
        <v>14614671</v>
      </c>
      <c r="N3736" t="s">
        <v>996</v>
      </c>
      <c r="O3736" t="s">
        <v>12</v>
      </c>
      <c r="P3736" t="s">
        <v>997</v>
      </c>
      <c r="R3736" s="109" t="str">
        <f>IF(OR(P3736="SB",Q3736="SB"),"SB",0)</f>
        <v>SB</v>
      </c>
      <c r="V3736" s="113" t="str">
        <f>IF(AND(I3736&gt;=10000,I3736&lt;=19900),"Praha",(IF(AND(I3736&gt;=25001,I3736&lt;=29501),"Středočeský kraj",(IF(AND(I3736&gt;=30100,I3736&lt;=34972),"Středočeský kraj",(IF(AND(I3736&gt;=35002,I3736&lt;=36271),"Karlovarský kraj",(IF(AND(I3736&gt;=37001,I3736&lt;=39201),"Jihočeský kraj",(IF(AND(I3736&gt;=39701,I3736&lt;=39901),"Jihočeský kraj",(IF(AND(I3736&gt;=39301,I3736&lt;=39601),"Kraj Vysočina",(IF(AND(I3736&gt;=58001,I3736&lt;=59501),"Kraj Vysočina",(IF(AND(I3736&gt;=67401,I3736&lt;=67602),"Kraj Vysočina",(IF(AND(I3736&gt;=40001,I3736&lt;=44101),"Ústecký kraj",(IF(AND(I3736&gt;=46001,I3736&lt;=47201),"Liberecký kraj",(IF(AND(I3736&gt;=51202,I3736&lt;=51401),"Liberecký kraj",(IF(AND(I3736&gt;=53002,I3736&lt;=53976),"Pardubický kraj",(IF(AND(I3736&gt;=56002,I3736&lt;=57201),"Pardubický kraj",(IF(AND(I3736&gt;=60200,I3736&lt;=67201),"Jihomoravský kraj",(IF(AND(I3736&gt;=67801,I3736&lt;=68501),"Jihomoravský kraj",(IF(AND(I3736&gt;=69002,I3736&lt;=69801),"Jihomoravský kraj",(IF(AND(I3736&gt;=68601,I3736&lt;=68801),"Zlínský kraj",(IF(AND(I3736&gt;=75501,I3736&lt;=76901),"Zlínský kraj",(IF(AND(I3736&gt;=70030,I3736&lt;=74901),"Moravskoslezský kraj",(IF(AND(I3736&gt;=75000,I3736&lt;=75368),"Olomoucký kraj",(IF(AND(I3736&gt;=77200,I3736&lt;=79862),"Olomoucký kraj",(IF(AND(I3736&gt;=50011,I3736&lt;=50301),"Královéhradecký kraj",(IF(AND(I3736&gt;=54301,I3736&lt;=54303),"Královéhradecký kraj","0")))))))))))))))))))))))))))))))))))))))))))))))</f>
        <v>Jihomoravský kraj</v>
      </c>
      <c r="AD3736" t="s">
        <v>998</v>
      </c>
      <c r="AE3736" t="s">
        <v>998</v>
      </c>
      <c r="AF3736" t="s">
        <v>998</v>
      </c>
      <c r="AG3736" s="107">
        <v>300</v>
      </c>
      <c r="AH3736" s="107">
        <v>0</v>
      </c>
      <c r="AI3736" s="107">
        <v>0</v>
      </c>
      <c r="AJ3736" t="s">
        <v>999</v>
      </c>
      <c r="AK3736" s="106">
        <v>44923</v>
      </c>
    </row>
    <row r="3737" spans="1:37" x14ac:dyDescent="0.45">
      <c r="A3737" t="s">
        <v>1102</v>
      </c>
      <c r="B3737" t="s">
        <v>11555</v>
      </c>
      <c r="C3737" t="s">
        <v>1002</v>
      </c>
      <c r="D3737" t="s">
        <v>11556</v>
      </c>
      <c r="E3737" t="s">
        <v>992</v>
      </c>
      <c r="F3737" t="s">
        <v>11553</v>
      </c>
      <c r="G3737" t="s">
        <v>3425</v>
      </c>
      <c r="H3737" t="s">
        <v>1005</v>
      </c>
      <c r="I3737">
        <v>64100</v>
      </c>
      <c r="K3737" t="s">
        <v>11554</v>
      </c>
      <c r="L3737" s="106">
        <v>41228</v>
      </c>
      <c r="M3737">
        <v>14664787</v>
      </c>
      <c r="N3737" t="s">
        <v>996</v>
      </c>
      <c r="O3737" t="s">
        <v>12</v>
      </c>
      <c r="P3737" t="s">
        <v>997</v>
      </c>
      <c r="R3737" s="109" t="str">
        <f>IF(OR(P3737="SB",Q3737="SB"),"SB",0)</f>
        <v>SB</v>
      </c>
      <c r="V3737" s="113" t="str">
        <f>IF(AND(I3737&gt;=10000,I3737&lt;=19900),"Praha",(IF(AND(I3737&gt;=25001,I3737&lt;=29501),"Středočeský kraj",(IF(AND(I3737&gt;=30100,I3737&lt;=34972),"Středočeský kraj",(IF(AND(I3737&gt;=35002,I3737&lt;=36271),"Karlovarský kraj",(IF(AND(I3737&gt;=37001,I3737&lt;=39201),"Jihočeský kraj",(IF(AND(I3737&gt;=39701,I3737&lt;=39901),"Jihočeský kraj",(IF(AND(I3737&gt;=39301,I3737&lt;=39601),"Kraj Vysočina",(IF(AND(I3737&gt;=58001,I3737&lt;=59501),"Kraj Vysočina",(IF(AND(I3737&gt;=67401,I3737&lt;=67602),"Kraj Vysočina",(IF(AND(I3737&gt;=40001,I3737&lt;=44101),"Ústecký kraj",(IF(AND(I3737&gt;=46001,I3737&lt;=47201),"Liberecký kraj",(IF(AND(I3737&gt;=51202,I3737&lt;=51401),"Liberecký kraj",(IF(AND(I3737&gt;=53002,I3737&lt;=53976),"Pardubický kraj",(IF(AND(I3737&gt;=56002,I3737&lt;=57201),"Pardubický kraj",(IF(AND(I3737&gt;=60200,I3737&lt;=67201),"Jihomoravský kraj",(IF(AND(I3737&gt;=67801,I3737&lt;=68501),"Jihomoravský kraj",(IF(AND(I3737&gt;=69002,I3737&lt;=69801),"Jihomoravský kraj",(IF(AND(I3737&gt;=68601,I3737&lt;=68801),"Zlínský kraj",(IF(AND(I3737&gt;=75501,I3737&lt;=76901),"Zlínský kraj",(IF(AND(I3737&gt;=70030,I3737&lt;=74901),"Moravskoslezský kraj",(IF(AND(I3737&gt;=75000,I3737&lt;=75368),"Olomoucký kraj",(IF(AND(I3737&gt;=77200,I3737&lt;=79862),"Olomoucký kraj",(IF(AND(I3737&gt;=50011,I3737&lt;=50301),"Královéhradecký kraj",(IF(AND(I3737&gt;=54301,I3737&lt;=54303),"Královéhradecký kraj","0")))))))))))))))))))))))))))))))))))))))))))))))</f>
        <v>Jihomoravský kraj</v>
      </c>
      <c r="AD3737" t="s">
        <v>998</v>
      </c>
      <c r="AE3737" t="s">
        <v>998</v>
      </c>
      <c r="AF3737" t="s">
        <v>998</v>
      </c>
      <c r="AG3737" s="107">
        <v>300</v>
      </c>
      <c r="AH3737" s="107">
        <v>0</v>
      </c>
      <c r="AI3737" s="107">
        <v>0</v>
      </c>
      <c r="AJ3737" t="s">
        <v>999</v>
      </c>
      <c r="AK3737" s="106">
        <v>44923</v>
      </c>
    </row>
    <row r="3738" spans="1:37" x14ac:dyDescent="0.45">
      <c r="A3738" t="s">
        <v>1076</v>
      </c>
      <c r="B3738" t="s">
        <v>16314</v>
      </c>
      <c r="C3738" t="s">
        <v>990</v>
      </c>
      <c r="D3738" t="s">
        <v>16315</v>
      </c>
      <c r="E3738" t="s">
        <v>992</v>
      </c>
      <c r="F3738" t="s">
        <v>13492</v>
      </c>
      <c r="G3738">
        <v>371</v>
      </c>
      <c r="H3738" t="s">
        <v>1005</v>
      </c>
      <c r="I3738">
        <v>64100</v>
      </c>
      <c r="K3738" t="s">
        <v>16316</v>
      </c>
      <c r="L3738" s="106">
        <v>39799</v>
      </c>
      <c r="M3738">
        <v>14592443</v>
      </c>
      <c r="N3738" t="s">
        <v>1144</v>
      </c>
      <c r="O3738" t="s">
        <v>12</v>
      </c>
      <c r="P3738" t="s">
        <v>997</v>
      </c>
      <c r="R3738" s="109" t="str">
        <f>IF(OR(P3738="SB",Q3738="SB"),"SB",0)</f>
        <v>SB</v>
      </c>
      <c r="V3738" s="113" t="str">
        <f>IF(AND(I3738&gt;=10000,I3738&lt;=19900),"Praha",(IF(AND(I3738&gt;=25001,I3738&lt;=29501),"Středočeský kraj",(IF(AND(I3738&gt;=30100,I3738&lt;=34972),"Středočeský kraj",(IF(AND(I3738&gt;=35002,I3738&lt;=36271),"Karlovarský kraj",(IF(AND(I3738&gt;=37001,I3738&lt;=39201),"Jihočeský kraj",(IF(AND(I3738&gt;=39701,I3738&lt;=39901),"Jihočeský kraj",(IF(AND(I3738&gt;=39301,I3738&lt;=39601),"Kraj Vysočina",(IF(AND(I3738&gt;=58001,I3738&lt;=59501),"Kraj Vysočina",(IF(AND(I3738&gt;=67401,I3738&lt;=67602),"Kraj Vysočina",(IF(AND(I3738&gt;=40001,I3738&lt;=44101),"Ústecký kraj",(IF(AND(I3738&gt;=46001,I3738&lt;=47201),"Liberecký kraj",(IF(AND(I3738&gt;=51202,I3738&lt;=51401),"Liberecký kraj",(IF(AND(I3738&gt;=53002,I3738&lt;=53976),"Pardubický kraj",(IF(AND(I3738&gt;=56002,I3738&lt;=57201),"Pardubický kraj",(IF(AND(I3738&gt;=60200,I3738&lt;=67201),"Jihomoravský kraj",(IF(AND(I3738&gt;=67801,I3738&lt;=68501),"Jihomoravský kraj",(IF(AND(I3738&gt;=69002,I3738&lt;=69801),"Jihomoravský kraj",(IF(AND(I3738&gt;=68601,I3738&lt;=68801),"Zlínský kraj",(IF(AND(I3738&gt;=75501,I3738&lt;=76901),"Zlínský kraj",(IF(AND(I3738&gt;=70030,I3738&lt;=74901),"Moravskoslezský kraj",(IF(AND(I3738&gt;=75000,I3738&lt;=75368),"Olomoucký kraj",(IF(AND(I3738&gt;=77200,I3738&lt;=79862),"Olomoucký kraj",(IF(AND(I3738&gt;=50011,I3738&lt;=50301),"Královéhradecký kraj",(IF(AND(I3738&gt;=54301,I3738&lt;=54303),"Královéhradecký kraj","0")))))))))))))))))))))))))))))))))))))))))))))))</f>
        <v>Jihomoravský kraj</v>
      </c>
      <c r="AD3738" t="s">
        <v>998</v>
      </c>
      <c r="AE3738" t="s">
        <v>998</v>
      </c>
      <c r="AF3738" t="s">
        <v>998</v>
      </c>
      <c r="AG3738" s="107">
        <v>300</v>
      </c>
      <c r="AH3738" s="107">
        <v>0</v>
      </c>
      <c r="AI3738" s="107">
        <v>0</v>
      </c>
      <c r="AJ3738" t="s">
        <v>999</v>
      </c>
      <c r="AK3738" s="106">
        <v>44877</v>
      </c>
    </row>
    <row r="3739" spans="1:37" x14ac:dyDescent="0.45">
      <c r="A3739" t="s">
        <v>1013</v>
      </c>
      <c r="B3739" t="s">
        <v>16317</v>
      </c>
      <c r="C3739" t="s">
        <v>1002</v>
      </c>
      <c r="D3739" t="s">
        <v>16320</v>
      </c>
      <c r="E3739" t="s">
        <v>992</v>
      </c>
      <c r="F3739" t="s">
        <v>13492</v>
      </c>
      <c r="G3739">
        <v>371</v>
      </c>
      <c r="H3739" t="s">
        <v>1005</v>
      </c>
      <c r="I3739">
        <v>64100</v>
      </c>
      <c r="K3739" t="s">
        <v>16316</v>
      </c>
      <c r="L3739" s="106">
        <v>38583</v>
      </c>
      <c r="M3739">
        <v>14592544</v>
      </c>
      <c r="N3739" t="s">
        <v>1144</v>
      </c>
      <c r="O3739" t="s">
        <v>12</v>
      </c>
      <c r="P3739" t="s">
        <v>997</v>
      </c>
      <c r="R3739" s="109" t="str">
        <f>IF(OR(P3739="SB",Q3739="SB"),"SB",0)</f>
        <v>SB</v>
      </c>
      <c r="V3739" s="113" t="str">
        <f>IF(AND(I3739&gt;=10000,I3739&lt;=19900),"Praha",(IF(AND(I3739&gt;=25001,I3739&lt;=29501),"Středočeský kraj",(IF(AND(I3739&gt;=30100,I3739&lt;=34972),"Středočeský kraj",(IF(AND(I3739&gt;=35002,I3739&lt;=36271),"Karlovarský kraj",(IF(AND(I3739&gt;=37001,I3739&lt;=39201),"Jihočeský kraj",(IF(AND(I3739&gt;=39701,I3739&lt;=39901),"Jihočeský kraj",(IF(AND(I3739&gt;=39301,I3739&lt;=39601),"Kraj Vysočina",(IF(AND(I3739&gt;=58001,I3739&lt;=59501),"Kraj Vysočina",(IF(AND(I3739&gt;=67401,I3739&lt;=67602),"Kraj Vysočina",(IF(AND(I3739&gt;=40001,I3739&lt;=44101),"Ústecký kraj",(IF(AND(I3739&gt;=46001,I3739&lt;=47201),"Liberecký kraj",(IF(AND(I3739&gt;=51202,I3739&lt;=51401),"Liberecký kraj",(IF(AND(I3739&gt;=53002,I3739&lt;=53976),"Pardubický kraj",(IF(AND(I3739&gt;=56002,I3739&lt;=57201),"Pardubický kraj",(IF(AND(I3739&gt;=60200,I3739&lt;=67201),"Jihomoravský kraj",(IF(AND(I3739&gt;=67801,I3739&lt;=68501),"Jihomoravský kraj",(IF(AND(I3739&gt;=69002,I3739&lt;=69801),"Jihomoravský kraj",(IF(AND(I3739&gt;=68601,I3739&lt;=68801),"Zlínský kraj",(IF(AND(I3739&gt;=75501,I3739&lt;=76901),"Zlínský kraj",(IF(AND(I3739&gt;=70030,I3739&lt;=74901),"Moravskoslezský kraj",(IF(AND(I3739&gt;=75000,I3739&lt;=75368),"Olomoucký kraj",(IF(AND(I3739&gt;=77200,I3739&lt;=79862),"Olomoucký kraj",(IF(AND(I3739&gt;=50011,I3739&lt;=50301),"Královéhradecký kraj",(IF(AND(I3739&gt;=54301,I3739&lt;=54303),"Královéhradecký kraj","0")))))))))))))))))))))))))))))))))))))))))))))))</f>
        <v>Jihomoravský kraj</v>
      </c>
      <c r="AD3739" t="s">
        <v>998</v>
      </c>
      <c r="AE3739" t="s">
        <v>998</v>
      </c>
      <c r="AF3739" t="s">
        <v>998</v>
      </c>
      <c r="AG3739" s="107">
        <v>300</v>
      </c>
      <c r="AH3739" s="107">
        <v>0</v>
      </c>
      <c r="AI3739" s="107">
        <v>0</v>
      </c>
      <c r="AJ3739" t="s">
        <v>999</v>
      </c>
      <c r="AK3739" s="106">
        <v>44877</v>
      </c>
    </row>
    <row r="3740" spans="1:37" x14ac:dyDescent="0.45">
      <c r="A3740" t="s">
        <v>1013</v>
      </c>
      <c r="B3740" t="s">
        <v>9373</v>
      </c>
      <c r="C3740" t="s">
        <v>1002</v>
      </c>
      <c r="D3740" t="s">
        <v>9374</v>
      </c>
      <c r="E3740" t="s">
        <v>992</v>
      </c>
      <c r="F3740" t="s">
        <v>9375</v>
      </c>
      <c r="G3740">
        <v>33</v>
      </c>
      <c r="H3740" t="s">
        <v>1005</v>
      </c>
      <c r="I3740">
        <v>64200</v>
      </c>
      <c r="K3740" t="s">
        <v>9376</v>
      </c>
      <c r="L3740" s="106">
        <v>39252</v>
      </c>
      <c r="M3740">
        <v>14654885</v>
      </c>
      <c r="N3740" t="s">
        <v>996</v>
      </c>
      <c r="O3740" t="s">
        <v>12</v>
      </c>
      <c r="P3740" t="s">
        <v>997</v>
      </c>
      <c r="R3740" s="109" t="str">
        <f>IF(OR(P3740="SB",Q3740="SB"),"SB",0)</f>
        <v>SB</v>
      </c>
      <c r="T3740" s="110" t="s">
        <v>998</v>
      </c>
      <c r="V3740" s="113" t="str">
        <f>IF(AND(I3740&gt;=10000,I3740&lt;=19900),"Praha",(IF(AND(I3740&gt;=25001,I3740&lt;=29501),"Středočeský kraj",(IF(AND(I3740&gt;=30100,I3740&lt;=34972),"Středočeský kraj",(IF(AND(I3740&gt;=35002,I3740&lt;=36271),"Karlovarský kraj",(IF(AND(I3740&gt;=37001,I3740&lt;=39201),"Jihočeský kraj",(IF(AND(I3740&gt;=39701,I3740&lt;=39901),"Jihočeský kraj",(IF(AND(I3740&gt;=39301,I3740&lt;=39601),"Kraj Vysočina",(IF(AND(I3740&gt;=58001,I3740&lt;=59501),"Kraj Vysočina",(IF(AND(I3740&gt;=67401,I3740&lt;=67602),"Kraj Vysočina",(IF(AND(I3740&gt;=40001,I3740&lt;=44101),"Ústecký kraj",(IF(AND(I3740&gt;=46001,I3740&lt;=47201),"Liberecký kraj",(IF(AND(I3740&gt;=51202,I3740&lt;=51401),"Liberecký kraj",(IF(AND(I3740&gt;=53002,I3740&lt;=53976),"Pardubický kraj",(IF(AND(I3740&gt;=56002,I3740&lt;=57201),"Pardubický kraj",(IF(AND(I3740&gt;=60200,I3740&lt;=67201),"Jihomoravský kraj",(IF(AND(I3740&gt;=67801,I3740&lt;=68501),"Jihomoravský kraj",(IF(AND(I3740&gt;=69002,I3740&lt;=69801),"Jihomoravský kraj",(IF(AND(I3740&gt;=68601,I3740&lt;=68801),"Zlínský kraj",(IF(AND(I3740&gt;=75501,I3740&lt;=76901),"Zlínský kraj",(IF(AND(I3740&gt;=70030,I3740&lt;=74901),"Moravskoslezský kraj",(IF(AND(I3740&gt;=75000,I3740&lt;=75368),"Olomoucký kraj",(IF(AND(I3740&gt;=77200,I3740&lt;=79862),"Olomoucký kraj",(IF(AND(I3740&gt;=50011,I3740&lt;=50301),"Královéhradecký kraj",(IF(AND(I3740&gt;=54301,I3740&lt;=54303),"Královéhradecký kraj","0")))))))))))))))))))))))))))))))))))))))))))))))</f>
        <v>Jihomoravský kraj</v>
      </c>
      <c r="AB3740" t="s">
        <v>998</v>
      </c>
      <c r="AD3740" t="s">
        <v>998</v>
      </c>
      <c r="AE3740" t="s">
        <v>998</v>
      </c>
      <c r="AF3740" t="s">
        <v>998</v>
      </c>
      <c r="AG3740" s="107">
        <v>300</v>
      </c>
      <c r="AH3740" s="107">
        <v>0</v>
      </c>
      <c r="AI3740" s="107">
        <v>0</v>
      </c>
      <c r="AJ3740" t="s">
        <v>999</v>
      </c>
      <c r="AK3740" s="106">
        <v>44923</v>
      </c>
    </row>
    <row r="3741" spans="1:37" x14ac:dyDescent="0.45">
      <c r="A3741" t="s">
        <v>1169</v>
      </c>
      <c r="B3741" t="s">
        <v>12914</v>
      </c>
      <c r="C3741" t="s">
        <v>990</v>
      </c>
      <c r="D3741" t="s">
        <v>12922</v>
      </c>
      <c r="E3741" t="s">
        <v>992</v>
      </c>
      <c r="F3741" t="s">
        <v>12923</v>
      </c>
      <c r="G3741">
        <v>23</v>
      </c>
      <c r="H3741" t="s">
        <v>1005</v>
      </c>
      <c r="I3741">
        <v>64200</v>
      </c>
      <c r="K3741" t="s">
        <v>12924</v>
      </c>
      <c r="L3741" s="106">
        <v>40623</v>
      </c>
      <c r="M3741">
        <v>14653572</v>
      </c>
      <c r="N3741" t="s">
        <v>996</v>
      </c>
      <c r="O3741" t="s">
        <v>12</v>
      </c>
      <c r="P3741" t="s">
        <v>997</v>
      </c>
      <c r="R3741" s="109" t="str">
        <f>IF(OR(P3741="SB",Q3741="SB"),"SB",0)</f>
        <v>SB</v>
      </c>
      <c r="T3741" s="110" t="s">
        <v>998</v>
      </c>
      <c r="V3741" s="113" t="str">
        <f>IF(AND(I3741&gt;=10000,I3741&lt;=19900),"Praha",(IF(AND(I3741&gt;=25001,I3741&lt;=29501),"Středočeský kraj",(IF(AND(I3741&gt;=30100,I3741&lt;=34972),"Středočeský kraj",(IF(AND(I3741&gt;=35002,I3741&lt;=36271),"Karlovarský kraj",(IF(AND(I3741&gt;=37001,I3741&lt;=39201),"Jihočeský kraj",(IF(AND(I3741&gt;=39701,I3741&lt;=39901),"Jihočeský kraj",(IF(AND(I3741&gt;=39301,I3741&lt;=39601),"Kraj Vysočina",(IF(AND(I3741&gt;=58001,I3741&lt;=59501),"Kraj Vysočina",(IF(AND(I3741&gt;=67401,I3741&lt;=67602),"Kraj Vysočina",(IF(AND(I3741&gt;=40001,I3741&lt;=44101),"Ústecký kraj",(IF(AND(I3741&gt;=46001,I3741&lt;=47201),"Liberecký kraj",(IF(AND(I3741&gt;=51202,I3741&lt;=51401),"Liberecký kraj",(IF(AND(I3741&gt;=53002,I3741&lt;=53976),"Pardubický kraj",(IF(AND(I3741&gt;=56002,I3741&lt;=57201),"Pardubický kraj",(IF(AND(I3741&gt;=60200,I3741&lt;=67201),"Jihomoravský kraj",(IF(AND(I3741&gt;=67801,I3741&lt;=68501),"Jihomoravský kraj",(IF(AND(I3741&gt;=69002,I3741&lt;=69801),"Jihomoravský kraj",(IF(AND(I3741&gt;=68601,I3741&lt;=68801),"Zlínský kraj",(IF(AND(I3741&gt;=75501,I3741&lt;=76901),"Zlínský kraj",(IF(AND(I3741&gt;=70030,I3741&lt;=74901),"Moravskoslezský kraj",(IF(AND(I3741&gt;=75000,I3741&lt;=75368),"Olomoucký kraj",(IF(AND(I3741&gt;=77200,I3741&lt;=79862),"Olomoucký kraj",(IF(AND(I3741&gt;=50011,I3741&lt;=50301),"Královéhradecký kraj",(IF(AND(I3741&gt;=54301,I3741&lt;=54303),"Královéhradecký kraj","0")))))))))))))))))))))))))))))))))))))))))))))))</f>
        <v>Jihomoravský kraj</v>
      </c>
      <c r="AB3741" t="s">
        <v>998</v>
      </c>
      <c r="AD3741" t="s">
        <v>998</v>
      </c>
      <c r="AE3741" t="s">
        <v>998</v>
      </c>
      <c r="AF3741" t="s">
        <v>998</v>
      </c>
      <c r="AG3741" s="107">
        <v>300</v>
      </c>
      <c r="AH3741" s="107">
        <v>0</v>
      </c>
      <c r="AI3741" s="107">
        <v>0</v>
      </c>
      <c r="AJ3741" t="s">
        <v>999</v>
      </c>
      <c r="AK3741" s="106">
        <v>44923</v>
      </c>
    </row>
    <row r="3742" spans="1:37" x14ac:dyDescent="0.45">
      <c r="A3742" t="s">
        <v>1112</v>
      </c>
      <c r="B3742" t="s">
        <v>13330</v>
      </c>
      <c r="C3742" t="s">
        <v>990</v>
      </c>
      <c r="D3742" t="s">
        <v>13331</v>
      </c>
      <c r="E3742" t="s">
        <v>992</v>
      </c>
      <c r="F3742" t="s">
        <v>1265</v>
      </c>
      <c r="G3742">
        <v>56</v>
      </c>
      <c r="H3742" t="s">
        <v>1005</v>
      </c>
      <c r="I3742">
        <v>64200</v>
      </c>
      <c r="K3742" t="s">
        <v>13332</v>
      </c>
      <c r="L3742" s="106">
        <v>39813</v>
      </c>
      <c r="M3742">
        <v>14585167</v>
      </c>
      <c r="N3742" t="s">
        <v>1144</v>
      </c>
      <c r="O3742" t="s">
        <v>12</v>
      </c>
      <c r="P3742" t="s">
        <v>997</v>
      </c>
      <c r="R3742" s="109" t="str">
        <f>IF(OR(P3742="SB",Q3742="SB"),"SB",0)</f>
        <v>SB</v>
      </c>
      <c r="T3742" s="110" t="s">
        <v>998</v>
      </c>
      <c r="V3742" s="113" t="str">
        <f>IF(AND(I3742&gt;=10000,I3742&lt;=19900),"Praha",(IF(AND(I3742&gt;=25001,I3742&lt;=29501),"Středočeský kraj",(IF(AND(I3742&gt;=30100,I3742&lt;=34972),"Středočeský kraj",(IF(AND(I3742&gt;=35002,I3742&lt;=36271),"Karlovarský kraj",(IF(AND(I3742&gt;=37001,I3742&lt;=39201),"Jihočeský kraj",(IF(AND(I3742&gt;=39701,I3742&lt;=39901),"Jihočeský kraj",(IF(AND(I3742&gt;=39301,I3742&lt;=39601),"Kraj Vysočina",(IF(AND(I3742&gt;=58001,I3742&lt;=59501),"Kraj Vysočina",(IF(AND(I3742&gt;=67401,I3742&lt;=67602),"Kraj Vysočina",(IF(AND(I3742&gt;=40001,I3742&lt;=44101),"Ústecký kraj",(IF(AND(I3742&gt;=46001,I3742&lt;=47201),"Liberecký kraj",(IF(AND(I3742&gt;=51202,I3742&lt;=51401),"Liberecký kraj",(IF(AND(I3742&gt;=53002,I3742&lt;=53976),"Pardubický kraj",(IF(AND(I3742&gt;=56002,I3742&lt;=57201),"Pardubický kraj",(IF(AND(I3742&gt;=60200,I3742&lt;=67201),"Jihomoravský kraj",(IF(AND(I3742&gt;=67801,I3742&lt;=68501),"Jihomoravský kraj",(IF(AND(I3742&gt;=69002,I3742&lt;=69801),"Jihomoravský kraj",(IF(AND(I3742&gt;=68601,I3742&lt;=68801),"Zlínský kraj",(IF(AND(I3742&gt;=75501,I3742&lt;=76901),"Zlínský kraj",(IF(AND(I3742&gt;=70030,I3742&lt;=74901),"Moravskoslezský kraj",(IF(AND(I3742&gt;=75000,I3742&lt;=75368),"Olomoucký kraj",(IF(AND(I3742&gt;=77200,I3742&lt;=79862),"Olomoucký kraj",(IF(AND(I3742&gt;=50011,I3742&lt;=50301),"Královéhradecký kraj",(IF(AND(I3742&gt;=54301,I3742&lt;=54303),"Královéhradecký kraj","0")))))))))))))))))))))))))))))))))))))))))))))))</f>
        <v>Jihomoravský kraj</v>
      </c>
      <c r="AB3742" t="s">
        <v>998</v>
      </c>
      <c r="AD3742" t="s">
        <v>998</v>
      </c>
      <c r="AE3742" t="s">
        <v>998</v>
      </c>
      <c r="AF3742" t="s">
        <v>998</v>
      </c>
      <c r="AG3742" s="107">
        <v>300</v>
      </c>
      <c r="AH3742" s="107">
        <v>0</v>
      </c>
      <c r="AI3742" s="107">
        <v>0</v>
      </c>
      <c r="AJ3742" t="s">
        <v>999</v>
      </c>
      <c r="AK3742" s="106">
        <v>44877</v>
      </c>
    </row>
    <row r="3743" spans="1:37" x14ac:dyDescent="0.45">
      <c r="A3743" t="s">
        <v>1128</v>
      </c>
      <c r="B3743" t="s">
        <v>15106</v>
      </c>
      <c r="C3743" t="s">
        <v>990</v>
      </c>
      <c r="D3743" t="s">
        <v>15114</v>
      </c>
      <c r="E3743" t="s">
        <v>992</v>
      </c>
      <c r="F3743" t="s">
        <v>7538</v>
      </c>
      <c r="G3743">
        <v>11</v>
      </c>
      <c r="H3743" t="s">
        <v>1005</v>
      </c>
      <c r="I3743">
        <v>64200</v>
      </c>
      <c r="K3743" t="s">
        <v>15115</v>
      </c>
      <c r="L3743" s="106">
        <v>38546</v>
      </c>
      <c r="M3743">
        <v>14671457</v>
      </c>
      <c r="N3743" t="s">
        <v>996</v>
      </c>
      <c r="O3743" t="s">
        <v>12</v>
      </c>
      <c r="P3743" t="s">
        <v>997</v>
      </c>
      <c r="R3743" s="109" t="str">
        <f>IF(OR(P3743="SB",Q3743="SB"),"SB",0)</f>
        <v>SB</v>
      </c>
      <c r="T3743" s="110" t="s">
        <v>998</v>
      </c>
      <c r="V3743" s="113" t="str">
        <f>IF(AND(I3743&gt;=10000,I3743&lt;=19900),"Praha",(IF(AND(I3743&gt;=25001,I3743&lt;=29501),"Středočeský kraj",(IF(AND(I3743&gt;=30100,I3743&lt;=34972),"Středočeský kraj",(IF(AND(I3743&gt;=35002,I3743&lt;=36271),"Karlovarský kraj",(IF(AND(I3743&gt;=37001,I3743&lt;=39201),"Jihočeský kraj",(IF(AND(I3743&gt;=39701,I3743&lt;=39901),"Jihočeský kraj",(IF(AND(I3743&gt;=39301,I3743&lt;=39601),"Kraj Vysočina",(IF(AND(I3743&gt;=58001,I3743&lt;=59501),"Kraj Vysočina",(IF(AND(I3743&gt;=67401,I3743&lt;=67602),"Kraj Vysočina",(IF(AND(I3743&gt;=40001,I3743&lt;=44101),"Ústecký kraj",(IF(AND(I3743&gt;=46001,I3743&lt;=47201),"Liberecký kraj",(IF(AND(I3743&gt;=51202,I3743&lt;=51401),"Liberecký kraj",(IF(AND(I3743&gt;=53002,I3743&lt;=53976),"Pardubický kraj",(IF(AND(I3743&gt;=56002,I3743&lt;=57201),"Pardubický kraj",(IF(AND(I3743&gt;=60200,I3743&lt;=67201),"Jihomoravský kraj",(IF(AND(I3743&gt;=67801,I3743&lt;=68501),"Jihomoravský kraj",(IF(AND(I3743&gt;=69002,I3743&lt;=69801),"Jihomoravský kraj",(IF(AND(I3743&gt;=68601,I3743&lt;=68801),"Zlínský kraj",(IF(AND(I3743&gt;=75501,I3743&lt;=76901),"Zlínský kraj",(IF(AND(I3743&gt;=70030,I3743&lt;=74901),"Moravskoslezský kraj",(IF(AND(I3743&gt;=75000,I3743&lt;=75368),"Olomoucký kraj",(IF(AND(I3743&gt;=77200,I3743&lt;=79862),"Olomoucký kraj",(IF(AND(I3743&gt;=50011,I3743&lt;=50301),"Královéhradecký kraj",(IF(AND(I3743&gt;=54301,I3743&lt;=54303),"Královéhradecký kraj","0")))))))))))))))))))))))))))))))))))))))))))))))</f>
        <v>Jihomoravský kraj</v>
      </c>
      <c r="AB3743" t="s">
        <v>998</v>
      </c>
      <c r="AD3743" t="s">
        <v>998</v>
      </c>
      <c r="AE3743" t="s">
        <v>998</v>
      </c>
      <c r="AF3743" t="s">
        <v>998</v>
      </c>
      <c r="AG3743" s="107">
        <v>300</v>
      </c>
      <c r="AH3743" s="107">
        <v>0</v>
      </c>
      <c r="AI3743" s="107">
        <v>0</v>
      </c>
      <c r="AJ3743" t="s">
        <v>999</v>
      </c>
      <c r="AK3743" s="106">
        <v>44924</v>
      </c>
    </row>
    <row r="3744" spans="1:37" x14ac:dyDescent="0.45">
      <c r="A3744" t="s">
        <v>1169</v>
      </c>
      <c r="B3744" t="s">
        <v>17145</v>
      </c>
      <c r="C3744" t="s">
        <v>990</v>
      </c>
      <c r="D3744" t="s">
        <v>17146</v>
      </c>
      <c r="E3744" t="s">
        <v>992</v>
      </c>
      <c r="F3744" t="s">
        <v>17147</v>
      </c>
      <c r="G3744">
        <v>6</v>
      </c>
      <c r="H3744" t="s">
        <v>1005</v>
      </c>
      <c r="I3744">
        <v>64200</v>
      </c>
      <c r="K3744" t="s">
        <v>17148</v>
      </c>
      <c r="L3744" s="106">
        <v>31768</v>
      </c>
      <c r="M3744">
        <v>14652259</v>
      </c>
      <c r="N3744" t="s">
        <v>996</v>
      </c>
      <c r="O3744" t="s">
        <v>12</v>
      </c>
      <c r="P3744" t="s">
        <v>997</v>
      </c>
      <c r="R3744" s="109" t="str">
        <f>IF(OR(P3744="SB",Q3744="SB"),"SB",0)</f>
        <v>SB</v>
      </c>
      <c r="T3744" s="110" t="s">
        <v>998</v>
      </c>
      <c r="V3744" s="113" t="str">
        <f>IF(AND(I3744&gt;=10000,I3744&lt;=19900),"Praha",(IF(AND(I3744&gt;=25001,I3744&lt;=29501),"Středočeský kraj",(IF(AND(I3744&gt;=30100,I3744&lt;=34972),"Středočeský kraj",(IF(AND(I3744&gt;=35002,I3744&lt;=36271),"Karlovarský kraj",(IF(AND(I3744&gt;=37001,I3744&lt;=39201),"Jihočeský kraj",(IF(AND(I3744&gt;=39701,I3744&lt;=39901),"Jihočeský kraj",(IF(AND(I3744&gt;=39301,I3744&lt;=39601),"Kraj Vysočina",(IF(AND(I3744&gt;=58001,I3744&lt;=59501),"Kraj Vysočina",(IF(AND(I3744&gt;=67401,I3744&lt;=67602),"Kraj Vysočina",(IF(AND(I3744&gt;=40001,I3744&lt;=44101),"Ústecký kraj",(IF(AND(I3744&gt;=46001,I3744&lt;=47201),"Liberecký kraj",(IF(AND(I3744&gt;=51202,I3744&lt;=51401),"Liberecký kraj",(IF(AND(I3744&gt;=53002,I3744&lt;=53976),"Pardubický kraj",(IF(AND(I3744&gt;=56002,I3744&lt;=57201),"Pardubický kraj",(IF(AND(I3744&gt;=60200,I3744&lt;=67201),"Jihomoravský kraj",(IF(AND(I3744&gt;=67801,I3744&lt;=68501),"Jihomoravský kraj",(IF(AND(I3744&gt;=69002,I3744&lt;=69801),"Jihomoravský kraj",(IF(AND(I3744&gt;=68601,I3744&lt;=68801),"Zlínský kraj",(IF(AND(I3744&gt;=75501,I3744&lt;=76901),"Zlínský kraj",(IF(AND(I3744&gt;=70030,I3744&lt;=74901),"Moravskoslezský kraj",(IF(AND(I3744&gt;=75000,I3744&lt;=75368),"Olomoucký kraj",(IF(AND(I3744&gt;=77200,I3744&lt;=79862),"Olomoucký kraj",(IF(AND(I3744&gt;=50011,I3744&lt;=50301),"Královéhradecký kraj",(IF(AND(I3744&gt;=54301,I3744&lt;=54303),"Královéhradecký kraj","0")))))))))))))))))))))))))))))))))))))))))))))))</f>
        <v>Jihomoravský kraj</v>
      </c>
      <c r="AB3744" t="s">
        <v>998</v>
      </c>
      <c r="AD3744" t="s">
        <v>998</v>
      </c>
      <c r="AE3744" t="s">
        <v>998</v>
      </c>
      <c r="AF3744" t="s">
        <v>998</v>
      </c>
      <c r="AG3744" s="107">
        <v>0</v>
      </c>
      <c r="AH3744" s="107">
        <v>0</v>
      </c>
      <c r="AI3744" s="107">
        <v>0</v>
      </c>
      <c r="AJ3744" t="s">
        <v>1012</v>
      </c>
    </row>
    <row r="3745" spans="1:37" x14ac:dyDescent="0.45">
      <c r="A3745" t="s">
        <v>1129</v>
      </c>
      <c r="B3745" t="s">
        <v>17552</v>
      </c>
      <c r="C3745" t="s">
        <v>990</v>
      </c>
      <c r="D3745" t="s">
        <v>17553</v>
      </c>
      <c r="E3745" t="s">
        <v>992</v>
      </c>
      <c r="F3745" t="s">
        <v>5840</v>
      </c>
      <c r="G3745">
        <v>695</v>
      </c>
      <c r="H3745" t="s">
        <v>1005</v>
      </c>
      <c r="I3745">
        <v>64200</v>
      </c>
      <c r="K3745" t="s">
        <v>17554</v>
      </c>
      <c r="L3745" s="106">
        <v>34633</v>
      </c>
      <c r="M3745">
        <v>13056510</v>
      </c>
      <c r="N3745" t="s">
        <v>996</v>
      </c>
      <c r="O3745" t="s">
        <v>12</v>
      </c>
      <c r="P3745" t="s">
        <v>997</v>
      </c>
      <c r="R3745" s="109" t="str">
        <f>IF(OR(P3745="SB",Q3745="SB"),"SB",0)</f>
        <v>SB</v>
      </c>
      <c r="T3745" s="110" t="s">
        <v>998</v>
      </c>
      <c r="V3745" s="113" t="str">
        <f>IF(AND(I3745&gt;=10000,I3745&lt;=19900),"Praha",(IF(AND(I3745&gt;=25001,I3745&lt;=29501),"Středočeský kraj",(IF(AND(I3745&gt;=30100,I3745&lt;=34972),"Středočeský kraj",(IF(AND(I3745&gt;=35002,I3745&lt;=36271),"Karlovarský kraj",(IF(AND(I3745&gt;=37001,I3745&lt;=39201),"Jihočeský kraj",(IF(AND(I3745&gt;=39701,I3745&lt;=39901),"Jihočeský kraj",(IF(AND(I3745&gt;=39301,I3745&lt;=39601),"Kraj Vysočina",(IF(AND(I3745&gt;=58001,I3745&lt;=59501),"Kraj Vysočina",(IF(AND(I3745&gt;=67401,I3745&lt;=67602),"Kraj Vysočina",(IF(AND(I3745&gt;=40001,I3745&lt;=44101),"Ústecký kraj",(IF(AND(I3745&gt;=46001,I3745&lt;=47201),"Liberecký kraj",(IF(AND(I3745&gt;=51202,I3745&lt;=51401),"Liberecký kraj",(IF(AND(I3745&gt;=53002,I3745&lt;=53976),"Pardubický kraj",(IF(AND(I3745&gt;=56002,I3745&lt;=57201),"Pardubický kraj",(IF(AND(I3745&gt;=60200,I3745&lt;=67201),"Jihomoravský kraj",(IF(AND(I3745&gt;=67801,I3745&lt;=68501),"Jihomoravský kraj",(IF(AND(I3745&gt;=69002,I3745&lt;=69801),"Jihomoravský kraj",(IF(AND(I3745&gt;=68601,I3745&lt;=68801),"Zlínský kraj",(IF(AND(I3745&gt;=75501,I3745&lt;=76901),"Zlínský kraj",(IF(AND(I3745&gt;=70030,I3745&lt;=74901),"Moravskoslezský kraj",(IF(AND(I3745&gt;=75000,I3745&lt;=75368),"Olomoucký kraj",(IF(AND(I3745&gt;=77200,I3745&lt;=79862),"Olomoucký kraj",(IF(AND(I3745&gt;=50011,I3745&lt;=50301),"Královéhradecký kraj",(IF(AND(I3745&gt;=54301,I3745&lt;=54303),"Královéhradecký kraj","0")))))))))))))))))))))))))))))))))))))))))))))))</f>
        <v>Jihomoravský kraj</v>
      </c>
      <c r="AB3745" t="s">
        <v>998</v>
      </c>
      <c r="AD3745" t="s">
        <v>998</v>
      </c>
      <c r="AE3745" t="s">
        <v>998</v>
      </c>
      <c r="AF3745" t="s">
        <v>998</v>
      </c>
      <c r="AG3745" s="107">
        <v>0</v>
      </c>
      <c r="AH3745" s="107">
        <v>0</v>
      </c>
      <c r="AI3745" s="107">
        <v>0</v>
      </c>
      <c r="AJ3745" t="s">
        <v>1012</v>
      </c>
    </row>
    <row r="3746" spans="1:37" x14ac:dyDescent="0.45">
      <c r="A3746" t="s">
        <v>1213</v>
      </c>
      <c r="B3746" t="s">
        <v>17805</v>
      </c>
      <c r="C3746" t="s">
        <v>1002</v>
      </c>
      <c r="D3746" t="s">
        <v>17811</v>
      </c>
      <c r="E3746" t="s">
        <v>992</v>
      </c>
      <c r="F3746" t="s">
        <v>17812</v>
      </c>
      <c r="G3746">
        <v>2</v>
      </c>
      <c r="H3746" t="s">
        <v>1005</v>
      </c>
      <c r="I3746">
        <v>64200</v>
      </c>
      <c r="K3746" t="s">
        <v>17813</v>
      </c>
      <c r="L3746" s="106">
        <v>38698</v>
      </c>
      <c r="M3746">
        <v>14625482</v>
      </c>
      <c r="N3746" t="s">
        <v>996</v>
      </c>
      <c r="O3746" t="s">
        <v>12</v>
      </c>
      <c r="P3746" t="s">
        <v>997</v>
      </c>
      <c r="R3746" s="109" t="str">
        <f>IF(OR(P3746="SB",Q3746="SB"),"SB",0)</f>
        <v>SB</v>
      </c>
      <c r="T3746" s="110" t="s">
        <v>998</v>
      </c>
      <c r="V3746" s="113" t="str">
        <f>IF(AND(I3746&gt;=10000,I3746&lt;=19900),"Praha",(IF(AND(I3746&gt;=25001,I3746&lt;=29501),"Středočeský kraj",(IF(AND(I3746&gt;=30100,I3746&lt;=34972),"Středočeský kraj",(IF(AND(I3746&gt;=35002,I3746&lt;=36271),"Karlovarský kraj",(IF(AND(I3746&gt;=37001,I3746&lt;=39201),"Jihočeský kraj",(IF(AND(I3746&gt;=39701,I3746&lt;=39901),"Jihočeský kraj",(IF(AND(I3746&gt;=39301,I3746&lt;=39601),"Kraj Vysočina",(IF(AND(I3746&gt;=58001,I3746&lt;=59501),"Kraj Vysočina",(IF(AND(I3746&gt;=67401,I3746&lt;=67602),"Kraj Vysočina",(IF(AND(I3746&gt;=40001,I3746&lt;=44101),"Ústecký kraj",(IF(AND(I3746&gt;=46001,I3746&lt;=47201),"Liberecký kraj",(IF(AND(I3746&gt;=51202,I3746&lt;=51401),"Liberecký kraj",(IF(AND(I3746&gt;=53002,I3746&lt;=53976),"Pardubický kraj",(IF(AND(I3746&gt;=56002,I3746&lt;=57201),"Pardubický kraj",(IF(AND(I3746&gt;=60200,I3746&lt;=67201),"Jihomoravský kraj",(IF(AND(I3746&gt;=67801,I3746&lt;=68501),"Jihomoravský kraj",(IF(AND(I3746&gt;=69002,I3746&lt;=69801),"Jihomoravský kraj",(IF(AND(I3746&gt;=68601,I3746&lt;=68801),"Zlínský kraj",(IF(AND(I3746&gt;=75501,I3746&lt;=76901),"Zlínský kraj",(IF(AND(I3746&gt;=70030,I3746&lt;=74901),"Moravskoslezský kraj",(IF(AND(I3746&gt;=75000,I3746&lt;=75368),"Olomoucký kraj",(IF(AND(I3746&gt;=77200,I3746&lt;=79862),"Olomoucký kraj",(IF(AND(I3746&gt;=50011,I3746&lt;=50301),"Královéhradecký kraj",(IF(AND(I3746&gt;=54301,I3746&lt;=54303),"Královéhradecký kraj","0")))))))))))))))))))))))))))))))))))))))))))))))</f>
        <v>Jihomoravský kraj</v>
      </c>
      <c r="AB3746" t="s">
        <v>998</v>
      </c>
      <c r="AD3746" t="s">
        <v>998</v>
      </c>
      <c r="AE3746" t="s">
        <v>998</v>
      </c>
      <c r="AF3746" t="s">
        <v>998</v>
      </c>
      <c r="AG3746" s="107">
        <v>300</v>
      </c>
      <c r="AH3746" s="107">
        <v>0</v>
      </c>
      <c r="AI3746" s="107">
        <v>0</v>
      </c>
      <c r="AJ3746" t="s">
        <v>999</v>
      </c>
      <c r="AK3746" s="106">
        <v>44924</v>
      </c>
    </row>
    <row r="3747" spans="1:37" x14ac:dyDescent="0.45">
      <c r="A3747" t="s">
        <v>1030</v>
      </c>
      <c r="B3747" t="s">
        <v>16229</v>
      </c>
      <c r="C3747" t="s">
        <v>990</v>
      </c>
      <c r="D3747" t="s">
        <v>16230</v>
      </c>
      <c r="E3747" t="s">
        <v>992</v>
      </c>
      <c r="F3747" t="s">
        <v>16231</v>
      </c>
      <c r="G3747">
        <v>95</v>
      </c>
      <c r="H3747" t="s">
        <v>1005</v>
      </c>
      <c r="I3747">
        <v>64201</v>
      </c>
      <c r="K3747" t="s">
        <v>16232</v>
      </c>
      <c r="L3747" s="106">
        <v>27016</v>
      </c>
      <c r="M3747">
        <v>13035591</v>
      </c>
      <c r="N3747" t="s">
        <v>996</v>
      </c>
      <c r="O3747" t="s">
        <v>12</v>
      </c>
      <c r="P3747" t="s">
        <v>997</v>
      </c>
      <c r="R3747" s="109" t="str">
        <f>IF(OR(P3747="SB",Q3747="SB"),"SB",0)</f>
        <v>SB</v>
      </c>
      <c r="T3747" s="110" t="s">
        <v>998</v>
      </c>
      <c r="V3747" s="113" t="str">
        <f>IF(AND(I3747&gt;=10000,I3747&lt;=19900),"Praha",(IF(AND(I3747&gt;=25001,I3747&lt;=29501),"Středočeský kraj",(IF(AND(I3747&gt;=30100,I3747&lt;=34972),"Středočeský kraj",(IF(AND(I3747&gt;=35002,I3747&lt;=36271),"Karlovarský kraj",(IF(AND(I3747&gt;=37001,I3747&lt;=39201),"Jihočeský kraj",(IF(AND(I3747&gt;=39701,I3747&lt;=39901),"Jihočeský kraj",(IF(AND(I3747&gt;=39301,I3747&lt;=39601),"Kraj Vysočina",(IF(AND(I3747&gt;=58001,I3747&lt;=59501),"Kraj Vysočina",(IF(AND(I3747&gt;=67401,I3747&lt;=67602),"Kraj Vysočina",(IF(AND(I3747&gt;=40001,I3747&lt;=44101),"Ústecký kraj",(IF(AND(I3747&gt;=46001,I3747&lt;=47201),"Liberecký kraj",(IF(AND(I3747&gt;=51202,I3747&lt;=51401),"Liberecký kraj",(IF(AND(I3747&gt;=53002,I3747&lt;=53976),"Pardubický kraj",(IF(AND(I3747&gt;=56002,I3747&lt;=57201),"Pardubický kraj",(IF(AND(I3747&gt;=60200,I3747&lt;=67201),"Jihomoravský kraj",(IF(AND(I3747&gt;=67801,I3747&lt;=68501),"Jihomoravský kraj",(IF(AND(I3747&gt;=69002,I3747&lt;=69801),"Jihomoravský kraj",(IF(AND(I3747&gt;=68601,I3747&lt;=68801),"Zlínský kraj",(IF(AND(I3747&gt;=75501,I3747&lt;=76901),"Zlínský kraj",(IF(AND(I3747&gt;=70030,I3747&lt;=74901),"Moravskoslezský kraj",(IF(AND(I3747&gt;=75000,I3747&lt;=75368),"Olomoucký kraj",(IF(AND(I3747&gt;=77200,I3747&lt;=79862),"Olomoucký kraj",(IF(AND(I3747&gt;=50011,I3747&lt;=50301),"Královéhradecký kraj",(IF(AND(I3747&gt;=54301,I3747&lt;=54303),"Královéhradecký kraj","0")))))))))))))))))))))))))))))))))))))))))))))))</f>
        <v>Jihomoravský kraj</v>
      </c>
      <c r="AB3747" t="s">
        <v>998</v>
      </c>
      <c r="AD3747" t="s">
        <v>998</v>
      </c>
      <c r="AE3747" t="s">
        <v>998</v>
      </c>
      <c r="AF3747" t="s">
        <v>998</v>
      </c>
      <c r="AG3747" s="107">
        <v>0</v>
      </c>
      <c r="AH3747" s="107">
        <v>0</v>
      </c>
      <c r="AI3747" s="107">
        <v>0</v>
      </c>
      <c r="AJ3747" t="s">
        <v>1012</v>
      </c>
    </row>
    <row r="3748" spans="1:37" x14ac:dyDescent="0.45">
      <c r="A3748" t="s">
        <v>1174</v>
      </c>
      <c r="B3748" t="s">
        <v>7755</v>
      </c>
      <c r="C3748" t="s">
        <v>990</v>
      </c>
      <c r="D3748" t="s">
        <v>7756</v>
      </c>
      <c r="E3748" t="s">
        <v>992</v>
      </c>
      <c r="F3748" t="s">
        <v>7757</v>
      </c>
      <c r="G3748">
        <v>707</v>
      </c>
      <c r="H3748" t="s">
        <v>1005</v>
      </c>
      <c r="I3748">
        <v>64300</v>
      </c>
      <c r="K3748" t="s">
        <v>7758</v>
      </c>
      <c r="L3748" s="106">
        <v>26185</v>
      </c>
      <c r="M3748">
        <v>10444984</v>
      </c>
      <c r="N3748" t="s">
        <v>2637</v>
      </c>
      <c r="O3748" t="s">
        <v>1050</v>
      </c>
      <c r="P3748" t="s">
        <v>997</v>
      </c>
      <c r="R3748" s="109" t="str">
        <f>IF(OR(P3748="SB",Q3748="SB"),"SB",0)</f>
        <v>SB</v>
      </c>
      <c r="T3748" s="110">
        <v>12439</v>
      </c>
      <c r="U3748" t="s">
        <v>19633</v>
      </c>
      <c r="V3748" s="113" t="str">
        <f>IF(AND(I3748&gt;=10000,I3748&lt;=19900),"Praha",(IF(AND(I3748&gt;=25001,I3748&lt;=29501),"Středočeský kraj",(IF(AND(I3748&gt;=30100,I3748&lt;=34972),"Středočeský kraj",(IF(AND(I3748&gt;=35002,I3748&lt;=36271),"Karlovarský kraj",(IF(AND(I3748&gt;=37001,I3748&lt;=39201),"Jihočeský kraj",(IF(AND(I3748&gt;=39701,I3748&lt;=39901),"Jihočeský kraj",(IF(AND(I3748&gt;=39301,I3748&lt;=39601),"Kraj Vysočina",(IF(AND(I3748&gt;=58001,I3748&lt;=59501),"Kraj Vysočina",(IF(AND(I3748&gt;=67401,I3748&lt;=67602),"Kraj Vysočina",(IF(AND(I3748&gt;=40001,I3748&lt;=44101),"Ústecký kraj",(IF(AND(I3748&gt;=46001,I3748&lt;=47201),"Liberecký kraj",(IF(AND(I3748&gt;=51202,I3748&lt;=51401),"Liberecký kraj",(IF(AND(I3748&gt;=53002,I3748&lt;=53976),"Pardubický kraj",(IF(AND(I3748&gt;=56002,I3748&lt;=57201),"Pardubický kraj",(IF(AND(I3748&gt;=60200,I3748&lt;=67201),"Jihomoravský kraj",(IF(AND(I3748&gt;=67801,I3748&lt;=68501),"Jihomoravský kraj",(IF(AND(I3748&gt;=69002,I3748&lt;=69801),"Jihomoravský kraj",(IF(AND(I3748&gt;=68601,I3748&lt;=68801),"Zlínský kraj",(IF(AND(I3748&gt;=75501,I3748&lt;=76901),"Zlínský kraj",(IF(AND(I3748&gt;=70030,I3748&lt;=74901),"Moravskoslezský kraj",(IF(AND(I3748&gt;=75000,I3748&lt;=75368),"Olomoucký kraj",(IF(AND(I3748&gt;=77200,I3748&lt;=79862),"Olomoucký kraj",(IF(AND(I3748&gt;=50011,I3748&lt;=50301),"Královéhradecký kraj",(IF(AND(I3748&gt;=54301,I3748&lt;=54303),"Královéhradecký kraj","0")))))))))))))))))))))))))))))))))))))))))))))))</f>
        <v>Jihomoravský kraj</v>
      </c>
      <c r="AD3748" t="s">
        <v>998</v>
      </c>
      <c r="AE3748" t="s">
        <v>998</v>
      </c>
      <c r="AF3748" t="s">
        <v>998</v>
      </c>
      <c r="AG3748" s="107">
        <v>300</v>
      </c>
      <c r="AH3748" s="107">
        <v>0</v>
      </c>
      <c r="AI3748" s="107">
        <v>0</v>
      </c>
      <c r="AJ3748" t="s">
        <v>999</v>
      </c>
      <c r="AK3748" s="106">
        <v>44920</v>
      </c>
    </row>
    <row r="3749" spans="1:37" x14ac:dyDescent="0.45">
      <c r="A3749" t="s">
        <v>1186</v>
      </c>
      <c r="B3749" t="s">
        <v>3002</v>
      </c>
      <c r="C3749" t="s">
        <v>990</v>
      </c>
      <c r="D3749" t="s">
        <v>3003</v>
      </c>
      <c r="E3749" t="s">
        <v>992</v>
      </c>
      <c r="F3749" t="s">
        <v>3004</v>
      </c>
      <c r="G3749">
        <v>62</v>
      </c>
      <c r="H3749" t="s">
        <v>1005</v>
      </c>
      <c r="I3749">
        <v>64300</v>
      </c>
      <c r="K3749" t="s">
        <v>3005</v>
      </c>
      <c r="L3749" s="106">
        <v>40335</v>
      </c>
      <c r="M3749">
        <v>14622452</v>
      </c>
      <c r="N3749" t="s">
        <v>996</v>
      </c>
      <c r="O3749" t="s">
        <v>12</v>
      </c>
      <c r="P3749" t="s">
        <v>997</v>
      </c>
      <c r="R3749" s="109" t="str">
        <f>IF(OR(P3749="SB",Q3749="SB"),"SB",0)</f>
        <v>SB</v>
      </c>
      <c r="T3749" s="110" t="s">
        <v>998</v>
      </c>
      <c r="V3749" s="113" t="str">
        <f>IF(AND(I3749&gt;=10000,I3749&lt;=19900),"Praha",(IF(AND(I3749&gt;=25001,I3749&lt;=29501),"Středočeský kraj",(IF(AND(I3749&gt;=30100,I3749&lt;=34972),"Středočeský kraj",(IF(AND(I3749&gt;=35002,I3749&lt;=36271),"Karlovarský kraj",(IF(AND(I3749&gt;=37001,I3749&lt;=39201),"Jihočeský kraj",(IF(AND(I3749&gt;=39701,I3749&lt;=39901),"Jihočeský kraj",(IF(AND(I3749&gt;=39301,I3749&lt;=39601),"Kraj Vysočina",(IF(AND(I3749&gt;=58001,I3749&lt;=59501),"Kraj Vysočina",(IF(AND(I3749&gt;=67401,I3749&lt;=67602),"Kraj Vysočina",(IF(AND(I3749&gt;=40001,I3749&lt;=44101),"Ústecký kraj",(IF(AND(I3749&gt;=46001,I3749&lt;=47201),"Liberecký kraj",(IF(AND(I3749&gt;=51202,I3749&lt;=51401),"Liberecký kraj",(IF(AND(I3749&gt;=53002,I3749&lt;=53976),"Pardubický kraj",(IF(AND(I3749&gt;=56002,I3749&lt;=57201),"Pardubický kraj",(IF(AND(I3749&gt;=60200,I3749&lt;=67201),"Jihomoravský kraj",(IF(AND(I3749&gt;=67801,I3749&lt;=68501),"Jihomoravský kraj",(IF(AND(I3749&gt;=69002,I3749&lt;=69801),"Jihomoravský kraj",(IF(AND(I3749&gt;=68601,I3749&lt;=68801),"Zlínský kraj",(IF(AND(I3749&gt;=75501,I3749&lt;=76901),"Zlínský kraj",(IF(AND(I3749&gt;=70030,I3749&lt;=74901),"Moravskoslezský kraj",(IF(AND(I3749&gt;=75000,I3749&lt;=75368),"Olomoucký kraj",(IF(AND(I3749&gt;=77200,I3749&lt;=79862),"Olomoucký kraj",(IF(AND(I3749&gt;=50011,I3749&lt;=50301),"Královéhradecký kraj",(IF(AND(I3749&gt;=54301,I3749&lt;=54303),"Královéhradecký kraj","0")))))))))))))))))))))))))))))))))))))))))))))))</f>
        <v>Jihomoravský kraj</v>
      </c>
      <c r="AB3749" t="s">
        <v>998</v>
      </c>
      <c r="AD3749" t="s">
        <v>998</v>
      </c>
      <c r="AE3749" t="s">
        <v>998</v>
      </c>
      <c r="AF3749" t="s">
        <v>998</v>
      </c>
      <c r="AG3749" s="107">
        <v>300</v>
      </c>
      <c r="AH3749" s="107">
        <v>0</v>
      </c>
      <c r="AI3749" s="107">
        <v>0</v>
      </c>
      <c r="AJ3749" t="s">
        <v>999</v>
      </c>
      <c r="AK3749" s="106">
        <v>44923</v>
      </c>
    </row>
    <row r="3750" spans="1:37" x14ac:dyDescent="0.45">
      <c r="A3750" t="s">
        <v>1037</v>
      </c>
      <c r="B3750" t="s">
        <v>16115</v>
      </c>
      <c r="C3750" t="s">
        <v>990</v>
      </c>
      <c r="D3750" t="s">
        <v>16116</v>
      </c>
      <c r="E3750" t="s">
        <v>992</v>
      </c>
      <c r="F3750" t="s">
        <v>3861</v>
      </c>
      <c r="G3750">
        <v>20</v>
      </c>
      <c r="H3750" t="s">
        <v>1005</v>
      </c>
      <c r="I3750">
        <v>64300</v>
      </c>
      <c r="K3750" t="s">
        <v>16117</v>
      </c>
      <c r="L3750" s="106">
        <v>38760</v>
      </c>
      <c r="M3750">
        <v>14641246</v>
      </c>
      <c r="N3750" t="s">
        <v>996</v>
      </c>
      <c r="O3750" t="s">
        <v>12</v>
      </c>
      <c r="P3750" t="s">
        <v>997</v>
      </c>
      <c r="R3750" s="109" t="str">
        <f>IF(OR(P3750="SB",Q3750="SB"),"SB",0)</f>
        <v>SB</v>
      </c>
      <c r="T3750" s="110" t="s">
        <v>998</v>
      </c>
      <c r="V3750" s="113" t="str">
        <f>IF(AND(I3750&gt;=10000,I3750&lt;=19900),"Praha",(IF(AND(I3750&gt;=25001,I3750&lt;=29501),"Středočeský kraj",(IF(AND(I3750&gt;=30100,I3750&lt;=34972),"Středočeský kraj",(IF(AND(I3750&gt;=35002,I3750&lt;=36271),"Karlovarský kraj",(IF(AND(I3750&gt;=37001,I3750&lt;=39201),"Jihočeský kraj",(IF(AND(I3750&gt;=39701,I3750&lt;=39901),"Jihočeský kraj",(IF(AND(I3750&gt;=39301,I3750&lt;=39601),"Kraj Vysočina",(IF(AND(I3750&gt;=58001,I3750&lt;=59501),"Kraj Vysočina",(IF(AND(I3750&gt;=67401,I3750&lt;=67602),"Kraj Vysočina",(IF(AND(I3750&gt;=40001,I3750&lt;=44101),"Ústecký kraj",(IF(AND(I3750&gt;=46001,I3750&lt;=47201),"Liberecký kraj",(IF(AND(I3750&gt;=51202,I3750&lt;=51401),"Liberecký kraj",(IF(AND(I3750&gt;=53002,I3750&lt;=53976),"Pardubický kraj",(IF(AND(I3750&gt;=56002,I3750&lt;=57201),"Pardubický kraj",(IF(AND(I3750&gt;=60200,I3750&lt;=67201),"Jihomoravský kraj",(IF(AND(I3750&gt;=67801,I3750&lt;=68501),"Jihomoravský kraj",(IF(AND(I3750&gt;=69002,I3750&lt;=69801),"Jihomoravský kraj",(IF(AND(I3750&gt;=68601,I3750&lt;=68801),"Zlínský kraj",(IF(AND(I3750&gt;=75501,I3750&lt;=76901),"Zlínský kraj",(IF(AND(I3750&gt;=70030,I3750&lt;=74901),"Moravskoslezský kraj",(IF(AND(I3750&gt;=75000,I3750&lt;=75368),"Olomoucký kraj",(IF(AND(I3750&gt;=77200,I3750&lt;=79862),"Olomoucký kraj",(IF(AND(I3750&gt;=50011,I3750&lt;=50301),"Královéhradecký kraj",(IF(AND(I3750&gt;=54301,I3750&lt;=54303),"Královéhradecký kraj","0")))))))))))))))))))))))))))))))))))))))))))))))</f>
        <v>Jihomoravský kraj</v>
      </c>
      <c r="AB3750" t="s">
        <v>998</v>
      </c>
      <c r="AD3750" t="s">
        <v>998</v>
      </c>
      <c r="AE3750" t="s">
        <v>998</v>
      </c>
      <c r="AF3750" t="s">
        <v>998</v>
      </c>
      <c r="AG3750" s="107">
        <v>300</v>
      </c>
      <c r="AH3750" s="107">
        <v>0</v>
      </c>
      <c r="AI3750" s="107">
        <v>0</v>
      </c>
      <c r="AJ3750" t="s">
        <v>999</v>
      </c>
      <c r="AK3750" s="106">
        <v>44923</v>
      </c>
    </row>
    <row r="3751" spans="1:37" x14ac:dyDescent="0.45">
      <c r="A3751" t="s">
        <v>1504</v>
      </c>
      <c r="B3751" t="s">
        <v>3704</v>
      </c>
      <c r="C3751" t="s">
        <v>1002</v>
      </c>
      <c r="D3751" t="s">
        <v>3705</v>
      </c>
      <c r="E3751" t="s">
        <v>992</v>
      </c>
      <c r="F3751" t="s">
        <v>3706</v>
      </c>
      <c r="G3751">
        <v>17</v>
      </c>
      <c r="H3751" t="s">
        <v>1005</v>
      </c>
      <c r="I3751">
        <v>64400</v>
      </c>
      <c r="K3751" t="s">
        <v>3707</v>
      </c>
      <c r="L3751" s="106">
        <v>31902</v>
      </c>
      <c r="M3751">
        <v>10879060</v>
      </c>
      <c r="N3751" t="s">
        <v>996</v>
      </c>
      <c r="O3751" t="s">
        <v>12</v>
      </c>
      <c r="P3751" t="s">
        <v>997</v>
      </c>
      <c r="R3751" s="109" t="str">
        <f>IF(OR(P3751="SB",Q3751="SB"),"SB",0)</f>
        <v>SB</v>
      </c>
      <c r="T3751" s="110">
        <v>51508</v>
      </c>
      <c r="U3751" t="s">
        <v>19633</v>
      </c>
      <c r="V3751" s="113" t="str">
        <f>IF(AND(I3751&gt;=10000,I3751&lt;=19900),"Praha",(IF(AND(I3751&gt;=25001,I3751&lt;=29501),"Středočeský kraj",(IF(AND(I3751&gt;=30100,I3751&lt;=34972),"Středočeský kraj",(IF(AND(I3751&gt;=35002,I3751&lt;=36271),"Karlovarský kraj",(IF(AND(I3751&gt;=37001,I3751&lt;=39201),"Jihočeský kraj",(IF(AND(I3751&gt;=39701,I3751&lt;=39901),"Jihočeský kraj",(IF(AND(I3751&gt;=39301,I3751&lt;=39601),"Kraj Vysočina",(IF(AND(I3751&gt;=58001,I3751&lt;=59501),"Kraj Vysočina",(IF(AND(I3751&gt;=67401,I3751&lt;=67602),"Kraj Vysočina",(IF(AND(I3751&gt;=40001,I3751&lt;=44101),"Ústecký kraj",(IF(AND(I3751&gt;=46001,I3751&lt;=47201),"Liberecký kraj",(IF(AND(I3751&gt;=51202,I3751&lt;=51401),"Liberecký kraj",(IF(AND(I3751&gt;=53002,I3751&lt;=53976),"Pardubický kraj",(IF(AND(I3751&gt;=56002,I3751&lt;=57201),"Pardubický kraj",(IF(AND(I3751&gt;=60200,I3751&lt;=67201),"Jihomoravský kraj",(IF(AND(I3751&gt;=67801,I3751&lt;=68501),"Jihomoravský kraj",(IF(AND(I3751&gt;=69002,I3751&lt;=69801),"Jihomoravský kraj",(IF(AND(I3751&gt;=68601,I3751&lt;=68801),"Zlínský kraj",(IF(AND(I3751&gt;=75501,I3751&lt;=76901),"Zlínský kraj",(IF(AND(I3751&gt;=70030,I3751&lt;=74901),"Moravskoslezský kraj",(IF(AND(I3751&gt;=75000,I3751&lt;=75368),"Olomoucký kraj",(IF(AND(I3751&gt;=77200,I3751&lt;=79862),"Olomoucký kraj",(IF(AND(I3751&gt;=50011,I3751&lt;=50301),"Královéhradecký kraj",(IF(AND(I3751&gt;=54301,I3751&lt;=54303),"Královéhradecký kraj","0")))))))))))))))))))))))))))))))))))))))))))))))</f>
        <v>Jihomoravský kraj</v>
      </c>
      <c r="AD3751" t="s">
        <v>998</v>
      </c>
      <c r="AE3751" t="s">
        <v>998</v>
      </c>
      <c r="AF3751" t="s">
        <v>998</v>
      </c>
      <c r="AG3751" s="107">
        <v>0</v>
      </c>
      <c r="AH3751" s="107">
        <v>0</v>
      </c>
      <c r="AI3751" s="107">
        <v>0</v>
      </c>
      <c r="AJ3751" t="s">
        <v>1012</v>
      </c>
    </row>
    <row r="3752" spans="1:37" x14ac:dyDescent="0.45">
      <c r="A3752" t="s">
        <v>2139</v>
      </c>
      <c r="B3752" t="s">
        <v>6632</v>
      </c>
      <c r="C3752" t="s">
        <v>1002</v>
      </c>
      <c r="D3752" t="s">
        <v>6634</v>
      </c>
      <c r="E3752" t="s">
        <v>992</v>
      </c>
      <c r="F3752" t="s">
        <v>6635</v>
      </c>
      <c r="G3752">
        <v>62</v>
      </c>
      <c r="H3752" t="s">
        <v>1005</v>
      </c>
      <c r="I3752">
        <v>64400</v>
      </c>
      <c r="K3752" t="s">
        <v>6636</v>
      </c>
      <c r="L3752" s="106">
        <v>40782</v>
      </c>
      <c r="M3752">
        <v>14746128</v>
      </c>
      <c r="N3752" t="s">
        <v>996</v>
      </c>
      <c r="O3752" t="s">
        <v>12</v>
      </c>
      <c r="P3752" t="s">
        <v>997</v>
      </c>
      <c r="R3752" s="109" t="str">
        <f>IF(OR(P3752="SB",Q3752="SB"),"SB",0)</f>
        <v>SB</v>
      </c>
      <c r="T3752" s="110" t="s">
        <v>998</v>
      </c>
      <c r="V3752" s="113" t="str">
        <f>IF(AND(I3752&gt;=10000,I3752&lt;=19900),"Praha",(IF(AND(I3752&gt;=25001,I3752&lt;=29501),"Středočeský kraj",(IF(AND(I3752&gt;=30100,I3752&lt;=34972),"Středočeský kraj",(IF(AND(I3752&gt;=35002,I3752&lt;=36271),"Karlovarský kraj",(IF(AND(I3752&gt;=37001,I3752&lt;=39201),"Jihočeský kraj",(IF(AND(I3752&gt;=39701,I3752&lt;=39901),"Jihočeský kraj",(IF(AND(I3752&gt;=39301,I3752&lt;=39601),"Kraj Vysočina",(IF(AND(I3752&gt;=58001,I3752&lt;=59501),"Kraj Vysočina",(IF(AND(I3752&gt;=67401,I3752&lt;=67602),"Kraj Vysočina",(IF(AND(I3752&gt;=40001,I3752&lt;=44101),"Ústecký kraj",(IF(AND(I3752&gt;=46001,I3752&lt;=47201),"Liberecký kraj",(IF(AND(I3752&gt;=51202,I3752&lt;=51401),"Liberecký kraj",(IF(AND(I3752&gt;=53002,I3752&lt;=53976),"Pardubický kraj",(IF(AND(I3752&gt;=56002,I3752&lt;=57201),"Pardubický kraj",(IF(AND(I3752&gt;=60200,I3752&lt;=67201),"Jihomoravský kraj",(IF(AND(I3752&gt;=67801,I3752&lt;=68501),"Jihomoravský kraj",(IF(AND(I3752&gt;=69002,I3752&lt;=69801),"Jihomoravský kraj",(IF(AND(I3752&gt;=68601,I3752&lt;=68801),"Zlínský kraj",(IF(AND(I3752&gt;=75501,I3752&lt;=76901),"Zlínský kraj",(IF(AND(I3752&gt;=70030,I3752&lt;=74901),"Moravskoslezský kraj",(IF(AND(I3752&gt;=75000,I3752&lt;=75368),"Olomoucký kraj",(IF(AND(I3752&gt;=77200,I3752&lt;=79862),"Olomoucký kraj",(IF(AND(I3752&gt;=50011,I3752&lt;=50301),"Královéhradecký kraj",(IF(AND(I3752&gt;=54301,I3752&lt;=54303),"Královéhradecký kraj","0")))))))))))))))))))))))))))))))))))))))))))))))</f>
        <v>Jihomoravský kraj</v>
      </c>
      <c r="AB3752" t="s">
        <v>998</v>
      </c>
      <c r="AD3752" t="s">
        <v>998</v>
      </c>
      <c r="AE3752" t="s">
        <v>998</v>
      </c>
      <c r="AF3752" t="s">
        <v>998</v>
      </c>
      <c r="AG3752" s="107">
        <v>300</v>
      </c>
      <c r="AH3752" s="107">
        <v>0</v>
      </c>
      <c r="AI3752" s="107">
        <v>0</v>
      </c>
      <c r="AJ3752" t="s">
        <v>999</v>
      </c>
      <c r="AK3752" s="106">
        <v>44923</v>
      </c>
    </row>
    <row r="3753" spans="1:37" x14ac:dyDescent="0.45">
      <c r="A3753" t="s">
        <v>1657</v>
      </c>
      <c r="B3753" t="s">
        <v>12339</v>
      </c>
      <c r="C3753" t="s">
        <v>1002</v>
      </c>
      <c r="D3753" t="s">
        <v>12340</v>
      </c>
      <c r="E3753" t="s">
        <v>992</v>
      </c>
      <c r="F3753" t="s">
        <v>7511</v>
      </c>
      <c r="G3753">
        <v>26</v>
      </c>
      <c r="H3753" t="s">
        <v>1005</v>
      </c>
      <c r="I3753">
        <v>64400</v>
      </c>
      <c r="K3753" t="s">
        <v>12341</v>
      </c>
      <c r="L3753" s="106">
        <v>39375</v>
      </c>
      <c r="M3753">
        <v>14660040</v>
      </c>
      <c r="N3753" t="s">
        <v>996</v>
      </c>
      <c r="O3753" t="s">
        <v>12</v>
      </c>
      <c r="P3753" t="s">
        <v>997</v>
      </c>
      <c r="R3753" s="109" t="str">
        <f>IF(OR(P3753="SB",Q3753="SB"),"SB",0)</f>
        <v>SB</v>
      </c>
      <c r="T3753" s="110" t="s">
        <v>998</v>
      </c>
      <c r="V3753" s="113" t="str">
        <f>IF(AND(I3753&gt;=10000,I3753&lt;=19900),"Praha",(IF(AND(I3753&gt;=25001,I3753&lt;=29501),"Středočeský kraj",(IF(AND(I3753&gt;=30100,I3753&lt;=34972),"Středočeský kraj",(IF(AND(I3753&gt;=35002,I3753&lt;=36271),"Karlovarský kraj",(IF(AND(I3753&gt;=37001,I3753&lt;=39201),"Jihočeský kraj",(IF(AND(I3753&gt;=39701,I3753&lt;=39901),"Jihočeský kraj",(IF(AND(I3753&gt;=39301,I3753&lt;=39601),"Kraj Vysočina",(IF(AND(I3753&gt;=58001,I3753&lt;=59501),"Kraj Vysočina",(IF(AND(I3753&gt;=67401,I3753&lt;=67602),"Kraj Vysočina",(IF(AND(I3753&gt;=40001,I3753&lt;=44101),"Ústecký kraj",(IF(AND(I3753&gt;=46001,I3753&lt;=47201),"Liberecký kraj",(IF(AND(I3753&gt;=51202,I3753&lt;=51401),"Liberecký kraj",(IF(AND(I3753&gt;=53002,I3753&lt;=53976),"Pardubický kraj",(IF(AND(I3753&gt;=56002,I3753&lt;=57201),"Pardubický kraj",(IF(AND(I3753&gt;=60200,I3753&lt;=67201),"Jihomoravský kraj",(IF(AND(I3753&gt;=67801,I3753&lt;=68501),"Jihomoravský kraj",(IF(AND(I3753&gt;=69002,I3753&lt;=69801),"Jihomoravský kraj",(IF(AND(I3753&gt;=68601,I3753&lt;=68801),"Zlínský kraj",(IF(AND(I3753&gt;=75501,I3753&lt;=76901),"Zlínský kraj",(IF(AND(I3753&gt;=70030,I3753&lt;=74901),"Moravskoslezský kraj",(IF(AND(I3753&gt;=75000,I3753&lt;=75368),"Olomoucký kraj",(IF(AND(I3753&gt;=77200,I3753&lt;=79862),"Olomoucký kraj",(IF(AND(I3753&gt;=50011,I3753&lt;=50301),"Královéhradecký kraj",(IF(AND(I3753&gt;=54301,I3753&lt;=54303),"Královéhradecký kraj","0")))))))))))))))))))))))))))))))))))))))))))))))</f>
        <v>Jihomoravský kraj</v>
      </c>
      <c r="AB3753" t="s">
        <v>998</v>
      </c>
      <c r="AD3753" t="s">
        <v>998</v>
      </c>
      <c r="AE3753" t="s">
        <v>998</v>
      </c>
      <c r="AF3753" t="s">
        <v>998</v>
      </c>
      <c r="AG3753" s="107">
        <v>300</v>
      </c>
      <c r="AH3753" s="107">
        <v>0</v>
      </c>
      <c r="AI3753" s="107">
        <v>0</v>
      </c>
      <c r="AJ3753" t="s">
        <v>999</v>
      </c>
      <c r="AK3753" s="106">
        <v>44923</v>
      </c>
    </row>
    <row r="3754" spans="1:37" x14ac:dyDescent="0.45">
      <c r="A3754" t="s">
        <v>1916</v>
      </c>
      <c r="B3754" t="s">
        <v>16208</v>
      </c>
      <c r="C3754" t="s">
        <v>1002</v>
      </c>
      <c r="D3754" t="s">
        <v>16209</v>
      </c>
      <c r="E3754" t="s">
        <v>992</v>
      </c>
      <c r="F3754" t="s">
        <v>11963</v>
      </c>
      <c r="G3754">
        <v>3</v>
      </c>
      <c r="H3754" t="s">
        <v>1005</v>
      </c>
      <c r="I3754">
        <v>64400</v>
      </c>
      <c r="K3754" t="s">
        <v>2727</v>
      </c>
      <c r="L3754" s="106">
        <v>39700</v>
      </c>
      <c r="M3754">
        <v>16075735</v>
      </c>
      <c r="N3754" t="s">
        <v>1144</v>
      </c>
      <c r="O3754" t="s">
        <v>12</v>
      </c>
      <c r="P3754" t="s">
        <v>997</v>
      </c>
      <c r="R3754" s="109" t="str">
        <f>IF(OR(P3754="SB",Q3754="SB"),"SB",0)</f>
        <v>SB</v>
      </c>
      <c r="T3754" s="110" t="s">
        <v>998</v>
      </c>
      <c r="V3754" s="113" t="str">
        <f>IF(AND(I3754&gt;=10000,I3754&lt;=19900),"Praha",(IF(AND(I3754&gt;=25001,I3754&lt;=29501),"Středočeský kraj",(IF(AND(I3754&gt;=30100,I3754&lt;=34972),"Středočeský kraj",(IF(AND(I3754&gt;=35002,I3754&lt;=36271),"Karlovarský kraj",(IF(AND(I3754&gt;=37001,I3754&lt;=39201),"Jihočeský kraj",(IF(AND(I3754&gt;=39701,I3754&lt;=39901),"Jihočeský kraj",(IF(AND(I3754&gt;=39301,I3754&lt;=39601),"Kraj Vysočina",(IF(AND(I3754&gt;=58001,I3754&lt;=59501),"Kraj Vysočina",(IF(AND(I3754&gt;=67401,I3754&lt;=67602),"Kraj Vysočina",(IF(AND(I3754&gt;=40001,I3754&lt;=44101),"Ústecký kraj",(IF(AND(I3754&gt;=46001,I3754&lt;=47201),"Liberecký kraj",(IF(AND(I3754&gt;=51202,I3754&lt;=51401),"Liberecký kraj",(IF(AND(I3754&gt;=53002,I3754&lt;=53976),"Pardubický kraj",(IF(AND(I3754&gt;=56002,I3754&lt;=57201),"Pardubický kraj",(IF(AND(I3754&gt;=60200,I3754&lt;=67201),"Jihomoravský kraj",(IF(AND(I3754&gt;=67801,I3754&lt;=68501),"Jihomoravský kraj",(IF(AND(I3754&gt;=69002,I3754&lt;=69801),"Jihomoravský kraj",(IF(AND(I3754&gt;=68601,I3754&lt;=68801),"Zlínský kraj",(IF(AND(I3754&gt;=75501,I3754&lt;=76901),"Zlínský kraj",(IF(AND(I3754&gt;=70030,I3754&lt;=74901),"Moravskoslezský kraj",(IF(AND(I3754&gt;=75000,I3754&lt;=75368),"Olomoucký kraj",(IF(AND(I3754&gt;=77200,I3754&lt;=79862),"Olomoucký kraj",(IF(AND(I3754&gt;=50011,I3754&lt;=50301),"Královéhradecký kraj",(IF(AND(I3754&gt;=54301,I3754&lt;=54303),"Královéhradecký kraj","0")))))))))))))))))))))))))))))))))))))))))))))))</f>
        <v>Jihomoravský kraj</v>
      </c>
      <c r="AB3754" t="s">
        <v>998</v>
      </c>
      <c r="AD3754" t="s">
        <v>998</v>
      </c>
      <c r="AE3754" t="s">
        <v>998</v>
      </c>
      <c r="AF3754" t="s">
        <v>998</v>
      </c>
      <c r="AG3754" s="107">
        <v>300</v>
      </c>
      <c r="AH3754" s="107">
        <v>0</v>
      </c>
      <c r="AI3754" s="107">
        <v>0</v>
      </c>
      <c r="AJ3754" t="s">
        <v>999</v>
      </c>
      <c r="AK3754" s="106">
        <v>44877</v>
      </c>
    </row>
    <row r="3755" spans="1:37" x14ac:dyDescent="0.45">
      <c r="A3755" t="s">
        <v>3939</v>
      </c>
      <c r="B3755" t="s">
        <v>16530</v>
      </c>
      <c r="C3755" t="s">
        <v>1002</v>
      </c>
      <c r="D3755" t="s">
        <v>16531</v>
      </c>
      <c r="E3755" t="s">
        <v>992</v>
      </c>
      <c r="F3755" t="s">
        <v>7393</v>
      </c>
      <c r="G3755">
        <v>120</v>
      </c>
      <c r="H3755" t="s">
        <v>1005</v>
      </c>
      <c r="I3755">
        <v>64400</v>
      </c>
      <c r="K3755" t="s">
        <v>16532</v>
      </c>
      <c r="L3755" s="106">
        <v>40471</v>
      </c>
      <c r="M3755">
        <v>14618513</v>
      </c>
      <c r="N3755" t="s">
        <v>996</v>
      </c>
      <c r="O3755" t="s">
        <v>12</v>
      </c>
      <c r="P3755" t="s">
        <v>997</v>
      </c>
      <c r="R3755" s="109" t="str">
        <f>IF(OR(P3755="SB",Q3755="SB"),"SB",0)</f>
        <v>SB</v>
      </c>
      <c r="T3755" s="110" t="s">
        <v>998</v>
      </c>
      <c r="V3755" s="113" t="str">
        <f>IF(AND(I3755&gt;=10000,I3755&lt;=19900),"Praha",(IF(AND(I3755&gt;=25001,I3755&lt;=29501),"Středočeský kraj",(IF(AND(I3755&gt;=30100,I3755&lt;=34972),"Středočeský kraj",(IF(AND(I3755&gt;=35002,I3755&lt;=36271),"Karlovarský kraj",(IF(AND(I3755&gt;=37001,I3755&lt;=39201),"Jihočeský kraj",(IF(AND(I3755&gt;=39701,I3755&lt;=39901),"Jihočeský kraj",(IF(AND(I3755&gt;=39301,I3755&lt;=39601),"Kraj Vysočina",(IF(AND(I3755&gt;=58001,I3755&lt;=59501),"Kraj Vysočina",(IF(AND(I3755&gt;=67401,I3755&lt;=67602),"Kraj Vysočina",(IF(AND(I3755&gt;=40001,I3755&lt;=44101),"Ústecký kraj",(IF(AND(I3755&gt;=46001,I3755&lt;=47201),"Liberecký kraj",(IF(AND(I3755&gt;=51202,I3755&lt;=51401),"Liberecký kraj",(IF(AND(I3755&gt;=53002,I3755&lt;=53976),"Pardubický kraj",(IF(AND(I3755&gt;=56002,I3755&lt;=57201),"Pardubický kraj",(IF(AND(I3755&gt;=60200,I3755&lt;=67201),"Jihomoravský kraj",(IF(AND(I3755&gt;=67801,I3755&lt;=68501),"Jihomoravský kraj",(IF(AND(I3755&gt;=69002,I3755&lt;=69801),"Jihomoravský kraj",(IF(AND(I3755&gt;=68601,I3755&lt;=68801),"Zlínský kraj",(IF(AND(I3755&gt;=75501,I3755&lt;=76901),"Zlínský kraj",(IF(AND(I3755&gt;=70030,I3755&lt;=74901),"Moravskoslezský kraj",(IF(AND(I3755&gt;=75000,I3755&lt;=75368),"Olomoucký kraj",(IF(AND(I3755&gt;=77200,I3755&lt;=79862),"Olomoucký kraj",(IF(AND(I3755&gt;=50011,I3755&lt;=50301),"Královéhradecký kraj",(IF(AND(I3755&gt;=54301,I3755&lt;=54303),"Královéhradecký kraj","0")))))))))))))))))))))))))))))))))))))))))))))))</f>
        <v>Jihomoravský kraj</v>
      </c>
      <c r="AB3755" t="s">
        <v>998</v>
      </c>
      <c r="AD3755" t="s">
        <v>998</v>
      </c>
      <c r="AE3755" t="s">
        <v>998</v>
      </c>
      <c r="AF3755" t="s">
        <v>998</v>
      </c>
      <c r="AG3755" s="107">
        <v>300</v>
      </c>
      <c r="AH3755" s="107">
        <v>0</v>
      </c>
      <c r="AI3755" s="107">
        <v>0</v>
      </c>
      <c r="AJ3755" t="s">
        <v>999</v>
      </c>
      <c r="AK3755" s="106">
        <v>44923</v>
      </c>
    </row>
    <row r="3756" spans="1:37" x14ac:dyDescent="0.45">
      <c r="A3756" t="s">
        <v>1107</v>
      </c>
      <c r="B3756" t="s">
        <v>17253</v>
      </c>
      <c r="C3756" t="s">
        <v>1002</v>
      </c>
      <c r="D3756" t="s">
        <v>17258</v>
      </c>
      <c r="E3756" t="s">
        <v>992</v>
      </c>
      <c r="F3756" t="s">
        <v>1718</v>
      </c>
      <c r="G3756">
        <v>520</v>
      </c>
      <c r="H3756" t="s">
        <v>17259</v>
      </c>
      <c r="I3756">
        <v>64462</v>
      </c>
      <c r="K3756" t="s">
        <v>17260</v>
      </c>
      <c r="L3756" s="106">
        <v>38750</v>
      </c>
      <c r="M3756">
        <v>14615984</v>
      </c>
      <c r="N3756" t="s">
        <v>996</v>
      </c>
      <c r="O3756" t="s">
        <v>12</v>
      </c>
      <c r="P3756" t="s">
        <v>997</v>
      </c>
      <c r="R3756" s="109" t="str">
        <f>IF(OR(P3756="SB",Q3756="SB"),"SB",0)</f>
        <v>SB</v>
      </c>
      <c r="T3756" s="110" t="s">
        <v>998</v>
      </c>
      <c r="V3756" s="113" t="str">
        <f>IF(AND(I3756&gt;=10000,I3756&lt;=19900),"Praha",(IF(AND(I3756&gt;=25001,I3756&lt;=29501),"Středočeský kraj",(IF(AND(I3756&gt;=30100,I3756&lt;=34972),"Středočeský kraj",(IF(AND(I3756&gt;=35002,I3756&lt;=36271),"Karlovarský kraj",(IF(AND(I3756&gt;=37001,I3756&lt;=39201),"Jihočeský kraj",(IF(AND(I3756&gt;=39701,I3756&lt;=39901),"Jihočeský kraj",(IF(AND(I3756&gt;=39301,I3756&lt;=39601),"Kraj Vysočina",(IF(AND(I3756&gt;=58001,I3756&lt;=59501),"Kraj Vysočina",(IF(AND(I3756&gt;=67401,I3756&lt;=67602),"Kraj Vysočina",(IF(AND(I3756&gt;=40001,I3756&lt;=44101),"Ústecký kraj",(IF(AND(I3756&gt;=46001,I3756&lt;=47201),"Liberecký kraj",(IF(AND(I3756&gt;=51202,I3756&lt;=51401),"Liberecký kraj",(IF(AND(I3756&gt;=53002,I3756&lt;=53976),"Pardubický kraj",(IF(AND(I3756&gt;=56002,I3756&lt;=57201),"Pardubický kraj",(IF(AND(I3756&gt;=60200,I3756&lt;=67201),"Jihomoravský kraj",(IF(AND(I3756&gt;=67801,I3756&lt;=68501),"Jihomoravský kraj",(IF(AND(I3756&gt;=69002,I3756&lt;=69801),"Jihomoravský kraj",(IF(AND(I3756&gt;=68601,I3756&lt;=68801),"Zlínský kraj",(IF(AND(I3756&gt;=75501,I3756&lt;=76901),"Zlínský kraj",(IF(AND(I3756&gt;=70030,I3756&lt;=74901),"Moravskoslezský kraj",(IF(AND(I3756&gt;=75000,I3756&lt;=75368),"Olomoucký kraj",(IF(AND(I3756&gt;=77200,I3756&lt;=79862),"Olomoucký kraj",(IF(AND(I3756&gt;=50011,I3756&lt;=50301),"Královéhradecký kraj",(IF(AND(I3756&gt;=54301,I3756&lt;=54303),"Královéhradecký kraj","0")))))))))))))))))))))))))))))))))))))))))))))))</f>
        <v>Jihomoravský kraj</v>
      </c>
      <c r="AB3756" t="s">
        <v>998</v>
      </c>
      <c r="AD3756" t="s">
        <v>998</v>
      </c>
      <c r="AE3756" t="s">
        <v>998</v>
      </c>
      <c r="AF3756" t="s">
        <v>998</v>
      </c>
      <c r="AG3756" s="107">
        <v>300</v>
      </c>
      <c r="AH3756" s="107">
        <v>0</v>
      </c>
      <c r="AI3756" s="107">
        <v>0</v>
      </c>
      <c r="AJ3756" t="s">
        <v>999</v>
      </c>
      <c r="AK3756" s="106">
        <v>44923</v>
      </c>
    </row>
    <row r="3757" spans="1:37" x14ac:dyDescent="0.45">
      <c r="A3757" t="s">
        <v>3173</v>
      </c>
      <c r="B3757" t="s">
        <v>7238</v>
      </c>
      <c r="C3757" t="s">
        <v>1002</v>
      </c>
      <c r="D3757" t="s">
        <v>7239</v>
      </c>
      <c r="E3757" t="s">
        <v>992</v>
      </c>
      <c r="F3757" t="s">
        <v>1521</v>
      </c>
      <c r="G3757">
        <v>687</v>
      </c>
      <c r="H3757" t="s">
        <v>7086</v>
      </c>
      <c r="I3757">
        <v>65200</v>
      </c>
      <c r="K3757" t="s">
        <v>7240</v>
      </c>
      <c r="L3757" s="106">
        <v>27087</v>
      </c>
      <c r="M3757">
        <v>14643973</v>
      </c>
      <c r="N3757" t="s">
        <v>996</v>
      </c>
      <c r="O3757" t="s">
        <v>12</v>
      </c>
      <c r="P3757" t="s">
        <v>997</v>
      </c>
      <c r="R3757" s="109" t="str">
        <f>IF(OR(P3757="SB",Q3757="SB"),"SB",0)</f>
        <v>SB</v>
      </c>
      <c r="T3757" s="110" t="s">
        <v>998</v>
      </c>
      <c r="V3757" s="113" t="str">
        <f>IF(AND(I3757&gt;=10000,I3757&lt;=19900),"Praha",(IF(AND(I3757&gt;=25001,I3757&lt;=29501),"Středočeský kraj",(IF(AND(I3757&gt;=30100,I3757&lt;=34972),"Středočeský kraj",(IF(AND(I3757&gt;=35002,I3757&lt;=36271),"Karlovarský kraj",(IF(AND(I3757&gt;=37001,I3757&lt;=39201),"Jihočeský kraj",(IF(AND(I3757&gt;=39701,I3757&lt;=39901),"Jihočeský kraj",(IF(AND(I3757&gt;=39301,I3757&lt;=39601),"Kraj Vysočina",(IF(AND(I3757&gt;=58001,I3757&lt;=59501),"Kraj Vysočina",(IF(AND(I3757&gt;=67401,I3757&lt;=67602),"Kraj Vysočina",(IF(AND(I3757&gt;=40001,I3757&lt;=44101),"Ústecký kraj",(IF(AND(I3757&gt;=46001,I3757&lt;=47201),"Liberecký kraj",(IF(AND(I3757&gt;=51202,I3757&lt;=51401),"Liberecký kraj",(IF(AND(I3757&gt;=53002,I3757&lt;=53976),"Pardubický kraj",(IF(AND(I3757&gt;=56002,I3757&lt;=57201),"Pardubický kraj",(IF(AND(I3757&gt;=60200,I3757&lt;=67201),"Jihomoravský kraj",(IF(AND(I3757&gt;=67801,I3757&lt;=68501),"Jihomoravský kraj",(IF(AND(I3757&gt;=69002,I3757&lt;=69801),"Jihomoravský kraj",(IF(AND(I3757&gt;=68601,I3757&lt;=68801),"Zlínský kraj",(IF(AND(I3757&gt;=75501,I3757&lt;=76901),"Zlínský kraj",(IF(AND(I3757&gt;=70030,I3757&lt;=74901),"Moravskoslezský kraj",(IF(AND(I3757&gt;=75000,I3757&lt;=75368),"Olomoucký kraj",(IF(AND(I3757&gt;=77200,I3757&lt;=79862),"Olomoucký kraj",(IF(AND(I3757&gt;=50011,I3757&lt;=50301),"Královéhradecký kraj",(IF(AND(I3757&gt;=54301,I3757&lt;=54303),"Královéhradecký kraj","0")))))))))))))))))))))))))))))))))))))))))))))))</f>
        <v>Jihomoravský kraj</v>
      </c>
      <c r="AB3757" t="s">
        <v>998</v>
      </c>
      <c r="AD3757" t="s">
        <v>998</v>
      </c>
      <c r="AE3757" t="s">
        <v>998</v>
      </c>
      <c r="AF3757" t="s">
        <v>998</v>
      </c>
      <c r="AG3757" s="107">
        <v>0</v>
      </c>
      <c r="AH3757" s="107">
        <v>0</v>
      </c>
      <c r="AI3757" s="107">
        <v>0</v>
      </c>
      <c r="AJ3757" t="s">
        <v>1012</v>
      </c>
    </row>
    <row r="3758" spans="1:37" x14ac:dyDescent="0.45">
      <c r="A3758" t="s">
        <v>4426</v>
      </c>
      <c r="B3758" t="s">
        <v>4427</v>
      </c>
      <c r="C3758" t="s">
        <v>1002</v>
      </c>
      <c r="D3758" t="s">
        <v>4428</v>
      </c>
      <c r="E3758" t="s">
        <v>992</v>
      </c>
      <c r="F3758" t="s">
        <v>4429</v>
      </c>
      <c r="G3758">
        <v>27</v>
      </c>
      <c r="H3758" t="s">
        <v>1005</v>
      </c>
      <c r="I3758">
        <v>65500</v>
      </c>
      <c r="K3758" t="s">
        <v>4430</v>
      </c>
      <c r="L3758" s="106">
        <v>28997</v>
      </c>
      <c r="M3758">
        <v>14641852</v>
      </c>
      <c r="N3758" t="s">
        <v>996</v>
      </c>
      <c r="O3758" t="s">
        <v>12</v>
      </c>
      <c r="P3758" t="s">
        <v>997</v>
      </c>
      <c r="R3758" s="109" t="str">
        <f>IF(OR(P3758="SB",Q3758="SB"),"SB",0)</f>
        <v>SB</v>
      </c>
      <c r="T3758" s="110" t="s">
        <v>998</v>
      </c>
      <c r="V3758" s="113" t="str">
        <f>IF(AND(I3758&gt;=10000,I3758&lt;=19900),"Praha",(IF(AND(I3758&gt;=25001,I3758&lt;=29501),"Středočeský kraj",(IF(AND(I3758&gt;=30100,I3758&lt;=34972),"Středočeský kraj",(IF(AND(I3758&gt;=35002,I3758&lt;=36271),"Karlovarský kraj",(IF(AND(I3758&gt;=37001,I3758&lt;=39201),"Jihočeský kraj",(IF(AND(I3758&gt;=39701,I3758&lt;=39901),"Jihočeský kraj",(IF(AND(I3758&gt;=39301,I3758&lt;=39601),"Kraj Vysočina",(IF(AND(I3758&gt;=58001,I3758&lt;=59501),"Kraj Vysočina",(IF(AND(I3758&gt;=67401,I3758&lt;=67602),"Kraj Vysočina",(IF(AND(I3758&gt;=40001,I3758&lt;=44101),"Ústecký kraj",(IF(AND(I3758&gt;=46001,I3758&lt;=47201),"Liberecký kraj",(IF(AND(I3758&gt;=51202,I3758&lt;=51401),"Liberecký kraj",(IF(AND(I3758&gt;=53002,I3758&lt;=53976),"Pardubický kraj",(IF(AND(I3758&gt;=56002,I3758&lt;=57201),"Pardubický kraj",(IF(AND(I3758&gt;=60200,I3758&lt;=67201),"Jihomoravský kraj",(IF(AND(I3758&gt;=67801,I3758&lt;=68501),"Jihomoravský kraj",(IF(AND(I3758&gt;=69002,I3758&lt;=69801),"Jihomoravský kraj",(IF(AND(I3758&gt;=68601,I3758&lt;=68801),"Zlínský kraj",(IF(AND(I3758&gt;=75501,I3758&lt;=76901),"Zlínský kraj",(IF(AND(I3758&gt;=70030,I3758&lt;=74901),"Moravskoslezský kraj",(IF(AND(I3758&gt;=75000,I3758&lt;=75368),"Olomoucký kraj",(IF(AND(I3758&gt;=77200,I3758&lt;=79862),"Olomoucký kraj",(IF(AND(I3758&gt;=50011,I3758&lt;=50301),"Královéhradecký kraj",(IF(AND(I3758&gt;=54301,I3758&lt;=54303),"Královéhradecký kraj","0")))))))))))))))))))))))))))))))))))))))))))))))</f>
        <v>Jihomoravský kraj</v>
      </c>
      <c r="AB3758" t="s">
        <v>998</v>
      </c>
      <c r="AD3758" t="s">
        <v>998</v>
      </c>
      <c r="AE3758" t="s">
        <v>998</v>
      </c>
      <c r="AF3758" t="s">
        <v>998</v>
      </c>
      <c r="AG3758" s="107">
        <v>0</v>
      </c>
      <c r="AH3758" s="107">
        <v>0</v>
      </c>
      <c r="AI3758" s="107">
        <v>0</v>
      </c>
      <c r="AJ3758" t="s">
        <v>1012</v>
      </c>
    </row>
    <row r="3759" spans="1:37" x14ac:dyDescent="0.45">
      <c r="A3759" t="s">
        <v>1102</v>
      </c>
      <c r="B3759" t="s">
        <v>13743</v>
      </c>
      <c r="C3759" t="s">
        <v>1002</v>
      </c>
      <c r="D3759" t="s">
        <v>13744</v>
      </c>
      <c r="E3759" t="s">
        <v>992</v>
      </c>
      <c r="F3759" t="s">
        <v>9767</v>
      </c>
      <c r="G3759">
        <v>33</v>
      </c>
      <c r="H3759" t="s">
        <v>1005</v>
      </c>
      <c r="I3759">
        <v>66015</v>
      </c>
      <c r="K3759" t="s">
        <v>13745</v>
      </c>
      <c r="L3759" s="106">
        <v>42291</v>
      </c>
      <c r="M3759">
        <v>14592342</v>
      </c>
      <c r="N3759" t="s">
        <v>1144</v>
      </c>
      <c r="O3759" t="s">
        <v>12</v>
      </c>
      <c r="P3759" t="s">
        <v>997</v>
      </c>
      <c r="R3759" s="109" t="str">
        <f>IF(OR(P3759="SB",Q3759="SB"),"SB",0)</f>
        <v>SB</v>
      </c>
      <c r="V3759" s="113" t="str">
        <f>IF(AND(I3759&gt;=10000,I3759&lt;=19900),"Praha",(IF(AND(I3759&gt;=25001,I3759&lt;=29501),"Středočeský kraj",(IF(AND(I3759&gt;=30100,I3759&lt;=34972),"Středočeský kraj",(IF(AND(I3759&gt;=35002,I3759&lt;=36271),"Karlovarský kraj",(IF(AND(I3759&gt;=37001,I3759&lt;=39201),"Jihočeský kraj",(IF(AND(I3759&gt;=39701,I3759&lt;=39901),"Jihočeský kraj",(IF(AND(I3759&gt;=39301,I3759&lt;=39601),"Kraj Vysočina",(IF(AND(I3759&gt;=58001,I3759&lt;=59501),"Kraj Vysočina",(IF(AND(I3759&gt;=67401,I3759&lt;=67602),"Kraj Vysočina",(IF(AND(I3759&gt;=40001,I3759&lt;=44101),"Ústecký kraj",(IF(AND(I3759&gt;=46001,I3759&lt;=47201),"Liberecký kraj",(IF(AND(I3759&gt;=51202,I3759&lt;=51401),"Liberecký kraj",(IF(AND(I3759&gt;=53002,I3759&lt;=53976),"Pardubický kraj",(IF(AND(I3759&gt;=56002,I3759&lt;=57201),"Pardubický kraj",(IF(AND(I3759&gt;=60200,I3759&lt;=67201),"Jihomoravský kraj",(IF(AND(I3759&gt;=67801,I3759&lt;=68501),"Jihomoravský kraj",(IF(AND(I3759&gt;=69002,I3759&lt;=69801),"Jihomoravský kraj",(IF(AND(I3759&gt;=68601,I3759&lt;=68801),"Zlínský kraj",(IF(AND(I3759&gt;=75501,I3759&lt;=76901),"Zlínský kraj",(IF(AND(I3759&gt;=70030,I3759&lt;=74901),"Moravskoslezský kraj",(IF(AND(I3759&gt;=75000,I3759&lt;=75368),"Olomoucký kraj",(IF(AND(I3759&gt;=77200,I3759&lt;=79862),"Olomoucký kraj",(IF(AND(I3759&gt;=50011,I3759&lt;=50301),"Královéhradecký kraj",(IF(AND(I3759&gt;=54301,I3759&lt;=54303),"Královéhradecký kraj","0")))))))))))))))))))))))))))))))))))))))))))))))</f>
        <v>Jihomoravský kraj</v>
      </c>
      <c r="AD3759" t="s">
        <v>998</v>
      </c>
      <c r="AE3759" t="s">
        <v>998</v>
      </c>
      <c r="AF3759" t="s">
        <v>998</v>
      </c>
      <c r="AG3759" s="107">
        <v>300</v>
      </c>
      <c r="AH3759" s="107">
        <v>0</v>
      </c>
      <c r="AI3759" s="107">
        <v>0</v>
      </c>
      <c r="AJ3759" t="s">
        <v>999</v>
      </c>
      <c r="AK3759" s="106">
        <v>44877</v>
      </c>
    </row>
    <row r="3760" spans="1:37" x14ac:dyDescent="0.45">
      <c r="A3760" t="s">
        <v>1169</v>
      </c>
      <c r="B3760" t="s">
        <v>1140</v>
      </c>
      <c r="C3760" t="s">
        <v>990</v>
      </c>
      <c r="D3760" t="s">
        <v>1170</v>
      </c>
      <c r="E3760" t="s">
        <v>992</v>
      </c>
      <c r="F3760" t="s">
        <v>1171</v>
      </c>
      <c r="G3760">
        <v>54</v>
      </c>
      <c r="H3760" t="s">
        <v>1171</v>
      </c>
      <c r="I3760">
        <v>66401</v>
      </c>
      <c r="K3760" t="s">
        <v>1172</v>
      </c>
      <c r="L3760" s="106">
        <v>31897</v>
      </c>
      <c r="M3760">
        <v>10736287</v>
      </c>
      <c r="N3760" t="s">
        <v>996</v>
      </c>
      <c r="O3760" t="s">
        <v>12</v>
      </c>
      <c r="P3760" t="s">
        <v>997</v>
      </c>
      <c r="R3760" s="109" t="str">
        <f>IF(OR(P3760="SB",Q3760="SB"),"SB",0)</f>
        <v>SB</v>
      </c>
      <c r="T3760" s="110">
        <v>11063</v>
      </c>
      <c r="U3760" t="s">
        <v>19633</v>
      </c>
      <c r="V3760" s="113" t="str">
        <f>IF(AND(I3760&gt;=10000,I3760&lt;=19900),"Praha",(IF(AND(I3760&gt;=25001,I3760&lt;=29501),"Středočeský kraj",(IF(AND(I3760&gt;=30100,I3760&lt;=34972),"Středočeský kraj",(IF(AND(I3760&gt;=35002,I3760&lt;=36271),"Karlovarský kraj",(IF(AND(I3760&gt;=37001,I3760&lt;=39201),"Jihočeský kraj",(IF(AND(I3760&gt;=39701,I3760&lt;=39901),"Jihočeský kraj",(IF(AND(I3760&gt;=39301,I3760&lt;=39601),"Kraj Vysočina",(IF(AND(I3760&gt;=58001,I3760&lt;=59501),"Kraj Vysočina",(IF(AND(I3760&gt;=67401,I3760&lt;=67602),"Kraj Vysočina",(IF(AND(I3760&gt;=40001,I3760&lt;=44101),"Ústecký kraj",(IF(AND(I3760&gt;=46001,I3760&lt;=47201),"Liberecký kraj",(IF(AND(I3760&gt;=51202,I3760&lt;=51401),"Liberecký kraj",(IF(AND(I3760&gt;=53002,I3760&lt;=53976),"Pardubický kraj",(IF(AND(I3760&gt;=56002,I3760&lt;=57201),"Pardubický kraj",(IF(AND(I3760&gt;=60200,I3760&lt;=67201),"Jihomoravský kraj",(IF(AND(I3760&gt;=67801,I3760&lt;=68501),"Jihomoravský kraj",(IF(AND(I3760&gt;=69002,I3760&lt;=69801),"Jihomoravský kraj",(IF(AND(I3760&gt;=68601,I3760&lt;=68801),"Zlínský kraj",(IF(AND(I3760&gt;=75501,I3760&lt;=76901),"Zlínský kraj",(IF(AND(I3760&gt;=70030,I3760&lt;=74901),"Moravskoslezský kraj",(IF(AND(I3760&gt;=75000,I3760&lt;=75368),"Olomoucký kraj",(IF(AND(I3760&gt;=77200,I3760&lt;=79862),"Olomoucký kraj",(IF(AND(I3760&gt;=50011,I3760&lt;=50301),"Královéhradecký kraj",(IF(AND(I3760&gt;=54301,I3760&lt;=54303),"Královéhradecký kraj","0")))))))))))))))))))))))))))))))))))))))))))))))</f>
        <v>Jihomoravský kraj</v>
      </c>
      <c r="AD3760" t="s">
        <v>998</v>
      </c>
      <c r="AE3760" t="s">
        <v>998</v>
      </c>
      <c r="AF3760" t="s">
        <v>998</v>
      </c>
      <c r="AG3760" s="107">
        <v>0</v>
      </c>
      <c r="AH3760" s="107">
        <v>0</v>
      </c>
      <c r="AI3760" s="107">
        <v>0</v>
      </c>
      <c r="AJ3760" t="s">
        <v>1012</v>
      </c>
    </row>
    <row r="3761" spans="1:37" x14ac:dyDescent="0.45">
      <c r="A3761" t="s">
        <v>1169</v>
      </c>
      <c r="B3761" t="s">
        <v>4379</v>
      </c>
      <c r="C3761" t="s">
        <v>990</v>
      </c>
      <c r="D3761" t="s">
        <v>4383</v>
      </c>
      <c r="E3761" t="s">
        <v>992</v>
      </c>
      <c r="F3761" t="s">
        <v>1759</v>
      </c>
      <c r="G3761">
        <v>710</v>
      </c>
      <c r="H3761" t="s">
        <v>2260</v>
      </c>
      <c r="I3761">
        <v>66401</v>
      </c>
      <c r="K3761" t="s">
        <v>4384</v>
      </c>
      <c r="L3761" s="106">
        <v>30426</v>
      </c>
      <c r="M3761">
        <v>14631041</v>
      </c>
      <c r="N3761" t="s">
        <v>996</v>
      </c>
      <c r="O3761" t="s">
        <v>12</v>
      </c>
      <c r="P3761" t="s">
        <v>997</v>
      </c>
      <c r="R3761" s="109" t="str">
        <f>IF(OR(P3761="SB",Q3761="SB"),"SB",0)</f>
        <v>SB</v>
      </c>
      <c r="T3761" s="110" t="s">
        <v>998</v>
      </c>
      <c r="V3761" s="113" t="str">
        <f>IF(AND(I3761&gt;=10000,I3761&lt;=19900),"Praha",(IF(AND(I3761&gt;=25001,I3761&lt;=29501),"Středočeský kraj",(IF(AND(I3761&gt;=30100,I3761&lt;=34972),"Středočeský kraj",(IF(AND(I3761&gt;=35002,I3761&lt;=36271),"Karlovarský kraj",(IF(AND(I3761&gt;=37001,I3761&lt;=39201),"Jihočeský kraj",(IF(AND(I3761&gt;=39701,I3761&lt;=39901),"Jihočeský kraj",(IF(AND(I3761&gt;=39301,I3761&lt;=39601),"Kraj Vysočina",(IF(AND(I3761&gt;=58001,I3761&lt;=59501),"Kraj Vysočina",(IF(AND(I3761&gt;=67401,I3761&lt;=67602),"Kraj Vysočina",(IF(AND(I3761&gt;=40001,I3761&lt;=44101),"Ústecký kraj",(IF(AND(I3761&gt;=46001,I3761&lt;=47201),"Liberecký kraj",(IF(AND(I3761&gt;=51202,I3761&lt;=51401),"Liberecký kraj",(IF(AND(I3761&gt;=53002,I3761&lt;=53976),"Pardubický kraj",(IF(AND(I3761&gt;=56002,I3761&lt;=57201),"Pardubický kraj",(IF(AND(I3761&gt;=60200,I3761&lt;=67201),"Jihomoravský kraj",(IF(AND(I3761&gt;=67801,I3761&lt;=68501),"Jihomoravský kraj",(IF(AND(I3761&gt;=69002,I3761&lt;=69801),"Jihomoravský kraj",(IF(AND(I3761&gt;=68601,I3761&lt;=68801),"Zlínský kraj",(IF(AND(I3761&gt;=75501,I3761&lt;=76901),"Zlínský kraj",(IF(AND(I3761&gt;=70030,I3761&lt;=74901),"Moravskoslezský kraj",(IF(AND(I3761&gt;=75000,I3761&lt;=75368),"Olomoucký kraj",(IF(AND(I3761&gt;=77200,I3761&lt;=79862),"Olomoucký kraj",(IF(AND(I3761&gt;=50011,I3761&lt;=50301),"Královéhradecký kraj",(IF(AND(I3761&gt;=54301,I3761&lt;=54303),"Královéhradecký kraj","0")))))))))))))))))))))))))))))))))))))))))))))))</f>
        <v>Jihomoravský kraj</v>
      </c>
      <c r="AB3761" t="s">
        <v>998</v>
      </c>
      <c r="AD3761" t="s">
        <v>998</v>
      </c>
      <c r="AE3761" t="s">
        <v>998</v>
      </c>
      <c r="AF3761" t="s">
        <v>998</v>
      </c>
      <c r="AG3761" s="107">
        <v>0</v>
      </c>
      <c r="AH3761" s="107">
        <v>0</v>
      </c>
      <c r="AI3761" s="107">
        <v>0</v>
      </c>
      <c r="AJ3761" t="s">
        <v>1012</v>
      </c>
    </row>
    <row r="3762" spans="1:37" x14ac:dyDescent="0.45">
      <c r="A3762" t="s">
        <v>1013</v>
      </c>
      <c r="B3762" t="s">
        <v>4735</v>
      </c>
      <c r="C3762" t="s">
        <v>1002</v>
      </c>
      <c r="D3762" t="s">
        <v>4738</v>
      </c>
      <c r="E3762" t="s">
        <v>992</v>
      </c>
      <c r="F3762" t="s">
        <v>1365</v>
      </c>
      <c r="G3762">
        <v>534</v>
      </c>
      <c r="H3762" t="s">
        <v>2260</v>
      </c>
      <c r="I3762">
        <v>66401</v>
      </c>
      <c r="K3762" t="s">
        <v>4739</v>
      </c>
      <c r="L3762" s="106">
        <v>40692</v>
      </c>
      <c r="M3762">
        <v>14616489</v>
      </c>
      <c r="N3762" t="s">
        <v>996</v>
      </c>
      <c r="O3762" t="s">
        <v>12</v>
      </c>
      <c r="P3762" t="s">
        <v>997</v>
      </c>
      <c r="R3762" s="109" t="str">
        <f>IF(OR(P3762="SB",Q3762="SB"),"SB",0)</f>
        <v>SB</v>
      </c>
      <c r="T3762" s="110" t="s">
        <v>998</v>
      </c>
      <c r="V3762" s="113" t="str">
        <f>IF(AND(I3762&gt;=10000,I3762&lt;=19900),"Praha",(IF(AND(I3762&gt;=25001,I3762&lt;=29501),"Středočeský kraj",(IF(AND(I3762&gt;=30100,I3762&lt;=34972),"Středočeský kraj",(IF(AND(I3762&gt;=35002,I3762&lt;=36271),"Karlovarský kraj",(IF(AND(I3762&gt;=37001,I3762&lt;=39201),"Jihočeský kraj",(IF(AND(I3762&gt;=39701,I3762&lt;=39901),"Jihočeský kraj",(IF(AND(I3762&gt;=39301,I3762&lt;=39601),"Kraj Vysočina",(IF(AND(I3762&gt;=58001,I3762&lt;=59501),"Kraj Vysočina",(IF(AND(I3762&gt;=67401,I3762&lt;=67602),"Kraj Vysočina",(IF(AND(I3762&gt;=40001,I3762&lt;=44101),"Ústecký kraj",(IF(AND(I3762&gt;=46001,I3762&lt;=47201),"Liberecký kraj",(IF(AND(I3762&gt;=51202,I3762&lt;=51401),"Liberecký kraj",(IF(AND(I3762&gt;=53002,I3762&lt;=53976),"Pardubický kraj",(IF(AND(I3762&gt;=56002,I3762&lt;=57201),"Pardubický kraj",(IF(AND(I3762&gt;=60200,I3762&lt;=67201),"Jihomoravský kraj",(IF(AND(I3762&gt;=67801,I3762&lt;=68501),"Jihomoravský kraj",(IF(AND(I3762&gt;=69002,I3762&lt;=69801),"Jihomoravský kraj",(IF(AND(I3762&gt;=68601,I3762&lt;=68801),"Zlínský kraj",(IF(AND(I3762&gt;=75501,I3762&lt;=76901),"Zlínský kraj",(IF(AND(I3762&gt;=70030,I3762&lt;=74901),"Moravskoslezský kraj",(IF(AND(I3762&gt;=75000,I3762&lt;=75368),"Olomoucký kraj",(IF(AND(I3762&gt;=77200,I3762&lt;=79862),"Olomoucký kraj",(IF(AND(I3762&gt;=50011,I3762&lt;=50301),"Královéhradecký kraj",(IF(AND(I3762&gt;=54301,I3762&lt;=54303),"Královéhradecký kraj","0")))))))))))))))))))))))))))))))))))))))))))))))</f>
        <v>Jihomoravský kraj</v>
      </c>
      <c r="AB3762" t="s">
        <v>998</v>
      </c>
      <c r="AD3762" t="s">
        <v>998</v>
      </c>
      <c r="AE3762" t="s">
        <v>998</v>
      </c>
      <c r="AF3762" t="s">
        <v>998</v>
      </c>
      <c r="AG3762" s="107">
        <v>300</v>
      </c>
      <c r="AH3762" s="107">
        <v>0</v>
      </c>
      <c r="AI3762" s="107">
        <v>0</v>
      </c>
      <c r="AJ3762" t="s">
        <v>999</v>
      </c>
      <c r="AK3762" s="106">
        <v>44923</v>
      </c>
    </row>
    <row r="3763" spans="1:37" x14ac:dyDescent="0.45">
      <c r="A3763" t="s">
        <v>2519</v>
      </c>
      <c r="B3763" t="s">
        <v>6595</v>
      </c>
      <c r="C3763" t="s">
        <v>1002</v>
      </c>
      <c r="D3763" t="s">
        <v>6596</v>
      </c>
      <c r="E3763" t="s">
        <v>992</v>
      </c>
      <c r="F3763" t="s">
        <v>1684</v>
      </c>
      <c r="G3763">
        <v>844</v>
      </c>
      <c r="H3763" t="s">
        <v>2260</v>
      </c>
      <c r="I3763">
        <v>66401</v>
      </c>
      <c r="K3763" t="s">
        <v>6597</v>
      </c>
      <c r="L3763" s="106">
        <v>27967</v>
      </c>
      <c r="M3763">
        <v>14629728</v>
      </c>
      <c r="N3763" t="s">
        <v>996</v>
      </c>
      <c r="O3763" t="s">
        <v>12</v>
      </c>
      <c r="P3763" t="s">
        <v>997</v>
      </c>
      <c r="R3763" s="109" t="str">
        <f>IF(OR(P3763="SB",Q3763="SB"),"SB",0)</f>
        <v>SB</v>
      </c>
      <c r="T3763" s="110" t="s">
        <v>998</v>
      </c>
      <c r="V3763" s="113" t="str">
        <f>IF(AND(I3763&gt;=10000,I3763&lt;=19900),"Praha",(IF(AND(I3763&gt;=25001,I3763&lt;=29501),"Středočeský kraj",(IF(AND(I3763&gt;=30100,I3763&lt;=34972),"Středočeský kraj",(IF(AND(I3763&gt;=35002,I3763&lt;=36271),"Karlovarský kraj",(IF(AND(I3763&gt;=37001,I3763&lt;=39201),"Jihočeský kraj",(IF(AND(I3763&gt;=39701,I3763&lt;=39901),"Jihočeský kraj",(IF(AND(I3763&gt;=39301,I3763&lt;=39601),"Kraj Vysočina",(IF(AND(I3763&gt;=58001,I3763&lt;=59501),"Kraj Vysočina",(IF(AND(I3763&gt;=67401,I3763&lt;=67602),"Kraj Vysočina",(IF(AND(I3763&gt;=40001,I3763&lt;=44101),"Ústecký kraj",(IF(AND(I3763&gt;=46001,I3763&lt;=47201),"Liberecký kraj",(IF(AND(I3763&gt;=51202,I3763&lt;=51401),"Liberecký kraj",(IF(AND(I3763&gt;=53002,I3763&lt;=53976),"Pardubický kraj",(IF(AND(I3763&gt;=56002,I3763&lt;=57201),"Pardubický kraj",(IF(AND(I3763&gt;=60200,I3763&lt;=67201),"Jihomoravský kraj",(IF(AND(I3763&gt;=67801,I3763&lt;=68501),"Jihomoravský kraj",(IF(AND(I3763&gt;=69002,I3763&lt;=69801),"Jihomoravský kraj",(IF(AND(I3763&gt;=68601,I3763&lt;=68801),"Zlínský kraj",(IF(AND(I3763&gt;=75501,I3763&lt;=76901),"Zlínský kraj",(IF(AND(I3763&gt;=70030,I3763&lt;=74901),"Moravskoslezský kraj",(IF(AND(I3763&gt;=75000,I3763&lt;=75368),"Olomoucký kraj",(IF(AND(I3763&gt;=77200,I3763&lt;=79862),"Olomoucký kraj",(IF(AND(I3763&gt;=50011,I3763&lt;=50301),"Královéhradecký kraj",(IF(AND(I3763&gt;=54301,I3763&lt;=54303),"Královéhradecký kraj","0")))))))))))))))))))))))))))))))))))))))))))))))</f>
        <v>Jihomoravský kraj</v>
      </c>
      <c r="AB3763" t="s">
        <v>998</v>
      </c>
      <c r="AD3763" t="s">
        <v>998</v>
      </c>
      <c r="AE3763" t="s">
        <v>998</v>
      </c>
      <c r="AF3763" t="s">
        <v>998</v>
      </c>
      <c r="AG3763" s="107">
        <v>0</v>
      </c>
      <c r="AH3763" s="107">
        <v>0</v>
      </c>
      <c r="AI3763" s="107">
        <v>0</v>
      </c>
      <c r="AJ3763" t="s">
        <v>1012</v>
      </c>
    </row>
    <row r="3764" spans="1:37" x14ac:dyDescent="0.45">
      <c r="A3764" t="s">
        <v>1186</v>
      </c>
      <c r="B3764" t="s">
        <v>6605</v>
      </c>
      <c r="C3764" t="s">
        <v>990</v>
      </c>
      <c r="D3764" t="s">
        <v>6606</v>
      </c>
      <c r="E3764" t="s">
        <v>992</v>
      </c>
      <c r="F3764" t="s">
        <v>6607</v>
      </c>
      <c r="G3764">
        <v>808</v>
      </c>
      <c r="H3764" t="s">
        <v>2260</v>
      </c>
      <c r="I3764">
        <v>66401</v>
      </c>
      <c r="K3764" t="s">
        <v>6608</v>
      </c>
      <c r="L3764" s="106">
        <v>40710</v>
      </c>
      <c r="M3764">
        <v>14581632</v>
      </c>
      <c r="N3764" t="s">
        <v>1144</v>
      </c>
      <c r="O3764" t="s">
        <v>12</v>
      </c>
      <c r="P3764" t="s">
        <v>997</v>
      </c>
      <c r="R3764" s="109" t="str">
        <f>IF(OR(P3764="SB",Q3764="SB"),"SB",0)</f>
        <v>SB</v>
      </c>
      <c r="T3764" s="110" t="s">
        <v>998</v>
      </c>
      <c r="V3764" s="113" t="str">
        <f>IF(AND(I3764&gt;=10000,I3764&lt;=19900),"Praha",(IF(AND(I3764&gt;=25001,I3764&lt;=29501),"Středočeský kraj",(IF(AND(I3764&gt;=30100,I3764&lt;=34972),"Středočeský kraj",(IF(AND(I3764&gt;=35002,I3764&lt;=36271),"Karlovarský kraj",(IF(AND(I3764&gt;=37001,I3764&lt;=39201),"Jihočeský kraj",(IF(AND(I3764&gt;=39701,I3764&lt;=39901),"Jihočeský kraj",(IF(AND(I3764&gt;=39301,I3764&lt;=39601),"Kraj Vysočina",(IF(AND(I3764&gt;=58001,I3764&lt;=59501),"Kraj Vysočina",(IF(AND(I3764&gt;=67401,I3764&lt;=67602),"Kraj Vysočina",(IF(AND(I3764&gt;=40001,I3764&lt;=44101),"Ústecký kraj",(IF(AND(I3764&gt;=46001,I3764&lt;=47201),"Liberecký kraj",(IF(AND(I3764&gt;=51202,I3764&lt;=51401),"Liberecký kraj",(IF(AND(I3764&gt;=53002,I3764&lt;=53976),"Pardubický kraj",(IF(AND(I3764&gt;=56002,I3764&lt;=57201),"Pardubický kraj",(IF(AND(I3764&gt;=60200,I3764&lt;=67201),"Jihomoravský kraj",(IF(AND(I3764&gt;=67801,I3764&lt;=68501),"Jihomoravský kraj",(IF(AND(I3764&gt;=69002,I3764&lt;=69801),"Jihomoravský kraj",(IF(AND(I3764&gt;=68601,I3764&lt;=68801),"Zlínský kraj",(IF(AND(I3764&gt;=75501,I3764&lt;=76901),"Zlínský kraj",(IF(AND(I3764&gt;=70030,I3764&lt;=74901),"Moravskoslezský kraj",(IF(AND(I3764&gt;=75000,I3764&lt;=75368),"Olomoucký kraj",(IF(AND(I3764&gt;=77200,I3764&lt;=79862),"Olomoucký kraj",(IF(AND(I3764&gt;=50011,I3764&lt;=50301),"Královéhradecký kraj",(IF(AND(I3764&gt;=54301,I3764&lt;=54303),"Královéhradecký kraj","0")))))))))))))))))))))))))))))))))))))))))))))))</f>
        <v>Jihomoravský kraj</v>
      </c>
      <c r="AB3764" t="s">
        <v>998</v>
      </c>
      <c r="AD3764" t="s">
        <v>998</v>
      </c>
      <c r="AE3764" t="s">
        <v>998</v>
      </c>
      <c r="AF3764" t="s">
        <v>998</v>
      </c>
      <c r="AG3764" s="107">
        <v>300</v>
      </c>
      <c r="AH3764" s="107">
        <v>0</v>
      </c>
      <c r="AI3764" s="107">
        <v>0</v>
      </c>
      <c r="AJ3764" t="s">
        <v>999</v>
      </c>
      <c r="AK3764" s="106">
        <v>44877</v>
      </c>
    </row>
    <row r="3765" spans="1:37" x14ac:dyDescent="0.45">
      <c r="A3765" t="s">
        <v>1111</v>
      </c>
      <c r="B3765" t="s">
        <v>7223</v>
      </c>
      <c r="C3765" t="s">
        <v>1002</v>
      </c>
      <c r="D3765" t="s">
        <v>7230</v>
      </c>
      <c r="E3765" t="s">
        <v>992</v>
      </c>
      <c r="F3765" t="s">
        <v>7231</v>
      </c>
      <c r="G3765">
        <v>3</v>
      </c>
      <c r="H3765" t="s">
        <v>2260</v>
      </c>
      <c r="I3765">
        <v>66401</v>
      </c>
      <c r="K3765" t="s">
        <v>7232</v>
      </c>
      <c r="L3765" s="106">
        <v>39561</v>
      </c>
      <c r="M3765">
        <v>14603456</v>
      </c>
      <c r="N3765" t="s">
        <v>1431</v>
      </c>
      <c r="O3765" t="s">
        <v>1282</v>
      </c>
      <c r="P3765" t="s">
        <v>997</v>
      </c>
      <c r="R3765" s="109" t="str">
        <f>IF(OR(P3765="SB",Q3765="SB"),"SB",0)</f>
        <v>SB</v>
      </c>
      <c r="T3765" s="110" t="s">
        <v>998</v>
      </c>
      <c r="V3765" s="113" t="str">
        <f>IF(AND(I3765&gt;=10000,I3765&lt;=19900),"Praha",(IF(AND(I3765&gt;=25001,I3765&lt;=29501),"Středočeský kraj",(IF(AND(I3765&gt;=30100,I3765&lt;=34972),"Středočeský kraj",(IF(AND(I3765&gt;=35002,I3765&lt;=36271),"Karlovarský kraj",(IF(AND(I3765&gt;=37001,I3765&lt;=39201),"Jihočeský kraj",(IF(AND(I3765&gt;=39701,I3765&lt;=39901),"Jihočeský kraj",(IF(AND(I3765&gt;=39301,I3765&lt;=39601),"Kraj Vysočina",(IF(AND(I3765&gt;=58001,I3765&lt;=59501),"Kraj Vysočina",(IF(AND(I3765&gt;=67401,I3765&lt;=67602),"Kraj Vysočina",(IF(AND(I3765&gt;=40001,I3765&lt;=44101),"Ústecký kraj",(IF(AND(I3765&gt;=46001,I3765&lt;=47201),"Liberecký kraj",(IF(AND(I3765&gt;=51202,I3765&lt;=51401),"Liberecký kraj",(IF(AND(I3765&gt;=53002,I3765&lt;=53976),"Pardubický kraj",(IF(AND(I3765&gt;=56002,I3765&lt;=57201),"Pardubický kraj",(IF(AND(I3765&gt;=60200,I3765&lt;=67201),"Jihomoravský kraj",(IF(AND(I3765&gt;=67801,I3765&lt;=68501),"Jihomoravský kraj",(IF(AND(I3765&gt;=69002,I3765&lt;=69801),"Jihomoravský kraj",(IF(AND(I3765&gt;=68601,I3765&lt;=68801),"Zlínský kraj",(IF(AND(I3765&gt;=75501,I3765&lt;=76901),"Zlínský kraj",(IF(AND(I3765&gt;=70030,I3765&lt;=74901),"Moravskoslezský kraj",(IF(AND(I3765&gt;=75000,I3765&lt;=75368),"Olomoucký kraj",(IF(AND(I3765&gt;=77200,I3765&lt;=79862),"Olomoucký kraj",(IF(AND(I3765&gt;=50011,I3765&lt;=50301),"Královéhradecký kraj",(IF(AND(I3765&gt;=54301,I3765&lt;=54303),"Královéhradecký kraj","0")))))))))))))))))))))))))))))))))))))))))))))))</f>
        <v>Jihomoravský kraj</v>
      </c>
      <c r="AB3765" t="s">
        <v>998</v>
      </c>
      <c r="AD3765" t="s">
        <v>998</v>
      </c>
      <c r="AE3765" t="s">
        <v>998</v>
      </c>
      <c r="AF3765" t="s">
        <v>998</v>
      </c>
      <c r="AG3765" s="107">
        <v>300</v>
      </c>
      <c r="AH3765" s="107">
        <v>0</v>
      </c>
      <c r="AI3765" s="107">
        <v>0</v>
      </c>
      <c r="AJ3765" t="s">
        <v>999</v>
      </c>
      <c r="AK3765" s="106">
        <v>44920</v>
      </c>
    </row>
    <row r="3766" spans="1:37" x14ac:dyDescent="0.45">
      <c r="A3766" t="s">
        <v>4455</v>
      </c>
      <c r="B3766" t="s">
        <v>8277</v>
      </c>
      <c r="C3766" t="s">
        <v>990</v>
      </c>
      <c r="D3766" t="s">
        <v>8280</v>
      </c>
      <c r="E3766" t="s">
        <v>992</v>
      </c>
      <c r="F3766" t="s">
        <v>1171</v>
      </c>
      <c r="G3766">
        <v>75</v>
      </c>
      <c r="H3766" t="s">
        <v>2260</v>
      </c>
      <c r="I3766">
        <v>66401</v>
      </c>
      <c r="K3766" t="s">
        <v>8281</v>
      </c>
      <c r="L3766" s="106">
        <v>40348</v>
      </c>
      <c r="M3766">
        <v>14584561</v>
      </c>
      <c r="N3766" t="s">
        <v>1144</v>
      </c>
      <c r="O3766" t="s">
        <v>12</v>
      </c>
      <c r="P3766" t="s">
        <v>997</v>
      </c>
      <c r="R3766" s="109" t="str">
        <f>IF(OR(P3766="SB",Q3766="SB"),"SB",0)</f>
        <v>SB</v>
      </c>
      <c r="T3766" s="110" t="s">
        <v>998</v>
      </c>
      <c r="V3766" s="113" t="str">
        <f>IF(AND(I3766&gt;=10000,I3766&lt;=19900),"Praha",(IF(AND(I3766&gt;=25001,I3766&lt;=29501),"Středočeský kraj",(IF(AND(I3766&gt;=30100,I3766&lt;=34972),"Středočeský kraj",(IF(AND(I3766&gt;=35002,I3766&lt;=36271),"Karlovarský kraj",(IF(AND(I3766&gt;=37001,I3766&lt;=39201),"Jihočeský kraj",(IF(AND(I3766&gt;=39701,I3766&lt;=39901),"Jihočeský kraj",(IF(AND(I3766&gt;=39301,I3766&lt;=39601),"Kraj Vysočina",(IF(AND(I3766&gt;=58001,I3766&lt;=59501),"Kraj Vysočina",(IF(AND(I3766&gt;=67401,I3766&lt;=67602),"Kraj Vysočina",(IF(AND(I3766&gt;=40001,I3766&lt;=44101),"Ústecký kraj",(IF(AND(I3766&gt;=46001,I3766&lt;=47201),"Liberecký kraj",(IF(AND(I3766&gt;=51202,I3766&lt;=51401),"Liberecký kraj",(IF(AND(I3766&gt;=53002,I3766&lt;=53976),"Pardubický kraj",(IF(AND(I3766&gt;=56002,I3766&lt;=57201),"Pardubický kraj",(IF(AND(I3766&gt;=60200,I3766&lt;=67201),"Jihomoravský kraj",(IF(AND(I3766&gt;=67801,I3766&lt;=68501),"Jihomoravský kraj",(IF(AND(I3766&gt;=69002,I3766&lt;=69801),"Jihomoravský kraj",(IF(AND(I3766&gt;=68601,I3766&lt;=68801),"Zlínský kraj",(IF(AND(I3766&gt;=75501,I3766&lt;=76901),"Zlínský kraj",(IF(AND(I3766&gt;=70030,I3766&lt;=74901),"Moravskoslezský kraj",(IF(AND(I3766&gt;=75000,I3766&lt;=75368),"Olomoucký kraj",(IF(AND(I3766&gt;=77200,I3766&lt;=79862),"Olomoucký kraj",(IF(AND(I3766&gt;=50011,I3766&lt;=50301),"Královéhradecký kraj",(IF(AND(I3766&gt;=54301,I3766&lt;=54303),"Královéhradecký kraj","0")))))))))))))))))))))))))))))))))))))))))))))))</f>
        <v>Jihomoravský kraj</v>
      </c>
      <c r="AB3766" t="s">
        <v>998</v>
      </c>
      <c r="AD3766" t="s">
        <v>998</v>
      </c>
      <c r="AE3766" t="s">
        <v>998</v>
      </c>
      <c r="AF3766" t="s">
        <v>998</v>
      </c>
      <c r="AG3766" s="107">
        <v>300</v>
      </c>
      <c r="AH3766" s="107">
        <v>0</v>
      </c>
      <c r="AI3766" s="107">
        <v>0</v>
      </c>
      <c r="AJ3766" t="s">
        <v>999</v>
      </c>
      <c r="AK3766" s="106">
        <v>44877</v>
      </c>
    </row>
    <row r="3767" spans="1:37" x14ac:dyDescent="0.45">
      <c r="A3767" t="s">
        <v>1507</v>
      </c>
      <c r="B3767" t="s">
        <v>16087</v>
      </c>
      <c r="C3767" t="s">
        <v>1002</v>
      </c>
      <c r="D3767" t="s">
        <v>16088</v>
      </c>
      <c r="E3767" t="s">
        <v>992</v>
      </c>
      <c r="F3767" t="s">
        <v>10985</v>
      </c>
      <c r="G3767">
        <v>734</v>
      </c>
      <c r="H3767" t="s">
        <v>2260</v>
      </c>
      <c r="I3767">
        <v>66401</v>
      </c>
      <c r="K3767" t="s">
        <v>16089</v>
      </c>
      <c r="L3767" s="106">
        <v>27933</v>
      </c>
      <c r="M3767">
        <v>14753303</v>
      </c>
      <c r="N3767" t="s">
        <v>996</v>
      </c>
      <c r="O3767" t="s">
        <v>12</v>
      </c>
      <c r="P3767" t="s">
        <v>997</v>
      </c>
      <c r="R3767" s="109" t="str">
        <f>IF(OR(P3767="SB",Q3767="SB"),"SB",0)</f>
        <v>SB</v>
      </c>
      <c r="T3767" s="110" t="s">
        <v>998</v>
      </c>
      <c r="V3767" s="113" t="str">
        <f>IF(AND(I3767&gt;=10000,I3767&lt;=19900),"Praha",(IF(AND(I3767&gt;=25001,I3767&lt;=29501),"Středočeský kraj",(IF(AND(I3767&gt;=30100,I3767&lt;=34972),"Středočeský kraj",(IF(AND(I3767&gt;=35002,I3767&lt;=36271),"Karlovarský kraj",(IF(AND(I3767&gt;=37001,I3767&lt;=39201),"Jihočeský kraj",(IF(AND(I3767&gt;=39701,I3767&lt;=39901),"Jihočeský kraj",(IF(AND(I3767&gt;=39301,I3767&lt;=39601),"Kraj Vysočina",(IF(AND(I3767&gt;=58001,I3767&lt;=59501),"Kraj Vysočina",(IF(AND(I3767&gt;=67401,I3767&lt;=67602),"Kraj Vysočina",(IF(AND(I3767&gt;=40001,I3767&lt;=44101),"Ústecký kraj",(IF(AND(I3767&gt;=46001,I3767&lt;=47201),"Liberecký kraj",(IF(AND(I3767&gt;=51202,I3767&lt;=51401),"Liberecký kraj",(IF(AND(I3767&gt;=53002,I3767&lt;=53976),"Pardubický kraj",(IF(AND(I3767&gt;=56002,I3767&lt;=57201),"Pardubický kraj",(IF(AND(I3767&gt;=60200,I3767&lt;=67201),"Jihomoravský kraj",(IF(AND(I3767&gt;=67801,I3767&lt;=68501),"Jihomoravský kraj",(IF(AND(I3767&gt;=69002,I3767&lt;=69801),"Jihomoravský kraj",(IF(AND(I3767&gt;=68601,I3767&lt;=68801),"Zlínský kraj",(IF(AND(I3767&gt;=75501,I3767&lt;=76901),"Zlínský kraj",(IF(AND(I3767&gt;=70030,I3767&lt;=74901),"Moravskoslezský kraj",(IF(AND(I3767&gt;=75000,I3767&lt;=75368),"Olomoucký kraj",(IF(AND(I3767&gt;=77200,I3767&lt;=79862),"Olomoucký kraj",(IF(AND(I3767&gt;=50011,I3767&lt;=50301),"Královéhradecký kraj",(IF(AND(I3767&gt;=54301,I3767&lt;=54303),"Královéhradecký kraj","0")))))))))))))))))))))))))))))))))))))))))))))))</f>
        <v>Jihomoravský kraj</v>
      </c>
      <c r="AB3767" t="s">
        <v>998</v>
      </c>
      <c r="AD3767" t="s">
        <v>998</v>
      </c>
      <c r="AE3767" t="s">
        <v>998</v>
      </c>
      <c r="AF3767" t="s">
        <v>998</v>
      </c>
      <c r="AG3767" s="107">
        <v>0</v>
      </c>
      <c r="AH3767" s="107">
        <v>0</v>
      </c>
      <c r="AI3767" s="107">
        <v>0</v>
      </c>
      <c r="AJ3767" t="s">
        <v>1012</v>
      </c>
    </row>
    <row r="3768" spans="1:37" x14ac:dyDescent="0.45">
      <c r="A3768" t="s">
        <v>3172</v>
      </c>
      <c r="B3768" t="s">
        <v>3966</v>
      </c>
      <c r="C3768" t="s">
        <v>1002</v>
      </c>
      <c r="D3768" t="s">
        <v>16096</v>
      </c>
      <c r="E3768" t="s">
        <v>992</v>
      </c>
      <c r="F3768" t="s">
        <v>1215</v>
      </c>
      <c r="G3768">
        <v>411</v>
      </c>
      <c r="H3768" t="s">
        <v>1215</v>
      </c>
      <c r="I3768">
        <v>66401</v>
      </c>
      <c r="K3768" t="s">
        <v>16097</v>
      </c>
      <c r="L3768" s="106">
        <v>27503</v>
      </c>
      <c r="M3768">
        <v>14637408</v>
      </c>
      <c r="N3768" t="s">
        <v>996</v>
      </c>
      <c r="O3768" t="s">
        <v>12</v>
      </c>
      <c r="P3768" t="s">
        <v>997</v>
      </c>
      <c r="R3768" s="109" t="str">
        <f>IF(OR(P3768="SB",Q3768="SB"),"SB",0)</f>
        <v>SB</v>
      </c>
      <c r="T3768" s="110" t="s">
        <v>998</v>
      </c>
      <c r="V3768" s="113" t="str">
        <f>IF(AND(I3768&gt;=10000,I3768&lt;=19900),"Praha",(IF(AND(I3768&gt;=25001,I3768&lt;=29501),"Středočeský kraj",(IF(AND(I3768&gt;=30100,I3768&lt;=34972),"Středočeský kraj",(IF(AND(I3768&gt;=35002,I3768&lt;=36271),"Karlovarský kraj",(IF(AND(I3768&gt;=37001,I3768&lt;=39201),"Jihočeský kraj",(IF(AND(I3768&gt;=39701,I3768&lt;=39901),"Jihočeský kraj",(IF(AND(I3768&gt;=39301,I3768&lt;=39601),"Kraj Vysočina",(IF(AND(I3768&gt;=58001,I3768&lt;=59501),"Kraj Vysočina",(IF(AND(I3768&gt;=67401,I3768&lt;=67602),"Kraj Vysočina",(IF(AND(I3768&gt;=40001,I3768&lt;=44101),"Ústecký kraj",(IF(AND(I3768&gt;=46001,I3768&lt;=47201),"Liberecký kraj",(IF(AND(I3768&gt;=51202,I3768&lt;=51401),"Liberecký kraj",(IF(AND(I3768&gt;=53002,I3768&lt;=53976),"Pardubický kraj",(IF(AND(I3768&gt;=56002,I3768&lt;=57201),"Pardubický kraj",(IF(AND(I3768&gt;=60200,I3768&lt;=67201),"Jihomoravský kraj",(IF(AND(I3768&gt;=67801,I3768&lt;=68501),"Jihomoravský kraj",(IF(AND(I3768&gt;=69002,I3768&lt;=69801),"Jihomoravský kraj",(IF(AND(I3768&gt;=68601,I3768&lt;=68801),"Zlínský kraj",(IF(AND(I3768&gt;=75501,I3768&lt;=76901),"Zlínský kraj",(IF(AND(I3768&gt;=70030,I3768&lt;=74901),"Moravskoslezský kraj",(IF(AND(I3768&gt;=75000,I3768&lt;=75368),"Olomoucký kraj",(IF(AND(I3768&gt;=77200,I3768&lt;=79862),"Olomoucký kraj",(IF(AND(I3768&gt;=50011,I3768&lt;=50301),"Královéhradecký kraj",(IF(AND(I3768&gt;=54301,I3768&lt;=54303),"Královéhradecký kraj","0")))))))))))))))))))))))))))))))))))))))))))))))</f>
        <v>Jihomoravský kraj</v>
      </c>
      <c r="AB3768" t="s">
        <v>998</v>
      </c>
      <c r="AD3768" t="s">
        <v>998</v>
      </c>
      <c r="AE3768" t="s">
        <v>998</v>
      </c>
      <c r="AF3768" t="s">
        <v>998</v>
      </c>
      <c r="AG3768" s="107">
        <v>0</v>
      </c>
      <c r="AH3768" s="107">
        <v>0</v>
      </c>
      <c r="AI3768" s="107">
        <v>0</v>
      </c>
      <c r="AJ3768" t="s">
        <v>1012</v>
      </c>
    </row>
    <row r="3769" spans="1:37" x14ac:dyDescent="0.45">
      <c r="A3769" t="s">
        <v>1055</v>
      </c>
      <c r="B3769" t="s">
        <v>4735</v>
      </c>
      <c r="C3769" t="s">
        <v>1002</v>
      </c>
      <c r="D3769" t="s">
        <v>4736</v>
      </c>
      <c r="E3769" t="s">
        <v>992</v>
      </c>
      <c r="F3769" t="s">
        <v>1365</v>
      </c>
      <c r="G3769">
        <v>534</v>
      </c>
      <c r="H3769" t="s">
        <v>2260</v>
      </c>
      <c r="I3769">
        <v>66401</v>
      </c>
      <c r="K3769" t="s">
        <v>4737</v>
      </c>
      <c r="L3769" s="106">
        <v>39652</v>
      </c>
      <c r="M3769">
        <v>14616388</v>
      </c>
      <c r="N3769" t="s">
        <v>996</v>
      </c>
      <c r="O3769" t="s">
        <v>12</v>
      </c>
      <c r="P3769" t="s">
        <v>997</v>
      </c>
      <c r="R3769" s="109" t="str">
        <f>IF(OR(P3769="SB",Q3769="SB"),"SB",0)</f>
        <v>SB</v>
      </c>
      <c r="V3769" s="113" t="str">
        <f>IF(AND(I3769&gt;=10000,I3769&lt;=19900),"Praha",(IF(AND(I3769&gt;=25001,I3769&lt;=29501),"Středočeský kraj",(IF(AND(I3769&gt;=30100,I3769&lt;=34972),"Středočeský kraj",(IF(AND(I3769&gt;=35002,I3769&lt;=36271),"Karlovarský kraj",(IF(AND(I3769&gt;=37001,I3769&lt;=39201),"Jihočeský kraj",(IF(AND(I3769&gt;=39701,I3769&lt;=39901),"Jihočeský kraj",(IF(AND(I3769&gt;=39301,I3769&lt;=39601),"Kraj Vysočina",(IF(AND(I3769&gt;=58001,I3769&lt;=59501),"Kraj Vysočina",(IF(AND(I3769&gt;=67401,I3769&lt;=67602),"Kraj Vysočina",(IF(AND(I3769&gt;=40001,I3769&lt;=44101),"Ústecký kraj",(IF(AND(I3769&gt;=46001,I3769&lt;=47201),"Liberecký kraj",(IF(AND(I3769&gt;=51202,I3769&lt;=51401),"Liberecký kraj",(IF(AND(I3769&gt;=53002,I3769&lt;=53976),"Pardubický kraj",(IF(AND(I3769&gt;=56002,I3769&lt;=57201),"Pardubický kraj",(IF(AND(I3769&gt;=60200,I3769&lt;=67201),"Jihomoravský kraj",(IF(AND(I3769&gt;=67801,I3769&lt;=68501),"Jihomoravský kraj",(IF(AND(I3769&gt;=69002,I3769&lt;=69801),"Jihomoravský kraj",(IF(AND(I3769&gt;=68601,I3769&lt;=68801),"Zlínský kraj",(IF(AND(I3769&gt;=75501,I3769&lt;=76901),"Zlínský kraj",(IF(AND(I3769&gt;=70030,I3769&lt;=74901),"Moravskoslezský kraj",(IF(AND(I3769&gt;=75000,I3769&lt;=75368),"Olomoucký kraj",(IF(AND(I3769&gt;=77200,I3769&lt;=79862),"Olomoucký kraj",(IF(AND(I3769&gt;=50011,I3769&lt;=50301),"Královéhradecký kraj",(IF(AND(I3769&gt;=54301,I3769&lt;=54303),"Královéhradecký kraj","0")))))))))))))))))))))))))))))))))))))))))))))))</f>
        <v>Jihomoravský kraj</v>
      </c>
      <c r="AD3769" t="s">
        <v>998</v>
      </c>
      <c r="AE3769" t="s">
        <v>998</v>
      </c>
      <c r="AF3769" t="s">
        <v>998</v>
      </c>
      <c r="AG3769" s="107">
        <v>300</v>
      </c>
      <c r="AH3769" s="107">
        <v>0</v>
      </c>
      <c r="AI3769" s="107">
        <v>0</v>
      </c>
      <c r="AJ3769" t="s">
        <v>999</v>
      </c>
      <c r="AK3769" s="106">
        <v>44923</v>
      </c>
    </row>
    <row r="3770" spans="1:37" x14ac:dyDescent="0.45">
      <c r="A3770" t="s">
        <v>1084</v>
      </c>
      <c r="B3770" t="s">
        <v>16115</v>
      </c>
      <c r="C3770" t="s">
        <v>990</v>
      </c>
      <c r="D3770" t="s">
        <v>16118</v>
      </c>
      <c r="E3770" t="s">
        <v>992</v>
      </c>
      <c r="F3770" t="s">
        <v>1215</v>
      </c>
      <c r="G3770">
        <v>411</v>
      </c>
      <c r="H3770" t="s">
        <v>16119</v>
      </c>
      <c r="I3770">
        <v>66401</v>
      </c>
      <c r="K3770" t="s">
        <v>16120</v>
      </c>
      <c r="L3770" s="106">
        <v>41464</v>
      </c>
      <c r="M3770">
        <v>14728546</v>
      </c>
      <c r="N3770" t="s">
        <v>996</v>
      </c>
      <c r="O3770" t="s">
        <v>12</v>
      </c>
      <c r="P3770" t="s">
        <v>997</v>
      </c>
      <c r="R3770" s="109" t="str">
        <f>IF(OR(P3770="SB",Q3770="SB"),"SB",0)</f>
        <v>SB</v>
      </c>
      <c r="V3770" s="113" t="str">
        <f>IF(AND(I3770&gt;=10000,I3770&lt;=19900),"Praha",(IF(AND(I3770&gt;=25001,I3770&lt;=29501),"Středočeský kraj",(IF(AND(I3770&gt;=30100,I3770&lt;=34972),"Středočeský kraj",(IF(AND(I3770&gt;=35002,I3770&lt;=36271),"Karlovarský kraj",(IF(AND(I3770&gt;=37001,I3770&lt;=39201),"Jihočeský kraj",(IF(AND(I3770&gt;=39701,I3770&lt;=39901),"Jihočeský kraj",(IF(AND(I3770&gt;=39301,I3770&lt;=39601),"Kraj Vysočina",(IF(AND(I3770&gt;=58001,I3770&lt;=59501),"Kraj Vysočina",(IF(AND(I3770&gt;=67401,I3770&lt;=67602),"Kraj Vysočina",(IF(AND(I3770&gt;=40001,I3770&lt;=44101),"Ústecký kraj",(IF(AND(I3770&gt;=46001,I3770&lt;=47201),"Liberecký kraj",(IF(AND(I3770&gt;=51202,I3770&lt;=51401),"Liberecký kraj",(IF(AND(I3770&gt;=53002,I3770&lt;=53976),"Pardubický kraj",(IF(AND(I3770&gt;=56002,I3770&lt;=57201),"Pardubický kraj",(IF(AND(I3770&gt;=60200,I3770&lt;=67201),"Jihomoravský kraj",(IF(AND(I3770&gt;=67801,I3770&lt;=68501),"Jihomoravský kraj",(IF(AND(I3770&gt;=69002,I3770&lt;=69801),"Jihomoravský kraj",(IF(AND(I3770&gt;=68601,I3770&lt;=68801),"Zlínský kraj",(IF(AND(I3770&gt;=75501,I3770&lt;=76901),"Zlínský kraj",(IF(AND(I3770&gt;=70030,I3770&lt;=74901),"Moravskoslezský kraj",(IF(AND(I3770&gt;=75000,I3770&lt;=75368),"Olomoucký kraj",(IF(AND(I3770&gt;=77200,I3770&lt;=79862),"Olomoucký kraj",(IF(AND(I3770&gt;=50011,I3770&lt;=50301),"Královéhradecký kraj",(IF(AND(I3770&gt;=54301,I3770&lt;=54303),"Královéhradecký kraj","0")))))))))))))))))))))))))))))))))))))))))))))))</f>
        <v>Jihomoravský kraj</v>
      </c>
      <c r="AD3770" t="s">
        <v>998</v>
      </c>
      <c r="AE3770" t="s">
        <v>998</v>
      </c>
      <c r="AF3770" t="s">
        <v>998</v>
      </c>
      <c r="AG3770" s="107">
        <v>300</v>
      </c>
      <c r="AH3770" s="107">
        <v>0</v>
      </c>
      <c r="AI3770" s="107">
        <v>0</v>
      </c>
      <c r="AJ3770" t="s">
        <v>999</v>
      </c>
      <c r="AK3770" s="106">
        <v>44923</v>
      </c>
    </row>
    <row r="3771" spans="1:37" x14ac:dyDescent="0.45">
      <c r="A3771" t="s">
        <v>1037</v>
      </c>
      <c r="B3771" t="s">
        <v>5688</v>
      </c>
      <c r="C3771" t="s">
        <v>990</v>
      </c>
      <c r="D3771" t="s">
        <v>5689</v>
      </c>
      <c r="E3771" t="s">
        <v>992</v>
      </c>
      <c r="F3771" t="s">
        <v>4814</v>
      </c>
      <c r="G3771">
        <v>452</v>
      </c>
      <c r="H3771" t="s">
        <v>4814</v>
      </c>
      <c r="I3771">
        <v>66402</v>
      </c>
      <c r="J3771">
        <v>777649764</v>
      </c>
      <c r="K3771" t="s">
        <v>5690</v>
      </c>
      <c r="L3771" s="106">
        <v>28549</v>
      </c>
      <c r="M3771">
        <v>13668418</v>
      </c>
      <c r="N3771" t="s">
        <v>1182</v>
      </c>
      <c r="O3771" t="s">
        <v>1015</v>
      </c>
      <c r="P3771" t="s">
        <v>997</v>
      </c>
      <c r="R3771" s="109" t="str">
        <f>IF(OR(P3771="SB",Q3771="SB"),"SB",0)</f>
        <v>SB</v>
      </c>
      <c r="T3771" s="110">
        <v>16122</v>
      </c>
      <c r="U3771" t="s">
        <v>19633</v>
      </c>
      <c r="V3771" s="113" t="str">
        <f>IF(AND(I3771&gt;=10000,I3771&lt;=19900),"Praha",(IF(AND(I3771&gt;=25001,I3771&lt;=29501),"Středočeský kraj",(IF(AND(I3771&gt;=30100,I3771&lt;=34972),"Středočeský kraj",(IF(AND(I3771&gt;=35002,I3771&lt;=36271),"Karlovarský kraj",(IF(AND(I3771&gt;=37001,I3771&lt;=39201),"Jihočeský kraj",(IF(AND(I3771&gt;=39701,I3771&lt;=39901),"Jihočeský kraj",(IF(AND(I3771&gt;=39301,I3771&lt;=39601),"Kraj Vysočina",(IF(AND(I3771&gt;=58001,I3771&lt;=59501),"Kraj Vysočina",(IF(AND(I3771&gt;=67401,I3771&lt;=67602),"Kraj Vysočina",(IF(AND(I3771&gt;=40001,I3771&lt;=44101),"Ústecký kraj",(IF(AND(I3771&gt;=46001,I3771&lt;=47201),"Liberecký kraj",(IF(AND(I3771&gt;=51202,I3771&lt;=51401),"Liberecký kraj",(IF(AND(I3771&gt;=53002,I3771&lt;=53976),"Pardubický kraj",(IF(AND(I3771&gt;=56002,I3771&lt;=57201),"Pardubický kraj",(IF(AND(I3771&gt;=60200,I3771&lt;=67201),"Jihomoravský kraj",(IF(AND(I3771&gt;=67801,I3771&lt;=68501),"Jihomoravský kraj",(IF(AND(I3771&gt;=69002,I3771&lt;=69801),"Jihomoravský kraj",(IF(AND(I3771&gt;=68601,I3771&lt;=68801),"Zlínský kraj",(IF(AND(I3771&gt;=75501,I3771&lt;=76901),"Zlínský kraj",(IF(AND(I3771&gt;=70030,I3771&lt;=74901),"Moravskoslezský kraj",(IF(AND(I3771&gt;=75000,I3771&lt;=75368),"Olomoucký kraj",(IF(AND(I3771&gt;=77200,I3771&lt;=79862),"Olomoucký kraj",(IF(AND(I3771&gt;=50011,I3771&lt;=50301),"Královéhradecký kraj",(IF(AND(I3771&gt;=54301,I3771&lt;=54303),"Královéhradecký kraj","0")))))))))))))))))))))))))))))))))))))))))))))))</f>
        <v>Jihomoravský kraj</v>
      </c>
      <c r="AB3771" t="s">
        <v>5691</v>
      </c>
      <c r="AD3771" t="s">
        <v>998</v>
      </c>
      <c r="AE3771" t="s">
        <v>998</v>
      </c>
      <c r="AF3771" t="s">
        <v>998</v>
      </c>
      <c r="AG3771" s="107">
        <v>0</v>
      </c>
      <c r="AH3771" s="107">
        <v>0</v>
      </c>
      <c r="AI3771" s="107">
        <v>0</v>
      </c>
      <c r="AJ3771" t="s">
        <v>1012</v>
      </c>
    </row>
    <row r="3772" spans="1:37" x14ac:dyDescent="0.45">
      <c r="A3772" t="s">
        <v>1032</v>
      </c>
      <c r="B3772" t="s">
        <v>7390</v>
      </c>
      <c r="C3772" t="s">
        <v>1002</v>
      </c>
      <c r="D3772" t="s">
        <v>7391</v>
      </c>
      <c r="E3772" t="s">
        <v>992</v>
      </c>
      <c r="F3772" t="s">
        <v>4623</v>
      </c>
      <c r="G3772">
        <v>402</v>
      </c>
      <c r="H3772" t="s">
        <v>4814</v>
      </c>
      <c r="I3772">
        <v>66402</v>
      </c>
      <c r="K3772" t="s">
        <v>7392</v>
      </c>
      <c r="L3772" s="106">
        <v>32996</v>
      </c>
      <c r="M3772">
        <v>13390653</v>
      </c>
      <c r="N3772" t="s">
        <v>996</v>
      </c>
      <c r="O3772" t="s">
        <v>12</v>
      </c>
      <c r="P3772" t="s">
        <v>997</v>
      </c>
      <c r="R3772" s="109" t="str">
        <f>IF(OR(P3772="SB",Q3772="SB"),"SB",0)</f>
        <v>SB</v>
      </c>
      <c r="T3772" s="110" t="s">
        <v>998</v>
      </c>
      <c r="V3772" s="113" t="str">
        <f>IF(AND(I3772&gt;=10000,I3772&lt;=19900),"Praha",(IF(AND(I3772&gt;=25001,I3772&lt;=29501),"Středočeský kraj",(IF(AND(I3772&gt;=30100,I3772&lt;=34972),"Středočeský kraj",(IF(AND(I3772&gt;=35002,I3772&lt;=36271),"Karlovarský kraj",(IF(AND(I3772&gt;=37001,I3772&lt;=39201),"Jihočeský kraj",(IF(AND(I3772&gt;=39701,I3772&lt;=39901),"Jihočeský kraj",(IF(AND(I3772&gt;=39301,I3772&lt;=39601),"Kraj Vysočina",(IF(AND(I3772&gt;=58001,I3772&lt;=59501),"Kraj Vysočina",(IF(AND(I3772&gt;=67401,I3772&lt;=67602),"Kraj Vysočina",(IF(AND(I3772&gt;=40001,I3772&lt;=44101),"Ústecký kraj",(IF(AND(I3772&gt;=46001,I3772&lt;=47201),"Liberecký kraj",(IF(AND(I3772&gt;=51202,I3772&lt;=51401),"Liberecký kraj",(IF(AND(I3772&gt;=53002,I3772&lt;=53976),"Pardubický kraj",(IF(AND(I3772&gt;=56002,I3772&lt;=57201),"Pardubický kraj",(IF(AND(I3772&gt;=60200,I3772&lt;=67201),"Jihomoravský kraj",(IF(AND(I3772&gt;=67801,I3772&lt;=68501),"Jihomoravský kraj",(IF(AND(I3772&gt;=69002,I3772&lt;=69801),"Jihomoravský kraj",(IF(AND(I3772&gt;=68601,I3772&lt;=68801),"Zlínský kraj",(IF(AND(I3772&gt;=75501,I3772&lt;=76901),"Zlínský kraj",(IF(AND(I3772&gt;=70030,I3772&lt;=74901),"Moravskoslezský kraj",(IF(AND(I3772&gt;=75000,I3772&lt;=75368),"Olomoucký kraj",(IF(AND(I3772&gt;=77200,I3772&lt;=79862),"Olomoucký kraj",(IF(AND(I3772&gt;=50011,I3772&lt;=50301),"Královéhradecký kraj",(IF(AND(I3772&gt;=54301,I3772&lt;=54303),"Královéhradecký kraj","0")))))))))))))))))))))))))))))))))))))))))))))))</f>
        <v>Jihomoravský kraj</v>
      </c>
      <c r="AB3772" t="s">
        <v>998</v>
      </c>
      <c r="AD3772" t="s">
        <v>998</v>
      </c>
      <c r="AE3772" t="s">
        <v>998</v>
      </c>
      <c r="AF3772" t="s">
        <v>998</v>
      </c>
      <c r="AG3772" s="107">
        <v>0</v>
      </c>
      <c r="AH3772" s="107">
        <v>0</v>
      </c>
      <c r="AI3772" s="107">
        <v>0</v>
      </c>
      <c r="AJ3772" t="s">
        <v>1012</v>
      </c>
    </row>
    <row r="3773" spans="1:37" x14ac:dyDescent="0.45">
      <c r="A3773" t="s">
        <v>1113</v>
      </c>
      <c r="B3773" t="s">
        <v>12346</v>
      </c>
      <c r="C3773" t="s">
        <v>990</v>
      </c>
      <c r="D3773" t="s">
        <v>12347</v>
      </c>
      <c r="E3773" t="s">
        <v>992</v>
      </c>
      <c r="F3773" t="s">
        <v>4814</v>
      </c>
      <c r="G3773">
        <v>26</v>
      </c>
      <c r="H3773" t="s">
        <v>4814</v>
      </c>
      <c r="I3773">
        <v>66402</v>
      </c>
      <c r="K3773" t="s">
        <v>12348</v>
      </c>
      <c r="L3773" s="106">
        <v>26394</v>
      </c>
      <c r="M3773">
        <v>13057520</v>
      </c>
      <c r="N3773" t="s">
        <v>996</v>
      </c>
      <c r="O3773" t="s">
        <v>12</v>
      </c>
      <c r="P3773" t="s">
        <v>997</v>
      </c>
      <c r="R3773" s="109" t="str">
        <f>IF(OR(P3773="SB",Q3773="SB"),"SB",0)</f>
        <v>SB</v>
      </c>
      <c r="T3773" s="110" t="s">
        <v>998</v>
      </c>
      <c r="V3773" s="113" t="str">
        <f>IF(AND(I3773&gt;=10000,I3773&lt;=19900),"Praha",(IF(AND(I3773&gt;=25001,I3773&lt;=29501),"Středočeský kraj",(IF(AND(I3773&gt;=30100,I3773&lt;=34972),"Středočeský kraj",(IF(AND(I3773&gt;=35002,I3773&lt;=36271),"Karlovarský kraj",(IF(AND(I3773&gt;=37001,I3773&lt;=39201),"Jihočeský kraj",(IF(AND(I3773&gt;=39701,I3773&lt;=39901),"Jihočeský kraj",(IF(AND(I3773&gt;=39301,I3773&lt;=39601),"Kraj Vysočina",(IF(AND(I3773&gt;=58001,I3773&lt;=59501),"Kraj Vysočina",(IF(AND(I3773&gt;=67401,I3773&lt;=67602),"Kraj Vysočina",(IF(AND(I3773&gt;=40001,I3773&lt;=44101),"Ústecký kraj",(IF(AND(I3773&gt;=46001,I3773&lt;=47201),"Liberecký kraj",(IF(AND(I3773&gt;=51202,I3773&lt;=51401),"Liberecký kraj",(IF(AND(I3773&gt;=53002,I3773&lt;=53976),"Pardubický kraj",(IF(AND(I3773&gt;=56002,I3773&lt;=57201),"Pardubický kraj",(IF(AND(I3773&gt;=60200,I3773&lt;=67201),"Jihomoravský kraj",(IF(AND(I3773&gt;=67801,I3773&lt;=68501),"Jihomoravský kraj",(IF(AND(I3773&gt;=69002,I3773&lt;=69801),"Jihomoravský kraj",(IF(AND(I3773&gt;=68601,I3773&lt;=68801),"Zlínský kraj",(IF(AND(I3773&gt;=75501,I3773&lt;=76901),"Zlínský kraj",(IF(AND(I3773&gt;=70030,I3773&lt;=74901),"Moravskoslezský kraj",(IF(AND(I3773&gt;=75000,I3773&lt;=75368),"Olomoucký kraj",(IF(AND(I3773&gt;=77200,I3773&lt;=79862),"Olomoucký kraj",(IF(AND(I3773&gt;=50011,I3773&lt;=50301),"Královéhradecký kraj",(IF(AND(I3773&gt;=54301,I3773&lt;=54303),"Královéhradecký kraj","0")))))))))))))))))))))))))))))))))))))))))))))))</f>
        <v>Jihomoravský kraj</v>
      </c>
      <c r="AB3773" t="s">
        <v>998</v>
      </c>
      <c r="AD3773" t="s">
        <v>998</v>
      </c>
      <c r="AE3773" t="s">
        <v>998</v>
      </c>
      <c r="AF3773" t="s">
        <v>998</v>
      </c>
      <c r="AG3773" s="107">
        <v>0</v>
      </c>
      <c r="AH3773" s="107">
        <v>0</v>
      </c>
      <c r="AI3773" s="107">
        <v>0</v>
      </c>
      <c r="AJ3773" t="s">
        <v>1012</v>
      </c>
    </row>
    <row r="3774" spans="1:37" x14ac:dyDescent="0.45">
      <c r="A3774" t="s">
        <v>1479</v>
      </c>
      <c r="B3774" t="s">
        <v>15061</v>
      </c>
      <c r="C3774" t="s">
        <v>990</v>
      </c>
      <c r="D3774" t="s">
        <v>15062</v>
      </c>
      <c r="E3774" t="s">
        <v>992</v>
      </c>
      <c r="F3774" t="s">
        <v>2947</v>
      </c>
      <c r="G3774">
        <v>455</v>
      </c>
      <c r="H3774" t="s">
        <v>2947</v>
      </c>
      <c r="I3774">
        <v>66403</v>
      </c>
      <c r="K3774" t="s">
        <v>15063</v>
      </c>
      <c r="L3774" s="106">
        <v>38794</v>
      </c>
      <c r="M3774">
        <v>14624977</v>
      </c>
      <c r="N3774" t="s">
        <v>996</v>
      </c>
      <c r="O3774" t="s">
        <v>12</v>
      </c>
      <c r="P3774" t="s">
        <v>997</v>
      </c>
      <c r="R3774" s="109" t="str">
        <f>IF(OR(P3774="SB",Q3774="SB"),"SB",0)</f>
        <v>SB</v>
      </c>
      <c r="T3774" s="110" t="s">
        <v>998</v>
      </c>
      <c r="V3774" s="113" t="str">
        <f>IF(AND(I3774&gt;=10000,I3774&lt;=19900),"Praha",(IF(AND(I3774&gt;=25001,I3774&lt;=29501),"Středočeský kraj",(IF(AND(I3774&gt;=30100,I3774&lt;=34972),"Středočeský kraj",(IF(AND(I3774&gt;=35002,I3774&lt;=36271),"Karlovarský kraj",(IF(AND(I3774&gt;=37001,I3774&lt;=39201),"Jihočeský kraj",(IF(AND(I3774&gt;=39701,I3774&lt;=39901),"Jihočeský kraj",(IF(AND(I3774&gt;=39301,I3774&lt;=39601),"Kraj Vysočina",(IF(AND(I3774&gt;=58001,I3774&lt;=59501),"Kraj Vysočina",(IF(AND(I3774&gt;=67401,I3774&lt;=67602),"Kraj Vysočina",(IF(AND(I3774&gt;=40001,I3774&lt;=44101),"Ústecký kraj",(IF(AND(I3774&gt;=46001,I3774&lt;=47201),"Liberecký kraj",(IF(AND(I3774&gt;=51202,I3774&lt;=51401),"Liberecký kraj",(IF(AND(I3774&gt;=53002,I3774&lt;=53976),"Pardubický kraj",(IF(AND(I3774&gt;=56002,I3774&lt;=57201),"Pardubický kraj",(IF(AND(I3774&gt;=60200,I3774&lt;=67201),"Jihomoravský kraj",(IF(AND(I3774&gt;=67801,I3774&lt;=68501),"Jihomoravský kraj",(IF(AND(I3774&gt;=69002,I3774&lt;=69801),"Jihomoravský kraj",(IF(AND(I3774&gt;=68601,I3774&lt;=68801),"Zlínský kraj",(IF(AND(I3774&gt;=75501,I3774&lt;=76901),"Zlínský kraj",(IF(AND(I3774&gt;=70030,I3774&lt;=74901),"Moravskoslezský kraj",(IF(AND(I3774&gt;=75000,I3774&lt;=75368),"Olomoucký kraj",(IF(AND(I3774&gt;=77200,I3774&lt;=79862),"Olomoucký kraj",(IF(AND(I3774&gt;=50011,I3774&lt;=50301),"Královéhradecký kraj",(IF(AND(I3774&gt;=54301,I3774&lt;=54303),"Královéhradecký kraj","0")))))))))))))))))))))))))))))))))))))))))))))))</f>
        <v>Jihomoravský kraj</v>
      </c>
      <c r="AB3774" t="s">
        <v>998</v>
      </c>
      <c r="AD3774" t="s">
        <v>998</v>
      </c>
      <c r="AE3774" t="s">
        <v>998</v>
      </c>
      <c r="AF3774" t="s">
        <v>998</v>
      </c>
      <c r="AG3774" s="107">
        <v>300</v>
      </c>
      <c r="AH3774" s="107">
        <v>0</v>
      </c>
      <c r="AI3774" s="107">
        <v>0</v>
      </c>
      <c r="AJ3774" t="s">
        <v>999</v>
      </c>
      <c r="AK3774" s="106">
        <v>44923</v>
      </c>
    </row>
    <row r="3775" spans="1:37" x14ac:dyDescent="0.45">
      <c r="A3775" t="s">
        <v>2415</v>
      </c>
      <c r="B3775" t="s">
        <v>18117</v>
      </c>
      <c r="C3775" t="s">
        <v>1002</v>
      </c>
      <c r="D3775" t="s">
        <v>18118</v>
      </c>
      <c r="E3775" t="s">
        <v>992</v>
      </c>
      <c r="F3775" t="s">
        <v>2947</v>
      </c>
      <c r="G3775">
        <v>450</v>
      </c>
      <c r="H3775" t="s">
        <v>2947</v>
      </c>
      <c r="I3775">
        <v>66403</v>
      </c>
      <c r="K3775" t="s">
        <v>18119</v>
      </c>
      <c r="L3775" s="106">
        <v>26854</v>
      </c>
      <c r="M3775">
        <v>14746027</v>
      </c>
      <c r="N3775" t="s">
        <v>996</v>
      </c>
      <c r="O3775" t="s">
        <v>12</v>
      </c>
      <c r="P3775" t="s">
        <v>997</v>
      </c>
      <c r="R3775" s="109" t="str">
        <f>IF(OR(P3775="SB",Q3775="SB"),"SB",0)</f>
        <v>SB</v>
      </c>
      <c r="T3775" s="110" t="s">
        <v>998</v>
      </c>
      <c r="V3775" s="113" t="str">
        <f>IF(AND(I3775&gt;=10000,I3775&lt;=19900),"Praha",(IF(AND(I3775&gt;=25001,I3775&lt;=29501),"Středočeský kraj",(IF(AND(I3775&gt;=30100,I3775&lt;=34972),"Středočeský kraj",(IF(AND(I3775&gt;=35002,I3775&lt;=36271),"Karlovarský kraj",(IF(AND(I3775&gt;=37001,I3775&lt;=39201),"Jihočeský kraj",(IF(AND(I3775&gt;=39701,I3775&lt;=39901),"Jihočeský kraj",(IF(AND(I3775&gt;=39301,I3775&lt;=39601),"Kraj Vysočina",(IF(AND(I3775&gt;=58001,I3775&lt;=59501),"Kraj Vysočina",(IF(AND(I3775&gt;=67401,I3775&lt;=67602),"Kraj Vysočina",(IF(AND(I3775&gt;=40001,I3775&lt;=44101),"Ústecký kraj",(IF(AND(I3775&gt;=46001,I3775&lt;=47201),"Liberecký kraj",(IF(AND(I3775&gt;=51202,I3775&lt;=51401),"Liberecký kraj",(IF(AND(I3775&gt;=53002,I3775&lt;=53976),"Pardubický kraj",(IF(AND(I3775&gt;=56002,I3775&lt;=57201),"Pardubický kraj",(IF(AND(I3775&gt;=60200,I3775&lt;=67201),"Jihomoravský kraj",(IF(AND(I3775&gt;=67801,I3775&lt;=68501),"Jihomoravský kraj",(IF(AND(I3775&gt;=69002,I3775&lt;=69801),"Jihomoravský kraj",(IF(AND(I3775&gt;=68601,I3775&lt;=68801),"Zlínský kraj",(IF(AND(I3775&gt;=75501,I3775&lt;=76901),"Zlínský kraj",(IF(AND(I3775&gt;=70030,I3775&lt;=74901),"Moravskoslezský kraj",(IF(AND(I3775&gt;=75000,I3775&lt;=75368),"Olomoucký kraj",(IF(AND(I3775&gt;=77200,I3775&lt;=79862),"Olomoucký kraj",(IF(AND(I3775&gt;=50011,I3775&lt;=50301),"Královéhradecký kraj",(IF(AND(I3775&gt;=54301,I3775&lt;=54303),"Královéhradecký kraj","0")))))))))))))))))))))))))))))))))))))))))))))))</f>
        <v>Jihomoravský kraj</v>
      </c>
      <c r="AB3775" t="s">
        <v>998</v>
      </c>
      <c r="AD3775" t="s">
        <v>998</v>
      </c>
      <c r="AE3775" t="s">
        <v>998</v>
      </c>
      <c r="AF3775" t="s">
        <v>998</v>
      </c>
      <c r="AG3775" s="107">
        <v>0</v>
      </c>
      <c r="AH3775" s="107">
        <v>0</v>
      </c>
      <c r="AI3775" s="107">
        <v>0</v>
      </c>
      <c r="AJ3775" t="s">
        <v>1012</v>
      </c>
    </row>
    <row r="3776" spans="1:37" x14ac:dyDescent="0.45">
      <c r="A3776" t="s">
        <v>1444</v>
      </c>
      <c r="B3776" t="s">
        <v>9501</v>
      </c>
      <c r="C3776" t="s">
        <v>990</v>
      </c>
      <c r="D3776" t="s">
        <v>9502</v>
      </c>
      <c r="E3776" t="s">
        <v>992</v>
      </c>
      <c r="F3776" t="s">
        <v>3909</v>
      </c>
      <c r="G3776">
        <v>310</v>
      </c>
      <c r="H3776" t="s">
        <v>9503</v>
      </c>
      <c r="I3776">
        <v>66404</v>
      </c>
      <c r="K3776" t="s">
        <v>9504</v>
      </c>
      <c r="L3776" s="106">
        <v>41434</v>
      </c>
      <c r="M3776">
        <v>14615176</v>
      </c>
      <c r="N3776" t="s">
        <v>996</v>
      </c>
      <c r="O3776" t="s">
        <v>12</v>
      </c>
      <c r="P3776" t="s">
        <v>997</v>
      </c>
      <c r="R3776" s="109" t="str">
        <f>IF(OR(P3776="SB",Q3776="SB"),"SB",0)</f>
        <v>SB</v>
      </c>
      <c r="T3776" s="110" t="s">
        <v>998</v>
      </c>
      <c r="V3776" s="113" t="str">
        <f>IF(AND(I3776&gt;=10000,I3776&lt;=19900),"Praha",(IF(AND(I3776&gt;=25001,I3776&lt;=29501),"Středočeský kraj",(IF(AND(I3776&gt;=30100,I3776&lt;=34972),"Středočeský kraj",(IF(AND(I3776&gt;=35002,I3776&lt;=36271),"Karlovarský kraj",(IF(AND(I3776&gt;=37001,I3776&lt;=39201),"Jihočeský kraj",(IF(AND(I3776&gt;=39701,I3776&lt;=39901),"Jihočeský kraj",(IF(AND(I3776&gt;=39301,I3776&lt;=39601),"Kraj Vysočina",(IF(AND(I3776&gt;=58001,I3776&lt;=59501),"Kraj Vysočina",(IF(AND(I3776&gt;=67401,I3776&lt;=67602),"Kraj Vysočina",(IF(AND(I3776&gt;=40001,I3776&lt;=44101),"Ústecký kraj",(IF(AND(I3776&gt;=46001,I3776&lt;=47201),"Liberecký kraj",(IF(AND(I3776&gt;=51202,I3776&lt;=51401),"Liberecký kraj",(IF(AND(I3776&gt;=53002,I3776&lt;=53976),"Pardubický kraj",(IF(AND(I3776&gt;=56002,I3776&lt;=57201),"Pardubický kraj",(IF(AND(I3776&gt;=60200,I3776&lt;=67201),"Jihomoravský kraj",(IF(AND(I3776&gt;=67801,I3776&lt;=68501),"Jihomoravský kraj",(IF(AND(I3776&gt;=69002,I3776&lt;=69801),"Jihomoravský kraj",(IF(AND(I3776&gt;=68601,I3776&lt;=68801),"Zlínský kraj",(IF(AND(I3776&gt;=75501,I3776&lt;=76901),"Zlínský kraj",(IF(AND(I3776&gt;=70030,I3776&lt;=74901),"Moravskoslezský kraj",(IF(AND(I3776&gt;=75000,I3776&lt;=75368),"Olomoucký kraj",(IF(AND(I3776&gt;=77200,I3776&lt;=79862),"Olomoucký kraj",(IF(AND(I3776&gt;=50011,I3776&lt;=50301),"Královéhradecký kraj",(IF(AND(I3776&gt;=54301,I3776&lt;=54303),"Královéhradecký kraj","0")))))))))))))))))))))))))))))))))))))))))))))))</f>
        <v>Jihomoravský kraj</v>
      </c>
      <c r="AB3776" t="s">
        <v>998</v>
      </c>
      <c r="AD3776" t="s">
        <v>998</v>
      </c>
      <c r="AE3776" t="s">
        <v>998</v>
      </c>
      <c r="AF3776" t="s">
        <v>998</v>
      </c>
      <c r="AG3776" s="107">
        <v>300</v>
      </c>
      <c r="AH3776" s="107">
        <v>0</v>
      </c>
      <c r="AI3776" s="107">
        <v>0</v>
      </c>
      <c r="AJ3776" t="s">
        <v>999</v>
      </c>
      <c r="AK3776" s="106">
        <v>44923</v>
      </c>
    </row>
    <row r="3777" spans="1:37" x14ac:dyDescent="0.45">
      <c r="A3777" t="s">
        <v>1413</v>
      </c>
      <c r="B3777" t="s">
        <v>9505</v>
      </c>
      <c r="C3777" t="s">
        <v>1002</v>
      </c>
      <c r="D3777" t="s">
        <v>9506</v>
      </c>
      <c r="E3777" t="s">
        <v>992</v>
      </c>
      <c r="F3777" t="s">
        <v>3909</v>
      </c>
      <c r="G3777">
        <v>310</v>
      </c>
      <c r="H3777" t="s">
        <v>9503</v>
      </c>
      <c r="I3777">
        <v>66404</v>
      </c>
      <c r="K3777" t="s">
        <v>9507</v>
      </c>
      <c r="L3777" s="106">
        <v>40809</v>
      </c>
      <c r="M3777">
        <v>14615277</v>
      </c>
      <c r="N3777" t="s">
        <v>996</v>
      </c>
      <c r="O3777" t="s">
        <v>12</v>
      </c>
      <c r="P3777" t="s">
        <v>997</v>
      </c>
      <c r="R3777" s="109" t="str">
        <f>IF(OR(P3777="SB",Q3777="SB"),"SB",0)</f>
        <v>SB</v>
      </c>
      <c r="T3777" s="110" t="s">
        <v>998</v>
      </c>
      <c r="V3777" s="113" t="str">
        <f>IF(AND(I3777&gt;=10000,I3777&lt;=19900),"Praha",(IF(AND(I3777&gt;=25001,I3777&lt;=29501),"Středočeský kraj",(IF(AND(I3777&gt;=30100,I3777&lt;=34972),"Středočeský kraj",(IF(AND(I3777&gt;=35002,I3777&lt;=36271),"Karlovarský kraj",(IF(AND(I3777&gt;=37001,I3777&lt;=39201),"Jihočeský kraj",(IF(AND(I3777&gt;=39701,I3777&lt;=39901),"Jihočeský kraj",(IF(AND(I3777&gt;=39301,I3777&lt;=39601),"Kraj Vysočina",(IF(AND(I3777&gt;=58001,I3777&lt;=59501),"Kraj Vysočina",(IF(AND(I3777&gt;=67401,I3777&lt;=67602),"Kraj Vysočina",(IF(AND(I3777&gt;=40001,I3777&lt;=44101),"Ústecký kraj",(IF(AND(I3777&gt;=46001,I3777&lt;=47201),"Liberecký kraj",(IF(AND(I3777&gt;=51202,I3777&lt;=51401),"Liberecký kraj",(IF(AND(I3777&gt;=53002,I3777&lt;=53976),"Pardubický kraj",(IF(AND(I3777&gt;=56002,I3777&lt;=57201),"Pardubický kraj",(IF(AND(I3777&gt;=60200,I3777&lt;=67201),"Jihomoravský kraj",(IF(AND(I3777&gt;=67801,I3777&lt;=68501),"Jihomoravský kraj",(IF(AND(I3777&gt;=69002,I3777&lt;=69801),"Jihomoravský kraj",(IF(AND(I3777&gt;=68601,I3777&lt;=68801),"Zlínský kraj",(IF(AND(I3777&gt;=75501,I3777&lt;=76901),"Zlínský kraj",(IF(AND(I3777&gt;=70030,I3777&lt;=74901),"Moravskoslezský kraj",(IF(AND(I3777&gt;=75000,I3777&lt;=75368),"Olomoucký kraj",(IF(AND(I3777&gt;=77200,I3777&lt;=79862),"Olomoucký kraj",(IF(AND(I3777&gt;=50011,I3777&lt;=50301),"Královéhradecký kraj",(IF(AND(I3777&gt;=54301,I3777&lt;=54303),"Královéhradecký kraj","0")))))))))))))))))))))))))))))))))))))))))))))))</f>
        <v>Jihomoravský kraj</v>
      </c>
      <c r="AB3777" t="s">
        <v>998</v>
      </c>
      <c r="AD3777" t="s">
        <v>998</v>
      </c>
      <c r="AE3777" t="s">
        <v>998</v>
      </c>
      <c r="AF3777" t="s">
        <v>998</v>
      </c>
      <c r="AG3777" s="107">
        <v>300</v>
      </c>
      <c r="AH3777" s="107">
        <v>0</v>
      </c>
      <c r="AI3777" s="107">
        <v>0</v>
      </c>
      <c r="AJ3777" t="s">
        <v>999</v>
      </c>
      <c r="AK3777" s="106">
        <v>44923</v>
      </c>
    </row>
    <row r="3778" spans="1:37" x14ac:dyDescent="0.45">
      <c r="A3778" t="s">
        <v>1124</v>
      </c>
      <c r="B3778" t="s">
        <v>11171</v>
      </c>
      <c r="C3778" t="s">
        <v>990</v>
      </c>
      <c r="D3778" t="s">
        <v>11172</v>
      </c>
      <c r="E3778" t="s">
        <v>992</v>
      </c>
      <c r="F3778" t="s">
        <v>3909</v>
      </c>
      <c r="G3778">
        <v>9</v>
      </c>
      <c r="H3778" t="s">
        <v>3909</v>
      </c>
      <c r="I3778">
        <v>66404</v>
      </c>
      <c r="K3778" t="s">
        <v>11173</v>
      </c>
      <c r="L3778" s="106">
        <v>27669</v>
      </c>
      <c r="M3778">
        <v>14627708</v>
      </c>
      <c r="N3778" t="s">
        <v>996</v>
      </c>
      <c r="O3778" t="s">
        <v>12</v>
      </c>
      <c r="P3778" t="s">
        <v>997</v>
      </c>
      <c r="R3778" s="109" t="str">
        <f>IF(OR(P3778="SB",Q3778="SB"),"SB",0)</f>
        <v>SB</v>
      </c>
      <c r="T3778" s="110" t="s">
        <v>998</v>
      </c>
      <c r="V3778" s="113" t="str">
        <f>IF(AND(I3778&gt;=10000,I3778&lt;=19900),"Praha",(IF(AND(I3778&gt;=25001,I3778&lt;=29501),"Středočeský kraj",(IF(AND(I3778&gt;=30100,I3778&lt;=34972),"Středočeský kraj",(IF(AND(I3778&gt;=35002,I3778&lt;=36271),"Karlovarský kraj",(IF(AND(I3778&gt;=37001,I3778&lt;=39201),"Jihočeský kraj",(IF(AND(I3778&gt;=39701,I3778&lt;=39901),"Jihočeský kraj",(IF(AND(I3778&gt;=39301,I3778&lt;=39601),"Kraj Vysočina",(IF(AND(I3778&gt;=58001,I3778&lt;=59501),"Kraj Vysočina",(IF(AND(I3778&gt;=67401,I3778&lt;=67602),"Kraj Vysočina",(IF(AND(I3778&gt;=40001,I3778&lt;=44101),"Ústecký kraj",(IF(AND(I3778&gt;=46001,I3778&lt;=47201),"Liberecký kraj",(IF(AND(I3778&gt;=51202,I3778&lt;=51401),"Liberecký kraj",(IF(AND(I3778&gt;=53002,I3778&lt;=53976),"Pardubický kraj",(IF(AND(I3778&gt;=56002,I3778&lt;=57201),"Pardubický kraj",(IF(AND(I3778&gt;=60200,I3778&lt;=67201),"Jihomoravský kraj",(IF(AND(I3778&gt;=67801,I3778&lt;=68501),"Jihomoravský kraj",(IF(AND(I3778&gt;=69002,I3778&lt;=69801),"Jihomoravský kraj",(IF(AND(I3778&gt;=68601,I3778&lt;=68801),"Zlínský kraj",(IF(AND(I3778&gt;=75501,I3778&lt;=76901),"Zlínský kraj",(IF(AND(I3778&gt;=70030,I3778&lt;=74901),"Moravskoslezský kraj",(IF(AND(I3778&gt;=75000,I3778&lt;=75368),"Olomoucký kraj",(IF(AND(I3778&gt;=77200,I3778&lt;=79862),"Olomoucký kraj",(IF(AND(I3778&gt;=50011,I3778&lt;=50301),"Královéhradecký kraj",(IF(AND(I3778&gt;=54301,I3778&lt;=54303),"Královéhradecký kraj","0")))))))))))))))))))))))))))))))))))))))))))))))</f>
        <v>Jihomoravský kraj</v>
      </c>
      <c r="AB3778" t="s">
        <v>998</v>
      </c>
      <c r="AD3778" t="s">
        <v>998</v>
      </c>
      <c r="AE3778" t="s">
        <v>998</v>
      </c>
      <c r="AF3778" t="s">
        <v>998</v>
      </c>
      <c r="AG3778" s="107">
        <v>0</v>
      </c>
      <c r="AH3778" s="107">
        <v>0</v>
      </c>
      <c r="AI3778" s="107">
        <v>0</v>
      </c>
      <c r="AJ3778" t="s">
        <v>1012</v>
      </c>
    </row>
    <row r="3779" spans="1:37" x14ac:dyDescent="0.45">
      <c r="A3779" t="s">
        <v>1206</v>
      </c>
      <c r="B3779" t="s">
        <v>11267</v>
      </c>
      <c r="C3779" t="s">
        <v>1002</v>
      </c>
      <c r="D3779" t="s">
        <v>11268</v>
      </c>
      <c r="E3779" t="s">
        <v>992</v>
      </c>
      <c r="F3779" t="s">
        <v>3909</v>
      </c>
      <c r="G3779">
        <v>316</v>
      </c>
      <c r="H3779" t="s">
        <v>11269</v>
      </c>
      <c r="I3779">
        <v>66404</v>
      </c>
      <c r="K3779" t="s">
        <v>11270</v>
      </c>
      <c r="L3779" s="106">
        <v>30752</v>
      </c>
      <c r="M3779">
        <v>14642660</v>
      </c>
      <c r="N3779" t="s">
        <v>996</v>
      </c>
      <c r="O3779" t="s">
        <v>12</v>
      </c>
      <c r="P3779" t="s">
        <v>997</v>
      </c>
      <c r="R3779" s="109" t="str">
        <f>IF(OR(P3779="SB",Q3779="SB"),"SB",0)</f>
        <v>SB</v>
      </c>
      <c r="T3779" s="110" t="s">
        <v>998</v>
      </c>
      <c r="V3779" s="113" t="str">
        <f>IF(AND(I3779&gt;=10000,I3779&lt;=19900),"Praha",(IF(AND(I3779&gt;=25001,I3779&lt;=29501),"Středočeský kraj",(IF(AND(I3779&gt;=30100,I3779&lt;=34972),"Středočeský kraj",(IF(AND(I3779&gt;=35002,I3779&lt;=36271),"Karlovarský kraj",(IF(AND(I3779&gt;=37001,I3779&lt;=39201),"Jihočeský kraj",(IF(AND(I3779&gt;=39701,I3779&lt;=39901),"Jihočeský kraj",(IF(AND(I3779&gt;=39301,I3779&lt;=39601),"Kraj Vysočina",(IF(AND(I3779&gt;=58001,I3779&lt;=59501),"Kraj Vysočina",(IF(AND(I3779&gt;=67401,I3779&lt;=67602),"Kraj Vysočina",(IF(AND(I3779&gt;=40001,I3779&lt;=44101),"Ústecký kraj",(IF(AND(I3779&gt;=46001,I3779&lt;=47201),"Liberecký kraj",(IF(AND(I3779&gt;=51202,I3779&lt;=51401),"Liberecký kraj",(IF(AND(I3779&gt;=53002,I3779&lt;=53976),"Pardubický kraj",(IF(AND(I3779&gt;=56002,I3779&lt;=57201),"Pardubický kraj",(IF(AND(I3779&gt;=60200,I3779&lt;=67201),"Jihomoravský kraj",(IF(AND(I3779&gt;=67801,I3779&lt;=68501),"Jihomoravský kraj",(IF(AND(I3779&gt;=69002,I3779&lt;=69801),"Jihomoravský kraj",(IF(AND(I3779&gt;=68601,I3779&lt;=68801),"Zlínský kraj",(IF(AND(I3779&gt;=75501,I3779&lt;=76901),"Zlínský kraj",(IF(AND(I3779&gt;=70030,I3779&lt;=74901),"Moravskoslezský kraj",(IF(AND(I3779&gt;=75000,I3779&lt;=75368),"Olomoucký kraj",(IF(AND(I3779&gt;=77200,I3779&lt;=79862),"Olomoucký kraj",(IF(AND(I3779&gt;=50011,I3779&lt;=50301),"Královéhradecký kraj",(IF(AND(I3779&gt;=54301,I3779&lt;=54303),"Královéhradecký kraj","0")))))))))))))))))))))))))))))))))))))))))))))))</f>
        <v>Jihomoravský kraj</v>
      </c>
      <c r="AB3779" t="s">
        <v>998</v>
      </c>
      <c r="AD3779" t="s">
        <v>998</v>
      </c>
      <c r="AE3779" t="s">
        <v>998</v>
      </c>
      <c r="AF3779" t="s">
        <v>998</v>
      </c>
      <c r="AG3779" s="107">
        <v>0</v>
      </c>
      <c r="AH3779" s="107">
        <v>0</v>
      </c>
      <c r="AI3779" s="107">
        <v>0</v>
      </c>
      <c r="AJ3779" t="s">
        <v>1012</v>
      </c>
    </row>
    <row r="3780" spans="1:37" x14ac:dyDescent="0.45">
      <c r="A3780" t="s">
        <v>1107</v>
      </c>
      <c r="B3780" t="s">
        <v>13845</v>
      </c>
      <c r="C3780" t="s">
        <v>1002</v>
      </c>
      <c r="D3780" t="s">
        <v>13846</v>
      </c>
      <c r="E3780" t="s">
        <v>992</v>
      </c>
      <c r="F3780" t="s">
        <v>3909</v>
      </c>
      <c r="G3780">
        <v>367</v>
      </c>
      <c r="H3780" t="s">
        <v>3909</v>
      </c>
      <c r="I3780">
        <v>66404</v>
      </c>
      <c r="K3780" t="s">
        <v>13847</v>
      </c>
      <c r="L3780" s="106">
        <v>38983</v>
      </c>
      <c r="M3780">
        <v>14602446</v>
      </c>
      <c r="N3780" t="s">
        <v>1431</v>
      </c>
      <c r="O3780" t="s">
        <v>1282</v>
      </c>
      <c r="P3780" t="s">
        <v>997</v>
      </c>
      <c r="R3780" s="109" t="str">
        <f>IF(OR(P3780="SB",Q3780="SB"),"SB",0)</f>
        <v>SB</v>
      </c>
      <c r="T3780" s="110" t="s">
        <v>998</v>
      </c>
      <c r="V3780" s="113" t="str">
        <f>IF(AND(I3780&gt;=10000,I3780&lt;=19900),"Praha",(IF(AND(I3780&gt;=25001,I3780&lt;=29501),"Středočeský kraj",(IF(AND(I3780&gt;=30100,I3780&lt;=34972),"Středočeský kraj",(IF(AND(I3780&gt;=35002,I3780&lt;=36271),"Karlovarský kraj",(IF(AND(I3780&gt;=37001,I3780&lt;=39201),"Jihočeský kraj",(IF(AND(I3780&gt;=39701,I3780&lt;=39901),"Jihočeský kraj",(IF(AND(I3780&gt;=39301,I3780&lt;=39601),"Kraj Vysočina",(IF(AND(I3780&gt;=58001,I3780&lt;=59501),"Kraj Vysočina",(IF(AND(I3780&gt;=67401,I3780&lt;=67602),"Kraj Vysočina",(IF(AND(I3780&gt;=40001,I3780&lt;=44101),"Ústecký kraj",(IF(AND(I3780&gt;=46001,I3780&lt;=47201),"Liberecký kraj",(IF(AND(I3780&gt;=51202,I3780&lt;=51401),"Liberecký kraj",(IF(AND(I3780&gt;=53002,I3780&lt;=53976),"Pardubický kraj",(IF(AND(I3780&gt;=56002,I3780&lt;=57201),"Pardubický kraj",(IF(AND(I3780&gt;=60200,I3780&lt;=67201),"Jihomoravský kraj",(IF(AND(I3780&gt;=67801,I3780&lt;=68501),"Jihomoravský kraj",(IF(AND(I3780&gt;=69002,I3780&lt;=69801),"Jihomoravský kraj",(IF(AND(I3780&gt;=68601,I3780&lt;=68801),"Zlínský kraj",(IF(AND(I3780&gt;=75501,I3780&lt;=76901),"Zlínský kraj",(IF(AND(I3780&gt;=70030,I3780&lt;=74901),"Moravskoslezský kraj",(IF(AND(I3780&gt;=75000,I3780&lt;=75368),"Olomoucký kraj",(IF(AND(I3780&gt;=77200,I3780&lt;=79862),"Olomoucký kraj",(IF(AND(I3780&gt;=50011,I3780&lt;=50301),"Královéhradecký kraj",(IF(AND(I3780&gt;=54301,I3780&lt;=54303),"Královéhradecký kraj","0")))))))))))))))))))))))))))))))))))))))))))))))</f>
        <v>Jihomoravský kraj</v>
      </c>
      <c r="AB3780" t="s">
        <v>998</v>
      </c>
      <c r="AD3780" t="s">
        <v>998</v>
      </c>
      <c r="AE3780" t="s">
        <v>998</v>
      </c>
      <c r="AF3780" t="s">
        <v>998</v>
      </c>
      <c r="AG3780" s="107">
        <v>300</v>
      </c>
      <c r="AH3780" s="107">
        <v>0</v>
      </c>
      <c r="AI3780" s="107">
        <v>0</v>
      </c>
      <c r="AJ3780" t="s">
        <v>999</v>
      </c>
      <c r="AK3780" s="106">
        <v>44920</v>
      </c>
    </row>
    <row r="3781" spans="1:37" x14ac:dyDescent="0.45">
      <c r="A3781" t="s">
        <v>1013</v>
      </c>
      <c r="B3781" t="s">
        <v>14028</v>
      </c>
      <c r="C3781" t="s">
        <v>1002</v>
      </c>
      <c r="D3781" t="s">
        <v>14036</v>
      </c>
      <c r="E3781" t="s">
        <v>992</v>
      </c>
      <c r="F3781" t="s">
        <v>14037</v>
      </c>
      <c r="G3781">
        <v>199</v>
      </c>
      <c r="H3781" t="s">
        <v>1005</v>
      </c>
      <c r="I3781">
        <v>66404</v>
      </c>
      <c r="K3781" t="s">
        <v>14038</v>
      </c>
      <c r="L3781" s="106">
        <v>38764</v>
      </c>
      <c r="M3781">
        <v>14746229</v>
      </c>
      <c r="N3781" t="s">
        <v>996</v>
      </c>
      <c r="O3781" t="s">
        <v>12</v>
      </c>
      <c r="P3781" t="s">
        <v>997</v>
      </c>
      <c r="R3781" s="109" t="str">
        <f>IF(OR(P3781="SB",Q3781="SB"),"SB",0)</f>
        <v>SB</v>
      </c>
      <c r="T3781" s="110" t="s">
        <v>998</v>
      </c>
      <c r="V3781" s="113" t="str">
        <f>IF(AND(I3781&gt;=10000,I3781&lt;=19900),"Praha",(IF(AND(I3781&gt;=25001,I3781&lt;=29501),"Středočeský kraj",(IF(AND(I3781&gt;=30100,I3781&lt;=34972),"Středočeský kraj",(IF(AND(I3781&gt;=35002,I3781&lt;=36271),"Karlovarský kraj",(IF(AND(I3781&gt;=37001,I3781&lt;=39201),"Jihočeský kraj",(IF(AND(I3781&gt;=39701,I3781&lt;=39901),"Jihočeský kraj",(IF(AND(I3781&gt;=39301,I3781&lt;=39601),"Kraj Vysočina",(IF(AND(I3781&gt;=58001,I3781&lt;=59501),"Kraj Vysočina",(IF(AND(I3781&gt;=67401,I3781&lt;=67602),"Kraj Vysočina",(IF(AND(I3781&gt;=40001,I3781&lt;=44101),"Ústecký kraj",(IF(AND(I3781&gt;=46001,I3781&lt;=47201),"Liberecký kraj",(IF(AND(I3781&gt;=51202,I3781&lt;=51401),"Liberecký kraj",(IF(AND(I3781&gt;=53002,I3781&lt;=53976),"Pardubický kraj",(IF(AND(I3781&gt;=56002,I3781&lt;=57201),"Pardubický kraj",(IF(AND(I3781&gt;=60200,I3781&lt;=67201),"Jihomoravský kraj",(IF(AND(I3781&gt;=67801,I3781&lt;=68501),"Jihomoravský kraj",(IF(AND(I3781&gt;=69002,I3781&lt;=69801),"Jihomoravský kraj",(IF(AND(I3781&gt;=68601,I3781&lt;=68801),"Zlínský kraj",(IF(AND(I3781&gt;=75501,I3781&lt;=76901),"Zlínský kraj",(IF(AND(I3781&gt;=70030,I3781&lt;=74901),"Moravskoslezský kraj",(IF(AND(I3781&gt;=75000,I3781&lt;=75368),"Olomoucký kraj",(IF(AND(I3781&gt;=77200,I3781&lt;=79862),"Olomoucký kraj",(IF(AND(I3781&gt;=50011,I3781&lt;=50301),"Královéhradecký kraj",(IF(AND(I3781&gt;=54301,I3781&lt;=54303),"Královéhradecký kraj","0")))))))))))))))))))))))))))))))))))))))))))))))</f>
        <v>Jihomoravský kraj</v>
      </c>
      <c r="AB3781" t="s">
        <v>998</v>
      </c>
      <c r="AD3781" t="s">
        <v>998</v>
      </c>
      <c r="AE3781" t="s">
        <v>998</v>
      </c>
      <c r="AF3781" t="s">
        <v>998</v>
      </c>
      <c r="AG3781" s="107">
        <v>300</v>
      </c>
      <c r="AH3781" s="107">
        <v>0</v>
      </c>
      <c r="AI3781" s="107">
        <v>0</v>
      </c>
      <c r="AJ3781" t="s">
        <v>999</v>
      </c>
      <c r="AK3781" s="106">
        <v>44923</v>
      </c>
    </row>
    <row r="3782" spans="1:37" x14ac:dyDescent="0.45">
      <c r="A3782" t="s">
        <v>1687</v>
      </c>
      <c r="B3782" t="s">
        <v>16684</v>
      </c>
      <c r="C3782" t="s">
        <v>1002</v>
      </c>
      <c r="D3782" t="s">
        <v>16685</v>
      </c>
      <c r="E3782" t="s">
        <v>992</v>
      </c>
      <c r="F3782" t="s">
        <v>3909</v>
      </c>
      <c r="G3782">
        <v>324</v>
      </c>
      <c r="H3782" t="s">
        <v>10491</v>
      </c>
      <c r="I3782">
        <v>66404</v>
      </c>
      <c r="K3782" t="s">
        <v>16686</v>
      </c>
      <c r="L3782" s="106">
        <v>40772</v>
      </c>
      <c r="M3782">
        <v>14594362</v>
      </c>
      <c r="N3782" t="s">
        <v>1144</v>
      </c>
      <c r="O3782" t="s">
        <v>12</v>
      </c>
      <c r="P3782" t="s">
        <v>997</v>
      </c>
      <c r="R3782" s="109" t="str">
        <f>IF(OR(P3782="SB",Q3782="SB"),"SB",0)</f>
        <v>SB</v>
      </c>
      <c r="T3782" s="110" t="s">
        <v>998</v>
      </c>
      <c r="V3782" s="113" t="str">
        <f>IF(AND(I3782&gt;=10000,I3782&lt;=19900),"Praha",(IF(AND(I3782&gt;=25001,I3782&lt;=29501),"Středočeský kraj",(IF(AND(I3782&gt;=30100,I3782&lt;=34972),"Středočeský kraj",(IF(AND(I3782&gt;=35002,I3782&lt;=36271),"Karlovarský kraj",(IF(AND(I3782&gt;=37001,I3782&lt;=39201),"Jihočeský kraj",(IF(AND(I3782&gt;=39701,I3782&lt;=39901),"Jihočeský kraj",(IF(AND(I3782&gt;=39301,I3782&lt;=39601),"Kraj Vysočina",(IF(AND(I3782&gt;=58001,I3782&lt;=59501),"Kraj Vysočina",(IF(AND(I3782&gt;=67401,I3782&lt;=67602),"Kraj Vysočina",(IF(AND(I3782&gt;=40001,I3782&lt;=44101),"Ústecký kraj",(IF(AND(I3782&gt;=46001,I3782&lt;=47201),"Liberecký kraj",(IF(AND(I3782&gt;=51202,I3782&lt;=51401),"Liberecký kraj",(IF(AND(I3782&gt;=53002,I3782&lt;=53976),"Pardubický kraj",(IF(AND(I3782&gt;=56002,I3782&lt;=57201),"Pardubický kraj",(IF(AND(I3782&gt;=60200,I3782&lt;=67201),"Jihomoravský kraj",(IF(AND(I3782&gt;=67801,I3782&lt;=68501),"Jihomoravský kraj",(IF(AND(I3782&gt;=69002,I3782&lt;=69801),"Jihomoravský kraj",(IF(AND(I3782&gt;=68601,I3782&lt;=68801),"Zlínský kraj",(IF(AND(I3782&gt;=75501,I3782&lt;=76901),"Zlínský kraj",(IF(AND(I3782&gt;=70030,I3782&lt;=74901),"Moravskoslezský kraj",(IF(AND(I3782&gt;=75000,I3782&lt;=75368),"Olomoucký kraj",(IF(AND(I3782&gt;=77200,I3782&lt;=79862),"Olomoucký kraj",(IF(AND(I3782&gt;=50011,I3782&lt;=50301),"Královéhradecký kraj",(IF(AND(I3782&gt;=54301,I3782&lt;=54303),"Královéhradecký kraj","0")))))))))))))))))))))))))))))))))))))))))))))))</f>
        <v>Jihomoravský kraj</v>
      </c>
      <c r="AB3782" t="s">
        <v>998</v>
      </c>
      <c r="AD3782" t="s">
        <v>998</v>
      </c>
      <c r="AE3782" t="s">
        <v>998</v>
      </c>
      <c r="AF3782" t="s">
        <v>998</v>
      </c>
      <c r="AG3782" s="107">
        <v>300</v>
      </c>
      <c r="AH3782" s="107">
        <v>0</v>
      </c>
      <c r="AI3782" s="107">
        <v>0</v>
      </c>
      <c r="AJ3782" t="s">
        <v>999</v>
      </c>
      <c r="AK3782" s="106">
        <v>44877</v>
      </c>
    </row>
    <row r="3783" spans="1:37" x14ac:dyDescent="0.45">
      <c r="A3783" t="s">
        <v>1798</v>
      </c>
      <c r="B3783" t="s">
        <v>3907</v>
      </c>
      <c r="C3783" t="s">
        <v>1002</v>
      </c>
      <c r="D3783" t="s">
        <v>3908</v>
      </c>
      <c r="E3783" t="s">
        <v>992</v>
      </c>
      <c r="F3783" t="s">
        <v>3909</v>
      </c>
      <c r="G3783">
        <v>216</v>
      </c>
      <c r="H3783" t="s">
        <v>3909</v>
      </c>
      <c r="I3783">
        <v>66404</v>
      </c>
      <c r="K3783" t="s">
        <v>3910</v>
      </c>
      <c r="L3783" s="106">
        <v>38601</v>
      </c>
      <c r="M3783">
        <v>14594059</v>
      </c>
      <c r="N3783" t="s">
        <v>1144</v>
      </c>
      <c r="O3783" t="s">
        <v>12</v>
      </c>
      <c r="P3783" t="s">
        <v>997</v>
      </c>
      <c r="R3783" s="109" t="str">
        <f>IF(OR(P3783="SB",Q3783="SB"),"SB",0)</f>
        <v>SB</v>
      </c>
      <c r="V3783" s="113" t="str">
        <f>IF(AND(I3783&gt;=10000,I3783&lt;=19900),"Praha",(IF(AND(I3783&gt;=25001,I3783&lt;=29501),"Středočeský kraj",(IF(AND(I3783&gt;=30100,I3783&lt;=34972),"Středočeský kraj",(IF(AND(I3783&gt;=35002,I3783&lt;=36271),"Karlovarský kraj",(IF(AND(I3783&gt;=37001,I3783&lt;=39201),"Jihočeský kraj",(IF(AND(I3783&gt;=39701,I3783&lt;=39901),"Jihočeský kraj",(IF(AND(I3783&gt;=39301,I3783&lt;=39601),"Kraj Vysočina",(IF(AND(I3783&gt;=58001,I3783&lt;=59501),"Kraj Vysočina",(IF(AND(I3783&gt;=67401,I3783&lt;=67602),"Kraj Vysočina",(IF(AND(I3783&gt;=40001,I3783&lt;=44101),"Ústecký kraj",(IF(AND(I3783&gt;=46001,I3783&lt;=47201),"Liberecký kraj",(IF(AND(I3783&gt;=51202,I3783&lt;=51401),"Liberecký kraj",(IF(AND(I3783&gt;=53002,I3783&lt;=53976),"Pardubický kraj",(IF(AND(I3783&gt;=56002,I3783&lt;=57201),"Pardubický kraj",(IF(AND(I3783&gt;=60200,I3783&lt;=67201),"Jihomoravský kraj",(IF(AND(I3783&gt;=67801,I3783&lt;=68501),"Jihomoravský kraj",(IF(AND(I3783&gt;=69002,I3783&lt;=69801),"Jihomoravský kraj",(IF(AND(I3783&gt;=68601,I3783&lt;=68801),"Zlínský kraj",(IF(AND(I3783&gt;=75501,I3783&lt;=76901),"Zlínský kraj",(IF(AND(I3783&gt;=70030,I3783&lt;=74901),"Moravskoslezský kraj",(IF(AND(I3783&gt;=75000,I3783&lt;=75368),"Olomoucký kraj",(IF(AND(I3783&gt;=77200,I3783&lt;=79862),"Olomoucký kraj",(IF(AND(I3783&gt;=50011,I3783&lt;=50301),"Královéhradecký kraj",(IF(AND(I3783&gt;=54301,I3783&lt;=54303),"Královéhradecký kraj","0")))))))))))))))))))))))))))))))))))))))))))))))</f>
        <v>Jihomoravský kraj</v>
      </c>
      <c r="AD3783" t="s">
        <v>998</v>
      </c>
      <c r="AE3783" t="s">
        <v>998</v>
      </c>
      <c r="AF3783" t="s">
        <v>998</v>
      </c>
      <c r="AG3783" s="107">
        <v>300</v>
      </c>
      <c r="AH3783" s="107">
        <v>0</v>
      </c>
      <c r="AI3783" s="107">
        <v>0</v>
      </c>
      <c r="AJ3783" t="s">
        <v>999</v>
      </c>
      <c r="AK3783" s="106">
        <v>44877</v>
      </c>
    </row>
    <row r="3784" spans="1:37" x14ac:dyDescent="0.45">
      <c r="A3784" t="s">
        <v>4366</v>
      </c>
      <c r="B3784" t="s">
        <v>4358</v>
      </c>
      <c r="C3784" t="s">
        <v>990</v>
      </c>
      <c r="D3784" t="s">
        <v>4367</v>
      </c>
      <c r="E3784" t="s">
        <v>992</v>
      </c>
      <c r="F3784" t="s">
        <v>4368</v>
      </c>
      <c r="G3784">
        <v>47</v>
      </c>
      <c r="H3784" t="s">
        <v>4368</v>
      </c>
      <c r="I3784">
        <v>66405</v>
      </c>
      <c r="K3784" t="s">
        <v>4369</v>
      </c>
      <c r="L3784" s="106">
        <v>29938</v>
      </c>
      <c r="M3784">
        <v>10414268</v>
      </c>
      <c r="N3784" t="s">
        <v>996</v>
      </c>
      <c r="O3784" t="s">
        <v>12</v>
      </c>
      <c r="P3784" t="s">
        <v>997</v>
      </c>
      <c r="R3784" s="109" t="str">
        <f>IF(OR(P3784="SB",Q3784="SB"),"SB",0)</f>
        <v>SB</v>
      </c>
      <c r="T3784" s="110">
        <v>10182</v>
      </c>
      <c r="U3784" t="s">
        <v>19633</v>
      </c>
      <c r="V3784" s="113" t="str">
        <f>IF(AND(I3784&gt;=10000,I3784&lt;=19900),"Praha",(IF(AND(I3784&gt;=25001,I3784&lt;=29501),"Středočeský kraj",(IF(AND(I3784&gt;=30100,I3784&lt;=34972),"Středočeský kraj",(IF(AND(I3784&gt;=35002,I3784&lt;=36271),"Karlovarský kraj",(IF(AND(I3784&gt;=37001,I3784&lt;=39201),"Jihočeský kraj",(IF(AND(I3784&gt;=39701,I3784&lt;=39901),"Jihočeský kraj",(IF(AND(I3784&gt;=39301,I3784&lt;=39601),"Kraj Vysočina",(IF(AND(I3784&gt;=58001,I3784&lt;=59501),"Kraj Vysočina",(IF(AND(I3784&gt;=67401,I3784&lt;=67602),"Kraj Vysočina",(IF(AND(I3784&gt;=40001,I3784&lt;=44101),"Ústecký kraj",(IF(AND(I3784&gt;=46001,I3784&lt;=47201),"Liberecký kraj",(IF(AND(I3784&gt;=51202,I3784&lt;=51401),"Liberecký kraj",(IF(AND(I3784&gt;=53002,I3784&lt;=53976),"Pardubický kraj",(IF(AND(I3784&gt;=56002,I3784&lt;=57201),"Pardubický kraj",(IF(AND(I3784&gt;=60200,I3784&lt;=67201),"Jihomoravský kraj",(IF(AND(I3784&gt;=67801,I3784&lt;=68501),"Jihomoravský kraj",(IF(AND(I3784&gt;=69002,I3784&lt;=69801),"Jihomoravský kraj",(IF(AND(I3784&gt;=68601,I3784&lt;=68801),"Zlínský kraj",(IF(AND(I3784&gt;=75501,I3784&lt;=76901),"Zlínský kraj",(IF(AND(I3784&gt;=70030,I3784&lt;=74901),"Moravskoslezský kraj",(IF(AND(I3784&gt;=75000,I3784&lt;=75368),"Olomoucký kraj",(IF(AND(I3784&gt;=77200,I3784&lt;=79862),"Olomoucký kraj",(IF(AND(I3784&gt;=50011,I3784&lt;=50301),"Královéhradecký kraj",(IF(AND(I3784&gt;=54301,I3784&lt;=54303),"Královéhradecký kraj","0")))))))))))))))))))))))))))))))))))))))))))))))</f>
        <v>Jihomoravský kraj</v>
      </c>
      <c r="AD3784" t="s">
        <v>998</v>
      </c>
      <c r="AE3784" t="s">
        <v>998</v>
      </c>
      <c r="AF3784" t="s">
        <v>998</v>
      </c>
      <c r="AG3784" s="107">
        <v>0</v>
      </c>
      <c r="AH3784" s="107">
        <v>0</v>
      </c>
      <c r="AI3784" s="107">
        <v>0</v>
      </c>
      <c r="AJ3784" t="s">
        <v>1012</v>
      </c>
    </row>
    <row r="3785" spans="1:37" x14ac:dyDescent="0.45">
      <c r="A3785" t="s">
        <v>1666</v>
      </c>
      <c r="B3785" t="s">
        <v>18264</v>
      </c>
      <c r="C3785" t="s">
        <v>990</v>
      </c>
      <c r="D3785" t="s">
        <v>18265</v>
      </c>
      <c r="E3785" t="s">
        <v>992</v>
      </c>
      <c r="F3785" t="s">
        <v>4368</v>
      </c>
      <c r="G3785">
        <v>382</v>
      </c>
      <c r="H3785" t="s">
        <v>4368</v>
      </c>
      <c r="I3785">
        <v>66405</v>
      </c>
      <c r="K3785" t="s">
        <v>18266</v>
      </c>
      <c r="L3785" s="106">
        <v>40530</v>
      </c>
      <c r="M3785">
        <v>14727940</v>
      </c>
      <c r="N3785" t="s">
        <v>996</v>
      </c>
      <c r="O3785" t="s">
        <v>12</v>
      </c>
      <c r="P3785" t="s">
        <v>997</v>
      </c>
      <c r="R3785" s="109" t="str">
        <f>IF(OR(P3785="SB",Q3785="SB"),"SB",0)</f>
        <v>SB</v>
      </c>
      <c r="T3785" s="110" t="s">
        <v>998</v>
      </c>
      <c r="V3785" s="113" t="str">
        <f>IF(AND(I3785&gt;=10000,I3785&lt;=19900),"Praha",(IF(AND(I3785&gt;=25001,I3785&lt;=29501),"Středočeský kraj",(IF(AND(I3785&gt;=30100,I3785&lt;=34972),"Středočeský kraj",(IF(AND(I3785&gt;=35002,I3785&lt;=36271),"Karlovarský kraj",(IF(AND(I3785&gt;=37001,I3785&lt;=39201),"Jihočeský kraj",(IF(AND(I3785&gt;=39701,I3785&lt;=39901),"Jihočeský kraj",(IF(AND(I3785&gt;=39301,I3785&lt;=39601),"Kraj Vysočina",(IF(AND(I3785&gt;=58001,I3785&lt;=59501),"Kraj Vysočina",(IF(AND(I3785&gt;=67401,I3785&lt;=67602),"Kraj Vysočina",(IF(AND(I3785&gt;=40001,I3785&lt;=44101),"Ústecký kraj",(IF(AND(I3785&gt;=46001,I3785&lt;=47201),"Liberecký kraj",(IF(AND(I3785&gt;=51202,I3785&lt;=51401),"Liberecký kraj",(IF(AND(I3785&gt;=53002,I3785&lt;=53976),"Pardubický kraj",(IF(AND(I3785&gt;=56002,I3785&lt;=57201),"Pardubický kraj",(IF(AND(I3785&gt;=60200,I3785&lt;=67201),"Jihomoravský kraj",(IF(AND(I3785&gt;=67801,I3785&lt;=68501),"Jihomoravský kraj",(IF(AND(I3785&gt;=69002,I3785&lt;=69801),"Jihomoravský kraj",(IF(AND(I3785&gt;=68601,I3785&lt;=68801),"Zlínský kraj",(IF(AND(I3785&gt;=75501,I3785&lt;=76901),"Zlínský kraj",(IF(AND(I3785&gt;=70030,I3785&lt;=74901),"Moravskoslezský kraj",(IF(AND(I3785&gt;=75000,I3785&lt;=75368),"Olomoucký kraj",(IF(AND(I3785&gt;=77200,I3785&lt;=79862),"Olomoucký kraj",(IF(AND(I3785&gt;=50011,I3785&lt;=50301),"Královéhradecký kraj",(IF(AND(I3785&gt;=54301,I3785&lt;=54303),"Královéhradecký kraj","0")))))))))))))))))))))))))))))))))))))))))))))))</f>
        <v>Jihomoravský kraj</v>
      </c>
      <c r="AB3785" t="s">
        <v>998</v>
      </c>
      <c r="AD3785" t="s">
        <v>998</v>
      </c>
      <c r="AE3785" t="s">
        <v>998</v>
      </c>
      <c r="AF3785" t="s">
        <v>998</v>
      </c>
      <c r="AG3785" s="107">
        <v>300</v>
      </c>
      <c r="AH3785" s="107">
        <v>0</v>
      </c>
      <c r="AI3785" s="107">
        <v>0</v>
      </c>
      <c r="AJ3785" t="s">
        <v>999</v>
      </c>
      <c r="AK3785" s="106">
        <v>44923</v>
      </c>
    </row>
    <row r="3786" spans="1:37" x14ac:dyDescent="0.45">
      <c r="A3786" t="s">
        <v>3776</v>
      </c>
      <c r="B3786" t="s">
        <v>7681</v>
      </c>
      <c r="C3786" t="s">
        <v>1002</v>
      </c>
      <c r="D3786" t="s">
        <v>7685</v>
      </c>
      <c r="E3786" t="s">
        <v>992</v>
      </c>
      <c r="F3786" t="s">
        <v>7686</v>
      </c>
      <c r="G3786">
        <v>70</v>
      </c>
      <c r="H3786" t="s">
        <v>7686</v>
      </c>
      <c r="I3786">
        <v>66406</v>
      </c>
      <c r="K3786" t="s">
        <v>7684</v>
      </c>
      <c r="L3786" s="106">
        <v>27632</v>
      </c>
      <c r="M3786">
        <v>14636701</v>
      </c>
      <c r="N3786" t="s">
        <v>996</v>
      </c>
      <c r="O3786" t="s">
        <v>12</v>
      </c>
      <c r="P3786" t="s">
        <v>997</v>
      </c>
      <c r="R3786" s="109" t="str">
        <f>IF(OR(P3786="SB",Q3786="SB"),"SB",0)</f>
        <v>SB</v>
      </c>
      <c r="T3786" s="110" t="s">
        <v>998</v>
      </c>
      <c r="V3786" s="113" t="str">
        <f>IF(AND(I3786&gt;=10000,I3786&lt;=19900),"Praha",(IF(AND(I3786&gt;=25001,I3786&lt;=29501),"Středočeský kraj",(IF(AND(I3786&gt;=30100,I3786&lt;=34972),"Středočeský kraj",(IF(AND(I3786&gt;=35002,I3786&lt;=36271),"Karlovarský kraj",(IF(AND(I3786&gt;=37001,I3786&lt;=39201),"Jihočeský kraj",(IF(AND(I3786&gt;=39701,I3786&lt;=39901),"Jihočeský kraj",(IF(AND(I3786&gt;=39301,I3786&lt;=39601),"Kraj Vysočina",(IF(AND(I3786&gt;=58001,I3786&lt;=59501),"Kraj Vysočina",(IF(AND(I3786&gt;=67401,I3786&lt;=67602),"Kraj Vysočina",(IF(AND(I3786&gt;=40001,I3786&lt;=44101),"Ústecký kraj",(IF(AND(I3786&gt;=46001,I3786&lt;=47201),"Liberecký kraj",(IF(AND(I3786&gt;=51202,I3786&lt;=51401),"Liberecký kraj",(IF(AND(I3786&gt;=53002,I3786&lt;=53976),"Pardubický kraj",(IF(AND(I3786&gt;=56002,I3786&lt;=57201),"Pardubický kraj",(IF(AND(I3786&gt;=60200,I3786&lt;=67201),"Jihomoravský kraj",(IF(AND(I3786&gt;=67801,I3786&lt;=68501),"Jihomoravský kraj",(IF(AND(I3786&gt;=69002,I3786&lt;=69801),"Jihomoravský kraj",(IF(AND(I3786&gt;=68601,I3786&lt;=68801),"Zlínský kraj",(IF(AND(I3786&gt;=75501,I3786&lt;=76901),"Zlínský kraj",(IF(AND(I3786&gt;=70030,I3786&lt;=74901),"Moravskoslezský kraj",(IF(AND(I3786&gt;=75000,I3786&lt;=75368),"Olomoucký kraj",(IF(AND(I3786&gt;=77200,I3786&lt;=79862),"Olomoucký kraj",(IF(AND(I3786&gt;=50011,I3786&lt;=50301),"Královéhradecký kraj",(IF(AND(I3786&gt;=54301,I3786&lt;=54303),"Královéhradecký kraj","0")))))))))))))))))))))))))))))))))))))))))))))))</f>
        <v>Jihomoravský kraj</v>
      </c>
      <c r="AB3786" t="s">
        <v>998</v>
      </c>
      <c r="AD3786" t="s">
        <v>998</v>
      </c>
      <c r="AE3786" t="s">
        <v>998</v>
      </c>
      <c r="AF3786" t="s">
        <v>998</v>
      </c>
      <c r="AG3786" s="107">
        <v>0</v>
      </c>
      <c r="AH3786" s="107">
        <v>0</v>
      </c>
      <c r="AI3786" s="107">
        <v>0</v>
      </c>
      <c r="AJ3786" t="s">
        <v>1012</v>
      </c>
    </row>
    <row r="3787" spans="1:37" x14ac:dyDescent="0.45">
      <c r="A3787" t="s">
        <v>1061</v>
      </c>
      <c r="B3787" t="s">
        <v>9238</v>
      </c>
      <c r="C3787" t="s">
        <v>990</v>
      </c>
      <c r="D3787" t="s">
        <v>9239</v>
      </c>
      <c r="E3787" t="s">
        <v>992</v>
      </c>
      <c r="F3787" t="s">
        <v>7686</v>
      </c>
      <c r="G3787">
        <v>249</v>
      </c>
      <c r="H3787" t="s">
        <v>7686</v>
      </c>
      <c r="I3787">
        <v>66406</v>
      </c>
      <c r="K3787" t="s">
        <v>9240</v>
      </c>
      <c r="L3787" s="106">
        <v>39390</v>
      </c>
      <c r="M3787">
        <v>14625785</v>
      </c>
      <c r="N3787" t="s">
        <v>996</v>
      </c>
      <c r="O3787" t="s">
        <v>12</v>
      </c>
      <c r="P3787" t="s">
        <v>997</v>
      </c>
      <c r="R3787" s="109" t="str">
        <f>IF(OR(P3787="SB",Q3787="SB"),"SB",0)</f>
        <v>SB</v>
      </c>
      <c r="T3787" s="110" t="s">
        <v>998</v>
      </c>
      <c r="V3787" s="113" t="str">
        <f>IF(AND(I3787&gt;=10000,I3787&lt;=19900),"Praha",(IF(AND(I3787&gt;=25001,I3787&lt;=29501),"Středočeský kraj",(IF(AND(I3787&gt;=30100,I3787&lt;=34972),"Středočeský kraj",(IF(AND(I3787&gt;=35002,I3787&lt;=36271),"Karlovarský kraj",(IF(AND(I3787&gt;=37001,I3787&lt;=39201),"Jihočeský kraj",(IF(AND(I3787&gt;=39701,I3787&lt;=39901),"Jihočeský kraj",(IF(AND(I3787&gt;=39301,I3787&lt;=39601),"Kraj Vysočina",(IF(AND(I3787&gt;=58001,I3787&lt;=59501),"Kraj Vysočina",(IF(AND(I3787&gt;=67401,I3787&lt;=67602),"Kraj Vysočina",(IF(AND(I3787&gt;=40001,I3787&lt;=44101),"Ústecký kraj",(IF(AND(I3787&gt;=46001,I3787&lt;=47201),"Liberecký kraj",(IF(AND(I3787&gt;=51202,I3787&lt;=51401),"Liberecký kraj",(IF(AND(I3787&gt;=53002,I3787&lt;=53976),"Pardubický kraj",(IF(AND(I3787&gt;=56002,I3787&lt;=57201),"Pardubický kraj",(IF(AND(I3787&gt;=60200,I3787&lt;=67201),"Jihomoravský kraj",(IF(AND(I3787&gt;=67801,I3787&lt;=68501),"Jihomoravský kraj",(IF(AND(I3787&gt;=69002,I3787&lt;=69801),"Jihomoravský kraj",(IF(AND(I3787&gt;=68601,I3787&lt;=68801),"Zlínský kraj",(IF(AND(I3787&gt;=75501,I3787&lt;=76901),"Zlínský kraj",(IF(AND(I3787&gt;=70030,I3787&lt;=74901),"Moravskoslezský kraj",(IF(AND(I3787&gt;=75000,I3787&lt;=75368),"Olomoucký kraj",(IF(AND(I3787&gt;=77200,I3787&lt;=79862),"Olomoucký kraj",(IF(AND(I3787&gt;=50011,I3787&lt;=50301),"Královéhradecký kraj",(IF(AND(I3787&gt;=54301,I3787&lt;=54303),"Královéhradecký kraj","0")))))))))))))))))))))))))))))))))))))))))))))))</f>
        <v>Jihomoravský kraj</v>
      </c>
      <c r="AB3787" t="s">
        <v>998</v>
      </c>
      <c r="AD3787" t="s">
        <v>998</v>
      </c>
      <c r="AE3787" t="s">
        <v>998</v>
      </c>
      <c r="AF3787" t="s">
        <v>998</v>
      </c>
      <c r="AG3787" s="107">
        <v>300</v>
      </c>
      <c r="AH3787" s="107">
        <v>0</v>
      </c>
      <c r="AI3787" s="107">
        <v>0</v>
      </c>
      <c r="AJ3787" t="s">
        <v>999</v>
      </c>
      <c r="AK3787" s="106">
        <v>44923</v>
      </c>
    </row>
    <row r="3788" spans="1:37" x14ac:dyDescent="0.45">
      <c r="A3788" t="s">
        <v>1211</v>
      </c>
      <c r="B3788" t="s">
        <v>4000</v>
      </c>
      <c r="C3788" t="s">
        <v>1002</v>
      </c>
      <c r="D3788" t="s">
        <v>4001</v>
      </c>
      <c r="E3788" t="s">
        <v>992</v>
      </c>
      <c r="F3788" t="s">
        <v>4002</v>
      </c>
      <c r="G3788">
        <v>474</v>
      </c>
      <c r="H3788" t="s">
        <v>4003</v>
      </c>
      <c r="I3788">
        <v>66407</v>
      </c>
      <c r="K3788" t="s">
        <v>4004</v>
      </c>
      <c r="L3788" s="106">
        <v>38897</v>
      </c>
      <c r="M3788">
        <v>14627001</v>
      </c>
      <c r="N3788" t="s">
        <v>996</v>
      </c>
      <c r="O3788" t="s">
        <v>12</v>
      </c>
      <c r="P3788" t="s">
        <v>997</v>
      </c>
      <c r="R3788" s="109" t="str">
        <f>IF(OR(P3788="SB",Q3788="SB"),"SB",0)</f>
        <v>SB</v>
      </c>
      <c r="T3788" s="110" t="s">
        <v>998</v>
      </c>
      <c r="V3788" s="113" t="str">
        <f>IF(AND(I3788&gt;=10000,I3788&lt;=19900),"Praha",(IF(AND(I3788&gt;=25001,I3788&lt;=29501),"Středočeský kraj",(IF(AND(I3788&gt;=30100,I3788&lt;=34972),"Středočeský kraj",(IF(AND(I3788&gt;=35002,I3788&lt;=36271),"Karlovarský kraj",(IF(AND(I3788&gt;=37001,I3788&lt;=39201),"Jihočeský kraj",(IF(AND(I3788&gt;=39701,I3788&lt;=39901),"Jihočeský kraj",(IF(AND(I3788&gt;=39301,I3788&lt;=39601),"Kraj Vysočina",(IF(AND(I3788&gt;=58001,I3788&lt;=59501),"Kraj Vysočina",(IF(AND(I3788&gt;=67401,I3788&lt;=67602),"Kraj Vysočina",(IF(AND(I3788&gt;=40001,I3788&lt;=44101),"Ústecký kraj",(IF(AND(I3788&gt;=46001,I3788&lt;=47201),"Liberecký kraj",(IF(AND(I3788&gt;=51202,I3788&lt;=51401),"Liberecký kraj",(IF(AND(I3788&gt;=53002,I3788&lt;=53976),"Pardubický kraj",(IF(AND(I3788&gt;=56002,I3788&lt;=57201),"Pardubický kraj",(IF(AND(I3788&gt;=60200,I3788&lt;=67201),"Jihomoravský kraj",(IF(AND(I3788&gt;=67801,I3788&lt;=68501),"Jihomoravský kraj",(IF(AND(I3788&gt;=69002,I3788&lt;=69801),"Jihomoravský kraj",(IF(AND(I3788&gt;=68601,I3788&lt;=68801),"Zlínský kraj",(IF(AND(I3788&gt;=75501,I3788&lt;=76901),"Zlínský kraj",(IF(AND(I3788&gt;=70030,I3788&lt;=74901),"Moravskoslezský kraj",(IF(AND(I3788&gt;=75000,I3788&lt;=75368),"Olomoucký kraj",(IF(AND(I3788&gt;=77200,I3788&lt;=79862),"Olomoucký kraj",(IF(AND(I3788&gt;=50011,I3788&lt;=50301),"Královéhradecký kraj",(IF(AND(I3788&gt;=54301,I3788&lt;=54303),"Královéhradecký kraj","0")))))))))))))))))))))))))))))))))))))))))))))))</f>
        <v>Jihomoravský kraj</v>
      </c>
      <c r="AB3788" t="s">
        <v>998</v>
      </c>
      <c r="AD3788" t="s">
        <v>998</v>
      </c>
      <c r="AE3788" t="s">
        <v>998</v>
      </c>
      <c r="AF3788" t="s">
        <v>998</v>
      </c>
      <c r="AG3788" s="107">
        <v>300</v>
      </c>
      <c r="AH3788" s="107">
        <v>0</v>
      </c>
      <c r="AI3788" s="107">
        <v>0</v>
      </c>
      <c r="AJ3788" t="s">
        <v>999</v>
      </c>
      <c r="AK3788" s="106">
        <v>44923</v>
      </c>
    </row>
    <row r="3789" spans="1:37" x14ac:dyDescent="0.45">
      <c r="A3789" t="s">
        <v>1687</v>
      </c>
      <c r="B3789" t="s">
        <v>10452</v>
      </c>
      <c r="C3789" t="s">
        <v>1002</v>
      </c>
      <c r="D3789" t="s">
        <v>10458</v>
      </c>
      <c r="E3789" t="s">
        <v>992</v>
      </c>
      <c r="F3789" t="s">
        <v>4002</v>
      </c>
      <c r="G3789">
        <v>475</v>
      </c>
      <c r="H3789" t="s">
        <v>4003</v>
      </c>
      <c r="I3789">
        <v>66407</v>
      </c>
      <c r="K3789" t="s">
        <v>10459</v>
      </c>
      <c r="L3789" s="106">
        <v>28342</v>
      </c>
      <c r="M3789">
        <v>14754313</v>
      </c>
      <c r="N3789" t="s">
        <v>996</v>
      </c>
      <c r="O3789" t="s">
        <v>12</v>
      </c>
      <c r="P3789" t="s">
        <v>997</v>
      </c>
      <c r="R3789" s="109" t="str">
        <f>IF(OR(P3789="SB",Q3789="SB"),"SB",0)</f>
        <v>SB</v>
      </c>
      <c r="T3789" s="110" t="s">
        <v>998</v>
      </c>
      <c r="V3789" s="113" t="str">
        <f>IF(AND(I3789&gt;=10000,I3789&lt;=19900),"Praha",(IF(AND(I3789&gt;=25001,I3789&lt;=29501),"Středočeský kraj",(IF(AND(I3789&gt;=30100,I3789&lt;=34972),"Středočeský kraj",(IF(AND(I3789&gt;=35002,I3789&lt;=36271),"Karlovarský kraj",(IF(AND(I3789&gt;=37001,I3789&lt;=39201),"Jihočeský kraj",(IF(AND(I3789&gt;=39701,I3789&lt;=39901),"Jihočeský kraj",(IF(AND(I3789&gt;=39301,I3789&lt;=39601),"Kraj Vysočina",(IF(AND(I3789&gt;=58001,I3789&lt;=59501),"Kraj Vysočina",(IF(AND(I3789&gt;=67401,I3789&lt;=67602),"Kraj Vysočina",(IF(AND(I3789&gt;=40001,I3789&lt;=44101),"Ústecký kraj",(IF(AND(I3789&gt;=46001,I3789&lt;=47201),"Liberecký kraj",(IF(AND(I3789&gt;=51202,I3789&lt;=51401),"Liberecký kraj",(IF(AND(I3789&gt;=53002,I3789&lt;=53976),"Pardubický kraj",(IF(AND(I3789&gt;=56002,I3789&lt;=57201),"Pardubický kraj",(IF(AND(I3789&gt;=60200,I3789&lt;=67201),"Jihomoravský kraj",(IF(AND(I3789&gt;=67801,I3789&lt;=68501),"Jihomoravský kraj",(IF(AND(I3789&gt;=69002,I3789&lt;=69801),"Jihomoravský kraj",(IF(AND(I3789&gt;=68601,I3789&lt;=68801),"Zlínský kraj",(IF(AND(I3789&gt;=75501,I3789&lt;=76901),"Zlínský kraj",(IF(AND(I3789&gt;=70030,I3789&lt;=74901),"Moravskoslezský kraj",(IF(AND(I3789&gt;=75000,I3789&lt;=75368),"Olomoucký kraj",(IF(AND(I3789&gt;=77200,I3789&lt;=79862),"Olomoucký kraj",(IF(AND(I3789&gt;=50011,I3789&lt;=50301),"Královéhradecký kraj",(IF(AND(I3789&gt;=54301,I3789&lt;=54303),"Královéhradecký kraj","0")))))))))))))))))))))))))))))))))))))))))))))))</f>
        <v>Jihomoravský kraj</v>
      </c>
      <c r="AB3789" t="s">
        <v>998</v>
      </c>
      <c r="AD3789" t="s">
        <v>998</v>
      </c>
      <c r="AE3789" t="s">
        <v>998</v>
      </c>
      <c r="AF3789" t="s">
        <v>998</v>
      </c>
      <c r="AG3789" s="107">
        <v>0</v>
      </c>
      <c r="AH3789" s="107">
        <v>0</v>
      </c>
      <c r="AI3789" s="107">
        <v>0</v>
      </c>
      <c r="AJ3789" t="s">
        <v>1012</v>
      </c>
    </row>
    <row r="3790" spans="1:37" x14ac:dyDescent="0.45">
      <c r="A3790" t="s">
        <v>1468</v>
      </c>
      <c r="B3790" t="s">
        <v>13369</v>
      </c>
      <c r="C3790" t="s">
        <v>1002</v>
      </c>
      <c r="D3790" t="s">
        <v>13372</v>
      </c>
      <c r="E3790" t="s">
        <v>992</v>
      </c>
      <c r="F3790" t="s">
        <v>13373</v>
      </c>
      <c r="G3790">
        <v>137</v>
      </c>
      <c r="H3790" t="s">
        <v>4003</v>
      </c>
      <c r="I3790">
        <v>66407</v>
      </c>
      <c r="K3790" t="s">
        <v>13374</v>
      </c>
      <c r="L3790" s="106">
        <v>38770</v>
      </c>
      <c r="M3790">
        <v>14600830</v>
      </c>
      <c r="N3790" t="s">
        <v>1431</v>
      </c>
      <c r="O3790" t="s">
        <v>1282</v>
      </c>
      <c r="P3790" t="s">
        <v>997</v>
      </c>
      <c r="R3790" s="109" t="str">
        <f>IF(OR(P3790="SB",Q3790="SB"),"SB",0)</f>
        <v>SB</v>
      </c>
      <c r="T3790" s="110" t="s">
        <v>998</v>
      </c>
      <c r="V3790" s="113" t="str">
        <f>IF(AND(I3790&gt;=10000,I3790&lt;=19900),"Praha",(IF(AND(I3790&gt;=25001,I3790&lt;=29501),"Středočeský kraj",(IF(AND(I3790&gt;=30100,I3790&lt;=34972),"Středočeský kraj",(IF(AND(I3790&gt;=35002,I3790&lt;=36271),"Karlovarský kraj",(IF(AND(I3790&gt;=37001,I3790&lt;=39201),"Jihočeský kraj",(IF(AND(I3790&gt;=39701,I3790&lt;=39901),"Jihočeský kraj",(IF(AND(I3790&gt;=39301,I3790&lt;=39601),"Kraj Vysočina",(IF(AND(I3790&gt;=58001,I3790&lt;=59501),"Kraj Vysočina",(IF(AND(I3790&gt;=67401,I3790&lt;=67602),"Kraj Vysočina",(IF(AND(I3790&gt;=40001,I3790&lt;=44101),"Ústecký kraj",(IF(AND(I3790&gt;=46001,I3790&lt;=47201),"Liberecký kraj",(IF(AND(I3790&gt;=51202,I3790&lt;=51401),"Liberecký kraj",(IF(AND(I3790&gt;=53002,I3790&lt;=53976),"Pardubický kraj",(IF(AND(I3790&gt;=56002,I3790&lt;=57201),"Pardubický kraj",(IF(AND(I3790&gt;=60200,I3790&lt;=67201),"Jihomoravský kraj",(IF(AND(I3790&gt;=67801,I3790&lt;=68501),"Jihomoravský kraj",(IF(AND(I3790&gt;=69002,I3790&lt;=69801),"Jihomoravský kraj",(IF(AND(I3790&gt;=68601,I3790&lt;=68801),"Zlínský kraj",(IF(AND(I3790&gt;=75501,I3790&lt;=76901),"Zlínský kraj",(IF(AND(I3790&gt;=70030,I3790&lt;=74901),"Moravskoslezský kraj",(IF(AND(I3790&gt;=75000,I3790&lt;=75368),"Olomoucký kraj",(IF(AND(I3790&gt;=77200,I3790&lt;=79862),"Olomoucký kraj",(IF(AND(I3790&gt;=50011,I3790&lt;=50301),"Královéhradecký kraj",(IF(AND(I3790&gt;=54301,I3790&lt;=54303),"Královéhradecký kraj","0")))))))))))))))))))))))))))))))))))))))))))))))</f>
        <v>Jihomoravský kraj</v>
      </c>
      <c r="AB3790" t="s">
        <v>998</v>
      </c>
      <c r="AD3790" t="s">
        <v>998</v>
      </c>
      <c r="AE3790" t="s">
        <v>998</v>
      </c>
      <c r="AF3790" t="s">
        <v>998</v>
      </c>
      <c r="AG3790" s="107">
        <v>300</v>
      </c>
      <c r="AH3790" s="107">
        <v>0</v>
      </c>
      <c r="AI3790" s="107">
        <v>0</v>
      </c>
      <c r="AJ3790" t="s">
        <v>999</v>
      </c>
      <c r="AK3790" s="106">
        <v>44920</v>
      </c>
    </row>
    <row r="3791" spans="1:37" x14ac:dyDescent="0.45">
      <c r="A3791" t="s">
        <v>1268</v>
      </c>
      <c r="B3791" t="s">
        <v>16891</v>
      </c>
      <c r="C3791" t="s">
        <v>990</v>
      </c>
      <c r="D3791" t="s">
        <v>16892</v>
      </c>
      <c r="E3791" t="s">
        <v>992</v>
      </c>
      <c r="F3791" t="s">
        <v>16893</v>
      </c>
      <c r="G3791">
        <v>118</v>
      </c>
      <c r="H3791" t="s">
        <v>4003</v>
      </c>
      <c r="I3791">
        <v>66407</v>
      </c>
      <c r="K3791" t="s">
        <v>16894</v>
      </c>
      <c r="L3791" s="106">
        <v>41072</v>
      </c>
      <c r="M3791">
        <v>14656202</v>
      </c>
      <c r="N3791" t="s">
        <v>996</v>
      </c>
      <c r="O3791" t="s">
        <v>12</v>
      </c>
      <c r="P3791" t="s">
        <v>997</v>
      </c>
      <c r="R3791" s="109" t="str">
        <f>IF(OR(P3791="SB",Q3791="SB"),"SB",0)</f>
        <v>SB</v>
      </c>
      <c r="T3791" s="110" t="s">
        <v>998</v>
      </c>
      <c r="V3791" s="113" t="str">
        <f>IF(AND(I3791&gt;=10000,I3791&lt;=19900),"Praha",(IF(AND(I3791&gt;=25001,I3791&lt;=29501),"Středočeský kraj",(IF(AND(I3791&gt;=30100,I3791&lt;=34972),"Středočeský kraj",(IF(AND(I3791&gt;=35002,I3791&lt;=36271),"Karlovarský kraj",(IF(AND(I3791&gt;=37001,I3791&lt;=39201),"Jihočeský kraj",(IF(AND(I3791&gt;=39701,I3791&lt;=39901),"Jihočeský kraj",(IF(AND(I3791&gt;=39301,I3791&lt;=39601),"Kraj Vysočina",(IF(AND(I3791&gt;=58001,I3791&lt;=59501),"Kraj Vysočina",(IF(AND(I3791&gt;=67401,I3791&lt;=67602),"Kraj Vysočina",(IF(AND(I3791&gt;=40001,I3791&lt;=44101),"Ústecký kraj",(IF(AND(I3791&gt;=46001,I3791&lt;=47201),"Liberecký kraj",(IF(AND(I3791&gt;=51202,I3791&lt;=51401),"Liberecký kraj",(IF(AND(I3791&gt;=53002,I3791&lt;=53976),"Pardubický kraj",(IF(AND(I3791&gt;=56002,I3791&lt;=57201),"Pardubický kraj",(IF(AND(I3791&gt;=60200,I3791&lt;=67201),"Jihomoravský kraj",(IF(AND(I3791&gt;=67801,I3791&lt;=68501),"Jihomoravský kraj",(IF(AND(I3791&gt;=69002,I3791&lt;=69801),"Jihomoravský kraj",(IF(AND(I3791&gt;=68601,I3791&lt;=68801),"Zlínský kraj",(IF(AND(I3791&gt;=75501,I3791&lt;=76901),"Zlínský kraj",(IF(AND(I3791&gt;=70030,I3791&lt;=74901),"Moravskoslezský kraj",(IF(AND(I3791&gt;=75000,I3791&lt;=75368),"Olomoucký kraj",(IF(AND(I3791&gt;=77200,I3791&lt;=79862),"Olomoucký kraj",(IF(AND(I3791&gt;=50011,I3791&lt;=50301),"Královéhradecký kraj",(IF(AND(I3791&gt;=54301,I3791&lt;=54303),"Královéhradecký kraj","0")))))))))))))))))))))))))))))))))))))))))))))))</f>
        <v>Jihomoravský kraj</v>
      </c>
      <c r="AB3791" t="s">
        <v>998</v>
      </c>
      <c r="AD3791" t="s">
        <v>998</v>
      </c>
      <c r="AE3791" t="s">
        <v>998</v>
      </c>
      <c r="AF3791" t="s">
        <v>998</v>
      </c>
      <c r="AG3791" s="107">
        <v>300</v>
      </c>
      <c r="AH3791" s="107">
        <v>0</v>
      </c>
      <c r="AI3791" s="107">
        <v>0</v>
      </c>
      <c r="AJ3791" t="s">
        <v>999</v>
      </c>
      <c r="AK3791" s="106">
        <v>44923</v>
      </c>
    </row>
    <row r="3792" spans="1:37" x14ac:dyDescent="0.45">
      <c r="A3792" t="s">
        <v>1061</v>
      </c>
      <c r="B3792" t="s">
        <v>6640</v>
      </c>
      <c r="C3792" t="s">
        <v>990</v>
      </c>
      <c r="D3792" t="s">
        <v>6641</v>
      </c>
      <c r="E3792" t="s">
        <v>992</v>
      </c>
      <c r="F3792" t="s">
        <v>1846</v>
      </c>
      <c r="G3792">
        <v>23</v>
      </c>
      <c r="H3792" t="s">
        <v>6642</v>
      </c>
      <c r="I3792">
        <v>66408</v>
      </c>
      <c r="K3792" t="s">
        <v>6643</v>
      </c>
      <c r="L3792" s="106">
        <v>30922</v>
      </c>
      <c r="M3792">
        <v>14632051</v>
      </c>
      <c r="N3792" t="s">
        <v>996</v>
      </c>
      <c r="O3792" t="s">
        <v>12</v>
      </c>
      <c r="P3792" t="s">
        <v>997</v>
      </c>
      <c r="R3792" s="109" t="str">
        <f>IF(OR(P3792="SB",Q3792="SB"),"SB",0)</f>
        <v>SB</v>
      </c>
      <c r="T3792" s="110" t="s">
        <v>998</v>
      </c>
      <c r="V3792" s="113" t="str">
        <f>IF(AND(I3792&gt;=10000,I3792&lt;=19900),"Praha",(IF(AND(I3792&gt;=25001,I3792&lt;=29501),"Středočeský kraj",(IF(AND(I3792&gt;=30100,I3792&lt;=34972),"Středočeský kraj",(IF(AND(I3792&gt;=35002,I3792&lt;=36271),"Karlovarský kraj",(IF(AND(I3792&gt;=37001,I3792&lt;=39201),"Jihočeský kraj",(IF(AND(I3792&gt;=39701,I3792&lt;=39901),"Jihočeský kraj",(IF(AND(I3792&gt;=39301,I3792&lt;=39601),"Kraj Vysočina",(IF(AND(I3792&gt;=58001,I3792&lt;=59501),"Kraj Vysočina",(IF(AND(I3792&gt;=67401,I3792&lt;=67602),"Kraj Vysočina",(IF(AND(I3792&gt;=40001,I3792&lt;=44101),"Ústecký kraj",(IF(AND(I3792&gt;=46001,I3792&lt;=47201),"Liberecký kraj",(IF(AND(I3792&gt;=51202,I3792&lt;=51401),"Liberecký kraj",(IF(AND(I3792&gt;=53002,I3792&lt;=53976),"Pardubický kraj",(IF(AND(I3792&gt;=56002,I3792&lt;=57201),"Pardubický kraj",(IF(AND(I3792&gt;=60200,I3792&lt;=67201),"Jihomoravský kraj",(IF(AND(I3792&gt;=67801,I3792&lt;=68501),"Jihomoravský kraj",(IF(AND(I3792&gt;=69002,I3792&lt;=69801),"Jihomoravský kraj",(IF(AND(I3792&gt;=68601,I3792&lt;=68801),"Zlínský kraj",(IF(AND(I3792&gt;=75501,I3792&lt;=76901),"Zlínský kraj",(IF(AND(I3792&gt;=70030,I3792&lt;=74901),"Moravskoslezský kraj",(IF(AND(I3792&gt;=75000,I3792&lt;=75368),"Olomoucký kraj",(IF(AND(I3792&gt;=77200,I3792&lt;=79862),"Olomoucký kraj",(IF(AND(I3792&gt;=50011,I3792&lt;=50301),"Královéhradecký kraj",(IF(AND(I3792&gt;=54301,I3792&lt;=54303),"Královéhradecký kraj","0")))))))))))))))))))))))))))))))))))))))))))))))</f>
        <v>Jihomoravský kraj</v>
      </c>
      <c r="AB3792" t="s">
        <v>998</v>
      </c>
      <c r="AD3792" t="s">
        <v>998</v>
      </c>
      <c r="AE3792" t="s">
        <v>998</v>
      </c>
      <c r="AF3792" t="s">
        <v>998</v>
      </c>
      <c r="AG3792" s="107">
        <v>0</v>
      </c>
      <c r="AH3792" s="107">
        <v>0</v>
      </c>
      <c r="AI3792" s="107">
        <v>0</v>
      </c>
      <c r="AJ3792" t="s">
        <v>1012</v>
      </c>
    </row>
    <row r="3793" spans="1:37" x14ac:dyDescent="0.45">
      <c r="A3793" t="s">
        <v>1021</v>
      </c>
      <c r="B3793" t="s">
        <v>15327</v>
      </c>
      <c r="C3793" t="s">
        <v>990</v>
      </c>
      <c r="D3793" t="s">
        <v>15328</v>
      </c>
      <c r="E3793" t="s">
        <v>992</v>
      </c>
      <c r="F3793" t="s">
        <v>1650</v>
      </c>
      <c r="G3793">
        <v>555</v>
      </c>
      <c r="H3793" t="s">
        <v>15329</v>
      </c>
      <c r="I3793">
        <v>66411</v>
      </c>
      <c r="J3793">
        <v>732366007</v>
      </c>
      <c r="K3793" t="s">
        <v>15330</v>
      </c>
      <c r="L3793" s="106">
        <v>39230</v>
      </c>
      <c r="M3793">
        <v>16023191</v>
      </c>
      <c r="N3793" t="s">
        <v>1182</v>
      </c>
      <c r="O3793" t="s">
        <v>1015</v>
      </c>
      <c r="P3793" t="s">
        <v>997</v>
      </c>
      <c r="R3793" s="109" t="str">
        <f>IF(OR(P3793="SB",Q3793="SB"),"SB",0)</f>
        <v>SB</v>
      </c>
      <c r="T3793" s="110" t="s">
        <v>998</v>
      </c>
      <c r="V3793" s="113" t="str">
        <f>IF(AND(I3793&gt;=10000,I3793&lt;=19900),"Praha",(IF(AND(I3793&gt;=25001,I3793&lt;=29501),"Středočeský kraj",(IF(AND(I3793&gt;=30100,I3793&lt;=34972),"Středočeský kraj",(IF(AND(I3793&gt;=35002,I3793&lt;=36271),"Karlovarský kraj",(IF(AND(I3793&gt;=37001,I3793&lt;=39201),"Jihočeský kraj",(IF(AND(I3793&gt;=39701,I3793&lt;=39901),"Jihočeský kraj",(IF(AND(I3793&gt;=39301,I3793&lt;=39601),"Kraj Vysočina",(IF(AND(I3793&gt;=58001,I3793&lt;=59501),"Kraj Vysočina",(IF(AND(I3793&gt;=67401,I3793&lt;=67602),"Kraj Vysočina",(IF(AND(I3793&gt;=40001,I3793&lt;=44101),"Ústecký kraj",(IF(AND(I3793&gt;=46001,I3793&lt;=47201),"Liberecký kraj",(IF(AND(I3793&gt;=51202,I3793&lt;=51401),"Liberecký kraj",(IF(AND(I3793&gt;=53002,I3793&lt;=53976),"Pardubický kraj",(IF(AND(I3793&gt;=56002,I3793&lt;=57201),"Pardubický kraj",(IF(AND(I3793&gt;=60200,I3793&lt;=67201),"Jihomoravský kraj",(IF(AND(I3793&gt;=67801,I3793&lt;=68501),"Jihomoravský kraj",(IF(AND(I3793&gt;=69002,I3793&lt;=69801),"Jihomoravský kraj",(IF(AND(I3793&gt;=68601,I3793&lt;=68801),"Zlínský kraj",(IF(AND(I3793&gt;=75501,I3793&lt;=76901),"Zlínský kraj",(IF(AND(I3793&gt;=70030,I3793&lt;=74901),"Moravskoslezský kraj",(IF(AND(I3793&gt;=75000,I3793&lt;=75368),"Olomoucký kraj",(IF(AND(I3793&gt;=77200,I3793&lt;=79862),"Olomoucký kraj",(IF(AND(I3793&gt;=50011,I3793&lt;=50301),"Královéhradecký kraj",(IF(AND(I3793&gt;=54301,I3793&lt;=54303),"Královéhradecký kraj","0")))))))))))))))))))))))))))))))))))))))))))))))</f>
        <v>Jihomoravský kraj</v>
      </c>
      <c r="AB3793" t="s">
        <v>998</v>
      </c>
      <c r="AD3793" t="s">
        <v>998</v>
      </c>
      <c r="AE3793" t="s">
        <v>998</v>
      </c>
      <c r="AF3793" t="s">
        <v>998</v>
      </c>
      <c r="AG3793" s="107">
        <v>300</v>
      </c>
      <c r="AH3793" s="107">
        <v>0</v>
      </c>
      <c r="AI3793" s="107">
        <v>0</v>
      </c>
      <c r="AJ3793" t="s">
        <v>999</v>
      </c>
      <c r="AK3793" s="106">
        <v>44879</v>
      </c>
    </row>
    <row r="3794" spans="1:37" x14ac:dyDescent="0.45">
      <c r="A3794" t="s">
        <v>1124</v>
      </c>
      <c r="B3794" t="s">
        <v>6057</v>
      </c>
      <c r="C3794" t="s">
        <v>990</v>
      </c>
      <c r="D3794" t="s">
        <v>6058</v>
      </c>
      <c r="E3794" t="s">
        <v>992</v>
      </c>
      <c r="F3794" t="s">
        <v>6059</v>
      </c>
      <c r="G3794">
        <v>473</v>
      </c>
      <c r="H3794" t="s">
        <v>6059</v>
      </c>
      <c r="I3794">
        <v>66423</v>
      </c>
      <c r="K3794" t="s">
        <v>6060</v>
      </c>
      <c r="L3794" s="106">
        <v>32603</v>
      </c>
      <c r="M3794">
        <v>13390148</v>
      </c>
      <c r="N3794" t="s">
        <v>996</v>
      </c>
      <c r="O3794" t="s">
        <v>12</v>
      </c>
      <c r="P3794" t="s">
        <v>997</v>
      </c>
      <c r="R3794" s="109" t="str">
        <f>IF(OR(P3794="SB",Q3794="SB"),"SB",0)</f>
        <v>SB</v>
      </c>
      <c r="T3794" s="110" t="s">
        <v>998</v>
      </c>
      <c r="V3794" s="113" t="str">
        <f>IF(AND(I3794&gt;=10000,I3794&lt;=19900),"Praha",(IF(AND(I3794&gt;=25001,I3794&lt;=29501),"Středočeský kraj",(IF(AND(I3794&gt;=30100,I3794&lt;=34972),"Středočeský kraj",(IF(AND(I3794&gt;=35002,I3794&lt;=36271),"Karlovarský kraj",(IF(AND(I3794&gt;=37001,I3794&lt;=39201),"Jihočeský kraj",(IF(AND(I3794&gt;=39701,I3794&lt;=39901),"Jihočeský kraj",(IF(AND(I3794&gt;=39301,I3794&lt;=39601),"Kraj Vysočina",(IF(AND(I3794&gt;=58001,I3794&lt;=59501),"Kraj Vysočina",(IF(AND(I3794&gt;=67401,I3794&lt;=67602),"Kraj Vysočina",(IF(AND(I3794&gt;=40001,I3794&lt;=44101),"Ústecký kraj",(IF(AND(I3794&gt;=46001,I3794&lt;=47201),"Liberecký kraj",(IF(AND(I3794&gt;=51202,I3794&lt;=51401),"Liberecký kraj",(IF(AND(I3794&gt;=53002,I3794&lt;=53976),"Pardubický kraj",(IF(AND(I3794&gt;=56002,I3794&lt;=57201),"Pardubický kraj",(IF(AND(I3794&gt;=60200,I3794&lt;=67201),"Jihomoravský kraj",(IF(AND(I3794&gt;=67801,I3794&lt;=68501),"Jihomoravský kraj",(IF(AND(I3794&gt;=69002,I3794&lt;=69801),"Jihomoravský kraj",(IF(AND(I3794&gt;=68601,I3794&lt;=68801),"Zlínský kraj",(IF(AND(I3794&gt;=75501,I3794&lt;=76901),"Zlínský kraj",(IF(AND(I3794&gt;=70030,I3794&lt;=74901),"Moravskoslezský kraj",(IF(AND(I3794&gt;=75000,I3794&lt;=75368),"Olomoucký kraj",(IF(AND(I3794&gt;=77200,I3794&lt;=79862),"Olomoucký kraj",(IF(AND(I3794&gt;=50011,I3794&lt;=50301),"Královéhradecký kraj",(IF(AND(I3794&gt;=54301,I3794&lt;=54303),"Královéhradecký kraj","0")))))))))))))))))))))))))))))))))))))))))))))))</f>
        <v>Jihomoravský kraj</v>
      </c>
      <c r="AB3794" t="s">
        <v>998</v>
      </c>
      <c r="AD3794" t="s">
        <v>998</v>
      </c>
      <c r="AE3794" t="s">
        <v>998</v>
      </c>
      <c r="AF3794" t="s">
        <v>998</v>
      </c>
      <c r="AG3794" s="107">
        <v>0</v>
      </c>
      <c r="AH3794" s="107">
        <v>0</v>
      </c>
      <c r="AI3794" s="107">
        <v>0</v>
      </c>
      <c r="AJ3794" t="s">
        <v>1012</v>
      </c>
    </row>
    <row r="3795" spans="1:37" x14ac:dyDescent="0.45">
      <c r="A3795" t="s">
        <v>1416</v>
      </c>
      <c r="B3795" t="s">
        <v>15371</v>
      </c>
      <c r="C3795" t="s">
        <v>990</v>
      </c>
      <c r="D3795" t="s">
        <v>15372</v>
      </c>
      <c r="E3795" t="s">
        <v>992</v>
      </c>
      <c r="F3795" t="s">
        <v>15373</v>
      </c>
      <c r="G3795">
        <v>459</v>
      </c>
      <c r="H3795" t="s">
        <v>15373</v>
      </c>
      <c r="I3795">
        <v>66424</v>
      </c>
      <c r="K3795" t="s">
        <v>15374</v>
      </c>
      <c r="L3795" s="106">
        <v>42070</v>
      </c>
      <c r="M3795">
        <v>14647310</v>
      </c>
      <c r="N3795" t="s">
        <v>996</v>
      </c>
      <c r="O3795" t="s">
        <v>12</v>
      </c>
      <c r="P3795" t="s">
        <v>997</v>
      </c>
      <c r="R3795" s="109" t="str">
        <f>IF(OR(P3795="SB",Q3795="SB"),"SB",0)</f>
        <v>SB</v>
      </c>
      <c r="T3795" s="110" t="s">
        <v>998</v>
      </c>
      <c r="V3795" s="113" t="str">
        <f>IF(AND(I3795&gt;=10000,I3795&lt;=19900),"Praha",(IF(AND(I3795&gt;=25001,I3795&lt;=29501),"Středočeský kraj",(IF(AND(I3795&gt;=30100,I3795&lt;=34972),"Středočeský kraj",(IF(AND(I3795&gt;=35002,I3795&lt;=36271),"Karlovarský kraj",(IF(AND(I3795&gt;=37001,I3795&lt;=39201),"Jihočeský kraj",(IF(AND(I3795&gt;=39701,I3795&lt;=39901),"Jihočeský kraj",(IF(AND(I3795&gt;=39301,I3795&lt;=39601),"Kraj Vysočina",(IF(AND(I3795&gt;=58001,I3795&lt;=59501),"Kraj Vysočina",(IF(AND(I3795&gt;=67401,I3795&lt;=67602),"Kraj Vysočina",(IF(AND(I3795&gt;=40001,I3795&lt;=44101),"Ústecký kraj",(IF(AND(I3795&gt;=46001,I3795&lt;=47201),"Liberecký kraj",(IF(AND(I3795&gt;=51202,I3795&lt;=51401),"Liberecký kraj",(IF(AND(I3795&gt;=53002,I3795&lt;=53976),"Pardubický kraj",(IF(AND(I3795&gt;=56002,I3795&lt;=57201),"Pardubický kraj",(IF(AND(I3795&gt;=60200,I3795&lt;=67201),"Jihomoravský kraj",(IF(AND(I3795&gt;=67801,I3795&lt;=68501),"Jihomoravský kraj",(IF(AND(I3795&gt;=69002,I3795&lt;=69801),"Jihomoravský kraj",(IF(AND(I3795&gt;=68601,I3795&lt;=68801),"Zlínský kraj",(IF(AND(I3795&gt;=75501,I3795&lt;=76901),"Zlínský kraj",(IF(AND(I3795&gt;=70030,I3795&lt;=74901),"Moravskoslezský kraj",(IF(AND(I3795&gt;=75000,I3795&lt;=75368),"Olomoucký kraj",(IF(AND(I3795&gt;=77200,I3795&lt;=79862),"Olomoucký kraj",(IF(AND(I3795&gt;=50011,I3795&lt;=50301),"Královéhradecký kraj",(IF(AND(I3795&gt;=54301,I3795&lt;=54303),"Královéhradecký kraj","0")))))))))))))))))))))))))))))))))))))))))))))))</f>
        <v>Jihomoravský kraj</v>
      </c>
      <c r="AB3795" t="s">
        <v>998</v>
      </c>
      <c r="AD3795" t="s">
        <v>998</v>
      </c>
      <c r="AE3795" t="s">
        <v>998</v>
      </c>
      <c r="AF3795" t="s">
        <v>998</v>
      </c>
      <c r="AG3795" s="107">
        <v>300</v>
      </c>
      <c r="AH3795" s="107">
        <v>0</v>
      </c>
      <c r="AI3795" s="107">
        <v>0</v>
      </c>
      <c r="AJ3795" t="s">
        <v>999</v>
      </c>
      <c r="AK3795" s="106">
        <v>44923</v>
      </c>
    </row>
    <row r="3796" spans="1:37" x14ac:dyDescent="0.45">
      <c r="A3796" t="s">
        <v>1061</v>
      </c>
      <c r="B3796" t="s">
        <v>2551</v>
      </c>
      <c r="C3796" t="s">
        <v>990</v>
      </c>
      <c r="D3796" t="s">
        <v>2552</v>
      </c>
      <c r="E3796" t="s">
        <v>992</v>
      </c>
      <c r="F3796" t="s">
        <v>2553</v>
      </c>
      <c r="G3796">
        <v>300</v>
      </c>
      <c r="H3796" t="s">
        <v>2554</v>
      </c>
      <c r="I3796">
        <v>66431</v>
      </c>
      <c r="K3796" t="s">
        <v>2555</v>
      </c>
      <c r="L3796" s="106">
        <v>41154</v>
      </c>
      <c r="M3796">
        <v>14591332</v>
      </c>
      <c r="N3796" t="s">
        <v>1144</v>
      </c>
      <c r="O3796" t="s">
        <v>12</v>
      </c>
      <c r="P3796" t="s">
        <v>997</v>
      </c>
      <c r="R3796" s="109" t="str">
        <f>IF(OR(P3796="SB",Q3796="SB"),"SB",0)</f>
        <v>SB</v>
      </c>
      <c r="T3796" s="110" t="s">
        <v>998</v>
      </c>
      <c r="V3796" s="113" t="str">
        <f>IF(AND(I3796&gt;=10000,I3796&lt;=19900),"Praha",(IF(AND(I3796&gt;=25001,I3796&lt;=29501),"Středočeský kraj",(IF(AND(I3796&gt;=30100,I3796&lt;=34972),"Středočeský kraj",(IF(AND(I3796&gt;=35002,I3796&lt;=36271),"Karlovarský kraj",(IF(AND(I3796&gt;=37001,I3796&lt;=39201),"Jihočeský kraj",(IF(AND(I3796&gt;=39701,I3796&lt;=39901),"Jihočeský kraj",(IF(AND(I3796&gt;=39301,I3796&lt;=39601),"Kraj Vysočina",(IF(AND(I3796&gt;=58001,I3796&lt;=59501),"Kraj Vysočina",(IF(AND(I3796&gt;=67401,I3796&lt;=67602),"Kraj Vysočina",(IF(AND(I3796&gt;=40001,I3796&lt;=44101),"Ústecký kraj",(IF(AND(I3796&gt;=46001,I3796&lt;=47201),"Liberecký kraj",(IF(AND(I3796&gt;=51202,I3796&lt;=51401),"Liberecký kraj",(IF(AND(I3796&gt;=53002,I3796&lt;=53976),"Pardubický kraj",(IF(AND(I3796&gt;=56002,I3796&lt;=57201),"Pardubický kraj",(IF(AND(I3796&gt;=60200,I3796&lt;=67201),"Jihomoravský kraj",(IF(AND(I3796&gt;=67801,I3796&lt;=68501),"Jihomoravský kraj",(IF(AND(I3796&gt;=69002,I3796&lt;=69801),"Jihomoravský kraj",(IF(AND(I3796&gt;=68601,I3796&lt;=68801),"Zlínský kraj",(IF(AND(I3796&gt;=75501,I3796&lt;=76901),"Zlínský kraj",(IF(AND(I3796&gt;=70030,I3796&lt;=74901),"Moravskoslezský kraj",(IF(AND(I3796&gt;=75000,I3796&lt;=75368),"Olomoucký kraj",(IF(AND(I3796&gt;=77200,I3796&lt;=79862),"Olomoucký kraj",(IF(AND(I3796&gt;=50011,I3796&lt;=50301),"Královéhradecký kraj",(IF(AND(I3796&gt;=54301,I3796&lt;=54303),"Královéhradecký kraj","0")))))))))))))))))))))))))))))))))))))))))))))))</f>
        <v>Jihomoravský kraj</v>
      </c>
      <c r="AB3796" t="s">
        <v>998</v>
      </c>
      <c r="AD3796" t="s">
        <v>998</v>
      </c>
      <c r="AE3796" t="s">
        <v>998</v>
      </c>
      <c r="AF3796" t="s">
        <v>998</v>
      </c>
      <c r="AG3796" s="107">
        <v>300</v>
      </c>
      <c r="AH3796" s="107">
        <v>0</v>
      </c>
      <c r="AI3796" s="107">
        <v>0</v>
      </c>
      <c r="AJ3796" t="s">
        <v>999</v>
      </c>
      <c r="AK3796" s="106">
        <v>44877</v>
      </c>
    </row>
    <row r="3797" spans="1:37" x14ac:dyDescent="0.45">
      <c r="A3797" t="s">
        <v>1254</v>
      </c>
      <c r="B3797" t="s">
        <v>4500</v>
      </c>
      <c r="C3797" t="s">
        <v>990</v>
      </c>
      <c r="D3797" t="s">
        <v>4507</v>
      </c>
      <c r="E3797" t="s">
        <v>992</v>
      </c>
      <c r="F3797" t="s">
        <v>4508</v>
      </c>
      <c r="G3797">
        <v>4</v>
      </c>
      <c r="H3797" t="s">
        <v>2013</v>
      </c>
      <c r="I3797">
        <v>66431</v>
      </c>
      <c r="K3797" t="s">
        <v>4509</v>
      </c>
      <c r="L3797" s="106">
        <v>32466</v>
      </c>
      <c r="M3797">
        <v>13389542</v>
      </c>
      <c r="N3797" t="s">
        <v>996</v>
      </c>
      <c r="O3797" t="s">
        <v>12</v>
      </c>
      <c r="P3797" t="s">
        <v>997</v>
      </c>
      <c r="R3797" s="109" t="str">
        <f>IF(OR(P3797="SB",Q3797="SB"),"SB",0)</f>
        <v>SB</v>
      </c>
      <c r="T3797" s="110" t="s">
        <v>998</v>
      </c>
      <c r="V3797" s="113" t="str">
        <f>IF(AND(I3797&gt;=10000,I3797&lt;=19900),"Praha",(IF(AND(I3797&gt;=25001,I3797&lt;=29501),"Středočeský kraj",(IF(AND(I3797&gt;=30100,I3797&lt;=34972),"Středočeský kraj",(IF(AND(I3797&gt;=35002,I3797&lt;=36271),"Karlovarský kraj",(IF(AND(I3797&gt;=37001,I3797&lt;=39201),"Jihočeský kraj",(IF(AND(I3797&gt;=39701,I3797&lt;=39901),"Jihočeský kraj",(IF(AND(I3797&gt;=39301,I3797&lt;=39601),"Kraj Vysočina",(IF(AND(I3797&gt;=58001,I3797&lt;=59501),"Kraj Vysočina",(IF(AND(I3797&gt;=67401,I3797&lt;=67602),"Kraj Vysočina",(IF(AND(I3797&gt;=40001,I3797&lt;=44101),"Ústecký kraj",(IF(AND(I3797&gt;=46001,I3797&lt;=47201),"Liberecký kraj",(IF(AND(I3797&gt;=51202,I3797&lt;=51401),"Liberecký kraj",(IF(AND(I3797&gt;=53002,I3797&lt;=53976),"Pardubický kraj",(IF(AND(I3797&gt;=56002,I3797&lt;=57201),"Pardubický kraj",(IF(AND(I3797&gt;=60200,I3797&lt;=67201),"Jihomoravský kraj",(IF(AND(I3797&gt;=67801,I3797&lt;=68501),"Jihomoravský kraj",(IF(AND(I3797&gt;=69002,I3797&lt;=69801),"Jihomoravský kraj",(IF(AND(I3797&gt;=68601,I3797&lt;=68801),"Zlínský kraj",(IF(AND(I3797&gt;=75501,I3797&lt;=76901),"Zlínský kraj",(IF(AND(I3797&gt;=70030,I3797&lt;=74901),"Moravskoslezský kraj",(IF(AND(I3797&gt;=75000,I3797&lt;=75368),"Olomoucký kraj",(IF(AND(I3797&gt;=77200,I3797&lt;=79862),"Olomoucký kraj",(IF(AND(I3797&gt;=50011,I3797&lt;=50301),"Královéhradecký kraj",(IF(AND(I3797&gt;=54301,I3797&lt;=54303),"Královéhradecký kraj","0")))))))))))))))))))))))))))))))))))))))))))))))</f>
        <v>Jihomoravský kraj</v>
      </c>
      <c r="AB3797" t="s">
        <v>998</v>
      </c>
      <c r="AD3797" t="s">
        <v>998</v>
      </c>
      <c r="AE3797" t="s">
        <v>998</v>
      </c>
      <c r="AF3797" t="s">
        <v>998</v>
      </c>
      <c r="AG3797" s="107">
        <v>0</v>
      </c>
      <c r="AH3797" s="107">
        <v>0</v>
      </c>
      <c r="AI3797" s="107">
        <v>0</v>
      </c>
      <c r="AJ3797" t="s">
        <v>1012</v>
      </c>
    </row>
    <row r="3798" spans="1:37" x14ac:dyDescent="0.45">
      <c r="A3798" t="s">
        <v>5396</v>
      </c>
      <c r="B3798" t="s">
        <v>16300</v>
      </c>
      <c r="C3798" t="s">
        <v>990</v>
      </c>
      <c r="D3798" t="s">
        <v>16301</v>
      </c>
      <c r="E3798" t="s">
        <v>992</v>
      </c>
      <c r="F3798" t="s">
        <v>16302</v>
      </c>
      <c r="G3798">
        <v>561</v>
      </c>
      <c r="H3798" t="s">
        <v>1005</v>
      </c>
      <c r="I3798">
        <v>66431</v>
      </c>
      <c r="K3798" t="s">
        <v>16303</v>
      </c>
      <c r="L3798" s="106">
        <v>39444</v>
      </c>
      <c r="M3798">
        <v>14724304</v>
      </c>
      <c r="N3798" t="s">
        <v>996</v>
      </c>
      <c r="O3798" t="s">
        <v>12</v>
      </c>
      <c r="P3798" t="s">
        <v>997</v>
      </c>
      <c r="R3798" s="109" t="str">
        <f>IF(OR(P3798="SB",Q3798="SB"),"SB",0)</f>
        <v>SB</v>
      </c>
      <c r="T3798" s="110" t="s">
        <v>998</v>
      </c>
      <c r="V3798" s="113" t="str">
        <f>IF(AND(I3798&gt;=10000,I3798&lt;=19900),"Praha",(IF(AND(I3798&gt;=25001,I3798&lt;=29501),"Středočeský kraj",(IF(AND(I3798&gt;=30100,I3798&lt;=34972),"Středočeský kraj",(IF(AND(I3798&gt;=35002,I3798&lt;=36271),"Karlovarský kraj",(IF(AND(I3798&gt;=37001,I3798&lt;=39201),"Jihočeský kraj",(IF(AND(I3798&gt;=39701,I3798&lt;=39901),"Jihočeský kraj",(IF(AND(I3798&gt;=39301,I3798&lt;=39601),"Kraj Vysočina",(IF(AND(I3798&gt;=58001,I3798&lt;=59501),"Kraj Vysočina",(IF(AND(I3798&gt;=67401,I3798&lt;=67602),"Kraj Vysočina",(IF(AND(I3798&gt;=40001,I3798&lt;=44101),"Ústecký kraj",(IF(AND(I3798&gt;=46001,I3798&lt;=47201),"Liberecký kraj",(IF(AND(I3798&gt;=51202,I3798&lt;=51401),"Liberecký kraj",(IF(AND(I3798&gt;=53002,I3798&lt;=53976),"Pardubický kraj",(IF(AND(I3798&gt;=56002,I3798&lt;=57201),"Pardubický kraj",(IF(AND(I3798&gt;=60200,I3798&lt;=67201),"Jihomoravský kraj",(IF(AND(I3798&gt;=67801,I3798&lt;=68501),"Jihomoravský kraj",(IF(AND(I3798&gt;=69002,I3798&lt;=69801),"Jihomoravský kraj",(IF(AND(I3798&gt;=68601,I3798&lt;=68801),"Zlínský kraj",(IF(AND(I3798&gt;=75501,I3798&lt;=76901),"Zlínský kraj",(IF(AND(I3798&gt;=70030,I3798&lt;=74901),"Moravskoslezský kraj",(IF(AND(I3798&gt;=75000,I3798&lt;=75368),"Olomoucký kraj",(IF(AND(I3798&gt;=77200,I3798&lt;=79862),"Olomoucký kraj",(IF(AND(I3798&gt;=50011,I3798&lt;=50301),"Královéhradecký kraj",(IF(AND(I3798&gt;=54301,I3798&lt;=54303),"Královéhradecký kraj","0")))))))))))))))))))))))))))))))))))))))))))))))</f>
        <v>Jihomoravský kraj</v>
      </c>
      <c r="AB3798" t="s">
        <v>998</v>
      </c>
      <c r="AD3798" t="s">
        <v>998</v>
      </c>
      <c r="AE3798" t="s">
        <v>998</v>
      </c>
      <c r="AF3798" t="s">
        <v>998</v>
      </c>
      <c r="AG3798" s="107">
        <v>300</v>
      </c>
      <c r="AH3798" s="107">
        <v>0</v>
      </c>
      <c r="AI3798" s="107">
        <v>0</v>
      </c>
      <c r="AJ3798" t="s">
        <v>999</v>
      </c>
      <c r="AK3798" s="106">
        <v>44924</v>
      </c>
    </row>
    <row r="3799" spans="1:37" x14ac:dyDescent="0.45">
      <c r="A3799" t="s">
        <v>1468</v>
      </c>
      <c r="B3799" t="s">
        <v>16304</v>
      </c>
      <c r="C3799" t="s">
        <v>1002</v>
      </c>
      <c r="D3799" t="s">
        <v>16305</v>
      </c>
      <c r="E3799" t="s">
        <v>992</v>
      </c>
      <c r="F3799" t="s">
        <v>16302</v>
      </c>
      <c r="G3799">
        <v>561</v>
      </c>
      <c r="H3799" t="s">
        <v>1005</v>
      </c>
      <c r="I3799">
        <v>66431</v>
      </c>
      <c r="K3799" t="s">
        <v>16303</v>
      </c>
      <c r="L3799" s="106">
        <v>37896</v>
      </c>
      <c r="M3799">
        <v>14747744</v>
      </c>
      <c r="N3799" t="s">
        <v>996</v>
      </c>
      <c r="O3799" t="s">
        <v>12</v>
      </c>
      <c r="P3799" t="s">
        <v>997</v>
      </c>
      <c r="R3799" s="109" t="str">
        <f>IF(OR(P3799="SB",Q3799="SB"),"SB",0)</f>
        <v>SB</v>
      </c>
      <c r="T3799" s="110" t="s">
        <v>998</v>
      </c>
      <c r="V3799" s="113" t="str">
        <f>IF(AND(I3799&gt;=10000,I3799&lt;=19900),"Praha",(IF(AND(I3799&gt;=25001,I3799&lt;=29501),"Středočeský kraj",(IF(AND(I3799&gt;=30100,I3799&lt;=34972),"Středočeský kraj",(IF(AND(I3799&gt;=35002,I3799&lt;=36271),"Karlovarský kraj",(IF(AND(I3799&gt;=37001,I3799&lt;=39201),"Jihočeský kraj",(IF(AND(I3799&gt;=39701,I3799&lt;=39901),"Jihočeský kraj",(IF(AND(I3799&gt;=39301,I3799&lt;=39601),"Kraj Vysočina",(IF(AND(I3799&gt;=58001,I3799&lt;=59501),"Kraj Vysočina",(IF(AND(I3799&gt;=67401,I3799&lt;=67602),"Kraj Vysočina",(IF(AND(I3799&gt;=40001,I3799&lt;=44101),"Ústecký kraj",(IF(AND(I3799&gt;=46001,I3799&lt;=47201),"Liberecký kraj",(IF(AND(I3799&gt;=51202,I3799&lt;=51401),"Liberecký kraj",(IF(AND(I3799&gt;=53002,I3799&lt;=53976),"Pardubický kraj",(IF(AND(I3799&gt;=56002,I3799&lt;=57201),"Pardubický kraj",(IF(AND(I3799&gt;=60200,I3799&lt;=67201),"Jihomoravský kraj",(IF(AND(I3799&gt;=67801,I3799&lt;=68501),"Jihomoravský kraj",(IF(AND(I3799&gt;=69002,I3799&lt;=69801),"Jihomoravský kraj",(IF(AND(I3799&gt;=68601,I3799&lt;=68801),"Zlínský kraj",(IF(AND(I3799&gt;=75501,I3799&lt;=76901),"Zlínský kraj",(IF(AND(I3799&gt;=70030,I3799&lt;=74901),"Moravskoslezský kraj",(IF(AND(I3799&gt;=75000,I3799&lt;=75368),"Olomoucký kraj",(IF(AND(I3799&gt;=77200,I3799&lt;=79862),"Olomoucký kraj",(IF(AND(I3799&gt;=50011,I3799&lt;=50301),"Královéhradecký kraj",(IF(AND(I3799&gt;=54301,I3799&lt;=54303),"Královéhradecký kraj","0")))))))))))))))))))))))))))))))))))))))))))))))</f>
        <v>Jihomoravský kraj</v>
      </c>
      <c r="AB3799" t="s">
        <v>998</v>
      </c>
      <c r="AD3799" t="s">
        <v>998</v>
      </c>
      <c r="AE3799" t="s">
        <v>998</v>
      </c>
      <c r="AF3799" t="s">
        <v>998</v>
      </c>
      <c r="AG3799" s="107">
        <v>300</v>
      </c>
      <c r="AH3799" s="107">
        <v>0</v>
      </c>
      <c r="AI3799" s="107">
        <v>0</v>
      </c>
      <c r="AJ3799" t="s">
        <v>999</v>
      </c>
      <c r="AK3799" s="106">
        <v>44924</v>
      </c>
    </row>
    <row r="3800" spans="1:37" x14ac:dyDescent="0.45">
      <c r="A3800" t="s">
        <v>1407</v>
      </c>
      <c r="B3800" t="s">
        <v>16875</v>
      </c>
      <c r="C3800" t="s">
        <v>1002</v>
      </c>
      <c r="D3800" t="s">
        <v>16876</v>
      </c>
      <c r="E3800" t="s">
        <v>992</v>
      </c>
      <c r="F3800" t="s">
        <v>2553</v>
      </c>
      <c r="G3800">
        <v>138</v>
      </c>
      <c r="H3800" t="s">
        <v>1005</v>
      </c>
      <c r="I3800">
        <v>66431</v>
      </c>
      <c r="K3800" t="s">
        <v>16877</v>
      </c>
      <c r="L3800" s="106">
        <v>39310</v>
      </c>
      <c r="M3800">
        <v>14584864</v>
      </c>
      <c r="N3800" t="s">
        <v>1144</v>
      </c>
      <c r="O3800" t="s">
        <v>12</v>
      </c>
      <c r="P3800" t="s">
        <v>997</v>
      </c>
      <c r="R3800" s="109" t="str">
        <f>IF(OR(P3800="SB",Q3800="SB"),"SB",0)</f>
        <v>SB</v>
      </c>
      <c r="V3800" s="113" t="str">
        <f>IF(AND(I3800&gt;=10000,I3800&lt;=19900),"Praha",(IF(AND(I3800&gt;=25001,I3800&lt;=29501),"Středočeský kraj",(IF(AND(I3800&gt;=30100,I3800&lt;=34972),"Středočeský kraj",(IF(AND(I3800&gt;=35002,I3800&lt;=36271),"Karlovarský kraj",(IF(AND(I3800&gt;=37001,I3800&lt;=39201),"Jihočeský kraj",(IF(AND(I3800&gt;=39701,I3800&lt;=39901),"Jihočeský kraj",(IF(AND(I3800&gt;=39301,I3800&lt;=39601),"Kraj Vysočina",(IF(AND(I3800&gt;=58001,I3800&lt;=59501),"Kraj Vysočina",(IF(AND(I3800&gt;=67401,I3800&lt;=67602),"Kraj Vysočina",(IF(AND(I3800&gt;=40001,I3800&lt;=44101),"Ústecký kraj",(IF(AND(I3800&gt;=46001,I3800&lt;=47201),"Liberecký kraj",(IF(AND(I3800&gt;=51202,I3800&lt;=51401),"Liberecký kraj",(IF(AND(I3800&gt;=53002,I3800&lt;=53976),"Pardubický kraj",(IF(AND(I3800&gt;=56002,I3800&lt;=57201),"Pardubický kraj",(IF(AND(I3800&gt;=60200,I3800&lt;=67201),"Jihomoravský kraj",(IF(AND(I3800&gt;=67801,I3800&lt;=68501),"Jihomoravský kraj",(IF(AND(I3800&gt;=69002,I3800&lt;=69801),"Jihomoravský kraj",(IF(AND(I3800&gt;=68601,I3800&lt;=68801),"Zlínský kraj",(IF(AND(I3800&gt;=75501,I3800&lt;=76901),"Zlínský kraj",(IF(AND(I3800&gt;=70030,I3800&lt;=74901),"Moravskoslezský kraj",(IF(AND(I3800&gt;=75000,I3800&lt;=75368),"Olomoucký kraj",(IF(AND(I3800&gt;=77200,I3800&lt;=79862),"Olomoucký kraj",(IF(AND(I3800&gt;=50011,I3800&lt;=50301),"Královéhradecký kraj",(IF(AND(I3800&gt;=54301,I3800&lt;=54303),"Královéhradecký kraj","0")))))))))))))))))))))))))))))))))))))))))))))))</f>
        <v>Jihomoravský kraj</v>
      </c>
      <c r="AD3800" t="s">
        <v>998</v>
      </c>
      <c r="AE3800" t="s">
        <v>998</v>
      </c>
      <c r="AF3800" t="s">
        <v>998</v>
      </c>
      <c r="AG3800" s="107">
        <v>300</v>
      </c>
      <c r="AH3800" s="107">
        <v>0</v>
      </c>
      <c r="AI3800" s="107">
        <v>0</v>
      </c>
      <c r="AJ3800" t="s">
        <v>999</v>
      </c>
      <c r="AK3800" s="106">
        <v>44877</v>
      </c>
    </row>
    <row r="3801" spans="1:37" x14ac:dyDescent="0.45">
      <c r="A3801" t="s">
        <v>1128</v>
      </c>
      <c r="B3801" t="s">
        <v>4980</v>
      </c>
      <c r="C3801" t="s">
        <v>990</v>
      </c>
      <c r="D3801" t="s">
        <v>4981</v>
      </c>
      <c r="E3801" t="s">
        <v>992</v>
      </c>
      <c r="F3801" t="s">
        <v>4982</v>
      </c>
      <c r="G3801">
        <v>241</v>
      </c>
      <c r="H3801" t="s">
        <v>4983</v>
      </c>
      <c r="I3801">
        <v>66432</v>
      </c>
      <c r="J3801">
        <v>603435163</v>
      </c>
      <c r="K3801" t="s">
        <v>4984</v>
      </c>
      <c r="L3801" s="106">
        <v>33005</v>
      </c>
      <c r="M3801">
        <v>10607864</v>
      </c>
      <c r="N3801" t="s">
        <v>996</v>
      </c>
      <c r="O3801" t="s">
        <v>12</v>
      </c>
      <c r="P3801" t="s">
        <v>997</v>
      </c>
      <c r="R3801" s="109" t="str">
        <f>IF(OR(P3801="SB",Q3801="SB"),"SB",0)</f>
        <v>SB</v>
      </c>
      <c r="T3801" s="110">
        <v>10742</v>
      </c>
      <c r="U3801" t="s">
        <v>19633</v>
      </c>
      <c r="V3801" s="113" t="str">
        <f>IF(AND(I3801&gt;=10000,I3801&lt;=19900),"Praha",(IF(AND(I3801&gt;=25001,I3801&lt;=29501),"Středočeský kraj",(IF(AND(I3801&gt;=30100,I3801&lt;=34972),"Středočeský kraj",(IF(AND(I3801&gt;=35002,I3801&lt;=36271),"Karlovarský kraj",(IF(AND(I3801&gt;=37001,I3801&lt;=39201),"Jihočeský kraj",(IF(AND(I3801&gt;=39701,I3801&lt;=39901),"Jihočeský kraj",(IF(AND(I3801&gt;=39301,I3801&lt;=39601),"Kraj Vysočina",(IF(AND(I3801&gt;=58001,I3801&lt;=59501),"Kraj Vysočina",(IF(AND(I3801&gt;=67401,I3801&lt;=67602),"Kraj Vysočina",(IF(AND(I3801&gt;=40001,I3801&lt;=44101),"Ústecký kraj",(IF(AND(I3801&gt;=46001,I3801&lt;=47201),"Liberecký kraj",(IF(AND(I3801&gt;=51202,I3801&lt;=51401),"Liberecký kraj",(IF(AND(I3801&gt;=53002,I3801&lt;=53976),"Pardubický kraj",(IF(AND(I3801&gt;=56002,I3801&lt;=57201),"Pardubický kraj",(IF(AND(I3801&gt;=60200,I3801&lt;=67201),"Jihomoravský kraj",(IF(AND(I3801&gt;=67801,I3801&lt;=68501),"Jihomoravský kraj",(IF(AND(I3801&gt;=69002,I3801&lt;=69801),"Jihomoravský kraj",(IF(AND(I3801&gt;=68601,I3801&lt;=68801),"Zlínský kraj",(IF(AND(I3801&gt;=75501,I3801&lt;=76901),"Zlínský kraj",(IF(AND(I3801&gt;=70030,I3801&lt;=74901),"Moravskoslezský kraj",(IF(AND(I3801&gt;=75000,I3801&lt;=75368),"Olomoucký kraj",(IF(AND(I3801&gt;=77200,I3801&lt;=79862),"Olomoucký kraj",(IF(AND(I3801&gt;=50011,I3801&lt;=50301),"Královéhradecký kraj",(IF(AND(I3801&gt;=54301,I3801&lt;=54303),"Královéhradecký kraj","0")))))))))))))))))))))))))))))))))))))))))))))))</f>
        <v>Jihomoravský kraj</v>
      </c>
      <c r="AD3801" t="s">
        <v>998</v>
      </c>
      <c r="AE3801" t="s">
        <v>998</v>
      </c>
      <c r="AF3801" t="s">
        <v>998</v>
      </c>
      <c r="AG3801" s="107">
        <v>0</v>
      </c>
      <c r="AH3801" s="107">
        <v>0</v>
      </c>
      <c r="AI3801" s="107">
        <v>0</v>
      </c>
      <c r="AJ3801" t="s">
        <v>1012</v>
      </c>
    </row>
    <row r="3802" spans="1:37" x14ac:dyDescent="0.45">
      <c r="A3802" t="s">
        <v>1036</v>
      </c>
      <c r="B3802" t="s">
        <v>12793</v>
      </c>
      <c r="C3802" t="s">
        <v>1002</v>
      </c>
      <c r="D3802" t="s">
        <v>12806</v>
      </c>
      <c r="E3802" t="s">
        <v>992</v>
      </c>
      <c r="F3802" t="s">
        <v>4070</v>
      </c>
      <c r="G3802">
        <v>247</v>
      </c>
      <c r="H3802" t="s">
        <v>4070</v>
      </c>
      <c r="I3802">
        <v>66432</v>
      </c>
      <c r="K3802" t="s">
        <v>12807</v>
      </c>
      <c r="L3802" s="106">
        <v>34353</v>
      </c>
      <c r="M3802">
        <v>14623159</v>
      </c>
      <c r="N3802" t="s">
        <v>996</v>
      </c>
      <c r="O3802" t="s">
        <v>12</v>
      </c>
      <c r="P3802" t="s">
        <v>997</v>
      </c>
      <c r="R3802" s="109" t="str">
        <f>IF(OR(P3802="SB",Q3802="SB"),"SB",0)</f>
        <v>SB</v>
      </c>
      <c r="T3802" s="110" t="s">
        <v>998</v>
      </c>
      <c r="V3802" s="113" t="str">
        <f>IF(AND(I3802&gt;=10000,I3802&lt;=19900),"Praha",(IF(AND(I3802&gt;=25001,I3802&lt;=29501),"Středočeský kraj",(IF(AND(I3802&gt;=30100,I3802&lt;=34972),"Středočeský kraj",(IF(AND(I3802&gt;=35002,I3802&lt;=36271),"Karlovarský kraj",(IF(AND(I3802&gt;=37001,I3802&lt;=39201),"Jihočeský kraj",(IF(AND(I3802&gt;=39701,I3802&lt;=39901),"Jihočeský kraj",(IF(AND(I3802&gt;=39301,I3802&lt;=39601),"Kraj Vysočina",(IF(AND(I3802&gt;=58001,I3802&lt;=59501),"Kraj Vysočina",(IF(AND(I3802&gt;=67401,I3802&lt;=67602),"Kraj Vysočina",(IF(AND(I3802&gt;=40001,I3802&lt;=44101),"Ústecký kraj",(IF(AND(I3802&gt;=46001,I3802&lt;=47201),"Liberecký kraj",(IF(AND(I3802&gt;=51202,I3802&lt;=51401),"Liberecký kraj",(IF(AND(I3802&gt;=53002,I3802&lt;=53976),"Pardubický kraj",(IF(AND(I3802&gt;=56002,I3802&lt;=57201),"Pardubický kraj",(IF(AND(I3802&gt;=60200,I3802&lt;=67201),"Jihomoravský kraj",(IF(AND(I3802&gt;=67801,I3802&lt;=68501),"Jihomoravský kraj",(IF(AND(I3802&gt;=69002,I3802&lt;=69801),"Jihomoravský kraj",(IF(AND(I3802&gt;=68601,I3802&lt;=68801),"Zlínský kraj",(IF(AND(I3802&gt;=75501,I3802&lt;=76901),"Zlínský kraj",(IF(AND(I3802&gt;=70030,I3802&lt;=74901),"Moravskoslezský kraj",(IF(AND(I3802&gt;=75000,I3802&lt;=75368),"Olomoucký kraj",(IF(AND(I3802&gt;=77200,I3802&lt;=79862),"Olomoucký kraj",(IF(AND(I3802&gt;=50011,I3802&lt;=50301),"Královéhradecký kraj",(IF(AND(I3802&gt;=54301,I3802&lt;=54303),"Královéhradecký kraj","0")))))))))))))))))))))))))))))))))))))))))))))))</f>
        <v>Jihomoravský kraj</v>
      </c>
      <c r="AB3802" t="s">
        <v>998</v>
      </c>
      <c r="AD3802" t="s">
        <v>998</v>
      </c>
      <c r="AE3802" t="s">
        <v>998</v>
      </c>
      <c r="AF3802" t="s">
        <v>998</v>
      </c>
      <c r="AG3802" s="107">
        <v>0</v>
      </c>
      <c r="AH3802" s="107">
        <v>0</v>
      </c>
      <c r="AI3802" s="107">
        <v>0</v>
      </c>
      <c r="AJ3802" t="s">
        <v>1012</v>
      </c>
    </row>
    <row r="3803" spans="1:37" x14ac:dyDescent="0.45">
      <c r="A3803" t="s">
        <v>1130</v>
      </c>
      <c r="B3803" t="s">
        <v>17998</v>
      </c>
      <c r="C3803" t="s">
        <v>990</v>
      </c>
      <c r="D3803" t="s">
        <v>17999</v>
      </c>
      <c r="E3803" t="s">
        <v>992</v>
      </c>
      <c r="F3803" t="s">
        <v>3669</v>
      </c>
      <c r="G3803">
        <v>4</v>
      </c>
      <c r="H3803" t="s">
        <v>2280</v>
      </c>
      <c r="I3803">
        <v>66434</v>
      </c>
      <c r="J3803" s="108">
        <v>774325111</v>
      </c>
      <c r="K3803" t="s">
        <v>18000</v>
      </c>
      <c r="L3803" s="106">
        <v>40096</v>
      </c>
      <c r="M3803">
        <v>14501709</v>
      </c>
      <c r="N3803" t="s">
        <v>1182</v>
      </c>
      <c r="O3803" t="s">
        <v>1015</v>
      </c>
      <c r="P3803" t="s">
        <v>997</v>
      </c>
      <c r="R3803" s="109" t="str">
        <f>IF(OR(P3803="SB",Q3803="SB"),"SB",0)</f>
        <v>SB</v>
      </c>
      <c r="T3803" s="110">
        <v>2018465</v>
      </c>
      <c r="U3803" t="s">
        <v>19633</v>
      </c>
      <c r="V3803" s="113" t="str">
        <f>IF(AND(I3803&gt;=10000,I3803&lt;=19900),"Praha",(IF(AND(I3803&gt;=25001,I3803&lt;=29501),"Středočeský kraj",(IF(AND(I3803&gt;=30100,I3803&lt;=34972),"Středočeský kraj",(IF(AND(I3803&gt;=35002,I3803&lt;=36271),"Karlovarský kraj",(IF(AND(I3803&gt;=37001,I3803&lt;=39201),"Jihočeský kraj",(IF(AND(I3803&gt;=39701,I3803&lt;=39901),"Jihočeský kraj",(IF(AND(I3803&gt;=39301,I3803&lt;=39601),"Kraj Vysočina",(IF(AND(I3803&gt;=58001,I3803&lt;=59501),"Kraj Vysočina",(IF(AND(I3803&gt;=67401,I3803&lt;=67602),"Kraj Vysočina",(IF(AND(I3803&gt;=40001,I3803&lt;=44101),"Ústecký kraj",(IF(AND(I3803&gt;=46001,I3803&lt;=47201),"Liberecký kraj",(IF(AND(I3803&gt;=51202,I3803&lt;=51401),"Liberecký kraj",(IF(AND(I3803&gt;=53002,I3803&lt;=53976),"Pardubický kraj",(IF(AND(I3803&gt;=56002,I3803&lt;=57201),"Pardubický kraj",(IF(AND(I3803&gt;=60200,I3803&lt;=67201),"Jihomoravský kraj",(IF(AND(I3803&gt;=67801,I3803&lt;=68501),"Jihomoravský kraj",(IF(AND(I3803&gt;=69002,I3803&lt;=69801),"Jihomoravský kraj",(IF(AND(I3803&gt;=68601,I3803&lt;=68801),"Zlínský kraj",(IF(AND(I3803&gt;=75501,I3803&lt;=76901),"Zlínský kraj",(IF(AND(I3803&gt;=70030,I3803&lt;=74901),"Moravskoslezský kraj",(IF(AND(I3803&gt;=75000,I3803&lt;=75368),"Olomoucký kraj",(IF(AND(I3803&gt;=77200,I3803&lt;=79862),"Olomoucký kraj",(IF(AND(I3803&gt;=50011,I3803&lt;=50301),"Královéhradecký kraj",(IF(AND(I3803&gt;=54301,I3803&lt;=54303),"Královéhradecký kraj","0")))))))))))))))))))))))))))))))))))))))))))))))</f>
        <v>Jihomoravský kraj</v>
      </c>
      <c r="AD3803" t="s">
        <v>998</v>
      </c>
      <c r="AE3803" t="s">
        <v>998</v>
      </c>
      <c r="AF3803" t="s">
        <v>998</v>
      </c>
      <c r="AG3803" s="107">
        <v>0</v>
      </c>
      <c r="AH3803" s="107">
        <v>0</v>
      </c>
      <c r="AI3803" s="107">
        <v>0</v>
      </c>
      <c r="AJ3803" t="s">
        <v>1012</v>
      </c>
    </row>
    <row r="3804" spans="1:37" x14ac:dyDescent="0.45">
      <c r="A3804" t="s">
        <v>1076</v>
      </c>
      <c r="B3804" t="s">
        <v>14417</v>
      </c>
      <c r="C3804" t="s">
        <v>990</v>
      </c>
      <c r="D3804" t="s">
        <v>14418</v>
      </c>
      <c r="E3804" t="s">
        <v>992</v>
      </c>
      <c r="F3804" t="s">
        <v>14419</v>
      </c>
      <c r="G3804">
        <v>1542</v>
      </c>
      <c r="H3804" t="s">
        <v>2280</v>
      </c>
      <c r="I3804">
        <v>66434</v>
      </c>
      <c r="K3804" t="s">
        <v>14420</v>
      </c>
      <c r="L3804" s="106">
        <v>38172</v>
      </c>
      <c r="M3804">
        <v>14905166</v>
      </c>
      <c r="N3804" t="s">
        <v>2063</v>
      </c>
      <c r="O3804" t="s">
        <v>1173</v>
      </c>
      <c r="P3804" t="s">
        <v>997</v>
      </c>
      <c r="R3804" s="109" t="str">
        <f>IF(OR(P3804="SB",Q3804="SB"),"SB",0)</f>
        <v>SB</v>
      </c>
      <c r="T3804" s="110">
        <v>2019149</v>
      </c>
      <c r="U3804" t="s">
        <v>19633</v>
      </c>
      <c r="V3804" s="113" t="str">
        <f>IF(AND(I3804&gt;=10000,I3804&lt;=19900),"Praha",(IF(AND(I3804&gt;=25001,I3804&lt;=29501),"Středočeský kraj",(IF(AND(I3804&gt;=30100,I3804&lt;=34972),"Středočeský kraj",(IF(AND(I3804&gt;=35002,I3804&lt;=36271),"Karlovarský kraj",(IF(AND(I3804&gt;=37001,I3804&lt;=39201),"Jihočeský kraj",(IF(AND(I3804&gt;=39701,I3804&lt;=39901),"Jihočeský kraj",(IF(AND(I3804&gt;=39301,I3804&lt;=39601),"Kraj Vysočina",(IF(AND(I3804&gt;=58001,I3804&lt;=59501),"Kraj Vysočina",(IF(AND(I3804&gt;=67401,I3804&lt;=67602),"Kraj Vysočina",(IF(AND(I3804&gt;=40001,I3804&lt;=44101),"Ústecký kraj",(IF(AND(I3804&gt;=46001,I3804&lt;=47201),"Liberecký kraj",(IF(AND(I3804&gt;=51202,I3804&lt;=51401),"Liberecký kraj",(IF(AND(I3804&gt;=53002,I3804&lt;=53976),"Pardubický kraj",(IF(AND(I3804&gt;=56002,I3804&lt;=57201),"Pardubický kraj",(IF(AND(I3804&gt;=60200,I3804&lt;=67201),"Jihomoravský kraj",(IF(AND(I3804&gt;=67801,I3804&lt;=68501),"Jihomoravský kraj",(IF(AND(I3804&gt;=69002,I3804&lt;=69801),"Jihomoravský kraj",(IF(AND(I3804&gt;=68601,I3804&lt;=68801),"Zlínský kraj",(IF(AND(I3804&gt;=75501,I3804&lt;=76901),"Zlínský kraj",(IF(AND(I3804&gt;=70030,I3804&lt;=74901),"Moravskoslezský kraj",(IF(AND(I3804&gt;=75000,I3804&lt;=75368),"Olomoucký kraj",(IF(AND(I3804&gt;=77200,I3804&lt;=79862),"Olomoucký kraj",(IF(AND(I3804&gt;=50011,I3804&lt;=50301),"Královéhradecký kraj",(IF(AND(I3804&gt;=54301,I3804&lt;=54303),"Královéhradecký kraj","0")))))))))))))))))))))))))))))))))))))))))))))))</f>
        <v>Jihomoravský kraj</v>
      </c>
      <c r="AB3804" t="s">
        <v>14421</v>
      </c>
      <c r="AD3804" t="s">
        <v>998</v>
      </c>
      <c r="AE3804" t="s">
        <v>998</v>
      </c>
      <c r="AF3804" t="s">
        <v>998</v>
      </c>
      <c r="AG3804" s="107">
        <v>300</v>
      </c>
      <c r="AH3804" s="107">
        <v>0</v>
      </c>
      <c r="AI3804" s="107">
        <v>0</v>
      </c>
      <c r="AJ3804" t="s">
        <v>999</v>
      </c>
      <c r="AK3804" s="106">
        <v>44910</v>
      </c>
    </row>
    <row r="3805" spans="1:37" x14ac:dyDescent="0.45">
      <c r="A3805" t="s">
        <v>1149</v>
      </c>
      <c r="B3805" t="s">
        <v>2277</v>
      </c>
      <c r="C3805" t="s">
        <v>990</v>
      </c>
      <c r="D3805" t="s">
        <v>2278</v>
      </c>
      <c r="E3805" t="s">
        <v>992</v>
      </c>
      <c r="F3805" t="s">
        <v>2279</v>
      </c>
      <c r="G3805">
        <v>912</v>
      </c>
      <c r="H3805" t="s">
        <v>2280</v>
      </c>
      <c r="I3805">
        <v>66434</v>
      </c>
      <c r="K3805" t="s">
        <v>2281</v>
      </c>
      <c r="L3805" s="106">
        <v>26553</v>
      </c>
      <c r="M3805">
        <v>12983152</v>
      </c>
      <c r="N3805" t="s">
        <v>996</v>
      </c>
      <c r="O3805" t="s">
        <v>12</v>
      </c>
      <c r="P3805" t="s">
        <v>997</v>
      </c>
      <c r="R3805" s="109" t="str">
        <f>IF(OR(P3805="SB",Q3805="SB"),"SB",0)</f>
        <v>SB</v>
      </c>
      <c r="T3805" s="110" t="s">
        <v>998</v>
      </c>
      <c r="V3805" s="113" t="str">
        <f>IF(AND(I3805&gt;=10000,I3805&lt;=19900),"Praha",(IF(AND(I3805&gt;=25001,I3805&lt;=29501),"Středočeský kraj",(IF(AND(I3805&gt;=30100,I3805&lt;=34972),"Středočeský kraj",(IF(AND(I3805&gt;=35002,I3805&lt;=36271),"Karlovarský kraj",(IF(AND(I3805&gt;=37001,I3805&lt;=39201),"Jihočeský kraj",(IF(AND(I3805&gt;=39701,I3805&lt;=39901),"Jihočeský kraj",(IF(AND(I3805&gt;=39301,I3805&lt;=39601),"Kraj Vysočina",(IF(AND(I3805&gt;=58001,I3805&lt;=59501),"Kraj Vysočina",(IF(AND(I3805&gt;=67401,I3805&lt;=67602),"Kraj Vysočina",(IF(AND(I3805&gt;=40001,I3805&lt;=44101),"Ústecký kraj",(IF(AND(I3805&gt;=46001,I3805&lt;=47201),"Liberecký kraj",(IF(AND(I3805&gt;=51202,I3805&lt;=51401),"Liberecký kraj",(IF(AND(I3805&gt;=53002,I3805&lt;=53976),"Pardubický kraj",(IF(AND(I3805&gt;=56002,I3805&lt;=57201),"Pardubický kraj",(IF(AND(I3805&gt;=60200,I3805&lt;=67201),"Jihomoravský kraj",(IF(AND(I3805&gt;=67801,I3805&lt;=68501),"Jihomoravský kraj",(IF(AND(I3805&gt;=69002,I3805&lt;=69801),"Jihomoravský kraj",(IF(AND(I3805&gt;=68601,I3805&lt;=68801),"Zlínský kraj",(IF(AND(I3805&gt;=75501,I3805&lt;=76901),"Zlínský kraj",(IF(AND(I3805&gt;=70030,I3805&lt;=74901),"Moravskoslezský kraj",(IF(AND(I3805&gt;=75000,I3805&lt;=75368),"Olomoucký kraj",(IF(AND(I3805&gt;=77200,I3805&lt;=79862),"Olomoucký kraj",(IF(AND(I3805&gt;=50011,I3805&lt;=50301),"Královéhradecký kraj",(IF(AND(I3805&gt;=54301,I3805&lt;=54303),"Královéhradecký kraj","0")))))))))))))))))))))))))))))))))))))))))))))))</f>
        <v>Jihomoravský kraj</v>
      </c>
      <c r="AB3805" t="s">
        <v>998</v>
      </c>
      <c r="AD3805" t="s">
        <v>998</v>
      </c>
      <c r="AE3805" t="s">
        <v>998</v>
      </c>
      <c r="AF3805" t="s">
        <v>998</v>
      </c>
      <c r="AG3805" s="107">
        <v>0</v>
      </c>
      <c r="AH3805" s="107">
        <v>0</v>
      </c>
      <c r="AI3805" s="107">
        <v>0</v>
      </c>
      <c r="AJ3805" t="s">
        <v>1012</v>
      </c>
    </row>
    <row r="3806" spans="1:37" x14ac:dyDescent="0.45">
      <c r="A3806" t="s">
        <v>1169</v>
      </c>
      <c r="B3806" t="s">
        <v>3667</v>
      </c>
      <c r="C3806" t="s">
        <v>990</v>
      </c>
      <c r="D3806" t="s">
        <v>3668</v>
      </c>
      <c r="E3806" t="s">
        <v>992</v>
      </c>
      <c r="F3806" t="s">
        <v>3669</v>
      </c>
      <c r="G3806">
        <v>1515</v>
      </c>
      <c r="H3806" t="s">
        <v>2280</v>
      </c>
      <c r="I3806">
        <v>66434</v>
      </c>
      <c r="K3806" t="s">
        <v>3670</v>
      </c>
      <c r="L3806" s="106">
        <v>37606</v>
      </c>
      <c r="M3806">
        <v>14657010</v>
      </c>
      <c r="N3806" t="s">
        <v>996</v>
      </c>
      <c r="O3806" t="s">
        <v>12</v>
      </c>
      <c r="P3806" t="s">
        <v>997</v>
      </c>
      <c r="R3806" s="109" t="str">
        <f>IF(OR(P3806="SB",Q3806="SB"),"SB",0)</f>
        <v>SB</v>
      </c>
      <c r="T3806" s="110" t="s">
        <v>998</v>
      </c>
      <c r="V3806" s="113" t="str">
        <f>IF(AND(I3806&gt;=10000,I3806&lt;=19900),"Praha",(IF(AND(I3806&gt;=25001,I3806&lt;=29501),"Středočeský kraj",(IF(AND(I3806&gt;=30100,I3806&lt;=34972),"Středočeský kraj",(IF(AND(I3806&gt;=35002,I3806&lt;=36271),"Karlovarský kraj",(IF(AND(I3806&gt;=37001,I3806&lt;=39201),"Jihočeský kraj",(IF(AND(I3806&gt;=39701,I3806&lt;=39901),"Jihočeský kraj",(IF(AND(I3806&gt;=39301,I3806&lt;=39601),"Kraj Vysočina",(IF(AND(I3806&gt;=58001,I3806&lt;=59501),"Kraj Vysočina",(IF(AND(I3806&gt;=67401,I3806&lt;=67602),"Kraj Vysočina",(IF(AND(I3806&gt;=40001,I3806&lt;=44101),"Ústecký kraj",(IF(AND(I3806&gt;=46001,I3806&lt;=47201),"Liberecký kraj",(IF(AND(I3806&gt;=51202,I3806&lt;=51401),"Liberecký kraj",(IF(AND(I3806&gt;=53002,I3806&lt;=53976),"Pardubický kraj",(IF(AND(I3806&gt;=56002,I3806&lt;=57201),"Pardubický kraj",(IF(AND(I3806&gt;=60200,I3806&lt;=67201),"Jihomoravský kraj",(IF(AND(I3806&gt;=67801,I3806&lt;=68501),"Jihomoravský kraj",(IF(AND(I3806&gt;=69002,I3806&lt;=69801),"Jihomoravský kraj",(IF(AND(I3806&gt;=68601,I3806&lt;=68801),"Zlínský kraj",(IF(AND(I3806&gt;=75501,I3806&lt;=76901),"Zlínský kraj",(IF(AND(I3806&gt;=70030,I3806&lt;=74901),"Moravskoslezský kraj",(IF(AND(I3806&gt;=75000,I3806&lt;=75368),"Olomoucký kraj",(IF(AND(I3806&gt;=77200,I3806&lt;=79862),"Olomoucký kraj",(IF(AND(I3806&gt;=50011,I3806&lt;=50301),"Královéhradecký kraj",(IF(AND(I3806&gt;=54301,I3806&lt;=54303),"Královéhradecký kraj","0")))))))))))))))))))))))))))))))))))))))))))))))</f>
        <v>Jihomoravský kraj</v>
      </c>
      <c r="AB3806" t="s">
        <v>998</v>
      </c>
      <c r="AD3806" t="s">
        <v>998</v>
      </c>
      <c r="AE3806" t="s">
        <v>998</v>
      </c>
      <c r="AF3806" t="s">
        <v>998</v>
      </c>
      <c r="AG3806" s="107">
        <v>300</v>
      </c>
      <c r="AH3806" s="107">
        <v>0</v>
      </c>
      <c r="AI3806" s="107">
        <v>0</v>
      </c>
      <c r="AJ3806" t="s">
        <v>999</v>
      </c>
      <c r="AK3806" s="106">
        <v>44924</v>
      </c>
    </row>
    <row r="3807" spans="1:37" x14ac:dyDescent="0.45">
      <c r="A3807" t="s">
        <v>2048</v>
      </c>
      <c r="B3807" t="s">
        <v>8124</v>
      </c>
      <c r="C3807" t="s">
        <v>1002</v>
      </c>
      <c r="D3807" t="s">
        <v>8125</v>
      </c>
      <c r="E3807" t="s">
        <v>992</v>
      </c>
      <c r="F3807" t="s">
        <v>2626</v>
      </c>
      <c r="G3807">
        <v>317</v>
      </c>
      <c r="H3807" t="s">
        <v>2280</v>
      </c>
      <c r="I3807">
        <v>66434</v>
      </c>
      <c r="K3807" t="s">
        <v>8126</v>
      </c>
      <c r="L3807" s="106">
        <v>39008</v>
      </c>
      <c r="M3807">
        <v>14749865</v>
      </c>
      <c r="N3807" t="s">
        <v>996</v>
      </c>
      <c r="O3807" t="s">
        <v>12</v>
      </c>
      <c r="P3807" t="s">
        <v>997</v>
      </c>
      <c r="R3807" s="109" t="str">
        <f>IF(OR(P3807="SB",Q3807="SB"),"SB",0)</f>
        <v>SB</v>
      </c>
      <c r="T3807" s="110" t="s">
        <v>998</v>
      </c>
      <c r="V3807" s="113" t="str">
        <f>IF(AND(I3807&gt;=10000,I3807&lt;=19900),"Praha",(IF(AND(I3807&gt;=25001,I3807&lt;=29501),"Středočeský kraj",(IF(AND(I3807&gt;=30100,I3807&lt;=34972),"Středočeský kraj",(IF(AND(I3807&gt;=35002,I3807&lt;=36271),"Karlovarský kraj",(IF(AND(I3807&gt;=37001,I3807&lt;=39201),"Jihočeský kraj",(IF(AND(I3807&gt;=39701,I3807&lt;=39901),"Jihočeský kraj",(IF(AND(I3807&gt;=39301,I3807&lt;=39601),"Kraj Vysočina",(IF(AND(I3807&gt;=58001,I3807&lt;=59501),"Kraj Vysočina",(IF(AND(I3807&gt;=67401,I3807&lt;=67602),"Kraj Vysočina",(IF(AND(I3807&gt;=40001,I3807&lt;=44101),"Ústecký kraj",(IF(AND(I3807&gt;=46001,I3807&lt;=47201),"Liberecký kraj",(IF(AND(I3807&gt;=51202,I3807&lt;=51401),"Liberecký kraj",(IF(AND(I3807&gt;=53002,I3807&lt;=53976),"Pardubický kraj",(IF(AND(I3807&gt;=56002,I3807&lt;=57201),"Pardubický kraj",(IF(AND(I3807&gt;=60200,I3807&lt;=67201),"Jihomoravský kraj",(IF(AND(I3807&gt;=67801,I3807&lt;=68501),"Jihomoravský kraj",(IF(AND(I3807&gt;=69002,I3807&lt;=69801),"Jihomoravský kraj",(IF(AND(I3807&gt;=68601,I3807&lt;=68801),"Zlínský kraj",(IF(AND(I3807&gt;=75501,I3807&lt;=76901),"Zlínský kraj",(IF(AND(I3807&gt;=70030,I3807&lt;=74901),"Moravskoslezský kraj",(IF(AND(I3807&gt;=75000,I3807&lt;=75368),"Olomoucký kraj",(IF(AND(I3807&gt;=77200,I3807&lt;=79862),"Olomoucký kraj",(IF(AND(I3807&gt;=50011,I3807&lt;=50301),"Královéhradecký kraj",(IF(AND(I3807&gt;=54301,I3807&lt;=54303),"Královéhradecký kraj","0")))))))))))))))))))))))))))))))))))))))))))))))</f>
        <v>Jihomoravský kraj</v>
      </c>
      <c r="AB3807" t="s">
        <v>998</v>
      </c>
      <c r="AD3807" t="s">
        <v>998</v>
      </c>
      <c r="AE3807" t="s">
        <v>998</v>
      </c>
      <c r="AF3807" t="s">
        <v>998</v>
      </c>
      <c r="AG3807" s="107">
        <v>300</v>
      </c>
      <c r="AH3807" s="107">
        <v>0</v>
      </c>
      <c r="AI3807" s="107">
        <v>0</v>
      </c>
      <c r="AJ3807" t="s">
        <v>999</v>
      </c>
      <c r="AK3807" s="106">
        <v>44923</v>
      </c>
    </row>
    <row r="3808" spans="1:37" x14ac:dyDescent="0.45">
      <c r="A3808" t="s">
        <v>1209</v>
      </c>
      <c r="B3808" t="s">
        <v>8124</v>
      </c>
      <c r="C3808" t="s">
        <v>1002</v>
      </c>
      <c r="D3808" t="s">
        <v>8127</v>
      </c>
      <c r="E3808" t="s">
        <v>992</v>
      </c>
      <c r="F3808" t="s">
        <v>2626</v>
      </c>
      <c r="G3808">
        <v>317</v>
      </c>
      <c r="H3808" t="s">
        <v>2280</v>
      </c>
      <c r="I3808">
        <v>66434</v>
      </c>
      <c r="K3808" t="s">
        <v>8126</v>
      </c>
      <c r="L3808" s="106">
        <v>39008</v>
      </c>
      <c r="M3808">
        <v>14749764</v>
      </c>
      <c r="N3808" t="s">
        <v>996</v>
      </c>
      <c r="O3808" t="s">
        <v>12</v>
      </c>
      <c r="P3808" t="s">
        <v>997</v>
      </c>
      <c r="R3808" s="109" t="str">
        <f>IF(OR(P3808="SB",Q3808="SB"),"SB",0)</f>
        <v>SB</v>
      </c>
      <c r="T3808" s="110" t="s">
        <v>998</v>
      </c>
      <c r="V3808" s="113" t="str">
        <f>IF(AND(I3808&gt;=10000,I3808&lt;=19900),"Praha",(IF(AND(I3808&gt;=25001,I3808&lt;=29501),"Středočeský kraj",(IF(AND(I3808&gt;=30100,I3808&lt;=34972),"Středočeský kraj",(IF(AND(I3808&gt;=35002,I3808&lt;=36271),"Karlovarský kraj",(IF(AND(I3808&gt;=37001,I3808&lt;=39201),"Jihočeský kraj",(IF(AND(I3808&gt;=39701,I3808&lt;=39901),"Jihočeský kraj",(IF(AND(I3808&gt;=39301,I3808&lt;=39601),"Kraj Vysočina",(IF(AND(I3808&gt;=58001,I3808&lt;=59501),"Kraj Vysočina",(IF(AND(I3808&gt;=67401,I3808&lt;=67602),"Kraj Vysočina",(IF(AND(I3808&gt;=40001,I3808&lt;=44101),"Ústecký kraj",(IF(AND(I3808&gt;=46001,I3808&lt;=47201),"Liberecký kraj",(IF(AND(I3808&gt;=51202,I3808&lt;=51401),"Liberecký kraj",(IF(AND(I3808&gt;=53002,I3808&lt;=53976),"Pardubický kraj",(IF(AND(I3808&gt;=56002,I3808&lt;=57201),"Pardubický kraj",(IF(AND(I3808&gt;=60200,I3808&lt;=67201),"Jihomoravský kraj",(IF(AND(I3808&gt;=67801,I3808&lt;=68501),"Jihomoravský kraj",(IF(AND(I3808&gt;=69002,I3808&lt;=69801),"Jihomoravský kraj",(IF(AND(I3808&gt;=68601,I3808&lt;=68801),"Zlínský kraj",(IF(AND(I3808&gt;=75501,I3808&lt;=76901),"Zlínský kraj",(IF(AND(I3808&gt;=70030,I3808&lt;=74901),"Moravskoslezský kraj",(IF(AND(I3808&gt;=75000,I3808&lt;=75368),"Olomoucký kraj",(IF(AND(I3808&gt;=77200,I3808&lt;=79862),"Olomoucký kraj",(IF(AND(I3808&gt;=50011,I3808&lt;=50301),"Královéhradecký kraj",(IF(AND(I3808&gt;=54301,I3808&lt;=54303),"Královéhradecký kraj","0")))))))))))))))))))))))))))))))))))))))))))))))</f>
        <v>Jihomoravský kraj</v>
      </c>
      <c r="AB3808" t="s">
        <v>998</v>
      </c>
      <c r="AD3808" t="s">
        <v>998</v>
      </c>
      <c r="AE3808" t="s">
        <v>998</v>
      </c>
      <c r="AF3808" t="s">
        <v>998</v>
      </c>
      <c r="AG3808" s="107">
        <v>300</v>
      </c>
      <c r="AH3808" s="107">
        <v>0</v>
      </c>
      <c r="AI3808" s="107">
        <v>0</v>
      </c>
      <c r="AJ3808" t="s">
        <v>999</v>
      </c>
      <c r="AK3808" s="106">
        <v>44923</v>
      </c>
    </row>
    <row r="3809" spans="1:37" x14ac:dyDescent="0.45">
      <c r="A3809" t="s">
        <v>1021</v>
      </c>
      <c r="B3809" t="s">
        <v>8277</v>
      </c>
      <c r="C3809" t="s">
        <v>990</v>
      </c>
      <c r="D3809" t="s">
        <v>8304</v>
      </c>
      <c r="E3809" t="s">
        <v>992</v>
      </c>
      <c r="F3809" t="s">
        <v>4648</v>
      </c>
      <c r="G3809">
        <v>647</v>
      </c>
      <c r="H3809" t="s">
        <v>2280</v>
      </c>
      <c r="I3809">
        <v>66434</v>
      </c>
      <c r="K3809" t="s">
        <v>8305</v>
      </c>
      <c r="L3809" s="106">
        <v>27652</v>
      </c>
      <c r="M3809">
        <v>14626189</v>
      </c>
      <c r="N3809" t="s">
        <v>996</v>
      </c>
      <c r="O3809" t="s">
        <v>12</v>
      </c>
      <c r="P3809" t="s">
        <v>997</v>
      </c>
      <c r="R3809" s="109" t="str">
        <f>IF(OR(P3809="SB",Q3809="SB"),"SB",0)</f>
        <v>SB</v>
      </c>
      <c r="T3809" s="110" t="s">
        <v>998</v>
      </c>
      <c r="V3809" s="113" t="str">
        <f>IF(AND(I3809&gt;=10000,I3809&lt;=19900),"Praha",(IF(AND(I3809&gt;=25001,I3809&lt;=29501),"Středočeský kraj",(IF(AND(I3809&gt;=30100,I3809&lt;=34972),"Středočeský kraj",(IF(AND(I3809&gt;=35002,I3809&lt;=36271),"Karlovarský kraj",(IF(AND(I3809&gt;=37001,I3809&lt;=39201),"Jihočeský kraj",(IF(AND(I3809&gt;=39701,I3809&lt;=39901),"Jihočeský kraj",(IF(AND(I3809&gt;=39301,I3809&lt;=39601),"Kraj Vysočina",(IF(AND(I3809&gt;=58001,I3809&lt;=59501),"Kraj Vysočina",(IF(AND(I3809&gt;=67401,I3809&lt;=67602),"Kraj Vysočina",(IF(AND(I3809&gt;=40001,I3809&lt;=44101),"Ústecký kraj",(IF(AND(I3809&gt;=46001,I3809&lt;=47201),"Liberecký kraj",(IF(AND(I3809&gt;=51202,I3809&lt;=51401),"Liberecký kraj",(IF(AND(I3809&gt;=53002,I3809&lt;=53976),"Pardubický kraj",(IF(AND(I3809&gt;=56002,I3809&lt;=57201),"Pardubický kraj",(IF(AND(I3809&gt;=60200,I3809&lt;=67201),"Jihomoravský kraj",(IF(AND(I3809&gt;=67801,I3809&lt;=68501),"Jihomoravský kraj",(IF(AND(I3809&gt;=69002,I3809&lt;=69801),"Jihomoravský kraj",(IF(AND(I3809&gt;=68601,I3809&lt;=68801),"Zlínský kraj",(IF(AND(I3809&gt;=75501,I3809&lt;=76901),"Zlínský kraj",(IF(AND(I3809&gt;=70030,I3809&lt;=74901),"Moravskoslezský kraj",(IF(AND(I3809&gt;=75000,I3809&lt;=75368),"Olomoucký kraj",(IF(AND(I3809&gt;=77200,I3809&lt;=79862),"Olomoucký kraj",(IF(AND(I3809&gt;=50011,I3809&lt;=50301),"Královéhradecký kraj",(IF(AND(I3809&gt;=54301,I3809&lt;=54303),"Královéhradecký kraj","0")))))))))))))))))))))))))))))))))))))))))))))))</f>
        <v>Jihomoravský kraj</v>
      </c>
      <c r="AB3809" t="s">
        <v>998</v>
      </c>
      <c r="AD3809" t="s">
        <v>998</v>
      </c>
      <c r="AE3809" t="s">
        <v>998</v>
      </c>
      <c r="AF3809" t="s">
        <v>998</v>
      </c>
      <c r="AG3809" s="107">
        <v>0</v>
      </c>
      <c r="AH3809" s="107">
        <v>0</v>
      </c>
      <c r="AI3809" s="107">
        <v>0</v>
      </c>
      <c r="AJ3809" t="s">
        <v>1012</v>
      </c>
    </row>
    <row r="3810" spans="1:37" x14ac:dyDescent="0.45">
      <c r="A3810" t="s">
        <v>1411</v>
      </c>
      <c r="B3810" t="s">
        <v>9896</v>
      </c>
      <c r="C3810" t="s">
        <v>990</v>
      </c>
      <c r="D3810" t="s">
        <v>9898</v>
      </c>
      <c r="E3810" t="s">
        <v>992</v>
      </c>
      <c r="F3810" t="s">
        <v>9899</v>
      </c>
      <c r="G3810">
        <v>1537</v>
      </c>
      <c r="H3810" t="s">
        <v>2280</v>
      </c>
      <c r="I3810">
        <v>66434</v>
      </c>
      <c r="K3810" t="s">
        <v>9900</v>
      </c>
      <c r="L3810" s="106">
        <v>38785</v>
      </c>
      <c r="M3810">
        <v>14628819</v>
      </c>
      <c r="N3810" t="s">
        <v>996</v>
      </c>
      <c r="O3810" t="s">
        <v>12</v>
      </c>
      <c r="P3810" t="s">
        <v>997</v>
      </c>
      <c r="R3810" s="109" t="str">
        <f>IF(OR(P3810="SB",Q3810="SB"),"SB",0)</f>
        <v>SB</v>
      </c>
      <c r="T3810" s="110" t="s">
        <v>998</v>
      </c>
      <c r="V3810" s="113" t="str">
        <f>IF(AND(I3810&gt;=10000,I3810&lt;=19900),"Praha",(IF(AND(I3810&gt;=25001,I3810&lt;=29501),"Středočeský kraj",(IF(AND(I3810&gt;=30100,I3810&lt;=34972),"Středočeský kraj",(IF(AND(I3810&gt;=35002,I3810&lt;=36271),"Karlovarský kraj",(IF(AND(I3810&gt;=37001,I3810&lt;=39201),"Jihočeský kraj",(IF(AND(I3810&gt;=39701,I3810&lt;=39901),"Jihočeský kraj",(IF(AND(I3810&gt;=39301,I3810&lt;=39601),"Kraj Vysočina",(IF(AND(I3810&gt;=58001,I3810&lt;=59501),"Kraj Vysočina",(IF(AND(I3810&gt;=67401,I3810&lt;=67602),"Kraj Vysočina",(IF(AND(I3810&gt;=40001,I3810&lt;=44101),"Ústecký kraj",(IF(AND(I3810&gt;=46001,I3810&lt;=47201),"Liberecký kraj",(IF(AND(I3810&gt;=51202,I3810&lt;=51401),"Liberecký kraj",(IF(AND(I3810&gt;=53002,I3810&lt;=53976),"Pardubický kraj",(IF(AND(I3810&gt;=56002,I3810&lt;=57201),"Pardubický kraj",(IF(AND(I3810&gt;=60200,I3810&lt;=67201),"Jihomoravský kraj",(IF(AND(I3810&gt;=67801,I3810&lt;=68501),"Jihomoravský kraj",(IF(AND(I3810&gt;=69002,I3810&lt;=69801),"Jihomoravský kraj",(IF(AND(I3810&gt;=68601,I3810&lt;=68801),"Zlínský kraj",(IF(AND(I3810&gt;=75501,I3810&lt;=76901),"Zlínský kraj",(IF(AND(I3810&gt;=70030,I3810&lt;=74901),"Moravskoslezský kraj",(IF(AND(I3810&gt;=75000,I3810&lt;=75368),"Olomoucký kraj",(IF(AND(I3810&gt;=77200,I3810&lt;=79862),"Olomoucký kraj",(IF(AND(I3810&gt;=50011,I3810&lt;=50301),"Královéhradecký kraj",(IF(AND(I3810&gt;=54301,I3810&lt;=54303),"Královéhradecký kraj","0")))))))))))))))))))))))))))))))))))))))))))))))</f>
        <v>Jihomoravský kraj</v>
      </c>
      <c r="AB3810" t="s">
        <v>998</v>
      </c>
      <c r="AD3810" t="s">
        <v>998</v>
      </c>
      <c r="AE3810" t="s">
        <v>998</v>
      </c>
      <c r="AF3810" t="s">
        <v>998</v>
      </c>
      <c r="AG3810" s="107">
        <v>300</v>
      </c>
      <c r="AH3810" s="107">
        <v>0</v>
      </c>
      <c r="AI3810" s="107">
        <v>0</v>
      </c>
      <c r="AJ3810" t="s">
        <v>999</v>
      </c>
      <c r="AK3810" s="106">
        <v>44923</v>
      </c>
    </row>
    <row r="3811" spans="1:37" x14ac:dyDescent="0.45">
      <c r="A3811" t="s">
        <v>1189</v>
      </c>
      <c r="B3811" t="s">
        <v>9921</v>
      </c>
      <c r="C3811" t="s">
        <v>1002</v>
      </c>
      <c r="D3811" t="s">
        <v>9922</v>
      </c>
      <c r="E3811" t="s">
        <v>992</v>
      </c>
      <c r="F3811" t="s">
        <v>9899</v>
      </c>
      <c r="G3811">
        <v>1537</v>
      </c>
      <c r="H3811" t="s">
        <v>2280</v>
      </c>
      <c r="I3811">
        <v>66434</v>
      </c>
      <c r="K3811" t="s">
        <v>9923</v>
      </c>
      <c r="L3811" s="106">
        <v>27868</v>
      </c>
      <c r="M3811">
        <v>14628920</v>
      </c>
      <c r="N3811" t="s">
        <v>996</v>
      </c>
      <c r="O3811" t="s">
        <v>12</v>
      </c>
      <c r="P3811" t="s">
        <v>997</v>
      </c>
      <c r="R3811" s="109" t="str">
        <f>IF(OR(P3811="SB",Q3811="SB"),"SB",0)</f>
        <v>SB</v>
      </c>
      <c r="T3811" s="110" t="s">
        <v>998</v>
      </c>
      <c r="V3811" s="113" t="str">
        <f>IF(AND(I3811&gt;=10000,I3811&lt;=19900),"Praha",(IF(AND(I3811&gt;=25001,I3811&lt;=29501),"Středočeský kraj",(IF(AND(I3811&gt;=30100,I3811&lt;=34972),"Středočeský kraj",(IF(AND(I3811&gt;=35002,I3811&lt;=36271),"Karlovarský kraj",(IF(AND(I3811&gt;=37001,I3811&lt;=39201),"Jihočeský kraj",(IF(AND(I3811&gt;=39701,I3811&lt;=39901),"Jihočeský kraj",(IF(AND(I3811&gt;=39301,I3811&lt;=39601),"Kraj Vysočina",(IF(AND(I3811&gt;=58001,I3811&lt;=59501),"Kraj Vysočina",(IF(AND(I3811&gt;=67401,I3811&lt;=67602),"Kraj Vysočina",(IF(AND(I3811&gt;=40001,I3811&lt;=44101),"Ústecký kraj",(IF(AND(I3811&gt;=46001,I3811&lt;=47201),"Liberecký kraj",(IF(AND(I3811&gt;=51202,I3811&lt;=51401),"Liberecký kraj",(IF(AND(I3811&gt;=53002,I3811&lt;=53976),"Pardubický kraj",(IF(AND(I3811&gt;=56002,I3811&lt;=57201),"Pardubický kraj",(IF(AND(I3811&gt;=60200,I3811&lt;=67201),"Jihomoravský kraj",(IF(AND(I3811&gt;=67801,I3811&lt;=68501),"Jihomoravský kraj",(IF(AND(I3811&gt;=69002,I3811&lt;=69801),"Jihomoravský kraj",(IF(AND(I3811&gt;=68601,I3811&lt;=68801),"Zlínský kraj",(IF(AND(I3811&gt;=75501,I3811&lt;=76901),"Zlínský kraj",(IF(AND(I3811&gt;=70030,I3811&lt;=74901),"Moravskoslezský kraj",(IF(AND(I3811&gt;=75000,I3811&lt;=75368),"Olomoucký kraj",(IF(AND(I3811&gt;=77200,I3811&lt;=79862),"Olomoucký kraj",(IF(AND(I3811&gt;=50011,I3811&lt;=50301),"Královéhradecký kraj",(IF(AND(I3811&gt;=54301,I3811&lt;=54303),"Královéhradecký kraj","0")))))))))))))))))))))))))))))))))))))))))))))))</f>
        <v>Jihomoravský kraj</v>
      </c>
      <c r="AB3811" t="s">
        <v>998</v>
      </c>
      <c r="AD3811" t="s">
        <v>998</v>
      </c>
      <c r="AE3811" t="s">
        <v>998</v>
      </c>
      <c r="AF3811" t="s">
        <v>998</v>
      </c>
      <c r="AG3811" s="107">
        <v>0</v>
      </c>
      <c r="AH3811" s="107">
        <v>0</v>
      </c>
      <c r="AI3811" s="107">
        <v>0</v>
      </c>
      <c r="AJ3811" t="s">
        <v>1012</v>
      </c>
    </row>
    <row r="3812" spans="1:37" x14ac:dyDescent="0.45">
      <c r="A3812" t="s">
        <v>1208</v>
      </c>
      <c r="B3812" t="s">
        <v>12532</v>
      </c>
      <c r="C3812" t="s">
        <v>1002</v>
      </c>
      <c r="D3812" t="s">
        <v>12533</v>
      </c>
      <c r="E3812" t="s">
        <v>992</v>
      </c>
      <c r="F3812" t="s">
        <v>12534</v>
      </c>
      <c r="G3812">
        <v>35</v>
      </c>
      <c r="H3812" t="s">
        <v>8610</v>
      </c>
      <c r="I3812">
        <v>66434</v>
      </c>
      <c r="K3812" t="s">
        <v>12535</v>
      </c>
      <c r="L3812" s="106">
        <v>40245</v>
      </c>
      <c r="M3812">
        <v>14601032</v>
      </c>
      <c r="N3812" t="s">
        <v>1431</v>
      </c>
      <c r="O3812" t="s">
        <v>1282</v>
      </c>
      <c r="P3812" t="s">
        <v>997</v>
      </c>
      <c r="R3812" s="109" t="str">
        <f>IF(OR(P3812="SB",Q3812="SB"),"SB",0)</f>
        <v>SB</v>
      </c>
      <c r="T3812" s="110" t="s">
        <v>998</v>
      </c>
      <c r="V3812" s="113" t="str">
        <f>IF(AND(I3812&gt;=10000,I3812&lt;=19900),"Praha",(IF(AND(I3812&gt;=25001,I3812&lt;=29501),"Středočeský kraj",(IF(AND(I3812&gt;=30100,I3812&lt;=34972),"Středočeský kraj",(IF(AND(I3812&gt;=35002,I3812&lt;=36271),"Karlovarský kraj",(IF(AND(I3812&gt;=37001,I3812&lt;=39201),"Jihočeský kraj",(IF(AND(I3812&gt;=39701,I3812&lt;=39901),"Jihočeský kraj",(IF(AND(I3812&gt;=39301,I3812&lt;=39601),"Kraj Vysočina",(IF(AND(I3812&gt;=58001,I3812&lt;=59501),"Kraj Vysočina",(IF(AND(I3812&gt;=67401,I3812&lt;=67602),"Kraj Vysočina",(IF(AND(I3812&gt;=40001,I3812&lt;=44101),"Ústecký kraj",(IF(AND(I3812&gt;=46001,I3812&lt;=47201),"Liberecký kraj",(IF(AND(I3812&gt;=51202,I3812&lt;=51401),"Liberecký kraj",(IF(AND(I3812&gt;=53002,I3812&lt;=53976),"Pardubický kraj",(IF(AND(I3812&gt;=56002,I3812&lt;=57201),"Pardubický kraj",(IF(AND(I3812&gt;=60200,I3812&lt;=67201),"Jihomoravský kraj",(IF(AND(I3812&gt;=67801,I3812&lt;=68501),"Jihomoravský kraj",(IF(AND(I3812&gt;=69002,I3812&lt;=69801),"Jihomoravský kraj",(IF(AND(I3812&gt;=68601,I3812&lt;=68801),"Zlínský kraj",(IF(AND(I3812&gt;=75501,I3812&lt;=76901),"Zlínský kraj",(IF(AND(I3812&gt;=70030,I3812&lt;=74901),"Moravskoslezský kraj",(IF(AND(I3812&gt;=75000,I3812&lt;=75368),"Olomoucký kraj",(IF(AND(I3812&gt;=77200,I3812&lt;=79862),"Olomoucký kraj",(IF(AND(I3812&gt;=50011,I3812&lt;=50301),"Královéhradecký kraj",(IF(AND(I3812&gt;=54301,I3812&lt;=54303),"Královéhradecký kraj","0")))))))))))))))))))))))))))))))))))))))))))))))</f>
        <v>Jihomoravský kraj</v>
      </c>
      <c r="AB3812" t="s">
        <v>998</v>
      </c>
      <c r="AD3812" t="s">
        <v>998</v>
      </c>
      <c r="AE3812" t="s">
        <v>998</v>
      </c>
      <c r="AF3812" t="s">
        <v>998</v>
      </c>
      <c r="AG3812" s="107">
        <v>300</v>
      </c>
      <c r="AH3812" s="107">
        <v>0</v>
      </c>
      <c r="AI3812" s="107">
        <v>0</v>
      </c>
      <c r="AJ3812" t="s">
        <v>999</v>
      </c>
      <c r="AK3812" s="106">
        <v>44920</v>
      </c>
    </row>
    <row r="3813" spans="1:37" x14ac:dyDescent="0.45">
      <c r="A3813" t="s">
        <v>1076</v>
      </c>
      <c r="B3813" t="s">
        <v>15906</v>
      </c>
      <c r="C3813" t="s">
        <v>990</v>
      </c>
      <c r="D3813" t="s">
        <v>15907</v>
      </c>
      <c r="E3813" t="s">
        <v>992</v>
      </c>
      <c r="F3813" t="s">
        <v>15908</v>
      </c>
      <c r="G3813">
        <v>13</v>
      </c>
      <c r="H3813" t="s">
        <v>2280</v>
      </c>
      <c r="I3813">
        <v>66434</v>
      </c>
      <c r="K3813" t="s">
        <v>15909</v>
      </c>
      <c r="L3813" s="106">
        <v>29135</v>
      </c>
      <c r="M3813">
        <v>14587894</v>
      </c>
      <c r="N3813" t="s">
        <v>1144</v>
      </c>
      <c r="O3813" t="s">
        <v>12</v>
      </c>
      <c r="P3813" t="s">
        <v>997</v>
      </c>
      <c r="R3813" s="109" t="str">
        <f>IF(OR(P3813="SB",Q3813="SB"),"SB",0)</f>
        <v>SB</v>
      </c>
      <c r="T3813" s="110" t="s">
        <v>998</v>
      </c>
      <c r="V3813" s="113" t="str">
        <f>IF(AND(I3813&gt;=10000,I3813&lt;=19900),"Praha",(IF(AND(I3813&gt;=25001,I3813&lt;=29501),"Středočeský kraj",(IF(AND(I3813&gt;=30100,I3813&lt;=34972),"Středočeský kraj",(IF(AND(I3813&gt;=35002,I3813&lt;=36271),"Karlovarský kraj",(IF(AND(I3813&gt;=37001,I3813&lt;=39201),"Jihočeský kraj",(IF(AND(I3813&gt;=39701,I3813&lt;=39901),"Jihočeský kraj",(IF(AND(I3813&gt;=39301,I3813&lt;=39601),"Kraj Vysočina",(IF(AND(I3813&gt;=58001,I3813&lt;=59501),"Kraj Vysočina",(IF(AND(I3813&gt;=67401,I3813&lt;=67602),"Kraj Vysočina",(IF(AND(I3813&gt;=40001,I3813&lt;=44101),"Ústecký kraj",(IF(AND(I3813&gt;=46001,I3813&lt;=47201),"Liberecký kraj",(IF(AND(I3813&gt;=51202,I3813&lt;=51401),"Liberecký kraj",(IF(AND(I3813&gt;=53002,I3813&lt;=53976),"Pardubický kraj",(IF(AND(I3813&gt;=56002,I3813&lt;=57201),"Pardubický kraj",(IF(AND(I3813&gt;=60200,I3813&lt;=67201),"Jihomoravský kraj",(IF(AND(I3813&gt;=67801,I3813&lt;=68501),"Jihomoravský kraj",(IF(AND(I3813&gt;=69002,I3813&lt;=69801),"Jihomoravský kraj",(IF(AND(I3813&gt;=68601,I3813&lt;=68801),"Zlínský kraj",(IF(AND(I3813&gt;=75501,I3813&lt;=76901),"Zlínský kraj",(IF(AND(I3813&gt;=70030,I3813&lt;=74901),"Moravskoslezský kraj",(IF(AND(I3813&gt;=75000,I3813&lt;=75368),"Olomoucký kraj",(IF(AND(I3813&gt;=77200,I3813&lt;=79862),"Olomoucký kraj",(IF(AND(I3813&gt;=50011,I3813&lt;=50301),"Královéhradecký kraj",(IF(AND(I3813&gt;=54301,I3813&lt;=54303),"Královéhradecký kraj","0")))))))))))))))))))))))))))))))))))))))))))))))</f>
        <v>Jihomoravský kraj</v>
      </c>
      <c r="AB3813" t="s">
        <v>998</v>
      </c>
      <c r="AD3813" t="s">
        <v>998</v>
      </c>
      <c r="AE3813" t="s">
        <v>998</v>
      </c>
      <c r="AF3813" t="s">
        <v>998</v>
      </c>
      <c r="AG3813" s="107">
        <v>300</v>
      </c>
      <c r="AH3813" s="107">
        <v>0</v>
      </c>
      <c r="AI3813" s="107">
        <v>0</v>
      </c>
      <c r="AJ3813" t="s">
        <v>999</v>
      </c>
      <c r="AK3813" s="106">
        <v>44923</v>
      </c>
    </row>
    <row r="3814" spans="1:37" x14ac:dyDescent="0.45">
      <c r="A3814" t="s">
        <v>1169</v>
      </c>
      <c r="B3814" t="s">
        <v>17028</v>
      </c>
      <c r="C3814" t="s">
        <v>990</v>
      </c>
      <c r="D3814" t="s">
        <v>17029</v>
      </c>
      <c r="E3814" t="s">
        <v>992</v>
      </c>
      <c r="F3814" t="s">
        <v>3174</v>
      </c>
      <c r="G3814">
        <v>1547</v>
      </c>
      <c r="H3814" t="s">
        <v>2280</v>
      </c>
      <c r="I3814">
        <v>66434</v>
      </c>
      <c r="K3814" t="s">
        <v>17030</v>
      </c>
      <c r="L3814" s="106">
        <v>38091</v>
      </c>
      <c r="M3814">
        <v>14634980</v>
      </c>
      <c r="N3814" t="s">
        <v>996</v>
      </c>
      <c r="O3814" t="s">
        <v>12</v>
      </c>
      <c r="P3814" t="s">
        <v>997</v>
      </c>
      <c r="R3814" s="109" t="str">
        <f>IF(OR(P3814="SB",Q3814="SB"),"SB",0)</f>
        <v>SB</v>
      </c>
      <c r="T3814" s="110" t="s">
        <v>998</v>
      </c>
      <c r="V3814" s="113" t="str">
        <f>IF(AND(I3814&gt;=10000,I3814&lt;=19900),"Praha",(IF(AND(I3814&gt;=25001,I3814&lt;=29501),"Středočeský kraj",(IF(AND(I3814&gt;=30100,I3814&lt;=34972),"Středočeský kraj",(IF(AND(I3814&gt;=35002,I3814&lt;=36271),"Karlovarský kraj",(IF(AND(I3814&gt;=37001,I3814&lt;=39201),"Jihočeský kraj",(IF(AND(I3814&gt;=39701,I3814&lt;=39901),"Jihočeský kraj",(IF(AND(I3814&gt;=39301,I3814&lt;=39601),"Kraj Vysočina",(IF(AND(I3814&gt;=58001,I3814&lt;=59501),"Kraj Vysočina",(IF(AND(I3814&gt;=67401,I3814&lt;=67602),"Kraj Vysočina",(IF(AND(I3814&gt;=40001,I3814&lt;=44101),"Ústecký kraj",(IF(AND(I3814&gt;=46001,I3814&lt;=47201),"Liberecký kraj",(IF(AND(I3814&gt;=51202,I3814&lt;=51401),"Liberecký kraj",(IF(AND(I3814&gt;=53002,I3814&lt;=53976),"Pardubický kraj",(IF(AND(I3814&gt;=56002,I3814&lt;=57201),"Pardubický kraj",(IF(AND(I3814&gt;=60200,I3814&lt;=67201),"Jihomoravský kraj",(IF(AND(I3814&gt;=67801,I3814&lt;=68501),"Jihomoravský kraj",(IF(AND(I3814&gt;=69002,I3814&lt;=69801),"Jihomoravský kraj",(IF(AND(I3814&gt;=68601,I3814&lt;=68801),"Zlínský kraj",(IF(AND(I3814&gt;=75501,I3814&lt;=76901),"Zlínský kraj",(IF(AND(I3814&gt;=70030,I3814&lt;=74901),"Moravskoslezský kraj",(IF(AND(I3814&gt;=75000,I3814&lt;=75368),"Olomoucký kraj",(IF(AND(I3814&gt;=77200,I3814&lt;=79862),"Olomoucký kraj",(IF(AND(I3814&gt;=50011,I3814&lt;=50301),"Královéhradecký kraj",(IF(AND(I3814&gt;=54301,I3814&lt;=54303),"Královéhradecký kraj","0")))))))))))))))))))))))))))))))))))))))))))))))</f>
        <v>Jihomoravský kraj</v>
      </c>
      <c r="AB3814" t="s">
        <v>998</v>
      </c>
      <c r="AD3814" t="s">
        <v>998</v>
      </c>
      <c r="AE3814" t="s">
        <v>998</v>
      </c>
      <c r="AF3814" t="s">
        <v>998</v>
      </c>
      <c r="AG3814" s="107">
        <v>300</v>
      </c>
      <c r="AH3814" s="107">
        <v>0</v>
      </c>
      <c r="AI3814" s="107">
        <v>0</v>
      </c>
      <c r="AJ3814" t="s">
        <v>999</v>
      </c>
      <c r="AK3814" s="106">
        <v>44924</v>
      </c>
    </row>
    <row r="3815" spans="1:37" x14ac:dyDescent="0.45">
      <c r="A3815" t="s">
        <v>1208</v>
      </c>
      <c r="B3815" t="s">
        <v>18427</v>
      </c>
      <c r="C3815" t="s">
        <v>1002</v>
      </c>
      <c r="D3815" t="s">
        <v>18428</v>
      </c>
      <c r="E3815" t="s">
        <v>992</v>
      </c>
      <c r="F3815" t="s">
        <v>1545</v>
      </c>
      <c r="G3815">
        <v>81</v>
      </c>
      <c r="H3815" t="s">
        <v>2280</v>
      </c>
      <c r="I3815">
        <v>66434</v>
      </c>
      <c r="K3815" t="s">
        <v>18429</v>
      </c>
      <c r="L3815" s="106">
        <v>28052</v>
      </c>
      <c r="M3815">
        <v>14641347</v>
      </c>
      <c r="N3815" t="s">
        <v>996</v>
      </c>
      <c r="O3815" t="s">
        <v>12</v>
      </c>
      <c r="P3815" t="s">
        <v>997</v>
      </c>
      <c r="R3815" s="109" t="str">
        <f>IF(OR(P3815="SB",Q3815="SB"),"SB",0)</f>
        <v>SB</v>
      </c>
      <c r="T3815" s="110" t="s">
        <v>998</v>
      </c>
      <c r="V3815" s="113" t="str">
        <f>IF(AND(I3815&gt;=10000,I3815&lt;=19900),"Praha",(IF(AND(I3815&gt;=25001,I3815&lt;=29501),"Středočeský kraj",(IF(AND(I3815&gt;=30100,I3815&lt;=34972),"Středočeský kraj",(IF(AND(I3815&gt;=35002,I3815&lt;=36271),"Karlovarský kraj",(IF(AND(I3815&gt;=37001,I3815&lt;=39201),"Jihočeský kraj",(IF(AND(I3815&gt;=39701,I3815&lt;=39901),"Jihočeský kraj",(IF(AND(I3815&gt;=39301,I3815&lt;=39601),"Kraj Vysočina",(IF(AND(I3815&gt;=58001,I3815&lt;=59501),"Kraj Vysočina",(IF(AND(I3815&gt;=67401,I3815&lt;=67602),"Kraj Vysočina",(IF(AND(I3815&gt;=40001,I3815&lt;=44101),"Ústecký kraj",(IF(AND(I3815&gt;=46001,I3815&lt;=47201),"Liberecký kraj",(IF(AND(I3815&gt;=51202,I3815&lt;=51401),"Liberecký kraj",(IF(AND(I3815&gt;=53002,I3815&lt;=53976),"Pardubický kraj",(IF(AND(I3815&gt;=56002,I3815&lt;=57201),"Pardubický kraj",(IF(AND(I3815&gt;=60200,I3815&lt;=67201),"Jihomoravský kraj",(IF(AND(I3815&gt;=67801,I3815&lt;=68501),"Jihomoravský kraj",(IF(AND(I3815&gt;=69002,I3815&lt;=69801),"Jihomoravský kraj",(IF(AND(I3815&gt;=68601,I3815&lt;=68801),"Zlínský kraj",(IF(AND(I3815&gt;=75501,I3815&lt;=76901),"Zlínský kraj",(IF(AND(I3815&gt;=70030,I3815&lt;=74901),"Moravskoslezský kraj",(IF(AND(I3815&gt;=75000,I3815&lt;=75368),"Olomoucký kraj",(IF(AND(I3815&gt;=77200,I3815&lt;=79862),"Olomoucký kraj",(IF(AND(I3815&gt;=50011,I3815&lt;=50301),"Královéhradecký kraj",(IF(AND(I3815&gt;=54301,I3815&lt;=54303),"Královéhradecký kraj","0")))))))))))))))))))))))))))))))))))))))))))))))</f>
        <v>Jihomoravský kraj</v>
      </c>
      <c r="AB3815" t="s">
        <v>998</v>
      </c>
      <c r="AD3815" t="s">
        <v>998</v>
      </c>
      <c r="AE3815" t="s">
        <v>998</v>
      </c>
      <c r="AF3815" t="s">
        <v>998</v>
      </c>
      <c r="AG3815" s="107">
        <v>0</v>
      </c>
      <c r="AH3815" s="107">
        <v>0</v>
      </c>
      <c r="AI3815" s="107">
        <v>0</v>
      </c>
      <c r="AJ3815" t="s">
        <v>1012</v>
      </c>
    </row>
    <row r="3816" spans="1:37" x14ac:dyDescent="0.45">
      <c r="A3816" t="s">
        <v>1055</v>
      </c>
      <c r="B3816" t="s">
        <v>5892</v>
      </c>
      <c r="C3816" t="s">
        <v>1002</v>
      </c>
      <c r="D3816" t="s">
        <v>5893</v>
      </c>
      <c r="E3816" t="s">
        <v>992</v>
      </c>
      <c r="F3816" t="s">
        <v>5894</v>
      </c>
      <c r="G3816">
        <v>1555</v>
      </c>
      <c r="H3816" t="s">
        <v>2280</v>
      </c>
      <c r="I3816">
        <v>66434</v>
      </c>
      <c r="K3816" t="s">
        <v>5895</v>
      </c>
      <c r="L3816" s="106">
        <v>39762</v>
      </c>
      <c r="M3816">
        <v>14641044</v>
      </c>
      <c r="N3816" t="s">
        <v>996</v>
      </c>
      <c r="O3816" t="s">
        <v>12</v>
      </c>
      <c r="P3816" t="s">
        <v>997</v>
      </c>
      <c r="R3816" s="109" t="str">
        <f>IF(OR(P3816="SB",Q3816="SB"),"SB",0)</f>
        <v>SB</v>
      </c>
      <c r="V3816" s="113" t="str">
        <f>IF(AND(I3816&gt;=10000,I3816&lt;=19900),"Praha",(IF(AND(I3816&gt;=25001,I3816&lt;=29501),"Středočeský kraj",(IF(AND(I3816&gt;=30100,I3816&lt;=34972),"Středočeský kraj",(IF(AND(I3816&gt;=35002,I3816&lt;=36271),"Karlovarský kraj",(IF(AND(I3816&gt;=37001,I3816&lt;=39201),"Jihočeský kraj",(IF(AND(I3816&gt;=39701,I3816&lt;=39901),"Jihočeský kraj",(IF(AND(I3816&gt;=39301,I3816&lt;=39601),"Kraj Vysočina",(IF(AND(I3816&gt;=58001,I3816&lt;=59501),"Kraj Vysočina",(IF(AND(I3816&gt;=67401,I3816&lt;=67602),"Kraj Vysočina",(IF(AND(I3816&gt;=40001,I3816&lt;=44101),"Ústecký kraj",(IF(AND(I3816&gt;=46001,I3816&lt;=47201),"Liberecký kraj",(IF(AND(I3816&gt;=51202,I3816&lt;=51401),"Liberecký kraj",(IF(AND(I3816&gt;=53002,I3816&lt;=53976),"Pardubický kraj",(IF(AND(I3816&gt;=56002,I3816&lt;=57201),"Pardubický kraj",(IF(AND(I3816&gt;=60200,I3816&lt;=67201),"Jihomoravský kraj",(IF(AND(I3816&gt;=67801,I3816&lt;=68501),"Jihomoravský kraj",(IF(AND(I3816&gt;=69002,I3816&lt;=69801),"Jihomoravský kraj",(IF(AND(I3816&gt;=68601,I3816&lt;=68801),"Zlínský kraj",(IF(AND(I3816&gt;=75501,I3816&lt;=76901),"Zlínský kraj",(IF(AND(I3816&gt;=70030,I3816&lt;=74901),"Moravskoslezský kraj",(IF(AND(I3816&gt;=75000,I3816&lt;=75368),"Olomoucký kraj",(IF(AND(I3816&gt;=77200,I3816&lt;=79862),"Olomoucký kraj",(IF(AND(I3816&gt;=50011,I3816&lt;=50301),"Královéhradecký kraj",(IF(AND(I3816&gt;=54301,I3816&lt;=54303),"Královéhradecký kraj","0")))))))))))))))))))))))))))))))))))))))))))))))</f>
        <v>Jihomoravský kraj</v>
      </c>
      <c r="AD3816" t="s">
        <v>998</v>
      </c>
      <c r="AE3816" t="s">
        <v>998</v>
      </c>
      <c r="AF3816" t="s">
        <v>998</v>
      </c>
      <c r="AG3816" s="107">
        <v>300</v>
      </c>
      <c r="AH3816" s="107">
        <v>0</v>
      </c>
      <c r="AI3816" s="107">
        <v>0</v>
      </c>
      <c r="AJ3816" t="s">
        <v>999</v>
      </c>
      <c r="AK3816" s="106">
        <v>44923</v>
      </c>
    </row>
    <row r="3817" spans="1:37" x14ac:dyDescent="0.45">
      <c r="A3817" t="s">
        <v>7415</v>
      </c>
      <c r="B3817" t="s">
        <v>9969</v>
      </c>
      <c r="C3817" t="s">
        <v>990</v>
      </c>
      <c r="D3817" t="s">
        <v>9970</v>
      </c>
      <c r="E3817" t="s">
        <v>992</v>
      </c>
      <c r="F3817" t="s">
        <v>2683</v>
      </c>
      <c r="G3817">
        <v>1721</v>
      </c>
      <c r="H3817" t="s">
        <v>2280</v>
      </c>
      <c r="I3817">
        <v>66434</v>
      </c>
      <c r="K3817" t="s">
        <v>9971</v>
      </c>
      <c r="L3817" s="106">
        <v>40585</v>
      </c>
      <c r="M3817">
        <v>14621947</v>
      </c>
      <c r="N3817" t="s">
        <v>996</v>
      </c>
      <c r="O3817" t="s">
        <v>12</v>
      </c>
      <c r="P3817" t="s">
        <v>997</v>
      </c>
      <c r="R3817" s="109" t="str">
        <f>IF(OR(P3817="SB",Q3817="SB"),"SB",0)</f>
        <v>SB</v>
      </c>
      <c r="V3817" s="113" t="str">
        <f>IF(AND(I3817&gt;=10000,I3817&lt;=19900),"Praha",(IF(AND(I3817&gt;=25001,I3817&lt;=29501),"Středočeský kraj",(IF(AND(I3817&gt;=30100,I3817&lt;=34972),"Středočeský kraj",(IF(AND(I3817&gt;=35002,I3817&lt;=36271),"Karlovarský kraj",(IF(AND(I3817&gt;=37001,I3817&lt;=39201),"Jihočeský kraj",(IF(AND(I3817&gt;=39701,I3817&lt;=39901),"Jihočeský kraj",(IF(AND(I3817&gt;=39301,I3817&lt;=39601),"Kraj Vysočina",(IF(AND(I3817&gt;=58001,I3817&lt;=59501),"Kraj Vysočina",(IF(AND(I3817&gt;=67401,I3817&lt;=67602),"Kraj Vysočina",(IF(AND(I3817&gt;=40001,I3817&lt;=44101),"Ústecký kraj",(IF(AND(I3817&gt;=46001,I3817&lt;=47201),"Liberecký kraj",(IF(AND(I3817&gt;=51202,I3817&lt;=51401),"Liberecký kraj",(IF(AND(I3817&gt;=53002,I3817&lt;=53976),"Pardubický kraj",(IF(AND(I3817&gt;=56002,I3817&lt;=57201),"Pardubický kraj",(IF(AND(I3817&gt;=60200,I3817&lt;=67201),"Jihomoravský kraj",(IF(AND(I3817&gt;=67801,I3817&lt;=68501),"Jihomoravský kraj",(IF(AND(I3817&gt;=69002,I3817&lt;=69801),"Jihomoravský kraj",(IF(AND(I3817&gt;=68601,I3817&lt;=68801),"Zlínský kraj",(IF(AND(I3817&gt;=75501,I3817&lt;=76901),"Zlínský kraj",(IF(AND(I3817&gt;=70030,I3817&lt;=74901),"Moravskoslezský kraj",(IF(AND(I3817&gt;=75000,I3817&lt;=75368),"Olomoucký kraj",(IF(AND(I3817&gt;=77200,I3817&lt;=79862),"Olomoucký kraj",(IF(AND(I3817&gt;=50011,I3817&lt;=50301),"Královéhradecký kraj",(IF(AND(I3817&gt;=54301,I3817&lt;=54303),"Královéhradecký kraj","0")))))))))))))))))))))))))))))))))))))))))))))))</f>
        <v>Jihomoravský kraj</v>
      </c>
      <c r="AD3817" t="s">
        <v>998</v>
      </c>
      <c r="AE3817" t="s">
        <v>998</v>
      </c>
      <c r="AF3817" t="s">
        <v>998</v>
      </c>
      <c r="AG3817" s="107">
        <v>300</v>
      </c>
      <c r="AH3817" s="107">
        <v>0</v>
      </c>
      <c r="AI3817" s="107">
        <v>0</v>
      </c>
      <c r="AJ3817" t="s">
        <v>999</v>
      </c>
      <c r="AK3817" s="106">
        <v>44923</v>
      </c>
    </row>
    <row r="3818" spans="1:37" x14ac:dyDescent="0.45">
      <c r="A3818" t="s">
        <v>1444</v>
      </c>
      <c r="B3818" t="s">
        <v>9215</v>
      </c>
      <c r="C3818" t="s">
        <v>990</v>
      </c>
      <c r="D3818" t="s">
        <v>9216</v>
      </c>
      <c r="E3818" t="s">
        <v>992</v>
      </c>
      <c r="F3818" t="s">
        <v>9217</v>
      </c>
      <c r="G3818">
        <v>34</v>
      </c>
      <c r="H3818" t="s">
        <v>9218</v>
      </c>
      <c r="I3818">
        <v>66441</v>
      </c>
      <c r="K3818" t="s">
        <v>9219</v>
      </c>
      <c r="L3818" s="106">
        <v>28229</v>
      </c>
      <c r="M3818">
        <v>14636596</v>
      </c>
      <c r="N3818" t="s">
        <v>996</v>
      </c>
      <c r="O3818" t="s">
        <v>12</v>
      </c>
      <c r="P3818" t="s">
        <v>997</v>
      </c>
      <c r="R3818" s="109" t="str">
        <f>IF(OR(P3818="SB",Q3818="SB"),"SB",0)</f>
        <v>SB</v>
      </c>
      <c r="T3818" s="110" t="s">
        <v>998</v>
      </c>
      <c r="V3818" s="113" t="str">
        <f>IF(AND(I3818&gt;=10000,I3818&lt;=19900),"Praha",(IF(AND(I3818&gt;=25001,I3818&lt;=29501),"Středočeský kraj",(IF(AND(I3818&gt;=30100,I3818&lt;=34972),"Středočeský kraj",(IF(AND(I3818&gt;=35002,I3818&lt;=36271),"Karlovarský kraj",(IF(AND(I3818&gt;=37001,I3818&lt;=39201),"Jihočeský kraj",(IF(AND(I3818&gt;=39701,I3818&lt;=39901),"Jihočeský kraj",(IF(AND(I3818&gt;=39301,I3818&lt;=39601),"Kraj Vysočina",(IF(AND(I3818&gt;=58001,I3818&lt;=59501),"Kraj Vysočina",(IF(AND(I3818&gt;=67401,I3818&lt;=67602),"Kraj Vysočina",(IF(AND(I3818&gt;=40001,I3818&lt;=44101),"Ústecký kraj",(IF(AND(I3818&gt;=46001,I3818&lt;=47201),"Liberecký kraj",(IF(AND(I3818&gt;=51202,I3818&lt;=51401),"Liberecký kraj",(IF(AND(I3818&gt;=53002,I3818&lt;=53976),"Pardubický kraj",(IF(AND(I3818&gt;=56002,I3818&lt;=57201),"Pardubický kraj",(IF(AND(I3818&gt;=60200,I3818&lt;=67201),"Jihomoravský kraj",(IF(AND(I3818&gt;=67801,I3818&lt;=68501),"Jihomoravský kraj",(IF(AND(I3818&gt;=69002,I3818&lt;=69801),"Jihomoravský kraj",(IF(AND(I3818&gt;=68601,I3818&lt;=68801),"Zlínský kraj",(IF(AND(I3818&gt;=75501,I3818&lt;=76901),"Zlínský kraj",(IF(AND(I3818&gt;=70030,I3818&lt;=74901),"Moravskoslezský kraj",(IF(AND(I3818&gt;=75000,I3818&lt;=75368),"Olomoucký kraj",(IF(AND(I3818&gt;=77200,I3818&lt;=79862),"Olomoucký kraj",(IF(AND(I3818&gt;=50011,I3818&lt;=50301),"Královéhradecký kraj",(IF(AND(I3818&gt;=54301,I3818&lt;=54303),"Královéhradecký kraj","0")))))))))))))))))))))))))))))))))))))))))))))))</f>
        <v>Jihomoravský kraj</v>
      </c>
      <c r="AB3818" t="s">
        <v>998</v>
      </c>
      <c r="AD3818" t="s">
        <v>998</v>
      </c>
      <c r="AE3818" t="s">
        <v>998</v>
      </c>
      <c r="AF3818" t="s">
        <v>998</v>
      </c>
      <c r="AG3818" s="107">
        <v>0</v>
      </c>
      <c r="AH3818" s="107">
        <v>0</v>
      </c>
      <c r="AI3818" s="107">
        <v>0</v>
      </c>
      <c r="AJ3818" t="s">
        <v>1012</v>
      </c>
    </row>
    <row r="3819" spans="1:37" x14ac:dyDescent="0.45">
      <c r="A3819" t="s">
        <v>1129</v>
      </c>
      <c r="B3819" t="s">
        <v>11332</v>
      </c>
      <c r="C3819" t="s">
        <v>990</v>
      </c>
      <c r="D3819" t="s">
        <v>11333</v>
      </c>
      <c r="E3819" t="s">
        <v>992</v>
      </c>
      <c r="F3819" t="s">
        <v>1162</v>
      </c>
      <c r="G3819">
        <v>36</v>
      </c>
      <c r="H3819" t="s">
        <v>7923</v>
      </c>
      <c r="I3819">
        <v>66441</v>
      </c>
      <c r="K3819" t="s">
        <v>11334</v>
      </c>
      <c r="L3819" s="106">
        <v>40367</v>
      </c>
      <c r="M3819">
        <v>14590625</v>
      </c>
      <c r="N3819" t="s">
        <v>1144</v>
      </c>
      <c r="O3819" t="s">
        <v>12</v>
      </c>
      <c r="P3819" t="s">
        <v>997</v>
      </c>
      <c r="R3819" s="109" t="str">
        <f>IF(OR(P3819="SB",Q3819="SB"),"SB",0)</f>
        <v>SB</v>
      </c>
      <c r="T3819" s="110" t="s">
        <v>998</v>
      </c>
      <c r="V3819" s="113" t="str">
        <f>IF(AND(I3819&gt;=10000,I3819&lt;=19900),"Praha",(IF(AND(I3819&gt;=25001,I3819&lt;=29501),"Středočeský kraj",(IF(AND(I3819&gt;=30100,I3819&lt;=34972),"Středočeský kraj",(IF(AND(I3819&gt;=35002,I3819&lt;=36271),"Karlovarský kraj",(IF(AND(I3819&gt;=37001,I3819&lt;=39201),"Jihočeský kraj",(IF(AND(I3819&gt;=39701,I3819&lt;=39901),"Jihočeský kraj",(IF(AND(I3819&gt;=39301,I3819&lt;=39601),"Kraj Vysočina",(IF(AND(I3819&gt;=58001,I3819&lt;=59501),"Kraj Vysočina",(IF(AND(I3819&gt;=67401,I3819&lt;=67602),"Kraj Vysočina",(IF(AND(I3819&gt;=40001,I3819&lt;=44101),"Ústecký kraj",(IF(AND(I3819&gt;=46001,I3819&lt;=47201),"Liberecký kraj",(IF(AND(I3819&gt;=51202,I3819&lt;=51401),"Liberecký kraj",(IF(AND(I3819&gt;=53002,I3819&lt;=53976),"Pardubický kraj",(IF(AND(I3819&gt;=56002,I3819&lt;=57201),"Pardubický kraj",(IF(AND(I3819&gt;=60200,I3819&lt;=67201),"Jihomoravský kraj",(IF(AND(I3819&gt;=67801,I3819&lt;=68501),"Jihomoravský kraj",(IF(AND(I3819&gt;=69002,I3819&lt;=69801),"Jihomoravský kraj",(IF(AND(I3819&gt;=68601,I3819&lt;=68801),"Zlínský kraj",(IF(AND(I3819&gt;=75501,I3819&lt;=76901),"Zlínský kraj",(IF(AND(I3819&gt;=70030,I3819&lt;=74901),"Moravskoslezský kraj",(IF(AND(I3819&gt;=75000,I3819&lt;=75368),"Olomoucký kraj",(IF(AND(I3819&gt;=77200,I3819&lt;=79862),"Olomoucký kraj",(IF(AND(I3819&gt;=50011,I3819&lt;=50301),"Královéhradecký kraj",(IF(AND(I3819&gt;=54301,I3819&lt;=54303),"Královéhradecký kraj","0")))))))))))))))))))))))))))))))))))))))))))))))</f>
        <v>Jihomoravský kraj</v>
      </c>
      <c r="AB3819" t="s">
        <v>998</v>
      </c>
      <c r="AD3819" t="s">
        <v>998</v>
      </c>
      <c r="AE3819" t="s">
        <v>998</v>
      </c>
      <c r="AF3819" t="s">
        <v>998</v>
      </c>
      <c r="AG3819" s="107">
        <v>300</v>
      </c>
      <c r="AH3819" s="107">
        <v>0</v>
      </c>
      <c r="AI3819" s="107">
        <v>0</v>
      </c>
      <c r="AJ3819" t="s">
        <v>999</v>
      </c>
      <c r="AK3819" s="106">
        <v>44877</v>
      </c>
    </row>
    <row r="3820" spans="1:37" x14ac:dyDescent="0.45">
      <c r="A3820" t="s">
        <v>2458</v>
      </c>
      <c r="B3820" t="s">
        <v>11332</v>
      </c>
      <c r="C3820" t="s">
        <v>990</v>
      </c>
      <c r="D3820" t="s">
        <v>11335</v>
      </c>
      <c r="E3820" t="s">
        <v>992</v>
      </c>
      <c r="F3820" t="s">
        <v>1162</v>
      </c>
      <c r="G3820">
        <v>366</v>
      </c>
      <c r="H3820" t="s">
        <v>7923</v>
      </c>
      <c r="I3820">
        <v>66441</v>
      </c>
      <c r="K3820" t="s">
        <v>11334</v>
      </c>
      <c r="L3820" s="106">
        <v>28392</v>
      </c>
      <c r="M3820">
        <v>14635788</v>
      </c>
      <c r="N3820" t="s">
        <v>996</v>
      </c>
      <c r="O3820" t="s">
        <v>12</v>
      </c>
      <c r="P3820" t="s">
        <v>997</v>
      </c>
      <c r="R3820" s="109" t="str">
        <f>IF(OR(P3820="SB",Q3820="SB"),"SB",0)</f>
        <v>SB</v>
      </c>
      <c r="T3820" s="110" t="s">
        <v>998</v>
      </c>
      <c r="V3820" s="113" t="str">
        <f>IF(AND(I3820&gt;=10000,I3820&lt;=19900),"Praha",(IF(AND(I3820&gt;=25001,I3820&lt;=29501),"Středočeský kraj",(IF(AND(I3820&gt;=30100,I3820&lt;=34972),"Středočeský kraj",(IF(AND(I3820&gt;=35002,I3820&lt;=36271),"Karlovarský kraj",(IF(AND(I3820&gt;=37001,I3820&lt;=39201),"Jihočeský kraj",(IF(AND(I3820&gt;=39701,I3820&lt;=39901),"Jihočeský kraj",(IF(AND(I3820&gt;=39301,I3820&lt;=39601),"Kraj Vysočina",(IF(AND(I3820&gt;=58001,I3820&lt;=59501),"Kraj Vysočina",(IF(AND(I3820&gt;=67401,I3820&lt;=67602),"Kraj Vysočina",(IF(AND(I3820&gt;=40001,I3820&lt;=44101),"Ústecký kraj",(IF(AND(I3820&gt;=46001,I3820&lt;=47201),"Liberecký kraj",(IF(AND(I3820&gt;=51202,I3820&lt;=51401),"Liberecký kraj",(IF(AND(I3820&gt;=53002,I3820&lt;=53976),"Pardubický kraj",(IF(AND(I3820&gt;=56002,I3820&lt;=57201),"Pardubický kraj",(IF(AND(I3820&gt;=60200,I3820&lt;=67201),"Jihomoravský kraj",(IF(AND(I3820&gt;=67801,I3820&lt;=68501),"Jihomoravský kraj",(IF(AND(I3820&gt;=69002,I3820&lt;=69801),"Jihomoravský kraj",(IF(AND(I3820&gt;=68601,I3820&lt;=68801),"Zlínský kraj",(IF(AND(I3820&gt;=75501,I3820&lt;=76901),"Zlínský kraj",(IF(AND(I3820&gt;=70030,I3820&lt;=74901),"Moravskoslezský kraj",(IF(AND(I3820&gt;=75000,I3820&lt;=75368),"Olomoucký kraj",(IF(AND(I3820&gt;=77200,I3820&lt;=79862),"Olomoucký kraj",(IF(AND(I3820&gt;=50011,I3820&lt;=50301),"Královéhradecký kraj",(IF(AND(I3820&gt;=54301,I3820&lt;=54303),"Královéhradecký kraj","0")))))))))))))))))))))))))))))))))))))))))))))))</f>
        <v>Jihomoravský kraj</v>
      </c>
      <c r="AB3820" t="s">
        <v>998</v>
      </c>
      <c r="AD3820" t="s">
        <v>998</v>
      </c>
      <c r="AE3820" t="s">
        <v>998</v>
      </c>
      <c r="AF3820" t="s">
        <v>998</v>
      </c>
      <c r="AG3820" s="107">
        <v>0</v>
      </c>
      <c r="AH3820" s="107">
        <v>0</v>
      </c>
      <c r="AI3820" s="107">
        <v>0</v>
      </c>
      <c r="AJ3820" t="s">
        <v>1012</v>
      </c>
    </row>
    <row r="3821" spans="1:37" x14ac:dyDescent="0.45">
      <c r="A3821" t="s">
        <v>1013</v>
      </c>
      <c r="B3821" t="s">
        <v>11336</v>
      </c>
      <c r="C3821" t="s">
        <v>1002</v>
      </c>
      <c r="D3821" t="s">
        <v>11337</v>
      </c>
      <c r="E3821" t="s">
        <v>992</v>
      </c>
      <c r="F3821" t="s">
        <v>1162</v>
      </c>
      <c r="G3821">
        <v>36</v>
      </c>
      <c r="H3821" t="s">
        <v>7923</v>
      </c>
      <c r="I3821">
        <v>66441</v>
      </c>
      <c r="K3821" t="s">
        <v>11338</v>
      </c>
      <c r="L3821" s="106">
        <v>39282</v>
      </c>
      <c r="M3821">
        <v>14590524</v>
      </c>
      <c r="N3821" t="s">
        <v>1144</v>
      </c>
      <c r="O3821" t="s">
        <v>12</v>
      </c>
      <c r="P3821" t="s">
        <v>997</v>
      </c>
      <c r="R3821" s="109" t="str">
        <f>IF(OR(P3821="SB",Q3821="SB"),"SB",0)</f>
        <v>SB</v>
      </c>
      <c r="T3821" s="110" t="s">
        <v>998</v>
      </c>
      <c r="V3821" s="113" t="str">
        <f>IF(AND(I3821&gt;=10000,I3821&lt;=19900),"Praha",(IF(AND(I3821&gt;=25001,I3821&lt;=29501),"Středočeský kraj",(IF(AND(I3821&gt;=30100,I3821&lt;=34972),"Středočeský kraj",(IF(AND(I3821&gt;=35002,I3821&lt;=36271),"Karlovarský kraj",(IF(AND(I3821&gt;=37001,I3821&lt;=39201),"Jihočeský kraj",(IF(AND(I3821&gt;=39701,I3821&lt;=39901),"Jihočeský kraj",(IF(AND(I3821&gt;=39301,I3821&lt;=39601),"Kraj Vysočina",(IF(AND(I3821&gt;=58001,I3821&lt;=59501),"Kraj Vysočina",(IF(AND(I3821&gt;=67401,I3821&lt;=67602),"Kraj Vysočina",(IF(AND(I3821&gt;=40001,I3821&lt;=44101),"Ústecký kraj",(IF(AND(I3821&gt;=46001,I3821&lt;=47201),"Liberecký kraj",(IF(AND(I3821&gt;=51202,I3821&lt;=51401),"Liberecký kraj",(IF(AND(I3821&gt;=53002,I3821&lt;=53976),"Pardubický kraj",(IF(AND(I3821&gt;=56002,I3821&lt;=57201),"Pardubický kraj",(IF(AND(I3821&gt;=60200,I3821&lt;=67201),"Jihomoravský kraj",(IF(AND(I3821&gt;=67801,I3821&lt;=68501),"Jihomoravský kraj",(IF(AND(I3821&gt;=69002,I3821&lt;=69801),"Jihomoravský kraj",(IF(AND(I3821&gt;=68601,I3821&lt;=68801),"Zlínský kraj",(IF(AND(I3821&gt;=75501,I3821&lt;=76901),"Zlínský kraj",(IF(AND(I3821&gt;=70030,I3821&lt;=74901),"Moravskoslezský kraj",(IF(AND(I3821&gt;=75000,I3821&lt;=75368),"Olomoucký kraj",(IF(AND(I3821&gt;=77200,I3821&lt;=79862),"Olomoucký kraj",(IF(AND(I3821&gt;=50011,I3821&lt;=50301),"Královéhradecký kraj",(IF(AND(I3821&gt;=54301,I3821&lt;=54303),"Královéhradecký kraj","0")))))))))))))))))))))))))))))))))))))))))))))))</f>
        <v>Jihomoravský kraj</v>
      </c>
      <c r="AB3821" t="s">
        <v>998</v>
      </c>
      <c r="AD3821" t="s">
        <v>998</v>
      </c>
      <c r="AE3821" t="s">
        <v>998</v>
      </c>
      <c r="AF3821" t="s">
        <v>998</v>
      </c>
      <c r="AG3821" s="107">
        <v>300</v>
      </c>
      <c r="AH3821" s="107">
        <v>0</v>
      </c>
      <c r="AI3821" s="107">
        <v>0</v>
      </c>
      <c r="AJ3821" t="s">
        <v>999</v>
      </c>
      <c r="AK3821" s="106">
        <v>44877</v>
      </c>
    </row>
    <row r="3822" spans="1:37" x14ac:dyDescent="0.45">
      <c r="A3822" t="s">
        <v>14994</v>
      </c>
      <c r="B3822" t="s">
        <v>14995</v>
      </c>
      <c r="C3822" t="s">
        <v>990</v>
      </c>
      <c r="D3822" t="s">
        <v>14996</v>
      </c>
      <c r="E3822" t="s">
        <v>992</v>
      </c>
      <c r="F3822" t="s">
        <v>1401</v>
      </c>
      <c r="G3822">
        <v>40</v>
      </c>
      <c r="H3822" t="s">
        <v>7923</v>
      </c>
      <c r="I3822">
        <v>66441</v>
      </c>
      <c r="K3822" t="s">
        <v>14997</v>
      </c>
      <c r="L3822" s="106">
        <v>39576</v>
      </c>
      <c r="M3822">
        <v>14655289</v>
      </c>
      <c r="N3822" t="s">
        <v>996</v>
      </c>
      <c r="O3822" t="s">
        <v>12</v>
      </c>
      <c r="P3822" t="s">
        <v>997</v>
      </c>
      <c r="R3822" s="109" t="str">
        <f>IF(OR(P3822="SB",Q3822="SB"),"SB",0)</f>
        <v>SB</v>
      </c>
      <c r="T3822" s="110" t="s">
        <v>998</v>
      </c>
      <c r="V3822" s="113" t="str">
        <f>IF(AND(I3822&gt;=10000,I3822&lt;=19900),"Praha",(IF(AND(I3822&gt;=25001,I3822&lt;=29501),"Středočeský kraj",(IF(AND(I3822&gt;=30100,I3822&lt;=34972),"Středočeský kraj",(IF(AND(I3822&gt;=35002,I3822&lt;=36271),"Karlovarský kraj",(IF(AND(I3822&gt;=37001,I3822&lt;=39201),"Jihočeský kraj",(IF(AND(I3822&gt;=39701,I3822&lt;=39901),"Jihočeský kraj",(IF(AND(I3822&gt;=39301,I3822&lt;=39601),"Kraj Vysočina",(IF(AND(I3822&gt;=58001,I3822&lt;=59501),"Kraj Vysočina",(IF(AND(I3822&gt;=67401,I3822&lt;=67602),"Kraj Vysočina",(IF(AND(I3822&gt;=40001,I3822&lt;=44101),"Ústecký kraj",(IF(AND(I3822&gt;=46001,I3822&lt;=47201),"Liberecký kraj",(IF(AND(I3822&gt;=51202,I3822&lt;=51401),"Liberecký kraj",(IF(AND(I3822&gt;=53002,I3822&lt;=53976),"Pardubický kraj",(IF(AND(I3822&gt;=56002,I3822&lt;=57201),"Pardubický kraj",(IF(AND(I3822&gt;=60200,I3822&lt;=67201),"Jihomoravský kraj",(IF(AND(I3822&gt;=67801,I3822&lt;=68501),"Jihomoravský kraj",(IF(AND(I3822&gt;=69002,I3822&lt;=69801),"Jihomoravský kraj",(IF(AND(I3822&gt;=68601,I3822&lt;=68801),"Zlínský kraj",(IF(AND(I3822&gt;=75501,I3822&lt;=76901),"Zlínský kraj",(IF(AND(I3822&gt;=70030,I3822&lt;=74901),"Moravskoslezský kraj",(IF(AND(I3822&gt;=75000,I3822&lt;=75368),"Olomoucký kraj",(IF(AND(I3822&gt;=77200,I3822&lt;=79862),"Olomoucký kraj",(IF(AND(I3822&gt;=50011,I3822&lt;=50301),"Královéhradecký kraj",(IF(AND(I3822&gt;=54301,I3822&lt;=54303),"Královéhradecký kraj","0")))))))))))))))))))))))))))))))))))))))))))))))</f>
        <v>Jihomoravský kraj</v>
      </c>
      <c r="AB3822" t="s">
        <v>998</v>
      </c>
      <c r="AD3822" t="s">
        <v>998</v>
      </c>
      <c r="AE3822" t="s">
        <v>998</v>
      </c>
      <c r="AF3822" t="s">
        <v>998</v>
      </c>
      <c r="AG3822" s="107">
        <v>300</v>
      </c>
      <c r="AH3822" s="107">
        <v>0</v>
      </c>
      <c r="AI3822" s="107">
        <v>0</v>
      </c>
      <c r="AJ3822" t="s">
        <v>999</v>
      </c>
      <c r="AK3822" s="106">
        <v>44923</v>
      </c>
    </row>
    <row r="3823" spans="1:37" x14ac:dyDescent="0.45">
      <c r="A3823" t="s">
        <v>1061</v>
      </c>
      <c r="B3823" t="s">
        <v>18303</v>
      </c>
      <c r="C3823" t="s">
        <v>990</v>
      </c>
      <c r="D3823" t="s">
        <v>18304</v>
      </c>
      <c r="E3823" t="s">
        <v>992</v>
      </c>
      <c r="F3823" t="s">
        <v>1027</v>
      </c>
      <c r="G3823">
        <v>9</v>
      </c>
      <c r="H3823" t="s">
        <v>7923</v>
      </c>
      <c r="I3823">
        <v>66441</v>
      </c>
      <c r="K3823" t="s">
        <v>18305</v>
      </c>
      <c r="L3823" s="106">
        <v>39785</v>
      </c>
      <c r="M3823">
        <v>14598507</v>
      </c>
      <c r="N3823" t="s">
        <v>1182</v>
      </c>
      <c r="O3823" t="s">
        <v>1015</v>
      </c>
      <c r="P3823" t="s">
        <v>997</v>
      </c>
      <c r="R3823" s="109" t="str">
        <f>IF(OR(P3823="SB",Q3823="SB"),"SB",0)</f>
        <v>SB</v>
      </c>
      <c r="T3823" s="110" t="s">
        <v>998</v>
      </c>
      <c r="V3823" s="113" t="str">
        <f>IF(AND(I3823&gt;=10000,I3823&lt;=19900),"Praha",(IF(AND(I3823&gt;=25001,I3823&lt;=29501),"Středočeský kraj",(IF(AND(I3823&gt;=30100,I3823&lt;=34972),"Středočeský kraj",(IF(AND(I3823&gt;=35002,I3823&lt;=36271),"Karlovarský kraj",(IF(AND(I3823&gt;=37001,I3823&lt;=39201),"Jihočeský kraj",(IF(AND(I3823&gt;=39701,I3823&lt;=39901),"Jihočeský kraj",(IF(AND(I3823&gt;=39301,I3823&lt;=39601),"Kraj Vysočina",(IF(AND(I3823&gt;=58001,I3823&lt;=59501),"Kraj Vysočina",(IF(AND(I3823&gt;=67401,I3823&lt;=67602),"Kraj Vysočina",(IF(AND(I3823&gt;=40001,I3823&lt;=44101),"Ústecký kraj",(IF(AND(I3823&gt;=46001,I3823&lt;=47201),"Liberecký kraj",(IF(AND(I3823&gt;=51202,I3823&lt;=51401),"Liberecký kraj",(IF(AND(I3823&gt;=53002,I3823&lt;=53976),"Pardubický kraj",(IF(AND(I3823&gt;=56002,I3823&lt;=57201),"Pardubický kraj",(IF(AND(I3823&gt;=60200,I3823&lt;=67201),"Jihomoravský kraj",(IF(AND(I3823&gt;=67801,I3823&lt;=68501),"Jihomoravský kraj",(IF(AND(I3823&gt;=69002,I3823&lt;=69801),"Jihomoravský kraj",(IF(AND(I3823&gt;=68601,I3823&lt;=68801),"Zlínský kraj",(IF(AND(I3823&gt;=75501,I3823&lt;=76901),"Zlínský kraj",(IF(AND(I3823&gt;=70030,I3823&lt;=74901),"Moravskoslezský kraj",(IF(AND(I3823&gt;=75000,I3823&lt;=75368),"Olomoucký kraj",(IF(AND(I3823&gt;=77200,I3823&lt;=79862),"Olomoucký kraj",(IF(AND(I3823&gt;=50011,I3823&lt;=50301),"Královéhradecký kraj",(IF(AND(I3823&gt;=54301,I3823&lt;=54303),"Královéhradecký kraj","0")))))))))))))))))))))))))))))))))))))))))))))))</f>
        <v>Jihomoravský kraj</v>
      </c>
      <c r="AB3823" t="s">
        <v>998</v>
      </c>
      <c r="AD3823" t="s">
        <v>998</v>
      </c>
      <c r="AE3823" t="s">
        <v>998</v>
      </c>
      <c r="AF3823" t="s">
        <v>998</v>
      </c>
      <c r="AG3823" s="107">
        <v>0</v>
      </c>
      <c r="AH3823" s="107">
        <v>0</v>
      </c>
      <c r="AI3823" s="107">
        <v>0</v>
      </c>
      <c r="AJ3823" t="s">
        <v>1012</v>
      </c>
    </row>
    <row r="3824" spans="1:37" x14ac:dyDescent="0.45">
      <c r="A3824" t="s">
        <v>1411</v>
      </c>
      <c r="B3824" t="s">
        <v>12776</v>
      </c>
      <c r="C3824" t="s">
        <v>990</v>
      </c>
      <c r="D3824" t="s">
        <v>12791</v>
      </c>
      <c r="E3824" t="s">
        <v>992</v>
      </c>
      <c r="F3824" t="s">
        <v>7944</v>
      </c>
      <c r="G3824">
        <v>431</v>
      </c>
      <c r="H3824" t="s">
        <v>7944</v>
      </c>
      <c r="I3824">
        <v>66441</v>
      </c>
      <c r="K3824" t="s">
        <v>12792</v>
      </c>
      <c r="L3824" s="106">
        <v>40668</v>
      </c>
      <c r="M3824">
        <v>14645488</v>
      </c>
      <c r="N3824" t="s">
        <v>996</v>
      </c>
      <c r="O3824" t="s">
        <v>12</v>
      </c>
      <c r="P3824" t="s">
        <v>997</v>
      </c>
      <c r="R3824" s="109" t="str">
        <f>IF(OR(P3824="SB",Q3824="SB"),"SB",0)</f>
        <v>SB</v>
      </c>
      <c r="V3824" s="113" t="str">
        <f>IF(AND(I3824&gt;=10000,I3824&lt;=19900),"Praha",(IF(AND(I3824&gt;=25001,I3824&lt;=29501),"Středočeský kraj",(IF(AND(I3824&gt;=30100,I3824&lt;=34972),"Středočeský kraj",(IF(AND(I3824&gt;=35002,I3824&lt;=36271),"Karlovarský kraj",(IF(AND(I3824&gt;=37001,I3824&lt;=39201),"Jihočeský kraj",(IF(AND(I3824&gt;=39701,I3824&lt;=39901),"Jihočeský kraj",(IF(AND(I3824&gt;=39301,I3824&lt;=39601),"Kraj Vysočina",(IF(AND(I3824&gt;=58001,I3824&lt;=59501),"Kraj Vysočina",(IF(AND(I3824&gt;=67401,I3824&lt;=67602),"Kraj Vysočina",(IF(AND(I3824&gt;=40001,I3824&lt;=44101),"Ústecký kraj",(IF(AND(I3824&gt;=46001,I3824&lt;=47201),"Liberecký kraj",(IF(AND(I3824&gt;=51202,I3824&lt;=51401),"Liberecký kraj",(IF(AND(I3824&gt;=53002,I3824&lt;=53976),"Pardubický kraj",(IF(AND(I3824&gt;=56002,I3824&lt;=57201),"Pardubický kraj",(IF(AND(I3824&gt;=60200,I3824&lt;=67201),"Jihomoravský kraj",(IF(AND(I3824&gt;=67801,I3824&lt;=68501),"Jihomoravský kraj",(IF(AND(I3824&gt;=69002,I3824&lt;=69801),"Jihomoravský kraj",(IF(AND(I3824&gt;=68601,I3824&lt;=68801),"Zlínský kraj",(IF(AND(I3824&gt;=75501,I3824&lt;=76901),"Zlínský kraj",(IF(AND(I3824&gt;=70030,I3824&lt;=74901),"Moravskoslezský kraj",(IF(AND(I3824&gt;=75000,I3824&lt;=75368),"Olomoucký kraj",(IF(AND(I3824&gt;=77200,I3824&lt;=79862),"Olomoucký kraj",(IF(AND(I3824&gt;=50011,I3824&lt;=50301),"Královéhradecký kraj",(IF(AND(I3824&gt;=54301,I3824&lt;=54303),"Královéhradecký kraj","0")))))))))))))))))))))))))))))))))))))))))))))))</f>
        <v>Jihomoravský kraj</v>
      </c>
      <c r="AD3824" t="s">
        <v>998</v>
      </c>
      <c r="AE3824" t="s">
        <v>998</v>
      </c>
      <c r="AF3824" t="s">
        <v>998</v>
      </c>
      <c r="AG3824" s="107">
        <v>300</v>
      </c>
      <c r="AH3824" s="107">
        <v>0</v>
      </c>
      <c r="AI3824" s="107">
        <v>0</v>
      </c>
      <c r="AJ3824" t="s">
        <v>999</v>
      </c>
      <c r="AK3824" s="106">
        <v>44923</v>
      </c>
    </row>
    <row r="3825" spans="1:37" x14ac:dyDescent="0.45">
      <c r="A3825" t="s">
        <v>5878</v>
      </c>
      <c r="B3825" t="s">
        <v>14995</v>
      </c>
      <c r="C3825" t="s">
        <v>1002</v>
      </c>
      <c r="D3825" t="s">
        <v>14998</v>
      </c>
      <c r="E3825" t="s">
        <v>992</v>
      </c>
      <c r="F3825" t="s">
        <v>1401</v>
      </c>
      <c r="G3825">
        <v>40</v>
      </c>
      <c r="H3825" t="s">
        <v>7923</v>
      </c>
      <c r="I3825">
        <v>66441</v>
      </c>
      <c r="K3825" t="s">
        <v>14997</v>
      </c>
      <c r="L3825" s="106">
        <v>40694</v>
      </c>
      <c r="M3825">
        <v>14655188</v>
      </c>
      <c r="N3825" t="s">
        <v>996</v>
      </c>
      <c r="O3825" t="s">
        <v>12</v>
      </c>
      <c r="P3825" t="s">
        <v>997</v>
      </c>
      <c r="R3825" s="109" t="str">
        <f>IF(OR(P3825="SB",Q3825="SB"),"SB",0)</f>
        <v>SB</v>
      </c>
      <c r="V3825" s="113" t="str">
        <f>IF(AND(I3825&gt;=10000,I3825&lt;=19900),"Praha",(IF(AND(I3825&gt;=25001,I3825&lt;=29501),"Středočeský kraj",(IF(AND(I3825&gt;=30100,I3825&lt;=34972),"Středočeský kraj",(IF(AND(I3825&gt;=35002,I3825&lt;=36271),"Karlovarský kraj",(IF(AND(I3825&gt;=37001,I3825&lt;=39201),"Jihočeský kraj",(IF(AND(I3825&gt;=39701,I3825&lt;=39901),"Jihočeský kraj",(IF(AND(I3825&gt;=39301,I3825&lt;=39601),"Kraj Vysočina",(IF(AND(I3825&gt;=58001,I3825&lt;=59501),"Kraj Vysočina",(IF(AND(I3825&gt;=67401,I3825&lt;=67602),"Kraj Vysočina",(IF(AND(I3825&gt;=40001,I3825&lt;=44101),"Ústecký kraj",(IF(AND(I3825&gt;=46001,I3825&lt;=47201),"Liberecký kraj",(IF(AND(I3825&gt;=51202,I3825&lt;=51401),"Liberecký kraj",(IF(AND(I3825&gt;=53002,I3825&lt;=53976),"Pardubický kraj",(IF(AND(I3825&gt;=56002,I3825&lt;=57201),"Pardubický kraj",(IF(AND(I3825&gt;=60200,I3825&lt;=67201),"Jihomoravský kraj",(IF(AND(I3825&gt;=67801,I3825&lt;=68501),"Jihomoravský kraj",(IF(AND(I3825&gt;=69002,I3825&lt;=69801),"Jihomoravský kraj",(IF(AND(I3825&gt;=68601,I3825&lt;=68801),"Zlínský kraj",(IF(AND(I3825&gt;=75501,I3825&lt;=76901),"Zlínský kraj",(IF(AND(I3825&gt;=70030,I3825&lt;=74901),"Moravskoslezský kraj",(IF(AND(I3825&gt;=75000,I3825&lt;=75368),"Olomoucký kraj",(IF(AND(I3825&gt;=77200,I3825&lt;=79862),"Olomoucký kraj",(IF(AND(I3825&gt;=50011,I3825&lt;=50301),"Královéhradecký kraj",(IF(AND(I3825&gt;=54301,I3825&lt;=54303),"Královéhradecký kraj","0")))))))))))))))))))))))))))))))))))))))))))))))</f>
        <v>Jihomoravský kraj</v>
      </c>
      <c r="AD3825" t="s">
        <v>998</v>
      </c>
      <c r="AE3825" t="s">
        <v>998</v>
      </c>
      <c r="AF3825" t="s">
        <v>998</v>
      </c>
      <c r="AG3825" s="107">
        <v>300</v>
      </c>
      <c r="AH3825" s="107">
        <v>0</v>
      </c>
      <c r="AI3825" s="107">
        <v>0</v>
      </c>
      <c r="AJ3825" t="s">
        <v>999</v>
      </c>
      <c r="AK3825" s="106">
        <v>44923</v>
      </c>
    </row>
    <row r="3826" spans="1:37" x14ac:dyDescent="0.45">
      <c r="A3826" t="s">
        <v>1657</v>
      </c>
      <c r="B3826" t="s">
        <v>18306</v>
      </c>
      <c r="C3826" t="s">
        <v>1002</v>
      </c>
      <c r="D3826" t="s">
        <v>18309</v>
      </c>
      <c r="E3826" t="s">
        <v>992</v>
      </c>
      <c r="F3826" t="s">
        <v>1027</v>
      </c>
      <c r="G3826">
        <v>9</v>
      </c>
      <c r="H3826" t="s">
        <v>7923</v>
      </c>
      <c r="I3826">
        <v>66441</v>
      </c>
      <c r="K3826" t="s">
        <v>18305</v>
      </c>
      <c r="L3826" s="106">
        <v>40660</v>
      </c>
      <c r="M3826">
        <v>14606688</v>
      </c>
      <c r="N3826" t="s">
        <v>996</v>
      </c>
      <c r="O3826" t="s">
        <v>12</v>
      </c>
      <c r="P3826" t="s">
        <v>997</v>
      </c>
      <c r="R3826" s="109" t="str">
        <f>IF(OR(P3826="SB",Q3826="SB"),"SB",0)</f>
        <v>SB</v>
      </c>
      <c r="V3826" s="113" t="str">
        <f>IF(AND(I3826&gt;=10000,I3826&lt;=19900),"Praha",(IF(AND(I3826&gt;=25001,I3826&lt;=29501),"Středočeský kraj",(IF(AND(I3826&gt;=30100,I3826&lt;=34972),"Středočeský kraj",(IF(AND(I3826&gt;=35002,I3826&lt;=36271),"Karlovarský kraj",(IF(AND(I3826&gt;=37001,I3826&lt;=39201),"Jihočeský kraj",(IF(AND(I3826&gt;=39701,I3826&lt;=39901),"Jihočeský kraj",(IF(AND(I3826&gt;=39301,I3826&lt;=39601),"Kraj Vysočina",(IF(AND(I3826&gt;=58001,I3826&lt;=59501),"Kraj Vysočina",(IF(AND(I3826&gt;=67401,I3826&lt;=67602),"Kraj Vysočina",(IF(AND(I3826&gt;=40001,I3826&lt;=44101),"Ústecký kraj",(IF(AND(I3826&gt;=46001,I3826&lt;=47201),"Liberecký kraj",(IF(AND(I3826&gt;=51202,I3826&lt;=51401),"Liberecký kraj",(IF(AND(I3826&gt;=53002,I3826&lt;=53976),"Pardubický kraj",(IF(AND(I3826&gt;=56002,I3826&lt;=57201),"Pardubický kraj",(IF(AND(I3826&gt;=60200,I3826&lt;=67201),"Jihomoravský kraj",(IF(AND(I3826&gt;=67801,I3826&lt;=68501),"Jihomoravský kraj",(IF(AND(I3826&gt;=69002,I3826&lt;=69801),"Jihomoravský kraj",(IF(AND(I3826&gt;=68601,I3826&lt;=68801),"Zlínský kraj",(IF(AND(I3826&gt;=75501,I3826&lt;=76901),"Zlínský kraj",(IF(AND(I3826&gt;=70030,I3826&lt;=74901),"Moravskoslezský kraj",(IF(AND(I3826&gt;=75000,I3826&lt;=75368),"Olomoucký kraj",(IF(AND(I3826&gt;=77200,I3826&lt;=79862),"Olomoucký kraj",(IF(AND(I3826&gt;=50011,I3826&lt;=50301),"Královéhradecký kraj",(IF(AND(I3826&gt;=54301,I3826&lt;=54303),"Královéhradecký kraj","0")))))))))))))))))))))))))))))))))))))))))))))))</f>
        <v>Jihomoravský kraj</v>
      </c>
      <c r="AD3826" t="s">
        <v>998</v>
      </c>
      <c r="AE3826" t="s">
        <v>998</v>
      </c>
      <c r="AF3826" t="s">
        <v>998</v>
      </c>
      <c r="AG3826" s="107">
        <v>300</v>
      </c>
      <c r="AH3826" s="107">
        <v>0</v>
      </c>
      <c r="AI3826" s="107">
        <v>0</v>
      </c>
      <c r="AJ3826" t="s">
        <v>999</v>
      </c>
      <c r="AK3826" s="106">
        <v>44923</v>
      </c>
    </row>
    <row r="3827" spans="1:37" x14ac:dyDescent="0.45">
      <c r="A3827" t="s">
        <v>1169</v>
      </c>
      <c r="B3827" t="s">
        <v>4980</v>
      </c>
      <c r="C3827" t="s">
        <v>990</v>
      </c>
      <c r="D3827" t="s">
        <v>4985</v>
      </c>
      <c r="E3827" t="s">
        <v>992</v>
      </c>
      <c r="F3827" t="s">
        <v>1521</v>
      </c>
      <c r="G3827">
        <v>27</v>
      </c>
      <c r="H3827" t="s">
        <v>4986</v>
      </c>
      <c r="I3827">
        <v>66442</v>
      </c>
      <c r="K3827" t="s">
        <v>4987</v>
      </c>
      <c r="L3827" s="106">
        <v>28860</v>
      </c>
      <c r="M3827">
        <v>13412578</v>
      </c>
      <c r="N3827" t="s">
        <v>996</v>
      </c>
      <c r="O3827" t="s">
        <v>12</v>
      </c>
      <c r="P3827" t="s">
        <v>997</v>
      </c>
      <c r="R3827" s="109" t="str">
        <f>IF(OR(P3827="SB",Q3827="SB"),"SB",0)</f>
        <v>SB</v>
      </c>
      <c r="T3827" s="110" t="s">
        <v>998</v>
      </c>
      <c r="V3827" s="113" t="str">
        <f>IF(AND(I3827&gt;=10000,I3827&lt;=19900),"Praha",(IF(AND(I3827&gt;=25001,I3827&lt;=29501),"Středočeský kraj",(IF(AND(I3827&gt;=30100,I3827&lt;=34972),"Středočeský kraj",(IF(AND(I3827&gt;=35002,I3827&lt;=36271),"Karlovarský kraj",(IF(AND(I3827&gt;=37001,I3827&lt;=39201),"Jihočeský kraj",(IF(AND(I3827&gt;=39701,I3827&lt;=39901),"Jihočeský kraj",(IF(AND(I3827&gt;=39301,I3827&lt;=39601),"Kraj Vysočina",(IF(AND(I3827&gt;=58001,I3827&lt;=59501),"Kraj Vysočina",(IF(AND(I3827&gt;=67401,I3827&lt;=67602),"Kraj Vysočina",(IF(AND(I3827&gt;=40001,I3827&lt;=44101),"Ústecký kraj",(IF(AND(I3827&gt;=46001,I3827&lt;=47201),"Liberecký kraj",(IF(AND(I3827&gt;=51202,I3827&lt;=51401),"Liberecký kraj",(IF(AND(I3827&gt;=53002,I3827&lt;=53976),"Pardubický kraj",(IF(AND(I3827&gt;=56002,I3827&lt;=57201),"Pardubický kraj",(IF(AND(I3827&gt;=60200,I3827&lt;=67201),"Jihomoravský kraj",(IF(AND(I3827&gt;=67801,I3827&lt;=68501),"Jihomoravský kraj",(IF(AND(I3827&gt;=69002,I3827&lt;=69801),"Jihomoravský kraj",(IF(AND(I3827&gt;=68601,I3827&lt;=68801),"Zlínský kraj",(IF(AND(I3827&gt;=75501,I3827&lt;=76901),"Zlínský kraj",(IF(AND(I3827&gt;=70030,I3827&lt;=74901),"Moravskoslezský kraj",(IF(AND(I3827&gt;=75000,I3827&lt;=75368),"Olomoucký kraj",(IF(AND(I3827&gt;=77200,I3827&lt;=79862),"Olomoucký kraj",(IF(AND(I3827&gt;=50011,I3827&lt;=50301),"Královéhradecký kraj",(IF(AND(I3827&gt;=54301,I3827&lt;=54303),"Královéhradecký kraj","0")))))))))))))))))))))))))))))))))))))))))))))))</f>
        <v>Jihomoravský kraj</v>
      </c>
      <c r="AB3827" t="s">
        <v>998</v>
      </c>
      <c r="AD3827" t="s">
        <v>998</v>
      </c>
      <c r="AE3827" t="s">
        <v>998</v>
      </c>
      <c r="AF3827" t="s">
        <v>998</v>
      </c>
      <c r="AG3827" s="107">
        <v>0</v>
      </c>
      <c r="AH3827" s="107">
        <v>0</v>
      </c>
      <c r="AI3827" s="107">
        <v>0</v>
      </c>
      <c r="AJ3827" t="s">
        <v>1012</v>
      </c>
    </row>
    <row r="3828" spans="1:37" x14ac:dyDescent="0.45">
      <c r="A3828" t="s">
        <v>3658</v>
      </c>
      <c r="B3828" t="s">
        <v>5623</v>
      </c>
      <c r="C3828" t="s">
        <v>990</v>
      </c>
      <c r="D3828" t="s">
        <v>5624</v>
      </c>
      <c r="E3828" t="s">
        <v>992</v>
      </c>
      <c r="F3828" t="s">
        <v>1525</v>
      </c>
      <c r="G3828">
        <v>600</v>
      </c>
      <c r="H3828" t="s">
        <v>1198</v>
      </c>
      <c r="I3828">
        <v>66442</v>
      </c>
      <c r="K3828" t="s">
        <v>5625</v>
      </c>
      <c r="L3828" s="106">
        <v>41656</v>
      </c>
      <c r="M3828">
        <v>14582541</v>
      </c>
      <c r="N3828" t="s">
        <v>1144</v>
      </c>
      <c r="O3828" t="s">
        <v>12</v>
      </c>
      <c r="P3828" t="s">
        <v>997</v>
      </c>
      <c r="R3828" s="109" t="str">
        <f>IF(OR(P3828="SB",Q3828="SB"),"SB",0)</f>
        <v>SB</v>
      </c>
      <c r="T3828" s="110" t="s">
        <v>998</v>
      </c>
      <c r="V3828" s="113" t="str">
        <f>IF(AND(I3828&gt;=10000,I3828&lt;=19900),"Praha",(IF(AND(I3828&gt;=25001,I3828&lt;=29501),"Středočeský kraj",(IF(AND(I3828&gt;=30100,I3828&lt;=34972),"Středočeský kraj",(IF(AND(I3828&gt;=35002,I3828&lt;=36271),"Karlovarský kraj",(IF(AND(I3828&gt;=37001,I3828&lt;=39201),"Jihočeský kraj",(IF(AND(I3828&gt;=39701,I3828&lt;=39901),"Jihočeský kraj",(IF(AND(I3828&gt;=39301,I3828&lt;=39601),"Kraj Vysočina",(IF(AND(I3828&gt;=58001,I3828&lt;=59501),"Kraj Vysočina",(IF(AND(I3828&gt;=67401,I3828&lt;=67602),"Kraj Vysočina",(IF(AND(I3828&gt;=40001,I3828&lt;=44101),"Ústecký kraj",(IF(AND(I3828&gt;=46001,I3828&lt;=47201),"Liberecký kraj",(IF(AND(I3828&gt;=51202,I3828&lt;=51401),"Liberecký kraj",(IF(AND(I3828&gt;=53002,I3828&lt;=53976),"Pardubický kraj",(IF(AND(I3828&gt;=56002,I3828&lt;=57201),"Pardubický kraj",(IF(AND(I3828&gt;=60200,I3828&lt;=67201),"Jihomoravský kraj",(IF(AND(I3828&gt;=67801,I3828&lt;=68501),"Jihomoravský kraj",(IF(AND(I3828&gt;=69002,I3828&lt;=69801),"Jihomoravský kraj",(IF(AND(I3828&gt;=68601,I3828&lt;=68801),"Zlínský kraj",(IF(AND(I3828&gt;=75501,I3828&lt;=76901),"Zlínský kraj",(IF(AND(I3828&gt;=70030,I3828&lt;=74901),"Moravskoslezský kraj",(IF(AND(I3828&gt;=75000,I3828&lt;=75368),"Olomoucký kraj",(IF(AND(I3828&gt;=77200,I3828&lt;=79862),"Olomoucký kraj",(IF(AND(I3828&gt;=50011,I3828&lt;=50301),"Královéhradecký kraj",(IF(AND(I3828&gt;=54301,I3828&lt;=54303),"Královéhradecký kraj","0")))))))))))))))))))))))))))))))))))))))))))))))</f>
        <v>Jihomoravský kraj</v>
      </c>
      <c r="AB3828" t="s">
        <v>998</v>
      </c>
      <c r="AD3828" t="s">
        <v>998</v>
      </c>
      <c r="AE3828" t="s">
        <v>998</v>
      </c>
      <c r="AF3828" t="s">
        <v>998</v>
      </c>
      <c r="AG3828" s="107">
        <v>300</v>
      </c>
      <c r="AH3828" s="107">
        <v>0</v>
      </c>
      <c r="AI3828" s="107">
        <v>0</v>
      </c>
      <c r="AJ3828" t="s">
        <v>999</v>
      </c>
      <c r="AK3828" s="106">
        <v>44877</v>
      </c>
    </row>
    <row r="3829" spans="1:37" x14ac:dyDescent="0.45">
      <c r="A3829" t="s">
        <v>1814</v>
      </c>
      <c r="B3829" t="s">
        <v>5626</v>
      </c>
      <c r="C3829" t="s">
        <v>1002</v>
      </c>
      <c r="D3829" t="s">
        <v>5627</v>
      </c>
      <c r="E3829" t="s">
        <v>992</v>
      </c>
      <c r="F3829" t="s">
        <v>1525</v>
      </c>
      <c r="G3829">
        <v>600</v>
      </c>
      <c r="H3829" t="s">
        <v>1198</v>
      </c>
      <c r="I3829">
        <v>66442</v>
      </c>
      <c r="K3829" t="s">
        <v>5628</v>
      </c>
      <c r="L3829" s="106">
        <v>41034</v>
      </c>
      <c r="M3829">
        <v>14616893</v>
      </c>
      <c r="N3829" t="s">
        <v>996</v>
      </c>
      <c r="O3829" t="s">
        <v>12</v>
      </c>
      <c r="P3829" t="s">
        <v>997</v>
      </c>
      <c r="R3829" s="109" t="str">
        <f>IF(OR(P3829="SB",Q3829="SB"),"SB",0)</f>
        <v>SB</v>
      </c>
      <c r="T3829" s="110" t="s">
        <v>998</v>
      </c>
      <c r="V3829" s="113" t="str">
        <f>IF(AND(I3829&gt;=10000,I3829&lt;=19900),"Praha",(IF(AND(I3829&gt;=25001,I3829&lt;=29501),"Středočeský kraj",(IF(AND(I3829&gt;=30100,I3829&lt;=34972),"Středočeský kraj",(IF(AND(I3829&gt;=35002,I3829&lt;=36271),"Karlovarský kraj",(IF(AND(I3829&gt;=37001,I3829&lt;=39201),"Jihočeský kraj",(IF(AND(I3829&gt;=39701,I3829&lt;=39901),"Jihočeský kraj",(IF(AND(I3829&gt;=39301,I3829&lt;=39601),"Kraj Vysočina",(IF(AND(I3829&gt;=58001,I3829&lt;=59501),"Kraj Vysočina",(IF(AND(I3829&gt;=67401,I3829&lt;=67602),"Kraj Vysočina",(IF(AND(I3829&gt;=40001,I3829&lt;=44101),"Ústecký kraj",(IF(AND(I3829&gt;=46001,I3829&lt;=47201),"Liberecký kraj",(IF(AND(I3829&gt;=51202,I3829&lt;=51401),"Liberecký kraj",(IF(AND(I3829&gt;=53002,I3829&lt;=53976),"Pardubický kraj",(IF(AND(I3829&gt;=56002,I3829&lt;=57201),"Pardubický kraj",(IF(AND(I3829&gt;=60200,I3829&lt;=67201),"Jihomoravský kraj",(IF(AND(I3829&gt;=67801,I3829&lt;=68501),"Jihomoravský kraj",(IF(AND(I3829&gt;=69002,I3829&lt;=69801),"Jihomoravský kraj",(IF(AND(I3829&gt;=68601,I3829&lt;=68801),"Zlínský kraj",(IF(AND(I3829&gt;=75501,I3829&lt;=76901),"Zlínský kraj",(IF(AND(I3829&gt;=70030,I3829&lt;=74901),"Moravskoslezský kraj",(IF(AND(I3829&gt;=75000,I3829&lt;=75368),"Olomoucký kraj",(IF(AND(I3829&gt;=77200,I3829&lt;=79862),"Olomoucký kraj",(IF(AND(I3829&gt;=50011,I3829&lt;=50301),"Královéhradecký kraj",(IF(AND(I3829&gt;=54301,I3829&lt;=54303),"Královéhradecký kraj","0")))))))))))))))))))))))))))))))))))))))))))))))</f>
        <v>Jihomoravský kraj</v>
      </c>
      <c r="AB3829" t="s">
        <v>998</v>
      </c>
      <c r="AD3829" t="s">
        <v>998</v>
      </c>
      <c r="AE3829" t="s">
        <v>998</v>
      </c>
      <c r="AF3829" t="s">
        <v>998</v>
      </c>
      <c r="AG3829" s="107">
        <v>300</v>
      </c>
      <c r="AH3829" s="107">
        <v>0</v>
      </c>
      <c r="AI3829" s="107">
        <v>0</v>
      </c>
      <c r="AJ3829" t="s">
        <v>999</v>
      </c>
      <c r="AK3829" s="106">
        <v>44923</v>
      </c>
    </row>
    <row r="3830" spans="1:37" x14ac:dyDescent="0.45">
      <c r="A3830" t="s">
        <v>1307</v>
      </c>
      <c r="B3830" t="s">
        <v>6538</v>
      </c>
      <c r="C3830" t="s">
        <v>1002</v>
      </c>
      <c r="D3830" t="s">
        <v>6539</v>
      </c>
      <c r="E3830" t="s">
        <v>992</v>
      </c>
      <c r="F3830" t="s">
        <v>1525</v>
      </c>
      <c r="G3830">
        <v>586</v>
      </c>
      <c r="H3830" t="s">
        <v>1198</v>
      </c>
      <c r="I3830">
        <v>66442</v>
      </c>
      <c r="K3830" t="s">
        <v>6540</v>
      </c>
      <c r="L3830" s="106">
        <v>41305</v>
      </c>
      <c r="M3830">
        <v>14639933</v>
      </c>
      <c r="N3830" t="s">
        <v>996</v>
      </c>
      <c r="O3830" t="s">
        <v>12</v>
      </c>
      <c r="P3830" t="s">
        <v>997</v>
      </c>
      <c r="R3830" s="109" t="str">
        <f>IF(OR(P3830="SB",Q3830="SB"),"SB",0)</f>
        <v>SB</v>
      </c>
      <c r="T3830" s="110" t="s">
        <v>998</v>
      </c>
      <c r="V3830" s="113" t="str">
        <f>IF(AND(I3830&gt;=10000,I3830&lt;=19900),"Praha",(IF(AND(I3830&gt;=25001,I3830&lt;=29501),"Středočeský kraj",(IF(AND(I3830&gt;=30100,I3830&lt;=34972),"Středočeský kraj",(IF(AND(I3830&gt;=35002,I3830&lt;=36271),"Karlovarský kraj",(IF(AND(I3830&gt;=37001,I3830&lt;=39201),"Jihočeský kraj",(IF(AND(I3830&gt;=39701,I3830&lt;=39901),"Jihočeský kraj",(IF(AND(I3830&gt;=39301,I3830&lt;=39601),"Kraj Vysočina",(IF(AND(I3830&gt;=58001,I3830&lt;=59501),"Kraj Vysočina",(IF(AND(I3830&gt;=67401,I3830&lt;=67602),"Kraj Vysočina",(IF(AND(I3830&gt;=40001,I3830&lt;=44101),"Ústecký kraj",(IF(AND(I3830&gt;=46001,I3830&lt;=47201),"Liberecký kraj",(IF(AND(I3830&gt;=51202,I3830&lt;=51401),"Liberecký kraj",(IF(AND(I3830&gt;=53002,I3830&lt;=53976),"Pardubický kraj",(IF(AND(I3830&gt;=56002,I3830&lt;=57201),"Pardubický kraj",(IF(AND(I3830&gt;=60200,I3830&lt;=67201),"Jihomoravský kraj",(IF(AND(I3830&gt;=67801,I3830&lt;=68501),"Jihomoravský kraj",(IF(AND(I3830&gt;=69002,I3830&lt;=69801),"Jihomoravský kraj",(IF(AND(I3830&gt;=68601,I3830&lt;=68801),"Zlínský kraj",(IF(AND(I3830&gt;=75501,I3830&lt;=76901),"Zlínský kraj",(IF(AND(I3830&gt;=70030,I3830&lt;=74901),"Moravskoslezský kraj",(IF(AND(I3830&gt;=75000,I3830&lt;=75368),"Olomoucký kraj",(IF(AND(I3830&gt;=77200,I3830&lt;=79862),"Olomoucký kraj",(IF(AND(I3830&gt;=50011,I3830&lt;=50301),"Královéhradecký kraj",(IF(AND(I3830&gt;=54301,I3830&lt;=54303),"Královéhradecký kraj","0")))))))))))))))))))))))))))))))))))))))))))))))</f>
        <v>Jihomoravský kraj</v>
      </c>
      <c r="AB3830" t="s">
        <v>998</v>
      </c>
      <c r="AD3830" t="s">
        <v>998</v>
      </c>
      <c r="AE3830" t="s">
        <v>998</v>
      </c>
      <c r="AF3830" t="s">
        <v>998</v>
      </c>
      <c r="AG3830" s="107">
        <v>300</v>
      </c>
      <c r="AH3830" s="107">
        <v>0</v>
      </c>
      <c r="AI3830" s="107">
        <v>0</v>
      </c>
      <c r="AJ3830" t="s">
        <v>999</v>
      </c>
      <c r="AK3830" s="106">
        <v>44923</v>
      </c>
    </row>
    <row r="3831" spans="1:37" x14ac:dyDescent="0.45">
      <c r="A3831" t="s">
        <v>1208</v>
      </c>
      <c r="B3831" t="s">
        <v>6538</v>
      </c>
      <c r="C3831" t="s">
        <v>1002</v>
      </c>
      <c r="D3831" t="s">
        <v>6541</v>
      </c>
      <c r="E3831" t="s">
        <v>992</v>
      </c>
      <c r="F3831" t="s">
        <v>1525</v>
      </c>
      <c r="G3831">
        <v>586</v>
      </c>
      <c r="H3831" t="s">
        <v>1198</v>
      </c>
      <c r="I3831">
        <v>66442</v>
      </c>
      <c r="K3831" t="s">
        <v>6540</v>
      </c>
      <c r="L3831" s="106">
        <v>38169</v>
      </c>
      <c r="M3831">
        <v>14639832</v>
      </c>
      <c r="N3831" t="s">
        <v>996</v>
      </c>
      <c r="O3831" t="s">
        <v>12</v>
      </c>
      <c r="P3831" t="s">
        <v>997</v>
      </c>
      <c r="R3831" s="109" t="str">
        <f>IF(OR(P3831="SB",Q3831="SB"),"SB",0)</f>
        <v>SB</v>
      </c>
      <c r="T3831" s="110" t="s">
        <v>998</v>
      </c>
      <c r="V3831" s="113" t="str">
        <f>IF(AND(I3831&gt;=10000,I3831&lt;=19900),"Praha",(IF(AND(I3831&gt;=25001,I3831&lt;=29501),"Středočeský kraj",(IF(AND(I3831&gt;=30100,I3831&lt;=34972),"Středočeský kraj",(IF(AND(I3831&gt;=35002,I3831&lt;=36271),"Karlovarský kraj",(IF(AND(I3831&gt;=37001,I3831&lt;=39201),"Jihočeský kraj",(IF(AND(I3831&gt;=39701,I3831&lt;=39901),"Jihočeský kraj",(IF(AND(I3831&gt;=39301,I3831&lt;=39601),"Kraj Vysočina",(IF(AND(I3831&gt;=58001,I3831&lt;=59501),"Kraj Vysočina",(IF(AND(I3831&gt;=67401,I3831&lt;=67602),"Kraj Vysočina",(IF(AND(I3831&gt;=40001,I3831&lt;=44101),"Ústecký kraj",(IF(AND(I3831&gt;=46001,I3831&lt;=47201),"Liberecký kraj",(IF(AND(I3831&gt;=51202,I3831&lt;=51401),"Liberecký kraj",(IF(AND(I3831&gt;=53002,I3831&lt;=53976),"Pardubický kraj",(IF(AND(I3831&gt;=56002,I3831&lt;=57201),"Pardubický kraj",(IF(AND(I3831&gt;=60200,I3831&lt;=67201),"Jihomoravský kraj",(IF(AND(I3831&gt;=67801,I3831&lt;=68501),"Jihomoravský kraj",(IF(AND(I3831&gt;=69002,I3831&lt;=69801),"Jihomoravský kraj",(IF(AND(I3831&gt;=68601,I3831&lt;=68801),"Zlínský kraj",(IF(AND(I3831&gt;=75501,I3831&lt;=76901),"Zlínský kraj",(IF(AND(I3831&gt;=70030,I3831&lt;=74901),"Moravskoslezský kraj",(IF(AND(I3831&gt;=75000,I3831&lt;=75368),"Olomoucký kraj",(IF(AND(I3831&gt;=77200,I3831&lt;=79862),"Olomoucký kraj",(IF(AND(I3831&gt;=50011,I3831&lt;=50301),"Královéhradecký kraj",(IF(AND(I3831&gt;=54301,I3831&lt;=54303),"Královéhradecký kraj","0")))))))))))))))))))))))))))))))))))))))))))))))</f>
        <v>Jihomoravský kraj</v>
      </c>
      <c r="AB3831" t="s">
        <v>998</v>
      </c>
      <c r="AD3831" t="s">
        <v>998</v>
      </c>
      <c r="AE3831" t="s">
        <v>998</v>
      </c>
      <c r="AF3831" t="s">
        <v>998</v>
      </c>
      <c r="AG3831" s="107">
        <v>300</v>
      </c>
      <c r="AH3831" s="107">
        <v>0</v>
      </c>
      <c r="AI3831" s="107">
        <v>0</v>
      </c>
      <c r="AJ3831" t="s">
        <v>999</v>
      </c>
      <c r="AK3831" s="106">
        <v>44924</v>
      </c>
    </row>
    <row r="3832" spans="1:37" x14ac:dyDescent="0.45">
      <c r="A3832" t="s">
        <v>1190</v>
      </c>
      <c r="B3832" t="s">
        <v>6538</v>
      </c>
      <c r="C3832" t="s">
        <v>1002</v>
      </c>
      <c r="D3832" t="s">
        <v>6542</v>
      </c>
      <c r="E3832" t="s">
        <v>992</v>
      </c>
      <c r="F3832" t="s">
        <v>1525</v>
      </c>
      <c r="G3832">
        <v>586</v>
      </c>
      <c r="H3832" t="s">
        <v>1198</v>
      </c>
      <c r="I3832">
        <v>66442</v>
      </c>
      <c r="K3832" t="s">
        <v>6540</v>
      </c>
      <c r="L3832" s="106">
        <v>39560</v>
      </c>
      <c r="M3832">
        <v>14639731</v>
      </c>
      <c r="N3832" t="s">
        <v>996</v>
      </c>
      <c r="O3832" t="s">
        <v>12</v>
      </c>
      <c r="P3832" t="s">
        <v>997</v>
      </c>
      <c r="R3832" s="109" t="str">
        <f>IF(OR(P3832="SB",Q3832="SB"),"SB",0)</f>
        <v>SB</v>
      </c>
      <c r="T3832" s="110" t="s">
        <v>998</v>
      </c>
      <c r="V3832" s="113" t="str">
        <f>IF(AND(I3832&gt;=10000,I3832&lt;=19900),"Praha",(IF(AND(I3832&gt;=25001,I3832&lt;=29501),"Středočeský kraj",(IF(AND(I3832&gt;=30100,I3832&lt;=34972),"Středočeský kraj",(IF(AND(I3832&gt;=35002,I3832&lt;=36271),"Karlovarský kraj",(IF(AND(I3832&gt;=37001,I3832&lt;=39201),"Jihočeský kraj",(IF(AND(I3832&gt;=39701,I3832&lt;=39901),"Jihočeský kraj",(IF(AND(I3832&gt;=39301,I3832&lt;=39601),"Kraj Vysočina",(IF(AND(I3832&gt;=58001,I3832&lt;=59501),"Kraj Vysočina",(IF(AND(I3832&gt;=67401,I3832&lt;=67602),"Kraj Vysočina",(IF(AND(I3832&gt;=40001,I3832&lt;=44101),"Ústecký kraj",(IF(AND(I3832&gt;=46001,I3832&lt;=47201),"Liberecký kraj",(IF(AND(I3832&gt;=51202,I3832&lt;=51401),"Liberecký kraj",(IF(AND(I3832&gt;=53002,I3832&lt;=53976),"Pardubický kraj",(IF(AND(I3832&gt;=56002,I3832&lt;=57201),"Pardubický kraj",(IF(AND(I3832&gt;=60200,I3832&lt;=67201),"Jihomoravský kraj",(IF(AND(I3832&gt;=67801,I3832&lt;=68501),"Jihomoravský kraj",(IF(AND(I3832&gt;=69002,I3832&lt;=69801),"Jihomoravský kraj",(IF(AND(I3832&gt;=68601,I3832&lt;=68801),"Zlínský kraj",(IF(AND(I3832&gt;=75501,I3832&lt;=76901),"Zlínský kraj",(IF(AND(I3832&gt;=70030,I3832&lt;=74901),"Moravskoslezský kraj",(IF(AND(I3832&gt;=75000,I3832&lt;=75368),"Olomoucký kraj",(IF(AND(I3832&gt;=77200,I3832&lt;=79862),"Olomoucký kraj",(IF(AND(I3832&gt;=50011,I3832&lt;=50301),"Královéhradecký kraj",(IF(AND(I3832&gt;=54301,I3832&lt;=54303),"Královéhradecký kraj","0")))))))))))))))))))))))))))))))))))))))))))))))</f>
        <v>Jihomoravský kraj</v>
      </c>
      <c r="AB3832" t="s">
        <v>998</v>
      </c>
      <c r="AD3832" t="s">
        <v>998</v>
      </c>
      <c r="AE3832" t="s">
        <v>998</v>
      </c>
      <c r="AF3832" t="s">
        <v>998</v>
      </c>
      <c r="AG3832" s="107">
        <v>300</v>
      </c>
      <c r="AH3832" s="107">
        <v>0</v>
      </c>
      <c r="AI3832" s="107">
        <v>0</v>
      </c>
      <c r="AJ3832" t="s">
        <v>999</v>
      </c>
      <c r="AK3832" s="106">
        <v>44923</v>
      </c>
    </row>
    <row r="3833" spans="1:37" x14ac:dyDescent="0.45">
      <c r="A3833" t="s">
        <v>1481</v>
      </c>
      <c r="B3833" t="s">
        <v>11509</v>
      </c>
      <c r="C3833" t="s">
        <v>1002</v>
      </c>
      <c r="D3833" t="s">
        <v>11510</v>
      </c>
      <c r="E3833" t="s">
        <v>992</v>
      </c>
      <c r="F3833" t="s">
        <v>1004</v>
      </c>
      <c r="G3833">
        <v>599</v>
      </c>
      <c r="H3833" t="s">
        <v>1198</v>
      </c>
      <c r="I3833">
        <v>66442</v>
      </c>
      <c r="K3833" t="s">
        <v>11511</v>
      </c>
      <c r="L3833" s="106">
        <v>40560</v>
      </c>
      <c r="M3833">
        <v>14612348</v>
      </c>
      <c r="N3833" t="s">
        <v>996</v>
      </c>
      <c r="O3833" t="s">
        <v>12</v>
      </c>
      <c r="P3833" t="s">
        <v>997</v>
      </c>
      <c r="R3833" s="109" t="str">
        <f>IF(OR(P3833="SB",Q3833="SB"),"SB",0)</f>
        <v>SB</v>
      </c>
      <c r="T3833" s="110" t="s">
        <v>998</v>
      </c>
      <c r="V3833" s="113" t="str">
        <f>IF(AND(I3833&gt;=10000,I3833&lt;=19900),"Praha",(IF(AND(I3833&gt;=25001,I3833&lt;=29501),"Středočeský kraj",(IF(AND(I3833&gt;=30100,I3833&lt;=34972),"Středočeský kraj",(IF(AND(I3833&gt;=35002,I3833&lt;=36271),"Karlovarský kraj",(IF(AND(I3833&gt;=37001,I3833&lt;=39201),"Jihočeský kraj",(IF(AND(I3833&gt;=39701,I3833&lt;=39901),"Jihočeský kraj",(IF(AND(I3833&gt;=39301,I3833&lt;=39601),"Kraj Vysočina",(IF(AND(I3833&gt;=58001,I3833&lt;=59501),"Kraj Vysočina",(IF(AND(I3833&gt;=67401,I3833&lt;=67602),"Kraj Vysočina",(IF(AND(I3833&gt;=40001,I3833&lt;=44101),"Ústecký kraj",(IF(AND(I3833&gt;=46001,I3833&lt;=47201),"Liberecký kraj",(IF(AND(I3833&gt;=51202,I3833&lt;=51401),"Liberecký kraj",(IF(AND(I3833&gt;=53002,I3833&lt;=53976),"Pardubický kraj",(IF(AND(I3833&gt;=56002,I3833&lt;=57201),"Pardubický kraj",(IF(AND(I3833&gt;=60200,I3833&lt;=67201),"Jihomoravský kraj",(IF(AND(I3833&gt;=67801,I3833&lt;=68501),"Jihomoravský kraj",(IF(AND(I3833&gt;=69002,I3833&lt;=69801),"Jihomoravský kraj",(IF(AND(I3833&gt;=68601,I3833&lt;=68801),"Zlínský kraj",(IF(AND(I3833&gt;=75501,I3833&lt;=76901),"Zlínský kraj",(IF(AND(I3833&gt;=70030,I3833&lt;=74901),"Moravskoslezský kraj",(IF(AND(I3833&gt;=75000,I3833&lt;=75368),"Olomoucký kraj",(IF(AND(I3833&gt;=77200,I3833&lt;=79862),"Olomoucký kraj",(IF(AND(I3833&gt;=50011,I3833&lt;=50301),"Královéhradecký kraj",(IF(AND(I3833&gt;=54301,I3833&lt;=54303),"Královéhradecký kraj","0")))))))))))))))))))))))))))))))))))))))))))))))</f>
        <v>Jihomoravský kraj</v>
      </c>
      <c r="AB3833" t="s">
        <v>998</v>
      </c>
      <c r="AD3833" t="s">
        <v>998</v>
      </c>
      <c r="AE3833" t="s">
        <v>998</v>
      </c>
      <c r="AF3833" t="s">
        <v>998</v>
      </c>
      <c r="AG3833" s="107">
        <v>300</v>
      </c>
      <c r="AH3833" s="107">
        <v>0</v>
      </c>
      <c r="AI3833" s="107">
        <v>0</v>
      </c>
      <c r="AJ3833" t="s">
        <v>999</v>
      </c>
      <c r="AK3833" s="106">
        <v>44923</v>
      </c>
    </row>
    <row r="3834" spans="1:37" x14ac:dyDescent="0.45">
      <c r="A3834" t="s">
        <v>1413</v>
      </c>
      <c r="B3834" t="s">
        <v>12962</v>
      </c>
      <c r="C3834" t="s">
        <v>1002</v>
      </c>
      <c r="D3834" t="s">
        <v>12963</v>
      </c>
      <c r="E3834" t="s">
        <v>992</v>
      </c>
      <c r="F3834" t="s">
        <v>3774</v>
      </c>
      <c r="G3834">
        <v>703</v>
      </c>
      <c r="H3834" t="s">
        <v>1198</v>
      </c>
      <c r="I3834">
        <v>66442</v>
      </c>
      <c r="K3834" t="s">
        <v>12964</v>
      </c>
      <c r="L3834" s="106">
        <v>35176</v>
      </c>
      <c r="M3834">
        <v>14640337</v>
      </c>
      <c r="N3834" t="s">
        <v>996</v>
      </c>
      <c r="O3834" t="s">
        <v>12</v>
      </c>
      <c r="P3834" t="s">
        <v>997</v>
      </c>
      <c r="R3834" s="109" t="str">
        <f>IF(OR(P3834="SB",Q3834="SB"),"SB",0)</f>
        <v>SB</v>
      </c>
      <c r="T3834" s="110" t="s">
        <v>998</v>
      </c>
      <c r="V3834" s="113" t="str">
        <f>IF(AND(I3834&gt;=10000,I3834&lt;=19900),"Praha",(IF(AND(I3834&gt;=25001,I3834&lt;=29501),"Středočeský kraj",(IF(AND(I3834&gt;=30100,I3834&lt;=34972),"Středočeský kraj",(IF(AND(I3834&gt;=35002,I3834&lt;=36271),"Karlovarský kraj",(IF(AND(I3834&gt;=37001,I3834&lt;=39201),"Jihočeský kraj",(IF(AND(I3834&gt;=39701,I3834&lt;=39901),"Jihočeský kraj",(IF(AND(I3834&gt;=39301,I3834&lt;=39601),"Kraj Vysočina",(IF(AND(I3834&gt;=58001,I3834&lt;=59501),"Kraj Vysočina",(IF(AND(I3834&gt;=67401,I3834&lt;=67602),"Kraj Vysočina",(IF(AND(I3834&gt;=40001,I3834&lt;=44101),"Ústecký kraj",(IF(AND(I3834&gt;=46001,I3834&lt;=47201),"Liberecký kraj",(IF(AND(I3834&gt;=51202,I3834&lt;=51401),"Liberecký kraj",(IF(AND(I3834&gt;=53002,I3834&lt;=53976),"Pardubický kraj",(IF(AND(I3834&gt;=56002,I3834&lt;=57201),"Pardubický kraj",(IF(AND(I3834&gt;=60200,I3834&lt;=67201),"Jihomoravský kraj",(IF(AND(I3834&gt;=67801,I3834&lt;=68501),"Jihomoravský kraj",(IF(AND(I3834&gt;=69002,I3834&lt;=69801),"Jihomoravský kraj",(IF(AND(I3834&gt;=68601,I3834&lt;=68801),"Zlínský kraj",(IF(AND(I3834&gt;=75501,I3834&lt;=76901),"Zlínský kraj",(IF(AND(I3834&gt;=70030,I3834&lt;=74901),"Moravskoslezský kraj",(IF(AND(I3834&gt;=75000,I3834&lt;=75368),"Olomoucký kraj",(IF(AND(I3834&gt;=77200,I3834&lt;=79862),"Olomoucký kraj",(IF(AND(I3834&gt;=50011,I3834&lt;=50301),"Královéhradecký kraj",(IF(AND(I3834&gt;=54301,I3834&lt;=54303),"Královéhradecký kraj","0")))))))))))))))))))))))))))))))))))))))))))))))</f>
        <v>Jihomoravský kraj</v>
      </c>
      <c r="AB3834" t="s">
        <v>998</v>
      </c>
      <c r="AD3834" t="s">
        <v>998</v>
      </c>
      <c r="AE3834" t="s">
        <v>998</v>
      </c>
      <c r="AF3834" t="s">
        <v>998</v>
      </c>
      <c r="AG3834" s="107">
        <v>300</v>
      </c>
      <c r="AH3834" s="107">
        <v>0</v>
      </c>
      <c r="AI3834" s="107">
        <v>0</v>
      </c>
      <c r="AJ3834" t="s">
        <v>999</v>
      </c>
      <c r="AK3834" s="106">
        <v>44924</v>
      </c>
    </row>
    <row r="3835" spans="1:37" x14ac:dyDescent="0.45">
      <c r="A3835" t="s">
        <v>1953</v>
      </c>
      <c r="B3835" t="s">
        <v>13355</v>
      </c>
      <c r="C3835" t="s">
        <v>1002</v>
      </c>
      <c r="D3835" t="s">
        <v>13356</v>
      </c>
      <c r="E3835" t="s">
        <v>992</v>
      </c>
      <c r="F3835" t="s">
        <v>4750</v>
      </c>
      <c r="G3835">
        <v>1126</v>
      </c>
      <c r="H3835" t="s">
        <v>1198</v>
      </c>
      <c r="I3835">
        <v>66442</v>
      </c>
      <c r="K3835" t="s">
        <v>13357</v>
      </c>
      <c r="L3835" s="106">
        <v>40011</v>
      </c>
      <c r="M3835">
        <v>14610530</v>
      </c>
      <c r="N3835" t="s">
        <v>996</v>
      </c>
      <c r="O3835" t="s">
        <v>12</v>
      </c>
      <c r="P3835" t="s">
        <v>997</v>
      </c>
      <c r="R3835" s="109" t="str">
        <f>IF(OR(P3835="SB",Q3835="SB"),"SB",0)</f>
        <v>SB</v>
      </c>
      <c r="T3835" s="110" t="s">
        <v>998</v>
      </c>
      <c r="V3835" s="113" t="str">
        <f>IF(AND(I3835&gt;=10000,I3835&lt;=19900),"Praha",(IF(AND(I3835&gt;=25001,I3835&lt;=29501),"Středočeský kraj",(IF(AND(I3835&gt;=30100,I3835&lt;=34972),"Středočeský kraj",(IF(AND(I3835&gt;=35002,I3835&lt;=36271),"Karlovarský kraj",(IF(AND(I3835&gt;=37001,I3835&lt;=39201),"Jihočeský kraj",(IF(AND(I3835&gt;=39701,I3835&lt;=39901),"Jihočeský kraj",(IF(AND(I3835&gt;=39301,I3835&lt;=39601),"Kraj Vysočina",(IF(AND(I3835&gt;=58001,I3835&lt;=59501),"Kraj Vysočina",(IF(AND(I3835&gt;=67401,I3835&lt;=67602),"Kraj Vysočina",(IF(AND(I3835&gt;=40001,I3835&lt;=44101),"Ústecký kraj",(IF(AND(I3835&gt;=46001,I3835&lt;=47201),"Liberecký kraj",(IF(AND(I3835&gt;=51202,I3835&lt;=51401),"Liberecký kraj",(IF(AND(I3835&gt;=53002,I3835&lt;=53976),"Pardubický kraj",(IF(AND(I3835&gt;=56002,I3835&lt;=57201),"Pardubický kraj",(IF(AND(I3835&gt;=60200,I3835&lt;=67201),"Jihomoravský kraj",(IF(AND(I3835&gt;=67801,I3835&lt;=68501),"Jihomoravský kraj",(IF(AND(I3835&gt;=69002,I3835&lt;=69801),"Jihomoravský kraj",(IF(AND(I3835&gt;=68601,I3835&lt;=68801),"Zlínský kraj",(IF(AND(I3835&gt;=75501,I3835&lt;=76901),"Zlínský kraj",(IF(AND(I3835&gt;=70030,I3835&lt;=74901),"Moravskoslezský kraj",(IF(AND(I3835&gt;=75000,I3835&lt;=75368),"Olomoucký kraj",(IF(AND(I3835&gt;=77200,I3835&lt;=79862),"Olomoucký kraj",(IF(AND(I3835&gt;=50011,I3835&lt;=50301),"Královéhradecký kraj",(IF(AND(I3835&gt;=54301,I3835&lt;=54303),"Královéhradecký kraj","0")))))))))))))))))))))))))))))))))))))))))))))))</f>
        <v>Jihomoravský kraj</v>
      </c>
      <c r="AB3835" t="s">
        <v>998</v>
      </c>
      <c r="AD3835" t="s">
        <v>998</v>
      </c>
      <c r="AE3835" t="s">
        <v>998</v>
      </c>
      <c r="AF3835" t="s">
        <v>998</v>
      </c>
      <c r="AG3835" s="107">
        <v>300</v>
      </c>
      <c r="AH3835" s="107">
        <v>0</v>
      </c>
      <c r="AI3835" s="107">
        <v>0</v>
      </c>
      <c r="AJ3835" t="s">
        <v>999</v>
      </c>
      <c r="AK3835" s="106">
        <v>44923</v>
      </c>
    </row>
    <row r="3836" spans="1:37" x14ac:dyDescent="0.45">
      <c r="A3836" t="s">
        <v>1187</v>
      </c>
      <c r="B3836" t="s">
        <v>16278</v>
      </c>
      <c r="C3836" t="s">
        <v>1002</v>
      </c>
      <c r="D3836" t="s">
        <v>16279</v>
      </c>
      <c r="E3836" t="s">
        <v>992</v>
      </c>
      <c r="F3836" t="s">
        <v>1401</v>
      </c>
      <c r="G3836">
        <v>588</v>
      </c>
      <c r="H3836" t="s">
        <v>1198</v>
      </c>
      <c r="I3836">
        <v>66442</v>
      </c>
      <c r="K3836" t="s">
        <v>16280</v>
      </c>
      <c r="L3836" s="106">
        <v>40191</v>
      </c>
      <c r="M3836">
        <v>14647714</v>
      </c>
      <c r="N3836" t="s">
        <v>996</v>
      </c>
      <c r="O3836" t="s">
        <v>12</v>
      </c>
      <c r="P3836" t="s">
        <v>997</v>
      </c>
      <c r="R3836" s="109" t="str">
        <f>IF(OR(P3836="SB",Q3836="SB"),"SB",0)</f>
        <v>SB</v>
      </c>
      <c r="T3836" s="110" t="s">
        <v>998</v>
      </c>
      <c r="V3836" s="113" t="str">
        <f>IF(AND(I3836&gt;=10000,I3836&lt;=19900),"Praha",(IF(AND(I3836&gt;=25001,I3836&lt;=29501),"Středočeský kraj",(IF(AND(I3836&gt;=30100,I3836&lt;=34972),"Středočeský kraj",(IF(AND(I3836&gt;=35002,I3836&lt;=36271),"Karlovarský kraj",(IF(AND(I3836&gt;=37001,I3836&lt;=39201),"Jihočeský kraj",(IF(AND(I3836&gt;=39701,I3836&lt;=39901),"Jihočeský kraj",(IF(AND(I3836&gt;=39301,I3836&lt;=39601),"Kraj Vysočina",(IF(AND(I3836&gt;=58001,I3836&lt;=59501),"Kraj Vysočina",(IF(AND(I3836&gt;=67401,I3836&lt;=67602),"Kraj Vysočina",(IF(AND(I3836&gt;=40001,I3836&lt;=44101),"Ústecký kraj",(IF(AND(I3836&gt;=46001,I3836&lt;=47201),"Liberecký kraj",(IF(AND(I3836&gt;=51202,I3836&lt;=51401),"Liberecký kraj",(IF(AND(I3836&gt;=53002,I3836&lt;=53976),"Pardubický kraj",(IF(AND(I3836&gt;=56002,I3836&lt;=57201),"Pardubický kraj",(IF(AND(I3836&gt;=60200,I3836&lt;=67201),"Jihomoravský kraj",(IF(AND(I3836&gt;=67801,I3836&lt;=68501),"Jihomoravský kraj",(IF(AND(I3836&gt;=69002,I3836&lt;=69801),"Jihomoravský kraj",(IF(AND(I3836&gt;=68601,I3836&lt;=68801),"Zlínský kraj",(IF(AND(I3836&gt;=75501,I3836&lt;=76901),"Zlínský kraj",(IF(AND(I3836&gt;=70030,I3836&lt;=74901),"Moravskoslezský kraj",(IF(AND(I3836&gt;=75000,I3836&lt;=75368),"Olomoucký kraj",(IF(AND(I3836&gt;=77200,I3836&lt;=79862),"Olomoucký kraj",(IF(AND(I3836&gt;=50011,I3836&lt;=50301),"Královéhradecký kraj",(IF(AND(I3836&gt;=54301,I3836&lt;=54303),"Královéhradecký kraj","0")))))))))))))))))))))))))))))))))))))))))))))))</f>
        <v>Jihomoravský kraj</v>
      </c>
      <c r="AB3836" t="s">
        <v>998</v>
      </c>
      <c r="AD3836" t="s">
        <v>998</v>
      </c>
      <c r="AE3836" t="s">
        <v>998</v>
      </c>
      <c r="AF3836" t="s">
        <v>998</v>
      </c>
      <c r="AG3836" s="107">
        <v>300</v>
      </c>
      <c r="AH3836" s="107">
        <v>0</v>
      </c>
      <c r="AI3836" s="107">
        <v>0</v>
      </c>
      <c r="AJ3836" t="s">
        <v>999</v>
      </c>
      <c r="AK3836" s="106">
        <v>44923</v>
      </c>
    </row>
    <row r="3837" spans="1:37" x14ac:dyDescent="0.45">
      <c r="A3837" t="s">
        <v>1111</v>
      </c>
      <c r="B3837" t="s">
        <v>19542</v>
      </c>
      <c r="C3837" t="s">
        <v>1002</v>
      </c>
      <c r="D3837" t="s">
        <v>19543</v>
      </c>
      <c r="E3837" t="s">
        <v>992</v>
      </c>
      <c r="F3837" t="s">
        <v>2576</v>
      </c>
      <c r="G3837">
        <v>698</v>
      </c>
      <c r="H3837" t="s">
        <v>1198</v>
      </c>
      <c r="I3837">
        <v>66442</v>
      </c>
      <c r="K3837" t="s">
        <v>19544</v>
      </c>
      <c r="L3837" s="106">
        <v>39979</v>
      </c>
      <c r="M3837">
        <v>14663979</v>
      </c>
      <c r="N3837" t="s">
        <v>996</v>
      </c>
      <c r="O3837" t="s">
        <v>12</v>
      </c>
      <c r="P3837" t="s">
        <v>997</v>
      </c>
      <c r="R3837" s="109" t="str">
        <f>IF(OR(P3837="SB",Q3837="SB"),"SB",0)</f>
        <v>SB</v>
      </c>
      <c r="V3837" s="113" t="str">
        <f>IF(AND(I3837&gt;=10000,I3837&lt;=19900),"Praha",(IF(AND(I3837&gt;=25001,I3837&lt;=29501),"Středočeský kraj",(IF(AND(I3837&gt;=30100,I3837&lt;=34972),"Středočeský kraj",(IF(AND(I3837&gt;=35002,I3837&lt;=36271),"Karlovarský kraj",(IF(AND(I3837&gt;=37001,I3837&lt;=39201),"Jihočeský kraj",(IF(AND(I3837&gt;=39701,I3837&lt;=39901),"Jihočeský kraj",(IF(AND(I3837&gt;=39301,I3837&lt;=39601),"Kraj Vysočina",(IF(AND(I3837&gt;=58001,I3837&lt;=59501),"Kraj Vysočina",(IF(AND(I3837&gt;=67401,I3837&lt;=67602),"Kraj Vysočina",(IF(AND(I3837&gt;=40001,I3837&lt;=44101),"Ústecký kraj",(IF(AND(I3837&gt;=46001,I3837&lt;=47201),"Liberecký kraj",(IF(AND(I3837&gt;=51202,I3837&lt;=51401),"Liberecký kraj",(IF(AND(I3837&gt;=53002,I3837&lt;=53976),"Pardubický kraj",(IF(AND(I3837&gt;=56002,I3837&lt;=57201),"Pardubický kraj",(IF(AND(I3837&gt;=60200,I3837&lt;=67201),"Jihomoravský kraj",(IF(AND(I3837&gt;=67801,I3837&lt;=68501),"Jihomoravský kraj",(IF(AND(I3837&gt;=69002,I3837&lt;=69801),"Jihomoravský kraj",(IF(AND(I3837&gt;=68601,I3837&lt;=68801),"Zlínský kraj",(IF(AND(I3837&gt;=75501,I3837&lt;=76901),"Zlínský kraj",(IF(AND(I3837&gt;=70030,I3837&lt;=74901),"Moravskoslezský kraj",(IF(AND(I3837&gt;=75000,I3837&lt;=75368),"Olomoucký kraj",(IF(AND(I3837&gt;=77200,I3837&lt;=79862),"Olomoucký kraj",(IF(AND(I3837&gt;=50011,I3837&lt;=50301),"Královéhradecký kraj",(IF(AND(I3837&gt;=54301,I3837&lt;=54303),"Královéhradecký kraj","0")))))))))))))))))))))))))))))))))))))))))))))))</f>
        <v>Jihomoravský kraj</v>
      </c>
      <c r="AD3837" t="s">
        <v>998</v>
      </c>
      <c r="AE3837" t="s">
        <v>998</v>
      </c>
      <c r="AF3837" t="s">
        <v>998</v>
      </c>
      <c r="AG3837" s="107">
        <v>300</v>
      </c>
      <c r="AH3837" s="107">
        <v>0</v>
      </c>
      <c r="AI3837" s="107">
        <v>0</v>
      </c>
      <c r="AJ3837" t="s">
        <v>999</v>
      </c>
      <c r="AK3837" s="106">
        <v>44923</v>
      </c>
    </row>
    <row r="3838" spans="1:37" x14ac:dyDescent="0.45">
      <c r="A3838" t="s">
        <v>1446</v>
      </c>
      <c r="B3838" t="s">
        <v>12419</v>
      </c>
      <c r="C3838" t="s">
        <v>990</v>
      </c>
      <c r="D3838" t="s">
        <v>12420</v>
      </c>
      <c r="E3838" t="s">
        <v>992</v>
      </c>
      <c r="F3838" t="s">
        <v>1650</v>
      </c>
      <c r="G3838">
        <v>491</v>
      </c>
      <c r="H3838" t="s">
        <v>1651</v>
      </c>
      <c r="I3838">
        <v>66443</v>
      </c>
      <c r="K3838" t="s">
        <v>12421</v>
      </c>
      <c r="L3838" s="106">
        <v>40230</v>
      </c>
      <c r="M3838">
        <v>14651552</v>
      </c>
      <c r="N3838" t="s">
        <v>996</v>
      </c>
      <c r="O3838" t="s">
        <v>12</v>
      </c>
      <c r="P3838" t="s">
        <v>997</v>
      </c>
      <c r="R3838" s="109" t="str">
        <f>IF(OR(P3838="SB",Q3838="SB"),"SB",0)</f>
        <v>SB</v>
      </c>
      <c r="T3838" s="110" t="s">
        <v>998</v>
      </c>
      <c r="V3838" s="113" t="str">
        <f>IF(AND(I3838&gt;=10000,I3838&lt;=19900),"Praha",(IF(AND(I3838&gt;=25001,I3838&lt;=29501),"Středočeský kraj",(IF(AND(I3838&gt;=30100,I3838&lt;=34972),"Středočeský kraj",(IF(AND(I3838&gt;=35002,I3838&lt;=36271),"Karlovarský kraj",(IF(AND(I3838&gt;=37001,I3838&lt;=39201),"Jihočeský kraj",(IF(AND(I3838&gt;=39701,I3838&lt;=39901),"Jihočeský kraj",(IF(AND(I3838&gt;=39301,I3838&lt;=39601),"Kraj Vysočina",(IF(AND(I3838&gt;=58001,I3838&lt;=59501),"Kraj Vysočina",(IF(AND(I3838&gt;=67401,I3838&lt;=67602),"Kraj Vysočina",(IF(AND(I3838&gt;=40001,I3838&lt;=44101),"Ústecký kraj",(IF(AND(I3838&gt;=46001,I3838&lt;=47201),"Liberecký kraj",(IF(AND(I3838&gt;=51202,I3838&lt;=51401),"Liberecký kraj",(IF(AND(I3838&gt;=53002,I3838&lt;=53976),"Pardubický kraj",(IF(AND(I3838&gt;=56002,I3838&lt;=57201),"Pardubický kraj",(IF(AND(I3838&gt;=60200,I3838&lt;=67201),"Jihomoravský kraj",(IF(AND(I3838&gt;=67801,I3838&lt;=68501),"Jihomoravský kraj",(IF(AND(I3838&gt;=69002,I3838&lt;=69801),"Jihomoravský kraj",(IF(AND(I3838&gt;=68601,I3838&lt;=68801),"Zlínský kraj",(IF(AND(I3838&gt;=75501,I3838&lt;=76901),"Zlínský kraj",(IF(AND(I3838&gt;=70030,I3838&lt;=74901),"Moravskoslezský kraj",(IF(AND(I3838&gt;=75000,I3838&lt;=75368),"Olomoucký kraj",(IF(AND(I3838&gt;=77200,I3838&lt;=79862),"Olomoucký kraj",(IF(AND(I3838&gt;=50011,I3838&lt;=50301),"Královéhradecký kraj",(IF(AND(I3838&gt;=54301,I3838&lt;=54303),"Královéhradecký kraj","0")))))))))))))))))))))))))))))))))))))))))))))))</f>
        <v>Jihomoravský kraj</v>
      </c>
      <c r="AB3838" t="s">
        <v>998</v>
      </c>
      <c r="AD3838" t="s">
        <v>998</v>
      </c>
      <c r="AE3838" t="s">
        <v>998</v>
      </c>
      <c r="AF3838" t="s">
        <v>998</v>
      </c>
      <c r="AG3838" s="107">
        <v>300</v>
      </c>
      <c r="AH3838" s="107">
        <v>0</v>
      </c>
      <c r="AI3838" s="107">
        <v>0</v>
      </c>
      <c r="AJ3838" t="s">
        <v>999</v>
      </c>
      <c r="AK3838" s="106">
        <v>44923</v>
      </c>
    </row>
    <row r="3839" spans="1:37" x14ac:dyDescent="0.45">
      <c r="A3839" t="s">
        <v>1069</v>
      </c>
      <c r="B3839" t="s">
        <v>12419</v>
      </c>
      <c r="C3839" t="s">
        <v>990</v>
      </c>
      <c r="D3839" t="s">
        <v>12422</v>
      </c>
      <c r="E3839" t="s">
        <v>992</v>
      </c>
      <c r="F3839" t="s">
        <v>1650</v>
      </c>
      <c r="G3839">
        <v>491</v>
      </c>
      <c r="H3839" t="s">
        <v>1651</v>
      </c>
      <c r="I3839">
        <v>66443</v>
      </c>
      <c r="K3839" t="s">
        <v>12421</v>
      </c>
      <c r="L3839" s="106">
        <v>39396</v>
      </c>
      <c r="M3839">
        <v>14651451</v>
      </c>
      <c r="N3839" t="s">
        <v>996</v>
      </c>
      <c r="O3839" t="s">
        <v>12</v>
      </c>
      <c r="P3839" t="s">
        <v>997</v>
      </c>
      <c r="R3839" s="109" t="str">
        <f>IF(OR(P3839="SB",Q3839="SB"),"SB",0)</f>
        <v>SB</v>
      </c>
      <c r="T3839" s="110" t="s">
        <v>998</v>
      </c>
      <c r="V3839" s="113" t="str">
        <f>IF(AND(I3839&gt;=10000,I3839&lt;=19900),"Praha",(IF(AND(I3839&gt;=25001,I3839&lt;=29501),"Středočeský kraj",(IF(AND(I3839&gt;=30100,I3839&lt;=34972),"Středočeský kraj",(IF(AND(I3839&gt;=35002,I3839&lt;=36271),"Karlovarský kraj",(IF(AND(I3839&gt;=37001,I3839&lt;=39201),"Jihočeský kraj",(IF(AND(I3839&gt;=39701,I3839&lt;=39901),"Jihočeský kraj",(IF(AND(I3839&gt;=39301,I3839&lt;=39601),"Kraj Vysočina",(IF(AND(I3839&gt;=58001,I3839&lt;=59501),"Kraj Vysočina",(IF(AND(I3839&gt;=67401,I3839&lt;=67602),"Kraj Vysočina",(IF(AND(I3839&gt;=40001,I3839&lt;=44101),"Ústecký kraj",(IF(AND(I3839&gt;=46001,I3839&lt;=47201),"Liberecký kraj",(IF(AND(I3839&gt;=51202,I3839&lt;=51401),"Liberecký kraj",(IF(AND(I3839&gt;=53002,I3839&lt;=53976),"Pardubický kraj",(IF(AND(I3839&gt;=56002,I3839&lt;=57201),"Pardubický kraj",(IF(AND(I3839&gt;=60200,I3839&lt;=67201),"Jihomoravský kraj",(IF(AND(I3839&gt;=67801,I3839&lt;=68501),"Jihomoravský kraj",(IF(AND(I3839&gt;=69002,I3839&lt;=69801),"Jihomoravský kraj",(IF(AND(I3839&gt;=68601,I3839&lt;=68801),"Zlínský kraj",(IF(AND(I3839&gt;=75501,I3839&lt;=76901),"Zlínský kraj",(IF(AND(I3839&gt;=70030,I3839&lt;=74901),"Moravskoslezský kraj",(IF(AND(I3839&gt;=75000,I3839&lt;=75368),"Olomoucký kraj",(IF(AND(I3839&gt;=77200,I3839&lt;=79862),"Olomoucký kraj",(IF(AND(I3839&gt;=50011,I3839&lt;=50301),"Královéhradecký kraj",(IF(AND(I3839&gt;=54301,I3839&lt;=54303),"Královéhradecký kraj","0")))))))))))))))))))))))))))))))))))))))))))))))</f>
        <v>Jihomoravský kraj</v>
      </c>
      <c r="AB3839" t="s">
        <v>998</v>
      </c>
      <c r="AD3839" t="s">
        <v>998</v>
      </c>
      <c r="AE3839" t="s">
        <v>998</v>
      </c>
      <c r="AF3839" t="s">
        <v>998</v>
      </c>
      <c r="AG3839" s="107">
        <v>300</v>
      </c>
      <c r="AH3839" s="107">
        <v>0</v>
      </c>
      <c r="AI3839" s="107">
        <v>0</v>
      </c>
      <c r="AJ3839" t="s">
        <v>999</v>
      </c>
      <c r="AK3839" s="106">
        <v>44923</v>
      </c>
    </row>
    <row r="3840" spans="1:37" x14ac:dyDescent="0.45">
      <c r="A3840" t="s">
        <v>1021</v>
      </c>
      <c r="B3840" t="s">
        <v>16930</v>
      </c>
      <c r="C3840" t="s">
        <v>990</v>
      </c>
      <c r="D3840" t="s">
        <v>16942</v>
      </c>
      <c r="E3840" t="s">
        <v>992</v>
      </c>
      <c r="F3840" t="s">
        <v>3553</v>
      </c>
      <c r="G3840">
        <v>2</v>
      </c>
      <c r="H3840" t="s">
        <v>3456</v>
      </c>
      <c r="I3840">
        <v>66444</v>
      </c>
      <c r="K3840" t="s">
        <v>16943</v>
      </c>
      <c r="L3840" s="106">
        <v>38118</v>
      </c>
      <c r="M3840">
        <v>13634163</v>
      </c>
      <c r="N3840" t="s">
        <v>2063</v>
      </c>
      <c r="O3840" t="s">
        <v>1173</v>
      </c>
      <c r="P3840" t="s">
        <v>997</v>
      </c>
      <c r="R3840" s="109" t="str">
        <f>IF(OR(P3840="SB",Q3840="SB"),"SB",0)</f>
        <v>SB</v>
      </c>
      <c r="T3840" s="110">
        <v>16089</v>
      </c>
      <c r="U3840" t="s">
        <v>19633</v>
      </c>
      <c r="V3840" s="113" t="str">
        <f>IF(AND(I3840&gt;=10000,I3840&lt;=19900),"Praha",(IF(AND(I3840&gt;=25001,I3840&lt;=29501),"Středočeský kraj",(IF(AND(I3840&gt;=30100,I3840&lt;=34972),"Středočeský kraj",(IF(AND(I3840&gt;=35002,I3840&lt;=36271),"Karlovarský kraj",(IF(AND(I3840&gt;=37001,I3840&lt;=39201),"Jihočeský kraj",(IF(AND(I3840&gt;=39701,I3840&lt;=39901),"Jihočeský kraj",(IF(AND(I3840&gt;=39301,I3840&lt;=39601),"Kraj Vysočina",(IF(AND(I3840&gt;=58001,I3840&lt;=59501),"Kraj Vysočina",(IF(AND(I3840&gt;=67401,I3840&lt;=67602),"Kraj Vysočina",(IF(AND(I3840&gt;=40001,I3840&lt;=44101),"Ústecký kraj",(IF(AND(I3840&gt;=46001,I3840&lt;=47201),"Liberecký kraj",(IF(AND(I3840&gt;=51202,I3840&lt;=51401),"Liberecký kraj",(IF(AND(I3840&gt;=53002,I3840&lt;=53976),"Pardubický kraj",(IF(AND(I3840&gt;=56002,I3840&lt;=57201),"Pardubický kraj",(IF(AND(I3840&gt;=60200,I3840&lt;=67201),"Jihomoravský kraj",(IF(AND(I3840&gt;=67801,I3840&lt;=68501),"Jihomoravský kraj",(IF(AND(I3840&gt;=69002,I3840&lt;=69801),"Jihomoravský kraj",(IF(AND(I3840&gt;=68601,I3840&lt;=68801),"Zlínský kraj",(IF(AND(I3840&gt;=75501,I3840&lt;=76901),"Zlínský kraj",(IF(AND(I3840&gt;=70030,I3840&lt;=74901),"Moravskoslezský kraj",(IF(AND(I3840&gt;=75000,I3840&lt;=75368),"Olomoucký kraj",(IF(AND(I3840&gt;=77200,I3840&lt;=79862),"Olomoucký kraj",(IF(AND(I3840&gt;=50011,I3840&lt;=50301),"Královéhradecký kraj",(IF(AND(I3840&gt;=54301,I3840&lt;=54303),"Královéhradecký kraj","0")))))))))))))))))))))))))))))))))))))))))))))))</f>
        <v>Jihomoravský kraj</v>
      </c>
      <c r="AD3840" t="s">
        <v>998</v>
      </c>
      <c r="AE3840" t="s">
        <v>998</v>
      </c>
      <c r="AF3840" t="s">
        <v>998</v>
      </c>
      <c r="AG3840" s="107">
        <v>0</v>
      </c>
      <c r="AH3840" s="107">
        <v>0</v>
      </c>
      <c r="AI3840" s="107">
        <v>0</v>
      </c>
      <c r="AJ3840" t="s">
        <v>1012</v>
      </c>
    </row>
    <row r="3841" spans="1:37" x14ac:dyDescent="0.45">
      <c r="A3841" t="s">
        <v>2139</v>
      </c>
      <c r="B3841" t="s">
        <v>16604</v>
      </c>
      <c r="C3841" t="s">
        <v>1002</v>
      </c>
      <c r="D3841" t="s">
        <v>16605</v>
      </c>
      <c r="E3841" t="s">
        <v>992</v>
      </c>
      <c r="F3841" t="s">
        <v>16606</v>
      </c>
      <c r="G3841">
        <v>76</v>
      </c>
      <c r="H3841" t="s">
        <v>3456</v>
      </c>
      <c r="I3841">
        <v>66444</v>
      </c>
      <c r="K3841" t="s">
        <v>16607</v>
      </c>
      <c r="L3841" s="106">
        <v>40095</v>
      </c>
      <c r="M3841">
        <v>14734812</v>
      </c>
      <c r="N3841" t="s">
        <v>996</v>
      </c>
      <c r="O3841" t="s">
        <v>12</v>
      </c>
      <c r="P3841" t="s">
        <v>997</v>
      </c>
      <c r="R3841" s="109" t="str">
        <f>IF(OR(P3841="SB",Q3841="SB"),"SB",0)</f>
        <v>SB</v>
      </c>
      <c r="T3841" s="110" t="s">
        <v>998</v>
      </c>
      <c r="V3841" s="113" t="str">
        <f>IF(AND(I3841&gt;=10000,I3841&lt;=19900),"Praha",(IF(AND(I3841&gt;=25001,I3841&lt;=29501),"Středočeský kraj",(IF(AND(I3841&gt;=30100,I3841&lt;=34972),"Středočeský kraj",(IF(AND(I3841&gt;=35002,I3841&lt;=36271),"Karlovarský kraj",(IF(AND(I3841&gt;=37001,I3841&lt;=39201),"Jihočeský kraj",(IF(AND(I3841&gt;=39701,I3841&lt;=39901),"Jihočeský kraj",(IF(AND(I3841&gt;=39301,I3841&lt;=39601),"Kraj Vysočina",(IF(AND(I3841&gt;=58001,I3841&lt;=59501),"Kraj Vysočina",(IF(AND(I3841&gt;=67401,I3841&lt;=67602),"Kraj Vysočina",(IF(AND(I3841&gt;=40001,I3841&lt;=44101),"Ústecký kraj",(IF(AND(I3841&gt;=46001,I3841&lt;=47201),"Liberecký kraj",(IF(AND(I3841&gt;=51202,I3841&lt;=51401),"Liberecký kraj",(IF(AND(I3841&gt;=53002,I3841&lt;=53976),"Pardubický kraj",(IF(AND(I3841&gt;=56002,I3841&lt;=57201),"Pardubický kraj",(IF(AND(I3841&gt;=60200,I3841&lt;=67201),"Jihomoravský kraj",(IF(AND(I3841&gt;=67801,I3841&lt;=68501),"Jihomoravský kraj",(IF(AND(I3841&gt;=69002,I3841&lt;=69801),"Jihomoravský kraj",(IF(AND(I3841&gt;=68601,I3841&lt;=68801),"Zlínský kraj",(IF(AND(I3841&gt;=75501,I3841&lt;=76901),"Zlínský kraj",(IF(AND(I3841&gt;=70030,I3841&lt;=74901),"Moravskoslezský kraj",(IF(AND(I3841&gt;=75000,I3841&lt;=75368),"Olomoucký kraj",(IF(AND(I3841&gt;=77200,I3841&lt;=79862),"Olomoucký kraj",(IF(AND(I3841&gt;=50011,I3841&lt;=50301),"Královéhradecký kraj",(IF(AND(I3841&gt;=54301,I3841&lt;=54303),"Královéhradecký kraj","0")))))))))))))))))))))))))))))))))))))))))))))))</f>
        <v>Jihomoravský kraj</v>
      </c>
      <c r="AB3841" t="s">
        <v>998</v>
      </c>
      <c r="AD3841" t="s">
        <v>998</v>
      </c>
      <c r="AE3841" t="s">
        <v>998</v>
      </c>
      <c r="AF3841" t="s">
        <v>998</v>
      </c>
      <c r="AG3841" s="107">
        <v>300</v>
      </c>
      <c r="AH3841" s="107">
        <v>0</v>
      </c>
      <c r="AI3841" s="107">
        <v>0</v>
      </c>
      <c r="AJ3841" t="s">
        <v>999</v>
      </c>
      <c r="AK3841" s="106">
        <v>44923</v>
      </c>
    </row>
    <row r="3842" spans="1:37" x14ac:dyDescent="0.45">
      <c r="A3842" t="s">
        <v>1285</v>
      </c>
      <c r="B3842" t="s">
        <v>19103</v>
      </c>
      <c r="C3842" t="s">
        <v>990</v>
      </c>
      <c r="D3842" t="s">
        <v>19104</v>
      </c>
      <c r="E3842" t="s">
        <v>992</v>
      </c>
      <c r="F3842" t="s">
        <v>11898</v>
      </c>
      <c r="G3842">
        <v>4</v>
      </c>
      <c r="H3842" t="s">
        <v>3456</v>
      </c>
      <c r="I3842">
        <v>66444</v>
      </c>
      <c r="K3842" t="s">
        <v>19105</v>
      </c>
      <c r="L3842" s="106">
        <v>27131</v>
      </c>
      <c r="M3842">
        <v>14671255</v>
      </c>
      <c r="N3842" t="s">
        <v>996</v>
      </c>
      <c r="O3842" t="s">
        <v>12</v>
      </c>
      <c r="P3842" t="s">
        <v>997</v>
      </c>
      <c r="R3842" s="109" t="str">
        <f>IF(OR(P3842="SB",Q3842="SB"),"SB",0)</f>
        <v>SB</v>
      </c>
      <c r="T3842" s="110" t="s">
        <v>998</v>
      </c>
      <c r="V3842" s="113" t="str">
        <f>IF(AND(I3842&gt;=10000,I3842&lt;=19900),"Praha",(IF(AND(I3842&gt;=25001,I3842&lt;=29501),"Středočeský kraj",(IF(AND(I3842&gt;=30100,I3842&lt;=34972),"Středočeský kraj",(IF(AND(I3842&gt;=35002,I3842&lt;=36271),"Karlovarský kraj",(IF(AND(I3842&gt;=37001,I3842&lt;=39201),"Jihočeský kraj",(IF(AND(I3842&gt;=39701,I3842&lt;=39901),"Jihočeský kraj",(IF(AND(I3842&gt;=39301,I3842&lt;=39601),"Kraj Vysočina",(IF(AND(I3842&gt;=58001,I3842&lt;=59501),"Kraj Vysočina",(IF(AND(I3842&gt;=67401,I3842&lt;=67602),"Kraj Vysočina",(IF(AND(I3842&gt;=40001,I3842&lt;=44101),"Ústecký kraj",(IF(AND(I3842&gt;=46001,I3842&lt;=47201),"Liberecký kraj",(IF(AND(I3842&gt;=51202,I3842&lt;=51401),"Liberecký kraj",(IF(AND(I3842&gt;=53002,I3842&lt;=53976),"Pardubický kraj",(IF(AND(I3842&gt;=56002,I3842&lt;=57201),"Pardubický kraj",(IF(AND(I3842&gt;=60200,I3842&lt;=67201),"Jihomoravský kraj",(IF(AND(I3842&gt;=67801,I3842&lt;=68501),"Jihomoravský kraj",(IF(AND(I3842&gt;=69002,I3842&lt;=69801),"Jihomoravský kraj",(IF(AND(I3842&gt;=68601,I3842&lt;=68801),"Zlínský kraj",(IF(AND(I3842&gt;=75501,I3842&lt;=76901),"Zlínský kraj",(IF(AND(I3842&gt;=70030,I3842&lt;=74901),"Moravskoslezský kraj",(IF(AND(I3842&gt;=75000,I3842&lt;=75368),"Olomoucký kraj",(IF(AND(I3842&gt;=77200,I3842&lt;=79862),"Olomoucký kraj",(IF(AND(I3842&gt;=50011,I3842&lt;=50301),"Královéhradecký kraj",(IF(AND(I3842&gt;=54301,I3842&lt;=54303),"Královéhradecký kraj","0")))))))))))))))))))))))))))))))))))))))))))))))</f>
        <v>Jihomoravský kraj</v>
      </c>
      <c r="AB3842" t="s">
        <v>998</v>
      </c>
      <c r="AD3842" t="s">
        <v>998</v>
      </c>
      <c r="AE3842" t="s">
        <v>998</v>
      </c>
      <c r="AF3842" t="s">
        <v>998</v>
      </c>
      <c r="AG3842" s="107">
        <v>0</v>
      </c>
      <c r="AH3842" s="107">
        <v>0</v>
      </c>
      <c r="AI3842" s="107">
        <v>0</v>
      </c>
      <c r="AJ3842" t="s">
        <v>1012</v>
      </c>
    </row>
    <row r="3843" spans="1:37" x14ac:dyDescent="0.45">
      <c r="A3843" t="s">
        <v>988</v>
      </c>
      <c r="B3843" t="s">
        <v>5712</v>
      </c>
      <c r="C3843" t="s">
        <v>990</v>
      </c>
      <c r="D3843" t="s">
        <v>5716</v>
      </c>
      <c r="E3843" t="s">
        <v>992</v>
      </c>
      <c r="F3843" t="s">
        <v>1750</v>
      </c>
      <c r="G3843">
        <v>232</v>
      </c>
      <c r="H3843" t="s">
        <v>5717</v>
      </c>
      <c r="I3843">
        <v>66446</v>
      </c>
      <c r="K3843" t="s">
        <v>5718</v>
      </c>
      <c r="L3843" s="106">
        <v>38429</v>
      </c>
      <c r="M3843">
        <v>14663373</v>
      </c>
      <c r="N3843" t="s">
        <v>996</v>
      </c>
      <c r="O3843" t="s">
        <v>12</v>
      </c>
      <c r="P3843" t="s">
        <v>997</v>
      </c>
      <c r="R3843" s="109" t="str">
        <f>IF(OR(P3843="SB",Q3843="SB"),"SB",0)</f>
        <v>SB</v>
      </c>
      <c r="T3843" s="110" t="s">
        <v>998</v>
      </c>
      <c r="V3843" s="113" t="str">
        <f>IF(AND(I3843&gt;=10000,I3843&lt;=19900),"Praha",(IF(AND(I3843&gt;=25001,I3843&lt;=29501),"Středočeský kraj",(IF(AND(I3843&gt;=30100,I3843&lt;=34972),"Středočeský kraj",(IF(AND(I3843&gt;=35002,I3843&lt;=36271),"Karlovarský kraj",(IF(AND(I3843&gt;=37001,I3843&lt;=39201),"Jihočeský kraj",(IF(AND(I3843&gt;=39701,I3843&lt;=39901),"Jihočeský kraj",(IF(AND(I3843&gt;=39301,I3843&lt;=39601),"Kraj Vysočina",(IF(AND(I3843&gt;=58001,I3843&lt;=59501),"Kraj Vysočina",(IF(AND(I3843&gt;=67401,I3843&lt;=67602),"Kraj Vysočina",(IF(AND(I3843&gt;=40001,I3843&lt;=44101),"Ústecký kraj",(IF(AND(I3843&gt;=46001,I3843&lt;=47201),"Liberecký kraj",(IF(AND(I3843&gt;=51202,I3843&lt;=51401),"Liberecký kraj",(IF(AND(I3843&gt;=53002,I3843&lt;=53976),"Pardubický kraj",(IF(AND(I3843&gt;=56002,I3843&lt;=57201),"Pardubický kraj",(IF(AND(I3843&gt;=60200,I3843&lt;=67201),"Jihomoravský kraj",(IF(AND(I3843&gt;=67801,I3843&lt;=68501),"Jihomoravský kraj",(IF(AND(I3843&gt;=69002,I3843&lt;=69801),"Jihomoravský kraj",(IF(AND(I3843&gt;=68601,I3843&lt;=68801),"Zlínský kraj",(IF(AND(I3843&gt;=75501,I3843&lt;=76901),"Zlínský kraj",(IF(AND(I3843&gt;=70030,I3843&lt;=74901),"Moravskoslezský kraj",(IF(AND(I3843&gt;=75000,I3843&lt;=75368),"Olomoucký kraj",(IF(AND(I3843&gt;=77200,I3843&lt;=79862),"Olomoucký kraj",(IF(AND(I3843&gt;=50011,I3843&lt;=50301),"Královéhradecký kraj",(IF(AND(I3843&gt;=54301,I3843&lt;=54303),"Královéhradecký kraj","0")))))))))))))))))))))))))))))))))))))))))))))))</f>
        <v>Jihomoravský kraj</v>
      </c>
      <c r="AB3843" t="s">
        <v>998</v>
      </c>
      <c r="AD3843" t="s">
        <v>998</v>
      </c>
      <c r="AE3843" t="s">
        <v>998</v>
      </c>
      <c r="AF3843" t="s">
        <v>998</v>
      </c>
      <c r="AG3843" s="107">
        <v>300</v>
      </c>
      <c r="AH3843" s="107">
        <v>0</v>
      </c>
      <c r="AI3843" s="107">
        <v>0</v>
      </c>
      <c r="AJ3843" t="s">
        <v>999</v>
      </c>
      <c r="AK3843" s="106">
        <v>44924</v>
      </c>
    </row>
    <row r="3844" spans="1:37" x14ac:dyDescent="0.45">
      <c r="A3844" t="s">
        <v>1224</v>
      </c>
      <c r="B3844" t="s">
        <v>14050</v>
      </c>
      <c r="C3844" t="s">
        <v>1002</v>
      </c>
      <c r="D3844" t="s">
        <v>14051</v>
      </c>
      <c r="E3844" t="s">
        <v>992</v>
      </c>
      <c r="F3844" t="s">
        <v>13407</v>
      </c>
      <c r="G3844">
        <v>94</v>
      </c>
      <c r="H3844" t="s">
        <v>14052</v>
      </c>
      <c r="I3844">
        <v>66446</v>
      </c>
      <c r="K3844" t="s">
        <v>14053</v>
      </c>
      <c r="L3844" s="106">
        <v>39467</v>
      </c>
      <c r="M3844">
        <v>14611944</v>
      </c>
      <c r="N3844" t="s">
        <v>996</v>
      </c>
      <c r="O3844" t="s">
        <v>12</v>
      </c>
      <c r="P3844" t="s">
        <v>997</v>
      </c>
      <c r="R3844" s="109" t="str">
        <f>IF(OR(P3844="SB",Q3844="SB"),"SB",0)</f>
        <v>SB</v>
      </c>
      <c r="T3844" s="110" t="s">
        <v>998</v>
      </c>
      <c r="V3844" s="113" t="str">
        <f>IF(AND(I3844&gt;=10000,I3844&lt;=19900),"Praha",(IF(AND(I3844&gt;=25001,I3844&lt;=29501),"Středočeský kraj",(IF(AND(I3844&gt;=30100,I3844&lt;=34972),"Středočeský kraj",(IF(AND(I3844&gt;=35002,I3844&lt;=36271),"Karlovarský kraj",(IF(AND(I3844&gt;=37001,I3844&lt;=39201),"Jihočeský kraj",(IF(AND(I3844&gt;=39701,I3844&lt;=39901),"Jihočeský kraj",(IF(AND(I3844&gt;=39301,I3844&lt;=39601),"Kraj Vysočina",(IF(AND(I3844&gt;=58001,I3844&lt;=59501),"Kraj Vysočina",(IF(AND(I3844&gt;=67401,I3844&lt;=67602),"Kraj Vysočina",(IF(AND(I3844&gt;=40001,I3844&lt;=44101),"Ústecký kraj",(IF(AND(I3844&gt;=46001,I3844&lt;=47201),"Liberecký kraj",(IF(AND(I3844&gt;=51202,I3844&lt;=51401),"Liberecký kraj",(IF(AND(I3844&gt;=53002,I3844&lt;=53976),"Pardubický kraj",(IF(AND(I3844&gt;=56002,I3844&lt;=57201),"Pardubický kraj",(IF(AND(I3844&gt;=60200,I3844&lt;=67201),"Jihomoravský kraj",(IF(AND(I3844&gt;=67801,I3844&lt;=68501),"Jihomoravský kraj",(IF(AND(I3844&gt;=69002,I3844&lt;=69801),"Jihomoravský kraj",(IF(AND(I3844&gt;=68601,I3844&lt;=68801),"Zlínský kraj",(IF(AND(I3844&gt;=75501,I3844&lt;=76901),"Zlínský kraj",(IF(AND(I3844&gt;=70030,I3844&lt;=74901),"Moravskoslezský kraj",(IF(AND(I3844&gt;=75000,I3844&lt;=75368),"Olomoucký kraj",(IF(AND(I3844&gt;=77200,I3844&lt;=79862),"Olomoucký kraj",(IF(AND(I3844&gt;=50011,I3844&lt;=50301),"Královéhradecký kraj",(IF(AND(I3844&gt;=54301,I3844&lt;=54303),"Královéhradecký kraj","0")))))))))))))))))))))))))))))))))))))))))))))))</f>
        <v>Jihomoravský kraj</v>
      </c>
      <c r="AB3844" t="s">
        <v>998</v>
      </c>
      <c r="AD3844" t="s">
        <v>998</v>
      </c>
      <c r="AE3844" t="s">
        <v>998</v>
      </c>
      <c r="AF3844" t="s">
        <v>998</v>
      </c>
      <c r="AG3844" s="107">
        <v>300</v>
      </c>
      <c r="AH3844" s="107">
        <v>0</v>
      </c>
      <c r="AI3844" s="107">
        <v>0</v>
      </c>
      <c r="AJ3844" t="s">
        <v>999</v>
      </c>
      <c r="AK3844" s="106">
        <v>44923</v>
      </c>
    </row>
    <row r="3845" spans="1:37" x14ac:dyDescent="0.45">
      <c r="A3845" t="s">
        <v>1161</v>
      </c>
      <c r="B3845" t="s">
        <v>18114</v>
      </c>
      <c r="C3845" t="s">
        <v>990</v>
      </c>
      <c r="D3845" t="s">
        <v>18115</v>
      </c>
      <c r="E3845" t="s">
        <v>992</v>
      </c>
      <c r="F3845" t="s">
        <v>1545</v>
      </c>
      <c r="G3845">
        <v>237</v>
      </c>
      <c r="H3845" t="s">
        <v>14052</v>
      </c>
      <c r="I3845">
        <v>66446</v>
      </c>
      <c r="K3845" t="s">
        <v>18116</v>
      </c>
      <c r="L3845" s="106">
        <v>29322</v>
      </c>
      <c r="M3845">
        <v>13000229</v>
      </c>
      <c r="N3845" t="s">
        <v>996</v>
      </c>
      <c r="O3845" t="s">
        <v>12</v>
      </c>
      <c r="P3845" t="s">
        <v>997</v>
      </c>
      <c r="R3845" s="109" t="str">
        <f>IF(OR(P3845="SB",Q3845="SB"),"SB",0)</f>
        <v>SB</v>
      </c>
      <c r="T3845" s="110" t="s">
        <v>998</v>
      </c>
      <c r="V3845" s="113" t="str">
        <f>IF(AND(I3845&gt;=10000,I3845&lt;=19900),"Praha",(IF(AND(I3845&gt;=25001,I3845&lt;=29501),"Středočeský kraj",(IF(AND(I3845&gt;=30100,I3845&lt;=34972),"Středočeský kraj",(IF(AND(I3845&gt;=35002,I3845&lt;=36271),"Karlovarský kraj",(IF(AND(I3845&gt;=37001,I3845&lt;=39201),"Jihočeský kraj",(IF(AND(I3845&gt;=39701,I3845&lt;=39901),"Jihočeský kraj",(IF(AND(I3845&gt;=39301,I3845&lt;=39601),"Kraj Vysočina",(IF(AND(I3845&gt;=58001,I3845&lt;=59501),"Kraj Vysočina",(IF(AND(I3845&gt;=67401,I3845&lt;=67602),"Kraj Vysočina",(IF(AND(I3845&gt;=40001,I3845&lt;=44101),"Ústecký kraj",(IF(AND(I3845&gt;=46001,I3845&lt;=47201),"Liberecký kraj",(IF(AND(I3845&gt;=51202,I3845&lt;=51401),"Liberecký kraj",(IF(AND(I3845&gt;=53002,I3845&lt;=53976),"Pardubický kraj",(IF(AND(I3845&gt;=56002,I3845&lt;=57201),"Pardubický kraj",(IF(AND(I3845&gt;=60200,I3845&lt;=67201),"Jihomoravský kraj",(IF(AND(I3845&gt;=67801,I3845&lt;=68501),"Jihomoravský kraj",(IF(AND(I3845&gt;=69002,I3845&lt;=69801),"Jihomoravský kraj",(IF(AND(I3845&gt;=68601,I3845&lt;=68801),"Zlínský kraj",(IF(AND(I3845&gt;=75501,I3845&lt;=76901),"Zlínský kraj",(IF(AND(I3845&gt;=70030,I3845&lt;=74901),"Moravskoslezský kraj",(IF(AND(I3845&gt;=75000,I3845&lt;=75368),"Olomoucký kraj",(IF(AND(I3845&gt;=77200,I3845&lt;=79862),"Olomoucký kraj",(IF(AND(I3845&gt;=50011,I3845&lt;=50301),"Královéhradecký kraj",(IF(AND(I3845&gt;=54301,I3845&lt;=54303),"Královéhradecký kraj","0")))))))))))))))))))))))))))))))))))))))))))))))</f>
        <v>Jihomoravský kraj</v>
      </c>
      <c r="AB3845" t="s">
        <v>998</v>
      </c>
      <c r="AD3845" t="s">
        <v>998</v>
      </c>
      <c r="AE3845" t="s">
        <v>998</v>
      </c>
      <c r="AF3845" t="s">
        <v>998</v>
      </c>
      <c r="AG3845" s="107">
        <v>0</v>
      </c>
      <c r="AH3845" s="107">
        <v>0</v>
      </c>
      <c r="AI3845" s="107">
        <v>0</v>
      </c>
      <c r="AJ3845" t="s">
        <v>1012</v>
      </c>
    </row>
    <row r="3846" spans="1:37" x14ac:dyDescent="0.45">
      <c r="A3846" t="s">
        <v>2114</v>
      </c>
      <c r="B3846" t="s">
        <v>19030</v>
      </c>
      <c r="C3846" t="s">
        <v>990</v>
      </c>
      <c r="D3846" t="s">
        <v>19037</v>
      </c>
      <c r="E3846" t="s">
        <v>992</v>
      </c>
      <c r="F3846" t="s">
        <v>13407</v>
      </c>
      <c r="G3846">
        <v>189</v>
      </c>
      <c r="H3846" t="s">
        <v>14052</v>
      </c>
      <c r="I3846">
        <v>66446</v>
      </c>
      <c r="K3846" t="s">
        <v>19038</v>
      </c>
      <c r="L3846" s="106">
        <v>41251</v>
      </c>
      <c r="M3846">
        <v>14729051</v>
      </c>
      <c r="N3846" t="s">
        <v>996</v>
      </c>
      <c r="O3846" t="s">
        <v>12</v>
      </c>
      <c r="P3846" t="s">
        <v>997</v>
      </c>
      <c r="R3846" s="109" t="str">
        <f>IF(OR(P3846="SB",Q3846="SB"),"SB",0)</f>
        <v>SB</v>
      </c>
      <c r="T3846" s="110" t="s">
        <v>998</v>
      </c>
      <c r="V3846" s="113" t="str">
        <f>IF(AND(I3846&gt;=10000,I3846&lt;=19900),"Praha",(IF(AND(I3846&gt;=25001,I3846&lt;=29501),"Středočeský kraj",(IF(AND(I3846&gt;=30100,I3846&lt;=34972),"Středočeský kraj",(IF(AND(I3846&gt;=35002,I3846&lt;=36271),"Karlovarský kraj",(IF(AND(I3846&gt;=37001,I3846&lt;=39201),"Jihočeský kraj",(IF(AND(I3846&gt;=39701,I3846&lt;=39901),"Jihočeský kraj",(IF(AND(I3846&gt;=39301,I3846&lt;=39601),"Kraj Vysočina",(IF(AND(I3846&gt;=58001,I3846&lt;=59501),"Kraj Vysočina",(IF(AND(I3846&gt;=67401,I3846&lt;=67602),"Kraj Vysočina",(IF(AND(I3846&gt;=40001,I3846&lt;=44101),"Ústecký kraj",(IF(AND(I3846&gt;=46001,I3846&lt;=47201),"Liberecký kraj",(IF(AND(I3846&gt;=51202,I3846&lt;=51401),"Liberecký kraj",(IF(AND(I3846&gt;=53002,I3846&lt;=53976),"Pardubický kraj",(IF(AND(I3846&gt;=56002,I3846&lt;=57201),"Pardubický kraj",(IF(AND(I3846&gt;=60200,I3846&lt;=67201),"Jihomoravský kraj",(IF(AND(I3846&gt;=67801,I3846&lt;=68501),"Jihomoravský kraj",(IF(AND(I3846&gt;=69002,I3846&lt;=69801),"Jihomoravský kraj",(IF(AND(I3846&gt;=68601,I3846&lt;=68801),"Zlínský kraj",(IF(AND(I3846&gt;=75501,I3846&lt;=76901),"Zlínský kraj",(IF(AND(I3846&gt;=70030,I3846&lt;=74901),"Moravskoslezský kraj",(IF(AND(I3846&gt;=75000,I3846&lt;=75368),"Olomoucký kraj",(IF(AND(I3846&gt;=77200,I3846&lt;=79862),"Olomoucký kraj",(IF(AND(I3846&gt;=50011,I3846&lt;=50301),"Královéhradecký kraj",(IF(AND(I3846&gt;=54301,I3846&lt;=54303),"Královéhradecký kraj","0")))))))))))))))))))))))))))))))))))))))))))))))</f>
        <v>Jihomoravský kraj</v>
      </c>
      <c r="AB3846" t="s">
        <v>998</v>
      </c>
      <c r="AD3846" t="s">
        <v>998</v>
      </c>
      <c r="AE3846" t="s">
        <v>998</v>
      </c>
      <c r="AF3846" t="s">
        <v>998</v>
      </c>
      <c r="AG3846" s="107">
        <v>300</v>
      </c>
      <c r="AH3846" s="107">
        <v>0</v>
      </c>
      <c r="AI3846" s="107">
        <v>0</v>
      </c>
      <c r="AJ3846" t="s">
        <v>999</v>
      </c>
      <c r="AK3846" s="106">
        <v>44923</v>
      </c>
    </row>
    <row r="3847" spans="1:37" x14ac:dyDescent="0.45">
      <c r="A3847" t="s">
        <v>1686</v>
      </c>
      <c r="B3847" t="s">
        <v>5733</v>
      </c>
      <c r="C3847" t="s">
        <v>1002</v>
      </c>
      <c r="D3847" t="s">
        <v>5734</v>
      </c>
      <c r="E3847" t="s">
        <v>992</v>
      </c>
      <c r="F3847" t="s">
        <v>1750</v>
      </c>
      <c r="G3847">
        <v>232</v>
      </c>
      <c r="H3847" t="s">
        <v>5717</v>
      </c>
      <c r="I3847">
        <v>66446</v>
      </c>
      <c r="K3847" t="s">
        <v>5735</v>
      </c>
      <c r="L3847" s="106">
        <v>38429</v>
      </c>
      <c r="M3847">
        <v>14663474</v>
      </c>
      <c r="N3847" t="s">
        <v>996</v>
      </c>
      <c r="O3847" t="s">
        <v>12</v>
      </c>
      <c r="P3847" t="s">
        <v>997</v>
      </c>
      <c r="R3847" s="109" t="str">
        <f>IF(OR(P3847="SB",Q3847="SB"),"SB",0)</f>
        <v>SB</v>
      </c>
      <c r="V3847" s="113" t="str">
        <f>IF(AND(I3847&gt;=10000,I3847&lt;=19900),"Praha",(IF(AND(I3847&gt;=25001,I3847&lt;=29501),"Středočeský kraj",(IF(AND(I3847&gt;=30100,I3847&lt;=34972),"Středočeský kraj",(IF(AND(I3847&gt;=35002,I3847&lt;=36271),"Karlovarský kraj",(IF(AND(I3847&gt;=37001,I3847&lt;=39201),"Jihočeský kraj",(IF(AND(I3847&gt;=39701,I3847&lt;=39901),"Jihočeský kraj",(IF(AND(I3847&gt;=39301,I3847&lt;=39601),"Kraj Vysočina",(IF(AND(I3847&gt;=58001,I3847&lt;=59501),"Kraj Vysočina",(IF(AND(I3847&gt;=67401,I3847&lt;=67602),"Kraj Vysočina",(IF(AND(I3847&gt;=40001,I3847&lt;=44101),"Ústecký kraj",(IF(AND(I3847&gt;=46001,I3847&lt;=47201),"Liberecký kraj",(IF(AND(I3847&gt;=51202,I3847&lt;=51401),"Liberecký kraj",(IF(AND(I3847&gt;=53002,I3847&lt;=53976),"Pardubický kraj",(IF(AND(I3847&gt;=56002,I3847&lt;=57201),"Pardubický kraj",(IF(AND(I3847&gt;=60200,I3847&lt;=67201),"Jihomoravský kraj",(IF(AND(I3847&gt;=67801,I3847&lt;=68501),"Jihomoravský kraj",(IF(AND(I3847&gt;=69002,I3847&lt;=69801),"Jihomoravský kraj",(IF(AND(I3847&gt;=68601,I3847&lt;=68801),"Zlínský kraj",(IF(AND(I3847&gt;=75501,I3847&lt;=76901),"Zlínský kraj",(IF(AND(I3847&gt;=70030,I3847&lt;=74901),"Moravskoslezský kraj",(IF(AND(I3847&gt;=75000,I3847&lt;=75368),"Olomoucký kraj",(IF(AND(I3847&gt;=77200,I3847&lt;=79862),"Olomoucký kraj",(IF(AND(I3847&gt;=50011,I3847&lt;=50301),"Královéhradecký kraj",(IF(AND(I3847&gt;=54301,I3847&lt;=54303),"Královéhradecký kraj","0")))))))))))))))))))))))))))))))))))))))))))))))</f>
        <v>Jihomoravský kraj</v>
      </c>
      <c r="AD3847" t="s">
        <v>998</v>
      </c>
      <c r="AE3847" t="s">
        <v>998</v>
      </c>
      <c r="AF3847" t="s">
        <v>998</v>
      </c>
      <c r="AG3847" s="107">
        <v>300</v>
      </c>
      <c r="AH3847" s="107">
        <v>0</v>
      </c>
      <c r="AI3847" s="107">
        <v>0</v>
      </c>
      <c r="AJ3847" t="s">
        <v>999</v>
      </c>
      <c r="AK3847" s="106">
        <v>44924</v>
      </c>
    </row>
    <row r="3848" spans="1:37" x14ac:dyDescent="0.45">
      <c r="A3848" t="s">
        <v>988</v>
      </c>
      <c r="B3848" t="s">
        <v>7136</v>
      </c>
      <c r="C3848" t="s">
        <v>990</v>
      </c>
      <c r="D3848" t="s">
        <v>7137</v>
      </c>
      <c r="E3848" t="s">
        <v>992</v>
      </c>
      <c r="F3848" t="s">
        <v>7138</v>
      </c>
      <c r="G3848">
        <v>30</v>
      </c>
      <c r="H3848" t="s">
        <v>7139</v>
      </c>
      <c r="I3848">
        <v>66447</v>
      </c>
      <c r="K3848" t="s">
        <v>7140</v>
      </c>
      <c r="L3848" s="106">
        <v>39856</v>
      </c>
      <c r="M3848">
        <v>14585975</v>
      </c>
      <c r="N3848" t="s">
        <v>1144</v>
      </c>
      <c r="O3848" t="s">
        <v>12</v>
      </c>
      <c r="P3848" t="s">
        <v>997</v>
      </c>
      <c r="R3848" s="109" t="str">
        <f>IF(OR(P3848="SB",Q3848="SB"),"SB",0)</f>
        <v>SB</v>
      </c>
      <c r="T3848" s="110" t="s">
        <v>998</v>
      </c>
      <c r="V3848" s="113" t="str">
        <f>IF(AND(I3848&gt;=10000,I3848&lt;=19900),"Praha",(IF(AND(I3848&gt;=25001,I3848&lt;=29501),"Středočeský kraj",(IF(AND(I3848&gt;=30100,I3848&lt;=34972),"Středočeský kraj",(IF(AND(I3848&gt;=35002,I3848&lt;=36271),"Karlovarský kraj",(IF(AND(I3848&gt;=37001,I3848&lt;=39201),"Jihočeský kraj",(IF(AND(I3848&gt;=39701,I3848&lt;=39901),"Jihočeský kraj",(IF(AND(I3848&gt;=39301,I3848&lt;=39601),"Kraj Vysočina",(IF(AND(I3848&gt;=58001,I3848&lt;=59501),"Kraj Vysočina",(IF(AND(I3848&gt;=67401,I3848&lt;=67602),"Kraj Vysočina",(IF(AND(I3848&gt;=40001,I3848&lt;=44101),"Ústecký kraj",(IF(AND(I3848&gt;=46001,I3848&lt;=47201),"Liberecký kraj",(IF(AND(I3848&gt;=51202,I3848&lt;=51401),"Liberecký kraj",(IF(AND(I3848&gt;=53002,I3848&lt;=53976),"Pardubický kraj",(IF(AND(I3848&gt;=56002,I3848&lt;=57201),"Pardubický kraj",(IF(AND(I3848&gt;=60200,I3848&lt;=67201),"Jihomoravský kraj",(IF(AND(I3848&gt;=67801,I3848&lt;=68501),"Jihomoravský kraj",(IF(AND(I3848&gt;=69002,I3848&lt;=69801),"Jihomoravský kraj",(IF(AND(I3848&gt;=68601,I3848&lt;=68801),"Zlínský kraj",(IF(AND(I3848&gt;=75501,I3848&lt;=76901),"Zlínský kraj",(IF(AND(I3848&gt;=70030,I3848&lt;=74901),"Moravskoslezský kraj",(IF(AND(I3848&gt;=75000,I3848&lt;=75368),"Olomoucký kraj",(IF(AND(I3848&gt;=77200,I3848&lt;=79862),"Olomoucký kraj",(IF(AND(I3848&gt;=50011,I3848&lt;=50301),"Královéhradecký kraj",(IF(AND(I3848&gt;=54301,I3848&lt;=54303),"Královéhradecký kraj","0")))))))))))))))))))))))))))))))))))))))))))))))</f>
        <v>Jihomoravský kraj</v>
      </c>
      <c r="AB3848" t="s">
        <v>998</v>
      </c>
      <c r="AD3848" t="s">
        <v>998</v>
      </c>
      <c r="AE3848" t="s">
        <v>998</v>
      </c>
      <c r="AF3848" t="s">
        <v>998</v>
      </c>
      <c r="AG3848" s="107">
        <v>300</v>
      </c>
      <c r="AH3848" s="107">
        <v>0</v>
      </c>
      <c r="AI3848" s="107">
        <v>0</v>
      </c>
      <c r="AJ3848" t="s">
        <v>999</v>
      </c>
      <c r="AK3848" s="106">
        <v>44877</v>
      </c>
    </row>
    <row r="3849" spans="1:37" x14ac:dyDescent="0.45">
      <c r="A3849" t="s">
        <v>1128</v>
      </c>
      <c r="B3849" t="s">
        <v>12972</v>
      </c>
      <c r="C3849" t="s">
        <v>990</v>
      </c>
      <c r="D3849" t="s">
        <v>12973</v>
      </c>
      <c r="E3849" t="s">
        <v>992</v>
      </c>
      <c r="F3849" t="s">
        <v>3194</v>
      </c>
      <c r="G3849">
        <v>5</v>
      </c>
      <c r="H3849" t="s">
        <v>12974</v>
      </c>
      <c r="I3849">
        <v>66447</v>
      </c>
      <c r="K3849" t="s">
        <v>12975</v>
      </c>
      <c r="L3849" s="106">
        <v>38493</v>
      </c>
      <c r="M3849">
        <v>14600628</v>
      </c>
      <c r="N3849" t="s">
        <v>1431</v>
      </c>
      <c r="O3849" t="s">
        <v>1282</v>
      </c>
      <c r="P3849" t="s">
        <v>997</v>
      </c>
      <c r="R3849" s="109" t="str">
        <f>IF(OR(P3849="SB",Q3849="SB"),"SB",0)</f>
        <v>SB</v>
      </c>
      <c r="T3849" s="110" t="s">
        <v>998</v>
      </c>
      <c r="V3849" s="113" t="str">
        <f>IF(AND(I3849&gt;=10000,I3849&lt;=19900),"Praha",(IF(AND(I3849&gt;=25001,I3849&lt;=29501),"Středočeský kraj",(IF(AND(I3849&gt;=30100,I3849&lt;=34972),"Středočeský kraj",(IF(AND(I3849&gt;=35002,I3849&lt;=36271),"Karlovarský kraj",(IF(AND(I3849&gt;=37001,I3849&lt;=39201),"Jihočeský kraj",(IF(AND(I3849&gt;=39701,I3849&lt;=39901),"Jihočeský kraj",(IF(AND(I3849&gt;=39301,I3849&lt;=39601),"Kraj Vysočina",(IF(AND(I3849&gt;=58001,I3849&lt;=59501),"Kraj Vysočina",(IF(AND(I3849&gt;=67401,I3849&lt;=67602),"Kraj Vysočina",(IF(AND(I3849&gt;=40001,I3849&lt;=44101),"Ústecký kraj",(IF(AND(I3849&gt;=46001,I3849&lt;=47201),"Liberecký kraj",(IF(AND(I3849&gt;=51202,I3849&lt;=51401),"Liberecký kraj",(IF(AND(I3849&gt;=53002,I3849&lt;=53976),"Pardubický kraj",(IF(AND(I3849&gt;=56002,I3849&lt;=57201),"Pardubický kraj",(IF(AND(I3849&gt;=60200,I3849&lt;=67201),"Jihomoravský kraj",(IF(AND(I3849&gt;=67801,I3849&lt;=68501),"Jihomoravský kraj",(IF(AND(I3849&gt;=69002,I3849&lt;=69801),"Jihomoravský kraj",(IF(AND(I3849&gt;=68601,I3849&lt;=68801),"Zlínský kraj",(IF(AND(I3849&gt;=75501,I3849&lt;=76901),"Zlínský kraj",(IF(AND(I3849&gt;=70030,I3849&lt;=74901),"Moravskoslezský kraj",(IF(AND(I3849&gt;=75000,I3849&lt;=75368),"Olomoucký kraj",(IF(AND(I3849&gt;=77200,I3849&lt;=79862),"Olomoucký kraj",(IF(AND(I3849&gt;=50011,I3849&lt;=50301),"Královéhradecký kraj",(IF(AND(I3849&gt;=54301,I3849&lt;=54303),"Královéhradecký kraj","0")))))))))))))))))))))))))))))))))))))))))))))))</f>
        <v>Jihomoravský kraj</v>
      </c>
      <c r="AB3849" t="s">
        <v>998</v>
      </c>
      <c r="AD3849" t="s">
        <v>998</v>
      </c>
      <c r="AE3849" t="s">
        <v>998</v>
      </c>
      <c r="AF3849" t="s">
        <v>998</v>
      </c>
      <c r="AG3849" s="107">
        <v>300</v>
      </c>
      <c r="AH3849" s="107">
        <v>0</v>
      </c>
      <c r="AI3849" s="107">
        <v>0</v>
      </c>
      <c r="AJ3849" t="s">
        <v>999</v>
      </c>
      <c r="AK3849" s="106">
        <v>44920</v>
      </c>
    </row>
    <row r="3850" spans="1:37" x14ac:dyDescent="0.45">
      <c r="A3850" t="s">
        <v>1124</v>
      </c>
      <c r="B3850" t="s">
        <v>15888</v>
      </c>
      <c r="C3850" t="s">
        <v>990</v>
      </c>
      <c r="D3850" t="s">
        <v>15889</v>
      </c>
      <c r="E3850" t="s">
        <v>992</v>
      </c>
      <c r="F3850" t="s">
        <v>15890</v>
      </c>
      <c r="G3850">
        <v>72</v>
      </c>
      <c r="H3850" t="s">
        <v>12974</v>
      </c>
      <c r="I3850">
        <v>66447</v>
      </c>
      <c r="K3850" t="s">
        <v>15891</v>
      </c>
      <c r="L3850" s="106">
        <v>33263</v>
      </c>
      <c r="M3850">
        <v>13396919</v>
      </c>
      <c r="N3850" t="s">
        <v>996</v>
      </c>
      <c r="O3850" t="s">
        <v>12</v>
      </c>
      <c r="P3850" t="s">
        <v>997</v>
      </c>
      <c r="R3850" s="109" t="str">
        <f>IF(OR(P3850="SB",Q3850="SB"),"SB",0)</f>
        <v>SB</v>
      </c>
      <c r="T3850" s="110" t="s">
        <v>998</v>
      </c>
      <c r="V3850" s="113" t="str">
        <f>IF(AND(I3850&gt;=10000,I3850&lt;=19900),"Praha",(IF(AND(I3850&gt;=25001,I3850&lt;=29501),"Středočeský kraj",(IF(AND(I3850&gt;=30100,I3850&lt;=34972),"Středočeský kraj",(IF(AND(I3850&gt;=35002,I3850&lt;=36271),"Karlovarský kraj",(IF(AND(I3850&gt;=37001,I3850&lt;=39201),"Jihočeský kraj",(IF(AND(I3850&gt;=39701,I3850&lt;=39901),"Jihočeský kraj",(IF(AND(I3850&gt;=39301,I3850&lt;=39601),"Kraj Vysočina",(IF(AND(I3850&gt;=58001,I3850&lt;=59501),"Kraj Vysočina",(IF(AND(I3850&gt;=67401,I3850&lt;=67602),"Kraj Vysočina",(IF(AND(I3850&gt;=40001,I3850&lt;=44101),"Ústecký kraj",(IF(AND(I3850&gt;=46001,I3850&lt;=47201),"Liberecký kraj",(IF(AND(I3850&gt;=51202,I3850&lt;=51401),"Liberecký kraj",(IF(AND(I3850&gt;=53002,I3850&lt;=53976),"Pardubický kraj",(IF(AND(I3850&gt;=56002,I3850&lt;=57201),"Pardubický kraj",(IF(AND(I3850&gt;=60200,I3850&lt;=67201),"Jihomoravský kraj",(IF(AND(I3850&gt;=67801,I3850&lt;=68501),"Jihomoravský kraj",(IF(AND(I3850&gt;=69002,I3850&lt;=69801),"Jihomoravský kraj",(IF(AND(I3850&gt;=68601,I3850&lt;=68801),"Zlínský kraj",(IF(AND(I3850&gt;=75501,I3850&lt;=76901),"Zlínský kraj",(IF(AND(I3850&gt;=70030,I3850&lt;=74901),"Moravskoslezský kraj",(IF(AND(I3850&gt;=75000,I3850&lt;=75368),"Olomoucký kraj",(IF(AND(I3850&gt;=77200,I3850&lt;=79862),"Olomoucký kraj",(IF(AND(I3850&gt;=50011,I3850&lt;=50301),"Královéhradecký kraj",(IF(AND(I3850&gt;=54301,I3850&lt;=54303),"Královéhradecký kraj","0")))))))))))))))))))))))))))))))))))))))))))))))</f>
        <v>Jihomoravský kraj</v>
      </c>
      <c r="AB3850" t="s">
        <v>998</v>
      </c>
      <c r="AD3850" t="s">
        <v>998</v>
      </c>
      <c r="AE3850" t="s">
        <v>998</v>
      </c>
      <c r="AF3850" t="s">
        <v>998</v>
      </c>
      <c r="AG3850" s="107">
        <v>0</v>
      </c>
      <c r="AH3850" s="107">
        <v>0</v>
      </c>
      <c r="AI3850" s="107">
        <v>0</v>
      </c>
      <c r="AJ3850" t="s">
        <v>1012</v>
      </c>
    </row>
    <row r="3851" spans="1:37" x14ac:dyDescent="0.45">
      <c r="A3851" t="s">
        <v>1657</v>
      </c>
      <c r="B3851" t="s">
        <v>9512</v>
      </c>
      <c r="C3851" t="s">
        <v>1002</v>
      </c>
      <c r="D3851" t="s">
        <v>9513</v>
      </c>
      <c r="E3851" t="s">
        <v>992</v>
      </c>
      <c r="F3851" t="s">
        <v>1928</v>
      </c>
      <c r="G3851">
        <v>8</v>
      </c>
      <c r="H3851" t="s">
        <v>3352</v>
      </c>
      <c r="I3851">
        <v>66448</v>
      </c>
      <c r="K3851" t="s">
        <v>9514</v>
      </c>
      <c r="L3851" s="106">
        <v>38905</v>
      </c>
      <c r="M3851">
        <v>14605577</v>
      </c>
      <c r="N3851" t="s">
        <v>996</v>
      </c>
      <c r="O3851" t="s">
        <v>12</v>
      </c>
      <c r="P3851" t="s">
        <v>997</v>
      </c>
      <c r="R3851" s="109" t="str">
        <f>IF(OR(P3851="SB",Q3851="SB"),"SB",0)</f>
        <v>SB</v>
      </c>
      <c r="T3851" s="110" t="s">
        <v>998</v>
      </c>
      <c r="V3851" s="113" t="str">
        <f>IF(AND(I3851&gt;=10000,I3851&lt;=19900),"Praha",(IF(AND(I3851&gt;=25001,I3851&lt;=29501),"Středočeský kraj",(IF(AND(I3851&gt;=30100,I3851&lt;=34972),"Středočeský kraj",(IF(AND(I3851&gt;=35002,I3851&lt;=36271),"Karlovarský kraj",(IF(AND(I3851&gt;=37001,I3851&lt;=39201),"Jihočeský kraj",(IF(AND(I3851&gt;=39701,I3851&lt;=39901),"Jihočeský kraj",(IF(AND(I3851&gt;=39301,I3851&lt;=39601),"Kraj Vysočina",(IF(AND(I3851&gt;=58001,I3851&lt;=59501),"Kraj Vysočina",(IF(AND(I3851&gt;=67401,I3851&lt;=67602),"Kraj Vysočina",(IF(AND(I3851&gt;=40001,I3851&lt;=44101),"Ústecký kraj",(IF(AND(I3851&gt;=46001,I3851&lt;=47201),"Liberecký kraj",(IF(AND(I3851&gt;=51202,I3851&lt;=51401),"Liberecký kraj",(IF(AND(I3851&gt;=53002,I3851&lt;=53976),"Pardubický kraj",(IF(AND(I3851&gt;=56002,I3851&lt;=57201),"Pardubický kraj",(IF(AND(I3851&gt;=60200,I3851&lt;=67201),"Jihomoravský kraj",(IF(AND(I3851&gt;=67801,I3851&lt;=68501),"Jihomoravský kraj",(IF(AND(I3851&gt;=69002,I3851&lt;=69801),"Jihomoravský kraj",(IF(AND(I3851&gt;=68601,I3851&lt;=68801),"Zlínský kraj",(IF(AND(I3851&gt;=75501,I3851&lt;=76901),"Zlínský kraj",(IF(AND(I3851&gt;=70030,I3851&lt;=74901),"Moravskoslezský kraj",(IF(AND(I3851&gt;=75000,I3851&lt;=75368),"Olomoucký kraj",(IF(AND(I3851&gt;=77200,I3851&lt;=79862),"Olomoucký kraj",(IF(AND(I3851&gt;=50011,I3851&lt;=50301),"Královéhradecký kraj",(IF(AND(I3851&gt;=54301,I3851&lt;=54303),"Královéhradecký kraj","0")))))))))))))))))))))))))))))))))))))))))))))))</f>
        <v>Jihomoravský kraj</v>
      </c>
      <c r="AB3851" t="s">
        <v>998</v>
      </c>
      <c r="AD3851" t="s">
        <v>998</v>
      </c>
      <c r="AE3851" t="s">
        <v>998</v>
      </c>
      <c r="AF3851" t="s">
        <v>998</v>
      </c>
      <c r="AG3851" s="107">
        <v>300</v>
      </c>
      <c r="AH3851" s="107">
        <v>0</v>
      </c>
      <c r="AI3851" s="107">
        <v>0</v>
      </c>
      <c r="AJ3851" t="s">
        <v>999</v>
      </c>
      <c r="AK3851" s="106">
        <v>44923</v>
      </c>
    </row>
    <row r="3852" spans="1:37" x14ac:dyDescent="0.45">
      <c r="A3852" t="s">
        <v>1069</v>
      </c>
      <c r="B3852" t="s">
        <v>9760</v>
      </c>
      <c r="C3852" t="s">
        <v>990</v>
      </c>
      <c r="D3852" t="s">
        <v>9761</v>
      </c>
      <c r="E3852" t="s">
        <v>992</v>
      </c>
      <c r="F3852" t="s">
        <v>9762</v>
      </c>
      <c r="G3852">
        <v>1</v>
      </c>
      <c r="H3852" t="s">
        <v>3699</v>
      </c>
      <c r="I3852">
        <v>66449</v>
      </c>
      <c r="K3852" t="s">
        <v>9763</v>
      </c>
      <c r="L3852" s="106">
        <v>32185</v>
      </c>
      <c r="M3852">
        <v>14627304</v>
      </c>
      <c r="N3852" t="s">
        <v>996</v>
      </c>
      <c r="O3852" t="s">
        <v>12</v>
      </c>
      <c r="P3852" t="s">
        <v>997</v>
      </c>
      <c r="R3852" s="109" t="str">
        <f>IF(OR(P3852="SB",Q3852="SB"),"SB",0)</f>
        <v>SB</v>
      </c>
      <c r="T3852" s="110" t="s">
        <v>998</v>
      </c>
      <c r="V3852" s="113" t="str">
        <f>IF(AND(I3852&gt;=10000,I3852&lt;=19900),"Praha",(IF(AND(I3852&gt;=25001,I3852&lt;=29501),"Středočeský kraj",(IF(AND(I3852&gt;=30100,I3852&lt;=34972),"Středočeský kraj",(IF(AND(I3852&gt;=35002,I3852&lt;=36271),"Karlovarský kraj",(IF(AND(I3852&gt;=37001,I3852&lt;=39201),"Jihočeský kraj",(IF(AND(I3852&gt;=39701,I3852&lt;=39901),"Jihočeský kraj",(IF(AND(I3852&gt;=39301,I3852&lt;=39601),"Kraj Vysočina",(IF(AND(I3852&gt;=58001,I3852&lt;=59501),"Kraj Vysočina",(IF(AND(I3852&gt;=67401,I3852&lt;=67602),"Kraj Vysočina",(IF(AND(I3852&gt;=40001,I3852&lt;=44101),"Ústecký kraj",(IF(AND(I3852&gt;=46001,I3852&lt;=47201),"Liberecký kraj",(IF(AND(I3852&gt;=51202,I3852&lt;=51401),"Liberecký kraj",(IF(AND(I3852&gt;=53002,I3852&lt;=53976),"Pardubický kraj",(IF(AND(I3852&gt;=56002,I3852&lt;=57201),"Pardubický kraj",(IF(AND(I3852&gt;=60200,I3852&lt;=67201),"Jihomoravský kraj",(IF(AND(I3852&gt;=67801,I3852&lt;=68501),"Jihomoravský kraj",(IF(AND(I3852&gt;=69002,I3852&lt;=69801),"Jihomoravský kraj",(IF(AND(I3852&gt;=68601,I3852&lt;=68801),"Zlínský kraj",(IF(AND(I3852&gt;=75501,I3852&lt;=76901),"Zlínský kraj",(IF(AND(I3852&gt;=70030,I3852&lt;=74901),"Moravskoslezský kraj",(IF(AND(I3852&gt;=75000,I3852&lt;=75368),"Olomoucký kraj",(IF(AND(I3852&gt;=77200,I3852&lt;=79862),"Olomoucký kraj",(IF(AND(I3852&gt;=50011,I3852&lt;=50301),"Královéhradecký kraj",(IF(AND(I3852&gt;=54301,I3852&lt;=54303),"Královéhradecký kraj","0")))))))))))))))))))))))))))))))))))))))))))))))</f>
        <v>Jihomoravský kraj</v>
      </c>
      <c r="AB3852" t="s">
        <v>998</v>
      </c>
      <c r="AD3852" t="s">
        <v>998</v>
      </c>
      <c r="AE3852" t="s">
        <v>998</v>
      </c>
      <c r="AF3852" t="s">
        <v>998</v>
      </c>
      <c r="AG3852" s="107">
        <v>0</v>
      </c>
      <c r="AH3852" s="107">
        <v>0</v>
      </c>
      <c r="AI3852" s="107">
        <v>0</v>
      </c>
      <c r="AJ3852" t="s">
        <v>1012</v>
      </c>
    </row>
    <row r="3853" spans="1:37" x14ac:dyDescent="0.45">
      <c r="A3853" t="s">
        <v>1411</v>
      </c>
      <c r="B3853" t="s">
        <v>17232</v>
      </c>
      <c r="C3853" t="s">
        <v>990</v>
      </c>
      <c r="D3853" t="s">
        <v>17247</v>
      </c>
      <c r="E3853" t="s">
        <v>992</v>
      </c>
      <c r="F3853" t="s">
        <v>17248</v>
      </c>
      <c r="G3853">
        <v>7</v>
      </c>
      <c r="H3853" t="s">
        <v>3699</v>
      </c>
      <c r="I3853">
        <v>66449</v>
      </c>
      <c r="K3853" t="s">
        <v>17238</v>
      </c>
      <c r="L3853" s="106">
        <v>40786</v>
      </c>
      <c r="M3853">
        <v>14641953</v>
      </c>
      <c r="N3853" t="s">
        <v>996</v>
      </c>
      <c r="O3853" t="s">
        <v>12</v>
      </c>
      <c r="P3853" t="s">
        <v>997</v>
      </c>
      <c r="R3853" s="109" t="str">
        <f>IF(OR(P3853="SB",Q3853="SB"),"SB",0)</f>
        <v>SB</v>
      </c>
      <c r="T3853" s="110" t="s">
        <v>998</v>
      </c>
      <c r="V3853" s="113" t="str">
        <f>IF(AND(I3853&gt;=10000,I3853&lt;=19900),"Praha",(IF(AND(I3853&gt;=25001,I3853&lt;=29501),"Středočeský kraj",(IF(AND(I3853&gt;=30100,I3853&lt;=34972),"Středočeský kraj",(IF(AND(I3853&gt;=35002,I3853&lt;=36271),"Karlovarský kraj",(IF(AND(I3853&gt;=37001,I3853&lt;=39201),"Jihočeský kraj",(IF(AND(I3853&gt;=39701,I3853&lt;=39901),"Jihočeský kraj",(IF(AND(I3853&gt;=39301,I3853&lt;=39601),"Kraj Vysočina",(IF(AND(I3853&gt;=58001,I3853&lt;=59501),"Kraj Vysočina",(IF(AND(I3853&gt;=67401,I3853&lt;=67602),"Kraj Vysočina",(IF(AND(I3853&gt;=40001,I3853&lt;=44101),"Ústecký kraj",(IF(AND(I3853&gt;=46001,I3853&lt;=47201),"Liberecký kraj",(IF(AND(I3853&gt;=51202,I3853&lt;=51401),"Liberecký kraj",(IF(AND(I3853&gt;=53002,I3853&lt;=53976),"Pardubický kraj",(IF(AND(I3853&gt;=56002,I3853&lt;=57201),"Pardubický kraj",(IF(AND(I3853&gt;=60200,I3853&lt;=67201),"Jihomoravský kraj",(IF(AND(I3853&gt;=67801,I3853&lt;=68501),"Jihomoravský kraj",(IF(AND(I3853&gt;=69002,I3853&lt;=69801),"Jihomoravský kraj",(IF(AND(I3853&gt;=68601,I3853&lt;=68801),"Zlínský kraj",(IF(AND(I3853&gt;=75501,I3853&lt;=76901),"Zlínský kraj",(IF(AND(I3853&gt;=70030,I3853&lt;=74901),"Moravskoslezský kraj",(IF(AND(I3853&gt;=75000,I3853&lt;=75368),"Olomoucký kraj",(IF(AND(I3853&gt;=77200,I3853&lt;=79862),"Olomoucký kraj",(IF(AND(I3853&gt;=50011,I3853&lt;=50301),"Královéhradecký kraj",(IF(AND(I3853&gt;=54301,I3853&lt;=54303),"Královéhradecký kraj","0")))))))))))))))))))))))))))))))))))))))))))))))</f>
        <v>Jihomoravský kraj</v>
      </c>
      <c r="AB3853" t="s">
        <v>998</v>
      </c>
      <c r="AD3853" t="s">
        <v>998</v>
      </c>
      <c r="AE3853" t="s">
        <v>998</v>
      </c>
      <c r="AF3853" t="s">
        <v>998</v>
      </c>
      <c r="AG3853" s="107">
        <v>300</v>
      </c>
      <c r="AH3853" s="107">
        <v>0</v>
      </c>
      <c r="AI3853" s="107">
        <v>0</v>
      </c>
      <c r="AJ3853" t="s">
        <v>999</v>
      </c>
      <c r="AK3853" s="106">
        <v>44923</v>
      </c>
    </row>
    <row r="3854" spans="1:37" x14ac:dyDescent="0.45">
      <c r="A3854" t="s">
        <v>1087</v>
      </c>
      <c r="B3854" t="s">
        <v>4884</v>
      </c>
      <c r="C3854" t="s">
        <v>990</v>
      </c>
      <c r="D3854" t="s">
        <v>4885</v>
      </c>
      <c r="E3854" t="s">
        <v>992</v>
      </c>
      <c r="F3854" t="s">
        <v>2683</v>
      </c>
      <c r="G3854">
        <v>93</v>
      </c>
      <c r="H3854" t="s">
        <v>4886</v>
      </c>
      <c r="I3854">
        <v>66451</v>
      </c>
      <c r="K3854" t="s">
        <v>4887</v>
      </c>
      <c r="L3854" s="106">
        <v>36628</v>
      </c>
      <c r="M3854">
        <v>14661050</v>
      </c>
      <c r="N3854" t="s">
        <v>996</v>
      </c>
      <c r="O3854" t="s">
        <v>12</v>
      </c>
      <c r="P3854" t="s">
        <v>997</v>
      </c>
      <c r="R3854" s="109" t="str">
        <f>IF(OR(P3854="SB",Q3854="SB"),"SB",0)</f>
        <v>SB</v>
      </c>
      <c r="T3854" s="110" t="s">
        <v>998</v>
      </c>
      <c r="V3854" s="113" t="str">
        <f>IF(AND(I3854&gt;=10000,I3854&lt;=19900),"Praha",(IF(AND(I3854&gt;=25001,I3854&lt;=29501),"Středočeský kraj",(IF(AND(I3854&gt;=30100,I3854&lt;=34972),"Středočeský kraj",(IF(AND(I3854&gt;=35002,I3854&lt;=36271),"Karlovarský kraj",(IF(AND(I3854&gt;=37001,I3854&lt;=39201),"Jihočeský kraj",(IF(AND(I3854&gt;=39701,I3854&lt;=39901),"Jihočeský kraj",(IF(AND(I3854&gt;=39301,I3854&lt;=39601),"Kraj Vysočina",(IF(AND(I3854&gt;=58001,I3854&lt;=59501),"Kraj Vysočina",(IF(AND(I3854&gt;=67401,I3854&lt;=67602),"Kraj Vysočina",(IF(AND(I3854&gt;=40001,I3854&lt;=44101),"Ústecký kraj",(IF(AND(I3854&gt;=46001,I3854&lt;=47201),"Liberecký kraj",(IF(AND(I3854&gt;=51202,I3854&lt;=51401),"Liberecký kraj",(IF(AND(I3854&gt;=53002,I3854&lt;=53976),"Pardubický kraj",(IF(AND(I3854&gt;=56002,I3854&lt;=57201),"Pardubický kraj",(IF(AND(I3854&gt;=60200,I3854&lt;=67201),"Jihomoravský kraj",(IF(AND(I3854&gt;=67801,I3854&lt;=68501),"Jihomoravský kraj",(IF(AND(I3854&gt;=69002,I3854&lt;=69801),"Jihomoravský kraj",(IF(AND(I3854&gt;=68601,I3854&lt;=68801),"Zlínský kraj",(IF(AND(I3854&gt;=75501,I3854&lt;=76901),"Zlínský kraj",(IF(AND(I3854&gt;=70030,I3854&lt;=74901),"Moravskoslezský kraj",(IF(AND(I3854&gt;=75000,I3854&lt;=75368),"Olomoucký kraj",(IF(AND(I3854&gt;=77200,I3854&lt;=79862),"Olomoucký kraj",(IF(AND(I3854&gt;=50011,I3854&lt;=50301),"Královéhradecký kraj",(IF(AND(I3854&gt;=54301,I3854&lt;=54303),"Královéhradecký kraj","0")))))))))))))))))))))))))))))))))))))))))))))))</f>
        <v>Jihomoravský kraj</v>
      </c>
      <c r="AB3854" t="s">
        <v>998</v>
      </c>
      <c r="AD3854" t="s">
        <v>998</v>
      </c>
      <c r="AE3854" t="s">
        <v>998</v>
      </c>
      <c r="AF3854" t="s">
        <v>998</v>
      </c>
      <c r="AG3854" s="107">
        <v>300</v>
      </c>
      <c r="AH3854" s="107">
        <v>0</v>
      </c>
      <c r="AI3854" s="107">
        <v>0</v>
      </c>
      <c r="AJ3854" t="s">
        <v>999</v>
      </c>
      <c r="AK3854" s="106">
        <v>44924</v>
      </c>
    </row>
    <row r="3855" spans="1:37" x14ac:dyDescent="0.45">
      <c r="A3855" t="s">
        <v>1112</v>
      </c>
      <c r="B3855" t="s">
        <v>7142</v>
      </c>
      <c r="C3855" t="s">
        <v>990</v>
      </c>
      <c r="D3855" t="s">
        <v>7143</v>
      </c>
      <c r="E3855" t="s">
        <v>992</v>
      </c>
      <c r="F3855" t="s">
        <v>7144</v>
      </c>
      <c r="G3855">
        <v>5</v>
      </c>
      <c r="H3855" t="s">
        <v>4886</v>
      </c>
      <c r="I3855">
        <v>66451</v>
      </c>
      <c r="K3855" t="s">
        <v>7145</v>
      </c>
      <c r="L3855" s="106">
        <v>38792</v>
      </c>
      <c r="M3855">
        <v>14614873</v>
      </c>
      <c r="N3855" t="s">
        <v>996</v>
      </c>
      <c r="O3855" t="s">
        <v>12</v>
      </c>
      <c r="P3855" t="s">
        <v>997</v>
      </c>
      <c r="R3855" s="109" t="str">
        <f>IF(OR(P3855="SB",Q3855="SB"),"SB",0)</f>
        <v>SB</v>
      </c>
      <c r="T3855" s="110" t="s">
        <v>998</v>
      </c>
      <c r="V3855" s="113" t="str">
        <f>IF(AND(I3855&gt;=10000,I3855&lt;=19900),"Praha",(IF(AND(I3855&gt;=25001,I3855&lt;=29501),"Středočeský kraj",(IF(AND(I3855&gt;=30100,I3855&lt;=34972),"Středočeský kraj",(IF(AND(I3855&gt;=35002,I3855&lt;=36271),"Karlovarský kraj",(IF(AND(I3855&gt;=37001,I3855&lt;=39201),"Jihočeský kraj",(IF(AND(I3855&gt;=39701,I3855&lt;=39901),"Jihočeský kraj",(IF(AND(I3855&gt;=39301,I3855&lt;=39601),"Kraj Vysočina",(IF(AND(I3855&gt;=58001,I3855&lt;=59501),"Kraj Vysočina",(IF(AND(I3855&gt;=67401,I3855&lt;=67602),"Kraj Vysočina",(IF(AND(I3855&gt;=40001,I3855&lt;=44101),"Ústecký kraj",(IF(AND(I3855&gt;=46001,I3855&lt;=47201),"Liberecký kraj",(IF(AND(I3855&gt;=51202,I3855&lt;=51401),"Liberecký kraj",(IF(AND(I3855&gt;=53002,I3855&lt;=53976),"Pardubický kraj",(IF(AND(I3855&gt;=56002,I3855&lt;=57201),"Pardubický kraj",(IF(AND(I3855&gt;=60200,I3855&lt;=67201),"Jihomoravský kraj",(IF(AND(I3855&gt;=67801,I3855&lt;=68501),"Jihomoravský kraj",(IF(AND(I3855&gt;=69002,I3855&lt;=69801),"Jihomoravský kraj",(IF(AND(I3855&gt;=68601,I3855&lt;=68801),"Zlínský kraj",(IF(AND(I3855&gt;=75501,I3855&lt;=76901),"Zlínský kraj",(IF(AND(I3855&gt;=70030,I3855&lt;=74901),"Moravskoslezský kraj",(IF(AND(I3855&gt;=75000,I3855&lt;=75368),"Olomoucký kraj",(IF(AND(I3855&gt;=77200,I3855&lt;=79862),"Olomoucký kraj",(IF(AND(I3855&gt;=50011,I3855&lt;=50301),"Královéhradecký kraj",(IF(AND(I3855&gt;=54301,I3855&lt;=54303),"Královéhradecký kraj","0")))))))))))))))))))))))))))))))))))))))))))))))</f>
        <v>Jihomoravský kraj</v>
      </c>
      <c r="AB3855" t="s">
        <v>998</v>
      </c>
      <c r="AD3855" t="s">
        <v>998</v>
      </c>
      <c r="AE3855" t="s">
        <v>998</v>
      </c>
      <c r="AF3855" t="s">
        <v>998</v>
      </c>
      <c r="AG3855" s="107">
        <v>300</v>
      </c>
      <c r="AH3855" s="107">
        <v>0</v>
      </c>
      <c r="AI3855" s="107">
        <v>0</v>
      </c>
      <c r="AJ3855" t="s">
        <v>999</v>
      </c>
      <c r="AK3855" s="106">
        <v>44924</v>
      </c>
    </row>
    <row r="3856" spans="1:37" x14ac:dyDescent="0.45">
      <c r="A3856" t="s">
        <v>1007</v>
      </c>
      <c r="B3856" t="s">
        <v>7768</v>
      </c>
      <c r="C3856" t="s">
        <v>990</v>
      </c>
      <c r="D3856" t="s">
        <v>7769</v>
      </c>
      <c r="E3856" t="s">
        <v>992</v>
      </c>
      <c r="F3856" t="s">
        <v>7770</v>
      </c>
      <c r="G3856">
        <v>803</v>
      </c>
      <c r="H3856" t="s">
        <v>1005</v>
      </c>
      <c r="I3856">
        <v>66451</v>
      </c>
      <c r="K3856" t="s">
        <v>7771</v>
      </c>
      <c r="L3856" s="106">
        <v>26208</v>
      </c>
      <c r="M3856">
        <v>12921821</v>
      </c>
      <c r="N3856" t="s">
        <v>996</v>
      </c>
      <c r="O3856" t="s">
        <v>12</v>
      </c>
      <c r="P3856" t="s">
        <v>997</v>
      </c>
      <c r="R3856" s="109" t="str">
        <f>IF(OR(P3856="SB",Q3856="SB"),"SB",0)</f>
        <v>SB</v>
      </c>
      <c r="T3856" s="110" t="s">
        <v>998</v>
      </c>
      <c r="V3856" s="113" t="str">
        <f>IF(AND(I3856&gt;=10000,I3856&lt;=19900),"Praha",(IF(AND(I3856&gt;=25001,I3856&lt;=29501),"Středočeský kraj",(IF(AND(I3856&gt;=30100,I3856&lt;=34972),"Středočeský kraj",(IF(AND(I3856&gt;=35002,I3856&lt;=36271),"Karlovarský kraj",(IF(AND(I3856&gt;=37001,I3856&lt;=39201),"Jihočeský kraj",(IF(AND(I3856&gt;=39701,I3856&lt;=39901),"Jihočeský kraj",(IF(AND(I3856&gt;=39301,I3856&lt;=39601),"Kraj Vysočina",(IF(AND(I3856&gt;=58001,I3856&lt;=59501),"Kraj Vysočina",(IF(AND(I3856&gt;=67401,I3856&lt;=67602),"Kraj Vysočina",(IF(AND(I3856&gt;=40001,I3856&lt;=44101),"Ústecký kraj",(IF(AND(I3856&gt;=46001,I3856&lt;=47201),"Liberecký kraj",(IF(AND(I3856&gt;=51202,I3856&lt;=51401),"Liberecký kraj",(IF(AND(I3856&gt;=53002,I3856&lt;=53976),"Pardubický kraj",(IF(AND(I3856&gt;=56002,I3856&lt;=57201),"Pardubický kraj",(IF(AND(I3856&gt;=60200,I3856&lt;=67201),"Jihomoravský kraj",(IF(AND(I3856&gt;=67801,I3856&lt;=68501),"Jihomoravský kraj",(IF(AND(I3856&gt;=69002,I3856&lt;=69801),"Jihomoravský kraj",(IF(AND(I3856&gt;=68601,I3856&lt;=68801),"Zlínský kraj",(IF(AND(I3856&gt;=75501,I3856&lt;=76901),"Zlínský kraj",(IF(AND(I3856&gt;=70030,I3856&lt;=74901),"Moravskoslezský kraj",(IF(AND(I3856&gt;=75000,I3856&lt;=75368),"Olomoucký kraj",(IF(AND(I3856&gt;=77200,I3856&lt;=79862),"Olomoucký kraj",(IF(AND(I3856&gt;=50011,I3856&lt;=50301),"Královéhradecký kraj",(IF(AND(I3856&gt;=54301,I3856&lt;=54303),"Královéhradecký kraj","0")))))))))))))))))))))))))))))))))))))))))))))))</f>
        <v>Jihomoravský kraj</v>
      </c>
      <c r="AB3856" t="s">
        <v>998</v>
      </c>
      <c r="AD3856" t="s">
        <v>998</v>
      </c>
      <c r="AE3856" t="s">
        <v>998</v>
      </c>
      <c r="AF3856" t="s">
        <v>998</v>
      </c>
      <c r="AG3856" s="107">
        <v>0</v>
      </c>
      <c r="AH3856" s="107">
        <v>0</v>
      </c>
      <c r="AI3856" s="107">
        <v>0</v>
      </c>
      <c r="AJ3856" t="s">
        <v>1012</v>
      </c>
    </row>
    <row r="3857" spans="1:37" x14ac:dyDescent="0.45">
      <c r="A3857" t="s">
        <v>1264</v>
      </c>
      <c r="B3857" t="s">
        <v>13912</v>
      </c>
      <c r="C3857" t="s">
        <v>1002</v>
      </c>
      <c r="D3857" t="s">
        <v>13913</v>
      </c>
      <c r="E3857" t="s">
        <v>992</v>
      </c>
      <c r="F3857" t="s">
        <v>4623</v>
      </c>
      <c r="G3857">
        <v>52</v>
      </c>
      <c r="H3857" t="s">
        <v>4886</v>
      </c>
      <c r="I3857">
        <v>66451</v>
      </c>
      <c r="K3857" t="s">
        <v>13914</v>
      </c>
      <c r="L3857" s="106">
        <v>33461</v>
      </c>
      <c r="M3857">
        <v>14637711</v>
      </c>
      <c r="N3857" t="s">
        <v>996</v>
      </c>
      <c r="O3857" t="s">
        <v>12</v>
      </c>
      <c r="P3857" t="s">
        <v>997</v>
      </c>
      <c r="R3857" s="109" t="str">
        <f>IF(OR(P3857="SB",Q3857="SB"),"SB",0)</f>
        <v>SB</v>
      </c>
      <c r="T3857" s="110" t="s">
        <v>998</v>
      </c>
      <c r="V3857" s="113" t="str">
        <f>IF(AND(I3857&gt;=10000,I3857&lt;=19900),"Praha",(IF(AND(I3857&gt;=25001,I3857&lt;=29501),"Středočeský kraj",(IF(AND(I3857&gt;=30100,I3857&lt;=34972),"Středočeský kraj",(IF(AND(I3857&gt;=35002,I3857&lt;=36271),"Karlovarský kraj",(IF(AND(I3857&gt;=37001,I3857&lt;=39201),"Jihočeský kraj",(IF(AND(I3857&gt;=39701,I3857&lt;=39901),"Jihočeský kraj",(IF(AND(I3857&gt;=39301,I3857&lt;=39601),"Kraj Vysočina",(IF(AND(I3857&gt;=58001,I3857&lt;=59501),"Kraj Vysočina",(IF(AND(I3857&gt;=67401,I3857&lt;=67602),"Kraj Vysočina",(IF(AND(I3857&gt;=40001,I3857&lt;=44101),"Ústecký kraj",(IF(AND(I3857&gt;=46001,I3857&lt;=47201),"Liberecký kraj",(IF(AND(I3857&gt;=51202,I3857&lt;=51401),"Liberecký kraj",(IF(AND(I3857&gt;=53002,I3857&lt;=53976),"Pardubický kraj",(IF(AND(I3857&gt;=56002,I3857&lt;=57201),"Pardubický kraj",(IF(AND(I3857&gt;=60200,I3857&lt;=67201),"Jihomoravský kraj",(IF(AND(I3857&gt;=67801,I3857&lt;=68501),"Jihomoravský kraj",(IF(AND(I3857&gt;=69002,I3857&lt;=69801),"Jihomoravský kraj",(IF(AND(I3857&gt;=68601,I3857&lt;=68801),"Zlínský kraj",(IF(AND(I3857&gt;=75501,I3857&lt;=76901),"Zlínský kraj",(IF(AND(I3857&gt;=70030,I3857&lt;=74901),"Moravskoslezský kraj",(IF(AND(I3857&gt;=75000,I3857&lt;=75368),"Olomoucký kraj",(IF(AND(I3857&gt;=77200,I3857&lt;=79862),"Olomoucký kraj",(IF(AND(I3857&gt;=50011,I3857&lt;=50301),"Královéhradecký kraj",(IF(AND(I3857&gt;=54301,I3857&lt;=54303),"Královéhradecký kraj","0")))))))))))))))))))))))))))))))))))))))))))))))</f>
        <v>Jihomoravský kraj</v>
      </c>
      <c r="AB3857" t="s">
        <v>998</v>
      </c>
      <c r="AD3857" t="s">
        <v>998</v>
      </c>
      <c r="AE3857" t="s">
        <v>998</v>
      </c>
      <c r="AF3857" t="s">
        <v>998</v>
      </c>
      <c r="AG3857" s="107">
        <v>0</v>
      </c>
      <c r="AH3857" s="107">
        <v>0</v>
      </c>
      <c r="AI3857" s="107">
        <v>0</v>
      </c>
      <c r="AJ3857" t="s">
        <v>1012</v>
      </c>
    </row>
    <row r="3858" spans="1:37" x14ac:dyDescent="0.45">
      <c r="A3858" t="s">
        <v>1007</v>
      </c>
      <c r="B3858" t="s">
        <v>14233</v>
      </c>
      <c r="C3858" t="s">
        <v>990</v>
      </c>
      <c r="D3858" t="s">
        <v>14234</v>
      </c>
      <c r="E3858" t="s">
        <v>992</v>
      </c>
      <c r="F3858" t="s">
        <v>1378</v>
      </c>
      <c r="G3858">
        <v>17</v>
      </c>
      <c r="H3858" t="s">
        <v>4886</v>
      </c>
      <c r="I3858">
        <v>66451</v>
      </c>
      <c r="K3858" t="s">
        <v>14232</v>
      </c>
      <c r="L3858" s="106">
        <v>29930</v>
      </c>
      <c r="M3858">
        <v>14630738</v>
      </c>
      <c r="N3858" t="s">
        <v>996</v>
      </c>
      <c r="O3858" t="s">
        <v>12</v>
      </c>
      <c r="P3858" t="s">
        <v>997</v>
      </c>
      <c r="R3858" s="109" t="str">
        <f>IF(OR(P3858="SB",Q3858="SB"),"SB",0)</f>
        <v>SB</v>
      </c>
      <c r="T3858" s="110" t="s">
        <v>998</v>
      </c>
      <c r="V3858" s="113" t="str">
        <f>IF(AND(I3858&gt;=10000,I3858&lt;=19900),"Praha",(IF(AND(I3858&gt;=25001,I3858&lt;=29501),"Středočeský kraj",(IF(AND(I3858&gt;=30100,I3858&lt;=34972),"Středočeský kraj",(IF(AND(I3858&gt;=35002,I3858&lt;=36271),"Karlovarský kraj",(IF(AND(I3858&gt;=37001,I3858&lt;=39201),"Jihočeský kraj",(IF(AND(I3858&gt;=39701,I3858&lt;=39901),"Jihočeský kraj",(IF(AND(I3858&gt;=39301,I3858&lt;=39601),"Kraj Vysočina",(IF(AND(I3858&gt;=58001,I3858&lt;=59501),"Kraj Vysočina",(IF(AND(I3858&gt;=67401,I3858&lt;=67602),"Kraj Vysočina",(IF(AND(I3858&gt;=40001,I3858&lt;=44101),"Ústecký kraj",(IF(AND(I3858&gt;=46001,I3858&lt;=47201),"Liberecký kraj",(IF(AND(I3858&gt;=51202,I3858&lt;=51401),"Liberecký kraj",(IF(AND(I3858&gt;=53002,I3858&lt;=53976),"Pardubický kraj",(IF(AND(I3858&gt;=56002,I3858&lt;=57201),"Pardubický kraj",(IF(AND(I3858&gt;=60200,I3858&lt;=67201),"Jihomoravský kraj",(IF(AND(I3858&gt;=67801,I3858&lt;=68501),"Jihomoravský kraj",(IF(AND(I3858&gt;=69002,I3858&lt;=69801),"Jihomoravský kraj",(IF(AND(I3858&gt;=68601,I3858&lt;=68801),"Zlínský kraj",(IF(AND(I3858&gt;=75501,I3858&lt;=76901),"Zlínský kraj",(IF(AND(I3858&gt;=70030,I3858&lt;=74901),"Moravskoslezský kraj",(IF(AND(I3858&gt;=75000,I3858&lt;=75368),"Olomoucký kraj",(IF(AND(I3858&gt;=77200,I3858&lt;=79862),"Olomoucký kraj",(IF(AND(I3858&gt;=50011,I3858&lt;=50301),"Královéhradecký kraj",(IF(AND(I3858&gt;=54301,I3858&lt;=54303),"Královéhradecký kraj","0")))))))))))))))))))))))))))))))))))))))))))))))</f>
        <v>Jihomoravský kraj</v>
      </c>
      <c r="AB3858" t="s">
        <v>998</v>
      </c>
      <c r="AD3858" t="s">
        <v>998</v>
      </c>
      <c r="AE3858" t="s">
        <v>998</v>
      </c>
      <c r="AF3858" t="s">
        <v>998</v>
      </c>
      <c r="AG3858" s="107">
        <v>0</v>
      </c>
      <c r="AH3858" s="107">
        <v>0</v>
      </c>
      <c r="AI3858" s="107">
        <v>0</v>
      </c>
      <c r="AJ3858" t="s">
        <v>1012</v>
      </c>
    </row>
    <row r="3859" spans="1:37" x14ac:dyDescent="0.45">
      <c r="A3859" t="s">
        <v>1256</v>
      </c>
      <c r="B3859" t="s">
        <v>14328</v>
      </c>
      <c r="C3859" t="s">
        <v>1002</v>
      </c>
      <c r="D3859" t="s">
        <v>14334</v>
      </c>
      <c r="E3859" t="s">
        <v>992</v>
      </c>
      <c r="F3859" t="s">
        <v>1750</v>
      </c>
      <c r="G3859" t="s">
        <v>14335</v>
      </c>
      <c r="H3859" t="s">
        <v>4886</v>
      </c>
      <c r="I3859">
        <v>66451</v>
      </c>
      <c r="K3859" t="s">
        <v>14336</v>
      </c>
      <c r="L3859" s="106">
        <v>26261</v>
      </c>
      <c r="M3859">
        <v>14739761</v>
      </c>
      <c r="N3859" t="s">
        <v>996</v>
      </c>
      <c r="O3859" t="s">
        <v>12</v>
      </c>
      <c r="P3859" t="s">
        <v>997</v>
      </c>
      <c r="R3859" s="109" t="str">
        <f>IF(OR(P3859="SB",Q3859="SB"),"SB",0)</f>
        <v>SB</v>
      </c>
      <c r="T3859" s="110" t="s">
        <v>998</v>
      </c>
      <c r="V3859" s="113" t="str">
        <f>IF(AND(I3859&gt;=10000,I3859&lt;=19900),"Praha",(IF(AND(I3859&gt;=25001,I3859&lt;=29501),"Středočeský kraj",(IF(AND(I3859&gt;=30100,I3859&lt;=34972),"Středočeský kraj",(IF(AND(I3859&gt;=35002,I3859&lt;=36271),"Karlovarský kraj",(IF(AND(I3859&gt;=37001,I3859&lt;=39201),"Jihočeský kraj",(IF(AND(I3859&gt;=39701,I3859&lt;=39901),"Jihočeský kraj",(IF(AND(I3859&gt;=39301,I3859&lt;=39601),"Kraj Vysočina",(IF(AND(I3859&gt;=58001,I3859&lt;=59501),"Kraj Vysočina",(IF(AND(I3859&gt;=67401,I3859&lt;=67602),"Kraj Vysočina",(IF(AND(I3859&gt;=40001,I3859&lt;=44101),"Ústecký kraj",(IF(AND(I3859&gt;=46001,I3859&lt;=47201),"Liberecký kraj",(IF(AND(I3859&gt;=51202,I3859&lt;=51401),"Liberecký kraj",(IF(AND(I3859&gt;=53002,I3859&lt;=53976),"Pardubický kraj",(IF(AND(I3859&gt;=56002,I3859&lt;=57201),"Pardubický kraj",(IF(AND(I3859&gt;=60200,I3859&lt;=67201),"Jihomoravský kraj",(IF(AND(I3859&gt;=67801,I3859&lt;=68501),"Jihomoravský kraj",(IF(AND(I3859&gt;=69002,I3859&lt;=69801),"Jihomoravský kraj",(IF(AND(I3859&gt;=68601,I3859&lt;=68801),"Zlínský kraj",(IF(AND(I3859&gt;=75501,I3859&lt;=76901),"Zlínský kraj",(IF(AND(I3859&gt;=70030,I3859&lt;=74901),"Moravskoslezský kraj",(IF(AND(I3859&gt;=75000,I3859&lt;=75368),"Olomoucký kraj",(IF(AND(I3859&gt;=77200,I3859&lt;=79862),"Olomoucký kraj",(IF(AND(I3859&gt;=50011,I3859&lt;=50301),"Královéhradecký kraj",(IF(AND(I3859&gt;=54301,I3859&lt;=54303),"Královéhradecký kraj","0")))))))))))))))))))))))))))))))))))))))))))))))</f>
        <v>Jihomoravský kraj</v>
      </c>
      <c r="AB3859" t="s">
        <v>998</v>
      </c>
      <c r="AD3859" t="s">
        <v>998</v>
      </c>
      <c r="AE3859" t="s">
        <v>998</v>
      </c>
      <c r="AF3859" t="s">
        <v>998</v>
      </c>
      <c r="AG3859" s="107">
        <v>0</v>
      </c>
      <c r="AH3859" s="107">
        <v>0</v>
      </c>
      <c r="AI3859" s="107">
        <v>0</v>
      </c>
      <c r="AJ3859" t="s">
        <v>1012</v>
      </c>
    </row>
    <row r="3860" spans="1:37" x14ac:dyDescent="0.45">
      <c r="A3860" t="s">
        <v>1749</v>
      </c>
      <c r="B3860" t="s">
        <v>1911</v>
      </c>
      <c r="C3860" t="s">
        <v>1002</v>
      </c>
      <c r="D3860" t="s">
        <v>15134</v>
      </c>
      <c r="E3860" t="s">
        <v>992</v>
      </c>
      <c r="F3860" t="s">
        <v>9305</v>
      </c>
      <c r="G3860">
        <v>9</v>
      </c>
      <c r="H3860" t="s">
        <v>4886</v>
      </c>
      <c r="I3860">
        <v>66451</v>
      </c>
      <c r="K3860" t="s">
        <v>15135</v>
      </c>
      <c r="L3860" s="106">
        <v>27085</v>
      </c>
      <c r="M3860">
        <v>14636091</v>
      </c>
      <c r="N3860" t="s">
        <v>996</v>
      </c>
      <c r="O3860" t="s">
        <v>12</v>
      </c>
      <c r="P3860" t="s">
        <v>997</v>
      </c>
      <c r="R3860" s="109" t="str">
        <f>IF(OR(P3860="SB",Q3860="SB"),"SB",0)</f>
        <v>SB</v>
      </c>
      <c r="T3860" s="110" t="s">
        <v>998</v>
      </c>
      <c r="V3860" s="113" t="str">
        <f>IF(AND(I3860&gt;=10000,I3860&lt;=19900),"Praha",(IF(AND(I3860&gt;=25001,I3860&lt;=29501),"Středočeský kraj",(IF(AND(I3860&gt;=30100,I3860&lt;=34972),"Středočeský kraj",(IF(AND(I3860&gt;=35002,I3860&lt;=36271),"Karlovarský kraj",(IF(AND(I3860&gt;=37001,I3860&lt;=39201),"Jihočeský kraj",(IF(AND(I3860&gt;=39701,I3860&lt;=39901),"Jihočeský kraj",(IF(AND(I3860&gt;=39301,I3860&lt;=39601),"Kraj Vysočina",(IF(AND(I3860&gt;=58001,I3860&lt;=59501),"Kraj Vysočina",(IF(AND(I3860&gt;=67401,I3860&lt;=67602),"Kraj Vysočina",(IF(AND(I3860&gt;=40001,I3860&lt;=44101),"Ústecký kraj",(IF(AND(I3860&gt;=46001,I3860&lt;=47201),"Liberecký kraj",(IF(AND(I3860&gt;=51202,I3860&lt;=51401),"Liberecký kraj",(IF(AND(I3860&gt;=53002,I3860&lt;=53976),"Pardubický kraj",(IF(AND(I3860&gt;=56002,I3860&lt;=57201),"Pardubický kraj",(IF(AND(I3860&gt;=60200,I3860&lt;=67201),"Jihomoravský kraj",(IF(AND(I3860&gt;=67801,I3860&lt;=68501),"Jihomoravský kraj",(IF(AND(I3860&gt;=69002,I3860&lt;=69801),"Jihomoravský kraj",(IF(AND(I3860&gt;=68601,I3860&lt;=68801),"Zlínský kraj",(IF(AND(I3860&gt;=75501,I3860&lt;=76901),"Zlínský kraj",(IF(AND(I3860&gt;=70030,I3860&lt;=74901),"Moravskoslezský kraj",(IF(AND(I3860&gt;=75000,I3860&lt;=75368),"Olomoucký kraj",(IF(AND(I3860&gt;=77200,I3860&lt;=79862),"Olomoucký kraj",(IF(AND(I3860&gt;=50011,I3860&lt;=50301),"Královéhradecký kraj",(IF(AND(I3860&gt;=54301,I3860&lt;=54303),"Královéhradecký kraj","0")))))))))))))))))))))))))))))))))))))))))))))))</f>
        <v>Jihomoravský kraj</v>
      </c>
      <c r="AB3860" t="s">
        <v>998</v>
      </c>
      <c r="AD3860" t="s">
        <v>998</v>
      </c>
      <c r="AE3860" t="s">
        <v>998</v>
      </c>
      <c r="AF3860" t="s">
        <v>998</v>
      </c>
      <c r="AG3860" s="107">
        <v>0</v>
      </c>
      <c r="AH3860" s="107">
        <v>0</v>
      </c>
      <c r="AI3860" s="107">
        <v>0</v>
      </c>
      <c r="AJ3860" t="s">
        <v>1012</v>
      </c>
    </row>
    <row r="3861" spans="1:37" x14ac:dyDescent="0.45">
      <c r="A3861" t="s">
        <v>1187</v>
      </c>
      <c r="B3861" t="s">
        <v>14229</v>
      </c>
      <c r="C3861" t="s">
        <v>1002</v>
      </c>
      <c r="D3861" t="s">
        <v>14230</v>
      </c>
      <c r="E3861" t="s">
        <v>992</v>
      </c>
      <c r="F3861" t="s">
        <v>14231</v>
      </c>
      <c r="G3861">
        <v>17</v>
      </c>
      <c r="H3861" t="s">
        <v>4886</v>
      </c>
      <c r="I3861">
        <v>66451</v>
      </c>
      <c r="K3861" t="s">
        <v>14232</v>
      </c>
      <c r="L3861" s="106">
        <v>40567</v>
      </c>
      <c r="M3861">
        <v>14580420</v>
      </c>
      <c r="N3861" t="s">
        <v>1144</v>
      </c>
      <c r="O3861" t="s">
        <v>12</v>
      </c>
      <c r="P3861" t="s">
        <v>997</v>
      </c>
      <c r="R3861" s="109" t="str">
        <f>IF(OR(P3861="SB",Q3861="SB"),"SB",0)</f>
        <v>SB</v>
      </c>
      <c r="V3861" s="113" t="str">
        <f>IF(AND(I3861&gt;=10000,I3861&lt;=19900),"Praha",(IF(AND(I3861&gt;=25001,I3861&lt;=29501),"Středočeský kraj",(IF(AND(I3861&gt;=30100,I3861&lt;=34972),"Středočeský kraj",(IF(AND(I3861&gt;=35002,I3861&lt;=36271),"Karlovarský kraj",(IF(AND(I3861&gt;=37001,I3861&lt;=39201),"Jihočeský kraj",(IF(AND(I3861&gt;=39701,I3861&lt;=39901),"Jihočeský kraj",(IF(AND(I3861&gt;=39301,I3861&lt;=39601),"Kraj Vysočina",(IF(AND(I3861&gt;=58001,I3861&lt;=59501),"Kraj Vysočina",(IF(AND(I3861&gt;=67401,I3861&lt;=67602),"Kraj Vysočina",(IF(AND(I3861&gt;=40001,I3861&lt;=44101),"Ústecký kraj",(IF(AND(I3861&gt;=46001,I3861&lt;=47201),"Liberecký kraj",(IF(AND(I3861&gt;=51202,I3861&lt;=51401),"Liberecký kraj",(IF(AND(I3861&gt;=53002,I3861&lt;=53976),"Pardubický kraj",(IF(AND(I3861&gt;=56002,I3861&lt;=57201),"Pardubický kraj",(IF(AND(I3861&gt;=60200,I3861&lt;=67201),"Jihomoravský kraj",(IF(AND(I3861&gt;=67801,I3861&lt;=68501),"Jihomoravský kraj",(IF(AND(I3861&gt;=69002,I3861&lt;=69801),"Jihomoravský kraj",(IF(AND(I3861&gt;=68601,I3861&lt;=68801),"Zlínský kraj",(IF(AND(I3861&gt;=75501,I3861&lt;=76901),"Zlínský kraj",(IF(AND(I3861&gt;=70030,I3861&lt;=74901),"Moravskoslezský kraj",(IF(AND(I3861&gt;=75000,I3861&lt;=75368),"Olomoucký kraj",(IF(AND(I3861&gt;=77200,I3861&lt;=79862),"Olomoucký kraj",(IF(AND(I3861&gt;=50011,I3861&lt;=50301),"Královéhradecký kraj",(IF(AND(I3861&gt;=54301,I3861&lt;=54303),"Královéhradecký kraj","0")))))))))))))))))))))))))))))))))))))))))))))))</f>
        <v>Jihomoravský kraj</v>
      </c>
      <c r="AD3861" t="s">
        <v>998</v>
      </c>
      <c r="AE3861" t="s">
        <v>998</v>
      </c>
      <c r="AF3861" t="s">
        <v>998</v>
      </c>
      <c r="AG3861" s="107">
        <v>300</v>
      </c>
      <c r="AH3861" s="107">
        <v>0</v>
      </c>
      <c r="AI3861" s="107">
        <v>0</v>
      </c>
      <c r="AJ3861" t="s">
        <v>999</v>
      </c>
      <c r="AK3861" s="106">
        <v>44877</v>
      </c>
    </row>
    <row r="3862" spans="1:37" x14ac:dyDescent="0.45">
      <c r="A3862" t="s">
        <v>1552</v>
      </c>
      <c r="B3862" t="s">
        <v>14233</v>
      </c>
      <c r="C3862" t="s">
        <v>990</v>
      </c>
      <c r="D3862" t="s">
        <v>14235</v>
      </c>
      <c r="E3862" t="s">
        <v>992</v>
      </c>
      <c r="F3862" t="s">
        <v>1378</v>
      </c>
      <c r="G3862">
        <v>17</v>
      </c>
      <c r="H3862" t="s">
        <v>4886</v>
      </c>
      <c r="I3862">
        <v>66451</v>
      </c>
      <c r="K3862" t="s">
        <v>14236</v>
      </c>
      <c r="L3862" s="106">
        <v>39560</v>
      </c>
      <c r="M3862">
        <v>14582440</v>
      </c>
      <c r="N3862" t="s">
        <v>1144</v>
      </c>
      <c r="O3862" t="s">
        <v>12</v>
      </c>
      <c r="P3862" t="s">
        <v>997</v>
      </c>
      <c r="R3862" s="109" t="str">
        <f>IF(OR(P3862="SB",Q3862="SB"),"SB",0)</f>
        <v>SB</v>
      </c>
      <c r="V3862" s="113" t="str">
        <f>IF(AND(I3862&gt;=10000,I3862&lt;=19900),"Praha",(IF(AND(I3862&gt;=25001,I3862&lt;=29501),"Středočeský kraj",(IF(AND(I3862&gt;=30100,I3862&lt;=34972),"Středočeský kraj",(IF(AND(I3862&gt;=35002,I3862&lt;=36271),"Karlovarský kraj",(IF(AND(I3862&gt;=37001,I3862&lt;=39201),"Jihočeský kraj",(IF(AND(I3862&gt;=39701,I3862&lt;=39901),"Jihočeský kraj",(IF(AND(I3862&gt;=39301,I3862&lt;=39601),"Kraj Vysočina",(IF(AND(I3862&gt;=58001,I3862&lt;=59501),"Kraj Vysočina",(IF(AND(I3862&gt;=67401,I3862&lt;=67602),"Kraj Vysočina",(IF(AND(I3862&gt;=40001,I3862&lt;=44101),"Ústecký kraj",(IF(AND(I3862&gt;=46001,I3862&lt;=47201),"Liberecký kraj",(IF(AND(I3862&gt;=51202,I3862&lt;=51401),"Liberecký kraj",(IF(AND(I3862&gt;=53002,I3862&lt;=53976),"Pardubický kraj",(IF(AND(I3862&gt;=56002,I3862&lt;=57201),"Pardubický kraj",(IF(AND(I3862&gt;=60200,I3862&lt;=67201),"Jihomoravský kraj",(IF(AND(I3862&gt;=67801,I3862&lt;=68501),"Jihomoravský kraj",(IF(AND(I3862&gt;=69002,I3862&lt;=69801),"Jihomoravský kraj",(IF(AND(I3862&gt;=68601,I3862&lt;=68801),"Zlínský kraj",(IF(AND(I3862&gt;=75501,I3862&lt;=76901),"Zlínský kraj",(IF(AND(I3862&gt;=70030,I3862&lt;=74901),"Moravskoslezský kraj",(IF(AND(I3862&gt;=75000,I3862&lt;=75368),"Olomoucký kraj",(IF(AND(I3862&gt;=77200,I3862&lt;=79862),"Olomoucký kraj",(IF(AND(I3862&gt;=50011,I3862&lt;=50301),"Královéhradecký kraj",(IF(AND(I3862&gt;=54301,I3862&lt;=54303),"Královéhradecký kraj","0")))))))))))))))))))))))))))))))))))))))))))))))</f>
        <v>Jihomoravský kraj</v>
      </c>
      <c r="AD3862" t="s">
        <v>998</v>
      </c>
      <c r="AE3862" t="s">
        <v>998</v>
      </c>
      <c r="AF3862" t="s">
        <v>998</v>
      </c>
      <c r="AG3862" s="107">
        <v>300</v>
      </c>
      <c r="AH3862" s="107">
        <v>0</v>
      </c>
      <c r="AI3862" s="107">
        <v>0</v>
      </c>
      <c r="AJ3862" t="s">
        <v>999</v>
      </c>
      <c r="AK3862" s="106">
        <v>44877</v>
      </c>
    </row>
    <row r="3863" spans="1:37" x14ac:dyDescent="0.45">
      <c r="A3863" t="s">
        <v>1413</v>
      </c>
      <c r="B3863" t="s">
        <v>16585</v>
      </c>
      <c r="C3863" t="s">
        <v>1002</v>
      </c>
      <c r="D3863" t="s">
        <v>16586</v>
      </c>
      <c r="E3863" t="s">
        <v>992</v>
      </c>
      <c r="F3863" t="s">
        <v>3887</v>
      </c>
      <c r="G3863">
        <v>18</v>
      </c>
      <c r="H3863" t="s">
        <v>3370</v>
      </c>
      <c r="I3863">
        <v>66452</v>
      </c>
      <c r="K3863" t="s">
        <v>16587</v>
      </c>
      <c r="L3863" s="106">
        <v>33156</v>
      </c>
      <c r="M3863">
        <v>13396818</v>
      </c>
      <c r="N3863" t="s">
        <v>996</v>
      </c>
      <c r="O3863" t="s">
        <v>12</v>
      </c>
      <c r="P3863" t="s">
        <v>997</v>
      </c>
      <c r="R3863" s="109" t="str">
        <f>IF(OR(P3863="SB",Q3863="SB"),"SB",0)</f>
        <v>SB</v>
      </c>
      <c r="T3863" s="110" t="s">
        <v>998</v>
      </c>
      <c r="V3863" s="113" t="str">
        <f>IF(AND(I3863&gt;=10000,I3863&lt;=19900),"Praha",(IF(AND(I3863&gt;=25001,I3863&lt;=29501),"Středočeský kraj",(IF(AND(I3863&gt;=30100,I3863&lt;=34972),"Středočeský kraj",(IF(AND(I3863&gt;=35002,I3863&lt;=36271),"Karlovarský kraj",(IF(AND(I3863&gt;=37001,I3863&lt;=39201),"Jihočeský kraj",(IF(AND(I3863&gt;=39701,I3863&lt;=39901),"Jihočeský kraj",(IF(AND(I3863&gt;=39301,I3863&lt;=39601),"Kraj Vysočina",(IF(AND(I3863&gt;=58001,I3863&lt;=59501),"Kraj Vysočina",(IF(AND(I3863&gt;=67401,I3863&lt;=67602),"Kraj Vysočina",(IF(AND(I3863&gt;=40001,I3863&lt;=44101),"Ústecký kraj",(IF(AND(I3863&gt;=46001,I3863&lt;=47201),"Liberecký kraj",(IF(AND(I3863&gt;=51202,I3863&lt;=51401),"Liberecký kraj",(IF(AND(I3863&gt;=53002,I3863&lt;=53976),"Pardubický kraj",(IF(AND(I3863&gt;=56002,I3863&lt;=57201),"Pardubický kraj",(IF(AND(I3863&gt;=60200,I3863&lt;=67201),"Jihomoravský kraj",(IF(AND(I3863&gt;=67801,I3863&lt;=68501),"Jihomoravský kraj",(IF(AND(I3863&gt;=69002,I3863&lt;=69801),"Jihomoravský kraj",(IF(AND(I3863&gt;=68601,I3863&lt;=68801),"Zlínský kraj",(IF(AND(I3863&gt;=75501,I3863&lt;=76901),"Zlínský kraj",(IF(AND(I3863&gt;=70030,I3863&lt;=74901),"Moravskoslezský kraj",(IF(AND(I3863&gt;=75000,I3863&lt;=75368),"Olomoucký kraj",(IF(AND(I3863&gt;=77200,I3863&lt;=79862),"Olomoucký kraj",(IF(AND(I3863&gt;=50011,I3863&lt;=50301),"Královéhradecký kraj",(IF(AND(I3863&gt;=54301,I3863&lt;=54303),"Královéhradecký kraj","0")))))))))))))))))))))))))))))))))))))))))))))))</f>
        <v>Jihomoravský kraj</v>
      </c>
      <c r="AB3863" t="s">
        <v>998</v>
      </c>
      <c r="AD3863" t="s">
        <v>998</v>
      </c>
      <c r="AE3863" t="s">
        <v>998</v>
      </c>
      <c r="AF3863" t="s">
        <v>998</v>
      </c>
      <c r="AG3863" s="107">
        <v>0</v>
      </c>
      <c r="AH3863" s="107">
        <v>0</v>
      </c>
      <c r="AI3863" s="107">
        <v>0</v>
      </c>
      <c r="AJ3863" t="s">
        <v>1012</v>
      </c>
    </row>
    <row r="3864" spans="1:37" x14ac:dyDescent="0.45">
      <c r="A3864" t="s">
        <v>1268</v>
      </c>
      <c r="B3864" t="s">
        <v>18170</v>
      </c>
      <c r="C3864" t="s">
        <v>990</v>
      </c>
      <c r="D3864" t="s">
        <v>18171</v>
      </c>
      <c r="E3864" t="s">
        <v>992</v>
      </c>
      <c r="F3864" t="s">
        <v>18172</v>
      </c>
      <c r="G3864">
        <v>248</v>
      </c>
      <c r="H3864" t="s">
        <v>3370</v>
      </c>
      <c r="I3864">
        <v>66452</v>
      </c>
      <c r="K3864" t="s">
        <v>18173</v>
      </c>
      <c r="L3864" s="106">
        <v>41317</v>
      </c>
      <c r="M3864">
        <v>14591938</v>
      </c>
      <c r="N3864" t="s">
        <v>1144</v>
      </c>
      <c r="O3864" t="s">
        <v>12</v>
      </c>
      <c r="P3864" t="s">
        <v>997</v>
      </c>
      <c r="R3864" s="109" t="str">
        <f>IF(OR(P3864="SB",Q3864="SB"),"SB",0)</f>
        <v>SB</v>
      </c>
      <c r="T3864" s="110" t="s">
        <v>998</v>
      </c>
      <c r="V3864" s="113" t="str">
        <f>IF(AND(I3864&gt;=10000,I3864&lt;=19900),"Praha",(IF(AND(I3864&gt;=25001,I3864&lt;=29501),"Středočeský kraj",(IF(AND(I3864&gt;=30100,I3864&lt;=34972),"Středočeský kraj",(IF(AND(I3864&gt;=35002,I3864&lt;=36271),"Karlovarský kraj",(IF(AND(I3864&gt;=37001,I3864&lt;=39201),"Jihočeský kraj",(IF(AND(I3864&gt;=39701,I3864&lt;=39901),"Jihočeský kraj",(IF(AND(I3864&gt;=39301,I3864&lt;=39601),"Kraj Vysočina",(IF(AND(I3864&gt;=58001,I3864&lt;=59501),"Kraj Vysočina",(IF(AND(I3864&gt;=67401,I3864&lt;=67602),"Kraj Vysočina",(IF(AND(I3864&gt;=40001,I3864&lt;=44101),"Ústecký kraj",(IF(AND(I3864&gt;=46001,I3864&lt;=47201),"Liberecký kraj",(IF(AND(I3864&gt;=51202,I3864&lt;=51401),"Liberecký kraj",(IF(AND(I3864&gt;=53002,I3864&lt;=53976),"Pardubický kraj",(IF(AND(I3864&gt;=56002,I3864&lt;=57201),"Pardubický kraj",(IF(AND(I3864&gt;=60200,I3864&lt;=67201),"Jihomoravský kraj",(IF(AND(I3864&gt;=67801,I3864&lt;=68501),"Jihomoravský kraj",(IF(AND(I3864&gt;=69002,I3864&lt;=69801),"Jihomoravský kraj",(IF(AND(I3864&gt;=68601,I3864&lt;=68801),"Zlínský kraj",(IF(AND(I3864&gt;=75501,I3864&lt;=76901),"Zlínský kraj",(IF(AND(I3864&gt;=70030,I3864&lt;=74901),"Moravskoslezský kraj",(IF(AND(I3864&gt;=75000,I3864&lt;=75368),"Olomoucký kraj",(IF(AND(I3864&gt;=77200,I3864&lt;=79862),"Olomoucký kraj",(IF(AND(I3864&gt;=50011,I3864&lt;=50301),"Královéhradecký kraj",(IF(AND(I3864&gt;=54301,I3864&lt;=54303),"Královéhradecký kraj","0")))))))))))))))))))))))))))))))))))))))))))))))</f>
        <v>Jihomoravský kraj</v>
      </c>
      <c r="AB3864" t="s">
        <v>998</v>
      </c>
      <c r="AD3864" t="s">
        <v>998</v>
      </c>
      <c r="AE3864" t="s">
        <v>998</v>
      </c>
      <c r="AF3864" t="s">
        <v>998</v>
      </c>
      <c r="AG3864" s="107">
        <v>300</v>
      </c>
      <c r="AH3864" s="107">
        <v>0</v>
      </c>
      <c r="AI3864" s="107">
        <v>0</v>
      </c>
      <c r="AJ3864" t="s">
        <v>999</v>
      </c>
      <c r="AK3864" s="106">
        <v>44877</v>
      </c>
    </row>
    <row r="3865" spans="1:37" x14ac:dyDescent="0.45">
      <c r="A3865" t="s">
        <v>1007</v>
      </c>
      <c r="B3865" t="s">
        <v>8488</v>
      </c>
      <c r="C3865" t="s">
        <v>990</v>
      </c>
      <c r="D3865" t="s">
        <v>8489</v>
      </c>
      <c r="E3865" t="s">
        <v>992</v>
      </c>
      <c r="F3865" t="s">
        <v>1702</v>
      </c>
      <c r="G3865">
        <v>723</v>
      </c>
      <c r="H3865" t="s">
        <v>8490</v>
      </c>
      <c r="I3865">
        <v>66453</v>
      </c>
      <c r="K3865" t="s">
        <v>8491</v>
      </c>
      <c r="L3865" s="106">
        <v>39041</v>
      </c>
      <c r="M3865">
        <v>14584056</v>
      </c>
      <c r="N3865" t="s">
        <v>1144</v>
      </c>
      <c r="O3865" t="s">
        <v>12</v>
      </c>
      <c r="P3865" t="s">
        <v>997</v>
      </c>
      <c r="R3865" s="109" t="str">
        <f>IF(OR(P3865="SB",Q3865="SB"),"SB",0)</f>
        <v>SB</v>
      </c>
      <c r="T3865" s="110" t="s">
        <v>998</v>
      </c>
      <c r="V3865" s="113" t="str">
        <f>IF(AND(I3865&gt;=10000,I3865&lt;=19900),"Praha",(IF(AND(I3865&gt;=25001,I3865&lt;=29501),"Středočeský kraj",(IF(AND(I3865&gt;=30100,I3865&lt;=34972),"Středočeský kraj",(IF(AND(I3865&gt;=35002,I3865&lt;=36271),"Karlovarský kraj",(IF(AND(I3865&gt;=37001,I3865&lt;=39201),"Jihočeský kraj",(IF(AND(I3865&gt;=39701,I3865&lt;=39901),"Jihočeský kraj",(IF(AND(I3865&gt;=39301,I3865&lt;=39601),"Kraj Vysočina",(IF(AND(I3865&gt;=58001,I3865&lt;=59501),"Kraj Vysočina",(IF(AND(I3865&gt;=67401,I3865&lt;=67602),"Kraj Vysočina",(IF(AND(I3865&gt;=40001,I3865&lt;=44101),"Ústecký kraj",(IF(AND(I3865&gt;=46001,I3865&lt;=47201),"Liberecký kraj",(IF(AND(I3865&gt;=51202,I3865&lt;=51401),"Liberecký kraj",(IF(AND(I3865&gt;=53002,I3865&lt;=53976),"Pardubický kraj",(IF(AND(I3865&gt;=56002,I3865&lt;=57201),"Pardubický kraj",(IF(AND(I3865&gt;=60200,I3865&lt;=67201),"Jihomoravský kraj",(IF(AND(I3865&gt;=67801,I3865&lt;=68501),"Jihomoravský kraj",(IF(AND(I3865&gt;=69002,I3865&lt;=69801),"Jihomoravský kraj",(IF(AND(I3865&gt;=68601,I3865&lt;=68801),"Zlínský kraj",(IF(AND(I3865&gt;=75501,I3865&lt;=76901),"Zlínský kraj",(IF(AND(I3865&gt;=70030,I3865&lt;=74901),"Moravskoslezský kraj",(IF(AND(I3865&gt;=75000,I3865&lt;=75368),"Olomoucký kraj",(IF(AND(I3865&gt;=77200,I3865&lt;=79862),"Olomoucký kraj",(IF(AND(I3865&gt;=50011,I3865&lt;=50301),"Královéhradecký kraj",(IF(AND(I3865&gt;=54301,I3865&lt;=54303),"Královéhradecký kraj","0")))))))))))))))))))))))))))))))))))))))))))))))</f>
        <v>Jihomoravský kraj</v>
      </c>
      <c r="AB3865" t="s">
        <v>998</v>
      </c>
      <c r="AD3865" t="s">
        <v>998</v>
      </c>
      <c r="AE3865" t="s">
        <v>998</v>
      </c>
      <c r="AF3865" t="s">
        <v>998</v>
      </c>
      <c r="AG3865" s="107">
        <v>300</v>
      </c>
      <c r="AH3865" s="107">
        <v>0</v>
      </c>
      <c r="AI3865" s="107">
        <v>0</v>
      </c>
      <c r="AJ3865" t="s">
        <v>999</v>
      </c>
      <c r="AK3865" s="106">
        <v>44877</v>
      </c>
    </row>
    <row r="3866" spans="1:37" x14ac:dyDescent="0.45">
      <c r="A3866" t="s">
        <v>1694</v>
      </c>
      <c r="B3866" t="s">
        <v>16793</v>
      </c>
      <c r="C3866" t="s">
        <v>1002</v>
      </c>
      <c r="D3866" t="s">
        <v>16794</v>
      </c>
      <c r="E3866" t="s">
        <v>992</v>
      </c>
      <c r="F3866" t="s">
        <v>9435</v>
      </c>
      <c r="G3866">
        <v>11</v>
      </c>
      <c r="H3866" t="s">
        <v>8490</v>
      </c>
      <c r="I3866">
        <v>66453</v>
      </c>
      <c r="K3866" t="s">
        <v>16795</v>
      </c>
      <c r="L3866" s="106">
        <v>32308</v>
      </c>
      <c r="M3866">
        <v>13397424</v>
      </c>
      <c r="N3866" t="s">
        <v>996</v>
      </c>
      <c r="O3866" t="s">
        <v>12</v>
      </c>
      <c r="P3866" t="s">
        <v>997</v>
      </c>
      <c r="R3866" s="109" t="str">
        <f>IF(OR(P3866="SB",Q3866="SB"),"SB",0)</f>
        <v>SB</v>
      </c>
      <c r="T3866" s="110" t="s">
        <v>998</v>
      </c>
      <c r="V3866" s="113" t="str">
        <f>IF(AND(I3866&gt;=10000,I3866&lt;=19900),"Praha",(IF(AND(I3866&gt;=25001,I3866&lt;=29501),"Středočeský kraj",(IF(AND(I3866&gt;=30100,I3866&lt;=34972),"Středočeský kraj",(IF(AND(I3866&gt;=35002,I3866&lt;=36271),"Karlovarský kraj",(IF(AND(I3866&gt;=37001,I3866&lt;=39201),"Jihočeský kraj",(IF(AND(I3866&gt;=39701,I3866&lt;=39901),"Jihočeský kraj",(IF(AND(I3866&gt;=39301,I3866&lt;=39601),"Kraj Vysočina",(IF(AND(I3866&gt;=58001,I3866&lt;=59501),"Kraj Vysočina",(IF(AND(I3866&gt;=67401,I3866&lt;=67602),"Kraj Vysočina",(IF(AND(I3866&gt;=40001,I3866&lt;=44101),"Ústecký kraj",(IF(AND(I3866&gt;=46001,I3866&lt;=47201),"Liberecký kraj",(IF(AND(I3866&gt;=51202,I3866&lt;=51401),"Liberecký kraj",(IF(AND(I3866&gt;=53002,I3866&lt;=53976),"Pardubický kraj",(IF(AND(I3866&gt;=56002,I3866&lt;=57201),"Pardubický kraj",(IF(AND(I3866&gt;=60200,I3866&lt;=67201),"Jihomoravský kraj",(IF(AND(I3866&gt;=67801,I3866&lt;=68501),"Jihomoravský kraj",(IF(AND(I3866&gt;=69002,I3866&lt;=69801),"Jihomoravský kraj",(IF(AND(I3866&gt;=68601,I3866&lt;=68801),"Zlínský kraj",(IF(AND(I3866&gt;=75501,I3866&lt;=76901),"Zlínský kraj",(IF(AND(I3866&gt;=70030,I3866&lt;=74901),"Moravskoslezský kraj",(IF(AND(I3866&gt;=75000,I3866&lt;=75368),"Olomoucký kraj",(IF(AND(I3866&gt;=77200,I3866&lt;=79862),"Olomoucký kraj",(IF(AND(I3866&gt;=50011,I3866&lt;=50301),"Královéhradecký kraj",(IF(AND(I3866&gt;=54301,I3866&lt;=54303),"Královéhradecký kraj","0")))))))))))))))))))))))))))))))))))))))))))))))</f>
        <v>Jihomoravský kraj</v>
      </c>
      <c r="AB3866" t="s">
        <v>998</v>
      </c>
      <c r="AD3866" t="s">
        <v>998</v>
      </c>
      <c r="AE3866" t="s">
        <v>998</v>
      </c>
      <c r="AF3866" t="s">
        <v>998</v>
      </c>
      <c r="AG3866" s="107">
        <v>0</v>
      </c>
      <c r="AH3866" s="107">
        <v>0</v>
      </c>
      <c r="AI3866" s="107">
        <v>0</v>
      </c>
      <c r="AJ3866" t="s">
        <v>1012</v>
      </c>
    </row>
    <row r="3867" spans="1:37" x14ac:dyDescent="0.45">
      <c r="A3867" t="s">
        <v>2589</v>
      </c>
      <c r="B3867" t="s">
        <v>9602</v>
      </c>
      <c r="C3867" t="s">
        <v>1002</v>
      </c>
      <c r="D3867" t="s">
        <v>9603</v>
      </c>
      <c r="E3867" t="s">
        <v>992</v>
      </c>
      <c r="F3867" t="s">
        <v>9604</v>
      </c>
      <c r="G3867">
        <v>261</v>
      </c>
      <c r="H3867" t="s">
        <v>9604</v>
      </c>
      <c r="I3867">
        <v>66455</v>
      </c>
      <c r="K3867" t="s">
        <v>9605</v>
      </c>
      <c r="L3867" s="106">
        <v>28754</v>
      </c>
      <c r="M3867">
        <v>14752794</v>
      </c>
      <c r="N3867" t="s">
        <v>996</v>
      </c>
      <c r="O3867" t="s">
        <v>12</v>
      </c>
      <c r="P3867" t="s">
        <v>997</v>
      </c>
      <c r="R3867" s="109" t="str">
        <f>IF(OR(P3867="SB",Q3867="SB"),"SB",0)</f>
        <v>SB</v>
      </c>
      <c r="T3867" s="110" t="s">
        <v>998</v>
      </c>
      <c r="V3867" s="113" t="str">
        <f>IF(AND(I3867&gt;=10000,I3867&lt;=19900),"Praha",(IF(AND(I3867&gt;=25001,I3867&lt;=29501),"Středočeský kraj",(IF(AND(I3867&gt;=30100,I3867&lt;=34972),"Středočeský kraj",(IF(AND(I3867&gt;=35002,I3867&lt;=36271),"Karlovarský kraj",(IF(AND(I3867&gt;=37001,I3867&lt;=39201),"Jihočeský kraj",(IF(AND(I3867&gt;=39701,I3867&lt;=39901),"Jihočeský kraj",(IF(AND(I3867&gt;=39301,I3867&lt;=39601),"Kraj Vysočina",(IF(AND(I3867&gt;=58001,I3867&lt;=59501),"Kraj Vysočina",(IF(AND(I3867&gt;=67401,I3867&lt;=67602),"Kraj Vysočina",(IF(AND(I3867&gt;=40001,I3867&lt;=44101),"Ústecký kraj",(IF(AND(I3867&gt;=46001,I3867&lt;=47201),"Liberecký kraj",(IF(AND(I3867&gt;=51202,I3867&lt;=51401),"Liberecký kraj",(IF(AND(I3867&gt;=53002,I3867&lt;=53976),"Pardubický kraj",(IF(AND(I3867&gt;=56002,I3867&lt;=57201),"Pardubický kraj",(IF(AND(I3867&gt;=60200,I3867&lt;=67201),"Jihomoravský kraj",(IF(AND(I3867&gt;=67801,I3867&lt;=68501),"Jihomoravský kraj",(IF(AND(I3867&gt;=69002,I3867&lt;=69801),"Jihomoravský kraj",(IF(AND(I3867&gt;=68601,I3867&lt;=68801),"Zlínský kraj",(IF(AND(I3867&gt;=75501,I3867&lt;=76901),"Zlínský kraj",(IF(AND(I3867&gt;=70030,I3867&lt;=74901),"Moravskoslezský kraj",(IF(AND(I3867&gt;=75000,I3867&lt;=75368),"Olomoucký kraj",(IF(AND(I3867&gt;=77200,I3867&lt;=79862),"Olomoucký kraj",(IF(AND(I3867&gt;=50011,I3867&lt;=50301),"Královéhradecký kraj",(IF(AND(I3867&gt;=54301,I3867&lt;=54303),"Královéhradecký kraj","0")))))))))))))))))))))))))))))))))))))))))))))))</f>
        <v>Jihomoravský kraj</v>
      </c>
      <c r="AB3867" t="s">
        <v>998</v>
      </c>
      <c r="AD3867" t="s">
        <v>998</v>
      </c>
      <c r="AE3867" t="s">
        <v>998</v>
      </c>
      <c r="AF3867" t="s">
        <v>998</v>
      </c>
      <c r="AG3867" s="107">
        <v>0</v>
      </c>
      <c r="AH3867" s="107">
        <v>0</v>
      </c>
      <c r="AI3867" s="107">
        <v>0</v>
      </c>
      <c r="AJ3867" t="s">
        <v>1012</v>
      </c>
    </row>
    <row r="3868" spans="1:37" x14ac:dyDescent="0.45">
      <c r="A3868" t="s">
        <v>1174</v>
      </c>
      <c r="B3868" t="s">
        <v>9093</v>
      </c>
      <c r="C3868" t="s">
        <v>990</v>
      </c>
      <c r="D3868" t="s">
        <v>9094</v>
      </c>
      <c r="E3868" t="s">
        <v>992</v>
      </c>
      <c r="F3868" t="s">
        <v>2492</v>
      </c>
      <c r="G3868">
        <v>119</v>
      </c>
      <c r="H3868" t="s">
        <v>9095</v>
      </c>
      <c r="I3868">
        <v>66456</v>
      </c>
      <c r="J3868">
        <v>728375237</v>
      </c>
      <c r="K3868" t="s">
        <v>9096</v>
      </c>
      <c r="L3868" s="106">
        <v>37378</v>
      </c>
      <c r="M3868">
        <v>14527876</v>
      </c>
      <c r="N3868" t="s">
        <v>3687</v>
      </c>
      <c r="O3868" t="s">
        <v>12</v>
      </c>
      <c r="P3868" t="s">
        <v>997</v>
      </c>
      <c r="R3868" s="109" t="str">
        <f>IF(OR(P3868="SB",Q3868="SB"),"SB",0)</f>
        <v>SB</v>
      </c>
      <c r="T3868" s="110" t="s">
        <v>998</v>
      </c>
      <c r="V3868" s="113" t="str">
        <f>IF(AND(I3868&gt;=10000,I3868&lt;=19900),"Praha",(IF(AND(I3868&gt;=25001,I3868&lt;=29501),"Středočeský kraj",(IF(AND(I3868&gt;=30100,I3868&lt;=34972),"Středočeský kraj",(IF(AND(I3868&gt;=35002,I3868&lt;=36271),"Karlovarský kraj",(IF(AND(I3868&gt;=37001,I3868&lt;=39201),"Jihočeský kraj",(IF(AND(I3868&gt;=39701,I3868&lt;=39901),"Jihočeský kraj",(IF(AND(I3868&gt;=39301,I3868&lt;=39601),"Kraj Vysočina",(IF(AND(I3868&gt;=58001,I3868&lt;=59501),"Kraj Vysočina",(IF(AND(I3868&gt;=67401,I3868&lt;=67602),"Kraj Vysočina",(IF(AND(I3868&gt;=40001,I3868&lt;=44101),"Ústecký kraj",(IF(AND(I3868&gt;=46001,I3868&lt;=47201),"Liberecký kraj",(IF(AND(I3868&gt;=51202,I3868&lt;=51401),"Liberecký kraj",(IF(AND(I3868&gt;=53002,I3868&lt;=53976),"Pardubický kraj",(IF(AND(I3868&gt;=56002,I3868&lt;=57201),"Pardubický kraj",(IF(AND(I3868&gt;=60200,I3868&lt;=67201),"Jihomoravský kraj",(IF(AND(I3868&gt;=67801,I3868&lt;=68501),"Jihomoravský kraj",(IF(AND(I3868&gt;=69002,I3868&lt;=69801),"Jihomoravský kraj",(IF(AND(I3868&gt;=68601,I3868&lt;=68801),"Zlínský kraj",(IF(AND(I3868&gt;=75501,I3868&lt;=76901),"Zlínský kraj",(IF(AND(I3868&gt;=70030,I3868&lt;=74901),"Moravskoslezský kraj",(IF(AND(I3868&gt;=75000,I3868&lt;=75368),"Olomoucký kraj",(IF(AND(I3868&gt;=77200,I3868&lt;=79862),"Olomoucký kraj",(IF(AND(I3868&gt;=50011,I3868&lt;=50301),"Královéhradecký kraj",(IF(AND(I3868&gt;=54301,I3868&lt;=54303),"Královéhradecký kraj","0")))))))))))))))))))))))))))))))))))))))))))))))</f>
        <v>Jihomoravský kraj</v>
      </c>
      <c r="AB3868" t="s">
        <v>998</v>
      </c>
      <c r="AD3868" t="s">
        <v>998</v>
      </c>
      <c r="AE3868" t="s">
        <v>998</v>
      </c>
      <c r="AF3868" t="s">
        <v>998</v>
      </c>
      <c r="AG3868" s="107">
        <v>0</v>
      </c>
      <c r="AH3868" s="107">
        <v>0</v>
      </c>
      <c r="AI3868" s="107">
        <v>0</v>
      </c>
      <c r="AJ3868" t="s">
        <v>1012</v>
      </c>
    </row>
    <row r="3869" spans="1:37" x14ac:dyDescent="0.45">
      <c r="A3869" t="s">
        <v>1264</v>
      </c>
      <c r="B3869" t="s">
        <v>8508</v>
      </c>
      <c r="C3869" t="s">
        <v>1002</v>
      </c>
      <c r="D3869" t="s">
        <v>8509</v>
      </c>
      <c r="E3869" t="s">
        <v>992</v>
      </c>
      <c r="F3869" t="s">
        <v>8510</v>
      </c>
      <c r="G3869">
        <v>520</v>
      </c>
      <c r="H3869" t="s">
        <v>8510</v>
      </c>
      <c r="I3869">
        <v>66457</v>
      </c>
      <c r="K3869" t="s">
        <v>8511</v>
      </c>
      <c r="L3869" s="106">
        <v>29453</v>
      </c>
      <c r="M3869">
        <v>14752390</v>
      </c>
      <c r="N3869" t="s">
        <v>996</v>
      </c>
      <c r="O3869" t="s">
        <v>12</v>
      </c>
      <c r="P3869" t="s">
        <v>997</v>
      </c>
      <c r="R3869" s="109" t="str">
        <f>IF(OR(P3869="SB",Q3869="SB"),"SB",0)</f>
        <v>SB</v>
      </c>
      <c r="T3869" s="110" t="s">
        <v>998</v>
      </c>
      <c r="V3869" s="113" t="str">
        <f>IF(AND(I3869&gt;=10000,I3869&lt;=19900),"Praha",(IF(AND(I3869&gt;=25001,I3869&lt;=29501),"Středočeský kraj",(IF(AND(I3869&gt;=30100,I3869&lt;=34972),"Středočeský kraj",(IF(AND(I3869&gt;=35002,I3869&lt;=36271),"Karlovarský kraj",(IF(AND(I3869&gt;=37001,I3869&lt;=39201),"Jihočeský kraj",(IF(AND(I3869&gt;=39701,I3869&lt;=39901),"Jihočeský kraj",(IF(AND(I3869&gt;=39301,I3869&lt;=39601),"Kraj Vysočina",(IF(AND(I3869&gt;=58001,I3869&lt;=59501),"Kraj Vysočina",(IF(AND(I3869&gt;=67401,I3869&lt;=67602),"Kraj Vysočina",(IF(AND(I3869&gt;=40001,I3869&lt;=44101),"Ústecký kraj",(IF(AND(I3869&gt;=46001,I3869&lt;=47201),"Liberecký kraj",(IF(AND(I3869&gt;=51202,I3869&lt;=51401),"Liberecký kraj",(IF(AND(I3869&gt;=53002,I3869&lt;=53976),"Pardubický kraj",(IF(AND(I3869&gt;=56002,I3869&lt;=57201),"Pardubický kraj",(IF(AND(I3869&gt;=60200,I3869&lt;=67201),"Jihomoravský kraj",(IF(AND(I3869&gt;=67801,I3869&lt;=68501),"Jihomoravský kraj",(IF(AND(I3869&gt;=69002,I3869&lt;=69801),"Jihomoravský kraj",(IF(AND(I3869&gt;=68601,I3869&lt;=68801),"Zlínský kraj",(IF(AND(I3869&gt;=75501,I3869&lt;=76901),"Zlínský kraj",(IF(AND(I3869&gt;=70030,I3869&lt;=74901),"Moravskoslezský kraj",(IF(AND(I3869&gt;=75000,I3869&lt;=75368),"Olomoucký kraj",(IF(AND(I3869&gt;=77200,I3869&lt;=79862),"Olomoucký kraj",(IF(AND(I3869&gt;=50011,I3869&lt;=50301),"Královéhradecký kraj",(IF(AND(I3869&gt;=54301,I3869&lt;=54303),"Královéhradecký kraj","0")))))))))))))))))))))))))))))))))))))))))))))))</f>
        <v>Jihomoravský kraj</v>
      </c>
      <c r="AB3869" t="s">
        <v>998</v>
      </c>
      <c r="AD3869" t="s">
        <v>998</v>
      </c>
      <c r="AE3869" t="s">
        <v>998</v>
      </c>
      <c r="AF3869" t="s">
        <v>998</v>
      </c>
      <c r="AG3869" s="107">
        <v>0</v>
      </c>
      <c r="AH3869" s="107">
        <v>0</v>
      </c>
      <c r="AI3869" s="107">
        <v>0</v>
      </c>
      <c r="AJ3869" t="s">
        <v>1012</v>
      </c>
    </row>
    <row r="3870" spans="1:37" x14ac:dyDescent="0.45">
      <c r="A3870" t="s">
        <v>1128</v>
      </c>
      <c r="B3870" t="s">
        <v>11927</v>
      </c>
      <c r="C3870" t="s">
        <v>990</v>
      </c>
      <c r="D3870" t="s">
        <v>11928</v>
      </c>
      <c r="E3870" t="s">
        <v>992</v>
      </c>
      <c r="F3870" t="s">
        <v>8510</v>
      </c>
      <c r="G3870">
        <v>413</v>
      </c>
      <c r="H3870" t="s">
        <v>8510</v>
      </c>
      <c r="I3870">
        <v>66457</v>
      </c>
      <c r="K3870" t="s">
        <v>11929</v>
      </c>
      <c r="L3870" s="106">
        <v>35098</v>
      </c>
      <c r="M3870">
        <v>14601436</v>
      </c>
      <c r="N3870" t="s">
        <v>1431</v>
      </c>
      <c r="O3870" t="s">
        <v>1282</v>
      </c>
      <c r="P3870" t="s">
        <v>997</v>
      </c>
      <c r="R3870" s="109" t="str">
        <f>IF(OR(P3870="SB",Q3870="SB"),"SB",0)</f>
        <v>SB</v>
      </c>
      <c r="T3870" s="110" t="s">
        <v>998</v>
      </c>
      <c r="V3870" s="113" t="str">
        <f>IF(AND(I3870&gt;=10000,I3870&lt;=19900),"Praha",(IF(AND(I3870&gt;=25001,I3870&lt;=29501),"Středočeský kraj",(IF(AND(I3870&gt;=30100,I3870&lt;=34972),"Středočeský kraj",(IF(AND(I3870&gt;=35002,I3870&lt;=36271),"Karlovarský kraj",(IF(AND(I3870&gt;=37001,I3870&lt;=39201),"Jihočeský kraj",(IF(AND(I3870&gt;=39701,I3870&lt;=39901),"Jihočeský kraj",(IF(AND(I3870&gt;=39301,I3870&lt;=39601),"Kraj Vysočina",(IF(AND(I3870&gt;=58001,I3870&lt;=59501),"Kraj Vysočina",(IF(AND(I3870&gt;=67401,I3870&lt;=67602),"Kraj Vysočina",(IF(AND(I3870&gt;=40001,I3870&lt;=44101),"Ústecký kraj",(IF(AND(I3870&gt;=46001,I3870&lt;=47201),"Liberecký kraj",(IF(AND(I3870&gt;=51202,I3870&lt;=51401),"Liberecký kraj",(IF(AND(I3870&gt;=53002,I3870&lt;=53976),"Pardubický kraj",(IF(AND(I3870&gt;=56002,I3870&lt;=57201),"Pardubický kraj",(IF(AND(I3870&gt;=60200,I3870&lt;=67201),"Jihomoravský kraj",(IF(AND(I3870&gt;=67801,I3870&lt;=68501),"Jihomoravský kraj",(IF(AND(I3870&gt;=69002,I3870&lt;=69801),"Jihomoravský kraj",(IF(AND(I3870&gt;=68601,I3870&lt;=68801),"Zlínský kraj",(IF(AND(I3870&gt;=75501,I3870&lt;=76901),"Zlínský kraj",(IF(AND(I3870&gt;=70030,I3870&lt;=74901),"Moravskoslezský kraj",(IF(AND(I3870&gt;=75000,I3870&lt;=75368),"Olomoucký kraj",(IF(AND(I3870&gt;=77200,I3870&lt;=79862),"Olomoucký kraj",(IF(AND(I3870&gt;=50011,I3870&lt;=50301),"Královéhradecký kraj",(IF(AND(I3870&gt;=54301,I3870&lt;=54303),"Královéhradecký kraj","0")))))))))))))))))))))))))))))))))))))))))))))))</f>
        <v>Jihomoravský kraj</v>
      </c>
      <c r="AB3870" t="s">
        <v>998</v>
      </c>
      <c r="AD3870" t="s">
        <v>998</v>
      </c>
      <c r="AE3870" t="s">
        <v>998</v>
      </c>
      <c r="AF3870" t="s">
        <v>998</v>
      </c>
      <c r="AG3870" s="107">
        <v>300</v>
      </c>
      <c r="AH3870" s="107">
        <v>0</v>
      </c>
      <c r="AI3870" s="107">
        <v>0</v>
      </c>
      <c r="AJ3870" t="s">
        <v>999</v>
      </c>
      <c r="AK3870" s="106">
        <v>44920</v>
      </c>
    </row>
    <row r="3871" spans="1:37" x14ac:dyDescent="0.45">
      <c r="A3871" t="s">
        <v>1055</v>
      </c>
      <c r="B3871" t="s">
        <v>5272</v>
      </c>
      <c r="C3871" t="s">
        <v>1002</v>
      </c>
      <c r="D3871" t="s">
        <v>10198</v>
      </c>
      <c r="E3871" t="s">
        <v>992</v>
      </c>
      <c r="F3871" t="s">
        <v>2556</v>
      </c>
      <c r="G3871">
        <v>367</v>
      </c>
      <c r="H3871" t="s">
        <v>6217</v>
      </c>
      <c r="I3871">
        <v>66459</v>
      </c>
      <c r="K3871" t="s">
        <v>10199</v>
      </c>
      <c r="L3871" s="106">
        <v>40635</v>
      </c>
      <c r="M3871">
        <v>14737337</v>
      </c>
      <c r="N3871" t="s">
        <v>996</v>
      </c>
      <c r="O3871" t="s">
        <v>12</v>
      </c>
      <c r="P3871" t="s">
        <v>997</v>
      </c>
      <c r="R3871" s="109" t="str">
        <f>IF(OR(P3871="SB",Q3871="SB"),"SB",0)</f>
        <v>SB</v>
      </c>
      <c r="T3871" s="110" t="s">
        <v>998</v>
      </c>
      <c r="V3871" s="113" t="str">
        <f>IF(AND(I3871&gt;=10000,I3871&lt;=19900),"Praha",(IF(AND(I3871&gt;=25001,I3871&lt;=29501),"Středočeský kraj",(IF(AND(I3871&gt;=30100,I3871&lt;=34972),"Středočeský kraj",(IF(AND(I3871&gt;=35002,I3871&lt;=36271),"Karlovarský kraj",(IF(AND(I3871&gt;=37001,I3871&lt;=39201),"Jihočeský kraj",(IF(AND(I3871&gt;=39701,I3871&lt;=39901),"Jihočeský kraj",(IF(AND(I3871&gt;=39301,I3871&lt;=39601),"Kraj Vysočina",(IF(AND(I3871&gt;=58001,I3871&lt;=59501),"Kraj Vysočina",(IF(AND(I3871&gt;=67401,I3871&lt;=67602),"Kraj Vysočina",(IF(AND(I3871&gt;=40001,I3871&lt;=44101),"Ústecký kraj",(IF(AND(I3871&gt;=46001,I3871&lt;=47201),"Liberecký kraj",(IF(AND(I3871&gt;=51202,I3871&lt;=51401),"Liberecký kraj",(IF(AND(I3871&gt;=53002,I3871&lt;=53976),"Pardubický kraj",(IF(AND(I3871&gt;=56002,I3871&lt;=57201),"Pardubický kraj",(IF(AND(I3871&gt;=60200,I3871&lt;=67201),"Jihomoravský kraj",(IF(AND(I3871&gt;=67801,I3871&lt;=68501),"Jihomoravský kraj",(IF(AND(I3871&gt;=69002,I3871&lt;=69801),"Jihomoravský kraj",(IF(AND(I3871&gt;=68601,I3871&lt;=68801),"Zlínský kraj",(IF(AND(I3871&gt;=75501,I3871&lt;=76901),"Zlínský kraj",(IF(AND(I3871&gt;=70030,I3871&lt;=74901),"Moravskoslezský kraj",(IF(AND(I3871&gt;=75000,I3871&lt;=75368),"Olomoucký kraj",(IF(AND(I3871&gt;=77200,I3871&lt;=79862),"Olomoucký kraj",(IF(AND(I3871&gt;=50011,I3871&lt;=50301),"Královéhradecký kraj",(IF(AND(I3871&gt;=54301,I3871&lt;=54303),"Královéhradecký kraj","0")))))))))))))))))))))))))))))))))))))))))))))))</f>
        <v>Jihomoravský kraj</v>
      </c>
      <c r="AB3871" t="s">
        <v>998</v>
      </c>
      <c r="AD3871" t="s">
        <v>998</v>
      </c>
      <c r="AE3871" t="s">
        <v>998</v>
      </c>
      <c r="AF3871" t="s">
        <v>998</v>
      </c>
      <c r="AG3871" s="107">
        <v>300</v>
      </c>
      <c r="AH3871" s="107">
        <v>0</v>
      </c>
      <c r="AI3871" s="107">
        <v>0</v>
      </c>
      <c r="AJ3871" t="s">
        <v>999</v>
      </c>
      <c r="AK3871" s="106">
        <v>44923</v>
      </c>
    </row>
    <row r="3872" spans="1:37" x14ac:dyDescent="0.45">
      <c r="A3872" t="s">
        <v>1076</v>
      </c>
      <c r="B3872" t="s">
        <v>10648</v>
      </c>
      <c r="C3872" t="s">
        <v>990</v>
      </c>
      <c r="D3872" t="s">
        <v>10666</v>
      </c>
      <c r="E3872" t="s">
        <v>992</v>
      </c>
      <c r="F3872" t="s">
        <v>10667</v>
      </c>
      <c r="G3872">
        <v>62</v>
      </c>
      <c r="H3872" t="s">
        <v>6217</v>
      </c>
      <c r="I3872">
        <v>66459</v>
      </c>
      <c r="J3872">
        <v>602511857</v>
      </c>
      <c r="K3872" t="s">
        <v>10668</v>
      </c>
      <c r="L3872" s="106">
        <v>40247</v>
      </c>
      <c r="M3872">
        <v>14527573</v>
      </c>
      <c r="N3872" t="s">
        <v>3687</v>
      </c>
      <c r="O3872" t="s">
        <v>12</v>
      </c>
      <c r="P3872" t="s">
        <v>997</v>
      </c>
      <c r="R3872" s="109" t="str">
        <f>IF(OR(P3872="SB",Q3872="SB"),"SB",0)</f>
        <v>SB</v>
      </c>
      <c r="T3872" s="110" t="s">
        <v>998</v>
      </c>
      <c r="V3872" s="113" t="str">
        <f>IF(AND(I3872&gt;=10000,I3872&lt;=19900),"Praha",(IF(AND(I3872&gt;=25001,I3872&lt;=29501),"Středočeský kraj",(IF(AND(I3872&gt;=30100,I3872&lt;=34972),"Středočeský kraj",(IF(AND(I3872&gt;=35002,I3872&lt;=36271),"Karlovarský kraj",(IF(AND(I3872&gt;=37001,I3872&lt;=39201),"Jihočeský kraj",(IF(AND(I3872&gt;=39701,I3872&lt;=39901),"Jihočeský kraj",(IF(AND(I3872&gt;=39301,I3872&lt;=39601),"Kraj Vysočina",(IF(AND(I3872&gt;=58001,I3872&lt;=59501),"Kraj Vysočina",(IF(AND(I3872&gt;=67401,I3872&lt;=67602),"Kraj Vysočina",(IF(AND(I3872&gt;=40001,I3872&lt;=44101),"Ústecký kraj",(IF(AND(I3872&gt;=46001,I3872&lt;=47201),"Liberecký kraj",(IF(AND(I3872&gt;=51202,I3872&lt;=51401),"Liberecký kraj",(IF(AND(I3872&gt;=53002,I3872&lt;=53976),"Pardubický kraj",(IF(AND(I3872&gt;=56002,I3872&lt;=57201),"Pardubický kraj",(IF(AND(I3872&gt;=60200,I3872&lt;=67201),"Jihomoravský kraj",(IF(AND(I3872&gt;=67801,I3872&lt;=68501),"Jihomoravský kraj",(IF(AND(I3872&gt;=69002,I3872&lt;=69801),"Jihomoravský kraj",(IF(AND(I3872&gt;=68601,I3872&lt;=68801),"Zlínský kraj",(IF(AND(I3872&gt;=75501,I3872&lt;=76901),"Zlínský kraj",(IF(AND(I3872&gt;=70030,I3872&lt;=74901),"Moravskoslezský kraj",(IF(AND(I3872&gt;=75000,I3872&lt;=75368),"Olomoucký kraj",(IF(AND(I3872&gt;=77200,I3872&lt;=79862),"Olomoucký kraj",(IF(AND(I3872&gt;=50011,I3872&lt;=50301),"Královéhradecký kraj",(IF(AND(I3872&gt;=54301,I3872&lt;=54303),"Královéhradecký kraj","0")))))))))))))))))))))))))))))))))))))))))))))))</f>
        <v>Jihomoravský kraj</v>
      </c>
      <c r="AB3872" t="s">
        <v>998</v>
      </c>
      <c r="AD3872" t="s">
        <v>998</v>
      </c>
      <c r="AE3872" t="s">
        <v>998</v>
      </c>
      <c r="AF3872" t="s">
        <v>998</v>
      </c>
      <c r="AG3872" s="107">
        <v>0</v>
      </c>
      <c r="AH3872" s="107">
        <v>0</v>
      </c>
      <c r="AI3872" s="107">
        <v>0</v>
      </c>
      <c r="AJ3872" t="s">
        <v>1012</v>
      </c>
    </row>
    <row r="3873" spans="1:37" x14ac:dyDescent="0.45">
      <c r="A3873" t="s">
        <v>1270</v>
      </c>
      <c r="B3873" t="s">
        <v>9249</v>
      </c>
      <c r="C3873" t="s">
        <v>990</v>
      </c>
      <c r="D3873" t="s">
        <v>9250</v>
      </c>
      <c r="E3873" t="s">
        <v>992</v>
      </c>
      <c r="F3873" t="s">
        <v>9251</v>
      </c>
      <c r="G3873">
        <v>442</v>
      </c>
      <c r="H3873" t="s">
        <v>6217</v>
      </c>
      <c r="I3873">
        <v>66459</v>
      </c>
      <c r="K3873" t="s">
        <v>9252</v>
      </c>
      <c r="L3873" s="106">
        <v>41139</v>
      </c>
      <c r="M3873">
        <v>14730465</v>
      </c>
      <c r="N3873" t="s">
        <v>996</v>
      </c>
      <c r="O3873" t="s">
        <v>12</v>
      </c>
      <c r="P3873" t="s">
        <v>997</v>
      </c>
      <c r="R3873" s="109" t="str">
        <f>IF(OR(P3873="SB",Q3873="SB"),"SB",0)</f>
        <v>SB</v>
      </c>
      <c r="V3873" s="113" t="str">
        <f>IF(AND(I3873&gt;=10000,I3873&lt;=19900),"Praha",(IF(AND(I3873&gt;=25001,I3873&lt;=29501),"Středočeský kraj",(IF(AND(I3873&gt;=30100,I3873&lt;=34972),"Středočeský kraj",(IF(AND(I3873&gt;=35002,I3873&lt;=36271),"Karlovarský kraj",(IF(AND(I3873&gt;=37001,I3873&lt;=39201),"Jihočeský kraj",(IF(AND(I3873&gt;=39701,I3873&lt;=39901),"Jihočeský kraj",(IF(AND(I3873&gt;=39301,I3873&lt;=39601),"Kraj Vysočina",(IF(AND(I3873&gt;=58001,I3873&lt;=59501),"Kraj Vysočina",(IF(AND(I3873&gt;=67401,I3873&lt;=67602),"Kraj Vysočina",(IF(AND(I3873&gt;=40001,I3873&lt;=44101),"Ústecký kraj",(IF(AND(I3873&gt;=46001,I3873&lt;=47201),"Liberecký kraj",(IF(AND(I3873&gt;=51202,I3873&lt;=51401),"Liberecký kraj",(IF(AND(I3873&gt;=53002,I3873&lt;=53976),"Pardubický kraj",(IF(AND(I3873&gt;=56002,I3873&lt;=57201),"Pardubický kraj",(IF(AND(I3873&gt;=60200,I3873&lt;=67201),"Jihomoravský kraj",(IF(AND(I3873&gt;=67801,I3873&lt;=68501),"Jihomoravský kraj",(IF(AND(I3873&gt;=69002,I3873&lt;=69801),"Jihomoravský kraj",(IF(AND(I3873&gt;=68601,I3873&lt;=68801),"Zlínský kraj",(IF(AND(I3873&gt;=75501,I3873&lt;=76901),"Zlínský kraj",(IF(AND(I3873&gt;=70030,I3873&lt;=74901),"Moravskoslezský kraj",(IF(AND(I3873&gt;=75000,I3873&lt;=75368),"Olomoucký kraj",(IF(AND(I3873&gt;=77200,I3873&lt;=79862),"Olomoucký kraj",(IF(AND(I3873&gt;=50011,I3873&lt;=50301),"Královéhradecký kraj",(IF(AND(I3873&gt;=54301,I3873&lt;=54303),"Královéhradecký kraj","0")))))))))))))))))))))))))))))))))))))))))))))))</f>
        <v>Jihomoravský kraj</v>
      </c>
      <c r="AD3873" t="s">
        <v>998</v>
      </c>
      <c r="AE3873" t="s">
        <v>998</v>
      </c>
      <c r="AF3873" t="s">
        <v>998</v>
      </c>
      <c r="AG3873" s="107">
        <v>300</v>
      </c>
      <c r="AH3873" s="107">
        <v>0</v>
      </c>
      <c r="AI3873" s="107">
        <v>0</v>
      </c>
      <c r="AJ3873" t="s">
        <v>999</v>
      </c>
      <c r="AK3873" s="106">
        <v>44923</v>
      </c>
    </row>
    <row r="3874" spans="1:37" x14ac:dyDescent="0.45">
      <c r="A3874" t="s">
        <v>1151</v>
      </c>
      <c r="B3874" t="s">
        <v>2242</v>
      </c>
      <c r="C3874" t="s">
        <v>990</v>
      </c>
      <c r="D3874" t="s">
        <v>2248</v>
      </c>
      <c r="E3874" t="s">
        <v>992</v>
      </c>
      <c r="F3874" t="s">
        <v>1750</v>
      </c>
      <c r="G3874">
        <v>97</v>
      </c>
      <c r="H3874" t="s">
        <v>2249</v>
      </c>
      <c r="I3874">
        <v>66461</v>
      </c>
      <c r="K3874" t="s">
        <v>2250</v>
      </c>
      <c r="L3874" s="106">
        <v>24421</v>
      </c>
      <c r="M3874">
        <v>14632657</v>
      </c>
      <c r="N3874" t="s">
        <v>996</v>
      </c>
      <c r="O3874" t="s">
        <v>12</v>
      </c>
      <c r="P3874" t="s">
        <v>997</v>
      </c>
      <c r="R3874" s="109" t="str">
        <f>IF(OR(P3874="SB",Q3874="SB"),"SB",0)</f>
        <v>SB</v>
      </c>
      <c r="T3874" s="110" t="s">
        <v>998</v>
      </c>
      <c r="V3874" s="113" t="str">
        <f>IF(AND(I3874&gt;=10000,I3874&lt;=19900),"Praha",(IF(AND(I3874&gt;=25001,I3874&lt;=29501),"Středočeský kraj",(IF(AND(I3874&gt;=30100,I3874&lt;=34972),"Středočeský kraj",(IF(AND(I3874&gt;=35002,I3874&lt;=36271),"Karlovarský kraj",(IF(AND(I3874&gt;=37001,I3874&lt;=39201),"Jihočeský kraj",(IF(AND(I3874&gt;=39701,I3874&lt;=39901),"Jihočeský kraj",(IF(AND(I3874&gt;=39301,I3874&lt;=39601),"Kraj Vysočina",(IF(AND(I3874&gt;=58001,I3874&lt;=59501),"Kraj Vysočina",(IF(AND(I3874&gt;=67401,I3874&lt;=67602),"Kraj Vysočina",(IF(AND(I3874&gt;=40001,I3874&lt;=44101),"Ústecký kraj",(IF(AND(I3874&gt;=46001,I3874&lt;=47201),"Liberecký kraj",(IF(AND(I3874&gt;=51202,I3874&lt;=51401),"Liberecký kraj",(IF(AND(I3874&gt;=53002,I3874&lt;=53976),"Pardubický kraj",(IF(AND(I3874&gt;=56002,I3874&lt;=57201),"Pardubický kraj",(IF(AND(I3874&gt;=60200,I3874&lt;=67201),"Jihomoravský kraj",(IF(AND(I3874&gt;=67801,I3874&lt;=68501),"Jihomoravský kraj",(IF(AND(I3874&gt;=69002,I3874&lt;=69801),"Jihomoravský kraj",(IF(AND(I3874&gt;=68601,I3874&lt;=68801),"Zlínský kraj",(IF(AND(I3874&gt;=75501,I3874&lt;=76901),"Zlínský kraj",(IF(AND(I3874&gt;=70030,I3874&lt;=74901),"Moravskoslezský kraj",(IF(AND(I3874&gt;=75000,I3874&lt;=75368),"Olomoucký kraj",(IF(AND(I3874&gt;=77200,I3874&lt;=79862),"Olomoucký kraj",(IF(AND(I3874&gt;=50011,I3874&lt;=50301),"Královéhradecký kraj",(IF(AND(I3874&gt;=54301,I3874&lt;=54303),"Královéhradecký kraj","0")))))))))))))))))))))))))))))))))))))))))))))))</f>
        <v>Jihomoravský kraj</v>
      </c>
      <c r="AB3874" t="s">
        <v>998</v>
      </c>
      <c r="AD3874" t="s">
        <v>998</v>
      </c>
      <c r="AE3874" t="s">
        <v>998</v>
      </c>
      <c r="AF3874" t="s">
        <v>998</v>
      </c>
      <c r="AG3874" s="107">
        <v>0</v>
      </c>
      <c r="AH3874" s="107">
        <v>0</v>
      </c>
      <c r="AI3874" s="107">
        <v>0</v>
      </c>
      <c r="AJ3874" t="s">
        <v>1012</v>
      </c>
    </row>
    <row r="3875" spans="1:37" x14ac:dyDescent="0.45">
      <c r="A3875" t="s">
        <v>3565</v>
      </c>
      <c r="B3875" t="s">
        <v>3564</v>
      </c>
      <c r="C3875" t="s">
        <v>1002</v>
      </c>
      <c r="D3875" t="s">
        <v>3566</v>
      </c>
      <c r="E3875" t="s">
        <v>992</v>
      </c>
      <c r="F3875" t="s">
        <v>3567</v>
      </c>
      <c r="G3875">
        <v>208</v>
      </c>
      <c r="H3875" t="s">
        <v>3533</v>
      </c>
      <c r="I3875">
        <v>66461</v>
      </c>
      <c r="K3875" t="s">
        <v>3568</v>
      </c>
      <c r="L3875" s="106">
        <v>40156</v>
      </c>
      <c r="M3875">
        <v>14609419</v>
      </c>
      <c r="N3875" t="s">
        <v>996</v>
      </c>
      <c r="O3875" t="s">
        <v>12</v>
      </c>
      <c r="P3875" t="s">
        <v>997</v>
      </c>
      <c r="R3875" s="109" t="str">
        <f>IF(OR(P3875="SB",Q3875="SB"),"SB",0)</f>
        <v>SB</v>
      </c>
      <c r="T3875" s="110" t="s">
        <v>998</v>
      </c>
      <c r="V3875" s="113" t="str">
        <f>IF(AND(I3875&gt;=10000,I3875&lt;=19900),"Praha",(IF(AND(I3875&gt;=25001,I3875&lt;=29501),"Středočeský kraj",(IF(AND(I3875&gt;=30100,I3875&lt;=34972),"Středočeský kraj",(IF(AND(I3875&gt;=35002,I3875&lt;=36271),"Karlovarský kraj",(IF(AND(I3875&gt;=37001,I3875&lt;=39201),"Jihočeský kraj",(IF(AND(I3875&gt;=39701,I3875&lt;=39901),"Jihočeský kraj",(IF(AND(I3875&gt;=39301,I3875&lt;=39601),"Kraj Vysočina",(IF(AND(I3875&gt;=58001,I3875&lt;=59501),"Kraj Vysočina",(IF(AND(I3875&gt;=67401,I3875&lt;=67602),"Kraj Vysočina",(IF(AND(I3875&gt;=40001,I3875&lt;=44101),"Ústecký kraj",(IF(AND(I3875&gt;=46001,I3875&lt;=47201),"Liberecký kraj",(IF(AND(I3875&gt;=51202,I3875&lt;=51401),"Liberecký kraj",(IF(AND(I3875&gt;=53002,I3875&lt;=53976),"Pardubický kraj",(IF(AND(I3875&gt;=56002,I3875&lt;=57201),"Pardubický kraj",(IF(AND(I3875&gt;=60200,I3875&lt;=67201),"Jihomoravský kraj",(IF(AND(I3875&gt;=67801,I3875&lt;=68501),"Jihomoravský kraj",(IF(AND(I3875&gt;=69002,I3875&lt;=69801),"Jihomoravský kraj",(IF(AND(I3875&gt;=68601,I3875&lt;=68801),"Zlínský kraj",(IF(AND(I3875&gt;=75501,I3875&lt;=76901),"Zlínský kraj",(IF(AND(I3875&gt;=70030,I3875&lt;=74901),"Moravskoslezský kraj",(IF(AND(I3875&gt;=75000,I3875&lt;=75368),"Olomoucký kraj",(IF(AND(I3875&gt;=77200,I3875&lt;=79862),"Olomoucký kraj",(IF(AND(I3875&gt;=50011,I3875&lt;=50301),"Královéhradecký kraj",(IF(AND(I3875&gt;=54301,I3875&lt;=54303),"Královéhradecký kraj","0")))))))))))))))))))))))))))))))))))))))))))))))</f>
        <v>Jihomoravský kraj</v>
      </c>
      <c r="AB3875" t="s">
        <v>998</v>
      </c>
      <c r="AD3875" t="s">
        <v>998</v>
      </c>
      <c r="AE3875" t="s">
        <v>998</v>
      </c>
      <c r="AF3875" t="s">
        <v>998</v>
      </c>
      <c r="AG3875" s="107">
        <v>300</v>
      </c>
      <c r="AH3875" s="107">
        <v>0</v>
      </c>
      <c r="AI3875" s="107">
        <v>0</v>
      </c>
      <c r="AJ3875" t="s">
        <v>999</v>
      </c>
      <c r="AK3875" s="106">
        <v>44923</v>
      </c>
    </row>
    <row r="3876" spans="1:37" x14ac:dyDescent="0.45">
      <c r="A3876" t="s">
        <v>1834</v>
      </c>
      <c r="B3876" t="s">
        <v>3564</v>
      </c>
      <c r="C3876" t="s">
        <v>1002</v>
      </c>
      <c r="D3876" t="s">
        <v>3572</v>
      </c>
      <c r="E3876" t="s">
        <v>992</v>
      </c>
      <c r="F3876" t="s">
        <v>3567</v>
      </c>
      <c r="G3876">
        <v>208</v>
      </c>
      <c r="H3876" t="s">
        <v>3533</v>
      </c>
      <c r="I3876">
        <v>66461</v>
      </c>
      <c r="K3876" t="s">
        <v>3573</v>
      </c>
      <c r="L3876" s="106">
        <v>40908</v>
      </c>
      <c r="M3876">
        <v>14609520</v>
      </c>
      <c r="N3876" t="s">
        <v>996</v>
      </c>
      <c r="O3876" t="s">
        <v>12</v>
      </c>
      <c r="P3876" t="s">
        <v>997</v>
      </c>
      <c r="R3876" s="109" t="str">
        <f>IF(OR(P3876="SB",Q3876="SB"),"SB",0)</f>
        <v>SB</v>
      </c>
      <c r="T3876" s="110" t="s">
        <v>998</v>
      </c>
      <c r="V3876" s="113" t="str">
        <f>IF(AND(I3876&gt;=10000,I3876&lt;=19900),"Praha",(IF(AND(I3876&gt;=25001,I3876&lt;=29501),"Středočeský kraj",(IF(AND(I3876&gt;=30100,I3876&lt;=34972),"Středočeský kraj",(IF(AND(I3876&gt;=35002,I3876&lt;=36271),"Karlovarský kraj",(IF(AND(I3876&gt;=37001,I3876&lt;=39201),"Jihočeský kraj",(IF(AND(I3876&gt;=39701,I3876&lt;=39901),"Jihočeský kraj",(IF(AND(I3876&gt;=39301,I3876&lt;=39601),"Kraj Vysočina",(IF(AND(I3876&gt;=58001,I3876&lt;=59501),"Kraj Vysočina",(IF(AND(I3876&gt;=67401,I3876&lt;=67602),"Kraj Vysočina",(IF(AND(I3876&gt;=40001,I3876&lt;=44101),"Ústecký kraj",(IF(AND(I3876&gt;=46001,I3876&lt;=47201),"Liberecký kraj",(IF(AND(I3876&gt;=51202,I3876&lt;=51401),"Liberecký kraj",(IF(AND(I3876&gt;=53002,I3876&lt;=53976),"Pardubický kraj",(IF(AND(I3876&gt;=56002,I3876&lt;=57201),"Pardubický kraj",(IF(AND(I3876&gt;=60200,I3876&lt;=67201),"Jihomoravský kraj",(IF(AND(I3876&gt;=67801,I3876&lt;=68501),"Jihomoravský kraj",(IF(AND(I3876&gt;=69002,I3876&lt;=69801),"Jihomoravský kraj",(IF(AND(I3876&gt;=68601,I3876&lt;=68801),"Zlínský kraj",(IF(AND(I3876&gt;=75501,I3876&lt;=76901),"Zlínský kraj",(IF(AND(I3876&gt;=70030,I3876&lt;=74901),"Moravskoslezský kraj",(IF(AND(I3876&gt;=75000,I3876&lt;=75368),"Olomoucký kraj",(IF(AND(I3876&gt;=77200,I3876&lt;=79862),"Olomoucký kraj",(IF(AND(I3876&gt;=50011,I3876&lt;=50301),"Královéhradecký kraj",(IF(AND(I3876&gt;=54301,I3876&lt;=54303),"Královéhradecký kraj","0")))))))))))))))))))))))))))))))))))))))))))))))</f>
        <v>Jihomoravský kraj</v>
      </c>
      <c r="AB3876" t="s">
        <v>998</v>
      </c>
      <c r="AD3876" t="s">
        <v>998</v>
      </c>
      <c r="AE3876" t="s">
        <v>998</v>
      </c>
      <c r="AF3876" t="s">
        <v>998</v>
      </c>
      <c r="AG3876" s="107">
        <v>300</v>
      </c>
      <c r="AH3876" s="107">
        <v>0</v>
      </c>
      <c r="AI3876" s="107">
        <v>0</v>
      </c>
      <c r="AJ3876" t="s">
        <v>999</v>
      </c>
      <c r="AK3876" s="106">
        <v>44923</v>
      </c>
    </row>
    <row r="3877" spans="1:37" x14ac:dyDescent="0.45">
      <c r="A3877" t="s">
        <v>1408</v>
      </c>
      <c r="B3877" t="s">
        <v>6612</v>
      </c>
      <c r="C3877" t="s">
        <v>1002</v>
      </c>
      <c r="D3877" t="s">
        <v>6613</v>
      </c>
      <c r="E3877" t="s">
        <v>992</v>
      </c>
      <c r="F3877" t="s">
        <v>5288</v>
      </c>
      <c r="G3877">
        <v>283</v>
      </c>
      <c r="H3877" t="s">
        <v>6614</v>
      </c>
      <c r="I3877">
        <v>66461</v>
      </c>
      <c r="K3877" t="s">
        <v>6615</v>
      </c>
      <c r="L3877" s="106">
        <v>33330</v>
      </c>
      <c r="M3877">
        <v>10976969</v>
      </c>
      <c r="N3877" t="s">
        <v>1359</v>
      </c>
      <c r="O3877" t="s">
        <v>12</v>
      </c>
      <c r="P3877" t="s">
        <v>997</v>
      </c>
      <c r="R3877" s="109" t="str">
        <f>IF(OR(P3877="SB",Q3877="SB"),"SB",0)</f>
        <v>SB</v>
      </c>
      <c r="T3877" s="110" t="s">
        <v>998</v>
      </c>
      <c r="V3877" s="113" t="str">
        <f>IF(AND(I3877&gt;=10000,I3877&lt;=19900),"Praha",(IF(AND(I3877&gt;=25001,I3877&lt;=29501),"Středočeský kraj",(IF(AND(I3877&gt;=30100,I3877&lt;=34972),"Středočeský kraj",(IF(AND(I3877&gt;=35002,I3877&lt;=36271),"Karlovarský kraj",(IF(AND(I3877&gt;=37001,I3877&lt;=39201),"Jihočeský kraj",(IF(AND(I3877&gt;=39701,I3877&lt;=39901),"Jihočeský kraj",(IF(AND(I3877&gt;=39301,I3877&lt;=39601),"Kraj Vysočina",(IF(AND(I3877&gt;=58001,I3877&lt;=59501),"Kraj Vysočina",(IF(AND(I3877&gt;=67401,I3877&lt;=67602),"Kraj Vysočina",(IF(AND(I3877&gt;=40001,I3877&lt;=44101),"Ústecký kraj",(IF(AND(I3877&gt;=46001,I3877&lt;=47201),"Liberecký kraj",(IF(AND(I3877&gt;=51202,I3877&lt;=51401),"Liberecký kraj",(IF(AND(I3877&gt;=53002,I3877&lt;=53976),"Pardubický kraj",(IF(AND(I3877&gt;=56002,I3877&lt;=57201),"Pardubický kraj",(IF(AND(I3877&gt;=60200,I3877&lt;=67201),"Jihomoravský kraj",(IF(AND(I3877&gt;=67801,I3877&lt;=68501),"Jihomoravský kraj",(IF(AND(I3877&gt;=69002,I3877&lt;=69801),"Jihomoravský kraj",(IF(AND(I3877&gt;=68601,I3877&lt;=68801),"Zlínský kraj",(IF(AND(I3877&gt;=75501,I3877&lt;=76901),"Zlínský kraj",(IF(AND(I3877&gt;=70030,I3877&lt;=74901),"Moravskoslezský kraj",(IF(AND(I3877&gt;=75000,I3877&lt;=75368),"Olomoucký kraj",(IF(AND(I3877&gt;=77200,I3877&lt;=79862),"Olomoucký kraj",(IF(AND(I3877&gt;=50011,I3877&lt;=50301),"Královéhradecký kraj",(IF(AND(I3877&gt;=54301,I3877&lt;=54303),"Královéhradecký kraj","0")))))))))))))))))))))))))))))))))))))))))))))))</f>
        <v>Jihomoravský kraj</v>
      </c>
      <c r="AB3877" t="s">
        <v>998</v>
      </c>
      <c r="AD3877" t="s">
        <v>998</v>
      </c>
      <c r="AE3877" t="s">
        <v>998</v>
      </c>
      <c r="AF3877" t="s">
        <v>998</v>
      </c>
      <c r="AG3877" s="107">
        <v>0</v>
      </c>
      <c r="AH3877" s="107">
        <v>0</v>
      </c>
      <c r="AI3877" s="107">
        <v>0</v>
      </c>
      <c r="AJ3877" t="s">
        <v>1012</v>
      </c>
    </row>
    <row r="3878" spans="1:37" x14ac:dyDescent="0.45">
      <c r="A3878" t="s">
        <v>1156</v>
      </c>
      <c r="B3878" t="s">
        <v>10803</v>
      </c>
      <c r="C3878" t="s">
        <v>990</v>
      </c>
      <c r="D3878" t="s">
        <v>10804</v>
      </c>
      <c r="E3878" t="s">
        <v>992</v>
      </c>
      <c r="F3878" t="s">
        <v>10805</v>
      </c>
      <c r="G3878">
        <v>110</v>
      </c>
      <c r="H3878" t="s">
        <v>2249</v>
      </c>
      <c r="I3878">
        <v>66461</v>
      </c>
      <c r="K3878" t="s">
        <v>10806</v>
      </c>
      <c r="L3878" s="106">
        <v>39563</v>
      </c>
      <c r="M3878">
        <v>14579915</v>
      </c>
      <c r="N3878" t="s">
        <v>1144</v>
      </c>
      <c r="O3878" t="s">
        <v>12</v>
      </c>
      <c r="P3878" t="s">
        <v>997</v>
      </c>
      <c r="R3878" s="109" t="str">
        <f>IF(OR(P3878="SB",Q3878="SB"),"SB",0)</f>
        <v>SB</v>
      </c>
      <c r="T3878" s="110" t="s">
        <v>998</v>
      </c>
      <c r="V3878" s="113" t="str">
        <f>IF(AND(I3878&gt;=10000,I3878&lt;=19900),"Praha",(IF(AND(I3878&gt;=25001,I3878&lt;=29501),"Středočeský kraj",(IF(AND(I3878&gt;=30100,I3878&lt;=34972),"Středočeský kraj",(IF(AND(I3878&gt;=35002,I3878&lt;=36271),"Karlovarský kraj",(IF(AND(I3878&gt;=37001,I3878&lt;=39201),"Jihočeský kraj",(IF(AND(I3878&gt;=39701,I3878&lt;=39901),"Jihočeský kraj",(IF(AND(I3878&gt;=39301,I3878&lt;=39601),"Kraj Vysočina",(IF(AND(I3878&gt;=58001,I3878&lt;=59501),"Kraj Vysočina",(IF(AND(I3878&gt;=67401,I3878&lt;=67602),"Kraj Vysočina",(IF(AND(I3878&gt;=40001,I3878&lt;=44101),"Ústecký kraj",(IF(AND(I3878&gt;=46001,I3878&lt;=47201),"Liberecký kraj",(IF(AND(I3878&gt;=51202,I3878&lt;=51401),"Liberecký kraj",(IF(AND(I3878&gt;=53002,I3878&lt;=53976),"Pardubický kraj",(IF(AND(I3878&gt;=56002,I3878&lt;=57201),"Pardubický kraj",(IF(AND(I3878&gt;=60200,I3878&lt;=67201),"Jihomoravský kraj",(IF(AND(I3878&gt;=67801,I3878&lt;=68501),"Jihomoravský kraj",(IF(AND(I3878&gt;=69002,I3878&lt;=69801),"Jihomoravský kraj",(IF(AND(I3878&gt;=68601,I3878&lt;=68801),"Zlínský kraj",(IF(AND(I3878&gt;=75501,I3878&lt;=76901),"Zlínský kraj",(IF(AND(I3878&gt;=70030,I3878&lt;=74901),"Moravskoslezský kraj",(IF(AND(I3878&gt;=75000,I3878&lt;=75368),"Olomoucký kraj",(IF(AND(I3878&gt;=77200,I3878&lt;=79862),"Olomoucký kraj",(IF(AND(I3878&gt;=50011,I3878&lt;=50301),"Královéhradecký kraj",(IF(AND(I3878&gt;=54301,I3878&lt;=54303),"Královéhradecký kraj","0")))))))))))))))))))))))))))))))))))))))))))))))</f>
        <v>Jihomoravský kraj</v>
      </c>
      <c r="AB3878" t="s">
        <v>998</v>
      </c>
      <c r="AD3878" t="s">
        <v>998</v>
      </c>
      <c r="AE3878" t="s">
        <v>998</v>
      </c>
      <c r="AF3878" t="s">
        <v>998</v>
      </c>
      <c r="AG3878" s="107">
        <v>300</v>
      </c>
      <c r="AH3878" s="107">
        <v>0</v>
      </c>
      <c r="AI3878" s="107">
        <v>0</v>
      </c>
      <c r="AJ3878" t="s">
        <v>999</v>
      </c>
      <c r="AK3878" s="106">
        <v>44877</v>
      </c>
    </row>
    <row r="3879" spans="1:37" x14ac:dyDescent="0.45">
      <c r="A3879" t="s">
        <v>5156</v>
      </c>
      <c r="B3879" t="s">
        <v>15996</v>
      </c>
      <c r="C3879" t="s">
        <v>1002</v>
      </c>
      <c r="D3879" t="s">
        <v>15998</v>
      </c>
      <c r="E3879" t="s">
        <v>992</v>
      </c>
      <c r="F3879" t="s">
        <v>8476</v>
      </c>
      <c r="G3879">
        <v>406</v>
      </c>
      <c r="H3879" t="s">
        <v>4641</v>
      </c>
      <c r="I3879">
        <v>66461</v>
      </c>
      <c r="K3879" t="s">
        <v>15999</v>
      </c>
      <c r="L3879" s="106">
        <v>28952</v>
      </c>
      <c r="M3879">
        <v>14630233</v>
      </c>
      <c r="N3879" t="s">
        <v>996</v>
      </c>
      <c r="O3879" t="s">
        <v>12</v>
      </c>
      <c r="P3879" t="s">
        <v>997</v>
      </c>
      <c r="R3879" s="109" t="str">
        <f>IF(OR(P3879="SB",Q3879="SB"),"SB",0)</f>
        <v>SB</v>
      </c>
      <c r="T3879" s="110" t="s">
        <v>998</v>
      </c>
      <c r="V3879" s="113" t="str">
        <f>IF(AND(I3879&gt;=10000,I3879&lt;=19900),"Praha",(IF(AND(I3879&gt;=25001,I3879&lt;=29501),"Středočeský kraj",(IF(AND(I3879&gt;=30100,I3879&lt;=34972),"Středočeský kraj",(IF(AND(I3879&gt;=35002,I3879&lt;=36271),"Karlovarský kraj",(IF(AND(I3879&gt;=37001,I3879&lt;=39201),"Jihočeský kraj",(IF(AND(I3879&gt;=39701,I3879&lt;=39901),"Jihočeský kraj",(IF(AND(I3879&gt;=39301,I3879&lt;=39601),"Kraj Vysočina",(IF(AND(I3879&gt;=58001,I3879&lt;=59501),"Kraj Vysočina",(IF(AND(I3879&gt;=67401,I3879&lt;=67602),"Kraj Vysočina",(IF(AND(I3879&gt;=40001,I3879&lt;=44101),"Ústecký kraj",(IF(AND(I3879&gt;=46001,I3879&lt;=47201),"Liberecký kraj",(IF(AND(I3879&gt;=51202,I3879&lt;=51401),"Liberecký kraj",(IF(AND(I3879&gt;=53002,I3879&lt;=53976),"Pardubický kraj",(IF(AND(I3879&gt;=56002,I3879&lt;=57201),"Pardubický kraj",(IF(AND(I3879&gt;=60200,I3879&lt;=67201),"Jihomoravský kraj",(IF(AND(I3879&gt;=67801,I3879&lt;=68501),"Jihomoravský kraj",(IF(AND(I3879&gt;=69002,I3879&lt;=69801),"Jihomoravský kraj",(IF(AND(I3879&gt;=68601,I3879&lt;=68801),"Zlínský kraj",(IF(AND(I3879&gt;=75501,I3879&lt;=76901),"Zlínský kraj",(IF(AND(I3879&gt;=70030,I3879&lt;=74901),"Moravskoslezský kraj",(IF(AND(I3879&gt;=75000,I3879&lt;=75368),"Olomoucký kraj",(IF(AND(I3879&gt;=77200,I3879&lt;=79862),"Olomoucký kraj",(IF(AND(I3879&gt;=50011,I3879&lt;=50301),"Královéhradecký kraj",(IF(AND(I3879&gt;=54301,I3879&lt;=54303),"Královéhradecký kraj","0")))))))))))))))))))))))))))))))))))))))))))))))</f>
        <v>Jihomoravský kraj</v>
      </c>
      <c r="AB3879" t="s">
        <v>998</v>
      </c>
      <c r="AD3879" t="s">
        <v>998</v>
      </c>
      <c r="AE3879" t="s">
        <v>998</v>
      </c>
      <c r="AF3879" t="s">
        <v>998</v>
      </c>
      <c r="AG3879" s="107">
        <v>0</v>
      </c>
      <c r="AH3879" s="107">
        <v>0</v>
      </c>
      <c r="AI3879" s="107">
        <v>0</v>
      </c>
      <c r="AJ3879" t="s">
        <v>1012</v>
      </c>
    </row>
    <row r="3880" spans="1:37" x14ac:dyDescent="0.45">
      <c r="A3880" t="s">
        <v>1189</v>
      </c>
      <c r="B3880" t="s">
        <v>1546</v>
      </c>
      <c r="C3880" t="s">
        <v>1002</v>
      </c>
      <c r="D3880" t="s">
        <v>16306</v>
      </c>
      <c r="E3880" t="s">
        <v>992</v>
      </c>
      <c r="F3880" t="s">
        <v>16307</v>
      </c>
      <c r="G3880">
        <v>799</v>
      </c>
      <c r="H3880" t="s">
        <v>4641</v>
      </c>
      <c r="I3880">
        <v>66461</v>
      </c>
      <c r="K3880" t="s">
        <v>16308</v>
      </c>
      <c r="L3880" s="106">
        <v>29652</v>
      </c>
      <c r="M3880">
        <v>14622957</v>
      </c>
      <c r="N3880" t="s">
        <v>996</v>
      </c>
      <c r="O3880" t="s">
        <v>12</v>
      </c>
      <c r="P3880" t="s">
        <v>997</v>
      </c>
      <c r="R3880" s="109" t="str">
        <f>IF(OR(P3880="SB",Q3880="SB"),"SB",0)</f>
        <v>SB</v>
      </c>
      <c r="T3880" s="110" t="s">
        <v>998</v>
      </c>
      <c r="V3880" s="113" t="str">
        <f>IF(AND(I3880&gt;=10000,I3880&lt;=19900),"Praha",(IF(AND(I3880&gt;=25001,I3880&lt;=29501),"Středočeský kraj",(IF(AND(I3880&gt;=30100,I3880&lt;=34972),"Středočeský kraj",(IF(AND(I3880&gt;=35002,I3880&lt;=36271),"Karlovarský kraj",(IF(AND(I3880&gt;=37001,I3880&lt;=39201),"Jihočeský kraj",(IF(AND(I3880&gt;=39701,I3880&lt;=39901),"Jihočeský kraj",(IF(AND(I3880&gt;=39301,I3880&lt;=39601),"Kraj Vysočina",(IF(AND(I3880&gt;=58001,I3880&lt;=59501),"Kraj Vysočina",(IF(AND(I3880&gt;=67401,I3880&lt;=67602),"Kraj Vysočina",(IF(AND(I3880&gt;=40001,I3880&lt;=44101),"Ústecký kraj",(IF(AND(I3880&gt;=46001,I3880&lt;=47201),"Liberecký kraj",(IF(AND(I3880&gt;=51202,I3880&lt;=51401),"Liberecký kraj",(IF(AND(I3880&gt;=53002,I3880&lt;=53976),"Pardubický kraj",(IF(AND(I3880&gt;=56002,I3880&lt;=57201),"Pardubický kraj",(IF(AND(I3880&gt;=60200,I3880&lt;=67201),"Jihomoravský kraj",(IF(AND(I3880&gt;=67801,I3880&lt;=68501),"Jihomoravský kraj",(IF(AND(I3880&gt;=69002,I3880&lt;=69801),"Jihomoravský kraj",(IF(AND(I3880&gt;=68601,I3880&lt;=68801),"Zlínský kraj",(IF(AND(I3880&gt;=75501,I3880&lt;=76901),"Zlínský kraj",(IF(AND(I3880&gt;=70030,I3880&lt;=74901),"Moravskoslezský kraj",(IF(AND(I3880&gt;=75000,I3880&lt;=75368),"Olomoucký kraj",(IF(AND(I3880&gt;=77200,I3880&lt;=79862),"Olomoucký kraj",(IF(AND(I3880&gt;=50011,I3880&lt;=50301),"Královéhradecký kraj",(IF(AND(I3880&gt;=54301,I3880&lt;=54303),"Královéhradecký kraj","0")))))))))))))))))))))))))))))))))))))))))))))))</f>
        <v>Jihomoravský kraj</v>
      </c>
      <c r="AB3880" t="s">
        <v>998</v>
      </c>
      <c r="AD3880" t="s">
        <v>998</v>
      </c>
      <c r="AE3880" t="s">
        <v>998</v>
      </c>
      <c r="AF3880" t="s">
        <v>998</v>
      </c>
      <c r="AG3880" s="107">
        <v>0</v>
      </c>
      <c r="AH3880" s="107">
        <v>0</v>
      </c>
      <c r="AI3880" s="107">
        <v>0</v>
      </c>
      <c r="AJ3880" t="s">
        <v>1012</v>
      </c>
    </row>
    <row r="3881" spans="1:37" x14ac:dyDescent="0.45">
      <c r="A3881" t="s">
        <v>1164</v>
      </c>
      <c r="B3881" t="s">
        <v>8708</v>
      </c>
      <c r="C3881" t="s">
        <v>990</v>
      </c>
      <c r="D3881" t="s">
        <v>8712</v>
      </c>
      <c r="E3881" t="s">
        <v>992</v>
      </c>
      <c r="F3881" t="s">
        <v>5288</v>
      </c>
      <c r="G3881">
        <v>283</v>
      </c>
      <c r="H3881" t="s">
        <v>8713</v>
      </c>
      <c r="I3881">
        <v>66461</v>
      </c>
      <c r="K3881" t="s">
        <v>6615</v>
      </c>
      <c r="L3881" s="106">
        <v>25785</v>
      </c>
      <c r="M3881">
        <v>10977474</v>
      </c>
      <c r="N3881" t="s">
        <v>1359</v>
      </c>
      <c r="O3881" t="s">
        <v>12</v>
      </c>
      <c r="P3881" t="s">
        <v>997</v>
      </c>
      <c r="Q3881" t="s">
        <v>1011</v>
      </c>
      <c r="R3881" s="109" t="str">
        <f>IF(OR(P3881="SB",Q3881="SB"),"SB",0)</f>
        <v>SB</v>
      </c>
      <c r="V3881" s="113" t="str">
        <f>IF(AND(I3881&gt;=10000,I3881&lt;=19900),"Praha",(IF(AND(I3881&gt;=25001,I3881&lt;=29501),"Středočeský kraj",(IF(AND(I3881&gt;=30100,I3881&lt;=34972),"Středočeský kraj",(IF(AND(I3881&gt;=35002,I3881&lt;=36271),"Karlovarský kraj",(IF(AND(I3881&gt;=37001,I3881&lt;=39201),"Jihočeský kraj",(IF(AND(I3881&gt;=39701,I3881&lt;=39901),"Jihočeský kraj",(IF(AND(I3881&gt;=39301,I3881&lt;=39601),"Kraj Vysočina",(IF(AND(I3881&gt;=58001,I3881&lt;=59501),"Kraj Vysočina",(IF(AND(I3881&gt;=67401,I3881&lt;=67602),"Kraj Vysočina",(IF(AND(I3881&gt;=40001,I3881&lt;=44101),"Ústecký kraj",(IF(AND(I3881&gt;=46001,I3881&lt;=47201),"Liberecký kraj",(IF(AND(I3881&gt;=51202,I3881&lt;=51401),"Liberecký kraj",(IF(AND(I3881&gt;=53002,I3881&lt;=53976),"Pardubický kraj",(IF(AND(I3881&gt;=56002,I3881&lt;=57201),"Pardubický kraj",(IF(AND(I3881&gt;=60200,I3881&lt;=67201),"Jihomoravský kraj",(IF(AND(I3881&gt;=67801,I3881&lt;=68501),"Jihomoravský kraj",(IF(AND(I3881&gt;=69002,I3881&lt;=69801),"Jihomoravský kraj",(IF(AND(I3881&gt;=68601,I3881&lt;=68801),"Zlínský kraj",(IF(AND(I3881&gt;=75501,I3881&lt;=76901),"Zlínský kraj",(IF(AND(I3881&gt;=70030,I3881&lt;=74901),"Moravskoslezský kraj",(IF(AND(I3881&gt;=75000,I3881&lt;=75368),"Olomoucký kraj",(IF(AND(I3881&gt;=77200,I3881&lt;=79862),"Olomoucký kraj",(IF(AND(I3881&gt;=50011,I3881&lt;=50301),"Královéhradecký kraj",(IF(AND(I3881&gt;=54301,I3881&lt;=54303),"Královéhradecký kraj","0")))))))))))))))))))))))))))))))))))))))))))))))</f>
        <v>Jihomoravský kraj</v>
      </c>
      <c r="AB3881" t="s">
        <v>8714</v>
      </c>
      <c r="AD3881" t="s">
        <v>998</v>
      </c>
      <c r="AE3881" t="s">
        <v>998</v>
      </c>
      <c r="AF3881" t="s">
        <v>998</v>
      </c>
      <c r="AG3881" s="107">
        <v>0</v>
      </c>
      <c r="AH3881" s="107">
        <v>0</v>
      </c>
      <c r="AI3881" s="107">
        <v>0</v>
      </c>
      <c r="AJ3881" t="s">
        <v>1012</v>
      </c>
    </row>
    <row r="3882" spans="1:37" x14ac:dyDescent="0.45">
      <c r="A3882" t="s">
        <v>1026</v>
      </c>
      <c r="B3882" t="s">
        <v>9400</v>
      </c>
      <c r="C3882" t="s">
        <v>990</v>
      </c>
      <c r="D3882" t="s">
        <v>9403</v>
      </c>
      <c r="E3882" t="s">
        <v>992</v>
      </c>
      <c r="F3882" t="s">
        <v>9404</v>
      </c>
      <c r="G3882">
        <v>39</v>
      </c>
      <c r="H3882" t="s">
        <v>9405</v>
      </c>
      <c r="I3882">
        <v>66462</v>
      </c>
      <c r="K3882" t="s">
        <v>9406</v>
      </c>
      <c r="L3882" s="106">
        <v>28876</v>
      </c>
      <c r="M3882">
        <v>13391562</v>
      </c>
      <c r="N3882" t="s">
        <v>996</v>
      </c>
      <c r="O3882" t="s">
        <v>12</v>
      </c>
      <c r="P3882" t="s">
        <v>997</v>
      </c>
      <c r="R3882" s="109" t="str">
        <f>IF(OR(P3882="SB",Q3882="SB"),"SB",0)</f>
        <v>SB</v>
      </c>
      <c r="T3882" s="110" t="s">
        <v>998</v>
      </c>
      <c r="V3882" s="113" t="str">
        <f>IF(AND(I3882&gt;=10000,I3882&lt;=19900),"Praha",(IF(AND(I3882&gt;=25001,I3882&lt;=29501),"Středočeský kraj",(IF(AND(I3882&gt;=30100,I3882&lt;=34972),"Středočeský kraj",(IF(AND(I3882&gt;=35002,I3882&lt;=36271),"Karlovarský kraj",(IF(AND(I3882&gt;=37001,I3882&lt;=39201),"Jihočeský kraj",(IF(AND(I3882&gt;=39701,I3882&lt;=39901),"Jihočeský kraj",(IF(AND(I3882&gt;=39301,I3882&lt;=39601),"Kraj Vysočina",(IF(AND(I3882&gt;=58001,I3882&lt;=59501),"Kraj Vysočina",(IF(AND(I3882&gt;=67401,I3882&lt;=67602),"Kraj Vysočina",(IF(AND(I3882&gt;=40001,I3882&lt;=44101),"Ústecký kraj",(IF(AND(I3882&gt;=46001,I3882&lt;=47201),"Liberecký kraj",(IF(AND(I3882&gt;=51202,I3882&lt;=51401),"Liberecký kraj",(IF(AND(I3882&gt;=53002,I3882&lt;=53976),"Pardubický kraj",(IF(AND(I3882&gt;=56002,I3882&lt;=57201),"Pardubický kraj",(IF(AND(I3882&gt;=60200,I3882&lt;=67201),"Jihomoravský kraj",(IF(AND(I3882&gt;=67801,I3882&lt;=68501),"Jihomoravský kraj",(IF(AND(I3882&gt;=69002,I3882&lt;=69801),"Jihomoravský kraj",(IF(AND(I3882&gt;=68601,I3882&lt;=68801),"Zlínský kraj",(IF(AND(I3882&gt;=75501,I3882&lt;=76901),"Zlínský kraj",(IF(AND(I3882&gt;=70030,I3882&lt;=74901),"Moravskoslezský kraj",(IF(AND(I3882&gt;=75000,I3882&lt;=75368),"Olomoucký kraj",(IF(AND(I3882&gt;=77200,I3882&lt;=79862),"Olomoucký kraj",(IF(AND(I3882&gt;=50011,I3882&lt;=50301),"Královéhradecký kraj",(IF(AND(I3882&gt;=54301,I3882&lt;=54303),"Královéhradecký kraj","0")))))))))))))))))))))))))))))))))))))))))))))))</f>
        <v>Jihomoravský kraj</v>
      </c>
      <c r="AB3882" t="s">
        <v>998</v>
      </c>
      <c r="AD3882" t="s">
        <v>998</v>
      </c>
      <c r="AE3882" t="s">
        <v>998</v>
      </c>
      <c r="AF3882" t="s">
        <v>998</v>
      </c>
      <c r="AG3882" s="107">
        <v>0</v>
      </c>
      <c r="AH3882" s="107">
        <v>0</v>
      </c>
      <c r="AI3882" s="107">
        <v>0</v>
      </c>
      <c r="AJ3882" t="s">
        <v>1012</v>
      </c>
    </row>
    <row r="3883" spans="1:37" x14ac:dyDescent="0.45">
      <c r="A3883" t="s">
        <v>1069</v>
      </c>
      <c r="B3883" t="s">
        <v>5836</v>
      </c>
      <c r="C3883" t="s">
        <v>990</v>
      </c>
      <c r="D3883" t="s">
        <v>5837</v>
      </c>
      <c r="E3883" t="s">
        <v>992</v>
      </c>
      <c r="F3883" t="s">
        <v>5838</v>
      </c>
      <c r="G3883">
        <v>22</v>
      </c>
      <c r="H3883" t="s">
        <v>5838</v>
      </c>
      <c r="I3883">
        <v>66464</v>
      </c>
      <c r="K3883" t="s">
        <v>5839</v>
      </c>
      <c r="L3883" s="106">
        <v>37648</v>
      </c>
      <c r="M3883">
        <v>14649835</v>
      </c>
      <c r="N3883" t="s">
        <v>996</v>
      </c>
      <c r="O3883" t="s">
        <v>12</v>
      </c>
      <c r="P3883" t="s">
        <v>997</v>
      </c>
      <c r="R3883" s="109" t="str">
        <f>IF(OR(P3883="SB",Q3883="SB"),"SB",0)</f>
        <v>SB</v>
      </c>
      <c r="T3883" s="110" t="s">
        <v>998</v>
      </c>
      <c r="V3883" s="113" t="str">
        <f>IF(AND(I3883&gt;=10000,I3883&lt;=19900),"Praha",(IF(AND(I3883&gt;=25001,I3883&lt;=29501),"Středočeský kraj",(IF(AND(I3883&gt;=30100,I3883&lt;=34972),"Středočeský kraj",(IF(AND(I3883&gt;=35002,I3883&lt;=36271),"Karlovarský kraj",(IF(AND(I3883&gt;=37001,I3883&lt;=39201),"Jihočeský kraj",(IF(AND(I3883&gt;=39701,I3883&lt;=39901),"Jihočeský kraj",(IF(AND(I3883&gt;=39301,I3883&lt;=39601),"Kraj Vysočina",(IF(AND(I3883&gt;=58001,I3883&lt;=59501),"Kraj Vysočina",(IF(AND(I3883&gt;=67401,I3883&lt;=67602),"Kraj Vysočina",(IF(AND(I3883&gt;=40001,I3883&lt;=44101),"Ústecký kraj",(IF(AND(I3883&gt;=46001,I3883&lt;=47201),"Liberecký kraj",(IF(AND(I3883&gt;=51202,I3883&lt;=51401),"Liberecký kraj",(IF(AND(I3883&gt;=53002,I3883&lt;=53976),"Pardubický kraj",(IF(AND(I3883&gt;=56002,I3883&lt;=57201),"Pardubický kraj",(IF(AND(I3883&gt;=60200,I3883&lt;=67201),"Jihomoravský kraj",(IF(AND(I3883&gt;=67801,I3883&lt;=68501),"Jihomoravský kraj",(IF(AND(I3883&gt;=69002,I3883&lt;=69801),"Jihomoravský kraj",(IF(AND(I3883&gt;=68601,I3883&lt;=68801),"Zlínský kraj",(IF(AND(I3883&gt;=75501,I3883&lt;=76901),"Zlínský kraj",(IF(AND(I3883&gt;=70030,I3883&lt;=74901),"Moravskoslezský kraj",(IF(AND(I3883&gt;=75000,I3883&lt;=75368),"Olomoucký kraj",(IF(AND(I3883&gt;=77200,I3883&lt;=79862),"Olomoucký kraj",(IF(AND(I3883&gt;=50011,I3883&lt;=50301),"Královéhradecký kraj",(IF(AND(I3883&gt;=54301,I3883&lt;=54303),"Královéhradecký kraj","0")))))))))))))))))))))))))))))))))))))))))))))))</f>
        <v>Jihomoravský kraj</v>
      </c>
      <c r="AB3883" t="s">
        <v>998</v>
      </c>
      <c r="AD3883" t="s">
        <v>998</v>
      </c>
      <c r="AE3883" t="s">
        <v>998</v>
      </c>
      <c r="AF3883" t="s">
        <v>998</v>
      </c>
      <c r="AG3883" s="107">
        <v>300</v>
      </c>
      <c r="AH3883" s="107">
        <v>0</v>
      </c>
      <c r="AI3883" s="107">
        <v>0</v>
      </c>
      <c r="AJ3883" t="s">
        <v>999</v>
      </c>
      <c r="AK3883" s="106">
        <v>44924</v>
      </c>
    </row>
    <row r="3884" spans="1:37" x14ac:dyDescent="0.45">
      <c r="A3884" t="s">
        <v>1504</v>
      </c>
      <c r="B3884" t="s">
        <v>7383</v>
      </c>
      <c r="C3884" t="s">
        <v>1002</v>
      </c>
      <c r="D3884" t="s">
        <v>7384</v>
      </c>
      <c r="E3884" t="s">
        <v>992</v>
      </c>
      <c r="F3884" t="s">
        <v>7385</v>
      </c>
      <c r="G3884">
        <v>99</v>
      </c>
      <c r="H3884" t="s">
        <v>7385</v>
      </c>
      <c r="I3884">
        <v>66464</v>
      </c>
      <c r="K3884" t="s">
        <v>7386</v>
      </c>
      <c r="L3884" s="106">
        <v>40650</v>
      </c>
      <c r="M3884">
        <v>14615883</v>
      </c>
      <c r="N3884" t="s">
        <v>996</v>
      </c>
      <c r="O3884" t="s">
        <v>12</v>
      </c>
      <c r="P3884" t="s">
        <v>997</v>
      </c>
      <c r="R3884" s="109" t="str">
        <f>IF(OR(P3884="SB",Q3884="SB"),"SB",0)</f>
        <v>SB</v>
      </c>
      <c r="T3884" s="110" t="s">
        <v>998</v>
      </c>
      <c r="V3884" s="113" t="str">
        <f>IF(AND(I3884&gt;=10000,I3884&lt;=19900),"Praha",(IF(AND(I3884&gt;=25001,I3884&lt;=29501),"Středočeský kraj",(IF(AND(I3884&gt;=30100,I3884&lt;=34972),"Středočeský kraj",(IF(AND(I3884&gt;=35002,I3884&lt;=36271),"Karlovarský kraj",(IF(AND(I3884&gt;=37001,I3884&lt;=39201),"Jihočeský kraj",(IF(AND(I3884&gt;=39701,I3884&lt;=39901),"Jihočeský kraj",(IF(AND(I3884&gt;=39301,I3884&lt;=39601),"Kraj Vysočina",(IF(AND(I3884&gt;=58001,I3884&lt;=59501),"Kraj Vysočina",(IF(AND(I3884&gt;=67401,I3884&lt;=67602),"Kraj Vysočina",(IF(AND(I3884&gt;=40001,I3884&lt;=44101),"Ústecký kraj",(IF(AND(I3884&gt;=46001,I3884&lt;=47201),"Liberecký kraj",(IF(AND(I3884&gt;=51202,I3884&lt;=51401),"Liberecký kraj",(IF(AND(I3884&gt;=53002,I3884&lt;=53976),"Pardubický kraj",(IF(AND(I3884&gt;=56002,I3884&lt;=57201),"Pardubický kraj",(IF(AND(I3884&gt;=60200,I3884&lt;=67201),"Jihomoravský kraj",(IF(AND(I3884&gt;=67801,I3884&lt;=68501),"Jihomoravský kraj",(IF(AND(I3884&gt;=69002,I3884&lt;=69801),"Jihomoravský kraj",(IF(AND(I3884&gt;=68601,I3884&lt;=68801),"Zlínský kraj",(IF(AND(I3884&gt;=75501,I3884&lt;=76901),"Zlínský kraj",(IF(AND(I3884&gt;=70030,I3884&lt;=74901),"Moravskoslezský kraj",(IF(AND(I3884&gt;=75000,I3884&lt;=75368),"Olomoucký kraj",(IF(AND(I3884&gt;=77200,I3884&lt;=79862),"Olomoucký kraj",(IF(AND(I3884&gt;=50011,I3884&lt;=50301),"Královéhradecký kraj",(IF(AND(I3884&gt;=54301,I3884&lt;=54303),"Královéhradecký kraj","0")))))))))))))))))))))))))))))))))))))))))))))))</f>
        <v>Jihomoravský kraj</v>
      </c>
      <c r="AB3884" t="s">
        <v>998</v>
      </c>
      <c r="AD3884" t="s">
        <v>998</v>
      </c>
      <c r="AE3884" t="s">
        <v>998</v>
      </c>
      <c r="AF3884" t="s">
        <v>998</v>
      </c>
      <c r="AG3884" s="107">
        <v>300</v>
      </c>
      <c r="AH3884" s="107">
        <v>0</v>
      </c>
      <c r="AI3884" s="107">
        <v>0</v>
      </c>
      <c r="AJ3884" t="s">
        <v>999</v>
      </c>
      <c r="AK3884" s="106">
        <v>44923</v>
      </c>
    </row>
    <row r="3885" spans="1:37" x14ac:dyDescent="0.45">
      <c r="A3885" t="s">
        <v>1408</v>
      </c>
      <c r="B3885" t="s">
        <v>11294</v>
      </c>
      <c r="C3885" t="s">
        <v>1002</v>
      </c>
      <c r="D3885" t="s">
        <v>11295</v>
      </c>
      <c r="E3885" t="s">
        <v>992</v>
      </c>
      <c r="F3885" t="s">
        <v>11296</v>
      </c>
      <c r="G3885">
        <v>72</v>
      </c>
      <c r="H3885" t="s">
        <v>11296</v>
      </c>
      <c r="I3885">
        <v>66464</v>
      </c>
      <c r="K3885" t="s">
        <v>11297</v>
      </c>
      <c r="L3885" s="106">
        <v>35950</v>
      </c>
      <c r="M3885">
        <v>14664585</v>
      </c>
      <c r="N3885" t="s">
        <v>996</v>
      </c>
      <c r="O3885" t="s">
        <v>12</v>
      </c>
      <c r="P3885" t="s">
        <v>997</v>
      </c>
      <c r="R3885" s="109" t="str">
        <f>IF(OR(P3885="SB",Q3885="SB"),"SB",0)</f>
        <v>SB</v>
      </c>
      <c r="T3885" s="110" t="s">
        <v>998</v>
      </c>
      <c r="V3885" s="113" t="str">
        <f>IF(AND(I3885&gt;=10000,I3885&lt;=19900),"Praha",(IF(AND(I3885&gt;=25001,I3885&lt;=29501),"Středočeský kraj",(IF(AND(I3885&gt;=30100,I3885&lt;=34972),"Středočeský kraj",(IF(AND(I3885&gt;=35002,I3885&lt;=36271),"Karlovarský kraj",(IF(AND(I3885&gt;=37001,I3885&lt;=39201),"Jihočeský kraj",(IF(AND(I3885&gt;=39701,I3885&lt;=39901),"Jihočeský kraj",(IF(AND(I3885&gt;=39301,I3885&lt;=39601),"Kraj Vysočina",(IF(AND(I3885&gt;=58001,I3885&lt;=59501),"Kraj Vysočina",(IF(AND(I3885&gt;=67401,I3885&lt;=67602),"Kraj Vysočina",(IF(AND(I3885&gt;=40001,I3885&lt;=44101),"Ústecký kraj",(IF(AND(I3885&gt;=46001,I3885&lt;=47201),"Liberecký kraj",(IF(AND(I3885&gt;=51202,I3885&lt;=51401),"Liberecký kraj",(IF(AND(I3885&gt;=53002,I3885&lt;=53976),"Pardubický kraj",(IF(AND(I3885&gt;=56002,I3885&lt;=57201),"Pardubický kraj",(IF(AND(I3885&gt;=60200,I3885&lt;=67201),"Jihomoravský kraj",(IF(AND(I3885&gt;=67801,I3885&lt;=68501),"Jihomoravský kraj",(IF(AND(I3885&gt;=69002,I3885&lt;=69801),"Jihomoravský kraj",(IF(AND(I3885&gt;=68601,I3885&lt;=68801),"Zlínský kraj",(IF(AND(I3885&gt;=75501,I3885&lt;=76901),"Zlínský kraj",(IF(AND(I3885&gt;=70030,I3885&lt;=74901),"Moravskoslezský kraj",(IF(AND(I3885&gt;=75000,I3885&lt;=75368),"Olomoucký kraj",(IF(AND(I3885&gt;=77200,I3885&lt;=79862),"Olomoucký kraj",(IF(AND(I3885&gt;=50011,I3885&lt;=50301),"Královéhradecký kraj",(IF(AND(I3885&gt;=54301,I3885&lt;=54303),"Královéhradecký kraj","0")))))))))))))))))))))))))))))))))))))))))))))))</f>
        <v>Jihomoravský kraj</v>
      </c>
      <c r="AB3885" t="s">
        <v>998</v>
      </c>
      <c r="AD3885" t="s">
        <v>998</v>
      </c>
      <c r="AE3885" t="s">
        <v>998</v>
      </c>
      <c r="AF3885" t="s">
        <v>998</v>
      </c>
      <c r="AG3885" s="107">
        <v>300</v>
      </c>
      <c r="AH3885" s="107">
        <v>0</v>
      </c>
      <c r="AI3885" s="107">
        <v>0</v>
      </c>
      <c r="AJ3885" t="s">
        <v>999</v>
      </c>
      <c r="AK3885" s="106">
        <v>44924</v>
      </c>
    </row>
    <row r="3886" spans="1:37" x14ac:dyDescent="0.45">
      <c r="A3886" t="s">
        <v>1174</v>
      </c>
      <c r="B3886" t="s">
        <v>6348</v>
      </c>
      <c r="C3886" t="s">
        <v>990</v>
      </c>
      <c r="D3886" t="s">
        <v>6349</v>
      </c>
      <c r="E3886" t="s">
        <v>992</v>
      </c>
      <c r="F3886" t="s">
        <v>6350</v>
      </c>
      <c r="G3886">
        <v>484</v>
      </c>
      <c r="H3886" t="s">
        <v>6350</v>
      </c>
      <c r="I3886">
        <v>66467</v>
      </c>
      <c r="K3886" t="s">
        <v>6351</v>
      </c>
      <c r="L3886" s="106">
        <v>38584</v>
      </c>
      <c r="M3886">
        <v>14621745</v>
      </c>
      <c r="N3886" t="s">
        <v>996</v>
      </c>
      <c r="O3886" t="s">
        <v>12</v>
      </c>
      <c r="P3886" t="s">
        <v>997</v>
      </c>
      <c r="R3886" s="109" t="str">
        <f>IF(OR(P3886="SB",Q3886="SB"),"SB",0)</f>
        <v>SB</v>
      </c>
      <c r="T3886" s="110" t="s">
        <v>998</v>
      </c>
      <c r="V3886" s="113" t="str">
        <f>IF(AND(I3886&gt;=10000,I3886&lt;=19900),"Praha",(IF(AND(I3886&gt;=25001,I3886&lt;=29501),"Středočeský kraj",(IF(AND(I3886&gt;=30100,I3886&lt;=34972),"Středočeský kraj",(IF(AND(I3886&gt;=35002,I3886&lt;=36271),"Karlovarský kraj",(IF(AND(I3886&gt;=37001,I3886&lt;=39201),"Jihočeský kraj",(IF(AND(I3886&gt;=39701,I3886&lt;=39901),"Jihočeský kraj",(IF(AND(I3886&gt;=39301,I3886&lt;=39601),"Kraj Vysočina",(IF(AND(I3886&gt;=58001,I3886&lt;=59501),"Kraj Vysočina",(IF(AND(I3886&gt;=67401,I3886&lt;=67602),"Kraj Vysočina",(IF(AND(I3886&gt;=40001,I3886&lt;=44101),"Ústecký kraj",(IF(AND(I3886&gt;=46001,I3886&lt;=47201),"Liberecký kraj",(IF(AND(I3886&gt;=51202,I3886&lt;=51401),"Liberecký kraj",(IF(AND(I3886&gt;=53002,I3886&lt;=53976),"Pardubický kraj",(IF(AND(I3886&gt;=56002,I3886&lt;=57201),"Pardubický kraj",(IF(AND(I3886&gt;=60200,I3886&lt;=67201),"Jihomoravský kraj",(IF(AND(I3886&gt;=67801,I3886&lt;=68501),"Jihomoravský kraj",(IF(AND(I3886&gt;=69002,I3886&lt;=69801),"Jihomoravský kraj",(IF(AND(I3886&gt;=68601,I3886&lt;=68801),"Zlínský kraj",(IF(AND(I3886&gt;=75501,I3886&lt;=76901),"Zlínský kraj",(IF(AND(I3886&gt;=70030,I3886&lt;=74901),"Moravskoslezský kraj",(IF(AND(I3886&gt;=75000,I3886&lt;=75368),"Olomoucký kraj",(IF(AND(I3886&gt;=77200,I3886&lt;=79862),"Olomoucký kraj",(IF(AND(I3886&gt;=50011,I3886&lt;=50301),"Královéhradecký kraj",(IF(AND(I3886&gt;=54301,I3886&lt;=54303),"Královéhradecký kraj","0")))))))))))))))))))))))))))))))))))))))))))))))</f>
        <v>Jihomoravský kraj</v>
      </c>
      <c r="AB3886" t="s">
        <v>998</v>
      </c>
      <c r="AD3886" t="s">
        <v>998</v>
      </c>
      <c r="AE3886" t="s">
        <v>998</v>
      </c>
      <c r="AF3886" t="s">
        <v>998</v>
      </c>
      <c r="AG3886" s="107">
        <v>300</v>
      </c>
      <c r="AH3886" s="107">
        <v>0</v>
      </c>
      <c r="AI3886" s="107">
        <v>0</v>
      </c>
      <c r="AJ3886" t="s">
        <v>999</v>
      </c>
      <c r="AK3886" s="106">
        <v>44924</v>
      </c>
    </row>
    <row r="3887" spans="1:37" x14ac:dyDescent="0.45">
      <c r="A3887" t="s">
        <v>1079</v>
      </c>
      <c r="B3887" t="s">
        <v>16930</v>
      </c>
      <c r="C3887" t="s">
        <v>990</v>
      </c>
      <c r="D3887" t="s">
        <v>16935</v>
      </c>
      <c r="E3887" t="s">
        <v>992</v>
      </c>
      <c r="F3887" t="s">
        <v>16936</v>
      </c>
      <c r="G3887">
        <v>56</v>
      </c>
      <c r="H3887" t="s">
        <v>16936</v>
      </c>
      <c r="I3887">
        <v>66467</v>
      </c>
      <c r="K3887" t="s">
        <v>16937</v>
      </c>
      <c r="L3887" s="106">
        <v>38652</v>
      </c>
      <c r="M3887">
        <v>14605678</v>
      </c>
      <c r="N3887" t="s">
        <v>996</v>
      </c>
      <c r="O3887" t="s">
        <v>12</v>
      </c>
      <c r="P3887" t="s">
        <v>997</v>
      </c>
      <c r="R3887" s="109" t="str">
        <f>IF(OR(P3887="SB",Q3887="SB"),"SB",0)</f>
        <v>SB</v>
      </c>
      <c r="T3887" s="110" t="s">
        <v>998</v>
      </c>
      <c r="V3887" s="113" t="str">
        <f>IF(AND(I3887&gt;=10000,I3887&lt;=19900),"Praha",(IF(AND(I3887&gt;=25001,I3887&lt;=29501),"Středočeský kraj",(IF(AND(I3887&gt;=30100,I3887&lt;=34972),"Středočeský kraj",(IF(AND(I3887&gt;=35002,I3887&lt;=36271),"Karlovarský kraj",(IF(AND(I3887&gt;=37001,I3887&lt;=39201),"Jihočeský kraj",(IF(AND(I3887&gt;=39701,I3887&lt;=39901),"Jihočeský kraj",(IF(AND(I3887&gt;=39301,I3887&lt;=39601),"Kraj Vysočina",(IF(AND(I3887&gt;=58001,I3887&lt;=59501),"Kraj Vysočina",(IF(AND(I3887&gt;=67401,I3887&lt;=67602),"Kraj Vysočina",(IF(AND(I3887&gt;=40001,I3887&lt;=44101),"Ústecký kraj",(IF(AND(I3887&gt;=46001,I3887&lt;=47201),"Liberecký kraj",(IF(AND(I3887&gt;=51202,I3887&lt;=51401),"Liberecký kraj",(IF(AND(I3887&gt;=53002,I3887&lt;=53976),"Pardubický kraj",(IF(AND(I3887&gt;=56002,I3887&lt;=57201),"Pardubický kraj",(IF(AND(I3887&gt;=60200,I3887&lt;=67201),"Jihomoravský kraj",(IF(AND(I3887&gt;=67801,I3887&lt;=68501),"Jihomoravský kraj",(IF(AND(I3887&gt;=69002,I3887&lt;=69801),"Jihomoravský kraj",(IF(AND(I3887&gt;=68601,I3887&lt;=68801),"Zlínský kraj",(IF(AND(I3887&gt;=75501,I3887&lt;=76901),"Zlínský kraj",(IF(AND(I3887&gt;=70030,I3887&lt;=74901),"Moravskoslezský kraj",(IF(AND(I3887&gt;=75000,I3887&lt;=75368),"Olomoucký kraj",(IF(AND(I3887&gt;=77200,I3887&lt;=79862),"Olomoucký kraj",(IF(AND(I3887&gt;=50011,I3887&lt;=50301),"Královéhradecký kraj",(IF(AND(I3887&gt;=54301,I3887&lt;=54303),"Královéhradecký kraj","0")))))))))))))))))))))))))))))))))))))))))))))))</f>
        <v>Jihomoravský kraj</v>
      </c>
      <c r="AB3887" t="s">
        <v>998</v>
      </c>
      <c r="AD3887" t="s">
        <v>998</v>
      </c>
      <c r="AE3887" t="s">
        <v>998</v>
      </c>
      <c r="AF3887" t="s">
        <v>998</v>
      </c>
      <c r="AG3887" s="107">
        <v>300</v>
      </c>
      <c r="AH3887" s="107">
        <v>0</v>
      </c>
      <c r="AI3887" s="107">
        <v>0</v>
      </c>
      <c r="AJ3887" t="s">
        <v>999</v>
      </c>
      <c r="AK3887" s="106">
        <v>44924</v>
      </c>
    </row>
    <row r="3888" spans="1:37" x14ac:dyDescent="0.45">
      <c r="A3888" t="s">
        <v>9265</v>
      </c>
      <c r="B3888" t="s">
        <v>16944</v>
      </c>
      <c r="C3888" t="s">
        <v>1002</v>
      </c>
      <c r="D3888" t="s">
        <v>16948</v>
      </c>
      <c r="E3888" t="s">
        <v>992</v>
      </c>
      <c r="F3888" t="s">
        <v>16936</v>
      </c>
      <c r="G3888">
        <v>56</v>
      </c>
      <c r="H3888" t="s">
        <v>16936</v>
      </c>
      <c r="I3888">
        <v>66467</v>
      </c>
      <c r="K3888" t="s">
        <v>16937</v>
      </c>
      <c r="L3888" s="106">
        <v>37009</v>
      </c>
      <c r="M3888">
        <v>14605779</v>
      </c>
      <c r="N3888" t="s">
        <v>996</v>
      </c>
      <c r="O3888" t="s">
        <v>12</v>
      </c>
      <c r="P3888" t="s">
        <v>997</v>
      </c>
      <c r="R3888" s="109" t="str">
        <f>IF(OR(P3888="SB",Q3888="SB"),"SB",0)</f>
        <v>SB</v>
      </c>
      <c r="T3888" s="110" t="s">
        <v>998</v>
      </c>
      <c r="V3888" s="113" t="str">
        <f>IF(AND(I3888&gt;=10000,I3888&lt;=19900),"Praha",(IF(AND(I3888&gt;=25001,I3888&lt;=29501),"Středočeský kraj",(IF(AND(I3888&gt;=30100,I3888&lt;=34972),"Středočeský kraj",(IF(AND(I3888&gt;=35002,I3888&lt;=36271),"Karlovarský kraj",(IF(AND(I3888&gt;=37001,I3888&lt;=39201),"Jihočeský kraj",(IF(AND(I3888&gt;=39701,I3888&lt;=39901),"Jihočeský kraj",(IF(AND(I3888&gt;=39301,I3888&lt;=39601),"Kraj Vysočina",(IF(AND(I3888&gt;=58001,I3888&lt;=59501),"Kraj Vysočina",(IF(AND(I3888&gt;=67401,I3888&lt;=67602),"Kraj Vysočina",(IF(AND(I3888&gt;=40001,I3888&lt;=44101),"Ústecký kraj",(IF(AND(I3888&gt;=46001,I3888&lt;=47201),"Liberecký kraj",(IF(AND(I3888&gt;=51202,I3888&lt;=51401),"Liberecký kraj",(IF(AND(I3888&gt;=53002,I3888&lt;=53976),"Pardubický kraj",(IF(AND(I3888&gt;=56002,I3888&lt;=57201),"Pardubický kraj",(IF(AND(I3888&gt;=60200,I3888&lt;=67201),"Jihomoravský kraj",(IF(AND(I3888&gt;=67801,I3888&lt;=68501),"Jihomoravský kraj",(IF(AND(I3888&gt;=69002,I3888&lt;=69801),"Jihomoravský kraj",(IF(AND(I3888&gt;=68601,I3888&lt;=68801),"Zlínský kraj",(IF(AND(I3888&gt;=75501,I3888&lt;=76901),"Zlínský kraj",(IF(AND(I3888&gt;=70030,I3888&lt;=74901),"Moravskoslezský kraj",(IF(AND(I3888&gt;=75000,I3888&lt;=75368),"Olomoucký kraj",(IF(AND(I3888&gt;=77200,I3888&lt;=79862),"Olomoucký kraj",(IF(AND(I3888&gt;=50011,I3888&lt;=50301),"Královéhradecký kraj",(IF(AND(I3888&gt;=54301,I3888&lt;=54303),"Královéhradecký kraj","0")))))))))))))))))))))))))))))))))))))))))))))))</f>
        <v>Jihomoravský kraj</v>
      </c>
      <c r="AB3888" t="s">
        <v>998</v>
      </c>
      <c r="AD3888" t="s">
        <v>998</v>
      </c>
      <c r="AE3888" t="s">
        <v>998</v>
      </c>
      <c r="AF3888" t="s">
        <v>998</v>
      </c>
      <c r="AG3888" s="107">
        <v>300</v>
      </c>
      <c r="AH3888" s="107">
        <v>0</v>
      </c>
      <c r="AI3888" s="107">
        <v>0</v>
      </c>
      <c r="AJ3888" t="s">
        <v>999</v>
      </c>
      <c r="AK3888" s="106">
        <v>44924</v>
      </c>
    </row>
    <row r="3889" spans="1:37" x14ac:dyDescent="0.45">
      <c r="A3889" t="s">
        <v>1061</v>
      </c>
      <c r="B3889" t="s">
        <v>3348</v>
      </c>
      <c r="C3889" t="s">
        <v>990</v>
      </c>
      <c r="D3889" t="s">
        <v>3349</v>
      </c>
      <c r="E3889" t="s">
        <v>992</v>
      </c>
      <c r="F3889" t="s">
        <v>3350</v>
      </c>
      <c r="G3889">
        <v>172</v>
      </c>
      <c r="H3889" t="s">
        <v>3350</v>
      </c>
      <c r="I3889">
        <v>66471</v>
      </c>
      <c r="K3889" t="s">
        <v>3351</v>
      </c>
      <c r="L3889" s="106">
        <v>39554</v>
      </c>
      <c r="M3889">
        <v>14595877</v>
      </c>
      <c r="N3889" t="s">
        <v>1144</v>
      </c>
      <c r="O3889" t="s">
        <v>12</v>
      </c>
      <c r="P3889" t="s">
        <v>997</v>
      </c>
      <c r="R3889" s="109" t="str">
        <f>IF(OR(P3889="SB",Q3889="SB"),"SB",0)</f>
        <v>SB</v>
      </c>
      <c r="T3889" s="110" t="s">
        <v>998</v>
      </c>
      <c r="V3889" s="113" t="str">
        <f>IF(AND(I3889&gt;=10000,I3889&lt;=19900),"Praha",(IF(AND(I3889&gt;=25001,I3889&lt;=29501),"Středočeský kraj",(IF(AND(I3889&gt;=30100,I3889&lt;=34972),"Středočeský kraj",(IF(AND(I3889&gt;=35002,I3889&lt;=36271),"Karlovarský kraj",(IF(AND(I3889&gt;=37001,I3889&lt;=39201),"Jihočeský kraj",(IF(AND(I3889&gt;=39701,I3889&lt;=39901),"Jihočeský kraj",(IF(AND(I3889&gt;=39301,I3889&lt;=39601),"Kraj Vysočina",(IF(AND(I3889&gt;=58001,I3889&lt;=59501),"Kraj Vysočina",(IF(AND(I3889&gt;=67401,I3889&lt;=67602),"Kraj Vysočina",(IF(AND(I3889&gt;=40001,I3889&lt;=44101),"Ústecký kraj",(IF(AND(I3889&gt;=46001,I3889&lt;=47201),"Liberecký kraj",(IF(AND(I3889&gt;=51202,I3889&lt;=51401),"Liberecký kraj",(IF(AND(I3889&gt;=53002,I3889&lt;=53976),"Pardubický kraj",(IF(AND(I3889&gt;=56002,I3889&lt;=57201),"Pardubický kraj",(IF(AND(I3889&gt;=60200,I3889&lt;=67201),"Jihomoravský kraj",(IF(AND(I3889&gt;=67801,I3889&lt;=68501),"Jihomoravský kraj",(IF(AND(I3889&gt;=69002,I3889&lt;=69801),"Jihomoravský kraj",(IF(AND(I3889&gt;=68601,I3889&lt;=68801),"Zlínský kraj",(IF(AND(I3889&gt;=75501,I3889&lt;=76901),"Zlínský kraj",(IF(AND(I3889&gt;=70030,I3889&lt;=74901),"Moravskoslezský kraj",(IF(AND(I3889&gt;=75000,I3889&lt;=75368),"Olomoucký kraj",(IF(AND(I3889&gt;=77200,I3889&lt;=79862),"Olomoucký kraj",(IF(AND(I3889&gt;=50011,I3889&lt;=50301),"Královéhradecký kraj",(IF(AND(I3889&gt;=54301,I3889&lt;=54303),"Královéhradecký kraj","0")))))))))))))))))))))))))))))))))))))))))))))))</f>
        <v>Jihomoravský kraj</v>
      </c>
      <c r="AB3889" t="s">
        <v>998</v>
      </c>
      <c r="AD3889" t="s">
        <v>998</v>
      </c>
      <c r="AE3889" t="s">
        <v>998</v>
      </c>
      <c r="AF3889" t="s">
        <v>998</v>
      </c>
      <c r="AG3889" s="107">
        <v>300</v>
      </c>
      <c r="AH3889" s="107">
        <v>0</v>
      </c>
      <c r="AI3889" s="107">
        <v>0</v>
      </c>
      <c r="AJ3889" t="s">
        <v>999</v>
      </c>
      <c r="AK3889" s="106">
        <v>44877</v>
      </c>
    </row>
    <row r="3890" spans="1:37" x14ac:dyDescent="0.45">
      <c r="A3890" t="s">
        <v>1980</v>
      </c>
      <c r="B3890" t="s">
        <v>15193</v>
      </c>
      <c r="C3890" t="s">
        <v>990</v>
      </c>
      <c r="D3890" t="s">
        <v>15194</v>
      </c>
      <c r="E3890" t="s">
        <v>992</v>
      </c>
      <c r="F3890" t="s">
        <v>15191</v>
      </c>
      <c r="G3890">
        <v>16</v>
      </c>
      <c r="H3890" t="s">
        <v>15191</v>
      </c>
      <c r="I3890">
        <v>66471</v>
      </c>
      <c r="K3890" t="s">
        <v>15195</v>
      </c>
      <c r="L3890" s="106">
        <v>28990</v>
      </c>
      <c r="M3890">
        <v>14628718</v>
      </c>
      <c r="N3890" t="s">
        <v>996</v>
      </c>
      <c r="O3890" t="s">
        <v>12</v>
      </c>
      <c r="P3890" t="s">
        <v>997</v>
      </c>
      <c r="R3890" s="109" t="str">
        <f>IF(OR(P3890="SB",Q3890="SB"),"SB",0)</f>
        <v>SB</v>
      </c>
      <c r="T3890" s="110" t="s">
        <v>998</v>
      </c>
      <c r="V3890" s="113" t="str">
        <f>IF(AND(I3890&gt;=10000,I3890&lt;=19900),"Praha",(IF(AND(I3890&gt;=25001,I3890&lt;=29501),"Středočeský kraj",(IF(AND(I3890&gt;=30100,I3890&lt;=34972),"Středočeský kraj",(IF(AND(I3890&gt;=35002,I3890&lt;=36271),"Karlovarský kraj",(IF(AND(I3890&gt;=37001,I3890&lt;=39201),"Jihočeský kraj",(IF(AND(I3890&gt;=39701,I3890&lt;=39901),"Jihočeský kraj",(IF(AND(I3890&gt;=39301,I3890&lt;=39601),"Kraj Vysočina",(IF(AND(I3890&gt;=58001,I3890&lt;=59501),"Kraj Vysočina",(IF(AND(I3890&gt;=67401,I3890&lt;=67602),"Kraj Vysočina",(IF(AND(I3890&gt;=40001,I3890&lt;=44101),"Ústecký kraj",(IF(AND(I3890&gt;=46001,I3890&lt;=47201),"Liberecký kraj",(IF(AND(I3890&gt;=51202,I3890&lt;=51401),"Liberecký kraj",(IF(AND(I3890&gt;=53002,I3890&lt;=53976),"Pardubický kraj",(IF(AND(I3890&gt;=56002,I3890&lt;=57201),"Pardubický kraj",(IF(AND(I3890&gt;=60200,I3890&lt;=67201),"Jihomoravský kraj",(IF(AND(I3890&gt;=67801,I3890&lt;=68501),"Jihomoravský kraj",(IF(AND(I3890&gt;=69002,I3890&lt;=69801),"Jihomoravský kraj",(IF(AND(I3890&gt;=68601,I3890&lt;=68801),"Zlínský kraj",(IF(AND(I3890&gt;=75501,I3890&lt;=76901),"Zlínský kraj",(IF(AND(I3890&gt;=70030,I3890&lt;=74901),"Moravskoslezský kraj",(IF(AND(I3890&gt;=75000,I3890&lt;=75368),"Olomoucký kraj",(IF(AND(I3890&gt;=77200,I3890&lt;=79862),"Olomoucký kraj",(IF(AND(I3890&gt;=50011,I3890&lt;=50301),"Královéhradecký kraj",(IF(AND(I3890&gt;=54301,I3890&lt;=54303),"Královéhradecký kraj","0")))))))))))))))))))))))))))))))))))))))))))))))</f>
        <v>Jihomoravský kraj</v>
      </c>
      <c r="AB3890" t="s">
        <v>998</v>
      </c>
      <c r="AD3890" t="s">
        <v>998</v>
      </c>
      <c r="AE3890" t="s">
        <v>998</v>
      </c>
      <c r="AF3890" t="s">
        <v>998</v>
      </c>
      <c r="AG3890" s="107">
        <v>0</v>
      </c>
      <c r="AH3890" s="107">
        <v>0</v>
      </c>
      <c r="AI3890" s="107">
        <v>0</v>
      </c>
      <c r="AJ3890" t="s">
        <v>1012</v>
      </c>
    </row>
    <row r="3891" spans="1:37" x14ac:dyDescent="0.45">
      <c r="A3891" t="s">
        <v>1013</v>
      </c>
      <c r="B3891" t="s">
        <v>12667</v>
      </c>
      <c r="C3891" t="s">
        <v>1002</v>
      </c>
      <c r="D3891" t="s">
        <v>12674</v>
      </c>
      <c r="E3891" t="s">
        <v>992</v>
      </c>
      <c r="F3891" t="s">
        <v>3774</v>
      </c>
      <c r="G3891">
        <v>111</v>
      </c>
      <c r="H3891" t="s">
        <v>12675</v>
      </c>
      <c r="I3891">
        <v>66481</v>
      </c>
      <c r="K3891" t="s">
        <v>12673</v>
      </c>
      <c r="L3891" s="106">
        <v>37816</v>
      </c>
      <c r="M3891">
        <v>14589716</v>
      </c>
      <c r="N3891" t="s">
        <v>1144</v>
      </c>
      <c r="O3891" t="s">
        <v>12</v>
      </c>
      <c r="P3891" t="s">
        <v>997</v>
      </c>
      <c r="R3891" s="109" t="str">
        <f>IF(OR(P3891="SB",Q3891="SB"),"SB",0)</f>
        <v>SB</v>
      </c>
      <c r="T3891" s="110" t="s">
        <v>998</v>
      </c>
      <c r="V3891" s="113" t="str">
        <f>IF(AND(I3891&gt;=10000,I3891&lt;=19900),"Praha",(IF(AND(I3891&gt;=25001,I3891&lt;=29501),"Středočeský kraj",(IF(AND(I3891&gt;=30100,I3891&lt;=34972),"Středočeský kraj",(IF(AND(I3891&gt;=35002,I3891&lt;=36271),"Karlovarský kraj",(IF(AND(I3891&gt;=37001,I3891&lt;=39201),"Jihočeský kraj",(IF(AND(I3891&gt;=39701,I3891&lt;=39901),"Jihočeský kraj",(IF(AND(I3891&gt;=39301,I3891&lt;=39601),"Kraj Vysočina",(IF(AND(I3891&gt;=58001,I3891&lt;=59501),"Kraj Vysočina",(IF(AND(I3891&gt;=67401,I3891&lt;=67602),"Kraj Vysočina",(IF(AND(I3891&gt;=40001,I3891&lt;=44101),"Ústecký kraj",(IF(AND(I3891&gt;=46001,I3891&lt;=47201),"Liberecký kraj",(IF(AND(I3891&gt;=51202,I3891&lt;=51401),"Liberecký kraj",(IF(AND(I3891&gt;=53002,I3891&lt;=53976),"Pardubický kraj",(IF(AND(I3891&gt;=56002,I3891&lt;=57201),"Pardubický kraj",(IF(AND(I3891&gt;=60200,I3891&lt;=67201),"Jihomoravský kraj",(IF(AND(I3891&gt;=67801,I3891&lt;=68501),"Jihomoravský kraj",(IF(AND(I3891&gt;=69002,I3891&lt;=69801),"Jihomoravský kraj",(IF(AND(I3891&gt;=68601,I3891&lt;=68801),"Zlínský kraj",(IF(AND(I3891&gt;=75501,I3891&lt;=76901),"Zlínský kraj",(IF(AND(I3891&gt;=70030,I3891&lt;=74901),"Moravskoslezský kraj",(IF(AND(I3891&gt;=75000,I3891&lt;=75368),"Olomoucký kraj",(IF(AND(I3891&gt;=77200,I3891&lt;=79862),"Olomoucký kraj",(IF(AND(I3891&gt;=50011,I3891&lt;=50301),"Královéhradecký kraj",(IF(AND(I3891&gt;=54301,I3891&lt;=54303),"Královéhradecký kraj","0")))))))))))))))))))))))))))))))))))))))))))))))</f>
        <v>Jihomoravský kraj</v>
      </c>
      <c r="AB3891" t="s">
        <v>998</v>
      </c>
      <c r="AD3891" t="s">
        <v>998</v>
      </c>
      <c r="AE3891" t="s">
        <v>998</v>
      </c>
      <c r="AF3891" t="s">
        <v>998</v>
      </c>
      <c r="AG3891" s="107">
        <v>300</v>
      </c>
      <c r="AH3891" s="107">
        <v>0</v>
      </c>
      <c r="AI3891" s="107">
        <v>0</v>
      </c>
      <c r="AJ3891" t="s">
        <v>999</v>
      </c>
      <c r="AK3891" s="106">
        <v>44923</v>
      </c>
    </row>
    <row r="3892" spans="1:37" x14ac:dyDescent="0.45">
      <c r="A3892" t="s">
        <v>1411</v>
      </c>
      <c r="B3892" t="s">
        <v>13490</v>
      </c>
      <c r="C3892" t="s">
        <v>990</v>
      </c>
      <c r="D3892" t="s">
        <v>13491</v>
      </c>
      <c r="E3892" t="s">
        <v>992</v>
      </c>
      <c r="F3892" t="s">
        <v>13492</v>
      </c>
      <c r="G3892">
        <v>224</v>
      </c>
      <c r="H3892" t="s">
        <v>13493</v>
      </c>
      <c r="I3892">
        <v>66481</v>
      </c>
      <c r="K3892" t="s">
        <v>13494</v>
      </c>
      <c r="L3892" s="106">
        <v>39410</v>
      </c>
      <c r="M3892">
        <v>14730263</v>
      </c>
      <c r="N3892" t="s">
        <v>996</v>
      </c>
      <c r="O3892" t="s">
        <v>12</v>
      </c>
      <c r="P3892" t="s">
        <v>997</v>
      </c>
      <c r="R3892" s="109" t="str">
        <f>IF(OR(P3892="SB",Q3892="SB"),"SB",0)</f>
        <v>SB</v>
      </c>
      <c r="T3892" s="110" t="s">
        <v>998</v>
      </c>
      <c r="V3892" s="113" t="str">
        <f>IF(AND(I3892&gt;=10000,I3892&lt;=19900),"Praha",(IF(AND(I3892&gt;=25001,I3892&lt;=29501),"Středočeský kraj",(IF(AND(I3892&gt;=30100,I3892&lt;=34972),"Středočeský kraj",(IF(AND(I3892&gt;=35002,I3892&lt;=36271),"Karlovarský kraj",(IF(AND(I3892&gt;=37001,I3892&lt;=39201),"Jihočeský kraj",(IF(AND(I3892&gt;=39701,I3892&lt;=39901),"Jihočeský kraj",(IF(AND(I3892&gt;=39301,I3892&lt;=39601),"Kraj Vysočina",(IF(AND(I3892&gt;=58001,I3892&lt;=59501),"Kraj Vysočina",(IF(AND(I3892&gt;=67401,I3892&lt;=67602),"Kraj Vysočina",(IF(AND(I3892&gt;=40001,I3892&lt;=44101),"Ústecký kraj",(IF(AND(I3892&gt;=46001,I3892&lt;=47201),"Liberecký kraj",(IF(AND(I3892&gt;=51202,I3892&lt;=51401),"Liberecký kraj",(IF(AND(I3892&gt;=53002,I3892&lt;=53976),"Pardubický kraj",(IF(AND(I3892&gt;=56002,I3892&lt;=57201),"Pardubický kraj",(IF(AND(I3892&gt;=60200,I3892&lt;=67201),"Jihomoravský kraj",(IF(AND(I3892&gt;=67801,I3892&lt;=68501),"Jihomoravský kraj",(IF(AND(I3892&gt;=69002,I3892&lt;=69801),"Jihomoravský kraj",(IF(AND(I3892&gt;=68601,I3892&lt;=68801),"Zlínský kraj",(IF(AND(I3892&gt;=75501,I3892&lt;=76901),"Zlínský kraj",(IF(AND(I3892&gt;=70030,I3892&lt;=74901),"Moravskoslezský kraj",(IF(AND(I3892&gt;=75000,I3892&lt;=75368),"Olomoucký kraj",(IF(AND(I3892&gt;=77200,I3892&lt;=79862),"Olomoucký kraj",(IF(AND(I3892&gt;=50011,I3892&lt;=50301),"Královéhradecký kraj",(IF(AND(I3892&gt;=54301,I3892&lt;=54303),"Královéhradecký kraj","0")))))))))))))))))))))))))))))))))))))))))))))))</f>
        <v>Jihomoravský kraj</v>
      </c>
      <c r="AB3892" t="s">
        <v>998</v>
      </c>
      <c r="AD3892" t="s">
        <v>998</v>
      </c>
      <c r="AE3892" t="s">
        <v>998</v>
      </c>
      <c r="AF3892" t="s">
        <v>998</v>
      </c>
      <c r="AG3892" s="107">
        <v>300</v>
      </c>
      <c r="AH3892" s="107">
        <v>0</v>
      </c>
      <c r="AI3892" s="107">
        <v>0</v>
      </c>
      <c r="AJ3892" t="s">
        <v>999</v>
      </c>
      <c r="AK3892" s="106">
        <v>44923</v>
      </c>
    </row>
    <row r="3893" spans="1:37" x14ac:dyDescent="0.45">
      <c r="A3893" t="s">
        <v>1112</v>
      </c>
      <c r="B3893" t="s">
        <v>15064</v>
      </c>
      <c r="C3893" t="s">
        <v>990</v>
      </c>
      <c r="D3893" t="s">
        <v>15065</v>
      </c>
      <c r="E3893" t="s">
        <v>992</v>
      </c>
      <c r="F3893" t="s">
        <v>5394</v>
      </c>
      <c r="G3893">
        <v>3</v>
      </c>
      <c r="H3893" t="s">
        <v>5394</v>
      </c>
      <c r="I3893">
        <v>66481</v>
      </c>
      <c r="K3893" t="s">
        <v>15066</v>
      </c>
      <c r="L3893" s="106">
        <v>36943</v>
      </c>
      <c r="M3893">
        <v>14643367</v>
      </c>
      <c r="N3893" t="s">
        <v>996</v>
      </c>
      <c r="O3893" t="s">
        <v>12</v>
      </c>
      <c r="P3893" t="s">
        <v>997</v>
      </c>
      <c r="R3893" s="109" t="str">
        <f>IF(OR(P3893="SB",Q3893="SB"),"SB",0)</f>
        <v>SB</v>
      </c>
      <c r="T3893" s="110" t="s">
        <v>998</v>
      </c>
      <c r="V3893" s="113" t="str">
        <f>IF(AND(I3893&gt;=10000,I3893&lt;=19900),"Praha",(IF(AND(I3893&gt;=25001,I3893&lt;=29501),"Středočeský kraj",(IF(AND(I3893&gt;=30100,I3893&lt;=34972),"Středočeský kraj",(IF(AND(I3893&gt;=35002,I3893&lt;=36271),"Karlovarský kraj",(IF(AND(I3893&gt;=37001,I3893&lt;=39201),"Jihočeský kraj",(IF(AND(I3893&gt;=39701,I3893&lt;=39901),"Jihočeský kraj",(IF(AND(I3893&gt;=39301,I3893&lt;=39601),"Kraj Vysočina",(IF(AND(I3893&gt;=58001,I3893&lt;=59501),"Kraj Vysočina",(IF(AND(I3893&gt;=67401,I3893&lt;=67602),"Kraj Vysočina",(IF(AND(I3893&gt;=40001,I3893&lt;=44101),"Ústecký kraj",(IF(AND(I3893&gt;=46001,I3893&lt;=47201),"Liberecký kraj",(IF(AND(I3893&gt;=51202,I3893&lt;=51401),"Liberecký kraj",(IF(AND(I3893&gt;=53002,I3893&lt;=53976),"Pardubický kraj",(IF(AND(I3893&gt;=56002,I3893&lt;=57201),"Pardubický kraj",(IF(AND(I3893&gt;=60200,I3893&lt;=67201),"Jihomoravský kraj",(IF(AND(I3893&gt;=67801,I3893&lt;=68501),"Jihomoravský kraj",(IF(AND(I3893&gt;=69002,I3893&lt;=69801),"Jihomoravský kraj",(IF(AND(I3893&gt;=68601,I3893&lt;=68801),"Zlínský kraj",(IF(AND(I3893&gt;=75501,I3893&lt;=76901),"Zlínský kraj",(IF(AND(I3893&gt;=70030,I3893&lt;=74901),"Moravskoslezský kraj",(IF(AND(I3893&gt;=75000,I3893&lt;=75368),"Olomoucký kraj",(IF(AND(I3893&gt;=77200,I3893&lt;=79862),"Olomoucký kraj",(IF(AND(I3893&gt;=50011,I3893&lt;=50301),"Královéhradecký kraj",(IF(AND(I3893&gt;=54301,I3893&lt;=54303),"Královéhradecký kraj","0")))))))))))))))))))))))))))))))))))))))))))))))</f>
        <v>Jihomoravský kraj</v>
      </c>
      <c r="AB3893" t="s">
        <v>998</v>
      </c>
      <c r="AD3893" t="s">
        <v>998</v>
      </c>
      <c r="AE3893" t="s">
        <v>998</v>
      </c>
      <c r="AF3893" t="s">
        <v>998</v>
      </c>
      <c r="AG3893" s="107">
        <v>300</v>
      </c>
      <c r="AH3893" s="107">
        <v>0</v>
      </c>
      <c r="AI3893" s="107">
        <v>0</v>
      </c>
      <c r="AJ3893" t="s">
        <v>999</v>
      </c>
      <c r="AK3893" s="106">
        <v>44924</v>
      </c>
    </row>
    <row r="3894" spans="1:37" x14ac:dyDescent="0.45">
      <c r="A3894" t="s">
        <v>1112</v>
      </c>
      <c r="B3894" t="s">
        <v>15228</v>
      </c>
      <c r="C3894" t="s">
        <v>990</v>
      </c>
      <c r="D3894" t="s">
        <v>15232</v>
      </c>
      <c r="E3894" t="s">
        <v>992</v>
      </c>
      <c r="F3894" t="s">
        <v>15233</v>
      </c>
      <c r="G3894">
        <v>96</v>
      </c>
      <c r="H3894" t="s">
        <v>15233</v>
      </c>
      <c r="I3894">
        <v>66481</v>
      </c>
      <c r="K3894" t="s">
        <v>15234</v>
      </c>
      <c r="L3894" s="106">
        <v>39655</v>
      </c>
      <c r="M3894">
        <v>14621442</v>
      </c>
      <c r="N3894" t="s">
        <v>996</v>
      </c>
      <c r="O3894" t="s">
        <v>12</v>
      </c>
      <c r="P3894" t="s">
        <v>997</v>
      </c>
      <c r="R3894" s="109" t="str">
        <f>IF(OR(P3894="SB",Q3894="SB"),"SB",0)</f>
        <v>SB</v>
      </c>
      <c r="T3894" s="110" t="s">
        <v>998</v>
      </c>
      <c r="V3894" s="113" t="str">
        <f>IF(AND(I3894&gt;=10000,I3894&lt;=19900),"Praha",(IF(AND(I3894&gt;=25001,I3894&lt;=29501),"Středočeský kraj",(IF(AND(I3894&gt;=30100,I3894&lt;=34972),"Středočeský kraj",(IF(AND(I3894&gt;=35002,I3894&lt;=36271),"Karlovarský kraj",(IF(AND(I3894&gt;=37001,I3894&lt;=39201),"Jihočeský kraj",(IF(AND(I3894&gt;=39701,I3894&lt;=39901),"Jihočeský kraj",(IF(AND(I3894&gt;=39301,I3894&lt;=39601),"Kraj Vysočina",(IF(AND(I3894&gt;=58001,I3894&lt;=59501),"Kraj Vysočina",(IF(AND(I3894&gt;=67401,I3894&lt;=67602),"Kraj Vysočina",(IF(AND(I3894&gt;=40001,I3894&lt;=44101),"Ústecký kraj",(IF(AND(I3894&gt;=46001,I3894&lt;=47201),"Liberecký kraj",(IF(AND(I3894&gt;=51202,I3894&lt;=51401),"Liberecký kraj",(IF(AND(I3894&gt;=53002,I3894&lt;=53976),"Pardubický kraj",(IF(AND(I3894&gt;=56002,I3894&lt;=57201),"Pardubický kraj",(IF(AND(I3894&gt;=60200,I3894&lt;=67201),"Jihomoravský kraj",(IF(AND(I3894&gt;=67801,I3894&lt;=68501),"Jihomoravský kraj",(IF(AND(I3894&gt;=69002,I3894&lt;=69801),"Jihomoravský kraj",(IF(AND(I3894&gt;=68601,I3894&lt;=68801),"Zlínský kraj",(IF(AND(I3894&gt;=75501,I3894&lt;=76901),"Zlínský kraj",(IF(AND(I3894&gt;=70030,I3894&lt;=74901),"Moravskoslezský kraj",(IF(AND(I3894&gt;=75000,I3894&lt;=75368),"Olomoucký kraj",(IF(AND(I3894&gt;=77200,I3894&lt;=79862),"Olomoucký kraj",(IF(AND(I3894&gt;=50011,I3894&lt;=50301),"Královéhradecký kraj",(IF(AND(I3894&gt;=54301,I3894&lt;=54303),"Královéhradecký kraj","0")))))))))))))))))))))))))))))))))))))))))))))))</f>
        <v>Jihomoravský kraj</v>
      </c>
      <c r="AB3894" t="s">
        <v>998</v>
      </c>
      <c r="AD3894" t="s">
        <v>998</v>
      </c>
      <c r="AE3894" t="s">
        <v>998</v>
      </c>
      <c r="AF3894" t="s">
        <v>998</v>
      </c>
      <c r="AG3894" s="107">
        <v>300</v>
      </c>
      <c r="AH3894" s="107">
        <v>0</v>
      </c>
      <c r="AI3894" s="107">
        <v>0</v>
      </c>
      <c r="AJ3894" t="s">
        <v>999</v>
      </c>
      <c r="AK3894" s="106">
        <v>44923</v>
      </c>
    </row>
    <row r="3895" spans="1:37" x14ac:dyDescent="0.45">
      <c r="A3895" t="s">
        <v>1408</v>
      </c>
      <c r="B3895" t="s">
        <v>13414</v>
      </c>
      <c r="C3895" t="s">
        <v>1002</v>
      </c>
      <c r="D3895" t="s">
        <v>13415</v>
      </c>
      <c r="E3895" t="s">
        <v>992</v>
      </c>
      <c r="F3895" t="s">
        <v>2683</v>
      </c>
      <c r="G3895">
        <v>120</v>
      </c>
      <c r="H3895" t="s">
        <v>13416</v>
      </c>
      <c r="I3895">
        <v>66483</v>
      </c>
      <c r="K3895" t="s">
        <v>13417</v>
      </c>
      <c r="L3895" s="106">
        <v>41239</v>
      </c>
      <c r="M3895">
        <v>14747946</v>
      </c>
      <c r="N3895" t="s">
        <v>996</v>
      </c>
      <c r="O3895" t="s">
        <v>12</v>
      </c>
      <c r="P3895" t="s">
        <v>997</v>
      </c>
      <c r="R3895" s="109" t="str">
        <f>IF(OR(P3895="SB",Q3895="SB"),"SB",0)</f>
        <v>SB</v>
      </c>
      <c r="T3895" s="110" t="s">
        <v>998</v>
      </c>
      <c r="V3895" s="113" t="str">
        <f>IF(AND(I3895&gt;=10000,I3895&lt;=19900),"Praha",(IF(AND(I3895&gt;=25001,I3895&lt;=29501),"Středočeský kraj",(IF(AND(I3895&gt;=30100,I3895&lt;=34972),"Středočeský kraj",(IF(AND(I3895&gt;=35002,I3895&lt;=36271),"Karlovarský kraj",(IF(AND(I3895&gt;=37001,I3895&lt;=39201),"Jihočeský kraj",(IF(AND(I3895&gt;=39701,I3895&lt;=39901),"Jihočeský kraj",(IF(AND(I3895&gt;=39301,I3895&lt;=39601),"Kraj Vysočina",(IF(AND(I3895&gt;=58001,I3895&lt;=59501),"Kraj Vysočina",(IF(AND(I3895&gt;=67401,I3895&lt;=67602),"Kraj Vysočina",(IF(AND(I3895&gt;=40001,I3895&lt;=44101),"Ústecký kraj",(IF(AND(I3895&gt;=46001,I3895&lt;=47201),"Liberecký kraj",(IF(AND(I3895&gt;=51202,I3895&lt;=51401),"Liberecký kraj",(IF(AND(I3895&gt;=53002,I3895&lt;=53976),"Pardubický kraj",(IF(AND(I3895&gt;=56002,I3895&lt;=57201),"Pardubický kraj",(IF(AND(I3895&gt;=60200,I3895&lt;=67201),"Jihomoravský kraj",(IF(AND(I3895&gt;=67801,I3895&lt;=68501),"Jihomoravský kraj",(IF(AND(I3895&gt;=69002,I3895&lt;=69801),"Jihomoravský kraj",(IF(AND(I3895&gt;=68601,I3895&lt;=68801),"Zlínský kraj",(IF(AND(I3895&gt;=75501,I3895&lt;=76901),"Zlínský kraj",(IF(AND(I3895&gt;=70030,I3895&lt;=74901),"Moravskoslezský kraj",(IF(AND(I3895&gt;=75000,I3895&lt;=75368),"Olomoucký kraj",(IF(AND(I3895&gt;=77200,I3895&lt;=79862),"Olomoucký kraj",(IF(AND(I3895&gt;=50011,I3895&lt;=50301),"Královéhradecký kraj",(IF(AND(I3895&gt;=54301,I3895&lt;=54303),"Královéhradecký kraj","0")))))))))))))))))))))))))))))))))))))))))))))))</f>
        <v>Jihomoravský kraj</v>
      </c>
      <c r="AB3895" t="s">
        <v>998</v>
      </c>
      <c r="AD3895" t="s">
        <v>998</v>
      </c>
      <c r="AE3895" t="s">
        <v>998</v>
      </c>
      <c r="AF3895" t="s">
        <v>998</v>
      </c>
      <c r="AG3895" s="107">
        <v>300</v>
      </c>
      <c r="AH3895" s="107">
        <v>0</v>
      </c>
      <c r="AI3895" s="107">
        <v>0</v>
      </c>
      <c r="AJ3895" t="s">
        <v>999</v>
      </c>
      <c r="AK3895" s="106">
        <v>44923</v>
      </c>
    </row>
    <row r="3896" spans="1:37" x14ac:dyDescent="0.45">
      <c r="A3896" t="s">
        <v>1129</v>
      </c>
      <c r="B3896" t="s">
        <v>11371</v>
      </c>
      <c r="C3896" t="s">
        <v>990</v>
      </c>
      <c r="D3896" t="s">
        <v>11378</v>
      </c>
      <c r="E3896" t="s">
        <v>992</v>
      </c>
      <c r="F3896" t="s">
        <v>11379</v>
      </c>
      <c r="G3896">
        <v>191</v>
      </c>
      <c r="H3896" t="s">
        <v>5731</v>
      </c>
      <c r="I3896">
        <v>66484</v>
      </c>
      <c r="K3896" t="s">
        <v>11374</v>
      </c>
      <c r="L3896" s="106">
        <v>28641</v>
      </c>
      <c r="M3896">
        <v>10860266</v>
      </c>
      <c r="N3896" t="s">
        <v>996</v>
      </c>
      <c r="O3896" t="s">
        <v>12</v>
      </c>
      <c r="P3896" t="s">
        <v>997</v>
      </c>
      <c r="R3896" s="109" t="str">
        <f>IF(OR(P3896="SB",Q3896="SB"),"SB",0)</f>
        <v>SB</v>
      </c>
      <c r="T3896" s="110">
        <v>11712</v>
      </c>
      <c r="U3896" t="s">
        <v>19633</v>
      </c>
      <c r="V3896" s="113" t="str">
        <f>IF(AND(I3896&gt;=10000,I3896&lt;=19900),"Praha",(IF(AND(I3896&gt;=25001,I3896&lt;=29501),"Středočeský kraj",(IF(AND(I3896&gt;=30100,I3896&lt;=34972),"Středočeský kraj",(IF(AND(I3896&gt;=35002,I3896&lt;=36271),"Karlovarský kraj",(IF(AND(I3896&gt;=37001,I3896&lt;=39201),"Jihočeský kraj",(IF(AND(I3896&gt;=39701,I3896&lt;=39901),"Jihočeský kraj",(IF(AND(I3896&gt;=39301,I3896&lt;=39601),"Kraj Vysočina",(IF(AND(I3896&gt;=58001,I3896&lt;=59501),"Kraj Vysočina",(IF(AND(I3896&gt;=67401,I3896&lt;=67602),"Kraj Vysočina",(IF(AND(I3896&gt;=40001,I3896&lt;=44101),"Ústecký kraj",(IF(AND(I3896&gt;=46001,I3896&lt;=47201),"Liberecký kraj",(IF(AND(I3896&gt;=51202,I3896&lt;=51401),"Liberecký kraj",(IF(AND(I3896&gt;=53002,I3896&lt;=53976),"Pardubický kraj",(IF(AND(I3896&gt;=56002,I3896&lt;=57201),"Pardubický kraj",(IF(AND(I3896&gt;=60200,I3896&lt;=67201),"Jihomoravský kraj",(IF(AND(I3896&gt;=67801,I3896&lt;=68501),"Jihomoravský kraj",(IF(AND(I3896&gt;=69002,I3896&lt;=69801),"Jihomoravský kraj",(IF(AND(I3896&gt;=68601,I3896&lt;=68801),"Zlínský kraj",(IF(AND(I3896&gt;=75501,I3896&lt;=76901),"Zlínský kraj",(IF(AND(I3896&gt;=70030,I3896&lt;=74901),"Moravskoslezský kraj",(IF(AND(I3896&gt;=75000,I3896&lt;=75368),"Olomoucký kraj",(IF(AND(I3896&gt;=77200,I3896&lt;=79862),"Olomoucký kraj",(IF(AND(I3896&gt;=50011,I3896&lt;=50301),"Královéhradecký kraj",(IF(AND(I3896&gt;=54301,I3896&lt;=54303),"Královéhradecký kraj","0")))))))))))))))))))))))))))))))))))))))))))))))</f>
        <v>Jihomoravský kraj</v>
      </c>
      <c r="AD3896" t="s">
        <v>998</v>
      </c>
      <c r="AE3896" t="s">
        <v>998</v>
      </c>
      <c r="AF3896" t="s">
        <v>998</v>
      </c>
      <c r="AG3896" s="107">
        <v>0</v>
      </c>
      <c r="AH3896" s="107">
        <v>0</v>
      </c>
      <c r="AI3896" s="107">
        <v>0</v>
      </c>
      <c r="AJ3896" t="s">
        <v>1012</v>
      </c>
    </row>
    <row r="3897" spans="1:37" x14ac:dyDescent="0.45">
      <c r="A3897" t="s">
        <v>1026</v>
      </c>
      <c r="B3897" t="s">
        <v>13890</v>
      </c>
      <c r="C3897" t="s">
        <v>990</v>
      </c>
      <c r="D3897" t="s">
        <v>13896</v>
      </c>
      <c r="E3897" t="s">
        <v>992</v>
      </c>
      <c r="F3897" t="s">
        <v>1110</v>
      </c>
      <c r="G3897">
        <v>313</v>
      </c>
      <c r="H3897" t="s">
        <v>7141</v>
      </c>
      <c r="I3897">
        <v>66484</v>
      </c>
      <c r="K3897" t="s">
        <v>13897</v>
      </c>
      <c r="L3897" s="106">
        <v>29061</v>
      </c>
      <c r="M3897">
        <v>10861680</v>
      </c>
      <c r="N3897" t="s">
        <v>996</v>
      </c>
      <c r="O3897" t="s">
        <v>12</v>
      </c>
      <c r="P3897" t="s">
        <v>997</v>
      </c>
      <c r="R3897" s="109" t="str">
        <f>IF(OR(P3897="SB",Q3897="SB"),"SB",0)</f>
        <v>SB</v>
      </c>
      <c r="T3897" s="110">
        <v>11784</v>
      </c>
      <c r="U3897" t="s">
        <v>19633</v>
      </c>
      <c r="V3897" s="113" t="str">
        <f>IF(AND(I3897&gt;=10000,I3897&lt;=19900),"Praha",(IF(AND(I3897&gt;=25001,I3897&lt;=29501),"Středočeský kraj",(IF(AND(I3897&gt;=30100,I3897&lt;=34972),"Středočeský kraj",(IF(AND(I3897&gt;=35002,I3897&lt;=36271),"Karlovarský kraj",(IF(AND(I3897&gt;=37001,I3897&lt;=39201),"Jihočeský kraj",(IF(AND(I3897&gt;=39701,I3897&lt;=39901),"Jihočeský kraj",(IF(AND(I3897&gt;=39301,I3897&lt;=39601),"Kraj Vysočina",(IF(AND(I3897&gt;=58001,I3897&lt;=59501),"Kraj Vysočina",(IF(AND(I3897&gt;=67401,I3897&lt;=67602),"Kraj Vysočina",(IF(AND(I3897&gt;=40001,I3897&lt;=44101),"Ústecký kraj",(IF(AND(I3897&gt;=46001,I3897&lt;=47201),"Liberecký kraj",(IF(AND(I3897&gt;=51202,I3897&lt;=51401),"Liberecký kraj",(IF(AND(I3897&gt;=53002,I3897&lt;=53976),"Pardubický kraj",(IF(AND(I3897&gt;=56002,I3897&lt;=57201),"Pardubický kraj",(IF(AND(I3897&gt;=60200,I3897&lt;=67201),"Jihomoravský kraj",(IF(AND(I3897&gt;=67801,I3897&lt;=68501),"Jihomoravský kraj",(IF(AND(I3897&gt;=69002,I3897&lt;=69801),"Jihomoravský kraj",(IF(AND(I3897&gt;=68601,I3897&lt;=68801),"Zlínský kraj",(IF(AND(I3897&gt;=75501,I3897&lt;=76901),"Zlínský kraj",(IF(AND(I3897&gt;=70030,I3897&lt;=74901),"Moravskoslezský kraj",(IF(AND(I3897&gt;=75000,I3897&lt;=75368),"Olomoucký kraj",(IF(AND(I3897&gt;=77200,I3897&lt;=79862),"Olomoucký kraj",(IF(AND(I3897&gt;=50011,I3897&lt;=50301),"Královéhradecký kraj",(IF(AND(I3897&gt;=54301,I3897&lt;=54303),"Královéhradecký kraj","0")))))))))))))))))))))))))))))))))))))))))))))))</f>
        <v>Jihomoravský kraj</v>
      </c>
      <c r="AD3897" t="s">
        <v>998</v>
      </c>
      <c r="AE3897" t="s">
        <v>998</v>
      </c>
      <c r="AF3897" t="s">
        <v>998</v>
      </c>
      <c r="AG3897" s="107">
        <v>0</v>
      </c>
      <c r="AH3897" s="107">
        <v>0</v>
      </c>
      <c r="AI3897" s="107">
        <v>0</v>
      </c>
      <c r="AJ3897" t="s">
        <v>1012</v>
      </c>
    </row>
    <row r="3898" spans="1:37" x14ac:dyDescent="0.45">
      <c r="A3898" t="s">
        <v>5413</v>
      </c>
      <c r="B3898" t="s">
        <v>12206</v>
      </c>
      <c r="C3898" t="s">
        <v>1002</v>
      </c>
      <c r="D3898" t="s">
        <v>12207</v>
      </c>
      <c r="E3898" t="s">
        <v>992</v>
      </c>
      <c r="F3898" t="s">
        <v>3167</v>
      </c>
      <c r="G3898">
        <v>622</v>
      </c>
      <c r="H3898" t="s">
        <v>6277</v>
      </c>
      <c r="I3898">
        <v>66484</v>
      </c>
      <c r="K3898" t="s">
        <v>12208</v>
      </c>
      <c r="L3898" s="106">
        <v>40129</v>
      </c>
      <c r="M3898">
        <v>14612853</v>
      </c>
      <c r="N3898" t="s">
        <v>996</v>
      </c>
      <c r="O3898" t="s">
        <v>12</v>
      </c>
      <c r="P3898" t="s">
        <v>997</v>
      </c>
      <c r="R3898" s="109" t="str">
        <f>IF(OR(P3898="SB",Q3898="SB"),"SB",0)</f>
        <v>SB</v>
      </c>
      <c r="T3898" s="110" t="s">
        <v>998</v>
      </c>
      <c r="V3898" s="113" t="str">
        <f>IF(AND(I3898&gt;=10000,I3898&lt;=19900),"Praha",(IF(AND(I3898&gt;=25001,I3898&lt;=29501),"Středočeský kraj",(IF(AND(I3898&gt;=30100,I3898&lt;=34972),"Středočeský kraj",(IF(AND(I3898&gt;=35002,I3898&lt;=36271),"Karlovarský kraj",(IF(AND(I3898&gt;=37001,I3898&lt;=39201),"Jihočeský kraj",(IF(AND(I3898&gt;=39701,I3898&lt;=39901),"Jihočeský kraj",(IF(AND(I3898&gt;=39301,I3898&lt;=39601),"Kraj Vysočina",(IF(AND(I3898&gt;=58001,I3898&lt;=59501),"Kraj Vysočina",(IF(AND(I3898&gt;=67401,I3898&lt;=67602),"Kraj Vysočina",(IF(AND(I3898&gt;=40001,I3898&lt;=44101),"Ústecký kraj",(IF(AND(I3898&gt;=46001,I3898&lt;=47201),"Liberecký kraj",(IF(AND(I3898&gt;=51202,I3898&lt;=51401),"Liberecký kraj",(IF(AND(I3898&gt;=53002,I3898&lt;=53976),"Pardubický kraj",(IF(AND(I3898&gt;=56002,I3898&lt;=57201),"Pardubický kraj",(IF(AND(I3898&gt;=60200,I3898&lt;=67201),"Jihomoravský kraj",(IF(AND(I3898&gt;=67801,I3898&lt;=68501),"Jihomoravský kraj",(IF(AND(I3898&gt;=69002,I3898&lt;=69801),"Jihomoravský kraj",(IF(AND(I3898&gt;=68601,I3898&lt;=68801),"Zlínský kraj",(IF(AND(I3898&gt;=75501,I3898&lt;=76901),"Zlínský kraj",(IF(AND(I3898&gt;=70030,I3898&lt;=74901),"Moravskoslezský kraj",(IF(AND(I3898&gt;=75000,I3898&lt;=75368),"Olomoucký kraj",(IF(AND(I3898&gt;=77200,I3898&lt;=79862),"Olomoucký kraj",(IF(AND(I3898&gt;=50011,I3898&lt;=50301),"Královéhradecký kraj",(IF(AND(I3898&gt;=54301,I3898&lt;=54303),"Královéhradecký kraj","0")))))))))))))))))))))))))))))))))))))))))))))))</f>
        <v>Jihomoravský kraj</v>
      </c>
      <c r="AB3898" t="s">
        <v>998</v>
      </c>
      <c r="AD3898" t="s">
        <v>998</v>
      </c>
      <c r="AE3898" t="s">
        <v>998</v>
      </c>
      <c r="AF3898" t="s">
        <v>998</v>
      </c>
      <c r="AG3898" s="107">
        <v>300</v>
      </c>
      <c r="AH3898" s="107">
        <v>0</v>
      </c>
      <c r="AI3898" s="107">
        <v>0</v>
      </c>
      <c r="AJ3898" t="s">
        <v>999</v>
      </c>
      <c r="AK3898" s="106">
        <v>44923</v>
      </c>
    </row>
    <row r="3899" spans="1:37" x14ac:dyDescent="0.45">
      <c r="A3899" t="s">
        <v>1213</v>
      </c>
      <c r="B3899" t="s">
        <v>15910</v>
      </c>
      <c r="C3899" t="s">
        <v>1002</v>
      </c>
      <c r="D3899" t="s">
        <v>15915</v>
      </c>
      <c r="E3899" t="s">
        <v>992</v>
      </c>
      <c r="F3899" t="s">
        <v>15916</v>
      </c>
      <c r="G3899">
        <v>93</v>
      </c>
      <c r="H3899" t="s">
        <v>15916</v>
      </c>
      <c r="I3899">
        <v>66484</v>
      </c>
      <c r="K3899" t="s">
        <v>15917</v>
      </c>
      <c r="L3899" s="106">
        <v>38824</v>
      </c>
      <c r="M3899">
        <v>14600325</v>
      </c>
      <c r="N3899" t="s">
        <v>1431</v>
      </c>
      <c r="O3899" t="s">
        <v>1282</v>
      </c>
      <c r="P3899" t="s">
        <v>997</v>
      </c>
      <c r="R3899" s="109" t="str">
        <f>IF(OR(P3899="SB",Q3899="SB"),"SB",0)</f>
        <v>SB</v>
      </c>
      <c r="T3899" s="110" t="s">
        <v>998</v>
      </c>
      <c r="V3899" s="113" t="str">
        <f>IF(AND(I3899&gt;=10000,I3899&lt;=19900),"Praha",(IF(AND(I3899&gt;=25001,I3899&lt;=29501),"Středočeský kraj",(IF(AND(I3899&gt;=30100,I3899&lt;=34972),"Středočeský kraj",(IF(AND(I3899&gt;=35002,I3899&lt;=36271),"Karlovarský kraj",(IF(AND(I3899&gt;=37001,I3899&lt;=39201),"Jihočeský kraj",(IF(AND(I3899&gt;=39701,I3899&lt;=39901),"Jihočeský kraj",(IF(AND(I3899&gt;=39301,I3899&lt;=39601),"Kraj Vysočina",(IF(AND(I3899&gt;=58001,I3899&lt;=59501),"Kraj Vysočina",(IF(AND(I3899&gt;=67401,I3899&lt;=67602),"Kraj Vysočina",(IF(AND(I3899&gt;=40001,I3899&lt;=44101),"Ústecký kraj",(IF(AND(I3899&gt;=46001,I3899&lt;=47201),"Liberecký kraj",(IF(AND(I3899&gt;=51202,I3899&lt;=51401),"Liberecký kraj",(IF(AND(I3899&gt;=53002,I3899&lt;=53976),"Pardubický kraj",(IF(AND(I3899&gt;=56002,I3899&lt;=57201),"Pardubický kraj",(IF(AND(I3899&gt;=60200,I3899&lt;=67201),"Jihomoravský kraj",(IF(AND(I3899&gt;=67801,I3899&lt;=68501),"Jihomoravský kraj",(IF(AND(I3899&gt;=69002,I3899&lt;=69801),"Jihomoravský kraj",(IF(AND(I3899&gt;=68601,I3899&lt;=68801),"Zlínský kraj",(IF(AND(I3899&gt;=75501,I3899&lt;=76901),"Zlínský kraj",(IF(AND(I3899&gt;=70030,I3899&lt;=74901),"Moravskoslezský kraj",(IF(AND(I3899&gt;=75000,I3899&lt;=75368),"Olomoucký kraj",(IF(AND(I3899&gt;=77200,I3899&lt;=79862),"Olomoucký kraj",(IF(AND(I3899&gt;=50011,I3899&lt;=50301),"Královéhradecký kraj",(IF(AND(I3899&gt;=54301,I3899&lt;=54303),"Královéhradecký kraj","0")))))))))))))))))))))))))))))))))))))))))))))))</f>
        <v>Jihomoravský kraj</v>
      </c>
      <c r="AB3899" t="s">
        <v>998</v>
      </c>
      <c r="AD3899" t="s">
        <v>998</v>
      </c>
      <c r="AE3899" t="s">
        <v>998</v>
      </c>
      <c r="AF3899" t="s">
        <v>998</v>
      </c>
      <c r="AG3899" s="107">
        <v>300</v>
      </c>
      <c r="AH3899" s="107">
        <v>0</v>
      </c>
      <c r="AI3899" s="107">
        <v>0</v>
      </c>
      <c r="AJ3899" t="s">
        <v>999</v>
      </c>
      <c r="AK3899" s="106">
        <v>44920</v>
      </c>
    </row>
    <row r="3900" spans="1:37" x14ac:dyDescent="0.45">
      <c r="A3900" t="s">
        <v>1411</v>
      </c>
      <c r="B3900" t="s">
        <v>18798</v>
      </c>
      <c r="C3900" t="s">
        <v>990</v>
      </c>
      <c r="D3900" t="s">
        <v>18801</v>
      </c>
      <c r="E3900" t="s">
        <v>992</v>
      </c>
      <c r="F3900" t="s">
        <v>11033</v>
      </c>
      <c r="G3900">
        <v>233</v>
      </c>
      <c r="H3900" t="s">
        <v>6277</v>
      </c>
      <c r="I3900">
        <v>66484</v>
      </c>
      <c r="K3900" t="s">
        <v>18802</v>
      </c>
      <c r="L3900" s="106">
        <v>40242</v>
      </c>
      <c r="M3900">
        <v>14724102</v>
      </c>
      <c r="N3900" t="s">
        <v>996</v>
      </c>
      <c r="O3900" t="s">
        <v>12</v>
      </c>
      <c r="P3900" t="s">
        <v>997</v>
      </c>
      <c r="R3900" s="109" t="str">
        <f>IF(OR(P3900="SB",Q3900="SB"),"SB",0)</f>
        <v>SB</v>
      </c>
      <c r="T3900" s="110" t="s">
        <v>998</v>
      </c>
      <c r="V3900" s="113" t="str">
        <f>IF(AND(I3900&gt;=10000,I3900&lt;=19900),"Praha",(IF(AND(I3900&gt;=25001,I3900&lt;=29501),"Středočeský kraj",(IF(AND(I3900&gt;=30100,I3900&lt;=34972),"Středočeský kraj",(IF(AND(I3900&gt;=35002,I3900&lt;=36271),"Karlovarský kraj",(IF(AND(I3900&gt;=37001,I3900&lt;=39201),"Jihočeský kraj",(IF(AND(I3900&gt;=39701,I3900&lt;=39901),"Jihočeský kraj",(IF(AND(I3900&gt;=39301,I3900&lt;=39601),"Kraj Vysočina",(IF(AND(I3900&gt;=58001,I3900&lt;=59501),"Kraj Vysočina",(IF(AND(I3900&gt;=67401,I3900&lt;=67602),"Kraj Vysočina",(IF(AND(I3900&gt;=40001,I3900&lt;=44101),"Ústecký kraj",(IF(AND(I3900&gt;=46001,I3900&lt;=47201),"Liberecký kraj",(IF(AND(I3900&gt;=51202,I3900&lt;=51401),"Liberecký kraj",(IF(AND(I3900&gt;=53002,I3900&lt;=53976),"Pardubický kraj",(IF(AND(I3900&gt;=56002,I3900&lt;=57201),"Pardubický kraj",(IF(AND(I3900&gt;=60200,I3900&lt;=67201),"Jihomoravský kraj",(IF(AND(I3900&gt;=67801,I3900&lt;=68501),"Jihomoravský kraj",(IF(AND(I3900&gt;=69002,I3900&lt;=69801),"Jihomoravský kraj",(IF(AND(I3900&gt;=68601,I3900&lt;=68801),"Zlínský kraj",(IF(AND(I3900&gt;=75501,I3900&lt;=76901),"Zlínský kraj",(IF(AND(I3900&gt;=70030,I3900&lt;=74901),"Moravskoslezský kraj",(IF(AND(I3900&gt;=75000,I3900&lt;=75368),"Olomoucký kraj",(IF(AND(I3900&gt;=77200,I3900&lt;=79862),"Olomoucký kraj",(IF(AND(I3900&gt;=50011,I3900&lt;=50301),"Královéhradecký kraj",(IF(AND(I3900&gt;=54301,I3900&lt;=54303),"Královéhradecký kraj","0")))))))))))))))))))))))))))))))))))))))))))))))</f>
        <v>Jihomoravský kraj</v>
      </c>
      <c r="AB3900" t="s">
        <v>998</v>
      </c>
      <c r="AD3900" t="s">
        <v>998</v>
      </c>
      <c r="AE3900" t="s">
        <v>998</v>
      </c>
      <c r="AF3900" t="s">
        <v>998</v>
      </c>
      <c r="AG3900" s="107">
        <v>300</v>
      </c>
      <c r="AH3900" s="107">
        <v>0</v>
      </c>
      <c r="AI3900" s="107">
        <v>0</v>
      </c>
      <c r="AJ3900" t="s">
        <v>999</v>
      </c>
      <c r="AK3900" s="106">
        <v>44923</v>
      </c>
    </row>
    <row r="3901" spans="1:37" x14ac:dyDescent="0.45">
      <c r="A3901" t="s">
        <v>1225</v>
      </c>
      <c r="B3901" t="s">
        <v>13383</v>
      </c>
      <c r="C3901" t="s">
        <v>1002</v>
      </c>
      <c r="D3901" t="s">
        <v>18819</v>
      </c>
      <c r="E3901" t="s">
        <v>992</v>
      </c>
      <c r="F3901" t="s">
        <v>11033</v>
      </c>
      <c r="G3901">
        <v>233</v>
      </c>
      <c r="H3901" t="s">
        <v>6277</v>
      </c>
      <c r="I3901">
        <v>66484</v>
      </c>
      <c r="K3901" t="s">
        <v>18820</v>
      </c>
      <c r="L3901" s="106">
        <v>39558</v>
      </c>
      <c r="M3901">
        <v>14747340</v>
      </c>
      <c r="N3901" t="s">
        <v>996</v>
      </c>
      <c r="O3901" t="s">
        <v>12</v>
      </c>
      <c r="P3901" t="s">
        <v>997</v>
      </c>
      <c r="R3901" s="109" t="str">
        <f>IF(OR(P3901="SB",Q3901="SB"),"SB",0)</f>
        <v>SB</v>
      </c>
      <c r="T3901" s="110" t="s">
        <v>998</v>
      </c>
      <c r="V3901" s="113" t="str">
        <f>IF(AND(I3901&gt;=10000,I3901&lt;=19900),"Praha",(IF(AND(I3901&gt;=25001,I3901&lt;=29501),"Středočeský kraj",(IF(AND(I3901&gt;=30100,I3901&lt;=34972),"Středočeský kraj",(IF(AND(I3901&gt;=35002,I3901&lt;=36271),"Karlovarský kraj",(IF(AND(I3901&gt;=37001,I3901&lt;=39201),"Jihočeský kraj",(IF(AND(I3901&gt;=39701,I3901&lt;=39901),"Jihočeský kraj",(IF(AND(I3901&gt;=39301,I3901&lt;=39601),"Kraj Vysočina",(IF(AND(I3901&gt;=58001,I3901&lt;=59501),"Kraj Vysočina",(IF(AND(I3901&gt;=67401,I3901&lt;=67602),"Kraj Vysočina",(IF(AND(I3901&gt;=40001,I3901&lt;=44101),"Ústecký kraj",(IF(AND(I3901&gt;=46001,I3901&lt;=47201),"Liberecký kraj",(IF(AND(I3901&gt;=51202,I3901&lt;=51401),"Liberecký kraj",(IF(AND(I3901&gt;=53002,I3901&lt;=53976),"Pardubický kraj",(IF(AND(I3901&gt;=56002,I3901&lt;=57201),"Pardubický kraj",(IF(AND(I3901&gt;=60200,I3901&lt;=67201),"Jihomoravský kraj",(IF(AND(I3901&gt;=67801,I3901&lt;=68501),"Jihomoravský kraj",(IF(AND(I3901&gt;=69002,I3901&lt;=69801),"Jihomoravský kraj",(IF(AND(I3901&gt;=68601,I3901&lt;=68801),"Zlínský kraj",(IF(AND(I3901&gt;=75501,I3901&lt;=76901),"Zlínský kraj",(IF(AND(I3901&gt;=70030,I3901&lt;=74901),"Moravskoslezský kraj",(IF(AND(I3901&gt;=75000,I3901&lt;=75368),"Olomoucký kraj",(IF(AND(I3901&gt;=77200,I3901&lt;=79862),"Olomoucký kraj",(IF(AND(I3901&gt;=50011,I3901&lt;=50301),"Královéhradecký kraj",(IF(AND(I3901&gt;=54301,I3901&lt;=54303),"Královéhradecký kraj","0")))))))))))))))))))))))))))))))))))))))))))))))</f>
        <v>Jihomoravský kraj</v>
      </c>
      <c r="AB3901" t="s">
        <v>998</v>
      </c>
      <c r="AD3901" t="s">
        <v>998</v>
      </c>
      <c r="AE3901" t="s">
        <v>998</v>
      </c>
      <c r="AF3901" t="s">
        <v>998</v>
      </c>
      <c r="AG3901" s="107">
        <v>300</v>
      </c>
      <c r="AH3901" s="107">
        <v>0</v>
      </c>
      <c r="AI3901" s="107">
        <v>0</v>
      </c>
      <c r="AJ3901" t="s">
        <v>999</v>
      </c>
      <c r="AK3901" s="106">
        <v>44923</v>
      </c>
    </row>
    <row r="3902" spans="1:37" x14ac:dyDescent="0.45">
      <c r="A3902" t="s">
        <v>1184</v>
      </c>
      <c r="B3902" t="s">
        <v>14695</v>
      </c>
      <c r="C3902" t="s">
        <v>990</v>
      </c>
      <c r="D3902" t="s">
        <v>14696</v>
      </c>
      <c r="E3902" t="s">
        <v>992</v>
      </c>
      <c r="F3902" t="s">
        <v>4709</v>
      </c>
      <c r="G3902">
        <v>13</v>
      </c>
      <c r="H3902" t="s">
        <v>1028</v>
      </c>
      <c r="I3902">
        <v>66491</v>
      </c>
      <c r="J3902">
        <v>603202963</v>
      </c>
      <c r="K3902" t="s">
        <v>14697</v>
      </c>
      <c r="L3902" s="106">
        <v>31067</v>
      </c>
      <c r="M3902">
        <v>10593215</v>
      </c>
      <c r="N3902" t="s">
        <v>996</v>
      </c>
      <c r="O3902" t="s">
        <v>12</v>
      </c>
      <c r="P3902" t="s">
        <v>997</v>
      </c>
      <c r="R3902" s="109" t="str">
        <f>IF(OR(P3902="SB",Q3902="SB"),"SB",0)</f>
        <v>SB</v>
      </c>
      <c r="T3902" s="110">
        <v>10624</v>
      </c>
      <c r="U3902" t="s">
        <v>19633</v>
      </c>
      <c r="V3902" s="113" t="str">
        <f>IF(AND(I3902&gt;=10000,I3902&lt;=19900),"Praha",(IF(AND(I3902&gt;=25001,I3902&lt;=29501),"Středočeský kraj",(IF(AND(I3902&gt;=30100,I3902&lt;=34972),"Středočeský kraj",(IF(AND(I3902&gt;=35002,I3902&lt;=36271),"Karlovarský kraj",(IF(AND(I3902&gt;=37001,I3902&lt;=39201),"Jihočeský kraj",(IF(AND(I3902&gt;=39701,I3902&lt;=39901),"Jihočeský kraj",(IF(AND(I3902&gt;=39301,I3902&lt;=39601),"Kraj Vysočina",(IF(AND(I3902&gt;=58001,I3902&lt;=59501),"Kraj Vysočina",(IF(AND(I3902&gt;=67401,I3902&lt;=67602),"Kraj Vysočina",(IF(AND(I3902&gt;=40001,I3902&lt;=44101),"Ústecký kraj",(IF(AND(I3902&gt;=46001,I3902&lt;=47201),"Liberecký kraj",(IF(AND(I3902&gt;=51202,I3902&lt;=51401),"Liberecký kraj",(IF(AND(I3902&gt;=53002,I3902&lt;=53976),"Pardubický kraj",(IF(AND(I3902&gt;=56002,I3902&lt;=57201),"Pardubický kraj",(IF(AND(I3902&gt;=60200,I3902&lt;=67201),"Jihomoravský kraj",(IF(AND(I3902&gt;=67801,I3902&lt;=68501),"Jihomoravský kraj",(IF(AND(I3902&gt;=69002,I3902&lt;=69801),"Jihomoravský kraj",(IF(AND(I3902&gt;=68601,I3902&lt;=68801),"Zlínský kraj",(IF(AND(I3902&gt;=75501,I3902&lt;=76901),"Zlínský kraj",(IF(AND(I3902&gt;=70030,I3902&lt;=74901),"Moravskoslezský kraj",(IF(AND(I3902&gt;=75000,I3902&lt;=75368),"Olomoucký kraj",(IF(AND(I3902&gt;=77200,I3902&lt;=79862),"Olomoucký kraj",(IF(AND(I3902&gt;=50011,I3902&lt;=50301),"Královéhradecký kraj",(IF(AND(I3902&gt;=54301,I3902&lt;=54303),"Královéhradecký kraj","0")))))))))))))))))))))))))))))))))))))))))))))))</f>
        <v>Jihomoravský kraj</v>
      </c>
      <c r="AD3902" t="s">
        <v>998</v>
      </c>
      <c r="AE3902" t="s">
        <v>998</v>
      </c>
      <c r="AF3902" t="s">
        <v>998</v>
      </c>
      <c r="AG3902" s="107">
        <v>0</v>
      </c>
      <c r="AH3902" s="107">
        <v>0</v>
      </c>
      <c r="AI3902" s="107">
        <v>0</v>
      </c>
      <c r="AJ3902" t="s">
        <v>1012</v>
      </c>
    </row>
    <row r="3903" spans="1:37" x14ac:dyDescent="0.45">
      <c r="A3903" t="s">
        <v>1095</v>
      </c>
      <c r="B3903" t="s">
        <v>1061</v>
      </c>
      <c r="C3903" t="s">
        <v>990</v>
      </c>
      <c r="D3903" t="s">
        <v>1096</v>
      </c>
      <c r="E3903" t="s">
        <v>992</v>
      </c>
      <c r="F3903" t="s">
        <v>1097</v>
      </c>
      <c r="G3903">
        <v>21</v>
      </c>
      <c r="H3903" t="s">
        <v>1028</v>
      </c>
      <c r="I3903">
        <v>66491</v>
      </c>
      <c r="J3903">
        <v>721234536</v>
      </c>
      <c r="K3903" t="s">
        <v>1098</v>
      </c>
      <c r="L3903" s="106">
        <v>30813</v>
      </c>
      <c r="M3903">
        <v>10593619</v>
      </c>
      <c r="N3903" t="s">
        <v>996</v>
      </c>
      <c r="O3903" t="s">
        <v>12</v>
      </c>
      <c r="P3903" t="s">
        <v>997</v>
      </c>
      <c r="R3903" s="109" t="str">
        <f>IF(OR(P3903="SB",Q3903="SB"),"SB",0)</f>
        <v>SB</v>
      </c>
      <c r="T3903" s="110">
        <v>10628</v>
      </c>
      <c r="U3903" t="s">
        <v>19633</v>
      </c>
      <c r="V3903" s="113" t="str">
        <f>IF(AND(I3903&gt;=10000,I3903&lt;=19900),"Praha",(IF(AND(I3903&gt;=25001,I3903&lt;=29501),"Středočeský kraj",(IF(AND(I3903&gt;=30100,I3903&lt;=34972),"Středočeský kraj",(IF(AND(I3903&gt;=35002,I3903&lt;=36271),"Karlovarský kraj",(IF(AND(I3903&gt;=37001,I3903&lt;=39201),"Jihočeský kraj",(IF(AND(I3903&gt;=39701,I3903&lt;=39901),"Jihočeský kraj",(IF(AND(I3903&gt;=39301,I3903&lt;=39601),"Kraj Vysočina",(IF(AND(I3903&gt;=58001,I3903&lt;=59501),"Kraj Vysočina",(IF(AND(I3903&gt;=67401,I3903&lt;=67602),"Kraj Vysočina",(IF(AND(I3903&gt;=40001,I3903&lt;=44101),"Ústecký kraj",(IF(AND(I3903&gt;=46001,I3903&lt;=47201),"Liberecký kraj",(IF(AND(I3903&gt;=51202,I3903&lt;=51401),"Liberecký kraj",(IF(AND(I3903&gt;=53002,I3903&lt;=53976),"Pardubický kraj",(IF(AND(I3903&gt;=56002,I3903&lt;=57201),"Pardubický kraj",(IF(AND(I3903&gt;=60200,I3903&lt;=67201),"Jihomoravský kraj",(IF(AND(I3903&gt;=67801,I3903&lt;=68501),"Jihomoravský kraj",(IF(AND(I3903&gt;=69002,I3903&lt;=69801),"Jihomoravský kraj",(IF(AND(I3903&gt;=68601,I3903&lt;=68801),"Zlínský kraj",(IF(AND(I3903&gt;=75501,I3903&lt;=76901),"Zlínský kraj",(IF(AND(I3903&gt;=70030,I3903&lt;=74901),"Moravskoslezský kraj",(IF(AND(I3903&gt;=75000,I3903&lt;=75368),"Olomoucký kraj",(IF(AND(I3903&gt;=77200,I3903&lt;=79862),"Olomoucký kraj",(IF(AND(I3903&gt;=50011,I3903&lt;=50301),"Královéhradecký kraj",(IF(AND(I3903&gt;=54301,I3903&lt;=54303),"Královéhradecký kraj","0")))))))))))))))))))))))))))))))))))))))))))))))</f>
        <v>Jihomoravský kraj</v>
      </c>
      <c r="AD3903" t="s">
        <v>998</v>
      </c>
      <c r="AE3903" t="s">
        <v>998</v>
      </c>
      <c r="AF3903" t="s">
        <v>998</v>
      </c>
      <c r="AG3903" s="107">
        <v>0</v>
      </c>
      <c r="AH3903" s="107">
        <v>0</v>
      </c>
      <c r="AI3903" s="107">
        <v>0</v>
      </c>
      <c r="AJ3903" t="s">
        <v>1012</v>
      </c>
    </row>
    <row r="3904" spans="1:37" x14ac:dyDescent="0.45">
      <c r="A3904" t="s">
        <v>1111</v>
      </c>
      <c r="B3904" t="s">
        <v>5141</v>
      </c>
      <c r="C3904" t="s">
        <v>1002</v>
      </c>
      <c r="D3904" t="s">
        <v>5178</v>
      </c>
      <c r="E3904" t="s">
        <v>992</v>
      </c>
      <c r="F3904" t="s">
        <v>3404</v>
      </c>
      <c r="G3904">
        <v>24</v>
      </c>
      <c r="H3904" t="s">
        <v>1028</v>
      </c>
      <c r="I3904">
        <v>66491</v>
      </c>
      <c r="K3904" t="s">
        <v>5179</v>
      </c>
      <c r="L3904" s="106">
        <v>38216</v>
      </c>
      <c r="M3904">
        <v>14627809</v>
      </c>
      <c r="N3904" t="s">
        <v>996</v>
      </c>
      <c r="O3904" t="s">
        <v>12</v>
      </c>
      <c r="P3904" t="s">
        <v>997</v>
      </c>
      <c r="R3904" s="109" t="str">
        <f>IF(OR(P3904="SB",Q3904="SB"),"SB",0)</f>
        <v>SB</v>
      </c>
      <c r="T3904" s="110" t="s">
        <v>998</v>
      </c>
      <c r="V3904" s="113" t="str">
        <f>IF(AND(I3904&gt;=10000,I3904&lt;=19900),"Praha",(IF(AND(I3904&gt;=25001,I3904&lt;=29501),"Středočeský kraj",(IF(AND(I3904&gt;=30100,I3904&lt;=34972),"Středočeský kraj",(IF(AND(I3904&gt;=35002,I3904&lt;=36271),"Karlovarský kraj",(IF(AND(I3904&gt;=37001,I3904&lt;=39201),"Jihočeský kraj",(IF(AND(I3904&gt;=39701,I3904&lt;=39901),"Jihočeský kraj",(IF(AND(I3904&gt;=39301,I3904&lt;=39601),"Kraj Vysočina",(IF(AND(I3904&gt;=58001,I3904&lt;=59501),"Kraj Vysočina",(IF(AND(I3904&gt;=67401,I3904&lt;=67602),"Kraj Vysočina",(IF(AND(I3904&gt;=40001,I3904&lt;=44101),"Ústecký kraj",(IF(AND(I3904&gt;=46001,I3904&lt;=47201),"Liberecký kraj",(IF(AND(I3904&gt;=51202,I3904&lt;=51401),"Liberecký kraj",(IF(AND(I3904&gt;=53002,I3904&lt;=53976),"Pardubický kraj",(IF(AND(I3904&gt;=56002,I3904&lt;=57201),"Pardubický kraj",(IF(AND(I3904&gt;=60200,I3904&lt;=67201),"Jihomoravský kraj",(IF(AND(I3904&gt;=67801,I3904&lt;=68501),"Jihomoravský kraj",(IF(AND(I3904&gt;=69002,I3904&lt;=69801),"Jihomoravský kraj",(IF(AND(I3904&gt;=68601,I3904&lt;=68801),"Zlínský kraj",(IF(AND(I3904&gt;=75501,I3904&lt;=76901),"Zlínský kraj",(IF(AND(I3904&gt;=70030,I3904&lt;=74901),"Moravskoslezský kraj",(IF(AND(I3904&gt;=75000,I3904&lt;=75368),"Olomoucký kraj",(IF(AND(I3904&gt;=77200,I3904&lt;=79862),"Olomoucký kraj",(IF(AND(I3904&gt;=50011,I3904&lt;=50301),"Královéhradecký kraj",(IF(AND(I3904&gt;=54301,I3904&lt;=54303),"Královéhradecký kraj","0")))))))))))))))))))))))))))))))))))))))))))))))</f>
        <v>Jihomoravský kraj</v>
      </c>
      <c r="AB3904" t="s">
        <v>998</v>
      </c>
      <c r="AD3904" t="s">
        <v>998</v>
      </c>
      <c r="AE3904" t="s">
        <v>998</v>
      </c>
      <c r="AF3904" t="s">
        <v>998</v>
      </c>
      <c r="AG3904" s="107">
        <v>300</v>
      </c>
      <c r="AH3904" s="107">
        <v>0</v>
      </c>
      <c r="AI3904" s="107">
        <v>0</v>
      </c>
      <c r="AJ3904" t="s">
        <v>999</v>
      </c>
      <c r="AK3904" s="106">
        <v>44924</v>
      </c>
    </row>
    <row r="3905" spans="1:37" x14ac:dyDescent="0.45">
      <c r="A3905" t="s">
        <v>1033</v>
      </c>
      <c r="B3905" t="s">
        <v>6937</v>
      </c>
      <c r="C3905" t="s">
        <v>1002</v>
      </c>
      <c r="D3905" t="s">
        <v>6938</v>
      </c>
      <c r="E3905" t="s">
        <v>992</v>
      </c>
      <c r="F3905" t="s">
        <v>6939</v>
      </c>
      <c r="G3905">
        <v>152</v>
      </c>
      <c r="H3905" t="s">
        <v>6940</v>
      </c>
      <c r="I3905">
        <v>66491</v>
      </c>
      <c r="K3905" t="s">
        <v>6941</v>
      </c>
      <c r="L3905" s="106">
        <v>37229</v>
      </c>
      <c r="M3905">
        <v>14625684</v>
      </c>
      <c r="N3905" t="s">
        <v>996</v>
      </c>
      <c r="O3905" t="s">
        <v>12</v>
      </c>
      <c r="P3905" t="s">
        <v>997</v>
      </c>
      <c r="R3905" s="109" t="str">
        <f>IF(OR(P3905="SB",Q3905="SB"),"SB",0)</f>
        <v>SB</v>
      </c>
      <c r="T3905" s="110" t="s">
        <v>998</v>
      </c>
      <c r="V3905" s="113" t="str">
        <f>IF(AND(I3905&gt;=10000,I3905&lt;=19900),"Praha",(IF(AND(I3905&gt;=25001,I3905&lt;=29501),"Středočeský kraj",(IF(AND(I3905&gt;=30100,I3905&lt;=34972),"Středočeský kraj",(IF(AND(I3905&gt;=35002,I3905&lt;=36271),"Karlovarský kraj",(IF(AND(I3905&gt;=37001,I3905&lt;=39201),"Jihočeský kraj",(IF(AND(I3905&gt;=39701,I3905&lt;=39901),"Jihočeský kraj",(IF(AND(I3905&gt;=39301,I3905&lt;=39601),"Kraj Vysočina",(IF(AND(I3905&gt;=58001,I3905&lt;=59501),"Kraj Vysočina",(IF(AND(I3905&gt;=67401,I3905&lt;=67602),"Kraj Vysočina",(IF(AND(I3905&gt;=40001,I3905&lt;=44101),"Ústecký kraj",(IF(AND(I3905&gt;=46001,I3905&lt;=47201),"Liberecký kraj",(IF(AND(I3905&gt;=51202,I3905&lt;=51401),"Liberecký kraj",(IF(AND(I3905&gt;=53002,I3905&lt;=53976),"Pardubický kraj",(IF(AND(I3905&gt;=56002,I3905&lt;=57201),"Pardubický kraj",(IF(AND(I3905&gt;=60200,I3905&lt;=67201),"Jihomoravský kraj",(IF(AND(I3905&gt;=67801,I3905&lt;=68501),"Jihomoravský kraj",(IF(AND(I3905&gt;=69002,I3905&lt;=69801),"Jihomoravský kraj",(IF(AND(I3905&gt;=68601,I3905&lt;=68801),"Zlínský kraj",(IF(AND(I3905&gt;=75501,I3905&lt;=76901),"Zlínský kraj",(IF(AND(I3905&gt;=70030,I3905&lt;=74901),"Moravskoslezský kraj",(IF(AND(I3905&gt;=75000,I3905&lt;=75368),"Olomoucký kraj",(IF(AND(I3905&gt;=77200,I3905&lt;=79862),"Olomoucký kraj",(IF(AND(I3905&gt;=50011,I3905&lt;=50301),"Královéhradecký kraj",(IF(AND(I3905&gt;=54301,I3905&lt;=54303),"Královéhradecký kraj","0")))))))))))))))))))))))))))))))))))))))))))))))</f>
        <v>Jihomoravský kraj</v>
      </c>
      <c r="AB3905" t="s">
        <v>998</v>
      </c>
      <c r="AD3905" t="s">
        <v>998</v>
      </c>
      <c r="AE3905" t="s">
        <v>998</v>
      </c>
      <c r="AF3905" t="s">
        <v>998</v>
      </c>
      <c r="AG3905" s="107">
        <v>300</v>
      </c>
      <c r="AH3905" s="107">
        <v>0</v>
      </c>
      <c r="AI3905" s="107">
        <v>0</v>
      </c>
      <c r="AJ3905" t="s">
        <v>999</v>
      </c>
      <c r="AK3905" s="106">
        <v>44924</v>
      </c>
    </row>
    <row r="3906" spans="1:37" x14ac:dyDescent="0.45">
      <c r="A3906" t="s">
        <v>1037</v>
      </c>
      <c r="B3906" t="s">
        <v>11835</v>
      </c>
      <c r="C3906" t="s">
        <v>990</v>
      </c>
      <c r="D3906" t="s">
        <v>11836</v>
      </c>
      <c r="E3906" t="s">
        <v>992</v>
      </c>
      <c r="F3906" t="s">
        <v>8313</v>
      </c>
      <c r="G3906">
        <v>228</v>
      </c>
      <c r="H3906" t="s">
        <v>1028</v>
      </c>
      <c r="I3906">
        <v>66491</v>
      </c>
      <c r="K3906" t="s">
        <v>11837</v>
      </c>
      <c r="L3906" s="106">
        <v>38855</v>
      </c>
      <c r="M3906">
        <v>14650946</v>
      </c>
      <c r="N3906" t="s">
        <v>996</v>
      </c>
      <c r="O3906" t="s">
        <v>12</v>
      </c>
      <c r="P3906" t="s">
        <v>997</v>
      </c>
      <c r="R3906" s="109" t="str">
        <f>IF(OR(P3906="SB",Q3906="SB"),"SB",0)</f>
        <v>SB</v>
      </c>
      <c r="T3906" s="110" t="s">
        <v>998</v>
      </c>
      <c r="V3906" s="113" t="str">
        <f>IF(AND(I3906&gt;=10000,I3906&lt;=19900),"Praha",(IF(AND(I3906&gt;=25001,I3906&lt;=29501),"Středočeský kraj",(IF(AND(I3906&gt;=30100,I3906&lt;=34972),"Středočeský kraj",(IF(AND(I3906&gt;=35002,I3906&lt;=36271),"Karlovarský kraj",(IF(AND(I3906&gt;=37001,I3906&lt;=39201),"Jihočeský kraj",(IF(AND(I3906&gt;=39701,I3906&lt;=39901),"Jihočeský kraj",(IF(AND(I3906&gt;=39301,I3906&lt;=39601),"Kraj Vysočina",(IF(AND(I3906&gt;=58001,I3906&lt;=59501),"Kraj Vysočina",(IF(AND(I3906&gt;=67401,I3906&lt;=67602),"Kraj Vysočina",(IF(AND(I3906&gt;=40001,I3906&lt;=44101),"Ústecký kraj",(IF(AND(I3906&gt;=46001,I3906&lt;=47201),"Liberecký kraj",(IF(AND(I3906&gt;=51202,I3906&lt;=51401),"Liberecký kraj",(IF(AND(I3906&gt;=53002,I3906&lt;=53976),"Pardubický kraj",(IF(AND(I3906&gt;=56002,I3906&lt;=57201),"Pardubický kraj",(IF(AND(I3906&gt;=60200,I3906&lt;=67201),"Jihomoravský kraj",(IF(AND(I3906&gt;=67801,I3906&lt;=68501),"Jihomoravský kraj",(IF(AND(I3906&gt;=69002,I3906&lt;=69801),"Jihomoravský kraj",(IF(AND(I3906&gt;=68601,I3906&lt;=68801),"Zlínský kraj",(IF(AND(I3906&gt;=75501,I3906&lt;=76901),"Zlínský kraj",(IF(AND(I3906&gt;=70030,I3906&lt;=74901),"Moravskoslezský kraj",(IF(AND(I3906&gt;=75000,I3906&lt;=75368),"Olomoucký kraj",(IF(AND(I3906&gt;=77200,I3906&lt;=79862),"Olomoucký kraj",(IF(AND(I3906&gt;=50011,I3906&lt;=50301),"Královéhradecký kraj",(IF(AND(I3906&gt;=54301,I3906&lt;=54303),"Královéhradecký kraj","0")))))))))))))))))))))))))))))))))))))))))))))))</f>
        <v>Jihomoravský kraj</v>
      </c>
      <c r="AB3906" t="s">
        <v>998</v>
      </c>
      <c r="AD3906" t="s">
        <v>998</v>
      </c>
      <c r="AE3906" t="s">
        <v>998</v>
      </c>
      <c r="AF3906" t="s">
        <v>998</v>
      </c>
      <c r="AG3906" s="107">
        <v>300</v>
      </c>
      <c r="AH3906" s="107">
        <v>0</v>
      </c>
      <c r="AI3906" s="107">
        <v>0</v>
      </c>
      <c r="AJ3906" t="s">
        <v>999</v>
      </c>
      <c r="AK3906" s="106">
        <v>44923</v>
      </c>
    </row>
    <row r="3907" spans="1:37" x14ac:dyDescent="0.45">
      <c r="A3907" t="s">
        <v>1189</v>
      </c>
      <c r="B3907" t="s">
        <v>11845</v>
      </c>
      <c r="C3907" t="s">
        <v>1002</v>
      </c>
      <c r="D3907" t="s">
        <v>11846</v>
      </c>
      <c r="E3907" t="s">
        <v>992</v>
      </c>
      <c r="F3907" t="s">
        <v>8313</v>
      </c>
      <c r="G3907">
        <v>228</v>
      </c>
      <c r="H3907" t="s">
        <v>1028</v>
      </c>
      <c r="I3907">
        <v>66491</v>
      </c>
      <c r="K3907" t="s">
        <v>11837</v>
      </c>
      <c r="L3907" s="106">
        <v>40049</v>
      </c>
      <c r="M3907">
        <v>14650845</v>
      </c>
      <c r="N3907" t="s">
        <v>996</v>
      </c>
      <c r="O3907" t="s">
        <v>12</v>
      </c>
      <c r="P3907" t="s">
        <v>997</v>
      </c>
      <c r="R3907" s="109" t="str">
        <f>IF(OR(P3907="SB",Q3907="SB"),"SB",0)</f>
        <v>SB</v>
      </c>
      <c r="T3907" s="110" t="s">
        <v>998</v>
      </c>
      <c r="V3907" s="113" t="str">
        <f>IF(AND(I3907&gt;=10000,I3907&lt;=19900),"Praha",(IF(AND(I3907&gt;=25001,I3907&lt;=29501),"Středočeský kraj",(IF(AND(I3907&gt;=30100,I3907&lt;=34972),"Středočeský kraj",(IF(AND(I3907&gt;=35002,I3907&lt;=36271),"Karlovarský kraj",(IF(AND(I3907&gt;=37001,I3907&lt;=39201),"Jihočeský kraj",(IF(AND(I3907&gt;=39701,I3907&lt;=39901),"Jihočeský kraj",(IF(AND(I3907&gt;=39301,I3907&lt;=39601),"Kraj Vysočina",(IF(AND(I3907&gt;=58001,I3907&lt;=59501),"Kraj Vysočina",(IF(AND(I3907&gt;=67401,I3907&lt;=67602),"Kraj Vysočina",(IF(AND(I3907&gt;=40001,I3907&lt;=44101),"Ústecký kraj",(IF(AND(I3907&gt;=46001,I3907&lt;=47201),"Liberecký kraj",(IF(AND(I3907&gt;=51202,I3907&lt;=51401),"Liberecký kraj",(IF(AND(I3907&gt;=53002,I3907&lt;=53976),"Pardubický kraj",(IF(AND(I3907&gt;=56002,I3907&lt;=57201),"Pardubický kraj",(IF(AND(I3907&gt;=60200,I3907&lt;=67201),"Jihomoravský kraj",(IF(AND(I3907&gt;=67801,I3907&lt;=68501),"Jihomoravský kraj",(IF(AND(I3907&gt;=69002,I3907&lt;=69801),"Jihomoravský kraj",(IF(AND(I3907&gt;=68601,I3907&lt;=68801),"Zlínský kraj",(IF(AND(I3907&gt;=75501,I3907&lt;=76901),"Zlínský kraj",(IF(AND(I3907&gt;=70030,I3907&lt;=74901),"Moravskoslezský kraj",(IF(AND(I3907&gt;=75000,I3907&lt;=75368),"Olomoucký kraj",(IF(AND(I3907&gt;=77200,I3907&lt;=79862),"Olomoucký kraj",(IF(AND(I3907&gt;=50011,I3907&lt;=50301),"Královéhradecký kraj",(IF(AND(I3907&gt;=54301,I3907&lt;=54303),"Královéhradecký kraj","0")))))))))))))))))))))))))))))))))))))))))))))))</f>
        <v>Jihomoravský kraj</v>
      </c>
      <c r="AB3907" t="s">
        <v>998</v>
      </c>
      <c r="AD3907" t="s">
        <v>998</v>
      </c>
      <c r="AE3907" t="s">
        <v>998</v>
      </c>
      <c r="AF3907" t="s">
        <v>998</v>
      </c>
      <c r="AG3907" s="107">
        <v>300</v>
      </c>
      <c r="AH3907" s="107">
        <v>0</v>
      </c>
      <c r="AI3907" s="107">
        <v>0</v>
      </c>
      <c r="AJ3907" t="s">
        <v>999</v>
      </c>
      <c r="AK3907" s="106">
        <v>44923</v>
      </c>
    </row>
    <row r="3908" spans="1:37" x14ac:dyDescent="0.45">
      <c r="A3908" t="s">
        <v>3216</v>
      </c>
      <c r="B3908" t="s">
        <v>13974</v>
      </c>
      <c r="C3908" t="s">
        <v>1002</v>
      </c>
      <c r="D3908" t="s">
        <v>13975</v>
      </c>
      <c r="E3908" t="s">
        <v>992</v>
      </c>
      <c r="F3908" t="s">
        <v>3404</v>
      </c>
      <c r="G3908">
        <v>1542</v>
      </c>
      <c r="H3908" t="s">
        <v>1028</v>
      </c>
      <c r="I3908">
        <v>66491</v>
      </c>
      <c r="K3908" t="s">
        <v>13976</v>
      </c>
      <c r="L3908" s="106">
        <v>30447</v>
      </c>
      <c r="M3908">
        <v>14633970</v>
      </c>
      <c r="N3908" t="s">
        <v>996</v>
      </c>
      <c r="O3908" t="s">
        <v>12</v>
      </c>
      <c r="P3908" t="s">
        <v>997</v>
      </c>
      <c r="R3908" s="109" t="str">
        <f>IF(OR(P3908="SB",Q3908="SB"),"SB",0)</f>
        <v>SB</v>
      </c>
      <c r="T3908" s="110" t="s">
        <v>998</v>
      </c>
      <c r="V3908" s="113" t="str">
        <f>IF(AND(I3908&gt;=10000,I3908&lt;=19900),"Praha",(IF(AND(I3908&gt;=25001,I3908&lt;=29501),"Středočeský kraj",(IF(AND(I3908&gt;=30100,I3908&lt;=34972),"Středočeský kraj",(IF(AND(I3908&gt;=35002,I3908&lt;=36271),"Karlovarský kraj",(IF(AND(I3908&gt;=37001,I3908&lt;=39201),"Jihočeský kraj",(IF(AND(I3908&gt;=39701,I3908&lt;=39901),"Jihočeský kraj",(IF(AND(I3908&gt;=39301,I3908&lt;=39601),"Kraj Vysočina",(IF(AND(I3908&gt;=58001,I3908&lt;=59501),"Kraj Vysočina",(IF(AND(I3908&gt;=67401,I3908&lt;=67602),"Kraj Vysočina",(IF(AND(I3908&gt;=40001,I3908&lt;=44101),"Ústecký kraj",(IF(AND(I3908&gt;=46001,I3908&lt;=47201),"Liberecký kraj",(IF(AND(I3908&gt;=51202,I3908&lt;=51401),"Liberecký kraj",(IF(AND(I3908&gt;=53002,I3908&lt;=53976),"Pardubický kraj",(IF(AND(I3908&gt;=56002,I3908&lt;=57201),"Pardubický kraj",(IF(AND(I3908&gt;=60200,I3908&lt;=67201),"Jihomoravský kraj",(IF(AND(I3908&gt;=67801,I3908&lt;=68501),"Jihomoravský kraj",(IF(AND(I3908&gt;=69002,I3908&lt;=69801),"Jihomoravský kraj",(IF(AND(I3908&gt;=68601,I3908&lt;=68801),"Zlínský kraj",(IF(AND(I3908&gt;=75501,I3908&lt;=76901),"Zlínský kraj",(IF(AND(I3908&gt;=70030,I3908&lt;=74901),"Moravskoslezský kraj",(IF(AND(I3908&gt;=75000,I3908&lt;=75368),"Olomoucký kraj",(IF(AND(I3908&gt;=77200,I3908&lt;=79862),"Olomoucký kraj",(IF(AND(I3908&gt;=50011,I3908&lt;=50301),"Královéhradecký kraj",(IF(AND(I3908&gt;=54301,I3908&lt;=54303),"Královéhradecký kraj","0")))))))))))))))))))))))))))))))))))))))))))))))</f>
        <v>Jihomoravský kraj</v>
      </c>
      <c r="AB3908" t="s">
        <v>998</v>
      </c>
      <c r="AD3908" t="s">
        <v>998</v>
      </c>
      <c r="AE3908" t="s">
        <v>998</v>
      </c>
      <c r="AF3908" t="s">
        <v>998</v>
      </c>
      <c r="AG3908" s="107">
        <v>0</v>
      </c>
      <c r="AH3908" s="107">
        <v>0</v>
      </c>
      <c r="AI3908" s="107">
        <v>0</v>
      </c>
      <c r="AJ3908" t="s">
        <v>1012</v>
      </c>
    </row>
    <row r="3909" spans="1:37" x14ac:dyDescent="0.45">
      <c r="A3909" t="s">
        <v>1087</v>
      </c>
      <c r="B3909" t="s">
        <v>14289</v>
      </c>
      <c r="C3909" t="s">
        <v>990</v>
      </c>
      <c r="D3909" t="s">
        <v>14290</v>
      </c>
      <c r="E3909" t="s">
        <v>992</v>
      </c>
      <c r="F3909" t="s">
        <v>1521</v>
      </c>
      <c r="G3909" t="s">
        <v>14291</v>
      </c>
      <c r="H3909" t="s">
        <v>1028</v>
      </c>
      <c r="I3909">
        <v>66491</v>
      </c>
      <c r="K3909" t="s">
        <v>14292</v>
      </c>
      <c r="L3909" s="106">
        <v>29560</v>
      </c>
      <c r="M3909">
        <v>14727536</v>
      </c>
      <c r="N3909" t="s">
        <v>996</v>
      </c>
      <c r="O3909" t="s">
        <v>12</v>
      </c>
      <c r="P3909" t="s">
        <v>997</v>
      </c>
      <c r="R3909" s="109" t="str">
        <f>IF(OR(P3909="SB",Q3909="SB"),"SB",0)</f>
        <v>SB</v>
      </c>
      <c r="T3909" s="110" t="s">
        <v>998</v>
      </c>
      <c r="V3909" s="113" t="str">
        <f>IF(AND(I3909&gt;=10000,I3909&lt;=19900),"Praha",(IF(AND(I3909&gt;=25001,I3909&lt;=29501),"Středočeský kraj",(IF(AND(I3909&gt;=30100,I3909&lt;=34972),"Středočeský kraj",(IF(AND(I3909&gt;=35002,I3909&lt;=36271),"Karlovarský kraj",(IF(AND(I3909&gt;=37001,I3909&lt;=39201),"Jihočeský kraj",(IF(AND(I3909&gt;=39701,I3909&lt;=39901),"Jihočeský kraj",(IF(AND(I3909&gt;=39301,I3909&lt;=39601),"Kraj Vysočina",(IF(AND(I3909&gt;=58001,I3909&lt;=59501),"Kraj Vysočina",(IF(AND(I3909&gt;=67401,I3909&lt;=67602),"Kraj Vysočina",(IF(AND(I3909&gt;=40001,I3909&lt;=44101),"Ústecký kraj",(IF(AND(I3909&gt;=46001,I3909&lt;=47201),"Liberecký kraj",(IF(AND(I3909&gt;=51202,I3909&lt;=51401),"Liberecký kraj",(IF(AND(I3909&gt;=53002,I3909&lt;=53976),"Pardubický kraj",(IF(AND(I3909&gt;=56002,I3909&lt;=57201),"Pardubický kraj",(IF(AND(I3909&gt;=60200,I3909&lt;=67201),"Jihomoravský kraj",(IF(AND(I3909&gt;=67801,I3909&lt;=68501),"Jihomoravský kraj",(IF(AND(I3909&gt;=69002,I3909&lt;=69801),"Jihomoravský kraj",(IF(AND(I3909&gt;=68601,I3909&lt;=68801),"Zlínský kraj",(IF(AND(I3909&gt;=75501,I3909&lt;=76901),"Zlínský kraj",(IF(AND(I3909&gt;=70030,I3909&lt;=74901),"Moravskoslezský kraj",(IF(AND(I3909&gt;=75000,I3909&lt;=75368),"Olomoucký kraj",(IF(AND(I3909&gt;=77200,I3909&lt;=79862),"Olomoucký kraj",(IF(AND(I3909&gt;=50011,I3909&lt;=50301),"Královéhradecký kraj",(IF(AND(I3909&gt;=54301,I3909&lt;=54303),"Královéhradecký kraj","0")))))))))))))))))))))))))))))))))))))))))))))))</f>
        <v>Jihomoravský kraj</v>
      </c>
      <c r="AB3909" t="s">
        <v>998</v>
      </c>
      <c r="AD3909" t="s">
        <v>998</v>
      </c>
      <c r="AE3909" t="s">
        <v>998</v>
      </c>
      <c r="AF3909" t="s">
        <v>998</v>
      </c>
      <c r="AG3909" s="107">
        <v>0</v>
      </c>
      <c r="AH3909" s="107">
        <v>0</v>
      </c>
      <c r="AI3909" s="107">
        <v>0</v>
      </c>
      <c r="AJ3909" t="s">
        <v>1012</v>
      </c>
    </row>
    <row r="3910" spans="1:37" x14ac:dyDescent="0.45">
      <c r="A3910" t="s">
        <v>1061</v>
      </c>
      <c r="B3910" t="s">
        <v>15986</v>
      </c>
      <c r="C3910" t="s">
        <v>990</v>
      </c>
      <c r="D3910" t="s">
        <v>15987</v>
      </c>
      <c r="E3910" t="s">
        <v>992</v>
      </c>
      <c r="F3910" t="s">
        <v>13573</v>
      </c>
      <c r="G3910">
        <v>172</v>
      </c>
      <c r="H3910" t="s">
        <v>6940</v>
      </c>
      <c r="I3910">
        <v>66491</v>
      </c>
      <c r="K3910" t="s">
        <v>15988</v>
      </c>
      <c r="L3910" s="106">
        <v>39077</v>
      </c>
      <c r="M3910">
        <v>14593958</v>
      </c>
      <c r="N3910" t="s">
        <v>1144</v>
      </c>
      <c r="O3910" t="s">
        <v>12</v>
      </c>
      <c r="P3910" t="s">
        <v>997</v>
      </c>
      <c r="R3910" s="109" t="str">
        <f>IF(OR(P3910="SB",Q3910="SB"),"SB",0)</f>
        <v>SB</v>
      </c>
      <c r="T3910" s="110" t="s">
        <v>998</v>
      </c>
      <c r="V3910" s="113" t="str">
        <f>IF(AND(I3910&gt;=10000,I3910&lt;=19900),"Praha",(IF(AND(I3910&gt;=25001,I3910&lt;=29501),"Středočeský kraj",(IF(AND(I3910&gt;=30100,I3910&lt;=34972),"Středočeský kraj",(IF(AND(I3910&gt;=35002,I3910&lt;=36271),"Karlovarský kraj",(IF(AND(I3910&gt;=37001,I3910&lt;=39201),"Jihočeský kraj",(IF(AND(I3910&gt;=39701,I3910&lt;=39901),"Jihočeský kraj",(IF(AND(I3910&gt;=39301,I3910&lt;=39601),"Kraj Vysočina",(IF(AND(I3910&gt;=58001,I3910&lt;=59501),"Kraj Vysočina",(IF(AND(I3910&gt;=67401,I3910&lt;=67602),"Kraj Vysočina",(IF(AND(I3910&gt;=40001,I3910&lt;=44101),"Ústecký kraj",(IF(AND(I3910&gt;=46001,I3910&lt;=47201),"Liberecký kraj",(IF(AND(I3910&gt;=51202,I3910&lt;=51401),"Liberecký kraj",(IF(AND(I3910&gt;=53002,I3910&lt;=53976),"Pardubický kraj",(IF(AND(I3910&gt;=56002,I3910&lt;=57201),"Pardubický kraj",(IF(AND(I3910&gt;=60200,I3910&lt;=67201),"Jihomoravský kraj",(IF(AND(I3910&gt;=67801,I3910&lt;=68501),"Jihomoravský kraj",(IF(AND(I3910&gt;=69002,I3910&lt;=69801),"Jihomoravský kraj",(IF(AND(I3910&gt;=68601,I3910&lt;=68801),"Zlínský kraj",(IF(AND(I3910&gt;=75501,I3910&lt;=76901),"Zlínský kraj",(IF(AND(I3910&gt;=70030,I3910&lt;=74901),"Moravskoslezský kraj",(IF(AND(I3910&gt;=75000,I3910&lt;=75368),"Olomoucký kraj",(IF(AND(I3910&gt;=77200,I3910&lt;=79862),"Olomoucký kraj",(IF(AND(I3910&gt;=50011,I3910&lt;=50301),"Královéhradecký kraj",(IF(AND(I3910&gt;=54301,I3910&lt;=54303),"Královéhradecký kraj","0")))))))))))))))))))))))))))))))))))))))))))))))</f>
        <v>Jihomoravský kraj</v>
      </c>
      <c r="AB3910" t="s">
        <v>998</v>
      </c>
      <c r="AD3910" t="s">
        <v>998</v>
      </c>
      <c r="AE3910" t="s">
        <v>998</v>
      </c>
      <c r="AF3910" t="s">
        <v>998</v>
      </c>
      <c r="AG3910" s="107">
        <v>300</v>
      </c>
      <c r="AH3910" s="107">
        <v>0</v>
      </c>
      <c r="AI3910" s="107">
        <v>0</v>
      </c>
      <c r="AJ3910" t="s">
        <v>999</v>
      </c>
      <c r="AK3910" s="106">
        <v>44877</v>
      </c>
    </row>
    <row r="3911" spans="1:37" x14ac:dyDescent="0.45">
      <c r="A3911" t="s">
        <v>1084</v>
      </c>
      <c r="B3911" t="s">
        <v>16048</v>
      </c>
      <c r="C3911" t="s">
        <v>990</v>
      </c>
      <c r="D3911" t="s">
        <v>16051</v>
      </c>
      <c r="E3911" t="s">
        <v>992</v>
      </c>
      <c r="F3911" t="s">
        <v>1273</v>
      </c>
      <c r="G3911">
        <v>10</v>
      </c>
      <c r="H3911" t="s">
        <v>1028</v>
      </c>
      <c r="I3911">
        <v>66491</v>
      </c>
      <c r="K3911" t="s">
        <v>16052</v>
      </c>
      <c r="L3911" s="106">
        <v>41015</v>
      </c>
      <c r="M3911">
        <v>14619624</v>
      </c>
      <c r="N3911" t="s">
        <v>996</v>
      </c>
      <c r="O3911" t="s">
        <v>12</v>
      </c>
      <c r="P3911" t="s">
        <v>997</v>
      </c>
      <c r="R3911" s="109" t="str">
        <f>IF(OR(P3911="SB",Q3911="SB"),"SB",0)</f>
        <v>SB</v>
      </c>
      <c r="T3911" s="110" t="s">
        <v>998</v>
      </c>
      <c r="V3911" s="113" t="str">
        <f>IF(AND(I3911&gt;=10000,I3911&lt;=19900),"Praha",(IF(AND(I3911&gt;=25001,I3911&lt;=29501),"Středočeský kraj",(IF(AND(I3911&gt;=30100,I3911&lt;=34972),"Středočeský kraj",(IF(AND(I3911&gt;=35002,I3911&lt;=36271),"Karlovarský kraj",(IF(AND(I3911&gt;=37001,I3911&lt;=39201),"Jihočeský kraj",(IF(AND(I3911&gt;=39701,I3911&lt;=39901),"Jihočeský kraj",(IF(AND(I3911&gt;=39301,I3911&lt;=39601),"Kraj Vysočina",(IF(AND(I3911&gt;=58001,I3911&lt;=59501),"Kraj Vysočina",(IF(AND(I3911&gt;=67401,I3911&lt;=67602),"Kraj Vysočina",(IF(AND(I3911&gt;=40001,I3911&lt;=44101),"Ústecký kraj",(IF(AND(I3911&gt;=46001,I3911&lt;=47201),"Liberecký kraj",(IF(AND(I3911&gt;=51202,I3911&lt;=51401),"Liberecký kraj",(IF(AND(I3911&gt;=53002,I3911&lt;=53976),"Pardubický kraj",(IF(AND(I3911&gt;=56002,I3911&lt;=57201),"Pardubický kraj",(IF(AND(I3911&gt;=60200,I3911&lt;=67201),"Jihomoravský kraj",(IF(AND(I3911&gt;=67801,I3911&lt;=68501),"Jihomoravský kraj",(IF(AND(I3911&gt;=69002,I3911&lt;=69801),"Jihomoravský kraj",(IF(AND(I3911&gt;=68601,I3911&lt;=68801),"Zlínský kraj",(IF(AND(I3911&gt;=75501,I3911&lt;=76901),"Zlínský kraj",(IF(AND(I3911&gt;=70030,I3911&lt;=74901),"Moravskoslezský kraj",(IF(AND(I3911&gt;=75000,I3911&lt;=75368),"Olomoucký kraj",(IF(AND(I3911&gt;=77200,I3911&lt;=79862),"Olomoucký kraj",(IF(AND(I3911&gt;=50011,I3911&lt;=50301),"Královéhradecký kraj",(IF(AND(I3911&gt;=54301,I3911&lt;=54303),"Královéhradecký kraj","0")))))))))))))))))))))))))))))))))))))))))))))))</f>
        <v>Jihomoravský kraj</v>
      </c>
      <c r="AB3911" t="s">
        <v>998</v>
      </c>
      <c r="AD3911" t="s">
        <v>998</v>
      </c>
      <c r="AE3911" t="s">
        <v>998</v>
      </c>
      <c r="AF3911" t="s">
        <v>998</v>
      </c>
      <c r="AG3911" s="107">
        <v>300</v>
      </c>
      <c r="AH3911" s="107">
        <v>0</v>
      </c>
      <c r="AI3911" s="107">
        <v>0</v>
      </c>
      <c r="AJ3911" t="s">
        <v>999</v>
      </c>
      <c r="AK3911" s="106">
        <v>44923</v>
      </c>
    </row>
    <row r="3912" spans="1:37" x14ac:dyDescent="0.45">
      <c r="A3912" t="s">
        <v>1713</v>
      </c>
      <c r="B3912" t="s">
        <v>16053</v>
      </c>
      <c r="C3912" t="s">
        <v>1002</v>
      </c>
      <c r="D3912" t="s">
        <v>16054</v>
      </c>
      <c r="E3912" t="s">
        <v>992</v>
      </c>
      <c r="F3912" t="s">
        <v>1273</v>
      </c>
      <c r="G3912">
        <v>10</v>
      </c>
      <c r="H3912" t="s">
        <v>1028</v>
      </c>
      <c r="I3912">
        <v>66491</v>
      </c>
      <c r="K3912" t="s">
        <v>16055</v>
      </c>
      <c r="L3912" s="106">
        <v>39730</v>
      </c>
      <c r="M3912">
        <v>14619725</v>
      </c>
      <c r="N3912" t="s">
        <v>996</v>
      </c>
      <c r="O3912" t="s">
        <v>12</v>
      </c>
      <c r="P3912" t="s">
        <v>997</v>
      </c>
      <c r="R3912" s="109" t="str">
        <f>IF(OR(P3912="SB",Q3912="SB"),"SB",0)</f>
        <v>SB</v>
      </c>
      <c r="T3912" s="110" t="s">
        <v>998</v>
      </c>
      <c r="V3912" s="113" t="str">
        <f>IF(AND(I3912&gt;=10000,I3912&lt;=19900),"Praha",(IF(AND(I3912&gt;=25001,I3912&lt;=29501),"Středočeský kraj",(IF(AND(I3912&gt;=30100,I3912&lt;=34972),"Středočeský kraj",(IF(AND(I3912&gt;=35002,I3912&lt;=36271),"Karlovarský kraj",(IF(AND(I3912&gt;=37001,I3912&lt;=39201),"Jihočeský kraj",(IF(AND(I3912&gt;=39701,I3912&lt;=39901),"Jihočeský kraj",(IF(AND(I3912&gt;=39301,I3912&lt;=39601),"Kraj Vysočina",(IF(AND(I3912&gt;=58001,I3912&lt;=59501),"Kraj Vysočina",(IF(AND(I3912&gt;=67401,I3912&lt;=67602),"Kraj Vysočina",(IF(AND(I3912&gt;=40001,I3912&lt;=44101),"Ústecký kraj",(IF(AND(I3912&gt;=46001,I3912&lt;=47201),"Liberecký kraj",(IF(AND(I3912&gt;=51202,I3912&lt;=51401),"Liberecký kraj",(IF(AND(I3912&gt;=53002,I3912&lt;=53976),"Pardubický kraj",(IF(AND(I3912&gt;=56002,I3912&lt;=57201),"Pardubický kraj",(IF(AND(I3912&gt;=60200,I3912&lt;=67201),"Jihomoravský kraj",(IF(AND(I3912&gt;=67801,I3912&lt;=68501),"Jihomoravský kraj",(IF(AND(I3912&gt;=69002,I3912&lt;=69801),"Jihomoravský kraj",(IF(AND(I3912&gt;=68601,I3912&lt;=68801),"Zlínský kraj",(IF(AND(I3912&gt;=75501,I3912&lt;=76901),"Zlínský kraj",(IF(AND(I3912&gt;=70030,I3912&lt;=74901),"Moravskoslezský kraj",(IF(AND(I3912&gt;=75000,I3912&lt;=75368),"Olomoucký kraj",(IF(AND(I3912&gt;=77200,I3912&lt;=79862),"Olomoucký kraj",(IF(AND(I3912&gt;=50011,I3912&lt;=50301),"Královéhradecký kraj",(IF(AND(I3912&gt;=54301,I3912&lt;=54303),"Královéhradecký kraj","0")))))))))))))))))))))))))))))))))))))))))))))))</f>
        <v>Jihomoravský kraj</v>
      </c>
      <c r="AB3912" t="s">
        <v>998</v>
      </c>
      <c r="AD3912" t="s">
        <v>998</v>
      </c>
      <c r="AE3912" t="s">
        <v>998</v>
      </c>
      <c r="AF3912" t="s">
        <v>998</v>
      </c>
      <c r="AG3912" s="107">
        <v>300</v>
      </c>
      <c r="AH3912" s="107">
        <v>0</v>
      </c>
      <c r="AI3912" s="107">
        <v>0</v>
      </c>
      <c r="AJ3912" t="s">
        <v>999</v>
      </c>
      <c r="AK3912" s="106">
        <v>44923</v>
      </c>
    </row>
    <row r="3913" spans="1:37" x14ac:dyDescent="0.45">
      <c r="A3913" t="s">
        <v>1124</v>
      </c>
      <c r="B3913" t="s">
        <v>18214</v>
      </c>
      <c r="C3913" t="s">
        <v>990</v>
      </c>
      <c r="D3913" t="s">
        <v>18215</v>
      </c>
      <c r="E3913" t="s">
        <v>992</v>
      </c>
      <c r="F3913" t="s">
        <v>18216</v>
      </c>
      <c r="G3913">
        <v>44</v>
      </c>
      <c r="H3913" t="s">
        <v>1028</v>
      </c>
      <c r="I3913">
        <v>66491</v>
      </c>
      <c r="K3913" t="s">
        <v>18217</v>
      </c>
      <c r="L3913" s="106">
        <v>32121</v>
      </c>
      <c r="M3913">
        <v>13393986</v>
      </c>
      <c r="N3913" t="s">
        <v>996</v>
      </c>
      <c r="O3913" t="s">
        <v>12</v>
      </c>
      <c r="P3913" t="s">
        <v>997</v>
      </c>
      <c r="R3913" s="109" t="str">
        <f>IF(OR(P3913="SB",Q3913="SB"),"SB",0)</f>
        <v>SB</v>
      </c>
      <c r="T3913" s="110" t="s">
        <v>998</v>
      </c>
      <c r="V3913" s="113" t="str">
        <f>IF(AND(I3913&gt;=10000,I3913&lt;=19900),"Praha",(IF(AND(I3913&gt;=25001,I3913&lt;=29501),"Středočeský kraj",(IF(AND(I3913&gt;=30100,I3913&lt;=34972),"Středočeský kraj",(IF(AND(I3913&gt;=35002,I3913&lt;=36271),"Karlovarský kraj",(IF(AND(I3913&gt;=37001,I3913&lt;=39201),"Jihočeský kraj",(IF(AND(I3913&gt;=39701,I3913&lt;=39901),"Jihočeský kraj",(IF(AND(I3913&gt;=39301,I3913&lt;=39601),"Kraj Vysočina",(IF(AND(I3913&gt;=58001,I3913&lt;=59501),"Kraj Vysočina",(IF(AND(I3913&gt;=67401,I3913&lt;=67602),"Kraj Vysočina",(IF(AND(I3913&gt;=40001,I3913&lt;=44101),"Ústecký kraj",(IF(AND(I3913&gt;=46001,I3913&lt;=47201),"Liberecký kraj",(IF(AND(I3913&gt;=51202,I3913&lt;=51401),"Liberecký kraj",(IF(AND(I3913&gt;=53002,I3913&lt;=53976),"Pardubický kraj",(IF(AND(I3913&gt;=56002,I3913&lt;=57201),"Pardubický kraj",(IF(AND(I3913&gt;=60200,I3913&lt;=67201),"Jihomoravský kraj",(IF(AND(I3913&gt;=67801,I3913&lt;=68501),"Jihomoravský kraj",(IF(AND(I3913&gt;=69002,I3913&lt;=69801),"Jihomoravský kraj",(IF(AND(I3913&gt;=68601,I3913&lt;=68801),"Zlínský kraj",(IF(AND(I3913&gt;=75501,I3913&lt;=76901),"Zlínský kraj",(IF(AND(I3913&gt;=70030,I3913&lt;=74901),"Moravskoslezský kraj",(IF(AND(I3913&gt;=75000,I3913&lt;=75368),"Olomoucký kraj",(IF(AND(I3913&gt;=77200,I3913&lt;=79862),"Olomoucký kraj",(IF(AND(I3913&gt;=50011,I3913&lt;=50301),"Královéhradecký kraj",(IF(AND(I3913&gt;=54301,I3913&lt;=54303),"Královéhradecký kraj","0")))))))))))))))))))))))))))))))))))))))))))))))</f>
        <v>Jihomoravský kraj</v>
      </c>
      <c r="AB3913" t="s">
        <v>998</v>
      </c>
      <c r="AD3913" t="s">
        <v>998</v>
      </c>
      <c r="AE3913" t="s">
        <v>998</v>
      </c>
      <c r="AF3913" t="s">
        <v>998</v>
      </c>
      <c r="AG3913" s="107">
        <v>0</v>
      </c>
      <c r="AH3913" s="107">
        <v>0</v>
      </c>
      <c r="AI3913" s="107">
        <v>0</v>
      </c>
      <c r="AJ3913" t="s">
        <v>1012</v>
      </c>
    </row>
    <row r="3914" spans="1:37" x14ac:dyDescent="0.45">
      <c r="A3914" t="s">
        <v>1295</v>
      </c>
      <c r="B3914" t="s">
        <v>4295</v>
      </c>
      <c r="C3914" t="s">
        <v>1002</v>
      </c>
      <c r="D3914" t="s">
        <v>8312</v>
      </c>
      <c r="E3914" t="s">
        <v>992</v>
      </c>
      <c r="F3914" t="s">
        <v>8313</v>
      </c>
      <c r="G3914" t="s">
        <v>8314</v>
      </c>
      <c r="H3914" t="s">
        <v>1028</v>
      </c>
      <c r="I3914">
        <v>66491</v>
      </c>
      <c r="K3914" t="s">
        <v>8315</v>
      </c>
      <c r="L3914" s="106">
        <v>37364</v>
      </c>
      <c r="M3914">
        <v>14613358</v>
      </c>
      <c r="N3914" t="s">
        <v>996</v>
      </c>
      <c r="O3914" t="s">
        <v>12</v>
      </c>
      <c r="P3914" t="s">
        <v>997</v>
      </c>
      <c r="R3914" s="109" t="str">
        <f>IF(OR(P3914="SB",Q3914="SB"),"SB",0)</f>
        <v>SB</v>
      </c>
      <c r="V3914" s="113" t="str">
        <f>IF(AND(I3914&gt;=10000,I3914&lt;=19900),"Praha",(IF(AND(I3914&gt;=25001,I3914&lt;=29501),"Středočeský kraj",(IF(AND(I3914&gt;=30100,I3914&lt;=34972),"Středočeský kraj",(IF(AND(I3914&gt;=35002,I3914&lt;=36271),"Karlovarský kraj",(IF(AND(I3914&gt;=37001,I3914&lt;=39201),"Jihočeský kraj",(IF(AND(I3914&gt;=39701,I3914&lt;=39901),"Jihočeský kraj",(IF(AND(I3914&gt;=39301,I3914&lt;=39601),"Kraj Vysočina",(IF(AND(I3914&gt;=58001,I3914&lt;=59501),"Kraj Vysočina",(IF(AND(I3914&gt;=67401,I3914&lt;=67602),"Kraj Vysočina",(IF(AND(I3914&gt;=40001,I3914&lt;=44101),"Ústecký kraj",(IF(AND(I3914&gt;=46001,I3914&lt;=47201),"Liberecký kraj",(IF(AND(I3914&gt;=51202,I3914&lt;=51401),"Liberecký kraj",(IF(AND(I3914&gt;=53002,I3914&lt;=53976),"Pardubický kraj",(IF(AND(I3914&gt;=56002,I3914&lt;=57201),"Pardubický kraj",(IF(AND(I3914&gt;=60200,I3914&lt;=67201),"Jihomoravský kraj",(IF(AND(I3914&gt;=67801,I3914&lt;=68501),"Jihomoravský kraj",(IF(AND(I3914&gt;=69002,I3914&lt;=69801),"Jihomoravský kraj",(IF(AND(I3914&gt;=68601,I3914&lt;=68801),"Zlínský kraj",(IF(AND(I3914&gt;=75501,I3914&lt;=76901),"Zlínský kraj",(IF(AND(I3914&gt;=70030,I3914&lt;=74901),"Moravskoslezský kraj",(IF(AND(I3914&gt;=75000,I3914&lt;=75368),"Olomoucký kraj",(IF(AND(I3914&gt;=77200,I3914&lt;=79862),"Olomoucký kraj",(IF(AND(I3914&gt;=50011,I3914&lt;=50301),"Královéhradecký kraj",(IF(AND(I3914&gt;=54301,I3914&lt;=54303),"Královéhradecký kraj","0")))))))))))))))))))))))))))))))))))))))))))))))</f>
        <v>Jihomoravský kraj</v>
      </c>
      <c r="AD3914" t="s">
        <v>998</v>
      </c>
      <c r="AE3914" t="s">
        <v>998</v>
      </c>
      <c r="AF3914" t="s">
        <v>998</v>
      </c>
      <c r="AG3914" s="107">
        <v>300</v>
      </c>
      <c r="AH3914" s="107">
        <v>0</v>
      </c>
      <c r="AI3914" s="107">
        <v>0</v>
      </c>
      <c r="AJ3914" t="s">
        <v>999</v>
      </c>
      <c r="AK3914" s="106">
        <v>44924</v>
      </c>
    </row>
    <row r="3915" spans="1:37" x14ac:dyDescent="0.45">
      <c r="A3915" t="s">
        <v>1408</v>
      </c>
      <c r="B3915" t="s">
        <v>9353</v>
      </c>
      <c r="C3915" t="s">
        <v>990</v>
      </c>
      <c r="D3915" t="s">
        <v>9354</v>
      </c>
      <c r="E3915" t="s">
        <v>992</v>
      </c>
      <c r="F3915" t="s">
        <v>9355</v>
      </c>
      <c r="G3915">
        <v>138</v>
      </c>
      <c r="H3915" t="s">
        <v>1028</v>
      </c>
      <c r="I3915">
        <v>66491</v>
      </c>
      <c r="K3915" t="s">
        <v>9356</v>
      </c>
      <c r="L3915" s="106">
        <v>39092</v>
      </c>
      <c r="M3915">
        <v>14596382</v>
      </c>
      <c r="N3915" t="s">
        <v>1144</v>
      </c>
      <c r="O3915" t="s">
        <v>12</v>
      </c>
      <c r="P3915" t="s">
        <v>997</v>
      </c>
      <c r="R3915" s="109" t="str">
        <f>IF(OR(P3915="SB",Q3915="SB"),"SB",0)</f>
        <v>SB</v>
      </c>
      <c r="V3915" s="113" t="str">
        <f>IF(AND(I3915&gt;=10000,I3915&lt;=19900),"Praha",(IF(AND(I3915&gt;=25001,I3915&lt;=29501),"Středočeský kraj",(IF(AND(I3915&gt;=30100,I3915&lt;=34972),"Středočeský kraj",(IF(AND(I3915&gt;=35002,I3915&lt;=36271),"Karlovarský kraj",(IF(AND(I3915&gt;=37001,I3915&lt;=39201),"Jihočeský kraj",(IF(AND(I3915&gt;=39701,I3915&lt;=39901),"Jihočeský kraj",(IF(AND(I3915&gt;=39301,I3915&lt;=39601),"Kraj Vysočina",(IF(AND(I3915&gt;=58001,I3915&lt;=59501),"Kraj Vysočina",(IF(AND(I3915&gt;=67401,I3915&lt;=67602),"Kraj Vysočina",(IF(AND(I3915&gt;=40001,I3915&lt;=44101),"Ústecký kraj",(IF(AND(I3915&gt;=46001,I3915&lt;=47201),"Liberecký kraj",(IF(AND(I3915&gt;=51202,I3915&lt;=51401),"Liberecký kraj",(IF(AND(I3915&gt;=53002,I3915&lt;=53976),"Pardubický kraj",(IF(AND(I3915&gt;=56002,I3915&lt;=57201),"Pardubický kraj",(IF(AND(I3915&gt;=60200,I3915&lt;=67201),"Jihomoravský kraj",(IF(AND(I3915&gt;=67801,I3915&lt;=68501),"Jihomoravský kraj",(IF(AND(I3915&gt;=69002,I3915&lt;=69801),"Jihomoravský kraj",(IF(AND(I3915&gt;=68601,I3915&lt;=68801),"Zlínský kraj",(IF(AND(I3915&gt;=75501,I3915&lt;=76901),"Zlínský kraj",(IF(AND(I3915&gt;=70030,I3915&lt;=74901),"Moravskoslezský kraj",(IF(AND(I3915&gt;=75000,I3915&lt;=75368),"Olomoucký kraj",(IF(AND(I3915&gt;=77200,I3915&lt;=79862),"Olomoucký kraj",(IF(AND(I3915&gt;=50011,I3915&lt;=50301),"Královéhradecký kraj",(IF(AND(I3915&gt;=54301,I3915&lt;=54303),"Královéhradecký kraj","0")))))))))))))))))))))))))))))))))))))))))))))))</f>
        <v>Jihomoravský kraj</v>
      </c>
      <c r="AD3915" t="s">
        <v>998</v>
      </c>
      <c r="AE3915" t="s">
        <v>998</v>
      </c>
      <c r="AF3915" t="s">
        <v>998</v>
      </c>
      <c r="AG3915" s="107">
        <v>300</v>
      </c>
      <c r="AH3915" s="107">
        <v>0</v>
      </c>
      <c r="AI3915" s="107">
        <v>0</v>
      </c>
      <c r="AJ3915" t="s">
        <v>999</v>
      </c>
      <c r="AK3915" s="106">
        <v>44877</v>
      </c>
    </row>
    <row r="3916" spans="1:37" x14ac:dyDescent="0.45">
      <c r="A3916" t="s">
        <v>1111</v>
      </c>
      <c r="B3916" t="s">
        <v>9353</v>
      </c>
      <c r="C3916" t="s">
        <v>1002</v>
      </c>
      <c r="D3916" t="s">
        <v>9357</v>
      </c>
      <c r="E3916" t="s">
        <v>992</v>
      </c>
      <c r="F3916" t="s">
        <v>9355</v>
      </c>
      <c r="G3916">
        <v>138</v>
      </c>
      <c r="H3916" t="s">
        <v>1028</v>
      </c>
      <c r="I3916">
        <v>66491</v>
      </c>
      <c r="K3916" t="s">
        <v>9356</v>
      </c>
      <c r="L3916" s="106">
        <v>37822</v>
      </c>
      <c r="M3916">
        <v>14596180</v>
      </c>
      <c r="N3916" t="s">
        <v>1144</v>
      </c>
      <c r="O3916" t="s">
        <v>12</v>
      </c>
      <c r="P3916" t="s">
        <v>997</v>
      </c>
      <c r="R3916" s="109" t="str">
        <f>IF(OR(P3916="SB",Q3916="SB"),"SB",0)</f>
        <v>SB</v>
      </c>
      <c r="V3916" s="113" t="str">
        <f>IF(AND(I3916&gt;=10000,I3916&lt;=19900),"Praha",(IF(AND(I3916&gt;=25001,I3916&lt;=29501),"Středočeský kraj",(IF(AND(I3916&gt;=30100,I3916&lt;=34972),"Středočeský kraj",(IF(AND(I3916&gt;=35002,I3916&lt;=36271),"Karlovarský kraj",(IF(AND(I3916&gt;=37001,I3916&lt;=39201),"Jihočeský kraj",(IF(AND(I3916&gt;=39701,I3916&lt;=39901),"Jihočeský kraj",(IF(AND(I3916&gt;=39301,I3916&lt;=39601),"Kraj Vysočina",(IF(AND(I3916&gt;=58001,I3916&lt;=59501),"Kraj Vysočina",(IF(AND(I3916&gt;=67401,I3916&lt;=67602),"Kraj Vysočina",(IF(AND(I3916&gt;=40001,I3916&lt;=44101),"Ústecký kraj",(IF(AND(I3916&gt;=46001,I3916&lt;=47201),"Liberecký kraj",(IF(AND(I3916&gt;=51202,I3916&lt;=51401),"Liberecký kraj",(IF(AND(I3916&gt;=53002,I3916&lt;=53976),"Pardubický kraj",(IF(AND(I3916&gt;=56002,I3916&lt;=57201),"Pardubický kraj",(IF(AND(I3916&gt;=60200,I3916&lt;=67201),"Jihomoravský kraj",(IF(AND(I3916&gt;=67801,I3916&lt;=68501),"Jihomoravský kraj",(IF(AND(I3916&gt;=69002,I3916&lt;=69801),"Jihomoravský kraj",(IF(AND(I3916&gt;=68601,I3916&lt;=68801),"Zlínský kraj",(IF(AND(I3916&gt;=75501,I3916&lt;=76901),"Zlínský kraj",(IF(AND(I3916&gt;=70030,I3916&lt;=74901),"Moravskoslezský kraj",(IF(AND(I3916&gt;=75000,I3916&lt;=75368),"Olomoucký kraj",(IF(AND(I3916&gt;=77200,I3916&lt;=79862),"Olomoucký kraj",(IF(AND(I3916&gt;=50011,I3916&lt;=50301),"Královéhradecký kraj",(IF(AND(I3916&gt;=54301,I3916&lt;=54303),"Královéhradecký kraj","0")))))))))))))))))))))))))))))))))))))))))))))))</f>
        <v>Jihomoravský kraj</v>
      </c>
      <c r="AD3916" t="s">
        <v>998</v>
      </c>
      <c r="AE3916" t="s">
        <v>998</v>
      </c>
      <c r="AF3916" t="s">
        <v>998</v>
      </c>
      <c r="AG3916" s="107">
        <v>300</v>
      </c>
      <c r="AH3916" s="107">
        <v>0</v>
      </c>
      <c r="AI3916" s="107">
        <v>0</v>
      </c>
      <c r="AJ3916" t="s">
        <v>999</v>
      </c>
      <c r="AK3916" s="106">
        <v>44923</v>
      </c>
    </row>
    <row r="3917" spans="1:37" x14ac:dyDescent="0.45">
      <c r="A3917" t="s">
        <v>1212</v>
      </c>
      <c r="B3917" t="s">
        <v>15117</v>
      </c>
      <c r="C3917" t="s">
        <v>1002</v>
      </c>
      <c r="D3917" t="s">
        <v>15131</v>
      </c>
      <c r="E3917" t="s">
        <v>992</v>
      </c>
      <c r="F3917" t="s">
        <v>15132</v>
      </c>
      <c r="G3917">
        <v>1</v>
      </c>
      <c r="H3917" t="s">
        <v>1028</v>
      </c>
      <c r="I3917">
        <v>66491</v>
      </c>
      <c r="K3917" t="s">
        <v>15133</v>
      </c>
      <c r="L3917" s="106">
        <v>39184</v>
      </c>
      <c r="M3917">
        <v>14611439</v>
      </c>
      <c r="N3917" t="s">
        <v>996</v>
      </c>
      <c r="O3917" t="s">
        <v>12</v>
      </c>
      <c r="P3917" t="s">
        <v>997</v>
      </c>
      <c r="R3917" s="109" t="str">
        <f>IF(OR(P3917="SB",Q3917="SB"),"SB",0)</f>
        <v>SB</v>
      </c>
      <c r="V3917" s="113" t="str">
        <f>IF(AND(I3917&gt;=10000,I3917&lt;=19900),"Praha",(IF(AND(I3917&gt;=25001,I3917&lt;=29501),"Středočeský kraj",(IF(AND(I3917&gt;=30100,I3917&lt;=34972),"Středočeský kraj",(IF(AND(I3917&gt;=35002,I3917&lt;=36271),"Karlovarský kraj",(IF(AND(I3917&gt;=37001,I3917&lt;=39201),"Jihočeský kraj",(IF(AND(I3917&gt;=39701,I3917&lt;=39901),"Jihočeský kraj",(IF(AND(I3917&gt;=39301,I3917&lt;=39601),"Kraj Vysočina",(IF(AND(I3917&gt;=58001,I3917&lt;=59501),"Kraj Vysočina",(IF(AND(I3917&gt;=67401,I3917&lt;=67602),"Kraj Vysočina",(IF(AND(I3917&gt;=40001,I3917&lt;=44101),"Ústecký kraj",(IF(AND(I3917&gt;=46001,I3917&lt;=47201),"Liberecký kraj",(IF(AND(I3917&gt;=51202,I3917&lt;=51401),"Liberecký kraj",(IF(AND(I3917&gt;=53002,I3917&lt;=53976),"Pardubický kraj",(IF(AND(I3917&gt;=56002,I3917&lt;=57201),"Pardubický kraj",(IF(AND(I3917&gt;=60200,I3917&lt;=67201),"Jihomoravský kraj",(IF(AND(I3917&gt;=67801,I3917&lt;=68501),"Jihomoravský kraj",(IF(AND(I3917&gt;=69002,I3917&lt;=69801),"Jihomoravský kraj",(IF(AND(I3917&gt;=68601,I3917&lt;=68801),"Zlínský kraj",(IF(AND(I3917&gt;=75501,I3917&lt;=76901),"Zlínský kraj",(IF(AND(I3917&gt;=70030,I3917&lt;=74901),"Moravskoslezský kraj",(IF(AND(I3917&gt;=75000,I3917&lt;=75368),"Olomoucký kraj",(IF(AND(I3917&gt;=77200,I3917&lt;=79862),"Olomoucký kraj",(IF(AND(I3917&gt;=50011,I3917&lt;=50301),"Královéhradecký kraj",(IF(AND(I3917&gt;=54301,I3917&lt;=54303),"Královéhradecký kraj","0")))))))))))))))))))))))))))))))))))))))))))))))</f>
        <v>Jihomoravský kraj</v>
      </c>
      <c r="AD3917" t="s">
        <v>998</v>
      </c>
      <c r="AE3917" t="s">
        <v>998</v>
      </c>
      <c r="AF3917" t="s">
        <v>998</v>
      </c>
      <c r="AG3917" s="107">
        <v>300</v>
      </c>
      <c r="AH3917" s="107">
        <v>0</v>
      </c>
      <c r="AI3917" s="107">
        <v>0</v>
      </c>
      <c r="AJ3917" t="s">
        <v>999</v>
      </c>
      <c r="AK3917" s="106">
        <v>44923</v>
      </c>
    </row>
    <row r="3918" spans="1:37" x14ac:dyDescent="0.45">
      <c r="A3918" t="s">
        <v>1793</v>
      </c>
      <c r="B3918" t="s">
        <v>9306</v>
      </c>
      <c r="C3918" t="s">
        <v>990</v>
      </c>
      <c r="D3918" t="s">
        <v>9308</v>
      </c>
      <c r="E3918" t="s">
        <v>992</v>
      </c>
      <c r="F3918" t="s">
        <v>1966</v>
      </c>
      <c r="G3918">
        <v>517</v>
      </c>
      <c r="H3918" t="s">
        <v>5759</v>
      </c>
      <c r="I3918">
        <v>66501</v>
      </c>
      <c r="K3918" t="s">
        <v>9309</v>
      </c>
      <c r="L3918" s="106">
        <v>39357</v>
      </c>
      <c r="M3918">
        <v>14640135</v>
      </c>
      <c r="N3918" t="s">
        <v>996</v>
      </c>
      <c r="O3918" t="s">
        <v>12</v>
      </c>
      <c r="P3918" t="s">
        <v>997</v>
      </c>
      <c r="R3918" s="109" t="str">
        <f>IF(OR(P3918="SB",Q3918="SB"),"SB",0)</f>
        <v>SB</v>
      </c>
      <c r="T3918" s="110" t="s">
        <v>998</v>
      </c>
      <c r="V3918" s="113" t="str">
        <f>IF(AND(I3918&gt;=10000,I3918&lt;=19900),"Praha",(IF(AND(I3918&gt;=25001,I3918&lt;=29501),"Středočeský kraj",(IF(AND(I3918&gt;=30100,I3918&lt;=34972),"Středočeský kraj",(IF(AND(I3918&gt;=35002,I3918&lt;=36271),"Karlovarský kraj",(IF(AND(I3918&gt;=37001,I3918&lt;=39201),"Jihočeský kraj",(IF(AND(I3918&gt;=39701,I3918&lt;=39901),"Jihočeský kraj",(IF(AND(I3918&gt;=39301,I3918&lt;=39601),"Kraj Vysočina",(IF(AND(I3918&gt;=58001,I3918&lt;=59501),"Kraj Vysočina",(IF(AND(I3918&gt;=67401,I3918&lt;=67602),"Kraj Vysočina",(IF(AND(I3918&gt;=40001,I3918&lt;=44101),"Ústecký kraj",(IF(AND(I3918&gt;=46001,I3918&lt;=47201),"Liberecký kraj",(IF(AND(I3918&gt;=51202,I3918&lt;=51401),"Liberecký kraj",(IF(AND(I3918&gt;=53002,I3918&lt;=53976),"Pardubický kraj",(IF(AND(I3918&gt;=56002,I3918&lt;=57201),"Pardubický kraj",(IF(AND(I3918&gt;=60200,I3918&lt;=67201),"Jihomoravský kraj",(IF(AND(I3918&gt;=67801,I3918&lt;=68501),"Jihomoravský kraj",(IF(AND(I3918&gt;=69002,I3918&lt;=69801),"Jihomoravský kraj",(IF(AND(I3918&gt;=68601,I3918&lt;=68801),"Zlínský kraj",(IF(AND(I3918&gt;=75501,I3918&lt;=76901),"Zlínský kraj",(IF(AND(I3918&gt;=70030,I3918&lt;=74901),"Moravskoslezský kraj",(IF(AND(I3918&gt;=75000,I3918&lt;=75368),"Olomoucký kraj",(IF(AND(I3918&gt;=77200,I3918&lt;=79862),"Olomoucký kraj",(IF(AND(I3918&gt;=50011,I3918&lt;=50301),"Královéhradecký kraj",(IF(AND(I3918&gt;=54301,I3918&lt;=54303),"Královéhradecký kraj","0")))))))))))))))))))))))))))))))))))))))))))))))</f>
        <v>Jihomoravský kraj</v>
      </c>
      <c r="AB3918" t="s">
        <v>998</v>
      </c>
      <c r="AD3918" t="s">
        <v>998</v>
      </c>
      <c r="AE3918" t="s">
        <v>998</v>
      </c>
      <c r="AF3918" t="s">
        <v>998</v>
      </c>
      <c r="AG3918" s="107">
        <v>300</v>
      </c>
      <c r="AH3918" s="107">
        <v>0</v>
      </c>
      <c r="AI3918" s="107">
        <v>0</v>
      </c>
      <c r="AJ3918" t="s">
        <v>999</v>
      </c>
      <c r="AK3918" s="106">
        <v>44923</v>
      </c>
    </row>
    <row r="3919" spans="1:37" x14ac:dyDescent="0.45">
      <c r="A3919" t="s">
        <v>1268</v>
      </c>
      <c r="B3919" t="s">
        <v>9943</v>
      </c>
      <c r="C3919" t="s">
        <v>990</v>
      </c>
      <c r="D3919" t="s">
        <v>9944</v>
      </c>
      <c r="E3919" t="s">
        <v>992</v>
      </c>
      <c r="F3919" t="s">
        <v>9945</v>
      </c>
      <c r="G3919">
        <v>382</v>
      </c>
      <c r="H3919" t="s">
        <v>5759</v>
      </c>
      <c r="I3919">
        <v>66501</v>
      </c>
      <c r="K3919" t="s">
        <v>9946</v>
      </c>
      <c r="L3919" s="106">
        <v>38891</v>
      </c>
      <c r="M3919">
        <v>14596281</v>
      </c>
      <c r="N3919" t="s">
        <v>1144</v>
      </c>
      <c r="O3919" t="s">
        <v>12</v>
      </c>
      <c r="P3919" t="s">
        <v>997</v>
      </c>
      <c r="R3919" s="109" t="str">
        <f>IF(OR(P3919="SB",Q3919="SB"),"SB",0)</f>
        <v>SB</v>
      </c>
      <c r="T3919" s="110" t="s">
        <v>998</v>
      </c>
      <c r="V3919" s="113" t="str">
        <f>IF(AND(I3919&gt;=10000,I3919&lt;=19900),"Praha",(IF(AND(I3919&gt;=25001,I3919&lt;=29501),"Středočeský kraj",(IF(AND(I3919&gt;=30100,I3919&lt;=34972),"Středočeský kraj",(IF(AND(I3919&gt;=35002,I3919&lt;=36271),"Karlovarský kraj",(IF(AND(I3919&gt;=37001,I3919&lt;=39201),"Jihočeský kraj",(IF(AND(I3919&gt;=39701,I3919&lt;=39901),"Jihočeský kraj",(IF(AND(I3919&gt;=39301,I3919&lt;=39601),"Kraj Vysočina",(IF(AND(I3919&gt;=58001,I3919&lt;=59501),"Kraj Vysočina",(IF(AND(I3919&gt;=67401,I3919&lt;=67602),"Kraj Vysočina",(IF(AND(I3919&gt;=40001,I3919&lt;=44101),"Ústecký kraj",(IF(AND(I3919&gt;=46001,I3919&lt;=47201),"Liberecký kraj",(IF(AND(I3919&gt;=51202,I3919&lt;=51401),"Liberecký kraj",(IF(AND(I3919&gt;=53002,I3919&lt;=53976),"Pardubický kraj",(IF(AND(I3919&gt;=56002,I3919&lt;=57201),"Pardubický kraj",(IF(AND(I3919&gt;=60200,I3919&lt;=67201),"Jihomoravský kraj",(IF(AND(I3919&gt;=67801,I3919&lt;=68501),"Jihomoravský kraj",(IF(AND(I3919&gt;=69002,I3919&lt;=69801),"Jihomoravský kraj",(IF(AND(I3919&gt;=68601,I3919&lt;=68801),"Zlínský kraj",(IF(AND(I3919&gt;=75501,I3919&lt;=76901),"Zlínský kraj",(IF(AND(I3919&gt;=70030,I3919&lt;=74901),"Moravskoslezský kraj",(IF(AND(I3919&gt;=75000,I3919&lt;=75368),"Olomoucký kraj",(IF(AND(I3919&gt;=77200,I3919&lt;=79862),"Olomoucký kraj",(IF(AND(I3919&gt;=50011,I3919&lt;=50301),"Královéhradecký kraj",(IF(AND(I3919&gt;=54301,I3919&lt;=54303),"Královéhradecký kraj","0")))))))))))))))))))))))))))))))))))))))))))))))</f>
        <v>Jihomoravský kraj</v>
      </c>
      <c r="AB3919" t="s">
        <v>998</v>
      </c>
      <c r="AD3919" t="s">
        <v>998</v>
      </c>
      <c r="AE3919" t="s">
        <v>998</v>
      </c>
      <c r="AF3919" t="s">
        <v>998</v>
      </c>
      <c r="AG3919" s="107">
        <v>300</v>
      </c>
      <c r="AH3919" s="107">
        <v>0</v>
      </c>
      <c r="AI3919" s="107">
        <v>0</v>
      </c>
      <c r="AJ3919" t="s">
        <v>999</v>
      </c>
      <c r="AK3919" s="106">
        <v>44877</v>
      </c>
    </row>
    <row r="3920" spans="1:37" x14ac:dyDescent="0.45">
      <c r="A3920" t="s">
        <v>1225</v>
      </c>
      <c r="B3920" t="s">
        <v>12952</v>
      </c>
      <c r="C3920" t="s">
        <v>1002</v>
      </c>
      <c r="D3920" t="s">
        <v>12953</v>
      </c>
      <c r="E3920" t="s">
        <v>992</v>
      </c>
      <c r="F3920" t="s">
        <v>12954</v>
      </c>
      <c r="G3920">
        <v>1512</v>
      </c>
      <c r="H3920" t="s">
        <v>5759</v>
      </c>
      <c r="I3920">
        <v>66501</v>
      </c>
      <c r="K3920" t="s">
        <v>12955</v>
      </c>
      <c r="L3920" s="106">
        <v>38597</v>
      </c>
      <c r="M3920">
        <v>14612550</v>
      </c>
      <c r="N3920" t="s">
        <v>996</v>
      </c>
      <c r="O3920" t="s">
        <v>12</v>
      </c>
      <c r="P3920" t="s">
        <v>997</v>
      </c>
      <c r="R3920" s="109" t="str">
        <f>IF(OR(P3920="SB",Q3920="SB"),"SB",0)</f>
        <v>SB</v>
      </c>
      <c r="T3920" s="110" t="s">
        <v>998</v>
      </c>
      <c r="V3920" s="113" t="str">
        <f>IF(AND(I3920&gt;=10000,I3920&lt;=19900),"Praha",(IF(AND(I3920&gt;=25001,I3920&lt;=29501),"Středočeský kraj",(IF(AND(I3920&gt;=30100,I3920&lt;=34972),"Středočeský kraj",(IF(AND(I3920&gt;=35002,I3920&lt;=36271),"Karlovarský kraj",(IF(AND(I3920&gt;=37001,I3920&lt;=39201),"Jihočeský kraj",(IF(AND(I3920&gt;=39701,I3920&lt;=39901),"Jihočeský kraj",(IF(AND(I3920&gt;=39301,I3920&lt;=39601),"Kraj Vysočina",(IF(AND(I3920&gt;=58001,I3920&lt;=59501),"Kraj Vysočina",(IF(AND(I3920&gt;=67401,I3920&lt;=67602),"Kraj Vysočina",(IF(AND(I3920&gt;=40001,I3920&lt;=44101),"Ústecký kraj",(IF(AND(I3920&gt;=46001,I3920&lt;=47201),"Liberecký kraj",(IF(AND(I3920&gt;=51202,I3920&lt;=51401),"Liberecký kraj",(IF(AND(I3920&gt;=53002,I3920&lt;=53976),"Pardubický kraj",(IF(AND(I3920&gt;=56002,I3920&lt;=57201),"Pardubický kraj",(IF(AND(I3920&gt;=60200,I3920&lt;=67201),"Jihomoravský kraj",(IF(AND(I3920&gt;=67801,I3920&lt;=68501),"Jihomoravský kraj",(IF(AND(I3920&gt;=69002,I3920&lt;=69801),"Jihomoravský kraj",(IF(AND(I3920&gt;=68601,I3920&lt;=68801),"Zlínský kraj",(IF(AND(I3920&gt;=75501,I3920&lt;=76901),"Zlínský kraj",(IF(AND(I3920&gt;=70030,I3920&lt;=74901),"Moravskoslezský kraj",(IF(AND(I3920&gt;=75000,I3920&lt;=75368),"Olomoucký kraj",(IF(AND(I3920&gt;=77200,I3920&lt;=79862),"Olomoucký kraj",(IF(AND(I3920&gt;=50011,I3920&lt;=50301),"Královéhradecký kraj",(IF(AND(I3920&gt;=54301,I3920&lt;=54303),"Královéhradecký kraj","0")))))))))))))))))))))))))))))))))))))))))))))))</f>
        <v>Jihomoravský kraj</v>
      </c>
      <c r="AB3920" t="s">
        <v>998</v>
      </c>
      <c r="AD3920" t="s">
        <v>998</v>
      </c>
      <c r="AE3920" t="s">
        <v>998</v>
      </c>
      <c r="AF3920" t="s">
        <v>998</v>
      </c>
      <c r="AG3920" s="107">
        <v>300</v>
      </c>
      <c r="AH3920" s="107">
        <v>0</v>
      </c>
      <c r="AI3920" s="107">
        <v>0</v>
      </c>
      <c r="AJ3920" t="s">
        <v>999</v>
      </c>
      <c r="AK3920" s="106">
        <v>44924</v>
      </c>
    </row>
    <row r="3921" spans="1:37" x14ac:dyDescent="0.45">
      <c r="A3921" t="s">
        <v>2709</v>
      </c>
      <c r="B3921" t="s">
        <v>19321</v>
      </c>
      <c r="C3921" t="s">
        <v>990</v>
      </c>
      <c r="D3921" t="s">
        <v>19326</v>
      </c>
      <c r="E3921" t="s">
        <v>992</v>
      </c>
      <c r="F3921" t="s">
        <v>12621</v>
      </c>
      <c r="G3921">
        <v>570</v>
      </c>
      <c r="H3921" t="s">
        <v>5759</v>
      </c>
      <c r="I3921">
        <v>66501</v>
      </c>
      <c r="K3921" t="s">
        <v>19327</v>
      </c>
      <c r="L3921" s="106">
        <v>41767</v>
      </c>
      <c r="M3921">
        <v>14617402</v>
      </c>
      <c r="N3921" t="s">
        <v>996</v>
      </c>
      <c r="O3921" t="s">
        <v>12</v>
      </c>
      <c r="P3921" t="s">
        <v>997</v>
      </c>
      <c r="R3921" s="109" t="str">
        <f>IF(OR(P3921="SB",Q3921="SB"),"SB",0)</f>
        <v>SB</v>
      </c>
      <c r="T3921" s="110" t="s">
        <v>998</v>
      </c>
      <c r="V3921" s="113" t="str">
        <f>IF(AND(I3921&gt;=10000,I3921&lt;=19900),"Praha",(IF(AND(I3921&gt;=25001,I3921&lt;=29501),"Středočeský kraj",(IF(AND(I3921&gt;=30100,I3921&lt;=34972),"Středočeský kraj",(IF(AND(I3921&gt;=35002,I3921&lt;=36271),"Karlovarský kraj",(IF(AND(I3921&gt;=37001,I3921&lt;=39201),"Jihočeský kraj",(IF(AND(I3921&gt;=39701,I3921&lt;=39901),"Jihočeský kraj",(IF(AND(I3921&gt;=39301,I3921&lt;=39601),"Kraj Vysočina",(IF(AND(I3921&gt;=58001,I3921&lt;=59501),"Kraj Vysočina",(IF(AND(I3921&gt;=67401,I3921&lt;=67602),"Kraj Vysočina",(IF(AND(I3921&gt;=40001,I3921&lt;=44101),"Ústecký kraj",(IF(AND(I3921&gt;=46001,I3921&lt;=47201),"Liberecký kraj",(IF(AND(I3921&gt;=51202,I3921&lt;=51401),"Liberecký kraj",(IF(AND(I3921&gt;=53002,I3921&lt;=53976),"Pardubický kraj",(IF(AND(I3921&gt;=56002,I3921&lt;=57201),"Pardubický kraj",(IF(AND(I3921&gt;=60200,I3921&lt;=67201),"Jihomoravský kraj",(IF(AND(I3921&gt;=67801,I3921&lt;=68501),"Jihomoravský kraj",(IF(AND(I3921&gt;=69002,I3921&lt;=69801),"Jihomoravský kraj",(IF(AND(I3921&gt;=68601,I3921&lt;=68801),"Zlínský kraj",(IF(AND(I3921&gt;=75501,I3921&lt;=76901),"Zlínský kraj",(IF(AND(I3921&gt;=70030,I3921&lt;=74901),"Moravskoslezský kraj",(IF(AND(I3921&gt;=75000,I3921&lt;=75368),"Olomoucký kraj",(IF(AND(I3921&gt;=77200,I3921&lt;=79862),"Olomoucký kraj",(IF(AND(I3921&gt;=50011,I3921&lt;=50301),"Královéhradecký kraj",(IF(AND(I3921&gt;=54301,I3921&lt;=54303),"Královéhradecký kraj","0")))))))))))))))))))))))))))))))))))))))))))))))</f>
        <v>Jihomoravský kraj</v>
      </c>
      <c r="AB3921" t="s">
        <v>998</v>
      </c>
      <c r="AD3921" t="s">
        <v>998</v>
      </c>
      <c r="AE3921" t="s">
        <v>998</v>
      </c>
      <c r="AF3921" t="s">
        <v>998</v>
      </c>
      <c r="AG3921" s="107">
        <v>300</v>
      </c>
      <c r="AH3921" s="107">
        <v>0</v>
      </c>
      <c r="AI3921" s="107">
        <v>0</v>
      </c>
      <c r="AJ3921" t="s">
        <v>999</v>
      </c>
      <c r="AK3921" s="106">
        <v>44924</v>
      </c>
    </row>
    <row r="3922" spans="1:37" x14ac:dyDescent="0.45">
      <c r="A3922" t="s">
        <v>1007</v>
      </c>
      <c r="B3922" t="s">
        <v>17428</v>
      </c>
      <c r="C3922" t="s">
        <v>990</v>
      </c>
      <c r="D3922" t="s">
        <v>17429</v>
      </c>
      <c r="E3922" t="s">
        <v>992</v>
      </c>
      <c r="F3922" t="s">
        <v>17430</v>
      </c>
      <c r="G3922">
        <v>94</v>
      </c>
      <c r="H3922" t="s">
        <v>2575</v>
      </c>
      <c r="I3922">
        <v>66600</v>
      </c>
      <c r="J3922">
        <v>731168955</v>
      </c>
      <c r="K3922" t="s">
        <v>17431</v>
      </c>
      <c r="L3922" s="106">
        <v>24385</v>
      </c>
      <c r="M3922">
        <v>10589878</v>
      </c>
      <c r="N3922" t="s">
        <v>996</v>
      </c>
      <c r="O3922" t="s">
        <v>12</v>
      </c>
      <c r="P3922" t="s">
        <v>997</v>
      </c>
      <c r="R3922" s="109" t="str">
        <f>IF(OR(P3922="SB",Q3922="SB"),"SB",0)</f>
        <v>SB</v>
      </c>
      <c r="T3922" s="110" t="s">
        <v>998</v>
      </c>
      <c r="V3922" s="113" t="str">
        <f>IF(AND(I3922&gt;=10000,I3922&lt;=19900),"Praha",(IF(AND(I3922&gt;=25001,I3922&lt;=29501),"Středočeský kraj",(IF(AND(I3922&gt;=30100,I3922&lt;=34972),"Středočeský kraj",(IF(AND(I3922&gt;=35002,I3922&lt;=36271),"Karlovarský kraj",(IF(AND(I3922&gt;=37001,I3922&lt;=39201),"Jihočeský kraj",(IF(AND(I3922&gt;=39701,I3922&lt;=39901),"Jihočeský kraj",(IF(AND(I3922&gt;=39301,I3922&lt;=39601),"Kraj Vysočina",(IF(AND(I3922&gt;=58001,I3922&lt;=59501),"Kraj Vysočina",(IF(AND(I3922&gt;=67401,I3922&lt;=67602),"Kraj Vysočina",(IF(AND(I3922&gt;=40001,I3922&lt;=44101),"Ústecký kraj",(IF(AND(I3922&gt;=46001,I3922&lt;=47201),"Liberecký kraj",(IF(AND(I3922&gt;=51202,I3922&lt;=51401),"Liberecký kraj",(IF(AND(I3922&gt;=53002,I3922&lt;=53976),"Pardubický kraj",(IF(AND(I3922&gt;=56002,I3922&lt;=57201),"Pardubický kraj",(IF(AND(I3922&gt;=60200,I3922&lt;=67201),"Jihomoravský kraj",(IF(AND(I3922&gt;=67801,I3922&lt;=68501),"Jihomoravský kraj",(IF(AND(I3922&gt;=69002,I3922&lt;=69801),"Jihomoravský kraj",(IF(AND(I3922&gt;=68601,I3922&lt;=68801),"Zlínský kraj",(IF(AND(I3922&gt;=75501,I3922&lt;=76901),"Zlínský kraj",(IF(AND(I3922&gt;=70030,I3922&lt;=74901),"Moravskoslezský kraj",(IF(AND(I3922&gt;=75000,I3922&lt;=75368),"Olomoucký kraj",(IF(AND(I3922&gt;=77200,I3922&lt;=79862),"Olomoucký kraj",(IF(AND(I3922&gt;=50011,I3922&lt;=50301),"Královéhradecký kraj",(IF(AND(I3922&gt;=54301,I3922&lt;=54303),"Královéhradecký kraj","0")))))))))))))))))))))))))))))))))))))))))))))))</f>
        <v>Jihomoravský kraj</v>
      </c>
      <c r="AB3922" t="s">
        <v>998</v>
      </c>
      <c r="AD3922" t="s">
        <v>998</v>
      </c>
      <c r="AE3922" t="s">
        <v>998</v>
      </c>
      <c r="AF3922" t="s">
        <v>998</v>
      </c>
      <c r="AG3922" s="107">
        <v>0</v>
      </c>
      <c r="AH3922" s="107">
        <v>0</v>
      </c>
      <c r="AI3922" s="107">
        <v>0</v>
      </c>
      <c r="AJ3922" t="s">
        <v>1012</v>
      </c>
    </row>
    <row r="3923" spans="1:37" x14ac:dyDescent="0.45">
      <c r="A3923" t="s">
        <v>1151</v>
      </c>
      <c r="B3923" t="s">
        <v>4826</v>
      </c>
      <c r="C3923" t="s">
        <v>990</v>
      </c>
      <c r="D3923" t="s">
        <v>4827</v>
      </c>
      <c r="E3923" t="s">
        <v>992</v>
      </c>
      <c r="F3923" t="s">
        <v>4828</v>
      </c>
      <c r="G3923">
        <v>95</v>
      </c>
      <c r="H3923" t="s">
        <v>4828</v>
      </c>
      <c r="I3923">
        <v>66601</v>
      </c>
      <c r="K3923" t="s">
        <v>4829</v>
      </c>
      <c r="L3923" s="106">
        <v>30393</v>
      </c>
      <c r="M3923">
        <v>11489150</v>
      </c>
      <c r="N3923" t="s">
        <v>996</v>
      </c>
      <c r="O3923" t="s">
        <v>12</v>
      </c>
      <c r="P3923" t="s">
        <v>997</v>
      </c>
      <c r="R3923" s="109" t="str">
        <f>IF(OR(P3923="SB",Q3923="SB"),"SB",0)</f>
        <v>SB</v>
      </c>
      <c r="T3923" s="110">
        <v>12905</v>
      </c>
      <c r="U3923" t="s">
        <v>19633</v>
      </c>
      <c r="V3923" s="113" t="str">
        <f>IF(AND(I3923&gt;=10000,I3923&lt;=19900),"Praha",(IF(AND(I3923&gt;=25001,I3923&lt;=29501),"Středočeský kraj",(IF(AND(I3923&gt;=30100,I3923&lt;=34972),"Středočeský kraj",(IF(AND(I3923&gt;=35002,I3923&lt;=36271),"Karlovarský kraj",(IF(AND(I3923&gt;=37001,I3923&lt;=39201),"Jihočeský kraj",(IF(AND(I3923&gt;=39701,I3923&lt;=39901),"Jihočeský kraj",(IF(AND(I3923&gt;=39301,I3923&lt;=39601),"Kraj Vysočina",(IF(AND(I3923&gt;=58001,I3923&lt;=59501),"Kraj Vysočina",(IF(AND(I3923&gt;=67401,I3923&lt;=67602),"Kraj Vysočina",(IF(AND(I3923&gt;=40001,I3923&lt;=44101),"Ústecký kraj",(IF(AND(I3923&gt;=46001,I3923&lt;=47201),"Liberecký kraj",(IF(AND(I3923&gt;=51202,I3923&lt;=51401),"Liberecký kraj",(IF(AND(I3923&gt;=53002,I3923&lt;=53976),"Pardubický kraj",(IF(AND(I3923&gt;=56002,I3923&lt;=57201),"Pardubický kraj",(IF(AND(I3923&gt;=60200,I3923&lt;=67201),"Jihomoravský kraj",(IF(AND(I3923&gt;=67801,I3923&lt;=68501),"Jihomoravský kraj",(IF(AND(I3923&gt;=69002,I3923&lt;=69801),"Jihomoravský kraj",(IF(AND(I3923&gt;=68601,I3923&lt;=68801),"Zlínský kraj",(IF(AND(I3923&gt;=75501,I3923&lt;=76901),"Zlínský kraj",(IF(AND(I3923&gt;=70030,I3923&lt;=74901),"Moravskoslezský kraj",(IF(AND(I3923&gt;=75000,I3923&lt;=75368),"Olomoucký kraj",(IF(AND(I3923&gt;=77200,I3923&lt;=79862),"Olomoucký kraj",(IF(AND(I3923&gt;=50011,I3923&lt;=50301),"Královéhradecký kraj",(IF(AND(I3923&gt;=54301,I3923&lt;=54303),"Královéhradecký kraj","0")))))))))))))))))))))))))))))))))))))))))))))))</f>
        <v>Jihomoravský kraj</v>
      </c>
      <c r="AD3923" t="s">
        <v>998</v>
      </c>
      <c r="AE3923" t="s">
        <v>998</v>
      </c>
      <c r="AF3923" t="s">
        <v>998</v>
      </c>
      <c r="AG3923" s="107">
        <v>0</v>
      </c>
      <c r="AH3923" s="107">
        <v>0</v>
      </c>
      <c r="AI3923" s="107">
        <v>0</v>
      </c>
      <c r="AJ3923" t="s">
        <v>1012</v>
      </c>
    </row>
    <row r="3924" spans="1:37" x14ac:dyDescent="0.45">
      <c r="A3924" t="s">
        <v>17173</v>
      </c>
      <c r="B3924" t="s">
        <v>17172</v>
      </c>
      <c r="C3924" t="s">
        <v>1002</v>
      </c>
      <c r="D3924" t="s">
        <v>17174</v>
      </c>
      <c r="E3924" t="s">
        <v>992</v>
      </c>
      <c r="F3924" t="s">
        <v>17175</v>
      </c>
      <c r="G3924">
        <v>46</v>
      </c>
      <c r="H3924" t="s">
        <v>17175</v>
      </c>
      <c r="I3924">
        <v>66601</v>
      </c>
      <c r="J3924">
        <v>731617168</v>
      </c>
      <c r="K3924" t="s">
        <v>5447</v>
      </c>
      <c r="L3924" s="106">
        <v>39637</v>
      </c>
      <c r="M3924">
        <v>13718837</v>
      </c>
      <c r="N3924" t="s">
        <v>1757</v>
      </c>
      <c r="O3924" t="s">
        <v>1010</v>
      </c>
      <c r="P3924" t="s">
        <v>997</v>
      </c>
      <c r="Q3924" t="s">
        <v>17176</v>
      </c>
      <c r="R3924" s="109" t="str">
        <f>IF(OR(P3924="SB",Q3924="SB"),"SB",0)</f>
        <v>SB</v>
      </c>
      <c r="T3924" s="110">
        <v>2022125</v>
      </c>
      <c r="U3924" t="s">
        <v>19633</v>
      </c>
      <c r="V3924" s="113" t="str">
        <f>IF(AND(I3924&gt;=10000,I3924&lt;=19900),"Praha",(IF(AND(I3924&gt;=25001,I3924&lt;=29501),"Středočeský kraj",(IF(AND(I3924&gt;=30100,I3924&lt;=34972),"Středočeský kraj",(IF(AND(I3924&gt;=35002,I3924&lt;=36271),"Karlovarský kraj",(IF(AND(I3924&gt;=37001,I3924&lt;=39201),"Jihočeský kraj",(IF(AND(I3924&gt;=39701,I3924&lt;=39901),"Jihočeský kraj",(IF(AND(I3924&gt;=39301,I3924&lt;=39601),"Kraj Vysočina",(IF(AND(I3924&gt;=58001,I3924&lt;=59501),"Kraj Vysočina",(IF(AND(I3924&gt;=67401,I3924&lt;=67602),"Kraj Vysočina",(IF(AND(I3924&gt;=40001,I3924&lt;=44101),"Ústecký kraj",(IF(AND(I3924&gt;=46001,I3924&lt;=47201),"Liberecký kraj",(IF(AND(I3924&gt;=51202,I3924&lt;=51401),"Liberecký kraj",(IF(AND(I3924&gt;=53002,I3924&lt;=53976),"Pardubický kraj",(IF(AND(I3924&gt;=56002,I3924&lt;=57201),"Pardubický kraj",(IF(AND(I3924&gt;=60200,I3924&lt;=67201),"Jihomoravský kraj",(IF(AND(I3924&gt;=67801,I3924&lt;=68501),"Jihomoravský kraj",(IF(AND(I3924&gt;=69002,I3924&lt;=69801),"Jihomoravský kraj",(IF(AND(I3924&gt;=68601,I3924&lt;=68801),"Zlínský kraj",(IF(AND(I3924&gt;=75501,I3924&lt;=76901),"Zlínský kraj",(IF(AND(I3924&gt;=70030,I3924&lt;=74901),"Moravskoslezský kraj",(IF(AND(I3924&gt;=75000,I3924&lt;=75368),"Olomoucký kraj",(IF(AND(I3924&gt;=77200,I3924&lt;=79862),"Olomoucký kraj",(IF(AND(I3924&gt;=50011,I3924&lt;=50301),"Královéhradecký kraj",(IF(AND(I3924&gt;=54301,I3924&lt;=54303),"Královéhradecký kraj","0")))))))))))))))))))))))))))))))))))))))))))))))</f>
        <v>Jihomoravský kraj</v>
      </c>
      <c r="AD3924" t="s">
        <v>998</v>
      </c>
      <c r="AE3924" t="s">
        <v>998</v>
      </c>
      <c r="AF3924" t="s">
        <v>998</v>
      </c>
      <c r="AG3924" s="107">
        <v>300</v>
      </c>
      <c r="AH3924" s="107">
        <v>0</v>
      </c>
      <c r="AI3924" s="107">
        <v>0</v>
      </c>
      <c r="AJ3924" t="s">
        <v>999</v>
      </c>
      <c r="AK3924" s="106">
        <v>44925</v>
      </c>
    </row>
    <row r="3925" spans="1:37" x14ac:dyDescent="0.45">
      <c r="A3925" t="s">
        <v>1139</v>
      </c>
      <c r="B3925" t="s">
        <v>4964</v>
      </c>
      <c r="C3925" t="s">
        <v>990</v>
      </c>
      <c r="D3925" t="s">
        <v>4965</v>
      </c>
      <c r="E3925" t="s">
        <v>992</v>
      </c>
      <c r="F3925" t="s">
        <v>2118</v>
      </c>
      <c r="G3925">
        <v>1655</v>
      </c>
      <c r="H3925" t="s">
        <v>2575</v>
      </c>
      <c r="I3925">
        <v>66601</v>
      </c>
      <c r="K3925" t="s">
        <v>4966</v>
      </c>
      <c r="L3925" s="106">
        <v>39368</v>
      </c>
      <c r="M3925">
        <v>14651653</v>
      </c>
      <c r="N3925" t="s">
        <v>996</v>
      </c>
      <c r="O3925" t="s">
        <v>12</v>
      </c>
      <c r="P3925" t="s">
        <v>997</v>
      </c>
      <c r="R3925" s="109" t="str">
        <f>IF(OR(P3925="SB",Q3925="SB"),"SB",0)</f>
        <v>SB</v>
      </c>
      <c r="T3925" s="110" t="s">
        <v>998</v>
      </c>
      <c r="V3925" s="113" t="str">
        <f>IF(AND(I3925&gt;=10000,I3925&lt;=19900),"Praha",(IF(AND(I3925&gt;=25001,I3925&lt;=29501),"Středočeský kraj",(IF(AND(I3925&gt;=30100,I3925&lt;=34972),"Středočeský kraj",(IF(AND(I3925&gt;=35002,I3925&lt;=36271),"Karlovarský kraj",(IF(AND(I3925&gt;=37001,I3925&lt;=39201),"Jihočeský kraj",(IF(AND(I3925&gt;=39701,I3925&lt;=39901),"Jihočeský kraj",(IF(AND(I3925&gt;=39301,I3925&lt;=39601),"Kraj Vysočina",(IF(AND(I3925&gt;=58001,I3925&lt;=59501),"Kraj Vysočina",(IF(AND(I3925&gt;=67401,I3925&lt;=67602),"Kraj Vysočina",(IF(AND(I3925&gt;=40001,I3925&lt;=44101),"Ústecký kraj",(IF(AND(I3925&gt;=46001,I3925&lt;=47201),"Liberecký kraj",(IF(AND(I3925&gt;=51202,I3925&lt;=51401),"Liberecký kraj",(IF(AND(I3925&gt;=53002,I3925&lt;=53976),"Pardubický kraj",(IF(AND(I3925&gt;=56002,I3925&lt;=57201),"Pardubický kraj",(IF(AND(I3925&gt;=60200,I3925&lt;=67201),"Jihomoravský kraj",(IF(AND(I3925&gt;=67801,I3925&lt;=68501),"Jihomoravský kraj",(IF(AND(I3925&gt;=69002,I3925&lt;=69801),"Jihomoravský kraj",(IF(AND(I3925&gt;=68601,I3925&lt;=68801),"Zlínský kraj",(IF(AND(I3925&gt;=75501,I3925&lt;=76901),"Zlínský kraj",(IF(AND(I3925&gt;=70030,I3925&lt;=74901),"Moravskoslezský kraj",(IF(AND(I3925&gt;=75000,I3925&lt;=75368),"Olomoucký kraj",(IF(AND(I3925&gt;=77200,I3925&lt;=79862),"Olomoucký kraj",(IF(AND(I3925&gt;=50011,I3925&lt;=50301),"Královéhradecký kraj",(IF(AND(I3925&gt;=54301,I3925&lt;=54303),"Královéhradecký kraj","0")))))))))))))))))))))))))))))))))))))))))))))))</f>
        <v>Jihomoravský kraj</v>
      </c>
      <c r="AB3925" t="s">
        <v>998</v>
      </c>
      <c r="AD3925" t="s">
        <v>998</v>
      </c>
      <c r="AE3925" t="s">
        <v>998</v>
      </c>
      <c r="AF3925" t="s">
        <v>998</v>
      </c>
      <c r="AG3925" s="107">
        <v>300</v>
      </c>
      <c r="AH3925" s="107">
        <v>0</v>
      </c>
      <c r="AI3925" s="107">
        <v>0</v>
      </c>
      <c r="AJ3925" t="s">
        <v>999</v>
      </c>
      <c r="AK3925" s="106">
        <v>44923</v>
      </c>
    </row>
    <row r="3926" spans="1:37" x14ac:dyDescent="0.45">
      <c r="A3926" t="s">
        <v>1197</v>
      </c>
      <c r="B3926" t="s">
        <v>4970</v>
      </c>
      <c r="C3926" t="s">
        <v>1002</v>
      </c>
      <c r="D3926" t="s">
        <v>4971</v>
      </c>
      <c r="E3926" t="s">
        <v>992</v>
      </c>
      <c r="F3926" t="s">
        <v>2118</v>
      </c>
      <c r="G3926">
        <v>1655</v>
      </c>
      <c r="H3926" t="s">
        <v>2575</v>
      </c>
      <c r="I3926">
        <v>66601</v>
      </c>
      <c r="K3926" t="s">
        <v>4966</v>
      </c>
      <c r="L3926" s="106">
        <v>38437</v>
      </c>
      <c r="M3926">
        <v>14651754</v>
      </c>
      <c r="N3926" t="s">
        <v>996</v>
      </c>
      <c r="O3926" t="s">
        <v>12</v>
      </c>
      <c r="P3926" t="s">
        <v>997</v>
      </c>
      <c r="R3926" s="109" t="str">
        <f>IF(OR(P3926="SB",Q3926="SB"),"SB",0)</f>
        <v>SB</v>
      </c>
      <c r="T3926" s="110" t="s">
        <v>998</v>
      </c>
      <c r="V3926" s="113" t="str">
        <f>IF(AND(I3926&gt;=10000,I3926&lt;=19900),"Praha",(IF(AND(I3926&gt;=25001,I3926&lt;=29501),"Středočeský kraj",(IF(AND(I3926&gt;=30100,I3926&lt;=34972),"Středočeský kraj",(IF(AND(I3926&gt;=35002,I3926&lt;=36271),"Karlovarský kraj",(IF(AND(I3926&gt;=37001,I3926&lt;=39201),"Jihočeský kraj",(IF(AND(I3926&gt;=39701,I3926&lt;=39901),"Jihočeský kraj",(IF(AND(I3926&gt;=39301,I3926&lt;=39601),"Kraj Vysočina",(IF(AND(I3926&gt;=58001,I3926&lt;=59501),"Kraj Vysočina",(IF(AND(I3926&gt;=67401,I3926&lt;=67602),"Kraj Vysočina",(IF(AND(I3926&gt;=40001,I3926&lt;=44101),"Ústecký kraj",(IF(AND(I3926&gt;=46001,I3926&lt;=47201),"Liberecký kraj",(IF(AND(I3926&gt;=51202,I3926&lt;=51401),"Liberecký kraj",(IF(AND(I3926&gt;=53002,I3926&lt;=53976),"Pardubický kraj",(IF(AND(I3926&gt;=56002,I3926&lt;=57201),"Pardubický kraj",(IF(AND(I3926&gt;=60200,I3926&lt;=67201),"Jihomoravský kraj",(IF(AND(I3926&gt;=67801,I3926&lt;=68501),"Jihomoravský kraj",(IF(AND(I3926&gt;=69002,I3926&lt;=69801),"Jihomoravský kraj",(IF(AND(I3926&gt;=68601,I3926&lt;=68801),"Zlínský kraj",(IF(AND(I3926&gt;=75501,I3926&lt;=76901),"Zlínský kraj",(IF(AND(I3926&gt;=70030,I3926&lt;=74901),"Moravskoslezský kraj",(IF(AND(I3926&gt;=75000,I3926&lt;=75368),"Olomoucký kraj",(IF(AND(I3926&gt;=77200,I3926&lt;=79862),"Olomoucký kraj",(IF(AND(I3926&gt;=50011,I3926&lt;=50301),"Královéhradecký kraj",(IF(AND(I3926&gt;=54301,I3926&lt;=54303),"Královéhradecký kraj","0")))))))))))))))))))))))))))))))))))))))))))))))</f>
        <v>Jihomoravský kraj</v>
      </c>
      <c r="AB3926" t="s">
        <v>998</v>
      </c>
      <c r="AD3926" t="s">
        <v>998</v>
      </c>
      <c r="AE3926" t="s">
        <v>998</v>
      </c>
      <c r="AF3926" t="s">
        <v>998</v>
      </c>
      <c r="AG3926" s="107">
        <v>300</v>
      </c>
      <c r="AH3926" s="107">
        <v>0</v>
      </c>
      <c r="AI3926" s="107">
        <v>0</v>
      </c>
      <c r="AJ3926" t="s">
        <v>999</v>
      </c>
      <c r="AK3926" s="106">
        <v>44924</v>
      </c>
    </row>
    <row r="3927" spans="1:37" x14ac:dyDescent="0.45">
      <c r="A3927" t="s">
        <v>1026</v>
      </c>
      <c r="B3927" t="s">
        <v>6319</v>
      </c>
      <c r="C3927" t="s">
        <v>990</v>
      </c>
      <c r="D3927" t="s">
        <v>6320</v>
      </c>
      <c r="E3927" t="s">
        <v>992</v>
      </c>
      <c r="F3927" t="s">
        <v>1751</v>
      </c>
      <c r="G3927">
        <v>607</v>
      </c>
      <c r="H3927" t="s">
        <v>2575</v>
      </c>
      <c r="I3927">
        <v>66601</v>
      </c>
      <c r="K3927" t="s">
        <v>6321</v>
      </c>
      <c r="L3927" s="106">
        <v>38069</v>
      </c>
      <c r="M3927">
        <v>14655087</v>
      </c>
      <c r="N3927" t="s">
        <v>996</v>
      </c>
      <c r="O3927" t="s">
        <v>12</v>
      </c>
      <c r="P3927" t="s">
        <v>997</v>
      </c>
      <c r="R3927" s="109" t="str">
        <f>IF(OR(P3927="SB",Q3927="SB"),"SB",0)</f>
        <v>SB</v>
      </c>
      <c r="T3927" s="110" t="s">
        <v>998</v>
      </c>
      <c r="V3927" s="113" t="str">
        <f>IF(AND(I3927&gt;=10000,I3927&lt;=19900),"Praha",(IF(AND(I3927&gt;=25001,I3927&lt;=29501),"Středočeský kraj",(IF(AND(I3927&gt;=30100,I3927&lt;=34972),"Středočeský kraj",(IF(AND(I3927&gt;=35002,I3927&lt;=36271),"Karlovarský kraj",(IF(AND(I3927&gt;=37001,I3927&lt;=39201),"Jihočeský kraj",(IF(AND(I3927&gt;=39701,I3927&lt;=39901),"Jihočeský kraj",(IF(AND(I3927&gt;=39301,I3927&lt;=39601),"Kraj Vysočina",(IF(AND(I3927&gt;=58001,I3927&lt;=59501),"Kraj Vysočina",(IF(AND(I3927&gt;=67401,I3927&lt;=67602),"Kraj Vysočina",(IF(AND(I3927&gt;=40001,I3927&lt;=44101),"Ústecký kraj",(IF(AND(I3927&gt;=46001,I3927&lt;=47201),"Liberecký kraj",(IF(AND(I3927&gt;=51202,I3927&lt;=51401),"Liberecký kraj",(IF(AND(I3927&gt;=53002,I3927&lt;=53976),"Pardubický kraj",(IF(AND(I3927&gt;=56002,I3927&lt;=57201),"Pardubický kraj",(IF(AND(I3927&gt;=60200,I3927&lt;=67201),"Jihomoravský kraj",(IF(AND(I3927&gt;=67801,I3927&lt;=68501),"Jihomoravský kraj",(IF(AND(I3927&gt;=69002,I3927&lt;=69801),"Jihomoravský kraj",(IF(AND(I3927&gt;=68601,I3927&lt;=68801),"Zlínský kraj",(IF(AND(I3927&gt;=75501,I3927&lt;=76901),"Zlínský kraj",(IF(AND(I3927&gt;=70030,I3927&lt;=74901),"Moravskoslezský kraj",(IF(AND(I3927&gt;=75000,I3927&lt;=75368),"Olomoucký kraj",(IF(AND(I3927&gt;=77200,I3927&lt;=79862),"Olomoucký kraj",(IF(AND(I3927&gt;=50011,I3927&lt;=50301),"Královéhradecký kraj",(IF(AND(I3927&gt;=54301,I3927&lt;=54303),"Královéhradecký kraj","0")))))))))))))))))))))))))))))))))))))))))))))))</f>
        <v>Jihomoravský kraj</v>
      </c>
      <c r="AB3927" t="s">
        <v>998</v>
      </c>
      <c r="AD3927" t="s">
        <v>998</v>
      </c>
      <c r="AE3927" t="s">
        <v>998</v>
      </c>
      <c r="AF3927" t="s">
        <v>998</v>
      </c>
      <c r="AG3927" s="107">
        <v>300</v>
      </c>
      <c r="AH3927" s="107">
        <v>0</v>
      </c>
      <c r="AI3927" s="107">
        <v>0</v>
      </c>
      <c r="AJ3927" t="s">
        <v>999</v>
      </c>
      <c r="AK3927" s="106">
        <v>44924</v>
      </c>
    </row>
    <row r="3928" spans="1:37" x14ac:dyDescent="0.45">
      <c r="A3928" t="s">
        <v>1284</v>
      </c>
      <c r="B3928" t="s">
        <v>18892</v>
      </c>
      <c r="C3928" t="s">
        <v>1002</v>
      </c>
      <c r="D3928" t="s">
        <v>18893</v>
      </c>
      <c r="E3928" t="s">
        <v>992</v>
      </c>
      <c r="F3928" t="s">
        <v>18894</v>
      </c>
      <c r="G3928">
        <v>140</v>
      </c>
      <c r="H3928" t="s">
        <v>18895</v>
      </c>
      <c r="I3928">
        <v>66601</v>
      </c>
      <c r="K3928" t="s">
        <v>18896</v>
      </c>
      <c r="L3928" s="106">
        <v>40977</v>
      </c>
      <c r="M3928">
        <v>14750774</v>
      </c>
      <c r="N3928" t="s">
        <v>996</v>
      </c>
      <c r="O3928" t="s">
        <v>12</v>
      </c>
      <c r="P3928" t="s">
        <v>997</v>
      </c>
      <c r="R3928" s="109" t="str">
        <f>IF(OR(P3928="SB",Q3928="SB"),"SB",0)</f>
        <v>SB</v>
      </c>
      <c r="T3928" s="110" t="s">
        <v>998</v>
      </c>
      <c r="V3928" s="113" t="str">
        <f>IF(AND(I3928&gt;=10000,I3928&lt;=19900),"Praha",(IF(AND(I3928&gt;=25001,I3928&lt;=29501),"Středočeský kraj",(IF(AND(I3928&gt;=30100,I3928&lt;=34972),"Středočeský kraj",(IF(AND(I3928&gt;=35002,I3928&lt;=36271),"Karlovarský kraj",(IF(AND(I3928&gt;=37001,I3928&lt;=39201),"Jihočeský kraj",(IF(AND(I3928&gt;=39701,I3928&lt;=39901),"Jihočeský kraj",(IF(AND(I3928&gt;=39301,I3928&lt;=39601),"Kraj Vysočina",(IF(AND(I3928&gt;=58001,I3928&lt;=59501),"Kraj Vysočina",(IF(AND(I3928&gt;=67401,I3928&lt;=67602),"Kraj Vysočina",(IF(AND(I3928&gt;=40001,I3928&lt;=44101),"Ústecký kraj",(IF(AND(I3928&gt;=46001,I3928&lt;=47201),"Liberecký kraj",(IF(AND(I3928&gt;=51202,I3928&lt;=51401),"Liberecký kraj",(IF(AND(I3928&gt;=53002,I3928&lt;=53976),"Pardubický kraj",(IF(AND(I3928&gt;=56002,I3928&lt;=57201),"Pardubický kraj",(IF(AND(I3928&gt;=60200,I3928&lt;=67201),"Jihomoravský kraj",(IF(AND(I3928&gt;=67801,I3928&lt;=68501),"Jihomoravský kraj",(IF(AND(I3928&gt;=69002,I3928&lt;=69801),"Jihomoravský kraj",(IF(AND(I3928&gt;=68601,I3928&lt;=68801),"Zlínský kraj",(IF(AND(I3928&gt;=75501,I3928&lt;=76901),"Zlínský kraj",(IF(AND(I3928&gt;=70030,I3928&lt;=74901),"Moravskoslezský kraj",(IF(AND(I3928&gt;=75000,I3928&lt;=75368),"Olomoucký kraj",(IF(AND(I3928&gt;=77200,I3928&lt;=79862),"Olomoucký kraj",(IF(AND(I3928&gt;=50011,I3928&lt;=50301),"Královéhradecký kraj",(IF(AND(I3928&gt;=54301,I3928&lt;=54303),"Královéhradecký kraj","0")))))))))))))))))))))))))))))))))))))))))))))))</f>
        <v>Jihomoravský kraj</v>
      </c>
      <c r="AB3928" t="s">
        <v>998</v>
      </c>
      <c r="AD3928" t="s">
        <v>998</v>
      </c>
      <c r="AE3928" t="s">
        <v>998</v>
      </c>
      <c r="AF3928" t="s">
        <v>998</v>
      </c>
      <c r="AG3928" s="107">
        <v>300</v>
      </c>
      <c r="AH3928" s="107">
        <v>0</v>
      </c>
      <c r="AI3928" s="107">
        <v>0</v>
      </c>
      <c r="AJ3928" t="s">
        <v>999</v>
      </c>
      <c r="AK3928" s="106">
        <v>44923</v>
      </c>
    </row>
    <row r="3929" spans="1:37" x14ac:dyDescent="0.45">
      <c r="A3929" t="s">
        <v>1708</v>
      </c>
      <c r="B3929" t="s">
        <v>10648</v>
      </c>
      <c r="C3929" t="s">
        <v>990</v>
      </c>
      <c r="D3929" t="s">
        <v>10674</v>
      </c>
      <c r="E3929" t="s">
        <v>992</v>
      </c>
      <c r="F3929" t="s">
        <v>10675</v>
      </c>
      <c r="G3929">
        <v>1844</v>
      </c>
      <c r="H3929" t="s">
        <v>2575</v>
      </c>
      <c r="I3929">
        <v>66601</v>
      </c>
      <c r="K3929" t="s">
        <v>10676</v>
      </c>
      <c r="L3929" s="106">
        <v>38923</v>
      </c>
      <c r="M3929">
        <v>14660444</v>
      </c>
      <c r="N3929" t="s">
        <v>996</v>
      </c>
      <c r="O3929" t="s">
        <v>12</v>
      </c>
      <c r="P3929" t="s">
        <v>997</v>
      </c>
      <c r="R3929" s="109" t="str">
        <f>IF(OR(P3929="SB",Q3929="SB"),"SB",0)</f>
        <v>SB</v>
      </c>
      <c r="V3929" s="113" t="str">
        <f>IF(AND(I3929&gt;=10000,I3929&lt;=19900),"Praha",(IF(AND(I3929&gt;=25001,I3929&lt;=29501),"Středočeský kraj",(IF(AND(I3929&gt;=30100,I3929&lt;=34972),"Středočeský kraj",(IF(AND(I3929&gt;=35002,I3929&lt;=36271),"Karlovarský kraj",(IF(AND(I3929&gt;=37001,I3929&lt;=39201),"Jihočeský kraj",(IF(AND(I3929&gt;=39701,I3929&lt;=39901),"Jihočeský kraj",(IF(AND(I3929&gt;=39301,I3929&lt;=39601),"Kraj Vysočina",(IF(AND(I3929&gt;=58001,I3929&lt;=59501),"Kraj Vysočina",(IF(AND(I3929&gt;=67401,I3929&lt;=67602),"Kraj Vysočina",(IF(AND(I3929&gt;=40001,I3929&lt;=44101),"Ústecký kraj",(IF(AND(I3929&gt;=46001,I3929&lt;=47201),"Liberecký kraj",(IF(AND(I3929&gt;=51202,I3929&lt;=51401),"Liberecký kraj",(IF(AND(I3929&gt;=53002,I3929&lt;=53976),"Pardubický kraj",(IF(AND(I3929&gt;=56002,I3929&lt;=57201),"Pardubický kraj",(IF(AND(I3929&gt;=60200,I3929&lt;=67201),"Jihomoravský kraj",(IF(AND(I3929&gt;=67801,I3929&lt;=68501),"Jihomoravský kraj",(IF(AND(I3929&gt;=69002,I3929&lt;=69801),"Jihomoravský kraj",(IF(AND(I3929&gt;=68601,I3929&lt;=68801),"Zlínský kraj",(IF(AND(I3929&gt;=75501,I3929&lt;=76901),"Zlínský kraj",(IF(AND(I3929&gt;=70030,I3929&lt;=74901),"Moravskoslezský kraj",(IF(AND(I3929&gt;=75000,I3929&lt;=75368),"Olomoucký kraj",(IF(AND(I3929&gt;=77200,I3929&lt;=79862),"Olomoucký kraj",(IF(AND(I3929&gt;=50011,I3929&lt;=50301),"Královéhradecký kraj",(IF(AND(I3929&gt;=54301,I3929&lt;=54303),"Královéhradecký kraj","0")))))))))))))))))))))))))))))))))))))))))))))))</f>
        <v>Jihomoravský kraj</v>
      </c>
      <c r="AD3929" t="s">
        <v>998</v>
      </c>
      <c r="AE3929" t="s">
        <v>998</v>
      </c>
      <c r="AF3929" t="s">
        <v>998</v>
      </c>
      <c r="AG3929" s="107">
        <v>300</v>
      </c>
      <c r="AH3929" s="107">
        <v>0</v>
      </c>
      <c r="AI3929" s="107">
        <v>0</v>
      </c>
      <c r="AJ3929" t="s">
        <v>999</v>
      </c>
      <c r="AK3929" s="106">
        <v>44923</v>
      </c>
    </row>
    <row r="3930" spans="1:37" x14ac:dyDescent="0.45">
      <c r="A3930" t="s">
        <v>1687</v>
      </c>
      <c r="B3930" t="s">
        <v>3760</v>
      </c>
      <c r="C3930" t="s">
        <v>1002</v>
      </c>
      <c r="D3930" t="s">
        <v>3761</v>
      </c>
      <c r="E3930" t="s">
        <v>992</v>
      </c>
      <c r="F3930" t="s">
        <v>3762</v>
      </c>
      <c r="G3930">
        <v>859</v>
      </c>
      <c r="H3930" t="s">
        <v>3763</v>
      </c>
      <c r="I3930">
        <v>66701</v>
      </c>
      <c r="K3930" t="s">
        <v>3764</v>
      </c>
      <c r="L3930" s="106">
        <v>29221</v>
      </c>
      <c r="M3930">
        <v>14643064</v>
      </c>
      <c r="N3930" t="s">
        <v>996</v>
      </c>
      <c r="O3930" t="s">
        <v>12</v>
      </c>
      <c r="P3930" t="s">
        <v>997</v>
      </c>
      <c r="R3930" s="109" t="str">
        <f>IF(OR(P3930="SB",Q3930="SB"),"SB",0)</f>
        <v>SB</v>
      </c>
      <c r="T3930" s="110" t="s">
        <v>998</v>
      </c>
      <c r="V3930" s="113" t="str">
        <f>IF(AND(I3930&gt;=10000,I3930&lt;=19900),"Praha",(IF(AND(I3930&gt;=25001,I3930&lt;=29501),"Středočeský kraj",(IF(AND(I3930&gt;=30100,I3930&lt;=34972),"Středočeský kraj",(IF(AND(I3930&gt;=35002,I3930&lt;=36271),"Karlovarský kraj",(IF(AND(I3930&gt;=37001,I3930&lt;=39201),"Jihočeský kraj",(IF(AND(I3930&gt;=39701,I3930&lt;=39901),"Jihočeský kraj",(IF(AND(I3930&gt;=39301,I3930&lt;=39601),"Kraj Vysočina",(IF(AND(I3930&gt;=58001,I3930&lt;=59501),"Kraj Vysočina",(IF(AND(I3930&gt;=67401,I3930&lt;=67602),"Kraj Vysočina",(IF(AND(I3930&gt;=40001,I3930&lt;=44101),"Ústecký kraj",(IF(AND(I3930&gt;=46001,I3930&lt;=47201),"Liberecký kraj",(IF(AND(I3930&gt;=51202,I3930&lt;=51401),"Liberecký kraj",(IF(AND(I3930&gt;=53002,I3930&lt;=53976),"Pardubický kraj",(IF(AND(I3930&gt;=56002,I3930&lt;=57201),"Pardubický kraj",(IF(AND(I3930&gt;=60200,I3930&lt;=67201),"Jihomoravský kraj",(IF(AND(I3930&gt;=67801,I3930&lt;=68501),"Jihomoravský kraj",(IF(AND(I3930&gt;=69002,I3930&lt;=69801),"Jihomoravský kraj",(IF(AND(I3930&gt;=68601,I3930&lt;=68801),"Zlínský kraj",(IF(AND(I3930&gt;=75501,I3930&lt;=76901),"Zlínský kraj",(IF(AND(I3930&gt;=70030,I3930&lt;=74901),"Moravskoslezský kraj",(IF(AND(I3930&gt;=75000,I3930&lt;=75368),"Olomoucký kraj",(IF(AND(I3930&gt;=77200,I3930&lt;=79862),"Olomoucký kraj",(IF(AND(I3930&gt;=50011,I3930&lt;=50301),"Královéhradecký kraj",(IF(AND(I3930&gt;=54301,I3930&lt;=54303),"Královéhradecký kraj","0")))))))))))))))))))))))))))))))))))))))))))))))</f>
        <v>Jihomoravský kraj</v>
      </c>
      <c r="AB3930" t="s">
        <v>998</v>
      </c>
      <c r="AD3930" t="s">
        <v>998</v>
      </c>
      <c r="AE3930" t="s">
        <v>998</v>
      </c>
      <c r="AF3930" t="s">
        <v>998</v>
      </c>
      <c r="AG3930" s="107">
        <v>0</v>
      </c>
      <c r="AH3930" s="107">
        <v>0</v>
      </c>
      <c r="AI3930" s="107">
        <v>0</v>
      </c>
      <c r="AJ3930" t="s">
        <v>1012</v>
      </c>
    </row>
    <row r="3931" spans="1:37" x14ac:dyDescent="0.45">
      <c r="A3931" t="s">
        <v>3234</v>
      </c>
      <c r="B3931" t="s">
        <v>9046</v>
      </c>
      <c r="C3931" t="s">
        <v>990</v>
      </c>
      <c r="D3931" t="s">
        <v>9047</v>
      </c>
      <c r="E3931" t="s">
        <v>992</v>
      </c>
      <c r="F3931" t="s">
        <v>9048</v>
      </c>
      <c r="G3931">
        <v>744</v>
      </c>
      <c r="H3931" t="s">
        <v>1672</v>
      </c>
      <c r="I3931">
        <v>66701</v>
      </c>
      <c r="K3931" t="s">
        <v>9049</v>
      </c>
      <c r="L3931" s="106">
        <v>40529</v>
      </c>
      <c r="M3931">
        <v>14629021</v>
      </c>
      <c r="N3931" t="s">
        <v>996</v>
      </c>
      <c r="O3931" t="s">
        <v>12</v>
      </c>
      <c r="P3931" t="s">
        <v>997</v>
      </c>
      <c r="R3931" s="109" t="str">
        <f>IF(OR(P3931="SB",Q3931="SB"),"SB",0)</f>
        <v>SB</v>
      </c>
      <c r="T3931" s="110" t="s">
        <v>998</v>
      </c>
      <c r="V3931" s="113" t="str">
        <f>IF(AND(I3931&gt;=10000,I3931&lt;=19900),"Praha",(IF(AND(I3931&gt;=25001,I3931&lt;=29501),"Středočeský kraj",(IF(AND(I3931&gt;=30100,I3931&lt;=34972),"Středočeský kraj",(IF(AND(I3931&gt;=35002,I3931&lt;=36271),"Karlovarský kraj",(IF(AND(I3931&gt;=37001,I3931&lt;=39201),"Jihočeský kraj",(IF(AND(I3931&gt;=39701,I3931&lt;=39901),"Jihočeský kraj",(IF(AND(I3931&gt;=39301,I3931&lt;=39601),"Kraj Vysočina",(IF(AND(I3931&gt;=58001,I3931&lt;=59501),"Kraj Vysočina",(IF(AND(I3931&gt;=67401,I3931&lt;=67602),"Kraj Vysočina",(IF(AND(I3931&gt;=40001,I3931&lt;=44101),"Ústecký kraj",(IF(AND(I3931&gt;=46001,I3931&lt;=47201),"Liberecký kraj",(IF(AND(I3931&gt;=51202,I3931&lt;=51401),"Liberecký kraj",(IF(AND(I3931&gt;=53002,I3931&lt;=53976),"Pardubický kraj",(IF(AND(I3931&gt;=56002,I3931&lt;=57201),"Pardubický kraj",(IF(AND(I3931&gt;=60200,I3931&lt;=67201),"Jihomoravský kraj",(IF(AND(I3931&gt;=67801,I3931&lt;=68501),"Jihomoravský kraj",(IF(AND(I3931&gt;=69002,I3931&lt;=69801),"Jihomoravský kraj",(IF(AND(I3931&gt;=68601,I3931&lt;=68801),"Zlínský kraj",(IF(AND(I3931&gt;=75501,I3931&lt;=76901),"Zlínský kraj",(IF(AND(I3931&gt;=70030,I3931&lt;=74901),"Moravskoslezský kraj",(IF(AND(I3931&gt;=75000,I3931&lt;=75368),"Olomoucký kraj",(IF(AND(I3931&gt;=77200,I3931&lt;=79862),"Olomoucký kraj",(IF(AND(I3931&gt;=50011,I3931&lt;=50301),"Královéhradecký kraj",(IF(AND(I3931&gt;=54301,I3931&lt;=54303),"Královéhradecký kraj","0")))))))))))))))))))))))))))))))))))))))))))))))</f>
        <v>Jihomoravský kraj</v>
      </c>
      <c r="AB3931" t="s">
        <v>998</v>
      </c>
      <c r="AD3931" t="s">
        <v>998</v>
      </c>
      <c r="AE3931" t="s">
        <v>998</v>
      </c>
      <c r="AF3931" t="s">
        <v>998</v>
      </c>
      <c r="AG3931" s="107">
        <v>300</v>
      </c>
      <c r="AH3931" s="107">
        <v>0</v>
      </c>
      <c r="AI3931" s="107">
        <v>0</v>
      </c>
      <c r="AJ3931" t="s">
        <v>999</v>
      </c>
      <c r="AK3931" s="106">
        <v>44923</v>
      </c>
    </row>
    <row r="3932" spans="1:37" x14ac:dyDescent="0.45">
      <c r="A3932" t="s">
        <v>1340</v>
      </c>
      <c r="B3932" t="s">
        <v>9064</v>
      </c>
      <c r="C3932" t="s">
        <v>990</v>
      </c>
      <c r="D3932" t="s">
        <v>9065</v>
      </c>
      <c r="E3932" t="s">
        <v>992</v>
      </c>
      <c r="F3932" t="s">
        <v>4623</v>
      </c>
      <c r="G3932">
        <v>744</v>
      </c>
      <c r="H3932" t="s">
        <v>1672</v>
      </c>
      <c r="I3932">
        <v>66701</v>
      </c>
      <c r="K3932" t="s">
        <v>9066</v>
      </c>
      <c r="L3932" s="106">
        <v>42278</v>
      </c>
      <c r="M3932">
        <v>14595069</v>
      </c>
      <c r="N3932" t="s">
        <v>1144</v>
      </c>
      <c r="O3932" t="s">
        <v>12</v>
      </c>
      <c r="P3932" t="s">
        <v>997</v>
      </c>
      <c r="R3932" s="109" t="str">
        <f>IF(OR(P3932="SB",Q3932="SB"),"SB",0)</f>
        <v>SB</v>
      </c>
      <c r="T3932" s="110" t="s">
        <v>998</v>
      </c>
      <c r="V3932" s="113" t="str">
        <f>IF(AND(I3932&gt;=10000,I3932&lt;=19900),"Praha",(IF(AND(I3932&gt;=25001,I3932&lt;=29501),"Středočeský kraj",(IF(AND(I3932&gt;=30100,I3932&lt;=34972),"Středočeský kraj",(IF(AND(I3932&gt;=35002,I3932&lt;=36271),"Karlovarský kraj",(IF(AND(I3932&gt;=37001,I3932&lt;=39201),"Jihočeský kraj",(IF(AND(I3932&gt;=39701,I3932&lt;=39901),"Jihočeský kraj",(IF(AND(I3932&gt;=39301,I3932&lt;=39601),"Kraj Vysočina",(IF(AND(I3932&gt;=58001,I3932&lt;=59501),"Kraj Vysočina",(IF(AND(I3932&gt;=67401,I3932&lt;=67602),"Kraj Vysočina",(IF(AND(I3932&gt;=40001,I3932&lt;=44101),"Ústecký kraj",(IF(AND(I3932&gt;=46001,I3932&lt;=47201),"Liberecký kraj",(IF(AND(I3932&gt;=51202,I3932&lt;=51401),"Liberecký kraj",(IF(AND(I3932&gt;=53002,I3932&lt;=53976),"Pardubický kraj",(IF(AND(I3932&gt;=56002,I3932&lt;=57201),"Pardubický kraj",(IF(AND(I3932&gt;=60200,I3932&lt;=67201),"Jihomoravský kraj",(IF(AND(I3932&gt;=67801,I3932&lt;=68501),"Jihomoravský kraj",(IF(AND(I3932&gt;=69002,I3932&lt;=69801),"Jihomoravský kraj",(IF(AND(I3932&gt;=68601,I3932&lt;=68801),"Zlínský kraj",(IF(AND(I3932&gt;=75501,I3932&lt;=76901),"Zlínský kraj",(IF(AND(I3932&gt;=70030,I3932&lt;=74901),"Moravskoslezský kraj",(IF(AND(I3932&gt;=75000,I3932&lt;=75368),"Olomoucký kraj",(IF(AND(I3932&gt;=77200,I3932&lt;=79862),"Olomoucký kraj",(IF(AND(I3932&gt;=50011,I3932&lt;=50301),"Královéhradecký kraj",(IF(AND(I3932&gt;=54301,I3932&lt;=54303),"Královéhradecký kraj","0")))))))))))))))))))))))))))))))))))))))))))))))</f>
        <v>Jihomoravský kraj</v>
      </c>
      <c r="AB3932" t="s">
        <v>998</v>
      </c>
      <c r="AD3932" t="s">
        <v>998</v>
      </c>
      <c r="AE3932" t="s">
        <v>998</v>
      </c>
      <c r="AF3932" t="s">
        <v>998</v>
      </c>
      <c r="AG3932" s="107">
        <v>300</v>
      </c>
      <c r="AH3932" s="107">
        <v>0</v>
      </c>
      <c r="AI3932" s="107">
        <v>0</v>
      </c>
      <c r="AJ3932" t="s">
        <v>999</v>
      </c>
      <c r="AK3932" s="106">
        <v>44877</v>
      </c>
    </row>
    <row r="3933" spans="1:37" x14ac:dyDescent="0.45">
      <c r="A3933" t="s">
        <v>1208</v>
      </c>
      <c r="B3933" t="s">
        <v>6282</v>
      </c>
      <c r="C3933" t="s">
        <v>1002</v>
      </c>
      <c r="D3933" t="s">
        <v>9690</v>
      </c>
      <c r="E3933" t="s">
        <v>992</v>
      </c>
      <c r="F3933" t="s">
        <v>1214</v>
      </c>
      <c r="G3933">
        <v>213</v>
      </c>
      <c r="H3933" t="s">
        <v>4469</v>
      </c>
      <c r="I3933">
        <v>66701</v>
      </c>
      <c r="K3933" t="s">
        <v>9691</v>
      </c>
      <c r="L3933" s="106">
        <v>38511</v>
      </c>
      <c r="M3933">
        <v>14617503</v>
      </c>
      <c r="N3933" t="s">
        <v>996</v>
      </c>
      <c r="O3933" t="s">
        <v>12</v>
      </c>
      <c r="P3933" t="s">
        <v>997</v>
      </c>
      <c r="R3933" s="109" t="str">
        <f>IF(OR(P3933="SB",Q3933="SB"),"SB",0)</f>
        <v>SB</v>
      </c>
      <c r="T3933" s="110" t="s">
        <v>998</v>
      </c>
      <c r="V3933" s="113" t="str">
        <f>IF(AND(I3933&gt;=10000,I3933&lt;=19900),"Praha",(IF(AND(I3933&gt;=25001,I3933&lt;=29501),"Středočeský kraj",(IF(AND(I3933&gt;=30100,I3933&lt;=34972),"Středočeský kraj",(IF(AND(I3933&gt;=35002,I3933&lt;=36271),"Karlovarský kraj",(IF(AND(I3933&gt;=37001,I3933&lt;=39201),"Jihočeský kraj",(IF(AND(I3933&gt;=39701,I3933&lt;=39901),"Jihočeský kraj",(IF(AND(I3933&gt;=39301,I3933&lt;=39601),"Kraj Vysočina",(IF(AND(I3933&gt;=58001,I3933&lt;=59501),"Kraj Vysočina",(IF(AND(I3933&gt;=67401,I3933&lt;=67602),"Kraj Vysočina",(IF(AND(I3933&gt;=40001,I3933&lt;=44101),"Ústecký kraj",(IF(AND(I3933&gt;=46001,I3933&lt;=47201),"Liberecký kraj",(IF(AND(I3933&gt;=51202,I3933&lt;=51401),"Liberecký kraj",(IF(AND(I3933&gt;=53002,I3933&lt;=53976),"Pardubický kraj",(IF(AND(I3933&gt;=56002,I3933&lt;=57201),"Pardubický kraj",(IF(AND(I3933&gt;=60200,I3933&lt;=67201),"Jihomoravský kraj",(IF(AND(I3933&gt;=67801,I3933&lt;=68501),"Jihomoravský kraj",(IF(AND(I3933&gt;=69002,I3933&lt;=69801),"Jihomoravský kraj",(IF(AND(I3933&gt;=68601,I3933&lt;=68801),"Zlínský kraj",(IF(AND(I3933&gt;=75501,I3933&lt;=76901),"Zlínský kraj",(IF(AND(I3933&gt;=70030,I3933&lt;=74901),"Moravskoslezský kraj",(IF(AND(I3933&gt;=75000,I3933&lt;=75368),"Olomoucký kraj",(IF(AND(I3933&gt;=77200,I3933&lt;=79862),"Olomoucký kraj",(IF(AND(I3933&gt;=50011,I3933&lt;=50301),"Královéhradecký kraj",(IF(AND(I3933&gt;=54301,I3933&lt;=54303),"Královéhradecký kraj","0")))))))))))))))))))))))))))))))))))))))))))))))</f>
        <v>Jihomoravský kraj</v>
      </c>
      <c r="AB3933" t="s">
        <v>998</v>
      </c>
      <c r="AD3933" t="s">
        <v>998</v>
      </c>
      <c r="AE3933" t="s">
        <v>998</v>
      </c>
      <c r="AF3933" t="s">
        <v>998</v>
      </c>
      <c r="AG3933" s="107">
        <v>300</v>
      </c>
      <c r="AH3933" s="107">
        <v>0</v>
      </c>
      <c r="AI3933" s="107">
        <v>0</v>
      </c>
      <c r="AJ3933" t="s">
        <v>999</v>
      </c>
      <c r="AK3933" s="106">
        <v>44924</v>
      </c>
    </row>
    <row r="3934" spans="1:37" x14ac:dyDescent="0.45">
      <c r="A3934" t="s">
        <v>1013</v>
      </c>
      <c r="B3934" t="s">
        <v>10703</v>
      </c>
      <c r="C3934" t="s">
        <v>1002</v>
      </c>
      <c r="D3934" t="s">
        <v>10704</v>
      </c>
      <c r="E3934" t="s">
        <v>992</v>
      </c>
      <c r="F3934" t="s">
        <v>10705</v>
      </c>
      <c r="G3934">
        <v>797</v>
      </c>
      <c r="H3934" t="s">
        <v>1005</v>
      </c>
      <c r="I3934">
        <v>66701</v>
      </c>
      <c r="K3934" t="s">
        <v>10706</v>
      </c>
      <c r="L3934" s="106">
        <v>39833</v>
      </c>
      <c r="M3934">
        <v>14658929</v>
      </c>
      <c r="N3934" t="s">
        <v>996</v>
      </c>
      <c r="O3934" t="s">
        <v>12</v>
      </c>
      <c r="P3934" t="s">
        <v>997</v>
      </c>
      <c r="R3934" s="109" t="str">
        <f>IF(OR(P3934="SB",Q3934="SB"),"SB",0)</f>
        <v>SB</v>
      </c>
      <c r="T3934" s="110" t="s">
        <v>998</v>
      </c>
      <c r="V3934" s="113" t="str">
        <f>IF(AND(I3934&gt;=10000,I3934&lt;=19900),"Praha",(IF(AND(I3934&gt;=25001,I3934&lt;=29501),"Středočeský kraj",(IF(AND(I3934&gt;=30100,I3934&lt;=34972),"Středočeský kraj",(IF(AND(I3934&gt;=35002,I3934&lt;=36271),"Karlovarský kraj",(IF(AND(I3934&gt;=37001,I3934&lt;=39201),"Jihočeský kraj",(IF(AND(I3934&gt;=39701,I3934&lt;=39901),"Jihočeský kraj",(IF(AND(I3934&gt;=39301,I3934&lt;=39601),"Kraj Vysočina",(IF(AND(I3934&gt;=58001,I3934&lt;=59501),"Kraj Vysočina",(IF(AND(I3934&gt;=67401,I3934&lt;=67602),"Kraj Vysočina",(IF(AND(I3934&gt;=40001,I3934&lt;=44101),"Ústecký kraj",(IF(AND(I3934&gt;=46001,I3934&lt;=47201),"Liberecký kraj",(IF(AND(I3934&gt;=51202,I3934&lt;=51401),"Liberecký kraj",(IF(AND(I3934&gt;=53002,I3934&lt;=53976),"Pardubický kraj",(IF(AND(I3934&gt;=56002,I3934&lt;=57201),"Pardubický kraj",(IF(AND(I3934&gt;=60200,I3934&lt;=67201),"Jihomoravský kraj",(IF(AND(I3934&gt;=67801,I3934&lt;=68501),"Jihomoravský kraj",(IF(AND(I3934&gt;=69002,I3934&lt;=69801),"Jihomoravský kraj",(IF(AND(I3934&gt;=68601,I3934&lt;=68801),"Zlínský kraj",(IF(AND(I3934&gt;=75501,I3934&lt;=76901),"Zlínský kraj",(IF(AND(I3934&gt;=70030,I3934&lt;=74901),"Moravskoslezský kraj",(IF(AND(I3934&gt;=75000,I3934&lt;=75368),"Olomoucký kraj",(IF(AND(I3934&gt;=77200,I3934&lt;=79862),"Olomoucký kraj",(IF(AND(I3934&gt;=50011,I3934&lt;=50301),"Královéhradecký kraj",(IF(AND(I3934&gt;=54301,I3934&lt;=54303),"Královéhradecký kraj","0")))))))))))))))))))))))))))))))))))))))))))))))</f>
        <v>Jihomoravský kraj</v>
      </c>
      <c r="AB3934" t="s">
        <v>998</v>
      </c>
      <c r="AD3934" t="s">
        <v>998</v>
      </c>
      <c r="AE3934" t="s">
        <v>998</v>
      </c>
      <c r="AF3934" t="s">
        <v>998</v>
      </c>
      <c r="AG3934" s="107">
        <v>300</v>
      </c>
      <c r="AH3934" s="107">
        <v>0</v>
      </c>
      <c r="AI3934" s="107">
        <v>0</v>
      </c>
      <c r="AJ3934" t="s">
        <v>999</v>
      </c>
      <c r="AK3934" s="106">
        <v>44923</v>
      </c>
    </row>
    <row r="3935" spans="1:37" x14ac:dyDescent="0.45">
      <c r="A3935" t="s">
        <v>1407</v>
      </c>
      <c r="B3935" t="s">
        <v>12696</v>
      </c>
      <c r="C3935" t="s">
        <v>1002</v>
      </c>
      <c r="D3935" t="s">
        <v>12697</v>
      </c>
      <c r="E3935" t="s">
        <v>992</v>
      </c>
      <c r="F3935" t="s">
        <v>12698</v>
      </c>
      <c r="G3935">
        <v>701</v>
      </c>
      <c r="H3935" t="s">
        <v>1672</v>
      </c>
      <c r="I3935">
        <v>66701</v>
      </c>
      <c r="K3935" t="s">
        <v>2727</v>
      </c>
      <c r="L3935" s="106">
        <v>38769</v>
      </c>
      <c r="M3935">
        <v>16076644</v>
      </c>
      <c r="N3935" t="s">
        <v>1144</v>
      </c>
      <c r="O3935" t="s">
        <v>12</v>
      </c>
      <c r="P3935" t="s">
        <v>997</v>
      </c>
      <c r="R3935" s="109" t="str">
        <f>IF(OR(P3935="SB",Q3935="SB"),"SB",0)</f>
        <v>SB</v>
      </c>
      <c r="T3935" s="110" t="s">
        <v>998</v>
      </c>
      <c r="V3935" s="113" t="str">
        <f>IF(AND(I3935&gt;=10000,I3935&lt;=19900),"Praha",(IF(AND(I3935&gt;=25001,I3935&lt;=29501),"Středočeský kraj",(IF(AND(I3935&gt;=30100,I3935&lt;=34972),"Středočeský kraj",(IF(AND(I3935&gt;=35002,I3935&lt;=36271),"Karlovarský kraj",(IF(AND(I3935&gt;=37001,I3935&lt;=39201),"Jihočeský kraj",(IF(AND(I3935&gt;=39701,I3935&lt;=39901),"Jihočeský kraj",(IF(AND(I3935&gt;=39301,I3935&lt;=39601),"Kraj Vysočina",(IF(AND(I3935&gt;=58001,I3935&lt;=59501),"Kraj Vysočina",(IF(AND(I3935&gt;=67401,I3935&lt;=67602),"Kraj Vysočina",(IF(AND(I3935&gt;=40001,I3935&lt;=44101),"Ústecký kraj",(IF(AND(I3935&gt;=46001,I3935&lt;=47201),"Liberecký kraj",(IF(AND(I3935&gt;=51202,I3935&lt;=51401),"Liberecký kraj",(IF(AND(I3935&gt;=53002,I3935&lt;=53976),"Pardubický kraj",(IF(AND(I3935&gt;=56002,I3935&lt;=57201),"Pardubický kraj",(IF(AND(I3935&gt;=60200,I3935&lt;=67201),"Jihomoravský kraj",(IF(AND(I3935&gt;=67801,I3935&lt;=68501),"Jihomoravský kraj",(IF(AND(I3935&gt;=69002,I3935&lt;=69801),"Jihomoravský kraj",(IF(AND(I3935&gt;=68601,I3935&lt;=68801),"Zlínský kraj",(IF(AND(I3935&gt;=75501,I3935&lt;=76901),"Zlínský kraj",(IF(AND(I3935&gt;=70030,I3935&lt;=74901),"Moravskoslezský kraj",(IF(AND(I3935&gt;=75000,I3935&lt;=75368),"Olomoucký kraj",(IF(AND(I3935&gt;=77200,I3935&lt;=79862),"Olomoucký kraj",(IF(AND(I3935&gt;=50011,I3935&lt;=50301),"Královéhradecký kraj",(IF(AND(I3935&gt;=54301,I3935&lt;=54303),"Královéhradecký kraj","0")))))))))))))))))))))))))))))))))))))))))))))))</f>
        <v>Jihomoravský kraj</v>
      </c>
      <c r="AB3935" t="s">
        <v>998</v>
      </c>
      <c r="AD3935" t="s">
        <v>998</v>
      </c>
      <c r="AE3935" t="s">
        <v>998</v>
      </c>
      <c r="AF3935" t="s">
        <v>998</v>
      </c>
      <c r="AG3935" s="107">
        <v>300</v>
      </c>
      <c r="AH3935" s="107">
        <v>0</v>
      </c>
      <c r="AI3935" s="107">
        <v>0</v>
      </c>
      <c r="AJ3935" t="s">
        <v>999</v>
      </c>
      <c r="AK3935" s="106">
        <v>44877</v>
      </c>
    </row>
    <row r="3936" spans="1:37" x14ac:dyDescent="0.45">
      <c r="A3936" t="s">
        <v>1079</v>
      </c>
      <c r="B3936" t="s">
        <v>3363</v>
      </c>
      <c r="C3936" t="s">
        <v>990</v>
      </c>
      <c r="D3936" t="s">
        <v>3366</v>
      </c>
      <c r="E3936" t="s">
        <v>992</v>
      </c>
      <c r="F3936" t="s">
        <v>3367</v>
      </c>
      <c r="G3936">
        <v>28</v>
      </c>
      <c r="H3936" t="s">
        <v>3368</v>
      </c>
      <c r="I3936">
        <v>66902</v>
      </c>
      <c r="K3936" t="s">
        <v>3369</v>
      </c>
      <c r="L3936" s="106">
        <v>39409</v>
      </c>
      <c r="M3936">
        <v>14593655</v>
      </c>
      <c r="N3936" t="s">
        <v>1144</v>
      </c>
      <c r="O3936" t="s">
        <v>12</v>
      </c>
      <c r="P3936" t="s">
        <v>997</v>
      </c>
      <c r="R3936" s="109" t="str">
        <f>IF(OR(P3936="SB",Q3936="SB"),"SB",0)</f>
        <v>SB</v>
      </c>
      <c r="T3936" s="110" t="s">
        <v>998</v>
      </c>
      <c r="V3936" s="113" t="str">
        <f>IF(AND(I3936&gt;=10000,I3936&lt;=19900),"Praha",(IF(AND(I3936&gt;=25001,I3936&lt;=29501),"Středočeský kraj",(IF(AND(I3936&gt;=30100,I3936&lt;=34972),"Středočeský kraj",(IF(AND(I3936&gt;=35002,I3936&lt;=36271),"Karlovarský kraj",(IF(AND(I3936&gt;=37001,I3936&lt;=39201),"Jihočeský kraj",(IF(AND(I3936&gt;=39701,I3936&lt;=39901),"Jihočeský kraj",(IF(AND(I3936&gt;=39301,I3936&lt;=39601),"Kraj Vysočina",(IF(AND(I3936&gt;=58001,I3936&lt;=59501),"Kraj Vysočina",(IF(AND(I3936&gt;=67401,I3936&lt;=67602),"Kraj Vysočina",(IF(AND(I3936&gt;=40001,I3936&lt;=44101),"Ústecký kraj",(IF(AND(I3936&gt;=46001,I3936&lt;=47201),"Liberecký kraj",(IF(AND(I3936&gt;=51202,I3936&lt;=51401),"Liberecký kraj",(IF(AND(I3936&gt;=53002,I3936&lt;=53976),"Pardubický kraj",(IF(AND(I3936&gt;=56002,I3936&lt;=57201),"Pardubický kraj",(IF(AND(I3936&gt;=60200,I3936&lt;=67201),"Jihomoravský kraj",(IF(AND(I3936&gt;=67801,I3936&lt;=68501),"Jihomoravský kraj",(IF(AND(I3936&gt;=69002,I3936&lt;=69801),"Jihomoravský kraj",(IF(AND(I3936&gt;=68601,I3936&lt;=68801),"Zlínský kraj",(IF(AND(I3936&gt;=75501,I3936&lt;=76901),"Zlínský kraj",(IF(AND(I3936&gt;=70030,I3936&lt;=74901),"Moravskoslezský kraj",(IF(AND(I3936&gt;=75000,I3936&lt;=75368),"Olomoucký kraj",(IF(AND(I3936&gt;=77200,I3936&lt;=79862),"Olomoucký kraj",(IF(AND(I3936&gt;=50011,I3936&lt;=50301),"Královéhradecký kraj",(IF(AND(I3936&gt;=54301,I3936&lt;=54303),"Královéhradecký kraj","0")))))))))))))))))))))))))))))))))))))))))))))))</f>
        <v>Jihomoravský kraj</v>
      </c>
      <c r="AB3936" t="s">
        <v>998</v>
      </c>
      <c r="AD3936" t="s">
        <v>998</v>
      </c>
      <c r="AE3936" t="s">
        <v>998</v>
      </c>
      <c r="AF3936" t="s">
        <v>998</v>
      </c>
      <c r="AG3936" s="107">
        <v>300</v>
      </c>
      <c r="AH3936" s="107">
        <v>0</v>
      </c>
      <c r="AI3936" s="107">
        <v>0</v>
      </c>
      <c r="AJ3936" t="s">
        <v>999</v>
      </c>
      <c r="AK3936" s="106">
        <v>44877</v>
      </c>
    </row>
    <row r="3937" spans="1:37" x14ac:dyDescent="0.45">
      <c r="A3937" t="s">
        <v>3571</v>
      </c>
      <c r="B3937" t="s">
        <v>9314</v>
      </c>
      <c r="C3937" t="s">
        <v>1002</v>
      </c>
      <c r="D3937" t="s">
        <v>9315</v>
      </c>
      <c r="E3937" t="s">
        <v>992</v>
      </c>
      <c r="F3937" t="s">
        <v>9316</v>
      </c>
      <c r="G3937">
        <v>20</v>
      </c>
      <c r="H3937" t="s">
        <v>1005</v>
      </c>
      <c r="I3937">
        <v>66902</v>
      </c>
      <c r="K3937" t="s">
        <v>9317</v>
      </c>
      <c r="L3937" s="106">
        <v>42388</v>
      </c>
      <c r="M3937">
        <v>14628213</v>
      </c>
      <c r="N3937" t="s">
        <v>996</v>
      </c>
      <c r="O3937" t="s">
        <v>12</v>
      </c>
      <c r="P3937" t="s">
        <v>997</v>
      </c>
      <c r="R3937" s="109" t="str">
        <f>IF(OR(P3937="SB",Q3937="SB"),"SB",0)</f>
        <v>SB</v>
      </c>
      <c r="T3937" s="110" t="s">
        <v>998</v>
      </c>
      <c r="V3937" s="113" t="str">
        <f>IF(AND(I3937&gt;=10000,I3937&lt;=19900),"Praha",(IF(AND(I3937&gt;=25001,I3937&lt;=29501),"Středočeský kraj",(IF(AND(I3937&gt;=30100,I3937&lt;=34972),"Středočeský kraj",(IF(AND(I3937&gt;=35002,I3937&lt;=36271),"Karlovarský kraj",(IF(AND(I3937&gt;=37001,I3937&lt;=39201),"Jihočeský kraj",(IF(AND(I3937&gt;=39701,I3937&lt;=39901),"Jihočeský kraj",(IF(AND(I3937&gt;=39301,I3937&lt;=39601),"Kraj Vysočina",(IF(AND(I3937&gt;=58001,I3937&lt;=59501),"Kraj Vysočina",(IF(AND(I3937&gt;=67401,I3937&lt;=67602),"Kraj Vysočina",(IF(AND(I3937&gt;=40001,I3937&lt;=44101),"Ústecký kraj",(IF(AND(I3937&gt;=46001,I3937&lt;=47201),"Liberecký kraj",(IF(AND(I3937&gt;=51202,I3937&lt;=51401),"Liberecký kraj",(IF(AND(I3937&gt;=53002,I3937&lt;=53976),"Pardubický kraj",(IF(AND(I3937&gt;=56002,I3937&lt;=57201),"Pardubický kraj",(IF(AND(I3937&gt;=60200,I3937&lt;=67201),"Jihomoravský kraj",(IF(AND(I3937&gt;=67801,I3937&lt;=68501),"Jihomoravský kraj",(IF(AND(I3937&gt;=69002,I3937&lt;=69801),"Jihomoravský kraj",(IF(AND(I3937&gt;=68601,I3937&lt;=68801),"Zlínský kraj",(IF(AND(I3937&gt;=75501,I3937&lt;=76901),"Zlínský kraj",(IF(AND(I3937&gt;=70030,I3937&lt;=74901),"Moravskoslezský kraj",(IF(AND(I3937&gt;=75000,I3937&lt;=75368),"Olomoucký kraj",(IF(AND(I3937&gt;=77200,I3937&lt;=79862),"Olomoucký kraj",(IF(AND(I3937&gt;=50011,I3937&lt;=50301),"Královéhradecký kraj",(IF(AND(I3937&gt;=54301,I3937&lt;=54303),"Královéhradecký kraj","0")))))))))))))))))))))))))))))))))))))))))))))))</f>
        <v>Jihomoravský kraj</v>
      </c>
      <c r="AB3937" t="s">
        <v>998</v>
      </c>
      <c r="AD3937" t="s">
        <v>998</v>
      </c>
      <c r="AE3937" t="s">
        <v>998</v>
      </c>
      <c r="AF3937" t="s">
        <v>998</v>
      </c>
      <c r="AG3937" s="107">
        <v>300</v>
      </c>
      <c r="AH3937" s="107">
        <v>0</v>
      </c>
      <c r="AI3937" s="107">
        <v>0</v>
      </c>
      <c r="AJ3937" t="s">
        <v>999</v>
      </c>
      <c r="AK3937" s="106">
        <v>44923</v>
      </c>
    </row>
    <row r="3938" spans="1:37" x14ac:dyDescent="0.45">
      <c r="A3938" t="s">
        <v>1087</v>
      </c>
      <c r="B3938" t="s">
        <v>15073</v>
      </c>
      <c r="C3938" t="s">
        <v>990</v>
      </c>
      <c r="D3938" t="s">
        <v>15074</v>
      </c>
      <c r="E3938" t="s">
        <v>992</v>
      </c>
      <c r="F3938" t="s">
        <v>1265</v>
      </c>
      <c r="G3938">
        <v>58</v>
      </c>
      <c r="H3938" t="s">
        <v>3368</v>
      </c>
      <c r="I3938">
        <v>66902</v>
      </c>
      <c r="K3938" t="s">
        <v>15075</v>
      </c>
      <c r="L3938" s="106">
        <v>39532</v>
      </c>
      <c r="M3938">
        <v>14604466</v>
      </c>
      <c r="N3938" t="s">
        <v>1431</v>
      </c>
      <c r="O3938" t="s">
        <v>1282</v>
      </c>
      <c r="P3938" t="s">
        <v>997</v>
      </c>
      <c r="R3938" s="109" t="str">
        <f>IF(OR(P3938="SB",Q3938="SB"),"SB",0)</f>
        <v>SB</v>
      </c>
      <c r="T3938" s="110" t="s">
        <v>998</v>
      </c>
      <c r="V3938" s="113" t="str">
        <f>IF(AND(I3938&gt;=10000,I3938&lt;=19900),"Praha",(IF(AND(I3938&gt;=25001,I3938&lt;=29501),"Středočeský kraj",(IF(AND(I3938&gt;=30100,I3938&lt;=34972),"Středočeský kraj",(IF(AND(I3938&gt;=35002,I3938&lt;=36271),"Karlovarský kraj",(IF(AND(I3938&gt;=37001,I3938&lt;=39201),"Jihočeský kraj",(IF(AND(I3938&gt;=39701,I3938&lt;=39901),"Jihočeský kraj",(IF(AND(I3938&gt;=39301,I3938&lt;=39601),"Kraj Vysočina",(IF(AND(I3938&gt;=58001,I3938&lt;=59501),"Kraj Vysočina",(IF(AND(I3938&gt;=67401,I3938&lt;=67602),"Kraj Vysočina",(IF(AND(I3938&gt;=40001,I3938&lt;=44101),"Ústecký kraj",(IF(AND(I3938&gt;=46001,I3938&lt;=47201),"Liberecký kraj",(IF(AND(I3938&gt;=51202,I3938&lt;=51401),"Liberecký kraj",(IF(AND(I3938&gt;=53002,I3938&lt;=53976),"Pardubický kraj",(IF(AND(I3938&gt;=56002,I3938&lt;=57201),"Pardubický kraj",(IF(AND(I3938&gt;=60200,I3938&lt;=67201),"Jihomoravský kraj",(IF(AND(I3938&gt;=67801,I3938&lt;=68501),"Jihomoravský kraj",(IF(AND(I3938&gt;=69002,I3938&lt;=69801),"Jihomoravský kraj",(IF(AND(I3938&gt;=68601,I3938&lt;=68801),"Zlínský kraj",(IF(AND(I3938&gt;=75501,I3938&lt;=76901),"Zlínský kraj",(IF(AND(I3938&gt;=70030,I3938&lt;=74901),"Moravskoslezský kraj",(IF(AND(I3938&gt;=75000,I3938&lt;=75368),"Olomoucký kraj",(IF(AND(I3938&gt;=77200,I3938&lt;=79862),"Olomoucký kraj",(IF(AND(I3938&gt;=50011,I3938&lt;=50301),"Královéhradecký kraj",(IF(AND(I3938&gt;=54301,I3938&lt;=54303),"Královéhradecký kraj","0")))))))))))))))))))))))))))))))))))))))))))))))</f>
        <v>Jihomoravský kraj</v>
      </c>
      <c r="AB3938" t="s">
        <v>998</v>
      </c>
      <c r="AD3938" t="s">
        <v>998</v>
      </c>
      <c r="AE3938" t="s">
        <v>998</v>
      </c>
      <c r="AF3938" t="s">
        <v>998</v>
      </c>
      <c r="AG3938" s="107">
        <v>300</v>
      </c>
      <c r="AH3938" s="107">
        <v>0</v>
      </c>
      <c r="AI3938" s="107">
        <v>0</v>
      </c>
      <c r="AJ3938" t="s">
        <v>999</v>
      </c>
      <c r="AK3938" s="106">
        <v>44920</v>
      </c>
    </row>
    <row r="3939" spans="1:37" x14ac:dyDescent="0.45">
      <c r="A3939" t="s">
        <v>1113</v>
      </c>
      <c r="B3939" t="s">
        <v>18380</v>
      </c>
      <c r="C3939" t="s">
        <v>990</v>
      </c>
      <c r="D3939" t="s">
        <v>18383</v>
      </c>
      <c r="E3939" t="s">
        <v>992</v>
      </c>
      <c r="F3939" t="s">
        <v>18384</v>
      </c>
      <c r="G3939">
        <v>32</v>
      </c>
      <c r="H3939" t="s">
        <v>3368</v>
      </c>
      <c r="I3939">
        <v>66902</v>
      </c>
      <c r="K3939" t="s">
        <v>18385</v>
      </c>
      <c r="L3939" s="106">
        <v>25197</v>
      </c>
      <c r="M3939">
        <v>14659737</v>
      </c>
      <c r="N3939" t="s">
        <v>996</v>
      </c>
      <c r="O3939" t="s">
        <v>12</v>
      </c>
      <c r="P3939" t="s">
        <v>997</v>
      </c>
      <c r="R3939" s="109" t="str">
        <f>IF(OR(P3939="SB",Q3939="SB"),"SB",0)</f>
        <v>SB</v>
      </c>
      <c r="T3939" s="110" t="s">
        <v>998</v>
      </c>
      <c r="V3939" s="113" t="str">
        <f>IF(AND(I3939&gt;=10000,I3939&lt;=19900),"Praha",(IF(AND(I3939&gt;=25001,I3939&lt;=29501),"Středočeský kraj",(IF(AND(I3939&gt;=30100,I3939&lt;=34972),"Středočeský kraj",(IF(AND(I3939&gt;=35002,I3939&lt;=36271),"Karlovarský kraj",(IF(AND(I3939&gt;=37001,I3939&lt;=39201),"Jihočeský kraj",(IF(AND(I3939&gt;=39701,I3939&lt;=39901),"Jihočeský kraj",(IF(AND(I3939&gt;=39301,I3939&lt;=39601),"Kraj Vysočina",(IF(AND(I3939&gt;=58001,I3939&lt;=59501),"Kraj Vysočina",(IF(AND(I3939&gt;=67401,I3939&lt;=67602),"Kraj Vysočina",(IF(AND(I3939&gt;=40001,I3939&lt;=44101),"Ústecký kraj",(IF(AND(I3939&gt;=46001,I3939&lt;=47201),"Liberecký kraj",(IF(AND(I3939&gt;=51202,I3939&lt;=51401),"Liberecký kraj",(IF(AND(I3939&gt;=53002,I3939&lt;=53976),"Pardubický kraj",(IF(AND(I3939&gt;=56002,I3939&lt;=57201),"Pardubický kraj",(IF(AND(I3939&gt;=60200,I3939&lt;=67201),"Jihomoravský kraj",(IF(AND(I3939&gt;=67801,I3939&lt;=68501),"Jihomoravský kraj",(IF(AND(I3939&gt;=69002,I3939&lt;=69801),"Jihomoravský kraj",(IF(AND(I3939&gt;=68601,I3939&lt;=68801),"Zlínský kraj",(IF(AND(I3939&gt;=75501,I3939&lt;=76901),"Zlínský kraj",(IF(AND(I3939&gt;=70030,I3939&lt;=74901),"Moravskoslezský kraj",(IF(AND(I3939&gt;=75000,I3939&lt;=75368),"Olomoucký kraj",(IF(AND(I3939&gt;=77200,I3939&lt;=79862),"Olomoucký kraj",(IF(AND(I3939&gt;=50011,I3939&lt;=50301),"Královéhradecký kraj",(IF(AND(I3939&gt;=54301,I3939&lt;=54303),"Královéhradecký kraj","0")))))))))))))))))))))))))))))))))))))))))))))))</f>
        <v>Jihomoravský kraj</v>
      </c>
      <c r="AB3939" t="s">
        <v>998</v>
      </c>
      <c r="AD3939" t="s">
        <v>998</v>
      </c>
      <c r="AE3939" t="s">
        <v>998</v>
      </c>
      <c r="AF3939" t="s">
        <v>998</v>
      </c>
      <c r="AG3939" s="107">
        <v>0</v>
      </c>
      <c r="AH3939" s="107">
        <v>0</v>
      </c>
      <c r="AI3939" s="107">
        <v>0</v>
      </c>
      <c r="AJ3939" t="s">
        <v>1012</v>
      </c>
    </row>
    <row r="3940" spans="1:37" x14ac:dyDescent="0.45">
      <c r="A3940" t="s">
        <v>1206</v>
      </c>
      <c r="B3940" t="s">
        <v>18603</v>
      </c>
      <c r="C3940" t="s">
        <v>1002</v>
      </c>
      <c r="D3940" t="s">
        <v>18604</v>
      </c>
      <c r="E3940" t="s">
        <v>992</v>
      </c>
      <c r="F3940" t="s">
        <v>18605</v>
      </c>
      <c r="G3940">
        <v>15</v>
      </c>
      <c r="H3940" t="s">
        <v>3368</v>
      </c>
      <c r="I3940">
        <v>66902</v>
      </c>
      <c r="K3940" t="s">
        <v>18606</v>
      </c>
      <c r="L3940" s="106">
        <v>39083</v>
      </c>
      <c r="M3940">
        <v>14613560</v>
      </c>
      <c r="N3940" t="s">
        <v>996</v>
      </c>
      <c r="O3940" t="s">
        <v>12</v>
      </c>
      <c r="P3940" t="s">
        <v>997</v>
      </c>
      <c r="R3940" s="109" t="str">
        <f>IF(OR(P3940="SB",Q3940="SB"),"SB",0)</f>
        <v>SB</v>
      </c>
      <c r="T3940" s="110" t="s">
        <v>998</v>
      </c>
      <c r="V3940" s="113" t="str">
        <f>IF(AND(I3940&gt;=10000,I3940&lt;=19900),"Praha",(IF(AND(I3940&gt;=25001,I3940&lt;=29501),"Středočeský kraj",(IF(AND(I3940&gt;=30100,I3940&lt;=34972),"Středočeský kraj",(IF(AND(I3940&gt;=35002,I3940&lt;=36271),"Karlovarský kraj",(IF(AND(I3940&gt;=37001,I3940&lt;=39201),"Jihočeský kraj",(IF(AND(I3940&gt;=39701,I3940&lt;=39901),"Jihočeský kraj",(IF(AND(I3940&gt;=39301,I3940&lt;=39601),"Kraj Vysočina",(IF(AND(I3940&gt;=58001,I3940&lt;=59501),"Kraj Vysočina",(IF(AND(I3940&gt;=67401,I3940&lt;=67602),"Kraj Vysočina",(IF(AND(I3940&gt;=40001,I3940&lt;=44101),"Ústecký kraj",(IF(AND(I3940&gt;=46001,I3940&lt;=47201),"Liberecký kraj",(IF(AND(I3940&gt;=51202,I3940&lt;=51401),"Liberecký kraj",(IF(AND(I3940&gt;=53002,I3940&lt;=53976),"Pardubický kraj",(IF(AND(I3940&gt;=56002,I3940&lt;=57201),"Pardubický kraj",(IF(AND(I3940&gt;=60200,I3940&lt;=67201),"Jihomoravský kraj",(IF(AND(I3940&gt;=67801,I3940&lt;=68501),"Jihomoravský kraj",(IF(AND(I3940&gt;=69002,I3940&lt;=69801),"Jihomoravský kraj",(IF(AND(I3940&gt;=68601,I3940&lt;=68801),"Zlínský kraj",(IF(AND(I3940&gt;=75501,I3940&lt;=76901),"Zlínský kraj",(IF(AND(I3940&gt;=70030,I3940&lt;=74901),"Moravskoslezský kraj",(IF(AND(I3940&gt;=75000,I3940&lt;=75368),"Olomoucký kraj",(IF(AND(I3940&gt;=77200,I3940&lt;=79862),"Olomoucký kraj",(IF(AND(I3940&gt;=50011,I3940&lt;=50301),"Královéhradecký kraj",(IF(AND(I3940&gt;=54301,I3940&lt;=54303),"Královéhradecký kraj","0")))))))))))))))))))))))))))))))))))))))))))))))</f>
        <v>Jihomoravský kraj</v>
      </c>
      <c r="AB3940" t="s">
        <v>998</v>
      </c>
      <c r="AD3940" t="s">
        <v>998</v>
      </c>
      <c r="AE3940" t="s">
        <v>998</v>
      </c>
      <c r="AF3940" t="s">
        <v>998</v>
      </c>
      <c r="AG3940" s="107">
        <v>300</v>
      </c>
      <c r="AH3940" s="107">
        <v>0</v>
      </c>
      <c r="AI3940" s="107">
        <v>0</v>
      </c>
      <c r="AJ3940" t="s">
        <v>999</v>
      </c>
      <c r="AK3940" s="106">
        <v>44923</v>
      </c>
    </row>
    <row r="3941" spans="1:37" x14ac:dyDescent="0.45">
      <c r="A3941" t="s">
        <v>3651</v>
      </c>
      <c r="B3941" t="s">
        <v>7043</v>
      </c>
      <c r="C3941" t="s">
        <v>1002</v>
      </c>
      <c r="D3941" t="s">
        <v>7048</v>
      </c>
      <c r="E3941" t="s">
        <v>992</v>
      </c>
      <c r="F3941" t="s">
        <v>7049</v>
      </c>
      <c r="G3941">
        <v>9318</v>
      </c>
      <c r="H3941" t="s">
        <v>3368</v>
      </c>
      <c r="I3941">
        <v>66904</v>
      </c>
      <c r="K3941" t="s">
        <v>7050</v>
      </c>
      <c r="L3941" s="106">
        <v>39256</v>
      </c>
      <c r="M3941">
        <v>14635687</v>
      </c>
      <c r="N3941" t="s">
        <v>996</v>
      </c>
      <c r="O3941" t="s">
        <v>12</v>
      </c>
      <c r="P3941" t="s">
        <v>997</v>
      </c>
      <c r="R3941" s="109" t="str">
        <f>IF(OR(P3941="SB",Q3941="SB"),"SB",0)</f>
        <v>SB</v>
      </c>
      <c r="T3941" s="110" t="s">
        <v>998</v>
      </c>
      <c r="V3941" s="113" t="str">
        <f>IF(AND(I3941&gt;=10000,I3941&lt;=19900),"Praha",(IF(AND(I3941&gt;=25001,I3941&lt;=29501),"Středočeský kraj",(IF(AND(I3941&gt;=30100,I3941&lt;=34972),"Středočeský kraj",(IF(AND(I3941&gt;=35002,I3941&lt;=36271),"Karlovarský kraj",(IF(AND(I3941&gt;=37001,I3941&lt;=39201),"Jihočeský kraj",(IF(AND(I3941&gt;=39701,I3941&lt;=39901),"Jihočeský kraj",(IF(AND(I3941&gt;=39301,I3941&lt;=39601),"Kraj Vysočina",(IF(AND(I3941&gt;=58001,I3941&lt;=59501),"Kraj Vysočina",(IF(AND(I3941&gt;=67401,I3941&lt;=67602),"Kraj Vysočina",(IF(AND(I3941&gt;=40001,I3941&lt;=44101),"Ústecký kraj",(IF(AND(I3941&gt;=46001,I3941&lt;=47201),"Liberecký kraj",(IF(AND(I3941&gt;=51202,I3941&lt;=51401),"Liberecký kraj",(IF(AND(I3941&gt;=53002,I3941&lt;=53976),"Pardubický kraj",(IF(AND(I3941&gt;=56002,I3941&lt;=57201),"Pardubický kraj",(IF(AND(I3941&gt;=60200,I3941&lt;=67201),"Jihomoravský kraj",(IF(AND(I3941&gt;=67801,I3941&lt;=68501),"Jihomoravský kraj",(IF(AND(I3941&gt;=69002,I3941&lt;=69801),"Jihomoravský kraj",(IF(AND(I3941&gt;=68601,I3941&lt;=68801),"Zlínský kraj",(IF(AND(I3941&gt;=75501,I3941&lt;=76901),"Zlínský kraj",(IF(AND(I3941&gt;=70030,I3941&lt;=74901),"Moravskoslezský kraj",(IF(AND(I3941&gt;=75000,I3941&lt;=75368),"Olomoucký kraj",(IF(AND(I3941&gt;=77200,I3941&lt;=79862),"Olomoucký kraj",(IF(AND(I3941&gt;=50011,I3941&lt;=50301),"Královéhradecký kraj",(IF(AND(I3941&gt;=54301,I3941&lt;=54303),"Královéhradecký kraj","0")))))))))))))))))))))))))))))))))))))))))))))))</f>
        <v>Jihomoravský kraj</v>
      </c>
      <c r="AB3941" t="s">
        <v>998</v>
      </c>
      <c r="AD3941" t="s">
        <v>998</v>
      </c>
      <c r="AE3941" t="s">
        <v>998</v>
      </c>
      <c r="AF3941" t="s">
        <v>998</v>
      </c>
      <c r="AG3941" s="107">
        <v>300</v>
      </c>
      <c r="AH3941" s="107">
        <v>0</v>
      </c>
      <c r="AI3941" s="107">
        <v>0</v>
      </c>
      <c r="AJ3941" t="s">
        <v>999</v>
      </c>
      <c r="AK3941" s="106">
        <v>44923</v>
      </c>
    </row>
    <row r="3942" spans="1:37" x14ac:dyDescent="0.45">
      <c r="A3942" t="s">
        <v>1124</v>
      </c>
      <c r="B3942" t="s">
        <v>12840</v>
      </c>
      <c r="C3942" t="s">
        <v>990</v>
      </c>
      <c r="D3942" t="s">
        <v>12841</v>
      </c>
      <c r="E3942" t="s">
        <v>992</v>
      </c>
      <c r="F3942" t="s">
        <v>12842</v>
      </c>
      <c r="G3942" t="s">
        <v>12843</v>
      </c>
      <c r="H3942" t="s">
        <v>3368</v>
      </c>
      <c r="I3942">
        <v>66904</v>
      </c>
      <c r="K3942" t="s">
        <v>12844</v>
      </c>
      <c r="L3942" s="106">
        <v>40120</v>
      </c>
      <c r="M3942">
        <v>14614368</v>
      </c>
      <c r="N3942" t="s">
        <v>996</v>
      </c>
      <c r="O3942" t="s">
        <v>12</v>
      </c>
      <c r="P3942" t="s">
        <v>997</v>
      </c>
      <c r="R3942" s="109" t="str">
        <f>IF(OR(P3942="SB",Q3942="SB"),"SB",0)</f>
        <v>SB</v>
      </c>
      <c r="T3942" s="110" t="s">
        <v>998</v>
      </c>
      <c r="V3942" s="113" t="str">
        <f>IF(AND(I3942&gt;=10000,I3942&lt;=19900),"Praha",(IF(AND(I3942&gt;=25001,I3942&lt;=29501),"Středočeský kraj",(IF(AND(I3942&gt;=30100,I3942&lt;=34972),"Středočeský kraj",(IF(AND(I3942&gt;=35002,I3942&lt;=36271),"Karlovarský kraj",(IF(AND(I3942&gt;=37001,I3942&lt;=39201),"Jihočeský kraj",(IF(AND(I3942&gt;=39701,I3942&lt;=39901),"Jihočeský kraj",(IF(AND(I3942&gt;=39301,I3942&lt;=39601),"Kraj Vysočina",(IF(AND(I3942&gt;=58001,I3942&lt;=59501),"Kraj Vysočina",(IF(AND(I3942&gt;=67401,I3942&lt;=67602),"Kraj Vysočina",(IF(AND(I3942&gt;=40001,I3942&lt;=44101),"Ústecký kraj",(IF(AND(I3942&gt;=46001,I3942&lt;=47201),"Liberecký kraj",(IF(AND(I3942&gt;=51202,I3942&lt;=51401),"Liberecký kraj",(IF(AND(I3942&gt;=53002,I3942&lt;=53976),"Pardubický kraj",(IF(AND(I3942&gt;=56002,I3942&lt;=57201),"Pardubický kraj",(IF(AND(I3942&gt;=60200,I3942&lt;=67201),"Jihomoravský kraj",(IF(AND(I3942&gt;=67801,I3942&lt;=68501),"Jihomoravský kraj",(IF(AND(I3942&gt;=69002,I3942&lt;=69801),"Jihomoravský kraj",(IF(AND(I3942&gt;=68601,I3942&lt;=68801),"Zlínský kraj",(IF(AND(I3942&gt;=75501,I3942&lt;=76901),"Zlínský kraj",(IF(AND(I3942&gt;=70030,I3942&lt;=74901),"Moravskoslezský kraj",(IF(AND(I3942&gt;=75000,I3942&lt;=75368),"Olomoucký kraj",(IF(AND(I3942&gt;=77200,I3942&lt;=79862),"Olomoucký kraj",(IF(AND(I3942&gt;=50011,I3942&lt;=50301),"Královéhradecký kraj",(IF(AND(I3942&gt;=54301,I3942&lt;=54303),"Královéhradecký kraj","0")))))))))))))))))))))))))))))))))))))))))))))))</f>
        <v>Jihomoravský kraj</v>
      </c>
      <c r="AB3942" t="s">
        <v>998</v>
      </c>
      <c r="AD3942" t="s">
        <v>998</v>
      </c>
      <c r="AE3942" t="s">
        <v>998</v>
      </c>
      <c r="AF3942" t="s">
        <v>998</v>
      </c>
      <c r="AG3942" s="107">
        <v>300</v>
      </c>
      <c r="AH3942" s="107">
        <v>0</v>
      </c>
      <c r="AI3942" s="107">
        <v>0</v>
      </c>
      <c r="AJ3942" t="s">
        <v>999</v>
      </c>
      <c r="AK3942" s="106">
        <v>44923</v>
      </c>
    </row>
    <row r="3943" spans="1:37" x14ac:dyDescent="0.45">
      <c r="A3943" t="s">
        <v>8104</v>
      </c>
      <c r="B3943" t="s">
        <v>8277</v>
      </c>
      <c r="C3943" t="s">
        <v>990</v>
      </c>
      <c r="D3943" t="s">
        <v>8286</v>
      </c>
      <c r="E3943" t="s">
        <v>992</v>
      </c>
      <c r="F3943" t="s">
        <v>8287</v>
      </c>
      <c r="G3943">
        <v>2321</v>
      </c>
      <c r="H3943" t="s">
        <v>1429</v>
      </c>
      <c r="I3943">
        <v>67001</v>
      </c>
      <c r="K3943" t="s">
        <v>8288</v>
      </c>
      <c r="L3943" s="106">
        <v>39675</v>
      </c>
      <c r="M3943">
        <v>14620028</v>
      </c>
      <c r="N3943" t="s">
        <v>996</v>
      </c>
      <c r="O3943" t="s">
        <v>12</v>
      </c>
      <c r="P3943" t="s">
        <v>997</v>
      </c>
      <c r="R3943" s="109" t="str">
        <f>IF(OR(P3943="SB",Q3943="SB"),"SB",0)</f>
        <v>SB</v>
      </c>
      <c r="T3943" s="110" t="s">
        <v>998</v>
      </c>
      <c r="V3943" s="113" t="str">
        <f>IF(AND(I3943&gt;=10000,I3943&lt;=19900),"Praha",(IF(AND(I3943&gt;=25001,I3943&lt;=29501),"Středočeský kraj",(IF(AND(I3943&gt;=30100,I3943&lt;=34972),"Středočeský kraj",(IF(AND(I3943&gt;=35002,I3943&lt;=36271),"Karlovarský kraj",(IF(AND(I3943&gt;=37001,I3943&lt;=39201),"Jihočeský kraj",(IF(AND(I3943&gt;=39701,I3943&lt;=39901),"Jihočeský kraj",(IF(AND(I3943&gt;=39301,I3943&lt;=39601),"Kraj Vysočina",(IF(AND(I3943&gt;=58001,I3943&lt;=59501),"Kraj Vysočina",(IF(AND(I3943&gt;=67401,I3943&lt;=67602),"Kraj Vysočina",(IF(AND(I3943&gt;=40001,I3943&lt;=44101),"Ústecký kraj",(IF(AND(I3943&gt;=46001,I3943&lt;=47201),"Liberecký kraj",(IF(AND(I3943&gt;=51202,I3943&lt;=51401),"Liberecký kraj",(IF(AND(I3943&gt;=53002,I3943&lt;=53976),"Pardubický kraj",(IF(AND(I3943&gt;=56002,I3943&lt;=57201),"Pardubický kraj",(IF(AND(I3943&gt;=60200,I3943&lt;=67201),"Jihomoravský kraj",(IF(AND(I3943&gt;=67801,I3943&lt;=68501),"Jihomoravský kraj",(IF(AND(I3943&gt;=69002,I3943&lt;=69801),"Jihomoravský kraj",(IF(AND(I3943&gt;=68601,I3943&lt;=68801),"Zlínský kraj",(IF(AND(I3943&gt;=75501,I3943&lt;=76901),"Zlínský kraj",(IF(AND(I3943&gt;=70030,I3943&lt;=74901),"Moravskoslezský kraj",(IF(AND(I3943&gt;=75000,I3943&lt;=75368),"Olomoucký kraj",(IF(AND(I3943&gt;=77200,I3943&lt;=79862),"Olomoucký kraj",(IF(AND(I3943&gt;=50011,I3943&lt;=50301),"Královéhradecký kraj",(IF(AND(I3943&gt;=54301,I3943&lt;=54303),"Královéhradecký kraj","0")))))))))))))))))))))))))))))))))))))))))))))))</f>
        <v>Jihomoravský kraj</v>
      </c>
      <c r="AB3943" t="s">
        <v>998</v>
      </c>
      <c r="AD3943" t="s">
        <v>998</v>
      </c>
      <c r="AE3943" t="s">
        <v>998</v>
      </c>
      <c r="AF3943" t="s">
        <v>998</v>
      </c>
      <c r="AG3943" s="107">
        <v>300</v>
      </c>
      <c r="AH3943" s="107">
        <v>0</v>
      </c>
      <c r="AI3943" s="107">
        <v>0</v>
      </c>
      <c r="AJ3943" t="s">
        <v>999</v>
      </c>
      <c r="AK3943" s="106">
        <v>44923</v>
      </c>
    </row>
    <row r="3944" spans="1:37" x14ac:dyDescent="0.45">
      <c r="A3944" t="s">
        <v>1124</v>
      </c>
      <c r="B3944" t="s">
        <v>8277</v>
      </c>
      <c r="C3944" t="s">
        <v>990</v>
      </c>
      <c r="D3944" t="s">
        <v>8297</v>
      </c>
      <c r="E3944" t="s">
        <v>992</v>
      </c>
      <c r="F3944" t="s">
        <v>8287</v>
      </c>
      <c r="G3944">
        <v>2321</v>
      </c>
      <c r="H3944" t="s">
        <v>1429</v>
      </c>
      <c r="I3944">
        <v>67001</v>
      </c>
      <c r="K3944" t="s">
        <v>8298</v>
      </c>
      <c r="L3944" s="106">
        <v>29443</v>
      </c>
      <c r="M3944">
        <v>14619927</v>
      </c>
      <c r="N3944" t="s">
        <v>996</v>
      </c>
      <c r="O3944" t="s">
        <v>12</v>
      </c>
      <c r="P3944" t="s">
        <v>997</v>
      </c>
      <c r="R3944" s="109" t="str">
        <f>IF(OR(P3944="SB",Q3944="SB"),"SB",0)</f>
        <v>SB</v>
      </c>
      <c r="T3944" s="110" t="s">
        <v>998</v>
      </c>
      <c r="V3944" s="113" t="str">
        <f>IF(AND(I3944&gt;=10000,I3944&lt;=19900),"Praha",(IF(AND(I3944&gt;=25001,I3944&lt;=29501),"Středočeský kraj",(IF(AND(I3944&gt;=30100,I3944&lt;=34972),"Středočeský kraj",(IF(AND(I3944&gt;=35002,I3944&lt;=36271),"Karlovarský kraj",(IF(AND(I3944&gt;=37001,I3944&lt;=39201),"Jihočeský kraj",(IF(AND(I3944&gt;=39701,I3944&lt;=39901),"Jihočeský kraj",(IF(AND(I3944&gt;=39301,I3944&lt;=39601),"Kraj Vysočina",(IF(AND(I3944&gt;=58001,I3944&lt;=59501),"Kraj Vysočina",(IF(AND(I3944&gt;=67401,I3944&lt;=67602),"Kraj Vysočina",(IF(AND(I3944&gt;=40001,I3944&lt;=44101),"Ústecký kraj",(IF(AND(I3944&gt;=46001,I3944&lt;=47201),"Liberecký kraj",(IF(AND(I3944&gt;=51202,I3944&lt;=51401),"Liberecký kraj",(IF(AND(I3944&gt;=53002,I3944&lt;=53976),"Pardubický kraj",(IF(AND(I3944&gt;=56002,I3944&lt;=57201),"Pardubický kraj",(IF(AND(I3944&gt;=60200,I3944&lt;=67201),"Jihomoravský kraj",(IF(AND(I3944&gt;=67801,I3944&lt;=68501),"Jihomoravský kraj",(IF(AND(I3944&gt;=69002,I3944&lt;=69801),"Jihomoravský kraj",(IF(AND(I3944&gt;=68601,I3944&lt;=68801),"Zlínský kraj",(IF(AND(I3944&gt;=75501,I3944&lt;=76901),"Zlínský kraj",(IF(AND(I3944&gt;=70030,I3944&lt;=74901),"Moravskoslezský kraj",(IF(AND(I3944&gt;=75000,I3944&lt;=75368),"Olomoucký kraj",(IF(AND(I3944&gt;=77200,I3944&lt;=79862),"Olomoucký kraj",(IF(AND(I3944&gt;=50011,I3944&lt;=50301),"Královéhradecký kraj",(IF(AND(I3944&gt;=54301,I3944&lt;=54303),"Královéhradecký kraj","0")))))))))))))))))))))))))))))))))))))))))))))))</f>
        <v>Jihomoravský kraj</v>
      </c>
      <c r="AB3944" t="s">
        <v>998</v>
      </c>
      <c r="AD3944" t="s">
        <v>998</v>
      </c>
      <c r="AE3944" t="s">
        <v>998</v>
      </c>
      <c r="AF3944" t="s">
        <v>998</v>
      </c>
      <c r="AG3944" s="107">
        <v>0</v>
      </c>
      <c r="AH3944" s="107">
        <v>0</v>
      </c>
      <c r="AI3944" s="107">
        <v>0</v>
      </c>
      <c r="AJ3944" t="s">
        <v>1012</v>
      </c>
    </row>
    <row r="3945" spans="1:37" x14ac:dyDescent="0.45">
      <c r="A3945" t="s">
        <v>1210</v>
      </c>
      <c r="B3945" t="s">
        <v>4348</v>
      </c>
      <c r="C3945" t="s">
        <v>1002</v>
      </c>
      <c r="D3945" t="s">
        <v>4349</v>
      </c>
      <c r="E3945" t="s">
        <v>992</v>
      </c>
      <c r="F3945" t="s">
        <v>1234</v>
      </c>
      <c r="G3945">
        <v>110</v>
      </c>
      <c r="H3945" t="s">
        <v>4350</v>
      </c>
      <c r="I3945">
        <v>67068</v>
      </c>
      <c r="J3945">
        <v>774587773</v>
      </c>
      <c r="K3945" t="s">
        <v>4351</v>
      </c>
      <c r="L3945" s="106">
        <v>39206</v>
      </c>
      <c r="M3945">
        <v>14709853</v>
      </c>
      <c r="N3945" t="s">
        <v>996</v>
      </c>
      <c r="O3945" t="s">
        <v>12</v>
      </c>
      <c r="P3945" t="s">
        <v>997</v>
      </c>
      <c r="R3945" s="109" t="str">
        <f>IF(OR(P3945="SB",Q3945="SB"),"SB",0)</f>
        <v>SB</v>
      </c>
      <c r="T3945" s="110" t="s">
        <v>998</v>
      </c>
      <c r="V3945" s="113" t="str">
        <f>IF(AND(I3945&gt;=10000,I3945&lt;=19900),"Praha",(IF(AND(I3945&gt;=25001,I3945&lt;=29501),"Středočeský kraj",(IF(AND(I3945&gt;=30100,I3945&lt;=34972),"Středočeský kraj",(IF(AND(I3945&gt;=35002,I3945&lt;=36271),"Karlovarský kraj",(IF(AND(I3945&gt;=37001,I3945&lt;=39201),"Jihočeský kraj",(IF(AND(I3945&gt;=39701,I3945&lt;=39901),"Jihočeský kraj",(IF(AND(I3945&gt;=39301,I3945&lt;=39601),"Kraj Vysočina",(IF(AND(I3945&gt;=58001,I3945&lt;=59501),"Kraj Vysočina",(IF(AND(I3945&gt;=67401,I3945&lt;=67602),"Kraj Vysočina",(IF(AND(I3945&gt;=40001,I3945&lt;=44101),"Ústecký kraj",(IF(AND(I3945&gt;=46001,I3945&lt;=47201),"Liberecký kraj",(IF(AND(I3945&gt;=51202,I3945&lt;=51401),"Liberecký kraj",(IF(AND(I3945&gt;=53002,I3945&lt;=53976),"Pardubický kraj",(IF(AND(I3945&gt;=56002,I3945&lt;=57201),"Pardubický kraj",(IF(AND(I3945&gt;=60200,I3945&lt;=67201),"Jihomoravský kraj",(IF(AND(I3945&gt;=67801,I3945&lt;=68501),"Jihomoravský kraj",(IF(AND(I3945&gt;=69002,I3945&lt;=69801),"Jihomoravský kraj",(IF(AND(I3945&gt;=68601,I3945&lt;=68801),"Zlínský kraj",(IF(AND(I3945&gt;=75501,I3945&lt;=76901),"Zlínský kraj",(IF(AND(I3945&gt;=70030,I3945&lt;=74901),"Moravskoslezský kraj",(IF(AND(I3945&gt;=75000,I3945&lt;=75368),"Olomoucký kraj",(IF(AND(I3945&gt;=77200,I3945&lt;=79862),"Olomoucký kraj",(IF(AND(I3945&gt;=50011,I3945&lt;=50301),"Královéhradecký kraj",(IF(AND(I3945&gt;=54301,I3945&lt;=54303),"Královéhradecký kraj","0")))))))))))))))))))))))))))))))))))))))))))))))</f>
        <v>Jihomoravský kraj</v>
      </c>
      <c r="AB3945" t="s">
        <v>998</v>
      </c>
      <c r="AD3945" t="s">
        <v>998</v>
      </c>
      <c r="AE3945" t="s">
        <v>998</v>
      </c>
      <c r="AF3945" t="s">
        <v>998</v>
      </c>
      <c r="AG3945" s="107">
        <v>300</v>
      </c>
      <c r="AH3945" s="107">
        <v>0</v>
      </c>
      <c r="AI3945" s="107">
        <v>0</v>
      </c>
      <c r="AJ3945" t="s">
        <v>999</v>
      </c>
      <c r="AK3945" s="106">
        <v>44923</v>
      </c>
    </row>
    <row r="3946" spans="1:37" x14ac:dyDescent="0.45">
      <c r="A3946" t="s">
        <v>1190</v>
      </c>
      <c r="B3946" t="s">
        <v>4348</v>
      </c>
      <c r="C3946" t="s">
        <v>1002</v>
      </c>
      <c r="D3946" t="s">
        <v>4352</v>
      </c>
      <c r="E3946" t="s">
        <v>992</v>
      </c>
      <c r="F3946" t="s">
        <v>1234</v>
      </c>
      <c r="G3946">
        <v>110</v>
      </c>
      <c r="H3946" t="s">
        <v>4350</v>
      </c>
      <c r="I3946">
        <v>67068</v>
      </c>
      <c r="J3946">
        <v>774587773</v>
      </c>
      <c r="K3946" t="s">
        <v>4353</v>
      </c>
      <c r="L3946" s="106">
        <v>38420</v>
      </c>
      <c r="M3946">
        <v>14709752</v>
      </c>
      <c r="N3946" t="s">
        <v>996</v>
      </c>
      <c r="O3946" t="s">
        <v>12</v>
      </c>
      <c r="P3946" t="s">
        <v>997</v>
      </c>
      <c r="R3946" s="109" t="str">
        <f>IF(OR(P3946="SB",Q3946="SB"),"SB",0)</f>
        <v>SB</v>
      </c>
      <c r="T3946" s="110" t="s">
        <v>998</v>
      </c>
      <c r="V3946" s="113" t="str">
        <f>IF(AND(I3946&gt;=10000,I3946&lt;=19900),"Praha",(IF(AND(I3946&gt;=25001,I3946&lt;=29501),"Středočeský kraj",(IF(AND(I3946&gt;=30100,I3946&lt;=34972),"Středočeský kraj",(IF(AND(I3946&gt;=35002,I3946&lt;=36271),"Karlovarský kraj",(IF(AND(I3946&gt;=37001,I3946&lt;=39201),"Jihočeský kraj",(IF(AND(I3946&gt;=39701,I3946&lt;=39901),"Jihočeský kraj",(IF(AND(I3946&gt;=39301,I3946&lt;=39601),"Kraj Vysočina",(IF(AND(I3946&gt;=58001,I3946&lt;=59501),"Kraj Vysočina",(IF(AND(I3946&gt;=67401,I3946&lt;=67602),"Kraj Vysočina",(IF(AND(I3946&gt;=40001,I3946&lt;=44101),"Ústecký kraj",(IF(AND(I3946&gt;=46001,I3946&lt;=47201),"Liberecký kraj",(IF(AND(I3946&gt;=51202,I3946&lt;=51401),"Liberecký kraj",(IF(AND(I3946&gt;=53002,I3946&lt;=53976),"Pardubický kraj",(IF(AND(I3946&gt;=56002,I3946&lt;=57201),"Pardubický kraj",(IF(AND(I3946&gt;=60200,I3946&lt;=67201),"Jihomoravský kraj",(IF(AND(I3946&gt;=67801,I3946&lt;=68501),"Jihomoravský kraj",(IF(AND(I3946&gt;=69002,I3946&lt;=69801),"Jihomoravský kraj",(IF(AND(I3946&gt;=68601,I3946&lt;=68801),"Zlínský kraj",(IF(AND(I3946&gt;=75501,I3946&lt;=76901),"Zlínský kraj",(IF(AND(I3946&gt;=70030,I3946&lt;=74901),"Moravskoslezský kraj",(IF(AND(I3946&gt;=75000,I3946&lt;=75368),"Olomoucký kraj",(IF(AND(I3946&gt;=77200,I3946&lt;=79862),"Olomoucký kraj",(IF(AND(I3946&gt;=50011,I3946&lt;=50301),"Královéhradecký kraj",(IF(AND(I3946&gt;=54301,I3946&lt;=54303),"Královéhradecký kraj","0")))))))))))))))))))))))))))))))))))))))))))))))</f>
        <v>Jihomoravský kraj</v>
      </c>
      <c r="AB3946" t="s">
        <v>998</v>
      </c>
      <c r="AD3946" t="s">
        <v>998</v>
      </c>
      <c r="AE3946" t="s">
        <v>998</v>
      </c>
      <c r="AF3946" t="s">
        <v>998</v>
      </c>
      <c r="AG3946" s="107">
        <v>300</v>
      </c>
      <c r="AH3946" s="107">
        <v>0</v>
      </c>
      <c r="AI3946" s="107">
        <v>0</v>
      </c>
      <c r="AJ3946" t="s">
        <v>999</v>
      </c>
      <c r="AK3946" s="106">
        <v>44924</v>
      </c>
    </row>
    <row r="3947" spans="1:37" x14ac:dyDescent="0.45">
      <c r="A3947" t="s">
        <v>1026</v>
      </c>
      <c r="B3947" t="s">
        <v>12376</v>
      </c>
      <c r="C3947" t="s">
        <v>990</v>
      </c>
      <c r="D3947" t="s">
        <v>18506</v>
      </c>
      <c r="E3947" t="s">
        <v>992</v>
      </c>
      <c r="F3947" t="s">
        <v>18507</v>
      </c>
      <c r="G3947">
        <v>199</v>
      </c>
      <c r="H3947" t="s">
        <v>18507</v>
      </c>
      <c r="I3947">
        <v>67122</v>
      </c>
      <c r="K3947" t="s">
        <v>18508</v>
      </c>
      <c r="L3947" s="106">
        <v>40142</v>
      </c>
      <c r="M3947">
        <v>14639125</v>
      </c>
      <c r="N3947" t="s">
        <v>996</v>
      </c>
      <c r="O3947" t="s">
        <v>12</v>
      </c>
      <c r="P3947" t="s">
        <v>997</v>
      </c>
      <c r="R3947" s="109" t="str">
        <f>IF(OR(P3947="SB",Q3947="SB"),"SB",0)</f>
        <v>SB</v>
      </c>
      <c r="T3947" s="110" t="s">
        <v>998</v>
      </c>
      <c r="V3947" s="113" t="str">
        <f>IF(AND(I3947&gt;=10000,I3947&lt;=19900),"Praha",(IF(AND(I3947&gt;=25001,I3947&lt;=29501),"Středočeský kraj",(IF(AND(I3947&gt;=30100,I3947&lt;=34972),"Středočeský kraj",(IF(AND(I3947&gt;=35002,I3947&lt;=36271),"Karlovarský kraj",(IF(AND(I3947&gt;=37001,I3947&lt;=39201),"Jihočeský kraj",(IF(AND(I3947&gt;=39701,I3947&lt;=39901),"Jihočeský kraj",(IF(AND(I3947&gt;=39301,I3947&lt;=39601),"Kraj Vysočina",(IF(AND(I3947&gt;=58001,I3947&lt;=59501),"Kraj Vysočina",(IF(AND(I3947&gt;=67401,I3947&lt;=67602),"Kraj Vysočina",(IF(AND(I3947&gt;=40001,I3947&lt;=44101),"Ústecký kraj",(IF(AND(I3947&gt;=46001,I3947&lt;=47201),"Liberecký kraj",(IF(AND(I3947&gt;=51202,I3947&lt;=51401),"Liberecký kraj",(IF(AND(I3947&gt;=53002,I3947&lt;=53976),"Pardubický kraj",(IF(AND(I3947&gt;=56002,I3947&lt;=57201),"Pardubický kraj",(IF(AND(I3947&gt;=60200,I3947&lt;=67201),"Jihomoravský kraj",(IF(AND(I3947&gt;=67801,I3947&lt;=68501),"Jihomoravský kraj",(IF(AND(I3947&gt;=69002,I3947&lt;=69801),"Jihomoravský kraj",(IF(AND(I3947&gt;=68601,I3947&lt;=68801),"Zlínský kraj",(IF(AND(I3947&gt;=75501,I3947&lt;=76901),"Zlínský kraj",(IF(AND(I3947&gt;=70030,I3947&lt;=74901),"Moravskoslezský kraj",(IF(AND(I3947&gt;=75000,I3947&lt;=75368),"Olomoucký kraj",(IF(AND(I3947&gt;=77200,I3947&lt;=79862),"Olomoucký kraj",(IF(AND(I3947&gt;=50011,I3947&lt;=50301),"Královéhradecký kraj",(IF(AND(I3947&gt;=54301,I3947&lt;=54303),"Královéhradecký kraj","0")))))))))))))))))))))))))))))))))))))))))))))))</f>
        <v>Jihomoravský kraj</v>
      </c>
      <c r="AB3947" t="s">
        <v>998</v>
      </c>
      <c r="AD3947" t="s">
        <v>998</v>
      </c>
      <c r="AE3947" t="s">
        <v>998</v>
      </c>
      <c r="AF3947" t="s">
        <v>998</v>
      </c>
      <c r="AG3947" s="107">
        <v>300</v>
      </c>
      <c r="AH3947" s="107">
        <v>0</v>
      </c>
      <c r="AI3947" s="107">
        <v>0</v>
      </c>
      <c r="AJ3947" t="s">
        <v>999</v>
      </c>
      <c r="AK3947" s="106">
        <v>44923</v>
      </c>
    </row>
    <row r="3948" spans="1:37" x14ac:dyDescent="0.45">
      <c r="A3948" t="s">
        <v>1037</v>
      </c>
      <c r="B3948" t="s">
        <v>2074</v>
      </c>
      <c r="C3948" t="s">
        <v>990</v>
      </c>
      <c r="D3948" t="s">
        <v>18509</v>
      </c>
      <c r="E3948" t="s">
        <v>992</v>
      </c>
      <c r="F3948" t="s">
        <v>18507</v>
      </c>
      <c r="G3948">
        <v>199</v>
      </c>
      <c r="H3948" t="s">
        <v>18507</v>
      </c>
      <c r="I3948">
        <v>67122</v>
      </c>
      <c r="K3948" t="s">
        <v>18510</v>
      </c>
      <c r="L3948" s="106">
        <v>39250</v>
      </c>
      <c r="M3948">
        <v>14639024</v>
      </c>
      <c r="N3948" t="s">
        <v>996</v>
      </c>
      <c r="O3948" t="s">
        <v>12</v>
      </c>
      <c r="P3948" t="s">
        <v>997</v>
      </c>
      <c r="R3948" s="109" t="str">
        <f>IF(OR(P3948="SB",Q3948="SB"),"SB",0)</f>
        <v>SB</v>
      </c>
      <c r="T3948" s="110" t="s">
        <v>998</v>
      </c>
      <c r="V3948" s="113" t="str">
        <f>IF(AND(I3948&gt;=10000,I3948&lt;=19900),"Praha",(IF(AND(I3948&gt;=25001,I3948&lt;=29501),"Středočeský kraj",(IF(AND(I3948&gt;=30100,I3948&lt;=34972),"Středočeský kraj",(IF(AND(I3948&gt;=35002,I3948&lt;=36271),"Karlovarský kraj",(IF(AND(I3948&gt;=37001,I3948&lt;=39201),"Jihočeský kraj",(IF(AND(I3948&gt;=39701,I3948&lt;=39901),"Jihočeský kraj",(IF(AND(I3948&gt;=39301,I3948&lt;=39601),"Kraj Vysočina",(IF(AND(I3948&gt;=58001,I3948&lt;=59501),"Kraj Vysočina",(IF(AND(I3948&gt;=67401,I3948&lt;=67602),"Kraj Vysočina",(IF(AND(I3948&gt;=40001,I3948&lt;=44101),"Ústecký kraj",(IF(AND(I3948&gt;=46001,I3948&lt;=47201),"Liberecký kraj",(IF(AND(I3948&gt;=51202,I3948&lt;=51401),"Liberecký kraj",(IF(AND(I3948&gt;=53002,I3948&lt;=53976),"Pardubický kraj",(IF(AND(I3948&gt;=56002,I3948&lt;=57201),"Pardubický kraj",(IF(AND(I3948&gt;=60200,I3948&lt;=67201),"Jihomoravský kraj",(IF(AND(I3948&gt;=67801,I3948&lt;=68501),"Jihomoravský kraj",(IF(AND(I3948&gt;=69002,I3948&lt;=69801),"Jihomoravský kraj",(IF(AND(I3948&gt;=68601,I3948&lt;=68801),"Zlínský kraj",(IF(AND(I3948&gt;=75501,I3948&lt;=76901),"Zlínský kraj",(IF(AND(I3948&gt;=70030,I3948&lt;=74901),"Moravskoslezský kraj",(IF(AND(I3948&gt;=75000,I3948&lt;=75368),"Olomoucký kraj",(IF(AND(I3948&gt;=77200,I3948&lt;=79862),"Olomoucký kraj",(IF(AND(I3948&gt;=50011,I3948&lt;=50301),"Královéhradecký kraj",(IF(AND(I3948&gt;=54301,I3948&lt;=54303),"Královéhradecký kraj","0")))))))))))))))))))))))))))))))))))))))))))))))</f>
        <v>Jihomoravský kraj</v>
      </c>
      <c r="AB3948" t="s">
        <v>998</v>
      </c>
      <c r="AD3948" t="s">
        <v>998</v>
      </c>
      <c r="AE3948" t="s">
        <v>998</v>
      </c>
      <c r="AF3948" t="s">
        <v>998</v>
      </c>
      <c r="AG3948" s="107">
        <v>300</v>
      </c>
      <c r="AH3948" s="107">
        <v>0</v>
      </c>
      <c r="AI3948" s="107">
        <v>0</v>
      </c>
      <c r="AJ3948" t="s">
        <v>999</v>
      </c>
      <c r="AK3948" s="106">
        <v>44923</v>
      </c>
    </row>
    <row r="3949" spans="1:37" x14ac:dyDescent="0.45">
      <c r="A3949" t="s">
        <v>1124</v>
      </c>
      <c r="B3949" t="s">
        <v>2074</v>
      </c>
      <c r="C3949" t="s">
        <v>990</v>
      </c>
      <c r="D3949" t="s">
        <v>18511</v>
      </c>
      <c r="E3949" t="s">
        <v>992</v>
      </c>
      <c r="F3949" t="s">
        <v>18507</v>
      </c>
      <c r="G3949">
        <v>199</v>
      </c>
      <c r="H3949" t="s">
        <v>18507</v>
      </c>
      <c r="I3949">
        <v>67122</v>
      </c>
      <c r="K3949" t="s">
        <v>18512</v>
      </c>
      <c r="L3949" s="106">
        <v>40142</v>
      </c>
      <c r="M3949">
        <v>14639327</v>
      </c>
      <c r="N3949" t="s">
        <v>996</v>
      </c>
      <c r="O3949" t="s">
        <v>12</v>
      </c>
      <c r="P3949" t="s">
        <v>997</v>
      </c>
      <c r="R3949" s="109" t="str">
        <f>IF(OR(P3949="SB",Q3949="SB"),"SB",0)</f>
        <v>SB</v>
      </c>
      <c r="T3949" s="110" t="s">
        <v>998</v>
      </c>
      <c r="V3949" s="113" t="str">
        <f>IF(AND(I3949&gt;=10000,I3949&lt;=19900),"Praha",(IF(AND(I3949&gt;=25001,I3949&lt;=29501),"Středočeský kraj",(IF(AND(I3949&gt;=30100,I3949&lt;=34972),"Středočeský kraj",(IF(AND(I3949&gt;=35002,I3949&lt;=36271),"Karlovarský kraj",(IF(AND(I3949&gt;=37001,I3949&lt;=39201),"Jihočeský kraj",(IF(AND(I3949&gt;=39701,I3949&lt;=39901),"Jihočeský kraj",(IF(AND(I3949&gt;=39301,I3949&lt;=39601),"Kraj Vysočina",(IF(AND(I3949&gt;=58001,I3949&lt;=59501),"Kraj Vysočina",(IF(AND(I3949&gt;=67401,I3949&lt;=67602),"Kraj Vysočina",(IF(AND(I3949&gt;=40001,I3949&lt;=44101),"Ústecký kraj",(IF(AND(I3949&gt;=46001,I3949&lt;=47201),"Liberecký kraj",(IF(AND(I3949&gt;=51202,I3949&lt;=51401),"Liberecký kraj",(IF(AND(I3949&gt;=53002,I3949&lt;=53976),"Pardubický kraj",(IF(AND(I3949&gt;=56002,I3949&lt;=57201),"Pardubický kraj",(IF(AND(I3949&gt;=60200,I3949&lt;=67201),"Jihomoravský kraj",(IF(AND(I3949&gt;=67801,I3949&lt;=68501),"Jihomoravský kraj",(IF(AND(I3949&gt;=69002,I3949&lt;=69801),"Jihomoravský kraj",(IF(AND(I3949&gt;=68601,I3949&lt;=68801),"Zlínský kraj",(IF(AND(I3949&gt;=75501,I3949&lt;=76901),"Zlínský kraj",(IF(AND(I3949&gt;=70030,I3949&lt;=74901),"Moravskoslezský kraj",(IF(AND(I3949&gt;=75000,I3949&lt;=75368),"Olomoucký kraj",(IF(AND(I3949&gt;=77200,I3949&lt;=79862),"Olomoucký kraj",(IF(AND(I3949&gt;=50011,I3949&lt;=50301),"Královéhradecký kraj",(IF(AND(I3949&gt;=54301,I3949&lt;=54303),"Královéhradecký kraj","0")))))))))))))))))))))))))))))))))))))))))))))))</f>
        <v>Jihomoravský kraj</v>
      </c>
      <c r="AB3949" t="s">
        <v>998</v>
      </c>
      <c r="AD3949" t="s">
        <v>998</v>
      </c>
      <c r="AE3949" t="s">
        <v>998</v>
      </c>
      <c r="AF3949" t="s">
        <v>998</v>
      </c>
      <c r="AG3949" s="107">
        <v>300</v>
      </c>
      <c r="AH3949" s="107">
        <v>0</v>
      </c>
      <c r="AI3949" s="107">
        <v>0</v>
      </c>
      <c r="AJ3949" t="s">
        <v>999</v>
      </c>
      <c r="AK3949" s="106">
        <v>44923</v>
      </c>
    </row>
    <row r="3950" spans="1:37" x14ac:dyDescent="0.45">
      <c r="A3950" t="s">
        <v>1349</v>
      </c>
      <c r="B3950" t="s">
        <v>19472</v>
      </c>
      <c r="C3950" t="s">
        <v>1002</v>
      </c>
      <c r="D3950" t="s">
        <v>19473</v>
      </c>
      <c r="E3950" t="s">
        <v>992</v>
      </c>
      <c r="F3950" t="s">
        <v>19474</v>
      </c>
      <c r="G3950">
        <v>347</v>
      </c>
      <c r="H3950" t="s">
        <v>19474</v>
      </c>
      <c r="I3950">
        <v>67138</v>
      </c>
      <c r="K3950" t="s">
        <v>19475</v>
      </c>
      <c r="L3950" s="106">
        <v>33355</v>
      </c>
      <c r="M3950">
        <v>14630031</v>
      </c>
      <c r="N3950" t="s">
        <v>996</v>
      </c>
      <c r="O3950" t="s">
        <v>12</v>
      </c>
      <c r="P3950" t="s">
        <v>997</v>
      </c>
      <c r="R3950" s="109" t="str">
        <f>IF(OR(P3950="SB",Q3950="SB"),"SB",0)</f>
        <v>SB</v>
      </c>
      <c r="T3950" s="110" t="s">
        <v>998</v>
      </c>
      <c r="V3950" s="113" t="str">
        <f>IF(AND(I3950&gt;=10000,I3950&lt;=19900),"Praha",(IF(AND(I3950&gt;=25001,I3950&lt;=29501),"Středočeský kraj",(IF(AND(I3950&gt;=30100,I3950&lt;=34972),"Středočeský kraj",(IF(AND(I3950&gt;=35002,I3950&lt;=36271),"Karlovarský kraj",(IF(AND(I3950&gt;=37001,I3950&lt;=39201),"Jihočeský kraj",(IF(AND(I3950&gt;=39701,I3950&lt;=39901),"Jihočeský kraj",(IF(AND(I3950&gt;=39301,I3950&lt;=39601),"Kraj Vysočina",(IF(AND(I3950&gt;=58001,I3950&lt;=59501),"Kraj Vysočina",(IF(AND(I3950&gt;=67401,I3950&lt;=67602),"Kraj Vysočina",(IF(AND(I3950&gt;=40001,I3950&lt;=44101),"Ústecký kraj",(IF(AND(I3950&gt;=46001,I3950&lt;=47201),"Liberecký kraj",(IF(AND(I3950&gt;=51202,I3950&lt;=51401),"Liberecký kraj",(IF(AND(I3950&gt;=53002,I3950&lt;=53976),"Pardubický kraj",(IF(AND(I3950&gt;=56002,I3950&lt;=57201),"Pardubický kraj",(IF(AND(I3950&gt;=60200,I3950&lt;=67201),"Jihomoravský kraj",(IF(AND(I3950&gt;=67801,I3950&lt;=68501),"Jihomoravský kraj",(IF(AND(I3950&gt;=69002,I3950&lt;=69801),"Jihomoravský kraj",(IF(AND(I3950&gt;=68601,I3950&lt;=68801),"Zlínský kraj",(IF(AND(I3950&gt;=75501,I3950&lt;=76901),"Zlínský kraj",(IF(AND(I3950&gt;=70030,I3950&lt;=74901),"Moravskoslezský kraj",(IF(AND(I3950&gt;=75000,I3950&lt;=75368),"Olomoucký kraj",(IF(AND(I3950&gt;=77200,I3950&lt;=79862),"Olomoucký kraj",(IF(AND(I3950&gt;=50011,I3950&lt;=50301),"Královéhradecký kraj",(IF(AND(I3950&gt;=54301,I3950&lt;=54303),"Královéhradecký kraj","0")))))))))))))))))))))))))))))))))))))))))))))))</f>
        <v>Jihomoravský kraj</v>
      </c>
      <c r="AB3950" t="s">
        <v>998</v>
      </c>
      <c r="AD3950" t="s">
        <v>998</v>
      </c>
      <c r="AE3950" t="s">
        <v>998</v>
      </c>
      <c r="AF3950" t="s">
        <v>998</v>
      </c>
      <c r="AG3950" s="107">
        <v>0</v>
      </c>
      <c r="AH3950" s="107">
        <v>0</v>
      </c>
      <c r="AI3950" s="107">
        <v>0</v>
      </c>
      <c r="AJ3950" t="s">
        <v>1012</v>
      </c>
    </row>
    <row r="3951" spans="1:37" x14ac:dyDescent="0.45">
      <c r="A3951" t="s">
        <v>1190</v>
      </c>
      <c r="B3951" t="s">
        <v>11047</v>
      </c>
      <c r="C3951" t="s">
        <v>1002</v>
      </c>
      <c r="D3951" t="s">
        <v>11048</v>
      </c>
      <c r="E3951" t="s">
        <v>992</v>
      </c>
      <c r="F3951" t="s">
        <v>2614</v>
      </c>
      <c r="G3951">
        <v>340</v>
      </c>
      <c r="H3951" t="s">
        <v>2614</v>
      </c>
      <c r="I3951">
        <v>67151</v>
      </c>
      <c r="K3951" t="s">
        <v>11049</v>
      </c>
      <c r="L3951" s="106">
        <v>39673</v>
      </c>
      <c r="M3951">
        <v>14620331</v>
      </c>
      <c r="N3951" t="s">
        <v>996</v>
      </c>
      <c r="O3951" t="s">
        <v>12</v>
      </c>
      <c r="P3951" t="s">
        <v>997</v>
      </c>
      <c r="R3951" s="109" t="str">
        <f>IF(OR(P3951="SB",Q3951="SB"),"SB",0)</f>
        <v>SB</v>
      </c>
      <c r="T3951" s="110" t="s">
        <v>998</v>
      </c>
      <c r="V3951" s="113" t="str">
        <f>IF(AND(I3951&gt;=10000,I3951&lt;=19900),"Praha",(IF(AND(I3951&gt;=25001,I3951&lt;=29501),"Středočeský kraj",(IF(AND(I3951&gt;=30100,I3951&lt;=34972),"Středočeský kraj",(IF(AND(I3951&gt;=35002,I3951&lt;=36271),"Karlovarský kraj",(IF(AND(I3951&gt;=37001,I3951&lt;=39201),"Jihočeský kraj",(IF(AND(I3951&gt;=39701,I3951&lt;=39901),"Jihočeský kraj",(IF(AND(I3951&gt;=39301,I3951&lt;=39601),"Kraj Vysočina",(IF(AND(I3951&gt;=58001,I3951&lt;=59501),"Kraj Vysočina",(IF(AND(I3951&gt;=67401,I3951&lt;=67602),"Kraj Vysočina",(IF(AND(I3951&gt;=40001,I3951&lt;=44101),"Ústecký kraj",(IF(AND(I3951&gt;=46001,I3951&lt;=47201),"Liberecký kraj",(IF(AND(I3951&gt;=51202,I3951&lt;=51401),"Liberecký kraj",(IF(AND(I3951&gt;=53002,I3951&lt;=53976),"Pardubický kraj",(IF(AND(I3951&gt;=56002,I3951&lt;=57201),"Pardubický kraj",(IF(AND(I3951&gt;=60200,I3951&lt;=67201),"Jihomoravský kraj",(IF(AND(I3951&gt;=67801,I3951&lt;=68501),"Jihomoravský kraj",(IF(AND(I3951&gt;=69002,I3951&lt;=69801),"Jihomoravský kraj",(IF(AND(I3951&gt;=68601,I3951&lt;=68801),"Zlínský kraj",(IF(AND(I3951&gt;=75501,I3951&lt;=76901),"Zlínský kraj",(IF(AND(I3951&gt;=70030,I3951&lt;=74901),"Moravskoslezský kraj",(IF(AND(I3951&gt;=75000,I3951&lt;=75368),"Olomoucký kraj",(IF(AND(I3951&gt;=77200,I3951&lt;=79862),"Olomoucký kraj",(IF(AND(I3951&gt;=50011,I3951&lt;=50301),"Královéhradecký kraj",(IF(AND(I3951&gt;=54301,I3951&lt;=54303),"Královéhradecký kraj","0")))))))))))))))))))))))))))))))))))))))))))))))</f>
        <v>Jihomoravský kraj</v>
      </c>
      <c r="AB3951" t="s">
        <v>998</v>
      </c>
      <c r="AD3951" t="s">
        <v>998</v>
      </c>
      <c r="AE3951" t="s">
        <v>998</v>
      </c>
      <c r="AF3951" t="s">
        <v>998</v>
      </c>
      <c r="AG3951" s="107">
        <v>300</v>
      </c>
      <c r="AH3951" s="107">
        <v>0</v>
      </c>
      <c r="AI3951" s="107">
        <v>0</v>
      </c>
      <c r="AJ3951" t="s">
        <v>999</v>
      </c>
      <c r="AK3951" s="106">
        <v>44923</v>
      </c>
    </row>
    <row r="3952" spans="1:37" x14ac:dyDescent="0.45">
      <c r="A3952" t="s">
        <v>2611</v>
      </c>
      <c r="B3952" t="s">
        <v>2094</v>
      </c>
      <c r="C3952" t="s">
        <v>990</v>
      </c>
      <c r="D3952" t="s">
        <v>2612</v>
      </c>
      <c r="E3952" t="s">
        <v>992</v>
      </c>
      <c r="F3952" t="s">
        <v>2613</v>
      </c>
      <c r="G3952">
        <v>351</v>
      </c>
      <c r="H3952" t="s">
        <v>2614</v>
      </c>
      <c r="I3952">
        <v>67152</v>
      </c>
      <c r="K3952" t="s">
        <v>2615</v>
      </c>
      <c r="L3952" s="106">
        <v>39598</v>
      </c>
      <c r="M3952">
        <v>14604365</v>
      </c>
      <c r="N3952" t="s">
        <v>1431</v>
      </c>
      <c r="O3952" t="s">
        <v>1282</v>
      </c>
      <c r="P3952" t="s">
        <v>997</v>
      </c>
      <c r="R3952" s="109" t="str">
        <f>IF(OR(P3952="SB",Q3952="SB"),"SB",0)</f>
        <v>SB</v>
      </c>
      <c r="T3952" s="110" t="s">
        <v>998</v>
      </c>
      <c r="V3952" s="113" t="str">
        <f>IF(AND(I3952&gt;=10000,I3952&lt;=19900),"Praha",(IF(AND(I3952&gt;=25001,I3952&lt;=29501),"Středočeský kraj",(IF(AND(I3952&gt;=30100,I3952&lt;=34972),"Středočeský kraj",(IF(AND(I3952&gt;=35002,I3952&lt;=36271),"Karlovarský kraj",(IF(AND(I3952&gt;=37001,I3952&lt;=39201),"Jihočeský kraj",(IF(AND(I3952&gt;=39701,I3952&lt;=39901),"Jihočeský kraj",(IF(AND(I3952&gt;=39301,I3952&lt;=39601),"Kraj Vysočina",(IF(AND(I3952&gt;=58001,I3952&lt;=59501),"Kraj Vysočina",(IF(AND(I3952&gt;=67401,I3952&lt;=67602),"Kraj Vysočina",(IF(AND(I3952&gt;=40001,I3952&lt;=44101),"Ústecký kraj",(IF(AND(I3952&gt;=46001,I3952&lt;=47201),"Liberecký kraj",(IF(AND(I3952&gt;=51202,I3952&lt;=51401),"Liberecký kraj",(IF(AND(I3952&gt;=53002,I3952&lt;=53976),"Pardubický kraj",(IF(AND(I3952&gt;=56002,I3952&lt;=57201),"Pardubický kraj",(IF(AND(I3952&gt;=60200,I3952&lt;=67201),"Jihomoravský kraj",(IF(AND(I3952&gt;=67801,I3952&lt;=68501),"Jihomoravský kraj",(IF(AND(I3952&gt;=69002,I3952&lt;=69801),"Jihomoravský kraj",(IF(AND(I3952&gt;=68601,I3952&lt;=68801),"Zlínský kraj",(IF(AND(I3952&gt;=75501,I3952&lt;=76901),"Zlínský kraj",(IF(AND(I3952&gt;=70030,I3952&lt;=74901),"Moravskoslezský kraj",(IF(AND(I3952&gt;=75000,I3952&lt;=75368),"Olomoucký kraj",(IF(AND(I3952&gt;=77200,I3952&lt;=79862),"Olomoucký kraj",(IF(AND(I3952&gt;=50011,I3952&lt;=50301),"Královéhradecký kraj",(IF(AND(I3952&gt;=54301,I3952&lt;=54303),"Královéhradecký kraj","0")))))))))))))))))))))))))))))))))))))))))))))))</f>
        <v>Jihomoravský kraj</v>
      </c>
      <c r="AB3952" t="s">
        <v>998</v>
      </c>
      <c r="AD3952" t="s">
        <v>998</v>
      </c>
      <c r="AE3952" t="s">
        <v>998</v>
      </c>
      <c r="AF3952" t="s">
        <v>998</v>
      </c>
      <c r="AG3952" s="107">
        <v>300</v>
      </c>
      <c r="AH3952" s="107">
        <v>0</v>
      </c>
      <c r="AI3952" s="107">
        <v>0</v>
      </c>
      <c r="AJ3952" t="s">
        <v>999</v>
      </c>
      <c r="AK3952" s="106">
        <v>44920</v>
      </c>
    </row>
    <row r="3953" spans="1:37" x14ac:dyDescent="0.45">
      <c r="A3953" t="s">
        <v>1275</v>
      </c>
      <c r="B3953" t="s">
        <v>5540</v>
      </c>
      <c r="C3953" t="s">
        <v>1002</v>
      </c>
      <c r="D3953" t="s">
        <v>5541</v>
      </c>
      <c r="E3953" t="s">
        <v>992</v>
      </c>
      <c r="F3953" t="s">
        <v>5542</v>
      </c>
      <c r="G3953">
        <v>23</v>
      </c>
      <c r="H3953" t="s">
        <v>5542</v>
      </c>
      <c r="I3953">
        <v>67153</v>
      </c>
      <c r="K3953" t="s">
        <v>5543</v>
      </c>
      <c r="L3953" s="106">
        <v>36763</v>
      </c>
      <c r="M3953">
        <v>14605880</v>
      </c>
      <c r="N3953" t="s">
        <v>996</v>
      </c>
      <c r="O3953" t="s">
        <v>12</v>
      </c>
      <c r="P3953" t="s">
        <v>997</v>
      </c>
      <c r="R3953" s="109" t="str">
        <f>IF(OR(P3953="SB",Q3953="SB"),"SB",0)</f>
        <v>SB</v>
      </c>
      <c r="T3953" s="110" t="s">
        <v>998</v>
      </c>
      <c r="V3953" s="113" t="str">
        <f>IF(AND(I3953&gt;=10000,I3953&lt;=19900),"Praha",(IF(AND(I3953&gt;=25001,I3953&lt;=29501),"Středočeský kraj",(IF(AND(I3953&gt;=30100,I3953&lt;=34972),"Středočeský kraj",(IF(AND(I3953&gt;=35002,I3953&lt;=36271),"Karlovarský kraj",(IF(AND(I3953&gt;=37001,I3953&lt;=39201),"Jihočeský kraj",(IF(AND(I3953&gt;=39701,I3953&lt;=39901),"Jihočeský kraj",(IF(AND(I3953&gt;=39301,I3953&lt;=39601),"Kraj Vysočina",(IF(AND(I3953&gt;=58001,I3953&lt;=59501),"Kraj Vysočina",(IF(AND(I3953&gt;=67401,I3953&lt;=67602),"Kraj Vysočina",(IF(AND(I3953&gt;=40001,I3953&lt;=44101),"Ústecký kraj",(IF(AND(I3953&gt;=46001,I3953&lt;=47201),"Liberecký kraj",(IF(AND(I3953&gt;=51202,I3953&lt;=51401),"Liberecký kraj",(IF(AND(I3953&gt;=53002,I3953&lt;=53976),"Pardubický kraj",(IF(AND(I3953&gt;=56002,I3953&lt;=57201),"Pardubický kraj",(IF(AND(I3953&gt;=60200,I3953&lt;=67201),"Jihomoravský kraj",(IF(AND(I3953&gt;=67801,I3953&lt;=68501),"Jihomoravský kraj",(IF(AND(I3953&gt;=69002,I3953&lt;=69801),"Jihomoravský kraj",(IF(AND(I3953&gt;=68601,I3953&lt;=68801),"Zlínský kraj",(IF(AND(I3953&gt;=75501,I3953&lt;=76901),"Zlínský kraj",(IF(AND(I3953&gt;=70030,I3953&lt;=74901),"Moravskoslezský kraj",(IF(AND(I3953&gt;=75000,I3953&lt;=75368),"Olomoucký kraj",(IF(AND(I3953&gt;=77200,I3953&lt;=79862),"Olomoucký kraj",(IF(AND(I3953&gt;=50011,I3953&lt;=50301),"Královéhradecký kraj",(IF(AND(I3953&gt;=54301,I3953&lt;=54303),"Královéhradecký kraj","0")))))))))))))))))))))))))))))))))))))))))))))))</f>
        <v>Jihomoravský kraj</v>
      </c>
      <c r="AB3953" t="s">
        <v>998</v>
      </c>
      <c r="AD3953" t="s">
        <v>998</v>
      </c>
      <c r="AE3953" t="s">
        <v>998</v>
      </c>
      <c r="AF3953" t="s">
        <v>998</v>
      </c>
      <c r="AG3953" s="107">
        <v>300</v>
      </c>
      <c r="AH3953" s="107">
        <v>0</v>
      </c>
      <c r="AI3953" s="107">
        <v>0</v>
      </c>
      <c r="AJ3953" t="s">
        <v>999</v>
      </c>
      <c r="AK3953" s="106">
        <v>44924</v>
      </c>
    </row>
    <row r="3954" spans="1:37" x14ac:dyDescent="0.45">
      <c r="A3954" t="s">
        <v>1197</v>
      </c>
      <c r="B3954" t="s">
        <v>3944</v>
      </c>
      <c r="C3954" t="s">
        <v>1002</v>
      </c>
      <c r="D3954" t="s">
        <v>3945</v>
      </c>
      <c r="E3954" t="s">
        <v>992</v>
      </c>
      <c r="F3954" t="s">
        <v>3946</v>
      </c>
      <c r="G3954">
        <v>172</v>
      </c>
      <c r="H3954" t="s">
        <v>3946</v>
      </c>
      <c r="I3954">
        <v>67164</v>
      </c>
      <c r="J3954" s="108">
        <v>735994636</v>
      </c>
      <c r="K3954" t="s">
        <v>3947</v>
      </c>
      <c r="L3954" s="106">
        <v>38238</v>
      </c>
      <c r="M3954">
        <v>13811894</v>
      </c>
      <c r="N3954" t="s">
        <v>1182</v>
      </c>
      <c r="O3954" t="s">
        <v>1015</v>
      </c>
      <c r="P3954" t="s">
        <v>997</v>
      </c>
      <c r="R3954" s="109" t="str">
        <f>IF(OR(P3954="SB",Q3954="SB"),"SB",0)</f>
        <v>SB</v>
      </c>
      <c r="T3954" s="110" t="s">
        <v>998</v>
      </c>
      <c r="V3954" s="113" t="str">
        <f>IF(AND(I3954&gt;=10000,I3954&lt;=19900),"Praha",(IF(AND(I3954&gt;=25001,I3954&lt;=29501),"Středočeský kraj",(IF(AND(I3954&gt;=30100,I3954&lt;=34972),"Středočeský kraj",(IF(AND(I3954&gt;=35002,I3954&lt;=36271),"Karlovarský kraj",(IF(AND(I3954&gt;=37001,I3954&lt;=39201),"Jihočeský kraj",(IF(AND(I3954&gt;=39701,I3954&lt;=39901),"Jihočeský kraj",(IF(AND(I3954&gt;=39301,I3954&lt;=39601),"Kraj Vysočina",(IF(AND(I3954&gt;=58001,I3954&lt;=59501),"Kraj Vysočina",(IF(AND(I3954&gt;=67401,I3954&lt;=67602),"Kraj Vysočina",(IF(AND(I3954&gt;=40001,I3954&lt;=44101),"Ústecký kraj",(IF(AND(I3954&gt;=46001,I3954&lt;=47201),"Liberecký kraj",(IF(AND(I3954&gt;=51202,I3954&lt;=51401),"Liberecký kraj",(IF(AND(I3954&gt;=53002,I3954&lt;=53976),"Pardubický kraj",(IF(AND(I3954&gt;=56002,I3954&lt;=57201),"Pardubický kraj",(IF(AND(I3954&gt;=60200,I3954&lt;=67201),"Jihomoravský kraj",(IF(AND(I3954&gt;=67801,I3954&lt;=68501),"Jihomoravský kraj",(IF(AND(I3954&gt;=69002,I3954&lt;=69801),"Jihomoravský kraj",(IF(AND(I3954&gt;=68601,I3954&lt;=68801),"Zlínský kraj",(IF(AND(I3954&gt;=75501,I3954&lt;=76901),"Zlínský kraj",(IF(AND(I3954&gt;=70030,I3954&lt;=74901),"Moravskoslezský kraj",(IF(AND(I3954&gt;=75000,I3954&lt;=75368),"Olomoucký kraj",(IF(AND(I3954&gt;=77200,I3954&lt;=79862),"Olomoucký kraj",(IF(AND(I3954&gt;=50011,I3954&lt;=50301),"Královéhradecký kraj",(IF(AND(I3954&gt;=54301,I3954&lt;=54303),"Královéhradecký kraj","0")))))))))))))))))))))))))))))))))))))))))))))))</f>
        <v>Jihomoravský kraj</v>
      </c>
      <c r="AB3954" t="s">
        <v>998</v>
      </c>
      <c r="AD3954" t="s">
        <v>998</v>
      </c>
      <c r="AE3954" t="s">
        <v>998</v>
      </c>
      <c r="AF3954" t="s">
        <v>998</v>
      </c>
      <c r="AG3954" s="107">
        <v>0</v>
      </c>
      <c r="AH3954" s="107">
        <v>0</v>
      </c>
      <c r="AI3954" s="107">
        <v>0</v>
      </c>
      <c r="AJ3954" t="s">
        <v>1012</v>
      </c>
    </row>
    <row r="3955" spans="1:37" x14ac:dyDescent="0.45">
      <c r="A3955" t="s">
        <v>1013</v>
      </c>
      <c r="B3955" t="s">
        <v>6687</v>
      </c>
      <c r="C3955" t="s">
        <v>1002</v>
      </c>
      <c r="D3955" t="s">
        <v>6688</v>
      </c>
      <c r="E3955" t="s">
        <v>992</v>
      </c>
      <c r="F3955" t="s">
        <v>6689</v>
      </c>
      <c r="G3955">
        <v>275</v>
      </c>
      <c r="H3955" t="s">
        <v>6689</v>
      </c>
      <c r="I3955">
        <v>67175</v>
      </c>
      <c r="K3955" t="s">
        <v>6690</v>
      </c>
      <c r="L3955" s="106">
        <v>35454</v>
      </c>
      <c r="M3955">
        <v>14617806</v>
      </c>
      <c r="N3955" t="s">
        <v>996</v>
      </c>
      <c r="O3955" t="s">
        <v>12</v>
      </c>
      <c r="P3955" t="s">
        <v>997</v>
      </c>
      <c r="R3955" s="109" t="str">
        <f>IF(OR(P3955="SB",Q3955="SB"),"SB",0)</f>
        <v>SB</v>
      </c>
      <c r="T3955" s="110" t="s">
        <v>998</v>
      </c>
      <c r="V3955" s="113" t="str">
        <f>IF(AND(I3955&gt;=10000,I3955&lt;=19900),"Praha",(IF(AND(I3955&gt;=25001,I3955&lt;=29501),"Středočeský kraj",(IF(AND(I3955&gt;=30100,I3955&lt;=34972),"Středočeský kraj",(IF(AND(I3955&gt;=35002,I3955&lt;=36271),"Karlovarský kraj",(IF(AND(I3955&gt;=37001,I3955&lt;=39201),"Jihočeský kraj",(IF(AND(I3955&gt;=39701,I3955&lt;=39901),"Jihočeský kraj",(IF(AND(I3955&gt;=39301,I3955&lt;=39601),"Kraj Vysočina",(IF(AND(I3955&gt;=58001,I3955&lt;=59501),"Kraj Vysočina",(IF(AND(I3955&gt;=67401,I3955&lt;=67602),"Kraj Vysočina",(IF(AND(I3955&gt;=40001,I3955&lt;=44101),"Ústecký kraj",(IF(AND(I3955&gt;=46001,I3955&lt;=47201),"Liberecký kraj",(IF(AND(I3955&gt;=51202,I3955&lt;=51401),"Liberecký kraj",(IF(AND(I3955&gt;=53002,I3955&lt;=53976),"Pardubický kraj",(IF(AND(I3955&gt;=56002,I3955&lt;=57201),"Pardubický kraj",(IF(AND(I3955&gt;=60200,I3955&lt;=67201),"Jihomoravský kraj",(IF(AND(I3955&gt;=67801,I3955&lt;=68501),"Jihomoravský kraj",(IF(AND(I3955&gt;=69002,I3955&lt;=69801),"Jihomoravský kraj",(IF(AND(I3955&gt;=68601,I3955&lt;=68801),"Zlínský kraj",(IF(AND(I3955&gt;=75501,I3955&lt;=76901),"Zlínský kraj",(IF(AND(I3955&gt;=70030,I3955&lt;=74901),"Moravskoslezský kraj",(IF(AND(I3955&gt;=75000,I3955&lt;=75368),"Olomoucký kraj",(IF(AND(I3955&gt;=77200,I3955&lt;=79862),"Olomoucký kraj",(IF(AND(I3955&gt;=50011,I3955&lt;=50301),"Královéhradecký kraj",(IF(AND(I3955&gt;=54301,I3955&lt;=54303),"Královéhradecký kraj","0")))))))))))))))))))))))))))))))))))))))))))))))</f>
        <v>Jihomoravský kraj</v>
      </c>
      <c r="AB3955" t="s">
        <v>998</v>
      </c>
      <c r="AD3955" t="s">
        <v>998</v>
      </c>
      <c r="AE3955" t="s">
        <v>998</v>
      </c>
      <c r="AF3955" t="s">
        <v>998</v>
      </c>
      <c r="AG3955" s="107">
        <v>300</v>
      </c>
      <c r="AH3955" s="107">
        <v>0</v>
      </c>
      <c r="AI3955" s="107">
        <v>0</v>
      </c>
      <c r="AJ3955" t="s">
        <v>999</v>
      </c>
      <c r="AK3955" s="106">
        <v>44924</v>
      </c>
    </row>
    <row r="3956" spans="1:37" x14ac:dyDescent="0.45">
      <c r="A3956" t="s">
        <v>1206</v>
      </c>
      <c r="B3956" t="s">
        <v>7781</v>
      </c>
      <c r="C3956" t="s">
        <v>1002</v>
      </c>
      <c r="D3956" t="s">
        <v>7782</v>
      </c>
      <c r="E3956" t="s">
        <v>992</v>
      </c>
      <c r="F3956" t="s">
        <v>1718</v>
      </c>
      <c r="G3956">
        <v>338</v>
      </c>
      <c r="H3956" t="s">
        <v>7783</v>
      </c>
      <c r="I3956">
        <v>67175</v>
      </c>
      <c r="K3956" t="s">
        <v>7784</v>
      </c>
      <c r="L3956" s="106">
        <v>29787</v>
      </c>
      <c r="M3956">
        <v>14633566</v>
      </c>
      <c r="N3956" t="s">
        <v>996</v>
      </c>
      <c r="O3956" t="s">
        <v>12</v>
      </c>
      <c r="P3956" t="s">
        <v>997</v>
      </c>
      <c r="R3956" s="109" t="str">
        <f>IF(OR(P3956="SB",Q3956="SB"),"SB",0)</f>
        <v>SB</v>
      </c>
      <c r="T3956" s="110" t="s">
        <v>998</v>
      </c>
      <c r="V3956" s="113" t="str">
        <f>IF(AND(I3956&gt;=10000,I3956&lt;=19900),"Praha",(IF(AND(I3956&gt;=25001,I3956&lt;=29501),"Středočeský kraj",(IF(AND(I3956&gt;=30100,I3956&lt;=34972),"Středočeský kraj",(IF(AND(I3956&gt;=35002,I3956&lt;=36271),"Karlovarský kraj",(IF(AND(I3956&gt;=37001,I3956&lt;=39201),"Jihočeský kraj",(IF(AND(I3956&gt;=39701,I3956&lt;=39901),"Jihočeský kraj",(IF(AND(I3956&gt;=39301,I3956&lt;=39601),"Kraj Vysočina",(IF(AND(I3956&gt;=58001,I3956&lt;=59501),"Kraj Vysočina",(IF(AND(I3956&gt;=67401,I3956&lt;=67602),"Kraj Vysočina",(IF(AND(I3956&gt;=40001,I3956&lt;=44101),"Ústecký kraj",(IF(AND(I3956&gt;=46001,I3956&lt;=47201),"Liberecký kraj",(IF(AND(I3956&gt;=51202,I3956&lt;=51401),"Liberecký kraj",(IF(AND(I3956&gt;=53002,I3956&lt;=53976),"Pardubický kraj",(IF(AND(I3956&gt;=56002,I3956&lt;=57201),"Pardubický kraj",(IF(AND(I3956&gt;=60200,I3956&lt;=67201),"Jihomoravský kraj",(IF(AND(I3956&gt;=67801,I3956&lt;=68501),"Jihomoravský kraj",(IF(AND(I3956&gt;=69002,I3956&lt;=69801),"Jihomoravský kraj",(IF(AND(I3956&gt;=68601,I3956&lt;=68801),"Zlínský kraj",(IF(AND(I3956&gt;=75501,I3956&lt;=76901),"Zlínský kraj",(IF(AND(I3956&gt;=70030,I3956&lt;=74901),"Moravskoslezský kraj",(IF(AND(I3956&gt;=75000,I3956&lt;=75368),"Olomoucký kraj",(IF(AND(I3956&gt;=77200,I3956&lt;=79862),"Olomoucký kraj",(IF(AND(I3956&gt;=50011,I3956&lt;=50301),"Královéhradecký kraj",(IF(AND(I3956&gt;=54301,I3956&lt;=54303),"Královéhradecký kraj","0")))))))))))))))))))))))))))))))))))))))))))))))</f>
        <v>Jihomoravský kraj</v>
      </c>
      <c r="AB3956" t="s">
        <v>998</v>
      </c>
      <c r="AD3956" t="s">
        <v>998</v>
      </c>
      <c r="AE3956" t="s">
        <v>998</v>
      </c>
      <c r="AF3956" t="s">
        <v>998</v>
      </c>
      <c r="AG3956" s="107">
        <v>0</v>
      </c>
      <c r="AH3956" s="107">
        <v>0</v>
      </c>
      <c r="AI3956" s="107">
        <v>0</v>
      </c>
      <c r="AJ3956" t="s">
        <v>1012</v>
      </c>
    </row>
    <row r="3957" spans="1:37" x14ac:dyDescent="0.45">
      <c r="A3957" t="s">
        <v>1111</v>
      </c>
      <c r="B3957" t="s">
        <v>4774</v>
      </c>
      <c r="C3957" t="s">
        <v>1002</v>
      </c>
      <c r="D3957" t="s">
        <v>4775</v>
      </c>
      <c r="E3957" t="s">
        <v>992</v>
      </c>
      <c r="F3957" t="s">
        <v>4776</v>
      </c>
      <c r="G3957">
        <v>153</v>
      </c>
      <c r="H3957" t="s">
        <v>1005</v>
      </c>
      <c r="I3957">
        <v>67181</v>
      </c>
      <c r="K3957" t="s">
        <v>4777</v>
      </c>
      <c r="L3957" s="106">
        <v>39694</v>
      </c>
      <c r="M3957">
        <v>14733802</v>
      </c>
      <c r="N3957" t="s">
        <v>996</v>
      </c>
      <c r="O3957" t="s">
        <v>12</v>
      </c>
      <c r="P3957" t="s">
        <v>997</v>
      </c>
      <c r="R3957" s="109" t="str">
        <f>IF(OR(P3957="SB",Q3957="SB"),"SB",0)</f>
        <v>SB</v>
      </c>
      <c r="T3957" s="110" t="s">
        <v>998</v>
      </c>
      <c r="V3957" s="113" t="str">
        <f>IF(AND(I3957&gt;=10000,I3957&lt;=19900),"Praha",(IF(AND(I3957&gt;=25001,I3957&lt;=29501),"Středočeský kraj",(IF(AND(I3957&gt;=30100,I3957&lt;=34972),"Středočeský kraj",(IF(AND(I3957&gt;=35002,I3957&lt;=36271),"Karlovarský kraj",(IF(AND(I3957&gt;=37001,I3957&lt;=39201),"Jihočeský kraj",(IF(AND(I3957&gt;=39701,I3957&lt;=39901),"Jihočeský kraj",(IF(AND(I3957&gt;=39301,I3957&lt;=39601),"Kraj Vysočina",(IF(AND(I3957&gt;=58001,I3957&lt;=59501),"Kraj Vysočina",(IF(AND(I3957&gt;=67401,I3957&lt;=67602),"Kraj Vysočina",(IF(AND(I3957&gt;=40001,I3957&lt;=44101),"Ústecký kraj",(IF(AND(I3957&gt;=46001,I3957&lt;=47201),"Liberecký kraj",(IF(AND(I3957&gt;=51202,I3957&lt;=51401),"Liberecký kraj",(IF(AND(I3957&gt;=53002,I3957&lt;=53976),"Pardubický kraj",(IF(AND(I3957&gt;=56002,I3957&lt;=57201),"Pardubický kraj",(IF(AND(I3957&gt;=60200,I3957&lt;=67201),"Jihomoravský kraj",(IF(AND(I3957&gt;=67801,I3957&lt;=68501),"Jihomoravský kraj",(IF(AND(I3957&gt;=69002,I3957&lt;=69801),"Jihomoravský kraj",(IF(AND(I3957&gt;=68601,I3957&lt;=68801),"Zlínský kraj",(IF(AND(I3957&gt;=75501,I3957&lt;=76901),"Zlínský kraj",(IF(AND(I3957&gt;=70030,I3957&lt;=74901),"Moravskoslezský kraj",(IF(AND(I3957&gt;=75000,I3957&lt;=75368),"Olomoucký kraj",(IF(AND(I3957&gt;=77200,I3957&lt;=79862),"Olomoucký kraj",(IF(AND(I3957&gt;=50011,I3957&lt;=50301),"Královéhradecký kraj",(IF(AND(I3957&gt;=54301,I3957&lt;=54303),"Královéhradecký kraj","0")))))))))))))))))))))))))))))))))))))))))))))))</f>
        <v>Jihomoravský kraj</v>
      </c>
      <c r="AB3957" t="s">
        <v>998</v>
      </c>
      <c r="AD3957" t="s">
        <v>998</v>
      </c>
      <c r="AE3957" t="s">
        <v>998</v>
      </c>
      <c r="AF3957" t="s">
        <v>998</v>
      </c>
      <c r="AG3957" s="107">
        <v>300</v>
      </c>
      <c r="AH3957" s="107">
        <v>0</v>
      </c>
      <c r="AI3957" s="107">
        <v>0</v>
      </c>
      <c r="AJ3957" t="s">
        <v>999</v>
      </c>
      <c r="AK3957" s="106">
        <v>44923</v>
      </c>
    </row>
    <row r="3958" spans="1:37" x14ac:dyDescent="0.45">
      <c r="A3958" t="s">
        <v>1169</v>
      </c>
      <c r="B3958" t="s">
        <v>12369</v>
      </c>
      <c r="C3958" t="s">
        <v>990</v>
      </c>
      <c r="D3958" t="s">
        <v>12370</v>
      </c>
      <c r="E3958" t="s">
        <v>992</v>
      </c>
      <c r="F3958" t="s">
        <v>4776</v>
      </c>
      <c r="G3958">
        <v>153</v>
      </c>
      <c r="H3958" t="s">
        <v>4776</v>
      </c>
      <c r="I3958">
        <v>67181</v>
      </c>
      <c r="K3958" t="s">
        <v>12371</v>
      </c>
      <c r="L3958" s="106">
        <v>28636</v>
      </c>
      <c r="M3958">
        <v>14648017</v>
      </c>
      <c r="N3958" t="s">
        <v>996</v>
      </c>
      <c r="O3958" t="s">
        <v>12</v>
      </c>
      <c r="P3958" t="s">
        <v>997</v>
      </c>
      <c r="R3958" s="109" t="str">
        <f>IF(OR(P3958="SB",Q3958="SB"),"SB",0)</f>
        <v>SB</v>
      </c>
      <c r="T3958" s="110" t="s">
        <v>998</v>
      </c>
      <c r="V3958" s="113" t="str">
        <f>IF(AND(I3958&gt;=10000,I3958&lt;=19900),"Praha",(IF(AND(I3958&gt;=25001,I3958&lt;=29501),"Středočeský kraj",(IF(AND(I3958&gt;=30100,I3958&lt;=34972),"Středočeský kraj",(IF(AND(I3958&gt;=35002,I3958&lt;=36271),"Karlovarský kraj",(IF(AND(I3958&gt;=37001,I3958&lt;=39201),"Jihočeský kraj",(IF(AND(I3958&gt;=39701,I3958&lt;=39901),"Jihočeský kraj",(IF(AND(I3958&gt;=39301,I3958&lt;=39601),"Kraj Vysočina",(IF(AND(I3958&gt;=58001,I3958&lt;=59501),"Kraj Vysočina",(IF(AND(I3958&gt;=67401,I3958&lt;=67602),"Kraj Vysočina",(IF(AND(I3958&gt;=40001,I3958&lt;=44101),"Ústecký kraj",(IF(AND(I3958&gt;=46001,I3958&lt;=47201),"Liberecký kraj",(IF(AND(I3958&gt;=51202,I3958&lt;=51401),"Liberecký kraj",(IF(AND(I3958&gt;=53002,I3958&lt;=53976),"Pardubický kraj",(IF(AND(I3958&gt;=56002,I3958&lt;=57201),"Pardubický kraj",(IF(AND(I3958&gt;=60200,I3958&lt;=67201),"Jihomoravský kraj",(IF(AND(I3958&gt;=67801,I3958&lt;=68501),"Jihomoravský kraj",(IF(AND(I3958&gt;=69002,I3958&lt;=69801),"Jihomoravský kraj",(IF(AND(I3958&gt;=68601,I3958&lt;=68801),"Zlínský kraj",(IF(AND(I3958&gt;=75501,I3958&lt;=76901),"Zlínský kraj",(IF(AND(I3958&gt;=70030,I3958&lt;=74901),"Moravskoslezský kraj",(IF(AND(I3958&gt;=75000,I3958&lt;=75368),"Olomoucký kraj",(IF(AND(I3958&gt;=77200,I3958&lt;=79862),"Olomoucký kraj",(IF(AND(I3958&gt;=50011,I3958&lt;=50301),"Královéhradecký kraj",(IF(AND(I3958&gt;=54301,I3958&lt;=54303),"Královéhradecký kraj","0")))))))))))))))))))))))))))))))))))))))))))))))</f>
        <v>Jihomoravský kraj</v>
      </c>
      <c r="AB3958" t="s">
        <v>998</v>
      </c>
      <c r="AD3958" t="s">
        <v>998</v>
      </c>
      <c r="AE3958" t="s">
        <v>998</v>
      </c>
      <c r="AF3958" t="s">
        <v>998</v>
      </c>
      <c r="AG3958" s="107">
        <v>0</v>
      </c>
      <c r="AH3958" s="107">
        <v>0</v>
      </c>
      <c r="AI3958" s="107">
        <v>0</v>
      </c>
      <c r="AJ3958" t="s">
        <v>1012</v>
      </c>
    </row>
    <row r="3959" spans="1:37" x14ac:dyDescent="0.45">
      <c r="A3959" t="s">
        <v>1079</v>
      </c>
      <c r="B3959" t="s">
        <v>14878</v>
      </c>
      <c r="C3959" t="s">
        <v>990</v>
      </c>
      <c r="D3959" t="s">
        <v>14879</v>
      </c>
      <c r="E3959" t="s">
        <v>992</v>
      </c>
      <c r="F3959" t="s">
        <v>14880</v>
      </c>
      <c r="G3959">
        <v>2716</v>
      </c>
      <c r="H3959" t="s">
        <v>3368</v>
      </c>
      <c r="I3959">
        <v>67181</v>
      </c>
      <c r="K3959" t="s">
        <v>14881</v>
      </c>
      <c r="L3959" s="106">
        <v>35913</v>
      </c>
      <c r="M3959">
        <v>14630435</v>
      </c>
      <c r="N3959" t="s">
        <v>996</v>
      </c>
      <c r="O3959" t="s">
        <v>12</v>
      </c>
      <c r="P3959" t="s">
        <v>997</v>
      </c>
      <c r="R3959" s="109" t="str">
        <f>IF(OR(P3959="SB",Q3959="SB"),"SB",0)</f>
        <v>SB</v>
      </c>
      <c r="V3959" s="113" t="str">
        <f>IF(AND(I3959&gt;=10000,I3959&lt;=19900),"Praha",(IF(AND(I3959&gt;=25001,I3959&lt;=29501),"Středočeský kraj",(IF(AND(I3959&gt;=30100,I3959&lt;=34972),"Středočeský kraj",(IF(AND(I3959&gt;=35002,I3959&lt;=36271),"Karlovarský kraj",(IF(AND(I3959&gt;=37001,I3959&lt;=39201),"Jihočeský kraj",(IF(AND(I3959&gt;=39701,I3959&lt;=39901),"Jihočeský kraj",(IF(AND(I3959&gt;=39301,I3959&lt;=39601),"Kraj Vysočina",(IF(AND(I3959&gt;=58001,I3959&lt;=59501),"Kraj Vysočina",(IF(AND(I3959&gt;=67401,I3959&lt;=67602),"Kraj Vysočina",(IF(AND(I3959&gt;=40001,I3959&lt;=44101),"Ústecký kraj",(IF(AND(I3959&gt;=46001,I3959&lt;=47201),"Liberecký kraj",(IF(AND(I3959&gt;=51202,I3959&lt;=51401),"Liberecký kraj",(IF(AND(I3959&gt;=53002,I3959&lt;=53976),"Pardubický kraj",(IF(AND(I3959&gt;=56002,I3959&lt;=57201),"Pardubický kraj",(IF(AND(I3959&gt;=60200,I3959&lt;=67201),"Jihomoravský kraj",(IF(AND(I3959&gt;=67801,I3959&lt;=68501),"Jihomoravský kraj",(IF(AND(I3959&gt;=69002,I3959&lt;=69801),"Jihomoravský kraj",(IF(AND(I3959&gt;=68601,I3959&lt;=68801),"Zlínský kraj",(IF(AND(I3959&gt;=75501,I3959&lt;=76901),"Zlínský kraj",(IF(AND(I3959&gt;=70030,I3959&lt;=74901),"Moravskoslezský kraj",(IF(AND(I3959&gt;=75000,I3959&lt;=75368),"Olomoucký kraj",(IF(AND(I3959&gt;=77200,I3959&lt;=79862),"Olomoucký kraj",(IF(AND(I3959&gt;=50011,I3959&lt;=50301),"Královéhradecký kraj",(IF(AND(I3959&gt;=54301,I3959&lt;=54303),"Královéhradecký kraj","0")))))))))))))))))))))))))))))))))))))))))))))))</f>
        <v>Jihomoravský kraj</v>
      </c>
      <c r="AD3959" t="s">
        <v>998</v>
      </c>
      <c r="AE3959" t="s">
        <v>998</v>
      </c>
      <c r="AF3959" t="s">
        <v>998</v>
      </c>
      <c r="AG3959" s="107">
        <v>300</v>
      </c>
      <c r="AH3959" s="107">
        <v>0</v>
      </c>
      <c r="AI3959" s="107">
        <v>0</v>
      </c>
      <c r="AJ3959" t="s">
        <v>999</v>
      </c>
      <c r="AK3959" s="106">
        <v>44924</v>
      </c>
    </row>
    <row r="3960" spans="1:37" x14ac:dyDescent="0.45">
      <c r="A3960" t="s">
        <v>1124</v>
      </c>
      <c r="B3960" t="s">
        <v>15225</v>
      </c>
      <c r="C3960" t="s">
        <v>990</v>
      </c>
      <c r="D3960" t="s">
        <v>15226</v>
      </c>
      <c r="E3960" t="s">
        <v>992</v>
      </c>
      <c r="F3960" t="s">
        <v>4640</v>
      </c>
      <c r="G3960">
        <v>529</v>
      </c>
      <c r="H3960" t="s">
        <v>7783</v>
      </c>
      <c r="I3960">
        <v>67201</v>
      </c>
      <c r="K3960" t="s">
        <v>15227</v>
      </c>
      <c r="L3960" s="106">
        <v>31196</v>
      </c>
      <c r="M3960">
        <v>10873202</v>
      </c>
      <c r="N3960" t="s">
        <v>996</v>
      </c>
      <c r="O3960" t="s">
        <v>12</v>
      </c>
      <c r="P3960" t="s">
        <v>997</v>
      </c>
      <c r="R3960" s="109" t="str">
        <f>IF(OR(P3960="SB",Q3960="SB"),"SB",0)</f>
        <v>SB</v>
      </c>
      <c r="T3960" s="110">
        <v>11825</v>
      </c>
      <c r="U3960" t="s">
        <v>19633</v>
      </c>
      <c r="V3960" s="113" t="str">
        <f>IF(AND(I3960&gt;=10000,I3960&lt;=19900),"Praha",(IF(AND(I3960&gt;=25001,I3960&lt;=29501),"Středočeský kraj",(IF(AND(I3960&gt;=30100,I3960&lt;=34972),"Středočeský kraj",(IF(AND(I3960&gt;=35002,I3960&lt;=36271),"Karlovarský kraj",(IF(AND(I3960&gt;=37001,I3960&lt;=39201),"Jihočeský kraj",(IF(AND(I3960&gt;=39701,I3960&lt;=39901),"Jihočeský kraj",(IF(AND(I3960&gt;=39301,I3960&lt;=39601),"Kraj Vysočina",(IF(AND(I3960&gt;=58001,I3960&lt;=59501),"Kraj Vysočina",(IF(AND(I3960&gt;=67401,I3960&lt;=67602),"Kraj Vysočina",(IF(AND(I3960&gt;=40001,I3960&lt;=44101),"Ústecký kraj",(IF(AND(I3960&gt;=46001,I3960&lt;=47201),"Liberecký kraj",(IF(AND(I3960&gt;=51202,I3960&lt;=51401),"Liberecký kraj",(IF(AND(I3960&gt;=53002,I3960&lt;=53976),"Pardubický kraj",(IF(AND(I3960&gt;=56002,I3960&lt;=57201),"Pardubický kraj",(IF(AND(I3960&gt;=60200,I3960&lt;=67201),"Jihomoravský kraj",(IF(AND(I3960&gt;=67801,I3960&lt;=68501),"Jihomoravský kraj",(IF(AND(I3960&gt;=69002,I3960&lt;=69801),"Jihomoravský kraj",(IF(AND(I3960&gt;=68601,I3960&lt;=68801),"Zlínský kraj",(IF(AND(I3960&gt;=75501,I3960&lt;=76901),"Zlínský kraj",(IF(AND(I3960&gt;=70030,I3960&lt;=74901),"Moravskoslezský kraj",(IF(AND(I3960&gt;=75000,I3960&lt;=75368),"Olomoucký kraj",(IF(AND(I3960&gt;=77200,I3960&lt;=79862),"Olomoucký kraj",(IF(AND(I3960&gt;=50011,I3960&lt;=50301),"Královéhradecký kraj",(IF(AND(I3960&gt;=54301,I3960&lt;=54303),"Královéhradecký kraj","0")))))))))))))))))))))))))))))))))))))))))))))))</f>
        <v>Jihomoravský kraj</v>
      </c>
      <c r="AD3960" t="s">
        <v>998</v>
      </c>
      <c r="AE3960" t="s">
        <v>998</v>
      </c>
      <c r="AF3960" t="s">
        <v>998</v>
      </c>
      <c r="AG3960" s="107">
        <v>0</v>
      </c>
      <c r="AH3960" s="107">
        <v>0</v>
      </c>
      <c r="AI3960" s="107">
        <v>0</v>
      </c>
      <c r="AJ3960" t="s">
        <v>1012</v>
      </c>
    </row>
    <row r="3961" spans="1:37" x14ac:dyDescent="0.45">
      <c r="A3961" t="s">
        <v>1164</v>
      </c>
      <c r="B3961" t="s">
        <v>7192</v>
      </c>
      <c r="C3961" t="s">
        <v>990</v>
      </c>
      <c r="D3961" t="s">
        <v>7213</v>
      </c>
      <c r="E3961" t="s">
        <v>992</v>
      </c>
      <c r="F3961" t="s">
        <v>4640</v>
      </c>
      <c r="G3961">
        <v>533</v>
      </c>
      <c r="H3961" t="s">
        <v>7214</v>
      </c>
      <c r="I3961">
        <v>67201</v>
      </c>
      <c r="K3961" t="s">
        <v>7215</v>
      </c>
      <c r="L3961" s="106">
        <v>40511</v>
      </c>
      <c r="M3961">
        <v>14604567</v>
      </c>
      <c r="N3961" t="s">
        <v>1431</v>
      </c>
      <c r="O3961" t="s">
        <v>1282</v>
      </c>
      <c r="P3961" t="s">
        <v>997</v>
      </c>
      <c r="R3961" s="109" t="str">
        <f>IF(OR(P3961="SB",Q3961="SB"),"SB",0)</f>
        <v>SB</v>
      </c>
      <c r="T3961" s="110" t="s">
        <v>998</v>
      </c>
      <c r="V3961" s="113" t="str">
        <f>IF(AND(I3961&gt;=10000,I3961&lt;=19900),"Praha",(IF(AND(I3961&gt;=25001,I3961&lt;=29501),"Středočeský kraj",(IF(AND(I3961&gt;=30100,I3961&lt;=34972),"Středočeský kraj",(IF(AND(I3961&gt;=35002,I3961&lt;=36271),"Karlovarský kraj",(IF(AND(I3961&gt;=37001,I3961&lt;=39201),"Jihočeský kraj",(IF(AND(I3961&gt;=39701,I3961&lt;=39901),"Jihočeský kraj",(IF(AND(I3961&gt;=39301,I3961&lt;=39601),"Kraj Vysočina",(IF(AND(I3961&gt;=58001,I3961&lt;=59501),"Kraj Vysočina",(IF(AND(I3961&gt;=67401,I3961&lt;=67602),"Kraj Vysočina",(IF(AND(I3961&gt;=40001,I3961&lt;=44101),"Ústecký kraj",(IF(AND(I3961&gt;=46001,I3961&lt;=47201),"Liberecký kraj",(IF(AND(I3961&gt;=51202,I3961&lt;=51401),"Liberecký kraj",(IF(AND(I3961&gt;=53002,I3961&lt;=53976),"Pardubický kraj",(IF(AND(I3961&gt;=56002,I3961&lt;=57201),"Pardubický kraj",(IF(AND(I3961&gt;=60200,I3961&lt;=67201),"Jihomoravský kraj",(IF(AND(I3961&gt;=67801,I3961&lt;=68501),"Jihomoravský kraj",(IF(AND(I3961&gt;=69002,I3961&lt;=69801),"Jihomoravský kraj",(IF(AND(I3961&gt;=68601,I3961&lt;=68801),"Zlínský kraj",(IF(AND(I3961&gt;=75501,I3961&lt;=76901),"Zlínský kraj",(IF(AND(I3961&gt;=70030,I3961&lt;=74901),"Moravskoslezský kraj",(IF(AND(I3961&gt;=75000,I3961&lt;=75368),"Olomoucký kraj",(IF(AND(I3961&gt;=77200,I3961&lt;=79862),"Olomoucký kraj",(IF(AND(I3961&gt;=50011,I3961&lt;=50301),"Královéhradecký kraj",(IF(AND(I3961&gt;=54301,I3961&lt;=54303),"Královéhradecký kraj","0")))))))))))))))))))))))))))))))))))))))))))))))</f>
        <v>Jihomoravský kraj</v>
      </c>
      <c r="AB3961" t="s">
        <v>998</v>
      </c>
      <c r="AD3961" t="s">
        <v>998</v>
      </c>
      <c r="AE3961" t="s">
        <v>998</v>
      </c>
      <c r="AF3961" t="s">
        <v>998</v>
      </c>
      <c r="AG3961" s="107">
        <v>300</v>
      </c>
      <c r="AH3961" s="107">
        <v>0</v>
      </c>
      <c r="AI3961" s="107">
        <v>0</v>
      </c>
      <c r="AJ3961" t="s">
        <v>999</v>
      </c>
      <c r="AK3961" s="106">
        <v>44920</v>
      </c>
    </row>
    <row r="3962" spans="1:37" x14ac:dyDescent="0.45">
      <c r="A3962" t="s">
        <v>1079</v>
      </c>
      <c r="B3962" t="s">
        <v>13890</v>
      </c>
      <c r="C3962" t="s">
        <v>990</v>
      </c>
      <c r="D3962" t="s">
        <v>13891</v>
      </c>
      <c r="E3962" t="s">
        <v>992</v>
      </c>
      <c r="F3962" t="s">
        <v>3884</v>
      </c>
      <c r="G3962">
        <v>247</v>
      </c>
      <c r="H3962" t="s">
        <v>13892</v>
      </c>
      <c r="I3962">
        <v>67201</v>
      </c>
      <c r="K3962" t="s">
        <v>13893</v>
      </c>
      <c r="L3962" s="106">
        <v>40765</v>
      </c>
      <c r="M3962">
        <v>14617604</v>
      </c>
      <c r="N3962" t="s">
        <v>996</v>
      </c>
      <c r="O3962" t="s">
        <v>12</v>
      </c>
      <c r="P3962" t="s">
        <v>997</v>
      </c>
      <c r="R3962" s="109" t="str">
        <f>IF(OR(P3962="SB",Q3962="SB"),"SB",0)</f>
        <v>SB</v>
      </c>
      <c r="T3962" s="110" t="s">
        <v>998</v>
      </c>
      <c r="V3962" s="113" t="str">
        <f>IF(AND(I3962&gt;=10000,I3962&lt;=19900),"Praha",(IF(AND(I3962&gt;=25001,I3962&lt;=29501),"Středočeský kraj",(IF(AND(I3962&gt;=30100,I3962&lt;=34972),"Středočeský kraj",(IF(AND(I3962&gt;=35002,I3962&lt;=36271),"Karlovarský kraj",(IF(AND(I3962&gt;=37001,I3962&lt;=39201),"Jihočeský kraj",(IF(AND(I3962&gt;=39701,I3962&lt;=39901),"Jihočeský kraj",(IF(AND(I3962&gt;=39301,I3962&lt;=39601),"Kraj Vysočina",(IF(AND(I3962&gt;=58001,I3962&lt;=59501),"Kraj Vysočina",(IF(AND(I3962&gt;=67401,I3962&lt;=67602),"Kraj Vysočina",(IF(AND(I3962&gt;=40001,I3962&lt;=44101),"Ústecký kraj",(IF(AND(I3962&gt;=46001,I3962&lt;=47201),"Liberecký kraj",(IF(AND(I3962&gt;=51202,I3962&lt;=51401),"Liberecký kraj",(IF(AND(I3962&gt;=53002,I3962&lt;=53976),"Pardubický kraj",(IF(AND(I3962&gt;=56002,I3962&lt;=57201),"Pardubický kraj",(IF(AND(I3962&gt;=60200,I3962&lt;=67201),"Jihomoravský kraj",(IF(AND(I3962&gt;=67801,I3962&lt;=68501),"Jihomoravský kraj",(IF(AND(I3962&gt;=69002,I3962&lt;=69801),"Jihomoravský kraj",(IF(AND(I3962&gt;=68601,I3962&lt;=68801),"Zlínský kraj",(IF(AND(I3962&gt;=75501,I3962&lt;=76901),"Zlínský kraj",(IF(AND(I3962&gt;=70030,I3962&lt;=74901),"Moravskoslezský kraj",(IF(AND(I3962&gt;=75000,I3962&lt;=75368),"Olomoucký kraj",(IF(AND(I3962&gt;=77200,I3962&lt;=79862),"Olomoucký kraj",(IF(AND(I3962&gt;=50011,I3962&lt;=50301),"Královéhradecký kraj",(IF(AND(I3962&gt;=54301,I3962&lt;=54303),"Královéhradecký kraj","0")))))))))))))))))))))))))))))))))))))))))))))))</f>
        <v>Jihomoravský kraj</v>
      </c>
      <c r="AB3962" t="s">
        <v>998</v>
      </c>
      <c r="AD3962" t="s">
        <v>998</v>
      </c>
      <c r="AE3962" t="s">
        <v>998</v>
      </c>
      <c r="AF3962" t="s">
        <v>998</v>
      </c>
      <c r="AG3962" s="107">
        <v>300</v>
      </c>
      <c r="AH3962" s="107">
        <v>0</v>
      </c>
      <c r="AI3962" s="107">
        <v>0</v>
      </c>
      <c r="AJ3962" t="s">
        <v>999</v>
      </c>
      <c r="AK3962" s="106">
        <v>44924</v>
      </c>
    </row>
    <row r="3963" spans="1:37" x14ac:dyDescent="0.45">
      <c r="A3963" t="s">
        <v>1161</v>
      </c>
      <c r="B3963" t="s">
        <v>13890</v>
      </c>
      <c r="C3963" t="s">
        <v>990</v>
      </c>
      <c r="D3963" t="s">
        <v>13894</v>
      </c>
      <c r="E3963" t="s">
        <v>992</v>
      </c>
      <c r="F3963" t="s">
        <v>3884</v>
      </c>
      <c r="G3963">
        <v>247</v>
      </c>
      <c r="H3963" t="s">
        <v>13892</v>
      </c>
      <c r="I3963">
        <v>67201</v>
      </c>
      <c r="K3963" t="s">
        <v>13895</v>
      </c>
      <c r="L3963" s="106">
        <v>39866</v>
      </c>
      <c r="M3963">
        <v>14617705</v>
      </c>
      <c r="N3963" t="s">
        <v>996</v>
      </c>
      <c r="O3963" t="s">
        <v>12</v>
      </c>
      <c r="P3963" t="s">
        <v>997</v>
      </c>
      <c r="R3963" s="109" t="str">
        <f>IF(OR(P3963="SB",Q3963="SB"),"SB",0)</f>
        <v>SB</v>
      </c>
      <c r="T3963" s="110" t="s">
        <v>998</v>
      </c>
      <c r="V3963" s="113" t="str">
        <f>IF(AND(I3963&gt;=10000,I3963&lt;=19900),"Praha",(IF(AND(I3963&gt;=25001,I3963&lt;=29501),"Středočeský kraj",(IF(AND(I3963&gt;=30100,I3963&lt;=34972),"Středočeský kraj",(IF(AND(I3963&gt;=35002,I3963&lt;=36271),"Karlovarský kraj",(IF(AND(I3963&gt;=37001,I3963&lt;=39201),"Jihočeský kraj",(IF(AND(I3963&gt;=39701,I3963&lt;=39901),"Jihočeský kraj",(IF(AND(I3963&gt;=39301,I3963&lt;=39601),"Kraj Vysočina",(IF(AND(I3963&gt;=58001,I3963&lt;=59501),"Kraj Vysočina",(IF(AND(I3963&gt;=67401,I3963&lt;=67602),"Kraj Vysočina",(IF(AND(I3963&gt;=40001,I3963&lt;=44101),"Ústecký kraj",(IF(AND(I3963&gt;=46001,I3963&lt;=47201),"Liberecký kraj",(IF(AND(I3963&gt;=51202,I3963&lt;=51401),"Liberecký kraj",(IF(AND(I3963&gt;=53002,I3963&lt;=53976),"Pardubický kraj",(IF(AND(I3963&gt;=56002,I3963&lt;=57201),"Pardubický kraj",(IF(AND(I3963&gt;=60200,I3963&lt;=67201),"Jihomoravský kraj",(IF(AND(I3963&gt;=67801,I3963&lt;=68501),"Jihomoravský kraj",(IF(AND(I3963&gt;=69002,I3963&lt;=69801),"Jihomoravský kraj",(IF(AND(I3963&gt;=68601,I3963&lt;=68801),"Zlínský kraj",(IF(AND(I3963&gt;=75501,I3963&lt;=76901),"Zlínský kraj",(IF(AND(I3963&gt;=70030,I3963&lt;=74901),"Moravskoslezský kraj",(IF(AND(I3963&gt;=75000,I3963&lt;=75368),"Olomoucký kraj",(IF(AND(I3963&gt;=77200,I3963&lt;=79862),"Olomoucký kraj",(IF(AND(I3963&gt;=50011,I3963&lt;=50301),"Královéhradecký kraj",(IF(AND(I3963&gt;=54301,I3963&lt;=54303),"Královéhradecký kraj","0")))))))))))))))))))))))))))))))))))))))))))))))</f>
        <v>Jihomoravský kraj</v>
      </c>
      <c r="AB3963" t="s">
        <v>998</v>
      </c>
      <c r="AD3963" t="s">
        <v>998</v>
      </c>
      <c r="AE3963" t="s">
        <v>998</v>
      </c>
      <c r="AF3963" t="s">
        <v>998</v>
      </c>
      <c r="AG3963" s="107">
        <v>300</v>
      </c>
      <c r="AH3963" s="107">
        <v>0</v>
      </c>
      <c r="AI3963" s="107">
        <v>0</v>
      </c>
      <c r="AJ3963" t="s">
        <v>999</v>
      </c>
      <c r="AK3963" s="106">
        <v>44923</v>
      </c>
    </row>
    <row r="3964" spans="1:37" x14ac:dyDescent="0.45">
      <c r="A3964" t="s">
        <v>1128</v>
      </c>
      <c r="B3964" t="s">
        <v>2474</v>
      </c>
      <c r="C3964" t="s">
        <v>990</v>
      </c>
      <c r="D3964" t="s">
        <v>2486</v>
      </c>
      <c r="E3964" t="s">
        <v>992</v>
      </c>
      <c r="F3964" t="s">
        <v>2487</v>
      </c>
      <c r="G3964">
        <v>26</v>
      </c>
      <c r="H3964" t="s">
        <v>2488</v>
      </c>
      <c r="I3964">
        <v>67401</v>
      </c>
      <c r="K3964" t="s">
        <v>2484</v>
      </c>
      <c r="L3964" s="106">
        <v>30515</v>
      </c>
      <c r="M3964">
        <v>10734267</v>
      </c>
      <c r="N3964" t="s">
        <v>996</v>
      </c>
      <c r="O3964" t="s">
        <v>12</v>
      </c>
      <c r="P3964" t="s">
        <v>997</v>
      </c>
      <c r="R3964" s="109" t="str">
        <f>IF(OR(P3964="SB",Q3964="SB"),"SB",0)</f>
        <v>SB</v>
      </c>
      <c r="T3964" s="110">
        <v>11044</v>
      </c>
      <c r="U3964" t="s">
        <v>19633</v>
      </c>
      <c r="V3964" s="113" t="str">
        <f>IF(AND(I3964&gt;=10000,I3964&lt;=19900),"Praha",(IF(AND(I3964&gt;=25001,I3964&lt;=29501),"Středočeský kraj",(IF(AND(I3964&gt;=30100,I3964&lt;=34972),"Středočeský kraj",(IF(AND(I3964&gt;=35002,I3964&lt;=36271),"Karlovarský kraj",(IF(AND(I3964&gt;=37001,I3964&lt;=39201),"Jihočeský kraj",(IF(AND(I3964&gt;=39701,I3964&lt;=39901),"Jihočeský kraj",(IF(AND(I3964&gt;=39301,I3964&lt;=39601),"Kraj Vysočina",(IF(AND(I3964&gt;=58001,I3964&lt;=59501),"Kraj Vysočina",(IF(AND(I3964&gt;=67401,I3964&lt;=67602),"Kraj Vysočina",(IF(AND(I3964&gt;=40001,I3964&lt;=44101),"Ústecký kraj",(IF(AND(I3964&gt;=46001,I3964&lt;=47201),"Liberecký kraj",(IF(AND(I3964&gt;=51202,I3964&lt;=51401),"Liberecký kraj",(IF(AND(I3964&gt;=53002,I3964&lt;=53976),"Pardubický kraj",(IF(AND(I3964&gt;=56002,I3964&lt;=57201),"Pardubický kraj",(IF(AND(I3964&gt;=60200,I3964&lt;=67201),"Jihomoravský kraj",(IF(AND(I3964&gt;=67801,I3964&lt;=68501),"Jihomoravský kraj",(IF(AND(I3964&gt;=69002,I3964&lt;=69801),"Jihomoravský kraj",(IF(AND(I3964&gt;=68601,I3964&lt;=68801),"Zlínský kraj",(IF(AND(I3964&gt;=75501,I3964&lt;=76901),"Zlínský kraj",(IF(AND(I3964&gt;=70030,I3964&lt;=74901),"Moravskoslezský kraj",(IF(AND(I3964&gt;=75000,I3964&lt;=75368),"Olomoucký kraj",(IF(AND(I3964&gt;=77200,I3964&lt;=79862),"Olomoucký kraj",(IF(AND(I3964&gt;=50011,I3964&lt;=50301),"Královéhradecký kraj",(IF(AND(I3964&gt;=54301,I3964&lt;=54303),"Královéhradecký kraj","0")))))))))))))))))))))))))))))))))))))))))))))))</f>
        <v>Kraj Vysočina</v>
      </c>
      <c r="AD3964" t="s">
        <v>998</v>
      </c>
      <c r="AE3964" t="s">
        <v>998</v>
      </c>
      <c r="AF3964" t="s">
        <v>998</v>
      </c>
      <c r="AG3964" s="107">
        <v>0</v>
      </c>
      <c r="AH3964" s="107">
        <v>0</v>
      </c>
      <c r="AI3964" s="107">
        <v>0</v>
      </c>
      <c r="AJ3964" t="s">
        <v>1012</v>
      </c>
    </row>
    <row r="3965" spans="1:37" x14ac:dyDescent="0.45">
      <c r="A3965" t="s">
        <v>1087</v>
      </c>
      <c r="B3965" t="s">
        <v>17512</v>
      </c>
      <c r="C3965" t="s">
        <v>990</v>
      </c>
      <c r="D3965" t="s">
        <v>17513</v>
      </c>
      <c r="E3965" t="s">
        <v>992</v>
      </c>
      <c r="F3965" t="s">
        <v>2839</v>
      </c>
      <c r="G3965">
        <v>2</v>
      </c>
      <c r="H3965" t="s">
        <v>2488</v>
      </c>
      <c r="I3965">
        <v>67401</v>
      </c>
      <c r="K3965" t="s">
        <v>17514</v>
      </c>
      <c r="L3965" s="106">
        <v>33185</v>
      </c>
      <c r="M3965">
        <v>10890073</v>
      </c>
      <c r="N3965" t="s">
        <v>996</v>
      </c>
      <c r="O3965" t="s">
        <v>12</v>
      </c>
      <c r="P3965" t="s">
        <v>997</v>
      </c>
      <c r="R3965" s="109" t="str">
        <f>IF(OR(P3965="SB",Q3965="SB"),"SB",0)</f>
        <v>SB</v>
      </c>
      <c r="T3965" s="110">
        <v>11901</v>
      </c>
      <c r="U3965" t="s">
        <v>19633</v>
      </c>
      <c r="V3965" s="113" t="str">
        <f>IF(AND(I3965&gt;=10000,I3965&lt;=19900),"Praha",(IF(AND(I3965&gt;=25001,I3965&lt;=29501),"Středočeský kraj",(IF(AND(I3965&gt;=30100,I3965&lt;=34972),"Středočeský kraj",(IF(AND(I3965&gt;=35002,I3965&lt;=36271),"Karlovarský kraj",(IF(AND(I3965&gt;=37001,I3965&lt;=39201),"Jihočeský kraj",(IF(AND(I3965&gt;=39701,I3965&lt;=39901),"Jihočeský kraj",(IF(AND(I3965&gt;=39301,I3965&lt;=39601),"Kraj Vysočina",(IF(AND(I3965&gt;=58001,I3965&lt;=59501),"Kraj Vysočina",(IF(AND(I3965&gt;=67401,I3965&lt;=67602),"Kraj Vysočina",(IF(AND(I3965&gt;=40001,I3965&lt;=44101),"Ústecký kraj",(IF(AND(I3965&gt;=46001,I3965&lt;=47201),"Liberecký kraj",(IF(AND(I3965&gt;=51202,I3965&lt;=51401),"Liberecký kraj",(IF(AND(I3965&gt;=53002,I3965&lt;=53976),"Pardubický kraj",(IF(AND(I3965&gt;=56002,I3965&lt;=57201),"Pardubický kraj",(IF(AND(I3965&gt;=60200,I3965&lt;=67201),"Jihomoravský kraj",(IF(AND(I3965&gt;=67801,I3965&lt;=68501),"Jihomoravský kraj",(IF(AND(I3965&gt;=69002,I3965&lt;=69801),"Jihomoravský kraj",(IF(AND(I3965&gt;=68601,I3965&lt;=68801),"Zlínský kraj",(IF(AND(I3965&gt;=75501,I3965&lt;=76901),"Zlínský kraj",(IF(AND(I3965&gt;=70030,I3965&lt;=74901),"Moravskoslezský kraj",(IF(AND(I3965&gt;=75000,I3965&lt;=75368),"Olomoucký kraj",(IF(AND(I3965&gt;=77200,I3965&lt;=79862),"Olomoucký kraj",(IF(AND(I3965&gt;=50011,I3965&lt;=50301),"Královéhradecký kraj",(IF(AND(I3965&gt;=54301,I3965&lt;=54303),"Královéhradecký kraj","0")))))))))))))))))))))))))))))))))))))))))))))))</f>
        <v>Kraj Vysočina</v>
      </c>
      <c r="AD3965" t="s">
        <v>998</v>
      </c>
      <c r="AE3965" t="s">
        <v>998</v>
      </c>
      <c r="AF3965" t="s">
        <v>998</v>
      </c>
      <c r="AG3965" s="107">
        <v>0</v>
      </c>
      <c r="AH3965" s="107">
        <v>0</v>
      </c>
      <c r="AI3965" s="107">
        <v>0</v>
      </c>
      <c r="AJ3965" t="s">
        <v>1012</v>
      </c>
    </row>
    <row r="3966" spans="1:37" x14ac:dyDescent="0.45">
      <c r="A3966" t="s">
        <v>1007</v>
      </c>
      <c r="B3966" t="s">
        <v>19103</v>
      </c>
      <c r="C3966" t="s">
        <v>990</v>
      </c>
      <c r="D3966" t="s">
        <v>19106</v>
      </c>
      <c r="E3966" t="s">
        <v>992</v>
      </c>
      <c r="F3966" t="s">
        <v>19107</v>
      </c>
      <c r="G3966">
        <v>932</v>
      </c>
      <c r="H3966" t="s">
        <v>2488</v>
      </c>
      <c r="I3966">
        <v>67401</v>
      </c>
      <c r="J3966">
        <v>420736567771</v>
      </c>
      <c r="K3966" t="s">
        <v>19108</v>
      </c>
      <c r="L3966" s="106">
        <v>30292</v>
      </c>
      <c r="M3966">
        <v>14119668</v>
      </c>
      <c r="N3966" t="s">
        <v>1278</v>
      </c>
      <c r="O3966" t="s">
        <v>1279</v>
      </c>
      <c r="P3966" t="s">
        <v>997</v>
      </c>
      <c r="R3966" s="109" t="str">
        <f>IF(OR(P3966="SB",Q3966="SB"),"SB",0)</f>
        <v>SB</v>
      </c>
      <c r="T3966" s="110">
        <v>17033</v>
      </c>
      <c r="U3966" t="s">
        <v>19633</v>
      </c>
      <c r="V3966" s="113" t="str">
        <f>IF(AND(I3966&gt;=10000,I3966&lt;=19900),"Praha",(IF(AND(I3966&gt;=25001,I3966&lt;=29501),"Středočeský kraj",(IF(AND(I3966&gt;=30100,I3966&lt;=34972),"Středočeský kraj",(IF(AND(I3966&gt;=35002,I3966&lt;=36271),"Karlovarský kraj",(IF(AND(I3966&gt;=37001,I3966&lt;=39201),"Jihočeský kraj",(IF(AND(I3966&gt;=39701,I3966&lt;=39901),"Jihočeský kraj",(IF(AND(I3966&gt;=39301,I3966&lt;=39601),"Kraj Vysočina",(IF(AND(I3966&gt;=58001,I3966&lt;=59501),"Kraj Vysočina",(IF(AND(I3966&gt;=67401,I3966&lt;=67602),"Kraj Vysočina",(IF(AND(I3966&gt;=40001,I3966&lt;=44101),"Ústecký kraj",(IF(AND(I3966&gt;=46001,I3966&lt;=47201),"Liberecký kraj",(IF(AND(I3966&gt;=51202,I3966&lt;=51401),"Liberecký kraj",(IF(AND(I3966&gt;=53002,I3966&lt;=53976),"Pardubický kraj",(IF(AND(I3966&gt;=56002,I3966&lt;=57201),"Pardubický kraj",(IF(AND(I3966&gt;=60200,I3966&lt;=67201),"Jihomoravský kraj",(IF(AND(I3966&gt;=67801,I3966&lt;=68501),"Jihomoravský kraj",(IF(AND(I3966&gt;=69002,I3966&lt;=69801),"Jihomoravský kraj",(IF(AND(I3966&gt;=68601,I3966&lt;=68801),"Zlínský kraj",(IF(AND(I3966&gt;=75501,I3966&lt;=76901),"Zlínský kraj",(IF(AND(I3966&gt;=70030,I3966&lt;=74901),"Moravskoslezský kraj",(IF(AND(I3966&gt;=75000,I3966&lt;=75368),"Olomoucký kraj",(IF(AND(I3966&gt;=77200,I3966&lt;=79862),"Olomoucký kraj",(IF(AND(I3966&gt;=50011,I3966&lt;=50301),"Královéhradecký kraj",(IF(AND(I3966&gt;=54301,I3966&lt;=54303),"Královéhradecký kraj","0")))))))))))))))))))))))))))))))))))))))))))))))</f>
        <v>Kraj Vysočina</v>
      </c>
      <c r="AB3966" t="s">
        <v>19109</v>
      </c>
      <c r="AD3966" t="s">
        <v>998</v>
      </c>
      <c r="AE3966" t="s">
        <v>998</v>
      </c>
      <c r="AF3966" t="s">
        <v>998</v>
      </c>
      <c r="AG3966" s="107">
        <v>0</v>
      </c>
      <c r="AH3966" s="107">
        <v>0</v>
      </c>
      <c r="AI3966" s="107">
        <v>0</v>
      </c>
      <c r="AJ3966" t="s">
        <v>1012</v>
      </c>
    </row>
    <row r="3967" spans="1:37" x14ac:dyDescent="0.45">
      <c r="A3967" t="s">
        <v>1129</v>
      </c>
      <c r="B3967" t="s">
        <v>7347</v>
      </c>
      <c r="C3967" t="s">
        <v>990</v>
      </c>
      <c r="D3967" t="s">
        <v>7348</v>
      </c>
      <c r="E3967" t="s">
        <v>992</v>
      </c>
      <c r="F3967" t="s">
        <v>7349</v>
      </c>
      <c r="G3967">
        <v>1141</v>
      </c>
      <c r="H3967" t="s">
        <v>2488</v>
      </c>
      <c r="I3967">
        <v>67401</v>
      </c>
      <c r="J3967">
        <v>606148871</v>
      </c>
      <c r="K3967" t="s">
        <v>7350</v>
      </c>
      <c r="L3967" s="106">
        <v>35248</v>
      </c>
      <c r="M3967">
        <v>10114780</v>
      </c>
      <c r="N3967" t="s">
        <v>1614</v>
      </c>
      <c r="O3967" t="s">
        <v>1101</v>
      </c>
      <c r="P3967" t="s">
        <v>997</v>
      </c>
      <c r="Q3967" t="s">
        <v>2268</v>
      </c>
      <c r="R3967" s="109" t="str">
        <f>IF(OR(P3967="SB",Q3967="SB"),"SB",0)</f>
        <v>SB</v>
      </c>
      <c r="T3967" s="110">
        <v>171003</v>
      </c>
      <c r="U3967" t="s">
        <v>19633</v>
      </c>
      <c r="V3967" s="113" t="str">
        <f>IF(AND(I3967&gt;=10000,I3967&lt;=19900),"Praha",(IF(AND(I3967&gt;=25001,I3967&lt;=29501),"Středočeský kraj",(IF(AND(I3967&gt;=30100,I3967&lt;=34972),"Středočeský kraj",(IF(AND(I3967&gt;=35002,I3967&lt;=36271),"Karlovarský kraj",(IF(AND(I3967&gt;=37001,I3967&lt;=39201),"Jihočeský kraj",(IF(AND(I3967&gt;=39701,I3967&lt;=39901),"Jihočeský kraj",(IF(AND(I3967&gt;=39301,I3967&lt;=39601),"Kraj Vysočina",(IF(AND(I3967&gt;=58001,I3967&lt;=59501),"Kraj Vysočina",(IF(AND(I3967&gt;=67401,I3967&lt;=67602),"Kraj Vysočina",(IF(AND(I3967&gt;=40001,I3967&lt;=44101),"Ústecký kraj",(IF(AND(I3967&gt;=46001,I3967&lt;=47201),"Liberecký kraj",(IF(AND(I3967&gt;=51202,I3967&lt;=51401),"Liberecký kraj",(IF(AND(I3967&gt;=53002,I3967&lt;=53976),"Pardubický kraj",(IF(AND(I3967&gt;=56002,I3967&lt;=57201),"Pardubický kraj",(IF(AND(I3967&gt;=60200,I3967&lt;=67201),"Jihomoravský kraj",(IF(AND(I3967&gt;=67801,I3967&lt;=68501),"Jihomoravský kraj",(IF(AND(I3967&gt;=69002,I3967&lt;=69801),"Jihomoravský kraj",(IF(AND(I3967&gt;=68601,I3967&lt;=68801),"Zlínský kraj",(IF(AND(I3967&gt;=75501,I3967&lt;=76901),"Zlínský kraj",(IF(AND(I3967&gt;=70030,I3967&lt;=74901),"Moravskoslezský kraj",(IF(AND(I3967&gt;=75000,I3967&lt;=75368),"Olomoucký kraj",(IF(AND(I3967&gt;=77200,I3967&lt;=79862),"Olomoucký kraj",(IF(AND(I3967&gt;=50011,I3967&lt;=50301),"Královéhradecký kraj",(IF(AND(I3967&gt;=54301,I3967&lt;=54303),"Královéhradecký kraj","0")))))))))))))))))))))))))))))))))))))))))))))))</f>
        <v>Kraj Vysočina</v>
      </c>
      <c r="AB3967" t="s">
        <v>7351</v>
      </c>
      <c r="AD3967" t="s">
        <v>1024</v>
      </c>
      <c r="AE3967" t="s">
        <v>1272</v>
      </c>
      <c r="AF3967" t="s">
        <v>998</v>
      </c>
      <c r="AG3967" s="107">
        <v>300</v>
      </c>
      <c r="AH3967" s="107">
        <v>0</v>
      </c>
      <c r="AI3967" s="107">
        <v>0</v>
      </c>
      <c r="AJ3967" t="s">
        <v>999</v>
      </c>
      <c r="AK3967" s="106">
        <v>44845</v>
      </c>
    </row>
    <row r="3968" spans="1:37" x14ac:dyDescent="0.45">
      <c r="A3968" t="s">
        <v>1061</v>
      </c>
      <c r="B3968" t="s">
        <v>15767</v>
      </c>
      <c r="C3968" t="s">
        <v>990</v>
      </c>
      <c r="D3968" t="s">
        <v>15768</v>
      </c>
      <c r="E3968" t="s">
        <v>992</v>
      </c>
      <c r="F3968" t="s">
        <v>13362</v>
      </c>
      <c r="G3968">
        <v>208</v>
      </c>
      <c r="H3968" t="s">
        <v>2488</v>
      </c>
      <c r="I3968">
        <v>67401</v>
      </c>
      <c r="K3968" t="s">
        <v>15769</v>
      </c>
      <c r="L3968" s="106">
        <v>35818</v>
      </c>
      <c r="M3968">
        <v>14549401</v>
      </c>
      <c r="N3968" t="s">
        <v>1614</v>
      </c>
      <c r="O3968" t="s">
        <v>1101</v>
      </c>
      <c r="P3968" t="s">
        <v>997</v>
      </c>
      <c r="R3968" s="109" t="str">
        <f>IF(OR(P3968="SB",Q3968="SB"),"SB",0)</f>
        <v>SB</v>
      </c>
      <c r="T3968" s="110">
        <v>2019116</v>
      </c>
      <c r="U3968" t="s">
        <v>19633</v>
      </c>
      <c r="V3968" s="113" t="str">
        <f>IF(AND(I3968&gt;=10000,I3968&lt;=19900),"Praha",(IF(AND(I3968&gt;=25001,I3968&lt;=29501),"Středočeský kraj",(IF(AND(I3968&gt;=30100,I3968&lt;=34972),"Středočeský kraj",(IF(AND(I3968&gt;=35002,I3968&lt;=36271),"Karlovarský kraj",(IF(AND(I3968&gt;=37001,I3968&lt;=39201),"Jihočeský kraj",(IF(AND(I3968&gt;=39701,I3968&lt;=39901),"Jihočeský kraj",(IF(AND(I3968&gt;=39301,I3968&lt;=39601),"Kraj Vysočina",(IF(AND(I3968&gt;=58001,I3968&lt;=59501),"Kraj Vysočina",(IF(AND(I3968&gt;=67401,I3968&lt;=67602),"Kraj Vysočina",(IF(AND(I3968&gt;=40001,I3968&lt;=44101),"Ústecký kraj",(IF(AND(I3968&gt;=46001,I3968&lt;=47201),"Liberecký kraj",(IF(AND(I3968&gt;=51202,I3968&lt;=51401),"Liberecký kraj",(IF(AND(I3968&gt;=53002,I3968&lt;=53976),"Pardubický kraj",(IF(AND(I3968&gt;=56002,I3968&lt;=57201),"Pardubický kraj",(IF(AND(I3968&gt;=60200,I3968&lt;=67201),"Jihomoravský kraj",(IF(AND(I3968&gt;=67801,I3968&lt;=68501),"Jihomoravský kraj",(IF(AND(I3968&gt;=69002,I3968&lt;=69801),"Jihomoravský kraj",(IF(AND(I3968&gt;=68601,I3968&lt;=68801),"Zlínský kraj",(IF(AND(I3968&gt;=75501,I3968&lt;=76901),"Zlínský kraj",(IF(AND(I3968&gt;=70030,I3968&lt;=74901),"Moravskoslezský kraj",(IF(AND(I3968&gt;=75000,I3968&lt;=75368),"Olomoucký kraj",(IF(AND(I3968&gt;=77200,I3968&lt;=79862),"Olomoucký kraj",(IF(AND(I3968&gt;=50011,I3968&lt;=50301),"Královéhradecký kraj",(IF(AND(I3968&gt;=54301,I3968&lt;=54303),"Královéhradecký kraj","0")))))))))))))))))))))))))))))))))))))))))))))))</f>
        <v>Kraj Vysočina</v>
      </c>
      <c r="AB3968" t="s">
        <v>15770</v>
      </c>
      <c r="AD3968" t="s">
        <v>998</v>
      </c>
      <c r="AE3968" t="s">
        <v>998</v>
      </c>
      <c r="AF3968" t="s">
        <v>998</v>
      </c>
      <c r="AG3968" s="107">
        <v>300</v>
      </c>
      <c r="AH3968" s="107">
        <v>0</v>
      </c>
      <c r="AI3968" s="107">
        <v>0</v>
      </c>
      <c r="AJ3968" t="s">
        <v>999</v>
      </c>
      <c r="AK3968" s="106">
        <v>44845</v>
      </c>
    </row>
    <row r="3969" spans="1:37" x14ac:dyDescent="0.45">
      <c r="A3969" t="s">
        <v>1026</v>
      </c>
      <c r="B3969" t="s">
        <v>7426</v>
      </c>
      <c r="C3969" t="s">
        <v>990</v>
      </c>
      <c r="D3969" t="s">
        <v>7432</v>
      </c>
      <c r="E3969" t="s">
        <v>992</v>
      </c>
      <c r="F3969" t="s">
        <v>7433</v>
      </c>
      <c r="G3969">
        <v>425</v>
      </c>
      <c r="H3969" t="s">
        <v>2488</v>
      </c>
      <c r="I3969">
        <v>67401</v>
      </c>
      <c r="K3969" t="s">
        <v>7434</v>
      </c>
      <c r="L3969" s="106">
        <v>36244</v>
      </c>
      <c r="M3969">
        <v>14549603</v>
      </c>
      <c r="N3969" t="s">
        <v>1614</v>
      </c>
      <c r="O3969" t="s">
        <v>1101</v>
      </c>
      <c r="P3969" t="s">
        <v>997</v>
      </c>
      <c r="R3969" s="109" t="str">
        <f>IF(OR(P3969="SB",Q3969="SB"),"SB",0)</f>
        <v>SB</v>
      </c>
      <c r="T3969" s="110">
        <v>2019117</v>
      </c>
      <c r="U3969" t="s">
        <v>19633</v>
      </c>
      <c r="V3969" s="113" t="str">
        <f>IF(AND(I3969&gt;=10000,I3969&lt;=19900),"Praha",(IF(AND(I3969&gt;=25001,I3969&lt;=29501),"Středočeský kraj",(IF(AND(I3969&gt;=30100,I3969&lt;=34972),"Středočeský kraj",(IF(AND(I3969&gt;=35002,I3969&lt;=36271),"Karlovarský kraj",(IF(AND(I3969&gt;=37001,I3969&lt;=39201),"Jihočeský kraj",(IF(AND(I3969&gt;=39701,I3969&lt;=39901),"Jihočeský kraj",(IF(AND(I3969&gt;=39301,I3969&lt;=39601),"Kraj Vysočina",(IF(AND(I3969&gt;=58001,I3969&lt;=59501),"Kraj Vysočina",(IF(AND(I3969&gt;=67401,I3969&lt;=67602),"Kraj Vysočina",(IF(AND(I3969&gt;=40001,I3969&lt;=44101),"Ústecký kraj",(IF(AND(I3969&gt;=46001,I3969&lt;=47201),"Liberecký kraj",(IF(AND(I3969&gt;=51202,I3969&lt;=51401),"Liberecký kraj",(IF(AND(I3969&gt;=53002,I3969&lt;=53976),"Pardubický kraj",(IF(AND(I3969&gt;=56002,I3969&lt;=57201),"Pardubický kraj",(IF(AND(I3969&gt;=60200,I3969&lt;=67201),"Jihomoravský kraj",(IF(AND(I3969&gt;=67801,I3969&lt;=68501),"Jihomoravský kraj",(IF(AND(I3969&gt;=69002,I3969&lt;=69801),"Jihomoravský kraj",(IF(AND(I3969&gt;=68601,I3969&lt;=68801),"Zlínský kraj",(IF(AND(I3969&gt;=75501,I3969&lt;=76901),"Zlínský kraj",(IF(AND(I3969&gt;=70030,I3969&lt;=74901),"Moravskoslezský kraj",(IF(AND(I3969&gt;=75000,I3969&lt;=75368),"Olomoucký kraj",(IF(AND(I3969&gt;=77200,I3969&lt;=79862),"Olomoucký kraj",(IF(AND(I3969&gt;=50011,I3969&lt;=50301),"Královéhradecký kraj",(IF(AND(I3969&gt;=54301,I3969&lt;=54303),"Královéhradecký kraj","0")))))))))))))))))))))))))))))))))))))))))))))))</f>
        <v>Kraj Vysočina</v>
      </c>
      <c r="AB3969" t="s">
        <v>7435</v>
      </c>
      <c r="AD3969" t="s">
        <v>998</v>
      </c>
      <c r="AE3969" t="s">
        <v>998</v>
      </c>
      <c r="AF3969" t="s">
        <v>998</v>
      </c>
      <c r="AG3969" s="107">
        <v>0</v>
      </c>
      <c r="AH3969" s="107">
        <v>0</v>
      </c>
      <c r="AI3969" s="107">
        <v>0</v>
      </c>
      <c r="AJ3969" t="s">
        <v>1012</v>
      </c>
    </row>
    <row r="3970" spans="1:37" x14ac:dyDescent="0.45">
      <c r="A3970" t="s">
        <v>1570</v>
      </c>
      <c r="B3970" t="s">
        <v>12991</v>
      </c>
      <c r="C3970" t="s">
        <v>990</v>
      </c>
      <c r="D3970" t="s">
        <v>12992</v>
      </c>
      <c r="E3970" t="s">
        <v>992</v>
      </c>
      <c r="F3970" t="s">
        <v>3037</v>
      </c>
      <c r="G3970">
        <v>98</v>
      </c>
      <c r="H3970" t="s">
        <v>12993</v>
      </c>
      <c r="I3970">
        <v>67401</v>
      </c>
      <c r="J3970">
        <v>603140986</v>
      </c>
      <c r="K3970" t="s">
        <v>12994</v>
      </c>
      <c r="L3970" s="106">
        <v>40249</v>
      </c>
      <c r="M3970">
        <v>13815130</v>
      </c>
      <c r="N3970" t="s">
        <v>1278</v>
      </c>
      <c r="O3970" t="s">
        <v>1279</v>
      </c>
      <c r="P3970" t="s">
        <v>997</v>
      </c>
      <c r="R3970" s="109" t="str">
        <f>IF(OR(P3970="SB",Q3970="SB"),"SB",0)</f>
        <v>SB</v>
      </c>
      <c r="T3970" s="110">
        <v>2023751</v>
      </c>
      <c r="U3970" t="s">
        <v>19633</v>
      </c>
      <c r="V3970" s="113" t="str">
        <f>IF(AND(I3970&gt;=10000,I3970&lt;=19900),"Praha",(IF(AND(I3970&gt;=25001,I3970&lt;=29501),"Středočeský kraj",(IF(AND(I3970&gt;=30100,I3970&lt;=34972),"Středočeský kraj",(IF(AND(I3970&gt;=35002,I3970&lt;=36271),"Karlovarský kraj",(IF(AND(I3970&gt;=37001,I3970&lt;=39201),"Jihočeský kraj",(IF(AND(I3970&gt;=39701,I3970&lt;=39901),"Jihočeský kraj",(IF(AND(I3970&gt;=39301,I3970&lt;=39601),"Kraj Vysočina",(IF(AND(I3970&gt;=58001,I3970&lt;=59501),"Kraj Vysočina",(IF(AND(I3970&gt;=67401,I3970&lt;=67602),"Kraj Vysočina",(IF(AND(I3970&gt;=40001,I3970&lt;=44101),"Ústecký kraj",(IF(AND(I3970&gt;=46001,I3970&lt;=47201),"Liberecký kraj",(IF(AND(I3970&gt;=51202,I3970&lt;=51401),"Liberecký kraj",(IF(AND(I3970&gt;=53002,I3970&lt;=53976),"Pardubický kraj",(IF(AND(I3970&gt;=56002,I3970&lt;=57201),"Pardubický kraj",(IF(AND(I3970&gt;=60200,I3970&lt;=67201),"Jihomoravský kraj",(IF(AND(I3970&gt;=67801,I3970&lt;=68501),"Jihomoravský kraj",(IF(AND(I3970&gt;=69002,I3970&lt;=69801),"Jihomoravský kraj",(IF(AND(I3970&gt;=68601,I3970&lt;=68801),"Zlínský kraj",(IF(AND(I3970&gt;=75501,I3970&lt;=76901),"Zlínský kraj",(IF(AND(I3970&gt;=70030,I3970&lt;=74901),"Moravskoslezský kraj",(IF(AND(I3970&gt;=75000,I3970&lt;=75368),"Olomoucký kraj",(IF(AND(I3970&gt;=77200,I3970&lt;=79862),"Olomoucký kraj",(IF(AND(I3970&gt;=50011,I3970&lt;=50301),"Královéhradecký kraj",(IF(AND(I3970&gt;=54301,I3970&lt;=54303),"Královéhradecký kraj","0")))))))))))))))))))))))))))))))))))))))))))))))</f>
        <v>Kraj Vysočina</v>
      </c>
      <c r="AD3970" t="s">
        <v>998</v>
      </c>
      <c r="AE3970" t="s">
        <v>998</v>
      </c>
      <c r="AF3970" t="s">
        <v>998</v>
      </c>
      <c r="AG3970" s="107">
        <v>0</v>
      </c>
      <c r="AH3970" s="107">
        <v>0</v>
      </c>
      <c r="AI3970" s="107">
        <v>0</v>
      </c>
      <c r="AJ3970" t="s">
        <v>1012</v>
      </c>
    </row>
    <row r="3971" spans="1:37" x14ac:dyDescent="0.45">
      <c r="A3971" t="s">
        <v>1349</v>
      </c>
      <c r="B3971" t="s">
        <v>3031</v>
      </c>
      <c r="C3971" t="s">
        <v>1002</v>
      </c>
      <c r="D3971" t="s">
        <v>3036</v>
      </c>
      <c r="E3971" t="s">
        <v>992</v>
      </c>
      <c r="F3971" t="s">
        <v>3037</v>
      </c>
      <c r="G3971">
        <v>20</v>
      </c>
      <c r="H3971" t="s">
        <v>2488</v>
      </c>
      <c r="I3971">
        <v>67401</v>
      </c>
      <c r="K3971" t="s">
        <v>3038</v>
      </c>
      <c r="L3971" s="106">
        <v>28963</v>
      </c>
      <c r="M3971">
        <v>14629930</v>
      </c>
      <c r="N3971" t="s">
        <v>996</v>
      </c>
      <c r="O3971" t="s">
        <v>12</v>
      </c>
      <c r="P3971" t="s">
        <v>997</v>
      </c>
      <c r="R3971" s="109" t="str">
        <f>IF(OR(P3971="SB",Q3971="SB"),"SB",0)</f>
        <v>SB</v>
      </c>
      <c r="T3971" s="110" t="s">
        <v>998</v>
      </c>
      <c r="V3971" s="113" t="str">
        <f>IF(AND(I3971&gt;=10000,I3971&lt;=19900),"Praha",(IF(AND(I3971&gt;=25001,I3971&lt;=29501),"Středočeský kraj",(IF(AND(I3971&gt;=30100,I3971&lt;=34972),"Středočeský kraj",(IF(AND(I3971&gt;=35002,I3971&lt;=36271),"Karlovarský kraj",(IF(AND(I3971&gt;=37001,I3971&lt;=39201),"Jihočeský kraj",(IF(AND(I3971&gt;=39701,I3971&lt;=39901),"Jihočeský kraj",(IF(AND(I3971&gt;=39301,I3971&lt;=39601),"Kraj Vysočina",(IF(AND(I3971&gt;=58001,I3971&lt;=59501),"Kraj Vysočina",(IF(AND(I3971&gt;=67401,I3971&lt;=67602),"Kraj Vysočina",(IF(AND(I3971&gt;=40001,I3971&lt;=44101),"Ústecký kraj",(IF(AND(I3971&gt;=46001,I3971&lt;=47201),"Liberecký kraj",(IF(AND(I3971&gt;=51202,I3971&lt;=51401),"Liberecký kraj",(IF(AND(I3971&gt;=53002,I3971&lt;=53976),"Pardubický kraj",(IF(AND(I3971&gt;=56002,I3971&lt;=57201),"Pardubický kraj",(IF(AND(I3971&gt;=60200,I3971&lt;=67201),"Jihomoravský kraj",(IF(AND(I3971&gt;=67801,I3971&lt;=68501),"Jihomoravský kraj",(IF(AND(I3971&gt;=69002,I3971&lt;=69801),"Jihomoravský kraj",(IF(AND(I3971&gt;=68601,I3971&lt;=68801),"Zlínský kraj",(IF(AND(I3971&gt;=75501,I3971&lt;=76901),"Zlínský kraj",(IF(AND(I3971&gt;=70030,I3971&lt;=74901),"Moravskoslezský kraj",(IF(AND(I3971&gt;=75000,I3971&lt;=75368),"Olomoucký kraj",(IF(AND(I3971&gt;=77200,I3971&lt;=79862),"Olomoucký kraj",(IF(AND(I3971&gt;=50011,I3971&lt;=50301),"Královéhradecký kraj",(IF(AND(I3971&gt;=54301,I3971&lt;=54303),"Královéhradecký kraj","0")))))))))))))))))))))))))))))))))))))))))))))))</f>
        <v>Kraj Vysočina</v>
      </c>
      <c r="AB3971" t="s">
        <v>998</v>
      </c>
      <c r="AD3971" t="s">
        <v>998</v>
      </c>
      <c r="AE3971" t="s">
        <v>998</v>
      </c>
      <c r="AF3971" t="s">
        <v>998</v>
      </c>
      <c r="AG3971" s="107">
        <v>0</v>
      </c>
      <c r="AH3971" s="107">
        <v>0</v>
      </c>
      <c r="AI3971" s="107">
        <v>0</v>
      </c>
      <c r="AJ3971" t="s">
        <v>1012</v>
      </c>
    </row>
    <row r="3972" spans="1:37" x14ac:dyDescent="0.45">
      <c r="A3972" t="s">
        <v>1037</v>
      </c>
      <c r="B3972" t="s">
        <v>5083</v>
      </c>
      <c r="C3972" t="s">
        <v>990</v>
      </c>
      <c r="D3972" t="s">
        <v>5084</v>
      </c>
      <c r="E3972" t="s">
        <v>992</v>
      </c>
      <c r="F3972" t="s">
        <v>3420</v>
      </c>
      <c r="G3972">
        <v>983</v>
      </c>
      <c r="H3972" t="s">
        <v>2488</v>
      </c>
      <c r="I3972">
        <v>67401</v>
      </c>
      <c r="K3972" t="s">
        <v>5085</v>
      </c>
      <c r="L3972" s="106">
        <v>38680</v>
      </c>
      <c r="M3972">
        <v>14614166</v>
      </c>
      <c r="N3972" t="s">
        <v>996</v>
      </c>
      <c r="O3972" t="s">
        <v>12</v>
      </c>
      <c r="P3972" t="s">
        <v>997</v>
      </c>
      <c r="R3972" s="109" t="str">
        <f>IF(OR(P3972="SB",Q3972="SB"),"SB",0)</f>
        <v>SB</v>
      </c>
      <c r="T3972" s="110" t="s">
        <v>998</v>
      </c>
      <c r="V3972" s="113" t="str">
        <f>IF(AND(I3972&gt;=10000,I3972&lt;=19900),"Praha",(IF(AND(I3972&gt;=25001,I3972&lt;=29501),"Středočeský kraj",(IF(AND(I3972&gt;=30100,I3972&lt;=34972),"Středočeský kraj",(IF(AND(I3972&gt;=35002,I3972&lt;=36271),"Karlovarský kraj",(IF(AND(I3972&gt;=37001,I3972&lt;=39201),"Jihočeský kraj",(IF(AND(I3972&gt;=39701,I3972&lt;=39901),"Jihočeský kraj",(IF(AND(I3972&gt;=39301,I3972&lt;=39601),"Kraj Vysočina",(IF(AND(I3972&gt;=58001,I3972&lt;=59501),"Kraj Vysočina",(IF(AND(I3972&gt;=67401,I3972&lt;=67602),"Kraj Vysočina",(IF(AND(I3972&gt;=40001,I3972&lt;=44101),"Ústecký kraj",(IF(AND(I3972&gt;=46001,I3972&lt;=47201),"Liberecký kraj",(IF(AND(I3972&gt;=51202,I3972&lt;=51401),"Liberecký kraj",(IF(AND(I3972&gt;=53002,I3972&lt;=53976),"Pardubický kraj",(IF(AND(I3972&gt;=56002,I3972&lt;=57201),"Pardubický kraj",(IF(AND(I3972&gt;=60200,I3972&lt;=67201),"Jihomoravský kraj",(IF(AND(I3972&gt;=67801,I3972&lt;=68501),"Jihomoravský kraj",(IF(AND(I3972&gt;=69002,I3972&lt;=69801),"Jihomoravský kraj",(IF(AND(I3972&gt;=68601,I3972&lt;=68801),"Zlínský kraj",(IF(AND(I3972&gt;=75501,I3972&lt;=76901),"Zlínský kraj",(IF(AND(I3972&gt;=70030,I3972&lt;=74901),"Moravskoslezský kraj",(IF(AND(I3972&gt;=75000,I3972&lt;=75368),"Olomoucký kraj",(IF(AND(I3972&gt;=77200,I3972&lt;=79862),"Olomoucký kraj",(IF(AND(I3972&gt;=50011,I3972&lt;=50301),"Královéhradecký kraj",(IF(AND(I3972&gt;=54301,I3972&lt;=54303),"Královéhradecký kraj","0")))))))))))))))))))))))))))))))))))))))))))))))</f>
        <v>Kraj Vysočina</v>
      </c>
      <c r="AB3972" t="s">
        <v>998</v>
      </c>
      <c r="AD3972" t="s">
        <v>998</v>
      </c>
      <c r="AE3972" t="s">
        <v>998</v>
      </c>
      <c r="AF3972" t="s">
        <v>998</v>
      </c>
      <c r="AG3972" s="107">
        <v>300</v>
      </c>
      <c r="AH3972" s="107">
        <v>0</v>
      </c>
      <c r="AI3972" s="107">
        <v>0</v>
      </c>
      <c r="AJ3972" t="s">
        <v>999</v>
      </c>
      <c r="AK3972" s="106">
        <v>44924</v>
      </c>
    </row>
    <row r="3973" spans="1:37" x14ac:dyDescent="0.45">
      <c r="A3973" t="s">
        <v>1860</v>
      </c>
      <c r="B3973" t="s">
        <v>5141</v>
      </c>
      <c r="C3973" t="s">
        <v>1002</v>
      </c>
      <c r="D3973" t="s">
        <v>5144</v>
      </c>
      <c r="E3973" t="s">
        <v>992</v>
      </c>
      <c r="F3973" t="s">
        <v>3420</v>
      </c>
      <c r="G3973">
        <v>983</v>
      </c>
      <c r="H3973" t="s">
        <v>2488</v>
      </c>
      <c r="I3973">
        <v>67401</v>
      </c>
      <c r="K3973" t="s">
        <v>5145</v>
      </c>
      <c r="L3973" s="106">
        <v>38234</v>
      </c>
      <c r="M3973">
        <v>14613661</v>
      </c>
      <c r="N3973" t="s">
        <v>996</v>
      </c>
      <c r="O3973" t="s">
        <v>12</v>
      </c>
      <c r="P3973" t="s">
        <v>997</v>
      </c>
      <c r="R3973" s="109" t="str">
        <f>IF(OR(P3973="SB",Q3973="SB"),"SB",0)</f>
        <v>SB</v>
      </c>
      <c r="T3973" s="110" t="s">
        <v>998</v>
      </c>
      <c r="V3973" s="113" t="str">
        <f>IF(AND(I3973&gt;=10000,I3973&lt;=19900),"Praha",(IF(AND(I3973&gt;=25001,I3973&lt;=29501),"Středočeský kraj",(IF(AND(I3973&gt;=30100,I3973&lt;=34972),"Středočeský kraj",(IF(AND(I3973&gt;=35002,I3973&lt;=36271),"Karlovarský kraj",(IF(AND(I3973&gt;=37001,I3973&lt;=39201),"Jihočeský kraj",(IF(AND(I3973&gt;=39701,I3973&lt;=39901),"Jihočeský kraj",(IF(AND(I3973&gt;=39301,I3973&lt;=39601),"Kraj Vysočina",(IF(AND(I3973&gt;=58001,I3973&lt;=59501),"Kraj Vysočina",(IF(AND(I3973&gt;=67401,I3973&lt;=67602),"Kraj Vysočina",(IF(AND(I3973&gt;=40001,I3973&lt;=44101),"Ústecký kraj",(IF(AND(I3973&gt;=46001,I3973&lt;=47201),"Liberecký kraj",(IF(AND(I3973&gt;=51202,I3973&lt;=51401),"Liberecký kraj",(IF(AND(I3973&gt;=53002,I3973&lt;=53976),"Pardubický kraj",(IF(AND(I3973&gt;=56002,I3973&lt;=57201),"Pardubický kraj",(IF(AND(I3973&gt;=60200,I3973&lt;=67201),"Jihomoravský kraj",(IF(AND(I3973&gt;=67801,I3973&lt;=68501),"Jihomoravský kraj",(IF(AND(I3973&gt;=69002,I3973&lt;=69801),"Jihomoravský kraj",(IF(AND(I3973&gt;=68601,I3973&lt;=68801),"Zlínský kraj",(IF(AND(I3973&gt;=75501,I3973&lt;=76901),"Zlínský kraj",(IF(AND(I3973&gt;=70030,I3973&lt;=74901),"Moravskoslezský kraj",(IF(AND(I3973&gt;=75000,I3973&lt;=75368),"Olomoucký kraj",(IF(AND(I3973&gt;=77200,I3973&lt;=79862),"Olomoucký kraj",(IF(AND(I3973&gt;=50011,I3973&lt;=50301),"Královéhradecký kraj",(IF(AND(I3973&gt;=54301,I3973&lt;=54303),"Královéhradecký kraj","0")))))))))))))))))))))))))))))))))))))))))))))))</f>
        <v>Kraj Vysočina</v>
      </c>
      <c r="AB3973" t="s">
        <v>998</v>
      </c>
      <c r="AD3973" t="s">
        <v>998</v>
      </c>
      <c r="AE3973" t="s">
        <v>998</v>
      </c>
      <c r="AF3973" t="s">
        <v>998</v>
      </c>
      <c r="AG3973" s="107">
        <v>300</v>
      </c>
      <c r="AH3973" s="107">
        <v>0</v>
      </c>
      <c r="AI3973" s="107">
        <v>0</v>
      </c>
      <c r="AJ3973" t="s">
        <v>999</v>
      </c>
      <c r="AK3973" s="106">
        <v>44924</v>
      </c>
    </row>
    <row r="3974" spans="1:37" x14ac:dyDescent="0.45">
      <c r="A3974" t="s">
        <v>2033</v>
      </c>
      <c r="B3974" t="s">
        <v>3093</v>
      </c>
      <c r="C3974" t="s">
        <v>990</v>
      </c>
      <c r="D3974" t="s">
        <v>13361</v>
      </c>
      <c r="E3974" t="s">
        <v>992</v>
      </c>
      <c r="F3974" t="s">
        <v>13362</v>
      </c>
      <c r="G3974">
        <v>208</v>
      </c>
      <c r="H3974" t="s">
        <v>2488</v>
      </c>
      <c r="I3974">
        <v>67401</v>
      </c>
      <c r="J3974" s="108">
        <v>777565959</v>
      </c>
      <c r="K3974" t="s">
        <v>13363</v>
      </c>
      <c r="L3974" s="106">
        <v>27818</v>
      </c>
      <c r="M3974">
        <v>16063308</v>
      </c>
      <c r="N3974" t="s">
        <v>1614</v>
      </c>
      <c r="O3974" t="s">
        <v>1101</v>
      </c>
      <c r="P3974" t="s">
        <v>997</v>
      </c>
      <c r="R3974" s="109" t="str">
        <f>IF(OR(P3974="SB",Q3974="SB"),"SB",0)</f>
        <v>SB</v>
      </c>
      <c r="T3974" s="110" t="s">
        <v>998</v>
      </c>
      <c r="V3974" s="113" t="str">
        <f>IF(AND(I3974&gt;=10000,I3974&lt;=19900),"Praha",(IF(AND(I3974&gt;=25001,I3974&lt;=29501),"Středočeský kraj",(IF(AND(I3974&gt;=30100,I3974&lt;=34972),"Středočeský kraj",(IF(AND(I3974&gt;=35002,I3974&lt;=36271),"Karlovarský kraj",(IF(AND(I3974&gt;=37001,I3974&lt;=39201),"Jihočeský kraj",(IF(AND(I3974&gt;=39701,I3974&lt;=39901),"Jihočeský kraj",(IF(AND(I3974&gt;=39301,I3974&lt;=39601),"Kraj Vysočina",(IF(AND(I3974&gt;=58001,I3974&lt;=59501),"Kraj Vysočina",(IF(AND(I3974&gt;=67401,I3974&lt;=67602),"Kraj Vysočina",(IF(AND(I3974&gt;=40001,I3974&lt;=44101),"Ústecký kraj",(IF(AND(I3974&gt;=46001,I3974&lt;=47201),"Liberecký kraj",(IF(AND(I3974&gt;=51202,I3974&lt;=51401),"Liberecký kraj",(IF(AND(I3974&gt;=53002,I3974&lt;=53976),"Pardubický kraj",(IF(AND(I3974&gt;=56002,I3974&lt;=57201),"Pardubický kraj",(IF(AND(I3974&gt;=60200,I3974&lt;=67201),"Jihomoravský kraj",(IF(AND(I3974&gt;=67801,I3974&lt;=68501),"Jihomoravský kraj",(IF(AND(I3974&gt;=69002,I3974&lt;=69801),"Jihomoravský kraj",(IF(AND(I3974&gt;=68601,I3974&lt;=68801),"Zlínský kraj",(IF(AND(I3974&gt;=75501,I3974&lt;=76901),"Zlínský kraj",(IF(AND(I3974&gt;=70030,I3974&lt;=74901),"Moravskoslezský kraj",(IF(AND(I3974&gt;=75000,I3974&lt;=75368),"Olomoucký kraj",(IF(AND(I3974&gt;=77200,I3974&lt;=79862),"Olomoucký kraj",(IF(AND(I3974&gt;=50011,I3974&lt;=50301),"Královéhradecký kraj",(IF(AND(I3974&gt;=54301,I3974&lt;=54303),"Královéhradecký kraj","0")))))))))))))))))))))))))))))))))))))))))))))))</f>
        <v>Kraj Vysočina</v>
      </c>
      <c r="AB3974" t="s">
        <v>998</v>
      </c>
      <c r="AD3974" t="s">
        <v>998</v>
      </c>
      <c r="AE3974" t="s">
        <v>998</v>
      </c>
      <c r="AF3974" t="s">
        <v>998</v>
      </c>
      <c r="AG3974" s="107">
        <v>300</v>
      </c>
      <c r="AH3974" s="107">
        <v>0</v>
      </c>
      <c r="AI3974" s="107">
        <v>0</v>
      </c>
      <c r="AJ3974" t="s">
        <v>999</v>
      </c>
      <c r="AK3974" s="106">
        <v>44845</v>
      </c>
    </row>
    <row r="3975" spans="1:37" x14ac:dyDescent="0.45">
      <c r="A3975" t="s">
        <v>1206</v>
      </c>
      <c r="B3975" t="s">
        <v>13384</v>
      </c>
      <c r="C3975" t="s">
        <v>1002</v>
      </c>
      <c r="D3975" t="s">
        <v>13385</v>
      </c>
      <c r="E3975" t="s">
        <v>992</v>
      </c>
      <c r="F3975" t="s">
        <v>13362</v>
      </c>
      <c r="G3975">
        <v>2</v>
      </c>
      <c r="H3975" t="s">
        <v>2488</v>
      </c>
      <c r="I3975">
        <v>67401</v>
      </c>
      <c r="J3975" s="108">
        <v>777565959</v>
      </c>
      <c r="K3975" t="s">
        <v>13363</v>
      </c>
      <c r="L3975" s="106">
        <v>26341</v>
      </c>
      <c r="M3975">
        <v>16063409</v>
      </c>
      <c r="N3975" t="s">
        <v>1614</v>
      </c>
      <c r="O3975" t="s">
        <v>1101</v>
      </c>
      <c r="P3975" t="s">
        <v>997</v>
      </c>
      <c r="R3975" s="109" t="str">
        <f>IF(OR(P3975="SB",Q3975="SB"),"SB",0)</f>
        <v>SB</v>
      </c>
      <c r="T3975" s="110" t="s">
        <v>998</v>
      </c>
      <c r="V3975" s="113" t="str">
        <f>IF(AND(I3975&gt;=10000,I3975&lt;=19900),"Praha",(IF(AND(I3975&gt;=25001,I3975&lt;=29501),"Středočeský kraj",(IF(AND(I3975&gt;=30100,I3975&lt;=34972),"Středočeský kraj",(IF(AND(I3975&gt;=35002,I3975&lt;=36271),"Karlovarský kraj",(IF(AND(I3975&gt;=37001,I3975&lt;=39201),"Jihočeský kraj",(IF(AND(I3975&gt;=39701,I3975&lt;=39901),"Jihočeský kraj",(IF(AND(I3975&gt;=39301,I3975&lt;=39601),"Kraj Vysočina",(IF(AND(I3975&gt;=58001,I3975&lt;=59501),"Kraj Vysočina",(IF(AND(I3975&gt;=67401,I3975&lt;=67602),"Kraj Vysočina",(IF(AND(I3975&gt;=40001,I3975&lt;=44101),"Ústecký kraj",(IF(AND(I3975&gt;=46001,I3975&lt;=47201),"Liberecký kraj",(IF(AND(I3975&gt;=51202,I3975&lt;=51401),"Liberecký kraj",(IF(AND(I3975&gt;=53002,I3975&lt;=53976),"Pardubický kraj",(IF(AND(I3975&gt;=56002,I3975&lt;=57201),"Pardubický kraj",(IF(AND(I3975&gt;=60200,I3975&lt;=67201),"Jihomoravský kraj",(IF(AND(I3975&gt;=67801,I3975&lt;=68501),"Jihomoravský kraj",(IF(AND(I3975&gt;=69002,I3975&lt;=69801),"Jihomoravský kraj",(IF(AND(I3975&gt;=68601,I3975&lt;=68801),"Zlínský kraj",(IF(AND(I3975&gt;=75501,I3975&lt;=76901),"Zlínský kraj",(IF(AND(I3975&gt;=70030,I3975&lt;=74901),"Moravskoslezský kraj",(IF(AND(I3975&gt;=75000,I3975&lt;=75368),"Olomoucký kraj",(IF(AND(I3975&gt;=77200,I3975&lt;=79862),"Olomoucký kraj",(IF(AND(I3975&gt;=50011,I3975&lt;=50301),"Královéhradecký kraj",(IF(AND(I3975&gt;=54301,I3975&lt;=54303),"Královéhradecký kraj","0")))))))))))))))))))))))))))))))))))))))))))))))</f>
        <v>Kraj Vysočina</v>
      </c>
      <c r="AB3975" t="s">
        <v>998</v>
      </c>
      <c r="AD3975" t="s">
        <v>998</v>
      </c>
      <c r="AE3975" t="s">
        <v>998</v>
      </c>
      <c r="AF3975" t="s">
        <v>998</v>
      </c>
      <c r="AG3975" s="107">
        <v>300</v>
      </c>
      <c r="AH3975" s="107">
        <v>0</v>
      </c>
      <c r="AI3975" s="107">
        <v>0</v>
      </c>
      <c r="AJ3975" t="s">
        <v>999</v>
      </c>
      <c r="AK3975" s="106">
        <v>44845</v>
      </c>
    </row>
    <row r="3976" spans="1:37" x14ac:dyDescent="0.45">
      <c r="A3976" t="s">
        <v>1226</v>
      </c>
      <c r="B3976" t="s">
        <v>13384</v>
      </c>
      <c r="C3976" t="s">
        <v>1002</v>
      </c>
      <c r="D3976" t="s">
        <v>13386</v>
      </c>
      <c r="E3976" t="s">
        <v>992</v>
      </c>
      <c r="F3976" t="s">
        <v>13362</v>
      </c>
      <c r="G3976">
        <v>2</v>
      </c>
      <c r="H3976" t="s">
        <v>2488</v>
      </c>
      <c r="I3976">
        <v>67401</v>
      </c>
      <c r="J3976" s="108">
        <v>777565959</v>
      </c>
      <c r="K3976" t="s">
        <v>13363</v>
      </c>
      <c r="L3976" s="106">
        <v>39616</v>
      </c>
      <c r="M3976">
        <v>16063207</v>
      </c>
      <c r="N3976" t="s">
        <v>1614</v>
      </c>
      <c r="O3976" t="s">
        <v>1101</v>
      </c>
      <c r="P3976" t="s">
        <v>997</v>
      </c>
      <c r="R3976" s="109" t="str">
        <f>IF(OR(P3976="SB",Q3976="SB"),"SB",0)</f>
        <v>SB</v>
      </c>
      <c r="T3976" s="110" t="s">
        <v>998</v>
      </c>
      <c r="V3976" s="113" t="str">
        <f>IF(AND(I3976&gt;=10000,I3976&lt;=19900),"Praha",(IF(AND(I3976&gt;=25001,I3976&lt;=29501),"Středočeský kraj",(IF(AND(I3976&gt;=30100,I3976&lt;=34972),"Středočeský kraj",(IF(AND(I3976&gt;=35002,I3976&lt;=36271),"Karlovarský kraj",(IF(AND(I3976&gt;=37001,I3976&lt;=39201),"Jihočeský kraj",(IF(AND(I3976&gt;=39701,I3976&lt;=39901),"Jihočeský kraj",(IF(AND(I3976&gt;=39301,I3976&lt;=39601),"Kraj Vysočina",(IF(AND(I3976&gt;=58001,I3976&lt;=59501),"Kraj Vysočina",(IF(AND(I3976&gt;=67401,I3976&lt;=67602),"Kraj Vysočina",(IF(AND(I3976&gt;=40001,I3976&lt;=44101),"Ústecký kraj",(IF(AND(I3976&gt;=46001,I3976&lt;=47201),"Liberecký kraj",(IF(AND(I3976&gt;=51202,I3976&lt;=51401),"Liberecký kraj",(IF(AND(I3976&gt;=53002,I3976&lt;=53976),"Pardubický kraj",(IF(AND(I3976&gt;=56002,I3976&lt;=57201),"Pardubický kraj",(IF(AND(I3976&gt;=60200,I3976&lt;=67201),"Jihomoravský kraj",(IF(AND(I3976&gt;=67801,I3976&lt;=68501),"Jihomoravský kraj",(IF(AND(I3976&gt;=69002,I3976&lt;=69801),"Jihomoravský kraj",(IF(AND(I3976&gt;=68601,I3976&lt;=68801),"Zlínský kraj",(IF(AND(I3976&gt;=75501,I3976&lt;=76901),"Zlínský kraj",(IF(AND(I3976&gt;=70030,I3976&lt;=74901),"Moravskoslezský kraj",(IF(AND(I3976&gt;=75000,I3976&lt;=75368),"Olomoucký kraj",(IF(AND(I3976&gt;=77200,I3976&lt;=79862),"Olomoucký kraj",(IF(AND(I3976&gt;=50011,I3976&lt;=50301),"Královéhradecký kraj",(IF(AND(I3976&gt;=54301,I3976&lt;=54303),"Královéhradecký kraj","0")))))))))))))))))))))))))))))))))))))))))))))))</f>
        <v>Kraj Vysočina</v>
      </c>
      <c r="AB3976" t="s">
        <v>998</v>
      </c>
      <c r="AD3976" t="s">
        <v>998</v>
      </c>
      <c r="AE3976" t="s">
        <v>998</v>
      </c>
      <c r="AF3976" t="s">
        <v>998</v>
      </c>
      <c r="AG3976" s="107">
        <v>300</v>
      </c>
      <c r="AH3976" s="107">
        <v>0</v>
      </c>
      <c r="AI3976" s="107">
        <v>0</v>
      </c>
      <c r="AJ3976" t="s">
        <v>999</v>
      </c>
      <c r="AK3976" s="106">
        <v>44845</v>
      </c>
    </row>
    <row r="3977" spans="1:37" x14ac:dyDescent="0.45">
      <c r="A3977" t="s">
        <v>1133</v>
      </c>
      <c r="B3977" t="s">
        <v>13566</v>
      </c>
      <c r="C3977" t="s">
        <v>990</v>
      </c>
      <c r="D3977" t="s">
        <v>13570</v>
      </c>
      <c r="E3977" t="s">
        <v>992</v>
      </c>
      <c r="F3977" t="s">
        <v>13571</v>
      </c>
      <c r="G3977">
        <v>11</v>
      </c>
      <c r="H3977" t="s">
        <v>2488</v>
      </c>
      <c r="I3977">
        <v>67401</v>
      </c>
      <c r="K3977" t="s">
        <v>13572</v>
      </c>
      <c r="L3977" s="106">
        <v>34283</v>
      </c>
      <c r="M3977">
        <v>13410760</v>
      </c>
      <c r="N3977" t="s">
        <v>996</v>
      </c>
      <c r="O3977" t="s">
        <v>12</v>
      </c>
      <c r="P3977" t="s">
        <v>997</v>
      </c>
      <c r="R3977" s="109" t="str">
        <f>IF(OR(P3977="SB",Q3977="SB"),"SB",0)</f>
        <v>SB</v>
      </c>
      <c r="T3977" s="110" t="s">
        <v>998</v>
      </c>
      <c r="V3977" s="113" t="str">
        <f>IF(AND(I3977&gt;=10000,I3977&lt;=19900),"Praha",(IF(AND(I3977&gt;=25001,I3977&lt;=29501),"Středočeský kraj",(IF(AND(I3977&gt;=30100,I3977&lt;=34972),"Středočeský kraj",(IF(AND(I3977&gt;=35002,I3977&lt;=36271),"Karlovarský kraj",(IF(AND(I3977&gt;=37001,I3977&lt;=39201),"Jihočeský kraj",(IF(AND(I3977&gt;=39701,I3977&lt;=39901),"Jihočeský kraj",(IF(AND(I3977&gt;=39301,I3977&lt;=39601),"Kraj Vysočina",(IF(AND(I3977&gt;=58001,I3977&lt;=59501),"Kraj Vysočina",(IF(AND(I3977&gt;=67401,I3977&lt;=67602),"Kraj Vysočina",(IF(AND(I3977&gt;=40001,I3977&lt;=44101),"Ústecký kraj",(IF(AND(I3977&gt;=46001,I3977&lt;=47201),"Liberecký kraj",(IF(AND(I3977&gt;=51202,I3977&lt;=51401),"Liberecký kraj",(IF(AND(I3977&gt;=53002,I3977&lt;=53976),"Pardubický kraj",(IF(AND(I3977&gt;=56002,I3977&lt;=57201),"Pardubický kraj",(IF(AND(I3977&gt;=60200,I3977&lt;=67201),"Jihomoravský kraj",(IF(AND(I3977&gt;=67801,I3977&lt;=68501),"Jihomoravský kraj",(IF(AND(I3977&gt;=69002,I3977&lt;=69801),"Jihomoravský kraj",(IF(AND(I3977&gt;=68601,I3977&lt;=68801),"Zlínský kraj",(IF(AND(I3977&gt;=75501,I3977&lt;=76901),"Zlínský kraj",(IF(AND(I3977&gt;=70030,I3977&lt;=74901),"Moravskoslezský kraj",(IF(AND(I3977&gt;=75000,I3977&lt;=75368),"Olomoucký kraj",(IF(AND(I3977&gt;=77200,I3977&lt;=79862),"Olomoucký kraj",(IF(AND(I3977&gt;=50011,I3977&lt;=50301),"Královéhradecký kraj",(IF(AND(I3977&gt;=54301,I3977&lt;=54303),"Královéhradecký kraj","0")))))))))))))))))))))))))))))))))))))))))))))))</f>
        <v>Kraj Vysočina</v>
      </c>
      <c r="AB3977" t="s">
        <v>998</v>
      </c>
      <c r="AD3977" t="s">
        <v>998</v>
      </c>
      <c r="AE3977" t="s">
        <v>998</v>
      </c>
      <c r="AF3977" t="s">
        <v>998</v>
      </c>
      <c r="AG3977" s="107">
        <v>0</v>
      </c>
      <c r="AH3977" s="107">
        <v>0</v>
      </c>
      <c r="AI3977" s="107">
        <v>0</v>
      </c>
      <c r="AJ3977" t="s">
        <v>1012</v>
      </c>
    </row>
    <row r="3978" spans="1:37" x14ac:dyDescent="0.45">
      <c r="A3978" t="s">
        <v>1169</v>
      </c>
      <c r="B3978" t="s">
        <v>16418</v>
      </c>
      <c r="C3978" t="s">
        <v>990</v>
      </c>
      <c r="D3978" t="s">
        <v>16448</v>
      </c>
      <c r="E3978" t="s">
        <v>992</v>
      </c>
      <c r="F3978" t="s">
        <v>1800</v>
      </c>
      <c r="G3978">
        <v>390</v>
      </c>
      <c r="H3978" t="s">
        <v>1800</v>
      </c>
      <c r="I3978">
        <v>67401</v>
      </c>
      <c r="J3978">
        <v>775374500</v>
      </c>
      <c r="K3978" t="s">
        <v>16449</v>
      </c>
      <c r="L3978" s="106">
        <v>35256</v>
      </c>
      <c r="M3978">
        <v>13036302</v>
      </c>
      <c r="N3978" t="s">
        <v>996</v>
      </c>
      <c r="O3978" t="s">
        <v>12</v>
      </c>
      <c r="P3978" t="s">
        <v>997</v>
      </c>
      <c r="R3978" s="109" t="str">
        <f>IF(OR(P3978="SB",Q3978="SB"),"SB",0)</f>
        <v>SB</v>
      </c>
      <c r="T3978" s="110" t="s">
        <v>998</v>
      </c>
      <c r="V3978" s="113" t="str">
        <f>IF(AND(I3978&gt;=10000,I3978&lt;=19900),"Praha",(IF(AND(I3978&gt;=25001,I3978&lt;=29501),"Středočeský kraj",(IF(AND(I3978&gt;=30100,I3978&lt;=34972),"Středočeský kraj",(IF(AND(I3978&gt;=35002,I3978&lt;=36271),"Karlovarský kraj",(IF(AND(I3978&gt;=37001,I3978&lt;=39201),"Jihočeský kraj",(IF(AND(I3978&gt;=39701,I3978&lt;=39901),"Jihočeský kraj",(IF(AND(I3978&gt;=39301,I3978&lt;=39601),"Kraj Vysočina",(IF(AND(I3978&gt;=58001,I3978&lt;=59501),"Kraj Vysočina",(IF(AND(I3978&gt;=67401,I3978&lt;=67602),"Kraj Vysočina",(IF(AND(I3978&gt;=40001,I3978&lt;=44101),"Ústecký kraj",(IF(AND(I3978&gt;=46001,I3978&lt;=47201),"Liberecký kraj",(IF(AND(I3978&gt;=51202,I3978&lt;=51401),"Liberecký kraj",(IF(AND(I3978&gt;=53002,I3978&lt;=53976),"Pardubický kraj",(IF(AND(I3978&gt;=56002,I3978&lt;=57201),"Pardubický kraj",(IF(AND(I3978&gt;=60200,I3978&lt;=67201),"Jihomoravský kraj",(IF(AND(I3978&gt;=67801,I3978&lt;=68501),"Jihomoravský kraj",(IF(AND(I3978&gt;=69002,I3978&lt;=69801),"Jihomoravský kraj",(IF(AND(I3978&gt;=68601,I3978&lt;=68801),"Zlínský kraj",(IF(AND(I3978&gt;=75501,I3978&lt;=76901),"Zlínský kraj",(IF(AND(I3978&gt;=70030,I3978&lt;=74901),"Moravskoslezský kraj",(IF(AND(I3978&gt;=75000,I3978&lt;=75368),"Olomoucký kraj",(IF(AND(I3978&gt;=77200,I3978&lt;=79862),"Olomoucký kraj",(IF(AND(I3978&gt;=50011,I3978&lt;=50301),"Královéhradecký kraj",(IF(AND(I3978&gt;=54301,I3978&lt;=54303),"Královéhradecký kraj","0")))))))))))))))))))))))))))))))))))))))))))))))</f>
        <v>Kraj Vysočina</v>
      </c>
      <c r="AB3978" t="s">
        <v>998</v>
      </c>
      <c r="AD3978" t="s">
        <v>998</v>
      </c>
      <c r="AE3978" t="s">
        <v>998</v>
      </c>
      <c r="AF3978" t="s">
        <v>998</v>
      </c>
      <c r="AG3978" s="107">
        <v>0</v>
      </c>
      <c r="AH3978" s="107">
        <v>0</v>
      </c>
      <c r="AI3978" s="107">
        <v>0</v>
      </c>
      <c r="AJ3978" t="s">
        <v>1012</v>
      </c>
    </row>
    <row r="3979" spans="1:37" x14ac:dyDescent="0.45">
      <c r="A3979" t="s">
        <v>1111</v>
      </c>
      <c r="B3979" t="s">
        <v>13383</v>
      </c>
      <c r="C3979" t="s">
        <v>1002</v>
      </c>
      <c r="D3979" t="s">
        <v>18822</v>
      </c>
      <c r="E3979" t="s">
        <v>992</v>
      </c>
      <c r="F3979" t="s">
        <v>3861</v>
      </c>
      <c r="G3979">
        <v>17</v>
      </c>
      <c r="H3979" t="s">
        <v>2488</v>
      </c>
      <c r="I3979">
        <v>67401</v>
      </c>
      <c r="K3979" t="s">
        <v>18823</v>
      </c>
      <c r="L3979" s="106">
        <v>34273</v>
      </c>
      <c r="M3979">
        <v>14752592</v>
      </c>
      <c r="N3979" t="s">
        <v>996</v>
      </c>
      <c r="O3979" t="s">
        <v>12</v>
      </c>
      <c r="P3979" t="s">
        <v>997</v>
      </c>
      <c r="R3979" s="109" t="str">
        <f>IF(OR(P3979="SB",Q3979="SB"),"SB",0)</f>
        <v>SB</v>
      </c>
      <c r="T3979" s="110" t="s">
        <v>998</v>
      </c>
      <c r="V3979" s="113" t="str">
        <f>IF(AND(I3979&gt;=10000,I3979&lt;=19900),"Praha",(IF(AND(I3979&gt;=25001,I3979&lt;=29501),"Středočeský kraj",(IF(AND(I3979&gt;=30100,I3979&lt;=34972),"Středočeský kraj",(IF(AND(I3979&gt;=35002,I3979&lt;=36271),"Karlovarský kraj",(IF(AND(I3979&gt;=37001,I3979&lt;=39201),"Jihočeský kraj",(IF(AND(I3979&gt;=39701,I3979&lt;=39901),"Jihočeský kraj",(IF(AND(I3979&gt;=39301,I3979&lt;=39601),"Kraj Vysočina",(IF(AND(I3979&gt;=58001,I3979&lt;=59501),"Kraj Vysočina",(IF(AND(I3979&gt;=67401,I3979&lt;=67602),"Kraj Vysočina",(IF(AND(I3979&gt;=40001,I3979&lt;=44101),"Ústecký kraj",(IF(AND(I3979&gt;=46001,I3979&lt;=47201),"Liberecký kraj",(IF(AND(I3979&gt;=51202,I3979&lt;=51401),"Liberecký kraj",(IF(AND(I3979&gt;=53002,I3979&lt;=53976),"Pardubický kraj",(IF(AND(I3979&gt;=56002,I3979&lt;=57201),"Pardubický kraj",(IF(AND(I3979&gt;=60200,I3979&lt;=67201),"Jihomoravský kraj",(IF(AND(I3979&gt;=67801,I3979&lt;=68501),"Jihomoravský kraj",(IF(AND(I3979&gt;=69002,I3979&lt;=69801),"Jihomoravský kraj",(IF(AND(I3979&gt;=68601,I3979&lt;=68801),"Zlínský kraj",(IF(AND(I3979&gt;=75501,I3979&lt;=76901),"Zlínský kraj",(IF(AND(I3979&gt;=70030,I3979&lt;=74901),"Moravskoslezský kraj",(IF(AND(I3979&gt;=75000,I3979&lt;=75368),"Olomoucký kraj",(IF(AND(I3979&gt;=77200,I3979&lt;=79862),"Olomoucký kraj",(IF(AND(I3979&gt;=50011,I3979&lt;=50301),"Královéhradecký kraj",(IF(AND(I3979&gt;=54301,I3979&lt;=54303),"Královéhradecký kraj","0")))))))))))))))))))))))))))))))))))))))))))))))</f>
        <v>Kraj Vysočina</v>
      </c>
      <c r="AB3979" t="s">
        <v>998</v>
      </c>
      <c r="AD3979" t="s">
        <v>998</v>
      </c>
      <c r="AE3979" t="s">
        <v>998</v>
      </c>
      <c r="AF3979" t="s">
        <v>998</v>
      </c>
      <c r="AG3979" s="107">
        <v>0</v>
      </c>
      <c r="AH3979" s="107">
        <v>0</v>
      </c>
      <c r="AI3979" s="107">
        <v>0</v>
      </c>
      <c r="AJ3979" t="s">
        <v>1012</v>
      </c>
    </row>
    <row r="3980" spans="1:37" x14ac:dyDescent="0.45">
      <c r="A3980" t="s">
        <v>1035</v>
      </c>
      <c r="B3980" t="s">
        <v>19089</v>
      </c>
      <c r="C3980" t="s">
        <v>1002</v>
      </c>
      <c r="D3980" t="s">
        <v>19090</v>
      </c>
      <c r="E3980" t="s">
        <v>992</v>
      </c>
      <c r="F3980" t="s">
        <v>7959</v>
      </c>
      <c r="G3980">
        <v>25</v>
      </c>
      <c r="H3980" t="s">
        <v>2488</v>
      </c>
      <c r="I3980">
        <v>67401</v>
      </c>
      <c r="K3980" t="s">
        <v>2727</v>
      </c>
      <c r="L3980" s="106">
        <v>38232</v>
      </c>
      <c r="M3980">
        <v>16076543</v>
      </c>
      <c r="N3980" t="s">
        <v>1144</v>
      </c>
      <c r="O3980" t="s">
        <v>12</v>
      </c>
      <c r="P3980" t="s">
        <v>997</v>
      </c>
      <c r="R3980" s="109" t="str">
        <f>IF(OR(P3980="SB",Q3980="SB"),"SB",0)</f>
        <v>SB</v>
      </c>
      <c r="T3980" s="110" t="s">
        <v>998</v>
      </c>
      <c r="V3980" s="113" t="str">
        <f>IF(AND(I3980&gt;=10000,I3980&lt;=19900),"Praha",(IF(AND(I3980&gt;=25001,I3980&lt;=29501),"Středočeský kraj",(IF(AND(I3980&gt;=30100,I3980&lt;=34972),"Středočeský kraj",(IF(AND(I3980&gt;=35002,I3980&lt;=36271),"Karlovarský kraj",(IF(AND(I3980&gt;=37001,I3980&lt;=39201),"Jihočeský kraj",(IF(AND(I3980&gt;=39701,I3980&lt;=39901),"Jihočeský kraj",(IF(AND(I3980&gt;=39301,I3980&lt;=39601),"Kraj Vysočina",(IF(AND(I3980&gt;=58001,I3980&lt;=59501),"Kraj Vysočina",(IF(AND(I3980&gt;=67401,I3980&lt;=67602),"Kraj Vysočina",(IF(AND(I3980&gt;=40001,I3980&lt;=44101),"Ústecký kraj",(IF(AND(I3980&gt;=46001,I3980&lt;=47201),"Liberecký kraj",(IF(AND(I3980&gt;=51202,I3980&lt;=51401),"Liberecký kraj",(IF(AND(I3980&gt;=53002,I3980&lt;=53976),"Pardubický kraj",(IF(AND(I3980&gt;=56002,I3980&lt;=57201),"Pardubický kraj",(IF(AND(I3980&gt;=60200,I3980&lt;=67201),"Jihomoravský kraj",(IF(AND(I3980&gt;=67801,I3980&lt;=68501),"Jihomoravský kraj",(IF(AND(I3980&gt;=69002,I3980&lt;=69801),"Jihomoravský kraj",(IF(AND(I3980&gt;=68601,I3980&lt;=68801),"Zlínský kraj",(IF(AND(I3980&gt;=75501,I3980&lt;=76901),"Zlínský kraj",(IF(AND(I3980&gt;=70030,I3980&lt;=74901),"Moravskoslezský kraj",(IF(AND(I3980&gt;=75000,I3980&lt;=75368),"Olomoucký kraj",(IF(AND(I3980&gt;=77200,I3980&lt;=79862),"Olomoucký kraj",(IF(AND(I3980&gt;=50011,I3980&lt;=50301),"Královéhradecký kraj",(IF(AND(I3980&gt;=54301,I3980&lt;=54303),"Královéhradecký kraj","0")))))))))))))))))))))))))))))))))))))))))))))))</f>
        <v>Kraj Vysočina</v>
      </c>
      <c r="AB3980" t="s">
        <v>998</v>
      </c>
      <c r="AD3980" t="s">
        <v>998</v>
      </c>
      <c r="AE3980" t="s">
        <v>998</v>
      </c>
      <c r="AF3980" t="s">
        <v>998</v>
      </c>
      <c r="AG3980" s="107">
        <v>300</v>
      </c>
      <c r="AH3980" s="107">
        <v>0</v>
      </c>
      <c r="AI3980" s="107">
        <v>0</v>
      </c>
      <c r="AJ3980" t="s">
        <v>999</v>
      </c>
      <c r="AK3980" s="106">
        <v>44877</v>
      </c>
    </row>
    <row r="3981" spans="1:37" x14ac:dyDescent="0.45">
      <c r="A3981" t="s">
        <v>19518</v>
      </c>
      <c r="B3981" t="s">
        <v>19519</v>
      </c>
      <c r="C3981" t="s">
        <v>990</v>
      </c>
      <c r="D3981" t="s">
        <v>19520</v>
      </c>
      <c r="E3981" t="s">
        <v>992</v>
      </c>
      <c r="F3981" t="s">
        <v>19521</v>
      </c>
      <c r="G3981">
        <v>446</v>
      </c>
      <c r="H3981" t="s">
        <v>2488</v>
      </c>
      <c r="I3981">
        <v>67401</v>
      </c>
      <c r="K3981" t="s">
        <v>19522</v>
      </c>
      <c r="L3981" s="106">
        <v>41732</v>
      </c>
      <c r="M3981">
        <v>14667821</v>
      </c>
      <c r="N3981" t="s">
        <v>996</v>
      </c>
      <c r="O3981" t="s">
        <v>12</v>
      </c>
      <c r="P3981" t="s">
        <v>997</v>
      </c>
      <c r="R3981" s="109" t="str">
        <f>IF(OR(P3981="SB",Q3981="SB"),"SB",0)</f>
        <v>SB</v>
      </c>
      <c r="T3981" s="110" t="s">
        <v>998</v>
      </c>
      <c r="V3981" s="113" t="str">
        <f>IF(AND(I3981&gt;=10000,I3981&lt;=19900),"Praha",(IF(AND(I3981&gt;=25001,I3981&lt;=29501),"Středočeský kraj",(IF(AND(I3981&gt;=30100,I3981&lt;=34972),"Středočeský kraj",(IF(AND(I3981&gt;=35002,I3981&lt;=36271),"Karlovarský kraj",(IF(AND(I3981&gt;=37001,I3981&lt;=39201),"Jihočeský kraj",(IF(AND(I3981&gt;=39701,I3981&lt;=39901),"Jihočeský kraj",(IF(AND(I3981&gt;=39301,I3981&lt;=39601),"Kraj Vysočina",(IF(AND(I3981&gt;=58001,I3981&lt;=59501),"Kraj Vysočina",(IF(AND(I3981&gt;=67401,I3981&lt;=67602),"Kraj Vysočina",(IF(AND(I3981&gt;=40001,I3981&lt;=44101),"Ústecký kraj",(IF(AND(I3981&gt;=46001,I3981&lt;=47201),"Liberecký kraj",(IF(AND(I3981&gt;=51202,I3981&lt;=51401),"Liberecký kraj",(IF(AND(I3981&gt;=53002,I3981&lt;=53976),"Pardubický kraj",(IF(AND(I3981&gt;=56002,I3981&lt;=57201),"Pardubický kraj",(IF(AND(I3981&gt;=60200,I3981&lt;=67201),"Jihomoravský kraj",(IF(AND(I3981&gt;=67801,I3981&lt;=68501),"Jihomoravský kraj",(IF(AND(I3981&gt;=69002,I3981&lt;=69801),"Jihomoravský kraj",(IF(AND(I3981&gt;=68601,I3981&lt;=68801),"Zlínský kraj",(IF(AND(I3981&gt;=75501,I3981&lt;=76901),"Zlínský kraj",(IF(AND(I3981&gt;=70030,I3981&lt;=74901),"Moravskoslezský kraj",(IF(AND(I3981&gt;=75000,I3981&lt;=75368),"Olomoucký kraj",(IF(AND(I3981&gt;=77200,I3981&lt;=79862),"Olomoucký kraj",(IF(AND(I3981&gt;=50011,I3981&lt;=50301),"Královéhradecký kraj",(IF(AND(I3981&gt;=54301,I3981&lt;=54303),"Královéhradecký kraj","0")))))))))))))))))))))))))))))))))))))))))))))))</f>
        <v>Kraj Vysočina</v>
      </c>
      <c r="AB3981" t="s">
        <v>998</v>
      </c>
      <c r="AD3981" t="s">
        <v>998</v>
      </c>
      <c r="AE3981" t="s">
        <v>998</v>
      </c>
      <c r="AF3981" t="s">
        <v>998</v>
      </c>
      <c r="AG3981" s="107">
        <v>0</v>
      </c>
      <c r="AH3981" s="107">
        <v>0</v>
      </c>
      <c r="AI3981" s="107">
        <v>0</v>
      </c>
      <c r="AJ3981" t="s">
        <v>1012</v>
      </c>
    </row>
    <row r="3982" spans="1:37" x14ac:dyDescent="0.45">
      <c r="A3982" t="s">
        <v>988</v>
      </c>
      <c r="B3982" t="s">
        <v>19600</v>
      </c>
      <c r="C3982" t="s">
        <v>990</v>
      </c>
      <c r="D3982" t="s">
        <v>19601</v>
      </c>
      <c r="E3982" t="s">
        <v>992</v>
      </c>
      <c r="F3982" t="s">
        <v>19602</v>
      </c>
      <c r="G3982">
        <v>45</v>
      </c>
      <c r="H3982" t="s">
        <v>2488</v>
      </c>
      <c r="I3982">
        <v>67401</v>
      </c>
      <c r="K3982" t="s">
        <v>19603</v>
      </c>
      <c r="L3982" s="106">
        <v>37482</v>
      </c>
      <c r="M3982">
        <v>14593554</v>
      </c>
      <c r="N3982" t="s">
        <v>1144</v>
      </c>
      <c r="O3982" t="s">
        <v>12</v>
      </c>
      <c r="P3982" t="s">
        <v>997</v>
      </c>
      <c r="R3982" s="109" t="str">
        <f>IF(OR(P3982="SB",Q3982="SB"),"SB",0)</f>
        <v>SB</v>
      </c>
      <c r="T3982" s="110" t="s">
        <v>998</v>
      </c>
      <c r="V3982" s="113" t="str">
        <f>IF(AND(I3982&gt;=10000,I3982&lt;=19900),"Praha",(IF(AND(I3982&gt;=25001,I3982&lt;=29501),"Středočeský kraj",(IF(AND(I3982&gt;=30100,I3982&lt;=34972),"Středočeský kraj",(IF(AND(I3982&gt;=35002,I3982&lt;=36271),"Karlovarský kraj",(IF(AND(I3982&gt;=37001,I3982&lt;=39201),"Jihočeský kraj",(IF(AND(I3982&gt;=39701,I3982&lt;=39901),"Jihočeský kraj",(IF(AND(I3982&gt;=39301,I3982&lt;=39601),"Kraj Vysočina",(IF(AND(I3982&gt;=58001,I3982&lt;=59501),"Kraj Vysočina",(IF(AND(I3982&gt;=67401,I3982&lt;=67602),"Kraj Vysočina",(IF(AND(I3982&gt;=40001,I3982&lt;=44101),"Ústecký kraj",(IF(AND(I3982&gt;=46001,I3982&lt;=47201),"Liberecký kraj",(IF(AND(I3982&gt;=51202,I3982&lt;=51401),"Liberecký kraj",(IF(AND(I3982&gt;=53002,I3982&lt;=53976),"Pardubický kraj",(IF(AND(I3982&gt;=56002,I3982&lt;=57201),"Pardubický kraj",(IF(AND(I3982&gt;=60200,I3982&lt;=67201),"Jihomoravský kraj",(IF(AND(I3982&gt;=67801,I3982&lt;=68501),"Jihomoravský kraj",(IF(AND(I3982&gt;=69002,I3982&lt;=69801),"Jihomoravský kraj",(IF(AND(I3982&gt;=68601,I3982&lt;=68801),"Zlínský kraj",(IF(AND(I3982&gt;=75501,I3982&lt;=76901),"Zlínský kraj",(IF(AND(I3982&gt;=70030,I3982&lt;=74901),"Moravskoslezský kraj",(IF(AND(I3982&gt;=75000,I3982&lt;=75368),"Olomoucký kraj",(IF(AND(I3982&gt;=77200,I3982&lt;=79862),"Olomoucký kraj",(IF(AND(I3982&gt;=50011,I3982&lt;=50301),"Královéhradecký kraj",(IF(AND(I3982&gt;=54301,I3982&lt;=54303),"Královéhradecký kraj","0")))))))))))))))))))))))))))))))))))))))))))))))</f>
        <v>Kraj Vysočina</v>
      </c>
      <c r="AB3982" t="s">
        <v>998</v>
      </c>
      <c r="AD3982" t="s">
        <v>998</v>
      </c>
      <c r="AE3982" t="s">
        <v>998</v>
      </c>
      <c r="AF3982" t="s">
        <v>998</v>
      </c>
      <c r="AG3982" s="107">
        <v>300</v>
      </c>
      <c r="AH3982" s="107">
        <v>0</v>
      </c>
      <c r="AI3982" s="107">
        <v>0</v>
      </c>
      <c r="AJ3982" t="s">
        <v>999</v>
      </c>
      <c r="AK3982" s="106">
        <v>44923</v>
      </c>
    </row>
    <row r="3983" spans="1:37" x14ac:dyDescent="0.45">
      <c r="A3983" t="s">
        <v>1124</v>
      </c>
      <c r="B3983" t="s">
        <v>2748</v>
      </c>
      <c r="C3983" t="s">
        <v>990</v>
      </c>
      <c r="D3983" t="s">
        <v>2749</v>
      </c>
      <c r="E3983" t="s">
        <v>992</v>
      </c>
      <c r="F3983" t="s">
        <v>2750</v>
      </c>
      <c r="G3983">
        <v>162</v>
      </c>
      <c r="H3983" t="s">
        <v>2750</v>
      </c>
      <c r="I3983">
        <v>67421</v>
      </c>
      <c r="K3983" t="s">
        <v>2751</v>
      </c>
      <c r="L3983" s="106">
        <v>40565</v>
      </c>
      <c r="M3983">
        <v>14667619</v>
      </c>
      <c r="N3983" t="s">
        <v>996</v>
      </c>
      <c r="O3983" t="s">
        <v>12</v>
      </c>
      <c r="P3983" t="s">
        <v>997</v>
      </c>
      <c r="R3983" s="109" t="str">
        <f>IF(OR(P3983="SB",Q3983="SB"),"SB",0)</f>
        <v>SB</v>
      </c>
      <c r="T3983" s="110" t="s">
        <v>998</v>
      </c>
      <c r="V3983" s="113" t="str">
        <f>IF(AND(I3983&gt;=10000,I3983&lt;=19900),"Praha",(IF(AND(I3983&gt;=25001,I3983&lt;=29501),"Středočeský kraj",(IF(AND(I3983&gt;=30100,I3983&lt;=34972),"Středočeský kraj",(IF(AND(I3983&gt;=35002,I3983&lt;=36271),"Karlovarský kraj",(IF(AND(I3983&gt;=37001,I3983&lt;=39201),"Jihočeský kraj",(IF(AND(I3983&gt;=39701,I3983&lt;=39901),"Jihočeský kraj",(IF(AND(I3983&gt;=39301,I3983&lt;=39601),"Kraj Vysočina",(IF(AND(I3983&gt;=58001,I3983&lt;=59501),"Kraj Vysočina",(IF(AND(I3983&gt;=67401,I3983&lt;=67602),"Kraj Vysočina",(IF(AND(I3983&gt;=40001,I3983&lt;=44101),"Ústecký kraj",(IF(AND(I3983&gt;=46001,I3983&lt;=47201),"Liberecký kraj",(IF(AND(I3983&gt;=51202,I3983&lt;=51401),"Liberecký kraj",(IF(AND(I3983&gt;=53002,I3983&lt;=53976),"Pardubický kraj",(IF(AND(I3983&gt;=56002,I3983&lt;=57201),"Pardubický kraj",(IF(AND(I3983&gt;=60200,I3983&lt;=67201),"Jihomoravský kraj",(IF(AND(I3983&gt;=67801,I3983&lt;=68501),"Jihomoravský kraj",(IF(AND(I3983&gt;=69002,I3983&lt;=69801),"Jihomoravský kraj",(IF(AND(I3983&gt;=68601,I3983&lt;=68801),"Zlínský kraj",(IF(AND(I3983&gt;=75501,I3983&lt;=76901),"Zlínský kraj",(IF(AND(I3983&gt;=70030,I3983&lt;=74901),"Moravskoslezský kraj",(IF(AND(I3983&gt;=75000,I3983&lt;=75368),"Olomoucký kraj",(IF(AND(I3983&gt;=77200,I3983&lt;=79862),"Olomoucký kraj",(IF(AND(I3983&gt;=50011,I3983&lt;=50301),"Královéhradecký kraj",(IF(AND(I3983&gt;=54301,I3983&lt;=54303),"Královéhradecký kraj","0")))))))))))))))))))))))))))))))))))))))))))))))</f>
        <v>Kraj Vysočina</v>
      </c>
      <c r="AB3983" t="s">
        <v>998</v>
      </c>
      <c r="AD3983" t="s">
        <v>998</v>
      </c>
      <c r="AE3983" t="s">
        <v>998</v>
      </c>
      <c r="AF3983" t="s">
        <v>998</v>
      </c>
      <c r="AG3983" s="107">
        <v>300</v>
      </c>
      <c r="AH3983" s="107">
        <v>0</v>
      </c>
      <c r="AI3983" s="107">
        <v>0</v>
      </c>
      <c r="AJ3983" t="s">
        <v>999</v>
      </c>
      <c r="AK3983" s="106">
        <v>44924</v>
      </c>
    </row>
    <row r="3984" spans="1:37" x14ac:dyDescent="0.45">
      <c r="A3984" t="s">
        <v>1076</v>
      </c>
      <c r="B3984" t="s">
        <v>1079</v>
      </c>
      <c r="C3984" t="s">
        <v>990</v>
      </c>
      <c r="D3984" t="s">
        <v>11766</v>
      </c>
      <c r="E3984" t="s">
        <v>992</v>
      </c>
      <c r="F3984" t="s">
        <v>5147</v>
      </c>
      <c r="G3984">
        <v>50</v>
      </c>
      <c r="H3984" t="s">
        <v>5147</v>
      </c>
      <c r="I3984">
        <v>67507</v>
      </c>
      <c r="K3984" t="s">
        <v>11767</v>
      </c>
      <c r="L3984" s="106">
        <v>33982</v>
      </c>
      <c r="M3984">
        <v>13408942</v>
      </c>
      <c r="N3984" t="s">
        <v>996</v>
      </c>
      <c r="O3984" t="s">
        <v>12</v>
      </c>
      <c r="P3984" t="s">
        <v>997</v>
      </c>
      <c r="R3984" s="109" t="str">
        <f>IF(OR(P3984="SB",Q3984="SB"),"SB",0)</f>
        <v>SB</v>
      </c>
      <c r="T3984" s="110" t="s">
        <v>998</v>
      </c>
      <c r="V3984" s="113" t="str">
        <f>IF(AND(I3984&gt;=10000,I3984&lt;=19900),"Praha",(IF(AND(I3984&gt;=25001,I3984&lt;=29501),"Středočeský kraj",(IF(AND(I3984&gt;=30100,I3984&lt;=34972),"Středočeský kraj",(IF(AND(I3984&gt;=35002,I3984&lt;=36271),"Karlovarský kraj",(IF(AND(I3984&gt;=37001,I3984&lt;=39201),"Jihočeský kraj",(IF(AND(I3984&gt;=39701,I3984&lt;=39901),"Jihočeský kraj",(IF(AND(I3984&gt;=39301,I3984&lt;=39601),"Kraj Vysočina",(IF(AND(I3984&gt;=58001,I3984&lt;=59501),"Kraj Vysočina",(IF(AND(I3984&gt;=67401,I3984&lt;=67602),"Kraj Vysočina",(IF(AND(I3984&gt;=40001,I3984&lt;=44101),"Ústecký kraj",(IF(AND(I3984&gt;=46001,I3984&lt;=47201),"Liberecký kraj",(IF(AND(I3984&gt;=51202,I3984&lt;=51401),"Liberecký kraj",(IF(AND(I3984&gt;=53002,I3984&lt;=53976),"Pardubický kraj",(IF(AND(I3984&gt;=56002,I3984&lt;=57201),"Pardubický kraj",(IF(AND(I3984&gt;=60200,I3984&lt;=67201),"Jihomoravský kraj",(IF(AND(I3984&gt;=67801,I3984&lt;=68501),"Jihomoravský kraj",(IF(AND(I3984&gt;=69002,I3984&lt;=69801),"Jihomoravský kraj",(IF(AND(I3984&gt;=68601,I3984&lt;=68801),"Zlínský kraj",(IF(AND(I3984&gt;=75501,I3984&lt;=76901),"Zlínský kraj",(IF(AND(I3984&gt;=70030,I3984&lt;=74901),"Moravskoslezský kraj",(IF(AND(I3984&gt;=75000,I3984&lt;=75368),"Olomoucký kraj",(IF(AND(I3984&gt;=77200,I3984&lt;=79862),"Olomoucký kraj",(IF(AND(I3984&gt;=50011,I3984&lt;=50301),"Královéhradecký kraj",(IF(AND(I3984&gt;=54301,I3984&lt;=54303),"Královéhradecký kraj","0")))))))))))))))))))))))))))))))))))))))))))))))</f>
        <v>Kraj Vysočina</v>
      </c>
      <c r="AB3984" t="s">
        <v>998</v>
      </c>
      <c r="AD3984" t="s">
        <v>998</v>
      </c>
      <c r="AE3984" t="s">
        <v>998</v>
      </c>
      <c r="AF3984" t="s">
        <v>998</v>
      </c>
      <c r="AG3984" s="107">
        <v>0</v>
      </c>
      <c r="AH3984" s="107">
        <v>0</v>
      </c>
      <c r="AI3984" s="107">
        <v>0</v>
      </c>
      <c r="AJ3984" t="s">
        <v>1012</v>
      </c>
    </row>
    <row r="3985" spans="1:37" x14ac:dyDescent="0.45">
      <c r="A3985" t="s">
        <v>1169</v>
      </c>
      <c r="B3985" t="s">
        <v>18273</v>
      </c>
      <c r="C3985" t="s">
        <v>990</v>
      </c>
      <c r="D3985" t="s">
        <v>18274</v>
      </c>
      <c r="E3985" t="s">
        <v>992</v>
      </c>
      <c r="F3985" t="s">
        <v>1401</v>
      </c>
      <c r="G3985">
        <v>519</v>
      </c>
      <c r="H3985" t="s">
        <v>18275</v>
      </c>
      <c r="I3985">
        <v>67521</v>
      </c>
      <c r="K3985" t="s">
        <v>18276</v>
      </c>
      <c r="L3985" s="106">
        <v>33585</v>
      </c>
      <c r="M3985">
        <v>10894521</v>
      </c>
      <c r="N3985" t="s">
        <v>996</v>
      </c>
      <c r="O3985" t="s">
        <v>12</v>
      </c>
      <c r="P3985" t="s">
        <v>997</v>
      </c>
      <c r="R3985" s="109" t="str">
        <f>IF(OR(P3985="SB",Q3985="SB"),"SB",0)</f>
        <v>SB</v>
      </c>
      <c r="T3985" s="110">
        <v>11924</v>
      </c>
      <c r="U3985" t="s">
        <v>19633</v>
      </c>
      <c r="V3985" s="113" t="str">
        <f>IF(AND(I3985&gt;=10000,I3985&lt;=19900),"Praha",(IF(AND(I3985&gt;=25001,I3985&lt;=29501),"Středočeský kraj",(IF(AND(I3985&gt;=30100,I3985&lt;=34972),"Středočeský kraj",(IF(AND(I3985&gt;=35002,I3985&lt;=36271),"Karlovarský kraj",(IF(AND(I3985&gt;=37001,I3985&lt;=39201),"Jihočeský kraj",(IF(AND(I3985&gt;=39701,I3985&lt;=39901),"Jihočeský kraj",(IF(AND(I3985&gt;=39301,I3985&lt;=39601),"Kraj Vysočina",(IF(AND(I3985&gt;=58001,I3985&lt;=59501),"Kraj Vysočina",(IF(AND(I3985&gt;=67401,I3985&lt;=67602),"Kraj Vysočina",(IF(AND(I3985&gt;=40001,I3985&lt;=44101),"Ústecký kraj",(IF(AND(I3985&gt;=46001,I3985&lt;=47201),"Liberecký kraj",(IF(AND(I3985&gt;=51202,I3985&lt;=51401),"Liberecký kraj",(IF(AND(I3985&gt;=53002,I3985&lt;=53976),"Pardubický kraj",(IF(AND(I3985&gt;=56002,I3985&lt;=57201),"Pardubický kraj",(IF(AND(I3985&gt;=60200,I3985&lt;=67201),"Jihomoravský kraj",(IF(AND(I3985&gt;=67801,I3985&lt;=68501),"Jihomoravský kraj",(IF(AND(I3985&gt;=69002,I3985&lt;=69801),"Jihomoravský kraj",(IF(AND(I3985&gt;=68601,I3985&lt;=68801),"Zlínský kraj",(IF(AND(I3985&gt;=75501,I3985&lt;=76901),"Zlínský kraj",(IF(AND(I3985&gt;=70030,I3985&lt;=74901),"Moravskoslezský kraj",(IF(AND(I3985&gt;=75000,I3985&lt;=75368),"Olomoucký kraj",(IF(AND(I3985&gt;=77200,I3985&lt;=79862),"Olomoucký kraj",(IF(AND(I3985&gt;=50011,I3985&lt;=50301),"Královéhradecký kraj",(IF(AND(I3985&gt;=54301,I3985&lt;=54303),"Královéhradecký kraj","0")))))))))))))))))))))))))))))))))))))))))))))))</f>
        <v>Kraj Vysočina</v>
      </c>
      <c r="AD3985" t="s">
        <v>998</v>
      </c>
      <c r="AE3985" t="s">
        <v>998</v>
      </c>
      <c r="AF3985" t="s">
        <v>998</v>
      </c>
      <c r="AG3985" s="107">
        <v>0</v>
      </c>
      <c r="AH3985" s="107">
        <v>0</v>
      </c>
      <c r="AI3985" s="107">
        <v>0</v>
      </c>
      <c r="AJ3985" t="s">
        <v>1012</v>
      </c>
    </row>
    <row r="3986" spans="1:37" x14ac:dyDescent="0.45">
      <c r="A3986" t="s">
        <v>1206</v>
      </c>
      <c r="B3986" t="s">
        <v>12793</v>
      </c>
      <c r="C3986" t="s">
        <v>1002</v>
      </c>
      <c r="D3986" t="s">
        <v>12796</v>
      </c>
      <c r="E3986" t="s">
        <v>992</v>
      </c>
      <c r="F3986" t="s">
        <v>10679</v>
      </c>
      <c r="G3986">
        <v>40</v>
      </c>
      <c r="H3986" t="s">
        <v>1005</v>
      </c>
      <c r="I3986">
        <v>67522</v>
      </c>
      <c r="K3986" t="s">
        <v>12797</v>
      </c>
      <c r="L3986" s="106">
        <v>41158</v>
      </c>
      <c r="M3986">
        <v>14748552</v>
      </c>
      <c r="N3986" t="s">
        <v>996</v>
      </c>
      <c r="O3986" t="s">
        <v>12</v>
      </c>
      <c r="P3986" t="s">
        <v>997</v>
      </c>
      <c r="R3986" s="109" t="str">
        <f>IF(OR(P3986="SB",Q3986="SB"),"SB",0)</f>
        <v>SB</v>
      </c>
      <c r="T3986" s="110" t="s">
        <v>998</v>
      </c>
      <c r="V3986" s="113" t="str">
        <f>IF(AND(I3986&gt;=10000,I3986&lt;=19900),"Praha",(IF(AND(I3986&gt;=25001,I3986&lt;=29501),"Středočeský kraj",(IF(AND(I3986&gt;=30100,I3986&lt;=34972),"Středočeský kraj",(IF(AND(I3986&gt;=35002,I3986&lt;=36271),"Karlovarský kraj",(IF(AND(I3986&gt;=37001,I3986&lt;=39201),"Jihočeský kraj",(IF(AND(I3986&gt;=39701,I3986&lt;=39901),"Jihočeský kraj",(IF(AND(I3986&gt;=39301,I3986&lt;=39601),"Kraj Vysočina",(IF(AND(I3986&gt;=58001,I3986&lt;=59501),"Kraj Vysočina",(IF(AND(I3986&gt;=67401,I3986&lt;=67602),"Kraj Vysočina",(IF(AND(I3986&gt;=40001,I3986&lt;=44101),"Ústecký kraj",(IF(AND(I3986&gt;=46001,I3986&lt;=47201),"Liberecký kraj",(IF(AND(I3986&gt;=51202,I3986&lt;=51401),"Liberecký kraj",(IF(AND(I3986&gt;=53002,I3986&lt;=53976),"Pardubický kraj",(IF(AND(I3986&gt;=56002,I3986&lt;=57201),"Pardubický kraj",(IF(AND(I3986&gt;=60200,I3986&lt;=67201),"Jihomoravský kraj",(IF(AND(I3986&gt;=67801,I3986&lt;=68501),"Jihomoravský kraj",(IF(AND(I3986&gt;=69002,I3986&lt;=69801),"Jihomoravský kraj",(IF(AND(I3986&gt;=68601,I3986&lt;=68801),"Zlínský kraj",(IF(AND(I3986&gt;=75501,I3986&lt;=76901),"Zlínský kraj",(IF(AND(I3986&gt;=70030,I3986&lt;=74901),"Moravskoslezský kraj",(IF(AND(I3986&gt;=75000,I3986&lt;=75368),"Olomoucký kraj",(IF(AND(I3986&gt;=77200,I3986&lt;=79862),"Olomoucký kraj",(IF(AND(I3986&gt;=50011,I3986&lt;=50301),"Královéhradecký kraj",(IF(AND(I3986&gt;=54301,I3986&lt;=54303),"Královéhradecký kraj","0")))))))))))))))))))))))))))))))))))))))))))))))</f>
        <v>Kraj Vysočina</v>
      </c>
      <c r="AB3986" t="s">
        <v>998</v>
      </c>
      <c r="AD3986" t="s">
        <v>998</v>
      </c>
      <c r="AE3986" t="s">
        <v>998</v>
      </c>
      <c r="AF3986" t="s">
        <v>998</v>
      </c>
      <c r="AG3986" s="107">
        <v>300</v>
      </c>
      <c r="AH3986" s="107">
        <v>0</v>
      </c>
      <c r="AI3986" s="107">
        <v>0</v>
      </c>
      <c r="AJ3986" t="s">
        <v>999</v>
      </c>
      <c r="AK3986" s="106">
        <v>44923</v>
      </c>
    </row>
    <row r="3987" spans="1:37" x14ac:dyDescent="0.45">
      <c r="A3987" t="s">
        <v>1197</v>
      </c>
      <c r="B3987" t="s">
        <v>17328</v>
      </c>
      <c r="C3987" t="s">
        <v>1002</v>
      </c>
      <c r="D3987" t="s">
        <v>17329</v>
      </c>
      <c r="E3987" t="s">
        <v>992</v>
      </c>
      <c r="F3987" t="s">
        <v>1265</v>
      </c>
      <c r="G3987">
        <v>171</v>
      </c>
      <c r="H3987" t="s">
        <v>17330</v>
      </c>
      <c r="I3987">
        <v>67526</v>
      </c>
      <c r="K3987" t="s">
        <v>17331</v>
      </c>
      <c r="L3987" s="106">
        <v>37042</v>
      </c>
      <c r="M3987">
        <v>14745017</v>
      </c>
      <c r="N3987" t="s">
        <v>996</v>
      </c>
      <c r="O3987" t="s">
        <v>12</v>
      </c>
      <c r="P3987" t="s">
        <v>997</v>
      </c>
      <c r="R3987" s="109" t="str">
        <f>IF(OR(P3987="SB",Q3987="SB"),"SB",0)</f>
        <v>SB</v>
      </c>
      <c r="T3987" s="110" t="s">
        <v>998</v>
      </c>
      <c r="V3987" s="113" t="str">
        <f>IF(AND(I3987&gt;=10000,I3987&lt;=19900),"Praha",(IF(AND(I3987&gt;=25001,I3987&lt;=29501),"Středočeský kraj",(IF(AND(I3987&gt;=30100,I3987&lt;=34972),"Středočeský kraj",(IF(AND(I3987&gt;=35002,I3987&lt;=36271),"Karlovarský kraj",(IF(AND(I3987&gt;=37001,I3987&lt;=39201),"Jihočeský kraj",(IF(AND(I3987&gt;=39701,I3987&lt;=39901),"Jihočeský kraj",(IF(AND(I3987&gt;=39301,I3987&lt;=39601),"Kraj Vysočina",(IF(AND(I3987&gt;=58001,I3987&lt;=59501),"Kraj Vysočina",(IF(AND(I3987&gt;=67401,I3987&lt;=67602),"Kraj Vysočina",(IF(AND(I3987&gt;=40001,I3987&lt;=44101),"Ústecký kraj",(IF(AND(I3987&gt;=46001,I3987&lt;=47201),"Liberecký kraj",(IF(AND(I3987&gt;=51202,I3987&lt;=51401),"Liberecký kraj",(IF(AND(I3987&gt;=53002,I3987&lt;=53976),"Pardubický kraj",(IF(AND(I3987&gt;=56002,I3987&lt;=57201),"Pardubický kraj",(IF(AND(I3987&gt;=60200,I3987&lt;=67201),"Jihomoravský kraj",(IF(AND(I3987&gt;=67801,I3987&lt;=68501),"Jihomoravský kraj",(IF(AND(I3987&gt;=69002,I3987&lt;=69801),"Jihomoravský kraj",(IF(AND(I3987&gt;=68601,I3987&lt;=68801),"Zlínský kraj",(IF(AND(I3987&gt;=75501,I3987&lt;=76901),"Zlínský kraj",(IF(AND(I3987&gt;=70030,I3987&lt;=74901),"Moravskoslezský kraj",(IF(AND(I3987&gt;=75000,I3987&lt;=75368),"Olomoucký kraj",(IF(AND(I3987&gt;=77200,I3987&lt;=79862),"Olomoucký kraj",(IF(AND(I3987&gt;=50011,I3987&lt;=50301),"Královéhradecký kraj",(IF(AND(I3987&gt;=54301,I3987&lt;=54303),"Královéhradecký kraj","0")))))))))))))))))))))))))))))))))))))))))))))))</f>
        <v>Kraj Vysočina</v>
      </c>
      <c r="AB3987" t="s">
        <v>998</v>
      </c>
      <c r="AD3987" t="s">
        <v>998</v>
      </c>
      <c r="AE3987" t="s">
        <v>998</v>
      </c>
      <c r="AF3987" t="s">
        <v>998</v>
      </c>
      <c r="AG3987" s="107">
        <v>300</v>
      </c>
      <c r="AH3987" s="107">
        <v>0</v>
      </c>
      <c r="AI3987" s="107">
        <v>0</v>
      </c>
      <c r="AJ3987" t="s">
        <v>999</v>
      </c>
      <c r="AK3987" s="106">
        <v>44924</v>
      </c>
    </row>
    <row r="3988" spans="1:37" x14ac:dyDescent="0.45">
      <c r="A3988" t="s">
        <v>1112</v>
      </c>
      <c r="B3988" t="s">
        <v>7192</v>
      </c>
      <c r="C3988" t="s">
        <v>990</v>
      </c>
      <c r="D3988" t="s">
        <v>7197</v>
      </c>
      <c r="E3988" t="s">
        <v>992</v>
      </c>
      <c r="F3988" t="s">
        <v>7198</v>
      </c>
      <c r="G3988">
        <v>900</v>
      </c>
      <c r="H3988" t="s">
        <v>7199</v>
      </c>
      <c r="I3988">
        <v>67531</v>
      </c>
      <c r="K3988" t="s">
        <v>7200</v>
      </c>
      <c r="L3988" s="106">
        <v>35294</v>
      </c>
      <c r="M3988">
        <v>14723492</v>
      </c>
      <c r="N3988" t="s">
        <v>996</v>
      </c>
      <c r="O3988" t="s">
        <v>12</v>
      </c>
      <c r="P3988" t="s">
        <v>997</v>
      </c>
      <c r="R3988" s="109" t="str">
        <f>IF(OR(P3988="SB",Q3988="SB"),"SB",0)</f>
        <v>SB</v>
      </c>
      <c r="T3988" s="110" t="s">
        <v>998</v>
      </c>
      <c r="V3988" s="113" t="str">
        <f>IF(AND(I3988&gt;=10000,I3988&lt;=19900),"Praha",(IF(AND(I3988&gt;=25001,I3988&lt;=29501),"Středočeský kraj",(IF(AND(I3988&gt;=30100,I3988&lt;=34972),"Středočeský kraj",(IF(AND(I3988&gt;=35002,I3988&lt;=36271),"Karlovarský kraj",(IF(AND(I3988&gt;=37001,I3988&lt;=39201),"Jihočeský kraj",(IF(AND(I3988&gt;=39701,I3988&lt;=39901),"Jihočeský kraj",(IF(AND(I3988&gt;=39301,I3988&lt;=39601),"Kraj Vysočina",(IF(AND(I3988&gt;=58001,I3988&lt;=59501),"Kraj Vysočina",(IF(AND(I3988&gt;=67401,I3988&lt;=67602),"Kraj Vysočina",(IF(AND(I3988&gt;=40001,I3988&lt;=44101),"Ústecký kraj",(IF(AND(I3988&gt;=46001,I3988&lt;=47201),"Liberecký kraj",(IF(AND(I3988&gt;=51202,I3988&lt;=51401),"Liberecký kraj",(IF(AND(I3988&gt;=53002,I3988&lt;=53976),"Pardubický kraj",(IF(AND(I3988&gt;=56002,I3988&lt;=57201),"Pardubický kraj",(IF(AND(I3988&gt;=60200,I3988&lt;=67201),"Jihomoravský kraj",(IF(AND(I3988&gt;=67801,I3988&lt;=68501),"Jihomoravský kraj",(IF(AND(I3988&gt;=69002,I3988&lt;=69801),"Jihomoravský kraj",(IF(AND(I3988&gt;=68601,I3988&lt;=68801),"Zlínský kraj",(IF(AND(I3988&gt;=75501,I3988&lt;=76901),"Zlínský kraj",(IF(AND(I3988&gt;=70030,I3988&lt;=74901),"Moravskoslezský kraj",(IF(AND(I3988&gt;=75000,I3988&lt;=75368),"Olomoucký kraj",(IF(AND(I3988&gt;=77200,I3988&lt;=79862),"Olomoucký kraj",(IF(AND(I3988&gt;=50011,I3988&lt;=50301),"Královéhradecký kraj",(IF(AND(I3988&gt;=54301,I3988&lt;=54303),"Královéhradecký kraj","0")))))))))))))))))))))))))))))))))))))))))))))))</f>
        <v>Kraj Vysočina</v>
      </c>
      <c r="AB3988" t="s">
        <v>998</v>
      </c>
      <c r="AD3988" t="s">
        <v>998</v>
      </c>
      <c r="AE3988" t="s">
        <v>998</v>
      </c>
      <c r="AF3988" t="s">
        <v>998</v>
      </c>
      <c r="AG3988" s="107">
        <v>300</v>
      </c>
      <c r="AH3988" s="107">
        <v>0</v>
      </c>
      <c r="AI3988" s="107">
        <v>0</v>
      </c>
      <c r="AJ3988" t="s">
        <v>999</v>
      </c>
      <c r="AK3988" s="106">
        <v>44924</v>
      </c>
    </row>
    <row r="3989" spans="1:37" x14ac:dyDescent="0.45">
      <c r="A3989" t="s">
        <v>1124</v>
      </c>
      <c r="B3989" t="s">
        <v>17311</v>
      </c>
      <c r="C3989" t="s">
        <v>990</v>
      </c>
      <c r="D3989" t="s">
        <v>17312</v>
      </c>
      <c r="E3989" t="s">
        <v>992</v>
      </c>
      <c r="F3989" t="s">
        <v>3823</v>
      </c>
      <c r="G3989">
        <v>682</v>
      </c>
      <c r="H3989" t="s">
        <v>7199</v>
      </c>
      <c r="I3989">
        <v>67531</v>
      </c>
      <c r="K3989" t="s">
        <v>17313</v>
      </c>
      <c r="L3989" s="106">
        <v>34149</v>
      </c>
      <c r="M3989">
        <v>14909715</v>
      </c>
      <c r="N3989" t="s">
        <v>996</v>
      </c>
      <c r="O3989" t="s">
        <v>12</v>
      </c>
      <c r="P3989" t="s">
        <v>997</v>
      </c>
      <c r="R3989" s="109" t="str">
        <f>IF(OR(P3989="SB",Q3989="SB"),"SB",0)</f>
        <v>SB</v>
      </c>
      <c r="T3989" s="110" t="s">
        <v>998</v>
      </c>
      <c r="V3989" s="113" t="str">
        <f>IF(AND(I3989&gt;=10000,I3989&lt;=19900),"Praha",(IF(AND(I3989&gt;=25001,I3989&lt;=29501),"Středočeský kraj",(IF(AND(I3989&gt;=30100,I3989&lt;=34972),"Středočeský kraj",(IF(AND(I3989&gt;=35002,I3989&lt;=36271),"Karlovarský kraj",(IF(AND(I3989&gt;=37001,I3989&lt;=39201),"Jihočeský kraj",(IF(AND(I3989&gt;=39701,I3989&lt;=39901),"Jihočeský kraj",(IF(AND(I3989&gt;=39301,I3989&lt;=39601),"Kraj Vysočina",(IF(AND(I3989&gt;=58001,I3989&lt;=59501),"Kraj Vysočina",(IF(AND(I3989&gt;=67401,I3989&lt;=67602),"Kraj Vysočina",(IF(AND(I3989&gt;=40001,I3989&lt;=44101),"Ústecký kraj",(IF(AND(I3989&gt;=46001,I3989&lt;=47201),"Liberecký kraj",(IF(AND(I3989&gt;=51202,I3989&lt;=51401),"Liberecký kraj",(IF(AND(I3989&gt;=53002,I3989&lt;=53976),"Pardubický kraj",(IF(AND(I3989&gt;=56002,I3989&lt;=57201),"Pardubický kraj",(IF(AND(I3989&gt;=60200,I3989&lt;=67201),"Jihomoravský kraj",(IF(AND(I3989&gt;=67801,I3989&lt;=68501),"Jihomoravský kraj",(IF(AND(I3989&gt;=69002,I3989&lt;=69801),"Jihomoravský kraj",(IF(AND(I3989&gt;=68601,I3989&lt;=68801),"Zlínský kraj",(IF(AND(I3989&gt;=75501,I3989&lt;=76901),"Zlínský kraj",(IF(AND(I3989&gt;=70030,I3989&lt;=74901),"Moravskoslezský kraj",(IF(AND(I3989&gt;=75000,I3989&lt;=75368),"Olomoucký kraj",(IF(AND(I3989&gt;=77200,I3989&lt;=79862),"Olomoucký kraj",(IF(AND(I3989&gt;=50011,I3989&lt;=50301),"Královéhradecký kraj",(IF(AND(I3989&gt;=54301,I3989&lt;=54303),"Královéhradecký kraj","0")))))))))))))))))))))))))))))))))))))))))))))))</f>
        <v>Kraj Vysočina</v>
      </c>
      <c r="AB3989" t="s">
        <v>998</v>
      </c>
      <c r="AD3989" t="s">
        <v>998</v>
      </c>
      <c r="AE3989" t="s">
        <v>1515</v>
      </c>
      <c r="AF3989" t="s">
        <v>998</v>
      </c>
      <c r="AG3989" s="107">
        <v>300</v>
      </c>
      <c r="AH3989" s="107">
        <v>0</v>
      </c>
      <c r="AI3989" s="107">
        <v>0</v>
      </c>
      <c r="AJ3989" t="s">
        <v>999</v>
      </c>
      <c r="AK3989" s="106">
        <v>44923</v>
      </c>
    </row>
    <row r="3990" spans="1:37" x14ac:dyDescent="0.45">
      <c r="A3990" t="s">
        <v>1798</v>
      </c>
      <c r="B3990" t="s">
        <v>1797</v>
      </c>
      <c r="C3990" t="s">
        <v>1002</v>
      </c>
      <c r="D3990" t="s">
        <v>1799</v>
      </c>
      <c r="E3990" t="s">
        <v>992</v>
      </c>
      <c r="F3990" t="s">
        <v>1147</v>
      </c>
      <c r="G3990">
        <v>9</v>
      </c>
      <c r="H3990" t="s">
        <v>1800</v>
      </c>
      <c r="I3990">
        <v>67551</v>
      </c>
      <c r="K3990" t="s">
        <v>1801</v>
      </c>
      <c r="L3990" s="106">
        <v>41939</v>
      </c>
      <c r="M3990">
        <v>14667922</v>
      </c>
      <c r="N3990" t="s">
        <v>996</v>
      </c>
      <c r="O3990" t="s">
        <v>12</v>
      </c>
      <c r="P3990" t="s">
        <v>997</v>
      </c>
      <c r="R3990" s="109" t="str">
        <f>IF(OR(P3990="SB",Q3990="SB"),"SB",0)</f>
        <v>SB</v>
      </c>
      <c r="T3990" s="110" t="s">
        <v>998</v>
      </c>
      <c r="V3990" s="113" t="str">
        <f>IF(AND(I3990&gt;=10000,I3990&lt;=19900),"Praha",(IF(AND(I3990&gt;=25001,I3990&lt;=29501),"Středočeský kraj",(IF(AND(I3990&gt;=30100,I3990&lt;=34972),"Středočeský kraj",(IF(AND(I3990&gt;=35002,I3990&lt;=36271),"Karlovarský kraj",(IF(AND(I3990&gt;=37001,I3990&lt;=39201),"Jihočeský kraj",(IF(AND(I3990&gt;=39701,I3990&lt;=39901),"Jihočeský kraj",(IF(AND(I3990&gt;=39301,I3990&lt;=39601),"Kraj Vysočina",(IF(AND(I3990&gt;=58001,I3990&lt;=59501),"Kraj Vysočina",(IF(AND(I3990&gt;=67401,I3990&lt;=67602),"Kraj Vysočina",(IF(AND(I3990&gt;=40001,I3990&lt;=44101),"Ústecký kraj",(IF(AND(I3990&gt;=46001,I3990&lt;=47201),"Liberecký kraj",(IF(AND(I3990&gt;=51202,I3990&lt;=51401),"Liberecký kraj",(IF(AND(I3990&gt;=53002,I3990&lt;=53976),"Pardubický kraj",(IF(AND(I3990&gt;=56002,I3990&lt;=57201),"Pardubický kraj",(IF(AND(I3990&gt;=60200,I3990&lt;=67201),"Jihomoravský kraj",(IF(AND(I3990&gt;=67801,I3990&lt;=68501),"Jihomoravský kraj",(IF(AND(I3990&gt;=69002,I3990&lt;=69801),"Jihomoravský kraj",(IF(AND(I3990&gt;=68601,I3990&lt;=68801),"Zlínský kraj",(IF(AND(I3990&gt;=75501,I3990&lt;=76901),"Zlínský kraj",(IF(AND(I3990&gt;=70030,I3990&lt;=74901),"Moravskoslezský kraj",(IF(AND(I3990&gt;=75000,I3990&lt;=75368),"Olomoucký kraj",(IF(AND(I3990&gt;=77200,I3990&lt;=79862),"Olomoucký kraj",(IF(AND(I3990&gt;=50011,I3990&lt;=50301),"Královéhradecký kraj",(IF(AND(I3990&gt;=54301,I3990&lt;=54303),"Královéhradecký kraj","0")))))))))))))))))))))))))))))))))))))))))))))))</f>
        <v>Kraj Vysočina</v>
      </c>
      <c r="AB3990" t="s">
        <v>998</v>
      </c>
      <c r="AD3990" t="s">
        <v>998</v>
      </c>
      <c r="AE3990" t="s">
        <v>998</v>
      </c>
      <c r="AF3990" t="s">
        <v>998</v>
      </c>
      <c r="AG3990" s="107">
        <v>300</v>
      </c>
      <c r="AH3990" s="107">
        <v>0</v>
      </c>
      <c r="AI3990" s="107">
        <v>0</v>
      </c>
      <c r="AJ3990" t="s">
        <v>999</v>
      </c>
      <c r="AK3990" s="106">
        <v>44923</v>
      </c>
    </row>
    <row r="3991" spans="1:37" x14ac:dyDescent="0.45">
      <c r="A3991" t="s">
        <v>1504</v>
      </c>
      <c r="B3991" t="s">
        <v>18424</v>
      </c>
      <c r="C3991" t="s">
        <v>1002</v>
      </c>
      <c r="D3991" t="s">
        <v>18425</v>
      </c>
      <c r="E3991" t="s">
        <v>992</v>
      </c>
      <c r="F3991" t="s">
        <v>18426</v>
      </c>
      <c r="G3991">
        <v>11</v>
      </c>
      <c r="H3991" t="s">
        <v>18426</v>
      </c>
      <c r="I3991">
        <v>67554</v>
      </c>
      <c r="K3991" t="s">
        <v>2727</v>
      </c>
      <c r="L3991" s="106">
        <v>38117</v>
      </c>
      <c r="M3991">
        <v>16076745</v>
      </c>
      <c r="N3991" t="s">
        <v>1144</v>
      </c>
      <c r="O3991" t="s">
        <v>12</v>
      </c>
      <c r="P3991" t="s">
        <v>997</v>
      </c>
      <c r="R3991" s="109" t="str">
        <f>IF(OR(P3991="SB",Q3991="SB"),"SB",0)</f>
        <v>SB</v>
      </c>
      <c r="T3991" s="110" t="s">
        <v>998</v>
      </c>
      <c r="V3991" s="113" t="str">
        <f>IF(AND(I3991&gt;=10000,I3991&lt;=19900),"Praha",(IF(AND(I3991&gt;=25001,I3991&lt;=29501),"Středočeský kraj",(IF(AND(I3991&gt;=30100,I3991&lt;=34972),"Středočeský kraj",(IF(AND(I3991&gt;=35002,I3991&lt;=36271),"Karlovarský kraj",(IF(AND(I3991&gt;=37001,I3991&lt;=39201),"Jihočeský kraj",(IF(AND(I3991&gt;=39701,I3991&lt;=39901),"Jihočeský kraj",(IF(AND(I3991&gt;=39301,I3991&lt;=39601),"Kraj Vysočina",(IF(AND(I3991&gt;=58001,I3991&lt;=59501),"Kraj Vysočina",(IF(AND(I3991&gt;=67401,I3991&lt;=67602),"Kraj Vysočina",(IF(AND(I3991&gt;=40001,I3991&lt;=44101),"Ústecký kraj",(IF(AND(I3991&gt;=46001,I3991&lt;=47201),"Liberecký kraj",(IF(AND(I3991&gt;=51202,I3991&lt;=51401),"Liberecký kraj",(IF(AND(I3991&gt;=53002,I3991&lt;=53976),"Pardubický kraj",(IF(AND(I3991&gt;=56002,I3991&lt;=57201),"Pardubický kraj",(IF(AND(I3991&gt;=60200,I3991&lt;=67201),"Jihomoravský kraj",(IF(AND(I3991&gt;=67801,I3991&lt;=68501),"Jihomoravský kraj",(IF(AND(I3991&gt;=69002,I3991&lt;=69801),"Jihomoravský kraj",(IF(AND(I3991&gt;=68601,I3991&lt;=68801),"Zlínský kraj",(IF(AND(I3991&gt;=75501,I3991&lt;=76901),"Zlínský kraj",(IF(AND(I3991&gt;=70030,I3991&lt;=74901),"Moravskoslezský kraj",(IF(AND(I3991&gt;=75000,I3991&lt;=75368),"Olomoucký kraj",(IF(AND(I3991&gt;=77200,I3991&lt;=79862),"Olomoucký kraj",(IF(AND(I3991&gt;=50011,I3991&lt;=50301),"Královéhradecký kraj",(IF(AND(I3991&gt;=54301,I3991&lt;=54303),"Královéhradecký kraj","0")))))))))))))))))))))))))))))))))))))))))))))))</f>
        <v>Kraj Vysočina</v>
      </c>
      <c r="AB3991" t="s">
        <v>998</v>
      </c>
      <c r="AD3991" t="s">
        <v>998</v>
      </c>
      <c r="AE3991" t="s">
        <v>998</v>
      </c>
      <c r="AF3991" t="s">
        <v>998</v>
      </c>
      <c r="AG3991" s="107">
        <v>300</v>
      </c>
      <c r="AH3991" s="107">
        <v>0</v>
      </c>
      <c r="AI3991" s="107">
        <v>0</v>
      </c>
      <c r="AJ3991" t="s">
        <v>999</v>
      </c>
      <c r="AK3991" s="106">
        <v>44877</v>
      </c>
    </row>
    <row r="3992" spans="1:37" x14ac:dyDescent="0.45">
      <c r="A3992" t="s">
        <v>6594</v>
      </c>
      <c r="B3992" t="s">
        <v>11992</v>
      </c>
      <c r="C3992" t="s">
        <v>1002</v>
      </c>
      <c r="D3992" t="s">
        <v>11995</v>
      </c>
      <c r="E3992" t="s">
        <v>992</v>
      </c>
      <c r="F3992" t="s">
        <v>10547</v>
      </c>
      <c r="G3992">
        <v>873</v>
      </c>
      <c r="H3992" t="s">
        <v>4908</v>
      </c>
      <c r="I3992">
        <v>67571</v>
      </c>
      <c r="K3992" t="s">
        <v>11996</v>
      </c>
      <c r="L3992" s="106">
        <v>31537</v>
      </c>
      <c r="M3992">
        <v>14634475</v>
      </c>
      <c r="N3992" t="s">
        <v>996</v>
      </c>
      <c r="O3992" t="s">
        <v>12</v>
      </c>
      <c r="P3992" t="s">
        <v>997</v>
      </c>
      <c r="R3992" s="109" t="str">
        <f>IF(OR(P3992="SB",Q3992="SB"),"SB",0)</f>
        <v>SB</v>
      </c>
      <c r="T3992" s="110" t="s">
        <v>998</v>
      </c>
      <c r="V3992" s="113" t="str">
        <f>IF(AND(I3992&gt;=10000,I3992&lt;=19900),"Praha",(IF(AND(I3992&gt;=25001,I3992&lt;=29501),"Středočeský kraj",(IF(AND(I3992&gt;=30100,I3992&lt;=34972),"Středočeský kraj",(IF(AND(I3992&gt;=35002,I3992&lt;=36271),"Karlovarský kraj",(IF(AND(I3992&gt;=37001,I3992&lt;=39201),"Jihočeský kraj",(IF(AND(I3992&gt;=39701,I3992&lt;=39901),"Jihočeský kraj",(IF(AND(I3992&gt;=39301,I3992&lt;=39601),"Kraj Vysočina",(IF(AND(I3992&gt;=58001,I3992&lt;=59501),"Kraj Vysočina",(IF(AND(I3992&gt;=67401,I3992&lt;=67602),"Kraj Vysočina",(IF(AND(I3992&gt;=40001,I3992&lt;=44101),"Ústecký kraj",(IF(AND(I3992&gt;=46001,I3992&lt;=47201),"Liberecký kraj",(IF(AND(I3992&gt;=51202,I3992&lt;=51401),"Liberecký kraj",(IF(AND(I3992&gt;=53002,I3992&lt;=53976),"Pardubický kraj",(IF(AND(I3992&gt;=56002,I3992&lt;=57201),"Pardubický kraj",(IF(AND(I3992&gt;=60200,I3992&lt;=67201),"Jihomoravský kraj",(IF(AND(I3992&gt;=67801,I3992&lt;=68501),"Jihomoravský kraj",(IF(AND(I3992&gt;=69002,I3992&lt;=69801),"Jihomoravský kraj",(IF(AND(I3992&gt;=68601,I3992&lt;=68801),"Zlínský kraj",(IF(AND(I3992&gt;=75501,I3992&lt;=76901),"Zlínský kraj",(IF(AND(I3992&gt;=70030,I3992&lt;=74901),"Moravskoslezský kraj",(IF(AND(I3992&gt;=75000,I3992&lt;=75368),"Olomoucký kraj",(IF(AND(I3992&gt;=77200,I3992&lt;=79862),"Olomoucký kraj",(IF(AND(I3992&gt;=50011,I3992&lt;=50301),"Královéhradecký kraj",(IF(AND(I3992&gt;=54301,I3992&lt;=54303),"Královéhradecký kraj","0")))))))))))))))))))))))))))))))))))))))))))))))</f>
        <v>Kraj Vysočina</v>
      </c>
      <c r="AB3992" t="s">
        <v>998</v>
      </c>
      <c r="AD3992" t="s">
        <v>998</v>
      </c>
      <c r="AE3992" t="s">
        <v>998</v>
      </c>
      <c r="AF3992" t="s">
        <v>998</v>
      </c>
      <c r="AG3992" s="107">
        <v>0</v>
      </c>
      <c r="AH3992" s="107">
        <v>0</v>
      </c>
      <c r="AI3992" s="107">
        <v>0</v>
      </c>
      <c r="AJ3992" t="s">
        <v>1012</v>
      </c>
    </row>
    <row r="3993" spans="1:37" x14ac:dyDescent="0.45">
      <c r="A3993" t="s">
        <v>1156</v>
      </c>
      <c r="B3993" t="s">
        <v>14386</v>
      </c>
      <c r="C3993" t="s">
        <v>990</v>
      </c>
      <c r="D3993" t="s">
        <v>14387</v>
      </c>
      <c r="E3993" t="s">
        <v>992</v>
      </c>
      <c r="F3993" t="s">
        <v>1277</v>
      </c>
      <c r="G3993">
        <v>621</v>
      </c>
      <c r="H3993" t="s">
        <v>4908</v>
      </c>
      <c r="I3993">
        <v>67571</v>
      </c>
      <c r="K3993" t="s">
        <v>14388</v>
      </c>
      <c r="L3993" s="106">
        <v>38508</v>
      </c>
      <c r="M3993">
        <v>14725213</v>
      </c>
      <c r="N3993" t="s">
        <v>996</v>
      </c>
      <c r="O3993" t="s">
        <v>12</v>
      </c>
      <c r="P3993" t="s">
        <v>997</v>
      </c>
      <c r="R3993" s="109" t="str">
        <f>IF(OR(P3993="SB",Q3993="SB"),"SB",0)</f>
        <v>SB</v>
      </c>
      <c r="T3993" s="110" t="s">
        <v>998</v>
      </c>
      <c r="V3993" s="113" t="str">
        <f>IF(AND(I3993&gt;=10000,I3993&lt;=19900),"Praha",(IF(AND(I3993&gt;=25001,I3993&lt;=29501),"Středočeský kraj",(IF(AND(I3993&gt;=30100,I3993&lt;=34972),"Středočeský kraj",(IF(AND(I3993&gt;=35002,I3993&lt;=36271),"Karlovarský kraj",(IF(AND(I3993&gt;=37001,I3993&lt;=39201),"Jihočeský kraj",(IF(AND(I3993&gt;=39701,I3993&lt;=39901),"Jihočeský kraj",(IF(AND(I3993&gt;=39301,I3993&lt;=39601),"Kraj Vysočina",(IF(AND(I3993&gt;=58001,I3993&lt;=59501),"Kraj Vysočina",(IF(AND(I3993&gt;=67401,I3993&lt;=67602),"Kraj Vysočina",(IF(AND(I3993&gt;=40001,I3993&lt;=44101),"Ústecký kraj",(IF(AND(I3993&gt;=46001,I3993&lt;=47201),"Liberecký kraj",(IF(AND(I3993&gt;=51202,I3993&lt;=51401),"Liberecký kraj",(IF(AND(I3993&gt;=53002,I3993&lt;=53976),"Pardubický kraj",(IF(AND(I3993&gt;=56002,I3993&lt;=57201),"Pardubický kraj",(IF(AND(I3993&gt;=60200,I3993&lt;=67201),"Jihomoravský kraj",(IF(AND(I3993&gt;=67801,I3993&lt;=68501),"Jihomoravský kraj",(IF(AND(I3993&gt;=69002,I3993&lt;=69801),"Jihomoravský kraj",(IF(AND(I3993&gt;=68601,I3993&lt;=68801),"Zlínský kraj",(IF(AND(I3993&gt;=75501,I3993&lt;=76901),"Zlínský kraj",(IF(AND(I3993&gt;=70030,I3993&lt;=74901),"Moravskoslezský kraj",(IF(AND(I3993&gt;=75000,I3993&lt;=75368),"Olomoucký kraj",(IF(AND(I3993&gt;=77200,I3993&lt;=79862),"Olomoucký kraj",(IF(AND(I3993&gt;=50011,I3993&lt;=50301),"Královéhradecký kraj",(IF(AND(I3993&gt;=54301,I3993&lt;=54303),"Královéhradecký kraj","0")))))))))))))))))))))))))))))))))))))))))))))))</f>
        <v>Kraj Vysočina</v>
      </c>
      <c r="AB3993" t="s">
        <v>998</v>
      </c>
      <c r="AD3993" t="s">
        <v>998</v>
      </c>
      <c r="AE3993" t="s">
        <v>998</v>
      </c>
      <c r="AF3993" t="s">
        <v>998</v>
      </c>
      <c r="AG3993" s="107">
        <v>300</v>
      </c>
      <c r="AH3993" s="107">
        <v>0</v>
      </c>
      <c r="AI3993" s="107">
        <v>0</v>
      </c>
      <c r="AJ3993" t="s">
        <v>999</v>
      </c>
      <c r="AK3993" s="106">
        <v>44924</v>
      </c>
    </row>
    <row r="3994" spans="1:37" x14ac:dyDescent="0.45">
      <c r="A3994" t="s">
        <v>1408</v>
      </c>
      <c r="B3994" t="s">
        <v>14392</v>
      </c>
      <c r="C3994" t="s">
        <v>1002</v>
      </c>
      <c r="D3994" t="s">
        <v>14393</v>
      </c>
      <c r="E3994" t="s">
        <v>992</v>
      </c>
      <c r="F3994" t="s">
        <v>1277</v>
      </c>
      <c r="G3994">
        <v>621</v>
      </c>
      <c r="H3994" t="s">
        <v>4908</v>
      </c>
      <c r="I3994">
        <v>67571</v>
      </c>
      <c r="K3994" t="s">
        <v>14388</v>
      </c>
      <c r="L3994" s="106">
        <v>28196</v>
      </c>
      <c r="M3994">
        <v>14750572</v>
      </c>
      <c r="N3994" t="s">
        <v>996</v>
      </c>
      <c r="O3994" t="s">
        <v>12</v>
      </c>
      <c r="P3994" t="s">
        <v>997</v>
      </c>
      <c r="R3994" s="109" t="str">
        <f>IF(OR(P3994="SB",Q3994="SB"),"SB",0)</f>
        <v>SB</v>
      </c>
      <c r="T3994" s="110" t="s">
        <v>998</v>
      </c>
      <c r="V3994" s="113" t="str">
        <f>IF(AND(I3994&gt;=10000,I3994&lt;=19900),"Praha",(IF(AND(I3994&gt;=25001,I3994&lt;=29501),"Středočeský kraj",(IF(AND(I3994&gt;=30100,I3994&lt;=34972),"Středočeský kraj",(IF(AND(I3994&gt;=35002,I3994&lt;=36271),"Karlovarský kraj",(IF(AND(I3994&gt;=37001,I3994&lt;=39201),"Jihočeský kraj",(IF(AND(I3994&gt;=39701,I3994&lt;=39901),"Jihočeský kraj",(IF(AND(I3994&gt;=39301,I3994&lt;=39601),"Kraj Vysočina",(IF(AND(I3994&gt;=58001,I3994&lt;=59501),"Kraj Vysočina",(IF(AND(I3994&gt;=67401,I3994&lt;=67602),"Kraj Vysočina",(IF(AND(I3994&gt;=40001,I3994&lt;=44101),"Ústecký kraj",(IF(AND(I3994&gt;=46001,I3994&lt;=47201),"Liberecký kraj",(IF(AND(I3994&gt;=51202,I3994&lt;=51401),"Liberecký kraj",(IF(AND(I3994&gt;=53002,I3994&lt;=53976),"Pardubický kraj",(IF(AND(I3994&gt;=56002,I3994&lt;=57201),"Pardubický kraj",(IF(AND(I3994&gt;=60200,I3994&lt;=67201),"Jihomoravský kraj",(IF(AND(I3994&gt;=67801,I3994&lt;=68501),"Jihomoravský kraj",(IF(AND(I3994&gt;=69002,I3994&lt;=69801),"Jihomoravský kraj",(IF(AND(I3994&gt;=68601,I3994&lt;=68801),"Zlínský kraj",(IF(AND(I3994&gt;=75501,I3994&lt;=76901),"Zlínský kraj",(IF(AND(I3994&gt;=70030,I3994&lt;=74901),"Moravskoslezský kraj",(IF(AND(I3994&gt;=75000,I3994&lt;=75368),"Olomoucký kraj",(IF(AND(I3994&gt;=77200,I3994&lt;=79862),"Olomoucký kraj",(IF(AND(I3994&gt;=50011,I3994&lt;=50301),"Královéhradecký kraj",(IF(AND(I3994&gt;=54301,I3994&lt;=54303),"Královéhradecký kraj","0")))))))))))))))))))))))))))))))))))))))))))))))</f>
        <v>Kraj Vysočina</v>
      </c>
      <c r="AB3994" t="s">
        <v>998</v>
      </c>
      <c r="AD3994" t="s">
        <v>998</v>
      </c>
      <c r="AE3994" t="s">
        <v>998</v>
      </c>
      <c r="AF3994" t="s">
        <v>998</v>
      </c>
      <c r="AG3994" s="107">
        <v>0</v>
      </c>
      <c r="AH3994" s="107">
        <v>0</v>
      </c>
      <c r="AI3994" s="107">
        <v>0</v>
      </c>
      <c r="AJ3994" t="s">
        <v>1012</v>
      </c>
    </row>
    <row r="3995" spans="1:37" x14ac:dyDescent="0.45">
      <c r="A3995" t="s">
        <v>1026</v>
      </c>
      <c r="B3995" t="s">
        <v>15742</v>
      </c>
      <c r="C3995" t="s">
        <v>990</v>
      </c>
      <c r="D3995" t="s">
        <v>15747</v>
      </c>
      <c r="E3995" t="s">
        <v>992</v>
      </c>
      <c r="F3995" t="s">
        <v>1004</v>
      </c>
      <c r="G3995">
        <v>541</v>
      </c>
      <c r="H3995" t="s">
        <v>4908</v>
      </c>
      <c r="I3995">
        <v>67571</v>
      </c>
      <c r="K3995" t="s">
        <v>15748</v>
      </c>
      <c r="L3995" s="106">
        <v>28803</v>
      </c>
      <c r="M3995">
        <v>14725314</v>
      </c>
      <c r="N3995" t="s">
        <v>996</v>
      </c>
      <c r="O3995" t="s">
        <v>12</v>
      </c>
      <c r="P3995" t="s">
        <v>997</v>
      </c>
      <c r="R3995" s="109" t="str">
        <f>IF(OR(P3995="SB",Q3995="SB"),"SB",0)</f>
        <v>SB</v>
      </c>
      <c r="T3995" s="110" t="s">
        <v>998</v>
      </c>
      <c r="V3995" s="113" t="str">
        <f>IF(AND(I3995&gt;=10000,I3995&lt;=19900),"Praha",(IF(AND(I3995&gt;=25001,I3995&lt;=29501),"Středočeský kraj",(IF(AND(I3995&gt;=30100,I3995&lt;=34972),"Středočeský kraj",(IF(AND(I3995&gt;=35002,I3995&lt;=36271),"Karlovarský kraj",(IF(AND(I3995&gt;=37001,I3995&lt;=39201),"Jihočeský kraj",(IF(AND(I3995&gt;=39701,I3995&lt;=39901),"Jihočeský kraj",(IF(AND(I3995&gt;=39301,I3995&lt;=39601),"Kraj Vysočina",(IF(AND(I3995&gt;=58001,I3995&lt;=59501),"Kraj Vysočina",(IF(AND(I3995&gt;=67401,I3995&lt;=67602),"Kraj Vysočina",(IF(AND(I3995&gt;=40001,I3995&lt;=44101),"Ústecký kraj",(IF(AND(I3995&gt;=46001,I3995&lt;=47201),"Liberecký kraj",(IF(AND(I3995&gt;=51202,I3995&lt;=51401),"Liberecký kraj",(IF(AND(I3995&gt;=53002,I3995&lt;=53976),"Pardubický kraj",(IF(AND(I3995&gt;=56002,I3995&lt;=57201),"Pardubický kraj",(IF(AND(I3995&gt;=60200,I3995&lt;=67201),"Jihomoravský kraj",(IF(AND(I3995&gt;=67801,I3995&lt;=68501),"Jihomoravský kraj",(IF(AND(I3995&gt;=69002,I3995&lt;=69801),"Jihomoravský kraj",(IF(AND(I3995&gt;=68601,I3995&lt;=68801),"Zlínský kraj",(IF(AND(I3995&gt;=75501,I3995&lt;=76901),"Zlínský kraj",(IF(AND(I3995&gt;=70030,I3995&lt;=74901),"Moravskoslezský kraj",(IF(AND(I3995&gt;=75000,I3995&lt;=75368),"Olomoucký kraj",(IF(AND(I3995&gt;=77200,I3995&lt;=79862),"Olomoucký kraj",(IF(AND(I3995&gt;=50011,I3995&lt;=50301),"Královéhradecký kraj",(IF(AND(I3995&gt;=54301,I3995&lt;=54303),"Královéhradecký kraj","0")))))))))))))))))))))))))))))))))))))))))))))))</f>
        <v>Kraj Vysočina</v>
      </c>
      <c r="AB3995" t="s">
        <v>998</v>
      </c>
      <c r="AD3995" t="s">
        <v>998</v>
      </c>
      <c r="AE3995" t="s">
        <v>998</v>
      </c>
      <c r="AF3995" t="s">
        <v>998</v>
      </c>
      <c r="AG3995" s="107">
        <v>0</v>
      </c>
      <c r="AH3995" s="107">
        <v>0</v>
      </c>
      <c r="AI3995" s="107">
        <v>0</v>
      </c>
      <c r="AJ3995" t="s">
        <v>1012</v>
      </c>
    </row>
    <row r="3996" spans="1:37" x14ac:dyDescent="0.45">
      <c r="A3996" t="s">
        <v>3785</v>
      </c>
      <c r="B3996" t="s">
        <v>14471</v>
      </c>
      <c r="C3996" t="s">
        <v>1002</v>
      </c>
      <c r="D3996" t="s">
        <v>15749</v>
      </c>
      <c r="E3996" t="s">
        <v>992</v>
      </c>
      <c r="F3996" t="s">
        <v>1004</v>
      </c>
      <c r="G3996">
        <v>541</v>
      </c>
      <c r="H3996" t="s">
        <v>4908</v>
      </c>
      <c r="I3996">
        <v>67571</v>
      </c>
      <c r="K3996" t="s">
        <v>15750</v>
      </c>
      <c r="L3996" s="106">
        <v>38621</v>
      </c>
      <c r="M3996">
        <v>14750471</v>
      </c>
      <c r="N3996" t="s">
        <v>996</v>
      </c>
      <c r="O3996" t="s">
        <v>12</v>
      </c>
      <c r="P3996" t="s">
        <v>997</v>
      </c>
      <c r="R3996" s="109" t="str">
        <f>IF(OR(P3996="SB",Q3996="SB"),"SB",0)</f>
        <v>SB</v>
      </c>
      <c r="T3996" s="110" t="s">
        <v>998</v>
      </c>
      <c r="V3996" s="113" t="str">
        <f>IF(AND(I3996&gt;=10000,I3996&lt;=19900),"Praha",(IF(AND(I3996&gt;=25001,I3996&lt;=29501),"Středočeský kraj",(IF(AND(I3996&gt;=30100,I3996&lt;=34972),"Středočeský kraj",(IF(AND(I3996&gt;=35002,I3996&lt;=36271),"Karlovarský kraj",(IF(AND(I3996&gt;=37001,I3996&lt;=39201),"Jihočeský kraj",(IF(AND(I3996&gt;=39701,I3996&lt;=39901),"Jihočeský kraj",(IF(AND(I3996&gt;=39301,I3996&lt;=39601),"Kraj Vysočina",(IF(AND(I3996&gt;=58001,I3996&lt;=59501),"Kraj Vysočina",(IF(AND(I3996&gt;=67401,I3996&lt;=67602),"Kraj Vysočina",(IF(AND(I3996&gt;=40001,I3996&lt;=44101),"Ústecký kraj",(IF(AND(I3996&gt;=46001,I3996&lt;=47201),"Liberecký kraj",(IF(AND(I3996&gt;=51202,I3996&lt;=51401),"Liberecký kraj",(IF(AND(I3996&gt;=53002,I3996&lt;=53976),"Pardubický kraj",(IF(AND(I3996&gt;=56002,I3996&lt;=57201),"Pardubický kraj",(IF(AND(I3996&gt;=60200,I3996&lt;=67201),"Jihomoravský kraj",(IF(AND(I3996&gt;=67801,I3996&lt;=68501),"Jihomoravský kraj",(IF(AND(I3996&gt;=69002,I3996&lt;=69801),"Jihomoravský kraj",(IF(AND(I3996&gt;=68601,I3996&lt;=68801),"Zlínský kraj",(IF(AND(I3996&gt;=75501,I3996&lt;=76901),"Zlínský kraj",(IF(AND(I3996&gt;=70030,I3996&lt;=74901),"Moravskoslezský kraj",(IF(AND(I3996&gt;=75000,I3996&lt;=75368),"Olomoucký kraj",(IF(AND(I3996&gt;=77200,I3996&lt;=79862),"Olomoucký kraj",(IF(AND(I3996&gt;=50011,I3996&lt;=50301),"Královéhradecký kraj",(IF(AND(I3996&gt;=54301,I3996&lt;=54303),"Královéhradecký kraj","0")))))))))))))))))))))))))))))))))))))))))))))))</f>
        <v>Kraj Vysočina</v>
      </c>
      <c r="AB3996" t="s">
        <v>998</v>
      </c>
      <c r="AD3996" t="s">
        <v>998</v>
      </c>
      <c r="AE3996" t="s">
        <v>998</v>
      </c>
      <c r="AF3996" t="s">
        <v>998</v>
      </c>
      <c r="AG3996" s="107">
        <v>300</v>
      </c>
      <c r="AH3996" s="107">
        <v>0</v>
      </c>
      <c r="AI3996" s="107">
        <v>0</v>
      </c>
      <c r="AJ3996" t="s">
        <v>999</v>
      </c>
      <c r="AK3996" s="106">
        <v>44924</v>
      </c>
    </row>
    <row r="3997" spans="1:37" x14ac:dyDescent="0.45">
      <c r="A3997" t="s">
        <v>1169</v>
      </c>
      <c r="B3997" t="s">
        <v>12415</v>
      </c>
      <c r="C3997" t="s">
        <v>990</v>
      </c>
      <c r="D3997" t="s">
        <v>12416</v>
      </c>
      <c r="E3997" t="s">
        <v>992</v>
      </c>
      <c r="F3997" t="s">
        <v>12417</v>
      </c>
      <c r="G3997">
        <v>8</v>
      </c>
      <c r="H3997" t="s">
        <v>12417</v>
      </c>
      <c r="I3997">
        <v>67579</v>
      </c>
      <c r="K3997" t="s">
        <v>12418</v>
      </c>
      <c r="L3997" s="106">
        <v>37707</v>
      </c>
      <c r="M3997">
        <v>13635072</v>
      </c>
      <c r="N3997" t="s">
        <v>2063</v>
      </c>
      <c r="O3997" t="s">
        <v>1173</v>
      </c>
      <c r="P3997" t="s">
        <v>997</v>
      </c>
      <c r="R3997" s="109" t="str">
        <f>IF(OR(P3997="SB",Q3997="SB"),"SB",0)</f>
        <v>SB</v>
      </c>
      <c r="T3997" s="110">
        <v>16083</v>
      </c>
      <c r="U3997" t="s">
        <v>19633</v>
      </c>
      <c r="V3997" s="113" t="str">
        <f>IF(AND(I3997&gt;=10000,I3997&lt;=19900),"Praha",(IF(AND(I3997&gt;=25001,I3997&lt;=29501),"Středočeský kraj",(IF(AND(I3997&gt;=30100,I3997&lt;=34972),"Středočeský kraj",(IF(AND(I3997&gt;=35002,I3997&lt;=36271),"Karlovarský kraj",(IF(AND(I3997&gt;=37001,I3997&lt;=39201),"Jihočeský kraj",(IF(AND(I3997&gt;=39701,I3997&lt;=39901),"Jihočeský kraj",(IF(AND(I3997&gt;=39301,I3997&lt;=39601),"Kraj Vysočina",(IF(AND(I3997&gt;=58001,I3997&lt;=59501),"Kraj Vysočina",(IF(AND(I3997&gt;=67401,I3997&lt;=67602),"Kraj Vysočina",(IF(AND(I3997&gt;=40001,I3997&lt;=44101),"Ústecký kraj",(IF(AND(I3997&gt;=46001,I3997&lt;=47201),"Liberecký kraj",(IF(AND(I3997&gt;=51202,I3997&lt;=51401),"Liberecký kraj",(IF(AND(I3997&gt;=53002,I3997&lt;=53976),"Pardubický kraj",(IF(AND(I3997&gt;=56002,I3997&lt;=57201),"Pardubický kraj",(IF(AND(I3997&gt;=60200,I3997&lt;=67201),"Jihomoravský kraj",(IF(AND(I3997&gt;=67801,I3997&lt;=68501),"Jihomoravský kraj",(IF(AND(I3997&gt;=69002,I3997&lt;=69801),"Jihomoravský kraj",(IF(AND(I3997&gt;=68601,I3997&lt;=68801),"Zlínský kraj",(IF(AND(I3997&gt;=75501,I3997&lt;=76901),"Zlínský kraj",(IF(AND(I3997&gt;=70030,I3997&lt;=74901),"Moravskoslezský kraj",(IF(AND(I3997&gt;=75000,I3997&lt;=75368),"Olomoucký kraj",(IF(AND(I3997&gt;=77200,I3997&lt;=79862),"Olomoucký kraj",(IF(AND(I3997&gt;=50011,I3997&lt;=50301),"Královéhradecký kraj",(IF(AND(I3997&gt;=54301,I3997&lt;=54303),"Královéhradecký kraj","0")))))))))))))))))))))))))))))))))))))))))))))))</f>
        <v>Kraj Vysočina</v>
      </c>
      <c r="AD3997" t="s">
        <v>998</v>
      </c>
      <c r="AE3997" t="s">
        <v>998</v>
      </c>
      <c r="AF3997" t="s">
        <v>998</v>
      </c>
      <c r="AG3997" s="107">
        <v>0</v>
      </c>
      <c r="AH3997" s="107">
        <v>0</v>
      </c>
      <c r="AI3997" s="107">
        <v>0</v>
      </c>
      <c r="AJ3997" t="s">
        <v>1012</v>
      </c>
    </row>
    <row r="3998" spans="1:37" x14ac:dyDescent="0.45">
      <c r="A3998" t="s">
        <v>1061</v>
      </c>
      <c r="B3998" t="s">
        <v>5719</v>
      </c>
      <c r="C3998" t="s">
        <v>990</v>
      </c>
      <c r="D3998" t="s">
        <v>5720</v>
      </c>
      <c r="E3998" t="s">
        <v>992</v>
      </c>
      <c r="F3998" t="s">
        <v>5721</v>
      </c>
      <c r="G3998">
        <v>19</v>
      </c>
      <c r="H3998" t="s">
        <v>2662</v>
      </c>
      <c r="I3998">
        <v>67801</v>
      </c>
      <c r="K3998" t="s">
        <v>5722</v>
      </c>
      <c r="L3998" s="106">
        <v>39546</v>
      </c>
      <c r="M3998">
        <v>14724708</v>
      </c>
      <c r="N3998" t="s">
        <v>996</v>
      </c>
      <c r="O3998" t="s">
        <v>12</v>
      </c>
      <c r="P3998" t="s">
        <v>997</v>
      </c>
      <c r="R3998" s="109" t="str">
        <f>IF(OR(P3998="SB",Q3998="SB"),"SB",0)</f>
        <v>SB</v>
      </c>
      <c r="T3998" s="110" t="s">
        <v>998</v>
      </c>
      <c r="V3998" s="113" t="str">
        <f>IF(AND(I3998&gt;=10000,I3998&lt;=19900),"Praha",(IF(AND(I3998&gt;=25001,I3998&lt;=29501),"Středočeský kraj",(IF(AND(I3998&gt;=30100,I3998&lt;=34972),"Středočeský kraj",(IF(AND(I3998&gt;=35002,I3998&lt;=36271),"Karlovarský kraj",(IF(AND(I3998&gt;=37001,I3998&lt;=39201),"Jihočeský kraj",(IF(AND(I3998&gt;=39701,I3998&lt;=39901),"Jihočeský kraj",(IF(AND(I3998&gt;=39301,I3998&lt;=39601),"Kraj Vysočina",(IF(AND(I3998&gt;=58001,I3998&lt;=59501),"Kraj Vysočina",(IF(AND(I3998&gt;=67401,I3998&lt;=67602),"Kraj Vysočina",(IF(AND(I3998&gt;=40001,I3998&lt;=44101),"Ústecký kraj",(IF(AND(I3998&gt;=46001,I3998&lt;=47201),"Liberecký kraj",(IF(AND(I3998&gt;=51202,I3998&lt;=51401),"Liberecký kraj",(IF(AND(I3998&gt;=53002,I3998&lt;=53976),"Pardubický kraj",(IF(AND(I3998&gt;=56002,I3998&lt;=57201),"Pardubický kraj",(IF(AND(I3998&gt;=60200,I3998&lt;=67201),"Jihomoravský kraj",(IF(AND(I3998&gt;=67801,I3998&lt;=68501),"Jihomoravský kraj",(IF(AND(I3998&gt;=69002,I3998&lt;=69801),"Jihomoravský kraj",(IF(AND(I3998&gt;=68601,I3998&lt;=68801),"Zlínský kraj",(IF(AND(I3998&gt;=75501,I3998&lt;=76901),"Zlínský kraj",(IF(AND(I3998&gt;=70030,I3998&lt;=74901),"Moravskoslezský kraj",(IF(AND(I3998&gt;=75000,I3998&lt;=75368),"Olomoucký kraj",(IF(AND(I3998&gt;=77200,I3998&lt;=79862),"Olomoucký kraj",(IF(AND(I3998&gt;=50011,I3998&lt;=50301),"Královéhradecký kraj",(IF(AND(I3998&gt;=54301,I3998&lt;=54303),"Královéhradecký kraj","0")))))))))))))))))))))))))))))))))))))))))))))))</f>
        <v>Jihomoravský kraj</v>
      </c>
      <c r="AB3998" t="s">
        <v>998</v>
      </c>
      <c r="AD3998" t="s">
        <v>998</v>
      </c>
      <c r="AE3998" t="s">
        <v>998</v>
      </c>
      <c r="AF3998" t="s">
        <v>998</v>
      </c>
      <c r="AG3998" s="107">
        <v>300</v>
      </c>
      <c r="AH3998" s="107">
        <v>0</v>
      </c>
      <c r="AI3998" s="107">
        <v>0</v>
      </c>
      <c r="AJ3998" t="s">
        <v>999</v>
      </c>
      <c r="AK3998" s="106">
        <v>44923</v>
      </c>
    </row>
    <row r="3999" spans="1:37" x14ac:dyDescent="0.45">
      <c r="A3999" t="s">
        <v>1033</v>
      </c>
      <c r="B3999" t="s">
        <v>7772</v>
      </c>
      <c r="C3999" t="s">
        <v>1002</v>
      </c>
      <c r="D3999" t="s">
        <v>7773</v>
      </c>
      <c r="E3999" t="s">
        <v>992</v>
      </c>
      <c r="F3999" t="s">
        <v>4166</v>
      </c>
      <c r="G3999">
        <v>1158</v>
      </c>
      <c r="H3999" t="s">
        <v>2662</v>
      </c>
      <c r="I3999">
        <v>67801</v>
      </c>
      <c r="K3999" t="s">
        <v>7774</v>
      </c>
      <c r="L3999" s="106">
        <v>26374</v>
      </c>
      <c r="M3999">
        <v>12969311</v>
      </c>
      <c r="N3999" t="s">
        <v>996</v>
      </c>
      <c r="O3999" t="s">
        <v>12</v>
      </c>
      <c r="P3999" t="s">
        <v>997</v>
      </c>
      <c r="R3999" s="109" t="str">
        <f>IF(OR(P3999="SB",Q3999="SB"),"SB",0)</f>
        <v>SB</v>
      </c>
      <c r="T3999" s="110" t="s">
        <v>998</v>
      </c>
      <c r="V3999" s="113" t="str">
        <f>IF(AND(I3999&gt;=10000,I3999&lt;=19900),"Praha",(IF(AND(I3999&gt;=25001,I3999&lt;=29501),"Středočeský kraj",(IF(AND(I3999&gt;=30100,I3999&lt;=34972),"Středočeský kraj",(IF(AND(I3999&gt;=35002,I3999&lt;=36271),"Karlovarský kraj",(IF(AND(I3999&gt;=37001,I3999&lt;=39201),"Jihočeský kraj",(IF(AND(I3999&gt;=39701,I3999&lt;=39901),"Jihočeský kraj",(IF(AND(I3999&gt;=39301,I3999&lt;=39601),"Kraj Vysočina",(IF(AND(I3999&gt;=58001,I3999&lt;=59501),"Kraj Vysočina",(IF(AND(I3999&gt;=67401,I3999&lt;=67602),"Kraj Vysočina",(IF(AND(I3999&gt;=40001,I3999&lt;=44101),"Ústecký kraj",(IF(AND(I3999&gt;=46001,I3999&lt;=47201),"Liberecký kraj",(IF(AND(I3999&gt;=51202,I3999&lt;=51401),"Liberecký kraj",(IF(AND(I3999&gt;=53002,I3999&lt;=53976),"Pardubický kraj",(IF(AND(I3999&gt;=56002,I3999&lt;=57201),"Pardubický kraj",(IF(AND(I3999&gt;=60200,I3999&lt;=67201),"Jihomoravský kraj",(IF(AND(I3999&gt;=67801,I3999&lt;=68501),"Jihomoravský kraj",(IF(AND(I3999&gt;=69002,I3999&lt;=69801),"Jihomoravský kraj",(IF(AND(I3999&gt;=68601,I3999&lt;=68801),"Zlínský kraj",(IF(AND(I3999&gt;=75501,I3999&lt;=76901),"Zlínský kraj",(IF(AND(I3999&gt;=70030,I3999&lt;=74901),"Moravskoslezský kraj",(IF(AND(I3999&gt;=75000,I3999&lt;=75368),"Olomoucký kraj",(IF(AND(I3999&gt;=77200,I3999&lt;=79862),"Olomoucký kraj",(IF(AND(I3999&gt;=50011,I3999&lt;=50301),"Královéhradecký kraj",(IF(AND(I3999&gt;=54301,I3999&lt;=54303),"Královéhradecký kraj","0")))))))))))))))))))))))))))))))))))))))))))))))</f>
        <v>Jihomoravský kraj</v>
      </c>
      <c r="AB3999" t="s">
        <v>998</v>
      </c>
      <c r="AD3999" t="s">
        <v>998</v>
      </c>
      <c r="AE3999" t="s">
        <v>998</v>
      </c>
      <c r="AF3999" t="s">
        <v>998</v>
      </c>
      <c r="AG3999" s="107">
        <v>0</v>
      </c>
      <c r="AH3999" s="107">
        <v>0</v>
      </c>
      <c r="AI3999" s="107">
        <v>0</v>
      </c>
      <c r="AJ3999" t="s">
        <v>1012</v>
      </c>
    </row>
    <row r="4000" spans="1:37" x14ac:dyDescent="0.45">
      <c r="A4000" t="s">
        <v>1264</v>
      </c>
      <c r="B4000" t="s">
        <v>7799</v>
      </c>
      <c r="C4000" t="s">
        <v>1002</v>
      </c>
      <c r="D4000" t="s">
        <v>7800</v>
      </c>
      <c r="E4000" t="s">
        <v>992</v>
      </c>
      <c r="F4000" t="s">
        <v>7801</v>
      </c>
      <c r="G4000">
        <v>60</v>
      </c>
      <c r="H4000" t="s">
        <v>2662</v>
      </c>
      <c r="I4000">
        <v>67801</v>
      </c>
      <c r="K4000" t="s">
        <v>7802</v>
      </c>
      <c r="L4000" s="106">
        <v>39347</v>
      </c>
      <c r="M4000">
        <v>14646805</v>
      </c>
      <c r="N4000" t="s">
        <v>996</v>
      </c>
      <c r="O4000" t="s">
        <v>12</v>
      </c>
      <c r="P4000" t="s">
        <v>997</v>
      </c>
      <c r="R4000" s="109" t="str">
        <f>IF(OR(P4000="SB",Q4000="SB"),"SB",0)</f>
        <v>SB</v>
      </c>
      <c r="T4000" s="110" t="s">
        <v>998</v>
      </c>
      <c r="V4000" s="113" t="str">
        <f>IF(AND(I4000&gt;=10000,I4000&lt;=19900),"Praha",(IF(AND(I4000&gt;=25001,I4000&lt;=29501),"Středočeský kraj",(IF(AND(I4000&gt;=30100,I4000&lt;=34972),"Středočeský kraj",(IF(AND(I4000&gt;=35002,I4000&lt;=36271),"Karlovarský kraj",(IF(AND(I4000&gt;=37001,I4000&lt;=39201),"Jihočeský kraj",(IF(AND(I4000&gt;=39701,I4000&lt;=39901),"Jihočeský kraj",(IF(AND(I4000&gt;=39301,I4000&lt;=39601),"Kraj Vysočina",(IF(AND(I4000&gt;=58001,I4000&lt;=59501),"Kraj Vysočina",(IF(AND(I4000&gt;=67401,I4000&lt;=67602),"Kraj Vysočina",(IF(AND(I4000&gt;=40001,I4000&lt;=44101),"Ústecký kraj",(IF(AND(I4000&gt;=46001,I4000&lt;=47201),"Liberecký kraj",(IF(AND(I4000&gt;=51202,I4000&lt;=51401),"Liberecký kraj",(IF(AND(I4000&gt;=53002,I4000&lt;=53976),"Pardubický kraj",(IF(AND(I4000&gt;=56002,I4000&lt;=57201),"Pardubický kraj",(IF(AND(I4000&gt;=60200,I4000&lt;=67201),"Jihomoravský kraj",(IF(AND(I4000&gt;=67801,I4000&lt;=68501),"Jihomoravský kraj",(IF(AND(I4000&gt;=69002,I4000&lt;=69801),"Jihomoravský kraj",(IF(AND(I4000&gt;=68601,I4000&lt;=68801),"Zlínský kraj",(IF(AND(I4000&gt;=75501,I4000&lt;=76901),"Zlínský kraj",(IF(AND(I4000&gt;=70030,I4000&lt;=74901),"Moravskoslezský kraj",(IF(AND(I4000&gt;=75000,I4000&lt;=75368),"Olomoucký kraj",(IF(AND(I4000&gt;=77200,I4000&lt;=79862),"Olomoucký kraj",(IF(AND(I4000&gt;=50011,I4000&lt;=50301),"Královéhradecký kraj",(IF(AND(I4000&gt;=54301,I4000&lt;=54303),"Královéhradecký kraj","0")))))))))))))))))))))))))))))))))))))))))))))))</f>
        <v>Jihomoravský kraj</v>
      </c>
      <c r="AB4000" t="s">
        <v>998</v>
      </c>
      <c r="AD4000" t="s">
        <v>998</v>
      </c>
      <c r="AE4000" t="s">
        <v>998</v>
      </c>
      <c r="AF4000" t="s">
        <v>998</v>
      </c>
      <c r="AG4000" s="107">
        <v>300</v>
      </c>
      <c r="AH4000" s="107">
        <v>0</v>
      </c>
      <c r="AI4000" s="107">
        <v>0</v>
      </c>
      <c r="AJ4000" t="s">
        <v>999</v>
      </c>
      <c r="AK4000" s="106">
        <v>44923</v>
      </c>
    </row>
    <row r="4001" spans="1:37" x14ac:dyDescent="0.45">
      <c r="A4001" t="s">
        <v>1061</v>
      </c>
      <c r="B4001" t="s">
        <v>12323</v>
      </c>
      <c r="C4001" t="s">
        <v>990</v>
      </c>
      <c r="D4001" t="s">
        <v>12324</v>
      </c>
      <c r="E4001" t="s">
        <v>992</v>
      </c>
      <c r="F4001" t="s">
        <v>1465</v>
      </c>
      <c r="G4001">
        <v>3</v>
      </c>
      <c r="H4001" t="s">
        <v>2662</v>
      </c>
      <c r="I4001">
        <v>67801</v>
      </c>
      <c r="K4001" t="s">
        <v>12325</v>
      </c>
      <c r="L4001" s="106">
        <v>26120</v>
      </c>
      <c r="M4001">
        <v>14608813</v>
      </c>
      <c r="N4001" t="s">
        <v>996</v>
      </c>
      <c r="O4001" t="s">
        <v>12</v>
      </c>
      <c r="P4001" t="s">
        <v>997</v>
      </c>
      <c r="R4001" s="109" t="str">
        <f>IF(OR(P4001="SB",Q4001="SB"),"SB",0)</f>
        <v>SB</v>
      </c>
      <c r="T4001" s="110" t="s">
        <v>998</v>
      </c>
      <c r="V4001" s="113" t="str">
        <f>IF(AND(I4001&gt;=10000,I4001&lt;=19900),"Praha",(IF(AND(I4001&gt;=25001,I4001&lt;=29501),"Středočeský kraj",(IF(AND(I4001&gt;=30100,I4001&lt;=34972),"Středočeský kraj",(IF(AND(I4001&gt;=35002,I4001&lt;=36271),"Karlovarský kraj",(IF(AND(I4001&gt;=37001,I4001&lt;=39201),"Jihočeský kraj",(IF(AND(I4001&gt;=39701,I4001&lt;=39901),"Jihočeský kraj",(IF(AND(I4001&gt;=39301,I4001&lt;=39601),"Kraj Vysočina",(IF(AND(I4001&gt;=58001,I4001&lt;=59501),"Kraj Vysočina",(IF(AND(I4001&gt;=67401,I4001&lt;=67602),"Kraj Vysočina",(IF(AND(I4001&gt;=40001,I4001&lt;=44101),"Ústecký kraj",(IF(AND(I4001&gt;=46001,I4001&lt;=47201),"Liberecký kraj",(IF(AND(I4001&gt;=51202,I4001&lt;=51401),"Liberecký kraj",(IF(AND(I4001&gt;=53002,I4001&lt;=53976),"Pardubický kraj",(IF(AND(I4001&gt;=56002,I4001&lt;=57201),"Pardubický kraj",(IF(AND(I4001&gt;=60200,I4001&lt;=67201),"Jihomoravský kraj",(IF(AND(I4001&gt;=67801,I4001&lt;=68501),"Jihomoravský kraj",(IF(AND(I4001&gt;=69002,I4001&lt;=69801),"Jihomoravský kraj",(IF(AND(I4001&gt;=68601,I4001&lt;=68801),"Zlínský kraj",(IF(AND(I4001&gt;=75501,I4001&lt;=76901),"Zlínský kraj",(IF(AND(I4001&gt;=70030,I4001&lt;=74901),"Moravskoslezský kraj",(IF(AND(I4001&gt;=75000,I4001&lt;=75368),"Olomoucký kraj",(IF(AND(I4001&gt;=77200,I4001&lt;=79862),"Olomoucký kraj",(IF(AND(I4001&gt;=50011,I4001&lt;=50301),"Královéhradecký kraj",(IF(AND(I4001&gt;=54301,I4001&lt;=54303),"Královéhradecký kraj","0")))))))))))))))))))))))))))))))))))))))))))))))</f>
        <v>Jihomoravský kraj</v>
      </c>
      <c r="AB4001" t="s">
        <v>998</v>
      </c>
      <c r="AD4001" t="s">
        <v>998</v>
      </c>
      <c r="AE4001" t="s">
        <v>998</v>
      </c>
      <c r="AF4001" t="s">
        <v>998</v>
      </c>
      <c r="AG4001" s="107">
        <v>0</v>
      </c>
      <c r="AH4001" s="107">
        <v>0</v>
      </c>
      <c r="AI4001" s="107">
        <v>0</v>
      </c>
      <c r="AJ4001" t="s">
        <v>1012</v>
      </c>
    </row>
    <row r="4002" spans="1:37" x14ac:dyDescent="0.45">
      <c r="A4002" t="s">
        <v>1061</v>
      </c>
      <c r="B4002" t="s">
        <v>12889</v>
      </c>
      <c r="C4002" t="s">
        <v>990</v>
      </c>
      <c r="D4002" t="s">
        <v>12890</v>
      </c>
      <c r="E4002" t="s">
        <v>992</v>
      </c>
      <c r="F4002" t="s">
        <v>8208</v>
      </c>
      <c r="G4002">
        <v>22</v>
      </c>
      <c r="H4002" t="s">
        <v>2662</v>
      </c>
      <c r="I4002">
        <v>67801</v>
      </c>
      <c r="K4002" t="s">
        <v>12891</v>
      </c>
      <c r="L4002" s="106">
        <v>39397</v>
      </c>
      <c r="M4002">
        <v>14605274</v>
      </c>
      <c r="N4002" t="s">
        <v>996</v>
      </c>
      <c r="O4002" t="s">
        <v>12</v>
      </c>
      <c r="P4002" t="s">
        <v>997</v>
      </c>
      <c r="R4002" s="109" t="str">
        <f>IF(OR(P4002="SB",Q4002="SB"),"SB",0)</f>
        <v>SB</v>
      </c>
      <c r="T4002" s="110" t="s">
        <v>998</v>
      </c>
      <c r="V4002" s="113" t="str">
        <f>IF(AND(I4002&gt;=10000,I4002&lt;=19900),"Praha",(IF(AND(I4002&gt;=25001,I4002&lt;=29501),"Středočeský kraj",(IF(AND(I4002&gt;=30100,I4002&lt;=34972),"Středočeský kraj",(IF(AND(I4002&gt;=35002,I4002&lt;=36271),"Karlovarský kraj",(IF(AND(I4002&gt;=37001,I4002&lt;=39201),"Jihočeský kraj",(IF(AND(I4002&gt;=39701,I4002&lt;=39901),"Jihočeský kraj",(IF(AND(I4002&gt;=39301,I4002&lt;=39601),"Kraj Vysočina",(IF(AND(I4002&gt;=58001,I4002&lt;=59501),"Kraj Vysočina",(IF(AND(I4002&gt;=67401,I4002&lt;=67602),"Kraj Vysočina",(IF(AND(I4002&gt;=40001,I4002&lt;=44101),"Ústecký kraj",(IF(AND(I4002&gt;=46001,I4002&lt;=47201),"Liberecký kraj",(IF(AND(I4002&gt;=51202,I4002&lt;=51401),"Liberecký kraj",(IF(AND(I4002&gt;=53002,I4002&lt;=53976),"Pardubický kraj",(IF(AND(I4002&gt;=56002,I4002&lt;=57201),"Pardubický kraj",(IF(AND(I4002&gt;=60200,I4002&lt;=67201),"Jihomoravský kraj",(IF(AND(I4002&gt;=67801,I4002&lt;=68501),"Jihomoravský kraj",(IF(AND(I4002&gt;=69002,I4002&lt;=69801),"Jihomoravský kraj",(IF(AND(I4002&gt;=68601,I4002&lt;=68801),"Zlínský kraj",(IF(AND(I4002&gt;=75501,I4002&lt;=76901),"Zlínský kraj",(IF(AND(I4002&gt;=70030,I4002&lt;=74901),"Moravskoslezský kraj",(IF(AND(I4002&gt;=75000,I4002&lt;=75368),"Olomoucký kraj",(IF(AND(I4002&gt;=77200,I4002&lt;=79862),"Olomoucký kraj",(IF(AND(I4002&gt;=50011,I4002&lt;=50301),"Královéhradecký kraj",(IF(AND(I4002&gt;=54301,I4002&lt;=54303),"Královéhradecký kraj","0")))))))))))))))))))))))))))))))))))))))))))))))</f>
        <v>Jihomoravský kraj</v>
      </c>
      <c r="AB4002" t="s">
        <v>998</v>
      </c>
      <c r="AD4002" t="s">
        <v>998</v>
      </c>
      <c r="AE4002" t="s">
        <v>998</v>
      </c>
      <c r="AF4002" t="s">
        <v>998</v>
      </c>
      <c r="AG4002" s="107">
        <v>300</v>
      </c>
      <c r="AH4002" s="107">
        <v>0</v>
      </c>
      <c r="AI4002" s="107">
        <v>0</v>
      </c>
      <c r="AJ4002" t="s">
        <v>999</v>
      </c>
      <c r="AK4002" s="106">
        <v>44923</v>
      </c>
    </row>
    <row r="4003" spans="1:37" x14ac:dyDescent="0.45">
      <c r="A4003" t="s">
        <v>1220</v>
      </c>
      <c r="B4003" t="s">
        <v>12896</v>
      </c>
      <c r="C4003" t="s">
        <v>1002</v>
      </c>
      <c r="D4003" t="s">
        <v>12897</v>
      </c>
      <c r="E4003" t="s">
        <v>992</v>
      </c>
      <c r="F4003" t="s">
        <v>8208</v>
      </c>
      <c r="G4003">
        <v>22</v>
      </c>
      <c r="H4003" t="s">
        <v>2662</v>
      </c>
      <c r="I4003">
        <v>67801</v>
      </c>
      <c r="K4003" t="s">
        <v>12891</v>
      </c>
      <c r="L4003" s="106">
        <v>38624</v>
      </c>
      <c r="M4003">
        <v>14605173</v>
      </c>
      <c r="N4003" t="s">
        <v>996</v>
      </c>
      <c r="O4003" t="s">
        <v>12</v>
      </c>
      <c r="P4003" t="s">
        <v>997</v>
      </c>
      <c r="R4003" s="109" t="str">
        <f>IF(OR(P4003="SB",Q4003="SB"),"SB",0)</f>
        <v>SB</v>
      </c>
      <c r="T4003" s="110" t="s">
        <v>998</v>
      </c>
      <c r="V4003" s="113" t="str">
        <f>IF(AND(I4003&gt;=10000,I4003&lt;=19900),"Praha",(IF(AND(I4003&gt;=25001,I4003&lt;=29501),"Středočeský kraj",(IF(AND(I4003&gt;=30100,I4003&lt;=34972),"Středočeský kraj",(IF(AND(I4003&gt;=35002,I4003&lt;=36271),"Karlovarský kraj",(IF(AND(I4003&gt;=37001,I4003&lt;=39201),"Jihočeský kraj",(IF(AND(I4003&gt;=39701,I4003&lt;=39901),"Jihočeský kraj",(IF(AND(I4003&gt;=39301,I4003&lt;=39601),"Kraj Vysočina",(IF(AND(I4003&gt;=58001,I4003&lt;=59501),"Kraj Vysočina",(IF(AND(I4003&gt;=67401,I4003&lt;=67602),"Kraj Vysočina",(IF(AND(I4003&gt;=40001,I4003&lt;=44101),"Ústecký kraj",(IF(AND(I4003&gt;=46001,I4003&lt;=47201),"Liberecký kraj",(IF(AND(I4003&gt;=51202,I4003&lt;=51401),"Liberecký kraj",(IF(AND(I4003&gt;=53002,I4003&lt;=53976),"Pardubický kraj",(IF(AND(I4003&gt;=56002,I4003&lt;=57201),"Pardubický kraj",(IF(AND(I4003&gt;=60200,I4003&lt;=67201),"Jihomoravský kraj",(IF(AND(I4003&gt;=67801,I4003&lt;=68501),"Jihomoravský kraj",(IF(AND(I4003&gt;=69002,I4003&lt;=69801),"Jihomoravský kraj",(IF(AND(I4003&gt;=68601,I4003&lt;=68801),"Zlínský kraj",(IF(AND(I4003&gt;=75501,I4003&lt;=76901),"Zlínský kraj",(IF(AND(I4003&gt;=70030,I4003&lt;=74901),"Moravskoslezský kraj",(IF(AND(I4003&gt;=75000,I4003&lt;=75368),"Olomoucký kraj",(IF(AND(I4003&gt;=77200,I4003&lt;=79862),"Olomoucký kraj",(IF(AND(I4003&gt;=50011,I4003&lt;=50301),"Královéhradecký kraj",(IF(AND(I4003&gt;=54301,I4003&lt;=54303),"Královéhradecký kraj","0")))))))))))))))))))))))))))))))))))))))))))))))</f>
        <v>Jihomoravský kraj</v>
      </c>
      <c r="AB4003" t="s">
        <v>998</v>
      </c>
      <c r="AD4003" t="s">
        <v>998</v>
      </c>
      <c r="AE4003" t="s">
        <v>998</v>
      </c>
      <c r="AF4003" t="s">
        <v>998</v>
      </c>
      <c r="AG4003" s="107">
        <v>300</v>
      </c>
      <c r="AH4003" s="107">
        <v>0</v>
      </c>
      <c r="AI4003" s="107">
        <v>0</v>
      </c>
      <c r="AJ4003" t="s">
        <v>999</v>
      </c>
      <c r="AK4003" s="106">
        <v>44924</v>
      </c>
    </row>
    <row r="4004" spans="1:37" x14ac:dyDescent="0.45">
      <c r="A4004" t="s">
        <v>1986</v>
      </c>
      <c r="B4004" t="s">
        <v>13927</v>
      </c>
      <c r="C4004" t="s">
        <v>1002</v>
      </c>
      <c r="D4004" t="s">
        <v>13928</v>
      </c>
      <c r="E4004" t="s">
        <v>992</v>
      </c>
      <c r="F4004" t="s">
        <v>2049</v>
      </c>
      <c r="G4004">
        <v>214</v>
      </c>
      <c r="H4004" t="s">
        <v>2662</v>
      </c>
      <c r="I4004">
        <v>67801</v>
      </c>
      <c r="K4004" t="s">
        <v>13929</v>
      </c>
      <c r="L4004" s="106">
        <v>41032</v>
      </c>
      <c r="M4004">
        <v>14609621</v>
      </c>
      <c r="N4004" t="s">
        <v>996</v>
      </c>
      <c r="O4004" t="s">
        <v>12</v>
      </c>
      <c r="P4004" t="s">
        <v>997</v>
      </c>
      <c r="R4004" s="109" t="str">
        <f>IF(OR(P4004="SB",Q4004="SB"),"SB",0)</f>
        <v>SB</v>
      </c>
      <c r="T4004" s="110" t="s">
        <v>998</v>
      </c>
      <c r="V4004" s="113" t="str">
        <f>IF(AND(I4004&gt;=10000,I4004&lt;=19900),"Praha",(IF(AND(I4004&gt;=25001,I4004&lt;=29501),"Středočeský kraj",(IF(AND(I4004&gt;=30100,I4004&lt;=34972),"Středočeský kraj",(IF(AND(I4004&gt;=35002,I4004&lt;=36271),"Karlovarský kraj",(IF(AND(I4004&gt;=37001,I4004&lt;=39201),"Jihočeský kraj",(IF(AND(I4004&gt;=39701,I4004&lt;=39901),"Jihočeský kraj",(IF(AND(I4004&gt;=39301,I4004&lt;=39601),"Kraj Vysočina",(IF(AND(I4004&gt;=58001,I4004&lt;=59501),"Kraj Vysočina",(IF(AND(I4004&gt;=67401,I4004&lt;=67602),"Kraj Vysočina",(IF(AND(I4004&gt;=40001,I4004&lt;=44101),"Ústecký kraj",(IF(AND(I4004&gt;=46001,I4004&lt;=47201),"Liberecký kraj",(IF(AND(I4004&gt;=51202,I4004&lt;=51401),"Liberecký kraj",(IF(AND(I4004&gt;=53002,I4004&lt;=53976),"Pardubický kraj",(IF(AND(I4004&gt;=56002,I4004&lt;=57201),"Pardubický kraj",(IF(AND(I4004&gt;=60200,I4004&lt;=67201),"Jihomoravský kraj",(IF(AND(I4004&gt;=67801,I4004&lt;=68501),"Jihomoravský kraj",(IF(AND(I4004&gt;=69002,I4004&lt;=69801),"Jihomoravský kraj",(IF(AND(I4004&gt;=68601,I4004&lt;=68801),"Zlínský kraj",(IF(AND(I4004&gt;=75501,I4004&lt;=76901),"Zlínský kraj",(IF(AND(I4004&gt;=70030,I4004&lt;=74901),"Moravskoslezský kraj",(IF(AND(I4004&gt;=75000,I4004&lt;=75368),"Olomoucký kraj",(IF(AND(I4004&gt;=77200,I4004&lt;=79862),"Olomoucký kraj",(IF(AND(I4004&gt;=50011,I4004&lt;=50301),"Královéhradecký kraj",(IF(AND(I4004&gt;=54301,I4004&lt;=54303),"Královéhradecký kraj","0")))))))))))))))))))))))))))))))))))))))))))))))</f>
        <v>Jihomoravský kraj</v>
      </c>
      <c r="AB4004" t="s">
        <v>998</v>
      </c>
      <c r="AD4004" t="s">
        <v>998</v>
      </c>
      <c r="AE4004" t="s">
        <v>998</v>
      </c>
      <c r="AF4004" t="s">
        <v>998</v>
      </c>
      <c r="AG4004" s="107">
        <v>300</v>
      </c>
      <c r="AH4004" s="107">
        <v>0</v>
      </c>
      <c r="AI4004" s="107">
        <v>0</v>
      </c>
      <c r="AJ4004" t="s">
        <v>999</v>
      </c>
      <c r="AK4004" s="106">
        <v>44923</v>
      </c>
    </row>
    <row r="4005" spans="1:37" x14ac:dyDescent="0.45">
      <c r="A4005" t="s">
        <v>1032</v>
      </c>
      <c r="B4005" t="s">
        <v>15304</v>
      </c>
      <c r="C4005" t="s">
        <v>1002</v>
      </c>
      <c r="D4005" t="s">
        <v>15305</v>
      </c>
      <c r="E4005" t="s">
        <v>992</v>
      </c>
      <c r="F4005" t="s">
        <v>5721</v>
      </c>
      <c r="G4005">
        <v>21</v>
      </c>
      <c r="H4005" t="s">
        <v>2662</v>
      </c>
      <c r="I4005">
        <v>67801</v>
      </c>
      <c r="K4005" t="s">
        <v>15306</v>
      </c>
      <c r="L4005" s="106">
        <v>31889</v>
      </c>
      <c r="M4005">
        <v>14634677</v>
      </c>
      <c r="N4005" t="s">
        <v>996</v>
      </c>
      <c r="O4005" t="s">
        <v>12</v>
      </c>
      <c r="P4005" t="s">
        <v>997</v>
      </c>
      <c r="R4005" s="109" t="str">
        <f>IF(OR(P4005="SB",Q4005="SB"),"SB",0)</f>
        <v>SB</v>
      </c>
      <c r="T4005" s="110" t="s">
        <v>998</v>
      </c>
      <c r="V4005" s="113" t="str">
        <f>IF(AND(I4005&gt;=10000,I4005&lt;=19900),"Praha",(IF(AND(I4005&gt;=25001,I4005&lt;=29501),"Středočeský kraj",(IF(AND(I4005&gt;=30100,I4005&lt;=34972),"Středočeský kraj",(IF(AND(I4005&gt;=35002,I4005&lt;=36271),"Karlovarský kraj",(IF(AND(I4005&gt;=37001,I4005&lt;=39201),"Jihočeský kraj",(IF(AND(I4005&gt;=39701,I4005&lt;=39901),"Jihočeský kraj",(IF(AND(I4005&gt;=39301,I4005&lt;=39601),"Kraj Vysočina",(IF(AND(I4005&gt;=58001,I4005&lt;=59501),"Kraj Vysočina",(IF(AND(I4005&gt;=67401,I4005&lt;=67602),"Kraj Vysočina",(IF(AND(I4005&gt;=40001,I4005&lt;=44101),"Ústecký kraj",(IF(AND(I4005&gt;=46001,I4005&lt;=47201),"Liberecký kraj",(IF(AND(I4005&gt;=51202,I4005&lt;=51401),"Liberecký kraj",(IF(AND(I4005&gt;=53002,I4005&lt;=53976),"Pardubický kraj",(IF(AND(I4005&gt;=56002,I4005&lt;=57201),"Pardubický kraj",(IF(AND(I4005&gt;=60200,I4005&lt;=67201),"Jihomoravský kraj",(IF(AND(I4005&gt;=67801,I4005&lt;=68501),"Jihomoravský kraj",(IF(AND(I4005&gt;=69002,I4005&lt;=69801),"Jihomoravský kraj",(IF(AND(I4005&gt;=68601,I4005&lt;=68801),"Zlínský kraj",(IF(AND(I4005&gt;=75501,I4005&lt;=76901),"Zlínský kraj",(IF(AND(I4005&gt;=70030,I4005&lt;=74901),"Moravskoslezský kraj",(IF(AND(I4005&gt;=75000,I4005&lt;=75368),"Olomoucký kraj",(IF(AND(I4005&gt;=77200,I4005&lt;=79862),"Olomoucký kraj",(IF(AND(I4005&gt;=50011,I4005&lt;=50301),"Královéhradecký kraj",(IF(AND(I4005&gt;=54301,I4005&lt;=54303),"Královéhradecký kraj","0")))))))))))))))))))))))))))))))))))))))))))))))</f>
        <v>Jihomoravský kraj</v>
      </c>
      <c r="AB4005" t="s">
        <v>998</v>
      </c>
      <c r="AD4005" t="s">
        <v>998</v>
      </c>
      <c r="AE4005" t="s">
        <v>998</v>
      </c>
      <c r="AF4005" t="s">
        <v>998</v>
      </c>
      <c r="AG4005" s="107">
        <v>0</v>
      </c>
      <c r="AH4005" s="107">
        <v>0</v>
      </c>
      <c r="AI4005" s="107">
        <v>0</v>
      </c>
      <c r="AJ4005" t="s">
        <v>1012</v>
      </c>
    </row>
    <row r="4006" spans="1:37" x14ac:dyDescent="0.45">
      <c r="A4006" t="s">
        <v>1687</v>
      </c>
      <c r="B4006" t="s">
        <v>16253</v>
      </c>
      <c r="C4006" t="s">
        <v>1002</v>
      </c>
      <c r="D4006" t="s">
        <v>16254</v>
      </c>
      <c r="E4006" t="s">
        <v>992</v>
      </c>
      <c r="F4006" t="s">
        <v>2049</v>
      </c>
      <c r="G4006">
        <v>100</v>
      </c>
      <c r="H4006" t="s">
        <v>2662</v>
      </c>
      <c r="I4006">
        <v>67801</v>
      </c>
      <c r="K4006" t="s">
        <v>16255</v>
      </c>
      <c r="L4006" s="106">
        <v>38185</v>
      </c>
      <c r="M4006">
        <v>14746835</v>
      </c>
      <c r="N4006" t="s">
        <v>996</v>
      </c>
      <c r="O4006" t="s">
        <v>12</v>
      </c>
      <c r="P4006" t="s">
        <v>997</v>
      </c>
      <c r="R4006" s="109" t="str">
        <f>IF(OR(P4006="SB",Q4006="SB"),"SB",0)</f>
        <v>SB</v>
      </c>
      <c r="T4006" s="110" t="s">
        <v>998</v>
      </c>
      <c r="V4006" s="113" t="str">
        <f>IF(AND(I4006&gt;=10000,I4006&lt;=19900),"Praha",(IF(AND(I4006&gt;=25001,I4006&lt;=29501),"Středočeský kraj",(IF(AND(I4006&gt;=30100,I4006&lt;=34972),"Středočeský kraj",(IF(AND(I4006&gt;=35002,I4006&lt;=36271),"Karlovarský kraj",(IF(AND(I4006&gt;=37001,I4006&lt;=39201),"Jihočeský kraj",(IF(AND(I4006&gt;=39701,I4006&lt;=39901),"Jihočeský kraj",(IF(AND(I4006&gt;=39301,I4006&lt;=39601),"Kraj Vysočina",(IF(AND(I4006&gt;=58001,I4006&lt;=59501),"Kraj Vysočina",(IF(AND(I4006&gt;=67401,I4006&lt;=67602),"Kraj Vysočina",(IF(AND(I4006&gt;=40001,I4006&lt;=44101),"Ústecký kraj",(IF(AND(I4006&gt;=46001,I4006&lt;=47201),"Liberecký kraj",(IF(AND(I4006&gt;=51202,I4006&lt;=51401),"Liberecký kraj",(IF(AND(I4006&gt;=53002,I4006&lt;=53976),"Pardubický kraj",(IF(AND(I4006&gt;=56002,I4006&lt;=57201),"Pardubický kraj",(IF(AND(I4006&gt;=60200,I4006&lt;=67201),"Jihomoravský kraj",(IF(AND(I4006&gt;=67801,I4006&lt;=68501),"Jihomoravský kraj",(IF(AND(I4006&gt;=69002,I4006&lt;=69801),"Jihomoravský kraj",(IF(AND(I4006&gt;=68601,I4006&lt;=68801),"Zlínský kraj",(IF(AND(I4006&gt;=75501,I4006&lt;=76901),"Zlínský kraj",(IF(AND(I4006&gt;=70030,I4006&lt;=74901),"Moravskoslezský kraj",(IF(AND(I4006&gt;=75000,I4006&lt;=75368),"Olomoucký kraj",(IF(AND(I4006&gt;=77200,I4006&lt;=79862),"Olomoucký kraj",(IF(AND(I4006&gt;=50011,I4006&lt;=50301),"Královéhradecký kraj",(IF(AND(I4006&gt;=54301,I4006&lt;=54303),"Královéhradecký kraj","0")))))))))))))))))))))))))))))))))))))))))))))))</f>
        <v>Jihomoravský kraj</v>
      </c>
      <c r="AB4006" t="s">
        <v>998</v>
      </c>
      <c r="AD4006" t="s">
        <v>998</v>
      </c>
      <c r="AE4006" t="s">
        <v>998</v>
      </c>
      <c r="AF4006" t="s">
        <v>998</v>
      </c>
      <c r="AG4006" s="107">
        <v>300</v>
      </c>
      <c r="AH4006" s="107">
        <v>0</v>
      </c>
      <c r="AI4006" s="107">
        <v>0</v>
      </c>
      <c r="AJ4006" t="s">
        <v>999</v>
      </c>
      <c r="AK4006" s="106">
        <v>44924</v>
      </c>
    </row>
    <row r="4007" spans="1:37" x14ac:dyDescent="0.45">
      <c r="A4007" t="s">
        <v>1145</v>
      </c>
      <c r="B4007" t="s">
        <v>18907</v>
      </c>
      <c r="C4007" t="s">
        <v>990</v>
      </c>
      <c r="D4007" t="s">
        <v>18908</v>
      </c>
      <c r="E4007" t="s">
        <v>992</v>
      </c>
      <c r="F4007" t="s">
        <v>5136</v>
      </c>
      <c r="G4007">
        <v>28</v>
      </c>
      <c r="H4007" t="s">
        <v>2662</v>
      </c>
      <c r="I4007">
        <v>67801</v>
      </c>
      <c r="K4007" t="s">
        <v>18909</v>
      </c>
      <c r="L4007" s="106">
        <v>39686</v>
      </c>
      <c r="M4007">
        <v>14725920</v>
      </c>
      <c r="N4007" t="s">
        <v>996</v>
      </c>
      <c r="O4007" t="s">
        <v>12</v>
      </c>
      <c r="P4007" t="s">
        <v>997</v>
      </c>
      <c r="R4007" s="109" t="str">
        <f>IF(OR(P4007="SB",Q4007="SB"),"SB",0)</f>
        <v>SB</v>
      </c>
      <c r="T4007" s="110" t="s">
        <v>998</v>
      </c>
      <c r="V4007" s="113" t="str">
        <f>IF(AND(I4007&gt;=10000,I4007&lt;=19900),"Praha",(IF(AND(I4007&gt;=25001,I4007&lt;=29501),"Středočeský kraj",(IF(AND(I4007&gt;=30100,I4007&lt;=34972),"Středočeský kraj",(IF(AND(I4007&gt;=35002,I4007&lt;=36271),"Karlovarský kraj",(IF(AND(I4007&gt;=37001,I4007&lt;=39201),"Jihočeský kraj",(IF(AND(I4007&gt;=39701,I4007&lt;=39901),"Jihočeský kraj",(IF(AND(I4007&gt;=39301,I4007&lt;=39601),"Kraj Vysočina",(IF(AND(I4007&gt;=58001,I4007&lt;=59501),"Kraj Vysočina",(IF(AND(I4007&gt;=67401,I4007&lt;=67602),"Kraj Vysočina",(IF(AND(I4007&gt;=40001,I4007&lt;=44101),"Ústecký kraj",(IF(AND(I4007&gt;=46001,I4007&lt;=47201),"Liberecký kraj",(IF(AND(I4007&gt;=51202,I4007&lt;=51401),"Liberecký kraj",(IF(AND(I4007&gt;=53002,I4007&lt;=53976),"Pardubický kraj",(IF(AND(I4007&gt;=56002,I4007&lt;=57201),"Pardubický kraj",(IF(AND(I4007&gt;=60200,I4007&lt;=67201),"Jihomoravský kraj",(IF(AND(I4007&gt;=67801,I4007&lt;=68501),"Jihomoravský kraj",(IF(AND(I4007&gt;=69002,I4007&lt;=69801),"Jihomoravský kraj",(IF(AND(I4007&gt;=68601,I4007&lt;=68801),"Zlínský kraj",(IF(AND(I4007&gt;=75501,I4007&lt;=76901),"Zlínský kraj",(IF(AND(I4007&gt;=70030,I4007&lt;=74901),"Moravskoslezský kraj",(IF(AND(I4007&gt;=75000,I4007&lt;=75368),"Olomoucký kraj",(IF(AND(I4007&gt;=77200,I4007&lt;=79862),"Olomoucký kraj",(IF(AND(I4007&gt;=50011,I4007&lt;=50301),"Královéhradecký kraj",(IF(AND(I4007&gt;=54301,I4007&lt;=54303),"Královéhradecký kraj","0")))))))))))))))))))))))))))))))))))))))))))))))</f>
        <v>Jihomoravský kraj</v>
      </c>
      <c r="AB4007" t="s">
        <v>998</v>
      </c>
      <c r="AD4007" t="s">
        <v>998</v>
      </c>
      <c r="AE4007" t="s">
        <v>998</v>
      </c>
      <c r="AF4007" t="s">
        <v>998</v>
      </c>
      <c r="AG4007" s="107">
        <v>300</v>
      </c>
      <c r="AH4007" s="107">
        <v>0</v>
      </c>
      <c r="AI4007" s="107">
        <v>0</v>
      </c>
      <c r="AJ4007" t="s">
        <v>999</v>
      </c>
      <c r="AK4007" s="106">
        <v>44923</v>
      </c>
    </row>
    <row r="4008" spans="1:37" x14ac:dyDescent="0.45">
      <c r="A4008" t="s">
        <v>1216</v>
      </c>
      <c r="B4008" t="s">
        <v>7671</v>
      </c>
      <c r="C4008" t="s">
        <v>1002</v>
      </c>
      <c r="D4008" t="s">
        <v>7672</v>
      </c>
      <c r="E4008" t="s">
        <v>992</v>
      </c>
      <c r="F4008" t="s">
        <v>6412</v>
      </c>
      <c r="G4008">
        <v>1620</v>
      </c>
      <c r="H4008" t="s">
        <v>2662</v>
      </c>
      <c r="I4008">
        <v>67801</v>
      </c>
      <c r="K4008" t="s">
        <v>7673</v>
      </c>
      <c r="L4008" s="106">
        <v>39708</v>
      </c>
      <c r="M4008">
        <v>14583450</v>
      </c>
      <c r="N4008" t="s">
        <v>1144</v>
      </c>
      <c r="O4008" t="s">
        <v>12</v>
      </c>
      <c r="P4008" t="s">
        <v>997</v>
      </c>
      <c r="R4008" s="109" t="str">
        <f>IF(OR(P4008="SB",Q4008="SB"),"SB",0)</f>
        <v>SB</v>
      </c>
      <c r="V4008" s="113" t="str">
        <f>IF(AND(I4008&gt;=10000,I4008&lt;=19900),"Praha",(IF(AND(I4008&gt;=25001,I4008&lt;=29501),"Středočeský kraj",(IF(AND(I4008&gt;=30100,I4008&lt;=34972),"Středočeský kraj",(IF(AND(I4008&gt;=35002,I4008&lt;=36271),"Karlovarský kraj",(IF(AND(I4008&gt;=37001,I4008&lt;=39201),"Jihočeský kraj",(IF(AND(I4008&gt;=39701,I4008&lt;=39901),"Jihočeský kraj",(IF(AND(I4008&gt;=39301,I4008&lt;=39601),"Kraj Vysočina",(IF(AND(I4008&gt;=58001,I4008&lt;=59501),"Kraj Vysočina",(IF(AND(I4008&gt;=67401,I4008&lt;=67602),"Kraj Vysočina",(IF(AND(I4008&gt;=40001,I4008&lt;=44101),"Ústecký kraj",(IF(AND(I4008&gt;=46001,I4008&lt;=47201),"Liberecký kraj",(IF(AND(I4008&gt;=51202,I4008&lt;=51401),"Liberecký kraj",(IF(AND(I4008&gt;=53002,I4008&lt;=53976),"Pardubický kraj",(IF(AND(I4008&gt;=56002,I4008&lt;=57201),"Pardubický kraj",(IF(AND(I4008&gt;=60200,I4008&lt;=67201),"Jihomoravský kraj",(IF(AND(I4008&gt;=67801,I4008&lt;=68501),"Jihomoravský kraj",(IF(AND(I4008&gt;=69002,I4008&lt;=69801),"Jihomoravský kraj",(IF(AND(I4008&gt;=68601,I4008&lt;=68801),"Zlínský kraj",(IF(AND(I4008&gt;=75501,I4008&lt;=76901),"Zlínský kraj",(IF(AND(I4008&gt;=70030,I4008&lt;=74901),"Moravskoslezský kraj",(IF(AND(I4008&gt;=75000,I4008&lt;=75368),"Olomoucký kraj",(IF(AND(I4008&gt;=77200,I4008&lt;=79862),"Olomoucký kraj",(IF(AND(I4008&gt;=50011,I4008&lt;=50301),"Královéhradecký kraj",(IF(AND(I4008&gt;=54301,I4008&lt;=54303),"Královéhradecký kraj","0")))))))))))))))))))))))))))))))))))))))))))))))</f>
        <v>Jihomoravský kraj</v>
      </c>
      <c r="AD4008" t="s">
        <v>998</v>
      </c>
      <c r="AE4008" t="s">
        <v>998</v>
      </c>
      <c r="AF4008" t="s">
        <v>998</v>
      </c>
      <c r="AG4008" s="107">
        <v>300</v>
      </c>
      <c r="AH4008" s="107">
        <v>0</v>
      </c>
      <c r="AI4008" s="107">
        <v>0</v>
      </c>
      <c r="AJ4008" t="s">
        <v>999</v>
      </c>
      <c r="AK4008" s="106">
        <v>44877</v>
      </c>
    </row>
    <row r="4009" spans="1:37" x14ac:dyDescent="0.45">
      <c r="A4009" t="s">
        <v>1806</v>
      </c>
      <c r="B4009" t="s">
        <v>18889</v>
      </c>
      <c r="C4009" t="s">
        <v>1002</v>
      </c>
      <c r="D4009" t="s">
        <v>18890</v>
      </c>
      <c r="E4009" t="s">
        <v>992</v>
      </c>
      <c r="F4009" t="s">
        <v>3380</v>
      </c>
      <c r="G4009">
        <v>266</v>
      </c>
      <c r="H4009" t="s">
        <v>3380</v>
      </c>
      <c r="I4009">
        <v>67900</v>
      </c>
      <c r="K4009" t="s">
        <v>18891</v>
      </c>
      <c r="L4009" s="106">
        <v>27493</v>
      </c>
      <c r="M4009">
        <v>14623058</v>
      </c>
      <c r="N4009" t="s">
        <v>996</v>
      </c>
      <c r="O4009" t="s">
        <v>12</v>
      </c>
      <c r="P4009" t="s">
        <v>997</v>
      </c>
      <c r="R4009" s="109" t="str">
        <f>IF(OR(P4009="SB",Q4009="SB"),"SB",0)</f>
        <v>SB</v>
      </c>
      <c r="T4009" s="110" t="s">
        <v>998</v>
      </c>
      <c r="V4009" s="113" t="str">
        <f>IF(AND(I4009&gt;=10000,I4009&lt;=19900),"Praha",(IF(AND(I4009&gt;=25001,I4009&lt;=29501),"Středočeský kraj",(IF(AND(I4009&gt;=30100,I4009&lt;=34972),"Středočeský kraj",(IF(AND(I4009&gt;=35002,I4009&lt;=36271),"Karlovarský kraj",(IF(AND(I4009&gt;=37001,I4009&lt;=39201),"Jihočeský kraj",(IF(AND(I4009&gt;=39701,I4009&lt;=39901),"Jihočeský kraj",(IF(AND(I4009&gt;=39301,I4009&lt;=39601),"Kraj Vysočina",(IF(AND(I4009&gt;=58001,I4009&lt;=59501),"Kraj Vysočina",(IF(AND(I4009&gt;=67401,I4009&lt;=67602),"Kraj Vysočina",(IF(AND(I4009&gt;=40001,I4009&lt;=44101),"Ústecký kraj",(IF(AND(I4009&gt;=46001,I4009&lt;=47201),"Liberecký kraj",(IF(AND(I4009&gt;=51202,I4009&lt;=51401),"Liberecký kraj",(IF(AND(I4009&gt;=53002,I4009&lt;=53976),"Pardubický kraj",(IF(AND(I4009&gt;=56002,I4009&lt;=57201),"Pardubický kraj",(IF(AND(I4009&gt;=60200,I4009&lt;=67201),"Jihomoravský kraj",(IF(AND(I4009&gt;=67801,I4009&lt;=68501),"Jihomoravský kraj",(IF(AND(I4009&gt;=69002,I4009&lt;=69801),"Jihomoravský kraj",(IF(AND(I4009&gt;=68601,I4009&lt;=68801),"Zlínský kraj",(IF(AND(I4009&gt;=75501,I4009&lt;=76901),"Zlínský kraj",(IF(AND(I4009&gt;=70030,I4009&lt;=74901),"Moravskoslezský kraj",(IF(AND(I4009&gt;=75000,I4009&lt;=75368),"Olomoucký kraj",(IF(AND(I4009&gt;=77200,I4009&lt;=79862),"Olomoucký kraj",(IF(AND(I4009&gt;=50011,I4009&lt;=50301),"Královéhradecký kraj",(IF(AND(I4009&gt;=54301,I4009&lt;=54303),"Královéhradecký kraj","0")))))))))))))))))))))))))))))))))))))))))))))))</f>
        <v>Jihomoravský kraj</v>
      </c>
      <c r="AB4009" t="s">
        <v>998</v>
      </c>
      <c r="AD4009" t="s">
        <v>998</v>
      </c>
      <c r="AE4009" t="s">
        <v>998</v>
      </c>
      <c r="AF4009" t="s">
        <v>998</v>
      </c>
      <c r="AG4009" s="107">
        <v>0</v>
      </c>
      <c r="AH4009" s="107">
        <v>0</v>
      </c>
      <c r="AI4009" s="107">
        <v>0</v>
      </c>
      <c r="AJ4009" t="s">
        <v>1012</v>
      </c>
    </row>
    <row r="4010" spans="1:37" x14ac:dyDescent="0.45">
      <c r="A4010" t="s">
        <v>1037</v>
      </c>
      <c r="B4010" t="s">
        <v>2709</v>
      </c>
      <c r="C4010" t="s">
        <v>990</v>
      </c>
      <c r="D4010" t="s">
        <v>10399</v>
      </c>
      <c r="E4010" t="s">
        <v>992</v>
      </c>
      <c r="F4010" t="s">
        <v>10400</v>
      </c>
      <c r="G4010">
        <v>10</v>
      </c>
      <c r="H4010" t="s">
        <v>10401</v>
      </c>
      <c r="I4010">
        <v>67902</v>
      </c>
      <c r="K4010" t="s">
        <v>10402</v>
      </c>
      <c r="L4010" s="106">
        <v>32833</v>
      </c>
      <c r="M4010">
        <v>11490160</v>
      </c>
      <c r="N4010" t="s">
        <v>996</v>
      </c>
      <c r="O4010" t="s">
        <v>12</v>
      </c>
      <c r="P4010" t="s">
        <v>997</v>
      </c>
      <c r="R4010" s="109" t="str">
        <f>IF(OR(P4010="SB",Q4010="SB"),"SB",0)</f>
        <v>SB</v>
      </c>
      <c r="T4010" s="110">
        <v>12915</v>
      </c>
      <c r="U4010" t="s">
        <v>19633</v>
      </c>
      <c r="V4010" s="113" t="str">
        <f>IF(AND(I4010&gt;=10000,I4010&lt;=19900),"Praha",(IF(AND(I4010&gt;=25001,I4010&lt;=29501),"Středočeský kraj",(IF(AND(I4010&gt;=30100,I4010&lt;=34972),"Středočeský kraj",(IF(AND(I4010&gt;=35002,I4010&lt;=36271),"Karlovarský kraj",(IF(AND(I4010&gt;=37001,I4010&lt;=39201),"Jihočeský kraj",(IF(AND(I4010&gt;=39701,I4010&lt;=39901),"Jihočeský kraj",(IF(AND(I4010&gt;=39301,I4010&lt;=39601),"Kraj Vysočina",(IF(AND(I4010&gt;=58001,I4010&lt;=59501),"Kraj Vysočina",(IF(AND(I4010&gt;=67401,I4010&lt;=67602),"Kraj Vysočina",(IF(AND(I4010&gt;=40001,I4010&lt;=44101),"Ústecký kraj",(IF(AND(I4010&gt;=46001,I4010&lt;=47201),"Liberecký kraj",(IF(AND(I4010&gt;=51202,I4010&lt;=51401),"Liberecký kraj",(IF(AND(I4010&gt;=53002,I4010&lt;=53976),"Pardubický kraj",(IF(AND(I4010&gt;=56002,I4010&lt;=57201),"Pardubický kraj",(IF(AND(I4010&gt;=60200,I4010&lt;=67201),"Jihomoravský kraj",(IF(AND(I4010&gt;=67801,I4010&lt;=68501),"Jihomoravský kraj",(IF(AND(I4010&gt;=69002,I4010&lt;=69801),"Jihomoravský kraj",(IF(AND(I4010&gt;=68601,I4010&lt;=68801),"Zlínský kraj",(IF(AND(I4010&gt;=75501,I4010&lt;=76901),"Zlínský kraj",(IF(AND(I4010&gt;=70030,I4010&lt;=74901),"Moravskoslezský kraj",(IF(AND(I4010&gt;=75000,I4010&lt;=75368),"Olomoucký kraj",(IF(AND(I4010&gt;=77200,I4010&lt;=79862),"Olomoucký kraj",(IF(AND(I4010&gt;=50011,I4010&lt;=50301),"Královéhradecký kraj",(IF(AND(I4010&gt;=54301,I4010&lt;=54303),"Královéhradecký kraj","0")))))))))))))))))))))))))))))))))))))))))))))))</f>
        <v>Jihomoravský kraj</v>
      </c>
      <c r="AD4010" t="s">
        <v>998</v>
      </c>
      <c r="AE4010" t="s">
        <v>998</v>
      </c>
      <c r="AF4010" t="s">
        <v>998</v>
      </c>
      <c r="AG4010" s="107">
        <v>0</v>
      </c>
      <c r="AH4010" s="107">
        <v>0</v>
      </c>
      <c r="AI4010" s="107">
        <v>0</v>
      </c>
      <c r="AJ4010" t="s">
        <v>1012</v>
      </c>
    </row>
    <row r="4011" spans="1:37" x14ac:dyDescent="0.45">
      <c r="A4011" t="s">
        <v>2163</v>
      </c>
      <c r="B4011" t="s">
        <v>14607</v>
      </c>
      <c r="C4011" t="s">
        <v>1002</v>
      </c>
      <c r="D4011" t="s">
        <v>14611</v>
      </c>
      <c r="E4011" t="s">
        <v>992</v>
      </c>
      <c r="F4011" t="s">
        <v>14612</v>
      </c>
      <c r="G4011">
        <v>133</v>
      </c>
      <c r="H4011" t="s">
        <v>4335</v>
      </c>
      <c r="I4011">
        <v>67902</v>
      </c>
      <c r="K4011" t="s">
        <v>14613</v>
      </c>
      <c r="L4011" s="106">
        <v>40413</v>
      </c>
      <c r="M4011">
        <v>14754616</v>
      </c>
      <c r="N4011" t="s">
        <v>996</v>
      </c>
      <c r="O4011" t="s">
        <v>12</v>
      </c>
      <c r="P4011" t="s">
        <v>997</v>
      </c>
      <c r="R4011" s="109" t="str">
        <f>IF(OR(P4011="SB",Q4011="SB"),"SB",0)</f>
        <v>SB</v>
      </c>
      <c r="T4011" s="110" t="s">
        <v>998</v>
      </c>
      <c r="V4011" s="113" t="str">
        <f>IF(AND(I4011&gt;=10000,I4011&lt;=19900),"Praha",(IF(AND(I4011&gt;=25001,I4011&lt;=29501),"Středočeský kraj",(IF(AND(I4011&gt;=30100,I4011&lt;=34972),"Středočeský kraj",(IF(AND(I4011&gt;=35002,I4011&lt;=36271),"Karlovarský kraj",(IF(AND(I4011&gt;=37001,I4011&lt;=39201),"Jihočeský kraj",(IF(AND(I4011&gt;=39701,I4011&lt;=39901),"Jihočeský kraj",(IF(AND(I4011&gt;=39301,I4011&lt;=39601),"Kraj Vysočina",(IF(AND(I4011&gt;=58001,I4011&lt;=59501),"Kraj Vysočina",(IF(AND(I4011&gt;=67401,I4011&lt;=67602),"Kraj Vysočina",(IF(AND(I4011&gt;=40001,I4011&lt;=44101),"Ústecký kraj",(IF(AND(I4011&gt;=46001,I4011&lt;=47201),"Liberecký kraj",(IF(AND(I4011&gt;=51202,I4011&lt;=51401),"Liberecký kraj",(IF(AND(I4011&gt;=53002,I4011&lt;=53976),"Pardubický kraj",(IF(AND(I4011&gt;=56002,I4011&lt;=57201),"Pardubický kraj",(IF(AND(I4011&gt;=60200,I4011&lt;=67201),"Jihomoravský kraj",(IF(AND(I4011&gt;=67801,I4011&lt;=68501),"Jihomoravský kraj",(IF(AND(I4011&gt;=69002,I4011&lt;=69801),"Jihomoravský kraj",(IF(AND(I4011&gt;=68601,I4011&lt;=68801),"Zlínský kraj",(IF(AND(I4011&gt;=75501,I4011&lt;=76901),"Zlínský kraj",(IF(AND(I4011&gt;=70030,I4011&lt;=74901),"Moravskoslezský kraj",(IF(AND(I4011&gt;=75000,I4011&lt;=75368),"Olomoucký kraj",(IF(AND(I4011&gt;=77200,I4011&lt;=79862),"Olomoucký kraj",(IF(AND(I4011&gt;=50011,I4011&lt;=50301),"Královéhradecký kraj",(IF(AND(I4011&gt;=54301,I4011&lt;=54303),"Královéhradecký kraj","0")))))))))))))))))))))))))))))))))))))))))))))))</f>
        <v>Jihomoravský kraj</v>
      </c>
      <c r="AB4011" t="s">
        <v>998</v>
      </c>
      <c r="AD4011" t="s">
        <v>998</v>
      </c>
      <c r="AE4011" t="s">
        <v>998</v>
      </c>
      <c r="AF4011" t="s">
        <v>998</v>
      </c>
      <c r="AG4011" s="107">
        <v>300</v>
      </c>
      <c r="AH4011" s="107">
        <v>0</v>
      </c>
      <c r="AI4011" s="107">
        <v>0</v>
      </c>
      <c r="AJ4011" t="s">
        <v>999</v>
      </c>
      <c r="AK4011" s="106">
        <v>44923</v>
      </c>
    </row>
    <row r="4012" spans="1:37" x14ac:dyDescent="0.45">
      <c r="A4012" t="s">
        <v>1326</v>
      </c>
      <c r="B4012" t="s">
        <v>5083</v>
      </c>
      <c r="C4012" t="s">
        <v>990</v>
      </c>
      <c r="D4012" t="s">
        <v>5115</v>
      </c>
      <c r="E4012" t="s">
        <v>992</v>
      </c>
      <c r="F4012" t="s">
        <v>2892</v>
      </c>
      <c r="G4012">
        <v>343</v>
      </c>
      <c r="H4012" t="s">
        <v>5116</v>
      </c>
      <c r="I4012">
        <v>67902</v>
      </c>
      <c r="K4012" t="s">
        <v>5117</v>
      </c>
      <c r="L4012" s="106">
        <v>40247</v>
      </c>
      <c r="M4012">
        <v>14618917</v>
      </c>
      <c r="N4012" t="s">
        <v>996</v>
      </c>
      <c r="O4012" t="s">
        <v>12</v>
      </c>
      <c r="P4012" t="s">
        <v>997</v>
      </c>
      <c r="R4012" s="109" t="str">
        <f>IF(OR(P4012="SB",Q4012="SB"),"SB",0)</f>
        <v>SB</v>
      </c>
      <c r="V4012" s="113" t="str">
        <f>IF(AND(I4012&gt;=10000,I4012&lt;=19900),"Praha",(IF(AND(I4012&gt;=25001,I4012&lt;=29501),"Středočeský kraj",(IF(AND(I4012&gt;=30100,I4012&lt;=34972),"Středočeský kraj",(IF(AND(I4012&gt;=35002,I4012&lt;=36271),"Karlovarský kraj",(IF(AND(I4012&gt;=37001,I4012&lt;=39201),"Jihočeský kraj",(IF(AND(I4012&gt;=39701,I4012&lt;=39901),"Jihočeský kraj",(IF(AND(I4012&gt;=39301,I4012&lt;=39601),"Kraj Vysočina",(IF(AND(I4012&gt;=58001,I4012&lt;=59501),"Kraj Vysočina",(IF(AND(I4012&gt;=67401,I4012&lt;=67602),"Kraj Vysočina",(IF(AND(I4012&gt;=40001,I4012&lt;=44101),"Ústecký kraj",(IF(AND(I4012&gt;=46001,I4012&lt;=47201),"Liberecký kraj",(IF(AND(I4012&gt;=51202,I4012&lt;=51401),"Liberecký kraj",(IF(AND(I4012&gt;=53002,I4012&lt;=53976),"Pardubický kraj",(IF(AND(I4012&gt;=56002,I4012&lt;=57201),"Pardubický kraj",(IF(AND(I4012&gt;=60200,I4012&lt;=67201),"Jihomoravský kraj",(IF(AND(I4012&gt;=67801,I4012&lt;=68501),"Jihomoravský kraj",(IF(AND(I4012&gt;=69002,I4012&lt;=69801),"Jihomoravský kraj",(IF(AND(I4012&gt;=68601,I4012&lt;=68801),"Zlínský kraj",(IF(AND(I4012&gt;=75501,I4012&lt;=76901),"Zlínský kraj",(IF(AND(I4012&gt;=70030,I4012&lt;=74901),"Moravskoslezský kraj",(IF(AND(I4012&gt;=75000,I4012&lt;=75368),"Olomoucký kraj",(IF(AND(I4012&gt;=77200,I4012&lt;=79862),"Olomoucký kraj",(IF(AND(I4012&gt;=50011,I4012&lt;=50301),"Královéhradecký kraj",(IF(AND(I4012&gt;=54301,I4012&lt;=54303),"Královéhradecký kraj","0")))))))))))))))))))))))))))))))))))))))))))))))</f>
        <v>Jihomoravský kraj</v>
      </c>
      <c r="AD4012" t="s">
        <v>998</v>
      </c>
      <c r="AE4012" t="s">
        <v>998</v>
      </c>
      <c r="AF4012" t="s">
        <v>998</v>
      </c>
      <c r="AG4012" s="107">
        <v>300</v>
      </c>
      <c r="AH4012" s="107">
        <v>0</v>
      </c>
      <c r="AI4012" s="107">
        <v>0</v>
      </c>
      <c r="AJ4012" t="s">
        <v>999</v>
      </c>
      <c r="AK4012" s="106">
        <v>44923</v>
      </c>
    </row>
    <row r="4013" spans="1:37" x14ac:dyDescent="0.45">
      <c r="A4013" t="s">
        <v>2033</v>
      </c>
      <c r="B4013" t="s">
        <v>10778</v>
      </c>
      <c r="C4013" t="s">
        <v>990</v>
      </c>
      <c r="D4013" t="s">
        <v>10782</v>
      </c>
      <c r="E4013" t="s">
        <v>992</v>
      </c>
      <c r="F4013" t="s">
        <v>10783</v>
      </c>
      <c r="G4013">
        <v>385</v>
      </c>
      <c r="H4013" t="s">
        <v>10783</v>
      </c>
      <c r="I4013">
        <v>67903</v>
      </c>
      <c r="K4013" t="s">
        <v>10784</v>
      </c>
      <c r="L4013" s="106">
        <v>39173</v>
      </c>
      <c r="M4013">
        <v>14640640</v>
      </c>
      <c r="N4013" t="s">
        <v>996</v>
      </c>
      <c r="O4013" t="s">
        <v>12</v>
      </c>
      <c r="P4013" t="s">
        <v>997</v>
      </c>
      <c r="R4013" s="109" t="str">
        <f>IF(OR(P4013="SB",Q4013="SB"),"SB",0)</f>
        <v>SB</v>
      </c>
      <c r="T4013" s="110" t="s">
        <v>998</v>
      </c>
      <c r="V4013" s="113" t="str">
        <f>IF(AND(I4013&gt;=10000,I4013&lt;=19900),"Praha",(IF(AND(I4013&gt;=25001,I4013&lt;=29501),"Středočeský kraj",(IF(AND(I4013&gt;=30100,I4013&lt;=34972),"Středočeský kraj",(IF(AND(I4013&gt;=35002,I4013&lt;=36271),"Karlovarský kraj",(IF(AND(I4013&gt;=37001,I4013&lt;=39201),"Jihočeský kraj",(IF(AND(I4013&gt;=39701,I4013&lt;=39901),"Jihočeský kraj",(IF(AND(I4013&gt;=39301,I4013&lt;=39601),"Kraj Vysočina",(IF(AND(I4013&gt;=58001,I4013&lt;=59501),"Kraj Vysočina",(IF(AND(I4013&gt;=67401,I4013&lt;=67602),"Kraj Vysočina",(IF(AND(I4013&gt;=40001,I4013&lt;=44101),"Ústecký kraj",(IF(AND(I4013&gt;=46001,I4013&lt;=47201),"Liberecký kraj",(IF(AND(I4013&gt;=51202,I4013&lt;=51401),"Liberecký kraj",(IF(AND(I4013&gt;=53002,I4013&lt;=53976),"Pardubický kraj",(IF(AND(I4013&gt;=56002,I4013&lt;=57201),"Pardubický kraj",(IF(AND(I4013&gt;=60200,I4013&lt;=67201),"Jihomoravský kraj",(IF(AND(I4013&gt;=67801,I4013&lt;=68501),"Jihomoravský kraj",(IF(AND(I4013&gt;=69002,I4013&lt;=69801),"Jihomoravský kraj",(IF(AND(I4013&gt;=68601,I4013&lt;=68801),"Zlínský kraj",(IF(AND(I4013&gt;=75501,I4013&lt;=76901),"Zlínský kraj",(IF(AND(I4013&gt;=70030,I4013&lt;=74901),"Moravskoslezský kraj",(IF(AND(I4013&gt;=75000,I4013&lt;=75368),"Olomoucký kraj",(IF(AND(I4013&gt;=77200,I4013&lt;=79862),"Olomoucký kraj",(IF(AND(I4013&gt;=50011,I4013&lt;=50301),"Královéhradecký kraj",(IF(AND(I4013&gt;=54301,I4013&lt;=54303),"Královéhradecký kraj","0")))))))))))))))))))))))))))))))))))))))))))))))</f>
        <v>Jihomoravský kraj</v>
      </c>
      <c r="AB4013" t="s">
        <v>998</v>
      </c>
      <c r="AD4013" t="s">
        <v>998</v>
      </c>
      <c r="AE4013" t="s">
        <v>998</v>
      </c>
      <c r="AF4013" t="s">
        <v>998</v>
      </c>
      <c r="AG4013" s="107">
        <v>300</v>
      </c>
      <c r="AH4013" s="107">
        <v>0</v>
      </c>
      <c r="AI4013" s="107">
        <v>0</v>
      </c>
      <c r="AJ4013" t="s">
        <v>999</v>
      </c>
      <c r="AK4013" s="106">
        <v>44923</v>
      </c>
    </row>
    <row r="4014" spans="1:37" x14ac:dyDescent="0.45">
      <c r="A4014" t="s">
        <v>1026</v>
      </c>
      <c r="B4014" t="s">
        <v>10778</v>
      </c>
      <c r="C4014" t="s">
        <v>990</v>
      </c>
      <c r="D4014" t="s">
        <v>10785</v>
      </c>
      <c r="E4014" t="s">
        <v>992</v>
      </c>
      <c r="F4014" t="s">
        <v>10783</v>
      </c>
      <c r="G4014">
        <v>385</v>
      </c>
      <c r="H4014" t="s">
        <v>10783</v>
      </c>
      <c r="I4014">
        <v>67903</v>
      </c>
      <c r="K4014" t="s">
        <v>10784</v>
      </c>
      <c r="L4014" s="106">
        <v>39653</v>
      </c>
      <c r="M4014">
        <v>14640741</v>
      </c>
      <c r="N4014" t="s">
        <v>996</v>
      </c>
      <c r="O4014" t="s">
        <v>12</v>
      </c>
      <c r="P4014" t="s">
        <v>997</v>
      </c>
      <c r="R4014" s="109" t="str">
        <f>IF(OR(P4014="SB",Q4014="SB"),"SB",0)</f>
        <v>SB</v>
      </c>
      <c r="T4014" s="110" t="s">
        <v>998</v>
      </c>
      <c r="V4014" s="113" t="str">
        <f>IF(AND(I4014&gt;=10000,I4014&lt;=19900),"Praha",(IF(AND(I4014&gt;=25001,I4014&lt;=29501),"Středočeský kraj",(IF(AND(I4014&gt;=30100,I4014&lt;=34972),"Středočeský kraj",(IF(AND(I4014&gt;=35002,I4014&lt;=36271),"Karlovarský kraj",(IF(AND(I4014&gt;=37001,I4014&lt;=39201),"Jihočeský kraj",(IF(AND(I4014&gt;=39701,I4014&lt;=39901),"Jihočeský kraj",(IF(AND(I4014&gt;=39301,I4014&lt;=39601),"Kraj Vysočina",(IF(AND(I4014&gt;=58001,I4014&lt;=59501),"Kraj Vysočina",(IF(AND(I4014&gt;=67401,I4014&lt;=67602),"Kraj Vysočina",(IF(AND(I4014&gt;=40001,I4014&lt;=44101),"Ústecký kraj",(IF(AND(I4014&gt;=46001,I4014&lt;=47201),"Liberecký kraj",(IF(AND(I4014&gt;=51202,I4014&lt;=51401),"Liberecký kraj",(IF(AND(I4014&gt;=53002,I4014&lt;=53976),"Pardubický kraj",(IF(AND(I4014&gt;=56002,I4014&lt;=57201),"Pardubický kraj",(IF(AND(I4014&gt;=60200,I4014&lt;=67201),"Jihomoravský kraj",(IF(AND(I4014&gt;=67801,I4014&lt;=68501),"Jihomoravský kraj",(IF(AND(I4014&gt;=69002,I4014&lt;=69801),"Jihomoravský kraj",(IF(AND(I4014&gt;=68601,I4014&lt;=68801),"Zlínský kraj",(IF(AND(I4014&gt;=75501,I4014&lt;=76901),"Zlínský kraj",(IF(AND(I4014&gt;=70030,I4014&lt;=74901),"Moravskoslezský kraj",(IF(AND(I4014&gt;=75000,I4014&lt;=75368),"Olomoucký kraj",(IF(AND(I4014&gt;=77200,I4014&lt;=79862),"Olomoucký kraj",(IF(AND(I4014&gt;=50011,I4014&lt;=50301),"Královéhradecký kraj",(IF(AND(I4014&gt;=54301,I4014&lt;=54303),"Královéhradecký kraj","0")))))))))))))))))))))))))))))))))))))))))))))))</f>
        <v>Jihomoravský kraj</v>
      </c>
      <c r="AB4014" t="s">
        <v>998</v>
      </c>
      <c r="AD4014" t="s">
        <v>998</v>
      </c>
      <c r="AE4014" t="s">
        <v>998</v>
      </c>
      <c r="AF4014" t="s">
        <v>998</v>
      </c>
      <c r="AG4014" s="107">
        <v>300</v>
      </c>
      <c r="AH4014" s="107">
        <v>0</v>
      </c>
      <c r="AI4014" s="107">
        <v>0</v>
      </c>
      <c r="AJ4014" t="s">
        <v>999</v>
      </c>
      <c r="AK4014" s="106">
        <v>44923</v>
      </c>
    </row>
    <row r="4015" spans="1:37" x14ac:dyDescent="0.45">
      <c r="A4015" t="s">
        <v>1224</v>
      </c>
      <c r="B4015" t="s">
        <v>18488</v>
      </c>
      <c r="C4015" t="s">
        <v>1002</v>
      </c>
      <c r="D4015" t="s">
        <v>18489</v>
      </c>
      <c r="E4015" t="s">
        <v>992</v>
      </c>
      <c r="F4015" t="s">
        <v>10783</v>
      </c>
      <c r="G4015">
        <v>81</v>
      </c>
      <c r="H4015" t="s">
        <v>10783</v>
      </c>
      <c r="I4015">
        <v>67903</v>
      </c>
      <c r="K4015" t="s">
        <v>18490</v>
      </c>
      <c r="L4015" s="106">
        <v>39082</v>
      </c>
      <c r="M4015">
        <v>14611338</v>
      </c>
      <c r="N4015" t="s">
        <v>996</v>
      </c>
      <c r="O4015" t="s">
        <v>12</v>
      </c>
      <c r="P4015" t="s">
        <v>997</v>
      </c>
      <c r="R4015" s="109" t="str">
        <f>IF(OR(P4015="SB",Q4015="SB"),"SB",0)</f>
        <v>SB</v>
      </c>
      <c r="T4015" s="110" t="s">
        <v>998</v>
      </c>
      <c r="V4015" s="113" t="str">
        <f>IF(AND(I4015&gt;=10000,I4015&lt;=19900),"Praha",(IF(AND(I4015&gt;=25001,I4015&lt;=29501),"Středočeský kraj",(IF(AND(I4015&gt;=30100,I4015&lt;=34972),"Středočeský kraj",(IF(AND(I4015&gt;=35002,I4015&lt;=36271),"Karlovarský kraj",(IF(AND(I4015&gt;=37001,I4015&lt;=39201),"Jihočeský kraj",(IF(AND(I4015&gt;=39701,I4015&lt;=39901),"Jihočeský kraj",(IF(AND(I4015&gt;=39301,I4015&lt;=39601),"Kraj Vysočina",(IF(AND(I4015&gt;=58001,I4015&lt;=59501),"Kraj Vysočina",(IF(AND(I4015&gt;=67401,I4015&lt;=67602),"Kraj Vysočina",(IF(AND(I4015&gt;=40001,I4015&lt;=44101),"Ústecký kraj",(IF(AND(I4015&gt;=46001,I4015&lt;=47201),"Liberecký kraj",(IF(AND(I4015&gt;=51202,I4015&lt;=51401),"Liberecký kraj",(IF(AND(I4015&gt;=53002,I4015&lt;=53976),"Pardubický kraj",(IF(AND(I4015&gt;=56002,I4015&lt;=57201),"Pardubický kraj",(IF(AND(I4015&gt;=60200,I4015&lt;=67201),"Jihomoravský kraj",(IF(AND(I4015&gt;=67801,I4015&lt;=68501),"Jihomoravský kraj",(IF(AND(I4015&gt;=69002,I4015&lt;=69801),"Jihomoravský kraj",(IF(AND(I4015&gt;=68601,I4015&lt;=68801),"Zlínský kraj",(IF(AND(I4015&gt;=75501,I4015&lt;=76901),"Zlínský kraj",(IF(AND(I4015&gt;=70030,I4015&lt;=74901),"Moravskoslezský kraj",(IF(AND(I4015&gt;=75000,I4015&lt;=75368),"Olomoucký kraj",(IF(AND(I4015&gt;=77200,I4015&lt;=79862),"Olomoucký kraj",(IF(AND(I4015&gt;=50011,I4015&lt;=50301),"Královéhradecký kraj",(IF(AND(I4015&gt;=54301,I4015&lt;=54303),"Královéhradecký kraj","0")))))))))))))))))))))))))))))))))))))))))))))))</f>
        <v>Jihomoravský kraj</v>
      </c>
      <c r="AB4015" t="s">
        <v>998</v>
      </c>
      <c r="AD4015" t="s">
        <v>998</v>
      </c>
      <c r="AE4015" t="s">
        <v>998</v>
      </c>
      <c r="AF4015" t="s">
        <v>998</v>
      </c>
      <c r="AG4015" s="107">
        <v>300</v>
      </c>
      <c r="AH4015" s="107">
        <v>0</v>
      </c>
      <c r="AI4015" s="107">
        <v>0</v>
      </c>
      <c r="AJ4015" t="s">
        <v>999</v>
      </c>
      <c r="AK4015" s="106">
        <v>44923</v>
      </c>
    </row>
    <row r="4016" spans="1:37" x14ac:dyDescent="0.45">
      <c r="A4016" t="s">
        <v>1174</v>
      </c>
      <c r="B4016" t="s">
        <v>19500</v>
      </c>
      <c r="C4016" t="s">
        <v>990</v>
      </c>
      <c r="D4016" t="s">
        <v>19506</v>
      </c>
      <c r="E4016" t="s">
        <v>992</v>
      </c>
      <c r="F4016" t="s">
        <v>10783</v>
      </c>
      <c r="G4016">
        <v>383</v>
      </c>
      <c r="H4016" t="s">
        <v>10783</v>
      </c>
      <c r="I4016">
        <v>67903</v>
      </c>
      <c r="K4016" t="s">
        <v>19507</v>
      </c>
      <c r="L4016" s="106">
        <v>41720</v>
      </c>
      <c r="M4016">
        <v>14667720</v>
      </c>
      <c r="N4016" t="s">
        <v>996</v>
      </c>
      <c r="O4016" t="s">
        <v>12</v>
      </c>
      <c r="P4016" t="s">
        <v>997</v>
      </c>
      <c r="R4016" s="109" t="str">
        <f>IF(OR(P4016="SB",Q4016="SB"),"SB",0)</f>
        <v>SB</v>
      </c>
      <c r="T4016" s="110" t="s">
        <v>998</v>
      </c>
      <c r="V4016" s="113" t="str">
        <f>IF(AND(I4016&gt;=10000,I4016&lt;=19900),"Praha",(IF(AND(I4016&gt;=25001,I4016&lt;=29501),"Středočeský kraj",(IF(AND(I4016&gt;=30100,I4016&lt;=34972),"Středočeský kraj",(IF(AND(I4016&gt;=35002,I4016&lt;=36271),"Karlovarský kraj",(IF(AND(I4016&gt;=37001,I4016&lt;=39201),"Jihočeský kraj",(IF(AND(I4016&gt;=39701,I4016&lt;=39901),"Jihočeský kraj",(IF(AND(I4016&gt;=39301,I4016&lt;=39601),"Kraj Vysočina",(IF(AND(I4016&gt;=58001,I4016&lt;=59501),"Kraj Vysočina",(IF(AND(I4016&gt;=67401,I4016&lt;=67602),"Kraj Vysočina",(IF(AND(I4016&gt;=40001,I4016&lt;=44101),"Ústecký kraj",(IF(AND(I4016&gt;=46001,I4016&lt;=47201),"Liberecký kraj",(IF(AND(I4016&gt;=51202,I4016&lt;=51401),"Liberecký kraj",(IF(AND(I4016&gt;=53002,I4016&lt;=53976),"Pardubický kraj",(IF(AND(I4016&gt;=56002,I4016&lt;=57201),"Pardubický kraj",(IF(AND(I4016&gt;=60200,I4016&lt;=67201),"Jihomoravský kraj",(IF(AND(I4016&gt;=67801,I4016&lt;=68501),"Jihomoravský kraj",(IF(AND(I4016&gt;=69002,I4016&lt;=69801),"Jihomoravský kraj",(IF(AND(I4016&gt;=68601,I4016&lt;=68801),"Zlínský kraj",(IF(AND(I4016&gt;=75501,I4016&lt;=76901),"Zlínský kraj",(IF(AND(I4016&gt;=70030,I4016&lt;=74901),"Moravskoslezský kraj",(IF(AND(I4016&gt;=75000,I4016&lt;=75368),"Olomoucký kraj",(IF(AND(I4016&gt;=77200,I4016&lt;=79862),"Olomoucký kraj",(IF(AND(I4016&gt;=50011,I4016&lt;=50301),"Královéhradecký kraj",(IF(AND(I4016&gt;=54301,I4016&lt;=54303),"Královéhradecký kraj","0")))))))))))))))))))))))))))))))))))))))))))))))</f>
        <v>Jihomoravský kraj</v>
      </c>
      <c r="AB4016" t="s">
        <v>998</v>
      </c>
      <c r="AD4016" t="s">
        <v>998</v>
      </c>
      <c r="AE4016" t="s">
        <v>998</v>
      </c>
      <c r="AF4016" t="s">
        <v>998</v>
      </c>
      <c r="AG4016" s="107">
        <v>300</v>
      </c>
      <c r="AH4016" s="107">
        <v>0</v>
      </c>
      <c r="AI4016" s="107">
        <v>0</v>
      </c>
      <c r="AJ4016" t="s">
        <v>999</v>
      </c>
      <c r="AK4016" s="106">
        <v>44923</v>
      </c>
    </row>
    <row r="4017" spans="1:37" x14ac:dyDescent="0.45">
      <c r="A4017" t="s">
        <v>1124</v>
      </c>
      <c r="B4017" t="s">
        <v>7997</v>
      </c>
      <c r="C4017" t="s">
        <v>990</v>
      </c>
      <c r="D4017" t="s">
        <v>7998</v>
      </c>
      <c r="E4017" t="s">
        <v>992</v>
      </c>
      <c r="F4017" t="s">
        <v>7999</v>
      </c>
      <c r="G4017">
        <v>23</v>
      </c>
      <c r="H4017" t="s">
        <v>8000</v>
      </c>
      <c r="I4017">
        <v>67904</v>
      </c>
      <c r="K4017" t="s">
        <v>8001</v>
      </c>
      <c r="L4017" s="106">
        <v>29476</v>
      </c>
      <c r="M4017">
        <v>14588100</v>
      </c>
      <c r="N4017" t="s">
        <v>1144</v>
      </c>
      <c r="O4017" t="s">
        <v>12</v>
      </c>
      <c r="P4017" t="s">
        <v>997</v>
      </c>
      <c r="R4017" s="109" t="str">
        <f>IF(OR(P4017="SB",Q4017="SB"),"SB",0)</f>
        <v>SB</v>
      </c>
      <c r="T4017" s="110" t="s">
        <v>998</v>
      </c>
      <c r="V4017" s="113" t="str">
        <f>IF(AND(I4017&gt;=10000,I4017&lt;=19900),"Praha",(IF(AND(I4017&gt;=25001,I4017&lt;=29501),"Středočeský kraj",(IF(AND(I4017&gt;=30100,I4017&lt;=34972),"Středočeský kraj",(IF(AND(I4017&gt;=35002,I4017&lt;=36271),"Karlovarský kraj",(IF(AND(I4017&gt;=37001,I4017&lt;=39201),"Jihočeský kraj",(IF(AND(I4017&gt;=39701,I4017&lt;=39901),"Jihočeský kraj",(IF(AND(I4017&gt;=39301,I4017&lt;=39601),"Kraj Vysočina",(IF(AND(I4017&gt;=58001,I4017&lt;=59501),"Kraj Vysočina",(IF(AND(I4017&gt;=67401,I4017&lt;=67602),"Kraj Vysočina",(IF(AND(I4017&gt;=40001,I4017&lt;=44101),"Ústecký kraj",(IF(AND(I4017&gt;=46001,I4017&lt;=47201),"Liberecký kraj",(IF(AND(I4017&gt;=51202,I4017&lt;=51401),"Liberecký kraj",(IF(AND(I4017&gt;=53002,I4017&lt;=53976),"Pardubický kraj",(IF(AND(I4017&gt;=56002,I4017&lt;=57201),"Pardubický kraj",(IF(AND(I4017&gt;=60200,I4017&lt;=67201),"Jihomoravský kraj",(IF(AND(I4017&gt;=67801,I4017&lt;=68501),"Jihomoravský kraj",(IF(AND(I4017&gt;=69002,I4017&lt;=69801),"Jihomoravský kraj",(IF(AND(I4017&gt;=68601,I4017&lt;=68801),"Zlínský kraj",(IF(AND(I4017&gt;=75501,I4017&lt;=76901),"Zlínský kraj",(IF(AND(I4017&gt;=70030,I4017&lt;=74901),"Moravskoslezský kraj",(IF(AND(I4017&gt;=75000,I4017&lt;=75368),"Olomoucký kraj",(IF(AND(I4017&gt;=77200,I4017&lt;=79862),"Olomoucký kraj",(IF(AND(I4017&gt;=50011,I4017&lt;=50301),"Královéhradecký kraj",(IF(AND(I4017&gt;=54301,I4017&lt;=54303),"Královéhradecký kraj","0")))))))))))))))))))))))))))))))))))))))))))))))</f>
        <v>Jihomoravský kraj</v>
      </c>
      <c r="AB4017" t="s">
        <v>998</v>
      </c>
      <c r="AD4017" t="s">
        <v>998</v>
      </c>
      <c r="AE4017" t="s">
        <v>998</v>
      </c>
      <c r="AF4017" t="s">
        <v>998</v>
      </c>
      <c r="AG4017" s="107">
        <v>300</v>
      </c>
      <c r="AH4017" s="107">
        <v>0</v>
      </c>
      <c r="AI4017" s="107">
        <v>0</v>
      </c>
      <c r="AJ4017" t="s">
        <v>999</v>
      </c>
      <c r="AK4017" s="106">
        <v>44923</v>
      </c>
    </row>
    <row r="4018" spans="1:37" x14ac:dyDescent="0.45">
      <c r="A4018" t="s">
        <v>1420</v>
      </c>
      <c r="B4018" t="s">
        <v>8136</v>
      </c>
      <c r="C4018" t="s">
        <v>990</v>
      </c>
      <c r="D4018" t="s">
        <v>8137</v>
      </c>
      <c r="E4018" t="s">
        <v>992</v>
      </c>
      <c r="F4018" t="s">
        <v>1561</v>
      </c>
      <c r="G4018">
        <v>2</v>
      </c>
      <c r="H4018" t="s">
        <v>8000</v>
      </c>
      <c r="I4018">
        <v>67904</v>
      </c>
      <c r="K4018" t="s">
        <v>8138</v>
      </c>
      <c r="L4018" s="106">
        <v>40147</v>
      </c>
      <c r="M4018">
        <v>14668326</v>
      </c>
      <c r="N4018" t="s">
        <v>996</v>
      </c>
      <c r="O4018" t="s">
        <v>12</v>
      </c>
      <c r="P4018" t="s">
        <v>997</v>
      </c>
      <c r="R4018" s="109" t="str">
        <f>IF(OR(P4018="SB",Q4018="SB"),"SB",0)</f>
        <v>SB</v>
      </c>
      <c r="T4018" s="110" t="s">
        <v>998</v>
      </c>
      <c r="V4018" s="113" t="str">
        <f>IF(AND(I4018&gt;=10000,I4018&lt;=19900),"Praha",(IF(AND(I4018&gt;=25001,I4018&lt;=29501),"Středočeský kraj",(IF(AND(I4018&gt;=30100,I4018&lt;=34972),"Středočeský kraj",(IF(AND(I4018&gt;=35002,I4018&lt;=36271),"Karlovarský kraj",(IF(AND(I4018&gt;=37001,I4018&lt;=39201),"Jihočeský kraj",(IF(AND(I4018&gt;=39701,I4018&lt;=39901),"Jihočeský kraj",(IF(AND(I4018&gt;=39301,I4018&lt;=39601),"Kraj Vysočina",(IF(AND(I4018&gt;=58001,I4018&lt;=59501),"Kraj Vysočina",(IF(AND(I4018&gt;=67401,I4018&lt;=67602),"Kraj Vysočina",(IF(AND(I4018&gt;=40001,I4018&lt;=44101),"Ústecký kraj",(IF(AND(I4018&gt;=46001,I4018&lt;=47201),"Liberecký kraj",(IF(AND(I4018&gt;=51202,I4018&lt;=51401),"Liberecký kraj",(IF(AND(I4018&gt;=53002,I4018&lt;=53976),"Pardubický kraj",(IF(AND(I4018&gt;=56002,I4018&lt;=57201),"Pardubický kraj",(IF(AND(I4018&gt;=60200,I4018&lt;=67201),"Jihomoravský kraj",(IF(AND(I4018&gt;=67801,I4018&lt;=68501),"Jihomoravský kraj",(IF(AND(I4018&gt;=69002,I4018&lt;=69801),"Jihomoravský kraj",(IF(AND(I4018&gt;=68601,I4018&lt;=68801),"Zlínský kraj",(IF(AND(I4018&gt;=75501,I4018&lt;=76901),"Zlínský kraj",(IF(AND(I4018&gt;=70030,I4018&lt;=74901),"Moravskoslezský kraj",(IF(AND(I4018&gt;=75000,I4018&lt;=75368),"Olomoucký kraj",(IF(AND(I4018&gt;=77200,I4018&lt;=79862),"Olomoucký kraj",(IF(AND(I4018&gt;=50011,I4018&lt;=50301),"Královéhradecký kraj",(IF(AND(I4018&gt;=54301,I4018&lt;=54303),"Královéhradecký kraj","0")))))))))))))))))))))))))))))))))))))))))))))))</f>
        <v>Jihomoravský kraj</v>
      </c>
      <c r="AB4018" t="s">
        <v>998</v>
      </c>
      <c r="AD4018" t="s">
        <v>998</v>
      </c>
      <c r="AE4018" t="s">
        <v>998</v>
      </c>
      <c r="AF4018" t="s">
        <v>998</v>
      </c>
      <c r="AG4018" s="107">
        <v>300</v>
      </c>
      <c r="AH4018" s="107">
        <v>0</v>
      </c>
      <c r="AI4018" s="107">
        <v>0</v>
      </c>
      <c r="AJ4018" t="s">
        <v>999</v>
      </c>
      <c r="AK4018" s="106">
        <v>44923</v>
      </c>
    </row>
    <row r="4019" spans="1:37" x14ac:dyDescent="0.45">
      <c r="A4019" t="s">
        <v>1079</v>
      </c>
      <c r="B4019" t="s">
        <v>14237</v>
      </c>
      <c r="C4019" t="s">
        <v>990</v>
      </c>
      <c r="D4019" t="s">
        <v>14238</v>
      </c>
      <c r="E4019" t="s">
        <v>992</v>
      </c>
      <c r="F4019" t="s">
        <v>6343</v>
      </c>
      <c r="G4019">
        <v>18</v>
      </c>
      <c r="H4019" t="s">
        <v>8000</v>
      </c>
      <c r="I4019">
        <v>67904</v>
      </c>
      <c r="K4019" t="s">
        <v>14239</v>
      </c>
      <c r="L4019" s="106">
        <v>39899</v>
      </c>
      <c r="M4019">
        <v>14595776</v>
      </c>
      <c r="N4019" t="s">
        <v>1144</v>
      </c>
      <c r="O4019" t="s">
        <v>12</v>
      </c>
      <c r="P4019" t="s">
        <v>997</v>
      </c>
      <c r="R4019" s="109" t="str">
        <f>IF(OR(P4019="SB",Q4019="SB"),"SB",0)</f>
        <v>SB</v>
      </c>
      <c r="T4019" s="110" t="s">
        <v>998</v>
      </c>
      <c r="V4019" s="113" t="str">
        <f>IF(AND(I4019&gt;=10000,I4019&lt;=19900),"Praha",(IF(AND(I4019&gt;=25001,I4019&lt;=29501),"Středočeský kraj",(IF(AND(I4019&gt;=30100,I4019&lt;=34972),"Středočeský kraj",(IF(AND(I4019&gt;=35002,I4019&lt;=36271),"Karlovarský kraj",(IF(AND(I4019&gt;=37001,I4019&lt;=39201),"Jihočeský kraj",(IF(AND(I4019&gt;=39701,I4019&lt;=39901),"Jihočeský kraj",(IF(AND(I4019&gt;=39301,I4019&lt;=39601),"Kraj Vysočina",(IF(AND(I4019&gt;=58001,I4019&lt;=59501),"Kraj Vysočina",(IF(AND(I4019&gt;=67401,I4019&lt;=67602),"Kraj Vysočina",(IF(AND(I4019&gt;=40001,I4019&lt;=44101),"Ústecký kraj",(IF(AND(I4019&gt;=46001,I4019&lt;=47201),"Liberecký kraj",(IF(AND(I4019&gt;=51202,I4019&lt;=51401),"Liberecký kraj",(IF(AND(I4019&gt;=53002,I4019&lt;=53976),"Pardubický kraj",(IF(AND(I4019&gt;=56002,I4019&lt;=57201),"Pardubický kraj",(IF(AND(I4019&gt;=60200,I4019&lt;=67201),"Jihomoravský kraj",(IF(AND(I4019&gt;=67801,I4019&lt;=68501),"Jihomoravský kraj",(IF(AND(I4019&gt;=69002,I4019&lt;=69801),"Jihomoravský kraj",(IF(AND(I4019&gt;=68601,I4019&lt;=68801),"Zlínský kraj",(IF(AND(I4019&gt;=75501,I4019&lt;=76901),"Zlínský kraj",(IF(AND(I4019&gt;=70030,I4019&lt;=74901),"Moravskoslezský kraj",(IF(AND(I4019&gt;=75000,I4019&lt;=75368),"Olomoucký kraj",(IF(AND(I4019&gt;=77200,I4019&lt;=79862),"Olomoucký kraj",(IF(AND(I4019&gt;=50011,I4019&lt;=50301),"Královéhradecký kraj",(IF(AND(I4019&gt;=54301,I4019&lt;=54303),"Královéhradecký kraj","0")))))))))))))))))))))))))))))))))))))))))))))))</f>
        <v>Jihomoravský kraj</v>
      </c>
      <c r="AB4019" t="s">
        <v>998</v>
      </c>
      <c r="AD4019" t="s">
        <v>998</v>
      </c>
      <c r="AE4019" t="s">
        <v>998</v>
      </c>
      <c r="AF4019" t="s">
        <v>998</v>
      </c>
      <c r="AG4019" s="107">
        <v>300</v>
      </c>
      <c r="AH4019" s="107">
        <v>0</v>
      </c>
      <c r="AI4019" s="107">
        <v>0</v>
      </c>
      <c r="AJ4019" t="s">
        <v>999</v>
      </c>
      <c r="AK4019" s="106">
        <v>44877</v>
      </c>
    </row>
    <row r="4020" spans="1:37" x14ac:dyDescent="0.45">
      <c r="A4020" t="s">
        <v>1055</v>
      </c>
      <c r="B4020" t="s">
        <v>5433</v>
      </c>
      <c r="C4020" t="s">
        <v>1002</v>
      </c>
      <c r="D4020" t="s">
        <v>5434</v>
      </c>
      <c r="E4020" t="s">
        <v>992</v>
      </c>
      <c r="F4020" t="s">
        <v>5435</v>
      </c>
      <c r="G4020">
        <v>201</v>
      </c>
      <c r="H4020" t="s">
        <v>1005</v>
      </c>
      <c r="I4020">
        <v>67905</v>
      </c>
      <c r="K4020" t="s">
        <v>5436</v>
      </c>
      <c r="L4020" s="106">
        <v>40627</v>
      </c>
      <c r="M4020">
        <v>14749360</v>
      </c>
      <c r="N4020" t="s">
        <v>996</v>
      </c>
      <c r="O4020" t="s">
        <v>12</v>
      </c>
      <c r="P4020" t="s">
        <v>997</v>
      </c>
      <c r="R4020" s="109" t="str">
        <f>IF(OR(P4020="SB",Q4020="SB"),"SB",0)</f>
        <v>SB</v>
      </c>
      <c r="T4020" s="110" t="s">
        <v>998</v>
      </c>
      <c r="V4020" s="113" t="str">
        <f>IF(AND(I4020&gt;=10000,I4020&lt;=19900),"Praha",(IF(AND(I4020&gt;=25001,I4020&lt;=29501),"Středočeský kraj",(IF(AND(I4020&gt;=30100,I4020&lt;=34972),"Středočeský kraj",(IF(AND(I4020&gt;=35002,I4020&lt;=36271),"Karlovarský kraj",(IF(AND(I4020&gt;=37001,I4020&lt;=39201),"Jihočeský kraj",(IF(AND(I4020&gt;=39701,I4020&lt;=39901),"Jihočeský kraj",(IF(AND(I4020&gt;=39301,I4020&lt;=39601),"Kraj Vysočina",(IF(AND(I4020&gt;=58001,I4020&lt;=59501),"Kraj Vysočina",(IF(AND(I4020&gt;=67401,I4020&lt;=67602),"Kraj Vysočina",(IF(AND(I4020&gt;=40001,I4020&lt;=44101),"Ústecký kraj",(IF(AND(I4020&gt;=46001,I4020&lt;=47201),"Liberecký kraj",(IF(AND(I4020&gt;=51202,I4020&lt;=51401),"Liberecký kraj",(IF(AND(I4020&gt;=53002,I4020&lt;=53976),"Pardubický kraj",(IF(AND(I4020&gt;=56002,I4020&lt;=57201),"Pardubický kraj",(IF(AND(I4020&gt;=60200,I4020&lt;=67201),"Jihomoravský kraj",(IF(AND(I4020&gt;=67801,I4020&lt;=68501),"Jihomoravský kraj",(IF(AND(I4020&gt;=69002,I4020&lt;=69801),"Jihomoravský kraj",(IF(AND(I4020&gt;=68601,I4020&lt;=68801),"Zlínský kraj",(IF(AND(I4020&gt;=75501,I4020&lt;=76901),"Zlínský kraj",(IF(AND(I4020&gt;=70030,I4020&lt;=74901),"Moravskoslezský kraj",(IF(AND(I4020&gt;=75000,I4020&lt;=75368),"Olomoucký kraj",(IF(AND(I4020&gt;=77200,I4020&lt;=79862),"Olomoucký kraj",(IF(AND(I4020&gt;=50011,I4020&lt;=50301),"Královéhradecký kraj",(IF(AND(I4020&gt;=54301,I4020&lt;=54303),"Královéhradecký kraj","0")))))))))))))))))))))))))))))))))))))))))))))))</f>
        <v>Jihomoravský kraj</v>
      </c>
      <c r="AB4020" t="s">
        <v>998</v>
      </c>
      <c r="AD4020" t="s">
        <v>998</v>
      </c>
      <c r="AE4020" t="s">
        <v>998</v>
      </c>
      <c r="AF4020" t="s">
        <v>998</v>
      </c>
      <c r="AG4020" s="107">
        <v>300</v>
      </c>
      <c r="AH4020" s="107">
        <v>0</v>
      </c>
      <c r="AI4020" s="107">
        <v>0</v>
      </c>
      <c r="AJ4020" t="s">
        <v>999</v>
      </c>
      <c r="AK4020" s="106">
        <v>44923</v>
      </c>
    </row>
    <row r="4021" spans="1:37" x14ac:dyDescent="0.45">
      <c r="A4021" t="s">
        <v>1112</v>
      </c>
      <c r="B4021" t="s">
        <v>17754</v>
      </c>
      <c r="C4021" t="s">
        <v>990</v>
      </c>
      <c r="D4021" t="s">
        <v>17755</v>
      </c>
      <c r="E4021" t="s">
        <v>992</v>
      </c>
      <c r="F4021" t="s">
        <v>3380</v>
      </c>
      <c r="G4021">
        <v>227</v>
      </c>
      <c r="H4021" t="s">
        <v>3380</v>
      </c>
      <c r="I4021">
        <v>67905</v>
      </c>
      <c r="K4021" t="s">
        <v>17756</v>
      </c>
      <c r="L4021" s="106">
        <v>39064</v>
      </c>
      <c r="M4021">
        <v>14624371</v>
      </c>
      <c r="N4021" t="s">
        <v>996</v>
      </c>
      <c r="O4021" t="s">
        <v>12</v>
      </c>
      <c r="P4021" t="s">
        <v>997</v>
      </c>
      <c r="R4021" s="109" t="str">
        <f>IF(OR(P4021="SB",Q4021="SB"),"SB",0)</f>
        <v>SB</v>
      </c>
      <c r="T4021" s="110" t="s">
        <v>998</v>
      </c>
      <c r="V4021" s="113" t="str">
        <f>IF(AND(I4021&gt;=10000,I4021&lt;=19900),"Praha",(IF(AND(I4021&gt;=25001,I4021&lt;=29501),"Středočeský kraj",(IF(AND(I4021&gt;=30100,I4021&lt;=34972),"Středočeský kraj",(IF(AND(I4021&gt;=35002,I4021&lt;=36271),"Karlovarský kraj",(IF(AND(I4021&gt;=37001,I4021&lt;=39201),"Jihočeský kraj",(IF(AND(I4021&gt;=39701,I4021&lt;=39901),"Jihočeský kraj",(IF(AND(I4021&gt;=39301,I4021&lt;=39601),"Kraj Vysočina",(IF(AND(I4021&gt;=58001,I4021&lt;=59501),"Kraj Vysočina",(IF(AND(I4021&gt;=67401,I4021&lt;=67602),"Kraj Vysočina",(IF(AND(I4021&gt;=40001,I4021&lt;=44101),"Ústecký kraj",(IF(AND(I4021&gt;=46001,I4021&lt;=47201),"Liberecký kraj",(IF(AND(I4021&gt;=51202,I4021&lt;=51401),"Liberecký kraj",(IF(AND(I4021&gt;=53002,I4021&lt;=53976),"Pardubický kraj",(IF(AND(I4021&gt;=56002,I4021&lt;=57201),"Pardubický kraj",(IF(AND(I4021&gt;=60200,I4021&lt;=67201),"Jihomoravský kraj",(IF(AND(I4021&gt;=67801,I4021&lt;=68501),"Jihomoravský kraj",(IF(AND(I4021&gt;=69002,I4021&lt;=69801),"Jihomoravský kraj",(IF(AND(I4021&gt;=68601,I4021&lt;=68801),"Zlínský kraj",(IF(AND(I4021&gt;=75501,I4021&lt;=76901),"Zlínský kraj",(IF(AND(I4021&gt;=70030,I4021&lt;=74901),"Moravskoslezský kraj",(IF(AND(I4021&gt;=75000,I4021&lt;=75368),"Olomoucký kraj",(IF(AND(I4021&gt;=77200,I4021&lt;=79862),"Olomoucký kraj",(IF(AND(I4021&gt;=50011,I4021&lt;=50301),"Královéhradecký kraj",(IF(AND(I4021&gt;=54301,I4021&lt;=54303),"Královéhradecký kraj","0")))))))))))))))))))))))))))))))))))))))))))))))</f>
        <v>Jihomoravský kraj</v>
      </c>
      <c r="AB4021" t="s">
        <v>998</v>
      </c>
      <c r="AD4021" t="s">
        <v>998</v>
      </c>
      <c r="AE4021" t="s">
        <v>998</v>
      </c>
      <c r="AF4021" t="s">
        <v>998</v>
      </c>
      <c r="AG4021" s="107">
        <v>300</v>
      </c>
      <c r="AH4021" s="107">
        <v>0</v>
      </c>
      <c r="AI4021" s="107">
        <v>0</v>
      </c>
      <c r="AJ4021" t="s">
        <v>999</v>
      </c>
      <c r="AK4021" s="106">
        <v>44923</v>
      </c>
    </row>
    <row r="4022" spans="1:37" x14ac:dyDescent="0.45">
      <c r="A4022" t="s">
        <v>1915</v>
      </c>
      <c r="B4022" t="s">
        <v>17757</v>
      </c>
      <c r="C4022" t="s">
        <v>1002</v>
      </c>
      <c r="D4022" t="s">
        <v>17758</v>
      </c>
      <c r="E4022" t="s">
        <v>992</v>
      </c>
      <c r="F4022" t="s">
        <v>3380</v>
      </c>
      <c r="G4022">
        <v>227</v>
      </c>
      <c r="H4022" t="s">
        <v>3380</v>
      </c>
      <c r="I4022">
        <v>67905</v>
      </c>
      <c r="K4022" t="s">
        <v>17759</v>
      </c>
      <c r="L4022" s="106">
        <v>39972</v>
      </c>
      <c r="M4022">
        <v>14624472</v>
      </c>
      <c r="N4022" t="s">
        <v>996</v>
      </c>
      <c r="O4022" t="s">
        <v>12</v>
      </c>
      <c r="P4022" t="s">
        <v>997</v>
      </c>
      <c r="R4022" s="109" t="str">
        <f>IF(OR(P4022="SB",Q4022="SB"),"SB",0)</f>
        <v>SB</v>
      </c>
      <c r="T4022" s="110" t="s">
        <v>998</v>
      </c>
      <c r="V4022" s="113" t="str">
        <f>IF(AND(I4022&gt;=10000,I4022&lt;=19900),"Praha",(IF(AND(I4022&gt;=25001,I4022&lt;=29501),"Středočeský kraj",(IF(AND(I4022&gt;=30100,I4022&lt;=34972),"Středočeský kraj",(IF(AND(I4022&gt;=35002,I4022&lt;=36271),"Karlovarský kraj",(IF(AND(I4022&gt;=37001,I4022&lt;=39201),"Jihočeský kraj",(IF(AND(I4022&gt;=39701,I4022&lt;=39901),"Jihočeský kraj",(IF(AND(I4022&gt;=39301,I4022&lt;=39601),"Kraj Vysočina",(IF(AND(I4022&gt;=58001,I4022&lt;=59501),"Kraj Vysočina",(IF(AND(I4022&gt;=67401,I4022&lt;=67602),"Kraj Vysočina",(IF(AND(I4022&gt;=40001,I4022&lt;=44101),"Ústecký kraj",(IF(AND(I4022&gt;=46001,I4022&lt;=47201),"Liberecký kraj",(IF(AND(I4022&gt;=51202,I4022&lt;=51401),"Liberecký kraj",(IF(AND(I4022&gt;=53002,I4022&lt;=53976),"Pardubický kraj",(IF(AND(I4022&gt;=56002,I4022&lt;=57201),"Pardubický kraj",(IF(AND(I4022&gt;=60200,I4022&lt;=67201),"Jihomoravský kraj",(IF(AND(I4022&gt;=67801,I4022&lt;=68501),"Jihomoravský kraj",(IF(AND(I4022&gt;=69002,I4022&lt;=69801),"Jihomoravský kraj",(IF(AND(I4022&gt;=68601,I4022&lt;=68801),"Zlínský kraj",(IF(AND(I4022&gt;=75501,I4022&lt;=76901),"Zlínský kraj",(IF(AND(I4022&gt;=70030,I4022&lt;=74901),"Moravskoslezský kraj",(IF(AND(I4022&gt;=75000,I4022&lt;=75368),"Olomoucký kraj",(IF(AND(I4022&gt;=77200,I4022&lt;=79862),"Olomoucký kraj",(IF(AND(I4022&gt;=50011,I4022&lt;=50301),"Královéhradecký kraj",(IF(AND(I4022&gt;=54301,I4022&lt;=54303),"Královéhradecký kraj","0")))))))))))))))))))))))))))))))))))))))))))))))</f>
        <v>Jihomoravský kraj</v>
      </c>
      <c r="AB4022" t="s">
        <v>998</v>
      </c>
      <c r="AD4022" t="s">
        <v>998</v>
      </c>
      <c r="AE4022" t="s">
        <v>998</v>
      </c>
      <c r="AF4022" t="s">
        <v>998</v>
      </c>
      <c r="AG4022" s="107">
        <v>300</v>
      </c>
      <c r="AH4022" s="107">
        <v>0</v>
      </c>
      <c r="AI4022" s="107">
        <v>0</v>
      </c>
      <c r="AJ4022" t="s">
        <v>999</v>
      </c>
      <c r="AK4022" s="106">
        <v>44923</v>
      </c>
    </row>
    <row r="4023" spans="1:37" x14ac:dyDescent="0.45">
      <c r="A4023" t="s">
        <v>2031</v>
      </c>
      <c r="B4023" t="s">
        <v>18414</v>
      </c>
      <c r="C4023" t="s">
        <v>990</v>
      </c>
      <c r="D4023" t="s">
        <v>18417</v>
      </c>
      <c r="E4023" t="s">
        <v>992</v>
      </c>
      <c r="F4023" t="s">
        <v>5435</v>
      </c>
      <c r="G4023">
        <v>191</v>
      </c>
      <c r="H4023" t="s">
        <v>5435</v>
      </c>
      <c r="I4023">
        <v>67905</v>
      </c>
      <c r="K4023" t="s">
        <v>18418</v>
      </c>
      <c r="L4023" s="106">
        <v>40245</v>
      </c>
      <c r="M4023">
        <v>14626694</v>
      </c>
      <c r="N4023" t="s">
        <v>996</v>
      </c>
      <c r="O4023" t="s">
        <v>12</v>
      </c>
      <c r="P4023" t="s">
        <v>997</v>
      </c>
      <c r="R4023" s="109" t="str">
        <f>IF(OR(P4023="SB",Q4023="SB"),"SB",0)</f>
        <v>SB</v>
      </c>
      <c r="T4023" s="110" t="s">
        <v>998</v>
      </c>
      <c r="V4023" s="113" t="str">
        <f>IF(AND(I4023&gt;=10000,I4023&lt;=19900),"Praha",(IF(AND(I4023&gt;=25001,I4023&lt;=29501),"Středočeský kraj",(IF(AND(I4023&gt;=30100,I4023&lt;=34972),"Středočeský kraj",(IF(AND(I4023&gt;=35002,I4023&lt;=36271),"Karlovarský kraj",(IF(AND(I4023&gt;=37001,I4023&lt;=39201),"Jihočeský kraj",(IF(AND(I4023&gt;=39701,I4023&lt;=39901),"Jihočeský kraj",(IF(AND(I4023&gt;=39301,I4023&lt;=39601),"Kraj Vysočina",(IF(AND(I4023&gt;=58001,I4023&lt;=59501),"Kraj Vysočina",(IF(AND(I4023&gt;=67401,I4023&lt;=67602),"Kraj Vysočina",(IF(AND(I4023&gt;=40001,I4023&lt;=44101),"Ústecký kraj",(IF(AND(I4023&gt;=46001,I4023&lt;=47201),"Liberecký kraj",(IF(AND(I4023&gt;=51202,I4023&lt;=51401),"Liberecký kraj",(IF(AND(I4023&gt;=53002,I4023&lt;=53976),"Pardubický kraj",(IF(AND(I4023&gt;=56002,I4023&lt;=57201),"Pardubický kraj",(IF(AND(I4023&gt;=60200,I4023&lt;=67201),"Jihomoravský kraj",(IF(AND(I4023&gt;=67801,I4023&lt;=68501),"Jihomoravský kraj",(IF(AND(I4023&gt;=69002,I4023&lt;=69801),"Jihomoravský kraj",(IF(AND(I4023&gt;=68601,I4023&lt;=68801),"Zlínský kraj",(IF(AND(I4023&gt;=75501,I4023&lt;=76901),"Zlínský kraj",(IF(AND(I4023&gt;=70030,I4023&lt;=74901),"Moravskoslezský kraj",(IF(AND(I4023&gt;=75000,I4023&lt;=75368),"Olomoucký kraj",(IF(AND(I4023&gt;=77200,I4023&lt;=79862),"Olomoucký kraj",(IF(AND(I4023&gt;=50011,I4023&lt;=50301),"Královéhradecký kraj",(IF(AND(I4023&gt;=54301,I4023&lt;=54303),"Královéhradecký kraj","0")))))))))))))))))))))))))))))))))))))))))))))))</f>
        <v>Jihomoravský kraj</v>
      </c>
      <c r="AB4023" t="s">
        <v>998</v>
      </c>
      <c r="AD4023" t="s">
        <v>998</v>
      </c>
      <c r="AE4023" t="s">
        <v>998</v>
      </c>
      <c r="AF4023" t="s">
        <v>998</v>
      </c>
      <c r="AG4023" s="107">
        <v>300</v>
      </c>
      <c r="AH4023" s="107">
        <v>0</v>
      </c>
      <c r="AI4023" s="107">
        <v>0</v>
      </c>
      <c r="AJ4023" t="s">
        <v>999</v>
      </c>
      <c r="AK4023" s="106">
        <v>44923</v>
      </c>
    </row>
    <row r="4024" spans="1:37" x14ac:dyDescent="0.45">
      <c r="A4024" t="s">
        <v>988</v>
      </c>
      <c r="B4024" t="s">
        <v>18887</v>
      </c>
      <c r="C4024" t="s">
        <v>990</v>
      </c>
      <c r="D4024" t="s">
        <v>18888</v>
      </c>
      <c r="E4024" t="s">
        <v>992</v>
      </c>
      <c r="F4024" t="s">
        <v>3380</v>
      </c>
      <c r="G4024">
        <v>266</v>
      </c>
      <c r="H4024" t="s">
        <v>3380</v>
      </c>
      <c r="I4024">
        <v>67905</v>
      </c>
      <c r="K4024" t="s">
        <v>2727</v>
      </c>
      <c r="L4024" s="106">
        <v>38398</v>
      </c>
      <c r="M4024">
        <v>16076442</v>
      </c>
      <c r="N4024" t="s">
        <v>1144</v>
      </c>
      <c r="O4024" t="s">
        <v>12</v>
      </c>
      <c r="P4024" t="s">
        <v>997</v>
      </c>
      <c r="R4024" s="109" t="str">
        <f>IF(OR(P4024="SB",Q4024="SB"),"SB",0)</f>
        <v>SB</v>
      </c>
      <c r="T4024" s="110" t="s">
        <v>998</v>
      </c>
      <c r="V4024" s="113" t="str">
        <f>IF(AND(I4024&gt;=10000,I4024&lt;=19900),"Praha",(IF(AND(I4024&gt;=25001,I4024&lt;=29501),"Středočeský kraj",(IF(AND(I4024&gt;=30100,I4024&lt;=34972),"Středočeský kraj",(IF(AND(I4024&gt;=35002,I4024&lt;=36271),"Karlovarský kraj",(IF(AND(I4024&gt;=37001,I4024&lt;=39201),"Jihočeský kraj",(IF(AND(I4024&gt;=39701,I4024&lt;=39901),"Jihočeský kraj",(IF(AND(I4024&gt;=39301,I4024&lt;=39601),"Kraj Vysočina",(IF(AND(I4024&gt;=58001,I4024&lt;=59501),"Kraj Vysočina",(IF(AND(I4024&gt;=67401,I4024&lt;=67602),"Kraj Vysočina",(IF(AND(I4024&gt;=40001,I4024&lt;=44101),"Ústecký kraj",(IF(AND(I4024&gt;=46001,I4024&lt;=47201),"Liberecký kraj",(IF(AND(I4024&gt;=51202,I4024&lt;=51401),"Liberecký kraj",(IF(AND(I4024&gt;=53002,I4024&lt;=53976),"Pardubický kraj",(IF(AND(I4024&gt;=56002,I4024&lt;=57201),"Pardubický kraj",(IF(AND(I4024&gt;=60200,I4024&lt;=67201),"Jihomoravský kraj",(IF(AND(I4024&gt;=67801,I4024&lt;=68501),"Jihomoravský kraj",(IF(AND(I4024&gt;=69002,I4024&lt;=69801),"Jihomoravský kraj",(IF(AND(I4024&gt;=68601,I4024&lt;=68801),"Zlínský kraj",(IF(AND(I4024&gt;=75501,I4024&lt;=76901),"Zlínský kraj",(IF(AND(I4024&gt;=70030,I4024&lt;=74901),"Moravskoslezský kraj",(IF(AND(I4024&gt;=75000,I4024&lt;=75368),"Olomoucký kraj",(IF(AND(I4024&gt;=77200,I4024&lt;=79862),"Olomoucký kraj",(IF(AND(I4024&gt;=50011,I4024&lt;=50301),"Královéhradecký kraj",(IF(AND(I4024&gt;=54301,I4024&lt;=54303),"Královéhradecký kraj","0")))))))))))))))))))))))))))))))))))))))))))))))</f>
        <v>Jihomoravský kraj</v>
      </c>
      <c r="AB4024" t="s">
        <v>998</v>
      </c>
      <c r="AD4024" t="s">
        <v>998</v>
      </c>
      <c r="AE4024" t="s">
        <v>998</v>
      </c>
      <c r="AF4024" t="s">
        <v>998</v>
      </c>
      <c r="AG4024" s="107">
        <v>300</v>
      </c>
      <c r="AH4024" s="107">
        <v>0</v>
      </c>
      <c r="AI4024" s="107">
        <v>0</v>
      </c>
      <c r="AJ4024" t="s">
        <v>999</v>
      </c>
      <c r="AK4024" s="106">
        <v>44877</v>
      </c>
    </row>
    <row r="4025" spans="1:37" x14ac:dyDescent="0.45">
      <c r="A4025" t="s">
        <v>1069</v>
      </c>
      <c r="B4025" t="s">
        <v>6083</v>
      </c>
      <c r="C4025" t="s">
        <v>990</v>
      </c>
      <c r="D4025" t="s">
        <v>6084</v>
      </c>
      <c r="E4025" t="s">
        <v>992</v>
      </c>
      <c r="F4025" t="s">
        <v>1715</v>
      </c>
      <c r="G4025">
        <v>700</v>
      </c>
      <c r="H4025" t="s">
        <v>6085</v>
      </c>
      <c r="I4025">
        <v>67906</v>
      </c>
      <c r="K4025" t="s">
        <v>6086</v>
      </c>
      <c r="L4025" s="106">
        <v>40889</v>
      </c>
      <c r="M4025">
        <v>14663878</v>
      </c>
      <c r="N4025" t="s">
        <v>996</v>
      </c>
      <c r="O4025" t="s">
        <v>12</v>
      </c>
      <c r="P4025" t="s">
        <v>997</v>
      </c>
      <c r="R4025" s="109" t="str">
        <f>IF(OR(P4025="SB",Q4025="SB"),"SB",0)</f>
        <v>SB</v>
      </c>
      <c r="T4025" s="110" t="s">
        <v>998</v>
      </c>
      <c r="V4025" s="113" t="str">
        <f>IF(AND(I4025&gt;=10000,I4025&lt;=19900),"Praha",(IF(AND(I4025&gt;=25001,I4025&lt;=29501),"Středočeský kraj",(IF(AND(I4025&gt;=30100,I4025&lt;=34972),"Středočeský kraj",(IF(AND(I4025&gt;=35002,I4025&lt;=36271),"Karlovarský kraj",(IF(AND(I4025&gt;=37001,I4025&lt;=39201),"Jihočeský kraj",(IF(AND(I4025&gt;=39701,I4025&lt;=39901),"Jihočeský kraj",(IF(AND(I4025&gt;=39301,I4025&lt;=39601),"Kraj Vysočina",(IF(AND(I4025&gt;=58001,I4025&lt;=59501),"Kraj Vysočina",(IF(AND(I4025&gt;=67401,I4025&lt;=67602),"Kraj Vysočina",(IF(AND(I4025&gt;=40001,I4025&lt;=44101),"Ústecký kraj",(IF(AND(I4025&gt;=46001,I4025&lt;=47201),"Liberecký kraj",(IF(AND(I4025&gt;=51202,I4025&lt;=51401),"Liberecký kraj",(IF(AND(I4025&gt;=53002,I4025&lt;=53976),"Pardubický kraj",(IF(AND(I4025&gt;=56002,I4025&lt;=57201),"Pardubický kraj",(IF(AND(I4025&gt;=60200,I4025&lt;=67201),"Jihomoravský kraj",(IF(AND(I4025&gt;=67801,I4025&lt;=68501),"Jihomoravský kraj",(IF(AND(I4025&gt;=69002,I4025&lt;=69801),"Jihomoravský kraj",(IF(AND(I4025&gt;=68601,I4025&lt;=68801),"Zlínský kraj",(IF(AND(I4025&gt;=75501,I4025&lt;=76901),"Zlínský kraj",(IF(AND(I4025&gt;=70030,I4025&lt;=74901),"Moravskoslezský kraj",(IF(AND(I4025&gt;=75000,I4025&lt;=75368),"Olomoucký kraj",(IF(AND(I4025&gt;=77200,I4025&lt;=79862),"Olomoucký kraj",(IF(AND(I4025&gt;=50011,I4025&lt;=50301),"Královéhradecký kraj",(IF(AND(I4025&gt;=54301,I4025&lt;=54303),"Královéhradecký kraj","0")))))))))))))))))))))))))))))))))))))))))))))))</f>
        <v>Jihomoravský kraj</v>
      </c>
      <c r="AB4025" t="s">
        <v>998</v>
      </c>
      <c r="AD4025" t="s">
        <v>998</v>
      </c>
      <c r="AE4025" t="s">
        <v>998</v>
      </c>
      <c r="AF4025" t="s">
        <v>998</v>
      </c>
      <c r="AG4025" s="107">
        <v>300</v>
      </c>
      <c r="AH4025" s="107">
        <v>0</v>
      </c>
      <c r="AI4025" s="107">
        <v>0</v>
      </c>
      <c r="AJ4025" t="s">
        <v>999</v>
      </c>
      <c r="AK4025" s="106">
        <v>44923</v>
      </c>
    </row>
    <row r="4026" spans="1:37" x14ac:dyDescent="0.45">
      <c r="A4026" t="s">
        <v>1133</v>
      </c>
      <c r="B4026" t="s">
        <v>12683</v>
      </c>
      <c r="C4026" t="s">
        <v>990</v>
      </c>
      <c r="D4026" t="s">
        <v>12691</v>
      </c>
      <c r="E4026" t="s">
        <v>992</v>
      </c>
      <c r="F4026" t="s">
        <v>2669</v>
      </c>
      <c r="G4026">
        <v>287</v>
      </c>
      <c r="H4026" t="s">
        <v>6085</v>
      </c>
      <c r="I4026">
        <v>67906</v>
      </c>
      <c r="J4026">
        <v>737471261</v>
      </c>
      <c r="K4026" t="s">
        <v>12692</v>
      </c>
      <c r="L4026" s="106">
        <v>34585</v>
      </c>
      <c r="M4026">
        <v>14470787</v>
      </c>
      <c r="N4026" t="s">
        <v>1182</v>
      </c>
      <c r="O4026" t="s">
        <v>1015</v>
      </c>
      <c r="P4026" t="s">
        <v>997</v>
      </c>
      <c r="R4026" s="109" t="str">
        <f>IF(OR(P4026="SB",Q4026="SB"),"SB",0)</f>
        <v>SB</v>
      </c>
      <c r="T4026" s="110" t="s">
        <v>998</v>
      </c>
      <c r="V4026" s="113" t="str">
        <f>IF(AND(I4026&gt;=10000,I4026&lt;=19900),"Praha",(IF(AND(I4026&gt;=25001,I4026&lt;=29501),"Středočeský kraj",(IF(AND(I4026&gt;=30100,I4026&lt;=34972),"Středočeský kraj",(IF(AND(I4026&gt;=35002,I4026&lt;=36271),"Karlovarský kraj",(IF(AND(I4026&gt;=37001,I4026&lt;=39201),"Jihočeský kraj",(IF(AND(I4026&gt;=39701,I4026&lt;=39901),"Jihočeský kraj",(IF(AND(I4026&gt;=39301,I4026&lt;=39601),"Kraj Vysočina",(IF(AND(I4026&gt;=58001,I4026&lt;=59501),"Kraj Vysočina",(IF(AND(I4026&gt;=67401,I4026&lt;=67602),"Kraj Vysočina",(IF(AND(I4026&gt;=40001,I4026&lt;=44101),"Ústecký kraj",(IF(AND(I4026&gt;=46001,I4026&lt;=47201),"Liberecký kraj",(IF(AND(I4026&gt;=51202,I4026&lt;=51401),"Liberecký kraj",(IF(AND(I4026&gt;=53002,I4026&lt;=53976),"Pardubický kraj",(IF(AND(I4026&gt;=56002,I4026&lt;=57201),"Pardubický kraj",(IF(AND(I4026&gt;=60200,I4026&lt;=67201),"Jihomoravský kraj",(IF(AND(I4026&gt;=67801,I4026&lt;=68501),"Jihomoravský kraj",(IF(AND(I4026&gt;=69002,I4026&lt;=69801),"Jihomoravský kraj",(IF(AND(I4026&gt;=68601,I4026&lt;=68801),"Zlínský kraj",(IF(AND(I4026&gt;=75501,I4026&lt;=76901),"Zlínský kraj",(IF(AND(I4026&gt;=70030,I4026&lt;=74901),"Moravskoslezský kraj",(IF(AND(I4026&gt;=75000,I4026&lt;=75368),"Olomoucký kraj",(IF(AND(I4026&gt;=77200,I4026&lt;=79862),"Olomoucký kraj",(IF(AND(I4026&gt;=50011,I4026&lt;=50301),"Královéhradecký kraj",(IF(AND(I4026&gt;=54301,I4026&lt;=54303),"Královéhradecký kraj","0")))))))))))))))))))))))))))))))))))))))))))))))</f>
        <v>Jihomoravský kraj</v>
      </c>
      <c r="AB4026" t="s">
        <v>998</v>
      </c>
      <c r="AD4026" t="s">
        <v>998</v>
      </c>
      <c r="AE4026" t="s">
        <v>998</v>
      </c>
      <c r="AF4026" t="s">
        <v>998</v>
      </c>
      <c r="AG4026" s="107">
        <v>0</v>
      </c>
      <c r="AH4026" s="107">
        <v>0</v>
      </c>
      <c r="AI4026" s="107">
        <v>0</v>
      </c>
      <c r="AJ4026" t="s">
        <v>1012</v>
      </c>
    </row>
    <row r="4027" spans="1:37" x14ac:dyDescent="0.45">
      <c r="A4027" t="s">
        <v>1264</v>
      </c>
      <c r="B4027" t="s">
        <v>15760</v>
      </c>
      <c r="C4027" t="s">
        <v>1002</v>
      </c>
      <c r="D4027" t="s">
        <v>15761</v>
      </c>
      <c r="E4027" t="s">
        <v>992</v>
      </c>
      <c r="F4027" t="s">
        <v>15762</v>
      </c>
      <c r="G4027">
        <v>88</v>
      </c>
      <c r="H4027" t="s">
        <v>15762</v>
      </c>
      <c r="I4027">
        <v>67906</v>
      </c>
      <c r="K4027" t="s">
        <v>15763</v>
      </c>
      <c r="L4027" s="106">
        <v>34478</v>
      </c>
      <c r="M4027">
        <v>14629122</v>
      </c>
      <c r="N4027" t="s">
        <v>996</v>
      </c>
      <c r="O4027" t="s">
        <v>12</v>
      </c>
      <c r="P4027" t="s">
        <v>997</v>
      </c>
      <c r="R4027" s="109" t="str">
        <f>IF(OR(P4027="SB",Q4027="SB"),"SB",0)</f>
        <v>SB</v>
      </c>
      <c r="T4027" s="110" t="s">
        <v>998</v>
      </c>
      <c r="V4027" s="113" t="str">
        <f>IF(AND(I4027&gt;=10000,I4027&lt;=19900),"Praha",(IF(AND(I4027&gt;=25001,I4027&lt;=29501),"Středočeský kraj",(IF(AND(I4027&gt;=30100,I4027&lt;=34972),"Středočeský kraj",(IF(AND(I4027&gt;=35002,I4027&lt;=36271),"Karlovarský kraj",(IF(AND(I4027&gt;=37001,I4027&lt;=39201),"Jihočeský kraj",(IF(AND(I4027&gt;=39701,I4027&lt;=39901),"Jihočeský kraj",(IF(AND(I4027&gt;=39301,I4027&lt;=39601),"Kraj Vysočina",(IF(AND(I4027&gt;=58001,I4027&lt;=59501),"Kraj Vysočina",(IF(AND(I4027&gt;=67401,I4027&lt;=67602),"Kraj Vysočina",(IF(AND(I4027&gt;=40001,I4027&lt;=44101),"Ústecký kraj",(IF(AND(I4027&gt;=46001,I4027&lt;=47201),"Liberecký kraj",(IF(AND(I4027&gt;=51202,I4027&lt;=51401),"Liberecký kraj",(IF(AND(I4027&gt;=53002,I4027&lt;=53976),"Pardubický kraj",(IF(AND(I4027&gt;=56002,I4027&lt;=57201),"Pardubický kraj",(IF(AND(I4027&gt;=60200,I4027&lt;=67201),"Jihomoravský kraj",(IF(AND(I4027&gt;=67801,I4027&lt;=68501),"Jihomoravský kraj",(IF(AND(I4027&gt;=69002,I4027&lt;=69801),"Jihomoravský kraj",(IF(AND(I4027&gt;=68601,I4027&lt;=68801),"Zlínský kraj",(IF(AND(I4027&gt;=75501,I4027&lt;=76901),"Zlínský kraj",(IF(AND(I4027&gt;=70030,I4027&lt;=74901),"Moravskoslezský kraj",(IF(AND(I4027&gt;=75000,I4027&lt;=75368),"Olomoucký kraj",(IF(AND(I4027&gt;=77200,I4027&lt;=79862),"Olomoucký kraj",(IF(AND(I4027&gt;=50011,I4027&lt;=50301),"Královéhradecký kraj",(IF(AND(I4027&gt;=54301,I4027&lt;=54303),"Královéhradecký kraj","0")))))))))))))))))))))))))))))))))))))))))))))))</f>
        <v>Jihomoravský kraj</v>
      </c>
      <c r="AB4027" t="s">
        <v>998</v>
      </c>
      <c r="AD4027" t="s">
        <v>998</v>
      </c>
      <c r="AE4027" t="s">
        <v>998</v>
      </c>
      <c r="AF4027" t="s">
        <v>998</v>
      </c>
      <c r="AG4027" s="107">
        <v>0</v>
      </c>
      <c r="AH4027" s="107">
        <v>0</v>
      </c>
      <c r="AI4027" s="107">
        <v>0</v>
      </c>
      <c r="AJ4027" t="s">
        <v>1012</v>
      </c>
    </row>
    <row r="4028" spans="1:37" x14ac:dyDescent="0.45">
      <c r="A4028" t="s">
        <v>1504</v>
      </c>
      <c r="B4028" t="s">
        <v>16871</v>
      </c>
      <c r="C4028" t="s">
        <v>1002</v>
      </c>
      <c r="D4028" t="s">
        <v>16872</v>
      </c>
      <c r="E4028" t="s">
        <v>992</v>
      </c>
      <c r="F4028" t="s">
        <v>16873</v>
      </c>
      <c r="G4028">
        <v>727</v>
      </c>
      <c r="H4028" t="s">
        <v>6085</v>
      </c>
      <c r="I4028">
        <v>67906</v>
      </c>
      <c r="K4028" t="s">
        <v>16874</v>
      </c>
      <c r="L4028" s="106">
        <v>40787</v>
      </c>
      <c r="M4028">
        <v>14744916</v>
      </c>
      <c r="N4028" t="s">
        <v>996</v>
      </c>
      <c r="O4028" t="s">
        <v>12</v>
      </c>
      <c r="P4028" t="s">
        <v>997</v>
      </c>
      <c r="R4028" s="109" t="str">
        <f>IF(OR(P4028="SB",Q4028="SB"),"SB",0)</f>
        <v>SB</v>
      </c>
      <c r="V4028" s="113" t="str">
        <f>IF(AND(I4028&gt;=10000,I4028&lt;=19900),"Praha",(IF(AND(I4028&gt;=25001,I4028&lt;=29501),"Středočeský kraj",(IF(AND(I4028&gt;=30100,I4028&lt;=34972),"Středočeský kraj",(IF(AND(I4028&gt;=35002,I4028&lt;=36271),"Karlovarský kraj",(IF(AND(I4028&gt;=37001,I4028&lt;=39201),"Jihočeský kraj",(IF(AND(I4028&gt;=39701,I4028&lt;=39901),"Jihočeský kraj",(IF(AND(I4028&gt;=39301,I4028&lt;=39601),"Kraj Vysočina",(IF(AND(I4028&gt;=58001,I4028&lt;=59501),"Kraj Vysočina",(IF(AND(I4028&gt;=67401,I4028&lt;=67602),"Kraj Vysočina",(IF(AND(I4028&gt;=40001,I4028&lt;=44101),"Ústecký kraj",(IF(AND(I4028&gt;=46001,I4028&lt;=47201),"Liberecký kraj",(IF(AND(I4028&gt;=51202,I4028&lt;=51401),"Liberecký kraj",(IF(AND(I4028&gt;=53002,I4028&lt;=53976),"Pardubický kraj",(IF(AND(I4028&gt;=56002,I4028&lt;=57201),"Pardubický kraj",(IF(AND(I4028&gt;=60200,I4028&lt;=67201),"Jihomoravský kraj",(IF(AND(I4028&gt;=67801,I4028&lt;=68501),"Jihomoravský kraj",(IF(AND(I4028&gt;=69002,I4028&lt;=69801),"Jihomoravský kraj",(IF(AND(I4028&gt;=68601,I4028&lt;=68801),"Zlínský kraj",(IF(AND(I4028&gt;=75501,I4028&lt;=76901),"Zlínský kraj",(IF(AND(I4028&gt;=70030,I4028&lt;=74901),"Moravskoslezský kraj",(IF(AND(I4028&gt;=75000,I4028&lt;=75368),"Olomoucký kraj",(IF(AND(I4028&gt;=77200,I4028&lt;=79862),"Olomoucký kraj",(IF(AND(I4028&gt;=50011,I4028&lt;=50301),"Královéhradecký kraj",(IF(AND(I4028&gt;=54301,I4028&lt;=54303),"Královéhradecký kraj","0")))))))))))))))))))))))))))))))))))))))))))))))</f>
        <v>Jihomoravský kraj</v>
      </c>
      <c r="AD4028" t="s">
        <v>998</v>
      </c>
      <c r="AE4028" t="s">
        <v>998</v>
      </c>
      <c r="AF4028" t="s">
        <v>998</v>
      </c>
      <c r="AG4028" s="107">
        <v>300</v>
      </c>
      <c r="AH4028" s="107">
        <v>0</v>
      </c>
      <c r="AI4028" s="107">
        <v>0</v>
      </c>
      <c r="AJ4028" t="s">
        <v>999</v>
      </c>
      <c r="AK4028" s="106">
        <v>44923</v>
      </c>
    </row>
    <row r="4029" spans="1:37" x14ac:dyDescent="0.45">
      <c r="A4029" t="s">
        <v>1124</v>
      </c>
      <c r="B4029" t="s">
        <v>17127</v>
      </c>
      <c r="C4029" t="s">
        <v>990</v>
      </c>
      <c r="D4029" t="s">
        <v>17128</v>
      </c>
      <c r="E4029" t="s">
        <v>992</v>
      </c>
      <c r="F4029" t="s">
        <v>1715</v>
      </c>
      <c r="G4029">
        <v>102</v>
      </c>
      <c r="H4029" t="s">
        <v>17129</v>
      </c>
      <c r="I4029">
        <v>67911</v>
      </c>
      <c r="K4029" t="s">
        <v>17130</v>
      </c>
      <c r="L4029" s="106">
        <v>31153</v>
      </c>
      <c r="M4029">
        <v>14642256</v>
      </c>
      <c r="N4029" t="s">
        <v>996</v>
      </c>
      <c r="O4029" t="s">
        <v>12</v>
      </c>
      <c r="P4029" t="s">
        <v>997</v>
      </c>
      <c r="R4029" s="109" t="str">
        <f>IF(OR(P4029="SB",Q4029="SB"),"SB",0)</f>
        <v>SB</v>
      </c>
      <c r="T4029" s="110" t="s">
        <v>998</v>
      </c>
      <c r="V4029" s="113" t="str">
        <f>IF(AND(I4029&gt;=10000,I4029&lt;=19900),"Praha",(IF(AND(I4029&gt;=25001,I4029&lt;=29501),"Středočeský kraj",(IF(AND(I4029&gt;=30100,I4029&lt;=34972),"Středočeský kraj",(IF(AND(I4029&gt;=35002,I4029&lt;=36271),"Karlovarský kraj",(IF(AND(I4029&gt;=37001,I4029&lt;=39201),"Jihočeský kraj",(IF(AND(I4029&gt;=39701,I4029&lt;=39901),"Jihočeský kraj",(IF(AND(I4029&gt;=39301,I4029&lt;=39601),"Kraj Vysočina",(IF(AND(I4029&gt;=58001,I4029&lt;=59501),"Kraj Vysočina",(IF(AND(I4029&gt;=67401,I4029&lt;=67602),"Kraj Vysočina",(IF(AND(I4029&gt;=40001,I4029&lt;=44101),"Ústecký kraj",(IF(AND(I4029&gt;=46001,I4029&lt;=47201),"Liberecký kraj",(IF(AND(I4029&gt;=51202,I4029&lt;=51401),"Liberecký kraj",(IF(AND(I4029&gt;=53002,I4029&lt;=53976),"Pardubický kraj",(IF(AND(I4029&gt;=56002,I4029&lt;=57201),"Pardubický kraj",(IF(AND(I4029&gt;=60200,I4029&lt;=67201),"Jihomoravský kraj",(IF(AND(I4029&gt;=67801,I4029&lt;=68501),"Jihomoravský kraj",(IF(AND(I4029&gt;=69002,I4029&lt;=69801),"Jihomoravský kraj",(IF(AND(I4029&gt;=68601,I4029&lt;=68801),"Zlínský kraj",(IF(AND(I4029&gt;=75501,I4029&lt;=76901),"Zlínský kraj",(IF(AND(I4029&gt;=70030,I4029&lt;=74901),"Moravskoslezský kraj",(IF(AND(I4029&gt;=75000,I4029&lt;=75368),"Olomoucký kraj",(IF(AND(I4029&gt;=77200,I4029&lt;=79862),"Olomoucký kraj",(IF(AND(I4029&gt;=50011,I4029&lt;=50301),"Královéhradecký kraj",(IF(AND(I4029&gt;=54301,I4029&lt;=54303),"Královéhradecký kraj","0")))))))))))))))))))))))))))))))))))))))))))))))</f>
        <v>Jihomoravský kraj</v>
      </c>
      <c r="AB4029" t="s">
        <v>998</v>
      </c>
      <c r="AD4029" t="s">
        <v>998</v>
      </c>
      <c r="AE4029" t="s">
        <v>998</v>
      </c>
      <c r="AF4029" t="s">
        <v>998</v>
      </c>
      <c r="AG4029" s="107">
        <v>0</v>
      </c>
      <c r="AH4029" s="107">
        <v>0</v>
      </c>
      <c r="AI4029" s="107">
        <v>0</v>
      </c>
      <c r="AJ4029" t="s">
        <v>1012</v>
      </c>
    </row>
    <row r="4030" spans="1:37" x14ac:dyDescent="0.45">
      <c r="A4030" t="s">
        <v>1725</v>
      </c>
      <c r="B4030" t="s">
        <v>2748</v>
      </c>
      <c r="C4030" t="s">
        <v>990</v>
      </c>
      <c r="D4030" t="s">
        <v>2757</v>
      </c>
      <c r="E4030" t="s">
        <v>992</v>
      </c>
      <c r="F4030" t="s">
        <v>2758</v>
      </c>
      <c r="G4030">
        <v>162</v>
      </c>
      <c r="H4030" t="s">
        <v>2758</v>
      </c>
      <c r="I4030">
        <v>67921</v>
      </c>
      <c r="K4030" t="s">
        <v>2759</v>
      </c>
      <c r="L4030" s="106">
        <v>30526</v>
      </c>
      <c r="M4030">
        <v>14586783</v>
      </c>
      <c r="N4030" t="s">
        <v>1144</v>
      </c>
      <c r="O4030" t="s">
        <v>12</v>
      </c>
      <c r="P4030" t="s">
        <v>997</v>
      </c>
      <c r="R4030" s="109" t="str">
        <f>IF(OR(P4030="SB",Q4030="SB"),"SB",0)</f>
        <v>SB</v>
      </c>
      <c r="T4030" s="110" t="s">
        <v>998</v>
      </c>
      <c r="V4030" s="113" t="str">
        <f>IF(AND(I4030&gt;=10000,I4030&lt;=19900),"Praha",(IF(AND(I4030&gt;=25001,I4030&lt;=29501),"Středočeský kraj",(IF(AND(I4030&gt;=30100,I4030&lt;=34972),"Středočeský kraj",(IF(AND(I4030&gt;=35002,I4030&lt;=36271),"Karlovarský kraj",(IF(AND(I4030&gt;=37001,I4030&lt;=39201),"Jihočeský kraj",(IF(AND(I4030&gt;=39701,I4030&lt;=39901),"Jihočeský kraj",(IF(AND(I4030&gt;=39301,I4030&lt;=39601),"Kraj Vysočina",(IF(AND(I4030&gt;=58001,I4030&lt;=59501),"Kraj Vysočina",(IF(AND(I4030&gt;=67401,I4030&lt;=67602),"Kraj Vysočina",(IF(AND(I4030&gt;=40001,I4030&lt;=44101),"Ústecký kraj",(IF(AND(I4030&gt;=46001,I4030&lt;=47201),"Liberecký kraj",(IF(AND(I4030&gt;=51202,I4030&lt;=51401),"Liberecký kraj",(IF(AND(I4030&gt;=53002,I4030&lt;=53976),"Pardubický kraj",(IF(AND(I4030&gt;=56002,I4030&lt;=57201),"Pardubický kraj",(IF(AND(I4030&gt;=60200,I4030&lt;=67201),"Jihomoravský kraj",(IF(AND(I4030&gt;=67801,I4030&lt;=68501),"Jihomoravský kraj",(IF(AND(I4030&gt;=69002,I4030&lt;=69801),"Jihomoravský kraj",(IF(AND(I4030&gt;=68601,I4030&lt;=68801),"Zlínský kraj",(IF(AND(I4030&gt;=75501,I4030&lt;=76901),"Zlínský kraj",(IF(AND(I4030&gt;=70030,I4030&lt;=74901),"Moravskoslezský kraj",(IF(AND(I4030&gt;=75000,I4030&lt;=75368),"Olomoucký kraj",(IF(AND(I4030&gt;=77200,I4030&lt;=79862),"Olomoucký kraj",(IF(AND(I4030&gt;=50011,I4030&lt;=50301),"Královéhradecký kraj",(IF(AND(I4030&gt;=54301,I4030&lt;=54303),"Královéhradecký kraj","0")))))))))))))))))))))))))))))))))))))))))))))))</f>
        <v>Jihomoravský kraj</v>
      </c>
      <c r="AB4030" t="s">
        <v>998</v>
      </c>
      <c r="AD4030" t="s">
        <v>998</v>
      </c>
      <c r="AE4030" t="s">
        <v>998</v>
      </c>
      <c r="AF4030" t="s">
        <v>998</v>
      </c>
      <c r="AG4030" s="107">
        <v>300</v>
      </c>
      <c r="AH4030" s="107">
        <v>0</v>
      </c>
      <c r="AI4030" s="107">
        <v>0</v>
      </c>
      <c r="AJ4030" t="s">
        <v>999</v>
      </c>
      <c r="AK4030" s="106">
        <v>44923</v>
      </c>
    </row>
    <row r="4031" spans="1:37" x14ac:dyDescent="0.45">
      <c r="A4031" t="s">
        <v>1087</v>
      </c>
      <c r="B4031" t="s">
        <v>3518</v>
      </c>
      <c r="C4031" t="s">
        <v>990</v>
      </c>
      <c r="D4031" t="s">
        <v>3519</v>
      </c>
      <c r="E4031" t="s">
        <v>992</v>
      </c>
      <c r="F4031" t="s">
        <v>3520</v>
      </c>
      <c r="G4031">
        <v>47</v>
      </c>
      <c r="H4031" t="s">
        <v>2662</v>
      </c>
      <c r="I4031">
        <v>67922</v>
      </c>
      <c r="K4031" t="s">
        <v>3521</v>
      </c>
      <c r="L4031" s="106">
        <v>37902</v>
      </c>
      <c r="M4031">
        <v>14584359</v>
      </c>
      <c r="N4031" t="s">
        <v>1144</v>
      </c>
      <c r="O4031" t="s">
        <v>12</v>
      </c>
      <c r="P4031" t="s">
        <v>997</v>
      </c>
      <c r="R4031" s="109" t="str">
        <f>IF(OR(P4031="SB",Q4031="SB"),"SB",0)</f>
        <v>SB</v>
      </c>
      <c r="T4031" s="110" t="s">
        <v>998</v>
      </c>
      <c r="V4031" s="113" t="str">
        <f>IF(AND(I4031&gt;=10000,I4031&lt;=19900),"Praha",(IF(AND(I4031&gt;=25001,I4031&lt;=29501),"Středočeský kraj",(IF(AND(I4031&gt;=30100,I4031&lt;=34972),"Středočeský kraj",(IF(AND(I4031&gt;=35002,I4031&lt;=36271),"Karlovarský kraj",(IF(AND(I4031&gt;=37001,I4031&lt;=39201),"Jihočeský kraj",(IF(AND(I4031&gt;=39701,I4031&lt;=39901),"Jihočeský kraj",(IF(AND(I4031&gt;=39301,I4031&lt;=39601),"Kraj Vysočina",(IF(AND(I4031&gt;=58001,I4031&lt;=59501),"Kraj Vysočina",(IF(AND(I4031&gt;=67401,I4031&lt;=67602),"Kraj Vysočina",(IF(AND(I4031&gt;=40001,I4031&lt;=44101),"Ústecký kraj",(IF(AND(I4031&gt;=46001,I4031&lt;=47201),"Liberecký kraj",(IF(AND(I4031&gt;=51202,I4031&lt;=51401),"Liberecký kraj",(IF(AND(I4031&gt;=53002,I4031&lt;=53976),"Pardubický kraj",(IF(AND(I4031&gt;=56002,I4031&lt;=57201),"Pardubický kraj",(IF(AND(I4031&gt;=60200,I4031&lt;=67201),"Jihomoravský kraj",(IF(AND(I4031&gt;=67801,I4031&lt;=68501),"Jihomoravský kraj",(IF(AND(I4031&gt;=69002,I4031&lt;=69801),"Jihomoravský kraj",(IF(AND(I4031&gt;=68601,I4031&lt;=68801),"Zlínský kraj",(IF(AND(I4031&gt;=75501,I4031&lt;=76901),"Zlínský kraj",(IF(AND(I4031&gt;=70030,I4031&lt;=74901),"Moravskoslezský kraj",(IF(AND(I4031&gt;=75000,I4031&lt;=75368),"Olomoucký kraj",(IF(AND(I4031&gt;=77200,I4031&lt;=79862),"Olomoucký kraj",(IF(AND(I4031&gt;=50011,I4031&lt;=50301),"Královéhradecký kraj",(IF(AND(I4031&gt;=54301,I4031&lt;=54303),"Královéhradecký kraj","0")))))))))))))))))))))))))))))))))))))))))))))))</f>
        <v>Jihomoravský kraj</v>
      </c>
      <c r="AB4031" t="s">
        <v>998</v>
      </c>
      <c r="AD4031" t="s">
        <v>998</v>
      </c>
      <c r="AE4031" t="s">
        <v>998</v>
      </c>
      <c r="AF4031" t="s">
        <v>998</v>
      </c>
      <c r="AG4031" s="107">
        <v>300</v>
      </c>
      <c r="AH4031" s="107">
        <v>0</v>
      </c>
      <c r="AI4031" s="107">
        <v>0</v>
      </c>
      <c r="AJ4031" t="s">
        <v>999</v>
      </c>
      <c r="AK4031" s="106">
        <v>44923</v>
      </c>
    </row>
    <row r="4032" spans="1:37" x14ac:dyDescent="0.45">
      <c r="A4032" t="s">
        <v>1528</v>
      </c>
      <c r="B4032" t="s">
        <v>7530</v>
      </c>
      <c r="C4032" t="s">
        <v>990</v>
      </c>
      <c r="D4032" t="s">
        <v>7531</v>
      </c>
      <c r="E4032" t="s">
        <v>992</v>
      </c>
      <c r="F4032" t="s">
        <v>4309</v>
      </c>
      <c r="G4032">
        <v>133</v>
      </c>
      <c r="H4032" t="s">
        <v>4309</v>
      </c>
      <c r="I4032">
        <v>67922</v>
      </c>
      <c r="K4032" t="s">
        <v>7532</v>
      </c>
      <c r="L4032" s="106">
        <v>25655</v>
      </c>
      <c r="M4032">
        <v>14638923</v>
      </c>
      <c r="N4032" t="s">
        <v>996</v>
      </c>
      <c r="O4032" t="s">
        <v>12</v>
      </c>
      <c r="P4032" t="s">
        <v>997</v>
      </c>
      <c r="R4032" s="109" t="str">
        <f>IF(OR(P4032="SB",Q4032="SB"),"SB",0)</f>
        <v>SB</v>
      </c>
      <c r="T4032" s="110" t="s">
        <v>998</v>
      </c>
      <c r="V4032" s="113" t="str">
        <f>IF(AND(I4032&gt;=10000,I4032&lt;=19900),"Praha",(IF(AND(I4032&gt;=25001,I4032&lt;=29501),"Středočeský kraj",(IF(AND(I4032&gt;=30100,I4032&lt;=34972),"Středočeský kraj",(IF(AND(I4032&gt;=35002,I4032&lt;=36271),"Karlovarský kraj",(IF(AND(I4032&gt;=37001,I4032&lt;=39201),"Jihočeský kraj",(IF(AND(I4032&gt;=39701,I4032&lt;=39901),"Jihočeský kraj",(IF(AND(I4032&gt;=39301,I4032&lt;=39601),"Kraj Vysočina",(IF(AND(I4032&gt;=58001,I4032&lt;=59501),"Kraj Vysočina",(IF(AND(I4032&gt;=67401,I4032&lt;=67602),"Kraj Vysočina",(IF(AND(I4032&gt;=40001,I4032&lt;=44101),"Ústecký kraj",(IF(AND(I4032&gt;=46001,I4032&lt;=47201),"Liberecký kraj",(IF(AND(I4032&gt;=51202,I4032&lt;=51401),"Liberecký kraj",(IF(AND(I4032&gt;=53002,I4032&lt;=53976),"Pardubický kraj",(IF(AND(I4032&gt;=56002,I4032&lt;=57201),"Pardubický kraj",(IF(AND(I4032&gt;=60200,I4032&lt;=67201),"Jihomoravský kraj",(IF(AND(I4032&gt;=67801,I4032&lt;=68501),"Jihomoravský kraj",(IF(AND(I4032&gt;=69002,I4032&lt;=69801),"Jihomoravský kraj",(IF(AND(I4032&gt;=68601,I4032&lt;=68801),"Zlínský kraj",(IF(AND(I4032&gt;=75501,I4032&lt;=76901),"Zlínský kraj",(IF(AND(I4032&gt;=70030,I4032&lt;=74901),"Moravskoslezský kraj",(IF(AND(I4032&gt;=75000,I4032&lt;=75368),"Olomoucký kraj",(IF(AND(I4032&gt;=77200,I4032&lt;=79862),"Olomoucký kraj",(IF(AND(I4032&gt;=50011,I4032&lt;=50301),"Královéhradecký kraj",(IF(AND(I4032&gt;=54301,I4032&lt;=54303),"Královéhradecký kraj","0")))))))))))))))))))))))))))))))))))))))))))))))</f>
        <v>Jihomoravský kraj</v>
      </c>
      <c r="AB4032" t="s">
        <v>998</v>
      </c>
      <c r="AD4032" t="s">
        <v>998</v>
      </c>
      <c r="AE4032" t="s">
        <v>998</v>
      </c>
      <c r="AF4032" t="s">
        <v>998</v>
      </c>
      <c r="AG4032" s="107">
        <v>0</v>
      </c>
      <c r="AH4032" s="107">
        <v>0</v>
      </c>
      <c r="AI4032" s="107">
        <v>0</v>
      </c>
      <c r="AJ4032" t="s">
        <v>1012</v>
      </c>
    </row>
    <row r="4033" spans="1:37" x14ac:dyDescent="0.45">
      <c r="A4033" t="s">
        <v>988</v>
      </c>
      <c r="B4033" t="s">
        <v>9846</v>
      </c>
      <c r="C4033" t="s">
        <v>990</v>
      </c>
      <c r="D4033" t="s">
        <v>9847</v>
      </c>
      <c r="E4033" t="s">
        <v>992</v>
      </c>
      <c r="F4033" t="s">
        <v>3520</v>
      </c>
      <c r="G4033">
        <v>166</v>
      </c>
      <c r="H4033" t="s">
        <v>3520</v>
      </c>
      <c r="I4033">
        <v>67922</v>
      </c>
      <c r="K4033" t="s">
        <v>9848</v>
      </c>
      <c r="L4033" s="106">
        <v>40061</v>
      </c>
      <c r="M4033">
        <v>14603860</v>
      </c>
      <c r="N4033" t="s">
        <v>1431</v>
      </c>
      <c r="O4033" t="s">
        <v>1282</v>
      </c>
      <c r="P4033" t="s">
        <v>997</v>
      </c>
      <c r="R4033" s="109" t="str">
        <f>IF(OR(P4033="SB",Q4033="SB"),"SB",0)</f>
        <v>SB</v>
      </c>
      <c r="T4033" s="110" t="s">
        <v>998</v>
      </c>
      <c r="V4033" s="113" t="str">
        <f>IF(AND(I4033&gt;=10000,I4033&lt;=19900),"Praha",(IF(AND(I4033&gt;=25001,I4033&lt;=29501),"Středočeský kraj",(IF(AND(I4033&gt;=30100,I4033&lt;=34972),"Středočeský kraj",(IF(AND(I4033&gt;=35002,I4033&lt;=36271),"Karlovarský kraj",(IF(AND(I4033&gt;=37001,I4033&lt;=39201),"Jihočeský kraj",(IF(AND(I4033&gt;=39701,I4033&lt;=39901),"Jihočeský kraj",(IF(AND(I4033&gt;=39301,I4033&lt;=39601),"Kraj Vysočina",(IF(AND(I4033&gt;=58001,I4033&lt;=59501),"Kraj Vysočina",(IF(AND(I4033&gt;=67401,I4033&lt;=67602),"Kraj Vysočina",(IF(AND(I4033&gt;=40001,I4033&lt;=44101),"Ústecký kraj",(IF(AND(I4033&gt;=46001,I4033&lt;=47201),"Liberecký kraj",(IF(AND(I4033&gt;=51202,I4033&lt;=51401),"Liberecký kraj",(IF(AND(I4033&gt;=53002,I4033&lt;=53976),"Pardubický kraj",(IF(AND(I4033&gt;=56002,I4033&lt;=57201),"Pardubický kraj",(IF(AND(I4033&gt;=60200,I4033&lt;=67201),"Jihomoravský kraj",(IF(AND(I4033&gt;=67801,I4033&lt;=68501),"Jihomoravský kraj",(IF(AND(I4033&gt;=69002,I4033&lt;=69801),"Jihomoravský kraj",(IF(AND(I4033&gt;=68601,I4033&lt;=68801),"Zlínský kraj",(IF(AND(I4033&gt;=75501,I4033&lt;=76901),"Zlínský kraj",(IF(AND(I4033&gt;=70030,I4033&lt;=74901),"Moravskoslezský kraj",(IF(AND(I4033&gt;=75000,I4033&lt;=75368),"Olomoucký kraj",(IF(AND(I4033&gt;=77200,I4033&lt;=79862),"Olomoucký kraj",(IF(AND(I4033&gt;=50011,I4033&lt;=50301),"Královéhradecký kraj",(IF(AND(I4033&gt;=54301,I4033&lt;=54303),"Královéhradecký kraj","0")))))))))))))))))))))))))))))))))))))))))))))))</f>
        <v>Jihomoravský kraj</v>
      </c>
      <c r="AB4033" t="s">
        <v>998</v>
      </c>
      <c r="AD4033" t="s">
        <v>998</v>
      </c>
      <c r="AE4033" t="s">
        <v>998</v>
      </c>
      <c r="AF4033" t="s">
        <v>998</v>
      </c>
      <c r="AG4033" s="107">
        <v>300</v>
      </c>
      <c r="AH4033" s="107">
        <v>0</v>
      </c>
      <c r="AI4033" s="107">
        <v>0</v>
      </c>
      <c r="AJ4033" t="s">
        <v>999</v>
      </c>
      <c r="AK4033" s="106">
        <v>44920</v>
      </c>
    </row>
    <row r="4034" spans="1:37" x14ac:dyDescent="0.45">
      <c r="A4034" t="s">
        <v>1224</v>
      </c>
      <c r="B4034" t="s">
        <v>9849</v>
      </c>
      <c r="C4034" t="s">
        <v>1002</v>
      </c>
      <c r="D4034" t="s">
        <v>9850</v>
      </c>
      <c r="E4034" t="s">
        <v>992</v>
      </c>
      <c r="F4034" t="s">
        <v>3520</v>
      </c>
      <c r="G4034">
        <v>166</v>
      </c>
      <c r="H4034" t="s">
        <v>3520</v>
      </c>
      <c r="I4034">
        <v>67922</v>
      </c>
      <c r="K4034" t="s">
        <v>9848</v>
      </c>
      <c r="L4034" s="106">
        <v>39310</v>
      </c>
      <c r="M4034">
        <v>14603759</v>
      </c>
      <c r="N4034" t="s">
        <v>1431</v>
      </c>
      <c r="O4034" t="s">
        <v>1282</v>
      </c>
      <c r="P4034" t="s">
        <v>997</v>
      </c>
      <c r="R4034" s="109" t="str">
        <f>IF(OR(P4034="SB",Q4034="SB"),"SB",0)</f>
        <v>SB</v>
      </c>
      <c r="T4034" s="110" t="s">
        <v>998</v>
      </c>
      <c r="V4034" s="113" t="str">
        <f>IF(AND(I4034&gt;=10000,I4034&lt;=19900),"Praha",(IF(AND(I4034&gt;=25001,I4034&lt;=29501),"Středočeský kraj",(IF(AND(I4034&gt;=30100,I4034&lt;=34972),"Středočeský kraj",(IF(AND(I4034&gt;=35002,I4034&lt;=36271),"Karlovarský kraj",(IF(AND(I4034&gt;=37001,I4034&lt;=39201),"Jihočeský kraj",(IF(AND(I4034&gt;=39701,I4034&lt;=39901),"Jihočeský kraj",(IF(AND(I4034&gt;=39301,I4034&lt;=39601),"Kraj Vysočina",(IF(AND(I4034&gt;=58001,I4034&lt;=59501),"Kraj Vysočina",(IF(AND(I4034&gt;=67401,I4034&lt;=67602),"Kraj Vysočina",(IF(AND(I4034&gt;=40001,I4034&lt;=44101),"Ústecký kraj",(IF(AND(I4034&gt;=46001,I4034&lt;=47201),"Liberecký kraj",(IF(AND(I4034&gt;=51202,I4034&lt;=51401),"Liberecký kraj",(IF(AND(I4034&gt;=53002,I4034&lt;=53976),"Pardubický kraj",(IF(AND(I4034&gt;=56002,I4034&lt;=57201),"Pardubický kraj",(IF(AND(I4034&gt;=60200,I4034&lt;=67201),"Jihomoravský kraj",(IF(AND(I4034&gt;=67801,I4034&lt;=68501),"Jihomoravský kraj",(IF(AND(I4034&gt;=69002,I4034&lt;=69801),"Jihomoravský kraj",(IF(AND(I4034&gt;=68601,I4034&lt;=68801),"Zlínský kraj",(IF(AND(I4034&gt;=75501,I4034&lt;=76901),"Zlínský kraj",(IF(AND(I4034&gt;=70030,I4034&lt;=74901),"Moravskoslezský kraj",(IF(AND(I4034&gt;=75000,I4034&lt;=75368),"Olomoucký kraj",(IF(AND(I4034&gt;=77200,I4034&lt;=79862),"Olomoucký kraj",(IF(AND(I4034&gt;=50011,I4034&lt;=50301),"Královéhradecký kraj",(IF(AND(I4034&gt;=54301,I4034&lt;=54303),"Královéhradecký kraj","0")))))))))))))))))))))))))))))))))))))))))))))))</f>
        <v>Jihomoravský kraj</v>
      </c>
      <c r="AB4034" t="s">
        <v>998</v>
      </c>
      <c r="AD4034" t="s">
        <v>998</v>
      </c>
      <c r="AE4034" t="s">
        <v>998</v>
      </c>
      <c r="AF4034" t="s">
        <v>998</v>
      </c>
      <c r="AG4034" s="107">
        <v>300</v>
      </c>
      <c r="AH4034" s="107">
        <v>0</v>
      </c>
      <c r="AI4034" s="107">
        <v>0</v>
      </c>
      <c r="AJ4034" t="s">
        <v>999</v>
      </c>
      <c r="AK4034" s="106">
        <v>44920</v>
      </c>
    </row>
    <row r="4035" spans="1:37" x14ac:dyDescent="0.45">
      <c r="A4035" t="s">
        <v>1197</v>
      </c>
      <c r="B4035" t="s">
        <v>11078</v>
      </c>
      <c r="C4035" t="s">
        <v>1002</v>
      </c>
      <c r="D4035" t="s">
        <v>11079</v>
      </c>
      <c r="E4035" t="s">
        <v>992</v>
      </c>
      <c r="F4035" t="s">
        <v>9548</v>
      </c>
      <c r="G4035">
        <v>436</v>
      </c>
      <c r="H4035" t="s">
        <v>9548</v>
      </c>
      <c r="I4035">
        <v>67922</v>
      </c>
      <c r="K4035" t="s">
        <v>11080</v>
      </c>
      <c r="L4035" s="106">
        <v>40071</v>
      </c>
      <c r="M4035">
        <v>14617301</v>
      </c>
      <c r="N4035" t="s">
        <v>996</v>
      </c>
      <c r="O4035" t="s">
        <v>12</v>
      </c>
      <c r="P4035" t="s">
        <v>997</v>
      </c>
      <c r="R4035" s="109" t="str">
        <f>IF(OR(P4035="SB",Q4035="SB"),"SB",0)</f>
        <v>SB</v>
      </c>
      <c r="T4035" s="110" t="s">
        <v>998</v>
      </c>
      <c r="V4035" s="113" t="str">
        <f>IF(AND(I4035&gt;=10000,I4035&lt;=19900),"Praha",(IF(AND(I4035&gt;=25001,I4035&lt;=29501),"Středočeský kraj",(IF(AND(I4035&gt;=30100,I4035&lt;=34972),"Středočeský kraj",(IF(AND(I4035&gt;=35002,I4035&lt;=36271),"Karlovarský kraj",(IF(AND(I4035&gt;=37001,I4035&lt;=39201),"Jihočeský kraj",(IF(AND(I4035&gt;=39701,I4035&lt;=39901),"Jihočeský kraj",(IF(AND(I4035&gt;=39301,I4035&lt;=39601),"Kraj Vysočina",(IF(AND(I4035&gt;=58001,I4035&lt;=59501),"Kraj Vysočina",(IF(AND(I4035&gt;=67401,I4035&lt;=67602),"Kraj Vysočina",(IF(AND(I4035&gt;=40001,I4035&lt;=44101),"Ústecký kraj",(IF(AND(I4035&gt;=46001,I4035&lt;=47201),"Liberecký kraj",(IF(AND(I4035&gt;=51202,I4035&lt;=51401),"Liberecký kraj",(IF(AND(I4035&gt;=53002,I4035&lt;=53976),"Pardubický kraj",(IF(AND(I4035&gt;=56002,I4035&lt;=57201),"Pardubický kraj",(IF(AND(I4035&gt;=60200,I4035&lt;=67201),"Jihomoravský kraj",(IF(AND(I4035&gt;=67801,I4035&lt;=68501),"Jihomoravský kraj",(IF(AND(I4035&gt;=69002,I4035&lt;=69801),"Jihomoravský kraj",(IF(AND(I4035&gt;=68601,I4035&lt;=68801),"Zlínský kraj",(IF(AND(I4035&gt;=75501,I4035&lt;=76901),"Zlínský kraj",(IF(AND(I4035&gt;=70030,I4035&lt;=74901),"Moravskoslezský kraj",(IF(AND(I4035&gt;=75000,I4035&lt;=75368),"Olomoucký kraj",(IF(AND(I4035&gt;=77200,I4035&lt;=79862),"Olomoucký kraj",(IF(AND(I4035&gt;=50011,I4035&lt;=50301),"Královéhradecký kraj",(IF(AND(I4035&gt;=54301,I4035&lt;=54303),"Královéhradecký kraj","0")))))))))))))))))))))))))))))))))))))))))))))))</f>
        <v>Jihomoravský kraj</v>
      </c>
      <c r="AB4035" t="s">
        <v>998</v>
      </c>
      <c r="AD4035" t="s">
        <v>998</v>
      </c>
      <c r="AE4035" t="s">
        <v>998</v>
      </c>
      <c r="AF4035" t="s">
        <v>998</v>
      </c>
      <c r="AG4035" s="107">
        <v>300</v>
      </c>
      <c r="AH4035" s="107">
        <v>0</v>
      </c>
      <c r="AI4035" s="107">
        <v>0</v>
      </c>
      <c r="AJ4035" t="s">
        <v>999</v>
      </c>
      <c r="AK4035" s="106">
        <v>44923</v>
      </c>
    </row>
    <row r="4036" spans="1:37" x14ac:dyDescent="0.45">
      <c r="A4036" t="s">
        <v>1213</v>
      </c>
      <c r="B4036" t="s">
        <v>11078</v>
      </c>
      <c r="C4036" t="s">
        <v>1002</v>
      </c>
      <c r="D4036" t="s">
        <v>11081</v>
      </c>
      <c r="E4036" t="s">
        <v>992</v>
      </c>
      <c r="F4036" t="s">
        <v>9548</v>
      </c>
      <c r="G4036">
        <v>436</v>
      </c>
      <c r="H4036" t="s">
        <v>9548</v>
      </c>
      <c r="I4036">
        <v>67922</v>
      </c>
      <c r="K4036" t="s">
        <v>11082</v>
      </c>
      <c r="L4036" s="106">
        <v>38521</v>
      </c>
      <c r="M4036">
        <v>14617200</v>
      </c>
      <c r="N4036" t="s">
        <v>996</v>
      </c>
      <c r="O4036" t="s">
        <v>12</v>
      </c>
      <c r="P4036" t="s">
        <v>997</v>
      </c>
      <c r="R4036" s="109" t="str">
        <f>IF(OR(P4036="SB",Q4036="SB"),"SB",0)</f>
        <v>SB</v>
      </c>
      <c r="T4036" s="110" t="s">
        <v>998</v>
      </c>
      <c r="V4036" s="113" t="str">
        <f>IF(AND(I4036&gt;=10000,I4036&lt;=19900),"Praha",(IF(AND(I4036&gt;=25001,I4036&lt;=29501),"Středočeský kraj",(IF(AND(I4036&gt;=30100,I4036&lt;=34972),"Středočeský kraj",(IF(AND(I4036&gt;=35002,I4036&lt;=36271),"Karlovarský kraj",(IF(AND(I4036&gt;=37001,I4036&lt;=39201),"Jihočeský kraj",(IF(AND(I4036&gt;=39701,I4036&lt;=39901),"Jihočeský kraj",(IF(AND(I4036&gt;=39301,I4036&lt;=39601),"Kraj Vysočina",(IF(AND(I4036&gt;=58001,I4036&lt;=59501),"Kraj Vysočina",(IF(AND(I4036&gt;=67401,I4036&lt;=67602),"Kraj Vysočina",(IF(AND(I4036&gt;=40001,I4036&lt;=44101),"Ústecký kraj",(IF(AND(I4036&gt;=46001,I4036&lt;=47201),"Liberecký kraj",(IF(AND(I4036&gt;=51202,I4036&lt;=51401),"Liberecký kraj",(IF(AND(I4036&gt;=53002,I4036&lt;=53976),"Pardubický kraj",(IF(AND(I4036&gt;=56002,I4036&lt;=57201),"Pardubický kraj",(IF(AND(I4036&gt;=60200,I4036&lt;=67201),"Jihomoravský kraj",(IF(AND(I4036&gt;=67801,I4036&lt;=68501),"Jihomoravský kraj",(IF(AND(I4036&gt;=69002,I4036&lt;=69801),"Jihomoravský kraj",(IF(AND(I4036&gt;=68601,I4036&lt;=68801),"Zlínský kraj",(IF(AND(I4036&gt;=75501,I4036&lt;=76901),"Zlínský kraj",(IF(AND(I4036&gt;=70030,I4036&lt;=74901),"Moravskoslezský kraj",(IF(AND(I4036&gt;=75000,I4036&lt;=75368),"Olomoucký kraj",(IF(AND(I4036&gt;=77200,I4036&lt;=79862),"Olomoucký kraj",(IF(AND(I4036&gt;=50011,I4036&lt;=50301),"Královéhradecký kraj",(IF(AND(I4036&gt;=54301,I4036&lt;=54303),"Královéhradecký kraj","0")))))))))))))))))))))))))))))))))))))))))))))))</f>
        <v>Jihomoravský kraj</v>
      </c>
      <c r="AB4036" t="s">
        <v>998</v>
      </c>
      <c r="AD4036" t="s">
        <v>998</v>
      </c>
      <c r="AE4036" t="s">
        <v>998</v>
      </c>
      <c r="AF4036" t="s">
        <v>998</v>
      </c>
      <c r="AG4036" s="107">
        <v>300</v>
      </c>
      <c r="AH4036" s="107">
        <v>0</v>
      </c>
      <c r="AI4036" s="107">
        <v>0</v>
      </c>
      <c r="AJ4036" t="s">
        <v>999</v>
      </c>
      <c r="AK4036" s="106">
        <v>44924</v>
      </c>
    </row>
    <row r="4037" spans="1:37" x14ac:dyDescent="0.45">
      <c r="A4037" t="s">
        <v>1687</v>
      </c>
      <c r="B4037" t="s">
        <v>15698</v>
      </c>
      <c r="C4037" t="s">
        <v>1002</v>
      </c>
      <c r="D4037" t="s">
        <v>15699</v>
      </c>
      <c r="E4037" t="s">
        <v>992</v>
      </c>
      <c r="F4037" t="s">
        <v>9548</v>
      </c>
      <c r="G4037">
        <v>365</v>
      </c>
      <c r="H4037" t="s">
        <v>9548</v>
      </c>
      <c r="I4037">
        <v>67922</v>
      </c>
      <c r="K4037" t="s">
        <v>15700</v>
      </c>
      <c r="L4037" s="106">
        <v>37668</v>
      </c>
      <c r="M4037">
        <v>13812201</v>
      </c>
      <c r="N4037" t="s">
        <v>1182</v>
      </c>
      <c r="O4037" t="s">
        <v>1015</v>
      </c>
      <c r="P4037" t="s">
        <v>997</v>
      </c>
      <c r="R4037" s="109" t="str">
        <f>IF(OR(P4037="SB",Q4037="SB"),"SB",0)</f>
        <v>SB</v>
      </c>
      <c r="T4037" s="110" t="s">
        <v>998</v>
      </c>
      <c r="V4037" s="113" t="str">
        <f>IF(AND(I4037&gt;=10000,I4037&lt;=19900),"Praha",(IF(AND(I4037&gt;=25001,I4037&lt;=29501),"Středočeský kraj",(IF(AND(I4037&gt;=30100,I4037&lt;=34972),"Středočeský kraj",(IF(AND(I4037&gt;=35002,I4037&lt;=36271),"Karlovarský kraj",(IF(AND(I4037&gt;=37001,I4037&lt;=39201),"Jihočeský kraj",(IF(AND(I4037&gt;=39701,I4037&lt;=39901),"Jihočeský kraj",(IF(AND(I4037&gt;=39301,I4037&lt;=39601),"Kraj Vysočina",(IF(AND(I4037&gt;=58001,I4037&lt;=59501),"Kraj Vysočina",(IF(AND(I4037&gt;=67401,I4037&lt;=67602),"Kraj Vysočina",(IF(AND(I4037&gt;=40001,I4037&lt;=44101),"Ústecký kraj",(IF(AND(I4037&gt;=46001,I4037&lt;=47201),"Liberecký kraj",(IF(AND(I4037&gt;=51202,I4037&lt;=51401),"Liberecký kraj",(IF(AND(I4037&gt;=53002,I4037&lt;=53976),"Pardubický kraj",(IF(AND(I4037&gt;=56002,I4037&lt;=57201),"Pardubický kraj",(IF(AND(I4037&gt;=60200,I4037&lt;=67201),"Jihomoravský kraj",(IF(AND(I4037&gt;=67801,I4037&lt;=68501),"Jihomoravský kraj",(IF(AND(I4037&gt;=69002,I4037&lt;=69801),"Jihomoravský kraj",(IF(AND(I4037&gt;=68601,I4037&lt;=68801),"Zlínský kraj",(IF(AND(I4037&gt;=75501,I4037&lt;=76901),"Zlínský kraj",(IF(AND(I4037&gt;=70030,I4037&lt;=74901),"Moravskoslezský kraj",(IF(AND(I4037&gt;=75000,I4037&lt;=75368),"Olomoucký kraj",(IF(AND(I4037&gt;=77200,I4037&lt;=79862),"Olomoucký kraj",(IF(AND(I4037&gt;=50011,I4037&lt;=50301),"Královéhradecký kraj",(IF(AND(I4037&gt;=54301,I4037&lt;=54303),"Královéhradecký kraj","0")))))))))))))))))))))))))))))))))))))))))))))))</f>
        <v>Jihomoravský kraj</v>
      </c>
      <c r="AB4037" t="s">
        <v>998</v>
      </c>
      <c r="AD4037" t="s">
        <v>998</v>
      </c>
      <c r="AE4037" t="s">
        <v>998</v>
      </c>
      <c r="AF4037" t="s">
        <v>998</v>
      </c>
      <c r="AG4037" s="107">
        <v>300</v>
      </c>
      <c r="AH4037" s="107">
        <v>0</v>
      </c>
      <c r="AI4037" s="107">
        <v>0</v>
      </c>
      <c r="AJ4037" t="s">
        <v>1012</v>
      </c>
    </row>
    <row r="4038" spans="1:37" x14ac:dyDescent="0.45">
      <c r="A4038" t="s">
        <v>1516</v>
      </c>
      <c r="B4038" t="s">
        <v>8789</v>
      </c>
      <c r="C4038" t="s">
        <v>1002</v>
      </c>
      <c r="D4038" t="s">
        <v>8790</v>
      </c>
      <c r="E4038" t="s">
        <v>992</v>
      </c>
      <c r="F4038" t="s">
        <v>8791</v>
      </c>
      <c r="G4038">
        <v>90</v>
      </c>
      <c r="H4038" t="s">
        <v>8792</v>
      </c>
      <c r="I4038">
        <v>67933</v>
      </c>
      <c r="J4038">
        <v>602589280</v>
      </c>
      <c r="K4038" t="s">
        <v>8793</v>
      </c>
      <c r="L4038" s="106">
        <v>40772</v>
      </c>
      <c r="M4038">
        <v>16017636</v>
      </c>
      <c r="N4038" t="s">
        <v>2063</v>
      </c>
      <c r="O4038" t="s">
        <v>1173</v>
      </c>
      <c r="P4038" t="s">
        <v>997</v>
      </c>
      <c r="R4038" s="109" t="str">
        <f>IF(OR(P4038="SB",Q4038="SB"),"SB",0)</f>
        <v>SB</v>
      </c>
      <c r="T4038" s="110">
        <v>2022089</v>
      </c>
      <c r="U4038" t="s">
        <v>19633</v>
      </c>
      <c r="V4038" s="113" t="str">
        <f>IF(AND(I4038&gt;=10000,I4038&lt;=19900),"Praha",(IF(AND(I4038&gt;=25001,I4038&lt;=29501),"Středočeský kraj",(IF(AND(I4038&gt;=30100,I4038&lt;=34972),"Středočeský kraj",(IF(AND(I4038&gt;=35002,I4038&lt;=36271),"Karlovarský kraj",(IF(AND(I4038&gt;=37001,I4038&lt;=39201),"Jihočeský kraj",(IF(AND(I4038&gt;=39701,I4038&lt;=39901),"Jihočeský kraj",(IF(AND(I4038&gt;=39301,I4038&lt;=39601),"Kraj Vysočina",(IF(AND(I4038&gt;=58001,I4038&lt;=59501),"Kraj Vysočina",(IF(AND(I4038&gt;=67401,I4038&lt;=67602),"Kraj Vysočina",(IF(AND(I4038&gt;=40001,I4038&lt;=44101),"Ústecký kraj",(IF(AND(I4038&gt;=46001,I4038&lt;=47201),"Liberecký kraj",(IF(AND(I4038&gt;=51202,I4038&lt;=51401),"Liberecký kraj",(IF(AND(I4038&gt;=53002,I4038&lt;=53976),"Pardubický kraj",(IF(AND(I4038&gt;=56002,I4038&lt;=57201),"Pardubický kraj",(IF(AND(I4038&gt;=60200,I4038&lt;=67201),"Jihomoravský kraj",(IF(AND(I4038&gt;=67801,I4038&lt;=68501),"Jihomoravský kraj",(IF(AND(I4038&gt;=69002,I4038&lt;=69801),"Jihomoravský kraj",(IF(AND(I4038&gt;=68601,I4038&lt;=68801),"Zlínský kraj",(IF(AND(I4038&gt;=75501,I4038&lt;=76901),"Zlínský kraj",(IF(AND(I4038&gt;=70030,I4038&lt;=74901),"Moravskoslezský kraj",(IF(AND(I4038&gt;=75000,I4038&lt;=75368),"Olomoucký kraj",(IF(AND(I4038&gt;=77200,I4038&lt;=79862),"Olomoucký kraj",(IF(AND(I4038&gt;=50011,I4038&lt;=50301),"Královéhradecký kraj",(IF(AND(I4038&gt;=54301,I4038&lt;=54303),"Královéhradecký kraj","0")))))))))))))))))))))))))))))))))))))))))))))))</f>
        <v>Jihomoravský kraj</v>
      </c>
      <c r="AD4038" t="s">
        <v>998</v>
      </c>
      <c r="AE4038" t="s">
        <v>998</v>
      </c>
      <c r="AF4038" t="s">
        <v>998</v>
      </c>
      <c r="AG4038" s="107">
        <v>300</v>
      </c>
      <c r="AH4038" s="107">
        <v>0</v>
      </c>
      <c r="AI4038" s="107">
        <v>0</v>
      </c>
      <c r="AJ4038" t="s">
        <v>999</v>
      </c>
      <c r="AK4038" s="106">
        <v>44910</v>
      </c>
    </row>
    <row r="4039" spans="1:37" x14ac:dyDescent="0.45">
      <c r="A4039" t="s">
        <v>1026</v>
      </c>
      <c r="B4039" t="s">
        <v>5996</v>
      </c>
      <c r="C4039" t="s">
        <v>990</v>
      </c>
      <c r="D4039" t="s">
        <v>5997</v>
      </c>
      <c r="E4039" t="s">
        <v>992</v>
      </c>
      <c r="F4039" t="s">
        <v>5998</v>
      </c>
      <c r="G4039">
        <v>48</v>
      </c>
      <c r="H4039" t="s">
        <v>5999</v>
      </c>
      <c r="I4039">
        <v>67961</v>
      </c>
      <c r="K4039" t="s">
        <v>6000</v>
      </c>
      <c r="L4039" s="106">
        <v>30365</v>
      </c>
      <c r="M4039">
        <v>10867340</v>
      </c>
      <c r="N4039" t="s">
        <v>996</v>
      </c>
      <c r="O4039" t="s">
        <v>12</v>
      </c>
      <c r="P4039" t="s">
        <v>997</v>
      </c>
      <c r="R4039" s="109" t="str">
        <f>IF(OR(P4039="SB",Q4039="SB"),"SB",0)</f>
        <v>SB</v>
      </c>
      <c r="T4039" s="110">
        <v>11572</v>
      </c>
      <c r="U4039" t="s">
        <v>19633</v>
      </c>
      <c r="V4039" s="113" t="str">
        <f>IF(AND(I4039&gt;=10000,I4039&lt;=19900),"Praha",(IF(AND(I4039&gt;=25001,I4039&lt;=29501),"Středočeský kraj",(IF(AND(I4039&gt;=30100,I4039&lt;=34972),"Středočeský kraj",(IF(AND(I4039&gt;=35002,I4039&lt;=36271),"Karlovarský kraj",(IF(AND(I4039&gt;=37001,I4039&lt;=39201),"Jihočeský kraj",(IF(AND(I4039&gt;=39701,I4039&lt;=39901),"Jihočeský kraj",(IF(AND(I4039&gt;=39301,I4039&lt;=39601),"Kraj Vysočina",(IF(AND(I4039&gt;=58001,I4039&lt;=59501),"Kraj Vysočina",(IF(AND(I4039&gt;=67401,I4039&lt;=67602),"Kraj Vysočina",(IF(AND(I4039&gt;=40001,I4039&lt;=44101),"Ústecký kraj",(IF(AND(I4039&gt;=46001,I4039&lt;=47201),"Liberecký kraj",(IF(AND(I4039&gt;=51202,I4039&lt;=51401),"Liberecký kraj",(IF(AND(I4039&gt;=53002,I4039&lt;=53976),"Pardubický kraj",(IF(AND(I4039&gt;=56002,I4039&lt;=57201),"Pardubický kraj",(IF(AND(I4039&gt;=60200,I4039&lt;=67201),"Jihomoravský kraj",(IF(AND(I4039&gt;=67801,I4039&lt;=68501),"Jihomoravský kraj",(IF(AND(I4039&gt;=69002,I4039&lt;=69801),"Jihomoravský kraj",(IF(AND(I4039&gt;=68601,I4039&lt;=68801),"Zlínský kraj",(IF(AND(I4039&gt;=75501,I4039&lt;=76901),"Zlínský kraj",(IF(AND(I4039&gt;=70030,I4039&lt;=74901),"Moravskoslezský kraj",(IF(AND(I4039&gt;=75000,I4039&lt;=75368),"Olomoucký kraj",(IF(AND(I4039&gt;=77200,I4039&lt;=79862),"Olomoucký kraj",(IF(AND(I4039&gt;=50011,I4039&lt;=50301),"Královéhradecký kraj",(IF(AND(I4039&gt;=54301,I4039&lt;=54303),"Královéhradecký kraj","0")))))))))))))))))))))))))))))))))))))))))))))))</f>
        <v>Jihomoravský kraj</v>
      </c>
      <c r="AD4039" t="s">
        <v>998</v>
      </c>
      <c r="AE4039" t="s">
        <v>998</v>
      </c>
      <c r="AF4039" t="s">
        <v>998</v>
      </c>
      <c r="AG4039" s="107">
        <v>0</v>
      </c>
      <c r="AH4039" s="107">
        <v>0</v>
      </c>
      <c r="AI4039" s="107">
        <v>0</v>
      </c>
      <c r="AJ4039" t="s">
        <v>1012</v>
      </c>
    </row>
    <row r="4040" spans="1:37" x14ac:dyDescent="0.45">
      <c r="A4040" t="s">
        <v>1687</v>
      </c>
      <c r="B4040" t="s">
        <v>9812</v>
      </c>
      <c r="C4040" t="s">
        <v>1002</v>
      </c>
      <c r="D4040" t="s">
        <v>9813</v>
      </c>
      <c r="E4040" t="s">
        <v>992</v>
      </c>
      <c r="F4040" t="s">
        <v>9814</v>
      </c>
      <c r="G4040">
        <v>712</v>
      </c>
      <c r="H4040" t="s">
        <v>9815</v>
      </c>
      <c r="I4040">
        <v>67963</v>
      </c>
      <c r="K4040" t="s">
        <v>9816</v>
      </c>
      <c r="L4040" s="106">
        <v>30850</v>
      </c>
      <c r="M4040">
        <v>14753606</v>
      </c>
      <c r="N4040" t="s">
        <v>996</v>
      </c>
      <c r="O4040" t="s">
        <v>12</v>
      </c>
      <c r="P4040" t="s">
        <v>997</v>
      </c>
      <c r="R4040" s="109" t="str">
        <f>IF(OR(P4040="SB",Q4040="SB"),"SB",0)</f>
        <v>SB</v>
      </c>
      <c r="T4040" s="110" t="s">
        <v>998</v>
      </c>
      <c r="V4040" s="113" t="str">
        <f>IF(AND(I4040&gt;=10000,I4040&lt;=19900),"Praha",(IF(AND(I4040&gt;=25001,I4040&lt;=29501),"Středočeský kraj",(IF(AND(I4040&gt;=30100,I4040&lt;=34972),"Středočeský kraj",(IF(AND(I4040&gt;=35002,I4040&lt;=36271),"Karlovarský kraj",(IF(AND(I4040&gt;=37001,I4040&lt;=39201),"Jihočeský kraj",(IF(AND(I4040&gt;=39701,I4040&lt;=39901),"Jihočeský kraj",(IF(AND(I4040&gt;=39301,I4040&lt;=39601),"Kraj Vysočina",(IF(AND(I4040&gt;=58001,I4040&lt;=59501),"Kraj Vysočina",(IF(AND(I4040&gt;=67401,I4040&lt;=67602),"Kraj Vysočina",(IF(AND(I4040&gt;=40001,I4040&lt;=44101),"Ústecký kraj",(IF(AND(I4040&gt;=46001,I4040&lt;=47201),"Liberecký kraj",(IF(AND(I4040&gt;=51202,I4040&lt;=51401),"Liberecký kraj",(IF(AND(I4040&gt;=53002,I4040&lt;=53976),"Pardubický kraj",(IF(AND(I4040&gt;=56002,I4040&lt;=57201),"Pardubický kraj",(IF(AND(I4040&gt;=60200,I4040&lt;=67201),"Jihomoravský kraj",(IF(AND(I4040&gt;=67801,I4040&lt;=68501),"Jihomoravský kraj",(IF(AND(I4040&gt;=69002,I4040&lt;=69801),"Jihomoravský kraj",(IF(AND(I4040&gt;=68601,I4040&lt;=68801),"Zlínský kraj",(IF(AND(I4040&gt;=75501,I4040&lt;=76901),"Zlínský kraj",(IF(AND(I4040&gt;=70030,I4040&lt;=74901),"Moravskoslezský kraj",(IF(AND(I4040&gt;=75000,I4040&lt;=75368),"Olomoucký kraj",(IF(AND(I4040&gt;=77200,I4040&lt;=79862),"Olomoucký kraj",(IF(AND(I4040&gt;=50011,I4040&lt;=50301),"Královéhradecký kraj",(IF(AND(I4040&gt;=54301,I4040&lt;=54303),"Královéhradecký kraj","0")))))))))))))))))))))))))))))))))))))))))))))))</f>
        <v>Jihomoravský kraj</v>
      </c>
      <c r="AB4040" t="s">
        <v>998</v>
      </c>
      <c r="AD4040" t="s">
        <v>998</v>
      </c>
      <c r="AE4040" t="s">
        <v>998</v>
      </c>
      <c r="AF4040" t="s">
        <v>998</v>
      </c>
      <c r="AG4040" s="107">
        <v>0</v>
      </c>
      <c r="AH4040" s="107">
        <v>0</v>
      </c>
      <c r="AI4040" s="107">
        <v>0</v>
      </c>
      <c r="AJ4040" t="s">
        <v>1012</v>
      </c>
    </row>
    <row r="4041" spans="1:37" x14ac:dyDescent="0.45">
      <c r="A4041" t="s">
        <v>1128</v>
      </c>
      <c r="B4041" t="s">
        <v>18578</v>
      </c>
      <c r="C4041" t="s">
        <v>990</v>
      </c>
      <c r="D4041" t="s">
        <v>18579</v>
      </c>
      <c r="E4041" t="s">
        <v>992</v>
      </c>
      <c r="F4041" t="s">
        <v>8073</v>
      </c>
      <c r="G4041">
        <v>596</v>
      </c>
      <c r="H4041" t="s">
        <v>9815</v>
      </c>
      <c r="I4041">
        <v>67963</v>
      </c>
      <c r="K4041" t="s">
        <v>18580</v>
      </c>
      <c r="L4041" s="106">
        <v>33352</v>
      </c>
      <c r="M4041">
        <v>14609015</v>
      </c>
      <c r="N4041" t="s">
        <v>996</v>
      </c>
      <c r="O4041" t="s">
        <v>12</v>
      </c>
      <c r="P4041" t="s">
        <v>997</v>
      </c>
      <c r="R4041" s="109" t="str">
        <f>IF(OR(P4041="SB",Q4041="SB"),"SB",0)</f>
        <v>SB</v>
      </c>
      <c r="T4041" s="110" t="s">
        <v>998</v>
      </c>
      <c r="V4041" s="113" t="str">
        <f>IF(AND(I4041&gt;=10000,I4041&lt;=19900),"Praha",(IF(AND(I4041&gt;=25001,I4041&lt;=29501),"Středočeský kraj",(IF(AND(I4041&gt;=30100,I4041&lt;=34972),"Středočeský kraj",(IF(AND(I4041&gt;=35002,I4041&lt;=36271),"Karlovarský kraj",(IF(AND(I4041&gt;=37001,I4041&lt;=39201),"Jihočeský kraj",(IF(AND(I4041&gt;=39701,I4041&lt;=39901),"Jihočeský kraj",(IF(AND(I4041&gt;=39301,I4041&lt;=39601),"Kraj Vysočina",(IF(AND(I4041&gt;=58001,I4041&lt;=59501),"Kraj Vysočina",(IF(AND(I4041&gt;=67401,I4041&lt;=67602),"Kraj Vysočina",(IF(AND(I4041&gt;=40001,I4041&lt;=44101),"Ústecký kraj",(IF(AND(I4041&gt;=46001,I4041&lt;=47201),"Liberecký kraj",(IF(AND(I4041&gt;=51202,I4041&lt;=51401),"Liberecký kraj",(IF(AND(I4041&gt;=53002,I4041&lt;=53976),"Pardubický kraj",(IF(AND(I4041&gt;=56002,I4041&lt;=57201),"Pardubický kraj",(IF(AND(I4041&gt;=60200,I4041&lt;=67201),"Jihomoravský kraj",(IF(AND(I4041&gt;=67801,I4041&lt;=68501),"Jihomoravský kraj",(IF(AND(I4041&gt;=69002,I4041&lt;=69801),"Jihomoravský kraj",(IF(AND(I4041&gt;=68601,I4041&lt;=68801),"Zlínský kraj",(IF(AND(I4041&gt;=75501,I4041&lt;=76901),"Zlínský kraj",(IF(AND(I4041&gt;=70030,I4041&lt;=74901),"Moravskoslezský kraj",(IF(AND(I4041&gt;=75000,I4041&lt;=75368),"Olomoucký kraj",(IF(AND(I4041&gt;=77200,I4041&lt;=79862),"Olomoucký kraj",(IF(AND(I4041&gt;=50011,I4041&lt;=50301),"Královéhradecký kraj",(IF(AND(I4041&gt;=54301,I4041&lt;=54303),"Královéhradecký kraj","0")))))))))))))))))))))))))))))))))))))))))))))))</f>
        <v>Jihomoravský kraj</v>
      </c>
      <c r="AB4041" t="s">
        <v>998</v>
      </c>
      <c r="AD4041" t="s">
        <v>998</v>
      </c>
      <c r="AE4041" t="s">
        <v>998</v>
      </c>
      <c r="AF4041" t="s">
        <v>998</v>
      </c>
      <c r="AG4041" s="107">
        <v>0</v>
      </c>
      <c r="AH4041" s="107">
        <v>0</v>
      </c>
      <c r="AI4041" s="107">
        <v>0</v>
      </c>
      <c r="AJ4041" t="s">
        <v>1012</v>
      </c>
    </row>
    <row r="4042" spans="1:37" x14ac:dyDescent="0.45">
      <c r="A4042" t="s">
        <v>1626</v>
      </c>
      <c r="B4042" t="s">
        <v>11572</v>
      </c>
      <c r="C4042" t="s">
        <v>1002</v>
      </c>
      <c r="D4042" t="s">
        <v>11576</v>
      </c>
      <c r="E4042" t="s">
        <v>992</v>
      </c>
      <c r="F4042" t="s">
        <v>11577</v>
      </c>
      <c r="G4042">
        <v>367</v>
      </c>
      <c r="H4042" t="s">
        <v>9815</v>
      </c>
      <c r="I4042">
        <v>67963</v>
      </c>
      <c r="K4042" t="s">
        <v>11578</v>
      </c>
      <c r="L4042" s="106">
        <v>24040</v>
      </c>
      <c r="M4042">
        <v>12967085</v>
      </c>
      <c r="N4042" t="s">
        <v>996</v>
      </c>
      <c r="O4042" t="s">
        <v>12</v>
      </c>
      <c r="P4042" t="s">
        <v>997</v>
      </c>
      <c r="R4042" s="109" t="str">
        <f>IF(OR(P4042="SB",Q4042="SB"),"SB",0)</f>
        <v>SB</v>
      </c>
      <c r="V4042" s="113" t="str">
        <f>IF(AND(I4042&gt;=10000,I4042&lt;=19900),"Praha",(IF(AND(I4042&gt;=25001,I4042&lt;=29501),"Středočeský kraj",(IF(AND(I4042&gt;=30100,I4042&lt;=34972),"Středočeský kraj",(IF(AND(I4042&gt;=35002,I4042&lt;=36271),"Karlovarský kraj",(IF(AND(I4042&gt;=37001,I4042&lt;=39201),"Jihočeský kraj",(IF(AND(I4042&gt;=39701,I4042&lt;=39901),"Jihočeský kraj",(IF(AND(I4042&gt;=39301,I4042&lt;=39601),"Kraj Vysočina",(IF(AND(I4042&gt;=58001,I4042&lt;=59501),"Kraj Vysočina",(IF(AND(I4042&gt;=67401,I4042&lt;=67602),"Kraj Vysočina",(IF(AND(I4042&gt;=40001,I4042&lt;=44101),"Ústecký kraj",(IF(AND(I4042&gt;=46001,I4042&lt;=47201),"Liberecký kraj",(IF(AND(I4042&gt;=51202,I4042&lt;=51401),"Liberecký kraj",(IF(AND(I4042&gt;=53002,I4042&lt;=53976),"Pardubický kraj",(IF(AND(I4042&gt;=56002,I4042&lt;=57201),"Pardubický kraj",(IF(AND(I4042&gt;=60200,I4042&lt;=67201),"Jihomoravský kraj",(IF(AND(I4042&gt;=67801,I4042&lt;=68501),"Jihomoravský kraj",(IF(AND(I4042&gt;=69002,I4042&lt;=69801),"Jihomoravský kraj",(IF(AND(I4042&gt;=68601,I4042&lt;=68801),"Zlínský kraj",(IF(AND(I4042&gt;=75501,I4042&lt;=76901),"Zlínský kraj",(IF(AND(I4042&gt;=70030,I4042&lt;=74901),"Moravskoslezský kraj",(IF(AND(I4042&gt;=75000,I4042&lt;=75368),"Olomoucký kraj",(IF(AND(I4042&gt;=77200,I4042&lt;=79862),"Olomoucký kraj",(IF(AND(I4042&gt;=50011,I4042&lt;=50301),"Královéhradecký kraj",(IF(AND(I4042&gt;=54301,I4042&lt;=54303),"Královéhradecký kraj","0")))))))))))))))))))))))))))))))))))))))))))))))</f>
        <v>Jihomoravský kraj</v>
      </c>
      <c r="AD4042" t="s">
        <v>998</v>
      </c>
      <c r="AE4042" t="s">
        <v>998</v>
      </c>
      <c r="AF4042" t="s">
        <v>998</v>
      </c>
      <c r="AG4042" s="107">
        <v>0</v>
      </c>
      <c r="AH4042" s="107">
        <v>0</v>
      </c>
      <c r="AI4042" s="107">
        <v>0</v>
      </c>
      <c r="AJ4042" t="s">
        <v>1012</v>
      </c>
    </row>
    <row r="4043" spans="1:37" x14ac:dyDescent="0.45">
      <c r="A4043" t="s">
        <v>1573</v>
      </c>
      <c r="B4043" t="s">
        <v>19552</v>
      </c>
      <c r="C4043" t="s">
        <v>1002</v>
      </c>
      <c r="D4043" t="s">
        <v>19553</v>
      </c>
      <c r="E4043" t="s">
        <v>992</v>
      </c>
      <c r="F4043" t="s">
        <v>19554</v>
      </c>
      <c r="G4043">
        <v>323</v>
      </c>
      <c r="H4043" t="s">
        <v>3850</v>
      </c>
      <c r="I4043">
        <v>67971</v>
      </c>
      <c r="J4043">
        <v>777687609</v>
      </c>
      <c r="K4043" t="s">
        <v>19555</v>
      </c>
      <c r="L4043" s="106">
        <v>30380</v>
      </c>
      <c r="M4043">
        <v>10592003</v>
      </c>
      <c r="N4043" t="s">
        <v>996</v>
      </c>
      <c r="O4043" t="s">
        <v>12</v>
      </c>
      <c r="P4043" t="s">
        <v>997</v>
      </c>
      <c r="R4043" s="109" t="str">
        <f>IF(OR(P4043="SB",Q4043="SB"),"SB",0)</f>
        <v>SB</v>
      </c>
      <c r="T4043" s="110">
        <v>50615</v>
      </c>
      <c r="U4043" t="s">
        <v>19633</v>
      </c>
      <c r="V4043" s="113" t="str">
        <f>IF(AND(I4043&gt;=10000,I4043&lt;=19900),"Praha",(IF(AND(I4043&gt;=25001,I4043&lt;=29501),"Středočeský kraj",(IF(AND(I4043&gt;=30100,I4043&lt;=34972),"Středočeský kraj",(IF(AND(I4043&gt;=35002,I4043&lt;=36271),"Karlovarský kraj",(IF(AND(I4043&gt;=37001,I4043&lt;=39201),"Jihočeský kraj",(IF(AND(I4043&gt;=39701,I4043&lt;=39901),"Jihočeský kraj",(IF(AND(I4043&gt;=39301,I4043&lt;=39601),"Kraj Vysočina",(IF(AND(I4043&gt;=58001,I4043&lt;=59501),"Kraj Vysočina",(IF(AND(I4043&gt;=67401,I4043&lt;=67602),"Kraj Vysočina",(IF(AND(I4043&gt;=40001,I4043&lt;=44101),"Ústecký kraj",(IF(AND(I4043&gt;=46001,I4043&lt;=47201),"Liberecký kraj",(IF(AND(I4043&gt;=51202,I4043&lt;=51401),"Liberecký kraj",(IF(AND(I4043&gt;=53002,I4043&lt;=53976),"Pardubický kraj",(IF(AND(I4043&gt;=56002,I4043&lt;=57201),"Pardubický kraj",(IF(AND(I4043&gt;=60200,I4043&lt;=67201),"Jihomoravský kraj",(IF(AND(I4043&gt;=67801,I4043&lt;=68501),"Jihomoravský kraj",(IF(AND(I4043&gt;=69002,I4043&lt;=69801),"Jihomoravský kraj",(IF(AND(I4043&gt;=68601,I4043&lt;=68801),"Zlínský kraj",(IF(AND(I4043&gt;=75501,I4043&lt;=76901),"Zlínský kraj",(IF(AND(I4043&gt;=70030,I4043&lt;=74901),"Moravskoslezský kraj",(IF(AND(I4043&gt;=75000,I4043&lt;=75368),"Olomoucký kraj",(IF(AND(I4043&gt;=77200,I4043&lt;=79862),"Olomoucký kraj",(IF(AND(I4043&gt;=50011,I4043&lt;=50301),"Královéhradecký kraj",(IF(AND(I4043&gt;=54301,I4043&lt;=54303),"Královéhradecký kraj","0")))))))))))))))))))))))))))))))))))))))))))))))</f>
        <v>Jihomoravský kraj</v>
      </c>
      <c r="AD4043" t="s">
        <v>998</v>
      </c>
      <c r="AE4043" t="s">
        <v>998</v>
      </c>
      <c r="AF4043" t="s">
        <v>998</v>
      </c>
      <c r="AG4043" s="107">
        <v>0</v>
      </c>
      <c r="AH4043" s="107">
        <v>0</v>
      </c>
      <c r="AI4043" s="107">
        <v>0</v>
      </c>
      <c r="AJ4043" t="s">
        <v>1012</v>
      </c>
    </row>
    <row r="4044" spans="1:37" x14ac:dyDescent="0.45">
      <c r="A4044" t="s">
        <v>1448</v>
      </c>
      <c r="B4044" t="s">
        <v>6291</v>
      </c>
      <c r="C4044" t="s">
        <v>990</v>
      </c>
      <c r="D4044" t="s">
        <v>6292</v>
      </c>
      <c r="E4044" t="s">
        <v>992</v>
      </c>
      <c r="F4044" t="s">
        <v>1465</v>
      </c>
      <c r="G4044">
        <v>99</v>
      </c>
      <c r="H4044" t="s">
        <v>6293</v>
      </c>
      <c r="I4044">
        <v>67974</v>
      </c>
      <c r="K4044" t="s">
        <v>6294</v>
      </c>
      <c r="L4044" s="106">
        <v>26198</v>
      </c>
      <c r="M4044">
        <v>14650340</v>
      </c>
      <c r="N4044" t="s">
        <v>996</v>
      </c>
      <c r="O4044" t="s">
        <v>12</v>
      </c>
      <c r="P4044" t="s">
        <v>997</v>
      </c>
      <c r="R4044" s="109" t="str">
        <f>IF(OR(P4044="SB",Q4044="SB"),"SB",0)</f>
        <v>SB</v>
      </c>
      <c r="T4044" s="110" t="s">
        <v>998</v>
      </c>
      <c r="V4044" s="113" t="str">
        <f>IF(AND(I4044&gt;=10000,I4044&lt;=19900),"Praha",(IF(AND(I4044&gt;=25001,I4044&lt;=29501),"Středočeský kraj",(IF(AND(I4044&gt;=30100,I4044&lt;=34972),"Středočeský kraj",(IF(AND(I4044&gt;=35002,I4044&lt;=36271),"Karlovarský kraj",(IF(AND(I4044&gt;=37001,I4044&lt;=39201),"Jihočeský kraj",(IF(AND(I4044&gt;=39701,I4044&lt;=39901),"Jihočeský kraj",(IF(AND(I4044&gt;=39301,I4044&lt;=39601),"Kraj Vysočina",(IF(AND(I4044&gt;=58001,I4044&lt;=59501),"Kraj Vysočina",(IF(AND(I4044&gt;=67401,I4044&lt;=67602),"Kraj Vysočina",(IF(AND(I4044&gt;=40001,I4044&lt;=44101),"Ústecký kraj",(IF(AND(I4044&gt;=46001,I4044&lt;=47201),"Liberecký kraj",(IF(AND(I4044&gt;=51202,I4044&lt;=51401),"Liberecký kraj",(IF(AND(I4044&gt;=53002,I4044&lt;=53976),"Pardubický kraj",(IF(AND(I4044&gt;=56002,I4044&lt;=57201),"Pardubický kraj",(IF(AND(I4044&gt;=60200,I4044&lt;=67201),"Jihomoravský kraj",(IF(AND(I4044&gt;=67801,I4044&lt;=68501),"Jihomoravský kraj",(IF(AND(I4044&gt;=69002,I4044&lt;=69801),"Jihomoravský kraj",(IF(AND(I4044&gt;=68601,I4044&lt;=68801),"Zlínský kraj",(IF(AND(I4044&gt;=75501,I4044&lt;=76901),"Zlínský kraj",(IF(AND(I4044&gt;=70030,I4044&lt;=74901),"Moravskoslezský kraj",(IF(AND(I4044&gt;=75000,I4044&lt;=75368),"Olomoucký kraj",(IF(AND(I4044&gt;=77200,I4044&lt;=79862),"Olomoucký kraj",(IF(AND(I4044&gt;=50011,I4044&lt;=50301),"Královéhradecký kraj",(IF(AND(I4044&gt;=54301,I4044&lt;=54303),"Královéhradecký kraj","0")))))))))))))))))))))))))))))))))))))))))))))))</f>
        <v>Jihomoravský kraj</v>
      </c>
      <c r="AB4044" t="s">
        <v>998</v>
      </c>
      <c r="AD4044" t="s">
        <v>998</v>
      </c>
      <c r="AE4044" t="s">
        <v>998</v>
      </c>
      <c r="AF4044" t="s">
        <v>998</v>
      </c>
      <c r="AG4044" s="107">
        <v>0</v>
      </c>
      <c r="AH4044" s="107">
        <v>0</v>
      </c>
      <c r="AI4044" s="107">
        <v>0</v>
      </c>
      <c r="AJ4044" t="s">
        <v>1012</v>
      </c>
    </row>
    <row r="4045" spans="1:37" x14ac:dyDescent="0.45">
      <c r="A4045" t="s">
        <v>1007</v>
      </c>
      <c r="B4045" t="s">
        <v>9656</v>
      </c>
      <c r="C4045" t="s">
        <v>990</v>
      </c>
      <c r="D4045" t="s">
        <v>9659</v>
      </c>
      <c r="E4045" t="s">
        <v>992</v>
      </c>
      <c r="F4045" t="s">
        <v>9660</v>
      </c>
      <c r="G4045">
        <v>252</v>
      </c>
      <c r="H4045" t="s">
        <v>6293</v>
      </c>
      <c r="I4045">
        <v>67974</v>
      </c>
      <c r="K4045" t="s">
        <v>9661</v>
      </c>
      <c r="L4045" s="106">
        <v>35574</v>
      </c>
      <c r="M4045">
        <v>14624068</v>
      </c>
      <c r="N4045" t="s">
        <v>996</v>
      </c>
      <c r="O4045" t="s">
        <v>12</v>
      </c>
      <c r="P4045" t="s">
        <v>997</v>
      </c>
      <c r="R4045" s="109" t="str">
        <f>IF(OR(P4045="SB",Q4045="SB"),"SB",0)</f>
        <v>SB</v>
      </c>
      <c r="V4045" s="113" t="str">
        <f>IF(AND(I4045&gt;=10000,I4045&lt;=19900),"Praha",(IF(AND(I4045&gt;=25001,I4045&lt;=29501),"Středočeský kraj",(IF(AND(I4045&gt;=30100,I4045&lt;=34972),"Středočeský kraj",(IF(AND(I4045&gt;=35002,I4045&lt;=36271),"Karlovarský kraj",(IF(AND(I4045&gt;=37001,I4045&lt;=39201),"Jihočeský kraj",(IF(AND(I4045&gt;=39701,I4045&lt;=39901),"Jihočeský kraj",(IF(AND(I4045&gt;=39301,I4045&lt;=39601),"Kraj Vysočina",(IF(AND(I4045&gt;=58001,I4045&lt;=59501),"Kraj Vysočina",(IF(AND(I4045&gt;=67401,I4045&lt;=67602),"Kraj Vysočina",(IF(AND(I4045&gt;=40001,I4045&lt;=44101),"Ústecký kraj",(IF(AND(I4045&gt;=46001,I4045&lt;=47201),"Liberecký kraj",(IF(AND(I4045&gt;=51202,I4045&lt;=51401),"Liberecký kraj",(IF(AND(I4045&gt;=53002,I4045&lt;=53976),"Pardubický kraj",(IF(AND(I4045&gt;=56002,I4045&lt;=57201),"Pardubický kraj",(IF(AND(I4045&gt;=60200,I4045&lt;=67201),"Jihomoravský kraj",(IF(AND(I4045&gt;=67801,I4045&lt;=68501),"Jihomoravský kraj",(IF(AND(I4045&gt;=69002,I4045&lt;=69801),"Jihomoravský kraj",(IF(AND(I4045&gt;=68601,I4045&lt;=68801),"Zlínský kraj",(IF(AND(I4045&gt;=75501,I4045&lt;=76901),"Zlínský kraj",(IF(AND(I4045&gt;=70030,I4045&lt;=74901),"Moravskoslezský kraj",(IF(AND(I4045&gt;=75000,I4045&lt;=75368),"Olomoucký kraj",(IF(AND(I4045&gt;=77200,I4045&lt;=79862),"Olomoucký kraj",(IF(AND(I4045&gt;=50011,I4045&lt;=50301),"Královéhradecký kraj",(IF(AND(I4045&gt;=54301,I4045&lt;=54303),"Královéhradecký kraj","0")))))))))))))))))))))))))))))))))))))))))))))))</f>
        <v>Jihomoravský kraj</v>
      </c>
      <c r="AD4045" t="s">
        <v>998</v>
      </c>
      <c r="AE4045" t="s">
        <v>998</v>
      </c>
      <c r="AF4045" t="s">
        <v>998</v>
      </c>
      <c r="AG4045" s="107">
        <v>300</v>
      </c>
      <c r="AH4045" s="107">
        <v>0</v>
      </c>
      <c r="AI4045" s="107">
        <v>0</v>
      </c>
      <c r="AJ4045" t="s">
        <v>999</v>
      </c>
      <c r="AK4045" s="106">
        <v>44924</v>
      </c>
    </row>
    <row r="4046" spans="1:37" x14ac:dyDescent="0.45">
      <c r="A4046" t="s">
        <v>1099</v>
      </c>
      <c r="B4046" t="s">
        <v>2916</v>
      </c>
      <c r="C4046" t="s">
        <v>1002</v>
      </c>
      <c r="D4046" t="s">
        <v>2917</v>
      </c>
      <c r="E4046" t="s">
        <v>992</v>
      </c>
      <c r="F4046" t="s">
        <v>2817</v>
      </c>
      <c r="G4046" t="s">
        <v>2918</v>
      </c>
      <c r="H4046" t="s">
        <v>2919</v>
      </c>
      <c r="I4046">
        <v>68001</v>
      </c>
      <c r="K4046" t="s">
        <v>2920</v>
      </c>
      <c r="L4046" s="106">
        <v>39117</v>
      </c>
      <c r="M4046">
        <v>14600224</v>
      </c>
      <c r="N4046" t="s">
        <v>1431</v>
      </c>
      <c r="O4046" t="s">
        <v>1282</v>
      </c>
      <c r="P4046" t="s">
        <v>997</v>
      </c>
      <c r="R4046" s="109" t="str">
        <f>IF(OR(P4046="SB",Q4046="SB"),"SB",0)</f>
        <v>SB</v>
      </c>
      <c r="T4046" s="110" t="s">
        <v>998</v>
      </c>
      <c r="V4046" s="113" t="str">
        <f>IF(AND(I4046&gt;=10000,I4046&lt;=19900),"Praha",(IF(AND(I4046&gt;=25001,I4046&lt;=29501),"Středočeský kraj",(IF(AND(I4046&gt;=30100,I4046&lt;=34972),"Středočeský kraj",(IF(AND(I4046&gt;=35002,I4046&lt;=36271),"Karlovarský kraj",(IF(AND(I4046&gt;=37001,I4046&lt;=39201),"Jihočeský kraj",(IF(AND(I4046&gt;=39701,I4046&lt;=39901),"Jihočeský kraj",(IF(AND(I4046&gt;=39301,I4046&lt;=39601),"Kraj Vysočina",(IF(AND(I4046&gt;=58001,I4046&lt;=59501),"Kraj Vysočina",(IF(AND(I4046&gt;=67401,I4046&lt;=67602),"Kraj Vysočina",(IF(AND(I4046&gt;=40001,I4046&lt;=44101),"Ústecký kraj",(IF(AND(I4046&gt;=46001,I4046&lt;=47201),"Liberecký kraj",(IF(AND(I4046&gt;=51202,I4046&lt;=51401),"Liberecký kraj",(IF(AND(I4046&gt;=53002,I4046&lt;=53976),"Pardubický kraj",(IF(AND(I4046&gt;=56002,I4046&lt;=57201),"Pardubický kraj",(IF(AND(I4046&gt;=60200,I4046&lt;=67201),"Jihomoravský kraj",(IF(AND(I4046&gt;=67801,I4046&lt;=68501),"Jihomoravský kraj",(IF(AND(I4046&gt;=69002,I4046&lt;=69801),"Jihomoravský kraj",(IF(AND(I4046&gt;=68601,I4046&lt;=68801),"Zlínský kraj",(IF(AND(I4046&gt;=75501,I4046&lt;=76901),"Zlínský kraj",(IF(AND(I4046&gt;=70030,I4046&lt;=74901),"Moravskoslezský kraj",(IF(AND(I4046&gt;=75000,I4046&lt;=75368),"Olomoucký kraj",(IF(AND(I4046&gt;=77200,I4046&lt;=79862),"Olomoucký kraj",(IF(AND(I4046&gt;=50011,I4046&lt;=50301),"Královéhradecký kraj",(IF(AND(I4046&gt;=54301,I4046&lt;=54303),"Královéhradecký kraj","0")))))))))))))))))))))))))))))))))))))))))))))))</f>
        <v>Jihomoravský kraj</v>
      </c>
      <c r="AB4046" t="s">
        <v>998</v>
      </c>
      <c r="AD4046" t="s">
        <v>998</v>
      </c>
      <c r="AE4046" t="s">
        <v>998</v>
      </c>
      <c r="AF4046" t="s">
        <v>998</v>
      </c>
      <c r="AG4046" s="107">
        <v>300</v>
      </c>
      <c r="AH4046" s="107">
        <v>0</v>
      </c>
      <c r="AI4046" s="107">
        <v>0</v>
      </c>
      <c r="AJ4046" t="s">
        <v>999</v>
      </c>
      <c r="AK4046" s="106">
        <v>44920</v>
      </c>
    </row>
    <row r="4047" spans="1:37" x14ac:dyDescent="0.45">
      <c r="A4047" t="s">
        <v>1444</v>
      </c>
      <c r="B4047" t="s">
        <v>4344</v>
      </c>
      <c r="C4047" t="s">
        <v>990</v>
      </c>
      <c r="D4047" t="s">
        <v>4345</v>
      </c>
      <c r="E4047" t="s">
        <v>992</v>
      </c>
      <c r="F4047" t="s">
        <v>4346</v>
      </c>
      <c r="G4047">
        <v>56</v>
      </c>
      <c r="H4047" t="s">
        <v>1005</v>
      </c>
      <c r="I4047">
        <v>68001</v>
      </c>
      <c r="K4047" t="s">
        <v>4347</v>
      </c>
      <c r="L4047" s="106">
        <v>29869</v>
      </c>
      <c r="M4047">
        <v>14644377</v>
      </c>
      <c r="N4047" t="s">
        <v>996</v>
      </c>
      <c r="O4047" t="s">
        <v>12</v>
      </c>
      <c r="P4047" t="s">
        <v>997</v>
      </c>
      <c r="R4047" s="109" t="str">
        <f>IF(OR(P4047="SB",Q4047="SB"),"SB",0)</f>
        <v>SB</v>
      </c>
      <c r="T4047" s="110" t="s">
        <v>998</v>
      </c>
      <c r="V4047" s="113" t="str">
        <f>IF(AND(I4047&gt;=10000,I4047&lt;=19900),"Praha",(IF(AND(I4047&gt;=25001,I4047&lt;=29501),"Středočeský kraj",(IF(AND(I4047&gt;=30100,I4047&lt;=34972),"Středočeský kraj",(IF(AND(I4047&gt;=35002,I4047&lt;=36271),"Karlovarský kraj",(IF(AND(I4047&gt;=37001,I4047&lt;=39201),"Jihočeský kraj",(IF(AND(I4047&gt;=39701,I4047&lt;=39901),"Jihočeský kraj",(IF(AND(I4047&gt;=39301,I4047&lt;=39601),"Kraj Vysočina",(IF(AND(I4047&gt;=58001,I4047&lt;=59501),"Kraj Vysočina",(IF(AND(I4047&gt;=67401,I4047&lt;=67602),"Kraj Vysočina",(IF(AND(I4047&gt;=40001,I4047&lt;=44101),"Ústecký kraj",(IF(AND(I4047&gt;=46001,I4047&lt;=47201),"Liberecký kraj",(IF(AND(I4047&gt;=51202,I4047&lt;=51401),"Liberecký kraj",(IF(AND(I4047&gt;=53002,I4047&lt;=53976),"Pardubický kraj",(IF(AND(I4047&gt;=56002,I4047&lt;=57201),"Pardubický kraj",(IF(AND(I4047&gt;=60200,I4047&lt;=67201),"Jihomoravský kraj",(IF(AND(I4047&gt;=67801,I4047&lt;=68501),"Jihomoravský kraj",(IF(AND(I4047&gt;=69002,I4047&lt;=69801),"Jihomoravský kraj",(IF(AND(I4047&gt;=68601,I4047&lt;=68801),"Zlínský kraj",(IF(AND(I4047&gt;=75501,I4047&lt;=76901),"Zlínský kraj",(IF(AND(I4047&gt;=70030,I4047&lt;=74901),"Moravskoslezský kraj",(IF(AND(I4047&gt;=75000,I4047&lt;=75368),"Olomoucký kraj",(IF(AND(I4047&gt;=77200,I4047&lt;=79862),"Olomoucký kraj",(IF(AND(I4047&gt;=50011,I4047&lt;=50301),"Královéhradecký kraj",(IF(AND(I4047&gt;=54301,I4047&lt;=54303),"Královéhradecký kraj","0")))))))))))))))))))))))))))))))))))))))))))))))</f>
        <v>Jihomoravský kraj</v>
      </c>
      <c r="AB4047" t="s">
        <v>998</v>
      </c>
      <c r="AD4047" t="s">
        <v>998</v>
      </c>
      <c r="AE4047" t="s">
        <v>998</v>
      </c>
      <c r="AF4047" t="s">
        <v>998</v>
      </c>
      <c r="AG4047" s="107">
        <v>0</v>
      </c>
      <c r="AH4047" s="107">
        <v>0</v>
      </c>
      <c r="AI4047" s="107">
        <v>0</v>
      </c>
      <c r="AJ4047" t="s">
        <v>1012</v>
      </c>
    </row>
    <row r="4048" spans="1:37" x14ac:dyDescent="0.45">
      <c r="A4048" t="s">
        <v>1169</v>
      </c>
      <c r="B4048" t="s">
        <v>13085</v>
      </c>
      <c r="C4048" t="s">
        <v>990</v>
      </c>
      <c r="D4048" t="s">
        <v>13129</v>
      </c>
      <c r="E4048" t="s">
        <v>992</v>
      </c>
      <c r="F4048" t="s">
        <v>2820</v>
      </c>
      <c r="G4048">
        <v>21</v>
      </c>
      <c r="H4048" t="s">
        <v>2919</v>
      </c>
      <c r="I4048">
        <v>68001</v>
      </c>
      <c r="K4048" t="s">
        <v>13130</v>
      </c>
      <c r="L4048" s="106">
        <v>38966</v>
      </c>
      <c r="M4048">
        <v>14628112</v>
      </c>
      <c r="N4048" t="s">
        <v>996</v>
      </c>
      <c r="O4048" t="s">
        <v>12</v>
      </c>
      <c r="P4048" t="s">
        <v>997</v>
      </c>
      <c r="R4048" s="109" t="str">
        <f>IF(OR(P4048="SB",Q4048="SB"),"SB",0)</f>
        <v>SB</v>
      </c>
      <c r="T4048" s="110" t="s">
        <v>998</v>
      </c>
      <c r="V4048" s="113" t="str">
        <f>IF(AND(I4048&gt;=10000,I4048&lt;=19900),"Praha",(IF(AND(I4048&gt;=25001,I4048&lt;=29501),"Středočeský kraj",(IF(AND(I4048&gt;=30100,I4048&lt;=34972),"Středočeský kraj",(IF(AND(I4048&gt;=35002,I4048&lt;=36271),"Karlovarský kraj",(IF(AND(I4048&gt;=37001,I4048&lt;=39201),"Jihočeský kraj",(IF(AND(I4048&gt;=39701,I4048&lt;=39901),"Jihočeský kraj",(IF(AND(I4048&gt;=39301,I4048&lt;=39601),"Kraj Vysočina",(IF(AND(I4048&gt;=58001,I4048&lt;=59501),"Kraj Vysočina",(IF(AND(I4048&gt;=67401,I4048&lt;=67602),"Kraj Vysočina",(IF(AND(I4048&gt;=40001,I4048&lt;=44101),"Ústecký kraj",(IF(AND(I4048&gt;=46001,I4048&lt;=47201),"Liberecký kraj",(IF(AND(I4048&gt;=51202,I4048&lt;=51401),"Liberecký kraj",(IF(AND(I4048&gt;=53002,I4048&lt;=53976),"Pardubický kraj",(IF(AND(I4048&gt;=56002,I4048&lt;=57201),"Pardubický kraj",(IF(AND(I4048&gt;=60200,I4048&lt;=67201),"Jihomoravský kraj",(IF(AND(I4048&gt;=67801,I4048&lt;=68501),"Jihomoravský kraj",(IF(AND(I4048&gt;=69002,I4048&lt;=69801),"Jihomoravský kraj",(IF(AND(I4048&gt;=68601,I4048&lt;=68801),"Zlínský kraj",(IF(AND(I4048&gt;=75501,I4048&lt;=76901),"Zlínský kraj",(IF(AND(I4048&gt;=70030,I4048&lt;=74901),"Moravskoslezský kraj",(IF(AND(I4048&gt;=75000,I4048&lt;=75368),"Olomoucký kraj",(IF(AND(I4048&gt;=77200,I4048&lt;=79862),"Olomoucký kraj",(IF(AND(I4048&gt;=50011,I4048&lt;=50301),"Královéhradecký kraj",(IF(AND(I4048&gt;=54301,I4048&lt;=54303),"Královéhradecký kraj","0")))))))))))))))))))))))))))))))))))))))))))))))</f>
        <v>Jihomoravský kraj</v>
      </c>
      <c r="AB4048" t="s">
        <v>998</v>
      </c>
      <c r="AD4048" t="s">
        <v>998</v>
      </c>
      <c r="AE4048" t="s">
        <v>998</v>
      </c>
      <c r="AF4048" t="s">
        <v>998</v>
      </c>
      <c r="AG4048" s="107">
        <v>300</v>
      </c>
      <c r="AH4048" s="107">
        <v>0</v>
      </c>
      <c r="AI4048" s="107">
        <v>0</v>
      </c>
      <c r="AJ4048" t="s">
        <v>999</v>
      </c>
      <c r="AK4048" s="106">
        <v>44923</v>
      </c>
    </row>
    <row r="4049" spans="1:37" x14ac:dyDescent="0.45">
      <c r="A4049" t="s">
        <v>1981</v>
      </c>
      <c r="B4049" t="s">
        <v>13481</v>
      </c>
      <c r="C4049" t="s">
        <v>990</v>
      </c>
      <c r="D4049" t="s">
        <v>13482</v>
      </c>
      <c r="E4049" t="s">
        <v>992</v>
      </c>
      <c r="F4049" t="s">
        <v>2817</v>
      </c>
      <c r="G4049" t="s">
        <v>2918</v>
      </c>
      <c r="H4049" t="s">
        <v>2919</v>
      </c>
      <c r="I4049">
        <v>68001</v>
      </c>
      <c r="K4049" t="s">
        <v>13483</v>
      </c>
      <c r="L4049" s="106">
        <v>40027</v>
      </c>
      <c r="M4049">
        <v>14600123</v>
      </c>
      <c r="N4049" t="s">
        <v>1431</v>
      </c>
      <c r="O4049" t="s">
        <v>1282</v>
      </c>
      <c r="P4049" t="s">
        <v>997</v>
      </c>
      <c r="R4049" s="109" t="str">
        <f>IF(OR(P4049="SB",Q4049="SB"),"SB",0)</f>
        <v>SB</v>
      </c>
      <c r="T4049" s="110" t="s">
        <v>998</v>
      </c>
      <c r="V4049" s="113" t="str">
        <f>IF(AND(I4049&gt;=10000,I4049&lt;=19900),"Praha",(IF(AND(I4049&gt;=25001,I4049&lt;=29501),"Středočeský kraj",(IF(AND(I4049&gt;=30100,I4049&lt;=34972),"Středočeský kraj",(IF(AND(I4049&gt;=35002,I4049&lt;=36271),"Karlovarský kraj",(IF(AND(I4049&gt;=37001,I4049&lt;=39201),"Jihočeský kraj",(IF(AND(I4049&gt;=39701,I4049&lt;=39901),"Jihočeský kraj",(IF(AND(I4049&gt;=39301,I4049&lt;=39601),"Kraj Vysočina",(IF(AND(I4049&gt;=58001,I4049&lt;=59501),"Kraj Vysočina",(IF(AND(I4049&gt;=67401,I4049&lt;=67602),"Kraj Vysočina",(IF(AND(I4049&gt;=40001,I4049&lt;=44101),"Ústecký kraj",(IF(AND(I4049&gt;=46001,I4049&lt;=47201),"Liberecký kraj",(IF(AND(I4049&gt;=51202,I4049&lt;=51401),"Liberecký kraj",(IF(AND(I4049&gt;=53002,I4049&lt;=53976),"Pardubický kraj",(IF(AND(I4049&gt;=56002,I4049&lt;=57201),"Pardubický kraj",(IF(AND(I4049&gt;=60200,I4049&lt;=67201),"Jihomoravský kraj",(IF(AND(I4049&gt;=67801,I4049&lt;=68501),"Jihomoravský kraj",(IF(AND(I4049&gt;=69002,I4049&lt;=69801),"Jihomoravský kraj",(IF(AND(I4049&gt;=68601,I4049&lt;=68801),"Zlínský kraj",(IF(AND(I4049&gt;=75501,I4049&lt;=76901),"Zlínský kraj",(IF(AND(I4049&gt;=70030,I4049&lt;=74901),"Moravskoslezský kraj",(IF(AND(I4049&gt;=75000,I4049&lt;=75368),"Olomoucký kraj",(IF(AND(I4049&gt;=77200,I4049&lt;=79862),"Olomoucký kraj",(IF(AND(I4049&gt;=50011,I4049&lt;=50301),"Královéhradecký kraj",(IF(AND(I4049&gt;=54301,I4049&lt;=54303),"Královéhradecký kraj","0")))))))))))))))))))))))))))))))))))))))))))))))</f>
        <v>Jihomoravský kraj</v>
      </c>
      <c r="AB4049" t="s">
        <v>998</v>
      </c>
      <c r="AD4049" t="s">
        <v>998</v>
      </c>
      <c r="AE4049" t="s">
        <v>998</v>
      </c>
      <c r="AF4049" t="s">
        <v>998</v>
      </c>
      <c r="AG4049" s="107">
        <v>300</v>
      </c>
      <c r="AH4049" s="107">
        <v>0</v>
      </c>
      <c r="AI4049" s="107">
        <v>0</v>
      </c>
      <c r="AJ4049" t="s">
        <v>999</v>
      </c>
      <c r="AK4049" s="106">
        <v>44920</v>
      </c>
    </row>
    <row r="4050" spans="1:37" x14ac:dyDescent="0.45">
      <c r="A4050" t="s">
        <v>1243</v>
      </c>
      <c r="B4050" t="s">
        <v>14788</v>
      </c>
      <c r="C4050" t="s">
        <v>990</v>
      </c>
      <c r="D4050" t="s">
        <v>14789</v>
      </c>
      <c r="E4050" t="s">
        <v>992</v>
      </c>
      <c r="F4050" t="s">
        <v>1857</v>
      </c>
      <c r="G4050">
        <v>17</v>
      </c>
      <c r="H4050" t="s">
        <v>2919</v>
      </c>
      <c r="I4050">
        <v>68001</v>
      </c>
      <c r="K4050" t="s">
        <v>14790</v>
      </c>
      <c r="L4050" s="106">
        <v>41115</v>
      </c>
      <c r="M4050">
        <v>14660646</v>
      </c>
      <c r="N4050" t="s">
        <v>996</v>
      </c>
      <c r="O4050" t="s">
        <v>12</v>
      </c>
      <c r="P4050" t="s">
        <v>997</v>
      </c>
      <c r="R4050" s="109" t="str">
        <f>IF(OR(P4050="SB",Q4050="SB"),"SB",0)</f>
        <v>SB</v>
      </c>
      <c r="V4050" s="113" t="str">
        <f>IF(AND(I4050&gt;=10000,I4050&lt;=19900),"Praha",(IF(AND(I4050&gt;=25001,I4050&lt;=29501),"Středočeský kraj",(IF(AND(I4050&gt;=30100,I4050&lt;=34972),"Středočeský kraj",(IF(AND(I4050&gt;=35002,I4050&lt;=36271),"Karlovarský kraj",(IF(AND(I4050&gt;=37001,I4050&lt;=39201),"Jihočeský kraj",(IF(AND(I4050&gt;=39701,I4050&lt;=39901),"Jihočeský kraj",(IF(AND(I4050&gt;=39301,I4050&lt;=39601),"Kraj Vysočina",(IF(AND(I4050&gt;=58001,I4050&lt;=59501),"Kraj Vysočina",(IF(AND(I4050&gt;=67401,I4050&lt;=67602),"Kraj Vysočina",(IF(AND(I4050&gt;=40001,I4050&lt;=44101),"Ústecký kraj",(IF(AND(I4050&gt;=46001,I4050&lt;=47201),"Liberecký kraj",(IF(AND(I4050&gt;=51202,I4050&lt;=51401),"Liberecký kraj",(IF(AND(I4050&gt;=53002,I4050&lt;=53976),"Pardubický kraj",(IF(AND(I4050&gt;=56002,I4050&lt;=57201),"Pardubický kraj",(IF(AND(I4050&gt;=60200,I4050&lt;=67201),"Jihomoravský kraj",(IF(AND(I4050&gt;=67801,I4050&lt;=68501),"Jihomoravský kraj",(IF(AND(I4050&gt;=69002,I4050&lt;=69801),"Jihomoravský kraj",(IF(AND(I4050&gt;=68601,I4050&lt;=68801),"Zlínský kraj",(IF(AND(I4050&gt;=75501,I4050&lt;=76901),"Zlínský kraj",(IF(AND(I4050&gt;=70030,I4050&lt;=74901),"Moravskoslezský kraj",(IF(AND(I4050&gt;=75000,I4050&lt;=75368),"Olomoucký kraj",(IF(AND(I4050&gt;=77200,I4050&lt;=79862),"Olomoucký kraj",(IF(AND(I4050&gt;=50011,I4050&lt;=50301),"Královéhradecký kraj",(IF(AND(I4050&gt;=54301,I4050&lt;=54303),"Královéhradecký kraj","0")))))))))))))))))))))))))))))))))))))))))))))))</f>
        <v>Jihomoravský kraj</v>
      </c>
      <c r="AD4050" t="s">
        <v>998</v>
      </c>
      <c r="AE4050" t="s">
        <v>998</v>
      </c>
      <c r="AF4050" t="s">
        <v>998</v>
      </c>
      <c r="AG4050" s="107">
        <v>300</v>
      </c>
      <c r="AH4050" s="107">
        <v>0</v>
      </c>
      <c r="AI4050" s="107">
        <v>0</v>
      </c>
      <c r="AJ4050" t="s">
        <v>999</v>
      </c>
      <c r="AK4050" s="106">
        <v>44923</v>
      </c>
    </row>
    <row r="4051" spans="1:37" x14ac:dyDescent="0.45">
      <c r="A4051" t="s">
        <v>1026</v>
      </c>
      <c r="B4051" t="s">
        <v>11811</v>
      </c>
      <c r="C4051" t="s">
        <v>990</v>
      </c>
      <c r="D4051" t="s">
        <v>11812</v>
      </c>
      <c r="E4051" t="s">
        <v>992</v>
      </c>
      <c r="F4051" t="s">
        <v>2118</v>
      </c>
      <c r="G4051">
        <v>41</v>
      </c>
      <c r="H4051" t="s">
        <v>2639</v>
      </c>
      <c r="I4051">
        <v>68201</v>
      </c>
      <c r="K4051" t="s">
        <v>11813</v>
      </c>
      <c r="L4051" s="106">
        <v>31117</v>
      </c>
      <c r="M4051">
        <v>10872491</v>
      </c>
      <c r="N4051" t="s">
        <v>996</v>
      </c>
      <c r="O4051" t="s">
        <v>12</v>
      </c>
      <c r="P4051" t="s">
        <v>997</v>
      </c>
      <c r="R4051" s="109" t="str">
        <f>IF(OR(P4051="SB",Q4051="SB"),"SB",0)</f>
        <v>SB</v>
      </c>
      <c r="T4051" s="110">
        <v>11733</v>
      </c>
      <c r="U4051" t="s">
        <v>19633</v>
      </c>
      <c r="V4051" s="113" t="str">
        <f>IF(AND(I4051&gt;=10000,I4051&lt;=19900),"Praha",(IF(AND(I4051&gt;=25001,I4051&lt;=29501),"Středočeský kraj",(IF(AND(I4051&gt;=30100,I4051&lt;=34972),"Středočeský kraj",(IF(AND(I4051&gt;=35002,I4051&lt;=36271),"Karlovarský kraj",(IF(AND(I4051&gt;=37001,I4051&lt;=39201),"Jihočeský kraj",(IF(AND(I4051&gt;=39701,I4051&lt;=39901),"Jihočeský kraj",(IF(AND(I4051&gt;=39301,I4051&lt;=39601),"Kraj Vysočina",(IF(AND(I4051&gt;=58001,I4051&lt;=59501),"Kraj Vysočina",(IF(AND(I4051&gt;=67401,I4051&lt;=67602),"Kraj Vysočina",(IF(AND(I4051&gt;=40001,I4051&lt;=44101),"Ústecký kraj",(IF(AND(I4051&gt;=46001,I4051&lt;=47201),"Liberecký kraj",(IF(AND(I4051&gt;=51202,I4051&lt;=51401),"Liberecký kraj",(IF(AND(I4051&gt;=53002,I4051&lt;=53976),"Pardubický kraj",(IF(AND(I4051&gt;=56002,I4051&lt;=57201),"Pardubický kraj",(IF(AND(I4051&gt;=60200,I4051&lt;=67201),"Jihomoravský kraj",(IF(AND(I4051&gt;=67801,I4051&lt;=68501),"Jihomoravský kraj",(IF(AND(I4051&gt;=69002,I4051&lt;=69801),"Jihomoravský kraj",(IF(AND(I4051&gt;=68601,I4051&lt;=68801),"Zlínský kraj",(IF(AND(I4051&gt;=75501,I4051&lt;=76901),"Zlínský kraj",(IF(AND(I4051&gt;=70030,I4051&lt;=74901),"Moravskoslezský kraj",(IF(AND(I4051&gt;=75000,I4051&lt;=75368),"Olomoucký kraj",(IF(AND(I4051&gt;=77200,I4051&lt;=79862),"Olomoucký kraj",(IF(AND(I4051&gt;=50011,I4051&lt;=50301),"Královéhradecký kraj",(IF(AND(I4051&gt;=54301,I4051&lt;=54303),"Královéhradecký kraj","0")))))))))))))))))))))))))))))))))))))))))))))))</f>
        <v>Jihomoravský kraj</v>
      </c>
      <c r="AD4051" t="s">
        <v>998</v>
      </c>
      <c r="AE4051" t="s">
        <v>998</v>
      </c>
      <c r="AF4051" t="s">
        <v>998</v>
      </c>
      <c r="AG4051" s="107">
        <v>0</v>
      </c>
      <c r="AH4051" s="107">
        <v>0</v>
      </c>
      <c r="AI4051" s="107">
        <v>0</v>
      </c>
      <c r="AJ4051" t="s">
        <v>1012</v>
      </c>
    </row>
    <row r="4052" spans="1:37" x14ac:dyDescent="0.45">
      <c r="A4052" t="s">
        <v>1102</v>
      </c>
      <c r="B4052" t="s">
        <v>3643</v>
      </c>
      <c r="C4052" t="s">
        <v>1002</v>
      </c>
      <c r="D4052" t="s">
        <v>3644</v>
      </c>
      <c r="E4052" t="s">
        <v>992</v>
      </c>
      <c r="F4052" t="s">
        <v>2118</v>
      </c>
      <c r="G4052">
        <v>28</v>
      </c>
      <c r="H4052" t="s">
        <v>2639</v>
      </c>
      <c r="I4052">
        <v>68201</v>
      </c>
      <c r="K4052" t="s">
        <v>3645</v>
      </c>
      <c r="L4052" s="106">
        <v>40186</v>
      </c>
      <c r="M4052">
        <v>14596584</v>
      </c>
      <c r="N4052" t="s">
        <v>1155</v>
      </c>
      <c r="O4052" t="s">
        <v>1023</v>
      </c>
      <c r="P4052" t="s">
        <v>997</v>
      </c>
      <c r="R4052" s="109" t="str">
        <f>IF(OR(P4052="SB",Q4052="SB"),"SB",0)</f>
        <v>SB</v>
      </c>
      <c r="T4052" s="110" t="s">
        <v>998</v>
      </c>
      <c r="V4052" s="113" t="str">
        <f>IF(AND(I4052&gt;=10000,I4052&lt;=19900),"Praha",(IF(AND(I4052&gt;=25001,I4052&lt;=29501),"Středočeský kraj",(IF(AND(I4052&gt;=30100,I4052&lt;=34972),"Středočeský kraj",(IF(AND(I4052&gt;=35002,I4052&lt;=36271),"Karlovarský kraj",(IF(AND(I4052&gt;=37001,I4052&lt;=39201),"Jihočeský kraj",(IF(AND(I4052&gt;=39701,I4052&lt;=39901),"Jihočeský kraj",(IF(AND(I4052&gt;=39301,I4052&lt;=39601),"Kraj Vysočina",(IF(AND(I4052&gt;=58001,I4052&lt;=59501),"Kraj Vysočina",(IF(AND(I4052&gt;=67401,I4052&lt;=67602),"Kraj Vysočina",(IF(AND(I4052&gt;=40001,I4052&lt;=44101),"Ústecký kraj",(IF(AND(I4052&gt;=46001,I4052&lt;=47201),"Liberecký kraj",(IF(AND(I4052&gt;=51202,I4052&lt;=51401),"Liberecký kraj",(IF(AND(I4052&gt;=53002,I4052&lt;=53976),"Pardubický kraj",(IF(AND(I4052&gt;=56002,I4052&lt;=57201),"Pardubický kraj",(IF(AND(I4052&gt;=60200,I4052&lt;=67201),"Jihomoravský kraj",(IF(AND(I4052&gt;=67801,I4052&lt;=68501),"Jihomoravský kraj",(IF(AND(I4052&gt;=69002,I4052&lt;=69801),"Jihomoravský kraj",(IF(AND(I4052&gt;=68601,I4052&lt;=68801),"Zlínský kraj",(IF(AND(I4052&gt;=75501,I4052&lt;=76901),"Zlínský kraj",(IF(AND(I4052&gt;=70030,I4052&lt;=74901),"Moravskoslezský kraj",(IF(AND(I4052&gt;=75000,I4052&lt;=75368),"Olomoucký kraj",(IF(AND(I4052&gt;=77200,I4052&lt;=79862),"Olomoucký kraj",(IF(AND(I4052&gt;=50011,I4052&lt;=50301),"Královéhradecký kraj",(IF(AND(I4052&gt;=54301,I4052&lt;=54303),"Královéhradecký kraj","0")))))))))))))))))))))))))))))))))))))))))))))))</f>
        <v>Jihomoravský kraj</v>
      </c>
      <c r="AB4052" t="s">
        <v>998</v>
      </c>
      <c r="AD4052" t="s">
        <v>998</v>
      </c>
      <c r="AE4052" t="s">
        <v>998</v>
      </c>
      <c r="AF4052" t="s">
        <v>998</v>
      </c>
      <c r="AG4052" s="107">
        <v>300</v>
      </c>
      <c r="AH4052" s="107">
        <v>0</v>
      </c>
      <c r="AI4052" s="107">
        <v>0</v>
      </c>
      <c r="AJ4052" t="s">
        <v>999</v>
      </c>
      <c r="AK4052" s="106">
        <v>44924</v>
      </c>
    </row>
    <row r="4053" spans="1:37" x14ac:dyDescent="0.45">
      <c r="A4053" t="s">
        <v>1007</v>
      </c>
      <c r="B4053" t="s">
        <v>4358</v>
      </c>
      <c r="C4053" t="s">
        <v>990</v>
      </c>
      <c r="D4053" t="s">
        <v>4359</v>
      </c>
      <c r="E4053" t="s">
        <v>992</v>
      </c>
      <c r="F4053" t="s">
        <v>4360</v>
      </c>
      <c r="G4053">
        <v>5</v>
      </c>
      <c r="H4053" t="s">
        <v>2639</v>
      </c>
      <c r="I4053">
        <v>68201</v>
      </c>
      <c r="K4053" t="s">
        <v>4361</v>
      </c>
      <c r="L4053" s="106">
        <v>39494</v>
      </c>
      <c r="M4053">
        <v>14656808</v>
      </c>
      <c r="N4053" t="s">
        <v>996</v>
      </c>
      <c r="O4053" t="s">
        <v>12</v>
      </c>
      <c r="P4053" t="s">
        <v>997</v>
      </c>
      <c r="R4053" s="109" t="str">
        <f>IF(OR(P4053="SB",Q4053="SB"),"SB",0)</f>
        <v>SB</v>
      </c>
      <c r="T4053" s="110" t="s">
        <v>998</v>
      </c>
      <c r="V4053" s="113" t="str">
        <f>IF(AND(I4053&gt;=10000,I4053&lt;=19900),"Praha",(IF(AND(I4053&gt;=25001,I4053&lt;=29501),"Středočeský kraj",(IF(AND(I4053&gt;=30100,I4053&lt;=34972),"Středočeský kraj",(IF(AND(I4053&gt;=35002,I4053&lt;=36271),"Karlovarský kraj",(IF(AND(I4053&gt;=37001,I4053&lt;=39201),"Jihočeský kraj",(IF(AND(I4053&gt;=39701,I4053&lt;=39901),"Jihočeský kraj",(IF(AND(I4053&gt;=39301,I4053&lt;=39601),"Kraj Vysočina",(IF(AND(I4053&gt;=58001,I4053&lt;=59501),"Kraj Vysočina",(IF(AND(I4053&gt;=67401,I4053&lt;=67602),"Kraj Vysočina",(IF(AND(I4053&gt;=40001,I4053&lt;=44101),"Ústecký kraj",(IF(AND(I4053&gt;=46001,I4053&lt;=47201),"Liberecký kraj",(IF(AND(I4053&gt;=51202,I4053&lt;=51401),"Liberecký kraj",(IF(AND(I4053&gt;=53002,I4053&lt;=53976),"Pardubický kraj",(IF(AND(I4053&gt;=56002,I4053&lt;=57201),"Pardubický kraj",(IF(AND(I4053&gt;=60200,I4053&lt;=67201),"Jihomoravský kraj",(IF(AND(I4053&gt;=67801,I4053&lt;=68501),"Jihomoravský kraj",(IF(AND(I4053&gt;=69002,I4053&lt;=69801),"Jihomoravský kraj",(IF(AND(I4053&gt;=68601,I4053&lt;=68801),"Zlínský kraj",(IF(AND(I4053&gt;=75501,I4053&lt;=76901),"Zlínský kraj",(IF(AND(I4053&gt;=70030,I4053&lt;=74901),"Moravskoslezský kraj",(IF(AND(I4053&gt;=75000,I4053&lt;=75368),"Olomoucký kraj",(IF(AND(I4053&gt;=77200,I4053&lt;=79862),"Olomoucký kraj",(IF(AND(I4053&gt;=50011,I4053&lt;=50301),"Královéhradecký kraj",(IF(AND(I4053&gt;=54301,I4053&lt;=54303),"Královéhradecký kraj","0")))))))))))))))))))))))))))))))))))))))))))))))</f>
        <v>Jihomoravský kraj</v>
      </c>
      <c r="AB4053" t="s">
        <v>998</v>
      </c>
      <c r="AD4053" t="s">
        <v>998</v>
      </c>
      <c r="AE4053" t="s">
        <v>998</v>
      </c>
      <c r="AF4053" t="s">
        <v>998</v>
      </c>
      <c r="AG4053" s="107">
        <v>300</v>
      </c>
      <c r="AH4053" s="107">
        <v>0</v>
      </c>
      <c r="AI4053" s="107">
        <v>0</v>
      </c>
      <c r="AJ4053" t="s">
        <v>999</v>
      </c>
      <c r="AK4053" s="106">
        <v>44923</v>
      </c>
    </row>
    <row r="4054" spans="1:37" x14ac:dyDescent="0.45">
      <c r="A4054" t="s">
        <v>1408</v>
      </c>
      <c r="B4054" t="s">
        <v>12228</v>
      </c>
      <c r="C4054" t="s">
        <v>1002</v>
      </c>
      <c r="D4054" t="s">
        <v>14484</v>
      </c>
      <c r="E4054" t="s">
        <v>992</v>
      </c>
      <c r="F4054" t="s">
        <v>11671</v>
      </c>
      <c r="G4054">
        <v>150</v>
      </c>
      <c r="H4054" t="s">
        <v>2639</v>
      </c>
      <c r="I4054">
        <v>68201</v>
      </c>
      <c r="K4054" t="s">
        <v>14485</v>
      </c>
      <c r="L4054" s="106">
        <v>39250</v>
      </c>
      <c r="M4054">
        <v>14755828</v>
      </c>
      <c r="N4054" t="s">
        <v>996</v>
      </c>
      <c r="O4054" t="s">
        <v>12</v>
      </c>
      <c r="P4054" t="s">
        <v>997</v>
      </c>
      <c r="R4054" s="109" t="str">
        <f>IF(OR(P4054="SB",Q4054="SB"),"SB",0)</f>
        <v>SB</v>
      </c>
      <c r="T4054" s="110" t="s">
        <v>998</v>
      </c>
      <c r="V4054" s="113" t="str">
        <f>IF(AND(I4054&gt;=10000,I4054&lt;=19900),"Praha",(IF(AND(I4054&gt;=25001,I4054&lt;=29501),"Středočeský kraj",(IF(AND(I4054&gt;=30100,I4054&lt;=34972),"Středočeský kraj",(IF(AND(I4054&gt;=35002,I4054&lt;=36271),"Karlovarský kraj",(IF(AND(I4054&gt;=37001,I4054&lt;=39201),"Jihočeský kraj",(IF(AND(I4054&gt;=39701,I4054&lt;=39901),"Jihočeský kraj",(IF(AND(I4054&gt;=39301,I4054&lt;=39601),"Kraj Vysočina",(IF(AND(I4054&gt;=58001,I4054&lt;=59501),"Kraj Vysočina",(IF(AND(I4054&gt;=67401,I4054&lt;=67602),"Kraj Vysočina",(IF(AND(I4054&gt;=40001,I4054&lt;=44101),"Ústecký kraj",(IF(AND(I4054&gt;=46001,I4054&lt;=47201),"Liberecký kraj",(IF(AND(I4054&gt;=51202,I4054&lt;=51401),"Liberecký kraj",(IF(AND(I4054&gt;=53002,I4054&lt;=53976),"Pardubický kraj",(IF(AND(I4054&gt;=56002,I4054&lt;=57201),"Pardubický kraj",(IF(AND(I4054&gt;=60200,I4054&lt;=67201),"Jihomoravský kraj",(IF(AND(I4054&gt;=67801,I4054&lt;=68501),"Jihomoravský kraj",(IF(AND(I4054&gt;=69002,I4054&lt;=69801),"Jihomoravský kraj",(IF(AND(I4054&gt;=68601,I4054&lt;=68801),"Zlínský kraj",(IF(AND(I4054&gt;=75501,I4054&lt;=76901),"Zlínský kraj",(IF(AND(I4054&gt;=70030,I4054&lt;=74901),"Moravskoslezský kraj",(IF(AND(I4054&gt;=75000,I4054&lt;=75368),"Olomoucký kraj",(IF(AND(I4054&gt;=77200,I4054&lt;=79862),"Olomoucký kraj",(IF(AND(I4054&gt;=50011,I4054&lt;=50301),"Královéhradecký kraj",(IF(AND(I4054&gt;=54301,I4054&lt;=54303),"Královéhradecký kraj","0")))))))))))))))))))))))))))))))))))))))))))))))</f>
        <v>Jihomoravský kraj</v>
      </c>
      <c r="AB4054" t="s">
        <v>998</v>
      </c>
      <c r="AD4054" t="s">
        <v>998</v>
      </c>
      <c r="AE4054" t="s">
        <v>998</v>
      </c>
      <c r="AF4054" t="s">
        <v>998</v>
      </c>
      <c r="AG4054" s="107">
        <v>300</v>
      </c>
      <c r="AH4054" s="107">
        <v>0</v>
      </c>
      <c r="AI4054" s="107">
        <v>0</v>
      </c>
      <c r="AJ4054" t="s">
        <v>999</v>
      </c>
      <c r="AK4054" s="106">
        <v>44923</v>
      </c>
    </row>
    <row r="4055" spans="1:37" x14ac:dyDescent="0.45">
      <c r="A4055" t="s">
        <v>1407</v>
      </c>
      <c r="B4055" t="s">
        <v>14950</v>
      </c>
      <c r="C4055" t="s">
        <v>1002</v>
      </c>
      <c r="D4055" t="s">
        <v>14951</v>
      </c>
      <c r="E4055" t="s">
        <v>992</v>
      </c>
      <c r="F4055" t="s">
        <v>14952</v>
      </c>
      <c r="G4055">
        <v>104</v>
      </c>
      <c r="H4055" t="s">
        <v>2639</v>
      </c>
      <c r="I4055">
        <v>68201</v>
      </c>
      <c r="K4055" t="s">
        <v>14953</v>
      </c>
      <c r="L4055" s="106">
        <v>31949</v>
      </c>
      <c r="M4055">
        <v>14644579</v>
      </c>
      <c r="N4055" t="s">
        <v>996</v>
      </c>
      <c r="O4055" t="s">
        <v>12</v>
      </c>
      <c r="P4055" t="s">
        <v>997</v>
      </c>
      <c r="R4055" s="109" t="str">
        <f>IF(OR(P4055="SB",Q4055="SB"),"SB",0)</f>
        <v>SB</v>
      </c>
      <c r="T4055" s="110" t="s">
        <v>998</v>
      </c>
      <c r="V4055" s="113" t="str">
        <f>IF(AND(I4055&gt;=10000,I4055&lt;=19900),"Praha",(IF(AND(I4055&gt;=25001,I4055&lt;=29501),"Středočeský kraj",(IF(AND(I4055&gt;=30100,I4055&lt;=34972),"Středočeský kraj",(IF(AND(I4055&gt;=35002,I4055&lt;=36271),"Karlovarský kraj",(IF(AND(I4055&gt;=37001,I4055&lt;=39201),"Jihočeský kraj",(IF(AND(I4055&gt;=39701,I4055&lt;=39901),"Jihočeský kraj",(IF(AND(I4055&gt;=39301,I4055&lt;=39601),"Kraj Vysočina",(IF(AND(I4055&gt;=58001,I4055&lt;=59501),"Kraj Vysočina",(IF(AND(I4055&gt;=67401,I4055&lt;=67602),"Kraj Vysočina",(IF(AND(I4055&gt;=40001,I4055&lt;=44101),"Ústecký kraj",(IF(AND(I4055&gt;=46001,I4055&lt;=47201),"Liberecký kraj",(IF(AND(I4055&gt;=51202,I4055&lt;=51401),"Liberecký kraj",(IF(AND(I4055&gt;=53002,I4055&lt;=53976),"Pardubický kraj",(IF(AND(I4055&gt;=56002,I4055&lt;=57201),"Pardubický kraj",(IF(AND(I4055&gt;=60200,I4055&lt;=67201),"Jihomoravský kraj",(IF(AND(I4055&gt;=67801,I4055&lt;=68501),"Jihomoravský kraj",(IF(AND(I4055&gt;=69002,I4055&lt;=69801),"Jihomoravský kraj",(IF(AND(I4055&gt;=68601,I4055&lt;=68801),"Zlínský kraj",(IF(AND(I4055&gt;=75501,I4055&lt;=76901),"Zlínský kraj",(IF(AND(I4055&gt;=70030,I4055&lt;=74901),"Moravskoslezský kraj",(IF(AND(I4055&gt;=75000,I4055&lt;=75368),"Olomoucký kraj",(IF(AND(I4055&gt;=77200,I4055&lt;=79862),"Olomoucký kraj",(IF(AND(I4055&gt;=50011,I4055&lt;=50301),"Královéhradecký kraj",(IF(AND(I4055&gt;=54301,I4055&lt;=54303),"Královéhradecký kraj","0")))))))))))))))))))))))))))))))))))))))))))))))</f>
        <v>Jihomoravský kraj</v>
      </c>
      <c r="AB4055" t="s">
        <v>998</v>
      </c>
      <c r="AD4055" t="s">
        <v>998</v>
      </c>
      <c r="AE4055" t="s">
        <v>998</v>
      </c>
      <c r="AF4055" t="s">
        <v>998</v>
      </c>
      <c r="AG4055" s="107">
        <v>0</v>
      </c>
      <c r="AH4055" s="107">
        <v>0</v>
      </c>
      <c r="AI4055" s="107">
        <v>0</v>
      </c>
      <c r="AJ4055" t="s">
        <v>1012</v>
      </c>
    </row>
    <row r="4056" spans="1:37" x14ac:dyDescent="0.45">
      <c r="A4056" t="s">
        <v>1270</v>
      </c>
      <c r="B4056" t="s">
        <v>18987</v>
      </c>
      <c r="C4056" t="s">
        <v>990</v>
      </c>
      <c r="D4056" t="s">
        <v>18988</v>
      </c>
      <c r="E4056" t="s">
        <v>992</v>
      </c>
      <c r="F4056" t="s">
        <v>2118</v>
      </c>
      <c r="G4056">
        <v>31</v>
      </c>
      <c r="H4056" t="s">
        <v>2639</v>
      </c>
      <c r="I4056">
        <v>68201</v>
      </c>
      <c r="K4056" t="s">
        <v>18989</v>
      </c>
      <c r="L4056" s="106">
        <v>38268</v>
      </c>
      <c r="M4056">
        <v>14616186</v>
      </c>
      <c r="N4056" t="s">
        <v>996</v>
      </c>
      <c r="O4056" t="s">
        <v>12</v>
      </c>
      <c r="P4056" t="s">
        <v>997</v>
      </c>
      <c r="R4056" s="109" t="str">
        <f>IF(OR(P4056="SB",Q4056="SB"),"SB",0)</f>
        <v>SB</v>
      </c>
      <c r="T4056" s="110" t="s">
        <v>998</v>
      </c>
      <c r="V4056" s="113" t="str">
        <f>IF(AND(I4056&gt;=10000,I4056&lt;=19900),"Praha",(IF(AND(I4056&gt;=25001,I4056&lt;=29501),"Středočeský kraj",(IF(AND(I4056&gt;=30100,I4056&lt;=34972),"Středočeský kraj",(IF(AND(I4056&gt;=35002,I4056&lt;=36271),"Karlovarský kraj",(IF(AND(I4056&gt;=37001,I4056&lt;=39201),"Jihočeský kraj",(IF(AND(I4056&gt;=39701,I4056&lt;=39901),"Jihočeský kraj",(IF(AND(I4056&gt;=39301,I4056&lt;=39601),"Kraj Vysočina",(IF(AND(I4056&gt;=58001,I4056&lt;=59501),"Kraj Vysočina",(IF(AND(I4056&gt;=67401,I4056&lt;=67602),"Kraj Vysočina",(IF(AND(I4056&gt;=40001,I4056&lt;=44101),"Ústecký kraj",(IF(AND(I4056&gt;=46001,I4056&lt;=47201),"Liberecký kraj",(IF(AND(I4056&gt;=51202,I4056&lt;=51401),"Liberecký kraj",(IF(AND(I4056&gt;=53002,I4056&lt;=53976),"Pardubický kraj",(IF(AND(I4056&gt;=56002,I4056&lt;=57201),"Pardubický kraj",(IF(AND(I4056&gt;=60200,I4056&lt;=67201),"Jihomoravský kraj",(IF(AND(I4056&gt;=67801,I4056&lt;=68501),"Jihomoravský kraj",(IF(AND(I4056&gt;=69002,I4056&lt;=69801),"Jihomoravský kraj",(IF(AND(I4056&gt;=68601,I4056&lt;=68801),"Zlínský kraj",(IF(AND(I4056&gt;=75501,I4056&lt;=76901),"Zlínský kraj",(IF(AND(I4056&gt;=70030,I4056&lt;=74901),"Moravskoslezský kraj",(IF(AND(I4056&gt;=75000,I4056&lt;=75368),"Olomoucký kraj",(IF(AND(I4056&gt;=77200,I4056&lt;=79862),"Olomoucký kraj",(IF(AND(I4056&gt;=50011,I4056&lt;=50301),"Královéhradecký kraj",(IF(AND(I4056&gt;=54301,I4056&lt;=54303),"Královéhradecký kraj","0")))))))))))))))))))))))))))))))))))))))))))))))</f>
        <v>Jihomoravský kraj</v>
      </c>
      <c r="AB4056" t="s">
        <v>998</v>
      </c>
      <c r="AD4056" t="s">
        <v>998</v>
      </c>
      <c r="AE4056" t="s">
        <v>998</v>
      </c>
      <c r="AF4056" t="s">
        <v>998</v>
      </c>
      <c r="AG4056" s="107">
        <v>300</v>
      </c>
      <c r="AH4056" s="107">
        <v>0</v>
      </c>
      <c r="AI4056" s="107">
        <v>0</v>
      </c>
      <c r="AJ4056" t="s">
        <v>999</v>
      </c>
      <c r="AK4056" s="106">
        <v>44924</v>
      </c>
    </row>
    <row r="4057" spans="1:37" x14ac:dyDescent="0.45">
      <c r="A4057" t="s">
        <v>1479</v>
      </c>
      <c r="B4057" t="s">
        <v>18987</v>
      </c>
      <c r="C4057" t="s">
        <v>990</v>
      </c>
      <c r="D4057" t="s">
        <v>18990</v>
      </c>
      <c r="E4057" t="s">
        <v>992</v>
      </c>
      <c r="F4057" t="s">
        <v>2118</v>
      </c>
      <c r="G4057">
        <v>31</v>
      </c>
      <c r="H4057" t="s">
        <v>2639</v>
      </c>
      <c r="I4057">
        <v>68201</v>
      </c>
      <c r="K4057" t="s">
        <v>18991</v>
      </c>
      <c r="L4057" s="106">
        <v>39681</v>
      </c>
      <c r="M4057">
        <v>14616287</v>
      </c>
      <c r="N4057" t="s">
        <v>996</v>
      </c>
      <c r="O4057" t="s">
        <v>12</v>
      </c>
      <c r="P4057" t="s">
        <v>997</v>
      </c>
      <c r="R4057" s="109" t="str">
        <f>IF(OR(P4057="SB",Q4057="SB"),"SB",0)</f>
        <v>SB</v>
      </c>
      <c r="T4057" s="110" t="s">
        <v>998</v>
      </c>
      <c r="V4057" s="113" t="str">
        <f>IF(AND(I4057&gt;=10000,I4057&lt;=19900),"Praha",(IF(AND(I4057&gt;=25001,I4057&lt;=29501),"Středočeský kraj",(IF(AND(I4057&gt;=30100,I4057&lt;=34972),"Středočeský kraj",(IF(AND(I4057&gt;=35002,I4057&lt;=36271),"Karlovarský kraj",(IF(AND(I4057&gt;=37001,I4057&lt;=39201),"Jihočeský kraj",(IF(AND(I4057&gt;=39701,I4057&lt;=39901),"Jihočeský kraj",(IF(AND(I4057&gt;=39301,I4057&lt;=39601),"Kraj Vysočina",(IF(AND(I4057&gt;=58001,I4057&lt;=59501),"Kraj Vysočina",(IF(AND(I4057&gt;=67401,I4057&lt;=67602),"Kraj Vysočina",(IF(AND(I4057&gt;=40001,I4057&lt;=44101),"Ústecký kraj",(IF(AND(I4057&gt;=46001,I4057&lt;=47201),"Liberecký kraj",(IF(AND(I4057&gt;=51202,I4057&lt;=51401),"Liberecký kraj",(IF(AND(I4057&gt;=53002,I4057&lt;=53976),"Pardubický kraj",(IF(AND(I4057&gt;=56002,I4057&lt;=57201),"Pardubický kraj",(IF(AND(I4057&gt;=60200,I4057&lt;=67201),"Jihomoravský kraj",(IF(AND(I4057&gt;=67801,I4057&lt;=68501),"Jihomoravský kraj",(IF(AND(I4057&gt;=69002,I4057&lt;=69801),"Jihomoravský kraj",(IF(AND(I4057&gt;=68601,I4057&lt;=68801),"Zlínský kraj",(IF(AND(I4057&gt;=75501,I4057&lt;=76901),"Zlínský kraj",(IF(AND(I4057&gt;=70030,I4057&lt;=74901),"Moravskoslezský kraj",(IF(AND(I4057&gt;=75000,I4057&lt;=75368),"Olomoucký kraj",(IF(AND(I4057&gt;=77200,I4057&lt;=79862),"Olomoucký kraj",(IF(AND(I4057&gt;=50011,I4057&lt;=50301),"Královéhradecký kraj",(IF(AND(I4057&gt;=54301,I4057&lt;=54303),"Královéhradecký kraj","0")))))))))))))))))))))))))))))))))))))))))))))))</f>
        <v>Jihomoravský kraj</v>
      </c>
      <c r="AB4057" t="s">
        <v>998</v>
      </c>
      <c r="AD4057" t="s">
        <v>998</v>
      </c>
      <c r="AE4057" t="s">
        <v>998</v>
      </c>
      <c r="AF4057" t="s">
        <v>998</v>
      </c>
      <c r="AG4057" s="107">
        <v>300</v>
      </c>
      <c r="AH4057" s="107">
        <v>0</v>
      </c>
      <c r="AI4057" s="107">
        <v>0</v>
      </c>
      <c r="AJ4057" t="s">
        <v>999</v>
      </c>
      <c r="AK4057" s="106">
        <v>44923</v>
      </c>
    </row>
    <row r="4058" spans="1:37" x14ac:dyDescent="0.45">
      <c r="A4058" t="s">
        <v>1084</v>
      </c>
      <c r="B4058" t="s">
        <v>19254</v>
      </c>
      <c r="C4058" t="s">
        <v>990</v>
      </c>
      <c r="D4058" t="s">
        <v>19255</v>
      </c>
      <c r="E4058" t="s">
        <v>992</v>
      </c>
      <c r="F4058" t="s">
        <v>3255</v>
      </c>
      <c r="G4058">
        <v>31</v>
      </c>
      <c r="H4058" t="s">
        <v>2639</v>
      </c>
      <c r="I4058">
        <v>68201</v>
      </c>
      <c r="K4058" t="s">
        <v>19256</v>
      </c>
      <c r="L4058" s="106">
        <v>39508</v>
      </c>
      <c r="M4058">
        <v>14590928</v>
      </c>
      <c r="N4058" t="s">
        <v>1144</v>
      </c>
      <c r="O4058" t="s">
        <v>12</v>
      </c>
      <c r="P4058" t="s">
        <v>997</v>
      </c>
      <c r="R4058" s="109" t="str">
        <f>IF(OR(P4058="SB",Q4058="SB"),"SB",0)</f>
        <v>SB</v>
      </c>
      <c r="T4058" s="110" t="s">
        <v>998</v>
      </c>
      <c r="V4058" s="113" t="str">
        <f>IF(AND(I4058&gt;=10000,I4058&lt;=19900),"Praha",(IF(AND(I4058&gt;=25001,I4058&lt;=29501),"Středočeský kraj",(IF(AND(I4058&gt;=30100,I4058&lt;=34972),"Středočeský kraj",(IF(AND(I4058&gt;=35002,I4058&lt;=36271),"Karlovarský kraj",(IF(AND(I4058&gt;=37001,I4058&lt;=39201),"Jihočeský kraj",(IF(AND(I4058&gt;=39701,I4058&lt;=39901),"Jihočeský kraj",(IF(AND(I4058&gt;=39301,I4058&lt;=39601),"Kraj Vysočina",(IF(AND(I4058&gt;=58001,I4058&lt;=59501),"Kraj Vysočina",(IF(AND(I4058&gt;=67401,I4058&lt;=67602),"Kraj Vysočina",(IF(AND(I4058&gt;=40001,I4058&lt;=44101),"Ústecký kraj",(IF(AND(I4058&gt;=46001,I4058&lt;=47201),"Liberecký kraj",(IF(AND(I4058&gt;=51202,I4058&lt;=51401),"Liberecký kraj",(IF(AND(I4058&gt;=53002,I4058&lt;=53976),"Pardubický kraj",(IF(AND(I4058&gt;=56002,I4058&lt;=57201),"Pardubický kraj",(IF(AND(I4058&gt;=60200,I4058&lt;=67201),"Jihomoravský kraj",(IF(AND(I4058&gt;=67801,I4058&lt;=68501),"Jihomoravský kraj",(IF(AND(I4058&gt;=69002,I4058&lt;=69801),"Jihomoravský kraj",(IF(AND(I4058&gt;=68601,I4058&lt;=68801),"Zlínský kraj",(IF(AND(I4058&gt;=75501,I4058&lt;=76901),"Zlínský kraj",(IF(AND(I4058&gt;=70030,I4058&lt;=74901),"Moravskoslezský kraj",(IF(AND(I4058&gt;=75000,I4058&lt;=75368),"Olomoucký kraj",(IF(AND(I4058&gt;=77200,I4058&lt;=79862),"Olomoucký kraj",(IF(AND(I4058&gt;=50011,I4058&lt;=50301),"Královéhradecký kraj",(IF(AND(I4058&gt;=54301,I4058&lt;=54303),"Královéhradecký kraj","0")))))))))))))))))))))))))))))))))))))))))))))))</f>
        <v>Jihomoravský kraj</v>
      </c>
      <c r="AB4058" t="s">
        <v>998</v>
      </c>
      <c r="AD4058" t="s">
        <v>998</v>
      </c>
      <c r="AE4058" t="s">
        <v>998</v>
      </c>
      <c r="AF4058" t="s">
        <v>998</v>
      </c>
      <c r="AG4058" s="107">
        <v>300</v>
      </c>
      <c r="AH4058" s="107">
        <v>0</v>
      </c>
      <c r="AI4058" s="107">
        <v>0</v>
      </c>
      <c r="AJ4058" t="s">
        <v>999</v>
      </c>
      <c r="AK4058" s="106">
        <v>44877</v>
      </c>
    </row>
    <row r="4059" spans="1:37" x14ac:dyDescent="0.45">
      <c r="A4059" t="s">
        <v>1411</v>
      </c>
      <c r="B4059" t="s">
        <v>4538</v>
      </c>
      <c r="C4059" t="s">
        <v>990</v>
      </c>
      <c r="D4059" t="s">
        <v>4540</v>
      </c>
      <c r="E4059" t="s">
        <v>992</v>
      </c>
      <c r="F4059" t="s">
        <v>2010</v>
      </c>
      <c r="G4059">
        <v>109</v>
      </c>
      <c r="H4059" t="s">
        <v>2639</v>
      </c>
      <c r="I4059">
        <v>68201</v>
      </c>
      <c r="K4059" t="s">
        <v>4541</v>
      </c>
      <c r="L4059" s="106">
        <v>40614</v>
      </c>
      <c r="M4059">
        <v>14581733</v>
      </c>
      <c r="N4059" t="s">
        <v>1144</v>
      </c>
      <c r="O4059" t="s">
        <v>12</v>
      </c>
      <c r="P4059" t="s">
        <v>997</v>
      </c>
      <c r="R4059" s="109" t="str">
        <f>IF(OR(P4059="SB",Q4059="SB"),"SB",0)</f>
        <v>SB</v>
      </c>
      <c r="V4059" s="113" t="str">
        <f>IF(AND(I4059&gt;=10000,I4059&lt;=19900),"Praha",(IF(AND(I4059&gt;=25001,I4059&lt;=29501),"Středočeský kraj",(IF(AND(I4059&gt;=30100,I4059&lt;=34972),"Středočeský kraj",(IF(AND(I4059&gt;=35002,I4059&lt;=36271),"Karlovarský kraj",(IF(AND(I4059&gt;=37001,I4059&lt;=39201),"Jihočeský kraj",(IF(AND(I4059&gt;=39701,I4059&lt;=39901),"Jihočeský kraj",(IF(AND(I4059&gt;=39301,I4059&lt;=39601),"Kraj Vysočina",(IF(AND(I4059&gt;=58001,I4059&lt;=59501),"Kraj Vysočina",(IF(AND(I4059&gt;=67401,I4059&lt;=67602),"Kraj Vysočina",(IF(AND(I4059&gt;=40001,I4059&lt;=44101),"Ústecký kraj",(IF(AND(I4059&gt;=46001,I4059&lt;=47201),"Liberecký kraj",(IF(AND(I4059&gt;=51202,I4059&lt;=51401),"Liberecký kraj",(IF(AND(I4059&gt;=53002,I4059&lt;=53976),"Pardubický kraj",(IF(AND(I4059&gt;=56002,I4059&lt;=57201),"Pardubický kraj",(IF(AND(I4059&gt;=60200,I4059&lt;=67201),"Jihomoravský kraj",(IF(AND(I4059&gt;=67801,I4059&lt;=68501),"Jihomoravský kraj",(IF(AND(I4059&gt;=69002,I4059&lt;=69801),"Jihomoravský kraj",(IF(AND(I4059&gt;=68601,I4059&lt;=68801),"Zlínský kraj",(IF(AND(I4059&gt;=75501,I4059&lt;=76901),"Zlínský kraj",(IF(AND(I4059&gt;=70030,I4059&lt;=74901),"Moravskoslezský kraj",(IF(AND(I4059&gt;=75000,I4059&lt;=75368),"Olomoucký kraj",(IF(AND(I4059&gt;=77200,I4059&lt;=79862),"Olomoucký kraj",(IF(AND(I4059&gt;=50011,I4059&lt;=50301),"Královéhradecký kraj",(IF(AND(I4059&gt;=54301,I4059&lt;=54303),"Královéhradecký kraj","0")))))))))))))))))))))))))))))))))))))))))))))))</f>
        <v>Jihomoravský kraj</v>
      </c>
      <c r="AD4059" t="s">
        <v>998</v>
      </c>
      <c r="AE4059" t="s">
        <v>998</v>
      </c>
      <c r="AF4059" t="s">
        <v>998</v>
      </c>
      <c r="AG4059" s="107">
        <v>300</v>
      </c>
      <c r="AH4059" s="107">
        <v>0</v>
      </c>
      <c r="AI4059" s="107">
        <v>0</v>
      </c>
      <c r="AJ4059" t="s">
        <v>999</v>
      </c>
      <c r="AK4059" s="106">
        <v>44877</v>
      </c>
    </row>
    <row r="4060" spans="1:37" x14ac:dyDescent="0.45">
      <c r="A4060" t="s">
        <v>1694</v>
      </c>
      <c r="B4060" t="s">
        <v>12228</v>
      </c>
      <c r="C4060" t="s">
        <v>1002</v>
      </c>
      <c r="D4060" t="s">
        <v>14486</v>
      </c>
      <c r="E4060" t="s">
        <v>992</v>
      </c>
      <c r="F4060" t="s">
        <v>11671</v>
      </c>
      <c r="G4060">
        <v>150</v>
      </c>
      <c r="H4060" t="s">
        <v>2639</v>
      </c>
      <c r="I4060">
        <v>68201</v>
      </c>
      <c r="K4060" t="s">
        <v>14487</v>
      </c>
      <c r="L4060" s="106">
        <v>39250</v>
      </c>
      <c r="M4060">
        <v>14755727</v>
      </c>
      <c r="N4060" t="s">
        <v>996</v>
      </c>
      <c r="O4060" t="s">
        <v>12</v>
      </c>
      <c r="P4060" t="s">
        <v>997</v>
      </c>
      <c r="R4060" s="109" t="str">
        <f>IF(OR(P4060="SB",Q4060="SB"),"SB",0)</f>
        <v>SB</v>
      </c>
      <c r="V4060" s="113" t="str">
        <f>IF(AND(I4060&gt;=10000,I4060&lt;=19900),"Praha",(IF(AND(I4060&gt;=25001,I4060&lt;=29501),"Středočeský kraj",(IF(AND(I4060&gt;=30100,I4060&lt;=34972),"Středočeský kraj",(IF(AND(I4060&gt;=35002,I4060&lt;=36271),"Karlovarský kraj",(IF(AND(I4060&gt;=37001,I4060&lt;=39201),"Jihočeský kraj",(IF(AND(I4060&gt;=39701,I4060&lt;=39901),"Jihočeský kraj",(IF(AND(I4060&gt;=39301,I4060&lt;=39601),"Kraj Vysočina",(IF(AND(I4060&gt;=58001,I4060&lt;=59501),"Kraj Vysočina",(IF(AND(I4060&gt;=67401,I4060&lt;=67602),"Kraj Vysočina",(IF(AND(I4060&gt;=40001,I4060&lt;=44101),"Ústecký kraj",(IF(AND(I4060&gt;=46001,I4060&lt;=47201),"Liberecký kraj",(IF(AND(I4060&gt;=51202,I4060&lt;=51401),"Liberecký kraj",(IF(AND(I4060&gt;=53002,I4060&lt;=53976),"Pardubický kraj",(IF(AND(I4060&gt;=56002,I4060&lt;=57201),"Pardubický kraj",(IF(AND(I4060&gt;=60200,I4060&lt;=67201),"Jihomoravský kraj",(IF(AND(I4060&gt;=67801,I4060&lt;=68501),"Jihomoravský kraj",(IF(AND(I4060&gt;=69002,I4060&lt;=69801),"Jihomoravský kraj",(IF(AND(I4060&gt;=68601,I4060&lt;=68801),"Zlínský kraj",(IF(AND(I4060&gt;=75501,I4060&lt;=76901),"Zlínský kraj",(IF(AND(I4060&gt;=70030,I4060&lt;=74901),"Moravskoslezský kraj",(IF(AND(I4060&gt;=75000,I4060&lt;=75368),"Olomoucký kraj",(IF(AND(I4060&gt;=77200,I4060&lt;=79862),"Olomoucký kraj",(IF(AND(I4060&gt;=50011,I4060&lt;=50301),"Královéhradecký kraj",(IF(AND(I4060&gt;=54301,I4060&lt;=54303),"Královéhradecký kraj","0")))))))))))))))))))))))))))))))))))))))))))))))</f>
        <v>Jihomoravský kraj</v>
      </c>
      <c r="AD4060" t="s">
        <v>998</v>
      </c>
      <c r="AE4060" t="s">
        <v>998</v>
      </c>
      <c r="AF4060" t="s">
        <v>998</v>
      </c>
      <c r="AG4060" s="107">
        <v>300</v>
      </c>
      <c r="AH4060" s="107">
        <v>0</v>
      </c>
      <c r="AI4060" s="107">
        <v>0</v>
      </c>
      <c r="AJ4060" t="s">
        <v>999</v>
      </c>
      <c r="AK4060" s="106">
        <v>44923</v>
      </c>
    </row>
    <row r="4061" spans="1:37" x14ac:dyDescent="0.45">
      <c r="A4061" t="s">
        <v>4416</v>
      </c>
      <c r="B4061" t="s">
        <v>4417</v>
      </c>
      <c r="C4061" t="s">
        <v>1002</v>
      </c>
      <c r="D4061" t="s">
        <v>4418</v>
      </c>
      <c r="E4061" t="s">
        <v>992</v>
      </c>
      <c r="F4061" t="s">
        <v>2518</v>
      </c>
      <c r="G4061">
        <v>23</v>
      </c>
      <c r="H4061" t="s">
        <v>2518</v>
      </c>
      <c r="I4061">
        <v>68301</v>
      </c>
      <c r="K4061" t="s">
        <v>4419</v>
      </c>
      <c r="L4061" s="106">
        <v>41157</v>
      </c>
      <c r="M4061">
        <v>14735923</v>
      </c>
      <c r="N4061" t="s">
        <v>996</v>
      </c>
      <c r="O4061" t="s">
        <v>12</v>
      </c>
      <c r="P4061" t="s">
        <v>997</v>
      </c>
      <c r="R4061" s="109" t="str">
        <f>IF(OR(P4061="SB",Q4061="SB"),"SB",0)</f>
        <v>SB</v>
      </c>
      <c r="T4061" s="110" t="s">
        <v>998</v>
      </c>
      <c r="V4061" s="113" t="str">
        <f>IF(AND(I4061&gt;=10000,I4061&lt;=19900),"Praha",(IF(AND(I4061&gt;=25001,I4061&lt;=29501),"Středočeský kraj",(IF(AND(I4061&gt;=30100,I4061&lt;=34972),"Středočeský kraj",(IF(AND(I4061&gt;=35002,I4061&lt;=36271),"Karlovarský kraj",(IF(AND(I4061&gt;=37001,I4061&lt;=39201),"Jihočeský kraj",(IF(AND(I4061&gt;=39701,I4061&lt;=39901),"Jihočeský kraj",(IF(AND(I4061&gt;=39301,I4061&lt;=39601),"Kraj Vysočina",(IF(AND(I4061&gt;=58001,I4061&lt;=59501),"Kraj Vysočina",(IF(AND(I4061&gt;=67401,I4061&lt;=67602),"Kraj Vysočina",(IF(AND(I4061&gt;=40001,I4061&lt;=44101),"Ústecký kraj",(IF(AND(I4061&gt;=46001,I4061&lt;=47201),"Liberecký kraj",(IF(AND(I4061&gt;=51202,I4061&lt;=51401),"Liberecký kraj",(IF(AND(I4061&gt;=53002,I4061&lt;=53976),"Pardubický kraj",(IF(AND(I4061&gt;=56002,I4061&lt;=57201),"Pardubický kraj",(IF(AND(I4061&gt;=60200,I4061&lt;=67201),"Jihomoravský kraj",(IF(AND(I4061&gt;=67801,I4061&lt;=68501),"Jihomoravský kraj",(IF(AND(I4061&gt;=69002,I4061&lt;=69801),"Jihomoravský kraj",(IF(AND(I4061&gt;=68601,I4061&lt;=68801),"Zlínský kraj",(IF(AND(I4061&gt;=75501,I4061&lt;=76901),"Zlínský kraj",(IF(AND(I4061&gt;=70030,I4061&lt;=74901),"Moravskoslezský kraj",(IF(AND(I4061&gt;=75000,I4061&lt;=75368),"Olomoucký kraj",(IF(AND(I4061&gt;=77200,I4061&lt;=79862),"Olomoucký kraj",(IF(AND(I4061&gt;=50011,I4061&lt;=50301),"Královéhradecký kraj",(IF(AND(I4061&gt;=54301,I4061&lt;=54303),"Královéhradecký kraj","0")))))))))))))))))))))))))))))))))))))))))))))))</f>
        <v>Jihomoravský kraj</v>
      </c>
      <c r="AB4061" t="s">
        <v>998</v>
      </c>
      <c r="AD4061" t="s">
        <v>998</v>
      </c>
      <c r="AE4061" t="s">
        <v>998</v>
      </c>
      <c r="AF4061" t="s">
        <v>998</v>
      </c>
      <c r="AG4061" s="107">
        <v>300</v>
      </c>
      <c r="AH4061" s="107">
        <v>0</v>
      </c>
      <c r="AI4061" s="107">
        <v>0</v>
      </c>
      <c r="AJ4061" t="s">
        <v>999</v>
      </c>
      <c r="AK4061" s="106">
        <v>44923</v>
      </c>
    </row>
    <row r="4062" spans="1:37" x14ac:dyDescent="0.45">
      <c r="A4062" t="s">
        <v>1413</v>
      </c>
      <c r="B4062" t="s">
        <v>12849</v>
      </c>
      <c r="C4062" t="s">
        <v>1002</v>
      </c>
      <c r="D4062" t="s">
        <v>12850</v>
      </c>
      <c r="E4062" t="s">
        <v>992</v>
      </c>
      <c r="F4062" t="s">
        <v>12851</v>
      </c>
      <c r="G4062">
        <v>9</v>
      </c>
      <c r="H4062" t="s">
        <v>1005</v>
      </c>
      <c r="I4062">
        <v>68301</v>
      </c>
      <c r="K4062" t="s">
        <v>12852</v>
      </c>
      <c r="L4062" s="106">
        <v>37871</v>
      </c>
      <c r="M4062">
        <v>14637509</v>
      </c>
      <c r="N4062" t="s">
        <v>996</v>
      </c>
      <c r="O4062" t="s">
        <v>12</v>
      </c>
      <c r="P4062" t="s">
        <v>997</v>
      </c>
      <c r="R4062" s="109" t="str">
        <f>IF(OR(P4062="SB",Q4062="SB"),"SB",0)</f>
        <v>SB</v>
      </c>
      <c r="T4062" s="110" t="s">
        <v>998</v>
      </c>
      <c r="V4062" s="113" t="str">
        <f>IF(AND(I4062&gt;=10000,I4062&lt;=19900),"Praha",(IF(AND(I4062&gt;=25001,I4062&lt;=29501),"Středočeský kraj",(IF(AND(I4062&gt;=30100,I4062&lt;=34972),"Středočeský kraj",(IF(AND(I4062&gt;=35002,I4062&lt;=36271),"Karlovarský kraj",(IF(AND(I4062&gt;=37001,I4062&lt;=39201),"Jihočeský kraj",(IF(AND(I4062&gt;=39701,I4062&lt;=39901),"Jihočeský kraj",(IF(AND(I4062&gt;=39301,I4062&lt;=39601),"Kraj Vysočina",(IF(AND(I4062&gt;=58001,I4062&lt;=59501),"Kraj Vysočina",(IF(AND(I4062&gt;=67401,I4062&lt;=67602),"Kraj Vysočina",(IF(AND(I4062&gt;=40001,I4062&lt;=44101),"Ústecký kraj",(IF(AND(I4062&gt;=46001,I4062&lt;=47201),"Liberecký kraj",(IF(AND(I4062&gt;=51202,I4062&lt;=51401),"Liberecký kraj",(IF(AND(I4062&gt;=53002,I4062&lt;=53976),"Pardubický kraj",(IF(AND(I4062&gt;=56002,I4062&lt;=57201),"Pardubický kraj",(IF(AND(I4062&gt;=60200,I4062&lt;=67201),"Jihomoravský kraj",(IF(AND(I4062&gt;=67801,I4062&lt;=68501),"Jihomoravský kraj",(IF(AND(I4062&gt;=69002,I4062&lt;=69801),"Jihomoravský kraj",(IF(AND(I4062&gt;=68601,I4062&lt;=68801),"Zlínský kraj",(IF(AND(I4062&gt;=75501,I4062&lt;=76901),"Zlínský kraj",(IF(AND(I4062&gt;=70030,I4062&lt;=74901),"Moravskoslezský kraj",(IF(AND(I4062&gt;=75000,I4062&lt;=75368),"Olomoucký kraj",(IF(AND(I4062&gt;=77200,I4062&lt;=79862),"Olomoucký kraj",(IF(AND(I4062&gt;=50011,I4062&lt;=50301),"Královéhradecký kraj",(IF(AND(I4062&gt;=54301,I4062&lt;=54303),"Královéhradecký kraj","0")))))))))))))))))))))))))))))))))))))))))))))))</f>
        <v>Jihomoravský kraj</v>
      </c>
      <c r="AB4062" t="s">
        <v>998</v>
      </c>
      <c r="AD4062" t="s">
        <v>998</v>
      </c>
      <c r="AE4062" t="s">
        <v>998</v>
      </c>
      <c r="AF4062" t="s">
        <v>998</v>
      </c>
      <c r="AG4062" s="107">
        <v>300</v>
      </c>
      <c r="AH4062" s="107">
        <v>0</v>
      </c>
      <c r="AI4062" s="107">
        <v>0</v>
      </c>
      <c r="AJ4062" t="s">
        <v>999</v>
      </c>
      <c r="AK4062" s="106">
        <v>44924</v>
      </c>
    </row>
    <row r="4063" spans="1:37" x14ac:dyDescent="0.45">
      <c r="A4063" t="s">
        <v>1201</v>
      </c>
      <c r="B4063" t="s">
        <v>14825</v>
      </c>
      <c r="C4063" t="s">
        <v>1002</v>
      </c>
      <c r="D4063" t="s">
        <v>14826</v>
      </c>
      <c r="E4063" t="s">
        <v>992</v>
      </c>
      <c r="F4063" t="s">
        <v>14827</v>
      </c>
      <c r="G4063">
        <v>336</v>
      </c>
      <c r="H4063" t="s">
        <v>14827</v>
      </c>
      <c r="I4063">
        <v>68301</v>
      </c>
      <c r="K4063" t="s">
        <v>14828</v>
      </c>
      <c r="L4063" s="106">
        <v>39380</v>
      </c>
      <c r="M4063">
        <v>14653067</v>
      </c>
      <c r="N4063" t="s">
        <v>996</v>
      </c>
      <c r="O4063" t="s">
        <v>12</v>
      </c>
      <c r="P4063" t="s">
        <v>997</v>
      </c>
      <c r="R4063" s="109" t="str">
        <f>IF(OR(P4063="SB",Q4063="SB"),"SB",0)</f>
        <v>SB</v>
      </c>
      <c r="T4063" s="110" t="s">
        <v>998</v>
      </c>
      <c r="V4063" s="113" t="str">
        <f>IF(AND(I4063&gt;=10000,I4063&lt;=19900),"Praha",(IF(AND(I4063&gt;=25001,I4063&lt;=29501),"Středočeský kraj",(IF(AND(I4063&gt;=30100,I4063&lt;=34972),"Středočeský kraj",(IF(AND(I4063&gt;=35002,I4063&lt;=36271),"Karlovarský kraj",(IF(AND(I4063&gt;=37001,I4063&lt;=39201),"Jihočeský kraj",(IF(AND(I4063&gt;=39701,I4063&lt;=39901),"Jihočeský kraj",(IF(AND(I4063&gt;=39301,I4063&lt;=39601),"Kraj Vysočina",(IF(AND(I4063&gt;=58001,I4063&lt;=59501),"Kraj Vysočina",(IF(AND(I4063&gt;=67401,I4063&lt;=67602),"Kraj Vysočina",(IF(AND(I4063&gt;=40001,I4063&lt;=44101),"Ústecký kraj",(IF(AND(I4063&gt;=46001,I4063&lt;=47201),"Liberecký kraj",(IF(AND(I4063&gt;=51202,I4063&lt;=51401),"Liberecký kraj",(IF(AND(I4063&gt;=53002,I4063&lt;=53976),"Pardubický kraj",(IF(AND(I4063&gt;=56002,I4063&lt;=57201),"Pardubický kraj",(IF(AND(I4063&gt;=60200,I4063&lt;=67201),"Jihomoravský kraj",(IF(AND(I4063&gt;=67801,I4063&lt;=68501),"Jihomoravský kraj",(IF(AND(I4063&gt;=69002,I4063&lt;=69801),"Jihomoravský kraj",(IF(AND(I4063&gt;=68601,I4063&lt;=68801),"Zlínský kraj",(IF(AND(I4063&gt;=75501,I4063&lt;=76901),"Zlínský kraj",(IF(AND(I4063&gt;=70030,I4063&lt;=74901),"Moravskoslezský kraj",(IF(AND(I4063&gt;=75000,I4063&lt;=75368),"Olomoucký kraj",(IF(AND(I4063&gt;=77200,I4063&lt;=79862),"Olomoucký kraj",(IF(AND(I4063&gt;=50011,I4063&lt;=50301),"Královéhradecký kraj",(IF(AND(I4063&gt;=54301,I4063&lt;=54303),"Královéhradecký kraj","0")))))))))))))))))))))))))))))))))))))))))))))))</f>
        <v>Jihomoravský kraj</v>
      </c>
      <c r="AB4063" t="s">
        <v>998</v>
      </c>
      <c r="AD4063" t="s">
        <v>998</v>
      </c>
      <c r="AE4063" t="s">
        <v>998</v>
      </c>
      <c r="AF4063" t="s">
        <v>998</v>
      </c>
      <c r="AG4063" s="107">
        <v>300</v>
      </c>
      <c r="AH4063" s="107">
        <v>0</v>
      </c>
      <c r="AI4063" s="107">
        <v>0</v>
      </c>
      <c r="AJ4063" t="s">
        <v>999</v>
      </c>
      <c r="AK4063" s="106">
        <v>44923</v>
      </c>
    </row>
    <row r="4064" spans="1:37" x14ac:dyDescent="0.45">
      <c r="A4064" t="s">
        <v>1821</v>
      </c>
      <c r="B4064" t="s">
        <v>7956</v>
      </c>
      <c r="C4064" t="s">
        <v>1002</v>
      </c>
      <c r="D4064" t="s">
        <v>7957</v>
      </c>
      <c r="E4064" t="s">
        <v>992</v>
      </c>
      <c r="F4064" t="s">
        <v>7958</v>
      </c>
      <c r="G4064">
        <v>169</v>
      </c>
      <c r="H4064" t="s">
        <v>7959</v>
      </c>
      <c r="I4064">
        <v>68305</v>
      </c>
      <c r="K4064" t="s">
        <v>7960</v>
      </c>
      <c r="L4064" s="106">
        <v>41283</v>
      </c>
      <c r="M4064">
        <v>14754010</v>
      </c>
      <c r="N4064" t="s">
        <v>996</v>
      </c>
      <c r="O4064" t="s">
        <v>12</v>
      </c>
      <c r="P4064" t="s">
        <v>997</v>
      </c>
      <c r="R4064" s="109" t="str">
        <f>IF(OR(P4064="SB",Q4064="SB"),"SB",0)</f>
        <v>SB</v>
      </c>
      <c r="T4064" s="110" t="s">
        <v>998</v>
      </c>
      <c r="V4064" s="113" t="str">
        <f>IF(AND(I4064&gt;=10000,I4064&lt;=19900),"Praha",(IF(AND(I4064&gt;=25001,I4064&lt;=29501),"Středočeský kraj",(IF(AND(I4064&gt;=30100,I4064&lt;=34972),"Středočeský kraj",(IF(AND(I4064&gt;=35002,I4064&lt;=36271),"Karlovarský kraj",(IF(AND(I4064&gt;=37001,I4064&lt;=39201),"Jihočeský kraj",(IF(AND(I4064&gt;=39701,I4064&lt;=39901),"Jihočeský kraj",(IF(AND(I4064&gt;=39301,I4064&lt;=39601),"Kraj Vysočina",(IF(AND(I4064&gt;=58001,I4064&lt;=59501),"Kraj Vysočina",(IF(AND(I4064&gt;=67401,I4064&lt;=67602),"Kraj Vysočina",(IF(AND(I4064&gt;=40001,I4064&lt;=44101),"Ústecký kraj",(IF(AND(I4064&gt;=46001,I4064&lt;=47201),"Liberecký kraj",(IF(AND(I4064&gt;=51202,I4064&lt;=51401),"Liberecký kraj",(IF(AND(I4064&gt;=53002,I4064&lt;=53976),"Pardubický kraj",(IF(AND(I4064&gt;=56002,I4064&lt;=57201),"Pardubický kraj",(IF(AND(I4064&gt;=60200,I4064&lt;=67201),"Jihomoravský kraj",(IF(AND(I4064&gt;=67801,I4064&lt;=68501),"Jihomoravský kraj",(IF(AND(I4064&gt;=69002,I4064&lt;=69801),"Jihomoravský kraj",(IF(AND(I4064&gt;=68601,I4064&lt;=68801),"Zlínský kraj",(IF(AND(I4064&gt;=75501,I4064&lt;=76901),"Zlínský kraj",(IF(AND(I4064&gt;=70030,I4064&lt;=74901),"Moravskoslezský kraj",(IF(AND(I4064&gt;=75000,I4064&lt;=75368),"Olomoucký kraj",(IF(AND(I4064&gt;=77200,I4064&lt;=79862),"Olomoucký kraj",(IF(AND(I4064&gt;=50011,I4064&lt;=50301),"Královéhradecký kraj",(IF(AND(I4064&gt;=54301,I4064&lt;=54303),"Královéhradecký kraj","0")))))))))))))))))))))))))))))))))))))))))))))))</f>
        <v>Jihomoravský kraj</v>
      </c>
      <c r="AB4064" t="s">
        <v>998</v>
      </c>
      <c r="AD4064" t="s">
        <v>998</v>
      </c>
      <c r="AE4064" t="s">
        <v>998</v>
      </c>
      <c r="AF4064" t="s">
        <v>998</v>
      </c>
      <c r="AG4064" s="107">
        <v>300</v>
      </c>
      <c r="AH4064" s="107">
        <v>0</v>
      </c>
      <c r="AI4064" s="107">
        <v>0</v>
      </c>
      <c r="AJ4064" t="s">
        <v>999</v>
      </c>
      <c r="AK4064" s="106">
        <v>44923</v>
      </c>
    </row>
    <row r="4065" spans="1:37" x14ac:dyDescent="0.45">
      <c r="A4065" t="s">
        <v>1058</v>
      </c>
      <c r="B4065" t="s">
        <v>12529</v>
      </c>
      <c r="C4065" t="s">
        <v>1002</v>
      </c>
      <c r="D4065" t="s">
        <v>12530</v>
      </c>
      <c r="E4065" t="s">
        <v>992</v>
      </c>
      <c r="F4065" t="s">
        <v>7959</v>
      </c>
      <c r="G4065">
        <v>310</v>
      </c>
      <c r="H4065" t="s">
        <v>7959</v>
      </c>
      <c r="I4065">
        <v>68305</v>
      </c>
      <c r="K4065" t="s">
        <v>12531</v>
      </c>
      <c r="L4065" s="106">
        <v>28986</v>
      </c>
      <c r="M4065">
        <v>14753808</v>
      </c>
      <c r="N4065" t="s">
        <v>996</v>
      </c>
      <c r="O4065" t="s">
        <v>12</v>
      </c>
      <c r="P4065" t="s">
        <v>997</v>
      </c>
      <c r="R4065" s="109" t="str">
        <f>IF(OR(P4065="SB",Q4065="SB"),"SB",0)</f>
        <v>SB</v>
      </c>
      <c r="T4065" s="110" t="s">
        <v>998</v>
      </c>
      <c r="V4065" s="113" t="str">
        <f>IF(AND(I4065&gt;=10000,I4065&lt;=19900),"Praha",(IF(AND(I4065&gt;=25001,I4065&lt;=29501),"Středočeský kraj",(IF(AND(I4065&gt;=30100,I4065&lt;=34972),"Středočeský kraj",(IF(AND(I4065&gt;=35002,I4065&lt;=36271),"Karlovarský kraj",(IF(AND(I4065&gt;=37001,I4065&lt;=39201),"Jihočeský kraj",(IF(AND(I4065&gt;=39701,I4065&lt;=39901),"Jihočeský kraj",(IF(AND(I4065&gt;=39301,I4065&lt;=39601),"Kraj Vysočina",(IF(AND(I4065&gt;=58001,I4065&lt;=59501),"Kraj Vysočina",(IF(AND(I4065&gt;=67401,I4065&lt;=67602),"Kraj Vysočina",(IF(AND(I4065&gt;=40001,I4065&lt;=44101),"Ústecký kraj",(IF(AND(I4065&gt;=46001,I4065&lt;=47201),"Liberecký kraj",(IF(AND(I4065&gt;=51202,I4065&lt;=51401),"Liberecký kraj",(IF(AND(I4065&gt;=53002,I4065&lt;=53976),"Pardubický kraj",(IF(AND(I4065&gt;=56002,I4065&lt;=57201),"Pardubický kraj",(IF(AND(I4065&gt;=60200,I4065&lt;=67201),"Jihomoravský kraj",(IF(AND(I4065&gt;=67801,I4065&lt;=68501),"Jihomoravský kraj",(IF(AND(I4065&gt;=69002,I4065&lt;=69801),"Jihomoravský kraj",(IF(AND(I4065&gt;=68601,I4065&lt;=68801),"Zlínský kraj",(IF(AND(I4065&gt;=75501,I4065&lt;=76901),"Zlínský kraj",(IF(AND(I4065&gt;=70030,I4065&lt;=74901),"Moravskoslezský kraj",(IF(AND(I4065&gt;=75000,I4065&lt;=75368),"Olomoucký kraj",(IF(AND(I4065&gt;=77200,I4065&lt;=79862),"Olomoucký kraj",(IF(AND(I4065&gt;=50011,I4065&lt;=50301),"Královéhradecký kraj",(IF(AND(I4065&gt;=54301,I4065&lt;=54303),"Královéhradecký kraj","0")))))))))))))))))))))))))))))))))))))))))))))))</f>
        <v>Jihomoravský kraj</v>
      </c>
      <c r="AB4065" t="s">
        <v>998</v>
      </c>
      <c r="AD4065" t="s">
        <v>998</v>
      </c>
      <c r="AE4065" t="s">
        <v>998</v>
      </c>
      <c r="AF4065" t="s">
        <v>998</v>
      </c>
      <c r="AG4065" s="107">
        <v>0</v>
      </c>
      <c r="AH4065" s="107">
        <v>0</v>
      </c>
      <c r="AI4065" s="107">
        <v>0</v>
      </c>
      <c r="AJ4065" t="s">
        <v>1012</v>
      </c>
    </row>
    <row r="4066" spans="1:37" x14ac:dyDescent="0.45">
      <c r="A4066" t="s">
        <v>1687</v>
      </c>
      <c r="B4066" t="s">
        <v>16927</v>
      </c>
      <c r="C4066" t="s">
        <v>1002</v>
      </c>
      <c r="D4066" t="s">
        <v>16928</v>
      </c>
      <c r="E4066" t="s">
        <v>992</v>
      </c>
      <c r="F4066" t="s">
        <v>7293</v>
      </c>
      <c r="G4066">
        <v>107</v>
      </c>
      <c r="H4066" t="s">
        <v>7293</v>
      </c>
      <c r="I4066">
        <v>68321</v>
      </c>
      <c r="K4066" t="s">
        <v>16929</v>
      </c>
      <c r="L4066" s="106">
        <v>36348</v>
      </c>
      <c r="M4066">
        <v>14614469</v>
      </c>
      <c r="N4066" t="s">
        <v>996</v>
      </c>
      <c r="O4066" t="s">
        <v>12</v>
      </c>
      <c r="P4066" t="s">
        <v>997</v>
      </c>
      <c r="R4066" s="109" t="str">
        <f>IF(OR(P4066="SB",Q4066="SB"),"SB",0)</f>
        <v>SB</v>
      </c>
      <c r="V4066" s="113" t="str">
        <f>IF(AND(I4066&gt;=10000,I4066&lt;=19900),"Praha",(IF(AND(I4066&gt;=25001,I4066&lt;=29501),"Středočeský kraj",(IF(AND(I4066&gt;=30100,I4066&lt;=34972),"Středočeský kraj",(IF(AND(I4066&gt;=35002,I4066&lt;=36271),"Karlovarský kraj",(IF(AND(I4066&gt;=37001,I4066&lt;=39201),"Jihočeský kraj",(IF(AND(I4066&gt;=39701,I4066&lt;=39901),"Jihočeský kraj",(IF(AND(I4066&gt;=39301,I4066&lt;=39601),"Kraj Vysočina",(IF(AND(I4066&gt;=58001,I4066&lt;=59501),"Kraj Vysočina",(IF(AND(I4066&gt;=67401,I4066&lt;=67602),"Kraj Vysočina",(IF(AND(I4066&gt;=40001,I4066&lt;=44101),"Ústecký kraj",(IF(AND(I4066&gt;=46001,I4066&lt;=47201),"Liberecký kraj",(IF(AND(I4066&gt;=51202,I4066&lt;=51401),"Liberecký kraj",(IF(AND(I4066&gt;=53002,I4066&lt;=53976),"Pardubický kraj",(IF(AND(I4066&gt;=56002,I4066&lt;=57201),"Pardubický kraj",(IF(AND(I4066&gt;=60200,I4066&lt;=67201),"Jihomoravský kraj",(IF(AND(I4066&gt;=67801,I4066&lt;=68501),"Jihomoravský kraj",(IF(AND(I4066&gt;=69002,I4066&lt;=69801),"Jihomoravský kraj",(IF(AND(I4066&gt;=68601,I4066&lt;=68801),"Zlínský kraj",(IF(AND(I4066&gt;=75501,I4066&lt;=76901),"Zlínský kraj",(IF(AND(I4066&gt;=70030,I4066&lt;=74901),"Moravskoslezský kraj",(IF(AND(I4066&gt;=75000,I4066&lt;=75368),"Olomoucký kraj",(IF(AND(I4066&gt;=77200,I4066&lt;=79862),"Olomoucký kraj",(IF(AND(I4066&gt;=50011,I4066&lt;=50301),"Královéhradecký kraj",(IF(AND(I4066&gt;=54301,I4066&lt;=54303),"Královéhradecký kraj","0")))))))))))))))))))))))))))))))))))))))))))))))</f>
        <v>Jihomoravský kraj</v>
      </c>
      <c r="AD4066" t="s">
        <v>998</v>
      </c>
      <c r="AE4066" t="s">
        <v>998</v>
      </c>
      <c r="AF4066" t="s">
        <v>998</v>
      </c>
      <c r="AG4066" s="107">
        <v>300</v>
      </c>
      <c r="AH4066" s="107">
        <v>0</v>
      </c>
      <c r="AI4066" s="107">
        <v>0</v>
      </c>
      <c r="AJ4066" t="s">
        <v>999</v>
      </c>
      <c r="AK4066" s="106">
        <v>44924</v>
      </c>
    </row>
    <row r="4067" spans="1:37" x14ac:dyDescent="0.45">
      <c r="A4067" t="s">
        <v>1169</v>
      </c>
      <c r="B4067" t="s">
        <v>12776</v>
      </c>
      <c r="C4067" t="s">
        <v>990</v>
      </c>
      <c r="D4067" t="s">
        <v>12788</v>
      </c>
      <c r="E4067" t="s">
        <v>992</v>
      </c>
      <c r="F4067" t="s">
        <v>6227</v>
      </c>
      <c r="G4067">
        <v>638</v>
      </c>
      <c r="H4067" t="s">
        <v>12789</v>
      </c>
      <c r="I4067">
        <v>68323</v>
      </c>
      <c r="J4067">
        <v>604878711</v>
      </c>
      <c r="K4067" t="s">
        <v>12790</v>
      </c>
      <c r="L4067" s="106">
        <v>30362</v>
      </c>
      <c r="M4067">
        <v>10613726</v>
      </c>
      <c r="N4067" t="s">
        <v>996</v>
      </c>
      <c r="O4067" t="s">
        <v>12</v>
      </c>
      <c r="P4067" t="s">
        <v>997</v>
      </c>
      <c r="R4067" s="109" t="str">
        <f>IF(OR(P4067="SB",Q4067="SB"),"SB",0)</f>
        <v>SB</v>
      </c>
      <c r="T4067" s="110">
        <v>10788</v>
      </c>
      <c r="U4067" t="s">
        <v>19633</v>
      </c>
      <c r="V4067" s="113" t="str">
        <f>IF(AND(I4067&gt;=10000,I4067&lt;=19900),"Praha",(IF(AND(I4067&gt;=25001,I4067&lt;=29501),"Středočeský kraj",(IF(AND(I4067&gt;=30100,I4067&lt;=34972),"Středočeský kraj",(IF(AND(I4067&gt;=35002,I4067&lt;=36271),"Karlovarský kraj",(IF(AND(I4067&gt;=37001,I4067&lt;=39201),"Jihočeský kraj",(IF(AND(I4067&gt;=39701,I4067&lt;=39901),"Jihočeský kraj",(IF(AND(I4067&gt;=39301,I4067&lt;=39601),"Kraj Vysočina",(IF(AND(I4067&gt;=58001,I4067&lt;=59501),"Kraj Vysočina",(IF(AND(I4067&gt;=67401,I4067&lt;=67602),"Kraj Vysočina",(IF(AND(I4067&gt;=40001,I4067&lt;=44101),"Ústecký kraj",(IF(AND(I4067&gt;=46001,I4067&lt;=47201),"Liberecký kraj",(IF(AND(I4067&gt;=51202,I4067&lt;=51401),"Liberecký kraj",(IF(AND(I4067&gt;=53002,I4067&lt;=53976),"Pardubický kraj",(IF(AND(I4067&gt;=56002,I4067&lt;=57201),"Pardubický kraj",(IF(AND(I4067&gt;=60200,I4067&lt;=67201),"Jihomoravský kraj",(IF(AND(I4067&gt;=67801,I4067&lt;=68501),"Jihomoravský kraj",(IF(AND(I4067&gt;=69002,I4067&lt;=69801),"Jihomoravský kraj",(IF(AND(I4067&gt;=68601,I4067&lt;=68801),"Zlínský kraj",(IF(AND(I4067&gt;=75501,I4067&lt;=76901),"Zlínský kraj",(IF(AND(I4067&gt;=70030,I4067&lt;=74901),"Moravskoslezský kraj",(IF(AND(I4067&gt;=75000,I4067&lt;=75368),"Olomoucký kraj",(IF(AND(I4067&gt;=77200,I4067&lt;=79862),"Olomoucký kraj",(IF(AND(I4067&gt;=50011,I4067&lt;=50301),"Královéhradecký kraj",(IF(AND(I4067&gt;=54301,I4067&lt;=54303),"Královéhradecký kraj","0")))))))))))))))))))))))))))))))))))))))))))))))</f>
        <v>Jihomoravský kraj</v>
      </c>
      <c r="AD4067" t="s">
        <v>998</v>
      </c>
      <c r="AE4067" t="s">
        <v>998</v>
      </c>
      <c r="AF4067" t="s">
        <v>998</v>
      </c>
      <c r="AG4067" s="107">
        <v>0</v>
      </c>
      <c r="AH4067" s="107">
        <v>0</v>
      </c>
      <c r="AI4067" s="107">
        <v>0</v>
      </c>
      <c r="AJ4067" t="s">
        <v>1012</v>
      </c>
    </row>
    <row r="4068" spans="1:37" x14ac:dyDescent="0.45">
      <c r="A4068" t="s">
        <v>1187</v>
      </c>
      <c r="B4068" t="s">
        <v>3268</v>
      </c>
      <c r="C4068" t="s">
        <v>1002</v>
      </c>
      <c r="D4068" t="s">
        <v>17781</v>
      </c>
      <c r="E4068" t="s">
        <v>992</v>
      </c>
      <c r="F4068" t="s">
        <v>17779</v>
      </c>
      <c r="G4068">
        <v>202</v>
      </c>
      <c r="H4068" t="s">
        <v>17779</v>
      </c>
      <c r="I4068">
        <v>68352</v>
      </c>
      <c r="K4068" t="s">
        <v>17780</v>
      </c>
      <c r="L4068" s="106">
        <v>38196</v>
      </c>
      <c r="M4068">
        <v>14649633</v>
      </c>
      <c r="N4068" t="s">
        <v>996</v>
      </c>
      <c r="O4068" t="s">
        <v>12</v>
      </c>
      <c r="P4068" t="s">
        <v>997</v>
      </c>
      <c r="R4068" s="109" t="str">
        <f>IF(OR(P4068="SB",Q4068="SB"),"SB",0)</f>
        <v>SB</v>
      </c>
      <c r="T4068" s="110" t="s">
        <v>998</v>
      </c>
      <c r="V4068" s="113" t="str">
        <f>IF(AND(I4068&gt;=10000,I4068&lt;=19900),"Praha",(IF(AND(I4068&gt;=25001,I4068&lt;=29501),"Středočeský kraj",(IF(AND(I4068&gt;=30100,I4068&lt;=34972),"Středočeský kraj",(IF(AND(I4068&gt;=35002,I4068&lt;=36271),"Karlovarský kraj",(IF(AND(I4068&gt;=37001,I4068&lt;=39201),"Jihočeský kraj",(IF(AND(I4068&gt;=39701,I4068&lt;=39901),"Jihočeský kraj",(IF(AND(I4068&gt;=39301,I4068&lt;=39601),"Kraj Vysočina",(IF(AND(I4068&gt;=58001,I4068&lt;=59501),"Kraj Vysočina",(IF(AND(I4068&gt;=67401,I4068&lt;=67602),"Kraj Vysočina",(IF(AND(I4068&gt;=40001,I4068&lt;=44101),"Ústecký kraj",(IF(AND(I4068&gt;=46001,I4068&lt;=47201),"Liberecký kraj",(IF(AND(I4068&gt;=51202,I4068&lt;=51401),"Liberecký kraj",(IF(AND(I4068&gt;=53002,I4068&lt;=53976),"Pardubický kraj",(IF(AND(I4068&gt;=56002,I4068&lt;=57201),"Pardubický kraj",(IF(AND(I4068&gt;=60200,I4068&lt;=67201),"Jihomoravský kraj",(IF(AND(I4068&gt;=67801,I4068&lt;=68501),"Jihomoravský kraj",(IF(AND(I4068&gt;=69002,I4068&lt;=69801),"Jihomoravský kraj",(IF(AND(I4068&gt;=68601,I4068&lt;=68801),"Zlínský kraj",(IF(AND(I4068&gt;=75501,I4068&lt;=76901),"Zlínský kraj",(IF(AND(I4068&gt;=70030,I4068&lt;=74901),"Moravskoslezský kraj",(IF(AND(I4068&gt;=75000,I4068&lt;=75368),"Olomoucký kraj",(IF(AND(I4068&gt;=77200,I4068&lt;=79862),"Olomoucký kraj",(IF(AND(I4068&gt;=50011,I4068&lt;=50301),"Královéhradecký kraj",(IF(AND(I4068&gt;=54301,I4068&lt;=54303),"Královéhradecký kraj","0")))))))))))))))))))))))))))))))))))))))))))))))</f>
        <v>Jihomoravský kraj</v>
      </c>
      <c r="AB4068" t="s">
        <v>998</v>
      </c>
      <c r="AD4068" t="s">
        <v>998</v>
      </c>
      <c r="AE4068" t="s">
        <v>998</v>
      </c>
      <c r="AF4068" t="s">
        <v>998</v>
      </c>
      <c r="AG4068" s="107">
        <v>300</v>
      </c>
      <c r="AH4068" s="107">
        <v>0</v>
      </c>
      <c r="AI4068" s="107">
        <v>0</v>
      </c>
      <c r="AJ4068" t="s">
        <v>999</v>
      </c>
      <c r="AK4068" s="106">
        <v>44924</v>
      </c>
    </row>
    <row r="4069" spans="1:37" x14ac:dyDescent="0.45">
      <c r="A4069" t="s">
        <v>5379</v>
      </c>
      <c r="B4069" t="s">
        <v>18979</v>
      </c>
      <c r="C4069" t="s">
        <v>990</v>
      </c>
      <c r="D4069" t="s">
        <v>18980</v>
      </c>
      <c r="E4069" t="s">
        <v>992</v>
      </c>
      <c r="F4069" t="s">
        <v>18981</v>
      </c>
      <c r="G4069">
        <v>101</v>
      </c>
      <c r="H4069" t="s">
        <v>7086</v>
      </c>
      <c r="I4069">
        <v>68352</v>
      </c>
      <c r="K4069" t="s">
        <v>18982</v>
      </c>
      <c r="L4069" s="106">
        <v>41337</v>
      </c>
      <c r="M4069">
        <v>14616691</v>
      </c>
      <c r="N4069" t="s">
        <v>996</v>
      </c>
      <c r="O4069" t="s">
        <v>12</v>
      </c>
      <c r="P4069" t="s">
        <v>997</v>
      </c>
      <c r="R4069" s="109" t="str">
        <f>IF(OR(P4069="SB",Q4069="SB"),"SB",0)</f>
        <v>SB</v>
      </c>
      <c r="T4069" s="110" t="s">
        <v>998</v>
      </c>
      <c r="V4069" s="113" t="str">
        <f>IF(AND(I4069&gt;=10000,I4069&lt;=19900),"Praha",(IF(AND(I4069&gt;=25001,I4069&lt;=29501),"Středočeský kraj",(IF(AND(I4069&gt;=30100,I4069&lt;=34972),"Středočeský kraj",(IF(AND(I4069&gt;=35002,I4069&lt;=36271),"Karlovarský kraj",(IF(AND(I4069&gt;=37001,I4069&lt;=39201),"Jihočeský kraj",(IF(AND(I4069&gt;=39701,I4069&lt;=39901),"Jihočeský kraj",(IF(AND(I4069&gt;=39301,I4069&lt;=39601),"Kraj Vysočina",(IF(AND(I4069&gt;=58001,I4069&lt;=59501),"Kraj Vysočina",(IF(AND(I4069&gt;=67401,I4069&lt;=67602),"Kraj Vysočina",(IF(AND(I4069&gt;=40001,I4069&lt;=44101),"Ústecký kraj",(IF(AND(I4069&gt;=46001,I4069&lt;=47201),"Liberecký kraj",(IF(AND(I4069&gt;=51202,I4069&lt;=51401),"Liberecký kraj",(IF(AND(I4069&gt;=53002,I4069&lt;=53976),"Pardubický kraj",(IF(AND(I4069&gt;=56002,I4069&lt;=57201),"Pardubický kraj",(IF(AND(I4069&gt;=60200,I4069&lt;=67201),"Jihomoravský kraj",(IF(AND(I4069&gt;=67801,I4069&lt;=68501),"Jihomoravský kraj",(IF(AND(I4069&gt;=69002,I4069&lt;=69801),"Jihomoravský kraj",(IF(AND(I4069&gt;=68601,I4069&lt;=68801),"Zlínský kraj",(IF(AND(I4069&gt;=75501,I4069&lt;=76901),"Zlínský kraj",(IF(AND(I4069&gt;=70030,I4069&lt;=74901),"Moravskoslezský kraj",(IF(AND(I4069&gt;=75000,I4069&lt;=75368),"Olomoucký kraj",(IF(AND(I4069&gt;=77200,I4069&lt;=79862),"Olomoucký kraj",(IF(AND(I4069&gt;=50011,I4069&lt;=50301),"Královéhradecký kraj",(IF(AND(I4069&gt;=54301,I4069&lt;=54303),"Královéhradecký kraj","0")))))))))))))))))))))))))))))))))))))))))))))))</f>
        <v>Jihomoravský kraj</v>
      </c>
      <c r="AB4069" t="s">
        <v>998</v>
      </c>
      <c r="AD4069" t="s">
        <v>998</v>
      </c>
      <c r="AE4069" t="s">
        <v>998</v>
      </c>
      <c r="AF4069" t="s">
        <v>998</v>
      </c>
      <c r="AG4069" s="107">
        <v>300</v>
      </c>
      <c r="AH4069" s="107">
        <v>0</v>
      </c>
      <c r="AI4069" s="107">
        <v>0</v>
      </c>
      <c r="AJ4069" t="s">
        <v>999</v>
      </c>
      <c r="AK4069" s="106">
        <v>44923</v>
      </c>
    </row>
    <row r="4070" spans="1:37" x14ac:dyDescent="0.45">
      <c r="A4070" t="s">
        <v>1507</v>
      </c>
      <c r="B4070" t="s">
        <v>3268</v>
      </c>
      <c r="C4070" t="s">
        <v>1002</v>
      </c>
      <c r="D4070" t="s">
        <v>17778</v>
      </c>
      <c r="E4070" t="s">
        <v>992</v>
      </c>
      <c r="F4070" t="s">
        <v>17779</v>
      </c>
      <c r="G4070">
        <v>202</v>
      </c>
      <c r="H4070" t="s">
        <v>17779</v>
      </c>
      <c r="I4070">
        <v>68352</v>
      </c>
      <c r="K4070" t="s">
        <v>17780</v>
      </c>
      <c r="L4070" s="106">
        <v>39607</v>
      </c>
      <c r="M4070">
        <v>14649734</v>
      </c>
      <c r="N4070" t="s">
        <v>996</v>
      </c>
      <c r="O4070" t="s">
        <v>12</v>
      </c>
      <c r="P4070" t="s">
        <v>997</v>
      </c>
      <c r="R4070" s="109" t="str">
        <f>IF(OR(P4070="SB",Q4070="SB"),"SB",0)</f>
        <v>SB</v>
      </c>
      <c r="V4070" s="113" t="str">
        <f>IF(AND(I4070&gt;=10000,I4070&lt;=19900),"Praha",(IF(AND(I4070&gt;=25001,I4070&lt;=29501),"Středočeský kraj",(IF(AND(I4070&gt;=30100,I4070&lt;=34972),"Středočeský kraj",(IF(AND(I4070&gt;=35002,I4070&lt;=36271),"Karlovarský kraj",(IF(AND(I4070&gt;=37001,I4070&lt;=39201),"Jihočeský kraj",(IF(AND(I4070&gt;=39701,I4070&lt;=39901),"Jihočeský kraj",(IF(AND(I4070&gt;=39301,I4070&lt;=39601),"Kraj Vysočina",(IF(AND(I4070&gt;=58001,I4070&lt;=59501),"Kraj Vysočina",(IF(AND(I4070&gt;=67401,I4070&lt;=67602),"Kraj Vysočina",(IF(AND(I4070&gt;=40001,I4070&lt;=44101),"Ústecký kraj",(IF(AND(I4070&gt;=46001,I4070&lt;=47201),"Liberecký kraj",(IF(AND(I4070&gt;=51202,I4070&lt;=51401),"Liberecký kraj",(IF(AND(I4070&gt;=53002,I4070&lt;=53976),"Pardubický kraj",(IF(AND(I4070&gt;=56002,I4070&lt;=57201),"Pardubický kraj",(IF(AND(I4070&gt;=60200,I4070&lt;=67201),"Jihomoravský kraj",(IF(AND(I4070&gt;=67801,I4070&lt;=68501),"Jihomoravský kraj",(IF(AND(I4070&gt;=69002,I4070&lt;=69801),"Jihomoravský kraj",(IF(AND(I4070&gt;=68601,I4070&lt;=68801),"Zlínský kraj",(IF(AND(I4070&gt;=75501,I4070&lt;=76901),"Zlínský kraj",(IF(AND(I4070&gt;=70030,I4070&lt;=74901),"Moravskoslezský kraj",(IF(AND(I4070&gt;=75000,I4070&lt;=75368),"Olomoucký kraj",(IF(AND(I4070&gt;=77200,I4070&lt;=79862),"Olomoucký kraj",(IF(AND(I4070&gt;=50011,I4070&lt;=50301),"Královéhradecký kraj",(IF(AND(I4070&gt;=54301,I4070&lt;=54303),"Královéhradecký kraj","0")))))))))))))))))))))))))))))))))))))))))))))))</f>
        <v>Jihomoravský kraj</v>
      </c>
      <c r="AD4070" t="s">
        <v>998</v>
      </c>
      <c r="AE4070" t="s">
        <v>998</v>
      </c>
      <c r="AF4070" t="s">
        <v>998</v>
      </c>
      <c r="AG4070" s="107">
        <v>300</v>
      </c>
      <c r="AH4070" s="107">
        <v>0</v>
      </c>
      <c r="AI4070" s="107">
        <v>0</v>
      </c>
      <c r="AJ4070" t="s">
        <v>999</v>
      </c>
      <c r="AK4070" s="106">
        <v>44923</v>
      </c>
    </row>
    <row r="4071" spans="1:37" x14ac:dyDescent="0.45">
      <c r="A4071" t="s">
        <v>1953</v>
      </c>
      <c r="B4071" t="s">
        <v>8682</v>
      </c>
      <c r="C4071" t="s">
        <v>1002</v>
      </c>
      <c r="D4071" t="s">
        <v>8683</v>
      </c>
      <c r="E4071" t="s">
        <v>992</v>
      </c>
      <c r="F4071" t="s">
        <v>7538</v>
      </c>
      <c r="G4071">
        <v>211</v>
      </c>
      <c r="H4071" t="s">
        <v>8684</v>
      </c>
      <c r="I4071">
        <v>68354</v>
      </c>
      <c r="K4071" t="s">
        <v>8685</v>
      </c>
      <c r="L4071" s="106">
        <v>39042</v>
      </c>
      <c r="M4071">
        <v>14604668</v>
      </c>
      <c r="N4071" t="s">
        <v>1431</v>
      </c>
      <c r="O4071" t="s">
        <v>1282</v>
      </c>
      <c r="P4071" t="s">
        <v>997</v>
      </c>
      <c r="R4071" s="109" t="str">
        <f>IF(OR(P4071="SB",Q4071="SB"),"SB",0)</f>
        <v>SB</v>
      </c>
      <c r="T4071" s="110" t="s">
        <v>998</v>
      </c>
      <c r="V4071" s="113" t="str">
        <f>IF(AND(I4071&gt;=10000,I4071&lt;=19900),"Praha",(IF(AND(I4071&gt;=25001,I4071&lt;=29501),"Středočeský kraj",(IF(AND(I4071&gt;=30100,I4071&lt;=34972),"Středočeský kraj",(IF(AND(I4071&gt;=35002,I4071&lt;=36271),"Karlovarský kraj",(IF(AND(I4071&gt;=37001,I4071&lt;=39201),"Jihočeský kraj",(IF(AND(I4071&gt;=39701,I4071&lt;=39901),"Jihočeský kraj",(IF(AND(I4071&gt;=39301,I4071&lt;=39601),"Kraj Vysočina",(IF(AND(I4071&gt;=58001,I4071&lt;=59501),"Kraj Vysočina",(IF(AND(I4071&gt;=67401,I4071&lt;=67602),"Kraj Vysočina",(IF(AND(I4071&gt;=40001,I4071&lt;=44101),"Ústecký kraj",(IF(AND(I4071&gt;=46001,I4071&lt;=47201),"Liberecký kraj",(IF(AND(I4071&gt;=51202,I4071&lt;=51401),"Liberecký kraj",(IF(AND(I4071&gt;=53002,I4071&lt;=53976),"Pardubický kraj",(IF(AND(I4071&gt;=56002,I4071&lt;=57201),"Pardubický kraj",(IF(AND(I4071&gt;=60200,I4071&lt;=67201),"Jihomoravský kraj",(IF(AND(I4071&gt;=67801,I4071&lt;=68501),"Jihomoravský kraj",(IF(AND(I4071&gt;=69002,I4071&lt;=69801),"Jihomoravský kraj",(IF(AND(I4071&gt;=68601,I4071&lt;=68801),"Zlínský kraj",(IF(AND(I4071&gt;=75501,I4071&lt;=76901),"Zlínský kraj",(IF(AND(I4071&gt;=70030,I4071&lt;=74901),"Moravskoslezský kraj",(IF(AND(I4071&gt;=75000,I4071&lt;=75368),"Olomoucký kraj",(IF(AND(I4071&gt;=77200,I4071&lt;=79862),"Olomoucký kraj",(IF(AND(I4071&gt;=50011,I4071&lt;=50301),"Královéhradecký kraj",(IF(AND(I4071&gt;=54301,I4071&lt;=54303),"Královéhradecký kraj","0")))))))))))))))))))))))))))))))))))))))))))))))</f>
        <v>Jihomoravský kraj</v>
      </c>
      <c r="AB4071" t="s">
        <v>998</v>
      </c>
      <c r="AD4071" t="s">
        <v>998</v>
      </c>
      <c r="AE4071" t="s">
        <v>998</v>
      </c>
      <c r="AF4071" t="s">
        <v>998</v>
      </c>
      <c r="AG4071" s="107">
        <v>300</v>
      </c>
      <c r="AH4071" s="107">
        <v>0</v>
      </c>
      <c r="AI4071" s="107">
        <v>0</v>
      </c>
      <c r="AJ4071" t="s">
        <v>999</v>
      </c>
      <c r="AK4071" s="106">
        <v>44920</v>
      </c>
    </row>
    <row r="4072" spans="1:37" x14ac:dyDescent="0.45">
      <c r="A4072" t="s">
        <v>1111</v>
      </c>
      <c r="B4072" t="s">
        <v>8682</v>
      </c>
      <c r="C4072" t="s">
        <v>1002</v>
      </c>
      <c r="D4072" t="s">
        <v>8686</v>
      </c>
      <c r="E4072" t="s">
        <v>992</v>
      </c>
      <c r="F4072" t="s">
        <v>7538</v>
      </c>
      <c r="G4072">
        <v>211</v>
      </c>
      <c r="H4072" t="s">
        <v>8684</v>
      </c>
      <c r="I4072">
        <v>68354</v>
      </c>
      <c r="K4072" t="s">
        <v>8685</v>
      </c>
      <c r="L4072" s="106">
        <v>39853</v>
      </c>
      <c r="M4072">
        <v>14603557</v>
      </c>
      <c r="N4072" t="s">
        <v>1431</v>
      </c>
      <c r="O4072" t="s">
        <v>1282</v>
      </c>
      <c r="P4072" t="s">
        <v>997</v>
      </c>
      <c r="R4072" s="109" t="str">
        <f>IF(OR(P4072="SB",Q4072="SB"),"SB",0)</f>
        <v>SB</v>
      </c>
      <c r="T4072" s="110" t="s">
        <v>998</v>
      </c>
      <c r="V4072" s="113" t="str">
        <f>IF(AND(I4072&gt;=10000,I4072&lt;=19900),"Praha",(IF(AND(I4072&gt;=25001,I4072&lt;=29501),"Středočeský kraj",(IF(AND(I4072&gt;=30100,I4072&lt;=34972),"Středočeský kraj",(IF(AND(I4072&gt;=35002,I4072&lt;=36271),"Karlovarský kraj",(IF(AND(I4072&gt;=37001,I4072&lt;=39201),"Jihočeský kraj",(IF(AND(I4072&gt;=39701,I4072&lt;=39901),"Jihočeský kraj",(IF(AND(I4072&gt;=39301,I4072&lt;=39601),"Kraj Vysočina",(IF(AND(I4072&gt;=58001,I4072&lt;=59501),"Kraj Vysočina",(IF(AND(I4072&gt;=67401,I4072&lt;=67602),"Kraj Vysočina",(IF(AND(I4072&gt;=40001,I4072&lt;=44101),"Ústecký kraj",(IF(AND(I4072&gt;=46001,I4072&lt;=47201),"Liberecký kraj",(IF(AND(I4072&gt;=51202,I4072&lt;=51401),"Liberecký kraj",(IF(AND(I4072&gt;=53002,I4072&lt;=53976),"Pardubický kraj",(IF(AND(I4072&gt;=56002,I4072&lt;=57201),"Pardubický kraj",(IF(AND(I4072&gt;=60200,I4072&lt;=67201),"Jihomoravský kraj",(IF(AND(I4072&gt;=67801,I4072&lt;=68501),"Jihomoravský kraj",(IF(AND(I4072&gt;=69002,I4072&lt;=69801),"Jihomoravský kraj",(IF(AND(I4072&gt;=68601,I4072&lt;=68801),"Zlínský kraj",(IF(AND(I4072&gt;=75501,I4072&lt;=76901),"Zlínský kraj",(IF(AND(I4072&gt;=70030,I4072&lt;=74901),"Moravskoslezský kraj",(IF(AND(I4072&gt;=75000,I4072&lt;=75368),"Olomoucký kraj",(IF(AND(I4072&gt;=77200,I4072&lt;=79862),"Olomoucký kraj",(IF(AND(I4072&gt;=50011,I4072&lt;=50301),"Královéhradecký kraj",(IF(AND(I4072&gt;=54301,I4072&lt;=54303),"Královéhradecký kraj","0")))))))))))))))))))))))))))))))))))))))))))))))</f>
        <v>Jihomoravský kraj</v>
      </c>
      <c r="AB4072" t="s">
        <v>998</v>
      </c>
      <c r="AD4072" t="s">
        <v>998</v>
      </c>
      <c r="AE4072" t="s">
        <v>998</v>
      </c>
      <c r="AF4072" t="s">
        <v>998</v>
      </c>
      <c r="AG4072" s="107">
        <v>300</v>
      </c>
      <c r="AH4072" s="107">
        <v>0</v>
      </c>
      <c r="AI4072" s="107">
        <v>0</v>
      </c>
      <c r="AJ4072" t="s">
        <v>999</v>
      </c>
      <c r="AK4072" s="106">
        <v>44920</v>
      </c>
    </row>
    <row r="4073" spans="1:37" x14ac:dyDescent="0.45">
      <c r="A4073" t="s">
        <v>18944</v>
      </c>
      <c r="B4073" t="s">
        <v>18945</v>
      </c>
      <c r="C4073" t="s">
        <v>990</v>
      </c>
      <c r="D4073" t="s">
        <v>18946</v>
      </c>
      <c r="E4073" t="s">
        <v>992</v>
      </c>
      <c r="F4073" t="s">
        <v>8345</v>
      </c>
      <c r="G4073">
        <v>239</v>
      </c>
      <c r="H4073" t="s">
        <v>2332</v>
      </c>
      <c r="I4073">
        <v>68354</v>
      </c>
      <c r="K4073" t="s">
        <v>18947</v>
      </c>
      <c r="L4073" s="106">
        <v>41602</v>
      </c>
      <c r="M4073">
        <v>14599517</v>
      </c>
      <c r="N4073" t="s">
        <v>1155</v>
      </c>
      <c r="O4073" t="s">
        <v>1023</v>
      </c>
      <c r="P4073" t="s">
        <v>997</v>
      </c>
      <c r="R4073" s="109" t="str">
        <f>IF(OR(P4073="SB",Q4073="SB"),"SB",0)</f>
        <v>SB</v>
      </c>
      <c r="T4073" s="110" t="s">
        <v>998</v>
      </c>
      <c r="V4073" s="113" t="str">
        <f>IF(AND(I4073&gt;=10000,I4073&lt;=19900),"Praha",(IF(AND(I4073&gt;=25001,I4073&lt;=29501),"Středočeský kraj",(IF(AND(I4073&gt;=30100,I4073&lt;=34972),"Středočeský kraj",(IF(AND(I4073&gt;=35002,I4073&lt;=36271),"Karlovarský kraj",(IF(AND(I4073&gt;=37001,I4073&lt;=39201),"Jihočeský kraj",(IF(AND(I4073&gt;=39701,I4073&lt;=39901),"Jihočeský kraj",(IF(AND(I4073&gt;=39301,I4073&lt;=39601),"Kraj Vysočina",(IF(AND(I4073&gt;=58001,I4073&lt;=59501),"Kraj Vysočina",(IF(AND(I4073&gt;=67401,I4073&lt;=67602),"Kraj Vysočina",(IF(AND(I4073&gt;=40001,I4073&lt;=44101),"Ústecký kraj",(IF(AND(I4073&gt;=46001,I4073&lt;=47201),"Liberecký kraj",(IF(AND(I4073&gt;=51202,I4073&lt;=51401),"Liberecký kraj",(IF(AND(I4073&gt;=53002,I4073&lt;=53976),"Pardubický kraj",(IF(AND(I4073&gt;=56002,I4073&lt;=57201),"Pardubický kraj",(IF(AND(I4073&gt;=60200,I4073&lt;=67201),"Jihomoravský kraj",(IF(AND(I4073&gt;=67801,I4073&lt;=68501),"Jihomoravský kraj",(IF(AND(I4073&gt;=69002,I4073&lt;=69801),"Jihomoravský kraj",(IF(AND(I4073&gt;=68601,I4073&lt;=68801),"Zlínský kraj",(IF(AND(I4073&gt;=75501,I4073&lt;=76901),"Zlínský kraj",(IF(AND(I4073&gt;=70030,I4073&lt;=74901),"Moravskoslezský kraj",(IF(AND(I4073&gt;=75000,I4073&lt;=75368),"Olomoucký kraj",(IF(AND(I4073&gt;=77200,I4073&lt;=79862),"Olomoucký kraj",(IF(AND(I4073&gt;=50011,I4073&lt;=50301),"Královéhradecký kraj",(IF(AND(I4073&gt;=54301,I4073&lt;=54303),"Královéhradecký kraj","0")))))))))))))))))))))))))))))))))))))))))))))))</f>
        <v>Jihomoravský kraj</v>
      </c>
      <c r="AB4073" t="s">
        <v>998</v>
      </c>
      <c r="AD4073" t="s">
        <v>998</v>
      </c>
      <c r="AE4073" t="s">
        <v>998</v>
      </c>
      <c r="AF4073" t="s">
        <v>998</v>
      </c>
      <c r="AG4073" s="107">
        <v>300</v>
      </c>
      <c r="AH4073" s="107">
        <v>0</v>
      </c>
      <c r="AI4073" s="107">
        <v>0</v>
      </c>
      <c r="AJ4073" t="s">
        <v>999</v>
      </c>
      <c r="AK4073" s="106">
        <v>44924</v>
      </c>
    </row>
    <row r="4074" spans="1:37" x14ac:dyDescent="0.45">
      <c r="A4074" t="s">
        <v>1481</v>
      </c>
      <c r="B4074" t="s">
        <v>2117</v>
      </c>
      <c r="C4074" t="s">
        <v>1002</v>
      </c>
      <c r="D4074" t="s">
        <v>2120</v>
      </c>
      <c r="E4074" t="s">
        <v>992</v>
      </c>
      <c r="F4074" t="s">
        <v>2121</v>
      </c>
      <c r="G4074">
        <v>360</v>
      </c>
      <c r="H4074" t="s">
        <v>1005</v>
      </c>
      <c r="I4074">
        <v>68354</v>
      </c>
      <c r="K4074" t="s">
        <v>2122</v>
      </c>
      <c r="L4074" s="106">
        <v>40074</v>
      </c>
      <c r="M4074">
        <v>14735014</v>
      </c>
      <c r="N4074" t="s">
        <v>996</v>
      </c>
      <c r="O4074" t="s">
        <v>12</v>
      </c>
      <c r="P4074" t="s">
        <v>997</v>
      </c>
      <c r="R4074" s="109" t="str">
        <f>IF(OR(P4074="SB",Q4074="SB"),"SB",0)</f>
        <v>SB</v>
      </c>
      <c r="V4074" s="113" t="str">
        <f>IF(AND(I4074&gt;=10000,I4074&lt;=19900),"Praha",(IF(AND(I4074&gt;=25001,I4074&lt;=29501),"Středočeský kraj",(IF(AND(I4074&gt;=30100,I4074&lt;=34972),"Středočeský kraj",(IF(AND(I4074&gt;=35002,I4074&lt;=36271),"Karlovarský kraj",(IF(AND(I4074&gt;=37001,I4074&lt;=39201),"Jihočeský kraj",(IF(AND(I4074&gt;=39701,I4074&lt;=39901),"Jihočeský kraj",(IF(AND(I4074&gt;=39301,I4074&lt;=39601),"Kraj Vysočina",(IF(AND(I4074&gt;=58001,I4074&lt;=59501),"Kraj Vysočina",(IF(AND(I4074&gt;=67401,I4074&lt;=67602),"Kraj Vysočina",(IF(AND(I4074&gt;=40001,I4074&lt;=44101),"Ústecký kraj",(IF(AND(I4074&gt;=46001,I4074&lt;=47201),"Liberecký kraj",(IF(AND(I4074&gt;=51202,I4074&lt;=51401),"Liberecký kraj",(IF(AND(I4074&gt;=53002,I4074&lt;=53976),"Pardubický kraj",(IF(AND(I4074&gt;=56002,I4074&lt;=57201),"Pardubický kraj",(IF(AND(I4074&gt;=60200,I4074&lt;=67201),"Jihomoravský kraj",(IF(AND(I4074&gt;=67801,I4074&lt;=68501),"Jihomoravský kraj",(IF(AND(I4074&gt;=69002,I4074&lt;=69801),"Jihomoravský kraj",(IF(AND(I4074&gt;=68601,I4074&lt;=68801),"Zlínský kraj",(IF(AND(I4074&gt;=75501,I4074&lt;=76901),"Zlínský kraj",(IF(AND(I4074&gt;=70030,I4074&lt;=74901),"Moravskoslezský kraj",(IF(AND(I4074&gt;=75000,I4074&lt;=75368),"Olomoucký kraj",(IF(AND(I4074&gt;=77200,I4074&lt;=79862),"Olomoucký kraj",(IF(AND(I4074&gt;=50011,I4074&lt;=50301),"Královéhradecký kraj",(IF(AND(I4074&gt;=54301,I4074&lt;=54303),"Královéhradecký kraj","0")))))))))))))))))))))))))))))))))))))))))))))))</f>
        <v>Jihomoravský kraj</v>
      </c>
      <c r="AD4074" t="s">
        <v>998</v>
      </c>
      <c r="AE4074" t="s">
        <v>998</v>
      </c>
      <c r="AF4074" t="s">
        <v>998</v>
      </c>
      <c r="AG4074" s="107">
        <v>300</v>
      </c>
      <c r="AH4074" s="107">
        <v>0</v>
      </c>
      <c r="AI4074" s="107">
        <v>0</v>
      </c>
      <c r="AJ4074" t="s">
        <v>999</v>
      </c>
      <c r="AK4074" s="106">
        <v>44923</v>
      </c>
    </row>
    <row r="4075" spans="1:37" x14ac:dyDescent="0.45">
      <c r="A4075" t="s">
        <v>2068</v>
      </c>
      <c r="B4075" t="s">
        <v>11814</v>
      </c>
      <c r="C4075" t="s">
        <v>1002</v>
      </c>
      <c r="D4075" t="s">
        <v>11825</v>
      </c>
      <c r="E4075" t="s">
        <v>992</v>
      </c>
      <c r="F4075" t="s">
        <v>11826</v>
      </c>
      <c r="G4075">
        <v>123</v>
      </c>
      <c r="H4075" t="s">
        <v>8684</v>
      </c>
      <c r="I4075">
        <v>68355</v>
      </c>
      <c r="K4075" t="s">
        <v>11827</v>
      </c>
      <c r="L4075" s="106">
        <v>26299</v>
      </c>
      <c r="M4075">
        <v>14661555</v>
      </c>
      <c r="N4075" t="s">
        <v>996</v>
      </c>
      <c r="O4075" t="s">
        <v>12</v>
      </c>
      <c r="P4075" t="s">
        <v>997</v>
      </c>
      <c r="R4075" s="109" t="str">
        <f>IF(OR(P4075="SB",Q4075="SB"),"SB",0)</f>
        <v>SB</v>
      </c>
      <c r="T4075" s="110" t="s">
        <v>998</v>
      </c>
      <c r="V4075" s="113" t="str">
        <f>IF(AND(I4075&gt;=10000,I4075&lt;=19900),"Praha",(IF(AND(I4075&gt;=25001,I4075&lt;=29501),"Středočeský kraj",(IF(AND(I4075&gt;=30100,I4075&lt;=34972),"Středočeský kraj",(IF(AND(I4075&gt;=35002,I4075&lt;=36271),"Karlovarský kraj",(IF(AND(I4075&gt;=37001,I4075&lt;=39201),"Jihočeský kraj",(IF(AND(I4075&gt;=39701,I4075&lt;=39901),"Jihočeský kraj",(IF(AND(I4075&gt;=39301,I4075&lt;=39601),"Kraj Vysočina",(IF(AND(I4075&gt;=58001,I4075&lt;=59501),"Kraj Vysočina",(IF(AND(I4075&gt;=67401,I4075&lt;=67602),"Kraj Vysočina",(IF(AND(I4075&gt;=40001,I4075&lt;=44101),"Ústecký kraj",(IF(AND(I4075&gt;=46001,I4075&lt;=47201),"Liberecký kraj",(IF(AND(I4075&gt;=51202,I4075&lt;=51401),"Liberecký kraj",(IF(AND(I4075&gt;=53002,I4075&lt;=53976),"Pardubický kraj",(IF(AND(I4075&gt;=56002,I4075&lt;=57201),"Pardubický kraj",(IF(AND(I4075&gt;=60200,I4075&lt;=67201),"Jihomoravský kraj",(IF(AND(I4075&gt;=67801,I4075&lt;=68501),"Jihomoravský kraj",(IF(AND(I4075&gt;=69002,I4075&lt;=69801),"Jihomoravský kraj",(IF(AND(I4075&gt;=68601,I4075&lt;=68801),"Zlínský kraj",(IF(AND(I4075&gt;=75501,I4075&lt;=76901),"Zlínský kraj",(IF(AND(I4075&gt;=70030,I4075&lt;=74901),"Moravskoslezský kraj",(IF(AND(I4075&gt;=75000,I4075&lt;=75368),"Olomoucký kraj",(IF(AND(I4075&gt;=77200,I4075&lt;=79862),"Olomoucký kraj",(IF(AND(I4075&gt;=50011,I4075&lt;=50301),"Královéhradecký kraj",(IF(AND(I4075&gt;=54301,I4075&lt;=54303),"Královéhradecký kraj","0")))))))))))))))))))))))))))))))))))))))))))))))</f>
        <v>Jihomoravský kraj</v>
      </c>
      <c r="AB4075" t="s">
        <v>998</v>
      </c>
      <c r="AD4075" t="s">
        <v>998</v>
      </c>
      <c r="AE4075" t="s">
        <v>998</v>
      </c>
      <c r="AF4075" t="s">
        <v>998</v>
      </c>
      <c r="AG4075" s="107">
        <v>0</v>
      </c>
      <c r="AH4075" s="107">
        <v>0</v>
      </c>
      <c r="AI4075" s="107">
        <v>0</v>
      </c>
      <c r="AJ4075" t="s">
        <v>1012</v>
      </c>
    </row>
    <row r="4076" spans="1:37" x14ac:dyDescent="0.45">
      <c r="A4076" t="s">
        <v>1411</v>
      </c>
      <c r="B4076" t="s">
        <v>17064</v>
      </c>
      <c r="C4076" t="s">
        <v>990</v>
      </c>
      <c r="D4076" t="s">
        <v>17065</v>
      </c>
      <c r="E4076" t="s">
        <v>992</v>
      </c>
      <c r="F4076" t="s">
        <v>2012</v>
      </c>
      <c r="G4076">
        <v>964</v>
      </c>
      <c r="H4076" t="s">
        <v>3432</v>
      </c>
      <c r="I4076">
        <v>68401</v>
      </c>
      <c r="K4076" t="s">
        <v>17066</v>
      </c>
      <c r="L4076" s="106">
        <v>32605</v>
      </c>
      <c r="M4076">
        <v>11491675</v>
      </c>
      <c r="N4076" t="s">
        <v>996</v>
      </c>
      <c r="O4076" t="s">
        <v>12</v>
      </c>
      <c r="P4076" t="s">
        <v>997</v>
      </c>
      <c r="R4076" s="109" t="str">
        <f>IF(OR(P4076="SB",Q4076="SB"),"SB",0)</f>
        <v>SB</v>
      </c>
      <c r="T4076" s="110">
        <v>12922</v>
      </c>
      <c r="U4076" t="s">
        <v>19633</v>
      </c>
      <c r="V4076" s="113" t="str">
        <f>IF(AND(I4076&gt;=10000,I4076&lt;=19900),"Praha",(IF(AND(I4076&gt;=25001,I4076&lt;=29501),"Středočeský kraj",(IF(AND(I4076&gt;=30100,I4076&lt;=34972),"Středočeský kraj",(IF(AND(I4076&gt;=35002,I4076&lt;=36271),"Karlovarský kraj",(IF(AND(I4076&gt;=37001,I4076&lt;=39201),"Jihočeský kraj",(IF(AND(I4076&gt;=39701,I4076&lt;=39901),"Jihočeský kraj",(IF(AND(I4076&gt;=39301,I4076&lt;=39601),"Kraj Vysočina",(IF(AND(I4076&gt;=58001,I4076&lt;=59501),"Kraj Vysočina",(IF(AND(I4076&gt;=67401,I4076&lt;=67602),"Kraj Vysočina",(IF(AND(I4076&gt;=40001,I4076&lt;=44101),"Ústecký kraj",(IF(AND(I4076&gt;=46001,I4076&lt;=47201),"Liberecký kraj",(IF(AND(I4076&gt;=51202,I4076&lt;=51401),"Liberecký kraj",(IF(AND(I4076&gt;=53002,I4076&lt;=53976),"Pardubický kraj",(IF(AND(I4076&gt;=56002,I4076&lt;=57201),"Pardubický kraj",(IF(AND(I4076&gt;=60200,I4076&lt;=67201),"Jihomoravský kraj",(IF(AND(I4076&gt;=67801,I4076&lt;=68501),"Jihomoravský kraj",(IF(AND(I4076&gt;=69002,I4076&lt;=69801),"Jihomoravský kraj",(IF(AND(I4076&gt;=68601,I4076&lt;=68801),"Zlínský kraj",(IF(AND(I4076&gt;=75501,I4076&lt;=76901),"Zlínský kraj",(IF(AND(I4076&gt;=70030,I4076&lt;=74901),"Moravskoslezský kraj",(IF(AND(I4076&gt;=75000,I4076&lt;=75368),"Olomoucký kraj",(IF(AND(I4076&gt;=77200,I4076&lt;=79862),"Olomoucký kraj",(IF(AND(I4076&gt;=50011,I4076&lt;=50301),"Královéhradecký kraj",(IF(AND(I4076&gt;=54301,I4076&lt;=54303),"Královéhradecký kraj","0")))))))))))))))))))))))))))))))))))))))))))))))</f>
        <v>Jihomoravský kraj</v>
      </c>
      <c r="AD4076" t="s">
        <v>998</v>
      </c>
      <c r="AE4076" t="s">
        <v>998</v>
      </c>
      <c r="AF4076" t="s">
        <v>998</v>
      </c>
      <c r="AG4076" s="107">
        <v>0</v>
      </c>
      <c r="AH4076" s="107">
        <v>0</v>
      </c>
      <c r="AI4076" s="107">
        <v>0</v>
      </c>
      <c r="AJ4076" t="s">
        <v>1012</v>
      </c>
    </row>
    <row r="4077" spans="1:37" x14ac:dyDescent="0.45">
      <c r="A4077" t="s">
        <v>1107</v>
      </c>
      <c r="B4077" t="s">
        <v>2523</v>
      </c>
      <c r="C4077" t="s">
        <v>1002</v>
      </c>
      <c r="D4077" t="s">
        <v>2532</v>
      </c>
      <c r="E4077" t="s">
        <v>992</v>
      </c>
      <c r="F4077" t="s">
        <v>2533</v>
      </c>
      <c r="G4077">
        <v>107</v>
      </c>
      <c r="H4077" t="s">
        <v>2534</v>
      </c>
      <c r="I4077">
        <v>68401</v>
      </c>
      <c r="K4077" t="s">
        <v>2535</v>
      </c>
      <c r="L4077" s="106">
        <v>38350</v>
      </c>
      <c r="M4077">
        <v>14734004</v>
      </c>
      <c r="N4077" t="s">
        <v>996</v>
      </c>
      <c r="O4077" t="s">
        <v>12</v>
      </c>
      <c r="P4077" t="s">
        <v>997</v>
      </c>
      <c r="R4077" s="109" t="str">
        <f>IF(OR(P4077="SB",Q4077="SB"),"SB",0)</f>
        <v>SB</v>
      </c>
      <c r="T4077" s="110" t="s">
        <v>998</v>
      </c>
      <c r="V4077" s="113" t="str">
        <f>IF(AND(I4077&gt;=10000,I4077&lt;=19900),"Praha",(IF(AND(I4077&gt;=25001,I4077&lt;=29501),"Středočeský kraj",(IF(AND(I4077&gt;=30100,I4077&lt;=34972),"Středočeský kraj",(IF(AND(I4077&gt;=35002,I4077&lt;=36271),"Karlovarský kraj",(IF(AND(I4077&gt;=37001,I4077&lt;=39201),"Jihočeský kraj",(IF(AND(I4077&gt;=39701,I4077&lt;=39901),"Jihočeský kraj",(IF(AND(I4077&gt;=39301,I4077&lt;=39601),"Kraj Vysočina",(IF(AND(I4077&gt;=58001,I4077&lt;=59501),"Kraj Vysočina",(IF(AND(I4077&gt;=67401,I4077&lt;=67602),"Kraj Vysočina",(IF(AND(I4077&gt;=40001,I4077&lt;=44101),"Ústecký kraj",(IF(AND(I4077&gt;=46001,I4077&lt;=47201),"Liberecký kraj",(IF(AND(I4077&gt;=51202,I4077&lt;=51401),"Liberecký kraj",(IF(AND(I4077&gt;=53002,I4077&lt;=53976),"Pardubický kraj",(IF(AND(I4077&gt;=56002,I4077&lt;=57201),"Pardubický kraj",(IF(AND(I4077&gt;=60200,I4077&lt;=67201),"Jihomoravský kraj",(IF(AND(I4077&gt;=67801,I4077&lt;=68501),"Jihomoravský kraj",(IF(AND(I4077&gt;=69002,I4077&lt;=69801),"Jihomoravský kraj",(IF(AND(I4077&gt;=68601,I4077&lt;=68801),"Zlínský kraj",(IF(AND(I4077&gt;=75501,I4077&lt;=76901),"Zlínský kraj",(IF(AND(I4077&gt;=70030,I4077&lt;=74901),"Moravskoslezský kraj",(IF(AND(I4077&gt;=75000,I4077&lt;=75368),"Olomoucký kraj",(IF(AND(I4077&gt;=77200,I4077&lt;=79862),"Olomoucký kraj",(IF(AND(I4077&gt;=50011,I4077&lt;=50301),"Královéhradecký kraj",(IF(AND(I4077&gt;=54301,I4077&lt;=54303),"Královéhradecký kraj","0")))))))))))))))))))))))))))))))))))))))))))))))</f>
        <v>Jihomoravský kraj</v>
      </c>
      <c r="AB4077" t="s">
        <v>998</v>
      </c>
      <c r="AD4077" t="s">
        <v>998</v>
      </c>
      <c r="AE4077" t="s">
        <v>998</v>
      </c>
      <c r="AF4077" t="s">
        <v>998</v>
      </c>
      <c r="AG4077" s="107">
        <v>300</v>
      </c>
      <c r="AH4077" s="107">
        <v>0</v>
      </c>
      <c r="AI4077" s="107">
        <v>0</v>
      </c>
      <c r="AJ4077" t="s">
        <v>999</v>
      </c>
      <c r="AK4077" s="106">
        <v>44924</v>
      </c>
    </row>
    <row r="4078" spans="1:37" x14ac:dyDescent="0.45">
      <c r="A4078" t="s">
        <v>1128</v>
      </c>
      <c r="B4078" t="s">
        <v>3430</v>
      </c>
      <c r="C4078" t="s">
        <v>990</v>
      </c>
      <c r="D4078" t="s">
        <v>3431</v>
      </c>
      <c r="E4078" t="s">
        <v>992</v>
      </c>
      <c r="F4078" t="s">
        <v>1293</v>
      </c>
      <c r="G4078">
        <v>1177</v>
      </c>
      <c r="H4078" t="s">
        <v>3432</v>
      </c>
      <c r="I4078">
        <v>68401</v>
      </c>
      <c r="K4078" t="s">
        <v>3433</v>
      </c>
      <c r="L4078" s="106">
        <v>32259</v>
      </c>
      <c r="M4078">
        <v>13388633</v>
      </c>
      <c r="N4078" t="s">
        <v>996</v>
      </c>
      <c r="O4078" t="s">
        <v>12</v>
      </c>
      <c r="P4078" t="s">
        <v>997</v>
      </c>
      <c r="R4078" s="109" t="str">
        <f>IF(OR(P4078="SB",Q4078="SB"),"SB",0)</f>
        <v>SB</v>
      </c>
      <c r="T4078" s="110" t="s">
        <v>998</v>
      </c>
      <c r="V4078" s="113" t="str">
        <f>IF(AND(I4078&gt;=10000,I4078&lt;=19900),"Praha",(IF(AND(I4078&gt;=25001,I4078&lt;=29501),"Středočeský kraj",(IF(AND(I4078&gt;=30100,I4078&lt;=34972),"Středočeský kraj",(IF(AND(I4078&gt;=35002,I4078&lt;=36271),"Karlovarský kraj",(IF(AND(I4078&gt;=37001,I4078&lt;=39201),"Jihočeský kraj",(IF(AND(I4078&gt;=39701,I4078&lt;=39901),"Jihočeský kraj",(IF(AND(I4078&gt;=39301,I4078&lt;=39601),"Kraj Vysočina",(IF(AND(I4078&gt;=58001,I4078&lt;=59501),"Kraj Vysočina",(IF(AND(I4078&gt;=67401,I4078&lt;=67602),"Kraj Vysočina",(IF(AND(I4078&gt;=40001,I4078&lt;=44101),"Ústecký kraj",(IF(AND(I4078&gt;=46001,I4078&lt;=47201),"Liberecký kraj",(IF(AND(I4078&gt;=51202,I4078&lt;=51401),"Liberecký kraj",(IF(AND(I4078&gt;=53002,I4078&lt;=53976),"Pardubický kraj",(IF(AND(I4078&gt;=56002,I4078&lt;=57201),"Pardubický kraj",(IF(AND(I4078&gt;=60200,I4078&lt;=67201),"Jihomoravský kraj",(IF(AND(I4078&gt;=67801,I4078&lt;=68501),"Jihomoravský kraj",(IF(AND(I4078&gt;=69002,I4078&lt;=69801),"Jihomoravský kraj",(IF(AND(I4078&gt;=68601,I4078&lt;=68801),"Zlínský kraj",(IF(AND(I4078&gt;=75501,I4078&lt;=76901),"Zlínský kraj",(IF(AND(I4078&gt;=70030,I4078&lt;=74901),"Moravskoslezský kraj",(IF(AND(I4078&gt;=75000,I4078&lt;=75368),"Olomoucký kraj",(IF(AND(I4078&gt;=77200,I4078&lt;=79862),"Olomoucký kraj",(IF(AND(I4078&gt;=50011,I4078&lt;=50301),"Královéhradecký kraj",(IF(AND(I4078&gt;=54301,I4078&lt;=54303),"Královéhradecký kraj","0")))))))))))))))))))))))))))))))))))))))))))))))</f>
        <v>Jihomoravský kraj</v>
      </c>
      <c r="AB4078" t="s">
        <v>998</v>
      </c>
      <c r="AD4078" t="s">
        <v>998</v>
      </c>
      <c r="AE4078" t="s">
        <v>998</v>
      </c>
      <c r="AF4078" t="s">
        <v>998</v>
      </c>
      <c r="AG4078" s="107">
        <v>0</v>
      </c>
      <c r="AH4078" s="107">
        <v>0</v>
      </c>
      <c r="AI4078" s="107">
        <v>0</v>
      </c>
      <c r="AJ4078" t="s">
        <v>1012</v>
      </c>
    </row>
    <row r="4079" spans="1:37" x14ac:dyDescent="0.45">
      <c r="A4079" t="s">
        <v>1087</v>
      </c>
      <c r="B4079" t="s">
        <v>3430</v>
      </c>
      <c r="C4079" t="s">
        <v>990</v>
      </c>
      <c r="D4079" t="s">
        <v>3435</v>
      </c>
      <c r="E4079" t="s">
        <v>992</v>
      </c>
      <c r="F4079" t="s">
        <v>1293</v>
      </c>
      <c r="G4079">
        <v>1177</v>
      </c>
      <c r="H4079" t="s">
        <v>3432</v>
      </c>
      <c r="I4079">
        <v>68401</v>
      </c>
      <c r="K4079" t="s">
        <v>3436</v>
      </c>
      <c r="L4079" s="106">
        <v>33875</v>
      </c>
      <c r="M4079">
        <v>13388734</v>
      </c>
      <c r="N4079" t="s">
        <v>996</v>
      </c>
      <c r="O4079" t="s">
        <v>12</v>
      </c>
      <c r="P4079" t="s">
        <v>997</v>
      </c>
      <c r="R4079" s="109" t="str">
        <f>IF(OR(P4079="SB",Q4079="SB"),"SB",0)</f>
        <v>SB</v>
      </c>
      <c r="T4079" s="110" t="s">
        <v>998</v>
      </c>
      <c r="V4079" s="113" t="str">
        <f>IF(AND(I4079&gt;=10000,I4079&lt;=19900),"Praha",(IF(AND(I4079&gt;=25001,I4079&lt;=29501),"Středočeský kraj",(IF(AND(I4079&gt;=30100,I4079&lt;=34972),"Středočeský kraj",(IF(AND(I4079&gt;=35002,I4079&lt;=36271),"Karlovarský kraj",(IF(AND(I4079&gt;=37001,I4079&lt;=39201),"Jihočeský kraj",(IF(AND(I4079&gt;=39701,I4079&lt;=39901),"Jihočeský kraj",(IF(AND(I4079&gt;=39301,I4079&lt;=39601),"Kraj Vysočina",(IF(AND(I4079&gt;=58001,I4079&lt;=59501),"Kraj Vysočina",(IF(AND(I4079&gt;=67401,I4079&lt;=67602),"Kraj Vysočina",(IF(AND(I4079&gt;=40001,I4079&lt;=44101),"Ústecký kraj",(IF(AND(I4079&gt;=46001,I4079&lt;=47201),"Liberecký kraj",(IF(AND(I4079&gt;=51202,I4079&lt;=51401),"Liberecký kraj",(IF(AND(I4079&gt;=53002,I4079&lt;=53976),"Pardubický kraj",(IF(AND(I4079&gt;=56002,I4079&lt;=57201),"Pardubický kraj",(IF(AND(I4079&gt;=60200,I4079&lt;=67201),"Jihomoravský kraj",(IF(AND(I4079&gt;=67801,I4079&lt;=68501),"Jihomoravský kraj",(IF(AND(I4079&gt;=69002,I4079&lt;=69801),"Jihomoravský kraj",(IF(AND(I4079&gt;=68601,I4079&lt;=68801),"Zlínský kraj",(IF(AND(I4079&gt;=75501,I4079&lt;=76901),"Zlínský kraj",(IF(AND(I4079&gt;=70030,I4079&lt;=74901),"Moravskoslezský kraj",(IF(AND(I4079&gt;=75000,I4079&lt;=75368),"Olomoucký kraj",(IF(AND(I4079&gt;=77200,I4079&lt;=79862),"Olomoucký kraj",(IF(AND(I4079&gt;=50011,I4079&lt;=50301),"Královéhradecký kraj",(IF(AND(I4079&gt;=54301,I4079&lt;=54303),"Královéhradecký kraj","0")))))))))))))))))))))))))))))))))))))))))))))))</f>
        <v>Jihomoravský kraj</v>
      </c>
      <c r="AB4079" t="s">
        <v>998</v>
      </c>
      <c r="AD4079" t="s">
        <v>998</v>
      </c>
      <c r="AE4079" t="s">
        <v>998</v>
      </c>
      <c r="AF4079" t="s">
        <v>998</v>
      </c>
      <c r="AG4079" s="107">
        <v>0</v>
      </c>
      <c r="AH4079" s="107">
        <v>0</v>
      </c>
      <c r="AI4079" s="107">
        <v>0</v>
      </c>
      <c r="AJ4079" t="s">
        <v>1012</v>
      </c>
    </row>
    <row r="4080" spans="1:37" x14ac:dyDescent="0.45">
      <c r="A4080" t="s">
        <v>1174</v>
      </c>
      <c r="B4080" t="s">
        <v>11872</v>
      </c>
      <c r="C4080" t="s">
        <v>990</v>
      </c>
      <c r="D4080" t="s">
        <v>11880</v>
      </c>
      <c r="E4080" t="s">
        <v>992</v>
      </c>
      <c r="F4080" t="s">
        <v>3407</v>
      </c>
      <c r="G4080">
        <v>8</v>
      </c>
      <c r="H4080" t="s">
        <v>3432</v>
      </c>
      <c r="I4080">
        <v>68401</v>
      </c>
      <c r="K4080" t="s">
        <v>11881</v>
      </c>
      <c r="L4080" s="106">
        <v>33718</v>
      </c>
      <c r="M4080">
        <v>13419349</v>
      </c>
      <c r="N4080" t="s">
        <v>996</v>
      </c>
      <c r="O4080" t="s">
        <v>12</v>
      </c>
      <c r="P4080" t="s">
        <v>997</v>
      </c>
      <c r="R4080" s="109" t="str">
        <f>IF(OR(P4080="SB",Q4080="SB"),"SB",0)</f>
        <v>SB</v>
      </c>
      <c r="T4080" s="110" t="s">
        <v>998</v>
      </c>
      <c r="V4080" s="113" t="str">
        <f>IF(AND(I4080&gt;=10000,I4080&lt;=19900),"Praha",(IF(AND(I4080&gt;=25001,I4080&lt;=29501),"Středočeský kraj",(IF(AND(I4080&gt;=30100,I4080&lt;=34972),"Středočeský kraj",(IF(AND(I4080&gt;=35002,I4080&lt;=36271),"Karlovarský kraj",(IF(AND(I4080&gt;=37001,I4080&lt;=39201),"Jihočeský kraj",(IF(AND(I4080&gt;=39701,I4080&lt;=39901),"Jihočeský kraj",(IF(AND(I4080&gt;=39301,I4080&lt;=39601),"Kraj Vysočina",(IF(AND(I4080&gt;=58001,I4080&lt;=59501),"Kraj Vysočina",(IF(AND(I4080&gt;=67401,I4080&lt;=67602),"Kraj Vysočina",(IF(AND(I4080&gt;=40001,I4080&lt;=44101),"Ústecký kraj",(IF(AND(I4080&gt;=46001,I4080&lt;=47201),"Liberecký kraj",(IF(AND(I4080&gt;=51202,I4080&lt;=51401),"Liberecký kraj",(IF(AND(I4080&gt;=53002,I4080&lt;=53976),"Pardubický kraj",(IF(AND(I4080&gt;=56002,I4080&lt;=57201),"Pardubický kraj",(IF(AND(I4080&gt;=60200,I4080&lt;=67201),"Jihomoravský kraj",(IF(AND(I4080&gt;=67801,I4080&lt;=68501),"Jihomoravský kraj",(IF(AND(I4080&gt;=69002,I4080&lt;=69801),"Jihomoravský kraj",(IF(AND(I4080&gt;=68601,I4080&lt;=68801),"Zlínský kraj",(IF(AND(I4080&gt;=75501,I4080&lt;=76901),"Zlínský kraj",(IF(AND(I4080&gt;=70030,I4080&lt;=74901),"Moravskoslezský kraj",(IF(AND(I4080&gt;=75000,I4080&lt;=75368),"Olomoucký kraj",(IF(AND(I4080&gt;=77200,I4080&lt;=79862),"Olomoucký kraj",(IF(AND(I4080&gt;=50011,I4080&lt;=50301),"Královéhradecký kraj",(IF(AND(I4080&gt;=54301,I4080&lt;=54303),"Královéhradecký kraj","0")))))))))))))))))))))))))))))))))))))))))))))))</f>
        <v>Jihomoravský kraj</v>
      </c>
      <c r="AB4080" t="s">
        <v>998</v>
      </c>
      <c r="AD4080" t="s">
        <v>998</v>
      </c>
      <c r="AE4080" t="s">
        <v>998</v>
      </c>
      <c r="AF4080" t="s">
        <v>998</v>
      </c>
      <c r="AG4080" s="107">
        <v>0</v>
      </c>
      <c r="AH4080" s="107">
        <v>0</v>
      </c>
      <c r="AI4080" s="107">
        <v>0</v>
      </c>
      <c r="AJ4080" t="s">
        <v>1012</v>
      </c>
    </row>
    <row r="4081" spans="1:37" x14ac:dyDescent="0.45">
      <c r="A4081" t="s">
        <v>8082</v>
      </c>
      <c r="B4081" t="s">
        <v>13136</v>
      </c>
      <c r="C4081" t="s">
        <v>1002</v>
      </c>
      <c r="D4081" t="s">
        <v>13162</v>
      </c>
      <c r="E4081" t="s">
        <v>992</v>
      </c>
      <c r="F4081" t="s">
        <v>1545</v>
      </c>
      <c r="G4081">
        <v>500</v>
      </c>
      <c r="H4081" t="s">
        <v>3432</v>
      </c>
      <c r="I4081">
        <v>68401</v>
      </c>
      <c r="K4081" t="s">
        <v>13163</v>
      </c>
      <c r="L4081" s="106">
        <v>27353</v>
      </c>
      <c r="M4081">
        <v>14614974</v>
      </c>
      <c r="N4081" t="s">
        <v>996</v>
      </c>
      <c r="O4081" t="s">
        <v>12</v>
      </c>
      <c r="P4081" t="s">
        <v>997</v>
      </c>
      <c r="R4081" s="109" t="str">
        <f>IF(OR(P4081="SB",Q4081="SB"),"SB",0)</f>
        <v>SB</v>
      </c>
      <c r="T4081" s="110" t="s">
        <v>998</v>
      </c>
      <c r="V4081" s="113" t="str">
        <f>IF(AND(I4081&gt;=10000,I4081&lt;=19900),"Praha",(IF(AND(I4081&gt;=25001,I4081&lt;=29501),"Středočeský kraj",(IF(AND(I4081&gt;=30100,I4081&lt;=34972),"Středočeský kraj",(IF(AND(I4081&gt;=35002,I4081&lt;=36271),"Karlovarský kraj",(IF(AND(I4081&gt;=37001,I4081&lt;=39201),"Jihočeský kraj",(IF(AND(I4081&gt;=39701,I4081&lt;=39901),"Jihočeský kraj",(IF(AND(I4081&gt;=39301,I4081&lt;=39601),"Kraj Vysočina",(IF(AND(I4081&gt;=58001,I4081&lt;=59501),"Kraj Vysočina",(IF(AND(I4081&gt;=67401,I4081&lt;=67602),"Kraj Vysočina",(IF(AND(I4081&gt;=40001,I4081&lt;=44101),"Ústecký kraj",(IF(AND(I4081&gt;=46001,I4081&lt;=47201),"Liberecký kraj",(IF(AND(I4081&gt;=51202,I4081&lt;=51401),"Liberecký kraj",(IF(AND(I4081&gt;=53002,I4081&lt;=53976),"Pardubický kraj",(IF(AND(I4081&gt;=56002,I4081&lt;=57201),"Pardubický kraj",(IF(AND(I4081&gt;=60200,I4081&lt;=67201),"Jihomoravský kraj",(IF(AND(I4081&gt;=67801,I4081&lt;=68501),"Jihomoravský kraj",(IF(AND(I4081&gt;=69002,I4081&lt;=69801),"Jihomoravský kraj",(IF(AND(I4081&gt;=68601,I4081&lt;=68801),"Zlínský kraj",(IF(AND(I4081&gt;=75501,I4081&lt;=76901),"Zlínský kraj",(IF(AND(I4081&gt;=70030,I4081&lt;=74901),"Moravskoslezský kraj",(IF(AND(I4081&gt;=75000,I4081&lt;=75368),"Olomoucký kraj",(IF(AND(I4081&gt;=77200,I4081&lt;=79862),"Olomoucký kraj",(IF(AND(I4081&gt;=50011,I4081&lt;=50301),"Královéhradecký kraj",(IF(AND(I4081&gt;=54301,I4081&lt;=54303),"Královéhradecký kraj","0")))))))))))))))))))))))))))))))))))))))))))))))</f>
        <v>Jihomoravský kraj</v>
      </c>
      <c r="AB4081" t="s">
        <v>998</v>
      </c>
      <c r="AD4081" t="s">
        <v>998</v>
      </c>
      <c r="AE4081" t="s">
        <v>998</v>
      </c>
      <c r="AF4081" t="s">
        <v>998</v>
      </c>
      <c r="AG4081" s="107">
        <v>0</v>
      </c>
      <c r="AH4081" s="107">
        <v>0</v>
      </c>
      <c r="AI4081" s="107">
        <v>0</v>
      </c>
      <c r="AJ4081" t="s">
        <v>1012</v>
      </c>
    </row>
    <row r="4082" spans="1:37" x14ac:dyDescent="0.45">
      <c r="A4082" t="s">
        <v>8082</v>
      </c>
      <c r="B4082" t="s">
        <v>13136</v>
      </c>
      <c r="C4082" t="s">
        <v>1002</v>
      </c>
      <c r="D4082" t="s">
        <v>13164</v>
      </c>
      <c r="E4082" t="s">
        <v>992</v>
      </c>
      <c r="F4082" t="s">
        <v>1545</v>
      </c>
      <c r="G4082">
        <v>500</v>
      </c>
      <c r="H4082" t="s">
        <v>3432</v>
      </c>
      <c r="I4082">
        <v>68401</v>
      </c>
      <c r="K4082" t="s">
        <v>13165</v>
      </c>
      <c r="L4082" s="106">
        <v>37267</v>
      </c>
      <c r="M4082">
        <v>14615075</v>
      </c>
      <c r="N4082" t="s">
        <v>996</v>
      </c>
      <c r="O4082" t="s">
        <v>12</v>
      </c>
      <c r="P4082" t="s">
        <v>997</v>
      </c>
      <c r="R4082" s="109" t="str">
        <f>IF(OR(P4082="SB",Q4082="SB"),"SB",0)</f>
        <v>SB</v>
      </c>
      <c r="T4082" s="110" t="s">
        <v>998</v>
      </c>
      <c r="V4082" s="113" t="str">
        <f>IF(AND(I4082&gt;=10000,I4082&lt;=19900),"Praha",(IF(AND(I4082&gt;=25001,I4082&lt;=29501),"Středočeský kraj",(IF(AND(I4082&gt;=30100,I4082&lt;=34972),"Středočeský kraj",(IF(AND(I4082&gt;=35002,I4082&lt;=36271),"Karlovarský kraj",(IF(AND(I4082&gt;=37001,I4082&lt;=39201),"Jihočeský kraj",(IF(AND(I4082&gt;=39701,I4082&lt;=39901),"Jihočeský kraj",(IF(AND(I4082&gt;=39301,I4082&lt;=39601),"Kraj Vysočina",(IF(AND(I4082&gt;=58001,I4082&lt;=59501),"Kraj Vysočina",(IF(AND(I4082&gt;=67401,I4082&lt;=67602),"Kraj Vysočina",(IF(AND(I4082&gt;=40001,I4082&lt;=44101),"Ústecký kraj",(IF(AND(I4082&gt;=46001,I4082&lt;=47201),"Liberecký kraj",(IF(AND(I4082&gt;=51202,I4082&lt;=51401),"Liberecký kraj",(IF(AND(I4082&gt;=53002,I4082&lt;=53976),"Pardubický kraj",(IF(AND(I4082&gt;=56002,I4082&lt;=57201),"Pardubický kraj",(IF(AND(I4082&gt;=60200,I4082&lt;=67201),"Jihomoravský kraj",(IF(AND(I4082&gt;=67801,I4082&lt;=68501),"Jihomoravský kraj",(IF(AND(I4082&gt;=69002,I4082&lt;=69801),"Jihomoravský kraj",(IF(AND(I4082&gt;=68601,I4082&lt;=68801),"Zlínský kraj",(IF(AND(I4082&gt;=75501,I4082&lt;=76901),"Zlínský kraj",(IF(AND(I4082&gt;=70030,I4082&lt;=74901),"Moravskoslezský kraj",(IF(AND(I4082&gt;=75000,I4082&lt;=75368),"Olomoucký kraj",(IF(AND(I4082&gt;=77200,I4082&lt;=79862),"Olomoucký kraj",(IF(AND(I4082&gt;=50011,I4082&lt;=50301),"Královéhradecký kraj",(IF(AND(I4082&gt;=54301,I4082&lt;=54303),"Královéhradecký kraj","0")))))))))))))))))))))))))))))))))))))))))))))))</f>
        <v>Jihomoravský kraj</v>
      </c>
      <c r="AB4082" t="s">
        <v>998</v>
      </c>
      <c r="AD4082" t="s">
        <v>998</v>
      </c>
      <c r="AE4082" t="s">
        <v>998</v>
      </c>
      <c r="AF4082" t="s">
        <v>998</v>
      </c>
      <c r="AG4082" s="107">
        <v>300</v>
      </c>
      <c r="AH4082" s="107">
        <v>0</v>
      </c>
      <c r="AI4082" s="107">
        <v>0</v>
      </c>
      <c r="AJ4082" t="s">
        <v>999</v>
      </c>
      <c r="AK4082" s="106">
        <v>44924</v>
      </c>
    </row>
    <row r="4083" spans="1:37" x14ac:dyDescent="0.45">
      <c r="A4083" t="s">
        <v>1055</v>
      </c>
      <c r="B4083" t="s">
        <v>13185</v>
      </c>
      <c r="C4083" t="s">
        <v>1002</v>
      </c>
      <c r="D4083" t="s">
        <v>13186</v>
      </c>
      <c r="E4083" t="s">
        <v>992</v>
      </c>
      <c r="F4083" t="s">
        <v>1214</v>
      </c>
      <c r="G4083">
        <v>1191</v>
      </c>
      <c r="H4083" t="s">
        <v>3432</v>
      </c>
      <c r="I4083">
        <v>68401</v>
      </c>
      <c r="K4083" t="s">
        <v>13187</v>
      </c>
      <c r="L4083" s="106">
        <v>39717</v>
      </c>
      <c r="M4083">
        <v>14746532</v>
      </c>
      <c r="N4083" t="s">
        <v>996</v>
      </c>
      <c r="O4083" t="s">
        <v>12</v>
      </c>
      <c r="P4083" t="s">
        <v>997</v>
      </c>
      <c r="R4083" s="109" t="str">
        <f>IF(OR(P4083="SB",Q4083="SB"),"SB",0)</f>
        <v>SB</v>
      </c>
      <c r="T4083" s="110" t="s">
        <v>998</v>
      </c>
      <c r="V4083" s="113" t="str">
        <f>IF(AND(I4083&gt;=10000,I4083&lt;=19900),"Praha",(IF(AND(I4083&gt;=25001,I4083&lt;=29501),"Středočeský kraj",(IF(AND(I4083&gt;=30100,I4083&lt;=34972),"Středočeský kraj",(IF(AND(I4083&gt;=35002,I4083&lt;=36271),"Karlovarský kraj",(IF(AND(I4083&gt;=37001,I4083&lt;=39201),"Jihočeský kraj",(IF(AND(I4083&gt;=39701,I4083&lt;=39901),"Jihočeský kraj",(IF(AND(I4083&gt;=39301,I4083&lt;=39601),"Kraj Vysočina",(IF(AND(I4083&gt;=58001,I4083&lt;=59501),"Kraj Vysočina",(IF(AND(I4083&gt;=67401,I4083&lt;=67602),"Kraj Vysočina",(IF(AND(I4083&gt;=40001,I4083&lt;=44101),"Ústecký kraj",(IF(AND(I4083&gt;=46001,I4083&lt;=47201),"Liberecký kraj",(IF(AND(I4083&gt;=51202,I4083&lt;=51401),"Liberecký kraj",(IF(AND(I4083&gt;=53002,I4083&lt;=53976),"Pardubický kraj",(IF(AND(I4083&gt;=56002,I4083&lt;=57201),"Pardubický kraj",(IF(AND(I4083&gt;=60200,I4083&lt;=67201),"Jihomoravský kraj",(IF(AND(I4083&gt;=67801,I4083&lt;=68501),"Jihomoravský kraj",(IF(AND(I4083&gt;=69002,I4083&lt;=69801),"Jihomoravský kraj",(IF(AND(I4083&gt;=68601,I4083&lt;=68801),"Zlínský kraj",(IF(AND(I4083&gt;=75501,I4083&lt;=76901),"Zlínský kraj",(IF(AND(I4083&gt;=70030,I4083&lt;=74901),"Moravskoslezský kraj",(IF(AND(I4083&gt;=75000,I4083&lt;=75368),"Olomoucký kraj",(IF(AND(I4083&gt;=77200,I4083&lt;=79862),"Olomoucký kraj",(IF(AND(I4083&gt;=50011,I4083&lt;=50301),"Královéhradecký kraj",(IF(AND(I4083&gt;=54301,I4083&lt;=54303),"Královéhradecký kraj","0")))))))))))))))))))))))))))))))))))))))))))))))</f>
        <v>Jihomoravský kraj</v>
      </c>
      <c r="AB4083" t="s">
        <v>998</v>
      </c>
      <c r="AD4083" t="s">
        <v>998</v>
      </c>
      <c r="AE4083" t="s">
        <v>998</v>
      </c>
      <c r="AF4083" t="s">
        <v>998</v>
      </c>
      <c r="AG4083" s="107">
        <v>300</v>
      </c>
      <c r="AH4083" s="107">
        <v>0</v>
      </c>
      <c r="AI4083" s="107">
        <v>0</v>
      </c>
      <c r="AJ4083" t="s">
        <v>999</v>
      </c>
      <c r="AK4083" s="106">
        <v>44923</v>
      </c>
    </row>
    <row r="4084" spans="1:37" x14ac:dyDescent="0.45">
      <c r="A4084" t="s">
        <v>1084</v>
      </c>
      <c r="B4084" t="s">
        <v>13216</v>
      </c>
      <c r="C4084" t="s">
        <v>990</v>
      </c>
      <c r="D4084" t="s">
        <v>13255</v>
      </c>
      <c r="E4084" t="s">
        <v>992</v>
      </c>
      <c r="F4084" t="s">
        <v>1214</v>
      </c>
      <c r="G4084">
        <v>1191</v>
      </c>
      <c r="H4084" t="s">
        <v>3432</v>
      </c>
      <c r="I4084">
        <v>68401</v>
      </c>
      <c r="K4084" t="s">
        <v>13256</v>
      </c>
      <c r="L4084" s="106">
        <v>41762</v>
      </c>
      <c r="M4084">
        <v>14722785</v>
      </c>
      <c r="N4084" t="s">
        <v>996</v>
      </c>
      <c r="O4084" t="s">
        <v>12</v>
      </c>
      <c r="P4084" t="s">
        <v>997</v>
      </c>
      <c r="R4084" s="109" t="str">
        <f>IF(OR(P4084="SB",Q4084="SB"),"SB",0)</f>
        <v>SB</v>
      </c>
      <c r="T4084" s="110" t="s">
        <v>998</v>
      </c>
      <c r="V4084" s="113" t="str">
        <f>IF(AND(I4084&gt;=10000,I4084&lt;=19900),"Praha",(IF(AND(I4084&gt;=25001,I4084&lt;=29501),"Středočeský kraj",(IF(AND(I4084&gt;=30100,I4084&lt;=34972),"Středočeský kraj",(IF(AND(I4084&gt;=35002,I4084&lt;=36271),"Karlovarský kraj",(IF(AND(I4084&gt;=37001,I4084&lt;=39201),"Jihočeský kraj",(IF(AND(I4084&gt;=39701,I4084&lt;=39901),"Jihočeský kraj",(IF(AND(I4084&gt;=39301,I4084&lt;=39601),"Kraj Vysočina",(IF(AND(I4084&gt;=58001,I4084&lt;=59501),"Kraj Vysočina",(IF(AND(I4084&gt;=67401,I4084&lt;=67602),"Kraj Vysočina",(IF(AND(I4084&gt;=40001,I4084&lt;=44101),"Ústecký kraj",(IF(AND(I4084&gt;=46001,I4084&lt;=47201),"Liberecký kraj",(IF(AND(I4084&gt;=51202,I4084&lt;=51401),"Liberecký kraj",(IF(AND(I4084&gt;=53002,I4084&lt;=53976),"Pardubický kraj",(IF(AND(I4084&gt;=56002,I4084&lt;=57201),"Pardubický kraj",(IF(AND(I4084&gt;=60200,I4084&lt;=67201),"Jihomoravský kraj",(IF(AND(I4084&gt;=67801,I4084&lt;=68501),"Jihomoravský kraj",(IF(AND(I4084&gt;=69002,I4084&lt;=69801),"Jihomoravský kraj",(IF(AND(I4084&gt;=68601,I4084&lt;=68801),"Zlínský kraj",(IF(AND(I4084&gt;=75501,I4084&lt;=76901),"Zlínský kraj",(IF(AND(I4084&gt;=70030,I4084&lt;=74901),"Moravskoslezský kraj",(IF(AND(I4084&gt;=75000,I4084&lt;=75368),"Olomoucký kraj",(IF(AND(I4084&gt;=77200,I4084&lt;=79862),"Olomoucký kraj",(IF(AND(I4084&gt;=50011,I4084&lt;=50301),"Královéhradecký kraj",(IF(AND(I4084&gt;=54301,I4084&lt;=54303),"Královéhradecký kraj","0")))))))))))))))))))))))))))))))))))))))))))))))</f>
        <v>Jihomoravský kraj</v>
      </c>
      <c r="AB4084" t="s">
        <v>998</v>
      </c>
      <c r="AD4084" t="s">
        <v>998</v>
      </c>
      <c r="AE4084" t="s">
        <v>998</v>
      </c>
      <c r="AF4084" t="s">
        <v>998</v>
      </c>
      <c r="AG4084" s="107">
        <v>300</v>
      </c>
      <c r="AH4084" s="107">
        <v>0</v>
      </c>
      <c r="AI4084" s="107">
        <v>0</v>
      </c>
      <c r="AJ4084" t="s">
        <v>999</v>
      </c>
      <c r="AK4084" s="106">
        <v>44923</v>
      </c>
    </row>
    <row r="4085" spans="1:37" x14ac:dyDescent="0.45">
      <c r="A4085" t="s">
        <v>1107</v>
      </c>
      <c r="B4085" t="s">
        <v>17833</v>
      </c>
      <c r="C4085" t="s">
        <v>1002</v>
      </c>
      <c r="D4085" t="s">
        <v>17834</v>
      </c>
      <c r="E4085" t="s">
        <v>992</v>
      </c>
      <c r="F4085" t="s">
        <v>17835</v>
      </c>
      <c r="G4085">
        <v>137</v>
      </c>
      <c r="H4085" t="s">
        <v>17835</v>
      </c>
      <c r="I4085">
        <v>68401</v>
      </c>
      <c r="K4085" t="s">
        <v>17836</v>
      </c>
      <c r="L4085" s="106">
        <v>39484</v>
      </c>
      <c r="M4085">
        <v>14652663</v>
      </c>
      <c r="N4085" t="s">
        <v>996</v>
      </c>
      <c r="O4085" t="s">
        <v>12</v>
      </c>
      <c r="P4085" t="s">
        <v>997</v>
      </c>
      <c r="R4085" s="109" t="str">
        <f>IF(OR(P4085="SB",Q4085="SB"),"SB",0)</f>
        <v>SB</v>
      </c>
      <c r="T4085" s="110" t="s">
        <v>998</v>
      </c>
      <c r="V4085" s="113" t="str">
        <f>IF(AND(I4085&gt;=10000,I4085&lt;=19900),"Praha",(IF(AND(I4085&gt;=25001,I4085&lt;=29501),"Středočeský kraj",(IF(AND(I4085&gt;=30100,I4085&lt;=34972),"Středočeský kraj",(IF(AND(I4085&gt;=35002,I4085&lt;=36271),"Karlovarský kraj",(IF(AND(I4085&gt;=37001,I4085&lt;=39201),"Jihočeský kraj",(IF(AND(I4085&gt;=39701,I4085&lt;=39901),"Jihočeský kraj",(IF(AND(I4085&gt;=39301,I4085&lt;=39601),"Kraj Vysočina",(IF(AND(I4085&gt;=58001,I4085&lt;=59501),"Kraj Vysočina",(IF(AND(I4085&gt;=67401,I4085&lt;=67602),"Kraj Vysočina",(IF(AND(I4085&gt;=40001,I4085&lt;=44101),"Ústecký kraj",(IF(AND(I4085&gt;=46001,I4085&lt;=47201),"Liberecký kraj",(IF(AND(I4085&gt;=51202,I4085&lt;=51401),"Liberecký kraj",(IF(AND(I4085&gt;=53002,I4085&lt;=53976),"Pardubický kraj",(IF(AND(I4085&gt;=56002,I4085&lt;=57201),"Pardubický kraj",(IF(AND(I4085&gt;=60200,I4085&lt;=67201),"Jihomoravský kraj",(IF(AND(I4085&gt;=67801,I4085&lt;=68501),"Jihomoravský kraj",(IF(AND(I4085&gt;=69002,I4085&lt;=69801),"Jihomoravský kraj",(IF(AND(I4085&gt;=68601,I4085&lt;=68801),"Zlínský kraj",(IF(AND(I4085&gt;=75501,I4085&lt;=76901),"Zlínský kraj",(IF(AND(I4085&gt;=70030,I4085&lt;=74901),"Moravskoslezský kraj",(IF(AND(I4085&gt;=75000,I4085&lt;=75368),"Olomoucký kraj",(IF(AND(I4085&gt;=77200,I4085&lt;=79862),"Olomoucký kraj",(IF(AND(I4085&gt;=50011,I4085&lt;=50301),"Královéhradecký kraj",(IF(AND(I4085&gt;=54301,I4085&lt;=54303),"Královéhradecký kraj","0")))))))))))))))))))))))))))))))))))))))))))))))</f>
        <v>Jihomoravský kraj</v>
      </c>
      <c r="AB4085" t="s">
        <v>998</v>
      </c>
      <c r="AD4085" t="s">
        <v>998</v>
      </c>
      <c r="AE4085" t="s">
        <v>998</v>
      </c>
      <c r="AF4085" t="s">
        <v>998</v>
      </c>
      <c r="AG4085" s="107">
        <v>300</v>
      </c>
      <c r="AH4085" s="107">
        <v>0</v>
      </c>
      <c r="AI4085" s="107">
        <v>0</v>
      </c>
      <c r="AJ4085" t="s">
        <v>999</v>
      </c>
      <c r="AK4085" s="106">
        <v>44923</v>
      </c>
    </row>
    <row r="4086" spans="1:37" x14ac:dyDescent="0.45">
      <c r="A4086" t="s">
        <v>1058</v>
      </c>
      <c r="B4086" t="s">
        <v>19365</v>
      </c>
      <c r="C4086" t="s">
        <v>1002</v>
      </c>
      <c r="D4086" t="s">
        <v>19366</v>
      </c>
      <c r="E4086" t="s">
        <v>992</v>
      </c>
      <c r="F4086" t="s">
        <v>1027</v>
      </c>
      <c r="G4086">
        <v>3</v>
      </c>
      <c r="H4086" t="s">
        <v>3432</v>
      </c>
      <c r="I4086">
        <v>68401</v>
      </c>
      <c r="K4086" t="s">
        <v>19367</v>
      </c>
      <c r="L4086" s="106">
        <v>28576</v>
      </c>
      <c r="M4086">
        <v>13396717</v>
      </c>
      <c r="N4086" t="s">
        <v>996</v>
      </c>
      <c r="O4086" t="s">
        <v>12</v>
      </c>
      <c r="P4086" t="s">
        <v>997</v>
      </c>
      <c r="R4086" s="109" t="str">
        <f>IF(OR(P4086="SB",Q4086="SB"),"SB",0)</f>
        <v>SB</v>
      </c>
      <c r="T4086" s="110" t="s">
        <v>998</v>
      </c>
      <c r="V4086" s="113" t="str">
        <f>IF(AND(I4086&gt;=10000,I4086&lt;=19900),"Praha",(IF(AND(I4086&gt;=25001,I4086&lt;=29501),"Středočeský kraj",(IF(AND(I4086&gt;=30100,I4086&lt;=34972),"Středočeský kraj",(IF(AND(I4086&gt;=35002,I4086&lt;=36271),"Karlovarský kraj",(IF(AND(I4086&gt;=37001,I4086&lt;=39201),"Jihočeský kraj",(IF(AND(I4086&gt;=39701,I4086&lt;=39901),"Jihočeský kraj",(IF(AND(I4086&gt;=39301,I4086&lt;=39601),"Kraj Vysočina",(IF(AND(I4086&gt;=58001,I4086&lt;=59501),"Kraj Vysočina",(IF(AND(I4086&gt;=67401,I4086&lt;=67602),"Kraj Vysočina",(IF(AND(I4086&gt;=40001,I4086&lt;=44101),"Ústecký kraj",(IF(AND(I4086&gt;=46001,I4086&lt;=47201),"Liberecký kraj",(IF(AND(I4086&gt;=51202,I4086&lt;=51401),"Liberecký kraj",(IF(AND(I4086&gt;=53002,I4086&lt;=53976),"Pardubický kraj",(IF(AND(I4086&gt;=56002,I4086&lt;=57201),"Pardubický kraj",(IF(AND(I4086&gt;=60200,I4086&lt;=67201),"Jihomoravský kraj",(IF(AND(I4086&gt;=67801,I4086&lt;=68501),"Jihomoravský kraj",(IF(AND(I4086&gt;=69002,I4086&lt;=69801),"Jihomoravský kraj",(IF(AND(I4086&gt;=68601,I4086&lt;=68801),"Zlínský kraj",(IF(AND(I4086&gt;=75501,I4086&lt;=76901),"Zlínský kraj",(IF(AND(I4086&gt;=70030,I4086&lt;=74901),"Moravskoslezský kraj",(IF(AND(I4086&gt;=75000,I4086&lt;=75368),"Olomoucký kraj",(IF(AND(I4086&gt;=77200,I4086&lt;=79862),"Olomoucký kraj",(IF(AND(I4086&gt;=50011,I4086&lt;=50301),"Královéhradecký kraj",(IF(AND(I4086&gt;=54301,I4086&lt;=54303),"Královéhradecký kraj","0")))))))))))))))))))))))))))))))))))))))))))))))</f>
        <v>Jihomoravský kraj</v>
      </c>
      <c r="AB4086" t="s">
        <v>998</v>
      </c>
      <c r="AD4086" t="s">
        <v>998</v>
      </c>
      <c r="AE4086" t="s">
        <v>998</v>
      </c>
      <c r="AF4086" t="s">
        <v>998</v>
      </c>
      <c r="AG4086" s="107">
        <v>0</v>
      </c>
      <c r="AH4086" s="107">
        <v>0</v>
      </c>
      <c r="AI4086" s="107">
        <v>0</v>
      </c>
      <c r="AJ4086" t="s">
        <v>1012</v>
      </c>
    </row>
    <row r="4087" spans="1:37" x14ac:dyDescent="0.45">
      <c r="A4087" t="s">
        <v>988</v>
      </c>
      <c r="B4087" t="s">
        <v>7084</v>
      </c>
      <c r="C4087" t="s">
        <v>990</v>
      </c>
      <c r="D4087" t="s">
        <v>7085</v>
      </c>
      <c r="E4087" t="s">
        <v>992</v>
      </c>
      <c r="F4087" t="s">
        <v>2576</v>
      </c>
      <c r="G4087">
        <v>506</v>
      </c>
      <c r="H4087" t="s">
        <v>7086</v>
      </c>
      <c r="I4087">
        <v>68452</v>
      </c>
      <c r="K4087" t="s">
        <v>7087</v>
      </c>
      <c r="L4087" s="106">
        <v>34158</v>
      </c>
      <c r="M4087">
        <v>14612449</v>
      </c>
      <c r="N4087" t="s">
        <v>996</v>
      </c>
      <c r="O4087" t="s">
        <v>12</v>
      </c>
      <c r="P4087" t="s">
        <v>997</v>
      </c>
      <c r="R4087" s="109" t="str">
        <f>IF(OR(P4087="SB",Q4087="SB"),"SB",0)</f>
        <v>SB</v>
      </c>
      <c r="T4087" s="110" t="s">
        <v>998</v>
      </c>
      <c r="V4087" s="113" t="str">
        <f>IF(AND(I4087&gt;=10000,I4087&lt;=19900),"Praha",(IF(AND(I4087&gt;=25001,I4087&lt;=29501),"Středočeský kraj",(IF(AND(I4087&gt;=30100,I4087&lt;=34972),"Středočeský kraj",(IF(AND(I4087&gt;=35002,I4087&lt;=36271),"Karlovarský kraj",(IF(AND(I4087&gt;=37001,I4087&lt;=39201),"Jihočeský kraj",(IF(AND(I4087&gt;=39701,I4087&lt;=39901),"Jihočeský kraj",(IF(AND(I4087&gt;=39301,I4087&lt;=39601),"Kraj Vysočina",(IF(AND(I4087&gt;=58001,I4087&lt;=59501),"Kraj Vysočina",(IF(AND(I4087&gt;=67401,I4087&lt;=67602),"Kraj Vysočina",(IF(AND(I4087&gt;=40001,I4087&lt;=44101),"Ústecký kraj",(IF(AND(I4087&gt;=46001,I4087&lt;=47201),"Liberecký kraj",(IF(AND(I4087&gt;=51202,I4087&lt;=51401),"Liberecký kraj",(IF(AND(I4087&gt;=53002,I4087&lt;=53976),"Pardubický kraj",(IF(AND(I4087&gt;=56002,I4087&lt;=57201),"Pardubický kraj",(IF(AND(I4087&gt;=60200,I4087&lt;=67201),"Jihomoravský kraj",(IF(AND(I4087&gt;=67801,I4087&lt;=68501),"Jihomoravský kraj",(IF(AND(I4087&gt;=69002,I4087&lt;=69801),"Jihomoravský kraj",(IF(AND(I4087&gt;=68601,I4087&lt;=68801),"Zlínský kraj",(IF(AND(I4087&gt;=75501,I4087&lt;=76901),"Zlínský kraj",(IF(AND(I4087&gt;=70030,I4087&lt;=74901),"Moravskoslezský kraj",(IF(AND(I4087&gt;=75000,I4087&lt;=75368),"Olomoucký kraj",(IF(AND(I4087&gt;=77200,I4087&lt;=79862),"Olomoucký kraj",(IF(AND(I4087&gt;=50011,I4087&lt;=50301),"Královéhradecký kraj",(IF(AND(I4087&gt;=54301,I4087&lt;=54303),"Královéhradecký kraj","0")))))))))))))))))))))))))))))))))))))))))))))))</f>
        <v>Jihomoravský kraj</v>
      </c>
      <c r="AB4087" t="s">
        <v>998</v>
      </c>
      <c r="AD4087" t="s">
        <v>998</v>
      </c>
      <c r="AE4087" t="s">
        <v>998</v>
      </c>
      <c r="AF4087" t="s">
        <v>998</v>
      </c>
      <c r="AG4087" s="107">
        <v>0</v>
      </c>
      <c r="AH4087" s="107">
        <v>0</v>
      </c>
      <c r="AI4087" s="107">
        <v>0</v>
      </c>
      <c r="AJ4087" t="s">
        <v>1012</v>
      </c>
    </row>
    <row r="4088" spans="1:37" x14ac:dyDescent="0.45">
      <c r="A4088" t="s">
        <v>9855</v>
      </c>
      <c r="B4088" t="s">
        <v>9856</v>
      </c>
      <c r="C4088" t="s">
        <v>1002</v>
      </c>
      <c r="D4088" t="s">
        <v>9857</v>
      </c>
      <c r="E4088" t="s">
        <v>992</v>
      </c>
      <c r="F4088" t="s">
        <v>3167</v>
      </c>
      <c r="G4088">
        <v>423</v>
      </c>
      <c r="H4088" t="s">
        <v>4049</v>
      </c>
      <c r="I4088">
        <v>68501</v>
      </c>
      <c r="K4088" t="s">
        <v>9858</v>
      </c>
      <c r="L4088" s="106">
        <v>41071</v>
      </c>
      <c r="M4088">
        <v>14645387</v>
      </c>
      <c r="N4088" t="s">
        <v>996</v>
      </c>
      <c r="O4088" t="s">
        <v>12</v>
      </c>
      <c r="P4088" t="s">
        <v>997</v>
      </c>
      <c r="R4088" s="109" t="str">
        <f>IF(OR(P4088="SB",Q4088="SB"),"SB",0)</f>
        <v>SB</v>
      </c>
      <c r="T4088" s="110" t="s">
        <v>998</v>
      </c>
      <c r="V4088" s="113" t="str">
        <f>IF(AND(I4088&gt;=10000,I4088&lt;=19900),"Praha",(IF(AND(I4088&gt;=25001,I4088&lt;=29501),"Středočeský kraj",(IF(AND(I4088&gt;=30100,I4088&lt;=34972),"Středočeský kraj",(IF(AND(I4088&gt;=35002,I4088&lt;=36271),"Karlovarský kraj",(IF(AND(I4088&gt;=37001,I4088&lt;=39201),"Jihočeský kraj",(IF(AND(I4088&gt;=39701,I4088&lt;=39901),"Jihočeský kraj",(IF(AND(I4088&gt;=39301,I4088&lt;=39601),"Kraj Vysočina",(IF(AND(I4088&gt;=58001,I4088&lt;=59501),"Kraj Vysočina",(IF(AND(I4088&gt;=67401,I4088&lt;=67602),"Kraj Vysočina",(IF(AND(I4088&gt;=40001,I4088&lt;=44101),"Ústecký kraj",(IF(AND(I4088&gt;=46001,I4088&lt;=47201),"Liberecký kraj",(IF(AND(I4088&gt;=51202,I4088&lt;=51401),"Liberecký kraj",(IF(AND(I4088&gt;=53002,I4088&lt;=53976),"Pardubický kraj",(IF(AND(I4088&gt;=56002,I4088&lt;=57201),"Pardubický kraj",(IF(AND(I4088&gt;=60200,I4088&lt;=67201),"Jihomoravský kraj",(IF(AND(I4088&gt;=67801,I4088&lt;=68501),"Jihomoravský kraj",(IF(AND(I4088&gt;=69002,I4088&lt;=69801),"Jihomoravský kraj",(IF(AND(I4088&gt;=68601,I4088&lt;=68801),"Zlínský kraj",(IF(AND(I4088&gt;=75501,I4088&lt;=76901),"Zlínský kraj",(IF(AND(I4088&gt;=70030,I4088&lt;=74901),"Moravskoslezský kraj",(IF(AND(I4088&gt;=75000,I4088&lt;=75368),"Olomoucký kraj",(IF(AND(I4088&gt;=77200,I4088&lt;=79862),"Olomoucký kraj",(IF(AND(I4088&gt;=50011,I4088&lt;=50301),"Královéhradecký kraj",(IF(AND(I4088&gt;=54301,I4088&lt;=54303),"Královéhradecký kraj","0")))))))))))))))))))))))))))))))))))))))))))))))</f>
        <v>Jihomoravský kraj</v>
      </c>
      <c r="AB4088" t="s">
        <v>998</v>
      </c>
      <c r="AD4088" t="s">
        <v>998</v>
      </c>
      <c r="AE4088" t="s">
        <v>998</v>
      </c>
      <c r="AF4088" t="s">
        <v>998</v>
      </c>
      <c r="AG4088" s="107">
        <v>300</v>
      </c>
      <c r="AH4088" s="107">
        <v>0</v>
      </c>
      <c r="AI4088" s="107">
        <v>0</v>
      </c>
      <c r="AJ4088" t="s">
        <v>999</v>
      </c>
      <c r="AK4088" s="106">
        <v>44924</v>
      </c>
    </row>
    <row r="4089" spans="1:37" x14ac:dyDescent="0.45">
      <c r="A4089" t="s">
        <v>988</v>
      </c>
      <c r="B4089" t="s">
        <v>9859</v>
      </c>
      <c r="C4089" t="s">
        <v>990</v>
      </c>
      <c r="D4089" t="s">
        <v>9860</v>
      </c>
      <c r="E4089" t="s">
        <v>992</v>
      </c>
      <c r="F4089" t="s">
        <v>3167</v>
      </c>
      <c r="G4089">
        <v>423</v>
      </c>
      <c r="H4089" t="s">
        <v>4049</v>
      </c>
      <c r="I4089">
        <v>68501</v>
      </c>
      <c r="K4089" t="s">
        <v>9861</v>
      </c>
      <c r="L4089" s="106">
        <v>38797</v>
      </c>
      <c r="M4089">
        <v>14635586</v>
      </c>
      <c r="N4089" t="s">
        <v>996</v>
      </c>
      <c r="O4089" t="s">
        <v>12</v>
      </c>
      <c r="P4089" t="s">
        <v>997</v>
      </c>
      <c r="R4089" s="109" t="str">
        <f>IF(OR(P4089="SB",Q4089="SB"),"SB",0)</f>
        <v>SB</v>
      </c>
      <c r="T4089" s="110" t="s">
        <v>998</v>
      </c>
      <c r="V4089" s="113" t="str">
        <f>IF(AND(I4089&gt;=10000,I4089&lt;=19900),"Praha",(IF(AND(I4089&gt;=25001,I4089&lt;=29501),"Středočeský kraj",(IF(AND(I4089&gt;=30100,I4089&lt;=34972),"Středočeský kraj",(IF(AND(I4089&gt;=35002,I4089&lt;=36271),"Karlovarský kraj",(IF(AND(I4089&gt;=37001,I4089&lt;=39201),"Jihočeský kraj",(IF(AND(I4089&gt;=39701,I4089&lt;=39901),"Jihočeský kraj",(IF(AND(I4089&gt;=39301,I4089&lt;=39601),"Kraj Vysočina",(IF(AND(I4089&gt;=58001,I4089&lt;=59501),"Kraj Vysočina",(IF(AND(I4089&gt;=67401,I4089&lt;=67602),"Kraj Vysočina",(IF(AND(I4089&gt;=40001,I4089&lt;=44101),"Ústecký kraj",(IF(AND(I4089&gt;=46001,I4089&lt;=47201),"Liberecký kraj",(IF(AND(I4089&gt;=51202,I4089&lt;=51401),"Liberecký kraj",(IF(AND(I4089&gt;=53002,I4089&lt;=53976),"Pardubický kraj",(IF(AND(I4089&gt;=56002,I4089&lt;=57201),"Pardubický kraj",(IF(AND(I4089&gt;=60200,I4089&lt;=67201),"Jihomoravský kraj",(IF(AND(I4089&gt;=67801,I4089&lt;=68501),"Jihomoravský kraj",(IF(AND(I4089&gt;=69002,I4089&lt;=69801),"Jihomoravský kraj",(IF(AND(I4089&gt;=68601,I4089&lt;=68801),"Zlínský kraj",(IF(AND(I4089&gt;=75501,I4089&lt;=76901),"Zlínský kraj",(IF(AND(I4089&gt;=70030,I4089&lt;=74901),"Moravskoslezský kraj",(IF(AND(I4089&gt;=75000,I4089&lt;=75368),"Olomoucký kraj",(IF(AND(I4089&gt;=77200,I4089&lt;=79862),"Olomoucký kraj",(IF(AND(I4089&gt;=50011,I4089&lt;=50301),"Královéhradecký kraj",(IF(AND(I4089&gt;=54301,I4089&lt;=54303),"Královéhradecký kraj","0")))))))))))))))))))))))))))))))))))))))))))))))</f>
        <v>Jihomoravský kraj</v>
      </c>
      <c r="AB4089" t="s">
        <v>998</v>
      </c>
      <c r="AD4089" t="s">
        <v>998</v>
      </c>
      <c r="AE4089" t="s">
        <v>998</v>
      </c>
      <c r="AF4089" t="s">
        <v>998</v>
      </c>
      <c r="AG4089" s="107">
        <v>300</v>
      </c>
      <c r="AH4089" s="107">
        <v>0</v>
      </c>
      <c r="AI4089" s="107">
        <v>0</v>
      </c>
      <c r="AJ4089" t="s">
        <v>999</v>
      </c>
      <c r="AK4089" s="106">
        <v>44923</v>
      </c>
    </row>
    <row r="4090" spans="1:37" x14ac:dyDescent="0.45">
      <c r="A4090" t="s">
        <v>988</v>
      </c>
      <c r="B4090" t="s">
        <v>12683</v>
      </c>
      <c r="C4090" t="s">
        <v>990</v>
      </c>
      <c r="D4090" t="s">
        <v>12686</v>
      </c>
      <c r="E4090" t="s">
        <v>992</v>
      </c>
      <c r="F4090" t="s">
        <v>8343</v>
      </c>
      <c r="G4090">
        <v>732</v>
      </c>
      <c r="H4090" t="s">
        <v>4049</v>
      </c>
      <c r="I4090">
        <v>68501</v>
      </c>
      <c r="K4090" t="s">
        <v>12687</v>
      </c>
      <c r="L4090" s="106">
        <v>40401</v>
      </c>
      <c r="M4090">
        <v>14668124</v>
      </c>
      <c r="N4090" t="s">
        <v>996</v>
      </c>
      <c r="O4090" t="s">
        <v>12</v>
      </c>
      <c r="P4090" t="s">
        <v>997</v>
      </c>
      <c r="R4090" s="109" t="str">
        <f>IF(OR(P4090="SB",Q4090="SB"),"SB",0)</f>
        <v>SB</v>
      </c>
      <c r="T4090" s="110" t="s">
        <v>998</v>
      </c>
      <c r="V4090" s="113" t="str">
        <f>IF(AND(I4090&gt;=10000,I4090&lt;=19900),"Praha",(IF(AND(I4090&gt;=25001,I4090&lt;=29501),"Středočeský kraj",(IF(AND(I4090&gt;=30100,I4090&lt;=34972),"Středočeský kraj",(IF(AND(I4090&gt;=35002,I4090&lt;=36271),"Karlovarský kraj",(IF(AND(I4090&gt;=37001,I4090&lt;=39201),"Jihočeský kraj",(IF(AND(I4090&gt;=39701,I4090&lt;=39901),"Jihočeský kraj",(IF(AND(I4090&gt;=39301,I4090&lt;=39601),"Kraj Vysočina",(IF(AND(I4090&gt;=58001,I4090&lt;=59501),"Kraj Vysočina",(IF(AND(I4090&gt;=67401,I4090&lt;=67602),"Kraj Vysočina",(IF(AND(I4090&gt;=40001,I4090&lt;=44101),"Ústecký kraj",(IF(AND(I4090&gt;=46001,I4090&lt;=47201),"Liberecký kraj",(IF(AND(I4090&gt;=51202,I4090&lt;=51401),"Liberecký kraj",(IF(AND(I4090&gt;=53002,I4090&lt;=53976),"Pardubický kraj",(IF(AND(I4090&gt;=56002,I4090&lt;=57201),"Pardubický kraj",(IF(AND(I4090&gt;=60200,I4090&lt;=67201),"Jihomoravský kraj",(IF(AND(I4090&gt;=67801,I4090&lt;=68501),"Jihomoravský kraj",(IF(AND(I4090&gt;=69002,I4090&lt;=69801),"Jihomoravský kraj",(IF(AND(I4090&gt;=68601,I4090&lt;=68801),"Zlínský kraj",(IF(AND(I4090&gt;=75501,I4090&lt;=76901),"Zlínský kraj",(IF(AND(I4090&gt;=70030,I4090&lt;=74901),"Moravskoslezský kraj",(IF(AND(I4090&gt;=75000,I4090&lt;=75368),"Olomoucký kraj",(IF(AND(I4090&gt;=77200,I4090&lt;=79862),"Olomoucký kraj",(IF(AND(I4090&gt;=50011,I4090&lt;=50301),"Královéhradecký kraj",(IF(AND(I4090&gt;=54301,I4090&lt;=54303),"Královéhradecký kraj","0")))))))))))))))))))))))))))))))))))))))))))))))</f>
        <v>Jihomoravský kraj</v>
      </c>
      <c r="AB4090" t="s">
        <v>998</v>
      </c>
      <c r="AD4090" t="s">
        <v>998</v>
      </c>
      <c r="AE4090" t="s">
        <v>998</v>
      </c>
      <c r="AF4090" t="s">
        <v>998</v>
      </c>
      <c r="AG4090" s="107">
        <v>300</v>
      </c>
      <c r="AH4090" s="107">
        <v>0</v>
      </c>
      <c r="AI4090" s="107">
        <v>0</v>
      </c>
      <c r="AJ4090" t="s">
        <v>999</v>
      </c>
      <c r="AK4090" s="106">
        <v>44923</v>
      </c>
    </row>
    <row r="4091" spans="1:37" x14ac:dyDescent="0.45">
      <c r="A4091" t="s">
        <v>1084</v>
      </c>
      <c r="B4091" t="s">
        <v>12683</v>
      </c>
      <c r="C4091" t="s">
        <v>990</v>
      </c>
      <c r="D4091" t="s">
        <v>12688</v>
      </c>
      <c r="E4091" t="s">
        <v>992</v>
      </c>
      <c r="F4091" t="s">
        <v>8343</v>
      </c>
      <c r="G4091">
        <v>732</v>
      </c>
      <c r="H4091" t="s">
        <v>4049</v>
      </c>
      <c r="I4091">
        <v>68501</v>
      </c>
      <c r="K4091" t="s">
        <v>12689</v>
      </c>
      <c r="L4091" s="106">
        <v>38925</v>
      </c>
      <c r="M4091">
        <v>14668023</v>
      </c>
      <c r="N4091" t="s">
        <v>996</v>
      </c>
      <c r="O4091" t="s">
        <v>12</v>
      </c>
      <c r="P4091" t="s">
        <v>997</v>
      </c>
      <c r="R4091" s="109" t="str">
        <f>IF(OR(P4091="SB",Q4091="SB"),"SB",0)</f>
        <v>SB</v>
      </c>
      <c r="T4091" s="110" t="s">
        <v>998</v>
      </c>
      <c r="V4091" s="113" t="str">
        <f>IF(AND(I4091&gt;=10000,I4091&lt;=19900),"Praha",(IF(AND(I4091&gt;=25001,I4091&lt;=29501),"Středočeský kraj",(IF(AND(I4091&gt;=30100,I4091&lt;=34972),"Středočeský kraj",(IF(AND(I4091&gt;=35002,I4091&lt;=36271),"Karlovarský kraj",(IF(AND(I4091&gt;=37001,I4091&lt;=39201),"Jihočeský kraj",(IF(AND(I4091&gt;=39701,I4091&lt;=39901),"Jihočeský kraj",(IF(AND(I4091&gt;=39301,I4091&lt;=39601),"Kraj Vysočina",(IF(AND(I4091&gt;=58001,I4091&lt;=59501),"Kraj Vysočina",(IF(AND(I4091&gt;=67401,I4091&lt;=67602),"Kraj Vysočina",(IF(AND(I4091&gt;=40001,I4091&lt;=44101),"Ústecký kraj",(IF(AND(I4091&gt;=46001,I4091&lt;=47201),"Liberecký kraj",(IF(AND(I4091&gt;=51202,I4091&lt;=51401),"Liberecký kraj",(IF(AND(I4091&gt;=53002,I4091&lt;=53976),"Pardubický kraj",(IF(AND(I4091&gt;=56002,I4091&lt;=57201),"Pardubický kraj",(IF(AND(I4091&gt;=60200,I4091&lt;=67201),"Jihomoravský kraj",(IF(AND(I4091&gt;=67801,I4091&lt;=68501),"Jihomoravský kraj",(IF(AND(I4091&gt;=69002,I4091&lt;=69801),"Jihomoravský kraj",(IF(AND(I4091&gt;=68601,I4091&lt;=68801),"Zlínský kraj",(IF(AND(I4091&gt;=75501,I4091&lt;=76901),"Zlínský kraj",(IF(AND(I4091&gt;=70030,I4091&lt;=74901),"Moravskoslezský kraj",(IF(AND(I4091&gt;=75000,I4091&lt;=75368),"Olomoucký kraj",(IF(AND(I4091&gt;=77200,I4091&lt;=79862),"Olomoucký kraj",(IF(AND(I4091&gt;=50011,I4091&lt;=50301),"Královéhradecký kraj",(IF(AND(I4091&gt;=54301,I4091&lt;=54303),"Královéhradecký kraj","0")))))))))))))))))))))))))))))))))))))))))))))))</f>
        <v>Jihomoravský kraj</v>
      </c>
      <c r="AB4091" t="s">
        <v>998</v>
      </c>
      <c r="AD4091" t="s">
        <v>998</v>
      </c>
      <c r="AE4091" t="s">
        <v>998</v>
      </c>
      <c r="AF4091" t="s">
        <v>998</v>
      </c>
      <c r="AG4091" s="107">
        <v>300</v>
      </c>
      <c r="AH4091" s="107">
        <v>0</v>
      </c>
      <c r="AI4091" s="107">
        <v>0</v>
      </c>
      <c r="AJ4091" t="s">
        <v>999</v>
      </c>
      <c r="AK4091" s="106">
        <v>44923</v>
      </c>
    </row>
    <row r="4092" spans="1:37" x14ac:dyDescent="0.45">
      <c r="A4092" t="s">
        <v>1295</v>
      </c>
      <c r="B4092" t="s">
        <v>4047</v>
      </c>
      <c r="C4092" t="s">
        <v>1002</v>
      </c>
      <c r="D4092" t="s">
        <v>4048</v>
      </c>
      <c r="E4092" t="s">
        <v>992</v>
      </c>
      <c r="F4092" t="s">
        <v>1759</v>
      </c>
      <c r="G4092">
        <v>132</v>
      </c>
      <c r="H4092" t="s">
        <v>4049</v>
      </c>
      <c r="I4092">
        <v>68501</v>
      </c>
      <c r="K4092" t="s">
        <v>4050</v>
      </c>
      <c r="L4092" s="106">
        <v>40514</v>
      </c>
      <c r="M4092">
        <v>14736226</v>
      </c>
      <c r="N4092" t="s">
        <v>996</v>
      </c>
      <c r="O4092" t="s">
        <v>12</v>
      </c>
      <c r="P4092" t="s">
        <v>997</v>
      </c>
      <c r="R4092" s="109" t="str">
        <f>IF(OR(P4092="SB",Q4092="SB"),"SB",0)</f>
        <v>SB</v>
      </c>
      <c r="V4092" s="113" t="str">
        <f>IF(AND(I4092&gt;=10000,I4092&lt;=19900),"Praha",(IF(AND(I4092&gt;=25001,I4092&lt;=29501),"Středočeský kraj",(IF(AND(I4092&gt;=30100,I4092&lt;=34972),"Středočeský kraj",(IF(AND(I4092&gt;=35002,I4092&lt;=36271),"Karlovarský kraj",(IF(AND(I4092&gt;=37001,I4092&lt;=39201),"Jihočeský kraj",(IF(AND(I4092&gt;=39701,I4092&lt;=39901),"Jihočeský kraj",(IF(AND(I4092&gt;=39301,I4092&lt;=39601),"Kraj Vysočina",(IF(AND(I4092&gt;=58001,I4092&lt;=59501),"Kraj Vysočina",(IF(AND(I4092&gt;=67401,I4092&lt;=67602),"Kraj Vysočina",(IF(AND(I4092&gt;=40001,I4092&lt;=44101),"Ústecký kraj",(IF(AND(I4092&gt;=46001,I4092&lt;=47201),"Liberecký kraj",(IF(AND(I4092&gt;=51202,I4092&lt;=51401),"Liberecký kraj",(IF(AND(I4092&gt;=53002,I4092&lt;=53976),"Pardubický kraj",(IF(AND(I4092&gt;=56002,I4092&lt;=57201),"Pardubický kraj",(IF(AND(I4092&gt;=60200,I4092&lt;=67201),"Jihomoravský kraj",(IF(AND(I4092&gt;=67801,I4092&lt;=68501),"Jihomoravský kraj",(IF(AND(I4092&gt;=69002,I4092&lt;=69801),"Jihomoravský kraj",(IF(AND(I4092&gt;=68601,I4092&lt;=68801),"Zlínský kraj",(IF(AND(I4092&gt;=75501,I4092&lt;=76901),"Zlínský kraj",(IF(AND(I4092&gt;=70030,I4092&lt;=74901),"Moravskoslezský kraj",(IF(AND(I4092&gt;=75000,I4092&lt;=75368),"Olomoucký kraj",(IF(AND(I4092&gt;=77200,I4092&lt;=79862),"Olomoucký kraj",(IF(AND(I4092&gt;=50011,I4092&lt;=50301),"Královéhradecký kraj",(IF(AND(I4092&gt;=54301,I4092&lt;=54303),"Královéhradecký kraj","0")))))))))))))))))))))))))))))))))))))))))))))))</f>
        <v>Jihomoravský kraj</v>
      </c>
      <c r="AD4092" t="s">
        <v>998</v>
      </c>
      <c r="AE4092" t="s">
        <v>998</v>
      </c>
      <c r="AF4092" t="s">
        <v>998</v>
      </c>
      <c r="AG4092" s="107">
        <v>300</v>
      </c>
      <c r="AH4092" s="107">
        <v>0</v>
      </c>
      <c r="AI4092" s="107">
        <v>0</v>
      </c>
      <c r="AJ4092" t="s">
        <v>999</v>
      </c>
      <c r="AK4092" s="106">
        <v>44923</v>
      </c>
    </row>
    <row r="4093" spans="1:37" x14ac:dyDescent="0.45">
      <c r="A4093" t="s">
        <v>1395</v>
      </c>
      <c r="B4093" t="s">
        <v>5729</v>
      </c>
      <c r="C4093" t="s">
        <v>990</v>
      </c>
      <c r="D4093" t="s">
        <v>5730</v>
      </c>
      <c r="E4093" t="s">
        <v>992</v>
      </c>
      <c r="F4093" t="s">
        <v>2154</v>
      </c>
      <c r="G4093">
        <v>467</v>
      </c>
      <c r="H4093" t="s">
        <v>5731</v>
      </c>
      <c r="I4093">
        <v>68530</v>
      </c>
      <c r="K4093" t="s">
        <v>5732</v>
      </c>
      <c r="L4093" s="106">
        <v>40437</v>
      </c>
      <c r="M4093">
        <v>14647613</v>
      </c>
      <c r="N4093" t="s">
        <v>996</v>
      </c>
      <c r="O4093" t="s">
        <v>12</v>
      </c>
      <c r="P4093" t="s">
        <v>997</v>
      </c>
      <c r="R4093" s="109" t="str">
        <f>IF(OR(P4093="SB",Q4093="SB"),"SB",0)</f>
        <v>SB</v>
      </c>
      <c r="T4093" s="110" t="s">
        <v>998</v>
      </c>
      <c r="V4093" s="113" t="str">
        <f>IF(AND(I4093&gt;=10000,I4093&lt;=19900),"Praha",(IF(AND(I4093&gt;=25001,I4093&lt;=29501),"Středočeský kraj",(IF(AND(I4093&gt;=30100,I4093&lt;=34972),"Středočeský kraj",(IF(AND(I4093&gt;=35002,I4093&lt;=36271),"Karlovarský kraj",(IF(AND(I4093&gt;=37001,I4093&lt;=39201),"Jihočeský kraj",(IF(AND(I4093&gt;=39701,I4093&lt;=39901),"Jihočeský kraj",(IF(AND(I4093&gt;=39301,I4093&lt;=39601),"Kraj Vysočina",(IF(AND(I4093&gt;=58001,I4093&lt;=59501),"Kraj Vysočina",(IF(AND(I4093&gt;=67401,I4093&lt;=67602),"Kraj Vysočina",(IF(AND(I4093&gt;=40001,I4093&lt;=44101),"Ústecký kraj",(IF(AND(I4093&gt;=46001,I4093&lt;=47201),"Liberecký kraj",(IF(AND(I4093&gt;=51202,I4093&lt;=51401),"Liberecký kraj",(IF(AND(I4093&gt;=53002,I4093&lt;=53976),"Pardubický kraj",(IF(AND(I4093&gt;=56002,I4093&lt;=57201),"Pardubický kraj",(IF(AND(I4093&gt;=60200,I4093&lt;=67201),"Jihomoravský kraj",(IF(AND(I4093&gt;=67801,I4093&lt;=68501),"Jihomoravský kraj",(IF(AND(I4093&gt;=69002,I4093&lt;=69801),"Jihomoravský kraj",(IF(AND(I4093&gt;=68601,I4093&lt;=68801),"Zlínský kraj",(IF(AND(I4093&gt;=75501,I4093&lt;=76901),"Zlínský kraj",(IF(AND(I4093&gt;=70030,I4093&lt;=74901),"Moravskoslezský kraj",(IF(AND(I4093&gt;=75000,I4093&lt;=75368),"Olomoucký kraj",(IF(AND(I4093&gt;=77200,I4093&lt;=79862),"Olomoucký kraj",(IF(AND(I4093&gt;=50011,I4093&lt;=50301),"Královéhradecký kraj",(IF(AND(I4093&gt;=54301,I4093&lt;=54303),"Královéhradecký kraj","0")))))))))))))))))))))))))))))))))))))))))))))))</f>
        <v>0</v>
      </c>
      <c r="AB4093" t="s">
        <v>998</v>
      </c>
      <c r="AD4093" t="s">
        <v>998</v>
      </c>
      <c r="AE4093" t="s">
        <v>998</v>
      </c>
      <c r="AF4093" t="s">
        <v>998</v>
      </c>
      <c r="AG4093" s="107">
        <v>300</v>
      </c>
      <c r="AH4093" s="107">
        <v>0</v>
      </c>
      <c r="AI4093" s="107">
        <v>0</v>
      </c>
      <c r="AJ4093" t="s">
        <v>999</v>
      </c>
      <c r="AK4093" s="106">
        <v>44923</v>
      </c>
    </row>
    <row r="4094" spans="1:37" x14ac:dyDescent="0.45">
      <c r="A4094" t="s">
        <v>1124</v>
      </c>
      <c r="B4094" t="s">
        <v>17397</v>
      </c>
      <c r="C4094" t="s">
        <v>990</v>
      </c>
      <c r="D4094" t="s">
        <v>17398</v>
      </c>
      <c r="E4094" t="s">
        <v>992</v>
      </c>
      <c r="F4094" t="s">
        <v>17399</v>
      </c>
      <c r="G4094">
        <v>306</v>
      </c>
      <c r="H4094" t="s">
        <v>2961</v>
      </c>
      <c r="I4094">
        <v>68601</v>
      </c>
      <c r="K4094" t="s">
        <v>17400</v>
      </c>
      <c r="L4094" s="106">
        <v>34079</v>
      </c>
      <c r="M4094">
        <v>11491776</v>
      </c>
      <c r="N4094" t="s">
        <v>996</v>
      </c>
      <c r="O4094" t="s">
        <v>12</v>
      </c>
      <c r="P4094" t="s">
        <v>997</v>
      </c>
      <c r="R4094" s="109" t="str">
        <f>IF(OR(P4094="SB",Q4094="SB"),"SB",0)</f>
        <v>SB</v>
      </c>
      <c r="T4094" s="110">
        <v>12923</v>
      </c>
      <c r="U4094" t="s">
        <v>19633</v>
      </c>
      <c r="V4094" s="113" t="str">
        <f>IF(AND(I4094&gt;=10000,I4094&lt;=19900),"Praha",(IF(AND(I4094&gt;=25001,I4094&lt;=29501),"Středočeský kraj",(IF(AND(I4094&gt;=30100,I4094&lt;=34972),"Středočeský kraj",(IF(AND(I4094&gt;=35002,I4094&lt;=36271),"Karlovarský kraj",(IF(AND(I4094&gt;=37001,I4094&lt;=39201),"Jihočeský kraj",(IF(AND(I4094&gt;=39701,I4094&lt;=39901),"Jihočeský kraj",(IF(AND(I4094&gt;=39301,I4094&lt;=39601),"Kraj Vysočina",(IF(AND(I4094&gt;=58001,I4094&lt;=59501),"Kraj Vysočina",(IF(AND(I4094&gt;=67401,I4094&lt;=67602),"Kraj Vysočina",(IF(AND(I4094&gt;=40001,I4094&lt;=44101),"Ústecký kraj",(IF(AND(I4094&gt;=46001,I4094&lt;=47201),"Liberecký kraj",(IF(AND(I4094&gt;=51202,I4094&lt;=51401),"Liberecký kraj",(IF(AND(I4094&gt;=53002,I4094&lt;=53976),"Pardubický kraj",(IF(AND(I4094&gt;=56002,I4094&lt;=57201),"Pardubický kraj",(IF(AND(I4094&gt;=60200,I4094&lt;=67201),"Jihomoravský kraj",(IF(AND(I4094&gt;=67801,I4094&lt;=68501),"Jihomoravský kraj",(IF(AND(I4094&gt;=69002,I4094&lt;=69801),"Jihomoravský kraj",(IF(AND(I4094&gt;=68601,I4094&lt;=68801),"Zlínský kraj",(IF(AND(I4094&gt;=75501,I4094&lt;=76901),"Zlínský kraj",(IF(AND(I4094&gt;=70030,I4094&lt;=74901),"Moravskoslezský kraj",(IF(AND(I4094&gt;=75000,I4094&lt;=75368),"Olomoucký kraj",(IF(AND(I4094&gt;=77200,I4094&lt;=79862),"Olomoucký kraj",(IF(AND(I4094&gt;=50011,I4094&lt;=50301),"Královéhradecký kraj",(IF(AND(I4094&gt;=54301,I4094&lt;=54303),"Královéhradecký kraj","0")))))))))))))))))))))))))))))))))))))))))))))))</f>
        <v>Zlínský kraj</v>
      </c>
      <c r="AD4094" t="s">
        <v>998</v>
      </c>
      <c r="AE4094" t="s">
        <v>998</v>
      </c>
      <c r="AF4094" t="s">
        <v>998</v>
      </c>
      <c r="AG4094" s="107">
        <v>0</v>
      </c>
      <c r="AH4094" s="107">
        <v>0</v>
      </c>
      <c r="AI4094" s="107">
        <v>0</v>
      </c>
      <c r="AJ4094" t="s">
        <v>1012</v>
      </c>
    </row>
    <row r="4095" spans="1:37" x14ac:dyDescent="0.45">
      <c r="A4095" t="s">
        <v>1169</v>
      </c>
      <c r="B4095" t="s">
        <v>10463</v>
      </c>
      <c r="C4095" t="s">
        <v>990</v>
      </c>
      <c r="D4095" t="s">
        <v>10464</v>
      </c>
      <c r="E4095" t="s">
        <v>992</v>
      </c>
      <c r="F4095" t="s">
        <v>7182</v>
      </c>
      <c r="G4095">
        <v>1967</v>
      </c>
      <c r="H4095" t="s">
        <v>2961</v>
      </c>
      <c r="I4095">
        <v>68601</v>
      </c>
      <c r="K4095" t="s">
        <v>10465</v>
      </c>
      <c r="L4095" s="106">
        <v>28642</v>
      </c>
      <c r="M4095">
        <v>12923538</v>
      </c>
      <c r="N4095" t="s">
        <v>996</v>
      </c>
      <c r="O4095" t="s">
        <v>12</v>
      </c>
      <c r="P4095" t="s">
        <v>997</v>
      </c>
      <c r="R4095" s="109" t="str">
        <f>IF(OR(P4095="SB",Q4095="SB"),"SB",0)</f>
        <v>SB</v>
      </c>
      <c r="T4095" s="110" t="s">
        <v>998</v>
      </c>
      <c r="V4095" s="113" t="str">
        <f>IF(AND(I4095&gt;=10000,I4095&lt;=19900),"Praha",(IF(AND(I4095&gt;=25001,I4095&lt;=29501),"Středočeský kraj",(IF(AND(I4095&gt;=30100,I4095&lt;=34972),"Středočeský kraj",(IF(AND(I4095&gt;=35002,I4095&lt;=36271),"Karlovarský kraj",(IF(AND(I4095&gt;=37001,I4095&lt;=39201),"Jihočeský kraj",(IF(AND(I4095&gt;=39701,I4095&lt;=39901),"Jihočeský kraj",(IF(AND(I4095&gt;=39301,I4095&lt;=39601),"Kraj Vysočina",(IF(AND(I4095&gt;=58001,I4095&lt;=59501),"Kraj Vysočina",(IF(AND(I4095&gt;=67401,I4095&lt;=67602),"Kraj Vysočina",(IF(AND(I4095&gt;=40001,I4095&lt;=44101),"Ústecký kraj",(IF(AND(I4095&gt;=46001,I4095&lt;=47201),"Liberecký kraj",(IF(AND(I4095&gt;=51202,I4095&lt;=51401),"Liberecký kraj",(IF(AND(I4095&gt;=53002,I4095&lt;=53976),"Pardubický kraj",(IF(AND(I4095&gt;=56002,I4095&lt;=57201),"Pardubický kraj",(IF(AND(I4095&gt;=60200,I4095&lt;=67201),"Jihomoravský kraj",(IF(AND(I4095&gt;=67801,I4095&lt;=68501),"Jihomoravský kraj",(IF(AND(I4095&gt;=69002,I4095&lt;=69801),"Jihomoravský kraj",(IF(AND(I4095&gt;=68601,I4095&lt;=68801),"Zlínský kraj",(IF(AND(I4095&gt;=75501,I4095&lt;=76901),"Zlínský kraj",(IF(AND(I4095&gt;=70030,I4095&lt;=74901),"Moravskoslezský kraj",(IF(AND(I4095&gt;=75000,I4095&lt;=75368),"Olomoucký kraj",(IF(AND(I4095&gt;=77200,I4095&lt;=79862),"Olomoucký kraj",(IF(AND(I4095&gt;=50011,I4095&lt;=50301),"Královéhradecký kraj",(IF(AND(I4095&gt;=54301,I4095&lt;=54303),"Královéhradecký kraj","0")))))))))))))))))))))))))))))))))))))))))))))))</f>
        <v>Zlínský kraj</v>
      </c>
      <c r="AB4095" t="s">
        <v>998</v>
      </c>
      <c r="AD4095" t="s">
        <v>998</v>
      </c>
      <c r="AE4095" t="s">
        <v>998</v>
      </c>
      <c r="AF4095" t="s">
        <v>998</v>
      </c>
      <c r="AG4095" s="107">
        <v>0</v>
      </c>
      <c r="AH4095" s="107">
        <v>0</v>
      </c>
      <c r="AI4095" s="107">
        <v>0</v>
      </c>
      <c r="AJ4095" t="s">
        <v>1012</v>
      </c>
    </row>
    <row r="4096" spans="1:37" x14ac:dyDescent="0.45">
      <c r="A4096" t="s">
        <v>1055</v>
      </c>
      <c r="B4096" t="s">
        <v>11012</v>
      </c>
      <c r="C4096" t="s">
        <v>1002</v>
      </c>
      <c r="D4096" t="s">
        <v>11013</v>
      </c>
      <c r="E4096" t="s">
        <v>992</v>
      </c>
      <c r="F4096" t="s">
        <v>11014</v>
      </c>
      <c r="G4096">
        <v>993</v>
      </c>
      <c r="H4096" t="s">
        <v>2961</v>
      </c>
      <c r="I4096">
        <v>68601</v>
      </c>
      <c r="K4096" t="s">
        <v>11015</v>
      </c>
      <c r="L4096" s="106">
        <v>40137</v>
      </c>
      <c r="M4096">
        <v>14629425</v>
      </c>
      <c r="N4096" t="s">
        <v>996</v>
      </c>
      <c r="O4096" t="s">
        <v>12</v>
      </c>
      <c r="P4096" t="s">
        <v>997</v>
      </c>
      <c r="R4096" s="109" t="str">
        <f>IF(OR(P4096="SB",Q4096="SB"),"SB",0)</f>
        <v>SB</v>
      </c>
      <c r="T4096" s="110" t="s">
        <v>998</v>
      </c>
      <c r="V4096" s="113" t="str">
        <f>IF(AND(I4096&gt;=10000,I4096&lt;=19900),"Praha",(IF(AND(I4096&gt;=25001,I4096&lt;=29501),"Středočeský kraj",(IF(AND(I4096&gt;=30100,I4096&lt;=34972),"Středočeský kraj",(IF(AND(I4096&gt;=35002,I4096&lt;=36271),"Karlovarský kraj",(IF(AND(I4096&gt;=37001,I4096&lt;=39201),"Jihočeský kraj",(IF(AND(I4096&gt;=39701,I4096&lt;=39901),"Jihočeský kraj",(IF(AND(I4096&gt;=39301,I4096&lt;=39601),"Kraj Vysočina",(IF(AND(I4096&gt;=58001,I4096&lt;=59501),"Kraj Vysočina",(IF(AND(I4096&gt;=67401,I4096&lt;=67602),"Kraj Vysočina",(IF(AND(I4096&gt;=40001,I4096&lt;=44101),"Ústecký kraj",(IF(AND(I4096&gt;=46001,I4096&lt;=47201),"Liberecký kraj",(IF(AND(I4096&gt;=51202,I4096&lt;=51401),"Liberecký kraj",(IF(AND(I4096&gt;=53002,I4096&lt;=53976),"Pardubický kraj",(IF(AND(I4096&gt;=56002,I4096&lt;=57201),"Pardubický kraj",(IF(AND(I4096&gt;=60200,I4096&lt;=67201),"Jihomoravský kraj",(IF(AND(I4096&gt;=67801,I4096&lt;=68501),"Jihomoravský kraj",(IF(AND(I4096&gt;=69002,I4096&lt;=69801),"Jihomoravský kraj",(IF(AND(I4096&gt;=68601,I4096&lt;=68801),"Zlínský kraj",(IF(AND(I4096&gt;=75501,I4096&lt;=76901),"Zlínský kraj",(IF(AND(I4096&gt;=70030,I4096&lt;=74901),"Moravskoslezský kraj",(IF(AND(I4096&gt;=75000,I4096&lt;=75368),"Olomoucký kraj",(IF(AND(I4096&gt;=77200,I4096&lt;=79862),"Olomoucký kraj",(IF(AND(I4096&gt;=50011,I4096&lt;=50301),"Královéhradecký kraj",(IF(AND(I4096&gt;=54301,I4096&lt;=54303),"Královéhradecký kraj","0")))))))))))))))))))))))))))))))))))))))))))))))</f>
        <v>Zlínský kraj</v>
      </c>
      <c r="AB4096" t="s">
        <v>998</v>
      </c>
      <c r="AD4096" t="s">
        <v>998</v>
      </c>
      <c r="AE4096" t="s">
        <v>998</v>
      </c>
      <c r="AF4096" t="s">
        <v>998</v>
      </c>
      <c r="AG4096" s="107">
        <v>300</v>
      </c>
      <c r="AH4096" s="107">
        <v>0</v>
      </c>
      <c r="AI4096" s="107">
        <v>0</v>
      </c>
      <c r="AJ4096" t="s">
        <v>999</v>
      </c>
      <c r="AK4096" s="106">
        <v>44923</v>
      </c>
    </row>
    <row r="4097" spans="1:37" x14ac:dyDescent="0.45">
      <c r="A4097" t="s">
        <v>2603</v>
      </c>
      <c r="B4097" t="s">
        <v>13341</v>
      </c>
      <c r="C4097" t="s">
        <v>990</v>
      </c>
      <c r="D4097" t="s">
        <v>13342</v>
      </c>
      <c r="E4097" t="s">
        <v>992</v>
      </c>
      <c r="F4097" t="s">
        <v>1401</v>
      </c>
      <c r="G4097">
        <v>1019</v>
      </c>
      <c r="H4097" t="s">
        <v>2961</v>
      </c>
      <c r="I4097">
        <v>68601</v>
      </c>
      <c r="K4097" t="s">
        <v>13343</v>
      </c>
      <c r="L4097" s="106">
        <v>25887</v>
      </c>
      <c r="M4097">
        <v>12982344</v>
      </c>
      <c r="N4097" t="s">
        <v>996</v>
      </c>
      <c r="O4097" t="s">
        <v>12</v>
      </c>
      <c r="P4097" t="s">
        <v>997</v>
      </c>
      <c r="R4097" s="109" t="str">
        <f>IF(OR(P4097="SB",Q4097="SB"),"SB",0)</f>
        <v>SB</v>
      </c>
      <c r="T4097" s="110" t="s">
        <v>998</v>
      </c>
      <c r="V4097" s="113" t="str">
        <f>IF(AND(I4097&gt;=10000,I4097&lt;=19900),"Praha",(IF(AND(I4097&gt;=25001,I4097&lt;=29501),"Středočeský kraj",(IF(AND(I4097&gt;=30100,I4097&lt;=34972),"Středočeský kraj",(IF(AND(I4097&gt;=35002,I4097&lt;=36271),"Karlovarský kraj",(IF(AND(I4097&gt;=37001,I4097&lt;=39201),"Jihočeský kraj",(IF(AND(I4097&gt;=39701,I4097&lt;=39901),"Jihočeský kraj",(IF(AND(I4097&gt;=39301,I4097&lt;=39601),"Kraj Vysočina",(IF(AND(I4097&gt;=58001,I4097&lt;=59501),"Kraj Vysočina",(IF(AND(I4097&gt;=67401,I4097&lt;=67602),"Kraj Vysočina",(IF(AND(I4097&gt;=40001,I4097&lt;=44101),"Ústecký kraj",(IF(AND(I4097&gt;=46001,I4097&lt;=47201),"Liberecký kraj",(IF(AND(I4097&gt;=51202,I4097&lt;=51401),"Liberecký kraj",(IF(AND(I4097&gt;=53002,I4097&lt;=53976),"Pardubický kraj",(IF(AND(I4097&gt;=56002,I4097&lt;=57201),"Pardubický kraj",(IF(AND(I4097&gt;=60200,I4097&lt;=67201),"Jihomoravský kraj",(IF(AND(I4097&gt;=67801,I4097&lt;=68501),"Jihomoravský kraj",(IF(AND(I4097&gt;=69002,I4097&lt;=69801),"Jihomoravský kraj",(IF(AND(I4097&gt;=68601,I4097&lt;=68801),"Zlínský kraj",(IF(AND(I4097&gt;=75501,I4097&lt;=76901),"Zlínský kraj",(IF(AND(I4097&gt;=70030,I4097&lt;=74901),"Moravskoslezský kraj",(IF(AND(I4097&gt;=75000,I4097&lt;=75368),"Olomoucký kraj",(IF(AND(I4097&gt;=77200,I4097&lt;=79862),"Olomoucký kraj",(IF(AND(I4097&gt;=50011,I4097&lt;=50301),"Královéhradecký kraj",(IF(AND(I4097&gt;=54301,I4097&lt;=54303),"Královéhradecký kraj","0")))))))))))))))))))))))))))))))))))))))))))))))</f>
        <v>Zlínský kraj</v>
      </c>
      <c r="AB4097" t="s">
        <v>998</v>
      </c>
      <c r="AD4097" t="s">
        <v>998</v>
      </c>
      <c r="AE4097" t="s">
        <v>998</v>
      </c>
      <c r="AF4097" t="s">
        <v>998</v>
      </c>
      <c r="AG4097" s="107">
        <v>0</v>
      </c>
      <c r="AH4097" s="107">
        <v>0</v>
      </c>
      <c r="AI4097" s="107">
        <v>0</v>
      </c>
      <c r="AJ4097" t="s">
        <v>1012</v>
      </c>
    </row>
    <row r="4098" spans="1:37" x14ac:dyDescent="0.45">
      <c r="A4098" t="s">
        <v>1033</v>
      </c>
      <c r="B4098" t="s">
        <v>2596</v>
      </c>
      <c r="C4098" t="s">
        <v>1002</v>
      </c>
      <c r="D4098" t="s">
        <v>13348</v>
      </c>
      <c r="E4098" t="s">
        <v>992</v>
      </c>
      <c r="F4098" t="s">
        <v>1401</v>
      </c>
      <c r="G4098">
        <v>1019</v>
      </c>
      <c r="H4098" t="s">
        <v>13349</v>
      </c>
      <c r="I4098">
        <v>68601</v>
      </c>
      <c r="K4098" t="s">
        <v>13350</v>
      </c>
      <c r="L4098" s="106">
        <v>27960</v>
      </c>
      <c r="M4098">
        <v>13037312</v>
      </c>
      <c r="N4098" t="s">
        <v>996</v>
      </c>
      <c r="O4098" t="s">
        <v>12</v>
      </c>
      <c r="P4098" t="s">
        <v>997</v>
      </c>
      <c r="R4098" s="109" t="str">
        <f>IF(OR(P4098="SB",Q4098="SB"),"SB",0)</f>
        <v>SB</v>
      </c>
      <c r="T4098" s="110" t="s">
        <v>998</v>
      </c>
      <c r="V4098" s="113" t="str">
        <f>IF(AND(I4098&gt;=10000,I4098&lt;=19900),"Praha",(IF(AND(I4098&gt;=25001,I4098&lt;=29501),"Středočeský kraj",(IF(AND(I4098&gt;=30100,I4098&lt;=34972),"Středočeský kraj",(IF(AND(I4098&gt;=35002,I4098&lt;=36271),"Karlovarský kraj",(IF(AND(I4098&gt;=37001,I4098&lt;=39201),"Jihočeský kraj",(IF(AND(I4098&gt;=39701,I4098&lt;=39901),"Jihočeský kraj",(IF(AND(I4098&gt;=39301,I4098&lt;=39601),"Kraj Vysočina",(IF(AND(I4098&gt;=58001,I4098&lt;=59501),"Kraj Vysočina",(IF(AND(I4098&gt;=67401,I4098&lt;=67602),"Kraj Vysočina",(IF(AND(I4098&gt;=40001,I4098&lt;=44101),"Ústecký kraj",(IF(AND(I4098&gt;=46001,I4098&lt;=47201),"Liberecký kraj",(IF(AND(I4098&gt;=51202,I4098&lt;=51401),"Liberecký kraj",(IF(AND(I4098&gt;=53002,I4098&lt;=53976),"Pardubický kraj",(IF(AND(I4098&gt;=56002,I4098&lt;=57201),"Pardubický kraj",(IF(AND(I4098&gt;=60200,I4098&lt;=67201),"Jihomoravský kraj",(IF(AND(I4098&gt;=67801,I4098&lt;=68501),"Jihomoravský kraj",(IF(AND(I4098&gt;=69002,I4098&lt;=69801),"Jihomoravský kraj",(IF(AND(I4098&gt;=68601,I4098&lt;=68801),"Zlínský kraj",(IF(AND(I4098&gt;=75501,I4098&lt;=76901),"Zlínský kraj",(IF(AND(I4098&gt;=70030,I4098&lt;=74901),"Moravskoslezský kraj",(IF(AND(I4098&gt;=75000,I4098&lt;=75368),"Olomoucký kraj",(IF(AND(I4098&gt;=77200,I4098&lt;=79862),"Olomoucký kraj",(IF(AND(I4098&gt;=50011,I4098&lt;=50301),"Královéhradecký kraj",(IF(AND(I4098&gt;=54301,I4098&lt;=54303),"Královéhradecký kraj","0")))))))))))))))))))))))))))))))))))))))))))))))</f>
        <v>Zlínský kraj</v>
      </c>
      <c r="AB4098" t="s">
        <v>998</v>
      </c>
      <c r="AD4098" t="s">
        <v>998</v>
      </c>
      <c r="AE4098" t="s">
        <v>998</v>
      </c>
      <c r="AF4098" t="s">
        <v>998</v>
      </c>
      <c r="AG4098" s="107">
        <v>0</v>
      </c>
      <c r="AH4098" s="107">
        <v>0</v>
      </c>
      <c r="AI4098" s="107">
        <v>0</v>
      </c>
      <c r="AJ4098" t="s">
        <v>1012</v>
      </c>
    </row>
    <row r="4099" spans="1:37" x14ac:dyDescent="0.45">
      <c r="A4099" t="s">
        <v>1938</v>
      </c>
      <c r="B4099" t="s">
        <v>16387</v>
      </c>
      <c r="C4099" t="s">
        <v>990</v>
      </c>
      <c r="D4099" t="s">
        <v>16388</v>
      </c>
      <c r="E4099" t="s">
        <v>992</v>
      </c>
      <c r="F4099" t="s">
        <v>11014</v>
      </c>
      <c r="G4099">
        <v>9</v>
      </c>
      <c r="H4099" t="s">
        <v>2961</v>
      </c>
      <c r="I4099">
        <v>68601</v>
      </c>
      <c r="K4099" t="s">
        <v>16389</v>
      </c>
      <c r="L4099" s="106">
        <v>33291</v>
      </c>
      <c r="M4099">
        <v>13397222</v>
      </c>
      <c r="N4099" t="s">
        <v>996</v>
      </c>
      <c r="O4099" t="s">
        <v>12</v>
      </c>
      <c r="P4099" t="s">
        <v>997</v>
      </c>
      <c r="R4099" s="109" t="str">
        <f>IF(OR(P4099="SB",Q4099="SB"),"SB",0)</f>
        <v>SB</v>
      </c>
      <c r="T4099" s="110" t="s">
        <v>998</v>
      </c>
      <c r="V4099" s="113" t="str">
        <f>IF(AND(I4099&gt;=10000,I4099&lt;=19900),"Praha",(IF(AND(I4099&gt;=25001,I4099&lt;=29501),"Středočeský kraj",(IF(AND(I4099&gt;=30100,I4099&lt;=34972),"Středočeský kraj",(IF(AND(I4099&gt;=35002,I4099&lt;=36271),"Karlovarský kraj",(IF(AND(I4099&gt;=37001,I4099&lt;=39201),"Jihočeský kraj",(IF(AND(I4099&gt;=39701,I4099&lt;=39901),"Jihočeský kraj",(IF(AND(I4099&gt;=39301,I4099&lt;=39601),"Kraj Vysočina",(IF(AND(I4099&gt;=58001,I4099&lt;=59501),"Kraj Vysočina",(IF(AND(I4099&gt;=67401,I4099&lt;=67602),"Kraj Vysočina",(IF(AND(I4099&gt;=40001,I4099&lt;=44101),"Ústecký kraj",(IF(AND(I4099&gt;=46001,I4099&lt;=47201),"Liberecký kraj",(IF(AND(I4099&gt;=51202,I4099&lt;=51401),"Liberecký kraj",(IF(AND(I4099&gt;=53002,I4099&lt;=53976),"Pardubický kraj",(IF(AND(I4099&gt;=56002,I4099&lt;=57201),"Pardubický kraj",(IF(AND(I4099&gt;=60200,I4099&lt;=67201),"Jihomoravský kraj",(IF(AND(I4099&gt;=67801,I4099&lt;=68501),"Jihomoravský kraj",(IF(AND(I4099&gt;=69002,I4099&lt;=69801),"Jihomoravský kraj",(IF(AND(I4099&gt;=68601,I4099&lt;=68801),"Zlínský kraj",(IF(AND(I4099&gt;=75501,I4099&lt;=76901),"Zlínský kraj",(IF(AND(I4099&gt;=70030,I4099&lt;=74901),"Moravskoslezský kraj",(IF(AND(I4099&gt;=75000,I4099&lt;=75368),"Olomoucký kraj",(IF(AND(I4099&gt;=77200,I4099&lt;=79862),"Olomoucký kraj",(IF(AND(I4099&gt;=50011,I4099&lt;=50301),"Královéhradecký kraj",(IF(AND(I4099&gt;=54301,I4099&lt;=54303),"Královéhradecký kraj","0")))))))))))))))))))))))))))))))))))))))))))))))</f>
        <v>Zlínský kraj</v>
      </c>
      <c r="AB4099" t="s">
        <v>998</v>
      </c>
      <c r="AD4099" t="s">
        <v>998</v>
      </c>
      <c r="AE4099" t="s">
        <v>998</v>
      </c>
      <c r="AF4099" t="s">
        <v>998</v>
      </c>
      <c r="AG4099" s="107">
        <v>0</v>
      </c>
      <c r="AH4099" s="107">
        <v>0</v>
      </c>
      <c r="AI4099" s="107">
        <v>0</v>
      </c>
      <c r="AJ4099" t="s">
        <v>1012</v>
      </c>
    </row>
    <row r="4100" spans="1:37" x14ac:dyDescent="0.45">
      <c r="A4100" t="s">
        <v>1026</v>
      </c>
      <c r="B4100" t="s">
        <v>5485</v>
      </c>
      <c r="C4100" t="s">
        <v>990</v>
      </c>
      <c r="D4100" t="s">
        <v>18189</v>
      </c>
      <c r="E4100" t="s">
        <v>992</v>
      </c>
      <c r="F4100" t="s">
        <v>3113</v>
      </c>
      <c r="G4100">
        <v>984</v>
      </c>
      <c r="H4100" t="s">
        <v>2961</v>
      </c>
      <c r="I4100">
        <v>68601</v>
      </c>
      <c r="K4100" t="s">
        <v>18190</v>
      </c>
      <c r="L4100" s="106">
        <v>28929</v>
      </c>
      <c r="M4100">
        <v>14652764</v>
      </c>
      <c r="N4100" t="s">
        <v>996</v>
      </c>
      <c r="O4100" t="s">
        <v>12</v>
      </c>
      <c r="P4100" t="s">
        <v>997</v>
      </c>
      <c r="R4100" s="109" t="str">
        <f>IF(OR(P4100="SB",Q4100="SB"),"SB",0)</f>
        <v>SB</v>
      </c>
      <c r="T4100" s="110" t="s">
        <v>998</v>
      </c>
      <c r="V4100" s="113" t="str">
        <f>IF(AND(I4100&gt;=10000,I4100&lt;=19900),"Praha",(IF(AND(I4100&gt;=25001,I4100&lt;=29501),"Středočeský kraj",(IF(AND(I4100&gt;=30100,I4100&lt;=34972),"Středočeský kraj",(IF(AND(I4100&gt;=35002,I4100&lt;=36271),"Karlovarský kraj",(IF(AND(I4100&gt;=37001,I4100&lt;=39201),"Jihočeský kraj",(IF(AND(I4100&gt;=39701,I4100&lt;=39901),"Jihočeský kraj",(IF(AND(I4100&gt;=39301,I4100&lt;=39601),"Kraj Vysočina",(IF(AND(I4100&gt;=58001,I4100&lt;=59501),"Kraj Vysočina",(IF(AND(I4100&gt;=67401,I4100&lt;=67602),"Kraj Vysočina",(IF(AND(I4100&gt;=40001,I4100&lt;=44101),"Ústecký kraj",(IF(AND(I4100&gt;=46001,I4100&lt;=47201),"Liberecký kraj",(IF(AND(I4100&gt;=51202,I4100&lt;=51401),"Liberecký kraj",(IF(AND(I4100&gt;=53002,I4100&lt;=53976),"Pardubický kraj",(IF(AND(I4100&gt;=56002,I4100&lt;=57201),"Pardubický kraj",(IF(AND(I4100&gt;=60200,I4100&lt;=67201),"Jihomoravský kraj",(IF(AND(I4100&gt;=67801,I4100&lt;=68501),"Jihomoravský kraj",(IF(AND(I4100&gt;=69002,I4100&lt;=69801),"Jihomoravský kraj",(IF(AND(I4100&gt;=68601,I4100&lt;=68801),"Zlínský kraj",(IF(AND(I4100&gt;=75501,I4100&lt;=76901),"Zlínský kraj",(IF(AND(I4100&gt;=70030,I4100&lt;=74901),"Moravskoslezský kraj",(IF(AND(I4100&gt;=75000,I4100&lt;=75368),"Olomoucký kraj",(IF(AND(I4100&gt;=77200,I4100&lt;=79862),"Olomoucký kraj",(IF(AND(I4100&gt;=50011,I4100&lt;=50301),"Královéhradecký kraj",(IF(AND(I4100&gt;=54301,I4100&lt;=54303),"Královéhradecký kraj","0")))))))))))))))))))))))))))))))))))))))))))))))</f>
        <v>Zlínský kraj</v>
      </c>
      <c r="AB4100" t="s">
        <v>998</v>
      </c>
      <c r="AD4100" t="s">
        <v>998</v>
      </c>
      <c r="AE4100" t="s">
        <v>998</v>
      </c>
      <c r="AF4100" t="s">
        <v>998</v>
      </c>
      <c r="AG4100" s="107">
        <v>0</v>
      </c>
      <c r="AH4100" s="107">
        <v>0</v>
      </c>
      <c r="AI4100" s="107">
        <v>0</v>
      </c>
      <c r="AJ4100" t="s">
        <v>1012</v>
      </c>
    </row>
    <row r="4101" spans="1:37" x14ac:dyDescent="0.45">
      <c r="A4101" t="s">
        <v>1013</v>
      </c>
      <c r="B4101" t="s">
        <v>18196</v>
      </c>
      <c r="C4101" t="s">
        <v>1002</v>
      </c>
      <c r="D4101" t="s">
        <v>18199</v>
      </c>
      <c r="E4101" t="s">
        <v>992</v>
      </c>
      <c r="F4101" t="s">
        <v>1384</v>
      </c>
      <c r="G4101">
        <v>315</v>
      </c>
      <c r="H4101" t="s">
        <v>2961</v>
      </c>
      <c r="I4101">
        <v>68601</v>
      </c>
      <c r="K4101" t="s">
        <v>18200</v>
      </c>
      <c r="L4101" s="106">
        <v>28608</v>
      </c>
      <c r="M4101">
        <v>14633465</v>
      </c>
      <c r="N4101" t="s">
        <v>996</v>
      </c>
      <c r="O4101" t="s">
        <v>12</v>
      </c>
      <c r="P4101" t="s">
        <v>997</v>
      </c>
      <c r="R4101" s="109" t="str">
        <f>IF(OR(P4101="SB",Q4101="SB"),"SB",0)</f>
        <v>SB</v>
      </c>
      <c r="T4101" s="110" t="s">
        <v>998</v>
      </c>
      <c r="V4101" s="113" t="str">
        <f>IF(AND(I4101&gt;=10000,I4101&lt;=19900),"Praha",(IF(AND(I4101&gt;=25001,I4101&lt;=29501),"Středočeský kraj",(IF(AND(I4101&gt;=30100,I4101&lt;=34972),"Středočeský kraj",(IF(AND(I4101&gt;=35002,I4101&lt;=36271),"Karlovarský kraj",(IF(AND(I4101&gt;=37001,I4101&lt;=39201),"Jihočeský kraj",(IF(AND(I4101&gt;=39701,I4101&lt;=39901),"Jihočeský kraj",(IF(AND(I4101&gt;=39301,I4101&lt;=39601),"Kraj Vysočina",(IF(AND(I4101&gt;=58001,I4101&lt;=59501),"Kraj Vysočina",(IF(AND(I4101&gt;=67401,I4101&lt;=67602),"Kraj Vysočina",(IF(AND(I4101&gt;=40001,I4101&lt;=44101),"Ústecký kraj",(IF(AND(I4101&gt;=46001,I4101&lt;=47201),"Liberecký kraj",(IF(AND(I4101&gt;=51202,I4101&lt;=51401),"Liberecký kraj",(IF(AND(I4101&gt;=53002,I4101&lt;=53976),"Pardubický kraj",(IF(AND(I4101&gt;=56002,I4101&lt;=57201),"Pardubický kraj",(IF(AND(I4101&gt;=60200,I4101&lt;=67201),"Jihomoravský kraj",(IF(AND(I4101&gt;=67801,I4101&lt;=68501),"Jihomoravský kraj",(IF(AND(I4101&gt;=69002,I4101&lt;=69801),"Jihomoravský kraj",(IF(AND(I4101&gt;=68601,I4101&lt;=68801),"Zlínský kraj",(IF(AND(I4101&gt;=75501,I4101&lt;=76901),"Zlínský kraj",(IF(AND(I4101&gt;=70030,I4101&lt;=74901),"Moravskoslezský kraj",(IF(AND(I4101&gt;=75000,I4101&lt;=75368),"Olomoucký kraj",(IF(AND(I4101&gt;=77200,I4101&lt;=79862),"Olomoucký kraj",(IF(AND(I4101&gt;=50011,I4101&lt;=50301),"Královéhradecký kraj",(IF(AND(I4101&gt;=54301,I4101&lt;=54303),"Královéhradecký kraj","0")))))))))))))))))))))))))))))))))))))))))))))))</f>
        <v>Zlínský kraj</v>
      </c>
      <c r="AB4101" t="s">
        <v>998</v>
      </c>
      <c r="AD4101" t="s">
        <v>998</v>
      </c>
      <c r="AE4101" t="s">
        <v>998</v>
      </c>
      <c r="AF4101" t="s">
        <v>998</v>
      </c>
      <c r="AG4101" s="107">
        <v>0</v>
      </c>
      <c r="AH4101" s="107">
        <v>0</v>
      </c>
      <c r="AI4101" s="107">
        <v>0</v>
      </c>
      <c r="AJ4101" t="s">
        <v>1012</v>
      </c>
    </row>
    <row r="4102" spans="1:37" x14ac:dyDescent="0.45">
      <c r="A4102" t="s">
        <v>1224</v>
      </c>
      <c r="B4102" t="s">
        <v>11012</v>
      </c>
      <c r="C4102" t="s">
        <v>1002</v>
      </c>
      <c r="D4102" t="s">
        <v>11016</v>
      </c>
      <c r="E4102" t="s">
        <v>992</v>
      </c>
      <c r="F4102" t="s">
        <v>11014</v>
      </c>
      <c r="G4102">
        <v>993</v>
      </c>
      <c r="H4102" t="s">
        <v>2961</v>
      </c>
      <c r="I4102">
        <v>68601</v>
      </c>
      <c r="K4102" t="s">
        <v>11017</v>
      </c>
      <c r="L4102" s="106">
        <v>38357</v>
      </c>
      <c r="M4102">
        <v>14629526</v>
      </c>
      <c r="N4102" t="s">
        <v>996</v>
      </c>
      <c r="O4102" t="s">
        <v>12</v>
      </c>
      <c r="P4102" t="s">
        <v>997</v>
      </c>
      <c r="R4102" s="109" t="str">
        <f>IF(OR(P4102="SB",Q4102="SB"),"SB",0)</f>
        <v>SB</v>
      </c>
      <c r="V4102" s="113" t="str">
        <f>IF(AND(I4102&gt;=10000,I4102&lt;=19900),"Praha",(IF(AND(I4102&gt;=25001,I4102&lt;=29501),"Středočeský kraj",(IF(AND(I4102&gt;=30100,I4102&lt;=34972),"Středočeský kraj",(IF(AND(I4102&gt;=35002,I4102&lt;=36271),"Karlovarský kraj",(IF(AND(I4102&gt;=37001,I4102&lt;=39201),"Jihočeský kraj",(IF(AND(I4102&gt;=39701,I4102&lt;=39901),"Jihočeský kraj",(IF(AND(I4102&gt;=39301,I4102&lt;=39601),"Kraj Vysočina",(IF(AND(I4102&gt;=58001,I4102&lt;=59501),"Kraj Vysočina",(IF(AND(I4102&gt;=67401,I4102&lt;=67602),"Kraj Vysočina",(IF(AND(I4102&gt;=40001,I4102&lt;=44101),"Ústecký kraj",(IF(AND(I4102&gt;=46001,I4102&lt;=47201),"Liberecký kraj",(IF(AND(I4102&gt;=51202,I4102&lt;=51401),"Liberecký kraj",(IF(AND(I4102&gt;=53002,I4102&lt;=53976),"Pardubický kraj",(IF(AND(I4102&gt;=56002,I4102&lt;=57201),"Pardubický kraj",(IF(AND(I4102&gt;=60200,I4102&lt;=67201),"Jihomoravský kraj",(IF(AND(I4102&gt;=67801,I4102&lt;=68501),"Jihomoravský kraj",(IF(AND(I4102&gt;=69002,I4102&lt;=69801),"Jihomoravský kraj",(IF(AND(I4102&gt;=68601,I4102&lt;=68801),"Zlínský kraj",(IF(AND(I4102&gt;=75501,I4102&lt;=76901),"Zlínský kraj",(IF(AND(I4102&gt;=70030,I4102&lt;=74901),"Moravskoslezský kraj",(IF(AND(I4102&gt;=75000,I4102&lt;=75368),"Olomoucký kraj",(IF(AND(I4102&gt;=77200,I4102&lt;=79862),"Olomoucký kraj",(IF(AND(I4102&gt;=50011,I4102&lt;=50301),"Královéhradecký kraj",(IF(AND(I4102&gt;=54301,I4102&lt;=54303),"Královéhradecký kraj","0")))))))))))))))))))))))))))))))))))))))))))))))</f>
        <v>Zlínský kraj</v>
      </c>
      <c r="AD4102" t="s">
        <v>998</v>
      </c>
      <c r="AE4102" t="s">
        <v>998</v>
      </c>
      <c r="AF4102" t="s">
        <v>998</v>
      </c>
      <c r="AG4102" s="107">
        <v>300</v>
      </c>
      <c r="AH4102" s="107">
        <v>0</v>
      </c>
      <c r="AI4102" s="107">
        <v>0</v>
      </c>
      <c r="AJ4102" t="s">
        <v>999</v>
      </c>
      <c r="AK4102" s="106">
        <v>44924</v>
      </c>
    </row>
    <row r="4103" spans="1:37" x14ac:dyDescent="0.45">
      <c r="A4103" t="s">
        <v>1124</v>
      </c>
      <c r="B4103" t="s">
        <v>4257</v>
      </c>
      <c r="C4103" t="s">
        <v>990</v>
      </c>
      <c r="D4103" t="s">
        <v>4264</v>
      </c>
      <c r="E4103" t="s">
        <v>992</v>
      </c>
      <c r="F4103" t="s">
        <v>3462</v>
      </c>
      <c r="G4103">
        <v>2072</v>
      </c>
      <c r="H4103" t="s">
        <v>4265</v>
      </c>
      <c r="I4103">
        <v>68603</v>
      </c>
      <c r="K4103" t="s">
        <v>4266</v>
      </c>
      <c r="L4103" s="106">
        <v>39600</v>
      </c>
      <c r="M4103">
        <v>14726122</v>
      </c>
      <c r="N4103" t="s">
        <v>996</v>
      </c>
      <c r="O4103" t="s">
        <v>12</v>
      </c>
      <c r="P4103" t="s">
        <v>997</v>
      </c>
      <c r="R4103" s="109" t="str">
        <f>IF(OR(P4103="SB",Q4103="SB"),"SB",0)</f>
        <v>SB</v>
      </c>
      <c r="T4103" s="110" t="s">
        <v>998</v>
      </c>
      <c r="V4103" s="113" t="str">
        <f>IF(AND(I4103&gt;=10000,I4103&lt;=19900),"Praha",(IF(AND(I4103&gt;=25001,I4103&lt;=29501),"Středočeský kraj",(IF(AND(I4103&gt;=30100,I4103&lt;=34972),"Středočeský kraj",(IF(AND(I4103&gt;=35002,I4103&lt;=36271),"Karlovarský kraj",(IF(AND(I4103&gt;=37001,I4103&lt;=39201),"Jihočeský kraj",(IF(AND(I4103&gt;=39701,I4103&lt;=39901),"Jihočeský kraj",(IF(AND(I4103&gt;=39301,I4103&lt;=39601),"Kraj Vysočina",(IF(AND(I4103&gt;=58001,I4103&lt;=59501),"Kraj Vysočina",(IF(AND(I4103&gt;=67401,I4103&lt;=67602),"Kraj Vysočina",(IF(AND(I4103&gt;=40001,I4103&lt;=44101),"Ústecký kraj",(IF(AND(I4103&gt;=46001,I4103&lt;=47201),"Liberecký kraj",(IF(AND(I4103&gt;=51202,I4103&lt;=51401),"Liberecký kraj",(IF(AND(I4103&gt;=53002,I4103&lt;=53976),"Pardubický kraj",(IF(AND(I4103&gt;=56002,I4103&lt;=57201),"Pardubický kraj",(IF(AND(I4103&gt;=60200,I4103&lt;=67201),"Jihomoravský kraj",(IF(AND(I4103&gt;=67801,I4103&lt;=68501),"Jihomoravský kraj",(IF(AND(I4103&gt;=69002,I4103&lt;=69801),"Jihomoravský kraj",(IF(AND(I4103&gt;=68601,I4103&lt;=68801),"Zlínský kraj",(IF(AND(I4103&gt;=75501,I4103&lt;=76901),"Zlínský kraj",(IF(AND(I4103&gt;=70030,I4103&lt;=74901),"Moravskoslezský kraj",(IF(AND(I4103&gt;=75000,I4103&lt;=75368),"Olomoucký kraj",(IF(AND(I4103&gt;=77200,I4103&lt;=79862),"Olomoucký kraj",(IF(AND(I4103&gt;=50011,I4103&lt;=50301),"Královéhradecký kraj",(IF(AND(I4103&gt;=54301,I4103&lt;=54303),"Královéhradecký kraj","0")))))))))))))))))))))))))))))))))))))))))))))))</f>
        <v>Zlínský kraj</v>
      </c>
      <c r="AB4103" t="s">
        <v>998</v>
      </c>
      <c r="AD4103" t="s">
        <v>998</v>
      </c>
      <c r="AE4103" t="s">
        <v>998</v>
      </c>
      <c r="AF4103" t="s">
        <v>998</v>
      </c>
      <c r="AG4103" s="107">
        <v>300</v>
      </c>
      <c r="AH4103" s="107">
        <v>0</v>
      </c>
      <c r="AI4103" s="107">
        <v>0</v>
      </c>
      <c r="AJ4103" t="s">
        <v>999</v>
      </c>
      <c r="AK4103" s="106">
        <v>44923</v>
      </c>
    </row>
    <row r="4104" spans="1:37" x14ac:dyDescent="0.45">
      <c r="A4104" t="s">
        <v>1254</v>
      </c>
      <c r="B4104" t="s">
        <v>4257</v>
      </c>
      <c r="C4104" t="s">
        <v>990</v>
      </c>
      <c r="D4104" t="s">
        <v>4270</v>
      </c>
      <c r="E4104" t="s">
        <v>992</v>
      </c>
      <c r="F4104" t="s">
        <v>3462</v>
      </c>
      <c r="G4104">
        <v>2072</v>
      </c>
      <c r="H4104" t="s">
        <v>4265</v>
      </c>
      <c r="I4104">
        <v>68603</v>
      </c>
      <c r="K4104" t="s">
        <v>4266</v>
      </c>
      <c r="L4104" s="106">
        <v>27286</v>
      </c>
      <c r="M4104">
        <v>14726324</v>
      </c>
      <c r="N4104" t="s">
        <v>996</v>
      </c>
      <c r="O4104" t="s">
        <v>12</v>
      </c>
      <c r="P4104" t="s">
        <v>997</v>
      </c>
      <c r="R4104" s="109" t="str">
        <f>IF(OR(P4104="SB",Q4104="SB"),"SB",0)</f>
        <v>SB</v>
      </c>
      <c r="T4104" s="110" t="s">
        <v>998</v>
      </c>
      <c r="V4104" s="113" t="str">
        <f>IF(AND(I4104&gt;=10000,I4104&lt;=19900),"Praha",(IF(AND(I4104&gt;=25001,I4104&lt;=29501),"Středočeský kraj",(IF(AND(I4104&gt;=30100,I4104&lt;=34972),"Středočeský kraj",(IF(AND(I4104&gt;=35002,I4104&lt;=36271),"Karlovarský kraj",(IF(AND(I4104&gt;=37001,I4104&lt;=39201),"Jihočeský kraj",(IF(AND(I4104&gt;=39701,I4104&lt;=39901),"Jihočeský kraj",(IF(AND(I4104&gt;=39301,I4104&lt;=39601),"Kraj Vysočina",(IF(AND(I4104&gt;=58001,I4104&lt;=59501),"Kraj Vysočina",(IF(AND(I4104&gt;=67401,I4104&lt;=67602),"Kraj Vysočina",(IF(AND(I4104&gt;=40001,I4104&lt;=44101),"Ústecký kraj",(IF(AND(I4104&gt;=46001,I4104&lt;=47201),"Liberecký kraj",(IF(AND(I4104&gt;=51202,I4104&lt;=51401),"Liberecký kraj",(IF(AND(I4104&gt;=53002,I4104&lt;=53976),"Pardubický kraj",(IF(AND(I4104&gt;=56002,I4104&lt;=57201),"Pardubický kraj",(IF(AND(I4104&gt;=60200,I4104&lt;=67201),"Jihomoravský kraj",(IF(AND(I4104&gt;=67801,I4104&lt;=68501),"Jihomoravský kraj",(IF(AND(I4104&gt;=69002,I4104&lt;=69801),"Jihomoravský kraj",(IF(AND(I4104&gt;=68601,I4104&lt;=68801),"Zlínský kraj",(IF(AND(I4104&gt;=75501,I4104&lt;=76901),"Zlínský kraj",(IF(AND(I4104&gt;=70030,I4104&lt;=74901),"Moravskoslezský kraj",(IF(AND(I4104&gt;=75000,I4104&lt;=75368),"Olomoucký kraj",(IF(AND(I4104&gt;=77200,I4104&lt;=79862),"Olomoucký kraj",(IF(AND(I4104&gt;=50011,I4104&lt;=50301),"Královéhradecký kraj",(IF(AND(I4104&gt;=54301,I4104&lt;=54303),"Královéhradecký kraj","0")))))))))))))))))))))))))))))))))))))))))))))))</f>
        <v>Zlínský kraj</v>
      </c>
      <c r="AB4104" t="s">
        <v>998</v>
      </c>
      <c r="AD4104" t="s">
        <v>998</v>
      </c>
      <c r="AE4104" t="s">
        <v>998</v>
      </c>
      <c r="AF4104" t="s">
        <v>998</v>
      </c>
      <c r="AG4104" s="107">
        <v>0</v>
      </c>
      <c r="AH4104" s="107">
        <v>0</v>
      </c>
      <c r="AI4104" s="107">
        <v>0</v>
      </c>
      <c r="AJ4104" t="s">
        <v>1012</v>
      </c>
    </row>
    <row r="4105" spans="1:37" x14ac:dyDescent="0.45">
      <c r="A4105" t="s">
        <v>1156</v>
      </c>
      <c r="B4105" t="s">
        <v>11579</v>
      </c>
      <c r="C4105" t="s">
        <v>990</v>
      </c>
      <c r="D4105" t="s">
        <v>11580</v>
      </c>
      <c r="E4105" t="s">
        <v>992</v>
      </c>
      <c r="F4105" t="s">
        <v>11581</v>
      </c>
      <c r="G4105">
        <v>1188</v>
      </c>
      <c r="H4105" t="s">
        <v>3883</v>
      </c>
      <c r="I4105">
        <v>68604</v>
      </c>
      <c r="K4105" t="s">
        <v>11582</v>
      </c>
      <c r="L4105" s="106">
        <v>40463</v>
      </c>
      <c r="M4105">
        <v>14729354</v>
      </c>
      <c r="N4105" t="s">
        <v>996</v>
      </c>
      <c r="O4105" t="s">
        <v>12</v>
      </c>
      <c r="P4105" t="s">
        <v>997</v>
      </c>
      <c r="R4105" s="109" t="str">
        <f>IF(OR(P4105="SB",Q4105="SB"),"SB",0)</f>
        <v>SB</v>
      </c>
      <c r="T4105" s="110" t="s">
        <v>998</v>
      </c>
      <c r="V4105" s="113" t="str">
        <f>IF(AND(I4105&gt;=10000,I4105&lt;=19900),"Praha",(IF(AND(I4105&gt;=25001,I4105&lt;=29501),"Středočeský kraj",(IF(AND(I4105&gt;=30100,I4105&lt;=34972),"Středočeský kraj",(IF(AND(I4105&gt;=35002,I4105&lt;=36271),"Karlovarský kraj",(IF(AND(I4105&gt;=37001,I4105&lt;=39201),"Jihočeský kraj",(IF(AND(I4105&gt;=39701,I4105&lt;=39901),"Jihočeský kraj",(IF(AND(I4105&gt;=39301,I4105&lt;=39601),"Kraj Vysočina",(IF(AND(I4105&gt;=58001,I4105&lt;=59501),"Kraj Vysočina",(IF(AND(I4105&gt;=67401,I4105&lt;=67602),"Kraj Vysočina",(IF(AND(I4105&gt;=40001,I4105&lt;=44101),"Ústecký kraj",(IF(AND(I4105&gt;=46001,I4105&lt;=47201),"Liberecký kraj",(IF(AND(I4105&gt;=51202,I4105&lt;=51401),"Liberecký kraj",(IF(AND(I4105&gt;=53002,I4105&lt;=53976),"Pardubický kraj",(IF(AND(I4105&gt;=56002,I4105&lt;=57201),"Pardubický kraj",(IF(AND(I4105&gt;=60200,I4105&lt;=67201),"Jihomoravský kraj",(IF(AND(I4105&gt;=67801,I4105&lt;=68501),"Jihomoravský kraj",(IF(AND(I4105&gt;=69002,I4105&lt;=69801),"Jihomoravský kraj",(IF(AND(I4105&gt;=68601,I4105&lt;=68801),"Zlínský kraj",(IF(AND(I4105&gt;=75501,I4105&lt;=76901),"Zlínský kraj",(IF(AND(I4105&gt;=70030,I4105&lt;=74901),"Moravskoslezský kraj",(IF(AND(I4105&gt;=75000,I4105&lt;=75368),"Olomoucký kraj",(IF(AND(I4105&gt;=77200,I4105&lt;=79862),"Olomoucký kraj",(IF(AND(I4105&gt;=50011,I4105&lt;=50301),"Královéhradecký kraj",(IF(AND(I4105&gt;=54301,I4105&lt;=54303),"Královéhradecký kraj","0")))))))))))))))))))))))))))))))))))))))))))))))</f>
        <v>Zlínský kraj</v>
      </c>
      <c r="AB4105" t="s">
        <v>998</v>
      </c>
      <c r="AD4105" t="s">
        <v>998</v>
      </c>
      <c r="AE4105" t="s">
        <v>998</v>
      </c>
      <c r="AF4105" t="s">
        <v>998</v>
      </c>
      <c r="AG4105" s="107">
        <v>300</v>
      </c>
      <c r="AH4105" s="107">
        <v>0</v>
      </c>
      <c r="AI4105" s="107">
        <v>0</v>
      </c>
      <c r="AJ4105" t="s">
        <v>999</v>
      </c>
      <c r="AK4105" s="106">
        <v>44923</v>
      </c>
    </row>
    <row r="4106" spans="1:37" x14ac:dyDescent="0.45">
      <c r="A4106" t="s">
        <v>1220</v>
      </c>
      <c r="B4106" t="s">
        <v>18544</v>
      </c>
      <c r="C4106" t="s">
        <v>1002</v>
      </c>
      <c r="D4106" t="s">
        <v>18545</v>
      </c>
      <c r="E4106" t="s">
        <v>992</v>
      </c>
      <c r="F4106" t="s">
        <v>2155</v>
      </c>
      <c r="G4106">
        <v>415</v>
      </c>
      <c r="H4106" t="s">
        <v>3883</v>
      </c>
      <c r="I4106">
        <v>68604</v>
      </c>
      <c r="K4106" t="s">
        <v>18546</v>
      </c>
      <c r="L4106" s="106">
        <v>35353</v>
      </c>
      <c r="M4106">
        <v>14664888</v>
      </c>
      <c r="N4106" t="s">
        <v>996</v>
      </c>
      <c r="O4106" t="s">
        <v>12</v>
      </c>
      <c r="P4106" t="s">
        <v>997</v>
      </c>
      <c r="R4106" s="109" t="str">
        <f>IF(OR(P4106="SB",Q4106="SB"),"SB",0)</f>
        <v>SB</v>
      </c>
      <c r="T4106" s="110" t="s">
        <v>998</v>
      </c>
      <c r="V4106" s="113" t="str">
        <f>IF(AND(I4106&gt;=10000,I4106&lt;=19900),"Praha",(IF(AND(I4106&gt;=25001,I4106&lt;=29501),"Středočeský kraj",(IF(AND(I4106&gt;=30100,I4106&lt;=34972),"Středočeský kraj",(IF(AND(I4106&gt;=35002,I4106&lt;=36271),"Karlovarský kraj",(IF(AND(I4106&gt;=37001,I4106&lt;=39201),"Jihočeský kraj",(IF(AND(I4106&gt;=39701,I4106&lt;=39901),"Jihočeský kraj",(IF(AND(I4106&gt;=39301,I4106&lt;=39601),"Kraj Vysočina",(IF(AND(I4106&gt;=58001,I4106&lt;=59501),"Kraj Vysočina",(IF(AND(I4106&gt;=67401,I4106&lt;=67602),"Kraj Vysočina",(IF(AND(I4106&gt;=40001,I4106&lt;=44101),"Ústecký kraj",(IF(AND(I4106&gt;=46001,I4106&lt;=47201),"Liberecký kraj",(IF(AND(I4106&gt;=51202,I4106&lt;=51401),"Liberecký kraj",(IF(AND(I4106&gt;=53002,I4106&lt;=53976),"Pardubický kraj",(IF(AND(I4106&gt;=56002,I4106&lt;=57201),"Pardubický kraj",(IF(AND(I4106&gt;=60200,I4106&lt;=67201),"Jihomoravský kraj",(IF(AND(I4106&gt;=67801,I4106&lt;=68501),"Jihomoravský kraj",(IF(AND(I4106&gt;=69002,I4106&lt;=69801),"Jihomoravský kraj",(IF(AND(I4106&gt;=68601,I4106&lt;=68801),"Zlínský kraj",(IF(AND(I4106&gt;=75501,I4106&lt;=76901),"Zlínský kraj",(IF(AND(I4106&gt;=70030,I4106&lt;=74901),"Moravskoslezský kraj",(IF(AND(I4106&gt;=75000,I4106&lt;=75368),"Olomoucký kraj",(IF(AND(I4106&gt;=77200,I4106&lt;=79862),"Olomoucký kraj",(IF(AND(I4106&gt;=50011,I4106&lt;=50301),"Královéhradecký kraj",(IF(AND(I4106&gt;=54301,I4106&lt;=54303),"Královéhradecký kraj","0")))))))))))))))))))))))))))))))))))))))))))))))</f>
        <v>Zlínský kraj</v>
      </c>
      <c r="AB4106" t="s">
        <v>998</v>
      </c>
      <c r="AD4106" t="s">
        <v>998</v>
      </c>
      <c r="AE4106" t="s">
        <v>998</v>
      </c>
      <c r="AF4106" t="s">
        <v>998</v>
      </c>
      <c r="AG4106" s="107">
        <v>0</v>
      </c>
      <c r="AH4106" s="107">
        <v>0</v>
      </c>
      <c r="AI4106" s="107">
        <v>0</v>
      </c>
      <c r="AJ4106" t="s">
        <v>1012</v>
      </c>
    </row>
    <row r="4107" spans="1:37" x14ac:dyDescent="0.45">
      <c r="A4107" t="s">
        <v>1793</v>
      </c>
      <c r="B4107" t="s">
        <v>17451</v>
      </c>
      <c r="C4107" t="s">
        <v>990</v>
      </c>
      <c r="D4107" t="s">
        <v>17452</v>
      </c>
      <c r="E4107" t="s">
        <v>992</v>
      </c>
      <c r="F4107" t="s">
        <v>17453</v>
      </c>
      <c r="G4107">
        <v>1267</v>
      </c>
      <c r="H4107" t="s">
        <v>2961</v>
      </c>
      <c r="I4107">
        <v>68605</v>
      </c>
      <c r="K4107" t="s">
        <v>17454</v>
      </c>
      <c r="L4107" s="106">
        <v>30679</v>
      </c>
      <c r="M4107">
        <v>11491877</v>
      </c>
      <c r="N4107" t="s">
        <v>996</v>
      </c>
      <c r="O4107" t="s">
        <v>12</v>
      </c>
      <c r="P4107" t="s">
        <v>997</v>
      </c>
      <c r="R4107" s="109" t="str">
        <f>IF(OR(P4107="SB",Q4107="SB"),"SB",0)</f>
        <v>SB</v>
      </c>
      <c r="T4107" s="110">
        <v>12924</v>
      </c>
      <c r="U4107" t="s">
        <v>19633</v>
      </c>
      <c r="V4107" s="113" t="str">
        <f>IF(AND(I4107&gt;=10000,I4107&lt;=19900),"Praha",(IF(AND(I4107&gt;=25001,I4107&lt;=29501),"Středočeský kraj",(IF(AND(I4107&gt;=30100,I4107&lt;=34972),"Středočeský kraj",(IF(AND(I4107&gt;=35002,I4107&lt;=36271),"Karlovarský kraj",(IF(AND(I4107&gt;=37001,I4107&lt;=39201),"Jihočeský kraj",(IF(AND(I4107&gt;=39701,I4107&lt;=39901),"Jihočeský kraj",(IF(AND(I4107&gt;=39301,I4107&lt;=39601),"Kraj Vysočina",(IF(AND(I4107&gt;=58001,I4107&lt;=59501),"Kraj Vysočina",(IF(AND(I4107&gt;=67401,I4107&lt;=67602),"Kraj Vysočina",(IF(AND(I4107&gt;=40001,I4107&lt;=44101),"Ústecký kraj",(IF(AND(I4107&gt;=46001,I4107&lt;=47201),"Liberecký kraj",(IF(AND(I4107&gt;=51202,I4107&lt;=51401),"Liberecký kraj",(IF(AND(I4107&gt;=53002,I4107&lt;=53976),"Pardubický kraj",(IF(AND(I4107&gt;=56002,I4107&lt;=57201),"Pardubický kraj",(IF(AND(I4107&gt;=60200,I4107&lt;=67201),"Jihomoravský kraj",(IF(AND(I4107&gt;=67801,I4107&lt;=68501),"Jihomoravský kraj",(IF(AND(I4107&gt;=69002,I4107&lt;=69801),"Jihomoravský kraj",(IF(AND(I4107&gt;=68601,I4107&lt;=68801),"Zlínský kraj",(IF(AND(I4107&gt;=75501,I4107&lt;=76901),"Zlínský kraj",(IF(AND(I4107&gt;=70030,I4107&lt;=74901),"Moravskoslezský kraj",(IF(AND(I4107&gt;=75000,I4107&lt;=75368),"Olomoucký kraj",(IF(AND(I4107&gt;=77200,I4107&lt;=79862),"Olomoucký kraj",(IF(AND(I4107&gt;=50011,I4107&lt;=50301),"Královéhradecký kraj",(IF(AND(I4107&gt;=54301,I4107&lt;=54303),"Královéhradecký kraj","0")))))))))))))))))))))))))))))))))))))))))))))))</f>
        <v>Zlínský kraj</v>
      </c>
      <c r="AD4107" t="s">
        <v>998</v>
      </c>
      <c r="AE4107" t="s">
        <v>998</v>
      </c>
      <c r="AF4107" t="s">
        <v>998</v>
      </c>
      <c r="AG4107" s="107">
        <v>0</v>
      </c>
      <c r="AH4107" s="107">
        <v>0</v>
      </c>
      <c r="AI4107" s="107">
        <v>0</v>
      </c>
      <c r="AJ4107" t="s">
        <v>1012</v>
      </c>
    </row>
    <row r="4108" spans="1:37" x14ac:dyDescent="0.45">
      <c r="A4108" t="s">
        <v>1189</v>
      </c>
      <c r="B4108" t="s">
        <v>1336</v>
      </c>
      <c r="C4108" t="s">
        <v>1002</v>
      </c>
      <c r="D4108" t="s">
        <v>1337</v>
      </c>
      <c r="E4108" t="s">
        <v>992</v>
      </c>
      <c r="F4108" t="s">
        <v>1338</v>
      </c>
      <c r="G4108">
        <v>248</v>
      </c>
      <c r="H4108" t="s">
        <v>1338</v>
      </c>
      <c r="I4108">
        <v>68704</v>
      </c>
      <c r="K4108" t="s">
        <v>1339</v>
      </c>
      <c r="L4108" s="106">
        <v>30086</v>
      </c>
      <c r="M4108">
        <v>10747809</v>
      </c>
      <c r="N4108" t="s">
        <v>996</v>
      </c>
      <c r="O4108" t="s">
        <v>12</v>
      </c>
      <c r="P4108" t="s">
        <v>997</v>
      </c>
      <c r="R4108" s="109" t="str">
        <f>IF(OR(P4108="SB",Q4108="SB"),"SB",0)</f>
        <v>SB</v>
      </c>
      <c r="T4108" s="110">
        <v>51177</v>
      </c>
      <c r="U4108" t="s">
        <v>19633</v>
      </c>
      <c r="V4108" s="113" t="str">
        <f>IF(AND(I4108&gt;=10000,I4108&lt;=19900),"Praha",(IF(AND(I4108&gt;=25001,I4108&lt;=29501),"Středočeský kraj",(IF(AND(I4108&gt;=30100,I4108&lt;=34972),"Středočeský kraj",(IF(AND(I4108&gt;=35002,I4108&lt;=36271),"Karlovarský kraj",(IF(AND(I4108&gt;=37001,I4108&lt;=39201),"Jihočeský kraj",(IF(AND(I4108&gt;=39701,I4108&lt;=39901),"Jihočeský kraj",(IF(AND(I4108&gt;=39301,I4108&lt;=39601),"Kraj Vysočina",(IF(AND(I4108&gt;=58001,I4108&lt;=59501),"Kraj Vysočina",(IF(AND(I4108&gt;=67401,I4108&lt;=67602),"Kraj Vysočina",(IF(AND(I4108&gt;=40001,I4108&lt;=44101),"Ústecký kraj",(IF(AND(I4108&gt;=46001,I4108&lt;=47201),"Liberecký kraj",(IF(AND(I4108&gt;=51202,I4108&lt;=51401),"Liberecký kraj",(IF(AND(I4108&gt;=53002,I4108&lt;=53976),"Pardubický kraj",(IF(AND(I4108&gt;=56002,I4108&lt;=57201),"Pardubický kraj",(IF(AND(I4108&gt;=60200,I4108&lt;=67201),"Jihomoravský kraj",(IF(AND(I4108&gt;=67801,I4108&lt;=68501),"Jihomoravský kraj",(IF(AND(I4108&gt;=69002,I4108&lt;=69801),"Jihomoravský kraj",(IF(AND(I4108&gt;=68601,I4108&lt;=68801),"Zlínský kraj",(IF(AND(I4108&gt;=75501,I4108&lt;=76901),"Zlínský kraj",(IF(AND(I4108&gt;=70030,I4108&lt;=74901),"Moravskoslezský kraj",(IF(AND(I4108&gt;=75000,I4108&lt;=75368),"Olomoucký kraj",(IF(AND(I4108&gt;=77200,I4108&lt;=79862),"Olomoucký kraj",(IF(AND(I4108&gt;=50011,I4108&lt;=50301),"Královéhradecký kraj",(IF(AND(I4108&gt;=54301,I4108&lt;=54303),"Královéhradecký kraj","0")))))))))))))))))))))))))))))))))))))))))))))))</f>
        <v>Zlínský kraj</v>
      </c>
      <c r="AD4108" t="s">
        <v>998</v>
      </c>
      <c r="AE4108" t="s">
        <v>998</v>
      </c>
      <c r="AF4108" t="s">
        <v>998</v>
      </c>
      <c r="AG4108" s="107">
        <v>0</v>
      </c>
      <c r="AH4108" s="107">
        <v>0</v>
      </c>
      <c r="AI4108" s="107">
        <v>0</v>
      </c>
      <c r="AJ4108" t="s">
        <v>1012</v>
      </c>
    </row>
    <row r="4109" spans="1:37" x14ac:dyDescent="0.45">
      <c r="A4109" t="s">
        <v>1076</v>
      </c>
      <c r="B4109" t="s">
        <v>1736</v>
      </c>
      <c r="C4109" t="s">
        <v>990</v>
      </c>
      <c r="D4109" t="s">
        <v>1737</v>
      </c>
      <c r="E4109" t="s">
        <v>992</v>
      </c>
      <c r="F4109" t="s">
        <v>1738</v>
      </c>
      <c r="G4109">
        <v>175</v>
      </c>
      <c r="H4109" t="s">
        <v>1738</v>
      </c>
      <c r="I4109">
        <v>68706</v>
      </c>
      <c r="K4109" t="s">
        <v>1739</v>
      </c>
      <c r="L4109" s="106">
        <v>36457</v>
      </c>
      <c r="M4109">
        <v>14626290</v>
      </c>
      <c r="N4109" t="s">
        <v>996</v>
      </c>
      <c r="O4109" t="s">
        <v>12</v>
      </c>
      <c r="P4109" t="s">
        <v>997</v>
      </c>
      <c r="R4109" s="109" t="str">
        <f>IF(OR(P4109="SB",Q4109="SB"),"SB",0)</f>
        <v>SB</v>
      </c>
      <c r="T4109" s="110" t="s">
        <v>998</v>
      </c>
      <c r="V4109" s="113" t="str">
        <f>IF(AND(I4109&gt;=10000,I4109&lt;=19900),"Praha",(IF(AND(I4109&gt;=25001,I4109&lt;=29501),"Středočeský kraj",(IF(AND(I4109&gt;=30100,I4109&lt;=34972),"Středočeský kraj",(IF(AND(I4109&gt;=35002,I4109&lt;=36271),"Karlovarský kraj",(IF(AND(I4109&gt;=37001,I4109&lt;=39201),"Jihočeský kraj",(IF(AND(I4109&gt;=39701,I4109&lt;=39901),"Jihočeský kraj",(IF(AND(I4109&gt;=39301,I4109&lt;=39601),"Kraj Vysočina",(IF(AND(I4109&gt;=58001,I4109&lt;=59501),"Kraj Vysočina",(IF(AND(I4109&gt;=67401,I4109&lt;=67602),"Kraj Vysočina",(IF(AND(I4109&gt;=40001,I4109&lt;=44101),"Ústecký kraj",(IF(AND(I4109&gt;=46001,I4109&lt;=47201),"Liberecký kraj",(IF(AND(I4109&gt;=51202,I4109&lt;=51401),"Liberecký kraj",(IF(AND(I4109&gt;=53002,I4109&lt;=53976),"Pardubický kraj",(IF(AND(I4109&gt;=56002,I4109&lt;=57201),"Pardubický kraj",(IF(AND(I4109&gt;=60200,I4109&lt;=67201),"Jihomoravský kraj",(IF(AND(I4109&gt;=67801,I4109&lt;=68501),"Jihomoravský kraj",(IF(AND(I4109&gt;=69002,I4109&lt;=69801),"Jihomoravský kraj",(IF(AND(I4109&gt;=68601,I4109&lt;=68801),"Zlínský kraj",(IF(AND(I4109&gt;=75501,I4109&lt;=76901),"Zlínský kraj",(IF(AND(I4109&gt;=70030,I4109&lt;=74901),"Moravskoslezský kraj",(IF(AND(I4109&gt;=75000,I4109&lt;=75368),"Olomoucký kraj",(IF(AND(I4109&gt;=77200,I4109&lt;=79862),"Olomoucký kraj",(IF(AND(I4109&gt;=50011,I4109&lt;=50301),"Královéhradecký kraj",(IF(AND(I4109&gt;=54301,I4109&lt;=54303),"Královéhradecký kraj","0")))))))))))))))))))))))))))))))))))))))))))))))</f>
        <v>Zlínský kraj</v>
      </c>
      <c r="AB4109" t="s">
        <v>998</v>
      </c>
      <c r="AD4109" t="s">
        <v>998</v>
      </c>
      <c r="AE4109" t="s">
        <v>998</v>
      </c>
      <c r="AF4109" t="s">
        <v>998</v>
      </c>
      <c r="AG4109" s="107">
        <v>300</v>
      </c>
      <c r="AH4109" s="107">
        <v>0</v>
      </c>
      <c r="AI4109" s="107">
        <v>0</v>
      </c>
      <c r="AJ4109" t="s">
        <v>999</v>
      </c>
      <c r="AK4109" s="106">
        <v>44924</v>
      </c>
    </row>
    <row r="4110" spans="1:37" x14ac:dyDescent="0.45">
      <c r="A4110" t="s">
        <v>1124</v>
      </c>
      <c r="B4110" t="s">
        <v>18065</v>
      </c>
      <c r="C4110" t="s">
        <v>990</v>
      </c>
      <c r="D4110" t="s">
        <v>18066</v>
      </c>
      <c r="E4110" t="s">
        <v>992</v>
      </c>
      <c r="F4110" t="s">
        <v>1738</v>
      </c>
      <c r="G4110">
        <v>204</v>
      </c>
      <c r="H4110" t="s">
        <v>1738</v>
      </c>
      <c r="I4110">
        <v>68706</v>
      </c>
      <c r="K4110" t="s">
        <v>18067</v>
      </c>
      <c r="L4110" s="106">
        <v>40350</v>
      </c>
      <c r="M4110">
        <v>14626593</v>
      </c>
      <c r="N4110" t="s">
        <v>996</v>
      </c>
      <c r="O4110" t="s">
        <v>12</v>
      </c>
      <c r="P4110" t="s">
        <v>997</v>
      </c>
      <c r="R4110" s="109" t="str">
        <f>IF(OR(P4110="SB",Q4110="SB"),"SB",0)</f>
        <v>SB</v>
      </c>
      <c r="T4110" s="110" t="s">
        <v>998</v>
      </c>
      <c r="V4110" s="113" t="str">
        <f>IF(AND(I4110&gt;=10000,I4110&lt;=19900),"Praha",(IF(AND(I4110&gt;=25001,I4110&lt;=29501),"Středočeský kraj",(IF(AND(I4110&gt;=30100,I4110&lt;=34972),"Středočeský kraj",(IF(AND(I4110&gt;=35002,I4110&lt;=36271),"Karlovarský kraj",(IF(AND(I4110&gt;=37001,I4110&lt;=39201),"Jihočeský kraj",(IF(AND(I4110&gt;=39701,I4110&lt;=39901),"Jihočeský kraj",(IF(AND(I4110&gt;=39301,I4110&lt;=39601),"Kraj Vysočina",(IF(AND(I4110&gt;=58001,I4110&lt;=59501),"Kraj Vysočina",(IF(AND(I4110&gt;=67401,I4110&lt;=67602),"Kraj Vysočina",(IF(AND(I4110&gt;=40001,I4110&lt;=44101),"Ústecký kraj",(IF(AND(I4110&gt;=46001,I4110&lt;=47201),"Liberecký kraj",(IF(AND(I4110&gt;=51202,I4110&lt;=51401),"Liberecký kraj",(IF(AND(I4110&gt;=53002,I4110&lt;=53976),"Pardubický kraj",(IF(AND(I4110&gt;=56002,I4110&lt;=57201),"Pardubický kraj",(IF(AND(I4110&gt;=60200,I4110&lt;=67201),"Jihomoravský kraj",(IF(AND(I4110&gt;=67801,I4110&lt;=68501),"Jihomoravský kraj",(IF(AND(I4110&gt;=69002,I4110&lt;=69801),"Jihomoravský kraj",(IF(AND(I4110&gt;=68601,I4110&lt;=68801),"Zlínský kraj",(IF(AND(I4110&gt;=75501,I4110&lt;=76901),"Zlínský kraj",(IF(AND(I4110&gt;=70030,I4110&lt;=74901),"Moravskoslezský kraj",(IF(AND(I4110&gt;=75000,I4110&lt;=75368),"Olomoucký kraj",(IF(AND(I4110&gt;=77200,I4110&lt;=79862),"Olomoucký kraj",(IF(AND(I4110&gt;=50011,I4110&lt;=50301),"Královéhradecký kraj",(IF(AND(I4110&gt;=54301,I4110&lt;=54303),"Královéhradecký kraj","0")))))))))))))))))))))))))))))))))))))))))))))))</f>
        <v>Zlínský kraj</v>
      </c>
      <c r="AB4110" t="s">
        <v>998</v>
      </c>
      <c r="AD4110" t="s">
        <v>998</v>
      </c>
      <c r="AE4110" t="s">
        <v>998</v>
      </c>
      <c r="AF4110" t="s">
        <v>998</v>
      </c>
      <c r="AG4110" s="107">
        <v>300</v>
      </c>
      <c r="AH4110" s="107">
        <v>0</v>
      </c>
      <c r="AI4110" s="107">
        <v>0</v>
      </c>
      <c r="AJ4110" t="s">
        <v>999</v>
      </c>
      <c r="AK4110" s="106">
        <v>44923</v>
      </c>
    </row>
    <row r="4111" spans="1:37" x14ac:dyDescent="0.45">
      <c r="A4111" t="s">
        <v>1069</v>
      </c>
      <c r="B4111" t="s">
        <v>4956</v>
      </c>
      <c r="C4111" t="s">
        <v>990</v>
      </c>
      <c r="D4111" t="s">
        <v>4957</v>
      </c>
      <c r="E4111" t="s">
        <v>992</v>
      </c>
      <c r="F4111" t="s">
        <v>4958</v>
      </c>
      <c r="G4111">
        <v>99</v>
      </c>
      <c r="H4111" t="s">
        <v>4958</v>
      </c>
      <c r="I4111">
        <v>68707</v>
      </c>
      <c r="K4111" t="s">
        <v>4959</v>
      </c>
      <c r="L4111" s="106">
        <v>38538</v>
      </c>
      <c r="M4111">
        <v>14599315</v>
      </c>
      <c r="N4111" t="s">
        <v>1155</v>
      </c>
      <c r="O4111" t="s">
        <v>1023</v>
      </c>
      <c r="P4111" t="s">
        <v>997</v>
      </c>
      <c r="R4111" s="109" t="str">
        <f>IF(OR(P4111="SB",Q4111="SB"),"SB",0)</f>
        <v>SB</v>
      </c>
      <c r="T4111" s="110" t="s">
        <v>998</v>
      </c>
      <c r="V4111" s="113" t="str">
        <f>IF(AND(I4111&gt;=10000,I4111&lt;=19900),"Praha",(IF(AND(I4111&gt;=25001,I4111&lt;=29501),"Středočeský kraj",(IF(AND(I4111&gt;=30100,I4111&lt;=34972),"Středočeský kraj",(IF(AND(I4111&gt;=35002,I4111&lt;=36271),"Karlovarský kraj",(IF(AND(I4111&gt;=37001,I4111&lt;=39201),"Jihočeský kraj",(IF(AND(I4111&gt;=39701,I4111&lt;=39901),"Jihočeský kraj",(IF(AND(I4111&gt;=39301,I4111&lt;=39601),"Kraj Vysočina",(IF(AND(I4111&gt;=58001,I4111&lt;=59501),"Kraj Vysočina",(IF(AND(I4111&gt;=67401,I4111&lt;=67602),"Kraj Vysočina",(IF(AND(I4111&gt;=40001,I4111&lt;=44101),"Ústecký kraj",(IF(AND(I4111&gt;=46001,I4111&lt;=47201),"Liberecký kraj",(IF(AND(I4111&gt;=51202,I4111&lt;=51401),"Liberecký kraj",(IF(AND(I4111&gt;=53002,I4111&lt;=53976),"Pardubický kraj",(IF(AND(I4111&gt;=56002,I4111&lt;=57201),"Pardubický kraj",(IF(AND(I4111&gt;=60200,I4111&lt;=67201),"Jihomoravský kraj",(IF(AND(I4111&gt;=67801,I4111&lt;=68501),"Jihomoravský kraj",(IF(AND(I4111&gt;=69002,I4111&lt;=69801),"Jihomoravský kraj",(IF(AND(I4111&gt;=68601,I4111&lt;=68801),"Zlínský kraj",(IF(AND(I4111&gt;=75501,I4111&lt;=76901),"Zlínský kraj",(IF(AND(I4111&gt;=70030,I4111&lt;=74901),"Moravskoslezský kraj",(IF(AND(I4111&gt;=75000,I4111&lt;=75368),"Olomoucký kraj",(IF(AND(I4111&gt;=77200,I4111&lt;=79862),"Olomoucký kraj",(IF(AND(I4111&gt;=50011,I4111&lt;=50301),"Královéhradecký kraj",(IF(AND(I4111&gt;=54301,I4111&lt;=54303),"Královéhradecký kraj","0")))))))))))))))))))))))))))))))))))))))))))))))</f>
        <v>Zlínský kraj</v>
      </c>
      <c r="AB4111" t="s">
        <v>998</v>
      </c>
      <c r="AD4111" t="s">
        <v>998</v>
      </c>
      <c r="AE4111" t="s">
        <v>998</v>
      </c>
      <c r="AF4111" t="s">
        <v>998</v>
      </c>
      <c r="AG4111" s="107">
        <v>300</v>
      </c>
      <c r="AH4111" s="107">
        <v>0</v>
      </c>
      <c r="AI4111" s="107">
        <v>0</v>
      </c>
      <c r="AJ4111" t="s">
        <v>999</v>
      </c>
      <c r="AK4111" s="106">
        <v>44924</v>
      </c>
    </row>
    <row r="4112" spans="1:37" x14ac:dyDescent="0.45">
      <c r="A4112" t="s">
        <v>1084</v>
      </c>
      <c r="B4112" t="s">
        <v>4956</v>
      </c>
      <c r="C4112" t="s">
        <v>990</v>
      </c>
      <c r="D4112" t="s">
        <v>4960</v>
      </c>
      <c r="E4112" t="s">
        <v>992</v>
      </c>
      <c r="F4112" t="s">
        <v>4958</v>
      </c>
      <c r="G4112">
        <v>99</v>
      </c>
      <c r="H4112" t="s">
        <v>4958</v>
      </c>
      <c r="I4112">
        <v>68707</v>
      </c>
      <c r="K4112" t="s">
        <v>4959</v>
      </c>
      <c r="L4112" s="106">
        <v>39750</v>
      </c>
      <c r="M4112">
        <v>14599416</v>
      </c>
      <c r="N4112" t="s">
        <v>1155</v>
      </c>
      <c r="O4112" t="s">
        <v>1023</v>
      </c>
      <c r="P4112" t="s">
        <v>997</v>
      </c>
      <c r="R4112" s="109" t="str">
        <f>IF(OR(P4112="SB",Q4112="SB"),"SB",0)</f>
        <v>SB</v>
      </c>
      <c r="T4112" s="110" t="s">
        <v>998</v>
      </c>
      <c r="V4112" s="113" t="str">
        <f>IF(AND(I4112&gt;=10000,I4112&lt;=19900),"Praha",(IF(AND(I4112&gt;=25001,I4112&lt;=29501),"Středočeský kraj",(IF(AND(I4112&gt;=30100,I4112&lt;=34972),"Středočeský kraj",(IF(AND(I4112&gt;=35002,I4112&lt;=36271),"Karlovarský kraj",(IF(AND(I4112&gt;=37001,I4112&lt;=39201),"Jihočeský kraj",(IF(AND(I4112&gt;=39701,I4112&lt;=39901),"Jihočeský kraj",(IF(AND(I4112&gt;=39301,I4112&lt;=39601),"Kraj Vysočina",(IF(AND(I4112&gt;=58001,I4112&lt;=59501),"Kraj Vysočina",(IF(AND(I4112&gt;=67401,I4112&lt;=67602),"Kraj Vysočina",(IF(AND(I4112&gt;=40001,I4112&lt;=44101),"Ústecký kraj",(IF(AND(I4112&gt;=46001,I4112&lt;=47201),"Liberecký kraj",(IF(AND(I4112&gt;=51202,I4112&lt;=51401),"Liberecký kraj",(IF(AND(I4112&gt;=53002,I4112&lt;=53976),"Pardubický kraj",(IF(AND(I4112&gt;=56002,I4112&lt;=57201),"Pardubický kraj",(IF(AND(I4112&gt;=60200,I4112&lt;=67201),"Jihomoravský kraj",(IF(AND(I4112&gt;=67801,I4112&lt;=68501),"Jihomoravský kraj",(IF(AND(I4112&gt;=69002,I4112&lt;=69801),"Jihomoravský kraj",(IF(AND(I4112&gt;=68601,I4112&lt;=68801),"Zlínský kraj",(IF(AND(I4112&gt;=75501,I4112&lt;=76901),"Zlínský kraj",(IF(AND(I4112&gt;=70030,I4112&lt;=74901),"Moravskoslezský kraj",(IF(AND(I4112&gt;=75000,I4112&lt;=75368),"Olomoucký kraj",(IF(AND(I4112&gt;=77200,I4112&lt;=79862),"Olomoucký kraj",(IF(AND(I4112&gt;=50011,I4112&lt;=50301),"Královéhradecký kraj",(IF(AND(I4112&gt;=54301,I4112&lt;=54303),"Královéhradecký kraj","0")))))))))))))))))))))))))))))))))))))))))))))))</f>
        <v>Zlínský kraj</v>
      </c>
      <c r="AB4112" t="s">
        <v>998</v>
      </c>
      <c r="AD4112" t="s">
        <v>998</v>
      </c>
      <c r="AE4112" t="s">
        <v>998</v>
      </c>
      <c r="AF4112" t="s">
        <v>998</v>
      </c>
      <c r="AG4112" s="107">
        <v>300</v>
      </c>
      <c r="AH4112" s="107">
        <v>0</v>
      </c>
      <c r="AI4112" s="107">
        <v>0</v>
      </c>
      <c r="AJ4112" t="s">
        <v>999</v>
      </c>
      <c r="AK4112" s="106">
        <v>44924</v>
      </c>
    </row>
    <row r="4113" spans="1:37" x14ac:dyDescent="0.45">
      <c r="A4113" t="s">
        <v>1462</v>
      </c>
      <c r="B4113" t="s">
        <v>10496</v>
      </c>
      <c r="C4113" t="s">
        <v>990</v>
      </c>
      <c r="D4113" t="s">
        <v>10503</v>
      </c>
      <c r="E4113" t="s">
        <v>992</v>
      </c>
      <c r="F4113" t="s">
        <v>10504</v>
      </c>
      <c r="G4113">
        <v>297</v>
      </c>
      <c r="H4113" t="s">
        <v>10504</v>
      </c>
      <c r="I4113">
        <v>68712</v>
      </c>
      <c r="K4113" t="s">
        <v>10505</v>
      </c>
      <c r="L4113" s="106">
        <v>29428</v>
      </c>
      <c r="M4113">
        <v>14621341</v>
      </c>
      <c r="N4113" t="s">
        <v>996</v>
      </c>
      <c r="O4113" t="s">
        <v>12</v>
      </c>
      <c r="P4113" t="s">
        <v>997</v>
      </c>
      <c r="R4113" s="109" t="str">
        <f>IF(OR(P4113="SB",Q4113="SB"),"SB",0)</f>
        <v>SB</v>
      </c>
      <c r="T4113" s="110" t="s">
        <v>998</v>
      </c>
      <c r="V4113" s="113" t="str">
        <f>IF(AND(I4113&gt;=10000,I4113&lt;=19900),"Praha",(IF(AND(I4113&gt;=25001,I4113&lt;=29501),"Středočeský kraj",(IF(AND(I4113&gt;=30100,I4113&lt;=34972),"Středočeský kraj",(IF(AND(I4113&gt;=35002,I4113&lt;=36271),"Karlovarský kraj",(IF(AND(I4113&gt;=37001,I4113&lt;=39201),"Jihočeský kraj",(IF(AND(I4113&gt;=39701,I4113&lt;=39901),"Jihočeský kraj",(IF(AND(I4113&gt;=39301,I4113&lt;=39601),"Kraj Vysočina",(IF(AND(I4113&gt;=58001,I4113&lt;=59501),"Kraj Vysočina",(IF(AND(I4113&gt;=67401,I4113&lt;=67602),"Kraj Vysočina",(IF(AND(I4113&gt;=40001,I4113&lt;=44101),"Ústecký kraj",(IF(AND(I4113&gt;=46001,I4113&lt;=47201),"Liberecký kraj",(IF(AND(I4113&gt;=51202,I4113&lt;=51401),"Liberecký kraj",(IF(AND(I4113&gt;=53002,I4113&lt;=53976),"Pardubický kraj",(IF(AND(I4113&gt;=56002,I4113&lt;=57201),"Pardubický kraj",(IF(AND(I4113&gt;=60200,I4113&lt;=67201),"Jihomoravský kraj",(IF(AND(I4113&gt;=67801,I4113&lt;=68501),"Jihomoravský kraj",(IF(AND(I4113&gt;=69002,I4113&lt;=69801),"Jihomoravský kraj",(IF(AND(I4113&gt;=68601,I4113&lt;=68801),"Zlínský kraj",(IF(AND(I4113&gt;=75501,I4113&lt;=76901),"Zlínský kraj",(IF(AND(I4113&gt;=70030,I4113&lt;=74901),"Moravskoslezský kraj",(IF(AND(I4113&gt;=75000,I4113&lt;=75368),"Olomoucký kraj",(IF(AND(I4113&gt;=77200,I4113&lt;=79862),"Olomoucký kraj",(IF(AND(I4113&gt;=50011,I4113&lt;=50301),"Královéhradecký kraj",(IF(AND(I4113&gt;=54301,I4113&lt;=54303),"Královéhradecký kraj","0")))))))))))))))))))))))))))))))))))))))))))))))</f>
        <v>Zlínský kraj</v>
      </c>
      <c r="AB4113" t="s">
        <v>998</v>
      </c>
      <c r="AD4113" t="s">
        <v>998</v>
      </c>
      <c r="AE4113" t="s">
        <v>998</v>
      </c>
      <c r="AF4113" t="s">
        <v>998</v>
      </c>
      <c r="AG4113" s="107">
        <v>0</v>
      </c>
      <c r="AH4113" s="107">
        <v>0</v>
      </c>
      <c r="AI4113" s="107">
        <v>0</v>
      </c>
      <c r="AJ4113" t="s">
        <v>1012</v>
      </c>
    </row>
    <row r="4114" spans="1:37" x14ac:dyDescent="0.45">
      <c r="A4114" t="s">
        <v>1026</v>
      </c>
      <c r="B4114" t="s">
        <v>18124</v>
      </c>
      <c r="C4114" t="s">
        <v>990</v>
      </c>
      <c r="D4114" t="s">
        <v>18127</v>
      </c>
      <c r="E4114" t="s">
        <v>992</v>
      </c>
      <c r="F4114" t="s">
        <v>18128</v>
      </c>
      <c r="G4114">
        <v>539</v>
      </c>
      <c r="H4114" t="s">
        <v>18128</v>
      </c>
      <c r="I4114">
        <v>68713</v>
      </c>
      <c r="K4114" t="s">
        <v>18129</v>
      </c>
      <c r="L4114" s="106">
        <v>33721</v>
      </c>
      <c r="M4114">
        <v>14631748</v>
      </c>
      <c r="N4114" t="s">
        <v>996</v>
      </c>
      <c r="O4114" t="s">
        <v>12</v>
      </c>
      <c r="P4114" t="s">
        <v>997</v>
      </c>
      <c r="R4114" s="109" t="str">
        <f>IF(OR(P4114="SB",Q4114="SB"),"SB",0)</f>
        <v>SB</v>
      </c>
      <c r="T4114" s="110" t="s">
        <v>998</v>
      </c>
      <c r="V4114" s="113" t="str">
        <f>IF(AND(I4114&gt;=10000,I4114&lt;=19900),"Praha",(IF(AND(I4114&gt;=25001,I4114&lt;=29501),"Středočeský kraj",(IF(AND(I4114&gt;=30100,I4114&lt;=34972),"Středočeský kraj",(IF(AND(I4114&gt;=35002,I4114&lt;=36271),"Karlovarský kraj",(IF(AND(I4114&gt;=37001,I4114&lt;=39201),"Jihočeský kraj",(IF(AND(I4114&gt;=39701,I4114&lt;=39901),"Jihočeský kraj",(IF(AND(I4114&gt;=39301,I4114&lt;=39601),"Kraj Vysočina",(IF(AND(I4114&gt;=58001,I4114&lt;=59501),"Kraj Vysočina",(IF(AND(I4114&gt;=67401,I4114&lt;=67602),"Kraj Vysočina",(IF(AND(I4114&gt;=40001,I4114&lt;=44101),"Ústecký kraj",(IF(AND(I4114&gt;=46001,I4114&lt;=47201),"Liberecký kraj",(IF(AND(I4114&gt;=51202,I4114&lt;=51401),"Liberecký kraj",(IF(AND(I4114&gt;=53002,I4114&lt;=53976),"Pardubický kraj",(IF(AND(I4114&gt;=56002,I4114&lt;=57201),"Pardubický kraj",(IF(AND(I4114&gt;=60200,I4114&lt;=67201),"Jihomoravský kraj",(IF(AND(I4114&gt;=67801,I4114&lt;=68501),"Jihomoravský kraj",(IF(AND(I4114&gt;=69002,I4114&lt;=69801),"Jihomoravský kraj",(IF(AND(I4114&gt;=68601,I4114&lt;=68801),"Zlínský kraj",(IF(AND(I4114&gt;=75501,I4114&lt;=76901),"Zlínský kraj",(IF(AND(I4114&gt;=70030,I4114&lt;=74901),"Moravskoslezský kraj",(IF(AND(I4114&gt;=75000,I4114&lt;=75368),"Olomoucký kraj",(IF(AND(I4114&gt;=77200,I4114&lt;=79862),"Olomoucký kraj",(IF(AND(I4114&gt;=50011,I4114&lt;=50301),"Královéhradecký kraj",(IF(AND(I4114&gt;=54301,I4114&lt;=54303),"Královéhradecký kraj","0")))))))))))))))))))))))))))))))))))))))))))))))</f>
        <v>Zlínský kraj</v>
      </c>
      <c r="AB4114" t="s">
        <v>998</v>
      </c>
      <c r="AD4114" t="s">
        <v>998</v>
      </c>
      <c r="AE4114" t="s">
        <v>998</v>
      </c>
      <c r="AF4114" t="s">
        <v>998</v>
      </c>
      <c r="AG4114" s="107">
        <v>0</v>
      </c>
      <c r="AH4114" s="107">
        <v>0</v>
      </c>
      <c r="AI4114" s="107">
        <v>0</v>
      </c>
      <c r="AJ4114" t="s">
        <v>1012</v>
      </c>
    </row>
    <row r="4115" spans="1:37" x14ac:dyDescent="0.45">
      <c r="A4115" t="s">
        <v>1113</v>
      </c>
      <c r="B4115" t="s">
        <v>18611</v>
      </c>
      <c r="C4115" t="s">
        <v>990</v>
      </c>
      <c r="D4115" t="s">
        <v>18612</v>
      </c>
      <c r="E4115" t="s">
        <v>992</v>
      </c>
      <c r="F4115" t="s">
        <v>18613</v>
      </c>
      <c r="G4115">
        <v>314</v>
      </c>
      <c r="H4115" t="s">
        <v>18614</v>
      </c>
      <c r="I4115">
        <v>68722</v>
      </c>
      <c r="K4115" t="s">
        <v>18615</v>
      </c>
      <c r="L4115" s="106">
        <v>40417</v>
      </c>
      <c r="M4115">
        <v>14728344</v>
      </c>
      <c r="N4115" t="s">
        <v>996</v>
      </c>
      <c r="O4115" t="s">
        <v>12</v>
      </c>
      <c r="P4115" t="s">
        <v>997</v>
      </c>
      <c r="R4115" s="109" t="str">
        <f>IF(OR(P4115="SB",Q4115="SB"),"SB",0)</f>
        <v>SB</v>
      </c>
      <c r="T4115" s="110" t="s">
        <v>998</v>
      </c>
      <c r="V4115" s="113" t="str">
        <f>IF(AND(I4115&gt;=10000,I4115&lt;=19900),"Praha",(IF(AND(I4115&gt;=25001,I4115&lt;=29501),"Středočeský kraj",(IF(AND(I4115&gt;=30100,I4115&lt;=34972),"Středočeský kraj",(IF(AND(I4115&gt;=35002,I4115&lt;=36271),"Karlovarský kraj",(IF(AND(I4115&gt;=37001,I4115&lt;=39201),"Jihočeský kraj",(IF(AND(I4115&gt;=39701,I4115&lt;=39901),"Jihočeský kraj",(IF(AND(I4115&gt;=39301,I4115&lt;=39601),"Kraj Vysočina",(IF(AND(I4115&gt;=58001,I4115&lt;=59501),"Kraj Vysočina",(IF(AND(I4115&gt;=67401,I4115&lt;=67602),"Kraj Vysočina",(IF(AND(I4115&gt;=40001,I4115&lt;=44101),"Ústecký kraj",(IF(AND(I4115&gt;=46001,I4115&lt;=47201),"Liberecký kraj",(IF(AND(I4115&gt;=51202,I4115&lt;=51401),"Liberecký kraj",(IF(AND(I4115&gt;=53002,I4115&lt;=53976),"Pardubický kraj",(IF(AND(I4115&gt;=56002,I4115&lt;=57201),"Pardubický kraj",(IF(AND(I4115&gt;=60200,I4115&lt;=67201),"Jihomoravský kraj",(IF(AND(I4115&gt;=67801,I4115&lt;=68501),"Jihomoravský kraj",(IF(AND(I4115&gt;=69002,I4115&lt;=69801),"Jihomoravský kraj",(IF(AND(I4115&gt;=68601,I4115&lt;=68801),"Zlínský kraj",(IF(AND(I4115&gt;=75501,I4115&lt;=76901),"Zlínský kraj",(IF(AND(I4115&gt;=70030,I4115&lt;=74901),"Moravskoslezský kraj",(IF(AND(I4115&gt;=75000,I4115&lt;=75368),"Olomoucký kraj",(IF(AND(I4115&gt;=77200,I4115&lt;=79862),"Olomoucký kraj",(IF(AND(I4115&gt;=50011,I4115&lt;=50301),"Královéhradecký kraj",(IF(AND(I4115&gt;=54301,I4115&lt;=54303),"Královéhradecký kraj","0")))))))))))))))))))))))))))))))))))))))))))))))</f>
        <v>Zlínský kraj</v>
      </c>
      <c r="AB4115" t="s">
        <v>998</v>
      </c>
      <c r="AD4115" t="s">
        <v>998</v>
      </c>
      <c r="AE4115" t="s">
        <v>998</v>
      </c>
      <c r="AF4115" t="s">
        <v>998</v>
      </c>
      <c r="AG4115" s="107">
        <v>300</v>
      </c>
      <c r="AH4115" s="107">
        <v>0</v>
      </c>
      <c r="AI4115" s="107">
        <v>0</v>
      </c>
      <c r="AJ4115" t="s">
        <v>999</v>
      </c>
      <c r="AK4115" s="106">
        <v>44924</v>
      </c>
    </row>
    <row r="4116" spans="1:37" x14ac:dyDescent="0.45">
      <c r="A4116" t="s">
        <v>1087</v>
      </c>
      <c r="B4116" t="s">
        <v>6698</v>
      </c>
      <c r="C4116" t="s">
        <v>990</v>
      </c>
      <c r="D4116" t="s">
        <v>6699</v>
      </c>
      <c r="E4116" t="s">
        <v>992</v>
      </c>
      <c r="F4116" t="s">
        <v>1521</v>
      </c>
      <c r="G4116">
        <v>666</v>
      </c>
      <c r="H4116" t="s">
        <v>6700</v>
      </c>
      <c r="I4116">
        <v>68724</v>
      </c>
      <c r="K4116" t="s">
        <v>2727</v>
      </c>
      <c r="L4116" s="106">
        <v>38310</v>
      </c>
      <c r="M4116">
        <v>16077149</v>
      </c>
      <c r="N4116" t="s">
        <v>1144</v>
      </c>
      <c r="O4116" t="s">
        <v>12</v>
      </c>
      <c r="P4116" t="s">
        <v>997</v>
      </c>
      <c r="R4116" s="109" t="str">
        <f>IF(OR(P4116="SB",Q4116="SB"),"SB",0)</f>
        <v>SB</v>
      </c>
      <c r="T4116" s="110" t="s">
        <v>998</v>
      </c>
      <c r="V4116" s="113" t="str">
        <f>IF(AND(I4116&gt;=10000,I4116&lt;=19900),"Praha",(IF(AND(I4116&gt;=25001,I4116&lt;=29501),"Středočeský kraj",(IF(AND(I4116&gt;=30100,I4116&lt;=34972),"Středočeský kraj",(IF(AND(I4116&gt;=35002,I4116&lt;=36271),"Karlovarský kraj",(IF(AND(I4116&gt;=37001,I4116&lt;=39201),"Jihočeský kraj",(IF(AND(I4116&gt;=39701,I4116&lt;=39901),"Jihočeský kraj",(IF(AND(I4116&gt;=39301,I4116&lt;=39601),"Kraj Vysočina",(IF(AND(I4116&gt;=58001,I4116&lt;=59501),"Kraj Vysočina",(IF(AND(I4116&gt;=67401,I4116&lt;=67602),"Kraj Vysočina",(IF(AND(I4116&gt;=40001,I4116&lt;=44101),"Ústecký kraj",(IF(AND(I4116&gt;=46001,I4116&lt;=47201),"Liberecký kraj",(IF(AND(I4116&gt;=51202,I4116&lt;=51401),"Liberecký kraj",(IF(AND(I4116&gt;=53002,I4116&lt;=53976),"Pardubický kraj",(IF(AND(I4116&gt;=56002,I4116&lt;=57201),"Pardubický kraj",(IF(AND(I4116&gt;=60200,I4116&lt;=67201),"Jihomoravský kraj",(IF(AND(I4116&gt;=67801,I4116&lt;=68501),"Jihomoravský kraj",(IF(AND(I4116&gt;=69002,I4116&lt;=69801),"Jihomoravský kraj",(IF(AND(I4116&gt;=68601,I4116&lt;=68801),"Zlínský kraj",(IF(AND(I4116&gt;=75501,I4116&lt;=76901),"Zlínský kraj",(IF(AND(I4116&gt;=70030,I4116&lt;=74901),"Moravskoslezský kraj",(IF(AND(I4116&gt;=75000,I4116&lt;=75368),"Olomoucký kraj",(IF(AND(I4116&gt;=77200,I4116&lt;=79862),"Olomoucký kraj",(IF(AND(I4116&gt;=50011,I4116&lt;=50301),"Královéhradecký kraj",(IF(AND(I4116&gt;=54301,I4116&lt;=54303),"Královéhradecký kraj","0")))))))))))))))))))))))))))))))))))))))))))))))</f>
        <v>Zlínský kraj</v>
      </c>
      <c r="AB4116" t="s">
        <v>998</v>
      </c>
      <c r="AD4116" t="s">
        <v>998</v>
      </c>
      <c r="AE4116" t="s">
        <v>998</v>
      </c>
      <c r="AF4116" t="s">
        <v>998</v>
      </c>
      <c r="AG4116" s="107">
        <v>300</v>
      </c>
      <c r="AH4116" s="107">
        <v>0</v>
      </c>
      <c r="AI4116" s="107">
        <v>0</v>
      </c>
      <c r="AJ4116" t="s">
        <v>999</v>
      </c>
      <c r="AK4116" s="106">
        <v>44877</v>
      </c>
    </row>
    <row r="4117" spans="1:37" x14ac:dyDescent="0.45">
      <c r="A4117" t="s">
        <v>1326</v>
      </c>
      <c r="B4117" t="s">
        <v>17869</v>
      </c>
      <c r="C4117" t="s">
        <v>1002</v>
      </c>
      <c r="D4117" t="s">
        <v>17874</v>
      </c>
      <c r="E4117" t="s">
        <v>992</v>
      </c>
      <c r="F4117" t="s">
        <v>1718</v>
      </c>
      <c r="G4117">
        <v>790</v>
      </c>
      <c r="H4117" t="s">
        <v>6700</v>
      </c>
      <c r="I4117">
        <v>68724</v>
      </c>
      <c r="K4117" t="s">
        <v>17875</v>
      </c>
      <c r="L4117" s="106">
        <v>40598</v>
      </c>
      <c r="M4117">
        <v>14751683</v>
      </c>
      <c r="N4117" t="s">
        <v>996</v>
      </c>
      <c r="O4117" t="s">
        <v>12</v>
      </c>
      <c r="P4117" t="s">
        <v>997</v>
      </c>
      <c r="R4117" s="109" t="str">
        <f>IF(OR(P4117="SB",Q4117="SB"),"SB",0)</f>
        <v>SB</v>
      </c>
      <c r="T4117" s="110" t="s">
        <v>998</v>
      </c>
      <c r="V4117" s="113" t="str">
        <f>IF(AND(I4117&gt;=10000,I4117&lt;=19900),"Praha",(IF(AND(I4117&gt;=25001,I4117&lt;=29501),"Středočeský kraj",(IF(AND(I4117&gt;=30100,I4117&lt;=34972),"Středočeský kraj",(IF(AND(I4117&gt;=35002,I4117&lt;=36271),"Karlovarský kraj",(IF(AND(I4117&gt;=37001,I4117&lt;=39201),"Jihočeský kraj",(IF(AND(I4117&gt;=39701,I4117&lt;=39901),"Jihočeský kraj",(IF(AND(I4117&gt;=39301,I4117&lt;=39601),"Kraj Vysočina",(IF(AND(I4117&gt;=58001,I4117&lt;=59501),"Kraj Vysočina",(IF(AND(I4117&gt;=67401,I4117&lt;=67602),"Kraj Vysočina",(IF(AND(I4117&gt;=40001,I4117&lt;=44101),"Ústecký kraj",(IF(AND(I4117&gt;=46001,I4117&lt;=47201),"Liberecký kraj",(IF(AND(I4117&gt;=51202,I4117&lt;=51401),"Liberecký kraj",(IF(AND(I4117&gt;=53002,I4117&lt;=53976),"Pardubický kraj",(IF(AND(I4117&gt;=56002,I4117&lt;=57201),"Pardubický kraj",(IF(AND(I4117&gt;=60200,I4117&lt;=67201),"Jihomoravský kraj",(IF(AND(I4117&gt;=67801,I4117&lt;=68501),"Jihomoravský kraj",(IF(AND(I4117&gt;=69002,I4117&lt;=69801),"Jihomoravský kraj",(IF(AND(I4117&gt;=68601,I4117&lt;=68801),"Zlínský kraj",(IF(AND(I4117&gt;=75501,I4117&lt;=76901),"Zlínský kraj",(IF(AND(I4117&gt;=70030,I4117&lt;=74901),"Moravskoslezský kraj",(IF(AND(I4117&gt;=75000,I4117&lt;=75368),"Olomoucký kraj",(IF(AND(I4117&gt;=77200,I4117&lt;=79862),"Olomoucký kraj",(IF(AND(I4117&gt;=50011,I4117&lt;=50301),"Královéhradecký kraj",(IF(AND(I4117&gt;=54301,I4117&lt;=54303),"Královéhradecký kraj","0")))))))))))))))))))))))))))))))))))))))))))))))</f>
        <v>Zlínský kraj</v>
      </c>
      <c r="AB4117" t="s">
        <v>998</v>
      </c>
      <c r="AD4117" t="s">
        <v>998</v>
      </c>
      <c r="AE4117" t="s">
        <v>998</v>
      </c>
      <c r="AF4117" t="s">
        <v>998</v>
      </c>
      <c r="AG4117" s="107">
        <v>300</v>
      </c>
      <c r="AH4117" s="107">
        <v>0</v>
      </c>
      <c r="AI4117" s="107">
        <v>0</v>
      </c>
      <c r="AJ4117" t="s">
        <v>999</v>
      </c>
      <c r="AK4117" s="106">
        <v>44923</v>
      </c>
    </row>
    <row r="4118" spans="1:37" x14ac:dyDescent="0.45">
      <c r="A4118" t="s">
        <v>1224</v>
      </c>
      <c r="B4118" t="s">
        <v>17599</v>
      </c>
      <c r="C4118" t="s">
        <v>1002</v>
      </c>
      <c r="D4118" t="s">
        <v>17600</v>
      </c>
      <c r="E4118" t="s">
        <v>992</v>
      </c>
      <c r="F4118" t="s">
        <v>3456</v>
      </c>
      <c r="G4118">
        <v>307</v>
      </c>
      <c r="H4118" t="s">
        <v>2961</v>
      </c>
      <c r="I4118">
        <v>68737</v>
      </c>
      <c r="K4118" t="s">
        <v>17601</v>
      </c>
      <c r="L4118" s="106">
        <v>38311</v>
      </c>
      <c r="M4118">
        <v>14752087</v>
      </c>
      <c r="N4118" t="s">
        <v>996</v>
      </c>
      <c r="O4118" t="s">
        <v>12</v>
      </c>
      <c r="P4118" t="s">
        <v>997</v>
      </c>
      <c r="R4118" s="109" t="str">
        <f>IF(OR(P4118="SB",Q4118="SB"),"SB",0)</f>
        <v>SB</v>
      </c>
      <c r="T4118" s="110" t="s">
        <v>998</v>
      </c>
      <c r="V4118" s="113" t="str">
        <f>IF(AND(I4118&gt;=10000,I4118&lt;=19900),"Praha",(IF(AND(I4118&gt;=25001,I4118&lt;=29501),"Středočeský kraj",(IF(AND(I4118&gt;=30100,I4118&lt;=34972),"Středočeský kraj",(IF(AND(I4118&gt;=35002,I4118&lt;=36271),"Karlovarský kraj",(IF(AND(I4118&gt;=37001,I4118&lt;=39201),"Jihočeský kraj",(IF(AND(I4118&gt;=39701,I4118&lt;=39901),"Jihočeský kraj",(IF(AND(I4118&gt;=39301,I4118&lt;=39601),"Kraj Vysočina",(IF(AND(I4118&gt;=58001,I4118&lt;=59501),"Kraj Vysočina",(IF(AND(I4118&gt;=67401,I4118&lt;=67602),"Kraj Vysočina",(IF(AND(I4118&gt;=40001,I4118&lt;=44101),"Ústecký kraj",(IF(AND(I4118&gt;=46001,I4118&lt;=47201),"Liberecký kraj",(IF(AND(I4118&gt;=51202,I4118&lt;=51401),"Liberecký kraj",(IF(AND(I4118&gt;=53002,I4118&lt;=53976),"Pardubický kraj",(IF(AND(I4118&gt;=56002,I4118&lt;=57201),"Pardubický kraj",(IF(AND(I4118&gt;=60200,I4118&lt;=67201),"Jihomoravský kraj",(IF(AND(I4118&gt;=67801,I4118&lt;=68501),"Jihomoravský kraj",(IF(AND(I4118&gt;=69002,I4118&lt;=69801),"Jihomoravský kraj",(IF(AND(I4118&gt;=68601,I4118&lt;=68801),"Zlínský kraj",(IF(AND(I4118&gt;=75501,I4118&lt;=76901),"Zlínský kraj",(IF(AND(I4118&gt;=70030,I4118&lt;=74901),"Moravskoslezský kraj",(IF(AND(I4118&gt;=75000,I4118&lt;=75368),"Olomoucký kraj",(IF(AND(I4118&gt;=77200,I4118&lt;=79862),"Olomoucký kraj",(IF(AND(I4118&gt;=50011,I4118&lt;=50301),"Královéhradecký kraj",(IF(AND(I4118&gt;=54301,I4118&lt;=54303),"Královéhradecký kraj","0")))))))))))))))))))))))))))))))))))))))))))))))</f>
        <v>Zlínský kraj</v>
      </c>
      <c r="AB4118" t="s">
        <v>998</v>
      </c>
      <c r="AD4118" t="s">
        <v>998</v>
      </c>
      <c r="AE4118" t="s">
        <v>998</v>
      </c>
      <c r="AF4118" t="s">
        <v>998</v>
      </c>
      <c r="AG4118" s="107">
        <v>300</v>
      </c>
      <c r="AH4118" s="107">
        <v>0</v>
      </c>
      <c r="AI4118" s="107">
        <v>0</v>
      </c>
      <c r="AJ4118" t="s">
        <v>999</v>
      </c>
      <c r="AK4118" s="106">
        <v>44924</v>
      </c>
    </row>
    <row r="4119" spans="1:37" x14ac:dyDescent="0.45">
      <c r="A4119" t="s">
        <v>5485</v>
      </c>
      <c r="B4119" t="s">
        <v>988</v>
      </c>
      <c r="C4119" t="s">
        <v>990</v>
      </c>
      <c r="D4119" t="s">
        <v>8024</v>
      </c>
      <c r="E4119" t="s">
        <v>992</v>
      </c>
      <c r="F4119" t="s">
        <v>8025</v>
      </c>
      <c r="G4119">
        <v>281</v>
      </c>
      <c r="H4119" t="s">
        <v>2961</v>
      </c>
      <c r="I4119">
        <v>68742</v>
      </c>
      <c r="K4119" t="s">
        <v>8026</v>
      </c>
      <c r="L4119" s="106">
        <v>38484</v>
      </c>
      <c r="M4119">
        <v>14722886</v>
      </c>
      <c r="N4119" t="s">
        <v>996</v>
      </c>
      <c r="O4119" t="s">
        <v>12</v>
      </c>
      <c r="P4119" t="s">
        <v>997</v>
      </c>
      <c r="R4119" s="109" t="str">
        <f>IF(OR(P4119="SB",Q4119="SB"),"SB",0)</f>
        <v>SB</v>
      </c>
      <c r="T4119" s="110" t="s">
        <v>998</v>
      </c>
      <c r="V4119" s="113" t="str">
        <f>IF(AND(I4119&gt;=10000,I4119&lt;=19900),"Praha",(IF(AND(I4119&gt;=25001,I4119&lt;=29501),"Středočeský kraj",(IF(AND(I4119&gt;=30100,I4119&lt;=34972),"Středočeský kraj",(IF(AND(I4119&gt;=35002,I4119&lt;=36271),"Karlovarský kraj",(IF(AND(I4119&gt;=37001,I4119&lt;=39201),"Jihočeský kraj",(IF(AND(I4119&gt;=39701,I4119&lt;=39901),"Jihočeský kraj",(IF(AND(I4119&gt;=39301,I4119&lt;=39601),"Kraj Vysočina",(IF(AND(I4119&gt;=58001,I4119&lt;=59501),"Kraj Vysočina",(IF(AND(I4119&gt;=67401,I4119&lt;=67602),"Kraj Vysočina",(IF(AND(I4119&gt;=40001,I4119&lt;=44101),"Ústecký kraj",(IF(AND(I4119&gt;=46001,I4119&lt;=47201),"Liberecký kraj",(IF(AND(I4119&gt;=51202,I4119&lt;=51401),"Liberecký kraj",(IF(AND(I4119&gt;=53002,I4119&lt;=53976),"Pardubický kraj",(IF(AND(I4119&gt;=56002,I4119&lt;=57201),"Pardubický kraj",(IF(AND(I4119&gt;=60200,I4119&lt;=67201),"Jihomoravský kraj",(IF(AND(I4119&gt;=67801,I4119&lt;=68501),"Jihomoravský kraj",(IF(AND(I4119&gt;=69002,I4119&lt;=69801),"Jihomoravský kraj",(IF(AND(I4119&gt;=68601,I4119&lt;=68801),"Zlínský kraj",(IF(AND(I4119&gt;=75501,I4119&lt;=76901),"Zlínský kraj",(IF(AND(I4119&gt;=70030,I4119&lt;=74901),"Moravskoslezský kraj",(IF(AND(I4119&gt;=75000,I4119&lt;=75368),"Olomoucký kraj",(IF(AND(I4119&gt;=77200,I4119&lt;=79862),"Olomoucký kraj",(IF(AND(I4119&gt;=50011,I4119&lt;=50301),"Královéhradecký kraj",(IF(AND(I4119&gt;=54301,I4119&lt;=54303),"Královéhradecký kraj","0")))))))))))))))))))))))))))))))))))))))))))))))</f>
        <v>Zlínský kraj</v>
      </c>
      <c r="AB4119" t="s">
        <v>998</v>
      </c>
      <c r="AD4119" t="s">
        <v>998</v>
      </c>
      <c r="AE4119" t="s">
        <v>998</v>
      </c>
      <c r="AF4119" t="s">
        <v>998</v>
      </c>
      <c r="AG4119" s="107">
        <v>300</v>
      </c>
      <c r="AH4119" s="107">
        <v>0</v>
      </c>
      <c r="AI4119" s="107">
        <v>0</v>
      </c>
      <c r="AJ4119" t="s">
        <v>999</v>
      </c>
      <c r="AK4119" s="106">
        <v>44924</v>
      </c>
    </row>
    <row r="4120" spans="1:37" x14ac:dyDescent="0.45">
      <c r="A4120" t="s">
        <v>1981</v>
      </c>
      <c r="B4120" t="s">
        <v>9606</v>
      </c>
      <c r="C4120" t="s">
        <v>990</v>
      </c>
      <c r="D4120" t="s">
        <v>9607</v>
      </c>
      <c r="E4120" t="s">
        <v>992</v>
      </c>
      <c r="F4120" t="s">
        <v>9608</v>
      </c>
      <c r="G4120">
        <v>267</v>
      </c>
      <c r="H4120" t="s">
        <v>9609</v>
      </c>
      <c r="I4120">
        <v>68751</v>
      </c>
      <c r="K4120" t="s">
        <v>9610</v>
      </c>
      <c r="L4120" s="106">
        <v>39580</v>
      </c>
      <c r="M4120">
        <v>14600729</v>
      </c>
      <c r="N4120" t="s">
        <v>1431</v>
      </c>
      <c r="O4120" t="s">
        <v>1282</v>
      </c>
      <c r="P4120" t="s">
        <v>997</v>
      </c>
      <c r="R4120" s="109" t="str">
        <f>IF(OR(P4120="SB",Q4120="SB"),"SB",0)</f>
        <v>SB</v>
      </c>
      <c r="T4120" s="110" t="s">
        <v>998</v>
      </c>
      <c r="V4120" s="113" t="str">
        <f>IF(AND(I4120&gt;=10000,I4120&lt;=19900),"Praha",(IF(AND(I4120&gt;=25001,I4120&lt;=29501),"Středočeský kraj",(IF(AND(I4120&gt;=30100,I4120&lt;=34972),"Středočeský kraj",(IF(AND(I4120&gt;=35002,I4120&lt;=36271),"Karlovarský kraj",(IF(AND(I4120&gt;=37001,I4120&lt;=39201),"Jihočeský kraj",(IF(AND(I4120&gt;=39701,I4120&lt;=39901),"Jihočeský kraj",(IF(AND(I4120&gt;=39301,I4120&lt;=39601),"Kraj Vysočina",(IF(AND(I4120&gt;=58001,I4120&lt;=59501),"Kraj Vysočina",(IF(AND(I4120&gt;=67401,I4120&lt;=67602),"Kraj Vysočina",(IF(AND(I4120&gt;=40001,I4120&lt;=44101),"Ústecký kraj",(IF(AND(I4120&gt;=46001,I4120&lt;=47201),"Liberecký kraj",(IF(AND(I4120&gt;=51202,I4120&lt;=51401),"Liberecký kraj",(IF(AND(I4120&gt;=53002,I4120&lt;=53976),"Pardubický kraj",(IF(AND(I4120&gt;=56002,I4120&lt;=57201),"Pardubický kraj",(IF(AND(I4120&gt;=60200,I4120&lt;=67201),"Jihomoravský kraj",(IF(AND(I4120&gt;=67801,I4120&lt;=68501),"Jihomoravský kraj",(IF(AND(I4120&gt;=69002,I4120&lt;=69801),"Jihomoravský kraj",(IF(AND(I4120&gt;=68601,I4120&lt;=68801),"Zlínský kraj",(IF(AND(I4120&gt;=75501,I4120&lt;=76901),"Zlínský kraj",(IF(AND(I4120&gt;=70030,I4120&lt;=74901),"Moravskoslezský kraj",(IF(AND(I4120&gt;=75000,I4120&lt;=75368),"Olomoucký kraj",(IF(AND(I4120&gt;=77200,I4120&lt;=79862),"Olomoucký kraj",(IF(AND(I4120&gt;=50011,I4120&lt;=50301),"Královéhradecký kraj",(IF(AND(I4120&gt;=54301,I4120&lt;=54303),"Královéhradecký kraj","0")))))))))))))))))))))))))))))))))))))))))))))))</f>
        <v>Zlínský kraj</v>
      </c>
      <c r="AB4120" t="s">
        <v>998</v>
      </c>
      <c r="AD4120" t="s">
        <v>998</v>
      </c>
      <c r="AE4120" t="s">
        <v>998</v>
      </c>
      <c r="AF4120" t="s">
        <v>998</v>
      </c>
      <c r="AG4120" s="107">
        <v>300</v>
      </c>
      <c r="AH4120" s="107">
        <v>0</v>
      </c>
      <c r="AI4120" s="107">
        <v>0</v>
      </c>
      <c r="AJ4120" t="s">
        <v>999</v>
      </c>
      <c r="AK4120" s="106">
        <v>44920</v>
      </c>
    </row>
    <row r="4121" spans="1:37" x14ac:dyDescent="0.45">
      <c r="A4121" t="s">
        <v>1206</v>
      </c>
      <c r="B4121" t="s">
        <v>6170</v>
      </c>
      <c r="C4121" t="s">
        <v>1002</v>
      </c>
      <c r="D4121" t="s">
        <v>6171</v>
      </c>
      <c r="E4121" t="s">
        <v>992</v>
      </c>
      <c r="F4121" t="s">
        <v>6172</v>
      </c>
      <c r="G4121">
        <v>546</v>
      </c>
      <c r="H4121" t="s">
        <v>6172</v>
      </c>
      <c r="I4121">
        <v>68754</v>
      </c>
      <c r="J4121">
        <v>604121299</v>
      </c>
      <c r="K4121" t="s">
        <v>6173</v>
      </c>
      <c r="L4121" s="106">
        <v>39473</v>
      </c>
      <c r="M4121">
        <v>14718644</v>
      </c>
      <c r="N4121" t="s">
        <v>996</v>
      </c>
      <c r="O4121" t="s">
        <v>12</v>
      </c>
      <c r="P4121" t="s">
        <v>997</v>
      </c>
      <c r="R4121" s="109" t="str">
        <f>IF(OR(P4121="SB",Q4121="SB"),"SB",0)</f>
        <v>SB</v>
      </c>
      <c r="T4121" s="110" t="s">
        <v>998</v>
      </c>
      <c r="V4121" s="113" t="str">
        <f>IF(AND(I4121&gt;=10000,I4121&lt;=19900),"Praha",(IF(AND(I4121&gt;=25001,I4121&lt;=29501),"Středočeský kraj",(IF(AND(I4121&gt;=30100,I4121&lt;=34972),"Středočeský kraj",(IF(AND(I4121&gt;=35002,I4121&lt;=36271),"Karlovarský kraj",(IF(AND(I4121&gt;=37001,I4121&lt;=39201),"Jihočeský kraj",(IF(AND(I4121&gt;=39701,I4121&lt;=39901),"Jihočeský kraj",(IF(AND(I4121&gt;=39301,I4121&lt;=39601),"Kraj Vysočina",(IF(AND(I4121&gt;=58001,I4121&lt;=59501),"Kraj Vysočina",(IF(AND(I4121&gt;=67401,I4121&lt;=67602),"Kraj Vysočina",(IF(AND(I4121&gt;=40001,I4121&lt;=44101),"Ústecký kraj",(IF(AND(I4121&gt;=46001,I4121&lt;=47201),"Liberecký kraj",(IF(AND(I4121&gt;=51202,I4121&lt;=51401),"Liberecký kraj",(IF(AND(I4121&gt;=53002,I4121&lt;=53976),"Pardubický kraj",(IF(AND(I4121&gt;=56002,I4121&lt;=57201),"Pardubický kraj",(IF(AND(I4121&gt;=60200,I4121&lt;=67201),"Jihomoravský kraj",(IF(AND(I4121&gt;=67801,I4121&lt;=68501),"Jihomoravský kraj",(IF(AND(I4121&gt;=69002,I4121&lt;=69801),"Jihomoravský kraj",(IF(AND(I4121&gt;=68601,I4121&lt;=68801),"Zlínský kraj",(IF(AND(I4121&gt;=75501,I4121&lt;=76901),"Zlínský kraj",(IF(AND(I4121&gt;=70030,I4121&lt;=74901),"Moravskoslezský kraj",(IF(AND(I4121&gt;=75000,I4121&lt;=75368),"Olomoucký kraj",(IF(AND(I4121&gt;=77200,I4121&lt;=79862),"Olomoucký kraj",(IF(AND(I4121&gt;=50011,I4121&lt;=50301),"Královéhradecký kraj",(IF(AND(I4121&gt;=54301,I4121&lt;=54303),"Královéhradecký kraj","0")))))))))))))))))))))))))))))))))))))))))))))))</f>
        <v>Zlínský kraj</v>
      </c>
      <c r="AB4121" t="s">
        <v>998</v>
      </c>
      <c r="AD4121" t="s">
        <v>998</v>
      </c>
      <c r="AE4121" t="s">
        <v>998</v>
      </c>
      <c r="AF4121" t="s">
        <v>998</v>
      </c>
      <c r="AG4121" s="107">
        <v>300</v>
      </c>
      <c r="AH4121" s="107">
        <v>0</v>
      </c>
      <c r="AI4121" s="107">
        <v>0</v>
      </c>
      <c r="AJ4121" t="s">
        <v>999</v>
      </c>
      <c r="AK4121" s="106">
        <v>44923</v>
      </c>
    </row>
    <row r="4122" spans="1:37" x14ac:dyDescent="0.45">
      <c r="A4122" t="s">
        <v>1007</v>
      </c>
      <c r="B4122" t="s">
        <v>14549</v>
      </c>
      <c r="C4122" t="s">
        <v>990</v>
      </c>
      <c r="D4122" t="s">
        <v>14557</v>
      </c>
      <c r="E4122" t="s">
        <v>992</v>
      </c>
      <c r="F4122" t="s">
        <v>6172</v>
      </c>
      <c r="G4122">
        <v>114</v>
      </c>
      <c r="H4122" t="s">
        <v>6172</v>
      </c>
      <c r="I4122">
        <v>68754</v>
      </c>
      <c r="K4122" t="s">
        <v>14558</v>
      </c>
      <c r="L4122" s="106">
        <v>40820</v>
      </c>
      <c r="M4122">
        <v>14604163</v>
      </c>
      <c r="N4122" t="s">
        <v>1431</v>
      </c>
      <c r="O4122" t="s">
        <v>1282</v>
      </c>
      <c r="P4122" t="s">
        <v>997</v>
      </c>
      <c r="R4122" s="109" t="str">
        <f>IF(OR(P4122="SB",Q4122="SB"),"SB",0)</f>
        <v>SB</v>
      </c>
      <c r="T4122" s="110" t="s">
        <v>998</v>
      </c>
      <c r="V4122" s="113" t="str">
        <f>IF(AND(I4122&gt;=10000,I4122&lt;=19900),"Praha",(IF(AND(I4122&gt;=25001,I4122&lt;=29501),"Středočeský kraj",(IF(AND(I4122&gt;=30100,I4122&lt;=34972),"Středočeský kraj",(IF(AND(I4122&gt;=35002,I4122&lt;=36271),"Karlovarský kraj",(IF(AND(I4122&gt;=37001,I4122&lt;=39201),"Jihočeský kraj",(IF(AND(I4122&gt;=39701,I4122&lt;=39901),"Jihočeský kraj",(IF(AND(I4122&gt;=39301,I4122&lt;=39601),"Kraj Vysočina",(IF(AND(I4122&gt;=58001,I4122&lt;=59501),"Kraj Vysočina",(IF(AND(I4122&gt;=67401,I4122&lt;=67602),"Kraj Vysočina",(IF(AND(I4122&gt;=40001,I4122&lt;=44101),"Ústecký kraj",(IF(AND(I4122&gt;=46001,I4122&lt;=47201),"Liberecký kraj",(IF(AND(I4122&gt;=51202,I4122&lt;=51401),"Liberecký kraj",(IF(AND(I4122&gt;=53002,I4122&lt;=53976),"Pardubický kraj",(IF(AND(I4122&gt;=56002,I4122&lt;=57201),"Pardubický kraj",(IF(AND(I4122&gt;=60200,I4122&lt;=67201),"Jihomoravský kraj",(IF(AND(I4122&gt;=67801,I4122&lt;=68501),"Jihomoravský kraj",(IF(AND(I4122&gt;=69002,I4122&lt;=69801),"Jihomoravský kraj",(IF(AND(I4122&gt;=68601,I4122&lt;=68801),"Zlínský kraj",(IF(AND(I4122&gt;=75501,I4122&lt;=76901),"Zlínský kraj",(IF(AND(I4122&gt;=70030,I4122&lt;=74901),"Moravskoslezský kraj",(IF(AND(I4122&gt;=75000,I4122&lt;=75368),"Olomoucký kraj",(IF(AND(I4122&gt;=77200,I4122&lt;=79862),"Olomoucký kraj",(IF(AND(I4122&gt;=50011,I4122&lt;=50301),"Královéhradecký kraj",(IF(AND(I4122&gt;=54301,I4122&lt;=54303),"Královéhradecký kraj","0")))))))))))))))))))))))))))))))))))))))))))))))</f>
        <v>Zlínský kraj</v>
      </c>
      <c r="AB4122" t="s">
        <v>998</v>
      </c>
      <c r="AD4122" t="s">
        <v>998</v>
      </c>
      <c r="AE4122" t="s">
        <v>998</v>
      </c>
      <c r="AF4122" t="s">
        <v>998</v>
      </c>
      <c r="AG4122" s="107">
        <v>300</v>
      </c>
      <c r="AH4122" s="107">
        <v>0</v>
      </c>
      <c r="AI4122" s="107">
        <v>0</v>
      </c>
      <c r="AJ4122" t="s">
        <v>999</v>
      </c>
      <c r="AK4122" s="106">
        <v>44920</v>
      </c>
    </row>
    <row r="4123" spans="1:37" x14ac:dyDescent="0.45">
      <c r="A4123" t="s">
        <v>1197</v>
      </c>
      <c r="B4123" t="s">
        <v>14572</v>
      </c>
      <c r="C4123" t="s">
        <v>1002</v>
      </c>
      <c r="D4123" t="s">
        <v>14573</v>
      </c>
      <c r="E4123" t="s">
        <v>992</v>
      </c>
      <c r="F4123" t="s">
        <v>6172</v>
      </c>
      <c r="G4123">
        <v>114</v>
      </c>
      <c r="H4123" t="s">
        <v>6172</v>
      </c>
      <c r="I4123">
        <v>68754</v>
      </c>
      <c r="K4123" t="s">
        <v>14558</v>
      </c>
      <c r="L4123" s="106">
        <v>39664</v>
      </c>
      <c r="M4123">
        <v>14604264</v>
      </c>
      <c r="N4123" t="s">
        <v>1431</v>
      </c>
      <c r="O4123" t="s">
        <v>1282</v>
      </c>
      <c r="P4123" t="s">
        <v>997</v>
      </c>
      <c r="R4123" s="109" t="str">
        <f>IF(OR(P4123="SB",Q4123="SB"),"SB",0)</f>
        <v>SB</v>
      </c>
      <c r="T4123" s="110" t="s">
        <v>998</v>
      </c>
      <c r="V4123" s="113" t="str">
        <f>IF(AND(I4123&gt;=10000,I4123&lt;=19900),"Praha",(IF(AND(I4123&gt;=25001,I4123&lt;=29501),"Středočeský kraj",(IF(AND(I4123&gt;=30100,I4123&lt;=34972),"Středočeský kraj",(IF(AND(I4123&gt;=35002,I4123&lt;=36271),"Karlovarský kraj",(IF(AND(I4123&gt;=37001,I4123&lt;=39201),"Jihočeský kraj",(IF(AND(I4123&gt;=39701,I4123&lt;=39901),"Jihočeský kraj",(IF(AND(I4123&gt;=39301,I4123&lt;=39601),"Kraj Vysočina",(IF(AND(I4123&gt;=58001,I4123&lt;=59501),"Kraj Vysočina",(IF(AND(I4123&gt;=67401,I4123&lt;=67602),"Kraj Vysočina",(IF(AND(I4123&gt;=40001,I4123&lt;=44101),"Ústecký kraj",(IF(AND(I4123&gt;=46001,I4123&lt;=47201),"Liberecký kraj",(IF(AND(I4123&gt;=51202,I4123&lt;=51401),"Liberecký kraj",(IF(AND(I4123&gt;=53002,I4123&lt;=53976),"Pardubický kraj",(IF(AND(I4123&gt;=56002,I4123&lt;=57201),"Pardubický kraj",(IF(AND(I4123&gt;=60200,I4123&lt;=67201),"Jihomoravský kraj",(IF(AND(I4123&gt;=67801,I4123&lt;=68501),"Jihomoravský kraj",(IF(AND(I4123&gt;=69002,I4123&lt;=69801),"Jihomoravský kraj",(IF(AND(I4123&gt;=68601,I4123&lt;=68801),"Zlínský kraj",(IF(AND(I4123&gt;=75501,I4123&lt;=76901),"Zlínský kraj",(IF(AND(I4123&gt;=70030,I4123&lt;=74901),"Moravskoslezský kraj",(IF(AND(I4123&gt;=75000,I4123&lt;=75368),"Olomoucký kraj",(IF(AND(I4123&gt;=77200,I4123&lt;=79862),"Olomoucký kraj",(IF(AND(I4123&gt;=50011,I4123&lt;=50301),"Královéhradecký kraj",(IF(AND(I4123&gt;=54301,I4123&lt;=54303),"Královéhradecký kraj","0")))))))))))))))))))))))))))))))))))))))))))))))</f>
        <v>Zlínský kraj</v>
      </c>
      <c r="AB4123" t="s">
        <v>998</v>
      </c>
      <c r="AD4123" t="s">
        <v>998</v>
      </c>
      <c r="AE4123" t="s">
        <v>998</v>
      </c>
      <c r="AF4123" t="s">
        <v>998</v>
      </c>
      <c r="AG4123" s="107">
        <v>300</v>
      </c>
      <c r="AH4123" s="107">
        <v>0</v>
      </c>
      <c r="AI4123" s="107">
        <v>0</v>
      </c>
      <c r="AJ4123" t="s">
        <v>999</v>
      </c>
      <c r="AK4123" s="106">
        <v>44920</v>
      </c>
    </row>
    <row r="4124" spans="1:37" x14ac:dyDescent="0.45">
      <c r="A4124" t="s">
        <v>1442</v>
      </c>
      <c r="B4124" t="s">
        <v>12245</v>
      </c>
      <c r="C4124" t="s">
        <v>990</v>
      </c>
      <c r="D4124" t="s">
        <v>12246</v>
      </c>
      <c r="E4124" t="s">
        <v>992</v>
      </c>
      <c r="F4124" t="s">
        <v>12247</v>
      </c>
      <c r="G4124">
        <v>128</v>
      </c>
      <c r="H4124" t="s">
        <v>12248</v>
      </c>
      <c r="I4124">
        <v>68771</v>
      </c>
      <c r="K4124" t="s">
        <v>12249</v>
      </c>
      <c r="L4124" s="106">
        <v>27874</v>
      </c>
      <c r="M4124">
        <v>10416187</v>
      </c>
      <c r="N4124" t="s">
        <v>996</v>
      </c>
      <c r="O4124" t="s">
        <v>12</v>
      </c>
      <c r="P4124" t="s">
        <v>997</v>
      </c>
      <c r="R4124" s="109" t="str">
        <f>IF(OR(P4124="SB",Q4124="SB"),"SB",0)</f>
        <v>SB</v>
      </c>
      <c r="T4124" s="110">
        <v>10197</v>
      </c>
      <c r="U4124" t="s">
        <v>19633</v>
      </c>
      <c r="V4124" s="113" t="str">
        <f>IF(AND(I4124&gt;=10000,I4124&lt;=19900),"Praha",(IF(AND(I4124&gt;=25001,I4124&lt;=29501),"Středočeský kraj",(IF(AND(I4124&gt;=30100,I4124&lt;=34972),"Středočeský kraj",(IF(AND(I4124&gt;=35002,I4124&lt;=36271),"Karlovarský kraj",(IF(AND(I4124&gt;=37001,I4124&lt;=39201),"Jihočeský kraj",(IF(AND(I4124&gt;=39701,I4124&lt;=39901),"Jihočeský kraj",(IF(AND(I4124&gt;=39301,I4124&lt;=39601),"Kraj Vysočina",(IF(AND(I4124&gt;=58001,I4124&lt;=59501),"Kraj Vysočina",(IF(AND(I4124&gt;=67401,I4124&lt;=67602),"Kraj Vysočina",(IF(AND(I4124&gt;=40001,I4124&lt;=44101),"Ústecký kraj",(IF(AND(I4124&gt;=46001,I4124&lt;=47201),"Liberecký kraj",(IF(AND(I4124&gt;=51202,I4124&lt;=51401),"Liberecký kraj",(IF(AND(I4124&gt;=53002,I4124&lt;=53976),"Pardubický kraj",(IF(AND(I4124&gt;=56002,I4124&lt;=57201),"Pardubický kraj",(IF(AND(I4124&gt;=60200,I4124&lt;=67201),"Jihomoravský kraj",(IF(AND(I4124&gt;=67801,I4124&lt;=68501),"Jihomoravský kraj",(IF(AND(I4124&gt;=69002,I4124&lt;=69801),"Jihomoravský kraj",(IF(AND(I4124&gt;=68601,I4124&lt;=68801),"Zlínský kraj",(IF(AND(I4124&gt;=75501,I4124&lt;=76901),"Zlínský kraj",(IF(AND(I4124&gt;=70030,I4124&lt;=74901),"Moravskoslezský kraj",(IF(AND(I4124&gt;=75000,I4124&lt;=75368),"Olomoucký kraj",(IF(AND(I4124&gt;=77200,I4124&lt;=79862),"Olomoucký kraj",(IF(AND(I4124&gt;=50011,I4124&lt;=50301),"Královéhradecký kraj",(IF(AND(I4124&gt;=54301,I4124&lt;=54303),"Královéhradecký kraj","0")))))))))))))))))))))))))))))))))))))))))))))))</f>
        <v>Zlínský kraj</v>
      </c>
      <c r="AD4124" t="s">
        <v>998</v>
      </c>
      <c r="AE4124" t="s">
        <v>998</v>
      </c>
      <c r="AF4124" t="s">
        <v>998</v>
      </c>
      <c r="AG4124" s="107">
        <v>0</v>
      </c>
      <c r="AH4124" s="107">
        <v>0</v>
      </c>
      <c r="AI4124" s="107">
        <v>0</v>
      </c>
      <c r="AJ4124" t="s">
        <v>1012</v>
      </c>
    </row>
    <row r="4125" spans="1:37" x14ac:dyDescent="0.45">
      <c r="A4125" t="s">
        <v>6594</v>
      </c>
      <c r="B4125" t="s">
        <v>14508</v>
      </c>
      <c r="C4125" t="s">
        <v>1002</v>
      </c>
      <c r="D4125" t="s">
        <v>14509</v>
      </c>
      <c r="E4125" t="s">
        <v>992</v>
      </c>
      <c r="F4125" t="s">
        <v>13397</v>
      </c>
      <c r="G4125">
        <v>850</v>
      </c>
      <c r="H4125" t="s">
        <v>12248</v>
      </c>
      <c r="I4125">
        <v>68771</v>
      </c>
      <c r="K4125" t="s">
        <v>14510</v>
      </c>
      <c r="L4125" s="106">
        <v>39329</v>
      </c>
      <c r="M4125">
        <v>14666407</v>
      </c>
      <c r="N4125" t="s">
        <v>996</v>
      </c>
      <c r="O4125" t="s">
        <v>12</v>
      </c>
      <c r="P4125" t="s">
        <v>997</v>
      </c>
      <c r="R4125" s="109" t="str">
        <f>IF(OR(P4125="SB",Q4125="SB"),"SB",0)</f>
        <v>SB</v>
      </c>
      <c r="T4125" s="110" t="s">
        <v>998</v>
      </c>
      <c r="V4125" s="113" t="str">
        <f>IF(AND(I4125&gt;=10000,I4125&lt;=19900),"Praha",(IF(AND(I4125&gt;=25001,I4125&lt;=29501),"Středočeský kraj",(IF(AND(I4125&gt;=30100,I4125&lt;=34972),"Středočeský kraj",(IF(AND(I4125&gt;=35002,I4125&lt;=36271),"Karlovarský kraj",(IF(AND(I4125&gt;=37001,I4125&lt;=39201),"Jihočeský kraj",(IF(AND(I4125&gt;=39701,I4125&lt;=39901),"Jihočeský kraj",(IF(AND(I4125&gt;=39301,I4125&lt;=39601),"Kraj Vysočina",(IF(AND(I4125&gt;=58001,I4125&lt;=59501),"Kraj Vysočina",(IF(AND(I4125&gt;=67401,I4125&lt;=67602),"Kraj Vysočina",(IF(AND(I4125&gt;=40001,I4125&lt;=44101),"Ústecký kraj",(IF(AND(I4125&gt;=46001,I4125&lt;=47201),"Liberecký kraj",(IF(AND(I4125&gt;=51202,I4125&lt;=51401),"Liberecký kraj",(IF(AND(I4125&gt;=53002,I4125&lt;=53976),"Pardubický kraj",(IF(AND(I4125&gt;=56002,I4125&lt;=57201),"Pardubický kraj",(IF(AND(I4125&gt;=60200,I4125&lt;=67201),"Jihomoravský kraj",(IF(AND(I4125&gt;=67801,I4125&lt;=68501),"Jihomoravský kraj",(IF(AND(I4125&gt;=69002,I4125&lt;=69801),"Jihomoravský kraj",(IF(AND(I4125&gt;=68601,I4125&lt;=68801),"Zlínský kraj",(IF(AND(I4125&gt;=75501,I4125&lt;=76901),"Zlínský kraj",(IF(AND(I4125&gt;=70030,I4125&lt;=74901),"Moravskoslezský kraj",(IF(AND(I4125&gt;=75000,I4125&lt;=75368),"Olomoucký kraj",(IF(AND(I4125&gt;=77200,I4125&lt;=79862),"Olomoucký kraj",(IF(AND(I4125&gt;=50011,I4125&lt;=50301),"Královéhradecký kraj",(IF(AND(I4125&gt;=54301,I4125&lt;=54303),"Královéhradecký kraj","0")))))))))))))))))))))))))))))))))))))))))))))))</f>
        <v>Zlínský kraj</v>
      </c>
      <c r="AB4125" t="s">
        <v>998</v>
      </c>
      <c r="AD4125" t="s">
        <v>998</v>
      </c>
      <c r="AE4125" t="s">
        <v>998</v>
      </c>
      <c r="AF4125" t="s">
        <v>998</v>
      </c>
      <c r="AG4125" s="107">
        <v>300</v>
      </c>
      <c r="AH4125" s="107">
        <v>0</v>
      </c>
      <c r="AI4125" s="107">
        <v>0</v>
      </c>
      <c r="AJ4125" t="s">
        <v>999</v>
      </c>
      <c r="AK4125" s="106">
        <v>44924</v>
      </c>
    </row>
    <row r="4126" spans="1:37" x14ac:dyDescent="0.45">
      <c r="A4126" t="s">
        <v>1021</v>
      </c>
      <c r="B4126" t="s">
        <v>2009</v>
      </c>
      <c r="C4126" t="s">
        <v>990</v>
      </c>
      <c r="D4126" t="s">
        <v>2027</v>
      </c>
      <c r="E4126" t="s">
        <v>992</v>
      </c>
      <c r="F4126" t="s">
        <v>2028</v>
      </c>
      <c r="G4126">
        <v>275</v>
      </c>
      <c r="H4126" t="s">
        <v>2029</v>
      </c>
      <c r="I4126">
        <v>68774</v>
      </c>
      <c r="J4126">
        <v>770149461</v>
      </c>
      <c r="K4126" t="s">
        <v>2030</v>
      </c>
      <c r="L4126" s="106">
        <v>35319</v>
      </c>
      <c r="M4126">
        <v>14839892</v>
      </c>
      <c r="N4126" t="s">
        <v>1324</v>
      </c>
      <c r="O4126" t="s">
        <v>1071</v>
      </c>
      <c r="P4126" t="s">
        <v>997</v>
      </c>
      <c r="R4126" s="109" t="str">
        <f>IF(OR(P4126="SB",Q4126="SB"),"SB",0)</f>
        <v>SB</v>
      </c>
      <c r="T4126" s="110" t="s">
        <v>998</v>
      </c>
      <c r="V4126" s="113" t="str">
        <f>IF(AND(I4126&gt;=10000,I4126&lt;=19900),"Praha",(IF(AND(I4126&gt;=25001,I4126&lt;=29501),"Středočeský kraj",(IF(AND(I4126&gt;=30100,I4126&lt;=34972),"Středočeský kraj",(IF(AND(I4126&gt;=35002,I4126&lt;=36271),"Karlovarský kraj",(IF(AND(I4126&gt;=37001,I4126&lt;=39201),"Jihočeský kraj",(IF(AND(I4126&gt;=39701,I4126&lt;=39901),"Jihočeský kraj",(IF(AND(I4126&gt;=39301,I4126&lt;=39601),"Kraj Vysočina",(IF(AND(I4126&gt;=58001,I4126&lt;=59501),"Kraj Vysočina",(IF(AND(I4126&gt;=67401,I4126&lt;=67602),"Kraj Vysočina",(IF(AND(I4126&gt;=40001,I4126&lt;=44101),"Ústecký kraj",(IF(AND(I4126&gt;=46001,I4126&lt;=47201),"Liberecký kraj",(IF(AND(I4126&gt;=51202,I4126&lt;=51401),"Liberecký kraj",(IF(AND(I4126&gt;=53002,I4126&lt;=53976),"Pardubický kraj",(IF(AND(I4126&gt;=56002,I4126&lt;=57201),"Pardubický kraj",(IF(AND(I4126&gt;=60200,I4126&lt;=67201),"Jihomoravský kraj",(IF(AND(I4126&gt;=67801,I4126&lt;=68501),"Jihomoravský kraj",(IF(AND(I4126&gt;=69002,I4126&lt;=69801),"Jihomoravský kraj",(IF(AND(I4126&gt;=68601,I4126&lt;=68801),"Zlínský kraj",(IF(AND(I4126&gt;=75501,I4126&lt;=76901),"Zlínský kraj",(IF(AND(I4126&gt;=70030,I4126&lt;=74901),"Moravskoslezský kraj",(IF(AND(I4126&gt;=75000,I4126&lt;=75368),"Olomoucký kraj",(IF(AND(I4126&gt;=77200,I4126&lt;=79862),"Olomoucký kraj",(IF(AND(I4126&gt;=50011,I4126&lt;=50301),"Královéhradecký kraj",(IF(AND(I4126&gt;=54301,I4126&lt;=54303),"Královéhradecký kraj","0")))))))))))))))))))))))))))))))))))))))))))))))</f>
        <v>Zlínský kraj</v>
      </c>
      <c r="AB4126" t="s">
        <v>998</v>
      </c>
      <c r="AD4126" t="s">
        <v>998</v>
      </c>
      <c r="AE4126" t="s">
        <v>998</v>
      </c>
      <c r="AF4126" t="s">
        <v>998</v>
      </c>
      <c r="AG4126" s="107">
        <v>300</v>
      </c>
      <c r="AH4126" s="107">
        <v>0</v>
      </c>
      <c r="AI4126" s="107">
        <v>0</v>
      </c>
      <c r="AJ4126" t="s">
        <v>999</v>
      </c>
      <c r="AK4126" s="106">
        <v>44868</v>
      </c>
    </row>
    <row r="4127" spans="1:37" x14ac:dyDescent="0.45">
      <c r="A4127" t="s">
        <v>1604</v>
      </c>
      <c r="B4127" t="s">
        <v>13724</v>
      </c>
      <c r="C4127" t="s">
        <v>990</v>
      </c>
      <c r="D4127" t="s">
        <v>13725</v>
      </c>
      <c r="E4127" t="s">
        <v>992</v>
      </c>
      <c r="F4127" t="s">
        <v>4166</v>
      </c>
      <c r="G4127">
        <v>1448</v>
      </c>
      <c r="H4127" t="s">
        <v>8147</v>
      </c>
      <c r="I4127">
        <v>68801</v>
      </c>
      <c r="J4127">
        <v>604625317</v>
      </c>
      <c r="K4127" t="s">
        <v>13726</v>
      </c>
      <c r="L4127" s="106">
        <v>29124</v>
      </c>
      <c r="M4127">
        <v>10588464</v>
      </c>
      <c r="N4127" t="s">
        <v>996</v>
      </c>
      <c r="O4127" t="s">
        <v>12</v>
      </c>
      <c r="P4127" t="s">
        <v>997</v>
      </c>
      <c r="R4127" s="109" t="str">
        <f>IF(OR(P4127="SB",Q4127="SB"),"SB",0)</f>
        <v>SB</v>
      </c>
      <c r="T4127" s="110">
        <v>10587</v>
      </c>
      <c r="U4127" t="s">
        <v>19633</v>
      </c>
      <c r="V4127" s="113" t="str">
        <f>IF(AND(I4127&gt;=10000,I4127&lt;=19900),"Praha",(IF(AND(I4127&gt;=25001,I4127&lt;=29501),"Středočeský kraj",(IF(AND(I4127&gt;=30100,I4127&lt;=34972),"Středočeský kraj",(IF(AND(I4127&gt;=35002,I4127&lt;=36271),"Karlovarský kraj",(IF(AND(I4127&gt;=37001,I4127&lt;=39201),"Jihočeský kraj",(IF(AND(I4127&gt;=39701,I4127&lt;=39901),"Jihočeský kraj",(IF(AND(I4127&gt;=39301,I4127&lt;=39601),"Kraj Vysočina",(IF(AND(I4127&gt;=58001,I4127&lt;=59501),"Kraj Vysočina",(IF(AND(I4127&gt;=67401,I4127&lt;=67602),"Kraj Vysočina",(IF(AND(I4127&gt;=40001,I4127&lt;=44101),"Ústecký kraj",(IF(AND(I4127&gt;=46001,I4127&lt;=47201),"Liberecký kraj",(IF(AND(I4127&gt;=51202,I4127&lt;=51401),"Liberecký kraj",(IF(AND(I4127&gt;=53002,I4127&lt;=53976),"Pardubický kraj",(IF(AND(I4127&gt;=56002,I4127&lt;=57201),"Pardubický kraj",(IF(AND(I4127&gt;=60200,I4127&lt;=67201),"Jihomoravský kraj",(IF(AND(I4127&gt;=67801,I4127&lt;=68501),"Jihomoravský kraj",(IF(AND(I4127&gt;=69002,I4127&lt;=69801),"Jihomoravský kraj",(IF(AND(I4127&gt;=68601,I4127&lt;=68801),"Zlínský kraj",(IF(AND(I4127&gt;=75501,I4127&lt;=76901),"Zlínský kraj",(IF(AND(I4127&gt;=70030,I4127&lt;=74901),"Moravskoslezský kraj",(IF(AND(I4127&gt;=75000,I4127&lt;=75368),"Olomoucký kraj",(IF(AND(I4127&gt;=77200,I4127&lt;=79862),"Olomoucký kraj",(IF(AND(I4127&gt;=50011,I4127&lt;=50301),"Královéhradecký kraj",(IF(AND(I4127&gt;=54301,I4127&lt;=54303),"Královéhradecký kraj","0")))))))))))))))))))))))))))))))))))))))))))))))</f>
        <v>Zlínský kraj</v>
      </c>
      <c r="AD4127" t="s">
        <v>998</v>
      </c>
      <c r="AE4127" t="s">
        <v>998</v>
      </c>
      <c r="AF4127" t="s">
        <v>998</v>
      </c>
      <c r="AG4127" s="107">
        <v>0</v>
      </c>
      <c r="AH4127" s="107">
        <v>0</v>
      </c>
      <c r="AI4127" s="107">
        <v>0</v>
      </c>
      <c r="AJ4127" t="s">
        <v>1012</v>
      </c>
    </row>
    <row r="4128" spans="1:37" x14ac:dyDescent="0.45">
      <c r="A4128" t="s">
        <v>1033</v>
      </c>
      <c r="B4128" t="s">
        <v>13597</v>
      </c>
      <c r="C4128" t="s">
        <v>1002</v>
      </c>
      <c r="D4128" t="s">
        <v>13600</v>
      </c>
      <c r="E4128" t="s">
        <v>992</v>
      </c>
      <c r="F4128" t="s">
        <v>3350</v>
      </c>
      <c r="G4128">
        <v>27</v>
      </c>
      <c r="H4128" t="s">
        <v>8147</v>
      </c>
      <c r="I4128">
        <v>68801</v>
      </c>
      <c r="K4128" t="s">
        <v>13601</v>
      </c>
      <c r="L4128" s="106">
        <v>33178</v>
      </c>
      <c r="M4128">
        <v>10751546</v>
      </c>
      <c r="N4128" t="s">
        <v>1467</v>
      </c>
      <c r="O4128" t="s">
        <v>1050</v>
      </c>
      <c r="P4128" t="s">
        <v>997</v>
      </c>
      <c r="R4128" s="109" t="str">
        <f>IF(OR(P4128="SB",Q4128="SB"),"SB",0)</f>
        <v>SB</v>
      </c>
      <c r="T4128" s="110">
        <v>51213</v>
      </c>
      <c r="U4128" t="s">
        <v>19633</v>
      </c>
      <c r="V4128" s="113" t="str">
        <f>IF(AND(I4128&gt;=10000,I4128&lt;=19900),"Praha",(IF(AND(I4128&gt;=25001,I4128&lt;=29501),"Středočeský kraj",(IF(AND(I4128&gt;=30100,I4128&lt;=34972),"Středočeský kraj",(IF(AND(I4128&gt;=35002,I4128&lt;=36271),"Karlovarský kraj",(IF(AND(I4128&gt;=37001,I4128&lt;=39201),"Jihočeský kraj",(IF(AND(I4128&gt;=39701,I4128&lt;=39901),"Jihočeský kraj",(IF(AND(I4128&gt;=39301,I4128&lt;=39601),"Kraj Vysočina",(IF(AND(I4128&gt;=58001,I4128&lt;=59501),"Kraj Vysočina",(IF(AND(I4128&gt;=67401,I4128&lt;=67602),"Kraj Vysočina",(IF(AND(I4128&gt;=40001,I4128&lt;=44101),"Ústecký kraj",(IF(AND(I4128&gt;=46001,I4128&lt;=47201),"Liberecký kraj",(IF(AND(I4128&gt;=51202,I4128&lt;=51401),"Liberecký kraj",(IF(AND(I4128&gt;=53002,I4128&lt;=53976),"Pardubický kraj",(IF(AND(I4128&gt;=56002,I4128&lt;=57201),"Pardubický kraj",(IF(AND(I4128&gt;=60200,I4128&lt;=67201),"Jihomoravský kraj",(IF(AND(I4128&gt;=67801,I4128&lt;=68501),"Jihomoravský kraj",(IF(AND(I4128&gt;=69002,I4128&lt;=69801),"Jihomoravský kraj",(IF(AND(I4128&gt;=68601,I4128&lt;=68801),"Zlínský kraj",(IF(AND(I4128&gt;=75501,I4128&lt;=76901),"Zlínský kraj",(IF(AND(I4128&gt;=70030,I4128&lt;=74901),"Moravskoslezský kraj",(IF(AND(I4128&gt;=75000,I4128&lt;=75368),"Olomoucký kraj",(IF(AND(I4128&gt;=77200,I4128&lt;=79862),"Olomoucký kraj",(IF(AND(I4128&gt;=50011,I4128&lt;=50301),"Královéhradecký kraj",(IF(AND(I4128&gt;=54301,I4128&lt;=54303),"Královéhradecký kraj","0")))))))))))))))))))))))))))))))))))))))))))))))</f>
        <v>Zlínský kraj</v>
      </c>
      <c r="AD4128" t="s">
        <v>998</v>
      </c>
      <c r="AE4128" t="s">
        <v>998</v>
      </c>
      <c r="AF4128" t="s">
        <v>998</v>
      </c>
      <c r="AG4128" s="107">
        <v>0</v>
      </c>
      <c r="AH4128" s="107">
        <v>0</v>
      </c>
      <c r="AI4128" s="107">
        <v>0</v>
      </c>
      <c r="AJ4128" t="s">
        <v>1012</v>
      </c>
    </row>
    <row r="4129" spans="1:37" x14ac:dyDescent="0.45">
      <c r="A4129" t="s">
        <v>1149</v>
      </c>
      <c r="B4129" t="s">
        <v>11882</v>
      </c>
      <c r="C4129" t="s">
        <v>990</v>
      </c>
      <c r="D4129" t="s">
        <v>11887</v>
      </c>
      <c r="E4129" t="s">
        <v>992</v>
      </c>
      <c r="F4129" t="s">
        <v>11888</v>
      </c>
      <c r="G4129">
        <v>6</v>
      </c>
      <c r="H4129" t="s">
        <v>1286</v>
      </c>
      <c r="I4129">
        <v>68914</v>
      </c>
      <c r="K4129" t="s">
        <v>11889</v>
      </c>
      <c r="L4129" s="106">
        <v>35276</v>
      </c>
      <c r="M4129">
        <v>14597089</v>
      </c>
      <c r="N4129" t="s">
        <v>1155</v>
      </c>
      <c r="O4129" t="s">
        <v>1023</v>
      </c>
      <c r="P4129" t="s">
        <v>997</v>
      </c>
      <c r="R4129" s="109" t="str">
        <f>IF(OR(P4129="SB",Q4129="SB"),"SB",0)</f>
        <v>SB</v>
      </c>
      <c r="T4129" s="110" t="s">
        <v>998</v>
      </c>
      <c r="V4129" s="113" t="str">
        <f>IF(AND(I4129&gt;=10000,I4129&lt;=19900),"Praha",(IF(AND(I4129&gt;=25001,I4129&lt;=29501),"Středočeský kraj",(IF(AND(I4129&gt;=30100,I4129&lt;=34972),"Středočeský kraj",(IF(AND(I4129&gt;=35002,I4129&lt;=36271),"Karlovarský kraj",(IF(AND(I4129&gt;=37001,I4129&lt;=39201),"Jihočeský kraj",(IF(AND(I4129&gt;=39701,I4129&lt;=39901),"Jihočeský kraj",(IF(AND(I4129&gt;=39301,I4129&lt;=39601),"Kraj Vysočina",(IF(AND(I4129&gt;=58001,I4129&lt;=59501),"Kraj Vysočina",(IF(AND(I4129&gt;=67401,I4129&lt;=67602),"Kraj Vysočina",(IF(AND(I4129&gt;=40001,I4129&lt;=44101),"Ústecký kraj",(IF(AND(I4129&gt;=46001,I4129&lt;=47201),"Liberecký kraj",(IF(AND(I4129&gt;=51202,I4129&lt;=51401),"Liberecký kraj",(IF(AND(I4129&gt;=53002,I4129&lt;=53976),"Pardubický kraj",(IF(AND(I4129&gt;=56002,I4129&lt;=57201),"Pardubický kraj",(IF(AND(I4129&gt;=60200,I4129&lt;=67201),"Jihomoravský kraj",(IF(AND(I4129&gt;=67801,I4129&lt;=68501),"Jihomoravský kraj",(IF(AND(I4129&gt;=69002,I4129&lt;=69801),"Jihomoravský kraj",(IF(AND(I4129&gt;=68601,I4129&lt;=68801),"Zlínský kraj",(IF(AND(I4129&gt;=75501,I4129&lt;=76901),"Zlínský kraj",(IF(AND(I4129&gt;=70030,I4129&lt;=74901),"Moravskoslezský kraj",(IF(AND(I4129&gt;=75000,I4129&lt;=75368),"Olomoucký kraj",(IF(AND(I4129&gt;=77200,I4129&lt;=79862),"Olomoucký kraj",(IF(AND(I4129&gt;=50011,I4129&lt;=50301),"Královéhradecký kraj",(IF(AND(I4129&gt;=54301,I4129&lt;=54303),"Královéhradecký kraj","0")))))))))))))))))))))))))))))))))))))))))))))))</f>
        <v>0</v>
      </c>
      <c r="AB4129" t="s">
        <v>998</v>
      </c>
      <c r="AD4129" t="s">
        <v>998</v>
      </c>
      <c r="AE4129" t="s">
        <v>998</v>
      </c>
      <c r="AF4129" t="s">
        <v>998</v>
      </c>
      <c r="AG4129" s="107">
        <v>300</v>
      </c>
      <c r="AH4129" s="107">
        <v>0</v>
      </c>
      <c r="AI4129" s="107">
        <v>0</v>
      </c>
      <c r="AJ4129" t="s">
        <v>999</v>
      </c>
      <c r="AK4129" s="106">
        <v>44924</v>
      </c>
    </row>
    <row r="4130" spans="1:37" x14ac:dyDescent="0.45">
      <c r="A4130" t="s">
        <v>1156</v>
      </c>
      <c r="B4130" t="s">
        <v>3483</v>
      </c>
      <c r="C4130" t="s">
        <v>990</v>
      </c>
      <c r="D4130" t="s">
        <v>3484</v>
      </c>
      <c r="E4130" t="s">
        <v>992</v>
      </c>
      <c r="F4130" t="s">
        <v>3485</v>
      </c>
      <c r="G4130">
        <v>971</v>
      </c>
      <c r="H4130" t="s">
        <v>2404</v>
      </c>
      <c r="I4130">
        <v>69002</v>
      </c>
      <c r="K4130" t="s">
        <v>3486</v>
      </c>
      <c r="L4130" s="106">
        <v>24609</v>
      </c>
      <c r="M4130">
        <v>12918686</v>
      </c>
      <c r="N4130" t="s">
        <v>996</v>
      </c>
      <c r="O4130" t="s">
        <v>12</v>
      </c>
      <c r="P4130" t="s">
        <v>997</v>
      </c>
      <c r="R4130" s="109" t="str">
        <f>IF(OR(P4130="SB",Q4130="SB"),"SB",0)</f>
        <v>SB</v>
      </c>
      <c r="T4130" s="110" t="s">
        <v>998</v>
      </c>
      <c r="V4130" s="113" t="str">
        <f>IF(AND(I4130&gt;=10000,I4130&lt;=19900),"Praha",(IF(AND(I4130&gt;=25001,I4130&lt;=29501),"Středočeský kraj",(IF(AND(I4130&gt;=30100,I4130&lt;=34972),"Středočeský kraj",(IF(AND(I4130&gt;=35002,I4130&lt;=36271),"Karlovarský kraj",(IF(AND(I4130&gt;=37001,I4130&lt;=39201),"Jihočeský kraj",(IF(AND(I4130&gt;=39701,I4130&lt;=39901),"Jihočeský kraj",(IF(AND(I4130&gt;=39301,I4130&lt;=39601),"Kraj Vysočina",(IF(AND(I4130&gt;=58001,I4130&lt;=59501),"Kraj Vysočina",(IF(AND(I4130&gt;=67401,I4130&lt;=67602),"Kraj Vysočina",(IF(AND(I4130&gt;=40001,I4130&lt;=44101),"Ústecký kraj",(IF(AND(I4130&gt;=46001,I4130&lt;=47201),"Liberecký kraj",(IF(AND(I4130&gt;=51202,I4130&lt;=51401),"Liberecký kraj",(IF(AND(I4130&gt;=53002,I4130&lt;=53976),"Pardubický kraj",(IF(AND(I4130&gt;=56002,I4130&lt;=57201),"Pardubický kraj",(IF(AND(I4130&gt;=60200,I4130&lt;=67201),"Jihomoravský kraj",(IF(AND(I4130&gt;=67801,I4130&lt;=68501),"Jihomoravský kraj",(IF(AND(I4130&gt;=69002,I4130&lt;=69801),"Jihomoravský kraj",(IF(AND(I4130&gt;=68601,I4130&lt;=68801),"Zlínský kraj",(IF(AND(I4130&gt;=75501,I4130&lt;=76901),"Zlínský kraj",(IF(AND(I4130&gt;=70030,I4130&lt;=74901),"Moravskoslezský kraj",(IF(AND(I4130&gt;=75000,I4130&lt;=75368),"Olomoucký kraj",(IF(AND(I4130&gt;=77200,I4130&lt;=79862),"Olomoucký kraj",(IF(AND(I4130&gt;=50011,I4130&lt;=50301),"Královéhradecký kraj",(IF(AND(I4130&gt;=54301,I4130&lt;=54303),"Královéhradecký kraj","0")))))))))))))))))))))))))))))))))))))))))))))))</f>
        <v>Jihomoravský kraj</v>
      </c>
      <c r="AB4130" t="s">
        <v>998</v>
      </c>
      <c r="AD4130" t="s">
        <v>998</v>
      </c>
      <c r="AE4130" t="s">
        <v>998</v>
      </c>
      <c r="AF4130" t="s">
        <v>998</v>
      </c>
      <c r="AG4130" s="107">
        <v>0</v>
      </c>
      <c r="AH4130" s="107">
        <v>0</v>
      </c>
      <c r="AI4130" s="107">
        <v>0</v>
      </c>
      <c r="AJ4130" t="s">
        <v>1012</v>
      </c>
    </row>
    <row r="4131" spans="1:37" x14ac:dyDescent="0.45">
      <c r="A4131" t="s">
        <v>988</v>
      </c>
      <c r="B4131" t="s">
        <v>4047</v>
      </c>
      <c r="C4131" t="s">
        <v>990</v>
      </c>
      <c r="D4131" t="s">
        <v>4058</v>
      </c>
      <c r="E4131" t="s">
        <v>992</v>
      </c>
      <c r="F4131" t="s">
        <v>4059</v>
      </c>
      <c r="G4131">
        <v>6</v>
      </c>
      <c r="H4131" t="s">
        <v>2404</v>
      </c>
      <c r="I4131">
        <v>69002</v>
      </c>
      <c r="K4131" t="s">
        <v>4060</v>
      </c>
      <c r="L4131" s="106">
        <v>40201</v>
      </c>
      <c r="M4131">
        <v>14723290</v>
      </c>
      <c r="N4131" t="s">
        <v>996</v>
      </c>
      <c r="O4131" t="s">
        <v>12</v>
      </c>
      <c r="P4131" t="s">
        <v>997</v>
      </c>
      <c r="R4131" s="109" t="str">
        <f>IF(OR(P4131="SB",Q4131="SB"),"SB",0)</f>
        <v>SB</v>
      </c>
      <c r="T4131" s="110" t="s">
        <v>998</v>
      </c>
      <c r="V4131" s="113" t="str">
        <f>IF(AND(I4131&gt;=10000,I4131&lt;=19900),"Praha",(IF(AND(I4131&gt;=25001,I4131&lt;=29501),"Středočeský kraj",(IF(AND(I4131&gt;=30100,I4131&lt;=34972),"Středočeský kraj",(IF(AND(I4131&gt;=35002,I4131&lt;=36271),"Karlovarský kraj",(IF(AND(I4131&gt;=37001,I4131&lt;=39201),"Jihočeský kraj",(IF(AND(I4131&gt;=39701,I4131&lt;=39901),"Jihočeský kraj",(IF(AND(I4131&gt;=39301,I4131&lt;=39601),"Kraj Vysočina",(IF(AND(I4131&gt;=58001,I4131&lt;=59501),"Kraj Vysočina",(IF(AND(I4131&gt;=67401,I4131&lt;=67602),"Kraj Vysočina",(IF(AND(I4131&gt;=40001,I4131&lt;=44101),"Ústecký kraj",(IF(AND(I4131&gt;=46001,I4131&lt;=47201),"Liberecký kraj",(IF(AND(I4131&gt;=51202,I4131&lt;=51401),"Liberecký kraj",(IF(AND(I4131&gt;=53002,I4131&lt;=53976),"Pardubický kraj",(IF(AND(I4131&gt;=56002,I4131&lt;=57201),"Pardubický kraj",(IF(AND(I4131&gt;=60200,I4131&lt;=67201),"Jihomoravský kraj",(IF(AND(I4131&gt;=67801,I4131&lt;=68501),"Jihomoravský kraj",(IF(AND(I4131&gt;=69002,I4131&lt;=69801),"Jihomoravský kraj",(IF(AND(I4131&gt;=68601,I4131&lt;=68801),"Zlínský kraj",(IF(AND(I4131&gt;=75501,I4131&lt;=76901),"Zlínský kraj",(IF(AND(I4131&gt;=70030,I4131&lt;=74901),"Moravskoslezský kraj",(IF(AND(I4131&gt;=75000,I4131&lt;=75368),"Olomoucký kraj",(IF(AND(I4131&gt;=77200,I4131&lt;=79862),"Olomoucký kraj",(IF(AND(I4131&gt;=50011,I4131&lt;=50301),"Královéhradecký kraj",(IF(AND(I4131&gt;=54301,I4131&lt;=54303),"Královéhradecký kraj","0")))))))))))))))))))))))))))))))))))))))))))))))</f>
        <v>Jihomoravský kraj</v>
      </c>
      <c r="AB4131" t="s">
        <v>998</v>
      </c>
      <c r="AD4131" t="s">
        <v>998</v>
      </c>
      <c r="AE4131" t="s">
        <v>998</v>
      </c>
      <c r="AF4131" t="s">
        <v>998</v>
      </c>
      <c r="AG4131" s="107">
        <v>300</v>
      </c>
      <c r="AH4131" s="107">
        <v>0</v>
      </c>
      <c r="AI4131" s="107">
        <v>0</v>
      </c>
      <c r="AJ4131" t="s">
        <v>999</v>
      </c>
      <c r="AK4131" s="106">
        <v>44923</v>
      </c>
    </row>
    <row r="4132" spans="1:37" x14ac:dyDescent="0.45">
      <c r="A4132" t="s">
        <v>1055</v>
      </c>
      <c r="B4132" t="s">
        <v>6705</v>
      </c>
      <c r="C4132" t="s">
        <v>1002</v>
      </c>
      <c r="D4132" t="s">
        <v>6706</v>
      </c>
      <c r="E4132" t="s">
        <v>992</v>
      </c>
      <c r="F4132" t="s">
        <v>1277</v>
      </c>
      <c r="G4132">
        <v>15</v>
      </c>
      <c r="H4132" t="s">
        <v>2404</v>
      </c>
      <c r="I4132">
        <v>69002</v>
      </c>
      <c r="K4132" t="s">
        <v>6707</v>
      </c>
      <c r="L4132" s="106">
        <v>40065</v>
      </c>
      <c r="M4132">
        <v>14750370</v>
      </c>
      <c r="N4132" t="s">
        <v>996</v>
      </c>
      <c r="O4132" t="s">
        <v>12</v>
      </c>
      <c r="P4132" t="s">
        <v>997</v>
      </c>
      <c r="R4132" s="109" t="str">
        <f>IF(OR(P4132="SB",Q4132="SB"),"SB",0)</f>
        <v>SB</v>
      </c>
      <c r="T4132" s="110" t="s">
        <v>998</v>
      </c>
      <c r="V4132" s="113" t="str">
        <f>IF(AND(I4132&gt;=10000,I4132&lt;=19900),"Praha",(IF(AND(I4132&gt;=25001,I4132&lt;=29501),"Středočeský kraj",(IF(AND(I4132&gt;=30100,I4132&lt;=34972),"Středočeský kraj",(IF(AND(I4132&gt;=35002,I4132&lt;=36271),"Karlovarský kraj",(IF(AND(I4132&gt;=37001,I4132&lt;=39201),"Jihočeský kraj",(IF(AND(I4132&gt;=39701,I4132&lt;=39901),"Jihočeský kraj",(IF(AND(I4132&gt;=39301,I4132&lt;=39601),"Kraj Vysočina",(IF(AND(I4132&gt;=58001,I4132&lt;=59501),"Kraj Vysočina",(IF(AND(I4132&gt;=67401,I4132&lt;=67602),"Kraj Vysočina",(IF(AND(I4132&gt;=40001,I4132&lt;=44101),"Ústecký kraj",(IF(AND(I4132&gt;=46001,I4132&lt;=47201),"Liberecký kraj",(IF(AND(I4132&gt;=51202,I4132&lt;=51401),"Liberecký kraj",(IF(AND(I4132&gt;=53002,I4132&lt;=53976),"Pardubický kraj",(IF(AND(I4132&gt;=56002,I4132&lt;=57201),"Pardubický kraj",(IF(AND(I4132&gt;=60200,I4132&lt;=67201),"Jihomoravský kraj",(IF(AND(I4132&gt;=67801,I4132&lt;=68501),"Jihomoravský kraj",(IF(AND(I4132&gt;=69002,I4132&lt;=69801),"Jihomoravský kraj",(IF(AND(I4132&gt;=68601,I4132&lt;=68801),"Zlínský kraj",(IF(AND(I4132&gt;=75501,I4132&lt;=76901),"Zlínský kraj",(IF(AND(I4132&gt;=70030,I4132&lt;=74901),"Moravskoslezský kraj",(IF(AND(I4132&gt;=75000,I4132&lt;=75368),"Olomoucký kraj",(IF(AND(I4132&gt;=77200,I4132&lt;=79862),"Olomoucký kraj",(IF(AND(I4132&gt;=50011,I4132&lt;=50301),"Královéhradecký kraj",(IF(AND(I4132&gt;=54301,I4132&lt;=54303),"Královéhradecký kraj","0")))))))))))))))))))))))))))))))))))))))))))))))</f>
        <v>Jihomoravský kraj</v>
      </c>
      <c r="AB4132" t="s">
        <v>998</v>
      </c>
      <c r="AD4132" t="s">
        <v>998</v>
      </c>
      <c r="AE4132" t="s">
        <v>998</v>
      </c>
      <c r="AF4132" t="s">
        <v>998</v>
      </c>
      <c r="AG4132" s="107">
        <v>300</v>
      </c>
      <c r="AH4132" s="107">
        <v>0</v>
      </c>
      <c r="AI4132" s="107">
        <v>0</v>
      </c>
      <c r="AJ4132" t="s">
        <v>999</v>
      </c>
      <c r="AK4132" s="106">
        <v>44923</v>
      </c>
    </row>
    <row r="4133" spans="1:37" x14ac:dyDescent="0.45">
      <c r="A4133" t="s">
        <v>1208</v>
      </c>
      <c r="B4133" t="s">
        <v>6705</v>
      </c>
      <c r="C4133" t="s">
        <v>1002</v>
      </c>
      <c r="D4133" t="s">
        <v>6708</v>
      </c>
      <c r="E4133" t="s">
        <v>992</v>
      </c>
      <c r="F4133" t="s">
        <v>1277</v>
      </c>
      <c r="G4133">
        <v>15</v>
      </c>
      <c r="H4133" t="s">
        <v>2404</v>
      </c>
      <c r="I4133">
        <v>69002</v>
      </c>
      <c r="K4133" t="s">
        <v>6707</v>
      </c>
      <c r="L4133" s="106">
        <v>39194</v>
      </c>
      <c r="M4133">
        <v>14750269</v>
      </c>
      <c r="N4133" t="s">
        <v>996</v>
      </c>
      <c r="O4133" t="s">
        <v>12</v>
      </c>
      <c r="P4133" t="s">
        <v>997</v>
      </c>
      <c r="R4133" s="109" t="str">
        <f>IF(OR(P4133="SB",Q4133="SB"),"SB",0)</f>
        <v>SB</v>
      </c>
      <c r="T4133" s="110" t="s">
        <v>998</v>
      </c>
      <c r="V4133" s="113" t="str">
        <f>IF(AND(I4133&gt;=10000,I4133&lt;=19900),"Praha",(IF(AND(I4133&gt;=25001,I4133&lt;=29501),"Středočeský kraj",(IF(AND(I4133&gt;=30100,I4133&lt;=34972),"Středočeský kraj",(IF(AND(I4133&gt;=35002,I4133&lt;=36271),"Karlovarský kraj",(IF(AND(I4133&gt;=37001,I4133&lt;=39201),"Jihočeský kraj",(IF(AND(I4133&gt;=39701,I4133&lt;=39901),"Jihočeský kraj",(IF(AND(I4133&gt;=39301,I4133&lt;=39601),"Kraj Vysočina",(IF(AND(I4133&gt;=58001,I4133&lt;=59501),"Kraj Vysočina",(IF(AND(I4133&gt;=67401,I4133&lt;=67602),"Kraj Vysočina",(IF(AND(I4133&gt;=40001,I4133&lt;=44101),"Ústecký kraj",(IF(AND(I4133&gt;=46001,I4133&lt;=47201),"Liberecký kraj",(IF(AND(I4133&gt;=51202,I4133&lt;=51401),"Liberecký kraj",(IF(AND(I4133&gt;=53002,I4133&lt;=53976),"Pardubický kraj",(IF(AND(I4133&gt;=56002,I4133&lt;=57201),"Pardubický kraj",(IF(AND(I4133&gt;=60200,I4133&lt;=67201),"Jihomoravský kraj",(IF(AND(I4133&gt;=67801,I4133&lt;=68501),"Jihomoravský kraj",(IF(AND(I4133&gt;=69002,I4133&lt;=69801),"Jihomoravský kraj",(IF(AND(I4133&gt;=68601,I4133&lt;=68801),"Zlínský kraj",(IF(AND(I4133&gt;=75501,I4133&lt;=76901),"Zlínský kraj",(IF(AND(I4133&gt;=70030,I4133&lt;=74901),"Moravskoslezský kraj",(IF(AND(I4133&gt;=75000,I4133&lt;=75368),"Olomoucký kraj",(IF(AND(I4133&gt;=77200,I4133&lt;=79862),"Olomoucký kraj",(IF(AND(I4133&gt;=50011,I4133&lt;=50301),"Královéhradecký kraj",(IF(AND(I4133&gt;=54301,I4133&lt;=54303),"Královéhradecký kraj","0")))))))))))))))))))))))))))))))))))))))))))))))</f>
        <v>Jihomoravský kraj</v>
      </c>
      <c r="AB4133" t="s">
        <v>998</v>
      </c>
      <c r="AD4133" t="s">
        <v>998</v>
      </c>
      <c r="AE4133" t="s">
        <v>998</v>
      </c>
      <c r="AF4133" t="s">
        <v>998</v>
      </c>
      <c r="AG4133" s="107">
        <v>300</v>
      </c>
      <c r="AH4133" s="107">
        <v>0</v>
      </c>
      <c r="AI4133" s="107">
        <v>0</v>
      </c>
      <c r="AJ4133" t="s">
        <v>999</v>
      </c>
      <c r="AK4133" s="106">
        <v>44923</v>
      </c>
    </row>
    <row r="4134" spans="1:37" x14ac:dyDescent="0.45">
      <c r="A4134" t="s">
        <v>1220</v>
      </c>
      <c r="B4134" t="s">
        <v>6730</v>
      </c>
      <c r="C4134" t="s">
        <v>1002</v>
      </c>
      <c r="D4134" t="s">
        <v>6731</v>
      </c>
      <c r="E4134" t="s">
        <v>992</v>
      </c>
      <c r="F4134" t="s">
        <v>6732</v>
      </c>
      <c r="G4134">
        <v>18</v>
      </c>
      <c r="H4134" t="s">
        <v>2404</v>
      </c>
      <c r="I4134">
        <v>69002</v>
      </c>
      <c r="K4134" t="s">
        <v>6733</v>
      </c>
      <c r="L4134" s="106">
        <v>40561</v>
      </c>
      <c r="M4134">
        <v>14753505</v>
      </c>
      <c r="N4134" t="s">
        <v>996</v>
      </c>
      <c r="O4134" t="s">
        <v>12</v>
      </c>
      <c r="P4134" t="s">
        <v>997</v>
      </c>
      <c r="R4134" s="109" t="str">
        <f>IF(OR(P4134="SB",Q4134="SB"),"SB",0)</f>
        <v>SB</v>
      </c>
      <c r="T4134" s="110" t="s">
        <v>998</v>
      </c>
      <c r="V4134" s="113" t="str">
        <f>IF(AND(I4134&gt;=10000,I4134&lt;=19900),"Praha",(IF(AND(I4134&gt;=25001,I4134&lt;=29501),"Středočeský kraj",(IF(AND(I4134&gt;=30100,I4134&lt;=34972),"Středočeský kraj",(IF(AND(I4134&gt;=35002,I4134&lt;=36271),"Karlovarský kraj",(IF(AND(I4134&gt;=37001,I4134&lt;=39201),"Jihočeský kraj",(IF(AND(I4134&gt;=39701,I4134&lt;=39901),"Jihočeský kraj",(IF(AND(I4134&gt;=39301,I4134&lt;=39601),"Kraj Vysočina",(IF(AND(I4134&gt;=58001,I4134&lt;=59501),"Kraj Vysočina",(IF(AND(I4134&gt;=67401,I4134&lt;=67602),"Kraj Vysočina",(IF(AND(I4134&gt;=40001,I4134&lt;=44101),"Ústecký kraj",(IF(AND(I4134&gt;=46001,I4134&lt;=47201),"Liberecký kraj",(IF(AND(I4134&gt;=51202,I4134&lt;=51401),"Liberecký kraj",(IF(AND(I4134&gt;=53002,I4134&lt;=53976),"Pardubický kraj",(IF(AND(I4134&gt;=56002,I4134&lt;=57201),"Pardubický kraj",(IF(AND(I4134&gt;=60200,I4134&lt;=67201),"Jihomoravský kraj",(IF(AND(I4134&gt;=67801,I4134&lt;=68501),"Jihomoravský kraj",(IF(AND(I4134&gt;=69002,I4134&lt;=69801),"Jihomoravský kraj",(IF(AND(I4134&gt;=68601,I4134&lt;=68801),"Zlínský kraj",(IF(AND(I4134&gt;=75501,I4134&lt;=76901),"Zlínský kraj",(IF(AND(I4134&gt;=70030,I4134&lt;=74901),"Moravskoslezský kraj",(IF(AND(I4134&gt;=75000,I4134&lt;=75368),"Olomoucký kraj",(IF(AND(I4134&gt;=77200,I4134&lt;=79862),"Olomoucký kraj",(IF(AND(I4134&gt;=50011,I4134&lt;=50301),"Královéhradecký kraj",(IF(AND(I4134&gt;=54301,I4134&lt;=54303),"Královéhradecký kraj","0")))))))))))))))))))))))))))))))))))))))))))))))</f>
        <v>Jihomoravský kraj</v>
      </c>
      <c r="AB4134" t="s">
        <v>998</v>
      </c>
      <c r="AD4134" t="s">
        <v>998</v>
      </c>
      <c r="AE4134" t="s">
        <v>998</v>
      </c>
      <c r="AF4134" t="s">
        <v>998</v>
      </c>
      <c r="AG4134" s="107">
        <v>300</v>
      </c>
      <c r="AH4134" s="107">
        <v>0</v>
      </c>
      <c r="AI4134" s="107">
        <v>0</v>
      </c>
      <c r="AJ4134" t="s">
        <v>999</v>
      </c>
      <c r="AK4134" s="106">
        <v>44923</v>
      </c>
    </row>
    <row r="4135" spans="1:37" x14ac:dyDescent="0.45">
      <c r="A4135" t="s">
        <v>1411</v>
      </c>
      <c r="B4135" t="s">
        <v>14733</v>
      </c>
      <c r="C4135" t="s">
        <v>990</v>
      </c>
      <c r="D4135" t="s">
        <v>14734</v>
      </c>
      <c r="E4135" t="s">
        <v>992</v>
      </c>
      <c r="F4135" t="s">
        <v>5067</v>
      </c>
      <c r="G4135">
        <v>17</v>
      </c>
      <c r="H4135" t="s">
        <v>2404</v>
      </c>
      <c r="I4135">
        <v>69002</v>
      </c>
      <c r="K4135" t="s">
        <v>14735</v>
      </c>
      <c r="L4135" s="106">
        <v>39397</v>
      </c>
      <c r="M4135">
        <v>14585268</v>
      </c>
      <c r="N4135" t="s">
        <v>1144</v>
      </c>
      <c r="O4135" t="s">
        <v>12</v>
      </c>
      <c r="P4135" t="s">
        <v>997</v>
      </c>
      <c r="R4135" s="109" t="str">
        <f>IF(OR(P4135="SB",Q4135="SB"),"SB",0)</f>
        <v>SB</v>
      </c>
      <c r="T4135" s="110" t="s">
        <v>998</v>
      </c>
      <c r="V4135" s="113" t="str">
        <f>IF(AND(I4135&gt;=10000,I4135&lt;=19900),"Praha",(IF(AND(I4135&gt;=25001,I4135&lt;=29501),"Středočeský kraj",(IF(AND(I4135&gt;=30100,I4135&lt;=34972),"Středočeský kraj",(IF(AND(I4135&gt;=35002,I4135&lt;=36271),"Karlovarský kraj",(IF(AND(I4135&gt;=37001,I4135&lt;=39201),"Jihočeský kraj",(IF(AND(I4135&gt;=39701,I4135&lt;=39901),"Jihočeský kraj",(IF(AND(I4135&gt;=39301,I4135&lt;=39601),"Kraj Vysočina",(IF(AND(I4135&gt;=58001,I4135&lt;=59501),"Kraj Vysočina",(IF(AND(I4135&gt;=67401,I4135&lt;=67602),"Kraj Vysočina",(IF(AND(I4135&gt;=40001,I4135&lt;=44101),"Ústecký kraj",(IF(AND(I4135&gt;=46001,I4135&lt;=47201),"Liberecký kraj",(IF(AND(I4135&gt;=51202,I4135&lt;=51401),"Liberecký kraj",(IF(AND(I4135&gt;=53002,I4135&lt;=53976),"Pardubický kraj",(IF(AND(I4135&gt;=56002,I4135&lt;=57201),"Pardubický kraj",(IF(AND(I4135&gt;=60200,I4135&lt;=67201),"Jihomoravský kraj",(IF(AND(I4135&gt;=67801,I4135&lt;=68501),"Jihomoravský kraj",(IF(AND(I4135&gt;=69002,I4135&lt;=69801),"Jihomoravský kraj",(IF(AND(I4135&gt;=68601,I4135&lt;=68801),"Zlínský kraj",(IF(AND(I4135&gt;=75501,I4135&lt;=76901),"Zlínský kraj",(IF(AND(I4135&gt;=70030,I4135&lt;=74901),"Moravskoslezský kraj",(IF(AND(I4135&gt;=75000,I4135&lt;=75368),"Olomoucký kraj",(IF(AND(I4135&gt;=77200,I4135&lt;=79862),"Olomoucký kraj",(IF(AND(I4135&gt;=50011,I4135&lt;=50301),"Královéhradecký kraj",(IF(AND(I4135&gt;=54301,I4135&lt;=54303),"Královéhradecký kraj","0")))))))))))))))))))))))))))))))))))))))))))))))</f>
        <v>Jihomoravský kraj</v>
      </c>
      <c r="AB4135" t="s">
        <v>998</v>
      </c>
      <c r="AD4135" t="s">
        <v>998</v>
      </c>
      <c r="AE4135" t="s">
        <v>998</v>
      </c>
      <c r="AF4135" t="s">
        <v>998</v>
      </c>
      <c r="AG4135" s="107">
        <v>300</v>
      </c>
      <c r="AH4135" s="107">
        <v>0</v>
      </c>
      <c r="AI4135" s="107">
        <v>0</v>
      </c>
      <c r="AJ4135" t="s">
        <v>999</v>
      </c>
      <c r="AK4135" s="106">
        <v>44877</v>
      </c>
    </row>
    <row r="4136" spans="1:37" x14ac:dyDescent="0.45">
      <c r="A4136" t="s">
        <v>1133</v>
      </c>
      <c r="B4136" t="s">
        <v>13327</v>
      </c>
      <c r="C4136" t="s">
        <v>990</v>
      </c>
      <c r="D4136" t="s">
        <v>13328</v>
      </c>
      <c r="E4136" t="s">
        <v>992</v>
      </c>
      <c r="F4136" t="s">
        <v>2155</v>
      </c>
      <c r="G4136">
        <v>119</v>
      </c>
      <c r="H4136" t="s">
        <v>2404</v>
      </c>
      <c r="I4136">
        <v>69003</v>
      </c>
      <c r="K4136" t="s">
        <v>13329</v>
      </c>
      <c r="L4136" s="106">
        <v>31041</v>
      </c>
      <c r="M4136">
        <v>10871582</v>
      </c>
      <c r="N4136" t="s">
        <v>996</v>
      </c>
      <c r="O4136" t="s">
        <v>12</v>
      </c>
      <c r="P4136" t="s">
        <v>997</v>
      </c>
      <c r="R4136" s="109" t="str">
        <f>IF(OR(P4136="SB",Q4136="SB"),"SB",0)</f>
        <v>SB</v>
      </c>
      <c r="T4136" s="110">
        <v>11768</v>
      </c>
      <c r="U4136" t="s">
        <v>19633</v>
      </c>
      <c r="V4136" s="113" t="str">
        <f>IF(AND(I4136&gt;=10000,I4136&lt;=19900),"Praha",(IF(AND(I4136&gt;=25001,I4136&lt;=29501),"Středočeský kraj",(IF(AND(I4136&gt;=30100,I4136&lt;=34972),"Středočeský kraj",(IF(AND(I4136&gt;=35002,I4136&lt;=36271),"Karlovarský kraj",(IF(AND(I4136&gt;=37001,I4136&lt;=39201),"Jihočeský kraj",(IF(AND(I4136&gt;=39701,I4136&lt;=39901),"Jihočeský kraj",(IF(AND(I4136&gt;=39301,I4136&lt;=39601),"Kraj Vysočina",(IF(AND(I4136&gt;=58001,I4136&lt;=59501),"Kraj Vysočina",(IF(AND(I4136&gt;=67401,I4136&lt;=67602),"Kraj Vysočina",(IF(AND(I4136&gt;=40001,I4136&lt;=44101),"Ústecký kraj",(IF(AND(I4136&gt;=46001,I4136&lt;=47201),"Liberecký kraj",(IF(AND(I4136&gt;=51202,I4136&lt;=51401),"Liberecký kraj",(IF(AND(I4136&gt;=53002,I4136&lt;=53976),"Pardubický kraj",(IF(AND(I4136&gt;=56002,I4136&lt;=57201),"Pardubický kraj",(IF(AND(I4136&gt;=60200,I4136&lt;=67201),"Jihomoravský kraj",(IF(AND(I4136&gt;=67801,I4136&lt;=68501),"Jihomoravský kraj",(IF(AND(I4136&gt;=69002,I4136&lt;=69801),"Jihomoravský kraj",(IF(AND(I4136&gt;=68601,I4136&lt;=68801),"Zlínský kraj",(IF(AND(I4136&gt;=75501,I4136&lt;=76901),"Zlínský kraj",(IF(AND(I4136&gt;=70030,I4136&lt;=74901),"Moravskoslezský kraj",(IF(AND(I4136&gt;=75000,I4136&lt;=75368),"Olomoucký kraj",(IF(AND(I4136&gt;=77200,I4136&lt;=79862),"Olomoucký kraj",(IF(AND(I4136&gt;=50011,I4136&lt;=50301),"Královéhradecký kraj",(IF(AND(I4136&gt;=54301,I4136&lt;=54303),"Královéhradecký kraj","0")))))))))))))))))))))))))))))))))))))))))))))))</f>
        <v>Jihomoravský kraj</v>
      </c>
      <c r="AD4136" t="s">
        <v>998</v>
      </c>
      <c r="AE4136" t="s">
        <v>998</v>
      </c>
      <c r="AF4136" t="s">
        <v>998</v>
      </c>
      <c r="AG4136" s="107">
        <v>0</v>
      </c>
      <c r="AH4136" s="107">
        <v>0</v>
      </c>
      <c r="AI4136" s="107">
        <v>0</v>
      </c>
      <c r="AJ4136" t="s">
        <v>1012</v>
      </c>
    </row>
    <row r="4137" spans="1:37" x14ac:dyDescent="0.45">
      <c r="A4137" t="s">
        <v>1156</v>
      </c>
      <c r="B4137" t="s">
        <v>3363</v>
      </c>
      <c r="C4137" t="s">
        <v>990</v>
      </c>
      <c r="D4137" t="s">
        <v>3364</v>
      </c>
      <c r="E4137" t="s">
        <v>992</v>
      </c>
      <c r="F4137" t="s">
        <v>1846</v>
      </c>
      <c r="G4137">
        <v>10</v>
      </c>
      <c r="H4137" t="s">
        <v>1005</v>
      </c>
      <c r="I4137">
        <v>69101</v>
      </c>
      <c r="J4137">
        <v>777168911</v>
      </c>
      <c r="K4137" t="s">
        <v>3365</v>
      </c>
      <c r="L4137" s="106">
        <v>30470</v>
      </c>
      <c r="M4137">
        <v>10598467</v>
      </c>
      <c r="N4137" t="s">
        <v>996</v>
      </c>
      <c r="O4137" t="s">
        <v>12</v>
      </c>
      <c r="P4137" t="s">
        <v>997</v>
      </c>
      <c r="R4137" s="109" t="str">
        <f>IF(OR(P4137="SB",Q4137="SB"),"SB",0)</f>
        <v>SB</v>
      </c>
      <c r="T4137" s="110">
        <v>10664</v>
      </c>
      <c r="U4137" t="s">
        <v>19633</v>
      </c>
      <c r="V4137" s="113" t="str">
        <f>IF(AND(I4137&gt;=10000,I4137&lt;=19900),"Praha",(IF(AND(I4137&gt;=25001,I4137&lt;=29501),"Středočeský kraj",(IF(AND(I4137&gt;=30100,I4137&lt;=34972),"Středočeský kraj",(IF(AND(I4137&gt;=35002,I4137&lt;=36271),"Karlovarský kraj",(IF(AND(I4137&gt;=37001,I4137&lt;=39201),"Jihočeský kraj",(IF(AND(I4137&gt;=39701,I4137&lt;=39901),"Jihočeský kraj",(IF(AND(I4137&gt;=39301,I4137&lt;=39601),"Kraj Vysočina",(IF(AND(I4137&gt;=58001,I4137&lt;=59501),"Kraj Vysočina",(IF(AND(I4137&gt;=67401,I4137&lt;=67602),"Kraj Vysočina",(IF(AND(I4137&gt;=40001,I4137&lt;=44101),"Ústecký kraj",(IF(AND(I4137&gt;=46001,I4137&lt;=47201),"Liberecký kraj",(IF(AND(I4137&gt;=51202,I4137&lt;=51401),"Liberecký kraj",(IF(AND(I4137&gt;=53002,I4137&lt;=53976),"Pardubický kraj",(IF(AND(I4137&gt;=56002,I4137&lt;=57201),"Pardubický kraj",(IF(AND(I4137&gt;=60200,I4137&lt;=67201),"Jihomoravský kraj",(IF(AND(I4137&gt;=67801,I4137&lt;=68501),"Jihomoravský kraj",(IF(AND(I4137&gt;=69002,I4137&lt;=69801),"Jihomoravský kraj",(IF(AND(I4137&gt;=68601,I4137&lt;=68801),"Zlínský kraj",(IF(AND(I4137&gt;=75501,I4137&lt;=76901),"Zlínský kraj",(IF(AND(I4137&gt;=70030,I4137&lt;=74901),"Moravskoslezský kraj",(IF(AND(I4137&gt;=75000,I4137&lt;=75368),"Olomoucký kraj",(IF(AND(I4137&gt;=77200,I4137&lt;=79862),"Olomoucký kraj",(IF(AND(I4137&gt;=50011,I4137&lt;=50301),"Královéhradecký kraj",(IF(AND(I4137&gt;=54301,I4137&lt;=54303),"Královéhradecký kraj","0")))))))))))))))))))))))))))))))))))))))))))))))</f>
        <v>Jihomoravský kraj</v>
      </c>
      <c r="AD4137" t="s">
        <v>998</v>
      </c>
      <c r="AE4137" t="s">
        <v>998</v>
      </c>
      <c r="AF4137" t="s">
        <v>998</v>
      </c>
      <c r="AG4137" s="107">
        <v>0</v>
      </c>
      <c r="AH4137" s="107">
        <v>0</v>
      </c>
      <c r="AI4137" s="107">
        <v>0</v>
      </c>
      <c r="AJ4137" t="s">
        <v>1012</v>
      </c>
    </row>
    <row r="4138" spans="1:37" x14ac:dyDescent="0.45">
      <c r="A4138" t="s">
        <v>1007</v>
      </c>
      <c r="B4138" t="s">
        <v>4041</v>
      </c>
      <c r="C4138" t="s">
        <v>990</v>
      </c>
      <c r="D4138" t="s">
        <v>4042</v>
      </c>
      <c r="E4138" t="s">
        <v>992</v>
      </c>
      <c r="F4138" t="s">
        <v>4043</v>
      </c>
      <c r="G4138">
        <v>55</v>
      </c>
      <c r="H4138" t="s">
        <v>4044</v>
      </c>
      <c r="I4138">
        <v>69101</v>
      </c>
      <c r="J4138">
        <v>602760510</v>
      </c>
      <c r="K4138" t="s">
        <v>4045</v>
      </c>
      <c r="L4138" s="106">
        <v>31386</v>
      </c>
      <c r="M4138">
        <v>10599376</v>
      </c>
      <c r="N4138" t="s">
        <v>996</v>
      </c>
      <c r="O4138" t="s">
        <v>12</v>
      </c>
      <c r="P4138" t="s">
        <v>997</v>
      </c>
      <c r="R4138" s="109" t="str">
        <f>IF(OR(P4138="SB",Q4138="SB"),"SB",0)</f>
        <v>SB</v>
      </c>
      <c r="T4138" s="110">
        <v>10667</v>
      </c>
      <c r="U4138" t="s">
        <v>19633</v>
      </c>
      <c r="V4138" s="113" t="str">
        <f>IF(AND(I4138&gt;=10000,I4138&lt;=19900),"Praha",(IF(AND(I4138&gt;=25001,I4138&lt;=29501),"Středočeský kraj",(IF(AND(I4138&gt;=30100,I4138&lt;=34972),"Středočeský kraj",(IF(AND(I4138&gt;=35002,I4138&lt;=36271),"Karlovarský kraj",(IF(AND(I4138&gt;=37001,I4138&lt;=39201),"Jihočeský kraj",(IF(AND(I4138&gt;=39701,I4138&lt;=39901),"Jihočeský kraj",(IF(AND(I4138&gt;=39301,I4138&lt;=39601),"Kraj Vysočina",(IF(AND(I4138&gt;=58001,I4138&lt;=59501),"Kraj Vysočina",(IF(AND(I4138&gt;=67401,I4138&lt;=67602),"Kraj Vysočina",(IF(AND(I4138&gt;=40001,I4138&lt;=44101),"Ústecký kraj",(IF(AND(I4138&gt;=46001,I4138&lt;=47201),"Liberecký kraj",(IF(AND(I4138&gt;=51202,I4138&lt;=51401),"Liberecký kraj",(IF(AND(I4138&gt;=53002,I4138&lt;=53976),"Pardubický kraj",(IF(AND(I4138&gt;=56002,I4138&lt;=57201),"Pardubický kraj",(IF(AND(I4138&gt;=60200,I4138&lt;=67201),"Jihomoravský kraj",(IF(AND(I4138&gt;=67801,I4138&lt;=68501),"Jihomoravský kraj",(IF(AND(I4138&gt;=69002,I4138&lt;=69801),"Jihomoravský kraj",(IF(AND(I4138&gt;=68601,I4138&lt;=68801),"Zlínský kraj",(IF(AND(I4138&gt;=75501,I4138&lt;=76901),"Zlínský kraj",(IF(AND(I4138&gt;=70030,I4138&lt;=74901),"Moravskoslezský kraj",(IF(AND(I4138&gt;=75000,I4138&lt;=75368),"Olomoucký kraj",(IF(AND(I4138&gt;=77200,I4138&lt;=79862),"Olomoucký kraj",(IF(AND(I4138&gt;=50011,I4138&lt;=50301),"Královéhradecký kraj",(IF(AND(I4138&gt;=54301,I4138&lt;=54303),"Královéhradecký kraj","0")))))))))))))))))))))))))))))))))))))))))))))))</f>
        <v>Jihomoravský kraj</v>
      </c>
      <c r="AD4138" t="s">
        <v>998</v>
      </c>
      <c r="AE4138" t="s">
        <v>998</v>
      </c>
      <c r="AF4138" t="s">
        <v>998</v>
      </c>
      <c r="AG4138" s="107">
        <v>0</v>
      </c>
      <c r="AH4138" s="107">
        <v>0</v>
      </c>
      <c r="AI4138" s="107">
        <v>0</v>
      </c>
      <c r="AJ4138" t="s">
        <v>1012</v>
      </c>
    </row>
    <row r="4139" spans="1:37" x14ac:dyDescent="0.45">
      <c r="A4139" t="s">
        <v>1220</v>
      </c>
      <c r="B4139" t="s">
        <v>6715</v>
      </c>
      <c r="C4139" t="s">
        <v>1002</v>
      </c>
      <c r="D4139" t="s">
        <v>6716</v>
      </c>
      <c r="E4139" t="s">
        <v>992</v>
      </c>
      <c r="F4139" t="s">
        <v>5017</v>
      </c>
      <c r="G4139">
        <v>19</v>
      </c>
      <c r="H4139" t="s">
        <v>4044</v>
      </c>
      <c r="I4139">
        <v>69101</v>
      </c>
      <c r="J4139">
        <v>420721012821</v>
      </c>
      <c r="K4139" t="s">
        <v>6717</v>
      </c>
      <c r="L4139" s="106">
        <v>31756</v>
      </c>
      <c r="M4139">
        <v>10597760</v>
      </c>
      <c r="N4139" t="s">
        <v>996</v>
      </c>
      <c r="O4139" t="s">
        <v>12</v>
      </c>
      <c r="P4139" t="s">
        <v>997</v>
      </c>
      <c r="R4139" s="109" t="str">
        <f>IF(OR(P4139="SB",Q4139="SB"),"SB",0)</f>
        <v>SB</v>
      </c>
      <c r="T4139" s="110">
        <v>50658</v>
      </c>
      <c r="U4139" t="s">
        <v>19633</v>
      </c>
      <c r="V4139" s="113" t="str">
        <f>IF(AND(I4139&gt;=10000,I4139&lt;=19900),"Praha",(IF(AND(I4139&gt;=25001,I4139&lt;=29501),"Středočeský kraj",(IF(AND(I4139&gt;=30100,I4139&lt;=34972),"Středočeský kraj",(IF(AND(I4139&gt;=35002,I4139&lt;=36271),"Karlovarský kraj",(IF(AND(I4139&gt;=37001,I4139&lt;=39201),"Jihočeský kraj",(IF(AND(I4139&gt;=39701,I4139&lt;=39901),"Jihočeský kraj",(IF(AND(I4139&gt;=39301,I4139&lt;=39601),"Kraj Vysočina",(IF(AND(I4139&gt;=58001,I4139&lt;=59501),"Kraj Vysočina",(IF(AND(I4139&gt;=67401,I4139&lt;=67602),"Kraj Vysočina",(IF(AND(I4139&gt;=40001,I4139&lt;=44101),"Ústecký kraj",(IF(AND(I4139&gt;=46001,I4139&lt;=47201),"Liberecký kraj",(IF(AND(I4139&gt;=51202,I4139&lt;=51401),"Liberecký kraj",(IF(AND(I4139&gt;=53002,I4139&lt;=53976),"Pardubický kraj",(IF(AND(I4139&gt;=56002,I4139&lt;=57201),"Pardubický kraj",(IF(AND(I4139&gt;=60200,I4139&lt;=67201),"Jihomoravský kraj",(IF(AND(I4139&gt;=67801,I4139&lt;=68501),"Jihomoravský kraj",(IF(AND(I4139&gt;=69002,I4139&lt;=69801),"Jihomoravský kraj",(IF(AND(I4139&gt;=68601,I4139&lt;=68801),"Zlínský kraj",(IF(AND(I4139&gt;=75501,I4139&lt;=76901),"Zlínský kraj",(IF(AND(I4139&gt;=70030,I4139&lt;=74901),"Moravskoslezský kraj",(IF(AND(I4139&gt;=75000,I4139&lt;=75368),"Olomoucký kraj",(IF(AND(I4139&gt;=77200,I4139&lt;=79862),"Olomoucký kraj",(IF(AND(I4139&gt;=50011,I4139&lt;=50301),"Královéhradecký kraj",(IF(AND(I4139&gt;=54301,I4139&lt;=54303),"Královéhradecký kraj","0")))))))))))))))))))))))))))))))))))))))))))))))</f>
        <v>Jihomoravský kraj</v>
      </c>
      <c r="AD4139" t="s">
        <v>998</v>
      </c>
      <c r="AE4139" t="s">
        <v>998</v>
      </c>
      <c r="AF4139" t="s">
        <v>998</v>
      </c>
      <c r="AG4139" s="107">
        <v>0</v>
      </c>
      <c r="AH4139" s="107">
        <v>0</v>
      </c>
      <c r="AI4139" s="107">
        <v>0</v>
      </c>
      <c r="AJ4139" t="s">
        <v>1012</v>
      </c>
    </row>
    <row r="4140" spans="1:37" x14ac:dyDescent="0.45">
      <c r="A4140" t="s">
        <v>1190</v>
      </c>
      <c r="B4140" t="s">
        <v>5272</v>
      </c>
      <c r="C4140" t="s">
        <v>1002</v>
      </c>
      <c r="D4140" t="s">
        <v>10201</v>
      </c>
      <c r="E4140" t="s">
        <v>992</v>
      </c>
      <c r="F4140" t="s">
        <v>10202</v>
      </c>
      <c r="G4140">
        <v>467</v>
      </c>
      <c r="H4140" t="s">
        <v>10203</v>
      </c>
      <c r="I4140">
        <v>69101</v>
      </c>
      <c r="K4140" t="s">
        <v>10204</v>
      </c>
      <c r="L4140" s="106">
        <v>39745</v>
      </c>
      <c r="M4140">
        <v>14583349</v>
      </c>
      <c r="N4140" t="s">
        <v>1144</v>
      </c>
      <c r="O4140" t="s">
        <v>12</v>
      </c>
      <c r="P4140" t="s">
        <v>997</v>
      </c>
      <c r="R4140" s="109" t="str">
        <f>IF(OR(P4140="SB",Q4140="SB"),"SB",0)</f>
        <v>SB</v>
      </c>
      <c r="V4140" s="113" t="str">
        <f>IF(AND(I4140&gt;=10000,I4140&lt;=19900),"Praha",(IF(AND(I4140&gt;=25001,I4140&lt;=29501),"Středočeský kraj",(IF(AND(I4140&gt;=30100,I4140&lt;=34972),"Středočeský kraj",(IF(AND(I4140&gt;=35002,I4140&lt;=36271),"Karlovarský kraj",(IF(AND(I4140&gt;=37001,I4140&lt;=39201),"Jihočeský kraj",(IF(AND(I4140&gt;=39701,I4140&lt;=39901),"Jihočeský kraj",(IF(AND(I4140&gt;=39301,I4140&lt;=39601),"Kraj Vysočina",(IF(AND(I4140&gt;=58001,I4140&lt;=59501),"Kraj Vysočina",(IF(AND(I4140&gt;=67401,I4140&lt;=67602),"Kraj Vysočina",(IF(AND(I4140&gt;=40001,I4140&lt;=44101),"Ústecký kraj",(IF(AND(I4140&gt;=46001,I4140&lt;=47201),"Liberecký kraj",(IF(AND(I4140&gt;=51202,I4140&lt;=51401),"Liberecký kraj",(IF(AND(I4140&gt;=53002,I4140&lt;=53976),"Pardubický kraj",(IF(AND(I4140&gt;=56002,I4140&lt;=57201),"Pardubický kraj",(IF(AND(I4140&gt;=60200,I4140&lt;=67201),"Jihomoravský kraj",(IF(AND(I4140&gt;=67801,I4140&lt;=68501),"Jihomoravský kraj",(IF(AND(I4140&gt;=69002,I4140&lt;=69801),"Jihomoravský kraj",(IF(AND(I4140&gt;=68601,I4140&lt;=68801),"Zlínský kraj",(IF(AND(I4140&gt;=75501,I4140&lt;=76901),"Zlínský kraj",(IF(AND(I4140&gt;=70030,I4140&lt;=74901),"Moravskoslezský kraj",(IF(AND(I4140&gt;=75000,I4140&lt;=75368),"Olomoucký kraj",(IF(AND(I4140&gt;=77200,I4140&lt;=79862),"Olomoucký kraj",(IF(AND(I4140&gt;=50011,I4140&lt;=50301),"Královéhradecký kraj",(IF(AND(I4140&gt;=54301,I4140&lt;=54303),"Královéhradecký kraj","0")))))))))))))))))))))))))))))))))))))))))))))))</f>
        <v>Jihomoravský kraj</v>
      </c>
      <c r="AD4140" t="s">
        <v>998</v>
      </c>
      <c r="AE4140" t="s">
        <v>998</v>
      </c>
      <c r="AF4140" t="s">
        <v>998</v>
      </c>
      <c r="AG4140" s="107">
        <v>300</v>
      </c>
      <c r="AH4140" s="107">
        <v>0</v>
      </c>
      <c r="AI4140" s="107">
        <v>0</v>
      </c>
      <c r="AJ4140" t="s">
        <v>999</v>
      </c>
      <c r="AK4140" s="106">
        <v>44877</v>
      </c>
    </row>
    <row r="4141" spans="1:37" x14ac:dyDescent="0.45">
      <c r="A4141" t="s">
        <v>1270</v>
      </c>
      <c r="B4141" t="s">
        <v>17205</v>
      </c>
      <c r="C4141" t="s">
        <v>990</v>
      </c>
      <c r="D4141" t="s">
        <v>17209</v>
      </c>
      <c r="E4141" t="s">
        <v>992</v>
      </c>
      <c r="F4141" t="s">
        <v>17210</v>
      </c>
      <c r="G4141">
        <v>492</v>
      </c>
      <c r="H4141" t="s">
        <v>5693</v>
      </c>
      <c r="I4141">
        <v>69105</v>
      </c>
      <c r="K4141" t="s">
        <v>17211</v>
      </c>
      <c r="L4141" s="106">
        <v>38166</v>
      </c>
      <c r="M4141">
        <v>13635173</v>
      </c>
      <c r="N4141" t="s">
        <v>2063</v>
      </c>
      <c r="O4141" t="s">
        <v>1173</v>
      </c>
      <c r="P4141" t="s">
        <v>997</v>
      </c>
      <c r="R4141" s="109" t="str">
        <f>IF(OR(P4141="SB",Q4141="SB"),"SB",0)</f>
        <v>SB</v>
      </c>
      <c r="T4141" s="110">
        <v>16090</v>
      </c>
      <c r="U4141" t="s">
        <v>19633</v>
      </c>
      <c r="V4141" s="113" t="str">
        <f>IF(AND(I4141&gt;=10000,I4141&lt;=19900),"Praha",(IF(AND(I4141&gt;=25001,I4141&lt;=29501),"Středočeský kraj",(IF(AND(I4141&gt;=30100,I4141&lt;=34972),"Středočeský kraj",(IF(AND(I4141&gt;=35002,I4141&lt;=36271),"Karlovarský kraj",(IF(AND(I4141&gt;=37001,I4141&lt;=39201),"Jihočeský kraj",(IF(AND(I4141&gt;=39701,I4141&lt;=39901),"Jihočeský kraj",(IF(AND(I4141&gt;=39301,I4141&lt;=39601),"Kraj Vysočina",(IF(AND(I4141&gt;=58001,I4141&lt;=59501),"Kraj Vysočina",(IF(AND(I4141&gt;=67401,I4141&lt;=67602),"Kraj Vysočina",(IF(AND(I4141&gt;=40001,I4141&lt;=44101),"Ústecký kraj",(IF(AND(I4141&gt;=46001,I4141&lt;=47201),"Liberecký kraj",(IF(AND(I4141&gt;=51202,I4141&lt;=51401),"Liberecký kraj",(IF(AND(I4141&gt;=53002,I4141&lt;=53976),"Pardubický kraj",(IF(AND(I4141&gt;=56002,I4141&lt;=57201),"Pardubický kraj",(IF(AND(I4141&gt;=60200,I4141&lt;=67201),"Jihomoravský kraj",(IF(AND(I4141&gt;=67801,I4141&lt;=68501),"Jihomoravský kraj",(IF(AND(I4141&gt;=69002,I4141&lt;=69801),"Jihomoravský kraj",(IF(AND(I4141&gt;=68601,I4141&lt;=68801),"Zlínský kraj",(IF(AND(I4141&gt;=75501,I4141&lt;=76901),"Zlínský kraj",(IF(AND(I4141&gt;=70030,I4141&lt;=74901),"Moravskoslezský kraj",(IF(AND(I4141&gt;=75000,I4141&lt;=75368),"Olomoucký kraj",(IF(AND(I4141&gt;=77200,I4141&lt;=79862),"Olomoucký kraj",(IF(AND(I4141&gt;=50011,I4141&lt;=50301),"Královéhradecký kraj",(IF(AND(I4141&gt;=54301,I4141&lt;=54303),"Královéhradecký kraj","0")))))))))))))))))))))))))))))))))))))))))))))))</f>
        <v>Jihomoravský kraj</v>
      </c>
      <c r="AB4141" t="s">
        <v>17212</v>
      </c>
      <c r="AD4141" t="s">
        <v>998</v>
      </c>
      <c r="AE4141" t="s">
        <v>998</v>
      </c>
      <c r="AF4141" t="s">
        <v>998</v>
      </c>
      <c r="AG4141" s="107">
        <v>300</v>
      </c>
      <c r="AH4141" s="107">
        <v>0</v>
      </c>
      <c r="AI4141" s="107">
        <v>0</v>
      </c>
      <c r="AJ4141" t="s">
        <v>999</v>
      </c>
      <c r="AK4141" s="106">
        <v>44910</v>
      </c>
    </row>
    <row r="4142" spans="1:37" x14ac:dyDescent="0.45">
      <c r="A4142" t="s">
        <v>1882</v>
      </c>
      <c r="B4142" t="s">
        <v>9377</v>
      </c>
      <c r="C4142" t="s">
        <v>1002</v>
      </c>
      <c r="D4142" t="s">
        <v>9378</v>
      </c>
      <c r="E4142" t="s">
        <v>992</v>
      </c>
      <c r="F4142" t="s">
        <v>9379</v>
      </c>
      <c r="G4142">
        <v>434</v>
      </c>
      <c r="H4142" t="s">
        <v>9379</v>
      </c>
      <c r="I4142">
        <v>69111</v>
      </c>
      <c r="K4142" t="s">
        <v>9380</v>
      </c>
      <c r="L4142" s="106">
        <v>39308</v>
      </c>
      <c r="M4142">
        <v>14661858</v>
      </c>
      <c r="N4142" t="s">
        <v>996</v>
      </c>
      <c r="O4142" t="s">
        <v>12</v>
      </c>
      <c r="P4142" t="s">
        <v>997</v>
      </c>
      <c r="R4142" s="109" t="str">
        <f>IF(OR(P4142="SB",Q4142="SB"),"SB",0)</f>
        <v>SB</v>
      </c>
      <c r="T4142" s="110" t="s">
        <v>998</v>
      </c>
      <c r="V4142" s="113" t="str">
        <f>IF(AND(I4142&gt;=10000,I4142&lt;=19900),"Praha",(IF(AND(I4142&gt;=25001,I4142&lt;=29501),"Středočeský kraj",(IF(AND(I4142&gt;=30100,I4142&lt;=34972),"Středočeský kraj",(IF(AND(I4142&gt;=35002,I4142&lt;=36271),"Karlovarský kraj",(IF(AND(I4142&gt;=37001,I4142&lt;=39201),"Jihočeský kraj",(IF(AND(I4142&gt;=39701,I4142&lt;=39901),"Jihočeský kraj",(IF(AND(I4142&gt;=39301,I4142&lt;=39601),"Kraj Vysočina",(IF(AND(I4142&gt;=58001,I4142&lt;=59501),"Kraj Vysočina",(IF(AND(I4142&gt;=67401,I4142&lt;=67602),"Kraj Vysočina",(IF(AND(I4142&gt;=40001,I4142&lt;=44101),"Ústecký kraj",(IF(AND(I4142&gt;=46001,I4142&lt;=47201),"Liberecký kraj",(IF(AND(I4142&gt;=51202,I4142&lt;=51401),"Liberecký kraj",(IF(AND(I4142&gt;=53002,I4142&lt;=53976),"Pardubický kraj",(IF(AND(I4142&gt;=56002,I4142&lt;=57201),"Pardubický kraj",(IF(AND(I4142&gt;=60200,I4142&lt;=67201),"Jihomoravský kraj",(IF(AND(I4142&gt;=67801,I4142&lt;=68501),"Jihomoravský kraj",(IF(AND(I4142&gt;=69002,I4142&lt;=69801),"Jihomoravský kraj",(IF(AND(I4142&gt;=68601,I4142&lt;=68801),"Zlínský kraj",(IF(AND(I4142&gt;=75501,I4142&lt;=76901),"Zlínský kraj",(IF(AND(I4142&gt;=70030,I4142&lt;=74901),"Moravskoslezský kraj",(IF(AND(I4142&gt;=75000,I4142&lt;=75368),"Olomoucký kraj",(IF(AND(I4142&gt;=77200,I4142&lt;=79862),"Olomoucký kraj",(IF(AND(I4142&gt;=50011,I4142&lt;=50301),"Královéhradecký kraj",(IF(AND(I4142&gt;=54301,I4142&lt;=54303),"Královéhradecký kraj","0")))))))))))))))))))))))))))))))))))))))))))))))</f>
        <v>Jihomoravský kraj</v>
      </c>
      <c r="AB4142" t="s">
        <v>998</v>
      </c>
      <c r="AD4142" t="s">
        <v>998</v>
      </c>
      <c r="AE4142" t="s">
        <v>998</v>
      </c>
      <c r="AF4142" t="s">
        <v>998</v>
      </c>
      <c r="AG4142" s="107">
        <v>300</v>
      </c>
      <c r="AH4142" s="107">
        <v>0</v>
      </c>
      <c r="AI4142" s="107">
        <v>0</v>
      </c>
      <c r="AJ4142" t="s">
        <v>999</v>
      </c>
      <c r="AK4142" s="106">
        <v>44923</v>
      </c>
    </row>
    <row r="4143" spans="1:37" x14ac:dyDescent="0.45">
      <c r="A4143" t="s">
        <v>2054</v>
      </c>
      <c r="B4143" t="s">
        <v>14328</v>
      </c>
      <c r="C4143" t="s">
        <v>1002</v>
      </c>
      <c r="D4143" t="s">
        <v>14331</v>
      </c>
      <c r="E4143" t="s">
        <v>992</v>
      </c>
      <c r="F4143" t="s">
        <v>14332</v>
      </c>
      <c r="G4143">
        <v>451</v>
      </c>
      <c r="H4143" t="s">
        <v>14332</v>
      </c>
      <c r="I4143">
        <v>69130</v>
      </c>
      <c r="K4143" t="s">
        <v>14333</v>
      </c>
      <c r="L4143" s="106">
        <v>33303</v>
      </c>
      <c r="M4143">
        <v>15351467</v>
      </c>
      <c r="N4143" t="s">
        <v>1182</v>
      </c>
      <c r="O4143" t="s">
        <v>1015</v>
      </c>
      <c r="P4143" t="s">
        <v>997</v>
      </c>
      <c r="R4143" s="109" t="str">
        <f>IF(OR(P4143="SB",Q4143="SB"),"SB",0)</f>
        <v>SB</v>
      </c>
      <c r="T4143" s="110" t="s">
        <v>998</v>
      </c>
      <c r="V4143" s="113" t="str">
        <f>IF(AND(I4143&gt;=10000,I4143&lt;=19900),"Praha",(IF(AND(I4143&gt;=25001,I4143&lt;=29501),"Středočeský kraj",(IF(AND(I4143&gt;=30100,I4143&lt;=34972),"Středočeský kraj",(IF(AND(I4143&gt;=35002,I4143&lt;=36271),"Karlovarský kraj",(IF(AND(I4143&gt;=37001,I4143&lt;=39201),"Jihočeský kraj",(IF(AND(I4143&gt;=39701,I4143&lt;=39901),"Jihočeský kraj",(IF(AND(I4143&gt;=39301,I4143&lt;=39601),"Kraj Vysočina",(IF(AND(I4143&gt;=58001,I4143&lt;=59501),"Kraj Vysočina",(IF(AND(I4143&gt;=67401,I4143&lt;=67602),"Kraj Vysočina",(IF(AND(I4143&gt;=40001,I4143&lt;=44101),"Ústecký kraj",(IF(AND(I4143&gt;=46001,I4143&lt;=47201),"Liberecký kraj",(IF(AND(I4143&gt;=51202,I4143&lt;=51401),"Liberecký kraj",(IF(AND(I4143&gt;=53002,I4143&lt;=53976),"Pardubický kraj",(IF(AND(I4143&gt;=56002,I4143&lt;=57201),"Pardubický kraj",(IF(AND(I4143&gt;=60200,I4143&lt;=67201),"Jihomoravský kraj",(IF(AND(I4143&gt;=67801,I4143&lt;=68501),"Jihomoravský kraj",(IF(AND(I4143&gt;=69002,I4143&lt;=69801),"Jihomoravský kraj",(IF(AND(I4143&gt;=68601,I4143&lt;=68801),"Zlínský kraj",(IF(AND(I4143&gt;=75501,I4143&lt;=76901),"Zlínský kraj",(IF(AND(I4143&gt;=70030,I4143&lt;=74901),"Moravskoslezský kraj",(IF(AND(I4143&gt;=75000,I4143&lt;=75368),"Olomoucký kraj",(IF(AND(I4143&gt;=77200,I4143&lt;=79862),"Olomoucký kraj",(IF(AND(I4143&gt;=50011,I4143&lt;=50301),"Královéhradecký kraj",(IF(AND(I4143&gt;=54301,I4143&lt;=54303),"Královéhradecký kraj","0")))))))))))))))))))))))))))))))))))))))))))))))</f>
        <v>Jihomoravský kraj</v>
      </c>
      <c r="AB4143" t="s">
        <v>998</v>
      </c>
      <c r="AD4143" t="s">
        <v>998</v>
      </c>
      <c r="AE4143" t="s">
        <v>998</v>
      </c>
      <c r="AF4143" t="s">
        <v>998</v>
      </c>
      <c r="AG4143" s="107">
        <v>0</v>
      </c>
      <c r="AH4143" s="107">
        <v>0</v>
      </c>
      <c r="AI4143" s="107">
        <v>0</v>
      </c>
      <c r="AJ4143" t="s">
        <v>1012</v>
      </c>
    </row>
    <row r="4144" spans="1:37" x14ac:dyDescent="0.45">
      <c r="A4144" t="s">
        <v>2153</v>
      </c>
      <c r="B4144" t="s">
        <v>19270</v>
      </c>
      <c r="C4144" t="s">
        <v>990</v>
      </c>
      <c r="D4144" t="s">
        <v>19271</v>
      </c>
      <c r="E4144" t="s">
        <v>992</v>
      </c>
      <c r="F4144" t="s">
        <v>6027</v>
      </c>
      <c r="G4144">
        <v>605</v>
      </c>
      <c r="H4144" t="s">
        <v>19272</v>
      </c>
      <c r="I4144">
        <v>69141</v>
      </c>
      <c r="J4144">
        <v>777595889</v>
      </c>
      <c r="K4144" t="s">
        <v>19273</v>
      </c>
      <c r="L4144" s="106">
        <v>32134</v>
      </c>
      <c r="M4144">
        <v>10611908</v>
      </c>
      <c r="N4144" t="s">
        <v>996</v>
      </c>
      <c r="O4144" t="s">
        <v>12</v>
      </c>
      <c r="P4144" t="s">
        <v>997</v>
      </c>
      <c r="R4144" s="109" t="str">
        <f>IF(OR(P4144="SB",Q4144="SB"),"SB",0)</f>
        <v>SB</v>
      </c>
      <c r="T4144" s="110">
        <v>10775</v>
      </c>
      <c r="U4144" t="s">
        <v>19633</v>
      </c>
      <c r="V4144" s="113" t="str">
        <f>IF(AND(I4144&gt;=10000,I4144&lt;=19900),"Praha",(IF(AND(I4144&gt;=25001,I4144&lt;=29501),"Středočeský kraj",(IF(AND(I4144&gt;=30100,I4144&lt;=34972),"Středočeský kraj",(IF(AND(I4144&gt;=35002,I4144&lt;=36271),"Karlovarský kraj",(IF(AND(I4144&gt;=37001,I4144&lt;=39201),"Jihočeský kraj",(IF(AND(I4144&gt;=39701,I4144&lt;=39901),"Jihočeský kraj",(IF(AND(I4144&gt;=39301,I4144&lt;=39601),"Kraj Vysočina",(IF(AND(I4144&gt;=58001,I4144&lt;=59501),"Kraj Vysočina",(IF(AND(I4144&gt;=67401,I4144&lt;=67602),"Kraj Vysočina",(IF(AND(I4144&gt;=40001,I4144&lt;=44101),"Ústecký kraj",(IF(AND(I4144&gt;=46001,I4144&lt;=47201),"Liberecký kraj",(IF(AND(I4144&gt;=51202,I4144&lt;=51401),"Liberecký kraj",(IF(AND(I4144&gt;=53002,I4144&lt;=53976),"Pardubický kraj",(IF(AND(I4144&gt;=56002,I4144&lt;=57201),"Pardubický kraj",(IF(AND(I4144&gt;=60200,I4144&lt;=67201),"Jihomoravský kraj",(IF(AND(I4144&gt;=67801,I4144&lt;=68501),"Jihomoravský kraj",(IF(AND(I4144&gt;=69002,I4144&lt;=69801),"Jihomoravský kraj",(IF(AND(I4144&gt;=68601,I4144&lt;=68801),"Zlínský kraj",(IF(AND(I4144&gt;=75501,I4144&lt;=76901),"Zlínský kraj",(IF(AND(I4144&gt;=70030,I4144&lt;=74901),"Moravskoslezský kraj",(IF(AND(I4144&gt;=75000,I4144&lt;=75368),"Olomoucký kraj",(IF(AND(I4144&gt;=77200,I4144&lt;=79862),"Olomoucký kraj",(IF(AND(I4144&gt;=50011,I4144&lt;=50301),"Královéhradecký kraj",(IF(AND(I4144&gt;=54301,I4144&lt;=54303),"Královéhradecký kraj","0")))))))))))))))))))))))))))))))))))))))))))))))</f>
        <v>Jihomoravský kraj</v>
      </c>
      <c r="AD4144" t="s">
        <v>998</v>
      </c>
      <c r="AE4144" t="s">
        <v>998</v>
      </c>
      <c r="AF4144" t="s">
        <v>998</v>
      </c>
      <c r="AG4144" s="107">
        <v>0</v>
      </c>
      <c r="AH4144" s="107">
        <v>0</v>
      </c>
      <c r="AI4144" s="107">
        <v>0</v>
      </c>
      <c r="AJ4144" t="s">
        <v>1012</v>
      </c>
    </row>
    <row r="4145" spans="1:37" x14ac:dyDescent="0.45">
      <c r="A4145" t="s">
        <v>5917</v>
      </c>
      <c r="B4145" t="s">
        <v>5916</v>
      </c>
      <c r="C4145" t="s">
        <v>1002</v>
      </c>
      <c r="D4145" t="s">
        <v>5918</v>
      </c>
      <c r="E4145" t="s">
        <v>992</v>
      </c>
      <c r="F4145" t="s">
        <v>5919</v>
      </c>
      <c r="G4145">
        <v>7</v>
      </c>
      <c r="H4145" t="s">
        <v>2404</v>
      </c>
      <c r="I4145">
        <v>69141</v>
      </c>
      <c r="J4145">
        <v>777200823</v>
      </c>
      <c r="K4145" t="s">
        <v>5920</v>
      </c>
      <c r="L4145" s="106">
        <v>32895</v>
      </c>
      <c r="M4145">
        <v>10588666</v>
      </c>
      <c r="N4145" t="s">
        <v>996</v>
      </c>
      <c r="O4145" t="s">
        <v>12</v>
      </c>
      <c r="P4145" t="s">
        <v>997</v>
      </c>
      <c r="R4145" s="109" t="str">
        <f>IF(OR(P4145="SB",Q4145="SB"),"SB",0)</f>
        <v>SB</v>
      </c>
      <c r="T4145" s="110">
        <v>50588</v>
      </c>
      <c r="U4145" t="s">
        <v>19633</v>
      </c>
      <c r="V4145" s="113" t="str">
        <f>IF(AND(I4145&gt;=10000,I4145&lt;=19900),"Praha",(IF(AND(I4145&gt;=25001,I4145&lt;=29501),"Středočeský kraj",(IF(AND(I4145&gt;=30100,I4145&lt;=34972),"Středočeský kraj",(IF(AND(I4145&gt;=35002,I4145&lt;=36271),"Karlovarský kraj",(IF(AND(I4145&gt;=37001,I4145&lt;=39201),"Jihočeský kraj",(IF(AND(I4145&gt;=39701,I4145&lt;=39901),"Jihočeský kraj",(IF(AND(I4145&gt;=39301,I4145&lt;=39601),"Kraj Vysočina",(IF(AND(I4145&gt;=58001,I4145&lt;=59501),"Kraj Vysočina",(IF(AND(I4145&gt;=67401,I4145&lt;=67602),"Kraj Vysočina",(IF(AND(I4145&gt;=40001,I4145&lt;=44101),"Ústecký kraj",(IF(AND(I4145&gt;=46001,I4145&lt;=47201),"Liberecký kraj",(IF(AND(I4145&gt;=51202,I4145&lt;=51401),"Liberecký kraj",(IF(AND(I4145&gt;=53002,I4145&lt;=53976),"Pardubický kraj",(IF(AND(I4145&gt;=56002,I4145&lt;=57201),"Pardubický kraj",(IF(AND(I4145&gt;=60200,I4145&lt;=67201),"Jihomoravský kraj",(IF(AND(I4145&gt;=67801,I4145&lt;=68501),"Jihomoravský kraj",(IF(AND(I4145&gt;=69002,I4145&lt;=69801),"Jihomoravský kraj",(IF(AND(I4145&gt;=68601,I4145&lt;=68801),"Zlínský kraj",(IF(AND(I4145&gt;=75501,I4145&lt;=76901),"Zlínský kraj",(IF(AND(I4145&gt;=70030,I4145&lt;=74901),"Moravskoslezský kraj",(IF(AND(I4145&gt;=75000,I4145&lt;=75368),"Olomoucký kraj",(IF(AND(I4145&gt;=77200,I4145&lt;=79862),"Olomoucký kraj",(IF(AND(I4145&gt;=50011,I4145&lt;=50301),"Královéhradecký kraj",(IF(AND(I4145&gt;=54301,I4145&lt;=54303),"Královéhradecký kraj","0")))))))))))))))))))))))))))))))))))))))))))))))</f>
        <v>Jihomoravský kraj</v>
      </c>
      <c r="AD4145" t="s">
        <v>998</v>
      </c>
      <c r="AE4145" t="s">
        <v>998</v>
      </c>
      <c r="AF4145" t="s">
        <v>998</v>
      </c>
      <c r="AG4145" s="107">
        <v>0</v>
      </c>
      <c r="AH4145" s="107">
        <v>0</v>
      </c>
      <c r="AI4145" s="107">
        <v>0</v>
      </c>
      <c r="AJ4145" t="s">
        <v>1012</v>
      </c>
    </row>
    <row r="4146" spans="1:37" x14ac:dyDescent="0.45">
      <c r="A4146" t="s">
        <v>3325</v>
      </c>
      <c r="B4146" t="s">
        <v>13525</v>
      </c>
      <c r="C4146" t="s">
        <v>1002</v>
      </c>
      <c r="D4146" t="s">
        <v>13526</v>
      </c>
      <c r="E4146" t="s">
        <v>992</v>
      </c>
      <c r="F4146" t="s">
        <v>13527</v>
      </c>
      <c r="G4146">
        <v>74</v>
      </c>
      <c r="H4146" t="s">
        <v>2404</v>
      </c>
      <c r="I4146">
        <v>69141</v>
      </c>
      <c r="K4146" t="s">
        <v>13528</v>
      </c>
      <c r="L4146" s="106">
        <v>37299</v>
      </c>
      <c r="M4146">
        <v>14609924</v>
      </c>
      <c r="N4146" t="s">
        <v>996</v>
      </c>
      <c r="O4146" t="s">
        <v>12</v>
      </c>
      <c r="P4146" t="s">
        <v>997</v>
      </c>
      <c r="R4146" s="109" t="str">
        <f>IF(OR(P4146="SB",Q4146="SB"),"SB",0)</f>
        <v>SB</v>
      </c>
      <c r="T4146" s="110" t="s">
        <v>998</v>
      </c>
      <c r="V4146" s="113" t="str">
        <f>IF(AND(I4146&gt;=10000,I4146&lt;=19900),"Praha",(IF(AND(I4146&gt;=25001,I4146&lt;=29501),"Středočeský kraj",(IF(AND(I4146&gt;=30100,I4146&lt;=34972),"Středočeský kraj",(IF(AND(I4146&gt;=35002,I4146&lt;=36271),"Karlovarský kraj",(IF(AND(I4146&gt;=37001,I4146&lt;=39201),"Jihočeský kraj",(IF(AND(I4146&gt;=39701,I4146&lt;=39901),"Jihočeský kraj",(IF(AND(I4146&gt;=39301,I4146&lt;=39601),"Kraj Vysočina",(IF(AND(I4146&gt;=58001,I4146&lt;=59501),"Kraj Vysočina",(IF(AND(I4146&gt;=67401,I4146&lt;=67602),"Kraj Vysočina",(IF(AND(I4146&gt;=40001,I4146&lt;=44101),"Ústecký kraj",(IF(AND(I4146&gt;=46001,I4146&lt;=47201),"Liberecký kraj",(IF(AND(I4146&gt;=51202,I4146&lt;=51401),"Liberecký kraj",(IF(AND(I4146&gt;=53002,I4146&lt;=53976),"Pardubický kraj",(IF(AND(I4146&gt;=56002,I4146&lt;=57201),"Pardubický kraj",(IF(AND(I4146&gt;=60200,I4146&lt;=67201),"Jihomoravský kraj",(IF(AND(I4146&gt;=67801,I4146&lt;=68501),"Jihomoravský kraj",(IF(AND(I4146&gt;=69002,I4146&lt;=69801),"Jihomoravský kraj",(IF(AND(I4146&gt;=68601,I4146&lt;=68801),"Zlínský kraj",(IF(AND(I4146&gt;=75501,I4146&lt;=76901),"Zlínský kraj",(IF(AND(I4146&gt;=70030,I4146&lt;=74901),"Moravskoslezský kraj",(IF(AND(I4146&gt;=75000,I4146&lt;=75368),"Olomoucký kraj",(IF(AND(I4146&gt;=77200,I4146&lt;=79862),"Olomoucký kraj",(IF(AND(I4146&gt;=50011,I4146&lt;=50301),"Královéhradecký kraj",(IF(AND(I4146&gt;=54301,I4146&lt;=54303),"Královéhradecký kraj","0")))))))))))))))))))))))))))))))))))))))))))))))</f>
        <v>Jihomoravský kraj</v>
      </c>
      <c r="AB4146" t="s">
        <v>998</v>
      </c>
      <c r="AD4146" t="s">
        <v>998</v>
      </c>
      <c r="AE4146" t="s">
        <v>998</v>
      </c>
      <c r="AF4146" t="s">
        <v>998</v>
      </c>
      <c r="AG4146" s="107">
        <v>300</v>
      </c>
      <c r="AH4146" s="107">
        <v>0</v>
      </c>
      <c r="AI4146" s="107">
        <v>0</v>
      </c>
      <c r="AJ4146" t="s">
        <v>999</v>
      </c>
      <c r="AK4146" s="106">
        <v>44924</v>
      </c>
    </row>
    <row r="4147" spans="1:37" x14ac:dyDescent="0.45">
      <c r="A4147" t="s">
        <v>1087</v>
      </c>
      <c r="B4147" t="s">
        <v>1598</v>
      </c>
      <c r="C4147" t="s">
        <v>990</v>
      </c>
      <c r="D4147" t="s">
        <v>1600</v>
      </c>
      <c r="E4147" t="s">
        <v>992</v>
      </c>
      <c r="F4147" t="s">
        <v>1601</v>
      </c>
      <c r="G4147">
        <v>804</v>
      </c>
      <c r="H4147" t="s">
        <v>1602</v>
      </c>
      <c r="I4147">
        <v>69145</v>
      </c>
      <c r="K4147" t="s">
        <v>1603</v>
      </c>
      <c r="L4147" s="106">
        <v>39510</v>
      </c>
      <c r="M4147">
        <v>14650037</v>
      </c>
      <c r="N4147" t="s">
        <v>996</v>
      </c>
      <c r="O4147" t="s">
        <v>12</v>
      </c>
      <c r="P4147" t="s">
        <v>997</v>
      </c>
      <c r="R4147" s="109" t="str">
        <f>IF(OR(P4147="SB",Q4147="SB"),"SB",0)</f>
        <v>SB</v>
      </c>
      <c r="T4147" s="110" t="s">
        <v>998</v>
      </c>
      <c r="V4147" s="113" t="str">
        <f>IF(AND(I4147&gt;=10000,I4147&lt;=19900),"Praha",(IF(AND(I4147&gt;=25001,I4147&lt;=29501),"Středočeský kraj",(IF(AND(I4147&gt;=30100,I4147&lt;=34972),"Středočeský kraj",(IF(AND(I4147&gt;=35002,I4147&lt;=36271),"Karlovarský kraj",(IF(AND(I4147&gt;=37001,I4147&lt;=39201),"Jihočeský kraj",(IF(AND(I4147&gt;=39701,I4147&lt;=39901),"Jihočeský kraj",(IF(AND(I4147&gt;=39301,I4147&lt;=39601),"Kraj Vysočina",(IF(AND(I4147&gt;=58001,I4147&lt;=59501),"Kraj Vysočina",(IF(AND(I4147&gt;=67401,I4147&lt;=67602),"Kraj Vysočina",(IF(AND(I4147&gt;=40001,I4147&lt;=44101),"Ústecký kraj",(IF(AND(I4147&gt;=46001,I4147&lt;=47201),"Liberecký kraj",(IF(AND(I4147&gt;=51202,I4147&lt;=51401),"Liberecký kraj",(IF(AND(I4147&gt;=53002,I4147&lt;=53976),"Pardubický kraj",(IF(AND(I4147&gt;=56002,I4147&lt;=57201),"Pardubický kraj",(IF(AND(I4147&gt;=60200,I4147&lt;=67201),"Jihomoravský kraj",(IF(AND(I4147&gt;=67801,I4147&lt;=68501),"Jihomoravský kraj",(IF(AND(I4147&gt;=69002,I4147&lt;=69801),"Jihomoravský kraj",(IF(AND(I4147&gt;=68601,I4147&lt;=68801),"Zlínský kraj",(IF(AND(I4147&gt;=75501,I4147&lt;=76901),"Zlínský kraj",(IF(AND(I4147&gt;=70030,I4147&lt;=74901),"Moravskoslezský kraj",(IF(AND(I4147&gt;=75000,I4147&lt;=75368),"Olomoucký kraj",(IF(AND(I4147&gt;=77200,I4147&lt;=79862),"Olomoucký kraj",(IF(AND(I4147&gt;=50011,I4147&lt;=50301),"Královéhradecký kraj",(IF(AND(I4147&gt;=54301,I4147&lt;=54303),"Královéhradecký kraj","0")))))))))))))))))))))))))))))))))))))))))))))))</f>
        <v>Jihomoravský kraj</v>
      </c>
      <c r="AB4147" t="s">
        <v>998</v>
      </c>
      <c r="AD4147" t="s">
        <v>998</v>
      </c>
      <c r="AE4147" t="s">
        <v>998</v>
      </c>
      <c r="AF4147" t="s">
        <v>998</v>
      </c>
      <c r="AG4147" s="107">
        <v>300</v>
      </c>
      <c r="AH4147" s="107">
        <v>0</v>
      </c>
      <c r="AI4147" s="107">
        <v>0</v>
      </c>
      <c r="AJ4147" t="s">
        <v>999</v>
      </c>
      <c r="AK4147" s="106">
        <v>44923</v>
      </c>
    </row>
    <row r="4148" spans="1:37" x14ac:dyDescent="0.45">
      <c r="A4148" t="s">
        <v>1363</v>
      </c>
      <c r="B4148" t="s">
        <v>17763</v>
      </c>
      <c r="C4148" t="s">
        <v>990</v>
      </c>
      <c r="D4148" t="s">
        <v>17764</v>
      </c>
      <c r="E4148" t="s">
        <v>992</v>
      </c>
      <c r="F4148" t="s">
        <v>17765</v>
      </c>
      <c r="G4148">
        <v>20</v>
      </c>
      <c r="H4148" t="s">
        <v>17766</v>
      </c>
      <c r="I4148">
        <v>69153</v>
      </c>
      <c r="K4148" t="s">
        <v>17767</v>
      </c>
      <c r="L4148" s="106">
        <v>40220</v>
      </c>
      <c r="M4148">
        <v>14582945</v>
      </c>
      <c r="N4148" t="s">
        <v>1144</v>
      </c>
      <c r="O4148" t="s">
        <v>12</v>
      </c>
      <c r="P4148" t="s">
        <v>997</v>
      </c>
      <c r="R4148" s="109" t="str">
        <f>IF(OR(P4148="SB",Q4148="SB"),"SB",0)</f>
        <v>SB</v>
      </c>
      <c r="T4148" s="110" t="s">
        <v>998</v>
      </c>
      <c r="V4148" s="113" t="str">
        <f>IF(AND(I4148&gt;=10000,I4148&lt;=19900),"Praha",(IF(AND(I4148&gt;=25001,I4148&lt;=29501),"Středočeský kraj",(IF(AND(I4148&gt;=30100,I4148&lt;=34972),"Středočeský kraj",(IF(AND(I4148&gt;=35002,I4148&lt;=36271),"Karlovarský kraj",(IF(AND(I4148&gt;=37001,I4148&lt;=39201),"Jihočeský kraj",(IF(AND(I4148&gt;=39701,I4148&lt;=39901),"Jihočeský kraj",(IF(AND(I4148&gt;=39301,I4148&lt;=39601),"Kraj Vysočina",(IF(AND(I4148&gt;=58001,I4148&lt;=59501),"Kraj Vysočina",(IF(AND(I4148&gt;=67401,I4148&lt;=67602),"Kraj Vysočina",(IF(AND(I4148&gt;=40001,I4148&lt;=44101),"Ústecký kraj",(IF(AND(I4148&gt;=46001,I4148&lt;=47201),"Liberecký kraj",(IF(AND(I4148&gt;=51202,I4148&lt;=51401),"Liberecký kraj",(IF(AND(I4148&gt;=53002,I4148&lt;=53976),"Pardubický kraj",(IF(AND(I4148&gt;=56002,I4148&lt;=57201),"Pardubický kraj",(IF(AND(I4148&gt;=60200,I4148&lt;=67201),"Jihomoravský kraj",(IF(AND(I4148&gt;=67801,I4148&lt;=68501),"Jihomoravský kraj",(IF(AND(I4148&gt;=69002,I4148&lt;=69801),"Jihomoravský kraj",(IF(AND(I4148&gt;=68601,I4148&lt;=68801),"Zlínský kraj",(IF(AND(I4148&gt;=75501,I4148&lt;=76901),"Zlínský kraj",(IF(AND(I4148&gt;=70030,I4148&lt;=74901),"Moravskoslezský kraj",(IF(AND(I4148&gt;=75000,I4148&lt;=75368),"Olomoucký kraj",(IF(AND(I4148&gt;=77200,I4148&lt;=79862),"Olomoucký kraj",(IF(AND(I4148&gt;=50011,I4148&lt;=50301),"Královéhradecký kraj",(IF(AND(I4148&gt;=54301,I4148&lt;=54303),"Královéhradecký kraj","0")))))))))))))))))))))))))))))))))))))))))))))))</f>
        <v>Jihomoravský kraj</v>
      </c>
      <c r="AB4148" t="s">
        <v>998</v>
      </c>
      <c r="AD4148" t="s">
        <v>998</v>
      </c>
      <c r="AE4148" t="s">
        <v>998</v>
      </c>
      <c r="AF4148" t="s">
        <v>998</v>
      </c>
      <c r="AG4148" s="107">
        <v>300</v>
      </c>
      <c r="AH4148" s="107">
        <v>0</v>
      </c>
      <c r="AI4148" s="107">
        <v>0</v>
      </c>
      <c r="AJ4148" t="s">
        <v>999</v>
      </c>
      <c r="AK4148" s="106">
        <v>44877</v>
      </c>
    </row>
    <row r="4149" spans="1:37" x14ac:dyDescent="0.45">
      <c r="A4149" t="s">
        <v>1694</v>
      </c>
      <c r="B4149" t="s">
        <v>12216</v>
      </c>
      <c r="C4149" t="s">
        <v>1002</v>
      </c>
      <c r="D4149" t="s">
        <v>12217</v>
      </c>
      <c r="E4149" t="s">
        <v>992</v>
      </c>
      <c r="F4149" t="s">
        <v>4397</v>
      </c>
      <c r="G4149">
        <v>1016</v>
      </c>
      <c r="H4149" t="s">
        <v>10383</v>
      </c>
      <c r="I4149">
        <v>69154</v>
      </c>
      <c r="K4149" t="s">
        <v>12218</v>
      </c>
      <c r="L4149" s="106">
        <v>38269</v>
      </c>
      <c r="M4149">
        <v>14737943</v>
      </c>
      <c r="N4149" t="s">
        <v>996</v>
      </c>
      <c r="O4149" t="s">
        <v>12</v>
      </c>
      <c r="P4149" t="s">
        <v>997</v>
      </c>
      <c r="R4149" s="109" t="str">
        <f>IF(OR(P4149="SB",Q4149="SB"),"SB",0)</f>
        <v>SB</v>
      </c>
      <c r="T4149" s="110" t="s">
        <v>998</v>
      </c>
      <c r="V4149" s="113" t="str">
        <f>IF(AND(I4149&gt;=10000,I4149&lt;=19900),"Praha",(IF(AND(I4149&gt;=25001,I4149&lt;=29501),"Středočeský kraj",(IF(AND(I4149&gt;=30100,I4149&lt;=34972),"Středočeský kraj",(IF(AND(I4149&gt;=35002,I4149&lt;=36271),"Karlovarský kraj",(IF(AND(I4149&gt;=37001,I4149&lt;=39201),"Jihočeský kraj",(IF(AND(I4149&gt;=39701,I4149&lt;=39901),"Jihočeský kraj",(IF(AND(I4149&gt;=39301,I4149&lt;=39601),"Kraj Vysočina",(IF(AND(I4149&gt;=58001,I4149&lt;=59501),"Kraj Vysočina",(IF(AND(I4149&gt;=67401,I4149&lt;=67602),"Kraj Vysočina",(IF(AND(I4149&gt;=40001,I4149&lt;=44101),"Ústecký kraj",(IF(AND(I4149&gt;=46001,I4149&lt;=47201),"Liberecký kraj",(IF(AND(I4149&gt;=51202,I4149&lt;=51401),"Liberecký kraj",(IF(AND(I4149&gt;=53002,I4149&lt;=53976),"Pardubický kraj",(IF(AND(I4149&gt;=56002,I4149&lt;=57201),"Pardubický kraj",(IF(AND(I4149&gt;=60200,I4149&lt;=67201),"Jihomoravský kraj",(IF(AND(I4149&gt;=67801,I4149&lt;=68501),"Jihomoravský kraj",(IF(AND(I4149&gt;=69002,I4149&lt;=69801),"Jihomoravský kraj",(IF(AND(I4149&gt;=68601,I4149&lt;=68801),"Zlínský kraj",(IF(AND(I4149&gt;=75501,I4149&lt;=76901),"Zlínský kraj",(IF(AND(I4149&gt;=70030,I4149&lt;=74901),"Moravskoslezský kraj",(IF(AND(I4149&gt;=75000,I4149&lt;=75368),"Olomoucký kraj",(IF(AND(I4149&gt;=77200,I4149&lt;=79862),"Olomoucký kraj",(IF(AND(I4149&gt;=50011,I4149&lt;=50301),"Královéhradecký kraj",(IF(AND(I4149&gt;=54301,I4149&lt;=54303),"Královéhradecký kraj","0")))))))))))))))))))))))))))))))))))))))))))))))</f>
        <v>Jihomoravský kraj</v>
      </c>
      <c r="AB4149" t="s">
        <v>998</v>
      </c>
      <c r="AD4149" t="s">
        <v>998</v>
      </c>
      <c r="AE4149" t="s">
        <v>998</v>
      </c>
      <c r="AF4149" t="s">
        <v>998</v>
      </c>
      <c r="AG4149" s="107">
        <v>300</v>
      </c>
      <c r="AH4149" s="107">
        <v>0</v>
      </c>
      <c r="AI4149" s="107">
        <v>0</v>
      </c>
      <c r="AJ4149" t="s">
        <v>999</v>
      </c>
      <c r="AK4149" s="106">
        <v>44924</v>
      </c>
    </row>
    <row r="4150" spans="1:37" x14ac:dyDescent="0.45">
      <c r="A4150" t="s">
        <v>1099</v>
      </c>
      <c r="B4150" t="s">
        <v>10380</v>
      </c>
      <c r="C4150" t="s">
        <v>1002</v>
      </c>
      <c r="D4150" t="s">
        <v>10381</v>
      </c>
      <c r="E4150" t="s">
        <v>992</v>
      </c>
      <c r="F4150" t="s">
        <v>10382</v>
      </c>
      <c r="G4150">
        <v>871</v>
      </c>
      <c r="H4150" t="s">
        <v>10383</v>
      </c>
      <c r="I4150">
        <v>69155</v>
      </c>
      <c r="K4150" t="s">
        <v>10384</v>
      </c>
      <c r="L4150" s="106">
        <v>40422</v>
      </c>
      <c r="M4150">
        <v>14613863</v>
      </c>
      <c r="N4150" t="s">
        <v>996</v>
      </c>
      <c r="O4150" t="s">
        <v>12</v>
      </c>
      <c r="P4150" t="s">
        <v>997</v>
      </c>
      <c r="R4150" s="109" t="str">
        <f>IF(OR(P4150="SB",Q4150="SB"),"SB",0)</f>
        <v>SB</v>
      </c>
      <c r="T4150" s="110" t="s">
        <v>998</v>
      </c>
      <c r="V4150" s="113" t="str">
        <f>IF(AND(I4150&gt;=10000,I4150&lt;=19900),"Praha",(IF(AND(I4150&gt;=25001,I4150&lt;=29501),"Středočeský kraj",(IF(AND(I4150&gt;=30100,I4150&lt;=34972),"Středočeský kraj",(IF(AND(I4150&gt;=35002,I4150&lt;=36271),"Karlovarský kraj",(IF(AND(I4150&gt;=37001,I4150&lt;=39201),"Jihočeský kraj",(IF(AND(I4150&gt;=39701,I4150&lt;=39901),"Jihočeský kraj",(IF(AND(I4150&gt;=39301,I4150&lt;=39601),"Kraj Vysočina",(IF(AND(I4150&gt;=58001,I4150&lt;=59501),"Kraj Vysočina",(IF(AND(I4150&gt;=67401,I4150&lt;=67602),"Kraj Vysočina",(IF(AND(I4150&gt;=40001,I4150&lt;=44101),"Ústecký kraj",(IF(AND(I4150&gt;=46001,I4150&lt;=47201),"Liberecký kraj",(IF(AND(I4150&gt;=51202,I4150&lt;=51401),"Liberecký kraj",(IF(AND(I4150&gt;=53002,I4150&lt;=53976),"Pardubický kraj",(IF(AND(I4150&gt;=56002,I4150&lt;=57201),"Pardubický kraj",(IF(AND(I4150&gt;=60200,I4150&lt;=67201),"Jihomoravský kraj",(IF(AND(I4150&gt;=67801,I4150&lt;=68501),"Jihomoravský kraj",(IF(AND(I4150&gt;=69002,I4150&lt;=69801),"Jihomoravský kraj",(IF(AND(I4150&gt;=68601,I4150&lt;=68801),"Zlínský kraj",(IF(AND(I4150&gt;=75501,I4150&lt;=76901),"Zlínský kraj",(IF(AND(I4150&gt;=70030,I4150&lt;=74901),"Moravskoslezský kraj",(IF(AND(I4150&gt;=75000,I4150&lt;=75368),"Olomoucký kraj",(IF(AND(I4150&gt;=77200,I4150&lt;=79862),"Olomoucký kraj",(IF(AND(I4150&gt;=50011,I4150&lt;=50301),"Královéhradecký kraj",(IF(AND(I4150&gt;=54301,I4150&lt;=54303),"Královéhradecký kraj","0")))))))))))))))))))))))))))))))))))))))))))))))</f>
        <v>Jihomoravský kraj</v>
      </c>
      <c r="AB4150" t="s">
        <v>998</v>
      </c>
      <c r="AD4150" t="s">
        <v>998</v>
      </c>
      <c r="AE4150" t="s">
        <v>998</v>
      </c>
      <c r="AF4150" t="s">
        <v>998</v>
      </c>
      <c r="AG4150" s="107">
        <v>300</v>
      </c>
      <c r="AH4150" s="107">
        <v>0</v>
      </c>
      <c r="AI4150" s="107">
        <v>0</v>
      </c>
      <c r="AJ4150" t="s">
        <v>999</v>
      </c>
      <c r="AK4150" s="106">
        <v>44923</v>
      </c>
    </row>
    <row r="4151" spans="1:37" x14ac:dyDescent="0.45">
      <c r="A4151" t="s">
        <v>1216</v>
      </c>
      <c r="B4151" t="s">
        <v>10380</v>
      </c>
      <c r="C4151" t="s">
        <v>1002</v>
      </c>
      <c r="D4151" t="s">
        <v>10385</v>
      </c>
      <c r="E4151" t="s">
        <v>992</v>
      </c>
      <c r="F4151" t="s">
        <v>10382</v>
      </c>
      <c r="G4151">
        <v>871</v>
      </c>
      <c r="H4151" t="s">
        <v>10383</v>
      </c>
      <c r="I4151">
        <v>69155</v>
      </c>
      <c r="K4151" t="s">
        <v>10386</v>
      </c>
      <c r="L4151" s="106">
        <v>39730</v>
      </c>
      <c r="M4151">
        <v>14613964</v>
      </c>
      <c r="N4151" t="s">
        <v>996</v>
      </c>
      <c r="O4151" t="s">
        <v>12</v>
      </c>
      <c r="P4151" t="s">
        <v>997</v>
      </c>
      <c r="R4151" s="109" t="str">
        <f>IF(OR(P4151="SB",Q4151="SB"),"SB",0)</f>
        <v>SB</v>
      </c>
      <c r="T4151" s="110" t="s">
        <v>998</v>
      </c>
      <c r="V4151" s="113" t="str">
        <f>IF(AND(I4151&gt;=10000,I4151&lt;=19900),"Praha",(IF(AND(I4151&gt;=25001,I4151&lt;=29501),"Středočeský kraj",(IF(AND(I4151&gt;=30100,I4151&lt;=34972),"Středočeský kraj",(IF(AND(I4151&gt;=35002,I4151&lt;=36271),"Karlovarský kraj",(IF(AND(I4151&gt;=37001,I4151&lt;=39201),"Jihočeský kraj",(IF(AND(I4151&gt;=39701,I4151&lt;=39901),"Jihočeský kraj",(IF(AND(I4151&gt;=39301,I4151&lt;=39601),"Kraj Vysočina",(IF(AND(I4151&gt;=58001,I4151&lt;=59501),"Kraj Vysočina",(IF(AND(I4151&gt;=67401,I4151&lt;=67602),"Kraj Vysočina",(IF(AND(I4151&gt;=40001,I4151&lt;=44101),"Ústecký kraj",(IF(AND(I4151&gt;=46001,I4151&lt;=47201),"Liberecký kraj",(IF(AND(I4151&gt;=51202,I4151&lt;=51401),"Liberecký kraj",(IF(AND(I4151&gt;=53002,I4151&lt;=53976),"Pardubický kraj",(IF(AND(I4151&gt;=56002,I4151&lt;=57201),"Pardubický kraj",(IF(AND(I4151&gt;=60200,I4151&lt;=67201),"Jihomoravský kraj",(IF(AND(I4151&gt;=67801,I4151&lt;=68501),"Jihomoravský kraj",(IF(AND(I4151&gt;=69002,I4151&lt;=69801),"Jihomoravský kraj",(IF(AND(I4151&gt;=68601,I4151&lt;=68801),"Zlínský kraj",(IF(AND(I4151&gt;=75501,I4151&lt;=76901),"Zlínský kraj",(IF(AND(I4151&gt;=70030,I4151&lt;=74901),"Moravskoslezský kraj",(IF(AND(I4151&gt;=75000,I4151&lt;=75368),"Olomoucký kraj",(IF(AND(I4151&gt;=77200,I4151&lt;=79862),"Olomoucký kraj",(IF(AND(I4151&gt;=50011,I4151&lt;=50301),"Královéhradecký kraj",(IF(AND(I4151&gt;=54301,I4151&lt;=54303),"Královéhradecký kraj","0")))))))))))))))))))))))))))))))))))))))))))))))</f>
        <v>Jihomoravský kraj</v>
      </c>
      <c r="AB4151" t="s">
        <v>998</v>
      </c>
      <c r="AD4151" t="s">
        <v>998</v>
      </c>
      <c r="AE4151" t="s">
        <v>998</v>
      </c>
      <c r="AF4151" t="s">
        <v>998</v>
      </c>
      <c r="AG4151" s="107">
        <v>300</v>
      </c>
      <c r="AH4151" s="107">
        <v>0</v>
      </c>
      <c r="AI4151" s="107">
        <v>0</v>
      </c>
      <c r="AJ4151" t="s">
        <v>999</v>
      </c>
      <c r="AK4151" s="106">
        <v>44923</v>
      </c>
    </row>
    <row r="4152" spans="1:37" x14ac:dyDescent="0.45">
      <c r="A4152" t="s">
        <v>1084</v>
      </c>
      <c r="B4152" t="s">
        <v>15027</v>
      </c>
      <c r="C4152" t="s">
        <v>990</v>
      </c>
      <c r="D4152" t="s">
        <v>15028</v>
      </c>
      <c r="E4152" t="s">
        <v>992</v>
      </c>
      <c r="F4152" t="s">
        <v>15029</v>
      </c>
      <c r="G4152">
        <v>359</v>
      </c>
      <c r="H4152" t="s">
        <v>15029</v>
      </c>
      <c r="I4152">
        <v>69162</v>
      </c>
      <c r="K4152" t="s">
        <v>15030</v>
      </c>
      <c r="L4152" s="106">
        <v>38202</v>
      </c>
      <c r="M4152">
        <v>14615580</v>
      </c>
      <c r="N4152" t="s">
        <v>996</v>
      </c>
      <c r="O4152" t="s">
        <v>12</v>
      </c>
      <c r="P4152" t="s">
        <v>997</v>
      </c>
      <c r="R4152" s="109" t="str">
        <f>IF(OR(P4152="SB",Q4152="SB"),"SB",0)</f>
        <v>SB</v>
      </c>
      <c r="T4152" s="110" t="s">
        <v>998</v>
      </c>
      <c r="V4152" s="113" t="str">
        <f>IF(AND(I4152&gt;=10000,I4152&lt;=19900),"Praha",(IF(AND(I4152&gt;=25001,I4152&lt;=29501),"Středočeský kraj",(IF(AND(I4152&gt;=30100,I4152&lt;=34972),"Středočeský kraj",(IF(AND(I4152&gt;=35002,I4152&lt;=36271),"Karlovarský kraj",(IF(AND(I4152&gt;=37001,I4152&lt;=39201),"Jihočeský kraj",(IF(AND(I4152&gt;=39701,I4152&lt;=39901),"Jihočeský kraj",(IF(AND(I4152&gt;=39301,I4152&lt;=39601),"Kraj Vysočina",(IF(AND(I4152&gt;=58001,I4152&lt;=59501),"Kraj Vysočina",(IF(AND(I4152&gt;=67401,I4152&lt;=67602),"Kraj Vysočina",(IF(AND(I4152&gt;=40001,I4152&lt;=44101),"Ústecký kraj",(IF(AND(I4152&gt;=46001,I4152&lt;=47201),"Liberecký kraj",(IF(AND(I4152&gt;=51202,I4152&lt;=51401),"Liberecký kraj",(IF(AND(I4152&gt;=53002,I4152&lt;=53976),"Pardubický kraj",(IF(AND(I4152&gt;=56002,I4152&lt;=57201),"Pardubický kraj",(IF(AND(I4152&gt;=60200,I4152&lt;=67201),"Jihomoravský kraj",(IF(AND(I4152&gt;=67801,I4152&lt;=68501),"Jihomoravský kraj",(IF(AND(I4152&gt;=69002,I4152&lt;=69801),"Jihomoravský kraj",(IF(AND(I4152&gt;=68601,I4152&lt;=68801),"Zlínský kraj",(IF(AND(I4152&gt;=75501,I4152&lt;=76901),"Zlínský kraj",(IF(AND(I4152&gt;=70030,I4152&lt;=74901),"Moravskoslezský kraj",(IF(AND(I4152&gt;=75000,I4152&lt;=75368),"Olomoucký kraj",(IF(AND(I4152&gt;=77200,I4152&lt;=79862),"Olomoucký kraj",(IF(AND(I4152&gt;=50011,I4152&lt;=50301),"Královéhradecký kraj",(IF(AND(I4152&gt;=54301,I4152&lt;=54303),"Královéhradecký kraj","0")))))))))))))))))))))))))))))))))))))))))))))))</f>
        <v>Jihomoravský kraj</v>
      </c>
      <c r="AB4152" t="s">
        <v>998</v>
      </c>
      <c r="AD4152" t="s">
        <v>998</v>
      </c>
      <c r="AE4152" t="s">
        <v>998</v>
      </c>
      <c r="AF4152" t="s">
        <v>998</v>
      </c>
      <c r="AG4152" s="107">
        <v>300</v>
      </c>
      <c r="AH4152" s="107">
        <v>0</v>
      </c>
      <c r="AI4152" s="107">
        <v>0</v>
      </c>
      <c r="AJ4152" t="s">
        <v>999</v>
      </c>
      <c r="AK4152" s="106">
        <v>44924</v>
      </c>
    </row>
    <row r="4153" spans="1:37" x14ac:dyDescent="0.45">
      <c r="A4153" t="s">
        <v>1264</v>
      </c>
      <c r="B4153" t="s">
        <v>4596</v>
      </c>
      <c r="C4153" t="s">
        <v>1002</v>
      </c>
      <c r="D4153" t="s">
        <v>4599</v>
      </c>
      <c r="E4153" t="s">
        <v>992</v>
      </c>
      <c r="F4153" t="s">
        <v>4600</v>
      </c>
      <c r="G4153">
        <v>489</v>
      </c>
      <c r="H4153" t="s">
        <v>4601</v>
      </c>
      <c r="I4153">
        <v>69163</v>
      </c>
      <c r="K4153" t="s">
        <v>4602</v>
      </c>
      <c r="L4153" s="106">
        <v>34406</v>
      </c>
      <c r="M4153">
        <v>10898965</v>
      </c>
      <c r="N4153" t="s">
        <v>996</v>
      </c>
      <c r="O4153" t="s">
        <v>12</v>
      </c>
      <c r="P4153" t="s">
        <v>997</v>
      </c>
      <c r="R4153" s="109" t="str">
        <f>IF(OR(P4153="SB",Q4153="SB"),"SB",0)</f>
        <v>SB</v>
      </c>
      <c r="T4153" s="110">
        <v>51531</v>
      </c>
      <c r="U4153" t="s">
        <v>19633</v>
      </c>
      <c r="V4153" s="113" t="str">
        <f>IF(AND(I4153&gt;=10000,I4153&lt;=19900),"Praha",(IF(AND(I4153&gt;=25001,I4153&lt;=29501),"Středočeský kraj",(IF(AND(I4153&gt;=30100,I4153&lt;=34972),"Středočeský kraj",(IF(AND(I4153&gt;=35002,I4153&lt;=36271),"Karlovarský kraj",(IF(AND(I4153&gt;=37001,I4153&lt;=39201),"Jihočeský kraj",(IF(AND(I4153&gt;=39701,I4153&lt;=39901),"Jihočeský kraj",(IF(AND(I4153&gt;=39301,I4153&lt;=39601),"Kraj Vysočina",(IF(AND(I4153&gt;=58001,I4153&lt;=59501),"Kraj Vysočina",(IF(AND(I4153&gt;=67401,I4153&lt;=67602),"Kraj Vysočina",(IF(AND(I4153&gt;=40001,I4153&lt;=44101),"Ústecký kraj",(IF(AND(I4153&gt;=46001,I4153&lt;=47201),"Liberecký kraj",(IF(AND(I4153&gt;=51202,I4153&lt;=51401),"Liberecký kraj",(IF(AND(I4153&gt;=53002,I4153&lt;=53976),"Pardubický kraj",(IF(AND(I4153&gt;=56002,I4153&lt;=57201),"Pardubický kraj",(IF(AND(I4153&gt;=60200,I4153&lt;=67201),"Jihomoravský kraj",(IF(AND(I4153&gt;=67801,I4153&lt;=68501),"Jihomoravský kraj",(IF(AND(I4153&gt;=69002,I4153&lt;=69801),"Jihomoravský kraj",(IF(AND(I4153&gt;=68601,I4153&lt;=68801),"Zlínský kraj",(IF(AND(I4153&gt;=75501,I4153&lt;=76901),"Zlínský kraj",(IF(AND(I4153&gt;=70030,I4153&lt;=74901),"Moravskoslezský kraj",(IF(AND(I4153&gt;=75000,I4153&lt;=75368),"Olomoucký kraj",(IF(AND(I4153&gt;=77200,I4153&lt;=79862),"Olomoucký kraj",(IF(AND(I4153&gt;=50011,I4153&lt;=50301),"Královéhradecký kraj",(IF(AND(I4153&gt;=54301,I4153&lt;=54303),"Královéhradecký kraj","0")))))))))))))))))))))))))))))))))))))))))))))))</f>
        <v>Jihomoravský kraj</v>
      </c>
      <c r="AD4153" t="s">
        <v>998</v>
      </c>
      <c r="AE4153" t="s">
        <v>998</v>
      </c>
      <c r="AF4153" t="s">
        <v>998</v>
      </c>
      <c r="AG4153" s="107">
        <v>0</v>
      </c>
      <c r="AH4153" s="107">
        <v>0</v>
      </c>
      <c r="AI4153" s="107">
        <v>0</v>
      </c>
      <c r="AJ4153" t="s">
        <v>1012</v>
      </c>
    </row>
    <row r="4154" spans="1:37" x14ac:dyDescent="0.45">
      <c r="A4154" t="s">
        <v>1037</v>
      </c>
      <c r="B4154" t="s">
        <v>16239</v>
      </c>
      <c r="C4154" t="s">
        <v>990</v>
      </c>
      <c r="D4154" t="s">
        <v>16240</v>
      </c>
      <c r="E4154" t="s">
        <v>992</v>
      </c>
      <c r="F4154" t="s">
        <v>16241</v>
      </c>
      <c r="G4154">
        <v>191</v>
      </c>
      <c r="H4154" t="s">
        <v>8794</v>
      </c>
      <c r="I4154">
        <v>69164</v>
      </c>
      <c r="K4154" t="s">
        <v>16242</v>
      </c>
      <c r="L4154" s="106">
        <v>31699</v>
      </c>
      <c r="M4154">
        <v>11491372</v>
      </c>
      <c r="N4154" t="s">
        <v>996</v>
      </c>
      <c r="O4154" t="s">
        <v>12</v>
      </c>
      <c r="P4154" t="s">
        <v>997</v>
      </c>
      <c r="R4154" s="109" t="str">
        <f>IF(OR(P4154="SB",Q4154="SB"),"SB",0)</f>
        <v>SB</v>
      </c>
      <c r="T4154" s="110">
        <v>12919</v>
      </c>
      <c r="U4154" t="s">
        <v>19633</v>
      </c>
      <c r="V4154" s="113" t="str">
        <f>IF(AND(I4154&gt;=10000,I4154&lt;=19900),"Praha",(IF(AND(I4154&gt;=25001,I4154&lt;=29501),"Středočeský kraj",(IF(AND(I4154&gt;=30100,I4154&lt;=34972),"Středočeský kraj",(IF(AND(I4154&gt;=35002,I4154&lt;=36271),"Karlovarský kraj",(IF(AND(I4154&gt;=37001,I4154&lt;=39201),"Jihočeský kraj",(IF(AND(I4154&gt;=39701,I4154&lt;=39901),"Jihočeský kraj",(IF(AND(I4154&gt;=39301,I4154&lt;=39601),"Kraj Vysočina",(IF(AND(I4154&gt;=58001,I4154&lt;=59501),"Kraj Vysočina",(IF(AND(I4154&gt;=67401,I4154&lt;=67602),"Kraj Vysočina",(IF(AND(I4154&gt;=40001,I4154&lt;=44101),"Ústecký kraj",(IF(AND(I4154&gt;=46001,I4154&lt;=47201),"Liberecký kraj",(IF(AND(I4154&gt;=51202,I4154&lt;=51401),"Liberecký kraj",(IF(AND(I4154&gt;=53002,I4154&lt;=53976),"Pardubický kraj",(IF(AND(I4154&gt;=56002,I4154&lt;=57201),"Pardubický kraj",(IF(AND(I4154&gt;=60200,I4154&lt;=67201),"Jihomoravský kraj",(IF(AND(I4154&gt;=67801,I4154&lt;=68501),"Jihomoravský kraj",(IF(AND(I4154&gt;=69002,I4154&lt;=69801),"Jihomoravský kraj",(IF(AND(I4154&gt;=68601,I4154&lt;=68801),"Zlínský kraj",(IF(AND(I4154&gt;=75501,I4154&lt;=76901),"Zlínský kraj",(IF(AND(I4154&gt;=70030,I4154&lt;=74901),"Moravskoslezský kraj",(IF(AND(I4154&gt;=75000,I4154&lt;=75368),"Olomoucký kraj",(IF(AND(I4154&gt;=77200,I4154&lt;=79862),"Olomoucký kraj",(IF(AND(I4154&gt;=50011,I4154&lt;=50301),"Královéhradecký kraj",(IF(AND(I4154&gt;=54301,I4154&lt;=54303),"Královéhradecký kraj","0")))))))))))))))))))))))))))))))))))))))))))))))</f>
        <v>Jihomoravský kraj</v>
      </c>
      <c r="AD4154" t="s">
        <v>998</v>
      </c>
      <c r="AE4154" t="s">
        <v>998</v>
      </c>
      <c r="AF4154" t="s">
        <v>998</v>
      </c>
      <c r="AG4154" s="107">
        <v>0</v>
      </c>
      <c r="AH4154" s="107">
        <v>0</v>
      </c>
      <c r="AI4154" s="107">
        <v>0</v>
      </c>
      <c r="AJ4154" t="s">
        <v>1012</v>
      </c>
    </row>
    <row r="4155" spans="1:37" x14ac:dyDescent="0.45">
      <c r="A4155" t="s">
        <v>1421</v>
      </c>
      <c r="B4155" t="s">
        <v>13136</v>
      </c>
      <c r="C4155" t="s">
        <v>1002</v>
      </c>
      <c r="D4155" t="s">
        <v>13157</v>
      </c>
      <c r="E4155" t="s">
        <v>992</v>
      </c>
      <c r="F4155" t="s">
        <v>1525</v>
      </c>
      <c r="G4155">
        <v>351</v>
      </c>
      <c r="H4155" t="s">
        <v>8794</v>
      </c>
      <c r="I4155">
        <v>69164</v>
      </c>
      <c r="K4155" t="s">
        <v>13158</v>
      </c>
      <c r="L4155" s="106">
        <v>33490</v>
      </c>
      <c r="M4155">
        <v>14646906</v>
      </c>
      <c r="N4155" t="s">
        <v>996</v>
      </c>
      <c r="O4155" t="s">
        <v>12</v>
      </c>
      <c r="P4155" t="s">
        <v>997</v>
      </c>
      <c r="R4155" s="109" t="str">
        <f>IF(OR(P4155="SB",Q4155="SB"),"SB",0)</f>
        <v>SB</v>
      </c>
      <c r="T4155" s="110" t="s">
        <v>998</v>
      </c>
      <c r="V4155" s="113" t="str">
        <f>IF(AND(I4155&gt;=10000,I4155&lt;=19900),"Praha",(IF(AND(I4155&gt;=25001,I4155&lt;=29501),"Středočeský kraj",(IF(AND(I4155&gt;=30100,I4155&lt;=34972),"Středočeský kraj",(IF(AND(I4155&gt;=35002,I4155&lt;=36271),"Karlovarský kraj",(IF(AND(I4155&gt;=37001,I4155&lt;=39201),"Jihočeský kraj",(IF(AND(I4155&gt;=39701,I4155&lt;=39901),"Jihočeský kraj",(IF(AND(I4155&gt;=39301,I4155&lt;=39601),"Kraj Vysočina",(IF(AND(I4155&gt;=58001,I4155&lt;=59501),"Kraj Vysočina",(IF(AND(I4155&gt;=67401,I4155&lt;=67602),"Kraj Vysočina",(IF(AND(I4155&gt;=40001,I4155&lt;=44101),"Ústecký kraj",(IF(AND(I4155&gt;=46001,I4155&lt;=47201),"Liberecký kraj",(IF(AND(I4155&gt;=51202,I4155&lt;=51401),"Liberecký kraj",(IF(AND(I4155&gt;=53002,I4155&lt;=53976),"Pardubický kraj",(IF(AND(I4155&gt;=56002,I4155&lt;=57201),"Pardubický kraj",(IF(AND(I4155&gt;=60200,I4155&lt;=67201),"Jihomoravský kraj",(IF(AND(I4155&gt;=67801,I4155&lt;=68501),"Jihomoravský kraj",(IF(AND(I4155&gt;=69002,I4155&lt;=69801),"Jihomoravský kraj",(IF(AND(I4155&gt;=68601,I4155&lt;=68801),"Zlínský kraj",(IF(AND(I4155&gt;=75501,I4155&lt;=76901),"Zlínský kraj",(IF(AND(I4155&gt;=70030,I4155&lt;=74901),"Moravskoslezský kraj",(IF(AND(I4155&gt;=75000,I4155&lt;=75368),"Olomoucký kraj",(IF(AND(I4155&gt;=77200,I4155&lt;=79862),"Olomoucký kraj",(IF(AND(I4155&gt;=50011,I4155&lt;=50301),"Královéhradecký kraj",(IF(AND(I4155&gt;=54301,I4155&lt;=54303),"Královéhradecký kraj","0")))))))))))))))))))))))))))))))))))))))))))))))</f>
        <v>Jihomoravský kraj</v>
      </c>
      <c r="AB4155" t="s">
        <v>998</v>
      </c>
      <c r="AD4155" t="s">
        <v>998</v>
      </c>
      <c r="AE4155" t="s">
        <v>998</v>
      </c>
      <c r="AF4155" t="s">
        <v>998</v>
      </c>
      <c r="AG4155" s="107">
        <v>0</v>
      </c>
      <c r="AH4155" s="107">
        <v>0</v>
      </c>
      <c r="AI4155" s="107">
        <v>0</v>
      </c>
      <c r="AJ4155" t="s">
        <v>1012</v>
      </c>
    </row>
    <row r="4156" spans="1:37" x14ac:dyDescent="0.45">
      <c r="A4156" t="s">
        <v>1079</v>
      </c>
      <c r="B4156" t="s">
        <v>5015</v>
      </c>
      <c r="C4156" t="s">
        <v>990</v>
      </c>
      <c r="D4156" t="s">
        <v>5016</v>
      </c>
      <c r="E4156" t="s">
        <v>992</v>
      </c>
      <c r="F4156" t="s">
        <v>5017</v>
      </c>
      <c r="G4156">
        <v>38</v>
      </c>
      <c r="H4156" t="s">
        <v>5018</v>
      </c>
      <c r="I4156">
        <v>69172</v>
      </c>
      <c r="K4156" t="s">
        <v>5019</v>
      </c>
      <c r="L4156" s="106">
        <v>38594</v>
      </c>
      <c r="M4156">
        <v>14638317</v>
      </c>
      <c r="N4156" t="s">
        <v>996</v>
      </c>
      <c r="O4156" t="s">
        <v>12</v>
      </c>
      <c r="P4156" t="s">
        <v>997</v>
      </c>
      <c r="R4156" s="109" t="str">
        <f>IF(OR(P4156="SB",Q4156="SB"),"SB",0)</f>
        <v>SB</v>
      </c>
      <c r="T4156" s="110" t="s">
        <v>998</v>
      </c>
      <c r="V4156" s="113" t="str">
        <f>IF(AND(I4156&gt;=10000,I4156&lt;=19900),"Praha",(IF(AND(I4156&gt;=25001,I4156&lt;=29501),"Středočeský kraj",(IF(AND(I4156&gt;=30100,I4156&lt;=34972),"Středočeský kraj",(IF(AND(I4156&gt;=35002,I4156&lt;=36271),"Karlovarský kraj",(IF(AND(I4156&gt;=37001,I4156&lt;=39201),"Jihočeský kraj",(IF(AND(I4156&gt;=39701,I4156&lt;=39901),"Jihočeský kraj",(IF(AND(I4156&gt;=39301,I4156&lt;=39601),"Kraj Vysočina",(IF(AND(I4156&gt;=58001,I4156&lt;=59501),"Kraj Vysočina",(IF(AND(I4156&gt;=67401,I4156&lt;=67602),"Kraj Vysočina",(IF(AND(I4156&gt;=40001,I4156&lt;=44101),"Ústecký kraj",(IF(AND(I4156&gt;=46001,I4156&lt;=47201),"Liberecký kraj",(IF(AND(I4156&gt;=51202,I4156&lt;=51401),"Liberecký kraj",(IF(AND(I4156&gt;=53002,I4156&lt;=53976),"Pardubický kraj",(IF(AND(I4156&gt;=56002,I4156&lt;=57201),"Pardubický kraj",(IF(AND(I4156&gt;=60200,I4156&lt;=67201),"Jihomoravský kraj",(IF(AND(I4156&gt;=67801,I4156&lt;=68501),"Jihomoravský kraj",(IF(AND(I4156&gt;=69002,I4156&lt;=69801),"Jihomoravský kraj",(IF(AND(I4156&gt;=68601,I4156&lt;=68801),"Zlínský kraj",(IF(AND(I4156&gt;=75501,I4156&lt;=76901),"Zlínský kraj",(IF(AND(I4156&gt;=70030,I4156&lt;=74901),"Moravskoslezský kraj",(IF(AND(I4156&gt;=75000,I4156&lt;=75368),"Olomoucký kraj",(IF(AND(I4156&gt;=77200,I4156&lt;=79862),"Olomoucký kraj",(IF(AND(I4156&gt;=50011,I4156&lt;=50301),"Královéhradecký kraj",(IF(AND(I4156&gt;=54301,I4156&lt;=54303),"Královéhradecký kraj","0")))))))))))))))))))))))))))))))))))))))))))))))</f>
        <v>Jihomoravský kraj</v>
      </c>
      <c r="AB4156" t="s">
        <v>998</v>
      </c>
      <c r="AD4156" t="s">
        <v>998</v>
      </c>
      <c r="AE4156" t="s">
        <v>998</v>
      </c>
      <c r="AF4156" t="s">
        <v>998</v>
      </c>
      <c r="AG4156" s="107">
        <v>300</v>
      </c>
      <c r="AH4156" s="107">
        <v>0</v>
      </c>
      <c r="AI4156" s="107">
        <v>0</v>
      </c>
      <c r="AJ4156" t="s">
        <v>999</v>
      </c>
      <c r="AK4156" s="106">
        <v>44924</v>
      </c>
    </row>
    <row r="4157" spans="1:37" x14ac:dyDescent="0.45">
      <c r="A4157" t="s">
        <v>1395</v>
      </c>
      <c r="B4157" t="s">
        <v>18079</v>
      </c>
      <c r="C4157" t="s">
        <v>990</v>
      </c>
      <c r="D4157" t="s">
        <v>18080</v>
      </c>
      <c r="E4157" t="s">
        <v>992</v>
      </c>
      <c r="F4157" t="s">
        <v>18081</v>
      </c>
      <c r="G4157">
        <v>86</v>
      </c>
      <c r="H4157" t="s">
        <v>1005</v>
      </c>
      <c r="I4157">
        <v>69172</v>
      </c>
      <c r="K4157" t="s">
        <v>18082</v>
      </c>
      <c r="L4157" s="106">
        <v>29012</v>
      </c>
      <c r="M4157">
        <v>14655491</v>
      </c>
      <c r="N4157" t="s">
        <v>996</v>
      </c>
      <c r="O4157" t="s">
        <v>12</v>
      </c>
      <c r="P4157" t="s">
        <v>997</v>
      </c>
      <c r="R4157" s="109" t="str">
        <f>IF(OR(P4157="SB",Q4157="SB"),"SB",0)</f>
        <v>SB</v>
      </c>
      <c r="T4157" s="110" t="s">
        <v>998</v>
      </c>
      <c r="V4157" s="113" t="str">
        <f>IF(AND(I4157&gt;=10000,I4157&lt;=19900),"Praha",(IF(AND(I4157&gt;=25001,I4157&lt;=29501),"Středočeský kraj",(IF(AND(I4157&gt;=30100,I4157&lt;=34972),"Středočeský kraj",(IF(AND(I4157&gt;=35002,I4157&lt;=36271),"Karlovarský kraj",(IF(AND(I4157&gt;=37001,I4157&lt;=39201),"Jihočeský kraj",(IF(AND(I4157&gt;=39701,I4157&lt;=39901),"Jihočeský kraj",(IF(AND(I4157&gt;=39301,I4157&lt;=39601),"Kraj Vysočina",(IF(AND(I4157&gt;=58001,I4157&lt;=59501),"Kraj Vysočina",(IF(AND(I4157&gt;=67401,I4157&lt;=67602),"Kraj Vysočina",(IF(AND(I4157&gt;=40001,I4157&lt;=44101),"Ústecký kraj",(IF(AND(I4157&gt;=46001,I4157&lt;=47201),"Liberecký kraj",(IF(AND(I4157&gt;=51202,I4157&lt;=51401),"Liberecký kraj",(IF(AND(I4157&gt;=53002,I4157&lt;=53976),"Pardubický kraj",(IF(AND(I4157&gt;=56002,I4157&lt;=57201),"Pardubický kraj",(IF(AND(I4157&gt;=60200,I4157&lt;=67201),"Jihomoravský kraj",(IF(AND(I4157&gt;=67801,I4157&lt;=68501),"Jihomoravský kraj",(IF(AND(I4157&gt;=69002,I4157&lt;=69801),"Jihomoravský kraj",(IF(AND(I4157&gt;=68601,I4157&lt;=68801),"Zlínský kraj",(IF(AND(I4157&gt;=75501,I4157&lt;=76901),"Zlínský kraj",(IF(AND(I4157&gt;=70030,I4157&lt;=74901),"Moravskoslezský kraj",(IF(AND(I4157&gt;=75000,I4157&lt;=75368),"Olomoucký kraj",(IF(AND(I4157&gt;=77200,I4157&lt;=79862),"Olomoucký kraj",(IF(AND(I4157&gt;=50011,I4157&lt;=50301),"Královéhradecký kraj",(IF(AND(I4157&gt;=54301,I4157&lt;=54303),"Královéhradecký kraj","0")))))))))))))))))))))))))))))))))))))))))))))))</f>
        <v>Jihomoravský kraj</v>
      </c>
      <c r="AB4157" t="s">
        <v>998</v>
      </c>
      <c r="AD4157" t="s">
        <v>998</v>
      </c>
      <c r="AE4157" t="s">
        <v>998</v>
      </c>
      <c r="AF4157" t="s">
        <v>998</v>
      </c>
      <c r="AG4157" s="107">
        <v>0</v>
      </c>
      <c r="AH4157" s="107">
        <v>0</v>
      </c>
      <c r="AI4157" s="107">
        <v>0</v>
      </c>
      <c r="AJ4157" t="s">
        <v>1012</v>
      </c>
    </row>
    <row r="4158" spans="1:37" x14ac:dyDescent="0.45">
      <c r="A4158" t="s">
        <v>1268</v>
      </c>
      <c r="B4158" t="s">
        <v>10340</v>
      </c>
      <c r="C4158" t="s">
        <v>990</v>
      </c>
      <c r="D4158" t="s">
        <v>10343</v>
      </c>
      <c r="E4158" t="s">
        <v>992</v>
      </c>
      <c r="F4158" t="s">
        <v>10344</v>
      </c>
      <c r="G4158">
        <v>117</v>
      </c>
      <c r="H4158" t="s">
        <v>10344</v>
      </c>
      <c r="I4158">
        <v>69174</v>
      </c>
      <c r="K4158" t="s">
        <v>10345</v>
      </c>
      <c r="L4158" s="106">
        <v>34626</v>
      </c>
      <c r="M4158">
        <v>13420864</v>
      </c>
      <c r="N4158" t="s">
        <v>996</v>
      </c>
      <c r="O4158" t="s">
        <v>12</v>
      </c>
      <c r="P4158" t="s">
        <v>997</v>
      </c>
      <c r="R4158" s="109" t="str">
        <f>IF(OR(P4158="SB",Q4158="SB"),"SB",0)</f>
        <v>SB</v>
      </c>
      <c r="T4158" s="110" t="s">
        <v>998</v>
      </c>
      <c r="V4158" s="113" t="str">
        <f>IF(AND(I4158&gt;=10000,I4158&lt;=19900),"Praha",(IF(AND(I4158&gt;=25001,I4158&lt;=29501),"Středočeský kraj",(IF(AND(I4158&gt;=30100,I4158&lt;=34972),"Středočeský kraj",(IF(AND(I4158&gt;=35002,I4158&lt;=36271),"Karlovarský kraj",(IF(AND(I4158&gt;=37001,I4158&lt;=39201),"Jihočeský kraj",(IF(AND(I4158&gt;=39701,I4158&lt;=39901),"Jihočeský kraj",(IF(AND(I4158&gt;=39301,I4158&lt;=39601),"Kraj Vysočina",(IF(AND(I4158&gt;=58001,I4158&lt;=59501),"Kraj Vysočina",(IF(AND(I4158&gt;=67401,I4158&lt;=67602),"Kraj Vysočina",(IF(AND(I4158&gt;=40001,I4158&lt;=44101),"Ústecký kraj",(IF(AND(I4158&gt;=46001,I4158&lt;=47201),"Liberecký kraj",(IF(AND(I4158&gt;=51202,I4158&lt;=51401),"Liberecký kraj",(IF(AND(I4158&gt;=53002,I4158&lt;=53976),"Pardubický kraj",(IF(AND(I4158&gt;=56002,I4158&lt;=57201),"Pardubický kraj",(IF(AND(I4158&gt;=60200,I4158&lt;=67201),"Jihomoravský kraj",(IF(AND(I4158&gt;=67801,I4158&lt;=68501),"Jihomoravský kraj",(IF(AND(I4158&gt;=69002,I4158&lt;=69801),"Jihomoravský kraj",(IF(AND(I4158&gt;=68601,I4158&lt;=68801),"Zlínský kraj",(IF(AND(I4158&gt;=75501,I4158&lt;=76901),"Zlínský kraj",(IF(AND(I4158&gt;=70030,I4158&lt;=74901),"Moravskoslezský kraj",(IF(AND(I4158&gt;=75000,I4158&lt;=75368),"Olomoucký kraj",(IF(AND(I4158&gt;=77200,I4158&lt;=79862),"Olomoucký kraj",(IF(AND(I4158&gt;=50011,I4158&lt;=50301),"Královéhradecký kraj",(IF(AND(I4158&gt;=54301,I4158&lt;=54303),"Královéhradecký kraj","0")))))))))))))))))))))))))))))))))))))))))))))))</f>
        <v>Jihomoravský kraj</v>
      </c>
      <c r="AB4158" t="s">
        <v>998</v>
      </c>
      <c r="AD4158" t="s">
        <v>998</v>
      </c>
      <c r="AE4158" t="s">
        <v>998</v>
      </c>
      <c r="AF4158" t="s">
        <v>998</v>
      </c>
      <c r="AG4158" s="107">
        <v>0</v>
      </c>
      <c r="AH4158" s="107">
        <v>0</v>
      </c>
      <c r="AI4158" s="107">
        <v>0</v>
      </c>
      <c r="AJ4158" t="s">
        <v>1012</v>
      </c>
    </row>
    <row r="4159" spans="1:37" x14ac:dyDescent="0.45">
      <c r="A4159" t="s">
        <v>4677</v>
      </c>
      <c r="B4159" t="s">
        <v>7848</v>
      </c>
      <c r="C4159" t="s">
        <v>1002</v>
      </c>
      <c r="D4159" t="s">
        <v>7849</v>
      </c>
      <c r="E4159" t="s">
        <v>992</v>
      </c>
      <c r="F4159" t="s">
        <v>7850</v>
      </c>
      <c r="G4159">
        <v>302</v>
      </c>
      <c r="H4159" t="s">
        <v>7850</v>
      </c>
      <c r="I4159">
        <v>69175</v>
      </c>
      <c r="K4159" t="s">
        <v>7851</v>
      </c>
      <c r="L4159" s="106">
        <v>34943</v>
      </c>
      <c r="M4159">
        <v>14654279</v>
      </c>
      <c r="N4159" t="s">
        <v>996</v>
      </c>
      <c r="O4159" t="s">
        <v>12</v>
      </c>
      <c r="P4159" t="s">
        <v>997</v>
      </c>
      <c r="R4159" s="109" t="str">
        <f>IF(OR(P4159="SB",Q4159="SB"),"SB",0)</f>
        <v>SB</v>
      </c>
      <c r="T4159" s="110" t="s">
        <v>998</v>
      </c>
      <c r="V4159" s="113" t="str">
        <f>IF(AND(I4159&gt;=10000,I4159&lt;=19900),"Praha",(IF(AND(I4159&gt;=25001,I4159&lt;=29501),"Středočeský kraj",(IF(AND(I4159&gt;=30100,I4159&lt;=34972),"Středočeský kraj",(IF(AND(I4159&gt;=35002,I4159&lt;=36271),"Karlovarský kraj",(IF(AND(I4159&gt;=37001,I4159&lt;=39201),"Jihočeský kraj",(IF(AND(I4159&gt;=39701,I4159&lt;=39901),"Jihočeský kraj",(IF(AND(I4159&gt;=39301,I4159&lt;=39601),"Kraj Vysočina",(IF(AND(I4159&gt;=58001,I4159&lt;=59501),"Kraj Vysočina",(IF(AND(I4159&gt;=67401,I4159&lt;=67602),"Kraj Vysočina",(IF(AND(I4159&gt;=40001,I4159&lt;=44101),"Ústecký kraj",(IF(AND(I4159&gt;=46001,I4159&lt;=47201),"Liberecký kraj",(IF(AND(I4159&gt;=51202,I4159&lt;=51401),"Liberecký kraj",(IF(AND(I4159&gt;=53002,I4159&lt;=53976),"Pardubický kraj",(IF(AND(I4159&gt;=56002,I4159&lt;=57201),"Pardubický kraj",(IF(AND(I4159&gt;=60200,I4159&lt;=67201),"Jihomoravský kraj",(IF(AND(I4159&gt;=67801,I4159&lt;=68501),"Jihomoravský kraj",(IF(AND(I4159&gt;=69002,I4159&lt;=69801),"Jihomoravský kraj",(IF(AND(I4159&gt;=68601,I4159&lt;=68801),"Zlínský kraj",(IF(AND(I4159&gt;=75501,I4159&lt;=76901),"Zlínský kraj",(IF(AND(I4159&gt;=70030,I4159&lt;=74901),"Moravskoslezský kraj",(IF(AND(I4159&gt;=75000,I4159&lt;=75368),"Olomoucký kraj",(IF(AND(I4159&gt;=77200,I4159&lt;=79862),"Olomoucký kraj",(IF(AND(I4159&gt;=50011,I4159&lt;=50301),"Královéhradecký kraj",(IF(AND(I4159&gt;=54301,I4159&lt;=54303),"Královéhradecký kraj","0")))))))))))))))))))))))))))))))))))))))))))))))</f>
        <v>Jihomoravský kraj</v>
      </c>
      <c r="AB4159" t="s">
        <v>998</v>
      </c>
      <c r="AD4159" t="s">
        <v>998</v>
      </c>
      <c r="AE4159" t="s">
        <v>998</v>
      </c>
      <c r="AF4159" t="s">
        <v>998</v>
      </c>
      <c r="AG4159" s="107">
        <v>300</v>
      </c>
      <c r="AH4159" s="107">
        <v>0</v>
      </c>
      <c r="AI4159" s="107">
        <v>0</v>
      </c>
      <c r="AJ4159" t="s">
        <v>999</v>
      </c>
      <c r="AK4159" s="106">
        <v>44924</v>
      </c>
    </row>
    <row r="4160" spans="1:37" x14ac:dyDescent="0.45">
      <c r="A4160" t="s">
        <v>3722</v>
      </c>
      <c r="B4160" t="s">
        <v>13562</v>
      </c>
      <c r="C4160" t="s">
        <v>1002</v>
      </c>
      <c r="D4160" t="s">
        <v>17977</v>
      </c>
      <c r="E4160" t="s">
        <v>992</v>
      </c>
      <c r="F4160" t="s">
        <v>7850</v>
      </c>
      <c r="G4160">
        <v>350</v>
      </c>
      <c r="H4160" t="s">
        <v>7850</v>
      </c>
      <c r="I4160">
        <v>69175</v>
      </c>
      <c r="K4160" t="s">
        <v>17978</v>
      </c>
      <c r="L4160" s="106">
        <v>39930</v>
      </c>
      <c r="M4160">
        <v>14754111</v>
      </c>
      <c r="N4160" t="s">
        <v>996</v>
      </c>
      <c r="O4160" t="s">
        <v>12</v>
      </c>
      <c r="P4160" t="s">
        <v>997</v>
      </c>
      <c r="R4160" s="109" t="str">
        <f>IF(OR(P4160="SB",Q4160="SB"),"SB",0)</f>
        <v>SB</v>
      </c>
      <c r="T4160" s="110" t="s">
        <v>998</v>
      </c>
      <c r="V4160" s="113" t="str">
        <f>IF(AND(I4160&gt;=10000,I4160&lt;=19900),"Praha",(IF(AND(I4160&gt;=25001,I4160&lt;=29501),"Středočeský kraj",(IF(AND(I4160&gt;=30100,I4160&lt;=34972),"Středočeský kraj",(IF(AND(I4160&gt;=35002,I4160&lt;=36271),"Karlovarský kraj",(IF(AND(I4160&gt;=37001,I4160&lt;=39201),"Jihočeský kraj",(IF(AND(I4160&gt;=39701,I4160&lt;=39901),"Jihočeský kraj",(IF(AND(I4160&gt;=39301,I4160&lt;=39601),"Kraj Vysočina",(IF(AND(I4160&gt;=58001,I4160&lt;=59501),"Kraj Vysočina",(IF(AND(I4160&gt;=67401,I4160&lt;=67602),"Kraj Vysočina",(IF(AND(I4160&gt;=40001,I4160&lt;=44101),"Ústecký kraj",(IF(AND(I4160&gt;=46001,I4160&lt;=47201),"Liberecký kraj",(IF(AND(I4160&gt;=51202,I4160&lt;=51401),"Liberecký kraj",(IF(AND(I4160&gt;=53002,I4160&lt;=53976),"Pardubický kraj",(IF(AND(I4160&gt;=56002,I4160&lt;=57201),"Pardubický kraj",(IF(AND(I4160&gt;=60200,I4160&lt;=67201),"Jihomoravský kraj",(IF(AND(I4160&gt;=67801,I4160&lt;=68501),"Jihomoravský kraj",(IF(AND(I4160&gt;=69002,I4160&lt;=69801),"Jihomoravský kraj",(IF(AND(I4160&gt;=68601,I4160&lt;=68801),"Zlínský kraj",(IF(AND(I4160&gt;=75501,I4160&lt;=76901),"Zlínský kraj",(IF(AND(I4160&gt;=70030,I4160&lt;=74901),"Moravskoslezský kraj",(IF(AND(I4160&gt;=75000,I4160&lt;=75368),"Olomoucký kraj",(IF(AND(I4160&gt;=77200,I4160&lt;=79862),"Olomoucký kraj",(IF(AND(I4160&gt;=50011,I4160&lt;=50301),"Královéhradecký kraj",(IF(AND(I4160&gt;=54301,I4160&lt;=54303),"Královéhradecký kraj","0")))))))))))))))))))))))))))))))))))))))))))))))</f>
        <v>Jihomoravský kraj</v>
      </c>
      <c r="AB4160" t="s">
        <v>998</v>
      </c>
      <c r="AD4160" t="s">
        <v>998</v>
      </c>
      <c r="AE4160" t="s">
        <v>998</v>
      </c>
      <c r="AF4160" t="s">
        <v>998</v>
      </c>
      <c r="AG4160" s="107">
        <v>300</v>
      </c>
      <c r="AH4160" s="107">
        <v>0</v>
      </c>
      <c r="AI4160" s="107">
        <v>0</v>
      </c>
      <c r="AJ4160" t="s">
        <v>999</v>
      </c>
      <c r="AK4160" s="106">
        <v>44923</v>
      </c>
    </row>
    <row r="4161" spans="1:37" x14ac:dyDescent="0.45">
      <c r="A4161" t="s">
        <v>1130</v>
      </c>
      <c r="B4161" t="s">
        <v>9695</v>
      </c>
      <c r="C4161" t="s">
        <v>990</v>
      </c>
      <c r="D4161" t="s">
        <v>9710</v>
      </c>
      <c r="E4161" t="s">
        <v>992</v>
      </c>
      <c r="F4161" t="s">
        <v>9711</v>
      </c>
      <c r="G4161">
        <v>634</v>
      </c>
      <c r="H4161" t="s">
        <v>9711</v>
      </c>
      <c r="I4161">
        <v>69176</v>
      </c>
      <c r="K4161" t="s">
        <v>9712</v>
      </c>
      <c r="L4161" s="106">
        <v>29972</v>
      </c>
      <c r="M4161">
        <v>14634778</v>
      </c>
      <c r="N4161" t="s">
        <v>996</v>
      </c>
      <c r="O4161" t="s">
        <v>12</v>
      </c>
      <c r="P4161" t="s">
        <v>997</v>
      </c>
      <c r="R4161" s="109" t="str">
        <f>IF(OR(P4161="SB",Q4161="SB"),"SB",0)</f>
        <v>SB</v>
      </c>
      <c r="T4161" s="110" t="s">
        <v>998</v>
      </c>
      <c r="V4161" s="113" t="str">
        <f>IF(AND(I4161&gt;=10000,I4161&lt;=19900),"Praha",(IF(AND(I4161&gt;=25001,I4161&lt;=29501),"Středočeský kraj",(IF(AND(I4161&gt;=30100,I4161&lt;=34972),"Středočeský kraj",(IF(AND(I4161&gt;=35002,I4161&lt;=36271),"Karlovarský kraj",(IF(AND(I4161&gt;=37001,I4161&lt;=39201),"Jihočeský kraj",(IF(AND(I4161&gt;=39701,I4161&lt;=39901),"Jihočeský kraj",(IF(AND(I4161&gt;=39301,I4161&lt;=39601),"Kraj Vysočina",(IF(AND(I4161&gt;=58001,I4161&lt;=59501),"Kraj Vysočina",(IF(AND(I4161&gt;=67401,I4161&lt;=67602),"Kraj Vysočina",(IF(AND(I4161&gt;=40001,I4161&lt;=44101),"Ústecký kraj",(IF(AND(I4161&gt;=46001,I4161&lt;=47201),"Liberecký kraj",(IF(AND(I4161&gt;=51202,I4161&lt;=51401),"Liberecký kraj",(IF(AND(I4161&gt;=53002,I4161&lt;=53976),"Pardubický kraj",(IF(AND(I4161&gt;=56002,I4161&lt;=57201),"Pardubický kraj",(IF(AND(I4161&gt;=60200,I4161&lt;=67201),"Jihomoravský kraj",(IF(AND(I4161&gt;=67801,I4161&lt;=68501),"Jihomoravský kraj",(IF(AND(I4161&gt;=69002,I4161&lt;=69801),"Jihomoravský kraj",(IF(AND(I4161&gt;=68601,I4161&lt;=68801),"Zlínský kraj",(IF(AND(I4161&gt;=75501,I4161&lt;=76901),"Zlínský kraj",(IF(AND(I4161&gt;=70030,I4161&lt;=74901),"Moravskoslezský kraj",(IF(AND(I4161&gt;=75000,I4161&lt;=75368),"Olomoucký kraj",(IF(AND(I4161&gt;=77200,I4161&lt;=79862),"Olomoucký kraj",(IF(AND(I4161&gt;=50011,I4161&lt;=50301),"Královéhradecký kraj",(IF(AND(I4161&gt;=54301,I4161&lt;=54303),"Královéhradecký kraj","0")))))))))))))))))))))))))))))))))))))))))))))))</f>
        <v>Jihomoravský kraj</v>
      </c>
      <c r="AB4161" t="s">
        <v>998</v>
      </c>
      <c r="AD4161" t="s">
        <v>998</v>
      </c>
      <c r="AE4161" t="s">
        <v>998</v>
      </c>
      <c r="AF4161" t="s">
        <v>998</v>
      </c>
      <c r="AG4161" s="107">
        <v>0</v>
      </c>
      <c r="AH4161" s="107">
        <v>0</v>
      </c>
      <c r="AI4161" s="107">
        <v>0</v>
      </c>
      <c r="AJ4161" t="s">
        <v>1012</v>
      </c>
    </row>
    <row r="4162" spans="1:37" x14ac:dyDescent="0.45">
      <c r="A4162" t="s">
        <v>1197</v>
      </c>
      <c r="B4162" t="s">
        <v>12667</v>
      </c>
      <c r="C4162" t="s">
        <v>1002</v>
      </c>
      <c r="D4162" t="s">
        <v>12668</v>
      </c>
      <c r="E4162" t="s">
        <v>992</v>
      </c>
      <c r="F4162" t="s">
        <v>1234</v>
      </c>
      <c r="G4162">
        <v>654</v>
      </c>
      <c r="H4162" t="s">
        <v>12669</v>
      </c>
      <c r="I4162">
        <v>69183</v>
      </c>
      <c r="K4162" t="s">
        <v>12670</v>
      </c>
      <c r="L4162" s="106">
        <v>40604</v>
      </c>
      <c r="M4162">
        <v>14745118</v>
      </c>
      <c r="N4162" t="s">
        <v>996</v>
      </c>
      <c r="O4162" t="s">
        <v>12</v>
      </c>
      <c r="P4162" t="s">
        <v>997</v>
      </c>
      <c r="R4162" s="109" t="str">
        <f>IF(OR(P4162="SB",Q4162="SB"),"SB",0)</f>
        <v>SB</v>
      </c>
      <c r="T4162" s="110" t="s">
        <v>998</v>
      </c>
      <c r="V4162" s="113" t="str">
        <f>IF(AND(I4162&gt;=10000,I4162&lt;=19900),"Praha",(IF(AND(I4162&gt;=25001,I4162&lt;=29501),"Středočeský kraj",(IF(AND(I4162&gt;=30100,I4162&lt;=34972),"Středočeský kraj",(IF(AND(I4162&gt;=35002,I4162&lt;=36271),"Karlovarský kraj",(IF(AND(I4162&gt;=37001,I4162&lt;=39201),"Jihočeský kraj",(IF(AND(I4162&gt;=39701,I4162&lt;=39901),"Jihočeský kraj",(IF(AND(I4162&gt;=39301,I4162&lt;=39601),"Kraj Vysočina",(IF(AND(I4162&gt;=58001,I4162&lt;=59501),"Kraj Vysočina",(IF(AND(I4162&gt;=67401,I4162&lt;=67602),"Kraj Vysočina",(IF(AND(I4162&gt;=40001,I4162&lt;=44101),"Ústecký kraj",(IF(AND(I4162&gt;=46001,I4162&lt;=47201),"Liberecký kraj",(IF(AND(I4162&gt;=51202,I4162&lt;=51401),"Liberecký kraj",(IF(AND(I4162&gt;=53002,I4162&lt;=53976),"Pardubický kraj",(IF(AND(I4162&gt;=56002,I4162&lt;=57201),"Pardubický kraj",(IF(AND(I4162&gt;=60200,I4162&lt;=67201),"Jihomoravský kraj",(IF(AND(I4162&gt;=67801,I4162&lt;=68501),"Jihomoravský kraj",(IF(AND(I4162&gt;=69002,I4162&lt;=69801),"Jihomoravský kraj",(IF(AND(I4162&gt;=68601,I4162&lt;=68801),"Zlínský kraj",(IF(AND(I4162&gt;=75501,I4162&lt;=76901),"Zlínský kraj",(IF(AND(I4162&gt;=70030,I4162&lt;=74901),"Moravskoslezský kraj",(IF(AND(I4162&gt;=75000,I4162&lt;=75368),"Olomoucký kraj",(IF(AND(I4162&gt;=77200,I4162&lt;=79862),"Olomoucký kraj",(IF(AND(I4162&gt;=50011,I4162&lt;=50301),"Královéhradecký kraj",(IF(AND(I4162&gt;=54301,I4162&lt;=54303),"Královéhradecký kraj","0")))))))))))))))))))))))))))))))))))))))))))))))</f>
        <v>Jihomoravský kraj</v>
      </c>
      <c r="AB4162" t="s">
        <v>998</v>
      </c>
      <c r="AD4162" t="s">
        <v>998</v>
      </c>
      <c r="AE4162" t="s">
        <v>998</v>
      </c>
      <c r="AF4162" t="s">
        <v>998</v>
      </c>
      <c r="AG4162" s="107">
        <v>300</v>
      </c>
      <c r="AH4162" s="107">
        <v>0</v>
      </c>
      <c r="AI4162" s="107">
        <v>0</v>
      </c>
      <c r="AJ4162" t="s">
        <v>999</v>
      </c>
      <c r="AK4162" s="106">
        <v>44923</v>
      </c>
    </row>
    <row r="4163" spans="1:37" x14ac:dyDescent="0.45">
      <c r="A4163" t="s">
        <v>2101</v>
      </c>
      <c r="B4163" t="s">
        <v>12667</v>
      </c>
      <c r="C4163" t="s">
        <v>1002</v>
      </c>
      <c r="D4163" t="s">
        <v>12671</v>
      </c>
      <c r="E4163" t="s">
        <v>992</v>
      </c>
      <c r="F4163" t="s">
        <v>1234</v>
      </c>
      <c r="G4163">
        <v>654</v>
      </c>
      <c r="H4163" t="s">
        <v>12672</v>
      </c>
      <c r="I4163">
        <v>69183</v>
      </c>
      <c r="K4163" t="s">
        <v>12673</v>
      </c>
      <c r="L4163" s="106">
        <v>30162</v>
      </c>
      <c r="M4163">
        <v>14635485</v>
      </c>
      <c r="N4163" t="s">
        <v>996</v>
      </c>
      <c r="O4163" t="s">
        <v>12</v>
      </c>
      <c r="P4163" t="s">
        <v>997</v>
      </c>
      <c r="R4163" s="109" t="str">
        <f>IF(OR(P4163="SB",Q4163="SB"),"SB",0)</f>
        <v>SB</v>
      </c>
      <c r="T4163" s="110" t="s">
        <v>998</v>
      </c>
      <c r="V4163" s="113" t="str">
        <f>IF(AND(I4163&gt;=10000,I4163&lt;=19900),"Praha",(IF(AND(I4163&gt;=25001,I4163&lt;=29501),"Středočeský kraj",(IF(AND(I4163&gt;=30100,I4163&lt;=34972),"Středočeský kraj",(IF(AND(I4163&gt;=35002,I4163&lt;=36271),"Karlovarský kraj",(IF(AND(I4163&gt;=37001,I4163&lt;=39201),"Jihočeský kraj",(IF(AND(I4163&gt;=39701,I4163&lt;=39901),"Jihočeský kraj",(IF(AND(I4163&gt;=39301,I4163&lt;=39601),"Kraj Vysočina",(IF(AND(I4163&gt;=58001,I4163&lt;=59501),"Kraj Vysočina",(IF(AND(I4163&gt;=67401,I4163&lt;=67602),"Kraj Vysočina",(IF(AND(I4163&gt;=40001,I4163&lt;=44101),"Ústecký kraj",(IF(AND(I4163&gt;=46001,I4163&lt;=47201),"Liberecký kraj",(IF(AND(I4163&gt;=51202,I4163&lt;=51401),"Liberecký kraj",(IF(AND(I4163&gt;=53002,I4163&lt;=53976),"Pardubický kraj",(IF(AND(I4163&gt;=56002,I4163&lt;=57201),"Pardubický kraj",(IF(AND(I4163&gt;=60200,I4163&lt;=67201),"Jihomoravský kraj",(IF(AND(I4163&gt;=67801,I4163&lt;=68501),"Jihomoravský kraj",(IF(AND(I4163&gt;=69002,I4163&lt;=69801),"Jihomoravský kraj",(IF(AND(I4163&gt;=68601,I4163&lt;=68801),"Zlínský kraj",(IF(AND(I4163&gt;=75501,I4163&lt;=76901),"Zlínský kraj",(IF(AND(I4163&gt;=70030,I4163&lt;=74901),"Moravskoslezský kraj",(IF(AND(I4163&gt;=75000,I4163&lt;=75368),"Olomoucký kraj",(IF(AND(I4163&gt;=77200,I4163&lt;=79862),"Olomoucký kraj",(IF(AND(I4163&gt;=50011,I4163&lt;=50301),"Královéhradecký kraj",(IF(AND(I4163&gt;=54301,I4163&lt;=54303),"Královéhradecký kraj","0")))))))))))))))))))))))))))))))))))))))))))))))</f>
        <v>Jihomoravský kraj</v>
      </c>
      <c r="AB4163" t="s">
        <v>998</v>
      </c>
      <c r="AD4163" t="s">
        <v>998</v>
      </c>
      <c r="AE4163" t="s">
        <v>998</v>
      </c>
      <c r="AF4163" t="s">
        <v>998</v>
      </c>
      <c r="AG4163" s="107">
        <v>0</v>
      </c>
      <c r="AH4163" s="107">
        <v>0</v>
      </c>
      <c r="AI4163" s="107">
        <v>0</v>
      </c>
      <c r="AJ4163" t="s">
        <v>1012</v>
      </c>
    </row>
    <row r="4164" spans="1:37" x14ac:dyDescent="0.45">
      <c r="A4164" t="s">
        <v>1107</v>
      </c>
      <c r="B4164" t="s">
        <v>4621</v>
      </c>
      <c r="C4164" t="s">
        <v>1002</v>
      </c>
      <c r="D4164" t="s">
        <v>4622</v>
      </c>
      <c r="E4164" t="s">
        <v>992</v>
      </c>
      <c r="F4164" t="s">
        <v>4623</v>
      </c>
      <c r="G4164">
        <v>40</v>
      </c>
      <c r="H4164" t="s">
        <v>2994</v>
      </c>
      <c r="I4164">
        <v>69201</v>
      </c>
      <c r="K4164" t="s">
        <v>4624</v>
      </c>
      <c r="L4164" s="106">
        <v>36317</v>
      </c>
      <c r="M4164">
        <v>14610328</v>
      </c>
      <c r="N4164" t="s">
        <v>996</v>
      </c>
      <c r="O4164" t="s">
        <v>12</v>
      </c>
      <c r="P4164" t="s">
        <v>997</v>
      </c>
      <c r="R4164" s="109" t="str">
        <f>IF(OR(P4164="SB",Q4164="SB"),"SB",0)</f>
        <v>SB</v>
      </c>
      <c r="T4164" s="110" t="s">
        <v>998</v>
      </c>
      <c r="V4164" s="113" t="str">
        <f>IF(AND(I4164&gt;=10000,I4164&lt;=19900),"Praha",(IF(AND(I4164&gt;=25001,I4164&lt;=29501),"Středočeský kraj",(IF(AND(I4164&gt;=30100,I4164&lt;=34972),"Středočeský kraj",(IF(AND(I4164&gt;=35002,I4164&lt;=36271),"Karlovarský kraj",(IF(AND(I4164&gt;=37001,I4164&lt;=39201),"Jihočeský kraj",(IF(AND(I4164&gt;=39701,I4164&lt;=39901),"Jihočeský kraj",(IF(AND(I4164&gt;=39301,I4164&lt;=39601),"Kraj Vysočina",(IF(AND(I4164&gt;=58001,I4164&lt;=59501),"Kraj Vysočina",(IF(AND(I4164&gt;=67401,I4164&lt;=67602),"Kraj Vysočina",(IF(AND(I4164&gt;=40001,I4164&lt;=44101),"Ústecký kraj",(IF(AND(I4164&gt;=46001,I4164&lt;=47201),"Liberecký kraj",(IF(AND(I4164&gt;=51202,I4164&lt;=51401),"Liberecký kraj",(IF(AND(I4164&gt;=53002,I4164&lt;=53976),"Pardubický kraj",(IF(AND(I4164&gt;=56002,I4164&lt;=57201),"Pardubický kraj",(IF(AND(I4164&gt;=60200,I4164&lt;=67201),"Jihomoravský kraj",(IF(AND(I4164&gt;=67801,I4164&lt;=68501),"Jihomoravský kraj",(IF(AND(I4164&gt;=69002,I4164&lt;=69801),"Jihomoravský kraj",(IF(AND(I4164&gt;=68601,I4164&lt;=68801),"Zlínský kraj",(IF(AND(I4164&gt;=75501,I4164&lt;=76901),"Zlínský kraj",(IF(AND(I4164&gt;=70030,I4164&lt;=74901),"Moravskoslezský kraj",(IF(AND(I4164&gt;=75000,I4164&lt;=75368),"Olomoucký kraj",(IF(AND(I4164&gt;=77200,I4164&lt;=79862),"Olomoucký kraj",(IF(AND(I4164&gt;=50011,I4164&lt;=50301),"Královéhradecký kraj",(IF(AND(I4164&gt;=54301,I4164&lt;=54303),"Královéhradecký kraj","0")))))))))))))))))))))))))))))))))))))))))))))))</f>
        <v>Jihomoravský kraj</v>
      </c>
      <c r="AB4164" t="s">
        <v>998</v>
      </c>
      <c r="AD4164" t="s">
        <v>998</v>
      </c>
      <c r="AE4164" t="s">
        <v>998</v>
      </c>
      <c r="AF4164" t="s">
        <v>998</v>
      </c>
      <c r="AG4164" s="107">
        <v>300</v>
      </c>
      <c r="AH4164" s="107">
        <v>0</v>
      </c>
      <c r="AI4164" s="107">
        <v>0</v>
      </c>
      <c r="AJ4164" t="s">
        <v>999</v>
      </c>
      <c r="AK4164" s="106">
        <v>44924</v>
      </c>
    </row>
    <row r="4165" spans="1:37" x14ac:dyDescent="0.45">
      <c r="A4165" t="s">
        <v>1055</v>
      </c>
      <c r="B4165" t="s">
        <v>2817</v>
      </c>
      <c r="C4165" t="s">
        <v>1002</v>
      </c>
      <c r="D4165" t="s">
        <v>10238</v>
      </c>
      <c r="E4165" t="s">
        <v>992</v>
      </c>
      <c r="F4165" t="s">
        <v>10239</v>
      </c>
      <c r="G4165">
        <v>26</v>
      </c>
      <c r="H4165" t="s">
        <v>2994</v>
      </c>
      <c r="I4165">
        <v>69201</v>
      </c>
      <c r="K4165" t="s">
        <v>10240</v>
      </c>
      <c r="L4165" s="106">
        <v>38872</v>
      </c>
      <c r="M4165">
        <v>14641751</v>
      </c>
      <c r="N4165" t="s">
        <v>996</v>
      </c>
      <c r="O4165" t="s">
        <v>12</v>
      </c>
      <c r="P4165" t="s">
        <v>997</v>
      </c>
      <c r="R4165" s="109" t="str">
        <f>IF(OR(P4165="SB",Q4165="SB"),"SB",0)</f>
        <v>SB</v>
      </c>
      <c r="T4165" s="110" t="s">
        <v>998</v>
      </c>
      <c r="V4165" s="113" t="str">
        <f>IF(AND(I4165&gt;=10000,I4165&lt;=19900),"Praha",(IF(AND(I4165&gt;=25001,I4165&lt;=29501),"Středočeský kraj",(IF(AND(I4165&gt;=30100,I4165&lt;=34972),"Středočeský kraj",(IF(AND(I4165&gt;=35002,I4165&lt;=36271),"Karlovarský kraj",(IF(AND(I4165&gt;=37001,I4165&lt;=39201),"Jihočeský kraj",(IF(AND(I4165&gt;=39701,I4165&lt;=39901),"Jihočeský kraj",(IF(AND(I4165&gt;=39301,I4165&lt;=39601),"Kraj Vysočina",(IF(AND(I4165&gt;=58001,I4165&lt;=59501),"Kraj Vysočina",(IF(AND(I4165&gt;=67401,I4165&lt;=67602),"Kraj Vysočina",(IF(AND(I4165&gt;=40001,I4165&lt;=44101),"Ústecký kraj",(IF(AND(I4165&gt;=46001,I4165&lt;=47201),"Liberecký kraj",(IF(AND(I4165&gt;=51202,I4165&lt;=51401),"Liberecký kraj",(IF(AND(I4165&gt;=53002,I4165&lt;=53976),"Pardubický kraj",(IF(AND(I4165&gt;=56002,I4165&lt;=57201),"Pardubický kraj",(IF(AND(I4165&gt;=60200,I4165&lt;=67201),"Jihomoravský kraj",(IF(AND(I4165&gt;=67801,I4165&lt;=68501),"Jihomoravský kraj",(IF(AND(I4165&gt;=69002,I4165&lt;=69801),"Jihomoravský kraj",(IF(AND(I4165&gt;=68601,I4165&lt;=68801),"Zlínský kraj",(IF(AND(I4165&gt;=75501,I4165&lt;=76901),"Zlínský kraj",(IF(AND(I4165&gt;=70030,I4165&lt;=74901),"Moravskoslezský kraj",(IF(AND(I4165&gt;=75000,I4165&lt;=75368),"Olomoucký kraj",(IF(AND(I4165&gt;=77200,I4165&lt;=79862),"Olomoucký kraj",(IF(AND(I4165&gt;=50011,I4165&lt;=50301),"Královéhradecký kraj",(IF(AND(I4165&gt;=54301,I4165&lt;=54303),"Královéhradecký kraj","0")))))))))))))))))))))))))))))))))))))))))))))))</f>
        <v>Jihomoravský kraj</v>
      </c>
      <c r="AB4165" t="s">
        <v>998</v>
      </c>
      <c r="AD4165" t="s">
        <v>998</v>
      </c>
      <c r="AE4165" t="s">
        <v>998</v>
      </c>
      <c r="AF4165" t="s">
        <v>998</v>
      </c>
      <c r="AG4165" s="107">
        <v>300</v>
      </c>
      <c r="AH4165" s="107">
        <v>0</v>
      </c>
      <c r="AI4165" s="107">
        <v>0</v>
      </c>
      <c r="AJ4165" t="s">
        <v>999</v>
      </c>
      <c r="AK4165" s="106">
        <v>44923</v>
      </c>
    </row>
    <row r="4166" spans="1:37" x14ac:dyDescent="0.45">
      <c r="A4166" t="s">
        <v>1948</v>
      </c>
      <c r="B4166" t="s">
        <v>15286</v>
      </c>
      <c r="C4166" t="s">
        <v>1002</v>
      </c>
      <c r="D4166" t="s">
        <v>15287</v>
      </c>
      <c r="E4166" t="s">
        <v>992</v>
      </c>
      <c r="F4166" t="s">
        <v>9903</v>
      </c>
      <c r="G4166">
        <v>276</v>
      </c>
      <c r="H4166" t="s">
        <v>15288</v>
      </c>
      <c r="I4166">
        <v>69201</v>
      </c>
      <c r="K4166" t="s">
        <v>15289</v>
      </c>
      <c r="L4166" s="106">
        <v>40764</v>
      </c>
      <c r="M4166">
        <v>14642054</v>
      </c>
      <c r="N4166" t="s">
        <v>996</v>
      </c>
      <c r="O4166" t="s">
        <v>12</v>
      </c>
      <c r="P4166" t="s">
        <v>997</v>
      </c>
      <c r="R4166" s="109" t="str">
        <f>IF(OR(P4166="SB",Q4166="SB"),"SB",0)</f>
        <v>SB</v>
      </c>
      <c r="T4166" s="110" t="s">
        <v>998</v>
      </c>
      <c r="V4166" s="113" t="str">
        <f>IF(AND(I4166&gt;=10000,I4166&lt;=19900),"Praha",(IF(AND(I4166&gt;=25001,I4166&lt;=29501),"Středočeský kraj",(IF(AND(I4166&gt;=30100,I4166&lt;=34972),"Středočeský kraj",(IF(AND(I4166&gt;=35002,I4166&lt;=36271),"Karlovarský kraj",(IF(AND(I4166&gt;=37001,I4166&lt;=39201),"Jihočeský kraj",(IF(AND(I4166&gt;=39701,I4166&lt;=39901),"Jihočeský kraj",(IF(AND(I4166&gt;=39301,I4166&lt;=39601),"Kraj Vysočina",(IF(AND(I4166&gt;=58001,I4166&lt;=59501),"Kraj Vysočina",(IF(AND(I4166&gt;=67401,I4166&lt;=67602),"Kraj Vysočina",(IF(AND(I4166&gt;=40001,I4166&lt;=44101),"Ústecký kraj",(IF(AND(I4166&gt;=46001,I4166&lt;=47201),"Liberecký kraj",(IF(AND(I4166&gt;=51202,I4166&lt;=51401),"Liberecký kraj",(IF(AND(I4166&gt;=53002,I4166&lt;=53976),"Pardubický kraj",(IF(AND(I4166&gt;=56002,I4166&lt;=57201),"Pardubický kraj",(IF(AND(I4166&gt;=60200,I4166&lt;=67201),"Jihomoravský kraj",(IF(AND(I4166&gt;=67801,I4166&lt;=68501),"Jihomoravský kraj",(IF(AND(I4166&gt;=69002,I4166&lt;=69801),"Jihomoravský kraj",(IF(AND(I4166&gt;=68601,I4166&lt;=68801),"Zlínský kraj",(IF(AND(I4166&gt;=75501,I4166&lt;=76901),"Zlínský kraj",(IF(AND(I4166&gt;=70030,I4166&lt;=74901),"Moravskoslezský kraj",(IF(AND(I4166&gt;=75000,I4166&lt;=75368),"Olomoucký kraj",(IF(AND(I4166&gt;=77200,I4166&lt;=79862),"Olomoucký kraj",(IF(AND(I4166&gt;=50011,I4166&lt;=50301),"Královéhradecký kraj",(IF(AND(I4166&gt;=54301,I4166&lt;=54303),"Královéhradecký kraj","0")))))))))))))))))))))))))))))))))))))))))))))))</f>
        <v>Jihomoravský kraj</v>
      </c>
      <c r="AB4166" t="s">
        <v>998</v>
      </c>
      <c r="AD4166" t="s">
        <v>998</v>
      </c>
      <c r="AE4166" t="s">
        <v>998</v>
      </c>
      <c r="AF4166" t="s">
        <v>998</v>
      </c>
      <c r="AG4166" s="107">
        <v>300</v>
      </c>
      <c r="AH4166" s="107">
        <v>0</v>
      </c>
      <c r="AI4166" s="107">
        <v>0</v>
      </c>
      <c r="AJ4166" t="s">
        <v>999</v>
      </c>
      <c r="AK4166" s="106">
        <v>44923</v>
      </c>
    </row>
    <row r="4167" spans="1:37" x14ac:dyDescent="0.45">
      <c r="A4167" t="s">
        <v>1037</v>
      </c>
      <c r="B4167" t="s">
        <v>5688</v>
      </c>
      <c r="C4167" t="s">
        <v>990</v>
      </c>
      <c r="D4167" t="s">
        <v>5692</v>
      </c>
      <c r="E4167" t="s">
        <v>992</v>
      </c>
      <c r="F4167" t="s">
        <v>2310</v>
      </c>
      <c r="G4167">
        <v>309</v>
      </c>
      <c r="H4167" t="s">
        <v>5693</v>
      </c>
      <c r="I4167">
        <v>69210</v>
      </c>
      <c r="K4167" t="s">
        <v>5694</v>
      </c>
      <c r="L4167" s="106">
        <v>33248</v>
      </c>
      <c r="M4167">
        <v>14647007</v>
      </c>
      <c r="N4167" t="s">
        <v>996</v>
      </c>
      <c r="O4167" t="s">
        <v>12</v>
      </c>
      <c r="P4167" t="s">
        <v>997</v>
      </c>
      <c r="R4167" s="109" t="str">
        <f>IF(OR(P4167="SB",Q4167="SB"),"SB",0)</f>
        <v>SB</v>
      </c>
      <c r="T4167" s="110" t="s">
        <v>998</v>
      </c>
      <c r="V4167" s="113" t="str">
        <f>IF(AND(I4167&gt;=10000,I4167&lt;=19900),"Praha",(IF(AND(I4167&gt;=25001,I4167&lt;=29501),"Středočeský kraj",(IF(AND(I4167&gt;=30100,I4167&lt;=34972),"Středočeský kraj",(IF(AND(I4167&gt;=35002,I4167&lt;=36271),"Karlovarský kraj",(IF(AND(I4167&gt;=37001,I4167&lt;=39201),"Jihočeský kraj",(IF(AND(I4167&gt;=39701,I4167&lt;=39901),"Jihočeský kraj",(IF(AND(I4167&gt;=39301,I4167&lt;=39601),"Kraj Vysočina",(IF(AND(I4167&gt;=58001,I4167&lt;=59501),"Kraj Vysočina",(IF(AND(I4167&gt;=67401,I4167&lt;=67602),"Kraj Vysočina",(IF(AND(I4167&gt;=40001,I4167&lt;=44101),"Ústecký kraj",(IF(AND(I4167&gt;=46001,I4167&lt;=47201),"Liberecký kraj",(IF(AND(I4167&gt;=51202,I4167&lt;=51401),"Liberecký kraj",(IF(AND(I4167&gt;=53002,I4167&lt;=53976),"Pardubický kraj",(IF(AND(I4167&gt;=56002,I4167&lt;=57201),"Pardubický kraj",(IF(AND(I4167&gt;=60200,I4167&lt;=67201),"Jihomoravský kraj",(IF(AND(I4167&gt;=67801,I4167&lt;=68501),"Jihomoravský kraj",(IF(AND(I4167&gt;=69002,I4167&lt;=69801),"Jihomoravský kraj",(IF(AND(I4167&gt;=68601,I4167&lt;=68801),"Zlínský kraj",(IF(AND(I4167&gt;=75501,I4167&lt;=76901),"Zlínský kraj",(IF(AND(I4167&gt;=70030,I4167&lt;=74901),"Moravskoslezský kraj",(IF(AND(I4167&gt;=75000,I4167&lt;=75368),"Olomoucký kraj",(IF(AND(I4167&gt;=77200,I4167&lt;=79862),"Olomoucký kraj",(IF(AND(I4167&gt;=50011,I4167&lt;=50301),"Královéhradecký kraj",(IF(AND(I4167&gt;=54301,I4167&lt;=54303),"Královéhradecký kraj","0")))))))))))))))))))))))))))))))))))))))))))))))</f>
        <v>Jihomoravský kraj</v>
      </c>
      <c r="AB4167" t="s">
        <v>998</v>
      </c>
      <c r="AD4167" t="s">
        <v>998</v>
      </c>
      <c r="AE4167" t="s">
        <v>998</v>
      </c>
      <c r="AF4167" t="s">
        <v>998</v>
      </c>
      <c r="AG4167" s="107">
        <v>0</v>
      </c>
      <c r="AH4167" s="107">
        <v>0</v>
      </c>
      <c r="AI4167" s="107">
        <v>0</v>
      </c>
      <c r="AJ4167" t="s">
        <v>1012</v>
      </c>
    </row>
    <row r="4168" spans="1:37" x14ac:dyDescent="0.45">
      <c r="A4168" t="s">
        <v>3258</v>
      </c>
      <c r="B4168" t="s">
        <v>11421</v>
      </c>
      <c r="C4168" t="s">
        <v>990</v>
      </c>
      <c r="D4168" t="s">
        <v>11422</v>
      </c>
      <c r="E4168" t="s">
        <v>992</v>
      </c>
      <c r="F4168" t="s">
        <v>11423</v>
      </c>
      <c r="G4168">
        <v>16</v>
      </c>
      <c r="H4168" t="s">
        <v>1251</v>
      </c>
      <c r="I4168">
        <v>69301</v>
      </c>
      <c r="K4168" t="s">
        <v>11424</v>
      </c>
      <c r="L4168" s="106">
        <v>33121</v>
      </c>
      <c r="M4168">
        <v>10889669</v>
      </c>
      <c r="N4168" t="s">
        <v>996</v>
      </c>
      <c r="O4168" t="s">
        <v>12</v>
      </c>
      <c r="P4168" t="s">
        <v>997</v>
      </c>
      <c r="R4168" s="109" t="str">
        <f>IF(OR(P4168="SB",Q4168="SB"),"SB",0)</f>
        <v>SB</v>
      </c>
      <c r="T4168" s="110">
        <v>11714</v>
      </c>
      <c r="U4168" t="s">
        <v>19633</v>
      </c>
      <c r="V4168" s="113" t="str">
        <f>IF(AND(I4168&gt;=10000,I4168&lt;=19900),"Praha",(IF(AND(I4168&gt;=25001,I4168&lt;=29501),"Středočeský kraj",(IF(AND(I4168&gt;=30100,I4168&lt;=34972),"Středočeský kraj",(IF(AND(I4168&gt;=35002,I4168&lt;=36271),"Karlovarský kraj",(IF(AND(I4168&gt;=37001,I4168&lt;=39201),"Jihočeský kraj",(IF(AND(I4168&gt;=39701,I4168&lt;=39901),"Jihočeský kraj",(IF(AND(I4168&gt;=39301,I4168&lt;=39601),"Kraj Vysočina",(IF(AND(I4168&gt;=58001,I4168&lt;=59501),"Kraj Vysočina",(IF(AND(I4168&gt;=67401,I4168&lt;=67602),"Kraj Vysočina",(IF(AND(I4168&gt;=40001,I4168&lt;=44101),"Ústecký kraj",(IF(AND(I4168&gt;=46001,I4168&lt;=47201),"Liberecký kraj",(IF(AND(I4168&gt;=51202,I4168&lt;=51401),"Liberecký kraj",(IF(AND(I4168&gt;=53002,I4168&lt;=53976),"Pardubický kraj",(IF(AND(I4168&gt;=56002,I4168&lt;=57201),"Pardubický kraj",(IF(AND(I4168&gt;=60200,I4168&lt;=67201),"Jihomoravský kraj",(IF(AND(I4168&gt;=67801,I4168&lt;=68501),"Jihomoravský kraj",(IF(AND(I4168&gt;=69002,I4168&lt;=69801),"Jihomoravský kraj",(IF(AND(I4168&gt;=68601,I4168&lt;=68801),"Zlínský kraj",(IF(AND(I4168&gt;=75501,I4168&lt;=76901),"Zlínský kraj",(IF(AND(I4168&gt;=70030,I4168&lt;=74901),"Moravskoslezský kraj",(IF(AND(I4168&gt;=75000,I4168&lt;=75368),"Olomoucký kraj",(IF(AND(I4168&gt;=77200,I4168&lt;=79862),"Olomoucký kraj",(IF(AND(I4168&gt;=50011,I4168&lt;=50301),"Královéhradecký kraj",(IF(AND(I4168&gt;=54301,I4168&lt;=54303),"Královéhradecký kraj","0")))))))))))))))))))))))))))))))))))))))))))))))</f>
        <v>Jihomoravský kraj</v>
      </c>
      <c r="AD4168" t="s">
        <v>998</v>
      </c>
      <c r="AE4168" t="s">
        <v>998</v>
      </c>
      <c r="AF4168" t="s">
        <v>998</v>
      </c>
      <c r="AG4168" s="107">
        <v>0</v>
      </c>
      <c r="AH4168" s="107">
        <v>0</v>
      </c>
      <c r="AI4168" s="107">
        <v>0</v>
      </c>
      <c r="AJ4168" t="s">
        <v>1012</v>
      </c>
    </row>
    <row r="4169" spans="1:37" x14ac:dyDescent="0.45">
      <c r="A4169" t="s">
        <v>1151</v>
      </c>
      <c r="B4169" t="s">
        <v>1140</v>
      </c>
      <c r="C4169" t="s">
        <v>990</v>
      </c>
      <c r="D4169" t="s">
        <v>1152</v>
      </c>
      <c r="E4169" t="s">
        <v>992</v>
      </c>
      <c r="F4169" t="s">
        <v>1153</v>
      </c>
      <c r="G4169">
        <v>403</v>
      </c>
      <c r="H4169" t="s">
        <v>1154</v>
      </c>
      <c r="I4169">
        <v>69301</v>
      </c>
      <c r="K4169" t="s">
        <v>1143</v>
      </c>
      <c r="L4169" s="106">
        <v>38720</v>
      </c>
      <c r="M4169">
        <v>14596786</v>
      </c>
      <c r="N4169" t="s">
        <v>1155</v>
      </c>
      <c r="O4169" t="s">
        <v>1023</v>
      </c>
      <c r="P4169" t="s">
        <v>997</v>
      </c>
      <c r="R4169" s="109" t="str">
        <f>IF(OR(P4169="SB",Q4169="SB"),"SB",0)</f>
        <v>SB</v>
      </c>
      <c r="T4169" s="110" t="s">
        <v>998</v>
      </c>
      <c r="V4169" s="113" t="str">
        <f>IF(AND(I4169&gt;=10000,I4169&lt;=19900),"Praha",(IF(AND(I4169&gt;=25001,I4169&lt;=29501),"Středočeský kraj",(IF(AND(I4169&gt;=30100,I4169&lt;=34972),"Středočeský kraj",(IF(AND(I4169&gt;=35002,I4169&lt;=36271),"Karlovarský kraj",(IF(AND(I4169&gt;=37001,I4169&lt;=39201),"Jihočeský kraj",(IF(AND(I4169&gt;=39701,I4169&lt;=39901),"Jihočeský kraj",(IF(AND(I4169&gt;=39301,I4169&lt;=39601),"Kraj Vysočina",(IF(AND(I4169&gt;=58001,I4169&lt;=59501),"Kraj Vysočina",(IF(AND(I4169&gt;=67401,I4169&lt;=67602),"Kraj Vysočina",(IF(AND(I4169&gt;=40001,I4169&lt;=44101),"Ústecký kraj",(IF(AND(I4169&gt;=46001,I4169&lt;=47201),"Liberecký kraj",(IF(AND(I4169&gt;=51202,I4169&lt;=51401),"Liberecký kraj",(IF(AND(I4169&gt;=53002,I4169&lt;=53976),"Pardubický kraj",(IF(AND(I4169&gt;=56002,I4169&lt;=57201),"Pardubický kraj",(IF(AND(I4169&gt;=60200,I4169&lt;=67201),"Jihomoravský kraj",(IF(AND(I4169&gt;=67801,I4169&lt;=68501),"Jihomoravský kraj",(IF(AND(I4169&gt;=69002,I4169&lt;=69801),"Jihomoravský kraj",(IF(AND(I4169&gt;=68601,I4169&lt;=68801),"Zlínský kraj",(IF(AND(I4169&gt;=75501,I4169&lt;=76901),"Zlínský kraj",(IF(AND(I4169&gt;=70030,I4169&lt;=74901),"Moravskoslezský kraj",(IF(AND(I4169&gt;=75000,I4169&lt;=75368),"Olomoucký kraj",(IF(AND(I4169&gt;=77200,I4169&lt;=79862),"Olomoucký kraj",(IF(AND(I4169&gt;=50011,I4169&lt;=50301),"Královéhradecký kraj",(IF(AND(I4169&gt;=54301,I4169&lt;=54303),"Královéhradecký kraj","0")))))))))))))))))))))))))))))))))))))))))))))))</f>
        <v>Jihomoravský kraj</v>
      </c>
      <c r="AB4169" t="s">
        <v>998</v>
      </c>
      <c r="AD4169" t="s">
        <v>998</v>
      </c>
      <c r="AE4169" t="s">
        <v>998</v>
      </c>
      <c r="AF4169" t="s">
        <v>998</v>
      </c>
      <c r="AG4169" s="107">
        <v>300</v>
      </c>
      <c r="AH4169" s="107">
        <v>0</v>
      </c>
      <c r="AI4169" s="107">
        <v>0</v>
      </c>
      <c r="AJ4169" t="s">
        <v>999</v>
      </c>
      <c r="AK4169" s="106">
        <v>44924</v>
      </c>
    </row>
    <row r="4170" spans="1:37" x14ac:dyDescent="0.45">
      <c r="A4170" t="s">
        <v>1247</v>
      </c>
      <c r="B4170" t="s">
        <v>1248</v>
      </c>
      <c r="C4170" t="s">
        <v>990</v>
      </c>
      <c r="D4170" t="s">
        <v>1249</v>
      </c>
      <c r="E4170" t="s">
        <v>992</v>
      </c>
      <c r="F4170" t="s">
        <v>1250</v>
      </c>
      <c r="G4170">
        <v>1249</v>
      </c>
      <c r="H4170" t="s">
        <v>1251</v>
      </c>
      <c r="I4170">
        <v>69301</v>
      </c>
      <c r="K4170" t="s">
        <v>1252</v>
      </c>
      <c r="L4170" s="106">
        <v>42093</v>
      </c>
      <c r="M4170">
        <v>14663777</v>
      </c>
      <c r="N4170" t="s">
        <v>996</v>
      </c>
      <c r="O4170" t="s">
        <v>12</v>
      </c>
      <c r="P4170" t="s">
        <v>997</v>
      </c>
      <c r="R4170" s="109" t="str">
        <f>IF(OR(P4170="SB",Q4170="SB"),"SB",0)</f>
        <v>SB</v>
      </c>
      <c r="T4170" s="110" t="s">
        <v>998</v>
      </c>
      <c r="V4170" s="113" t="str">
        <f>IF(AND(I4170&gt;=10000,I4170&lt;=19900),"Praha",(IF(AND(I4170&gt;=25001,I4170&lt;=29501),"Středočeský kraj",(IF(AND(I4170&gt;=30100,I4170&lt;=34972),"Středočeský kraj",(IF(AND(I4170&gt;=35002,I4170&lt;=36271),"Karlovarský kraj",(IF(AND(I4170&gt;=37001,I4170&lt;=39201),"Jihočeský kraj",(IF(AND(I4170&gt;=39701,I4170&lt;=39901),"Jihočeský kraj",(IF(AND(I4170&gt;=39301,I4170&lt;=39601),"Kraj Vysočina",(IF(AND(I4170&gt;=58001,I4170&lt;=59501),"Kraj Vysočina",(IF(AND(I4170&gt;=67401,I4170&lt;=67602),"Kraj Vysočina",(IF(AND(I4170&gt;=40001,I4170&lt;=44101),"Ústecký kraj",(IF(AND(I4170&gt;=46001,I4170&lt;=47201),"Liberecký kraj",(IF(AND(I4170&gt;=51202,I4170&lt;=51401),"Liberecký kraj",(IF(AND(I4170&gt;=53002,I4170&lt;=53976),"Pardubický kraj",(IF(AND(I4170&gt;=56002,I4170&lt;=57201),"Pardubický kraj",(IF(AND(I4170&gt;=60200,I4170&lt;=67201),"Jihomoravský kraj",(IF(AND(I4170&gt;=67801,I4170&lt;=68501),"Jihomoravský kraj",(IF(AND(I4170&gt;=69002,I4170&lt;=69801),"Jihomoravský kraj",(IF(AND(I4170&gt;=68601,I4170&lt;=68801),"Zlínský kraj",(IF(AND(I4170&gt;=75501,I4170&lt;=76901),"Zlínský kraj",(IF(AND(I4170&gt;=70030,I4170&lt;=74901),"Moravskoslezský kraj",(IF(AND(I4170&gt;=75000,I4170&lt;=75368),"Olomoucký kraj",(IF(AND(I4170&gt;=77200,I4170&lt;=79862),"Olomoucký kraj",(IF(AND(I4170&gt;=50011,I4170&lt;=50301),"Královéhradecký kraj",(IF(AND(I4170&gt;=54301,I4170&lt;=54303),"Královéhradecký kraj","0")))))))))))))))))))))))))))))))))))))))))))))))</f>
        <v>Jihomoravský kraj</v>
      </c>
      <c r="AB4170" t="s">
        <v>998</v>
      </c>
      <c r="AD4170" t="s">
        <v>998</v>
      </c>
      <c r="AE4170" t="s">
        <v>998</v>
      </c>
      <c r="AF4170" t="s">
        <v>998</v>
      </c>
      <c r="AG4170" s="107">
        <v>300</v>
      </c>
      <c r="AH4170" s="107">
        <v>0</v>
      </c>
      <c r="AI4170" s="107">
        <v>0</v>
      </c>
      <c r="AJ4170" t="s">
        <v>999</v>
      </c>
      <c r="AK4170" s="106">
        <v>44923</v>
      </c>
    </row>
    <row r="4171" spans="1:37" x14ac:dyDescent="0.45">
      <c r="A4171" t="s">
        <v>8114</v>
      </c>
      <c r="B4171" t="s">
        <v>8113</v>
      </c>
      <c r="C4171" t="s">
        <v>990</v>
      </c>
      <c r="D4171" t="s">
        <v>8115</v>
      </c>
      <c r="E4171" t="s">
        <v>992</v>
      </c>
      <c r="F4171" t="s">
        <v>8116</v>
      </c>
      <c r="G4171">
        <v>4</v>
      </c>
      <c r="H4171" t="s">
        <v>1251</v>
      </c>
      <c r="I4171">
        <v>69301</v>
      </c>
      <c r="K4171" t="s">
        <v>8117</v>
      </c>
      <c r="L4171" s="106">
        <v>24877</v>
      </c>
      <c r="M4171">
        <v>10414874</v>
      </c>
      <c r="N4171" t="s">
        <v>996</v>
      </c>
      <c r="O4171" t="s">
        <v>12</v>
      </c>
      <c r="P4171" t="s">
        <v>997</v>
      </c>
      <c r="R4171" s="109" t="str">
        <f>IF(OR(P4171="SB",Q4171="SB"),"SB",0)</f>
        <v>SB</v>
      </c>
      <c r="T4171" s="110" t="s">
        <v>998</v>
      </c>
      <c r="V4171" s="113" t="str">
        <f>IF(AND(I4171&gt;=10000,I4171&lt;=19900),"Praha",(IF(AND(I4171&gt;=25001,I4171&lt;=29501),"Středočeský kraj",(IF(AND(I4171&gt;=30100,I4171&lt;=34972),"Středočeský kraj",(IF(AND(I4171&gt;=35002,I4171&lt;=36271),"Karlovarský kraj",(IF(AND(I4171&gt;=37001,I4171&lt;=39201),"Jihočeský kraj",(IF(AND(I4171&gt;=39701,I4171&lt;=39901),"Jihočeský kraj",(IF(AND(I4171&gt;=39301,I4171&lt;=39601),"Kraj Vysočina",(IF(AND(I4171&gt;=58001,I4171&lt;=59501),"Kraj Vysočina",(IF(AND(I4171&gt;=67401,I4171&lt;=67602),"Kraj Vysočina",(IF(AND(I4171&gt;=40001,I4171&lt;=44101),"Ústecký kraj",(IF(AND(I4171&gt;=46001,I4171&lt;=47201),"Liberecký kraj",(IF(AND(I4171&gt;=51202,I4171&lt;=51401),"Liberecký kraj",(IF(AND(I4171&gt;=53002,I4171&lt;=53976),"Pardubický kraj",(IF(AND(I4171&gt;=56002,I4171&lt;=57201),"Pardubický kraj",(IF(AND(I4171&gt;=60200,I4171&lt;=67201),"Jihomoravský kraj",(IF(AND(I4171&gt;=67801,I4171&lt;=68501),"Jihomoravský kraj",(IF(AND(I4171&gt;=69002,I4171&lt;=69801),"Jihomoravský kraj",(IF(AND(I4171&gt;=68601,I4171&lt;=68801),"Zlínský kraj",(IF(AND(I4171&gt;=75501,I4171&lt;=76901),"Zlínský kraj",(IF(AND(I4171&gt;=70030,I4171&lt;=74901),"Moravskoslezský kraj",(IF(AND(I4171&gt;=75000,I4171&lt;=75368),"Olomoucký kraj",(IF(AND(I4171&gt;=77200,I4171&lt;=79862),"Olomoucký kraj",(IF(AND(I4171&gt;=50011,I4171&lt;=50301),"Královéhradecký kraj",(IF(AND(I4171&gt;=54301,I4171&lt;=54303),"Královéhradecký kraj","0")))))))))))))))))))))))))))))))))))))))))))))))</f>
        <v>Jihomoravský kraj</v>
      </c>
      <c r="AB4171" t="s">
        <v>998</v>
      </c>
      <c r="AD4171" t="s">
        <v>998</v>
      </c>
      <c r="AE4171" t="s">
        <v>998</v>
      </c>
      <c r="AF4171" t="s">
        <v>998</v>
      </c>
      <c r="AG4171" s="107">
        <v>0</v>
      </c>
      <c r="AH4171" s="107">
        <v>0</v>
      </c>
      <c r="AI4171" s="107">
        <v>0</v>
      </c>
      <c r="AJ4171" t="s">
        <v>1012</v>
      </c>
    </row>
    <row r="4172" spans="1:37" x14ac:dyDescent="0.45">
      <c r="A4172" t="s">
        <v>988</v>
      </c>
      <c r="B4172" t="s">
        <v>15375</v>
      </c>
      <c r="C4172" t="s">
        <v>990</v>
      </c>
      <c r="D4172" t="s">
        <v>15376</v>
      </c>
      <c r="E4172" t="s">
        <v>992</v>
      </c>
      <c r="F4172" t="s">
        <v>15377</v>
      </c>
      <c r="G4172">
        <v>235</v>
      </c>
      <c r="H4172" t="s">
        <v>15377</v>
      </c>
      <c r="I4172">
        <v>69301</v>
      </c>
      <c r="K4172" t="s">
        <v>15378</v>
      </c>
      <c r="L4172" s="106">
        <v>39845</v>
      </c>
      <c r="M4172">
        <v>14664383</v>
      </c>
      <c r="N4172" t="s">
        <v>996</v>
      </c>
      <c r="O4172" t="s">
        <v>12</v>
      </c>
      <c r="P4172" t="s">
        <v>997</v>
      </c>
      <c r="R4172" s="109" t="str">
        <f>IF(OR(P4172="SB",Q4172="SB"),"SB",0)</f>
        <v>SB</v>
      </c>
      <c r="T4172" s="110" t="s">
        <v>998</v>
      </c>
      <c r="V4172" s="113" t="str">
        <f>IF(AND(I4172&gt;=10000,I4172&lt;=19900),"Praha",(IF(AND(I4172&gt;=25001,I4172&lt;=29501),"Středočeský kraj",(IF(AND(I4172&gt;=30100,I4172&lt;=34972),"Středočeský kraj",(IF(AND(I4172&gt;=35002,I4172&lt;=36271),"Karlovarský kraj",(IF(AND(I4172&gt;=37001,I4172&lt;=39201),"Jihočeský kraj",(IF(AND(I4172&gt;=39701,I4172&lt;=39901),"Jihočeský kraj",(IF(AND(I4172&gt;=39301,I4172&lt;=39601),"Kraj Vysočina",(IF(AND(I4172&gt;=58001,I4172&lt;=59501),"Kraj Vysočina",(IF(AND(I4172&gt;=67401,I4172&lt;=67602),"Kraj Vysočina",(IF(AND(I4172&gt;=40001,I4172&lt;=44101),"Ústecký kraj",(IF(AND(I4172&gt;=46001,I4172&lt;=47201),"Liberecký kraj",(IF(AND(I4172&gt;=51202,I4172&lt;=51401),"Liberecký kraj",(IF(AND(I4172&gt;=53002,I4172&lt;=53976),"Pardubický kraj",(IF(AND(I4172&gt;=56002,I4172&lt;=57201),"Pardubický kraj",(IF(AND(I4172&gt;=60200,I4172&lt;=67201),"Jihomoravský kraj",(IF(AND(I4172&gt;=67801,I4172&lt;=68501),"Jihomoravský kraj",(IF(AND(I4172&gt;=69002,I4172&lt;=69801),"Jihomoravský kraj",(IF(AND(I4172&gt;=68601,I4172&lt;=68801),"Zlínský kraj",(IF(AND(I4172&gt;=75501,I4172&lt;=76901),"Zlínský kraj",(IF(AND(I4172&gt;=70030,I4172&lt;=74901),"Moravskoslezský kraj",(IF(AND(I4172&gt;=75000,I4172&lt;=75368),"Olomoucký kraj",(IF(AND(I4172&gt;=77200,I4172&lt;=79862),"Olomoucký kraj",(IF(AND(I4172&gt;=50011,I4172&lt;=50301),"Královéhradecký kraj",(IF(AND(I4172&gt;=54301,I4172&lt;=54303),"Královéhradecký kraj","0")))))))))))))))))))))))))))))))))))))))))))))))</f>
        <v>Jihomoravský kraj</v>
      </c>
      <c r="AB4172" t="s">
        <v>998</v>
      </c>
      <c r="AD4172" t="s">
        <v>998</v>
      </c>
      <c r="AE4172" t="s">
        <v>998</v>
      </c>
      <c r="AF4172" t="s">
        <v>998</v>
      </c>
      <c r="AG4172" s="107">
        <v>300</v>
      </c>
      <c r="AH4172" s="107">
        <v>0</v>
      </c>
      <c r="AI4172" s="107">
        <v>0</v>
      </c>
      <c r="AJ4172" t="s">
        <v>999</v>
      </c>
      <c r="AK4172" s="106">
        <v>44923</v>
      </c>
    </row>
    <row r="4173" spans="1:37" x14ac:dyDescent="0.45">
      <c r="A4173" t="s">
        <v>1412</v>
      </c>
      <c r="B4173" t="s">
        <v>19529</v>
      </c>
      <c r="C4173" t="s">
        <v>1002</v>
      </c>
      <c r="D4173" t="s">
        <v>19530</v>
      </c>
      <c r="E4173" t="s">
        <v>992</v>
      </c>
      <c r="F4173" t="s">
        <v>19531</v>
      </c>
      <c r="G4173">
        <v>199</v>
      </c>
      <c r="H4173" t="s">
        <v>19531</v>
      </c>
      <c r="I4173">
        <v>69301</v>
      </c>
      <c r="K4173" t="s">
        <v>19532</v>
      </c>
      <c r="L4173" s="106">
        <v>30633</v>
      </c>
      <c r="M4173">
        <v>14637206</v>
      </c>
      <c r="N4173" t="s">
        <v>996</v>
      </c>
      <c r="O4173" t="s">
        <v>12</v>
      </c>
      <c r="P4173" t="s">
        <v>997</v>
      </c>
      <c r="R4173" s="109" t="str">
        <f>IF(OR(P4173="SB",Q4173="SB"),"SB",0)</f>
        <v>SB</v>
      </c>
      <c r="T4173" s="110" t="s">
        <v>998</v>
      </c>
      <c r="V4173" s="113" t="str">
        <f>IF(AND(I4173&gt;=10000,I4173&lt;=19900),"Praha",(IF(AND(I4173&gt;=25001,I4173&lt;=29501),"Středočeský kraj",(IF(AND(I4173&gt;=30100,I4173&lt;=34972),"Středočeský kraj",(IF(AND(I4173&gt;=35002,I4173&lt;=36271),"Karlovarský kraj",(IF(AND(I4173&gt;=37001,I4173&lt;=39201),"Jihočeský kraj",(IF(AND(I4173&gt;=39701,I4173&lt;=39901),"Jihočeský kraj",(IF(AND(I4173&gt;=39301,I4173&lt;=39601),"Kraj Vysočina",(IF(AND(I4173&gt;=58001,I4173&lt;=59501),"Kraj Vysočina",(IF(AND(I4173&gt;=67401,I4173&lt;=67602),"Kraj Vysočina",(IF(AND(I4173&gt;=40001,I4173&lt;=44101),"Ústecký kraj",(IF(AND(I4173&gt;=46001,I4173&lt;=47201),"Liberecký kraj",(IF(AND(I4173&gt;=51202,I4173&lt;=51401),"Liberecký kraj",(IF(AND(I4173&gt;=53002,I4173&lt;=53976),"Pardubický kraj",(IF(AND(I4173&gt;=56002,I4173&lt;=57201),"Pardubický kraj",(IF(AND(I4173&gt;=60200,I4173&lt;=67201),"Jihomoravský kraj",(IF(AND(I4173&gt;=67801,I4173&lt;=68501),"Jihomoravský kraj",(IF(AND(I4173&gt;=69002,I4173&lt;=69801),"Jihomoravský kraj",(IF(AND(I4173&gt;=68601,I4173&lt;=68801),"Zlínský kraj",(IF(AND(I4173&gt;=75501,I4173&lt;=76901),"Zlínský kraj",(IF(AND(I4173&gt;=70030,I4173&lt;=74901),"Moravskoslezský kraj",(IF(AND(I4173&gt;=75000,I4173&lt;=75368),"Olomoucký kraj",(IF(AND(I4173&gt;=77200,I4173&lt;=79862),"Olomoucký kraj",(IF(AND(I4173&gt;=50011,I4173&lt;=50301),"Královéhradecký kraj",(IF(AND(I4173&gt;=54301,I4173&lt;=54303),"Královéhradecký kraj","0")))))))))))))))))))))))))))))))))))))))))))))))</f>
        <v>Jihomoravský kraj</v>
      </c>
      <c r="AB4173" t="s">
        <v>998</v>
      </c>
      <c r="AD4173" t="s">
        <v>998</v>
      </c>
      <c r="AE4173" t="s">
        <v>998</v>
      </c>
      <c r="AF4173" t="s">
        <v>998</v>
      </c>
      <c r="AG4173" s="107">
        <v>0</v>
      </c>
      <c r="AH4173" s="107">
        <v>0</v>
      </c>
      <c r="AI4173" s="107">
        <v>0</v>
      </c>
      <c r="AJ4173" t="s">
        <v>1012</v>
      </c>
    </row>
    <row r="4174" spans="1:37" x14ac:dyDescent="0.45">
      <c r="A4174" t="s">
        <v>1055</v>
      </c>
      <c r="B4174" t="s">
        <v>17667</v>
      </c>
      <c r="C4174" t="s">
        <v>1002</v>
      </c>
      <c r="D4174" t="s">
        <v>17668</v>
      </c>
      <c r="E4174" t="s">
        <v>992</v>
      </c>
      <c r="F4174" t="s">
        <v>17669</v>
      </c>
      <c r="G4174">
        <v>1006</v>
      </c>
      <c r="H4174" t="s">
        <v>1251</v>
      </c>
      <c r="I4174">
        <v>69301</v>
      </c>
      <c r="J4174">
        <v>604777319</v>
      </c>
      <c r="K4174" t="s">
        <v>17670</v>
      </c>
      <c r="L4174" s="106">
        <v>39946</v>
      </c>
      <c r="M4174">
        <v>14718038</v>
      </c>
      <c r="N4174" t="s">
        <v>996</v>
      </c>
      <c r="O4174" t="s">
        <v>12</v>
      </c>
      <c r="P4174" t="s">
        <v>997</v>
      </c>
      <c r="R4174" s="109" t="str">
        <f>IF(OR(P4174="SB",Q4174="SB"),"SB",0)</f>
        <v>SB</v>
      </c>
      <c r="V4174" s="113" t="str">
        <f>IF(AND(I4174&gt;=10000,I4174&lt;=19900),"Praha",(IF(AND(I4174&gt;=25001,I4174&lt;=29501),"Středočeský kraj",(IF(AND(I4174&gt;=30100,I4174&lt;=34972),"Středočeský kraj",(IF(AND(I4174&gt;=35002,I4174&lt;=36271),"Karlovarský kraj",(IF(AND(I4174&gt;=37001,I4174&lt;=39201),"Jihočeský kraj",(IF(AND(I4174&gt;=39701,I4174&lt;=39901),"Jihočeský kraj",(IF(AND(I4174&gt;=39301,I4174&lt;=39601),"Kraj Vysočina",(IF(AND(I4174&gt;=58001,I4174&lt;=59501),"Kraj Vysočina",(IF(AND(I4174&gt;=67401,I4174&lt;=67602),"Kraj Vysočina",(IF(AND(I4174&gt;=40001,I4174&lt;=44101),"Ústecký kraj",(IF(AND(I4174&gt;=46001,I4174&lt;=47201),"Liberecký kraj",(IF(AND(I4174&gt;=51202,I4174&lt;=51401),"Liberecký kraj",(IF(AND(I4174&gt;=53002,I4174&lt;=53976),"Pardubický kraj",(IF(AND(I4174&gt;=56002,I4174&lt;=57201),"Pardubický kraj",(IF(AND(I4174&gt;=60200,I4174&lt;=67201),"Jihomoravský kraj",(IF(AND(I4174&gt;=67801,I4174&lt;=68501),"Jihomoravský kraj",(IF(AND(I4174&gt;=69002,I4174&lt;=69801),"Jihomoravský kraj",(IF(AND(I4174&gt;=68601,I4174&lt;=68801),"Zlínský kraj",(IF(AND(I4174&gt;=75501,I4174&lt;=76901),"Zlínský kraj",(IF(AND(I4174&gt;=70030,I4174&lt;=74901),"Moravskoslezský kraj",(IF(AND(I4174&gt;=75000,I4174&lt;=75368),"Olomoucký kraj",(IF(AND(I4174&gt;=77200,I4174&lt;=79862),"Olomoucký kraj",(IF(AND(I4174&gt;=50011,I4174&lt;=50301),"Královéhradecký kraj",(IF(AND(I4174&gt;=54301,I4174&lt;=54303),"Královéhradecký kraj","0")))))))))))))))))))))))))))))))))))))))))))))))</f>
        <v>Jihomoravský kraj</v>
      </c>
      <c r="AD4174" t="s">
        <v>998</v>
      </c>
      <c r="AE4174" t="s">
        <v>998</v>
      </c>
      <c r="AF4174" t="s">
        <v>998</v>
      </c>
      <c r="AG4174" s="107">
        <v>300</v>
      </c>
      <c r="AH4174" s="107">
        <v>0</v>
      </c>
      <c r="AI4174" s="107">
        <v>0</v>
      </c>
      <c r="AJ4174" t="s">
        <v>999</v>
      </c>
      <c r="AK4174" s="106">
        <v>44923</v>
      </c>
    </row>
    <row r="4175" spans="1:37" x14ac:dyDescent="0.45">
      <c r="A4175" t="s">
        <v>1112</v>
      </c>
      <c r="B4175" t="s">
        <v>3051</v>
      </c>
      <c r="C4175" t="s">
        <v>990</v>
      </c>
      <c r="D4175" t="s">
        <v>3052</v>
      </c>
      <c r="E4175" t="s">
        <v>992</v>
      </c>
      <c r="F4175" t="s">
        <v>1812</v>
      </c>
      <c r="G4175">
        <v>1</v>
      </c>
      <c r="H4175" t="s">
        <v>3053</v>
      </c>
      <c r="I4175">
        <v>69501</v>
      </c>
      <c r="K4175" t="s">
        <v>3054</v>
      </c>
      <c r="L4175" s="106">
        <v>39653</v>
      </c>
      <c r="M4175">
        <v>14582137</v>
      </c>
      <c r="N4175" t="s">
        <v>1144</v>
      </c>
      <c r="O4175" t="s">
        <v>12</v>
      </c>
      <c r="P4175" t="s">
        <v>997</v>
      </c>
      <c r="R4175" s="109" t="str">
        <f>IF(OR(P4175="SB",Q4175="SB"),"SB",0)</f>
        <v>SB</v>
      </c>
      <c r="T4175" s="110" t="s">
        <v>998</v>
      </c>
      <c r="V4175" s="113" t="str">
        <f>IF(AND(I4175&gt;=10000,I4175&lt;=19900),"Praha",(IF(AND(I4175&gt;=25001,I4175&lt;=29501),"Středočeský kraj",(IF(AND(I4175&gt;=30100,I4175&lt;=34972),"Středočeský kraj",(IF(AND(I4175&gt;=35002,I4175&lt;=36271),"Karlovarský kraj",(IF(AND(I4175&gt;=37001,I4175&lt;=39201),"Jihočeský kraj",(IF(AND(I4175&gt;=39701,I4175&lt;=39901),"Jihočeský kraj",(IF(AND(I4175&gt;=39301,I4175&lt;=39601),"Kraj Vysočina",(IF(AND(I4175&gt;=58001,I4175&lt;=59501),"Kraj Vysočina",(IF(AND(I4175&gt;=67401,I4175&lt;=67602),"Kraj Vysočina",(IF(AND(I4175&gt;=40001,I4175&lt;=44101),"Ústecký kraj",(IF(AND(I4175&gt;=46001,I4175&lt;=47201),"Liberecký kraj",(IF(AND(I4175&gt;=51202,I4175&lt;=51401),"Liberecký kraj",(IF(AND(I4175&gt;=53002,I4175&lt;=53976),"Pardubický kraj",(IF(AND(I4175&gt;=56002,I4175&lt;=57201),"Pardubický kraj",(IF(AND(I4175&gt;=60200,I4175&lt;=67201),"Jihomoravský kraj",(IF(AND(I4175&gt;=67801,I4175&lt;=68501),"Jihomoravský kraj",(IF(AND(I4175&gt;=69002,I4175&lt;=69801),"Jihomoravský kraj",(IF(AND(I4175&gt;=68601,I4175&lt;=68801),"Zlínský kraj",(IF(AND(I4175&gt;=75501,I4175&lt;=76901),"Zlínský kraj",(IF(AND(I4175&gt;=70030,I4175&lt;=74901),"Moravskoslezský kraj",(IF(AND(I4175&gt;=75000,I4175&lt;=75368),"Olomoucký kraj",(IF(AND(I4175&gt;=77200,I4175&lt;=79862),"Olomoucký kraj",(IF(AND(I4175&gt;=50011,I4175&lt;=50301),"Královéhradecký kraj",(IF(AND(I4175&gt;=54301,I4175&lt;=54303),"Královéhradecký kraj","0")))))))))))))))))))))))))))))))))))))))))))))))</f>
        <v>Jihomoravský kraj</v>
      </c>
      <c r="AB4175" t="s">
        <v>998</v>
      </c>
      <c r="AD4175" t="s">
        <v>998</v>
      </c>
      <c r="AE4175" t="s">
        <v>998</v>
      </c>
      <c r="AF4175" t="s">
        <v>998</v>
      </c>
      <c r="AG4175" s="107">
        <v>300</v>
      </c>
      <c r="AH4175" s="107">
        <v>0</v>
      </c>
      <c r="AI4175" s="107">
        <v>0</v>
      </c>
      <c r="AJ4175" t="s">
        <v>999</v>
      </c>
      <c r="AK4175" s="106">
        <v>44877</v>
      </c>
    </row>
    <row r="4176" spans="1:37" x14ac:dyDescent="0.45">
      <c r="A4176" t="s">
        <v>1187</v>
      </c>
      <c r="B4176" t="s">
        <v>3646</v>
      </c>
      <c r="C4176" t="s">
        <v>1002</v>
      </c>
      <c r="D4176" t="s">
        <v>3647</v>
      </c>
      <c r="E4176" t="s">
        <v>992</v>
      </c>
      <c r="F4176" t="s">
        <v>3648</v>
      </c>
      <c r="G4176">
        <v>323</v>
      </c>
      <c r="H4176" t="s">
        <v>3053</v>
      </c>
      <c r="I4176">
        <v>69501</v>
      </c>
      <c r="K4176" t="s">
        <v>3649</v>
      </c>
      <c r="L4176" s="106">
        <v>35151</v>
      </c>
      <c r="M4176">
        <v>14608611</v>
      </c>
      <c r="N4176" t="s">
        <v>996</v>
      </c>
      <c r="O4176" t="s">
        <v>12</v>
      </c>
      <c r="P4176" t="s">
        <v>997</v>
      </c>
      <c r="R4176" s="109" t="str">
        <f>IF(OR(P4176="SB",Q4176="SB"),"SB",0)</f>
        <v>SB</v>
      </c>
      <c r="T4176" s="110" t="s">
        <v>998</v>
      </c>
      <c r="V4176" s="113" t="str">
        <f>IF(AND(I4176&gt;=10000,I4176&lt;=19900),"Praha",(IF(AND(I4176&gt;=25001,I4176&lt;=29501),"Středočeský kraj",(IF(AND(I4176&gt;=30100,I4176&lt;=34972),"Středočeský kraj",(IF(AND(I4176&gt;=35002,I4176&lt;=36271),"Karlovarský kraj",(IF(AND(I4176&gt;=37001,I4176&lt;=39201),"Jihočeský kraj",(IF(AND(I4176&gt;=39701,I4176&lt;=39901),"Jihočeský kraj",(IF(AND(I4176&gt;=39301,I4176&lt;=39601),"Kraj Vysočina",(IF(AND(I4176&gt;=58001,I4176&lt;=59501),"Kraj Vysočina",(IF(AND(I4176&gt;=67401,I4176&lt;=67602),"Kraj Vysočina",(IF(AND(I4176&gt;=40001,I4176&lt;=44101),"Ústecký kraj",(IF(AND(I4176&gt;=46001,I4176&lt;=47201),"Liberecký kraj",(IF(AND(I4176&gt;=51202,I4176&lt;=51401),"Liberecký kraj",(IF(AND(I4176&gt;=53002,I4176&lt;=53976),"Pardubický kraj",(IF(AND(I4176&gt;=56002,I4176&lt;=57201),"Pardubický kraj",(IF(AND(I4176&gt;=60200,I4176&lt;=67201),"Jihomoravský kraj",(IF(AND(I4176&gt;=67801,I4176&lt;=68501),"Jihomoravský kraj",(IF(AND(I4176&gt;=69002,I4176&lt;=69801),"Jihomoravský kraj",(IF(AND(I4176&gt;=68601,I4176&lt;=68801),"Zlínský kraj",(IF(AND(I4176&gt;=75501,I4176&lt;=76901),"Zlínský kraj",(IF(AND(I4176&gt;=70030,I4176&lt;=74901),"Moravskoslezský kraj",(IF(AND(I4176&gt;=75000,I4176&lt;=75368),"Olomoucký kraj",(IF(AND(I4176&gt;=77200,I4176&lt;=79862),"Olomoucký kraj",(IF(AND(I4176&gt;=50011,I4176&lt;=50301),"Královéhradecký kraj",(IF(AND(I4176&gt;=54301,I4176&lt;=54303),"Královéhradecký kraj","0")))))))))))))))))))))))))))))))))))))))))))))))</f>
        <v>Jihomoravský kraj</v>
      </c>
      <c r="AB4176" t="s">
        <v>998</v>
      </c>
      <c r="AD4176" t="s">
        <v>998</v>
      </c>
      <c r="AE4176" t="s">
        <v>998</v>
      </c>
      <c r="AF4176" t="s">
        <v>998</v>
      </c>
      <c r="AG4176" s="107">
        <v>300</v>
      </c>
      <c r="AH4176" s="107">
        <v>0</v>
      </c>
      <c r="AI4176" s="107">
        <v>0</v>
      </c>
      <c r="AJ4176" t="s">
        <v>999</v>
      </c>
      <c r="AK4176" s="106">
        <v>44924</v>
      </c>
    </row>
    <row r="4177" spans="1:37" x14ac:dyDescent="0.45">
      <c r="A4177" t="s">
        <v>1079</v>
      </c>
      <c r="B4177" t="s">
        <v>5795</v>
      </c>
      <c r="C4177" t="s">
        <v>990</v>
      </c>
      <c r="D4177" t="s">
        <v>5796</v>
      </c>
      <c r="E4177" t="s">
        <v>992</v>
      </c>
      <c r="F4177" t="s">
        <v>5797</v>
      </c>
      <c r="G4177">
        <v>14</v>
      </c>
      <c r="H4177" t="s">
        <v>3053</v>
      </c>
      <c r="I4177">
        <v>69501</v>
      </c>
      <c r="J4177">
        <v>602357531</v>
      </c>
      <c r="K4177" t="s">
        <v>5798</v>
      </c>
      <c r="L4177" s="106">
        <v>27635</v>
      </c>
      <c r="M4177">
        <v>14688635</v>
      </c>
      <c r="N4177" t="s">
        <v>996</v>
      </c>
      <c r="O4177" t="s">
        <v>12</v>
      </c>
      <c r="P4177" t="s">
        <v>997</v>
      </c>
      <c r="R4177" s="109" t="str">
        <f>IF(OR(P4177="SB",Q4177="SB"),"SB",0)</f>
        <v>SB</v>
      </c>
      <c r="T4177" s="110" t="s">
        <v>998</v>
      </c>
      <c r="V4177" s="113" t="str">
        <f>IF(AND(I4177&gt;=10000,I4177&lt;=19900),"Praha",(IF(AND(I4177&gt;=25001,I4177&lt;=29501),"Středočeský kraj",(IF(AND(I4177&gt;=30100,I4177&lt;=34972),"Středočeský kraj",(IF(AND(I4177&gt;=35002,I4177&lt;=36271),"Karlovarský kraj",(IF(AND(I4177&gt;=37001,I4177&lt;=39201),"Jihočeský kraj",(IF(AND(I4177&gt;=39701,I4177&lt;=39901),"Jihočeský kraj",(IF(AND(I4177&gt;=39301,I4177&lt;=39601),"Kraj Vysočina",(IF(AND(I4177&gt;=58001,I4177&lt;=59501),"Kraj Vysočina",(IF(AND(I4177&gt;=67401,I4177&lt;=67602),"Kraj Vysočina",(IF(AND(I4177&gt;=40001,I4177&lt;=44101),"Ústecký kraj",(IF(AND(I4177&gt;=46001,I4177&lt;=47201),"Liberecký kraj",(IF(AND(I4177&gt;=51202,I4177&lt;=51401),"Liberecký kraj",(IF(AND(I4177&gt;=53002,I4177&lt;=53976),"Pardubický kraj",(IF(AND(I4177&gt;=56002,I4177&lt;=57201),"Pardubický kraj",(IF(AND(I4177&gt;=60200,I4177&lt;=67201),"Jihomoravský kraj",(IF(AND(I4177&gt;=67801,I4177&lt;=68501),"Jihomoravský kraj",(IF(AND(I4177&gt;=69002,I4177&lt;=69801),"Jihomoravský kraj",(IF(AND(I4177&gt;=68601,I4177&lt;=68801),"Zlínský kraj",(IF(AND(I4177&gt;=75501,I4177&lt;=76901),"Zlínský kraj",(IF(AND(I4177&gt;=70030,I4177&lt;=74901),"Moravskoslezský kraj",(IF(AND(I4177&gt;=75000,I4177&lt;=75368),"Olomoucký kraj",(IF(AND(I4177&gt;=77200,I4177&lt;=79862),"Olomoucký kraj",(IF(AND(I4177&gt;=50011,I4177&lt;=50301),"Královéhradecký kraj",(IF(AND(I4177&gt;=54301,I4177&lt;=54303),"Královéhradecký kraj","0")))))))))))))))))))))))))))))))))))))))))))))))</f>
        <v>Jihomoravský kraj</v>
      </c>
      <c r="AB4177" t="s">
        <v>998</v>
      </c>
      <c r="AD4177" t="s">
        <v>998</v>
      </c>
      <c r="AE4177" t="s">
        <v>998</v>
      </c>
      <c r="AF4177" t="s">
        <v>998</v>
      </c>
      <c r="AG4177" s="107">
        <v>0</v>
      </c>
      <c r="AH4177" s="107">
        <v>0</v>
      </c>
      <c r="AI4177" s="107">
        <v>0</v>
      </c>
      <c r="AJ4177" t="s">
        <v>1012</v>
      </c>
    </row>
    <row r="4178" spans="1:37" x14ac:dyDescent="0.45">
      <c r="A4178" t="s">
        <v>1948</v>
      </c>
      <c r="B4178" t="s">
        <v>12266</v>
      </c>
      <c r="C4178" t="s">
        <v>1002</v>
      </c>
      <c r="D4178" t="s">
        <v>12267</v>
      </c>
      <c r="E4178" t="s">
        <v>992</v>
      </c>
      <c r="F4178" t="s">
        <v>1759</v>
      </c>
      <c r="G4178">
        <v>1</v>
      </c>
      <c r="H4178" t="s">
        <v>3053</v>
      </c>
      <c r="I4178">
        <v>69501</v>
      </c>
      <c r="K4178" t="s">
        <v>12268</v>
      </c>
      <c r="L4178" s="106">
        <v>36319</v>
      </c>
      <c r="M4178">
        <v>14638620</v>
      </c>
      <c r="N4178" t="s">
        <v>996</v>
      </c>
      <c r="O4178" t="s">
        <v>12</v>
      </c>
      <c r="P4178" t="s">
        <v>997</v>
      </c>
      <c r="R4178" s="109" t="str">
        <f>IF(OR(P4178="SB",Q4178="SB"),"SB",0)</f>
        <v>SB</v>
      </c>
      <c r="T4178" s="110" t="s">
        <v>998</v>
      </c>
      <c r="V4178" s="113" t="str">
        <f>IF(AND(I4178&gt;=10000,I4178&lt;=19900),"Praha",(IF(AND(I4178&gt;=25001,I4178&lt;=29501),"Středočeský kraj",(IF(AND(I4178&gt;=30100,I4178&lt;=34972),"Středočeský kraj",(IF(AND(I4178&gt;=35002,I4178&lt;=36271),"Karlovarský kraj",(IF(AND(I4178&gt;=37001,I4178&lt;=39201),"Jihočeský kraj",(IF(AND(I4178&gt;=39701,I4178&lt;=39901),"Jihočeský kraj",(IF(AND(I4178&gt;=39301,I4178&lt;=39601),"Kraj Vysočina",(IF(AND(I4178&gt;=58001,I4178&lt;=59501),"Kraj Vysočina",(IF(AND(I4178&gt;=67401,I4178&lt;=67602),"Kraj Vysočina",(IF(AND(I4178&gt;=40001,I4178&lt;=44101),"Ústecký kraj",(IF(AND(I4178&gt;=46001,I4178&lt;=47201),"Liberecký kraj",(IF(AND(I4178&gt;=51202,I4178&lt;=51401),"Liberecký kraj",(IF(AND(I4178&gt;=53002,I4178&lt;=53976),"Pardubický kraj",(IF(AND(I4178&gt;=56002,I4178&lt;=57201),"Pardubický kraj",(IF(AND(I4178&gt;=60200,I4178&lt;=67201),"Jihomoravský kraj",(IF(AND(I4178&gt;=67801,I4178&lt;=68501),"Jihomoravský kraj",(IF(AND(I4178&gt;=69002,I4178&lt;=69801),"Jihomoravský kraj",(IF(AND(I4178&gt;=68601,I4178&lt;=68801),"Zlínský kraj",(IF(AND(I4178&gt;=75501,I4178&lt;=76901),"Zlínský kraj",(IF(AND(I4178&gt;=70030,I4178&lt;=74901),"Moravskoslezský kraj",(IF(AND(I4178&gt;=75000,I4178&lt;=75368),"Olomoucký kraj",(IF(AND(I4178&gt;=77200,I4178&lt;=79862),"Olomoucký kraj",(IF(AND(I4178&gt;=50011,I4178&lt;=50301),"Královéhradecký kraj",(IF(AND(I4178&gt;=54301,I4178&lt;=54303),"Královéhradecký kraj","0")))))))))))))))))))))))))))))))))))))))))))))))</f>
        <v>Jihomoravský kraj</v>
      </c>
      <c r="AB4178" t="s">
        <v>998</v>
      </c>
      <c r="AD4178" t="s">
        <v>998</v>
      </c>
      <c r="AE4178" t="s">
        <v>998</v>
      </c>
      <c r="AF4178" t="s">
        <v>998</v>
      </c>
      <c r="AG4178" s="107">
        <v>300</v>
      </c>
      <c r="AH4178" s="107">
        <v>0</v>
      </c>
      <c r="AI4178" s="107">
        <v>0</v>
      </c>
      <c r="AJ4178" t="s">
        <v>999</v>
      </c>
      <c r="AK4178" s="106">
        <v>44924</v>
      </c>
    </row>
    <row r="4179" spans="1:37" x14ac:dyDescent="0.45">
      <c r="A4179" t="s">
        <v>1139</v>
      </c>
      <c r="B4179" t="s">
        <v>13272</v>
      </c>
      <c r="C4179" t="s">
        <v>990</v>
      </c>
      <c r="D4179" t="s">
        <v>13273</v>
      </c>
      <c r="E4179" t="s">
        <v>992</v>
      </c>
      <c r="F4179" t="s">
        <v>13274</v>
      </c>
      <c r="G4179">
        <v>26</v>
      </c>
      <c r="H4179" t="s">
        <v>3053</v>
      </c>
      <c r="I4179">
        <v>69501</v>
      </c>
      <c r="K4179" t="s">
        <v>13275</v>
      </c>
      <c r="L4179" s="106">
        <v>38509</v>
      </c>
      <c r="M4179">
        <v>14579511</v>
      </c>
      <c r="N4179" t="s">
        <v>1144</v>
      </c>
      <c r="O4179" t="s">
        <v>12</v>
      </c>
      <c r="P4179" t="s">
        <v>997</v>
      </c>
      <c r="R4179" s="109" t="str">
        <f>IF(OR(P4179="SB",Q4179="SB"),"SB",0)</f>
        <v>SB</v>
      </c>
      <c r="T4179" s="110" t="s">
        <v>998</v>
      </c>
      <c r="V4179" s="113" t="str">
        <f>IF(AND(I4179&gt;=10000,I4179&lt;=19900),"Praha",(IF(AND(I4179&gt;=25001,I4179&lt;=29501),"Středočeský kraj",(IF(AND(I4179&gt;=30100,I4179&lt;=34972),"Středočeský kraj",(IF(AND(I4179&gt;=35002,I4179&lt;=36271),"Karlovarský kraj",(IF(AND(I4179&gt;=37001,I4179&lt;=39201),"Jihočeský kraj",(IF(AND(I4179&gt;=39701,I4179&lt;=39901),"Jihočeský kraj",(IF(AND(I4179&gt;=39301,I4179&lt;=39601),"Kraj Vysočina",(IF(AND(I4179&gt;=58001,I4179&lt;=59501),"Kraj Vysočina",(IF(AND(I4179&gt;=67401,I4179&lt;=67602),"Kraj Vysočina",(IF(AND(I4179&gt;=40001,I4179&lt;=44101),"Ústecký kraj",(IF(AND(I4179&gt;=46001,I4179&lt;=47201),"Liberecký kraj",(IF(AND(I4179&gt;=51202,I4179&lt;=51401),"Liberecký kraj",(IF(AND(I4179&gt;=53002,I4179&lt;=53976),"Pardubický kraj",(IF(AND(I4179&gt;=56002,I4179&lt;=57201),"Pardubický kraj",(IF(AND(I4179&gt;=60200,I4179&lt;=67201),"Jihomoravský kraj",(IF(AND(I4179&gt;=67801,I4179&lt;=68501),"Jihomoravský kraj",(IF(AND(I4179&gt;=69002,I4179&lt;=69801),"Jihomoravský kraj",(IF(AND(I4179&gt;=68601,I4179&lt;=68801),"Zlínský kraj",(IF(AND(I4179&gt;=75501,I4179&lt;=76901),"Zlínský kraj",(IF(AND(I4179&gt;=70030,I4179&lt;=74901),"Moravskoslezský kraj",(IF(AND(I4179&gt;=75000,I4179&lt;=75368),"Olomoucký kraj",(IF(AND(I4179&gt;=77200,I4179&lt;=79862),"Olomoucký kraj",(IF(AND(I4179&gt;=50011,I4179&lt;=50301),"Královéhradecký kraj",(IF(AND(I4179&gt;=54301,I4179&lt;=54303),"Královéhradecký kraj","0")))))))))))))))))))))))))))))))))))))))))))))))</f>
        <v>Jihomoravský kraj</v>
      </c>
      <c r="AB4179" t="s">
        <v>998</v>
      </c>
      <c r="AD4179" t="s">
        <v>998</v>
      </c>
      <c r="AE4179" t="s">
        <v>998</v>
      </c>
      <c r="AF4179" t="s">
        <v>998</v>
      </c>
      <c r="AG4179" s="107">
        <v>300</v>
      </c>
      <c r="AH4179" s="107">
        <v>0</v>
      </c>
      <c r="AI4179" s="107">
        <v>0</v>
      </c>
      <c r="AJ4179" t="s">
        <v>999</v>
      </c>
      <c r="AK4179" s="106">
        <v>44877</v>
      </c>
    </row>
    <row r="4180" spans="1:37" x14ac:dyDescent="0.45">
      <c r="A4180" t="s">
        <v>1037</v>
      </c>
      <c r="B4180" t="s">
        <v>14667</v>
      </c>
      <c r="C4180" t="s">
        <v>990</v>
      </c>
      <c r="D4180" t="s">
        <v>14668</v>
      </c>
      <c r="E4180" t="s">
        <v>992</v>
      </c>
      <c r="F4180" t="s">
        <v>1293</v>
      </c>
      <c r="G4180">
        <v>35</v>
      </c>
      <c r="H4180" t="s">
        <v>14669</v>
      </c>
      <c r="I4180">
        <v>69501</v>
      </c>
      <c r="K4180" t="s">
        <v>14670</v>
      </c>
      <c r="L4180" s="106">
        <v>34136</v>
      </c>
      <c r="M4180">
        <v>14726425</v>
      </c>
      <c r="N4180" t="s">
        <v>996</v>
      </c>
      <c r="O4180" t="s">
        <v>12</v>
      </c>
      <c r="P4180" t="s">
        <v>997</v>
      </c>
      <c r="R4180" s="109" t="str">
        <f>IF(OR(P4180="SB",Q4180="SB"),"SB",0)</f>
        <v>SB</v>
      </c>
      <c r="T4180" s="110" t="s">
        <v>998</v>
      </c>
      <c r="V4180" s="113" t="str">
        <f>IF(AND(I4180&gt;=10000,I4180&lt;=19900),"Praha",(IF(AND(I4180&gt;=25001,I4180&lt;=29501),"Středočeský kraj",(IF(AND(I4180&gt;=30100,I4180&lt;=34972),"Středočeský kraj",(IF(AND(I4180&gt;=35002,I4180&lt;=36271),"Karlovarský kraj",(IF(AND(I4180&gt;=37001,I4180&lt;=39201),"Jihočeský kraj",(IF(AND(I4180&gt;=39701,I4180&lt;=39901),"Jihočeský kraj",(IF(AND(I4180&gt;=39301,I4180&lt;=39601),"Kraj Vysočina",(IF(AND(I4180&gt;=58001,I4180&lt;=59501),"Kraj Vysočina",(IF(AND(I4180&gt;=67401,I4180&lt;=67602),"Kraj Vysočina",(IF(AND(I4180&gt;=40001,I4180&lt;=44101),"Ústecký kraj",(IF(AND(I4180&gt;=46001,I4180&lt;=47201),"Liberecký kraj",(IF(AND(I4180&gt;=51202,I4180&lt;=51401),"Liberecký kraj",(IF(AND(I4180&gt;=53002,I4180&lt;=53976),"Pardubický kraj",(IF(AND(I4180&gt;=56002,I4180&lt;=57201),"Pardubický kraj",(IF(AND(I4180&gt;=60200,I4180&lt;=67201),"Jihomoravský kraj",(IF(AND(I4180&gt;=67801,I4180&lt;=68501),"Jihomoravský kraj",(IF(AND(I4180&gt;=69002,I4180&lt;=69801),"Jihomoravský kraj",(IF(AND(I4180&gt;=68601,I4180&lt;=68801),"Zlínský kraj",(IF(AND(I4180&gt;=75501,I4180&lt;=76901),"Zlínský kraj",(IF(AND(I4180&gt;=70030,I4180&lt;=74901),"Moravskoslezský kraj",(IF(AND(I4180&gt;=75000,I4180&lt;=75368),"Olomoucký kraj",(IF(AND(I4180&gt;=77200,I4180&lt;=79862),"Olomoucký kraj",(IF(AND(I4180&gt;=50011,I4180&lt;=50301),"Královéhradecký kraj",(IF(AND(I4180&gt;=54301,I4180&lt;=54303),"Královéhradecký kraj","0")))))))))))))))))))))))))))))))))))))))))))))))</f>
        <v>Jihomoravský kraj</v>
      </c>
      <c r="AB4180" t="s">
        <v>998</v>
      </c>
      <c r="AD4180" t="s">
        <v>998</v>
      </c>
      <c r="AE4180" t="s">
        <v>998</v>
      </c>
      <c r="AF4180" t="s">
        <v>998</v>
      </c>
      <c r="AG4180" s="107">
        <v>0</v>
      </c>
      <c r="AH4180" s="107">
        <v>0</v>
      </c>
      <c r="AI4180" s="107">
        <v>0</v>
      </c>
      <c r="AJ4180" t="s">
        <v>1012</v>
      </c>
    </row>
    <row r="4181" spans="1:37" x14ac:dyDescent="0.45">
      <c r="A4181" t="s">
        <v>1161</v>
      </c>
      <c r="B4181" t="s">
        <v>14978</v>
      </c>
      <c r="C4181" t="s">
        <v>990</v>
      </c>
      <c r="D4181" t="s">
        <v>14979</v>
      </c>
      <c r="E4181" t="s">
        <v>992</v>
      </c>
      <c r="F4181" t="s">
        <v>14980</v>
      </c>
      <c r="G4181">
        <v>1476</v>
      </c>
      <c r="H4181" t="s">
        <v>3053</v>
      </c>
      <c r="I4181">
        <v>69501</v>
      </c>
      <c r="K4181" t="s">
        <v>14981</v>
      </c>
      <c r="L4181" s="106">
        <v>32670</v>
      </c>
      <c r="M4181">
        <v>13000330</v>
      </c>
      <c r="N4181" t="s">
        <v>996</v>
      </c>
      <c r="O4181" t="s">
        <v>12</v>
      </c>
      <c r="P4181" t="s">
        <v>997</v>
      </c>
      <c r="R4181" s="109" t="str">
        <f>IF(OR(P4181="SB",Q4181="SB"),"SB",0)</f>
        <v>SB</v>
      </c>
      <c r="T4181" s="110" t="s">
        <v>998</v>
      </c>
      <c r="V4181" s="113" t="str">
        <f>IF(AND(I4181&gt;=10000,I4181&lt;=19900),"Praha",(IF(AND(I4181&gt;=25001,I4181&lt;=29501),"Středočeský kraj",(IF(AND(I4181&gt;=30100,I4181&lt;=34972),"Středočeský kraj",(IF(AND(I4181&gt;=35002,I4181&lt;=36271),"Karlovarský kraj",(IF(AND(I4181&gt;=37001,I4181&lt;=39201),"Jihočeský kraj",(IF(AND(I4181&gt;=39701,I4181&lt;=39901),"Jihočeský kraj",(IF(AND(I4181&gt;=39301,I4181&lt;=39601),"Kraj Vysočina",(IF(AND(I4181&gt;=58001,I4181&lt;=59501),"Kraj Vysočina",(IF(AND(I4181&gt;=67401,I4181&lt;=67602),"Kraj Vysočina",(IF(AND(I4181&gt;=40001,I4181&lt;=44101),"Ústecký kraj",(IF(AND(I4181&gt;=46001,I4181&lt;=47201),"Liberecký kraj",(IF(AND(I4181&gt;=51202,I4181&lt;=51401),"Liberecký kraj",(IF(AND(I4181&gt;=53002,I4181&lt;=53976),"Pardubický kraj",(IF(AND(I4181&gt;=56002,I4181&lt;=57201),"Pardubický kraj",(IF(AND(I4181&gt;=60200,I4181&lt;=67201),"Jihomoravský kraj",(IF(AND(I4181&gt;=67801,I4181&lt;=68501),"Jihomoravský kraj",(IF(AND(I4181&gt;=69002,I4181&lt;=69801),"Jihomoravský kraj",(IF(AND(I4181&gt;=68601,I4181&lt;=68801),"Zlínský kraj",(IF(AND(I4181&gt;=75501,I4181&lt;=76901),"Zlínský kraj",(IF(AND(I4181&gt;=70030,I4181&lt;=74901),"Moravskoslezský kraj",(IF(AND(I4181&gt;=75000,I4181&lt;=75368),"Olomoucký kraj",(IF(AND(I4181&gt;=77200,I4181&lt;=79862),"Olomoucký kraj",(IF(AND(I4181&gt;=50011,I4181&lt;=50301),"Královéhradecký kraj",(IF(AND(I4181&gt;=54301,I4181&lt;=54303),"Královéhradecký kraj","0")))))))))))))))))))))))))))))))))))))))))))))))</f>
        <v>Jihomoravský kraj</v>
      </c>
      <c r="AB4181" t="s">
        <v>998</v>
      </c>
      <c r="AD4181" t="s">
        <v>998</v>
      </c>
      <c r="AE4181" t="s">
        <v>998</v>
      </c>
      <c r="AF4181" t="s">
        <v>998</v>
      </c>
      <c r="AG4181" s="107">
        <v>0</v>
      </c>
      <c r="AH4181" s="107">
        <v>0</v>
      </c>
      <c r="AI4181" s="107">
        <v>0</v>
      </c>
      <c r="AJ4181" t="s">
        <v>1012</v>
      </c>
    </row>
    <row r="4182" spans="1:37" x14ac:dyDescent="0.45">
      <c r="A4182" t="s">
        <v>2139</v>
      </c>
      <c r="B4182" t="s">
        <v>15566</v>
      </c>
      <c r="C4182" t="s">
        <v>1002</v>
      </c>
      <c r="D4182" t="s">
        <v>15567</v>
      </c>
      <c r="E4182" t="s">
        <v>992</v>
      </c>
      <c r="F4182" t="s">
        <v>4623</v>
      </c>
      <c r="G4182">
        <v>4104</v>
      </c>
      <c r="H4182" t="s">
        <v>3053</v>
      </c>
      <c r="I4182">
        <v>69501</v>
      </c>
      <c r="K4182" t="s">
        <v>15568</v>
      </c>
      <c r="L4182" s="106">
        <v>40655</v>
      </c>
      <c r="M4182">
        <v>14750673</v>
      </c>
      <c r="N4182" t="s">
        <v>996</v>
      </c>
      <c r="O4182" t="s">
        <v>12</v>
      </c>
      <c r="P4182" t="s">
        <v>997</v>
      </c>
      <c r="R4182" s="109" t="str">
        <f>IF(OR(P4182="SB",Q4182="SB"),"SB",0)</f>
        <v>SB</v>
      </c>
      <c r="T4182" s="110" t="s">
        <v>998</v>
      </c>
      <c r="V4182" s="113" t="str">
        <f>IF(AND(I4182&gt;=10000,I4182&lt;=19900),"Praha",(IF(AND(I4182&gt;=25001,I4182&lt;=29501),"Středočeský kraj",(IF(AND(I4182&gt;=30100,I4182&lt;=34972),"Středočeský kraj",(IF(AND(I4182&gt;=35002,I4182&lt;=36271),"Karlovarský kraj",(IF(AND(I4182&gt;=37001,I4182&lt;=39201),"Jihočeský kraj",(IF(AND(I4182&gt;=39701,I4182&lt;=39901),"Jihočeský kraj",(IF(AND(I4182&gt;=39301,I4182&lt;=39601),"Kraj Vysočina",(IF(AND(I4182&gt;=58001,I4182&lt;=59501),"Kraj Vysočina",(IF(AND(I4182&gt;=67401,I4182&lt;=67602),"Kraj Vysočina",(IF(AND(I4182&gt;=40001,I4182&lt;=44101),"Ústecký kraj",(IF(AND(I4182&gt;=46001,I4182&lt;=47201),"Liberecký kraj",(IF(AND(I4182&gt;=51202,I4182&lt;=51401),"Liberecký kraj",(IF(AND(I4182&gt;=53002,I4182&lt;=53976),"Pardubický kraj",(IF(AND(I4182&gt;=56002,I4182&lt;=57201),"Pardubický kraj",(IF(AND(I4182&gt;=60200,I4182&lt;=67201),"Jihomoravský kraj",(IF(AND(I4182&gt;=67801,I4182&lt;=68501),"Jihomoravský kraj",(IF(AND(I4182&gt;=69002,I4182&lt;=69801),"Jihomoravský kraj",(IF(AND(I4182&gt;=68601,I4182&lt;=68801),"Zlínský kraj",(IF(AND(I4182&gt;=75501,I4182&lt;=76901),"Zlínský kraj",(IF(AND(I4182&gt;=70030,I4182&lt;=74901),"Moravskoslezský kraj",(IF(AND(I4182&gt;=75000,I4182&lt;=75368),"Olomoucký kraj",(IF(AND(I4182&gt;=77200,I4182&lt;=79862),"Olomoucký kraj",(IF(AND(I4182&gt;=50011,I4182&lt;=50301),"Královéhradecký kraj",(IF(AND(I4182&gt;=54301,I4182&lt;=54303),"Královéhradecký kraj","0")))))))))))))))))))))))))))))))))))))))))))))))</f>
        <v>Jihomoravský kraj</v>
      </c>
      <c r="AB4182" t="s">
        <v>998</v>
      </c>
      <c r="AD4182" t="s">
        <v>998</v>
      </c>
      <c r="AE4182" t="s">
        <v>998</v>
      </c>
      <c r="AF4182" t="s">
        <v>998</v>
      </c>
      <c r="AG4182" s="107">
        <v>300</v>
      </c>
      <c r="AH4182" s="107">
        <v>0</v>
      </c>
      <c r="AI4182" s="107">
        <v>0</v>
      </c>
      <c r="AJ4182" t="s">
        <v>999</v>
      </c>
      <c r="AK4182" s="106">
        <v>44923</v>
      </c>
    </row>
    <row r="4183" spans="1:37" x14ac:dyDescent="0.45">
      <c r="A4183" t="s">
        <v>1657</v>
      </c>
      <c r="B4183" t="s">
        <v>15566</v>
      </c>
      <c r="C4183" t="s">
        <v>990</v>
      </c>
      <c r="D4183" t="s">
        <v>15569</v>
      </c>
      <c r="E4183" t="s">
        <v>992</v>
      </c>
      <c r="F4183" t="s">
        <v>4623</v>
      </c>
      <c r="G4183">
        <v>4104</v>
      </c>
      <c r="H4183" t="s">
        <v>3053</v>
      </c>
      <c r="I4183">
        <v>69501</v>
      </c>
      <c r="K4183" t="s">
        <v>15568</v>
      </c>
      <c r="L4183" s="106">
        <v>39667</v>
      </c>
      <c r="M4183">
        <v>14725718</v>
      </c>
      <c r="N4183" t="s">
        <v>996</v>
      </c>
      <c r="O4183" t="s">
        <v>12</v>
      </c>
      <c r="P4183" t="s">
        <v>997</v>
      </c>
      <c r="R4183" s="109" t="str">
        <f>IF(OR(P4183="SB",Q4183="SB"),"SB",0)</f>
        <v>SB</v>
      </c>
      <c r="T4183" s="110" t="s">
        <v>998</v>
      </c>
      <c r="V4183" s="113" t="str">
        <f>IF(AND(I4183&gt;=10000,I4183&lt;=19900),"Praha",(IF(AND(I4183&gt;=25001,I4183&lt;=29501),"Středočeský kraj",(IF(AND(I4183&gt;=30100,I4183&lt;=34972),"Středočeský kraj",(IF(AND(I4183&gt;=35002,I4183&lt;=36271),"Karlovarský kraj",(IF(AND(I4183&gt;=37001,I4183&lt;=39201),"Jihočeský kraj",(IF(AND(I4183&gt;=39701,I4183&lt;=39901),"Jihočeský kraj",(IF(AND(I4183&gt;=39301,I4183&lt;=39601),"Kraj Vysočina",(IF(AND(I4183&gt;=58001,I4183&lt;=59501),"Kraj Vysočina",(IF(AND(I4183&gt;=67401,I4183&lt;=67602),"Kraj Vysočina",(IF(AND(I4183&gt;=40001,I4183&lt;=44101),"Ústecký kraj",(IF(AND(I4183&gt;=46001,I4183&lt;=47201),"Liberecký kraj",(IF(AND(I4183&gt;=51202,I4183&lt;=51401),"Liberecký kraj",(IF(AND(I4183&gt;=53002,I4183&lt;=53976),"Pardubický kraj",(IF(AND(I4183&gt;=56002,I4183&lt;=57201),"Pardubický kraj",(IF(AND(I4183&gt;=60200,I4183&lt;=67201),"Jihomoravský kraj",(IF(AND(I4183&gt;=67801,I4183&lt;=68501),"Jihomoravský kraj",(IF(AND(I4183&gt;=69002,I4183&lt;=69801),"Jihomoravský kraj",(IF(AND(I4183&gt;=68601,I4183&lt;=68801),"Zlínský kraj",(IF(AND(I4183&gt;=75501,I4183&lt;=76901),"Zlínský kraj",(IF(AND(I4183&gt;=70030,I4183&lt;=74901),"Moravskoslezský kraj",(IF(AND(I4183&gt;=75000,I4183&lt;=75368),"Olomoucký kraj",(IF(AND(I4183&gt;=77200,I4183&lt;=79862),"Olomoucký kraj",(IF(AND(I4183&gt;=50011,I4183&lt;=50301),"Královéhradecký kraj",(IF(AND(I4183&gt;=54301,I4183&lt;=54303),"Královéhradecký kraj","0")))))))))))))))))))))))))))))))))))))))))))))))</f>
        <v>Jihomoravský kraj</v>
      </c>
      <c r="AB4183" t="s">
        <v>998</v>
      </c>
      <c r="AD4183" t="s">
        <v>998</v>
      </c>
      <c r="AE4183" t="s">
        <v>998</v>
      </c>
      <c r="AF4183" t="s">
        <v>998</v>
      </c>
      <c r="AG4183" s="107">
        <v>300</v>
      </c>
      <c r="AH4183" s="107">
        <v>0</v>
      </c>
      <c r="AI4183" s="107">
        <v>0</v>
      </c>
      <c r="AJ4183" t="s">
        <v>999</v>
      </c>
      <c r="AK4183" s="106">
        <v>44923</v>
      </c>
    </row>
    <row r="4184" spans="1:37" x14ac:dyDescent="0.45">
      <c r="A4184" t="s">
        <v>2101</v>
      </c>
      <c r="B4184" t="s">
        <v>19459</v>
      </c>
      <c r="C4184" t="s">
        <v>1002</v>
      </c>
      <c r="D4184" t="s">
        <v>19460</v>
      </c>
      <c r="E4184" t="s">
        <v>992</v>
      </c>
      <c r="F4184" t="s">
        <v>3902</v>
      </c>
      <c r="G4184">
        <v>232</v>
      </c>
      <c r="H4184" t="s">
        <v>3053</v>
      </c>
      <c r="I4184">
        <v>69501</v>
      </c>
      <c r="K4184" t="s">
        <v>19461</v>
      </c>
      <c r="L4184" s="106">
        <v>29322</v>
      </c>
      <c r="M4184">
        <v>12978708</v>
      </c>
      <c r="N4184" t="s">
        <v>996</v>
      </c>
      <c r="O4184" t="s">
        <v>12</v>
      </c>
      <c r="P4184" t="s">
        <v>997</v>
      </c>
      <c r="R4184" s="109" t="str">
        <f>IF(OR(P4184="SB",Q4184="SB"),"SB",0)</f>
        <v>SB</v>
      </c>
      <c r="T4184" s="110" t="s">
        <v>998</v>
      </c>
      <c r="V4184" s="113" t="str">
        <f>IF(AND(I4184&gt;=10000,I4184&lt;=19900),"Praha",(IF(AND(I4184&gt;=25001,I4184&lt;=29501),"Středočeský kraj",(IF(AND(I4184&gt;=30100,I4184&lt;=34972),"Středočeský kraj",(IF(AND(I4184&gt;=35002,I4184&lt;=36271),"Karlovarský kraj",(IF(AND(I4184&gt;=37001,I4184&lt;=39201),"Jihočeský kraj",(IF(AND(I4184&gt;=39701,I4184&lt;=39901),"Jihočeský kraj",(IF(AND(I4184&gt;=39301,I4184&lt;=39601),"Kraj Vysočina",(IF(AND(I4184&gt;=58001,I4184&lt;=59501),"Kraj Vysočina",(IF(AND(I4184&gt;=67401,I4184&lt;=67602),"Kraj Vysočina",(IF(AND(I4184&gt;=40001,I4184&lt;=44101),"Ústecký kraj",(IF(AND(I4184&gt;=46001,I4184&lt;=47201),"Liberecký kraj",(IF(AND(I4184&gt;=51202,I4184&lt;=51401),"Liberecký kraj",(IF(AND(I4184&gt;=53002,I4184&lt;=53976),"Pardubický kraj",(IF(AND(I4184&gt;=56002,I4184&lt;=57201),"Pardubický kraj",(IF(AND(I4184&gt;=60200,I4184&lt;=67201),"Jihomoravský kraj",(IF(AND(I4184&gt;=67801,I4184&lt;=68501),"Jihomoravský kraj",(IF(AND(I4184&gt;=69002,I4184&lt;=69801),"Jihomoravský kraj",(IF(AND(I4184&gt;=68601,I4184&lt;=68801),"Zlínský kraj",(IF(AND(I4184&gt;=75501,I4184&lt;=76901),"Zlínský kraj",(IF(AND(I4184&gt;=70030,I4184&lt;=74901),"Moravskoslezský kraj",(IF(AND(I4184&gt;=75000,I4184&lt;=75368),"Olomoucký kraj",(IF(AND(I4184&gt;=77200,I4184&lt;=79862),"Olomoucký kraj",(IF(AND(I4184&gt;=50011,I4184&lt;=50301),"Královéhradecký kraj",(IF(AND(I4184&gt;=54301,I4184&lt;=54303),"Královéhradecký kraj","0")))))))))))))))))))))))))))))))))))))))))))))))</f>
        <v>Jihomoravský kraj</v>
      </c>
      <c r="AB4184" t="s">
        <v>998</v>
      </c>
      <c r="AD4184" t="s">
        <v>998</v>
      </c>
      <c r="AE4184" t="s">
        <v>998</v>
      </c>
      <c r="AF4184" t="s">
        <v>998</v>
      </c>
      <c r="AG4184" s="107">
        <v>0</v>
      </c>
      <c r="AH4184" s="107">
        <v>0</v>
      </c>
      <c r="AI4184" s="107">
        <v>0</v>
      </c>
      <c r="AJ4184" t="s">
        <v>1012</v>
      </c>
    </row>
    <row r="4185" spans="1:37" x14ac:dyDescent="0.45">
      <c r="A4185" t="s">
        <v>3899</v>
      </c>
      <c r="B4185" t="s">
        <v>3900</v>
      </c>
      <c r="C4185" t="s">
        <v>1002</v>
      </c>
      <c r="D4185" t="s">
        <v>3901</v>
      </c>
      <c r="E4185" t="s">
        <v>992</v>
      </c>
      <c r="F4185" t="s">
        <v>3902</v>
      </c>
      <c r="G4185">
        <v>172</v>
      </c>
      <c r="H4185" t="s">
        <v>3902</v>
      </c>
      <c r="I4185">
        <v>69601</v>
      </c>
      <c r="K4185" t="s">
        <v>3903</v>
      </c>
      <c r="L4185" s="106">
        <v>26816</v>
      </c>
      <c r="M4185">
        <v>14754212</v>
      </c>
      <c r="N4185" t="s">
        <v>996</v>
      </c>
      <c r="O4185" t="s">
        <v>12</v>
      </c>
      <c r="P4185" t="s">
        <v>997</v>
      </c>
      <c r="R4185" s="109" t="str">
        <f>IF(OR(P4185="SB",Q4185="SB"),"SB",0)</f>
        <v>SB</v>
      </c>
      <c r="T4185" s="110" t="s">
        <v>998</v>
      </c>
      <c r="V4185" s="113" t="str">
        <f>IF(AND(I4185&gt;=10000,I4185&lt;=19900),"Praha",(IF(AND(I4185&gt;=25001,I4185&lt;=29501),"Středočeský kraj",(IF(AND(I4185&gt;=30100,I4185&lt;=34972),"Středočeský kraj",(IF(AND(I4185&gt;=35002,I4185&lt;=36271),"Karlovarský kraj",(IF(AND(I4185&gt;=37001,I4185&lt;=39201),"Jihočeský kraj",(IF(AND(I4185&gt;=39701,I4185&lt;=39901),"Jihočeský kraj",(IF(AND(I4185&gt;=39301,I4185&lt;=39601),"Kraj Vysočina",(IF(AND(I4185&gt;=58001,I4185&lt;=59501),"Kraj Vysočina",(IF(AND(I4185&gt;=67401,I4185&lt;=67602),"Kraj Vysočina",(IF(AND(I4185&gt;=40001,I4185&lt;=44101),"Ústecký kraj",(IF(AND(I4185&gt;=46001,I4185&lt;=47201),"Liberecký kraj",(IF(AND(I4185&gt;=51202,I4185&lt;=51401),"Liberecký kraj",(IF(AND(I4185&gt;=53002,I4185&lt;=53976),"Pardubický kraj",(IF(AND(I4185&gt;=56002,I4185&lt;=57201),"Pardubický kraj",(IF(AND(I4185&gt;=60200,I4185&lt;=67201),"Jihomoravský kraj",(IF(AND(I4185&gt;=67801,I4185&lt;=68501),"Jihomoravský kraj",(IF(AND(I4185&gt;=69002,I4185&lt;=69801),"Jihomoravský kraj",(IF(AND(I4185&gt;=68601,I4185&lt;=68801),"Zlínský kraj",(IF(AND(I4185&gt;=75501,I4185&lt;=76901),"Zlínský kraj",(IF(AND(I4185&gt;=70030,I4185&lt;=74901),"Moravskoslezský kraj",(IF(AND(I4185&gt;=75000,I4185&lt;=75368),"Olomoucký kraj",(IF(AND(I4185&gt;=77200,I4185&lt;=79862),"Olomoucký kraj",(IF(AND(I4185&gt;=50011,I4185&lt;=50301),"Královéhradecký kraj",(IF(AND(I4185&gt;=54301,I4185&lt;=54303),"Královéhradecký kraj","0")))))))))))))))))))))))))))))))))))))))))))))))</f>
        <v>Jihomoravský kraj</v>
      </c>
      <c r="AB4185" t="s">
        <v>998</v>
      </c>
      <c r="AD4185" t="s">
        <v>998</v>
      </c>
      <c r="AE4185" t="s">
        <v>998</v>
      </c>
      <c r="AF4185" t="s">
        <v>998</v>
      </c>
      <c r="AG4185" s="107">
        <v>0</v>
      </c>
      <c r="AH4185" s="107">
        <v>0</v>
      </c>
      <c r="AI4185" s="107">
        <v>0</v>
      </c>
      <c r="AJ4185" t="s">
        <v>1012</v>
      </c>
    </row>
    <row r="4186" spans="1:37" x14ac:dyDescent="0.45">
      <c r="A4186" t="s">
        <v>17540</v>
      </c>
      <c r="B4186" t="s">
        <v>17541</v>
      </c>
      <c r="C4186" t="s">
        <v>1002</v>
      </c>
      <c r="D4186" t="s">
        <v>17542</v>
      </c>
      <c r="E4186" t="s">
        <v>992</v>
      </c>
      <c r="F4186" t="s">
        <v>4436</v>
      </c>
      <c r="G4186">
        <v>303</v>
      </c>
      <c r="H4186" t="s">
        <v>17543</v>
      </c>
      <c r="I4186">
        <v>69602</v>
      </c>
      <c r="K4186" t="s">
        <v>17544</v>
      </c>
      <c r="L4186" s="106">
        <v>37738</v>
      </c>
      <c r="M4186">
        <v>14585874</v>
      </c>
      <c r="N4186" t="s">
        <v>1144</v>
      </c>
      <c r="O4186" t="s">
        <v>12</v>
      </c>
      <c r="P4186" t="s">
        <v>997</v>
      </c>
      <c r="R4186" s="109" t="str">
        <f>IF(OR(P4186="SB",Q4186="SB"),"SB",0)</f>
        <v>SB</v>
      </c>
      <c r="T4186" s="110" t="s">
        <v>998</v>
      </c>
      <c r="V4186" s="113" t="str">
        <f>IF(AND(I4186&gt;=10000,I4186&lt;=19900),"Praha",(IF(AND(I4186&gt;=25001,I4186&lt;=29501),"Středočeský kraj",(IF(AND(I4186&gt;=30100,I4186&lt;=34972),"Středočeský kraj",(IF(AND(I4186&gt;=35002,I4186&lt;=36271),"Karlovarský kraj",(IF(AND(I4186&gt;=37001,I4186&lt;=39201),"Jihočeský kraj",(IF(AND(I4186&gt;=39701,I4186&lt;=39901),"Jihočeský kraj",(IF(AND(I4186&gt;=39301,I4186&lt;=39601),"Kraj Vysočina",(IF(AND(I4186&gt;=58001,I4186&lt;=59501),"Kraj Vysočina",(IF(AND(I4186&gt;=67401,I4186&lt;=67602),"Kraj Vysočina",(IF(AND(I4186&gt;=40001,I4186&lt;=44101),"Ústecký kraj",(IF(AND(I4186&gt;=46001,I4186&lt;=47201),"Liberecký kraj",(IF(AND(I4186&gt;=51202,I4186&lt;=51401),"Liberecký kraj",(IF(AND(I4186&gt;=53002,I4186&lt;=53976),"Pardubický kraj",(IF(AND(I4186&gt;=56002,I4186&lt;=57201),"Pardubický kraj",(IF(AND(I4186&gt;=60200,I4186&lt;=67201),"Jihomoravský kraj",(IF(AND(I4186&gt;=67801,I4186&lt;=68501),"Jihomoravský kraj",(IF(AND(I4186&gt;=69002,I4186&lt;=69801),"Jihomoravský kraj",(IF(AND(I4186&gt;=68601,I4186&lt;=68801),"Zlínský kraj",(IF(AND(I4186&gt;=75501,I4186&lt;=76901),"Zlínský kraj",(IF(AND(I4186&gt;=70030,I4186&lt;=74901),"Moravskoslezský kraj",(IF(AND(I4186&gt;=75000,I4186&lt;=75368),"Olomoucký kraj",(IF(AND(I4186&gt;=77200,I4186&lt;=79862),"Olomoucký kraj",(IF(AND(I4186&gt;=50011,I4186&lt;=50301),"Královéhradecký kraj",(IF(AND(I4186&gt;=54301,I4186&lt;=54303),"Královéhradecký kraj","0")))))))))))))))))))))))))))))))))))))))))))))))</f>
        <v>Jihomoravský kraj</v>
      </c>
      <c r="AB4186" t="s">
        <v>998</v>
      </c>
      <c r="AD4186" t="s">
        <v>998</v>
      </c>
      <c r="AE4186" t="s">
        <v>998</v>
      </c>
      <c r="AF4186" t="s">
        <v>998</v>
      </c>
      <c r="AG4186" s="107">
        <v>300</v>
      </c>
      <c r="AH4186" s="107">
        <v>0</v>
      </c>
      <c r="AI4186" s="107">
        <v>0</v>
      </c>
      <c r="AJ4186" t="s">
        <v>999</v>
      </c>
      <c r="AK4186" s="106">
        <v>44923</v>
      </c>
    </row>
    <row r="4187" spans="1:37" x14ac:dyDescent="0.45">
      <c r="A4187" t="s">
        <v>17545</v>
      </c>
      <c r="B4187" t="s">
        <v>17541</v>
      </c>
      <c r="C4187" t="s">
        <v>990</v>
      </c>
      <c r="D4187" t="s">
        <v>17546</v>
      </c>
      <c r="E4187" t="s">
        <v>992</v>
      </c>
      <c r="F4187" t="s">
        <v>4436</v>
      </c>
      <c r="G4187">
        <v>303</v>
      </c>
      <c r="H4187" t="s">
        <v>17543</v>
      </c>
      <c r="I4187">
        <v>69602</v>
      </c>
      <c r="K4187" t="s">
        <v>17544</v>
      </c>
      <c r="L4187" s="106">
        <v>38761</v>
      </c>
      <c r="M4187">
        <v>14585773</v>
      </c>
      <c r="N4187" t="s">
        <v>1144</v>
      </c>
      <c r="O4187" t="s">
        <v>12</v>
      </c>
      <c r="P4187" t="s">
        <v>997</v>
      </c>
      <c r="R4187" s="109" t="str">
        <f>IF(OR(P4187="SB",Q4187="SB"),"SB",0)</f>
        <v>SB</v>
      </c>
      <c r="T4187" s="110" t="s">
        <v>998</v>
      </c>
      <c r="V4187" s="113" t="str">
        <f>IF(AND(I4187&gt;=10000,I4187&lt;=19900),"Praha",(IF(AND(I4187&gt;=25001,I4187&lt;=29501),"Středočeský kraj",(IF(AND(I4187&gt;=30100,I4187&lt;=34972),"Středočeský kraj",(IF(AND(I4187&gt;=35002,I4187&lt;=36271),"Karlovarský kraj",(IF(AND(I4187&gt;=37001,I4187&lt;=39201),"Jihočeský kraj",(IF(AND(I4187&gt;=39701,I4187&lt;=39901),"Jihočeský kraj",(IF(AND(I4187&gt;=39301,I4187&lt;=39601),"Kraj Vysočina",(IF(AND(I4187&gt;=58001,I4187&lt;=59501),"Kraj Vysočina",(IF(AND(I4187&gt;=67401,I4187&lt;=67602),"Kraj Vysočina",(IF(AND(I4187&gt;=40001,I4187&lt;=44101),"Ústecký kraj",(IF(AND(I4187&gt;=46001,I4187&lt;=47201),"Liberecký kraj",(IF(AND(I4187&gt;=51202,I4187&lt;=51401),"Liberecký kraj",(IF(AND(I4187&gt;=53002,I4187&lt;=53976),"Pardubický kraj",(IF(AND(I4187&gt;=56002,I4187&lt;=57201),"Pardubický kraj",(IF(AND(I4187&gt;=60200,I4187&lt;=67201),"Jihomoravský kraj",(IF(AND(I4187&gt;=67801,I4187&lt;=68501),"Jihomoravský kraj",(IF(AND(I4187&gt;=69002,I4187&lt;=69801),"Jihomoravský kraj",(IF(AND(I4187&gt;=68601,I4187&lt;=68801),"Zlínský kraj",(IF(AND(I4187&gt;=75501,I4187&lt;=76901),"Zlínský kraj",(IF(AND(I4187&gt;=70030,I4187&lt;=74901),"Moravskoslezský kraj",(IF(AND(I4187&gt;=75000,I4187&lt;=75368),"Olomoucký kraj",(IF(AND(I4187&gt;=77200,I4187&lt;=79862),"Olomoucký kraj",(IF(AND(I4187&gt;=50011,I4187&lt;=50301),"Královéhradecký kraj",(IF(AND(I4187&gt;=54301,I4187&lt;=54303),"Královéhradecký kraj","0")))))))))))))))))))))))))))))))))))))))))))))))</f>
        <v>Jihomoravský kraj</v>
      </c>
      <c r="AB4187" t="s">
        <v>998</v>
      </c>
      <c r="AD4187" t="s">
        <v>998</v>
      </c>
      <c r="AE4187" t="s">
        <v>998</v>
      </c>
      <c r="AF4187" t="s">
        <v>998</v>
      </c>
      <c r="AG4187" s="107">
        <v>300</v>
      </c>
      <c r="AH4187" s="107">
        <v>0</v>
      </c>
      <c r="AI4187" s="107">
        <v>0</v>
      </c>
      <c r="AJ4187" t="s">
        <v>999</v>
      </c>
      <c r="AK4187" s="106">
        <v>44877</v>
      </c>
    </row>
    <row r="4188" spans="1:37" x14ac:dyDescent="0.45">
      <c r="A4188" t="s">
        <v>1407</v>
      </c>
      <c r="B4188" t="s">
        <v>5803</v>
      </c>
      <c r="C4188" t="s">
        <v>1002</v>
      </c>
      <c r="D4188" t="s">
        <v>5804</v>
      </c>
      <c r="E4188" t="s">
        <v>992</v>
      </c>
      <c r="F4188" t="s">
        <v>1277</v>
      </c>
      <c r="G4188">
        <v>967</v>
      </c>
      <c r="H4188" t="s">
        <v>5805</v>
      </c>
      <c r="I4188">
        <v>69611</v>
      </c>
      <c r="K4188" t="s">
        <v>5806</v>
      </c>
      <c r="L4188" s="106">
        <v>37762</v>
      </c>
      <c r="M4188">
        <v>14743704</v>
      </c>
      <c r="N4188" t="s">
        <v>996</v>
      </c>
      <c r="O4188" t="s">
        <v>12</v>
      </c>
      <c r="P4188" t="s">
        <v>997</v>
      </c>
      <c r="R4188" s="109" t="str">
        <f>IF(OR(P4188="SB",Q4188="SB"),"SB",0)</f>
        <v>SB</v>
      </c>
      <c r="T4188" s="110" t="s">
        <v>998</v>
      </c>
      <c r="V4188" s="113" t="str">
        <f>IF(AND(I4188&gt;=10000,I4188&lt;=19900),"Praha",(IF(AND(I4188&gt;=25001,I4188&lt;=29501),"Středočeský kraj",(IF(AND(I4188&gt;=30100,I4188&lt;=34972),"Středočeský kraj",(IF(AND(I4188&gt;=35002,I4188&lt;=36271),"Karlovarský kraj",(IF(AND(I4188&gt;=37001,I4188&lt;=39201),"Jihočeský kraj",(IF(AND(I4188&gt;=39701,I4188&lt;=39901),"Jihočeský kraj",(IF(AND(I4188&gt;=39301,I4188&lt;=39601),"Kraj Vysočina",(IF(AND(I4188&gt;=58001,I4188&lt;=59501),"Kraj Vysočina",(IF(AND(I4188&gt;=67401,I4188&lt;=67602),"Kraj Vysočina",(IF(AND(I4188&gt;=40001,I4188&lt;=44101),"Ústecký kraj",(IF(AND(I4188&gt;=46001,I4188&lt;=47201),"Liberecký kraj",(IF(AND(I4188&gt;=51202,I4188&lt;=51401),"Liberecký kraj",(IF(AND(I4188&gt;=53002,I4188&lt;=53976),"Pardubický kraj",(IF(AND(I4188&gt;=56002,I4188&lt;=57201),"Pardubický kraj",(IF(AND(I4188&gt;=60200,I4188&lt;=67201),"Jihomoravský kraj",(IF(AND(I4188&gt;=67801,I4188&lt;=68501),"Jihomoravský kraj",(IF(AND(I4188&gt;=69002,I4188&lt;=69801),"Jihomoravský kraj",(IF(AND(I4188&gt;=68601,I4188&lt;=68801),"Zlínský kraj",(IF(AND(I4188&gt;=75501,I4188&lt;=76901),"Zlínský kraj",(IF(AND(I4188&gt;=70030,I4188&lt;=74901),"Moravskoslezský kraj",(IF(AND(I4188&gt;=75000,I4188&lt;=75368),"Olomoucký kraj",(IF(AND(I4188&gt;=77200,I4188&lt;=79862),"Olomoucký kraj",(IF(AND(I4188&gt;=50011,I4188&lt;=50301),"Královéhradecký kraj",(IF(AND(I4188&gt;=54301,I4188&lt;=54303),"Královéhradecký kraj","0")))))))))))))))))))))))))))))))))))))))))))))))</f>
        <v>Jihomoravský kraj</v>
      </c>
      <c r="AB4188" t="s">
        <v>998</v>
      </c>
      <c r="AD4188" t="s">
        <v>998</v>
      </c>
      <c r="AE4188" t="s">
        <v>998</v>
      </c>
      <c r="AF4188" t="s">
        <v>998</v>
      </c>
      <c r="AG4188" s="107">
        <v>300</v>
      </c>
      <c r="AH4188" s="107">
        <v>0</v>
      </c>
      <c r="AI4188" s="107">
        <v>0</v>
      </c>
      <c r="AJ4188" t="s">
        <v>999</v>
      </c>
      <c r="AK4188" s="106">
        <v>44924</v>
      </c>
    </row>
    <row r="4189" spans="1:37" x14ac:dyDescent="0.45">
      <c r="A4189" t="s">
        <v>2374</v>
      </c>
      <c r="B4189" t="s">
        <v>19493</v>
      </c>
      <c r="C4189" t="s">
        <v>990</v>
      </c>
      <c r="D4189" t="s">
        <v>19494</v>
      </c>
      <c r="E4189" t="s">
        <v>992</v>
      </c>
      <c r="F4189" t="s">
        <v>19495</v>
      </c>
      <c r="G4189">
        <v>268</v>
      </c>
      <c r="H4189" t="s">
        <v>5805</v>
      </c>
      <c r="I4189">
        <v>69611</v>
      </c>
      <c r="K4189" t="s">
        <v>19496</v>
      </c>
      <c r="L4189" s="106">
        <v>39431</v>
      </c>
      <c r="M4189">
        <v>14655996</v>
      </c>
      <c r="N4189" t="s">
        <v>996</v>
      </c>
      <c r="O4189" t="s">
        <v>12</v>
      </c>
      <c r="P4189" t="s">
        <v>997</v>
      </c>
      <c r="R4189" s="109" t="str">
        <f>IF(OR(P4189="SB",Q4189="SB"),"SB",0)</f>
        <v>SB</v>
      </c>
      <c r="T4189" s="110" t="s">
        <v>998</v>
      </c>
      <c r="V4189" s="113" t="str">
        <f>IF(AND(I4189&gt;=10000,I4189&lt;=19900),"Praha",(IF(AND(I4189&gt;=25001,I4189&lt;=29501),"Středočeský kraj",(IF(AND(I4189&gt;=30100,I4189&lt;=34972),"Středočeský kraj",(IF(AND(I4189&gt;=35002,I4189&lt;=36271),"Karlovarský kraj",(IF(AND(I4189&gt;=37001,I4189&lt;=39201),"Jihočeský kraj",(IF(AND(I4189&gt;=39701,I4189&lt;=39901),"Jihočeský kraj",(IF(AND(I4189&gt;=39301,I4189&lt;=39601),"Kraj Vysočina",(IF(AND(I4189&gt;=58001,I4189&lt;=59501),"Kraj Vysočina",(IF(AND(I4189&gt;=67401,I4189&lt;=67602),"Kraj Vysočina",(IF(AND(I4189&gt;=40001,I4189&lt;=44101),"Ústecký kraj",(IF(AND(I4189&gt;=46001,I4189&lt;=47201),"Liberecký kraj",(IF(AND(I4189&gt;=51202,I4189&lt;=51401),"Liberecký kraj",(IF(AND(I4189&gt;=53002,I4189&lt;=53976),"Pardubický kraj",(IF(AND(I4189&gt;=56002,I4189&lt;=57201),"Pardubický kraj",(IF(AND(I4189&gt;=60200,I4189&lt;=67201),"Jihomoravský kraj",(IF(AND(I4189&gt;=67801,I4189&lt;=68501),"Jihomoravský kraj",(IF(AND(I4189&gt;=69002,I4189&lt;=69801),"Jihomoravský kraj",(IF(AND(I4189&gt;=68601,I4189&lt;=68801),"Zlínský kraj",(IF(AND(I4189&gt;=75501,I4189&lt;=76901),"Zlínský kraj",(IF(AND(I4189&gt;=70030,I4189&lt;=74901),"Moravskoslezský kraj",(IF(AND(I4189&gt;=75000,I4189&lt;=75368),"Olomoucký kraj",(IF(AND(I4189&gt;=77200,I4189&lt;=79862),"Olomoucký kraj",(IF(AND(I4189&gt;=50011,I4189&lt;=50301),"Královéhradecký kraj",(IF(AND(I4189&gt;=54301,I4189&lt;=54303),"Královéhradecký kraj","0")))))))))))))))))))))))))))))))))))))))))))))))</f>
        <v>Jihomoravský kraj</v>
      </c>
      <c r="AB4189" t="s">
        <v>998</v>
      </c>
      <c r="AD4189" t="s">
        <v>998</v>
      </c>
      <c r="AE4189" t="s">
        <v>998</v>
      </c>
      <c r="AF4189" t="s">
        <v>998</v>
      </c>
      <c r="AG4189" s="107">
        <v>300</v>
      </c>
      <c r="AH4189" s="107">
        <v>0</v>
      </c>
      <c r="AI4189" s="107">
        <v>0</v>
      </c>
      <c r="AJ4189" t="s">
        <v>999</v>
      </c>
      <c r="AK4189" s="106">
        <v>44923</v>
      </c>
    </row>
    <row r="4190" spans="1:37" x14ac:dyDescent="0.45">
      <c r="A4190" t="s">
        <v>2103</v>
      </c>
      <c r="B4190" t="s">
        <v>19497</v>
      </c>
      <c r="C4190" t="s">
        <v>1002</v>
      </c>
      <c r="D4190" t="s">
        <v>19498</v>
      </c>
      <c r="E4190" t="s">
        <v>992</v>
      </c>
      <c r="F4190" t="s">
        <v>5805</v>
      </c>
      <c r="G4190">
        <v>282</v>
      </c>
      <c r="H4190" t="s">
        <v>5805</v>
      </c>
      <c r="I4190">
        <v>69611</v>
      </c>
      <c r="K4190" t="s">
        <v>19499</v>
      </c>
      <c r="L4190" s="106">
        <v>40502</v>
      </c>
      <c r="M4190">
        <v>14655693</v>
      </c>
      <c r="N4190" t="s">
        <v>996</v>
      </c>
      <c r="O4190" t="s">
        <v>12</v>
      </c>
      <c r="P4190" t="s">
        <v>997</v>
      </c>
      <c r="R4190" s="109" t="str">
        <f>IF(OR(P4190="SB",Q4190="SB"),"SB",0)</f>
        <v>SB</v>
      </c>
      <c r="T4190" s="110" t="s">
        <v>998</v>
      </c>
      <c r="V4190" s="113" t="str">
        <f>IF(AND(I4190&gt;=10000,I4190&lt;=19900),"Praha",(IF(AND(I4190&gt;=25001,I4190&lt;=29501),"Středočeský kraj",(IF(AND(I4190&gt;=30100,I4190&lt;=34972),"Středočeský kraj",(IF(AND(I4190&gt;=35002,I4190&lt;=36271),"Karlovarský kraj",(IF(AND(I4190&gt;=37001,I4190&lt;=39201),"Jihočeský kraj",(IF(AND(I4190&gt;=39701,I4190&lt;=39901),"Jihočeský kraj",(IF(AND(I4190&gt;=39301,I4190&lt;=39601),"Kraj Vysočina",(IF(AND(I4190&gt;=58001,I4190&lt;=59501),"Kraj Vysočina",(IF(AND(I4190&gt;=67401,I4190&lt;=67602),"Kraj Vysočina",(IF(AND(I4190&gt;=40001,I4190&lt;=44101),"Ústecký kraj",(IF(AND(I4190&gt;=46001,I4190&lt;=47201),"Liberecký kraj",(IF(AND(I4190&gt;=51202,I4190&lt;=51401),"Liberecký kraj",(IF(AND(I4190&gt;=53002,I4190&lt;=53976),"Pardubický kraj",(IF(AND(I4190&gt;=56002,I4190&lt;=57201),"Pardubický kraj",(IF(AND(I4190&gt;=60200,I4190&lt;=67201),"Jihomoravský kraj",(IF(AND(I4190&gt;=67801,I4190&lt;=68501),"Jihomoravský kraj",(IF(AND(I4190&gt;=69002,I4190&lt;=69801),"Jihomoravský kraj",(IF(AND(I4190&gt;=68601,I4190&lt;=68801),"Zlínský kraj",(IF(AND(I4190&gt;=75501,I4190&lt;=76901),"Zlínský kraj",(IF(AND(I4190&gt;=70030,I4190&lt;=74901),"Moravskoslezský kraj",(IF(AND(I4190&gt;=75000,I4190&lt;=75368),"Olomoucký kraj",(IF(AND(I4190&gt;=77200,I4190&lt;=79862),"Olomoucký kraj",(IF(AND(I4190&gt;=50011,I4190&lt;=50301),"Královéhradecký kraj",(IF(AND(I4190&gt;=54301,I4190&lt;=54303),"Královéhradecký kraj","0")))))))))))))))))))))))))))))))))))))))))))))))</f>
        <v>Jihomoravský kraj</v>
      </c>
      <c r="AB4190" t="s">
        <v>998</v>
      </c>
      <c r="AD4190" t="s">
        <v>998</v>
      </c>
      <c r="AE4190" t="s">
        <v>998</v>
      </c>
      <c r="AF4190" t="s">
        <v>998</v>
      </c>
      <c r="AG4190" s="107">
        <v>300</v>
      </c>
      <c r="AH4190" s="107">
        <v>0</v>
      </c>
      <c r="AI4190" s="107">
        <v>0</v>
      </c>
      <c r="AJ4190" t="s">
        <v>999</v>
      </c>
      <c r="AK4190" s="106">
        <v>44923</v>
      </c>
    </row>
    <row r="4191" spans="1:37" x14ac:dyDescent="0.45">
      <c r="A4191" t="s">
        <v>5325</v>
      </c>
      <c r="B4191" t="s">
        <v>5326</v>
      </c>
      <c r="C4191" t="s">
        <v>1002</v>
      </c>
      <c r="D4191" t="s">
        <v>5327</v>
      </c>
      <c r="E4191" t="s">
        <v>992</v>
      </c>
      <c r="F4191" t="s">
        <v>5328</v>
      </c>
      <c r="G4191">
        <v>212</v>
      </c>
      <c r="H4191" t="s">
        <v>5328</v>
      </c>
      <c r="I4191">
        <v>69612</v>
      </c>
      <c r="K4191" t="s">
        <v>5329</v>
      </c>
      <c r="L4191" s="106">
        <v>39881</v>
      </c>
      <c r="M4191">
        <v>14641448</v>
      </c>
      <c r="N4191" t="s">
        <v>996</v>
      </c>
      <c r="O4191" t="s">
        <v>12</v>
      </c>
      <c r="P4191" t="s">
        <v>997</v>
      </c>
      <c r="R4191" s="109" t="str">
        <f>IF(OR(P4191="SB",Q4191="SB"),"SB",0)</f>
        <v>SB</v>
      </c>
      <c r="T4191" s="110" t="s">
        <v>998</v>
      </c>
      <c r="V4191" s="113" t="str">
        <f>IF(AND(I4191&gt;=10000,I4191&lt;=19900),"Praha",(IF(AND(I4191&gt;=25001,I4191&lt;=29501),"Středočeský kraj",(IF(AND(I4191&gt;=30100,I4191&lt;=34972),"Středočeský kraj",(IF(AND(I4191&gt;=35002,I4191&lt;=36271),"Karlovarský kraj",(IF(AND(I4191&gt;=37001,I4191&lt;=39201),"Jihočeský kraj",(IF(AND(I4191&gt;=39701,I4191&lt;=39901),"Jihočeský kraj",(IF(AND(I4191&gt;=39301,I4191&lt;=39601),"Kraj Vysočina",(IF(AND(I4191&gt;=58001,I4191&lt;=59501),"Kraj Vysočina",(IF(AND(I4191&gt;=67401,I4191&lt;=67602),"Kraj Vysočina",(IF(AND(I4191&gt;=40001,I4191&lt;=44101),"Ústecký kraj",(IF(AND(I4191&gt;=46001,I4191&lt;=47201),"Liberecký kraj",(IF(AND(I4191&gt;=51202,I4191&lt;=51401),"Liberecký kraj",(IF(AND(I4191&gt;=53002,I4191&lt;=53976),"Pardubický kraj",(IF(AND(I4191&gt;=56002,I4191&lt;=57201),"Pardubický kraj",(IF(AND(I4191&gt;=60200,I4191&lt;=67201),"Jihomoravský kraj",(IF(AND(I4191&gt;=67801,I4191&lt;=68501),"Jihomoravský kraj",(IF(AND(I4191&gt;=69002,I4191&lt;=69801),"Jihomoravský kraj",(IF(AND(I4191&gt;=68601,I4191&lt;=68801),"Zlínský kraj",(IF(AND(I4191&gt;=75501,I4191&lt;=76901),"Zlínský kraj",(IF(AND(I4191&gt;=70030,I4191&lt;=74901),"Moravskoslezský kraj",(IF(AND(I4191&gt;=75000,I4191&lt;=75368),"Olomoucký kraj",(IF(AND(I4191&gt;=77200,I4191&lt;=79862),"Olomoucký kraj",(IF(AND(I4191&gt;=50011,I4191&lt;=50301),"Královéhradecký kraj",(IF(AND(I4191&gt;=54301,I4191&lt;=54303),"Královéhradecký kraj","0")))))))))))))))))))))))))))))))))))))))))))))))</f>
        <v>Jihomoravský kraj</v>
      </c>
      <c r="AB4191" t="s">
        <v>998</v>
      </c>
      <c r="AD4191" t="s">
        <v>998</v>
      </c>
      <c r="AE4191" t="s">
        <v>998</v>
      </c>
      <c r="AF4191" t="s">
        <v>998</v>
      </c>
      <c r="AG4191" s="107">
        <v>300</v>
      </c>
      <c r="AH4191" s="107">
        <v>0</v>
      </c>
      <c r="AI4191" s="107">
        <v>0</v>
      </c>
      <c r="AJ4191" t="s">
        <v>999</v>
      </c>
      <c r="AK4191" s="106">
        <v>44923</v>
      </c>
    </row>
    <row r="4192" spans="1:37" x14ac:dyDescent="0.45">
      <c r="A4192" t="s">
        <v>1037</v>
      </c>
      <c r="B4192" t="s">
        <v>5443</v>
      </c>
      <c r="C4192" t="s">
        <v>990</v>
      </c>
      <c r="D4192" t="s">
        <v>5444</v>
      </c>
      <c r="E4192" t="s">
        <v>992</v>
      </c>
      <c r="F4192" t="s">
        <v>5445</v>
      </c>
      <c r="G4192">
        <v>242</v>
      </c>
      <c r="H4192" t="s">
        <v>3053</v>
      </c>
      <c r="I4192">
        <v>69616</v>
      </c>
      <c r="K4192" t="s">
        <v>5446</v>
      </c>
      <c r="L4192" s="106">
        <v>40746</v>
      </c>
      <c r="M4192">
        <v>14623866</v>
      </c>
      <c r="N4192" t="s">
        <v>996</v>
      </c>
      <c r="O4192" t="s">
        <v>12</v>
      </c>
      <c r="P4192" t="s">
        <v>997</v>
      </c>
      <c r="R4192" s="109" t="str">
        <f>IF(OR(P4192="SB",Q4192="SB"),"SB",0)</f>
        <v>SB</v>
      </c>
      <c r="V4192" s="113" t="str">
        <f>IF(AND(I4192&gt;=10000,I4192&lt;=19900),"Praha",(IF(AND(I4192&gt;=25001,I4192&lt;=29501),"Středočeský kraj",(IF(AND(I4192&gt;=30100,I4192&lt;=34972),"Středočeský kraj",(IF(AND(I4192&gt;=35002,I4192&lt;=36271),"Karlovarský kraj",(IF(AND(I4192&gt;=37001,I4192&lt;=39201),"Jihočeský kraj",(IF(AND(I4192&gt;=39701,I4192&lt;=39901),"Jihočeský kraj",(IF(AND(I4192&gt;=39301,I4192&lt;=39601),"Kraj Vysočina",(IF(AND(I4192&gt;=58001,I4192&lt;=59501),"Kraj Vysočina",(IF(AND(I4192&gt;=67401,I4192&lt;=67602),"Kraj Vysočina",(IF(AND(I4192&gt;=40001,I4192&lt;=44101),"Ústecký kraj",(IF(AND(I4192&gt;=46001,I4192&lt;=47201),"Liberecký kraj",(IF(AND(I4192&gt;=51202,I4192&lt;=51401),"Liberecký kraj",(IF(AND(I4192&gt;=53002,I4192&lt;=53976),"Pardubický kraj",(IF(AND(I4192&gt;=56002,I4192&lt;=57201),"Pardubický kraj",(IF(AND(I4192&gt;=60200,I4192&lt;=67201),"Jihomoravský kraj",(IF(AND(I4192&gt;=67801,I4192&lt;=68501),"Jihomoravský kraj",(IF(AND(I4192&gt;=69002,I4192&lt;=69801),"Jihomoravský kraj",(IF(AND(I4192&gt;=68601,I4192&lt;=68801),"Zlínský kraj",(IF(AND(I4192&gt;=75501,I4192&lt;=76901),"Zlínský kraj",(IF(AND(I4192&gt;=70030,I4192&lt;=74901),"Moravskoslezský kraj",(IF(AND(I4192&gt;=75000,I4192&lt;=75368),"Olomoucký kraj",(IF(AND(I4192&gt;=77200,I4192&lt;=79862),"Olomoucký kraj",(IF(AND(I4192&gt;=50011,I4192&lt;=50301),"Královéhradecký kraj",(IF(AND(I4192&gt;=54301,I4192&lt;=54303),"Královéhradecký kraj","0")))))))))))))))))))))))))))))))))))))))))))))))</f>
        <v>Jihomoravský kraj</v>
      </c>
      <c r="AD4192" t="s">
        <v>998</v>
      </c>
      <c r="AE4192" t="s">
        <v>998</v>
      </c>
      <c r="AF4192" t="s">
        <v>998</v>
      </c>
      <c r="AG4192" s="107">
        <v>300</v>
      </c>
      <c r="AH4192" s="107">
        <v>0</v>
      </c>
      <c r="AI4192" s="107">
        <v>0</v>
      </c>
      <c r="AJ4192" t="s">
        <v>999</v>
      </c>
      <c r="AK4192" s="106">
        <v>44923</v>
      </c>
    </row>
    <row r="4193" spans="1:37" x14ac:dyDescent="0.45">
      <c r="A4193" t="s">
        <v>1448</v>
      </c>
      <c r="B4193" t="s">
        <v>9296</v>
      </c>
      <c r="C4193" t="s">
        <v>990</v>
      </c>
      <c r="D4193" t="s">
        <v>9297</v>
      </c>
      <c r="E4193" t="s">
        <v>992</v>
      </c>
      <c r="F4193" t="s">
        <v>1650</v>
      </c>
      <c r="G4193">
        <v>989</v>
      </c>
      <c r="H4193" t="s">
        <v>9298</v>
      </c>
      <c r="I4193">
        <v>69617</v>
      </c>
      <c r="K4193" t="s">
        <v>9299</v>
      </c>
      <c r="L4193" s="106">
        <v>28430</v>
      </c>
      <c r="M4193">
        <v>14726728</v>
      </c>
      <c r="N4193" t="s">
        <v>996</v>
      </c>
      <c r="O4193" t="s">
        <v>12</v>
      </c>
      <c r="P4193" t="s">
        <v>997</v>
      </c>
      <c r="R4193" s="109" t="str">
        <f>IF(OR(P4193="SB",Q4193="SB"),"SB",0)</f>
        <v>SB</v>
      </c>
      <c r="T4193" s="110" t="s">
        <v>998</v>
      </c>
      <c r="V4193" s="113" t="str">
        <f>IF(AND(I4193&gt;=10000,I4193&lt;=19900),"Praha",(IF(AND(I4193&gt;=25001,I4193&lt;=29501),"Středočeský kraj",(IF(AND(I4193&gt;=30100,I4193&lt;=34972),"Středočeský kraj",(IF(AND(I4193&gt;=35002,I4193&lt;=36271),"Karlovarský kraj",(IF(AND(I4193&gt;=37001,I4193&lt;=39201),"Jihočeský kraj",(IF(AND(I4193&gt;=39701,I4193&lt;=39901),"Jihočeský kraj",(IF(AND(I4193&gt;=39301,I4193&lt;=39601),"Kraj Vysočina",(IF(AND(I4193&gt;=58001,I4193&lt;=59501),"Kraj Vysočina",(IF(AND(I4193&gt;=67401,I4193&lt;=67602),"Kraj Vysočina",(IF(AND(I4193&gt;=40001,I4193&lt;=44101),"Ústecký kraj",(IF(AND(I4193&gt;=46001,I4193&lt;=47201),"Liberecký kraj",(IF(AND(I4193&gt;=51202,I4193&lt;=51401),"Liberecký kraj",(IF(AND(I4193&gt;=53002,I4193&lt;=53976),"Pardubický kraj",(IF(AND(I4193&gt;=56002,I4193&lt;=57201),"Pardubický kraj",(IF(AND(I4193&gt;=60200,I4193&lt;=67201),"Jihomoravský kraj",(IF(AND(I4193&gt;=67801,I4193&lt;=68501),"Jihomoravský kraj",(IF(AND(I4193&gt;=69002,I4193&lt;=69801),"Jihomoravský kraj",(IF(AND(I4193&gt;=68601,I4193&lt;=68801),"Zlínský kraj",(IF(AND(I4193&gt;=75501,I4193&lt;=76901),"Zlínský kraj",(IF(AND(I4193&gt;=70030,I4193&lt;=74901),"Moravskoslezský kraj",(IF(AND(I4193&gt;=75000,I4193&lt;=75368),"Olomoucký kraj",(IF(AND(I4193&gt;=77200,I4193&lt;=79862),"Olomoucký kraj",(IF(AND(I4193&gt;=50011,I4193&lt;=50301),"Královéhradecký kraj",(IF(AND(I4193&gt;=54301,I4193&lt;=54303),"Královéhradecký kraj","0")))))))))))))))))))))))))))))))))))))))))))))))</f>
        <v>Jihomoravský kraj</v>
      </c>
      <c r="AB4193" t="s">
        <v>998</v>
      </c>
      <c r="AD4193" t="s">
        <v>998</v>
      </c>
      <c r="AE4193" t="s">
        <v>998</v>
      </c>
      <c r="AF4193" t="s">
        <v>998</v>
      </c>
      <c r="AG4193" s="107">
        <v>0</v>
      </c>
      <c r="AH4193" s="107">
        <v>0</v>
      </c>
      <c r="AI4193" s="107">
        <v>0</v>
      </c>
      <c r="AJ4193" t="s">
        <v>1012</v>
      </c>
    </row>
    <row r="4194" spans="1:37" x14ac:dyDescent="0.45">
      <c r="A4194" t="s">
        <v>1128</v>
      </c>
      <c r="B4194" t="s">
        <v>5560</v>
      </c>
      <c r="C4194" t="s">
        <v>990</v>
      </c>
      <c r="D4194" t="s">
        <v>5561</v>
      </c>
      <c r="E4194" t="s">
        <v>992</v>
      </c>
      <c r="F4194" t="s">
        <v>5562</v>
      </c>
      <c r="G4194">
        <v>978</v>
      </c>
      <c r="H4194" t="s">
        <v>5563</v>
      </c>
      <c r="I4194">
        <v>69618</v>
      </c>
      <c r="K4194" t="s">
        <v>5564</v>
      </c>
      <c r="L4194" s="106">
        <v>38951</v>
      </c>
      <c r="M4194">
        <v>14725819</v>
      </c>
      <c r="N4194" t="s">
        <v>996</v>
      </c>
      <c r="O4194" t="s">
        <v>12</v>
      </c>
      <c r="P4194" t="s">
        <v>997</v>
      </c>
      <c r="R4194" s="109" t="str">
        <f>IF(OR(P4194="SB",Q4194="SB"),"SB",0)</f>
        <v>SB</v>
      </c>
      <c r="T4194" s="110" t="s">
        <v>998</v>
      </c>
      <c r="V4194" s="113" t="str">
        <f>IF(AND(I4194&gt;=10000,I4194&lt;=19900),"Praha",(IF(AND(I4194&gt;=25001,I4194&lt;=29501),"Středočeský kraj",(IF(AND(I4194&gt;=30100,I4194&lt;=34972),"Středočeský kraj",(IF(AND(I4194&gt;=35002,I4194&lt;=36271),"Karlovarský kraj",(IF(AND(I4194&gt;=37001,I4194&lt;=39201),"Jihočeský kraj",(IF(AND(I4194&gt;=39701,I4194&lt;=39901),"Jihočeský kraj",(IF(AND(I4194&gt;=39301,I4194&lt;=39601),"Kraj Vysočina",(IF(AND(I4194&gt;=58001,I4194&lt;=59501),"Kraj Vysočina",(IF(AND(I4194&gt;=67401,I4194&lt;=67602),"Kraj Vysočina",(IF(AND(I4194&gt;=40001,I4194&lt;=44101),"Ústecký kraj",(IF(AND(I4194&gt;=46001,I4194&lt;=47201),"Liberecký kraj",(IF(AND(I4194&gt;=51202,I4194&lt;=51401),"Liberecký kraj",(IF(AND(I4194&gt;=53002,I4194&lt;=53976),"Pardubický kraj",(IF(AND(I4194&gt;=56002,I4194&lt;=57201),"Pardubický kraj",(IF(AND(I4194&gt;=60200,I4194&lt;=67201),"Jihomoravský kraj",(IF(AND(I4194&gt;=67801,I4194&lt;=68501),"Jihomoravský kraj",(IF(AND(I4194&gt;=69002,I4194&lt;=69801),"Jihomoravský kraj",(IF(AND(I4194&gt;=68601,I4194&lt;=68801),"Zlínský kraj",(IF(AND(I4194&gt;=75501,I4194&lt;=76901),"Zlínský kraj",(IF(AND(I4194&gt;=70030,I4194&lt;=74901),"Moravskoslezský kraj",(IF(AND(I4194&gt;=75000,I4194&lt;=75368),"Olomoucký kraj",(IF(AND(I4194&gt;=77200,I4194&lt;=79862),"Olomoucký kraj",(IF(AND(I4194&gt;=50011,I4194&lt;=50301),"Královéhradecký kraj",(IF(AND(I4194&gt;=54301,I4194&lt;=54303),"Královéhradecký kraj","0")))))))))))))))))))))))))))))))))))))))))))))))</f>
        <v>Jihomoravský kraj</v>
      </c>
      <c r="AB4194" t="s">
        <v>998</v>
      </c>
      <c r="AD4194" t="s">
        <v>998</v>
      </c>
      <c r="AE4194" t="s">
        <v>998</v>
      </c>
      <c r="AF4194" t="s">
        <v>998</v>
      </c>
      <c r="AG4194" s="107">
        <v>300</v>
      </c>
      <c r="AH4194" s="107">
        <v>0</v>
      </c>
      <c r="AI4194" s="107">
        <v>0</v>
      </c>
      <c r="AJ4194" t="s">
        <v>999</v>
      </c>
      <c r="AK4194" s="106">
        <v>44923</v>
      </c>
    </row>
    <row r="4195" spans="1:37" x14ac:dyDescent="0.45">
      <c r="A4195" t="s">
        <v>1087</v>
      </c>
      <c r="B4195" t="s">
        <v>7183</v>
      </c>
      <c r="C4195" t="s">
        <v>990</v>
      </c>
      <c r="D4195" t="s">
        <v>7186</v>
      </c>
      <c r="E4195" t="s">
        <v>992</v>
      </c>
      <c r="F4195" t="s">
        <v>6116</v>
      </c>
      <c r="G4195">
        <v>58</v>
      </c>
      <c r="H4195" t="s">
        <v>6116</v>
      </c>
      <c r="I4195">
        <v>69631</v>
      </c>
      <c r="K4195" t="s">
        <v>7187</v>
      </c>
      <c r="L4195" s="106">
        <v>35964</v>
      </c>
      <c r="M4195">
        <v>14724506</v>
      </c>
      <c r="N4195" t="s">
        <v>996</v>
      </c>
      <c r="O4195" t="s">
        <v>12</v>
      </c>
      <c r="P4195" t="s">
        <v>997</v>
      </c>
      <c r="R4195" s="109" t="str">
        <f>IF(OR(P4195="SB",Q4195="SB"),"SB",0)</f>
        <v>SB</v>
      </c>
      <c r="T4195" s="110" t="s">
        <v>998</v>
      </c>
      <c r="V4195" s="113" t="str">
        <f>IF(AND(I4195&gt;=10000,I4195&lt;=19900),"Praha",(IF(AND(I4195&gt;=25001,I4195&lt;=29501),"Středočeský kraj",(IF(AND(I4195&gt;=30100,I4195&lt;=34972),"Středočeský kraj",(IF(AND(I4195&gt;=35002,I4195&lt;=36271),"Karlovarský kraj",(IF(AND(I4195&gt;=37001,I4195&lt;=39201),"Jihočeský kraj",(IF(AND(I4195&gt;=39701,I4195&lt;=39901),"Jihočeský kraj",(IF(AND(I4195&gt;=39301,I4195&lt;=39601),"Kraj Vysočina",(IF(AND(I4195&gt;=58001,I4195&lt;=59501),"Kraj Vysočina",(IF(AND(I4195&gt;=67401,I4195&lt;=67602),"Kraj Vysočina",(IF(AND(I4195&gt;=40001,I4195&lt;=44101),"Ústecký kraj",(IF(AND(I4195&gt;=46001,I4195&lt;=47201),"Liberecký kraj",(IF(AND(I4195&gt;=51202,I4195&lt;=51401),"Liberecký kraj",(IF(AND(I4195&gt;=53002,I4195&lt;=53976),"Pardubický kraj",(IF(AND(I4195&gt;=56002,I4195&lt;=57201),"Pardubický kraj",(IF(AND(I4195&gt;=60200,I4195&lt;=67201),"Jihomoravský kraj",(IF(AND(I4195&gt;=67801,I4195&lt;=68501),"Jihomoravský kraj",(IF(AND(I4195&gt;=69002,I4195&lt;=69801),"Jihomoravský kraj",(IF(AND(I4195&gt;=68601,I4195&lt;=68801),"Zlínský kraj",(IF(AND(I4195&gt;=75501,I4195&lt;=76901),"Zlínský kraj",(IF(AND(I4195&gt;=70030,I4195&lt;=74901),"Moravskoslezský kraj",(IF(AND(I4195&gt;=75000,I4195&lt;=75368),"Olomoucký kraj",(IF(AND(I4195&gt;=77200,I4195&lt;=79862),"Olomoucký kraj",(IF(AND(I4195&gt;=50011,I4195&lt;=50301),"Královéhradecký kraj",(IF(AND(I4195&gt;=54301,I4195&lt;=54303),"Královéhradecký kraj","0")))))))))))))))))))))))))))))))))))))))))))))))</f>
        <v>Jihomoravský kraj</v>
      </c>
      <c r="AB4195" t="s">
        <v>998</v>
      </c>
      <c r="AD4195" t="s">
        <v>998</v>
      </c>
      <c r="AE4195" t="s">
        <v>998</v>
      </c>
      <c r="AF4195" t="s">
        <v>998</v>
      </c>
      <c r="AG4195" s="107">
        <v>300</v>
      </c>
      <c r="AH4195" s="107">
        <v>0</v>
      </c>
      <c r="AI4195" s="107">
        <v>0</v>
      </c>
      <c r="AJ4195" t="s">
        <v>999</v>
      </c>
      <c r="AK4195" s="106">
        <v>44924</v>
      </c>
    </row>
    <row r="4196" spans="1:37" x14ac:dyDescent="0.45">
      <c r="A4196" t="s">
        <v>1363</v>
      </c>
      <c r="B4196" t="s">
        <v>18086</v>
      </c>
      <c r="C4196" t="s">
        <v>990</v>
      </c>
      <c r="D4196" t="s">
        <v>18087</v>
      </c>
      <c r="E4196" t="s">
        <v>992</v>
      </c>
      <c r="F4196" t="s">
        <v>18088</v>
      </c>
      <c r="G4196">
        <v>8</v>
      </c>
      <c r="H4196" t="s">
        <v>18088</v>
      </c>
      <c r="I4196">
        <v>69634</v>
      </c>
      <c r="K4196" t="s">
        <v>18089</v>
      </c>
      <c r="L4196" s="106">
        <v>40617</v>
      </c>
      <c r="M4196">
        <v>14594564</v>
      </c>
      <c r="N4196" t="s">
        <v>1144</v>
      </c>
      <c r="O4196" t="s">
        <v>12</v>
      </c>
      <c r="P4196" t="s">
        <v>997</v>
      </c>
      <c r="R4196" s="109" t="str">
        <f>IF(OR(P4196="SB",Q4196="SB"),"SB",0)</f>
        <v>SB</v>
      </c>
      <c r="T4196" s="110" t="s">
        <v>998</v>
      </c>
      <c r="V4196" s="113" t="str">
        <f>IF(AND(I4196&gt;=10000,I4196&lt;=19900),"Praha",(IF(AND(I4196&gt;=25001,I4196&lt;=29501),"Středočeský kraj",(IF(AND(I4196&gt;=30100,I4196&lt;=34972),"Středočeský kraj",(IF(AND(I4196&gt;=35002,I4196&lt;=36271),"Karlovarský kraj",(IF(AND(I4196&gt;=37001,I4196&lt;=39201),"Jihočeský kraj",(IF(AND(I4196&gt;=39701,I4196&lt;=39901),"Jihočeský kraj",(IF(AND(I4196&gt;=39301,I4196&lt;=39601),"Kraj Vysočina",(IF(AND(I4196&gt;=58001,I4196&lt;=59501),"Kraj Vysočina",(IF(AND(I4196&gt;=67401,I4196&lt;=67602),"Kraj Vysočina",(IF(AND(I4196&gt;=40001,I4196&lt;=44101),"Ústecký kraj",(IF(AND(I4196&gt;=46001,I4196&lt;=47201),"Liberecký kraj",(IF(AND(I4196&gt;=51202,I4196&lt;=51401),"Liberecký kraj",(IF(AND(I4196&gt;=53002,I4196&lt;=53976),"Pardubický kraj",(IF(AND(I4196&gt;=56002,I4196&lt;=57201),"Pardubický kraj",(IF(AND(I4196&gt;=60200,I4196&lt;=67201),"Jihomoravský kraj",(IF(AND(I4196&gt;=67801,I4196&lt;=68501),"Jihomoravský kraj",(IF(AND(I4196&gt;=69002,I4196&lt;=69801),"Jihomoravský kraj",(IF(AND(I4196&gt;=68601,I4196&lt;=68801),"Zlínský kraj",(IF(AND(I4196&gt;=75501,I4196&lt;=76901),"Zlínský kraj",(IF(AND(I4196&gt;=70030,I4196&lt;=74901),"Moravskoslezský kraj",(IF(AND(I4196&gt;=75000,I4196&lt;=75368),"Olomoucký kraj",(IF(AND(I4196&gt;=77200,I4196&lt;=79862),"Olomoucký kraj",(IF(AND(I4196&gt;=50011,I4196&lt;=50301),"Královéhradecký kraj",(IF(AND(I4196&gt;=54301,I4196&lt;=54303),"Královéhradecký kraj","0")))))))))))))))))))))))))))))))))))))))))))))))</f>
        <v>Jihomoravský kraj</v>
      </c>
      <c r="AB4196" t="s">
        <v>998</v>
      </c>
      <c r="AD4196" t="s">
        <v>998</v>
      </c>
      <c r="AE4196" t="s">
        <v>998</v>
      </c>
      <c r="AF4196" t="s">
        <v>998</v>
      </c>
      <c r="AG4196" s="107">
        <v>300</v>
      </c>
      <c r="AH4196" s="107">
        <v>0</v>
      </c>
      <c r="AI4196" s="107">
        <v>0</v>
      </c>
      <c r="AJ4196" t="s">
        <v>999</v>
      </c>
      <c r="AK4196" s="106">
        <v>44877</v>
      </c>
    </row>
    <row r="4197" spans="1:37" x14ac:dyDescent="0.45">
      <c r="A4197" t="s">
        <v>1981</v>
      </c>
      <c r="B4197" t="s">
        <v>2034</v>
      </c>
      <c r="C4197" t="s">
        <v>990</v>
      </c>
      <c r="D4197" t="s">
        <v>2035</v>
      </c>
      <c r="E4197" t="s">
        <v>992</v>
      </c>
      <c r="F4197" t="s">
        <v>1928</v>
      </c>
      <c r="G4197">
        <v>545</v>
      </c>
      <c r="H4197" t="s">
        <v>2036</v>
      </c>
      <c r="I4197">
        <v>69635</v>
      </c>
      <c r="K4197" t="s">
        <v>2037</v>
      </c>
      <c r="L4197" s="106">
        <v>34539</v>
      </c>
      <c r="M4197">
        <v>14598608</v>
      </c>
      <c r="N4197" t="s">
        <v>1155</v>
      </c>
      <c r="O4197" t="s">
        <v>1023</v>
      </c>
      <c r="P4197" t="s">
        <v>997</v>
      </c>
      <c r="R4197" s="109" t="str">
        <f>IF(OR(P4197="SB",Q4197="SB"),"SB",0)</f>
        <v>SB</v>
      </c>
      <c r="T4197" s="110" t="s">
        <v>998</v>
      </c>
      <c r="V4197" s="113" t="str">
        <f>IF(AND(I4197&gt;=10000,I4197&lt;=19900),"Praha",(IF(AND(I4197&gt;=25001,I4197&lt;=29501),"Středočeský kraj",(IF(AND(I4197&gt;=30100,I4197&lt;=34972),"Středočeský kraj",(IF(AND(I4197&gt;=35002,I4197&lt;=36271),"Karlovarský kraj",(IF(AND(I4197&gt;=37001,I4197&lt;=39201),"Jihočeský kraj",(IF(AND(I4197&gt;=39701,I4197&lt;=39901),"Jihočeský kraj",(IF(AND(I4197&gt;=39301,I4197&lt;=39601),"Kraj Vysočina",(IF(AND(I4197&gt;=58001,I4197&lt;=59501),"Kraj Vysočina",(IF(AND(I4197&gt;=67401,I4197&lt;=67602),"Kraj Vysočina",(IF(AND(I4197&gt;=40001,I4197&lt;=44101),"Ústecký kraj",(IF(AND(I4197&gt;=46001,I4197&lt;=47201),"Liberecký kraj",(IF(AND(I4197&gt;=51202,I4197&lt;=51401),"Liberecký kraj",(IF(AND(I4197&gt;=53002,I4197&lt;=53976),"Pardubický kraj",(IF(AND(I4197&gt;=56002,I4197&lt;=57201),"Pardubický kraj",(IF(AND(I4197&gt;=60200,I4197&lt;=67201),"Jihomoravský kraj",(IF(AND(I4197&gt;=67801,I4197&lt;=68501),"Jihomoravský kraj",(IF(AND(I4197&gt;=69002,I4197&lt;=69801),"Jihomoravský kraj",(IF(AND(I4197&gt;=68601,I4197&lt;=68801),"Zlínský kraj",(IF(AND(I4197&gt;=75501,I4197&lt;=76901),"Zlínský kraj",(IF(AND(I4197&gt;=70030,I4197&lt;=74901),"Moravskoslezský kraj",(IF(AND(I4197&gt;=75000,I4197&lt;=75368),"Olomoucký kraj",(IF(AND(I4197&gt;=77200,I4197&lt;=79862),"Olomoucký kraj",(IF(AND(I4197&gt;=50011,I4197&lt;=50301),"Královéhradecký kraj",(IF(AND(I4197&gt;=54301,I4197&lt;=54303),"Královéhradecký kraj","0")))))))))))))))))))))))))))))))))))))))))))))))</f>
        <v>Jihomoravský kraj</v>
      </c>
      <c r="AB4197" t="s">
        <v>998</v>
      </c>
      <c r="AD4197" t="s">
        <v>998</v>
      </c>
      <c r="AE4197" t="s">
        <v>998</v>
      </c>
      <c r="AF4197" t="s">
        <v>998</v>
      </c>
      <c r="AG4197" s="107">
        <v>300</v>
      </c>
      <c r="AH4197" s="107">
        <v>0</v>
      </c>
      <c r="AI4197" s="107">
        <v>0</v>
      </c>
      <c r="AJ4197" t="s">
        <v>999</v>
      </c>
      <c r="AK4197" s="106">
        <v>44924</v>
      </c>
    </row>
    <row r="4198" spans="1:37" x14ac:dyDescent="0.45">
      <c r="A4198" t="s">
        <v>1156</v>
      </c>
      <c r="B4198" t="s">
        <v>14349</v>
      </c>
      <c r="C4198" t="s">
        <v>990</v>
      </c>
      <c r="D4198" t="s">
        <v>14352</v>
      </c>
      <c r="E4198" t="s">
        <v>992</v>
      </c>
      <c r="F4198" t="s">
        <v>6663</v>
      </c>
      <c r="G4198">
        <v>6</v>
      </c>
      <c r="H4198" t="s">
        <v>2036</v>
      </c>
      <c r="I4198">
        <v>69635</v>
      </c>
      <c r="K4198" t="s">
        <v>14353</v>
      </c>
      <c r="L4198" s="106">
        <v>31635</v>
      </c>
      <c r="M4198">
        <v>13393077</v>
      </c>
      <c r="N4198" t="s">
        <v>996</v>
      </c>
      <c r="O4198" t="s">
        <v>12</v>
      </c>
      <c r="P4198" t="s">
        <v>997</v>
      </c>
      <c r="R4198" s="109" t="str">
        <f>IF(OR(P4198="SB",Q4198="SB"),"SB",0)</f>
        <v>SB</v>
      </c>
      <c r="T4198" s="110" t="s">
        <v>998</v>
      </c>
      <c r="V4198" s="113" t="str">
        <f>IF(AND(I4198&gt;=10000,I4198&lt;=19900),"Praha",(IF(AND(I4198&gt;=25001,I4198&lt;=29501),"Středočeský kraj",(IF(AND(I4198&gt;=30100,I4198&lt;=34972),"Středočeský kraj",(IF(AND(I4198&gt;=35002,I4198&lt;=36271),"Karlovarský kraj",(IF(AND(I4198&gt;=37001,I4198&lt;=39201),"Jihočeský kraj",(IF(AND(I4198&gt;=39701,I4198&lt;=39901),"Jihočeský kraj",(IF(AND(I4198&gt;=39301,I4198&lt;=39601),"Kraj Vysočina",(IF(AND(I4198&gt;=58001,I4198&lt;=59501),"Kraj Vysočina",(IF(AND(I4198&gt;=67401,I4198&lt;=67602),"Kraj Vysočina",(IF(AND(I4198&gt;=40001,I4198&lt;=44101),"Ústecký kraj",(IF(AND(I4198&gt;=46001,I4198&lt;=47201),"Liberecký kraj",(IF(AND(I4198&gt;=51202,I4198&lt;=51401),"Liberecký kraj",(IF(AND(I4198&gt;=53002,I4198&lt;=53976),"Pardubický kraj",(IF(AND(I4198&gt;=56002,I4198&lt;=57201),"Pardubický kraj",(IF(AND(I4198&gt;=60200,I4198&lt;=67201),"Jihomoravský kraj",(IF(AND(I4198&gt;=67801,I4198&lt;=68501),"Jihomoravský kraj",(IF(AND(I4198&gt;=69002,I4198&lt;=69801),"Jihomoravský kraj",(IF(AND(I4198&gt;=68601,I4198&lt;=68801),"Zlínský kraj",(IF(AND(I4198&gt;=75501,I4198&lt;=76901),"Zlínský kraj",(IF(AND(I4198&gt;=70030,I4198&lt;=74901),"Moravskoslezský kraj",(IF(AND(I4198&gt;=75000,I4198&lt;=75368),"Olomoucký kraj",(IF(AND(I4198&gt;=77200,I4198&lt;=79862),"Olomoucký kraj",(IF(AND(I4198&gt;=50011,I4198&lt;=50301),"Královéhradecký kraj",(IF(AND(I4198&gt;=54301,I4198&lt;=54303),"Královéhradecký kraj","0")))))))))))))))))))))))))))))))))))))))))))))))</f>
        <v>Jihomoravský kraj</v>
      </c>
      <c r="AB4198" t="s">
        <v>998</v>
      </c>
      <c r="AD4198" t="s">
        <v>998</v>
      </c>
      <c r="AE4198" t="s">
        <v>998</v>
      </c>
      <c r="AF4198" t="s">
        <v>998</v>
      </c>
      <c r="AG4198" s="107">
        <v>0</v>
      </c>
      <c r="AH4198" s="107">
        <v>0</v>
      </c>
      <c r="AI4198" s="107">
        <v>0</v>
      </c>
      <c r="AJ4198" t="s">
        <v>1012</v>
      </c>
    </row>
    <row r="4199" spans="1:37" x14ac:dyDescent="0.45">
      <c r="A4199" t="s">
        <v>988</v>
      </c>
      <c r="B4199" t="s">
        <v>13085</v>
      </c>
      <c r="C4199" t="s">
        <v>990</v>
      </c>
      <c r="D4199" t="s">
        <v>13098</v>
      </c>
      <c r="E4199" t="s">
        <v>992</v>
      </c>
      <c r="F4199" t="s">
        <v>1545</v>
      </c>
      <c r="G4199">
        <v>1351</v>
      </c>
      <c r="H4199" t="s">
        <v>7305</v>
      </c>
      <c r="I4199">
        <v>69662</v>
      </c>
      <c r="K4199" t="s">
        <v>13099</v>
      </c>
      <c r="L4199" s="106">
        <v>41546</v>
      </c>
      <c r="M4199">
        <v>14641549</v>
      </c>
      <c r="N4199" t="s">
        <v>996</v>
      </c>
      <c r="O4199" t="s">
        <v>12</v>
      </c>
      <c r="P4199" t="s">
        <v>997</v>
      </c>
      <c r="R4199" s="109" t="str">
        <f>IF(OR(P4199="SB",Q4199="SB"),"SB",0)</f>
        <v>SB</v>
      </c>
      <c r="T4199" s="110" t="s">
        <v>998</v>
      </c>
      <c r="V4199" s="113" t="str">
        <f>IF(AND(I4199&gt;=10000,I4199&lt;=19900),"Praha",(IF(AND(I4199&gt;=25001,I4199&lt;=29501),"Středočeský kraj",(IF(AND(I4199&gt;=30100,I4199&lt;=34972),"Středočeský kraj",(IF(AND(I4199&gt;=35002,I4199&lt;=36271),"Karlovarský kraj",(IF(AND(I4199&gt;=37001,I4199&lt;=39201),"Jihočeský kraj",(IF(AND(I4199&gt;=39701,I4199&lt;=39901),"Jihočeský kraj",(IF(AND(I4199&gt;=39301,I4199&lt;=39601),"Kraj Vysočina",(IF(AND(I4199&gt;=58001,I4199&lt;=59501),"Kraj Vysočina",(IF(AND(I4199&gt;=67401,I4199&lt;=67602),"Kraj Vysočina",(IF(AND(I4199&gt;=40001,I4199&lt;=44101),"Ústecký kraj",(IF(AND(I4199&gt;=46001,I4199&lt;=47201),"Liberecký kraj",(IF(AND(I4199&gt;=51202,I4199&lt;=51401),"Liberecký kraj",(IF(AND(I4199&gt;=53002,I4199&lt;=53976),"Pardubický kraj",(IF(AND(I4199&gt;=56002,I4199&lt;=57201),"Pardubický kraj",(IF(AND(I4199&gt;=60200,I4199&lt;=67201),"Jihomoravský kraj",(IF(AND(I4199&gt;=67801,I4199&lt;=68501),"Jihomoravský kraj",(IF(AND(I4199&gt;=69002,I4199&lt;=69801),"Jihomoravský kraj",(IF(AND(I4199&gt;=68601,I4199&lt;=68801),"Zlínský kraj",(IF(AND(I4199&gt;=75501,I4199&lt;=76901),"Zlínský kraj",(IF(AND(I4199&gt;=70030,I4199&lt;=74901),"Moravskoslezský kraj",(IF(AND(I4199&gt;=75000,I4199&lt;=75368),"Olomoucký kraj",(IF(AND(I4199&gt;=77200,I4199&lt;=79862),"Olomoucký kraj",(IF(AND(I4199&gt;=50011,I4199&lt;=50301),"Královéhradecký kraj",(IF(AND(I4199&gt;=54301,I4199&lt;=54303),"Královéhradecký kraj","0")))))))))))))))))))))))))))))))))))))))))))))))</f>
        <v>Jihomoravský kraj</v>
      </c>
      <c r="AB4199" t="s">
        <v>998</v>
      </c>
      <c r="AD4199" t="s">
        <v>998</v>
      </c>
      <c r="AE4199" t="s">
        <v>998</v>
      </c>
      <c r="AF4199" t="s">
        <v>998</v>
      </c>
      <c r="AG4199" s="107">
        <v>300</v>
      </c>
      <c r="AH4199" s="107">
        <v>0</v>
      </c>
      <c r="AI4199" s="107">
        <v>0</v>
      </c>
      <c r="AJ4199" t="s">
        <v>999</v>
      </c>
      <c r="AK4199" s="106">
        <v>44924</v>
      </c>
    </row>
    <row r="4200" spans="1:37" x14ac:dyDescent="0.45">
      <c r="A4200" t="s">
        <v>1295</v>
      </c>
      <c r="B4200" t="s">
        <v>3900</v>
      </c>
      <c r="C4200" t="s">
        <v>990</v>
      </c>
      <c r="D4200" t="s">
        <v>3904</v>
      </c>
      <c r="E4200" t="s">
        <v>992</v>
      </c>
      <c r="F4200" t="s">
        <v>3905</v>
      </c>
      <c r="G4200">
        <v>297</v>
      </c>
      <c r="H4200" t="s">
        <v>3905</v>
      </c>
      <c r="I4200">
        <v>69674</v>
      </c>
      <c r="K4200" t="s">
        <v>3906</v>
      </c>
      <c r="L4200" s="106">
        <v>39311</v>
      </c>
      <c r="M4200">
        <v>14726627</v>
      </c>
      <c r="N4200" t="s">
        <v>996</v>
      </c>
      <c r="O4200" t="s">
        <v>12</v>
      </c>
      <c r="P4200" t="s">
        <v>997</v>
      </c>
      <c r="R4200" s="109" t="str">
        <f>IF(OR(P4200="SB",Q4200="SB"),"SB",0)</f>
        <v>SB</v>
      </c>
      <c r="T4200" s="110" t="s">
        <v>998</v>
      </c>
      <c r="V4200" s="113" t="str">
        <f>IF(AND(I4200&gt;=10000,I4200&lt;=19900),"Praha",(IF(AND(I4200&gt;=25001,I4200&lt;=29501),"Středočeský kraj",(IF(AND(I4200&gt;=30100,I4200&lt;=34972),"Středočeský kraj",(IF(AND(I4200&gt;=35002,I4200&lt;=36271),"Karlovarský kraj",(IF(AND(I4200&gt;=37001,I4200&lt;=39201),"Jihočeský kraj",(IF(AND(I4200&gt;=39701,I4200&lt;=39901),"Jihočeský kraj",(IF(AND(I4200&gt;=39301,I4200&lt;=39601),"Kraj Vysočina",(IF(AND(I4200&gt;=58001,I4200&lt;=59501),"Kraj Vysočina",(IF(AND(I4200&gt;=67401,I4200&lt;=67602),"Kraj Vysočina",(IF(AND(I4200&gt;=40001,I4200&lt;=44101),"Ústecký kraj",(IF(AND(I4200&gt;=46001,I4200&lt;=47201),"Liberecký kraj",(IF(AND(I4200&gt;=51202,I4200&lt;=51401),"Liberecký kraj",(IF(AND(I4200&gt;=53002,I4200&lt;=53976),"Pardubický kraj",(IF(AND(I4200&gt;=56002,I4200&lt;=57201),"Pardubický kraj",(IF(AND(I4200&gt;=60200,I4200&lt;=67201),"Jihomoravský kraj",(IF(AND(I4200&gt;=67801,I4200&lt;=68501),"Jihomoravský kraj",(IF(AND(I4200&gt;=69002,I4200&lt;=69801),"Jihomoravský kraj",(IF(AND(I4200&gt;=68601,I4200&lt;=68801),"Zlínský kraj",(IF(AND(I4200&gt;=75501,I4200&lt;=76901),"Zlínský kraj",(IF(AND(I4200&gt;=70030,I4200&lt;=74901),"Moravskoslezský kraj",(IF(AND(I4200&gt;=75000,I4200&lt;=75368),"Olomoucký kraj",(IF(AND(I4200&gt;=77200,I4200&lt;=79862),"Olomoucký kraj",(IF(AND(I4200&gt;=50011,I4200&lt;=50301),"Královéhradecký kraj",(IF(AND(I4200&gt;=54301,I4200&lt;=54303),"Královéhradecký kraj","0")))))))))))))))))))))))))))))))))))))))))))))))</f>
        <v>Jihomoravský kraj</v>
      </c>
      <c r="AB4200" t="s">
        <v>998</v>
      </c>
      <c r="AD4200" t="s">
        <v>998</v>
      </c>
      <c r="AE4200" t="s">
        <v>998</v>
      </c>
      <c r="AF4200" t="s">
        <v>998</v>
      </c>
      <c r="AG4200" s="107">
        <v>300</v>
      </c>
      <c r="AH4200" s="107">
        <v>0</v>
      </c>
      <c r="AI4200" s="107">
        <v>0</v>
      </c>
      <c r="AJ4200" t="s">
        <v>999</v>
      </c>
      <c r="AK4200" s="106">
        <v>44923</v>
      </c>
    </row>
    <row r="4201" spans="1:37" x14ac:dyDescent="0.45">
      <c r="A4201" t="s">
        <v>1187</v>
      </c>
      <c r="B4201" t="s">
        <v>8373</v>
      </c>
      <c r="C4201" t="s">
        <v>1002</v>
      </c>
      <c r="D4201" t="s">
        <v>8374</v>
      </c>
      <c r="E4201" t="s">
        <v>992</v>
      </c>
      <c r="F4201" t="s">
        <v>3905</v>
      </c>
      <c r="G4201">
        <v>557</v>
      </c>
      <c r="H4201" t="s">
        <v>3905</v>
      </c>
      <c r="I4201">
        <v>69674</v>
      </c>
      <c r="K4201" t="s">
        <v>8375</v>
      </c>
      <c r="L4201" s="106">
        <v>31284</v>
      </c>
      <c r="M4201">
        <v>14741276</v>
      </c>
      <c r="N4201" t="s">
        <v>996</v>
      </c>
      <c r="O4201" t="s">
        <v>12</v>
      </c>
      <c r="P4201" t="s">
        <v>997</v>
      </c>
      <c r="R4201" s="109" t="str">
        <f>IF(OR(P4201="SB",Q4201="SB"),"SB",0)</f>
        <v>SB</v>
      </c>
      <c r="T4201" s="110" t="s">
        <v>998</v>
      </c>
      <c r="V4201" s="113" t="str">
        <f>IF(AND(I4201&gt;=10000,I4201&lt;=19900),"Praha",(IF(AND(I4201&gt;=25001,I4201&lt;=29501),"Středočeský kraj",(IF(AND(I4201&gt;=30100,I4201&lt;=34972),"Středočeský kraj",(IF(AND(I4201&gt;=35002,I4201&lt;=36271),"Karlovarský kraj",(IF(AND(I4201&gt;=37001,I4201&lt;=39201),"Jihočeský kraj",(IF(AND(I4201&gt;=39701,I4201&lt;=39901),"Jihočeský kraj",(IF(AND(I4201&gt;=39301,I4201&lt;=39601),"Kraj Vysočina",(IF(AND(I4201&gt;=58001,I4201&lt;=59501),"Kraj Vysočina",(IF(AND(I4201&gt;=67401,I4201&lt;=67602),"Kraj Vysočina",(IF(AND(I4201&gt;=40001,I4201&lt;=44101),"Ústecký kraj",(IF(AND(I4201&gt;=46001,I4201&lt;=47201),"Liberecký kraj",(IF(AND(I4201&gt;=51202,I4201&lt;=51401),"Liberecký kraj",(IF(AND(I4201&gt;=53002,I4201&lt;=53976),"Pardubický kraj",(IF(AND(I4201&gt;=56002,I4201&lt;=57201),"Pardubický kraj",(IF(AND(I4201&gt;=60200,I4201&lt;=67201),"Jihomoravský kraj",(IF(AND(I4201&gt;=67801,I4201&lt;=68501),"Jihomoravský kraj",(IF(AND(I4201&gt;=69002,I4201&lt;=69801),"Jihomoravský kraj",(IF(AND(I4201&gt;=68601,I4201&lt;=68801),"Zlínský kraj",(IF(AND(I4201&gt;=75501,I4201&lt;=76901),"Zlínský kraj",(IF(AND(I4201&gt;=70030,I4201&lt;=74901),"Moravskoslezský kraj",(IF(AND(I4201&gt;=75000,I4201&lt;=75368),"Olomoucký kraj",(IF(AND(I4201&gt;=77200,I4201&lt;=79862),"Olomoucký kraj",(IF(AND(I4201&gt;=50011,I4201&lt;=50301),"Královéhradecký kraj",(IF(AND(I4201&gt;=54301,I4201&lt;=54303),"Královéhradecký kraj","0")))))))))))))))))))))))))))))))))))))))))))))))</f>
        <v>Jihomoravský kraj</v>
      </c>
      <c r="AB4201" t="s">
        <v>998</v>
      </c>
      <c r="AD4201" t="s">
        <v>998</v>
      </c>
      <c r="AE4201" t="s">
        <v>998</v>
      </c>
      <c r="AF4201" t="s">
        <v>998</v>
      </c>
      <c r="AG4201" s="107">
        <v>0</v>
      </c>
      <c r="AH4201" s="107">
        <v>0</v>
      </c>
      <c r="AI4201" s="107">
        <v>0</v>
      </c>
      <c r="AJ4201" t="s">
        <v>1012</v>
      </c>
    </row>
    <row r="4202" spans="1:37" x14ac:dyDescent="0.45">
      <c r="A4202" t="s">
        <v>1036</v>
      </c>
      <c r="B4202" t="s">
        <v>11605</v>
      </c>
      <c r="C4202" t="s">
        <v>1002</v>
      </c>
      <c r="D4202" t="s">
        <v>11606</v>
      </c>
      <c r="E4202" t="s">
        <v>992</v>
      </c>
      <c r="F4202" t="s">
        <v>3905</v>
      </c>
      <c r="G4202">
        <v>491</v>
      </c>
      <c r="H4202" t="s">
        <v>3905</v>
      </c>
      <c r="I4202">
        <v>69674</v>
      </c>
      <c r="K4202" t="s">
        <v>3906</v>
      </c>
      <c r="L4202" s="106">
        <v>39520</v>
      </c>
      <c r="M4202">
        <v>14740569</v>
      </c>
      <c r="N4202" t="s">
        <v>996</v>
      </c>
      <c r="O4202" t="s">
        <v>12</v>
      </c>
      <c r="P4202" t="s">
        <v>997</v>
      </c>
      <c r="R4202" s="109" t="str">
        <f>IF(OR(P4202="SB",Q4202="SB"),"SB",0)</f>
        <v>SB</v>
      </c>
      <c r="T4202" s="110" t="s">
        <v>998</v>
      </c>
      <c r="V4202" s="113" t="str">
        <f>IF(AND(I4202&gt;=10000,I4202&lt;=19900),"Praha",(IF(AND(I4202&gt;=25001,I4202&lt;=29501),"Středočeský kraj",(IF(AND(I4202&gt;=30100,I4202&lt;=34972),"Středočeský kraj",(IF(AND(I4202&gt;=35002,I4202&lt;=36271),"Karlovarský kraj",(IF(AND(I4202&gt;=37001,I4202&lt;=39201),"Jihočeský kraj",(IF(AND(I4202&gt;=39701,I4202&lt;=39901),"Jihočeský kraj",(IF(AND(I4202&gt;=39301,I4202&lt;=39601),"Kraj Vysočina",(IF(AND(I4202&gt;=58001,I4202&lt;=59501),"Kraj Vysočina",(IF(AND(I4202&gt;=67401,I4202&lt;=67602),"Kraj Vysočina",(IF(AND(I4202&gt;=40001,I4202&lt;=44101),"Ústecký kraj",(IF(AND(I4202&gt;=46001,I4202&lt;=47201),"Liberecký kraj",(IF(AND(I4202&gt;=51202,I4202&lt;=51401),"Liberecký kraj",(IF(AND(I4202&gt;=53002,I4202&lt;=53976),"Pardubický kraj",(IF(AND(I4202&gt;=56002,I4202&lt;=57201),"Pardubický kraj",(IF(AND(I4202&gt;=60200,I4202&lt;=67201),"Jihomoravský kraj",(IF(AND(I4202&gt;=67801,I4202&lt;=68501),"Jihomoravský kraj",(IF(AND(I4202&gt;=69002,I4202&lt;=69801),"Jihomoravský kraj",(IF(AND(I4202&gt;=68601,I4202&lt;=68801),"Zlínský kraj",(IF(AND(I4202&gt;=75501,I4202&lt;=76901),"Zlínský kraj",(IF(AND(I4202&gt;=70030,I4202&lt;=74901),"Moravskoslezský kraj",(IF(AND(I4202&gt;=75000,I4202&lt;=75368),"Olomoucký kraj",(IF(AND(I4202&gt;=77200,I4202&lt;=79862),"Olomoucký kraj",(IF(AND(I4202&gt;=50011,I4202&lt;=50301),"Královéhradecký kraj",(IF(AND(I4202&gt;=54301,I4202&lt;=54303),"Královéhradecký kraj","0")))))))))))))))))))))))))))))))))))))))))))))))</f>
        <v>Jihomoravský kraj</v>
      </c>
      <c r="AB4202" t="s">
        <v>998</v>
      </c>
      <c r="AD4202" t="s">
        <v>998</v>
      </c>
      <c r="AE4202" t="s">
        <v>998</v>
      </c>
      <c r="AF4202" t="s">
        <v>998</v>
      </c>
      <c r="AG4202" s="107">
        <v>300</v>
      </c>
      <c r="AH4202" s="107">
        <v>0</v>
      </c>
      <c r="AI4202" s="107">
        <v>0</v>
      </c>
      <c r="AJ4202" t="s">
        <v>999</v>
      </c>
      <c r="AK4202" s="106">
        <v>44923</v>
      </c>
    </row>
    <row r="4203" spans="1:37" x14ac:dyDescent="0.45">
      <c r="A4203" t="s">
        <v>1044</v>
      </c>
      <c r="B4203" t="s">
        <v>17067</v>
      </c>
      <c r="C4203" t="s">
        <v>990</v>
      </c>
      <c r="D4203" t="s">
        <v>17068</v>
      </c>
      <c r="E4203" t="s">
        <v>992</v>
      </c>
      <c r="F4203" t="s">
        <v>17069</v>
      </c>
      <c r="G4203">
        <v>719</v>
      </c>
      <c r="H4203" t="s">
        <v>17070</v>
      </c>
      <c r="I4203">
        <v>69685</v>
      </c>
      <c r="K4203" t="s">
        <v>17071</v>
      </c>
      <c r="L4203" s="106">
        <v>32414</v>
      </c>
      <c r="M4203">
        <v>13416319</v>
      </c>
      <c r="N4203" t="s">
        <v>996</v>
      </c>
      <c r="O4203" t="s">
        <v>12</v>
      </c>
      <c r="P4203" t="s">
        <v>997</v>
      </c>
      <c r="R4203" s="109" t="str">
        <f>IF(OR(P4203="SB",Q4203="SB"),"SB",0)</f>
        <v>SB</v>
      </c>
      <c r="T4203" s="110" t="s">
        <v>998</v>
      </c>
      <c r="V4203" s="113" t="str">
        <f>IF(AND(I4203&gt;=10000,I4203&lt;=19900),"Praha",(IF(AND(I4203&gt;=25001,I4203&lt;=29501),"Středočeský kraj",(IF(AND(I4203&gt;=30100,I4203&lt;=34972),"Středočeský kraj",(IF(AND(I4203&gt;=35002,I4203&lt;=36271),"Karlovarský kraj",(IF(AND(I4203&gt;=37001,I4203&lt;=39201),"Jihočeský kraj",(IF(AND(I4203&gt;=39701,I4203&lt;=39901),"Jihočeský kraj",(IF(AND(I4203&gt;=39301,I4203&lt;=39601),"Kraj Vysočina",(IF(AND(I4203&gt;=58001,I4203&lt;=59501),"Kraj Vysočina",(IF(AND(I4203&gt;=67401,I4203&lt;=67602),"Kraj Vysočina",(IF(AND(I4203&gt;=40001,I4203&lt;=44101),"Ústecký kraj",(IF(AND(I4203&gt;=46001,I4203&lt;=47201),"Liberecký kraj",(IF(AND(I4203&gt;=51202,I4203&lt;=51401),"Liberecký kraj",(IF(AND(I4203&gt;=53002,I4203&lt;=53976),"Pardubický kraj",(IF(AND(I4203&gt;=56002,I4203&lt;=57201),"Pardubický kraj",(IF(AND(I4203&gt;=60200,I4203&lt;=67201),"Jihomoravský kraj",(IF(AND(I4203&gt;=67801,I4203&lt;=68501),"Jihomoravský kraj",(IF(AND(I4203&gt;=69002,I4203&lt;=69801),"Jihomoravský kraj",(IF(AND(I4203&gt;=68601,I4203&lt;=68801),"Zlínský kraj",(IF(AND(I4203&gt;=75501,I4203&lt;=76901),"Zlínský kraj",(IF(AND(I4203&gt;=70030,I4203&lt;=74901),"Moravskoslezský kraj",(IF(AND(I4203&gt;=75000,I4203&lt;=75368),"Olomoucký kraj",(IF(AND(I4203&gt;=77200,I4203&lt;=79862),"Olomoucký kraj",(IF(AND(I4203&gt;=50011,I4203&lt;=50301),"Královéhradecký kraj",(IF(AND(I4203&gt;=54301,I4203&lt;=54303),"Královéhradecký kraj","0")))))))))))))))))))))))))))))))))))))))))))))))</f>
        <v>Jihomoravský kraj</v>
      </c>
      <c r="AB4203" t="s">
        <v>998</v>
      </c>
      <c r="AD4203" t="s">
        <v>998</v>
      </c>
      <c r="AE4203" t="s">
        <v>998</v>
      </c>
      <c r="AF4203" t="s">
        <v>998</v>
      </c>
      <c r="AG4203" s="107">
        <v>0</v>
      </c>
      <c r="AH4203" s="107">
        <v>0</v>
      </c>
      <c r="AI4203" s="107">
        <v>0</v>
      </c>
      <c r="AJ4203" t="s">
        <v>1012</v>
      </c>
    </row>
    <row r="4204" spans="1:37" x14ac:dyDescent="0.45">
      <c r="A4204" t="s">
        <v>10009</v>
      </c>
      <c r="B4204" t="s">
        <v>1793</v>
      </c>
      <c r="C4204" t="s">
        <v>990</v>
      </c>
      <c r="D4204" t="s">
        <v>17228</v>
      </c>
      <c r="E4204" t="s">
        <v>992</v>
      </c>
      <c r="F4204" t="s">
        <v>1545</v>
      </c>
      <c r="G4204">
        <v>143</v>
      </c>
      <c r="H4204" t="s">
        <v>1429</v>
      </c>
      <c r="I4204">
        <v>69701</v>
      </c>
      <c r="K4204" t="s">
        <v>17229</v>
      </c>
      <c r="L4204" s="106">
        <v>28020</v>
      </c>
      <c r="M4204">
        <v>10415581</v>
      </c>
      <c r="N4204" t="s">
        <v>996</v>
      </c>
      <c r="O4204" t="s">
        <v>12</v>
      </c>
      <c r="P4204" t="s">
        <v>997</v>
      </c>
      <c r="R4204" s="109" t="str">
        <f>IF(OR(P4204="SB",Q4204="SB"),"SB",0)</f>
        <v>SB</v>
      </c>
      <c r="T4204" s="110">
        <v>10193</v>
      </c>
      <c r="U4204" t="s">
        <v>19633</v>
      </c>
      <c r="V4204" s="113" t="str">
        <f>IF(AND(I4204&gt;=10000,I4204&lt;=19900),"Praha",(IF(AND(I4204&gt;=25001,I4204&lt;=29501),"Středočeský kraj",(IF(AND(I4204&gt;=30100,I4204&lt;=34972),"Středočeský kraj",(IF(AND(I4204&gt;=35002,I4204&lt;=36271),"Karlovarský kraj",(IF(AND(I4204&gt;=37001,I4204&lt;=39201),"Jihočeský kraj",(IF(AND(I4204&gt;=39701,I4204&lt;=39901),"Jihočeský kraj",(IF(AND(I4204&gt;=39301,I4204&lt;=39601),"Kraj Vysočina",(IF(AND(I4204&gt;=58001,I4204&lt;=59501),"Kraj Vysočina",(IF(AND(I4204&gt;=67401,I4204&lt;=67602),"Kraj Vysočina",(IF(AND(I4204&gt;=40001,I4204&lt;=44101),"Ústecký kraj",(IF(AND(I4204&gt;=46001,I4204&lt;=47201),"Liberecký kraj",(IF(AND(I4204&gt;=51202,I4204&lt;=51401),"Liberecký kraj",(IF(AND(I4204&gt;=53002,I4204&lt;=53976),"Pardubický kraj",(IF(AND(I4204&gt;=56002,I4204&lt;=57201),"Pardubický kraj",(IF(AND(I4204&gt;=60200,I4204&lt;=67201),"Jihomoravský kraj",(IF(AND(I4204&gt;=67801,I4204&lt;=68501),"Jihomoravský kraj",(IF(AND(I4204&gt;=69002,I4204&lt;=69801),"Jihomoravský kraj",(IF(AND(I4204&gt;=68601,I4204&lt;=68801),"Zlínský kraj",(IF(AND(I4204&gt;=75501,I4204&lt;=76901),"Zlínský kraj",(IF(AND(I4204&gt;=70030,I4204&lt;=74901),"Moravskoslezský kraj",(IF(AND(I4204&gt;=75000,I4204&lt;=75368),"Olomoucký kraj",(IF(AND(I4204&gt;=77200,I4204&lt;=79862),"Olomoucký kraj",(IF(AND(I4204&gt;=50011,I4204&lt;=50301),"Královéhradecký kraj",(IF(AND(I4204&gt;=54301,I4204&lt;=54303),"Královéhradecký kraj","0")))))))))))))))))))))))))))))))))))))))))))))))</f>
        <v>Jihomoravský kraj</v>
      </c>
      <c r="AD4204" t="s">
        <v>998</v>
      </c>
      <c r="AE4204" t="s">
        <v>998</v>
      </c>
      <c r="AF4204" t="s">
        <v>998</v>
      </c>
      <c r="AG4204" s="107">
        <v>0</v>
      </c>
      <c r="AH4204" s="107">
        <v>0</v>
      </c>
      <c r="AI4204" s="107">
        <v>0</v>
      </c>
      <c r="AJ4204" t="s">
        <v>1012</v>
      </c>
    </row>
    <row r="4205" spans="1:37" x14ac:dyDescent="0.45">
      <c r="A4205" t="s">
        <v>1403</v>
      </c>
      <c r="B4205" t="s">
        <v>1427</v>
      </c>
      <c r="C4205" t="s">
        <v>990</v>
      </c>
      <c r="D4205" t="s">
        <v>1428</v>
      </c>
      <c r="E4205" t="s">
        <v>992</v>
      </c>
      <c r="F4205" t="s">
        <v>1365</v>
      </c>
      <c r="G4205">
        <v>905</v>
      </c>
      <c r="H4205" t="s">
        <v>1429</v>
      </c>
      <c r="I4205">
        <v>69701</v>
      </c>
      <c r="K4205" t="s">
        <v>1430</v>
      </c>
      <c r="L4205" s="106">
        <v>38753</v>
      </c>
      <c r="M4205">
        <v>14602648</v>
      </c>
      <c r="N4205" t="s">
        <v>1431</v>
      </c>
      <c r="O4205" t="s">
        <v>1282</v>
      </c>
      <c r="P4205" t="s">
        <v>997</v>
      </c>
      <c r="R4205" s="109" t="str">
        <f>IF(OR(P4205="SB",Q4205="SB"),"SB",0)</f>
        <v>SB</v>
      </c>
      <c r="T4205" s="110" t="s">
        <v>998</v>
      </c>
      <c r="V4205" s="113" t="str">
        <f>IF(AND(I4205&gt;=10000,I4205&lt;=19900),"Praha",(IF(AND(I4205&gt;=25001,I4205&lt;=29501),"Středočeský kraj",(IF(AND(I4205&gt;=30100,I4205&lt;=34972),"Středočeský kraj",(IF(AND(I4205&gt;=35002,I4205&lt;=36271),"Karlovarský kraj",(IF(AND(I4205&gt;=37001,I4205&lt;=39201),"Jihočeský kraj",(IF(AND(I4205&gt;=39701,I4205&lt;=39901),"Jihočeský kraj",(IF(AND(I4205&gt;=39301,I4205&lt;=39601),"Kraj Vysočina",(IF(AND(I4205&gt;=58001,I4205&lt;=59501),"Kraj Vysočina",(IF(AND(I4205&gt;=67401,I4205&lt;=67602),"Kraj Vysočina",(IF(AND(I4205&gt;=40001,I4205&lt;=44101),"Ústecký kraj",(IF(AND(I4205&gt;=46001,I4205&lt;=47201),"Liberecký kraj",(IF(AND(I4205&gt;=51202,I4205&lt;=51401),"Liberecký kraj",(IF(AND(I4205&gt;=53002,I4205&lt;=53976),"Pardubický kraj",(IF(AND(I4205&gt;=56002,I4205&lt;=57201),"Pardubický kraj",(IF(AND(I4205&gt;=60200,I4205&lt;=67201),"Jihomoravský kraj",(IF(AND(I4205&gt;=67801,I4205&lt;=68501),"Jihomoravský kraj",(IF(AND(I4205&gt;=69002,I4205&lt;=69801),"Jihomoravský kraj",(IF(AND(I4205&gt;=68601,I4205&lt;=68801),"Zlínský kraj",(IF(AND(I4205&gt;=75501,I4205&lt;=76901),"Zlínský kraj",(IF(AND(I4205&gt;=70030,I4205&lt;=74901),"Moravskoslezský kraj",(IF(AND(I4205&gt;=75000,I4205&lt;=75368),"Olomoucký kraj",(IF(AND(I4205&gt;=77200,I4205&lt;=79862),"Olomoucký kraj",(IF(AND(I4205&gt;=50011,I4205&lt;=50301),"Královéhradecký kraj",(IF(AND(I4205&gt;=54301,I4205&lt;=54303),"Královéhradecký kraj","0")))))))))))))))))))))))))))))))))))))))))))))))</f>
        <v>Jihomoravský kraj</v>
      </c>
      <c r="AB4205" t="s">
        <v>998</v>
      </c>
      <c r="AD4205" t="s">
        <v>998</v>
      </c>
      <c r="AE4205" t="s">
        <v>998</v>
      </c>
      <c r="AF4205" t="s">
        <v>998</v>
      </c>
      <c r="AG4205" s="107">
        <v>300</v>
      </c>
      <c r="AH4205" s="107">
        <v>0</v>
      </c>
      <c r="AI4205" s="107">
        <v>0</v>
      </c>
      <c r="AJ4205" t="s">
        <v>999</v>
      </c>
      <c r="AK4205" s="106">
        <v>44920</v>
      </c>
    </row>
    <row r="4206" spans="1:37" x14ac:dyDescent="0.45">
      <c r="A4206" t="s">
        <v>1035</v>
      </c>
      <c r="B4206" t="s">
        <v>1436</v>
      </c>
      <c r="C4206" t="s">
        <v>1002</v>
      </c>
      <c r="D4206" t="s">
        <v>1437</v>
      </c>
      <c r="E4206" t="s">
        <v>992</v>
      </c>
      <c r="F4206" t="s">
        <v>1365</v>
      </c>
      <c r="G4206">
        <v>905</v>
      </c>
      <c r="H4206" t="s">
        <v>1429</v>
      </c>
      <c r="I4206">
        <v>69701</v>
      </c>
      <c r="K4206" t="s">
        <v>1438</v>
      </c>
      <c r="L4206" s="106">
        <v>39483</v>
      </c>
      <c r="M4206">
        <v>14602749</v>
      </c>
      <c r="N4206" t="s">
        <v>1431</v>
      </c>
      <c r="O4206" t="s">
        <v>1282</v>
      </c>
      <c r="P4206" t="s">
        <v>997</v>
      </c>
      <c r="R4206" s="109" t="str">
        <f>IF(OR(P4206="SB",Q4206="SB"),"SB",0)</f>
        <v>SB</v>
      </c>
      <c r="T4206" s="110" t="s">
        <v>998</v>
      </c>
      <c r="V4206" s="113" t="str">
        <f>IF(AND(I4206&gt;=10000,I4206&lt;=19900),"Praha",(IF(AND(I4206&gt;=25001,I4206&lt;=29501),"Středočeský kraj",(IF(AND(I4206&gt;=30100,I4206&lt;=34972),"Středočeský kraj",(IF(AND(I4206&gt;=35002,I4206&lt;=36271),"Karlovarský kraj",(IF(AND(I4206&gt;=37001,I4206&lt;=39201),"Jihočeský kraj",(IF(AND(I4206&gt;=39701,I4206&lt;=39901),"Jihočeský kraj",(IF(AND(I4206&gt;=39301,I4206&lt;=39601),"Kraj Vysočina",(IF(AND(I4206&gt;=58001,I4206&lt;=59501),"Kraj Vysočina",(IF(AND(I4206&gt;=67401,I4206&lt;=67602),"Kraj Vysočina",(IF(AND(I4206&gt;=40001,I4206&lt;=44101),"Ústecký kraj",(IF(AND(I4206&gt;=46001,I4206&lt;=47201),"Liberecký kraj",(IF(AND(I4206&gt;=51202,I4206&lt;=51401),"Liberecký kraj",(IF(AND(I4206&gt;=53002,I4206&lt;=53976),"Pardubický kraj",(IF(AND(I4206&gt;=56002,I4206&lt;=57201),"Pardubický kraj",(IF(AND(I4206&gt;=60200,I4206&lt;=67201),"Jihomoravský kraj",(IF(AND(I4206&gt;=67801,I4206&lt;=68501),"Jihomoravský kraj",(IF(AND(I4206&gt;=69002,I4206&lt;=69801),"Jihomoravský kraj",(IF(AND(I4206&gt;=68601,I4206&lt;=68801),"Zlínský kraj",(IF(AND(I4206&gt;=75501,I4206&lt;=76901),"Zlínský kraj",(IF(AND(I4206&gt;=70030,I4206&lt;=74901),"Moravskoslezský kraj",(IF(AND(I4206&gt;=75000,I4206&lt;=75368),"Olomoucký kraj",(IF(AND(I4206&gt;=77200,I4206&lt;=79862),"Olomoucký kraj",(IF(AND(I4206&gt;=50011,I4206&lt;=50301),"Královéhradecký kraj",(IF(AND(I4206&gt;=54301,I4206&lt;=54303),"Královéhradecký kraj","0")))))))))))))))))))))))))))))))))))))))))))))))</f>
        <v>Jihomoravský kraj</v>
      </c>
      <c r="AB4206" t="s">
        <v>998</v>
      </c>
      <c r="AD4206" t="s">
        <v>998</v>
      </c>
      <c r="AE4206" t="s">
        <v>998</v>
      </c>
      <c r="AF4206" t="s">
        <v>998</v>
      </c>
      <c r="AG4206" s="107">
        <v>300</v>
      </c>
      <c r="AH4206" s="107">
        <v>0</v>
      </c>
      <c r="AI4206" s="107">
        <v>0</v>
      </c>
      <c r="AJ4206" t="s">
        <v>999</v>
      </c>
      <c r="AK4206" s="106">
        <v>44920</v>
      </c>
    </row>
    <row r="4207" spans="1:37" x14ac:dyDescent="0.45">
      <c r="A4207" t="s">
        <v>1026</v>
      </c>
      <c r="B4207" t="s">
        <v>12191</v>
      </c>
      <c r="C4207" t="s">
        <v>990</v>
      </c>
      <c r="D4207" t="s">
        <v>12192</v>
      </c>
      <c r="E4207" t="s">
        <v>992</v>
      </c>
      <c r="F4207" t="s">
        <v>2032</v>
      </c>
      <c r="G4207">
        <v>757</v>
      </c>
      <c r="H4207" t="s">
        <v>1429</v>
      </c>
      <c r="I4207">
        <v>69701</v>
      </c>
      <c r="K4207" t="s">
        <v>12193</v>
      </c>
      <c r="L4207" s="106">
        <v>40595</v>
      </c>
      <c r="M4207">
        <v>14609116</v>
      </c>
      <c r="N4207" t="s">
        <v>996</v>
      </c>
      <c r="O4207" t="s">
        <v>12</v>
      </c>
      <c r="P4207" t="s">
        <v>997</v>
      </c>
      <c r="R4207" s="109" t="str">
        <f>IF(OR(P4207="SB",Q4207="SB"),"SB",0)</f>
        <v>SB</v>
      </c>
      <c r="T4207" s="110" t="s">
        <v>998</v>
      </c>
      <c r="V4207" s="113" t="str">
        <f>IF(AND(I4207&gt;=10000,I4207&lt;=19900),"Praha",(IF(AND(I4207&gt;=25001,I4207&lt;=29501),"Středočeský kraj",(IF(AND(I4207&gt;=30100,I4207&lt;=34972),"Středočeský kraj",(IF(AND(I4207&gt;=35002,I4207&lt;=36271),"Karlovarský kraj",(IF(AND(I4207&gt;=37001,I4207&lt;=39201),"Jihočeský kraj",(IF(AND(I4207&gt;=39701,I4207&lt;=39901),"Jihočeský kraj",(IF(AND(I4207&gt;=39301,I4207&lt;=39601),"Kraj Vysočina",(IF(AND(I4207&gt;=58001,I4207&lt;=59501),"Kraj Vysočina",(IF(AND(I4207&gt;=67401,I4207&lt;=67602),"Kraj Vysočina",(IF(AND(I4207&gt;=40001,I4207&lt;=44101),"Ústecký kraj",(IF(AND(I4207&gt;=46001,I4207&lt;=47201),"Liberecký kraj",(IF(AND(I4207&gt;=51202,I4207&lt;=51401),"Liberecký kraj",(IF(AND(I4207&gt;=53002,I4207&lt;=53976),"Pardubický kraj",(IF(AND(I4207&gt;=56002,I4207&lt;=57201),"Pardubický kraj",(IF(AND(I4207&gt;=60200,I4207&lt;=67201),"Jihomoravský kraj",(IF(AND(I4207&gt;=67801,I4207&lt;=68501),"Jihomoravský kraj",(IF(AND(I4207&gt;=69002,I4207&lt;=69801),"Jihomoravský kraj",(IF(AND(I4207&gt;=68601,I4207&lt;=68801),"Zlínský kraj",(IF(AND(I4207&gt;=75501,I4207&lt;=76901),"Zlínský kraj",(IF(AND(I4207&gt;=70030,I4207&lt;=74901),"Moravskoslezský kraj",(IF(AND(I4207&gt;=75000,I4207&lt;=75368),"Olomoucký kraj",(IF(AND(I4207&gt;=77200,I4207&lt;=79862),"Olomoucký kraj",(IF(AND(I4207&gt;=50011,I4207&lt;=50301),"Královéhradecký kraj",(IF(AND(I4207&gt;=54301,I4207&lt;=54303),"Královéhradecký kraj","0")))))))))))))))))))))))))))))))))))))))))))))))</f>
        <v>Jihomoravský kraj</v>
      </c>
      <c r="AB4207" t="s">
        <v>998</v>
      </c>
      <c r="AD4207" t="s">
        <v>998</v>
      </c>
      <c r="AE4207" t="s">
        <v>998</v>
      </c>
      <c r="AF4207" t="s">
        <v>998</v>
      </c>
      <c r="AG4207" s="107">
        <v>300</v>
      </c>
      <c r="AH4207" s="107">
        <v>0</v>
      </c>
      <c r="AI4207" s="107">
        <v>0</v>
      </c>
      <c r="AJ4207" t="s">
        <v>999</v>
      </c>
      <c r="AK4207" s="106">
        <v>44923</v>
      </c>
    </row>
    <row r="4208" spans="1:37" x14ac:dyDescent="0.45">
      <c r="A4208" t="s">
        <v>1169</v>
      </c>
      <c r="B4208" t="s">
        <v>12149</v>
      </c>
      <c r="C4208" t="s">
        <v>990</v>
      </c>
      <c r="D4208" t="s">
        <v>12150</v>
      </c>
      <c r="E4208" t="s">
        <v>992</v>
      </c>
      <c r="F4208" t="s">
        <v>1545</v>
      </c>
      <c r="G4208">
        <v>727</v>
      </c>
      <c r="H4208" t="s">
        <v>4888</v>
      </c>
      <c r="I4208">
        <v>69801</v>
      </c>
      <c r="K4208" t="s">
        <v>12151</v>
      </c>
      <c r="L4208" s="106">
        <v>31031</v>
      </c>
      <c r="M4208">
        <v>10871380</v>
      </c>
      <c r="N4208" t="s">
        <v>996</v>
      </c>
      <c r="O4208" t="s">
        <v>12</v>
      </c>
      <c r="P4208" t="s">
        <v>997</v>
      </c>
      <c r="R4208" s="109" t="str">
        <f>IF(OR(P4208="SB",Q4208="SB"),"SB",0)</f>
        <v>SB</v>
      </c>
      <c r="T4208" s="110">
        <v>11738</v>
      </c>
      <c r="U4208" t="s">
        <v>19633</v>
      </c>
      <c r="V4208" s="113" t="str">
        <f>IF(AND(I4208&gt;=10000,I4208&lt;=19900),"Praha",(IF(AND(I4208&gt;=25001,I4208&lt;=29501),"Středočeský kraj",(IF(AND(I4208&gt;=30100,I4208&lt;=34972),"Středočeský kraj",(IF(AND(I4208&gt;=35002,I4208&lt;=36271),"Karlovarský kraj",(IF(AND(I4208&gt;=37001,I4208&lt;=39201),"Jihočeský kraj",(IF(AND(I4208&gt;=39701,I4208&lt;=39901),"Jihočeský kraj",(IF(AND(I4208&gt;=39301,I4208&lt;=39601),"Kraj Vysočina",(IF(AND(I4208&gt;=58001,I4208&lt;=59501),"Kraj Vysočina",(IF(AND(I4208&gt;=67401,I4208&lt;=67602),"Kraj Vysočina",(IF(AND(I4208&gt;=40001,I4208&lt;=44101),"Ústecký kraj",(IF(AND(I4208&gt;=46001,I4208&lt;=47201),"Liberecký kraj",(IF(AND(I4208&gt;=51202,I4208&lt;=51401),"Liberecký kraj",(IF(AND(I4208&gt;=53002,I4208&lt;=53976),"Pardubický kraj",(IF(AND(I4208&gt;=56002,I4208&lt;=57201),"Pardubický kraj",(IF(AND(I4208&gt;=60200,I4208&lt;=67201),"Jihomoravský kraj",(IF(AND(I4208&gt;=67801,I4208&lt;=68501),"Jihomoravský kraj",(IF(AND(I4208&gt;=69002,I4208&lt;=69801),"Jihomoravský kraj",(IF(AND(I4208&gt;=68601,I4208&lt;=68801),"Zlínský kraj",(IF(AND(I4208&gt;=75501,I4208&lt;=76901),"Zlínský kraj",(IF(AND(I4208&gt;=70030,I4208&lt;=74901),"Moravskoslezský kraj",(IF(AND(I4208&gt;=75000,I4208&lt;=75368),"Olomoucký kraj",(IF(AND(I4208&gt;=77200,I4208&lt;=79862),"Olomoucký kraj",(IF(AND(I4208&gt;=50011,I4208&lt;=50301),"Královéhradecký kraj",(IF(AND(I4208&gt;=54301,I4208&lt;=54303),"Královéhradecký kraj","0")))))))))))))))))))))))))))))))))))))))))))))))</f>
        <v>Jihomoravský kraj</v>
      </c>
      <c r="AD4208" t="s">
        <v>998</v>
      </c>
      <c r="AE4208" t="s">
        <v>998</v>
      </c>
      <c r="AF4208" t="s">
        <v>998</v>
      </c>
      <c r="AG4208" s="107">
        <v>0</v>
      </c>
      <c r="AH4208" s="107">
        <v>0</v>
      </c>
      <c r="AI4208" s="107">
        <v>0</v>
      </c>
      <c r="AJ4208" t="s">
        <v>1012</v>
      </c>
    </row>
    <row r="4209" spans="1:37" x14ac:dyDescent="0.45">
      <c r="A4209" t="s">
        <v>1408</v>
      </c>
      <c r="B4209" t="s">
        <v>9851</v>
      </c>
      <c r="C4209" t="s">
        <v>1002</v>
      </c>
      <c r="D4209" t="s">
        <v>9852</v>
      </c>
      <c r="E4209" t="s">
        <v>992</v>
      </c>
      <c r="F4209" t="s">
        <v>1525</v>
      </c>
      <c r="G4209">
        <v>682</v>
      </c>
      <c r="H4209" t="s">
        <v>4888</v>
      </c>
      <c r="I4209">
        <v>69801</v>
      </c>
      <c r="K4209" t="s">
        <v>9853</v>
      </c>
      <c r="L4209" s="106">
        <v>37683</v>
      </c>
      <c r="M4209">
        <v>14605072</v>
      </c>
      <c r="N4209" t="s">
        <v>996</v>
      </c>
      <c r="O4209" t="s">
        <v>12</v>
      </c>
      <c r="P4209" t="s">
        <v>997</v>
      </c>
      <c r="R4209" s="109" t="str">
        <f>IF(OR(P4209="SB",Q4209="SB"),"SB",0)</f>
        <v>SB</v>
      </c>
      <c r="T4209" s="110" t="s">
        <v>998</v>
      </c>
      <c r="V4209" s="113" t="str">
        <f>IF(AND(I4209&gt;=10000,I4209&lt;=19900),"Praha",(IF(AND(I4209&gt;=25001,I4209&lt;=29501),"Středočeský kraj",(IF(AND(I4209&gt;=30100,I4209&lt;=34972),"Středočeský kraj",(IF(AND(I4209&gt;=35002,I4209&lt;=36271),"Karlovarský kraj",(IF(AND(I4209&gt;=37001,I4209&lt;=39201),"Jihočeský kraj",(IF(AND(I4209&gt;=39701,I4209&lt;=39901),"Jihočeský kraj",(IF(AND(I4209&gt;=39301,I4209&lt;=39601),"Kraj Vysočina",(IF(AND(I4209&gt;=58001,I4209&lt;=59501),"Kraj Vysočina",(IF(AND(I4209&gt;=67401,I4209&lt;=67602),"Kraj Vysočina",(IF(AND(I4209&gt;=40001,I4209&lt;=44101),"Ústecký kraj",(IF(AND(I4209&gt;=46001,I4209&lt;=47201),"Liberecký kraj",(IF(AND(I4209&gt;=51202,I4209&lt;=51401),"Liberecký kraj",(IF(AND(I4209&gt;=53002,I4209&lt;=53976),"Pardubický kraj",(IF(AND(I4209&gt;=56002,I4209&lt;=57201),"Pardubický kraj",(IF(AND(I4209&gt;=60200,I4209&lt;=67201),"Jihomoravský kraj",(IF(AND(I4209&gt;=67801,I4209&lt;=68501),"Jihomoravský kraj",(IF(AND(I4209&gt;=69002,I4209&lt;=69801),"Jihomoravský kraj",(IF(AND(I4209&gt;=68601,I4209&lt;=68801),"Zlínský kraj",(IF(AND(I4209&gt;=75501,I4209&lt;=76901),"Zlínský kraj",(IF(AND(I4209&gt;=70030,I4209&lt;=74901),"Moravskoslezský kraj",(IF(AND(I4209&gt;=75000,I4209&lt;=75368),"Olomoucký kraj",(IF(AND(I4209&gt;=77200,I4209&lt;=79862),"Olomoucký kraj",(IF(AND(I4209&gt;=50011,I4209&lt;=50301),"Královéhradecký kraj",(IF(AND(I4209&gt;=54301,I4209&lt;=54303),"Královéhradecký kraj","0")))))))))))))))))))))))))))))))))))))))))))))))</f>
        <v>Jihomoravský kraj</v>
      </c>
      <c r="AB4209" t="s">
        <v>998</v>
      </c>
      <c r="AD4209" t="s">
        <v>998</v>
      </c>
      <c r="AE4209" t="s">
        <v>998</v>
      </c>
      <c r="AF4209" t="s">
        <v>998</v>
      </c>
      <c r="AG4209" s="107">
        <v>300</v>
      </c>
      <c r="AH4209" s="107">
        <v>0</v>
      </c>
      <c r="AI4209" s="107">
        <v>0</v>
      </c>
      <c r="AJ4209" t="s">
        <v>999</v>
      </c>
      <c r="AK4209" s="106">
        <v>44924</v>
      </c>
    </row>
    <row r="4210" spans="1:37" x14ac:dyDescent="0.45">
      <c r="A4210" t="s">
        <v>988</v>
      </c>
      <c r="B4210" t="s">
        <v>9913</v>
      </c>
      <c r="C4210" t="s">
        <v>990</v>
      </c>
      <c r="D4210" t="s">
        <v>9914</v>
      </c>
      <c r="E4210" t="s">
        <v>992</v>
      </c>
      <c r="F4210" t="s">
        <v>1702</v>
      </c>
      <c r="G4210">
        <v>535</v>
      </c>
      <c r="H4210" t="s">
        <v>4888</v>
      </c>
      <c r="I4210">
        <v>69801</v>
      </c>
      <c r="K4210" t="s">
        <v>9915</v>
      </c>
      <c r="L4210" s="106">
        <v>37921</v>
      </c>
      <c r="M4210">
        <v>14597901</v>
      </c>
      <c r="N4210" t="s">
        <v>1155</v>
      </c>
      <c r="O4210" t="s">
        <v>1023</v>
      </c>
      <c r="P4210" t="s">
        <v>997</v>
      </c>
      <c r="R4210" s="109" t="str">
        <f>IF(OR(P4210="SB",Q4210="SB"),"SB",0)</f>
        <v>SB</v>
      </c>
      <c r="T4210" s="110" t="s">
        <v>998</v>
      </c>
      <c r="V4210" s="113" t="str">
        <f>IF(AND(I4210&gt;=10000,I4210&lt;=19900),"Praha",(IF(AND(I4210&gt;=25001,I4210&lt;=29501),"Středočeský kraj",(IF(AND(I4210&gt;=30100,I4210&lt;=34972),"Středočeský kraj",(IF(AND(I4210&gt;=35002,I4210&lt;=36271),"Karlovarský kraj",(IF(AND(I4210&gt;=37001,I4210&lt;=39201),"Jihočeský kraj",(IF(AND(I4210&gt;=39701,I4210&lt;=39901),"Jihočeský kraj",(IF(AND(I4210&gt;=39301,I4210&lt;=39601),"Kraj Vysočina",(IF(AND(I4210&gt;=58001,I4210&lt;=59501),"Kraj Vysočina",(IF(AND(I4210&gt;=67401,I4210&lt;=67602),"Kraj Vysočina",(IF(AND(I4210&gt;=40001,I4210&lt;=44101),"Ústecký kraj",(IF(AND(I4210&gt;=46001,I4210&lt;=47201),"Liberecký kraj",(IF(AND(I4210&gt;=51202,I4210&lt;=51401),"Liberecký kraj",(IF(AND(I4210&gt;=53002,I4210&lt;=53976),"Pardubický kraj",(IF(AND(I4210&gt;=56002,I4210&lt;=57201),"Pardubický kraj",(IF(AND(I4210&gt;=60200,I4210&lt;=67201),"Jihomoravský kraj",(IF(AND(I4210&gt;=67801,I4210&lt;=68501),"Jihomoravský kraj",(IF(AND(I4210&gt;=69002,I4210&lt;=69801),"Jihomoravský kraj",(IF(AND(I4210&gt;=68601,I4210&lt;=68801),"Zlínský kraj",(IF(AND(I4210&gt;=75501,I4210&lt;=76901),"Zlínský kraj",(IF(AND(I4210&gt;=70030,I4210&lt;=74901),"Moravskoslezský kraj",(IF(AND(I4210&gt;=75000,I4210&lt;=75368),"Olomoucký kraj",(IF(AND(I4210&gt;=77200,I4210&lt;=79862),"Olomoucký kraj",(IF(AND(I4210&gt;=50011,I4210&lt;=50301),"Královéhradecký kraj",(IF(AND(I4210&gt;=54301,I4210&lt;=54303),"Královéhradecký kraj","0")))))))))))))))))))))))))))))))))))))))))))))))</f>
        <v>Jihomoravský kraj</v>
      </c>
      <c r="AB4210" t="s">
        <v>998</v>
      </c>
      <c r="AD4210" t="s">
        <v>998</v>
      </c>
      <c r="AE4210" t="s">
        <v>998</v>
      </c>
      <c r="AF4210" t="s">
        <v>998</v>
      </c>
      <c r="AG4210" s="107">
        <v>300</v>
      </c>
      <c r="AH4210" s="107">
        <v>0</v>
      </c>
      <c r="AI4210" s="107">
        <v>0</v>
      </c>
      <c r="AJ4210" t="s">
        <v>999</v>
      </c>
      <c r="AK4210" s="106">
        <v>44924</v>
      </c>
    </row>
    <row r="4211" spans="1:37" x14ac:dyDescent="0.45">
      <c r="A4211" t="s">
        <v>1479</v>
      </c>
      <c r="B4211" t="s">
        <v>9913</v>
      </c>
      <c r="C4211" t="s">
        <v>990</v>
      </c>
      <c r="D4211" t="s">
        <v>9916</v>
      </c>
      <c r="E4211" t="s">
        <v>992</v>
      </c>
      <c r="F4211" t="s">
        <v>1702</v>
      </c>
      <c r="G4211">
        <v>535</v>
      </c>
      <c r="H4211" t="s">
        <v>4888</v>
      </c>
      <c r="I4211">
        <v>69801</v>
      </c>
      <c r="K4211" t="s">
        <v>9915</v>
      </c>
      <c r="L4211" s="106">
        <v>38620</v>
      </c>
      <c r="M4211">
        <v>14598406</v>
      </c>
      <c r="N4211" t="s">
        <v>1155</v>
      </c>
      <c r="O4211" t="s">
        <v>1023</v>
      </c>
      <c r="P4211" t="s">
        <v>997</v>
      </c>
      <c r="R4211" s="109" t="str">
        <f>IF(OR(P4211="SB",Q4211="SB"),"SB",0)</f>
        <v>SB</v>
      </c>
      <c r="T4211" s="110" t="s">
        <v>998</v>
      </c>
      <c r="V4211" s="113" t="str">
        <f>IF(AND(I4211&gt;=10000,I4211&lt;=19900),"Praha",(IF(AND(I4211&gt;=25001,I4211&lt;=29501),"Středočeský kraj",(IF(AND(I4211&gt;=30100,I4211&lt;=34972),"Středočeský kraj",(IF(AND(I4211&gt;=35002,I4211&lt;=36271),"Karlovarský kraj",(IF(AND(I4211&gt;=37001,I4211&lt;=39201),"Jihočeský kraj",(IF(AND(I4211&gt;=39701,I4211&lt;=39901),"Jihočeský kraj",(IF(AND(I4211&gt;=39301,I4211&lt;=39601),"Kraj Vysočina",(IF(AND(I4211&gt;=58001,I4211&lt;=59501),"Kraj Vysočina",(IF(AND(I4211&gt;=67401,I4211&lt;=67602),"Kraj Vysočina",(IF(AND(I4211&gt;=40001,I4211&lt;=44101),"Ústecký kraj",(IF(AND(I4211&gt;=46001,I4211&lt;=47201),"Liberecký kraj",(IF(AND(I4211&gt;=51202,I4211&lt;=51401),"Liberecký kraj",(IF(AND(I4211&gt;=53002,I4211&lt;=53976),"Pardubický kraj",(IF(AND(I4211&gt;=56002,I4211&lt;=57201),"Pardubický kraj",(IF(AND(I4211&gt;=60200,I4211&lt;=67201),"Jihomoravský kraj",(IF(AND(I4211&gt;=67801,I4211&lt;=68501),"Jihomoravský kraj",(IF(AND(I4211&gt;=69002,I4211&lt;=69801),"Jihomoravský kraj",(IF(AND(I4211&gt;=68601,I4211&lt;=68801),"Zlínský kraj",(IF(AND(I4211&gt;=75501,I4211&lt;=76901),"Zlínský kraj",(IF(AND(I4211&gt;=70030,I4211&lt;=74901),"Moravskoslezský kraj",(IF(AND(I4211&gt;=75000,I4211&lt;=75368),"Olomoucký kraj",(IF(AND(I4211&gt;=77200,I4211&lt;=79862),"Olomoucký kraj",(IF(AND(I4211&gt;=50011,I4211&lt;=50301),"Královéhradecký kraj",(IF(AND(I4211&gt;=54301,I4211&lt;=54303),"Královéhradecký kraj","0")))))))))))))))))))))))))))))))))))))))))))))))</f>
        <v>Jihomoravský kraj</v>
      </c>
      <c r="AB4211" t="s">
        <v>998</v>
      </c>
      <c r="AD4211" t="s">
        <v>998</v>
      </c>
      <c r="AE4211" t="s">
        <v>998</v>
      </c>
      <c r="AF4211" t="s">
        <v>998</v>
      </c>
      <c r="AG4211" s="107">
        <v>300</v>
      </c>
      <c r="AH4211" s="107">
        <v>0</v>
      </c>
      <c r="AI4211" s="107">
        <v>0</v>
      </c>
      <c r="AJ4211" t="s">
        <v>999</v>
      </c>
      <c r="AK4211" s="106">
        <v>44924</v>
      </c>
    </row>
    <row r="4212" spans="1:37" x14ac:dyDescent="0.45">
      <c r="A4212" t="s">
        <v>1035</v>
      </c>
      <c r="B4212" t="s">
        <v>11742</v>
      </c>
      <c r="C4212" t="s">
        <v>1002</v>
      </c>
      <c r="D4212" t="s">
        <v>11743</v>
      </c>
      <c r="E4212" t="s">
        <v>992</v>
      </c>
      <c r="F4212" t="s">
        <v>11744</v>
      </c>
      <c r="G4212">
        <v>267</v>
      </c>
      <c r="H4212" t="s">
        <v>1005</v>
      </c>
      <c r="I4212">
        <v>69801</v>
      </c>
      <c r="K4212" t="s">
        <v>11745</v>
      </c>
      <c r="L4212" s="106">
        <v>39478</v>
      </c>
      <c r="M4212">
        <v>14647108</v>
      </c>
      <c r="N4212" t="s">
        <v>996</v>
      </c>
      <c r="O4212" t="s">
        <v>12</v>
      </c>
      <c r="P4212" t="s">
        <v>997</v>
      </c>
      <c r="R4212" s="109" t="str">
        <f>IF(OR(P4212="SB",Q4212="SB"),"SB",0)</f>
        <v>SB</v>
      </c>
      <c r="T4212" s="110" t="s">
        <v>998</v>
      </c>
      <c r="V4212" s="113" t="str">
        <f>IF(AND(I4212&gt;=10000,I4212&lt;=19900),"Praha",(IF(AND(I4212&gt;=25001,I4212&lt;=29501),"Středočeský kraj",(IF(AND(I4212&gt;=30100,I4212&lt;=34972),"Středočeský kraj",(IF(AND(I4212&gt;=35002,I4212&lt;=36271),"Karlovarský kraj",(IF(AND(I4212&gt;=37001,I4212&lt;=39201),"Jihočeský kraj",(IF(AND(I4212&gt;=39701,I4212&lt;=39901),"Jihočeský kraj",(IF(AND(I4212&gt;=39301,I4212&lt;=39601),"Kraj Vysočina",(IF(AND(I4212&gt;=58001,I4212&lt;=59501),"Kraj Vysočina",(IF(AND(I4212&gt;=67401,I4212&lt;=67602),"Kraj Vysočina",(IF(AND(I4212&gt;=40001,I4212&lt;=44101),"Ústecký kraj",(IF(AND(I4212&gt;=46001,I4212&lt;=47201),"Liberecký kraj",(IF(AND(I4212&gt;=51202,I4212&lt;=51401),"Liberecký kraj",(IF(AND(I4212&gt;=53002,I4212&lt;=53976),"Pardubický kraj",(IF(AND(I4212&gt;=56002,I4212&lt;=57201),"Pardubický kraj",(IF(AND(I4212&gt;=60200,I4212&lt;=67201),"Jihomoravský kraj",(IF(AND(I4212&gt;=67801,I4212&lt;=68501),"Jihomoravský kraj",(IF(AND(I4212&gt;=69002,I4212&lt;=69801),"Jihomoravský kraj",(IF(AND(I4212&gt;=68601,I4212&lt;=68801),"Zlínský kraj",(IF(AND(I4212&gt;=75501,I4212&lt;=76901),"Zlínský kraj",(IF(AND(I4212&gt;=70030,I4212&lt;=74901),"Moravskoslezský kraj",(IF(AND(I4212&gt;=75000,I4212&lt;=75368),"Olomoucký kraj",(IF(AND(I4212&gt;=77200,I4212&lt;=79862),"Olomoucký kraj",(IF(AND(I4212&gt;=50011,I4212&lt;=50301),"Královéhradecký kraj",(IF(AND(I4212&gt;=54301,I4212&lt;=54303),"Královéhradecký kraj","0")))))))))))))))))))))))))))))))))))))))))))))))</f>
        <v>Jihomoravský kraj</v>
      </c>
      <c r="AB4212" t="s">
        <v>998</v>
      </c>
      <c r="AD4212" t="s">
        <v>998</v>
      </c>
      <c r="AE4212" t="s">
        <v>998</v>
      </c>
      <c r="AF4212" t="s">
        <v>998</v>
      </c>
      <c r="AG4212" s="107">
        <v>300</v>
      </c>
      <c r="AH4212" s="107">
        <v>0</v>
      </c>
      <c r="AI4212" s="107">
        <v>0</v>
      </c>
      <c r="AJ4212" t="s">
        <v>999</v>
      </c>
      <c r="AK4212" s="106">
        <v>44923</v>
      </c>
    </row>
    <row r="4213" spans="1:37" x14ac:dyDescent="0.45">
      <c r="A4213" t="s">
        <v>1408</v>
      </c>
      <c r="B4213" t="s">
        <v>12171</v>
      </c>
      <c r="C4213" t="s">
        <v>1002</v>
      </c>
      <c r="D4213" t="s">
        <v>12174</v>
      </c>
      <c r="E4213" t="s">
        <v>992</v>
      </c>
      <c r="F4213" t="s">
        <v>12175</v>
      </c>
      <c r="G4213">
        <v>141</v>
      </c>
      <c r="H4213" t="s">
        <v>4888</v>
      </c>
      <c r="I4213">
        <v>69801</v>
      </c>
      <c r="K4213" t="s">
        <v>12176</v>
      </c>
      <c r="L4213" s="106">
        <v>28813</v>
      </c>
      <c r="M4213">
        <v>14644983</v>
      </c>
      <c r="N4213" t="s">
        <v>996</v>
      </c>
      <c r="O4213" t="s">
        <v>12</v>
      </c>
      <c r="P4213" t="s">
        <v>997</v>
      </c>
      <c r="R4213" s="109" t="str">
        <f>IF(OR(P4213="SB",Q4213="SB"),"SB",0)</f>
        <v>SB</v>
      </c>
      <c r="T4213" s="110" t="s">
        <v>998</v>
      </c>
      <c r="V4213" s="113" t="str">
        <f>IF(AND(I4213&gt;=10000,I4213&lt;=19900),"Praha",(IF(AND(I4213&gt;=25001,I4213&lt;=29501),"Středočeský kraj",(IF(AND(I4213&gt;=30100,I4213&lt;=34972),"Středočeský kraj",(IF(AND(I4213&gt;=35002,I4213&lt;=36271),"Karlovarský kraj",(IF(AND(I4213&gt;=37001,I4213&lt;=39201),"Jihočeský kraj",(IF(AND(I4213&gt;=39701,I4213&lt;=39901),"Jihočeský kraj",(IF(AND(I4213&gt;=39301,I4213&lt;=39601),"Kraj Vysočina",(IF(AND(I4213&gt;=58001,I4213&lt;=59501),"Kraj Vysočina",(IF(AND(I4213&gt;=67401,I4213&lt;=67602),"Kraj Vysočina",(IF(AND(I4213&gt;=40001,I4213&lt;=44101),"Ústecký kraj",(IF(AND(I4213&gt;=46001,I4213&lt;=47201),"Liberecký kraj",(IF(AND(I4213&gt;=51202,I4213&lt;=51401),"Liberecký kraj",(IF(AND(I4213&gt;=53002,I4213&lt;=53976),"Pardubický kraj",(IF(AND(I4213&gt;=56002,I4213&lt;=57201),"Pardubický kraj",(IF(AND(I4213&gt;=60200,I4213&lt;=67201),"Jihomoravský kraj",(IF(AND(I4213&gt;=67801,I4213&lt;=68501),"Jihomoravský kraj",(IF(AND(I4213&gt;=69002,I4213&lt;=69801),"Jihomoravský kraj",(IF(AND(I4213&gt;=68601,I4213&lt;=68801),"Zlínský kraj",(IF(AND(I4213&gt;=75501,I4213&lt;=76901),"Zlínský kraj",(IF(AND(I4213&gt;=70030,I4213&lt;=74901),"Moravskoslezský kraj",(IF(AND(I4213&gt;=75000,I4213&lt;=75368),"Olomoucký kraj",(IF(AND(I4213&gt;=77200,I4213&lt;=79862),"Olomoucký kraj",(IF(AND(I4213&gt;=50011,I4213&lt;=50301),"Královéhradecký kraj",(IF(AND(I4213&gt;=54301,I4213&lt;=54303),"Královéhradecký kraj","0")))))))))))))))))))))))))))))))))))))))))))))))</f>
        <v>Jihomoravský kraj</v>
      </c>
      <c r="AB4213" t="s">
        <v>998</v>
      </c>
      <c r="AD4213" t="s">
        <v>998</v>
      </c>
      <c r="AE4213" t="s">
        <v>998</v>
      </c>
      <c r="AF4213" t="s">
        <v>998</v>
      </c>
      <c r="AG4213" s="107">
        <v>0</v>
      </c>
      <c r="AH4213" s="107">
        <v>0</v>
      </c>
      <c r="AI4213" s="107">
        <v>0</v>
      </c>
      <c r="AJ4213" t="s">
        <v>1012</v>
      </c>
    </row>
    <row r="4214" spans="1:37" x14ac:dyDescent="0.45">
      <c r="A4214" t="s">
        <v>1055</v>
      </c>
      <c r="B4214" t="s">
        <v>9025</v>
      </c>
      <c r="C4214" t="s">
        <v>1002</v>
      </c>
      <c r="D4214" t="s">
        <v>9026</v>
      </c>
      <c r="E4214" t="s">
        <v>992</v>
      </c>
      <c r="F4214" t="s">
        <v>9021</v>
      </c>
      <c r="G4214" t="s">
        <v>9022</v>
      </c>
      <c r="H4214" t="s">
        <v>4679</v>
      </c>
      <c r="I4214">
        <v>70008</v>
      </c>
      <c r="J4214">
        <v>603332224</v>
      </c>
      <c r="K4214" t="s">
        <v>9023</v>
      </c>
      <c r="L4214" s="106">
        <v>38683</v>
      </c>
      <c r="M4214">
        <v>13366809</v>
      </c>
      <c r="N4214" t="s">
        <v>2622</v>
      </c>
      <c r="O4214" t="s">
        <v>1101</v>
      </c>
      <c r="P4214" t="s">
        <v>997</v>
      </c>
      <c r="R4214" s="109" t="str">
        <f>IF(OR(P4214="SB",Q4214="SB"),"SB",0)</f>
        <v>SB</v>
      </c>
      <c r="T4214" s="110">
        <v>16074</v>
      </c>
      <c r="U4214" t="s">
        <v>19633</v>
      </c>
      <c r="V4214" s="113" t="str">
        <f>IF(AND(I4214&gt;=10000,I4214&lt;=19900),"Praha",(IF(AND(I4214&gt;=25001,I4214&lt;=29501),"Středočeský kraj",(IF(AND(I4214&gt;=30100,I4214&lt;=34972),"Středočeský kraj",(IF(AND(I4214&gt;=35002,I4214&lt;=36271),"Karlovarský kraj",(IF(AND(I4214&gt;=37001,I4214&lt;=39201),"Jihočeský kraj",(IF(AND(I4214&gt;=39701,I4214&lt;=39901),"Jihočeský kraj",(IF(AND(I4214&gt;=39301,I4214&lt;=39601),"Kraj Vysočina",(IF(AND(I4214&gt;=58001,I4214&lt;=59501),"Kraj Vysočina",(IF(AND(I4214&gt;=67401,I4214&lt;=67602),"Kraj Vysočina",(IF(AND(I4214&gt;=40001,I4214&lt;=44101),"Ústecký kraj",(IF(AND(I4214&gt;=46001,I4214&lt;=47201),"Liberecký kraj",(IF(AND(I4214&gt;=51202,I4214&lt;=51401),"Liberecký kraj",(IF(AND(I4214&gt;=53002,I4214&lt;=53976),"Pardubický kraj",(IF(AND(I4214&gt;=56002,I4214&lt;=57201),"Pardubický kraj",(IF(AND(I4214&gt;=60200,I4214&lt;=67201),"Jihomoravský kraj",(IF(AND(I4214&gt;=67801,I4214&lt;=68501),"Jihomoravský kraj",(IF(AND(I4214&gt;=69002,I4214&lt;=69801),"Jihomoravský kraj",(IF(AND(I4214&gt;=68601,I4214&lt;=68801),"Zlínský kraj",(IF(AND(I4214&gt;=75501,I4214&lt;=76901),"Zlínský kraj",(IF(AND(I4214&gt;=70030,I4214&lt;=74901),"Moravskoslezský kraj",(IF(AND(I4214&gt;=75000,I4214&lt;=75368),"Olomoucký kraj",(IF(AND(I4214&gt;=77200,I4214&lt;=79862),"Olomoucký kraj",(IF(AND(I4214&gt;=50011,I4214&lt;=50301),"Královéhradecký kraj",(IF(AND(I4214&gt;=54301,I4214&lt;=54303),"Královéhradecký kraj","0")))))))))))))))))))))))))))))))))))))))))))))))</f>
        <v>0</v>
      </c>
      <c r="AB4214" t="s">
        <v>9027</v>
      </c>
      <c r="AD4214" t="s">
        <v>998</v>
      </c>
      <c r="AE4214" t="s">
        <v>998</v>
      </c>
      <c r="AF4214" t="s">
        <v>998</v>
      </c>
      <c r="AG4214" s="107">
        <v>300</v>
      </c>
      <c r="AH4214" s="107">
        <v>0</v>
      </c>
      <c r="AI4214" s="107">
        <v>0</v>
      </c>
      <c r="AJ4214" t="s">
        <v>999</v>
      </c>
      <c r="AK4214" s="106">
        <v>44916</v>
      </c>
    </row>
    <row r="4215" spans="1:37" x14ac:dyDescent="0.45">
      <c r="A4215" t="s">
        <v>1411</v>
      </c>
      <c r="B4215" t="s">
        <v>15002</v>
      </c>
      <c r="C4215" t="s">
        <v>990</v>
      </c>
      <c r="D4215" t="s">
        <v>15003</v>
      </c>
      <c r="E4215" t="s">
        <v>992</v>
      </c>
      <c r="F4215" t="s">
        <v>15004</v>
      </c>
      <c r="G4215">
        <v>1545</v>
      </c>
      <c r="H4215" t="s">
        <v>8559</v>
      </c>
      <c r="I4215">
        <v>70030</v>
      </c>
      <c r="J4215">
        <v>605837023</v>
      </c>
      <c r="K4215" t="s">
        <v>15005</v>
      </c>
      <c r="L4215" s="106">
        <v>32180</v>
      </c>
      <c r="M4215">
        <v>10590888</v>
      </c>
      <c r="N4215" t="s">
        <v>996</v>
      </c>
      <c r="O4215" t="s">
        <v>12</v>
      </c>
      <c r="P4215" t="s">
        <v>997</v>
      </c>
      <c r="R4215" s="109" t="str">
        <f>IF(OR(P4215="SB",Q4215="SB"),"SB",0)</f>
        <v>SB</v>
      </c>
      <c r="T4215" s="110">
        <v>10606</v>
      </c>
      <c r="U4215" t="s">
        <v>19633</v>
      </c>
      <c r="V4215" s="113" t="str">
        <f>IF(AND(I4215&gt;=10000,I4215&lt;=19900),"Praha",(IF(AND(I4215&gt;=25001,I4215&lt;=29501),"Středočeský kraj",(IF(AND(I4215&gt;=30100,I4215&lt;=34972),"Středočeský kraj",(IF(AND(I4215&gt;=35002,I4215&lt;=36271),"Karlovarský kraj",(IF(AND(I4215&gt;=37001,I4215&lt;=39201),"Jihočeský kraj",(IF(AND(I4215&gt;=39701,I4215&lt;=39901),"Jihočeský kraj",(IF(AND(I4215&gt;=39301,I4215&lt;=39601),"Kraj Vysočina",(IF(AND(I4215&gt;=58001,I4215&lt;=59501),"Kraj Vysočina",(IF(AND(I4215&gt;=67401,I4215&lt;=67602),"Kraj Vysočina",(IF(AND(I4215&gt;=40001,I4215&lt;=44101),"Ústecký kraj",(IF(AND(I4215&gt;=46001,I4215&lt;=47201),"Liberecký kraj",(IF(AND(I4215&gt;=51202,I4215&lt;=51401),"Liberecký kraj",(IF(AND(I4215&gt;=53002,I4215&lt;=53976),"Pardubický kraj",(IF(AND(I4215&gt;=56002,I4215&lt;=57201),"Pardubický kraj",(IF(AND(I4215&gt;=60200,I4215&lt;=67201),"Jihomoravský kraj",(IF(AND(I4215&gt;=67801,I4215&lt;=68501),"Jihomoravský kraj",(IF(AND(I4215&gt;=69002,I4215&lt;=69801),"Jihomoravský kraj",(IF(AND(I4215&gt;=68601,I4215&lt;=68801),"Zlínský kraj",(IF(AND(I4215&gt;=75501,I4215&lt;=76901),"Zlínský kraj",(IF(AND(I4215&gt;=70030,I4215&lt;=74901),"Moravskoslezský kraj",(IF(AND(I4215&gt;=75000,I4215&lt;=75368),"Olomoucký kraj",(IF(AND(I4215&gt;=77200,I4215&lt;=79862),"Olomoucký kraj",(IF(AND(I4215&gt;=50011,I4215&lt;=50301),"Královéhradecký kraj",(IF(AND(I4215&gt;=54301,I4215&lt;=54303),"Královéhradecký kraj","0")))))))))))))))))))))))))))))))))))))))))))))))</f>
        <v>Moravskoslezský kraj</v>
      </c>
      <c r="AD4215" t="s">
        <v>998</v>
      </c>
      <c r="AE4215" t="s">
        <v>998</v>
      </c>
      <c r="AF4215" t="s">
        <v>998</v>
      </c>
      <c r="AG4215" s="107">
        <v>0</v>
      </c>
      <c r="AH4215" s="107">
        <v>0</v>
      </c>
      <c r="AI4215" s="107">
        <v>0</v>
      </c>
      <c r="AJ4215" t="s">
        <v>1012</v>
      </c>
    </row>
    <row r="4216" spans="1:37" x14ac:dyDescent="0.45">
      <c r="A4216" t="s">
        <v>1076</v>
      </c>
      <c r="B4216" t="s">
        <v>15837</v>
      </c>
      <c r="C4216" t="s">
        <v>990</v>
      </c>
      <c r="D4216" t="s">
        <v>15838</v>
      </c>
      <c r="E4216" t="s">
        <v>992</v>
      </c>
      <c r="F4216" t="s">
        <v>8880</v>
      </c>
      <c r="G4216">
        <v>23</v>
      </c>
      <c r="H4216" t="s">
        <v>12008</v>
      </c>
      <c r="I4216">
        <v>70030</v>
      </c>
      <c r="J4216">
        <v>775065414</v>
      </c>
      <c r="K4216" t="s">
        <v>15839</v>
      </c>
      <c r="L4216" s="106">
        <v>39333</v>
      </c>
      <c r="M4216">
        <v>13366607</v>
      </c>
      <c r="N4216" t="s">
        <v>2622</v>
      </c>
      <c r="O4216" t="s">
        <v>1101</v>
      </c>
      <c r="P4216" t="s">
        <v>997</v>
      </c>
      <c r="R4216" s="109" t="str">
        <f>IF(OR(P4216="SB",Q4216="SB"),"SB",0)</f>
        <v>SB</v>
      </c>
      <c r="T4216" s="110">
        <v>16037</v>
      </c>
      <c r="U4216" t="s">
        <v>19633</v>
      </c>
      <c r="V4216" s="113" t="str">
        <f>IF(AND(I4216&gt;=10000,I4216&lt;=19900),"Praha",(IF(AND(I4216&gt;=25001,I4216&lt;=29501),"Středočeský kraj",(IF(AND(I4216&gt;=30100,I4216&lt;=34972),"Středočeský kraj",(IF(AND(I4216&gt;=35002,I4216&lt;=36271),"Karlovarský kraj",(IF(AND(I4216&gt;=37001,I4216&lt;=39201),"Jihočeský kraj",(IF(AND(I4216&gt;=39701,I4216&lt;=39901),"Jihočeský kraj",(IF(AND(I4216&gt;=39301,I4216&lt;=39601),"Kraj Vysočina",(IF(AND(I4216&gt;=58001,I4216&lt;=59501),"Kraj Vysočina",(IF(AND(I4216&gt;=67401,I4216&lt;=67602),"Kraj Vysočina",(IF(AND(I4216&gt;=40001,I4216&lt;=44101),"Ústecký kraj",(IF(AND(I4216&gt;=46001,I4216&lt;=47201),"Liberecký kraj",(IF(AND(I4216&gt;=51202,I4216&lt;=51401),"Liberecký kraj",(IF(AND(I4216&gt;=53002,I4216&lt;=53976),"Pardubický kraj",(IF(AND(I4216&gt;=56002,I4216&lt;=57201),"Pardubický kraj",(IF(AND(I4216&gt;=60200,I4216&lt;=67201),"Jihomoravský kraj",(IF(AND(I4216&gt;=67801,I4216&lt;=68501),"Jihomoravský kraj",(IF(AND(I4216&gt;=69002,I4216&lt;=69801),"Jihomoravský kraj",(IF(AND(I4216&gt;=68601,I4216&lt;=68801),"Zlínský kraj",(IF(AND(I4216&gt;=75501,I4216&lt;=76901),"Zlínský kraj",(IF(AND(I4216&gt;=70030,I4216&lt;=74901),"Moravskoslezský kraj",(IF(AND(I4216&gt;=75000,I4216&lt;=75368),"Olomoucký kraj",(IF(AND(I4216&gt;=77200,I4216&lt;=79862),"Olomoucký kraj",(IF(AND(I4216&gt;=50011,I4216&lt;=50301),"Královéhradecký kraj",(IF(AND(I4216&gt;=54301,I4216&lt;=54303),"Královéhradecký kraj","0")))))))))))))))))))))))))))))))))))))))))))))))</f>
        <v>Moravskoslezský kraj</v>
      </c>
      <c r="AD4216" t="s">
        <v>998</v>
      </c>
      <c r="AE4216" t="s">
        <v>998</v>
      </c>
      <c r="AF4216" t="s">
        <v>998</v>
      </c>
      <c r="AG4216" s="107">
        <v>300</v>
      </c>
      <c r="AH4216" s="107">
        <v>0</v>
      </c>
      <c r="AI4216" s="107">
        <v>0</v>
      </c>
      <c r="AJ4216" t="s">
        <v>999</v>
      </c>
      <c r="AK4216" s="106">
        <v>44916</v>
      </c>
    </row>
    <row r="4217" spans="1:37" x14ac:dyDescent="0.45">
      <c r="A4217" t="s">
        <v>1035</v>
      </c>
      <c r="B4217" t="s">
        <v>1967</v>
      </c>
      <c r="C4217" t="s">
        <v>1002</v>
      </c>
      <c r="D4217" t="s">
        <v>1968</v>
      </c>
      <c r="E4217" t="s">
        <v>992</v>
      </c>
      <c r="F4217" t="s">
        <v>1969</v>
      </c>
      <c r="G4217">
        <v>9</v>
      </c>
      <c r="H4217" t="s">
        <v>1137</v>
      </c>
      <c r="I4217">
        <v>70030</v>
      </c>
      <c r="J4217">
        <v>608555997</v>
      </c>
      <c r="K4217" t="s">
        <v>1970</v>
      </c>
      <c r="L4217" s="106">
        <v>39669</v>
      </c>
      <c r="M4217">
        <v>14687322</v>
      </c>
      <c r="N4217" t="s">
        <v>996</v>
      </c>
      <c r="O4217" t="s">
        <v>12</v>
      </c>
      <c r="P4217" t="s">
        <v>997</v>
      </c>
      <c r="R4217" s="109" t="str">
        <f>IF(OR(P4217="SB",Q4217="SB"),"SB",0)</f>
        <v>SB</v>
      </c>
      <c r="T4217" s="110" t="s">
        <v>998</v>
      </c>
      <c r="V4217" s="113" t="str">
        <f>IF(AND(I4217&gt;=10000,I4217&lt;=19900),"Praha",(IF(AND(I4217&gt;=25001,I4217&lt;=29501),"Středočeský kraj",(IF(AND(I4217&gt;=30100,I4217&lt;=34972),"Středočeský kraj",(IF(AND(I4217&gt;=35002,I4217&lt;=36271),"Karlovarský kraj",(IF(AND(I4217&gt;=37001,I4217&lt;=39201),"Jihočeský kraj",(IF(AND(I4217&gt;=39701,I4217&lt;=39901),"Jihočeský kraj",(IF(AND(I4217&gt;=39301,I4217&lt;=39601),"Kraj Vysočina",(IF(AND(I4217&gt;=58001,I4217&lt;=59501),"Kraj Vysočina",(IF(AND(I4217&gt;=67401,I4217&lt;=67602),"Kraj Vysočina",(IF(AND(I4217&gt;=40001,I4217&lt;=44101),"Ústecký kraj",(IF(AND(I4217&gt;=46001,I4217&lt;=47201),"Liberecký kraj",(IF(AND(I4217&gt;=51202,I4217&lt;=51401),"Liberecký kraj",(IF(AND(I4217&gt;=53002,I4217&lt;=53976),"Pardubický kraj",(IF(AND(I4217&gt;=56002,I4217&lt;=57201),"Pardubický kraj",(IF(AND(I4217&gt;=60200,I4217&lt;=67201),"Jihomoravský kraj",(IF(AND(I4217&gt;=67801,I4217&lt;=68501),"Jihomoravský kraj",(IF(AND(I4217&gt;=69002,I4217&lt;=69801),"Jihomoravský kraj",(IF(AND(I4217&gt;=68601,I4217&lt;=68801),"Zlínský kraj",(IF(AND(I4217&gt;=75501,I4217&lt;=76901),"Zlínský kraj",(IF(AND(I4217&gt;=70030,I4217&lt;=74901),"Moravskoslezský kraj",(IF(AND(I4217&gt;=75000,I4217&lt;=75368),"Olomoucký kraj",(IF(AND(I4217&gt;=77200,I4217&lt;=79862),"Olomoucký kraj",(IF(AND(I4217&gt;=50011,I4217&lt;=50301),"Královéhradecký kraj",(IF(AND(I4217&gt;=54301,I4217&lt;=54303),"Královéhradecký kraj","0")))))))))))))))))))))))))))))))))))))))))))))))</f>
        <v>Moravskoslezský kraj</v>
      </c>
      <c r="AB4217" t="s">
        <v>998</v>
      </c>
      <c r="AD4217" t="s">
        <v>998</v>
      </c>
      <c r="AE4217" t="s">
        <v>998</v>
      </c>
      <c r="AF4217" t="s">
        <v>998</v>
      </c>
      <c r="AG4217" s="107">
        <v>300</v>
      </c>
      <c r="AH4217" s="107">
        <v>0</v>
      </c>
      <c r="AI4217" s="107">
        <v>0</v>
      </c>
      <c r="AJ4217" t="s">
        <v>999</v>
      </c>
      <c r="AK4217" s="106">
        <v>44923</v>
      </c>
    </row>
    <row r="4218" spans="1:37" x14ac:dyDescent="0.45">
      <c r="A4218" t="s">
        <v>1026</v>
      </c>
      <c r="B4218" t="s">
        <v>1862</v>
      </c>
      <c r="C4218" t="s">
        <v>990</v>
      </c>
      <c r="D4218" t="s">
        <v>2436</v>
      </c>
      <c r="E4218" t="s">
        <v>992</v>
      </c>
      <c r="F4218" t="s">
        <v>1525</v>
      </c>
      <c r="G4218">
        <v>667</v>
      </c>
      <c r="H4218" t="s">
        <v>1137</v>
      </c>
      <c r="I4218">
        <v>70030</v>
      </c>
      <c r="J4218">
        <v>604522303</v>
      </c>
      <c r="K4218" t="s">
        <v>2437</v>
      </c>
      <c r="L4218" s="106">
        <v>38446</v>
      </c>
      <c r="M4218">
        <v>14696517</v>
      </c>
      <c r="N4218" t="s">
        <v>996</v>
      </c>
      <c r="O4218" t="s">
        <v>12</v>
      </c>
      <c r="P4218" t="s">
        <v>997</v>
      </c>
      <c r="R4218" s="109" t="str">
        <f>IF(OR(P4218="SB",Q4218="SB"),"SB",0)</f>
        <v>SB</v>
      </c>
      <c r="T4218" s="110" t="s">
        <v>998</v>
      </c>
      <c r="V4218" s="113" t="str">
        <f>IF(AND(I4218&gt;=10000,I4218&lt;=19900),"Praha",(IF(AND(I4218&gt;=25001,I4218&lt;=29501),"Středočeský kraj",(IF(AND(I4218&gt;=30100,I4218&lt;=34972),"Středočeský kraj",(IF(AND(I4218&gt;=35002,I4218&lt;=36271),"Karlovarský kraj",(IF(AND(I4218&gt;=37001,I4218&lt;=39201),"Jihočeský kraj",(IF(AND(I4218&gt;=39701,I4218&lt;=39901),"Jihočeský kraj",(IF(AND(I4218&gt;=39301,I4218&lt;=39601),"Kraj Vysočina",(IF(AND(I4218&gt;=58001,I4218&lt;=59501),"Kraj Vysočina",(IF(AND(I4218&gt;=67401,I4218&lt;=67602),"Kraj Vysočina",(IF(AND(I4218&gt;=40001,I4218&lt;=44101),"Ústecký kraj",(IF(AND(I4218&gt;=46001,I4218&lt;=47201),"Liberecký kraj",(IF(AND(I4218&gt;=51202,I4218&lt;=51401),"Liberecký kraj",(IF(AND(I4218&gt;=53002,I4218&lt;=53976),"Pardubický kraj",(IF(AND(I4218&gt;=56002,I4218&lt;=57201),"Pardubický kraj",(IF(AND(I4218&gt;=60200,I4218&lt;=67201),"Jihomoravský kraj",(IF(AND(I4218&gt;=67801,I4218&lt;=68501),"Jihomoravský kraj",(IF(AND(I4218&gt;=69002,I4218&lt;=69801),"Jihomoravský kraj",(IF(AND(I4218&gt;=68601,I4218&lt;=68801),"Zlínský kraj",(IF(AND(I4218&gt;=75501,I4218&lt;=76901),"Zlínský kraj",(IF(AND(I4218&gt;=70030,I4218&lt;=74901),"Moravskoslezský kraj",(IF(AND(I4218&gt;=75000,I4218&lt;=75368),"Olomoucký kraj",(IF(AND(I4218&gt;=77200,I4218&lt;=79862),"Olomoucký kraj",(IF(AND(I4218&gt;=50011,I4218&lt;=50301),"Královéhradecký kraj",(IF(AND(I4218&gt;=54301,I4218&lt;=54303),"Královéhradecký kraj","0")))))))))))))))))))))))))))))))))))))))))))))))</f>
        <v>Moravskoslezský kraj</v>
      </c>
      <c r="AB4218" t="s">
        <v>998</v>
      </c>
      <c r="AD4218" t="s">
        <v>998</v>
      </c>
      <c r="AE4218" t="s">
        <v>998</v>
      </c>
      <c r="AF4218" t="s">
        <v>998</v>
      </c>
      <c r="AG4218" s="107">
        <v>300</v>
      </c>
      <c r="AH4218" s="107">
        <v>0</v>
      </c>
      <c r="AI4218" s="107">
        <v>0</v>
      </c>
      <c r="AJ4218" t="s">
        <v>999</v>
      </c>
      <c r="AK4218" s="106">
        <v>44924</v>
      </c>
    </row>
    <row r="4219" spans="1:37" x14ac:dyDescent="0.45">
      <c r="A4219" t="s">
        <v>1210</v>
      </c>
      <c r="B4219" t="s">
        <v>2598</v>
      </c>
      <c r="C4219" t="s">
        <v>1002</v>
      </c>
      <c r="D4219" t="s">
        <v>2599</v>
      </c>
      <c r="E4219" t="s">
        <v>992</v>
      </c>
      <c r="F4219" t="s">
        <v>2600</v>
      </c>
      <c r="G4219">
        <v>16</v>
      </c>
      <c r="H4219" t="s">
        <v>1137</v>
      </c>
      <c r="I4219">
        <v>70030</v>
      </c>
      <c r="J4219">
        <v>775158511</v>
      </c>
      <c r="K4219" t="s">
        <v>2601</v>
      </c>
      <c r="L4219" s="106">
        <v>39088</v>
      </c>
      <c r="M4219">
        <v>14693281</v>
      </c>
      <c r="N4219" t="s">
        <v>996</v>
      </c>
      <c r="O4219" t="s">
        <v>12</v>
      </c>
      <c r="P4219" t="s">
        <v>997</v>
      </c>
      <c r="R4219" s="109" t="str">
        <f>IF(OR(P4219="SB",Q4219="SB"),"SB",0)</f>
        <v>SB</v>
      </c>
      <c r="T4219" s="110" t="s">
        <v>998</v>
      </c>
      <c r="V4219" s="113" t="str">
        <f>IF(AND(I4219&gt;=10000,I4219&lt;=19900),"Praha",(IF(AND(I4219&gt;=25001,I4219&lt;=29501),"Středočeský kraj",(IF(AND(I4219&gt;=30100,I4219&lt;=34972),"Středočeský kraj",(IF(AND(I4219&gt;=35002,I4219&lt;=36271),"Karlovarský kraj",(IF(AND(I4219&gt;=37001,I4219&lt;=39201),"Jihočeský kraj",(IF(AND(I4219&gt;=39701,I4219&lt;=39901),"Jihočeský kraj",(IF(AND(I4219&gt;=39301,I4219&lt;=39601),"Kraj Vysočina",(IF(AND(I4219&gt;=58001,I4219&lt;=59501),"Kraj Vysočina",(IF(AND(I4219&gt;=67401,I4219&lt;=67602),"Kraj Vysočina",(IF(AND(I4219&gt;=40001,I4219&lt;=44101),"Ústecký kraj",(IF(AND(I4219&gt;=46001,I4219&lt;=47201),"Liberecký kraj",(IF(AND(I4219&gt;=51202,I4219&lt;=51401),"Liberecký kraj",(IF(AND(I4219&gt;=53002,I4219&lt;=53976),"Pardubický kraj",(IF(AND(I4219&gt;=56002,I4219&lt;=57201),"Pardubický kraj",(IF(AND(I4219&gt;=60200,I4219&lt;=67201),"Jihomoravský kraj",(IF(AND(I4219&gt;=67801,I4219&lt;=68501),"Jihomoravský kraj",(IF(AND(I4219&gt;=69002,I4219&lt;=69801),"Jihomoravský kraj",(IF(AND(I4219&gt;=68601,I4219&lt;=68801),"Zlínský kraj",(IF(AND(I4219&gt;=75501,I4219&lt;=76901),"Zlínský kraj",(IF(AND(I4219&gt;=70030,I4219&lt;=74901),"Moravskoslezský kraj",(IF(AND(I4219&gt;=75000,I4219&lt;=75368),"Olomoucký kraj",(IF(AND(I4219&gt;=77200,I4219&lt;=79862),"Olomoucký kraj",(IF(AND(I4219&gt;=50011,I4219&lt;=50301),"Královéhradecký kraj",(IF(AND(I4219&gt;=54301,I4219&lt;=54303),"Královéhradecký kraj","0")))))))))))))))))))))))))))))))))))))))))))))))</f>
        <v>Moravskoslezský kraj</v>
      </c>
      <c r="AB4219" t="s">
        <v>998</v>
      </c>
      <c r="AD4219" t="s">
        <v>998</v>
      </c>
      <c r="AE4219" t="s">
        <v>998</v>
      </c>
      <c r="AF4219" t="s">
        <v>998</v>
      </c>
      <c r="AG4219" s="107">
        <v>300</v>
      </c>
      <c r="AH4219" s="107">
        <v>0</v>
      </c>
      <c r="AI4219" s="107">
        <v>0</v>
      </c>
      <c r="AJ4219" t="s">
        <v>999</v>
      </c>
      <c r="AK4219" s="106">
        <v>44923</v>
      </c>
    </row>
    <row r="4220" spans="1:37" x14ac:dyDescent="0.45">
      <c r="A4220" t="s">
        <v>1079</v>
      </c>
      <c r="B4220" t="s">
        <v>2645</v>
      </c>
      <c r="C4220" t="s">
        <v>990</v>
      </c>
      <c r="D4220" t="s">
        <v>2646</v>
      </c>
      <c r="E4220" t="s">
        <v>992</v>
      </c>
      <c r="F4220" t="s">
        <v>2647</v>
      </c>
      <c r="G4220">
        <v>5617</v>
      </c>
      <c r="H4220" t="s">
        <v>1137</v>
      </c>
      <c r="I4220">
        <v>70030</v>
      </c>
      <c r="J4220">
        <v>722757803</v>
      </c>
      <c r="K4220" t="s">
        <v>2648</v>
      </c>
      <c r="L4220" s="106">
        <v>33289</v>
      </c>
      <c r="M4220">
        <v>14687625</v>
      </c>
      <c r="N4220" t="s">
        <v>996</v>
      </c>
      <c r="O4220" t="s">
        <v>12</v>
      </c>
      <c r="P4220" t="s">
        <v>997</v>
      </c>
      <c r="R4220" s="109" t="str">
        <f>IF(OR(P4220="SB",Q4220="SB"),"SB",0)</f>
        <v>SB</v>
      </c>
      <c r="T4220" s="110" t="s">
        <v>998</v>
      </c>
      <c r="V4220" s="113" t="str">
        <f>IF(AND(I4220&gt;=10000,I4220&lt;=19900),"Praha",(IF(AND(I4220&gt;=25001,I4220&lt;=29501),"Středočeský kraj",(IF(AND(I4220&gt;=30100,I4220&lt;=34972),"Středočeský kraj",(IF(AND(I4220&gt;=35002,I4220&lt;=36271),"Karlovarský kraj",(IF(AND(I4220&gt;=37001,I4220&lt;=39201),"Jihočeský kraj",(IF(AND(I4220&gt;=39701,I4220&lt;=39901),"Jihočeský kraj",(IF(AND(I4220&gt;=39301,I4220&lt;=39601),"Kraj Vysočina",(IF(AND(I4220&gt;=58001,I4220&lt;=59501),"Kraj Vysočina",(IF(AND(I4220&gt;=67401,I4220&lt;=67602),"Kraj Vysočina",(IF(AND(I4220&gt;=40001,I4220&lt;=44101),"Ústecký kraj",(IF(AND(I4220&gt;=46001,I4220&lt;=47201),"Liberecký kraj",(IF(AND(I4220&gt;=51202,I4220&lt;=51401),"Liberecký kraj",(IF(AND(I4220&gt;=53002,I4220&lt;=53976),"Pardubický kraj",(IF(AND(I4220&gt;=56002,I4220&lt;=57201),"Pardubický kraj",(IF(AND(I4220&gt;=60200,I4220&lt;=67201),"Jihomoravský kraj",(IF(AND(I4220&gt;=67801,I4220&lt;=68501),"Jihomoravský kraj",(IF(AND(I4220&gt;=69002,I4220&lt;=69801),"Jihomoravský kraj",(IF(AND(I4220&gt;=68601,I4220&lt;=68801),"Zlínský kraj",(IF(AND(I4220&gt;=75501,I4220&lt;=76901),"Zlínský kraj",(IF(AND(I4220&gt;=70030,I4220&lt;=74901),"Moravskoslezský kraj",(IF(AND(I4220&gt;=75000,I4220&lt;=75368),"Olomoucký kraj",(IF(AND(I4220&gt;=77200,I4220&lt;=79862),"Olomoucký kraj",(IF(AND(I4220&gt;=50011,I4220&lt;=50301),"Královéhradecký kraj",(IF(AND(I4220&gt;=54301,I4220&lt;=54303),"Královéhradecký kraj","0")))))))))))))))))))))))))))))))))))))))))))))))</f>
        <v>Moravskoslezský kraj</v>
      </c>
      <c r="AB4220" t="s">
        <v>998</v>
      </c>
      <c r="AD4220" t="s">
        <v>998</v>
      </c>
      <c r="AE4220" t="s">
        <v>998</v>
      </c>
      <c r="AF4220" t="s">
        <v>998</v>
      </c>
      <c r="AG4220" s="107">
        <v>0</v>
      </c>
      <c r="AH4220" s="107">
        <v>0</v>
      </c>
      <c r="AI4220" s="107">
        <v>0</v>
      </c>
      <c r="AJ4220" t="s">
        <v>1012</v>
      </c>
    </row>
    <row r="4221" spans="1:37" x14ac:dyDescent="0.45">
      <c r="A4221" t="s">
        <v>1216</v>
      </c>
      <c r="B4221" t="s">
        <v>3008</v>
      </c>
      <c r="C4221" t="s">
        <v>1002</v>
      </c>
      <c r="D4221" t="s">
        <v>3009</v>
      </c>
      <c r="E4221" t="s">
        <v>992</v>
      </c>
      <c r="F4221" t="s">
        <v>3010</v>
      </c>
      <c r="G4221">
        <v>1137</v>
      </c>
      <c r="H4221" t="s">
        <v>1137</v>
      </c>
      <c r="I4221">
        <v>70030</v>
      </c>
      <c r="K4221" t="s">
        <v>3011</v>
      </c>
      <c r="L4221" s="106">
        <v>38582</v>
      </c>
      <c r="M4221">
        <v>14657818</v>
      </c>
      <c r="N4221" t="s">
        <v>996</v>
      </c>
      <c r="O4221" t="s">
        <v>12</v>
      </c>
      <c r="P4221" t="s">
        <v>997</v>
      </c>
      <c r="R4221" s="109" t="str">
        <f>IF(OR(P4221="SB",Q4221="SB"),"SB",0)</f>
        <v>SB</v>
      </c>
      <c r="T4221" s="110" t="s">
        <v>998</v>
      </c>
      <c r="V4221" s="113" t="str">
        <f>IF(AND(I4221&gt;=10000,I4221&lt;=19900),"Praha",(IF(AND(I4221&gt;=25001,I4221&lt;=29501),"Středočeský kraj",(IF(AND(I4221&gt;=30100,I4221&lt;=34972),"Středočeský kraj",(IF(AND(I4221&gt;=35002,I4221&lt;=36271),"Karlovarský kraj",(IF(AND(I4221&gt;=37001,I4221&lt;=39201),"Jihočeský kraj",(IF(AND(I4221&gt;=39701,I4221&lt;=39901),"Jihočeský kraj",(IF(AND(I4221&gt;=39301,I4221&lt;=39601),"Kraj Vysočina",(IF(AND(I4221&gt;=58001,I4221&lt;=59501),"Kraj Vysočina",(IF(AND(I4221&gt;=67401,I4221&lt;=67602),"Kraj Vysočina",(IF(AND(I4221&gt;=40001,I4221&lt;=44101),"Ústecký kraj",(IF(AND(I4221&gt;=46001,I4221&lt;=47201),"Liberecký kraj",(IF(AND(I4221&gt;=51202,I4221&lt;=51401),"Liberecký kraj",(IF(AND(I4221&gt;=53002,I4221&lt;=53976),"Pardubický kraj",(IF(AND(I4221&gt;=56002,I4221&lt;=57201),"Pardubický kraj",(IF(AND(I4221&gt;=60200,I4221&lt;=67201),"Jihomoravský kraj",(IF(AND(I4221&gt;=67801,I4221&lt;=68501),"Jihomoravský kraj",(IF(AND(I4221&gt;=69002,I4221&lt;=69801),"Jihomoravský kraj",(IF(AND(I4221&gt;=68601,I4221&lt;=68801),"Zlínský kraj",(IF(AND(I4221&gt;=75501,I4221&lt;=76901),"Zlínský kraj",(IF(AND(I4221&gt;=70030,I4221&lt;=74901),"Moravskoslezský kraj",(IF(AND(I4221&gt;=75000,I4221&lt;=75368),"Olomoucký kraj",(IF(AND(I4221&gt;=77200,I4221&lt;=79862),"Olomoucký kraj",(IF(AND(I4221&gt;=50011,I4221&lt;=50301),"Královéhradecký kraj",(IF(AND(I4221&gt;=54301,I4221&lt;=54303),"Královéhradecký kraj","0")))))))))))))))))))))))))))))))))))))))))))))))</f>
        <v>Moravskoslezský kraj</v>
      </c>
      <c r="AB4221" t="s">
        <v>998</v>
      </c>
      <c r="AD4221" t="s">
        <v>998</v>
      </c>
      <c r="AE4221" t="s">
        <v>998</v>
      </c>
      <c r="AF4221" t="s">
        <v>998</v>
      </c>
      <c r="AG4221" s="107">
        <v>300</v>
      </c>
      <c r="AH4221" s="107">
        <v>0</v>
      </c>
      <c r="AI4221" s="107">
        <v>0</v>
      </c>
      <c r="AJ4221" t="s">
        <v>999</v>
      </c>
      <c r="AK4221" s="106">
        <v>44924</v>
      </c>
    </row>
    <row r="4222" spans="1:37" x14ac:dyDescent="0.45">
      <c r="A4222" t="s">
        <v>1084</v>
      </c>
      <c r="B4222" t="s">
        <v>3344</v>
      </c>
      <c r="C4222" t="s">
        <v>990</v>
      </c>
      <c r="D4222" t="s">
        <v>3345</v>
      </c>
      <c r="E4222" t="s">
        <v>992</v>
      </c>
      <c r="F4222" t="s">
        <v>3275</v>
      </c>
      <c r="G4222">
        <v>522</v>
      </c>
      <c r="H4222" t="s">
        <v>1137</v>
      </c>
      <c r="I4222">
        <v>70030</v>
      </c>
      <c r="J4222">
        <v>737977423</v>
      </c>
      <c r="K4222" t="s">
        <v>3346</v>
      </c>
      <c r="L4222" s="106">
        <v>38415</v>
      </c>
      <c r="M4222">
        <v>14686918</v>
      </c>
      <c r="N4222" t="s">
        <v>996</v>
      </c>
      <c r="O4222" t="s">
        <v>12</v>
      </c>
      <c r="P4222" t="s">
        <v>997</v>
      </c>
      <c r="R4222" s="109" t="str">
        <f>IF(OR(P4222="SB",Q4222="SB"),"SB",0)</f>
        <v>SB</v>
      </c>
      <c r="T4222" s="110" t="s">
        <v>998</v>
      </c>
      <c r="V4222" s="113" t="str">
        <f>IF(AND(I4222&gt;=10000,I4222&lt;=19900),"Praha",(IF(AND(I4222&gt;=25001,I4222&lt;=29501),"Středočeský kraj",(IF(AND(I4222&gt;=30100,I4222&lt;=34972),"Středočeský kraj",(IF(AND(I4222&gt;=35002,I4222&lt;=36271),"Karlovarský kraj",(IF(AND(I4222&gt;=37001,I4222&lt;=39201),"Jihočeský kraj",(IF(AND(I4222&gt;=39701,I4222&lt;=39901),"Jihočeský kraj",(IF(AND(I4222&gt;=39301,I4222&lt;=39601),"Kraj Vysočina",(IF(AND(I4222&gt;=58001,I4222&lt;=59501),"Kraj Vysočina",(IF(AND(I4222&gt;=67401,I4222&lt;=67602),"Kraj Vysočina",(IF(AND(I4222&gt;=40001,I4222&lt;=44101),"Ústecký kraj",(IF(AND(I4222&gt;=46001,I4222&lt;=47201),"Liberecký kraj",(IF(AND(I4222&gt;=51202,I4222&lt;=51401),"Liberecký kraj",(IF(AND(I4222&gt;=53002,I4222&lt;=53976),"Pardubický kraj",(IF(AND(I4222&gt;=56002,I4222&lt;=57201),"Pardubický kraj",(IF(AND(I4222&gt;=60200,I4222&lt;=67201),"Jihomoravský kraj",(IF(AND(I4222&gt;=67801,I4222&lt;=68501),"Jihomoravský kraj",(IF(AND(I4222&gt;=69002,I4222&lt;=69801),"Jihomoravský kraj",(IF(AND(I4222&gt;=68601,I4222&lt;=68801),"Zlínský kraj",(IF(AND(I4222&gt;=75501,I4222&lt;=76901),"Zlínský kraj",(IF(AND(I4222&gt;=70030,I4222&lt;=74901),"Moravskoslezský kraj",(IF(AND(I4222&gt;=75000,I4222&lt;=75368),"Olomoucký kraj",(IF(AND(I4222&gt;=77200,I4222&lt;=79862),"Olomoucký kraj",(IF(AND(I4222&gt;=50011,I4222&lt;=50301),"Královéhradecký kraj",(IF(AND(I4222&gt;=54301,I4222&lt;=54303),"Královéhradecký kraj","0")))))))))))))))))))))))))))))))))))))))))))))))</f>
        <v>Moravskoslezský kraj</v>
      </c>
      <c r="AB4222" t="s">
        <v>998</v>
      </c>
      <c r="AD4222" t="s">
        <v>998</v>
      </c>
      <c r="AE4222" t="s">
        <v>998</v>
      </c>
      <c r="AF4222" t="s">
        <v>998</v>
      </c>
      <c r="AG4222" s="107">
        <v>300</v>
      </c>
      <c r="AH4222" s="107">
        <v>0</v>
      </c>
      <c r="AI4222" s="107">
        <v>0</v>
      </c>
      <c r="AJ4222" t="s">
        <v>999</v>
      </c>
      <c r="AK4222" s="106">
        <v>44924</v>
      </c>
    </row>
    <row r="4223" spans="1:37" x14ac:dyDescent="0.45">
      <c r="A4223" t="s">
        <v>1111</v>
      </c>
      <c r="B4223" t="s">
        <v>3587</v>
      </c>
      <c r="C4223" t="s">
        <v>1002</v>
      </c>
      <c r="D4223" t="s">
        <v>3588</v>
      </c>
      <c r="E4223" t="s">
        <v>992</v>
      </c>
      <c r="F4223" t="s">
        <v>3589</v>
      </c>
      <c r="G4223">
        <v>1598</v>
      </c>
      <c r="H4223" t="s">
        <v>1137</v>
      </c>
      <c r="I4223">
        <v>70030</v>
      </c>
      <c r="J4223">
        <v>720998397</v>
      </c>
      <c r="K4223" t="s">
        <v>3590</v>
      </c>
      <c r="L4223" s="106">
        <v>39272</v>
      </c>
      <c r="M4223">
        <v>14713691</v>
      </c>
      <c r="N4223" t="s">
        <v>996</v>
      </c>
      <c r="O4223" t="s">
        <v>12</v>
      </c>
      <c r="P4223" t="s">
        <v>997</v>
      </c>
      <c r="R4223" s="109" t="str">
        <f>IF(OR(P4223="SB",Q4223="SB"),"SB",0)</f>
        <v>SB</v>
      </c>
      <c r="T4223" s="110" t="s">
        <v>998</v>
      </c>
      <c r="V4223" s="113" t="str">
        <f>IF(AND(I4223&gt;=10000,I4223&lt;=19900),"Praha",(IF(AND(I4223&gt;=25001,I4223&lt;=29501),"Středočeský kraj",(IF(AND(I4223&gt;=30100,I4223&lt;=34972),"Středočeský kraj",(IF(AND(I4223&gt;=35002,I4223&lt;=36271),"Karlovarský kraj",(IF(AND(I4223&gt;=37001,I4223&lt;=39201),"Jihočeský kraj",(IF(AND(I4223&gt;=39701,I4223&lt;=39901),"Jihočeský kraj",(IF(AND(I4223&gt;=39301,I4223&lt;=39601),"Kraj Vysočina",(IF(AND(I4223&gt;=58001,I4223&lt;=59501),"Kraj Vysočina",(IF(AND(I4223&gt;=67401,I4223&lt;=67602),"Kraj Vysočina",(IF(AND(I4223&gt;=40001,I4223&lt;=44101),"Ústecký kraj",(IF(AND(I4223&gt;=46001,I4223&lt;=47201),"Liberecký kraj",(IF(AND(I4223&gt;=51202,I4223&lt;=51401),"Liberecký kraj",(IF(AND(I4223&gt;=53002,I4223&lt;=53976),"Pardubický kraj",(IF(AND(I4223&gt;=56002,I4223&lt;=57201),"Pardubický kraj",(IF(AND(I4223&gt;=60200,I4223&lt;=67201),"Jihomoravský kraj",(IF(AND(I4223&gt;=67801,I4223&lt;=68501),"Jihomoravský kraj",(IF(AND(I4223&gt;=69002,I4223&lt;=69801),"Jihomoravský kraj",(IF(AND(I4223&gt;=68601,I4223&lt;=68801),"Zlínský kraj",(IF(AND(I4223&gt;=75501,I4223&lt;=76901),"Zlínský kraj",(IF(AND(I4223&gt;=70030,I4223&lt;=74901),"Moravskoslezský kraj",(IF(AND(I4223&gt;=75000,I4223&lt;=75368),"Olomoucký kraj",(IF(AND(I4223&gt;=77200,I4223&lt;=79862),"Olomoucký kraj",(IF(AND(I4223&gt;=50011,I4223&lt;=50301),"Královéhradecký kraj",(IF(AND(I4223&gt;=54301,I4223&lt;=54303),"Královéhradecký kraj","0")))))))))))))))))))))))))))))))))))))))))))))))</f>
        <v>Moravskoslezský kraj</v>
      </c>
      <c r="AB4223" t="s">
        <v>998</v>
      </c>
      <c r="AD4223" t="s">
        <v>998</v>
      </c>
      <c r="AE4223" t="s">
        <v>998</v>
      </c>
      <c r="AF4223" t="s">
        <v>998</v>
      </c>
      <c r="AG4223" s="107">
        <v>300</v>
      </c>
      <c r="AH4223" s="107">
        <v>0</v>
      </c>
      <c r="AI4223" s="107">
        <v>0</v>
      </c>
      <c r="AJ4223" t="s">
        <v>999</v>
      </c>
      <c r="AK4223" s="106">
        <v>44923</v>
      </c>
    </row>
    <row r="4224" spans="1:37" x14ac:dyDescent="0.45">
      <c r="A4224" t="s">
        <v>1657</v>
      </c>
      <c r="B4224" t="s">
        <v>3621</v>
      </c>
      <c r="C4224" t="s">
        <v>1002</v>
      </c>
      <c r="D4224" t="s">
        <v>3622</v>
      </c>
      <c r="E4224" t="s">
        <v>992</v>
      </c>
      <c r="F4224" t="s">
        <v>3623</v>
      </c>
      <c r="G4224">
        <v>507</v>
      </c>
      <c r="H4224" t="s">
        <v>1137</v>
      </c>
      <c r="I4224">
        <v>70030</v>
      </c>
      <c r="J4224">
        <v>724709585</v>
      </c>
      <c r="K4224" t="s">
        <v>3624</v>
      </c>
      <c r="L4224" s="106">
        <v>40310</v>
      </c>
      <c r="M4224">
        <v>14693382</v>
      </c>
      <c r="N4224" t="s">
        <v>996</v>
      </c>
      <c r="O4224" t="s">
        <v>12</v>
      </c>
      <c r="P4224" t="s">
        <v>997</v>
      </c>
      <c r="R4224" s="109" t="str">
        <f>IF(OR(P4224="SB",Q4224="SB"),"SB",0)</f>
        <v>SB</v>
      </c>
      <c r="T4224" s="110" t="s">
        <v>998</v>
      </c>
      <c r="V4224" s="113" t="str">
        <f>IF(AND(I4224&gt;=10000,I4224&lt;=19900),"Praha",(IF(AND(I4224&gt;=25001,I4224&lt;=29501),"Středočeský kraj",(IF(AND(I4224&gt;=30100,I4224&lt;=34972),"Středočeský kraj",(IF(AND(I4224&gt;=35002,I4224&lt;=36271),"Karlovarský kraj",(IF(AND(I4224&gt;=37001,I4224&lt;=39201),"Jihočeský kraj",(IF(AND(I4224&gt;=39701,I4224&lt;=39901),"Jihočeský kraj",(IF(AND(I4224&gt;=39301,I4224&lt;=39601),"Kraj Vysočina",(IF(AND(I4224&gt;=58001,I4224&lt;=59501),"Kraj Vysočina",(IF(AND(I4224&gt;=67401,I4224&lt;=67602),"Kraj Vysočina",(IF(AND(I4224&gt;=40001,I4224&lt;=44101),"Ústecký kraj",(IF(AND(I4224&gt;=46001,I4224&lt;=47201),"Liberecký kraj",(IF(AND(I4224&gt;=51202,I4224&lt;=51401),"Liberecký kraj",(IF(AND(I4224&gt;=53002,I4224&lt;=53976),"Pardubický kraj",(IF(AND(I4224&gt;=56002,I4224&lt;=57201),"Pardubický kraj",(IF(AND(I4224&gt;=60200,I4224&lt;=67201),"Jihomoravský kraj",(IF(AND(I4224&gt;=67801,I4224&lt;=68501),"Jihomoravský kraj",(IF(AND(I4224&gt;=69002,I4224&lt;=69801),"Jihomoravský kraj",(IF(AND(I4224&gt;=68601,I4224&lt;=68801),"Zlínský kraj",(IF(AND(I4224&gt;=75501,I4224&lt;=76901),"Zlínský kraj",(IF(AND(I4224&gt;=70030,I4224&lt;=74901),"Moravskoslezský kraj",(IF(AND(I4224&gt;=75000,I4224&lt;=75368),"Olomoucký kraj",(IF(AND(I4224&gt;=77200,I4224&lt;=79862),"Olomoucký kraj",(IF(AND(I4224&gt;=50011,I4224&lt;=50301),"Královéhradecký kraj",(IF(AND(I4224&gt;=54301,I4224&lt;=54303),"Královéhradecký kraj","0")))))))))))))))))))))))))))))))))))))))))))))))</f>
        <v>Moravskoslezský kraj</v>
      </c>
      <c r="AB4224" t="s">
        <v>998</v>
      </c>
      <c r="AD4224" t="s">
        <v>998</v>
      </c>
      <c r="AE4224" t="s">
        <v>998</v>
      </c>
      <c r="AF4224" t="s">
        <v>998</v>
      </c>
      <c r="AG4224" s="107">
        <v>300</v>
      </c>
      <c r="AH4224" s="107">
        <v>0</v>
      </c>
      <c r="AI4224" s="107">
        <v>0</v>
      </c>
      <c r="AJ4224" t="s">
        <v>999</v>
      </c>
      <c r="AK4224" s="106">
        <v>44923</v>
      </c>
    </row>
    <row r="4225" spans="1:37" x14ac:dyDescent="0.45">
      <c r="A4225" t="s">
        <v>3708</v>
      </c>
      <c r="B4225" t="s">
        <v>3709</v>
      </c>
      <c r="C4225" t="s">
        <v>990</v>
      </c>
      <c r="D4225" t="s">
        <v>3710</v>
      </c>
      <c r="E4225" t="s">
        <v>992</v>
      </c>
      <c r="F4225" t="s">
        <v>3029</v>
      </c>
      <c r="G4225">
        <v>2538</v>
      </c>
      <c r="H4225" t="s">
        <v>1137</v>
      </c>
      <c r="I4225">
        <v>70030</v>
      </c>
      <c r="J4225">
        <v>608742298</v>
      </c>
      <c r="K4225" t="s">
        <v>3711</v>
      </c>
      <c r="L4225" s="106">
        <v>40017</v>
      </c>
      <c r="M4225">
        <v>14720664</v>
      </c>
      <c r="N4225" t="s">
        <v>996</v>
      </c>
      <c r="O4225" t="s">
        <v>12</v>
      </c>
      <c r="P4225" t="s">
        <v>997</v>
      </c>
      <c r="R4225" s="109" t="str">
        <f>IF(OR(P4225="SB",Q4225="SB"),"SB",0)</f>
        <v>SB</v>
      </c>
      <c r="T4225" s="110" t="s">
        <v>998</v>
      </c>
      <c r="V4225" s="113" t="str">
        <f>IF(AND(I4225&gt;=10000,I4225&lt;=19900),"Praha",(IF(AND(I4225&gt;=25001,I4225&lt;=29501),"Středočeský kraj",(IF(AND(I4225&gt;=30100,I4225&lt;=34972),"Středočeský kraj",(IF(AND(I4225&gt;=35002,I4225&lt;=36271),"Karlovarský kraj",(IF(AND(I4225&gt;=37001,I4225&lt;=39201),"Jihočeský kraj",(IF(AND(I4225&gt;=39701,I4225&lt;=39901),"Jihočeský kraj",(IF(AND(I4225&gt;=39301,I4225&lt;=39601),"Kraj Vysočina",(IF(AND(I4225&gt;=58001,I4225&lt;=59501),"Kraj Vysočina",(IF(AND(I4225&gt;=67401,I4225&lt;=67602),"Kraj Vysočina",(IF(AND(I4225&gt;=40001,I4225&lt;=44101),"Ústecký kraj",(IF(AND(I4225&gt;=46001,I4225&lt;=47201),"Liberecký kraj",(IF(AND(I4225&gt;=51202,I4225&lt;=51401),"Liberecký kraj",(IF(AND(I4225&gt;=53002,I4225&lt;=53976),"Pardubický kraj",(IF(AND(I4225&gt;=56002,I4225&lt;=57201),"Pardubický kraj",(IF(AND(I4225&gt;=60200,I4225&lt;=67201),"Jihomoravský kraj",(IF(AND(I4225&gt;=67801,I4225&lt;=68501),"Jihomoravský kraj",(IF(AND(I4225&gt;=69002,I4225&lt;=69801),"Jihomoravský kraj",(IF(AND(I4225&gt;=68601,I4225&lt;=68801),"Zlínský kraj",(IF(AND(I4225&gt;=75501,I4225&lt;=76901),"Zlínský kraj",(IF(AND(I4225&gt;=70030,I4225&lt;=74901),"Moravskoslezský kraj",(IF(AND(I4225&gt;=75000,I4225&lt;=75368),"Olomoucký kraj",(IF(AND(I4225&gt;=77200,I4225&lt;=79862),"Olomoucký kraj",(IF(AND(I4225&gt;=50011,I4225&lt;=50301),"Královéhradecký kraj",(IF(AND(I4225&gt;=54301,I4225&lt;=54303),"Královéhradecký kraj","0")))))))))))))))))))))))))))))))))))))))))))))))</f>
        <v>Moravskoslezský kraj</v>
      </c>
      <c r="AB4225" t="s">
        <v>998</v>
      </c>
      <c r="AD4225" t="s">
        <v>998</v>
      </c>
      <c r="AE4225" t="s">
        <v>998</v>
      </c>
      <c r="AF4225" t="s">
        <v>998</v>
      </c>
      <c r="AG4225" s="107">
        <v>300</v>
      </c>
      <c r="AH4225" s="107">
        <v>0</v>
      </c>
      <c r="AI4225" s="107">
        <v>0</v>
      </c>
      <c r="AJ4225" t="s">
        <v>999</v>
      </c>
      <c r="AK4225" s="106">
        <v>44923</v>
      </c>
    </row>
    <row r="4226" spans="1:37" x14ac:dyDescent="0.45">
      <c r="A4226" t="s">
        <v>1407</v>
      </c>
      <c r="B4226" t="s">
        <v>4325</v>
      </c>
      <c r="C4226" t="s">
        <v>1002</v>
      </c>
      <c r="D4226" t="s">
        <v>4326</v>
      </c>
      <c r="E4226" t="s">
        <v>992</v>
      </c>
      <c r="F4226" t="s">
        <v>4327</v>
      </c>
      <c r="G4226">
        <v>49</v>
      </c>
      <c r="H4226" t="s">
        <v>1137</v>
      </c>
      <c r="I4226">
        <v>70030</v>
      </c>
      <c r="K4226" t="s">
        <v>4328</v>
      </c>
      <c r="L4226" s="106">
        <v>38414</v>
      </c>
      <c r="M4226">
        <v>14705207</v>
      </c>
      <c r="N4226" t="s">
        <v>996</v>
      </c>
      <c r="O4226" t="s">
        <v>12</v>
      </c>
      <c r="P4226" t="s">
        <v>997</v>
      </c>
      <c r="R4226" s="109" t="str">
        <f>IF(OR(P4226="SB",Q4226="SB"),"SB",0)</f>
        <v>SB</v>
      </c>
      <c r="T4226" s="110" t="s">
        <v>998</v>
      </c>
      <c r="V4226" s="113" t="str">
        <f>IF(AND(I4226&gt;=10000,I4226&lt;=19900),"Praha",(IF(AND(I4226&gt;=25001,I4226&lt;=29501),"Středočeský kraj",(IF(AND(I4226&gt;=30100,I4226&lt;=34972),"Středočeský kraj",(IF(AND(I4226&gt;=35002,I4226&lt;=36271),"Karlovarský kraj",(IF(AND(I4226&gt;=37001,I4226&lt;=39201),"Jihočeský kraj",(IF(AND(I4226&gt;=39701,I4226&lt;=39901),"Jihočeský kraj",(IF(AND(I4226&gt;=39301,I4226&lt;=39601),"Kraj Vysočina",(IF(AND(I4226&gt;=58001,I4226&lt;=59501),"Kraj Vysočina",(IF(AND(I4226&gt;=67401,I4226&lt;=67602),"Kraj Vysočina",(IF(AND(I4226&gt;=40001,I4226&lt;=44101),"Ústecký kraj",(IF(AND(I4226&gt;=46001,I4226&lt;=47201),"Liberecký kraj",(IF(AND(I4226&gt;=51202,I4226&lt;=51401),"Liberecký kraj",(IF(AND(I4226&gt;=53002,I4226&lt;=53976),"Pardubický kraj",(IF(AND(I4226&gt;=56002,I4226&lt;=57201),"Pardubický kraj",(IF(AND(I4226&gt;=60200,I4226&lt;=67201),"Jihomoravský kraj",(IF(AND(I4226&gt;=67801,I4226&lt;=68501),"Jihomoravský kraj",(IF(AND(I4226&gt;=69002,I4226&lt;=69801),"Jihomoravský kraj",(IF(AND(I4226&gt;=68601,I4226&lt;=68801),"Zlínský kraj",(IF(AND(I4226&gt;=75501,I4226&lt;=76901),"Zlínský kraj",(IF(AND(I4226&gt;=70030,I4226&lt;=74901),"Moravskoslezský kraj",(IF(AND(I4226&gt;=75000,I4226&lt;=75368),"Olomoucký kraj",(IF(AND(I4226&gt;=77200,I4226&lt;=79862),"Olomoucký kraj",(IF(AND(I4226&gt;=50011,I4226&lt;=50301),"Královéhradecký kraj",(IF(AND(I4226&gt;=54301,I4226&lt;=54303),"Královéhradecký kraj","0")))))))))))))))))))))))))))))))))))))))))))))))</f>
        <v>Moravskoslezský kraj</v>
      </c>
      <c r="AB4226" t="s">
        <v>998</v>
      </c>
      <c r="AD4226" t="s">
        <v>998</v>
      </c>
      <c r="AE4226" t="s">
        <v>998</v>
      </c>
      <c r="AF4226" t="s">
        <v>998</v>
      </c>
      <c r="AG4226" s="107">
        <v>300</v>
      </c>
      <c r="AH4226" s="107">
        <v>0</v>
      </c>
      <c r="AI4226" s="107">
        <v>0</v>
      </c>
      <c r="AJ4226" t="s">
        <v>999</v>
      </c>
      <c r="AK4226" s="106">
        <v>44924</v>
      </c>
    </row>
    <row r="4227" spans="1:37" x14ac:dyDescent="0.45">
      <c r="A4227" t="s">
        <v>1084</v>
      </c>
      <c r="B4227" t="s">
        <v>4636</v>
      </c>
      <c r="C4227" t="s">
        <v>990</v>
      </c>
      <c r="D4227" t="s">
        <v>4658</v>
      </c>
      <c r="E4227" t="s">
        <v>992</v>
      </c>
      <c r="F4227" t="s">
        <v>4659</v>
      </c>
      <c r="G4227">
        <v>290</v>
      </c>
      <c r="H4227" t="s">
        <v>1137</v>
      </c>
      <c r="I4227">
        <v>70030</v>
      </c>
      <c r="J4227">
        <v>603826282</v>
      </c>
      <c r="K4227" t="s">
        <v>4660</v>
      </c>
      <c r="L4227" s="106">
        <v>39266</v>
      </c>
      <c r="M4227">
        <v>14705813</v>
      </c>
      <c r="N4227" t="s">
        <v>996</v>
      </c>
      <c r="O4227" t="s">
        <v>12</v>
      </c>
      <c r="P4227" t="s">
        <v>997</v>
      </c>
      <c r="R4227" s="109" t="str">
        <f>IF(OR(P4227="SB",Q4227="SB"),"SB",0)</f>
        <v>SB</v>
      </c>
      <c r="T4227" s="110" t="s">
        <v>998</v>
      </c>
      <c r="V4227" s="113" t="str">
        <f>IF(AND(I4227&gt;=10000,I4227&lt;=19900),"Praha",(IF(AND(I4227&gt;=25001,I4227&lt;=29501),"Středočeský kraj",(IF(AND(I4227&gt;=30100,I4227&lt;=34972),"Středočeský kraj",(IF(AND(I4227&gt;=35002,I4227&lt;=36271),"Karlovarský kraj",(IF(AND(I4227&gt;=37001,I4227&lt;=39201),"Jihočeský kraj",(IF(AND(I4227&gt;=39701,I4227&lt;=39901),"Jihočeský kraj",(IF(AND(I4227&gt;=39301,I4227&lt;=39601),"Kraj Vysočina",(IF(AND(I4227&gt;=58001,I4227&lt;=59501),"Kraj Vysočina",(IF(AND(I4227&gt;=67401,I4227&lt;=67602),"Kraj Vysočina",(IF(AND(I4227&gt;=40001,I4227&lt;=44101),"Ústecký kraj",(IF(AND(I4227&gt;=46001,I4227&lt;=47201),"Liberecký kraj",(IF(AND(I4227&gt;=51202,I4227&lt;=51401),"Liberecký kraj",(IF(AND(I4227&gt;=53002,I4227&lt;=53976),"Pardubický kraj",(IF(AND(I4227&gt;=56002,I4227&lt;=57201),"Pardubický kraj",(IF(AND(I4227&gt;=60200,I4227&lt;=67201),"Jihomoravský kraj",(IF(AND(I4227&gt;=67801,I4227&lt;=68501),"Jihomoravský kraj",(IF(AND(I4227&gt;=69002,I4227&lt;=69801),"Jihomoravský kraj",(IF(AND(I4227&gt;=68601,I4227&lt;=68801),"Zlínský kraj",(IF(AND(I4227&gt;=75501,I4227&lt;=76901),"Zlínský kraj",(IF(AND(I4227&gt;=70030,I4227&lt;=74901),"Moravskoslezský kraj",(IF(AND(I4227&gt;=75000,I4227&lt;=75368),"Olomoucký kraj",(IF(AND(I4227&gt;=77200,I4227&lt;=79862),"Olomoucký kraj",(IF(AND(I4227&gt;=50011,I4227&lt;=50301),"Královéhradecký kraj",(IF(AND(I4227&gt;=54301,I4227&lt;=54303),"Královéhradecký kraj","0")))))))))))))))))))))))))))))))))))))))))))))))</f>
        <v>Moravskoslezský kraj</v>
      </c>
      <c r="AB4227" t="s">
        <v>998</v>
      </c>
      <c r="AD4227" t="s">
        <v>998</v>
      </c>
      <c r="AE4227" t="s">
        <v>998</v>
      </c>
      <c r="AF4227" t="s">
        <v>998</v>
      </c>
      <c r="AG4227" s="107">
        <v>300</v>
      </c>
      <c r="AH4227" s="107">
        <v>0</v>
      </c>
      <c r="AI4227" s="107">
        <v>0</v>
      </c>
      <c r="AJ4227" t="s">
        <v>999</v>
      </c>
      <c r="AK4227" s="106">
        <v>44923</v>
      </c>
    </row>
    <row r="4228" spans="1:37" x14ac:dyDescent="0.45">
      <c r="A4228" t="s">
        <v>988</v>
      </c>
      <c r="B4228" t="s">
        <v>4680</v>
      </c>
      <c r="C4228" t="s">
        <v>990</v>
      </c>
      <c r="D4228" t="s">
        <v>4681</v>
      </c>
      <c r="E4228" t="s">
        <v>992</v>
      </c>
      <c r="F4228" t="s">
        <v>4682</v>
      </c>
      <c r="G4228">
        <v>416</v>
      </c>
      <c r="H4228" t="s">
        <v>4683</v>
      </c>
      <c r="I4228">
        <v>70030</v>
      </c>
      <c r="J4228">
        <v>605971509</v>
      </c>
      <c r="K4228" t="s">
        <v>4684</v>
      </c>
      <c r="L4228" s="106">
        <v>33362</v>
      </c>
      <c r="M4228">
        <v>14689140</v>
      </c>
      <c r="N4228" t="s">
        <v>996</v>
      </c>
      <c r="O4228" t="s">
        <v>12</v>
      </c>
      <c r="P4228" t="s">
        <v>997</v>
      </c>
      <c r="R4228" s="109" t="str">
        <f>IF(OR(P4228="SB",Q4228="SB"),"SB",0)</f>
        <v>SB</v>
      </c>
      <c r="T4228" s="110" t="s">
        <v>998</v>
      </c>
      <c r="V4228" s="113" t="str">
        <f>IF(AND(I4228&gt;=10000,I4228&lt;=19900),"Praha",(IF(AND(I4228&gt;=25001,I4228&lt;=29501),"Středočeský kraj",(IF(AND(I4228&gt;=30100,I4228&lt;=34972),"Středočeský kraj",(IF(AND(I4228&gt;=35002,I4228&lt;=36271),"Karlovarský kraj",(IF(AND(I4228&gt;=37001,I4228&lt;=39201),"Jihočeský kraj",(IF(AND(I4228&gt;=39701,I4228&lt;=39901),"Jihočeský kraj",(IF(AND(I4228&gt;=39301,I4228&lt;=39601),"Kraj Vysočina",(IF(AND(I4228&gt;=58001,I4228&lt;=59501),"Kraj Vysočina",(IF(AND(I4228&gt;=67401,I4228&lt;=67602),"Kraj Vysočina",(IF(AND(I4228&gt;=40001,I4228&lt;=44101),"Ústecký kraj",(IF(AND(I4228&gt;=46001,I4228&lt;=47201),"Liberecký kraj",(IF(AND(I4228&gt;=51202,I4228&lt;=51401),"Liberecký kraj",(IF(AND(I4228&gt;=53002,I4228&lt;=53976),"Pardubický kraj",(IF(AND(I4228&gt;=56002,I4228&lt;=57201),"Pardubický kraj",(IF(AND(I4228&gt;=60200,I4228&lt;=67201),"Jihomoravský kraj",(IF(AND(I4228&gt;=67801,I4228&lt;=68501),"Jihomoravský kraj",(IF(AND(I4228&gt;=69002,I4228&lt;=69801),"Jihomoravský kraj",(IF(AND(I4228&gt;=68601,I4228&lt;=68801),"Zlínský kraj",(IF(AND(I4228&gt;=75501,I4228&lt;=76901),"Zlínský kraj",(IF(AND(I4228&gt;=70030,I4228&lt;=74901),"Moravskoslezský kraj",(IF(AND(I4228&gt;=75000,I4228&lt;=75368),"Olomoucký kraj",(IF(AND(I4228&gt;=77200,I4228&lt;=79862),"Olomoucký kraj",(IF(AND(I4228&gt;=50011,I4228&lt;=50301),"Královéhradecký kraj",(IF(AND(I4228&gt;=54301,I4228&lt;=54303),"Královéhradecký kraj","0")))))))))))))))))))))))))))))))))))))))))))))))</f>
        <v>Moravskoslezský kraj</v>
      </c>
      <c r="AB4228" t="s">
        <v>998</v>
      </c>
      <c r="AD4228" t="s">
        <v>998</v>
      </c>
      <c r="AE4228" t="s">
        <v>998</v>
      </c>
      <c r="AF4228" t="s">
        <v>998</v>
      </c>
      <c r="AG4228" s="107">
        <v>0</v>
      </c>
      <c r="AH4228" s="107">
        <v>0</v>
      </c>
      <c r="AI4228" s="107">
        <v>0</v>
      </c>
      <c r="AJ4228" t="s">
        <v>1012</v>
      </c>
    </row>
    <row r="4229" spans="1:37" x14ac:dyDescent="0.45">
      <c r="A4229" t="s">
        <v>1084</v>
      </c>
      <c r="B4229" t="s">
        <v>4778</v>
      </c>
      <c r="C4229" t="s">
        <v>990</v>
      </c>
      <c r="D4229" t="s">
        <v>4779</v>
      </c>
      <c r="E4229" t="s">
        <v>992</v>
      </c>
      <c r="F4229" t="s">
        <v>4780</v>
      </c>
      <c r="G4229">
        <v>75</v>
      </c>
      <c r="H4229" t="s">
        <v>1137</v>
      </c>
      <c r="I4229">
        <v>70030</v>
      </c>
      <c r="K4229" t="s">
        <v>4781</v>
      </c>
      <c r="L4229" s="106">
        <v>34484</v>
      </c>
      <c r="M4229">
        <v>14706520</v>
      </c>
      <c r="N4229" t="s">
        <v>996</v>
      </c>
      <c r="O4229" t="s">
        <v>12</v>
      </c>
      <c r="P4229" t="s">
        <v>997</v>
      </c>
      <c r="R4229" s="109" t="str">
        <f>IF(OR(P4229="SB",Q4229="SB"),"SB",0)</f>
        <v>SB</v>
      </c>
      <c r="T4229" s="110" t="s">
        <v>998</v>
      </c>
      <c r="V4229" s="113" t="str">
        <f>IF(AND(I4229&gt;=10000,I4229&lt;=19900),"Praha",(IF(AND(I4229&gt;=25001,I4229&lt;=29501),"Středočeský kraj",(IF(AND(I4229&gt;=30100,I4229&lt;=34972),"Středočeský kraj",(IF(AND(I4229&gt;=35002,I4229&lt;=36271),"Karlovarský kraj",(IF(AND(I4229&gt;=37001,I4229&lt;=39201),"Jihočeský kraj",(IF(AND(I4229&gt;=39701,I4229&lt;=39901),"Jihočeský kraj",(IF(AND(I4229&gt;=39301,I4229&lt;=39601),"Kraj Vysočina",(IF(AND(I4229&gt;=58001,I4229&lt;=59501),"Kraj Vysočina",(IF(AND(I4229&gt;=67401,I4229&lt;=67602),"Kraj Vysočina",(IF(AND(I4229&gt;=40001,I4229&lt;=44101),"Ústecký kraj",(IF(AND(I4229&gt;=46001,I4229&lt;=47201),"Liberecký kraj",(IF(AND(I4229&gt;=51202,I4229&lt;=51401),"Liberecký kraj",(IF(AND(I4229&gt;=53002,I4229&lt;=53976),"Pardubický kraj",(IF(AND(I4229&gt;=56002,I4229&lt;=57201),"Pardubický kraj",(IF(AND(I4229&gt;=60200,I4229&lt;=67201),"Jihomoravský kraj",(IF(AND(I4229&gt;=67801,I4229&lt;=68501),"Jihomoravský kraj",(IF(AND(I4229&gt;=69002,I4229&lt;=69801),"Jihomoravský kraj",(IF(AND(I4229&gt;=68601,I4229&lt;=68801),"Zlínský kraj",(IF(AND(I4229&gt;=75501,I4229&lt;=76901),"Zlínský kraj",(IF(AND(I4229&gt;=70030,I4229&lt;=74901),"Moravskoslezský kraj",(IF(AND(I4229&gt;=75000,I4229&lt;=75368),"Olomoucký kraj",(IF(AND(I4229&gt;=77200,I4229&lt;=79862),"Olomoucký kraj",(IF(AND(I4229&gt;=50011,I4229&lt;=50301),"Královéhradecký kraj",(IF(AND(I4229&gt;=54301,I4229&lt;=54303),"Královéhradecký kraj","0")))))))))))))))))))))))))))))))))))))))))))))))</f>
        <v>Moravskoslezský kraj</v>
      </c>
      <c r="AB4229" t="s">
        <v>998</v>
      </c>
      <c r="AD4229" t="s">
        <v>998</v>
      </c>
      <c r="AE4229" t="s">
        <v>998</v>
      </c>
      <c r="AF4229" t="s">
        <v>998</v>
      </c>
      <c r="AG4229" s="107">
        <v>0</v>
      </c>
      <c r="AH4229" s="107">
        <v>0</v>
      </c>
      <c r="AI4229" s="107">
        <v>0</v>
      </c>
      <c r="AJ4229" t="s">
        <v>1012</v>
      </c>
    </row>
    <row r="4230" spans="1:37" x14ac:dyDescent="0.45">
      <c r="A4230" t="s">
        <v>1112</v>
      </c>
      <c r="B4230" t="s">
        <v>4815</v>
      </c>
      <c r="C4230" t="s">
        <v>990</v>
      </c>
      <c r="D4230" t="s">
        <v>4816</v>
      </c>
      <c r="E4230" t="s">
        <v>992</v>
      </c>
      <c r="F4230" t="s">
        <v>2410</v>
      </c>
      <c r="G4230">
        <v>787</v>
      </c>
      <c r="H4230" t="s">
        <v>1137</v>
      </c>
      <c r="I4230">
        <v>70030</v>
      </c>
      <c r="J4230">
        <v>775142799</v>
      </c>
      <c r="K4230" t="s">
        <v>4817</v>
      </c>
      <c r="L4230" s="106">
        <v>40428</v>
      </c>
      <c r="M4230">
        <v>14695507</v>
      </c>
      <c r="N4230" t="s">
        <v>996</v>
      </c>
      <c r="O4230" t="s">
        <v>12</v>
      </c>
      <c r="P4230" t="s">
        <v>997</v>
      </c>
      <c r="R4230" s="109" t="str">
        <f>IF(OR(P4230="SB",Q4230="SB"),"SB",0)</f>
        <v>SB</v>
      </c>
      <c r="T4230" s="110" t="s">
        <v>998</v>
      </c>
      <c r="V4230" s="113" t="str">
        <f>IF(AND(I4230&gt;=10000,I4230&lt;=19900),"Praha",(IF(AND(I4230&gt;=25001,I4230&lt;=29501),"Středočeský kraj",(IF(AND(I4230&gt;=30100,I4230&lt;=34972),"Středočeský kraj",(IF(AND(I4230&gt;=35002,I4230&lt;=36271),"Karlovarský kraj",(IF(AND(I4230&gt;=37001,I4230&lt;=39201),"Jihočeský kraj",(IF(AND(I4230&gt;=39701,I4230&lt;=39901),"Jihočeský kraj",(IF(AND(I4230&gt;=39301,I4230&lt;=39601),"Kraj Vysočina",(IF(AND(I4230&gt;=58001,I4230&lt;=59501),"Kraj Vysočina",(IF(AND(I4230&gt;=67401,I4230&lt;=67602),"Kraj Vysočina",(IF(AND(I4230&gt;=40001,I4230&lt;=44101),"Ústecký kraj",(IF(AND(I4230&gt;=46001,I4230&lt;=47201),"Liberecký kraj",(IF(AND(I4230&gt;=51202,I4230&lt;=51401),"Liberecký kraj",(IF(AND(I4230&gt;=53002,I4230&lt;=53976),"Pardubický kraj",(IF(AND(I4230&gt;=56002,I4230&lt;=57201),"Pardubický kraj",(IF(AND(I4230&gt;=60200,I4230&lt;=67201),"Jihomoravský kraj",(IF(AND(I4230&gt;=67801,I4230&lt;=68501),"Jihomoravský kraj",(IF(AND(I4230&gt;=69002,I4230&lt;=69801),"Jihomoravský kraj",(IF(AND(I4230&gt;=68601,I4230&lt;=68801),"Zlínský kraj",(IF(AND(I4230&gt;=75501,I4230&lt;=76901),"Zlínský kraj",(IF(AND(I4230&gt;=70030,I4230&lt;=74901),"Moravskoslezský kraj",(IF(AND(I4230&gt;=75000,I4230&lt;=75368),"Olomoucký kraj",(IF(AND(I4230&gt;=77200,I4230&lt;=79862),"Olomoucký kraj",(IF(AND(I4230&gt;=50011,I4230&lt;=50301),"Královéhradecký kraj",(IF(AND(I4230&gt;=54301,I4230&lt;=54303),"Královéhradecký kraj","0")))))))))))))))))))))))))))))))))))))))))))))))</f>
        <v>Moravskoslezský kraj</v>
      </c>
      <c r="AB4230" t="s">
        <v>998</v>
      </c>
      <c r="AD4230" t="s">
        <v>998</v>
      </c>
      <c r="AE4230" t="s">
        <v>998</v>
      </c>
      <c r="AF4230" t="s">
        <v>998</v>
      </c>
      <c r="AG4230" s="107">
        <v>300</v>
      </c>
      <c r="AH4230" s="107">
        <v>0</v>
      </c>
      <c r="AI4230" s="107">
        <v>0</v>
      </c>
      <c r="AJ4230" t="s">
        <v>999</v>
      </c>
      <c r="AK4230" s="106">
        <v>44923</v>
      </c>
    </row>
    <row r="4231" spans="1:37" x14ac:dyDescent="0.45">
      <c r="A4231" t="s">
        <v>3398</v>
      </c>
      <c r="B4231" t="s">
        <v>4869</v>
      </c>
      <c r="C4231" t="s">
        <v>1002</v>
      </c>
      <c r="D4231" t="s">
        <v>4870</v>
      </c>
      <c r="E4231" t="s">
        <v>992</v>
      </c>
      <c r="F4231" t="s">
        <v>4871</v>
      </c>
      <c r="G4231">
        <v>2030</v>
      </c>
      <c r="H4231" t="s">
        <v>1137</v>
      </c>
      <c r="I4231">
        <v>70030</v>
      </c>
      <c r="K4231" t="s">
        <v>4872</v>
      </c>
      <c r="L4231" s="106">
        <v>40383</v>
      </c>
      <c r="M4231">
        <v>14707530</v>
      </c>
      <c r="N4231" t="s">
        <v>996</v>
      </c>
      <c r="O4231" t="s">
        <v>12</v>
      </c>
      <c r="P4231" t="s">
        <v>997</v>
      </c>
      <c r="R4231" s="109" t="str">
        <f>IF(OR(P4231="SB",Q4231="SB"),"SB",0)</f>
        <v>SB</v>
      </c>
      <c r="T4231" s="110" t="s">
        <v>998</v>
      </c>
      <c r="V4231" s="113" t="str">
        <f>IF(AND(I4231&gt;=10000,I4231&lt;=19900),"Praha",(IF(AND(I4231&gt;=25001,I4231&lt;=29501),"Středočeský kraj",(IF(AND(I4231&gt;=30100,I4231&lt;=34972),"Středočeský kraj",(IF(AND(I4231&gt;=35002,I4231&lt;=36271),"Karlovarský kraj",(IF(AND(I4231&gt;=37001,I4231&lt;=39201),"Jihočeský kraj",(IF(AND(I4231&gt;=39701,I4231&lt;=39901),"Jihočeský kraj",(IF(AND(I4231&gt;=39301,I4231&lt;=39601),"Kraj Vysočina",(IF(AND(I4231&gt;=58001,I4231&lt;=59501),"Kraj Vysočina",(IF(AND(I4231&gt;=67401,I4231&lt;=67602),"Kraj Vysočina",(IF(AND(I4231&gt;=40001,I4231&lt;=44101),"Ústecký kraj",(IF(AND(I4231&gt;=46001,I4231&lt;=47201),"Liberecký kraj",(IF(AND(I4231&gt;=51202,I4231&lt;=51401),"Liberecký kraj",(IF(AND(I4231&gt;=53002,I4231&lt;=53976),"Pardubický kraj",(IF(AND(I4231&gt;=56002,I4231&lt;=57201),"Pardubický kraj",(IF(AND(I4231&gt;=60200,I4231&lt;=67201),"Jihomoravský kraj",(IF(AND(I4231&gt;=67801,I4231&lt;=68501),"Jihomoravský kraj",(IF(AND(I4231&gt;=69002,I4231&lt;=69801),"Jihomoravský kraj",(IF(AND(I4231&gt;=68601,I4231&lt;=68801),"Zlínský kraj",(IF(AND(I4231&gt;=75501,I4231&lt;=76901),"Zlínský kraj",(IF(AND(I4231&gt;=70030,I4231&lt;=74901),"Moravskoslezský kraj",(IF(AND(I4231&gt;=75000,I4231&lt;=75368),"Olomoucký kraj",(IF(AND(I4231&gt;=77200,I4231&lt;=79862),"Olomoucký kraj",(IF(AND(I4231&gt;=50011,I4231&lt;=50301),"Královéhradecký kraj",(IF(AND(I4231&gt;=54301,I4231&lt;=54303),"Královéhradecký kraj","0")))))))))))))))))))))))))))))))))))))))))))))))</f>
        <v>Moravskoslezský kraj</v>
      </c>
      <c r="AB4231" t="s">
        <v>998</v>
      </c>
      <c r="AD4231" t="s">
        <v>998</v>
      </c>
      <c r="AE4231" t="s">
        <v>998</v>
      </c>
      <c r="AF4231" t="s">
        <v>998</v>
      </c>
      <c r="AG4231" s="107">
        <v>300</v>
      </c>
      <c r="AH4231" s="107">
        <v>0</v>
      </c>
      <c r="AI4231" s="107">
        <v>0</v>
      </c>
      <c r="AJ4231" t="s">
        <v>999</v>
      </c>
      <c r="AK4231" s="106">
        <v>44923</v>
      </c>
    </row>
    <row r="4232" spans="1:37" x14ac:dyDescent="0.45">
      <c r="A4232" t="s">
        <v>1128</v>
      </c>
      <c r="B4232" t="s">
        <v>4893</v>
      </c>
      <c r="C4232" t="s">
        <v>990</v>
      </c>
      <c r="D4232" t="s">
        <v>4895</v>
      </c>
      <c r="E4232" t="s">
        <v>992</v>
      </c>
      <c r="F4232" t="s">
        <v>2524</v>
      </c>
      <c r="G4232">
        <v>2150</v>
      </c>
      <c r="H4232" t="s">
        <v>1137</v>
      </c>
      <c r="I4232">
        <v>70030</v>
      </c>
      <c r="J4232">
        <v>605956387</v>
      </c>
      <c r="K4232" t="s">
        <v>4896</v>
      </c>
      <c r="L4232" s="106">
        <v>32833</v>
      </c>
      <c r="M4232">
        <v>14689039</v>
      </c>
      <c r="N4232" t="s">
        <v>996</v>
      </c>
      <c r="O4232" t="s">
        <v>12</v>
      </c>
      <c r="P4232" t="s">
        <v>997</v>
      </c>
      <c r="R4232" s="109" t="str">
        <f>IF(OR(P4232="SB",Q4232="SB"),"SB",0)</f>
        <v>SB</v>
      </c>
      <c r="T4232" s="110" t="s">
        <v>998</v>
      </c>
      <c r="V4232" s="113" t="str">
        <f>IF(AND(I4232&gt;=10000,I4232&lt;=19900),"Praha",(IF(AND(I4232&gt;=25001,I4232&lt;=29501),"Středočeský kraj",(IF(AND(I4232&gt;=30100,I4232&lt;=34972),"Středočeský kraj",(IF(AND(I4232&gt;=35002,I4232&lt;=36271),"Karlovarský kraj",(IF(AND(I4232&gt;=37001,I4232&lt;=39201),"Jihočeský kraj",(IF(AND(I4232&gt;=39701,I4232&lt;=39901),"Jihočeský kraj",(IF(AND(I4232&gt;=39301,I4232&lt;=39601),"Kraj Vysočina",(IF(AND(I4232&gt;=58001,I4232&lt;=59501),"Kraj Vysočina",(IF(AND(I4232&gt;=67401,I4232&lt;=67602),"Kraj Vysočina",(IF(AND(I4232&gt;=40001,I4232&lt;=44101),"Ústecký kraj",(IF(AND(I4232&gt;=46001,I4232&lt;=47201),"Liberecký kraj",(IF(AND(I4232&gt;=51202,I4232&lt;=51401),"Liberecký kraj",(IF(AND(I4232&gt;=53002,I4232&lt;=53976),"Pardubický kraj",(IF(AND(I4232&gt;=56002,I4232&lt;=57201),"Pardubický kraj",(IF(AND(I4232&gt;=60200,I4232&lt;=67201),"Jihomoravský kraj",(IF(AND(I4232&gt;=67801,I4232&lt;=68501),"Jihomoravský kraj",(IF(AND(I4232&gt;=69002,I4232&lt;=69801),"Jihomoravský kraj",(IF(AND(I4232&gt;=68601,I4232&lt;=68801),"Zlínský kraj",(IF(AND(I4232&gt;=75501,I4232&lt;=76901),"Zlínský kraj",(IF(AND(I4232&gt;=70030,I4232&lt;=74901),"Moravskoslezský kraj",(IF(AND(I4232&gt;=75000,I4232&lt;=75368),"Olomoucký kraj",(IF(AND(I4232&gt;=77200,I4232&lt;=79862),"Olomoucký kraj",(IF(AND(I4232&gt;=50011,I4232&lt;=50301),"Královéhradecký kraj",(IF(AND(I4232&gt;=54301,I4232&lt;=54303),"Královéhradecký kraj","0")))))))))))))))))))))))))))))))))))))))))))))))</f>
        <v>Moravskoslezský kraj</v>
      </c>
      <c r="AB4232" t="s">
        <v>998</v>
      </c>
      <c r="AD4232" t="s">
        <v>998</v>
      </c>
      <c r="AE4232" t="s">
        <v>998</v>
      </c>
      <c r="AF4232" t="s">
        <v>998</v>
      </c>
      <c r="AG4232" s="107">
        <v>0</v>
      </c>
      <c r="AH4232" s="107">
        <v>0</v>
      </c>
      <c r="AI4232" s="107">
        <v>0</v>
      </c>
      <c r="AJ4232" t="s">
        <v>1012</v>
      </c>
    </row>
    <row r="4233" spans="1:37" x14ac:dyDescent="0.45">
      <c r="A4233" t="s">
        <v>1206</v>
      </c>
      <c r="B4233" t="s">
        <v>4994</v>
      </c>
      <c r="C4233" t="s">
        <v>1002</v>
      </c>
      <c r="D4233" t="s">
        <v>4995</v>
      </c>
      <c r="E4233" t="s">
        <v>992</v>
      </c>
      <c r="F4233" t="s">
        <v>3029</v>
      </c>
      <c r="G4233">
        <v>108</v>
      </c>
      <c r="H4233" t="s">
        <v>1137</v>
      </c>
      <c r="I4233">
        <v>70030</v>
      </c>
      <c r="J4233">
        <v>730588191</v>
      </c>
      <c r="K4233" t="s">
        <v>4996</v>
      </c>
      <c r="L4233" s="106">
        <v>28580</v>
      </c>
      <c r="M4233">
        <v>14709146</v>
      </c>
      <c r="N4233" t="s">
        <v>996</v>
      </c>
      <c r="O4233" t="s">
        <v>12</v>
      </c>
      <c r="P4233" t="s">
        <v>997</v>
      </c>
      <c r="R4233" s="109" t="str">
        <f>IF(OR(P4233="SB",Q4233="SB"),"SB",0)</f>
        <v>SB</v>
      </c>
      <c r="T4233" s="110" t="s">
        <v>998</v>
      </c>
      <c r="V4233" s="113" t="str">
        <f>IF(AND(I4233&gt;=10000,I4233&lt;=19900),"Praha",(IF(AND(I4233&gt;=25001,I4233&lt;=29501),"Středočeský kraj",(IF(AND(I4233&gt;=30100,I4233&lt;=34972),"Středočeský kraj",(IF(AND(I4233&gt;=35002,I4233&lt;=36271),"Karlovarský kraj",(IF(AND(I4233&gt;=37001,I4233&lt;=39201),"Jihočeský kraj",(IF(AND(I4233&gt;=39701,I4233&lt;=39901),"Jihočeský kraj",(IF(AND(I4233&gt;=39301,I4233&lt;=39601),"Kraj Vysočina",(IF(AND(I4233&gt;=58001,I4233&lt;=59501),"Kraj Vysočina",(IF(AND(I4233&gt;=67401,I4233&lt;=67602),"Kraj Vysočina",(IF(AND(I4233&gt;=40001,I4233&lt;=44101),"Ústecký kraj",(IF(AND(I4233&gt;=46001,I4233&lt;=47201),"Liberecký kraj",(IF(AND(I4233&gt;=51202,I4233&lt;=51401),"Liberecký kraj",(IF(AND(I4233&gt;=53002,I4233&lt;=53976),"Pardubický kraj",(IF(AND(I4233&gt;=56002,I4233&lt;=57201),"Pardubický kraj",(IF(AND(I4233&gt;=60200,I4233&lt;=67201),"Jihomoravský kraj",(IF(AND(I4233&gt;=67801,I4233&lt;=68501),"Jihomoravský kraj",(IF(AND(I4233&gt;=69002,I4233&lt;=69801),"Jihomoravský kraj",(IF(AND(I4233&gt;=68601,I4233&lt;=68801),"Zlínský kraj",(IF(AND(I4233&gt;=75501,I4233&lt;=76901),"Zlínský kraj",(IF(AND(I4233&gt;=70030,I4233&lt;=74901),"Moravskoslezský kraj",(IF(AND(I4233&gt;=75000,I4233&lt;=75368),"Olomoucký kraj",(IF(AND(I4233&gt;=77200,I4233&lt;=79862),"Olomoucký kraj",(IF(AND(I4233&gt;=50011,I4233&lt;=50301),"Královéhradecký kraj",(IF(AND(I4233&gt;=54301,I4233&lt;=54303),"Královéhradecký kraj","0")))))))))))))))))))))))))))))))))))))))))))))))</f>
        <v>Moravskoslezský kraj</v>
      </c>
      <c r="AB4233" t="s">
        <v>998</v>
      </c>
      <c r="AD4233" t="s">
        <v>998</v>
      </c>
      <c r="AE4233" t="s">
        <v>998</v>
      </c>
      <c r="AF4233" t="s">
        <v>998</v>
      </c>
      <c r="AG4233" s="107">
        <v>0</v>
      </c>
      <c r="AH4233" s="107">
        <v>0</v>
      </c>
      <c r="AI4233" s="107">
        <v>0</v>
      </c>
      <c r="AJ4233" t="s">
        <v>1012</v>
      </c>
    </row>
    <row r="4234" spans="1:37" x14ac:dyDescent="0.45">
      <c r="A4234" t="s">
        <v>1112</v>
      </c>
      <c r="B4234" t="s">
        <v>5372</v>
      </c>
      <c r="C4234" t="s">
        <v>990</v>
      </c>
      <c r="D4234" t="s">
        <v>5373</v>
      </c>
      <c r="E4234" t="s">
        <v>992</v>
      </c>
      <c r="F4234" t="s">
        <v>3275</v>
      </c>
      <c r="G4234">
        <v>487</v>
      </c>
      <c r="H4234" t="s">
        <v>1137</v>
      </c>
      <c r="I4234">
        <v>70030</v>
      </c>
      <c r="J4234">
        <v>602607258</v>
      </c>
      <c r="K4234" t="s">
        <v>5374</v>
      </c>
      <c r="L4234" s="106">
        <v>37453</v>
      </c>
      <c r="M4234">
        <v>14698638</v>
      </c>
      <c r="N4234" t="s">
        <v>996</v>
      </c>
      <c r="O4234" t="s">
        <v>12</v>
      </c>
      <c r="P4234" t="s">
        <v>997</v>
      </c>
      <c r="R4234" s="109" t="str">
        <f>IF(OR(P4234="SB",Q4234="SB"),"SB",0)</f>
        <v>SB</v>
      </c>
      <c r="T4234" s="110" t="s">
        <v>998</v>
      </c>
      <c r="V4234" s="113" t="str">
        <f>IF(AND(I4234&gt;=10000,I4234&lt;=19900),"Praha",(IF(AND(I4234&gt;=25001,I4234&lt;=29501),"Středočeský kraj",(IF(AND(I4234&gt;=30100,I4234&lt;=34972),"Středočeský kraj",(IF(AND(I4234&gt;=35002,I4234&lt;=36271),"Karlovarský kraj",(IF(AND(I4234&gt;=37001,I4234&lt;=39201),"Jihočeský kraj",(IF(AND(I4234&gt;=39701,I4234&lt;=39901),"Jihočeský kraj",(IF(AND(I4234&gt;=39301,I4234&lt;=39601),"Kraj Vysočina",(IF(AND(I4234&gt;=58001,I4234&lt;=59501),"Kraj Vysočina",(IF(AND(I4234&gt;=67401,I4234&lt;=67602),"Kraj Vysočina",(IF(AND(I4234&gt;=40001,I4234&lt;=44101),"Ústecký kraj",(IF(AND(I4234&gt;=46001,I4234&lt;=47201),"Liberecký kraj",(IF(AND(I4234&gt;=51202,I4234&lt;=51401),"Liberecký kraj",(IF(AND(I4234&gt;=53002,I4234&lt;=53976),"Pardubický kraj",(IF(AND(I4234&gt;=56002,I4234&lt;=57201),"Pardubický kraj",(IF(AND(I4234&gt;=60200,I4234&lt;=67201),"Jihomoravský kraj",(IF(AND(I4234&gt;=67801,I4234&lt;=68501),"Jihomoravský kraj",(IF(AND(I4234&gt;=69002,I4234&lt;=69801),"Jihomoravský kraj",(IF(AND(I4234&gt;=68601,I4234&lt;=68801),"Zlínský kraj",(IF(AND(I4234&gt;=75501,I4234&lt;=76901),"Zlínský kraj",(IF(AND(I4234&gt;=70030,I4234&lt;=74901),"Moravskoslezský kraj",(IF(AND(I4234&gt;=75000,I4234&lt;=75368),"Olomoucký kraj",(IF(AND(I4234&gt;=77200,I4234&lt;=79862),"Olomoucký kraj",(IF(AND(I4234&gt;=50011,I4234&lt;=50301),"Královéhradecký kraj",(IF(AND(I4234&gt;=54301,I4234&lt;=54303),"Královéhradecký kraj","0")))))))))))))))))))))))))))))))))))))))))))))))</f>
        <v>Moravskoslezský kraj</v>
      </c>
      <c r="AB4234" t="s">
        <v>998</v>
      </c>
      <c r="AD4234" t="s">
        <v>998</v>
      </c>
      <c r="AE4234" t="s">
        <v>998</v>
      </c>
      <c r="AF4234" t="s">
        <v>998</v>
      </c>
      <c r="AG4234" s="107">
        <v>300</v>
      </c>
      <c r="AH4234" s="107">
        <v>0</v>
      </c>
      <c r="AI4234" s="107">
        <v>0</v>
      </c>
      <c r="AJ4234" t="s">
        <v>999</v>
      </c>
      <c r="AK4234" s="106">
        <v>44924</v>
      </c>
    </row>
    <row r="4235" spans="1:37" x14ac:dyDescent="0.45">
      <c r="A4235" t="s">
        <v>1270</v>
      </c>
      <c r="B4235" t="s">
        <v>5862</v>
      </c>
      <c r="C4235" t="s">
        <v>990</v>
      </c>
      <c r="D4235" t="s">
        <v>5863</v>
      </c>
      <c r="E4235" t="s">
        <v>992</v>
      </c>
      <c r="F4235" t="s">
        <v>5864</v>
      </c>
      <c r="G4235">
        <v>2208</v>
      </c>
      <c r="H4235" t="s">
        <v>5865</v>
      </c>
      <c r="I4235">
        <v>70030</v>
      </c>
      <c r="J4235">
        <v>605543785</v>
      </c>
      <c r="K4235" t="s">
        <v>5866</v>
      </c>
      <c r="L4235" s="106">
        <v>39784</v>
      </c>
      <c r="M4235">
        <v>14691766</v>
      </c>
      <c r="N4235" t="s">
        <v>996</v>
      </c>
      <c r="O4235" t="s">
        <v>12</v>
      </c>
      <c r="P4235" t="s">
        <v>997</v>
      </c>
      <c r="R4235" s="109" t="str">
        <f>IF(OR(P4235="SB",Q4235="SB"),"SB",0)</f>
        <v>SB</v>
      </c>
      <c r="T4235" s="110" t="s">
        <v>998</v>
      </c>
      <c r="V4235" s="113" t="str">
        <f>IF(AND(I4235&gt;=10000,I4235&lt;=19900),"Praha",(IF(AND(I4235&gt;=25001,I4235&lt;=29501),"Středočeský kraj",(IF(AND(I4235&gt;=30100,I4235&lt;=34972),"Středočeský kraj",(IF(AND(I4235&gt;=35002,I4235&lt;=36271),"Karlovarský kraj",(IF(AND(I4235&gt;=37001,I4235&lt;=39201),"Jihočeský kraj",(IF(AND(I4235&gt;=39701,I4235&lt;=39901),"Jihočeský kraj",(IF(AND(I4235&gt;=39301,I4235&lt;=39601),"Kraj Vysočina",(IF(AND(I4235&gt;=58001,I4235&lt;=59501),"Kraj Vysočina",(IF(AND(I4235&gt;=67401,I4235&lt;=67602),"Kraj Vysočina",(IF(AND(I4235&gt;=40001,I4235&lt;=44101),"Ústecký kraj",(IF(AND(I4235&gt;=46001,I4235&lt;=47201),"Liberecký kraj",(IF(AND(I4235&gt;=51202,I4235&lt;=51401),"Liberecký kraj",(IF(AND(I4235&gt;=53002,I4235&lt;=53976),"Pardubický kraj",(IF(AND(I4235&gt;=56002,I4235&lt;=57201),"Pardubický kraj",(IF(AND(I4235&gt;=60200,I4235&lt;=67201),"Jihomoravský kraj",(IF(AND(I4235&gt;=67801,I4235&lt;=68501),"Jihomoravský kraj",(IF(AND(I4235&gt;=69002,I4235&lt;=69801),"Jihomoravský kraj",(IF(AND(I4235&gt;=68601,I4235&lt;=68801),"Zlínský kraj",(IF(AND(I4235&gt;=75501,I4235&lt;=76901),"Zlínský kraj",(IF(AND(I4235&gt;=70030,I4235&lt;=74901),"Moravskoslezský kraj",(IF(AND(I4235&gt;=75000,I4235&lt;=75368),"Olomoucký kraj",(IF(AND(I4235&gt;=77200,I4235&lt;=79862),"Olomoucký kraj",(IF(AND(I4235&gt;=50011,I4235&lt;=50301),"Královéhradecký kraj",(IF(AND(I4235&gt;=54301,I4235&lt;=54303),"Královéhradecký kraj","0")))))))))))))))))))))))))))))))))))))))))))))))</f>
        <v>Moravskoslezský kraj</v>
      </c>
      <c r="AB4235" t="s">
        <v>998</v>
      </c>
      <c r="AD4235" t="s">
        <v>998</v>
      </c>
      <c r="AE4235" t="s">
        <v>998</v>
      </c>
      <c r="AF4235" t="s">
        <v>998</v>
      </c>
      <c r="AG4235" s="107">
        <v>300</v>
      </c>
      <c r="AH4235" s="107">
        <v>0</v>
      </c>
      <c r="AI4235" s="107">
        <v>0</v>
      </c>
      <c r="AJ4235" t="s">
        <v>999</v>
      </c>
      <c r="AK4235" s="106">
        <v>44923</v>
      </c>
    </row>
    <row r="4236" spans="1:37" x14ac:dyDescent="0.45">
      <c r="A4236" t="s">
        <v>1007</v>
      </c>
      <c r="B4236" t="s">
        <v>5867</v>
      </c>
      <c r="C4236" t="s">
        <v>990</v>
      </c>
      <c r="D4236" t="s">
        <v>5868</v>
      </c>
      <c r="E4236" t="s">
        <v>992</v>
      </c>
      <c r="F4236" t="s">
        <v>3723</v>
      </c>
      <c r="G4236">
        <v>261</v>
      </c>
      <c r="H4236" t="s">
        <v>1137</v>
      </c>
      <c r="I4236">
        <v>70030</v>
      </c>
      <c r="K4236" t="s">
        <v>5869</v>
      </c>
      <c r="L4236" s="106">
        <v>29966</v>
      </c>
      <c r="M4236">
        <v>14711166</v>
      </c>
      <c r="N4236" t="s">
        <v>996</v>
      </c>
      <c r="O4236" t="s">
        <v>12</v>
      </c>
      <c r="P4236" t="s">
        <v>997</v>
      </c>
      <c r="R4236" s="109" t="str">
        <f>IF(OR(P4236="SB",Q4236="SB"),"SB",0)</f>
        <v>SB</v>
      </c>
      <c r="T4236" s="110" t="s">
        <v>998</v>
      </c>
      <c r="V4236" s="113" t="str">
        <f>IF(AND(I4236&gt;=10000,I4236&lt;=19900),"Praha",(IF(AND(I4236&gt;=25001,I4236&lt;=29501),"Středočeský kraj",(IF(AND(I4236&gt;=30100,I4236&lt;=34972),"Středočeský kraj",(IF(AND(I4236&gt;=35002,I4236&lt;=36271),"Karlovarský kraj",(IF(AND(I4236&gt;=37001,I4236&lt;=39201),"Jihočeský kraj",(IF(AND(I4236&gt;=39701,I4236&lt;=39901),"Jihočeský kraj",(IF(AND(I4236&gt;=39301,I4236&lt;=39601),"Kraj Vysočina",(IF(AND(I4236&gt;=58001,I4236&lt;=59501),"Kraj Vysočina",(IF(AND(I4236&gt;=67401,I4236&lt;=67602),"Kraj Vysočina",(IF(AND(I4236&gt;=40001,I4236&lt;=44101),"Ústecký kraj",(IF(AND(I4236&gt;=46001,I4236&lt;=47201),"Liberecký kraj",(IF(AND(I4236&gt;=51202,I4236&lt;=51401),"Liberecký kraj",(IF(AND(I4236&gt;=53002,I4236&lt;=53976),"Pardubický kraj",(IF(AND(I4236&gt;=56002,I4236&lt;=57201),"Pardubický kraj",(IF(AND(I4236&gt;=60200,I4236&lt;=67201),"Jihomoravský kraj",(IF(AND(I4236&gt;=67801,I4236&lt;=68501),"Jihomoravský kraj",(IF(AND(I4236&gt;=69002,I4236&lt;=69801),"Jihomoravský kraj",(IF(AND(I4236&gt;=68601,I4236&lt;=68801),"Zlínský kraj",(IF(AND(I4236&gt;=75501,I4236&lt;=76901),"Zlínský kraj",(IF(AND(I4236&gt;=70030,I4236&lt;=74901),"Moravskoslezský kraj",(IF(AND(I4236&gt;=75000,I4236&lt;=75368),"Olomoucký kraj",(IF(AND(I4236&gt;=77200,I4236&lt;=79862),"Olomoucký kraj",(IF(AND(I4236&gt;=50011,I4236&lt;=50301),"Královéhradecký kraj",(IF(AND(I4236&gt;=54301,I4236&lt;=54303),"Královéhradecký kraj","0")))))))))))))))))))))))))))))))))))))))))))))))</f>
        <v>Moravskoslezský kraj</v>
      </c>
      <c r="AB4236" t="s">
        <v>998</v>
      </c>
      <c r="AD4236" t="s">
        <v>998</v>
      </c>
      <c r="AE4236" t="s">
        <v>998</v>
      </c>
      <c r="AF4236" t="s">
        <v>998</v>
      </c>
      <c r="AG4236" s="107">
        <v>0</v>
      </c>
      <c r="AH4236" s="107">
        <v>0</v>
      </c>
      <c r="AI4236" s="107">
        <v>0</v>
      </c>
      <c r="AJ4236" t="s">
        <v>1012</v>
      </c>
    </row>
    <row r="4237" spans="1:37" x14ac:dyDescent="0.45">
      <c r="A4237" t="s">
        <v>1123</v>
      </c>
      <c r="B4237" t="s">
        <v>5906</v>
      </c>
      <c r="C4237" t="s">
        <v>990</v>
      </c>
      <c r="D4237" t="s">
        <v>5907</v>
      </c>
      <c r="E4237" t="s">
        <v>992</v>
      </c>
      <c r="F4237" t="s">
        <v>3199</v>
      </c>
      <c r="G4237">
        <v>60</v>
      </c>
      <c r="H4237" t="s">
        <v>1137</v>
      </c>
      <c r="I4237">
        <v>70030</v>
      </c>
      <c r="J4237">
        <v>792380947</v>
      </c>
      <c r="K4237" t="s">
        <v>5908</v>
      </c>
      <c r="L4237" s="106">
        <v>37152</v>
      </c>
      <c r="M4237">
        <v>14705308</v>
      </c>
      <c r="N4237" t="s">
        <v>996</v>
      </c>
      <c r="O4237" t="s">
        <v>12</v>
      </c>
      <c r="P4237" t="s">
        <v>997</v>
      </c>
      <c r="R4237" s="109" t="str">
        <f>IF(OR(P4237="SB",Q4237="SB"),"SB",0)</f>
        <v>SB</v>
      </c>
      <c r="T4237" s="110" t="s">
        <v>998</v>
      </c>
      <c r="V4237" s="113" t="str">
        <f>IF(AND(I4237&gt;=10000,I4237&lt;=19900),"Praha",(IF(AND(I4237&gt;=25001,I4237&lt;=29501),"Středočeský kraj",(IF(AND(I4237&gt;=30100,I4237&lt;=34972),"Středočeský kraj",(IF(AND(I4237&gt;=35002,I4237&lt;=36271),"Karlovarský kraj",(IF(AND(I4237&gt;=37001,I4237&lt;=39201),"Jihočeský kraj",(IF(AND(I4237&gt;=39701,I4237&lt;=39901),"Jihočeský kraj",(IF(AND(I4237&gt;=39301,I4237&lt;=39601),"Kraj Vysočina",(IF(AND(I4237&gt;=58001,I4237&lt;=59501),"Kraj Vysočina",(IF(AND(I4237&gt;=67401,I4237&lt;=67602),"Kraj Vysočina",(IF(AND(I4237&gt;=40001,I4237&lt;=44101),"Ústecký kraj",(IF(AND(I4237&gt;=46001,I4237&lt;=47201),"Liberecký kraj",(IF(AND(I4237&gt;=51202,I4237&lt;=51401),"Liberecký kraj",(IF(AND(I4237&gt;=53002,I4237&lt;=53976),"Pardubický kraj",(IF(AND(I4237&gt;=56002,I4237&lt;=57201),"Pardubický kraj",(IF(AND(I4237&gt;=60200,I4237&lt;=67201),"Jihomoravský kraj",(IF(AND(I4237&gt;=67801,I4237&lt;=68501),"Jihomoravský kraj",(IF(AND(I4237&gt;=69002,I4237&lt;=69801),"Jihomoravský kraj",(IF(AND(I4237&gt;=68601,I4237&lt;=68801),"Zlínský kraj",(IF(AND(I4237&gt;=75501,I4237&lt;=76901),"Zlínský kraj",(IF(AND(I4237&gt;=70030,I4237&lt;=74901),"Moravskoslezský kraj",(IF(AND(I4237&gt;=75000,I4237&lt;=75368),"Olomoucký kraj",(IF(AND(I4237&gt;=77200,I4237&lt;=79862),"Olomoucký kraj",(IF(AND(I4237&gt;=50011,I4237&lt;=50301),"Královéhradecký kraj",(IF(AND(I4237&gt;=54301,I4237&lt;=54303),"Královéhradecký kraj","0")))))))))))))))))))))))))))))))))))))))))))))))</f>
        <v>Moravskoslezský kraj</v>
      </c>
      <c r="AB4237" t="s">
        <v>998</v>
      </c>
      <c r="AD4237" t="s">
        <v>998</v>
      </c>
      <c r="AE4237" t="s">
        <v>998</v>
      </c>
      <c r="AF4237" t="s">
        <v>998</v>
      </c>
      <c r="AG4237" s="107">
        <v>300</v>
      </c>
      <c r="AH4237" s="107">
        <v>0</v>
      </c>
      <c r="AI4237" s="107">
        <v>0</v>
      </c>
      <c r="AJ4237" t="s">
        <v>999</v>
      </c>
      <c r="AK4237" s="106">
        <v>44924</v>
      </c>
    </row>
    <row r="4238" spans="1:37" x14ac:dyDescent="0.45">
      <c r="A4238" t="s">
        <v>1421</v>
      </c>
      <c r="B4238" t="s">
        <v>5921</v>
      </c>
      <c r="C4238" t="s">
        <v>1002</v>
      </c>
      <c r="D4238" t="s">
        <v>5922</v>
      </c>
      <c r="E4238" t="s">
        <v>992</v>
      </c>
      <c r="F4238" t="s">
        <v>3199</v>
      </c>
      <c r="G4238">
        <v>60</v>
      </c>
      <c r="H4238" t="s">
        <v>1137</v>
      </c>
      <c r="I4238">
        <v>70030</v>
      </c>
      <c r="J4238">
        <v>792380947</v>
      </c>
      <c r="K4238" t="s">
        <v>5923</v>
      </c>
      <c r="L4238" s="106">
        <v>37152</v>
      </c>
      <c r="M4238">
        <v>14705409</v>
      </c>
      <c r="N4238" t="s">
        <v>996</v>
      </c>
      <c r="O4238" t="s">
        <v>12</v>
      </c>
      <c r="P4238" t="s">
        <v>997</v>
      </c>
      <c r="R4238" s="109" t="str">
        <f>IF(OR(P4238="SB",Q4238="SB"),"SB",0)</f>
        <v>SB</v>
      </c>
      <c r="T4238" s="110" t="s">
        <v>998</v>
      </c>
      <c r="V4238" s="113" t="str">
        <f>IF(AND(I4238&gt;=10000,I4238&lt;=19900),"Praha",(IF(AND(I4238&gt;=25001,I4238&lt;=29501),"Středočeský kraj",(IF(AND(I4238&gt;=30100,I4238&lt;=34972),"Středočeský kraj",(IF(AND(I4238&gt;=35002,I4238&lt;=36271),"Karlovarský kraj",(IF(AND(I4238&gt;=37001,I4238&lt;=39201),"Jihočeský kraj",(IF(AND(I4238&gt;=39701,I4238&lt;=39901),"Jihočeský kraj",(IF(AND(I4238&gt;=39301,I4238&lt;=39601),"Kraj Vysočina",(IF(AND(I4238&gt;=58001,I4238&lt;=59501),"Kraj Vysočina",(IF(AND(I4238&gt;=67401,I4238&lt;=67602),"Kraj Vysočina",(IF(AND(I4238&gt;=40001,I4238&lt;=44101),"Ústecký kraj",(IF(AND(I4238&gt;=46001,I4238&lt;=47201),"Liberecký kraj",(IF(AND(I4238&gt;=51202,I4238&lt;=51401),"Liberecký kraj",(IF(AND(I4238&gt;=53002,I4238&lt;=53976),"Pardubický kraj",(IF(AND(I4238&gt;=56002,I4238&lt;=57201),"Pardubický kraj",(IF(AND(I4238&gt;=60200,I4238&lt;=67201),"Jihomoravský kraj",(IF(AND(I4238&gt;=67801,I4238&lt;=68501),"Jihomoravský kraj",(IF(AND(I4238&gt;=69002,I4238&lt;=69801),"Jihomoravský kraj",(IF(AND(I4238&gt;=68601,I4238&lt;=68801),"Zlínský kraj",(IF(AND(I4238&gt;=75501,I4238&lt;=76901),"Zlínský kraj",(IF(AND(I4238&gt;=70030,I4238&lt;=74901),"Moravskoslezský kraj",(IF(AND(I4238&gt;=75000,I4238&lt;=75368),"Olomoucký kraj",(IF(AND(I4238&gt;=77200,I4238&lt;=79862),"Olomoucký kraj",(IF(AND(I4238&gt;=50011,I4238&lt;=50301),"Královéhradecký kraj",(IF(AND(I4238&gt;=54301,I4238&lt;=54303),"Královéhradecký kraj","0")))))))))))))))))))))))))))))))))))))))))))))))</f>
        <v>Moravskoslezský kraj</v>
      </c>
      <c r="AB4238" t="s">
        <v>998</v>
      </c>
      <c r="AD4238" t="s">
        <v>998</v>
      </c>
      <c r="AE4238" t="s">
        <v>998</v>
      </c>
      <c r="AF4238" t="s">
        <v>998</v>
      </c>
      <c r="AG4238" s="107">
        <v>300</v>
      </c>
      <c r="AH4238" s="107">
        <v>0</v>
      </c>
      <c r="AI4238" s="107">
        <v>0</v>
      </c>
      <c r="AJ4238" t="s">
        <v>999</v>
      </c>
      <c r="AK4238" s="106">
        <v>44924</v>
      </c>
    </row>
    <row r="4239" spans="1:37" x14ac:dyDescent="0.45">
      <c r="A4239" t="s">
        <v>5310</v>
      </c>
      <c r="B4239" t="s">
        <v>6032</v>
      </c>
      <c r="C4239" t="s">
        <v>1002</v>
      </c>
      <c r="D4239" t="s">
        <v>6033</v>
      </c>
      <c r="E4239" t="s">
        <v>992</v>
      </c>
      <c r="F4239" t="s">
        <v>6034</v>
      </c>
      <c r="G4239">
        <v>2856</v>
      </c>
      <c r="H4239" t="s">
        <v>1137</v>
      </c>
      <c r="I4239">
        <v>70030</v>
      </c>
      <c r="K4239" t="s">
        <v>6035</v>
      </c>
      <c r="L4239" s="106">
        <v>39330</v>
      </c>
      <c r="M4239">
        <v>14702981</v>
      </c>
      <c r="N4239" t="s">
        <v>996</v>
      </c>
      <c r="O4239" t="s">
        <v>12</v>
      </c>
      <c r="P4239" t="s">
        <v>997</v>
      </c>
      <c r="R4239" s="109" t="str">
        <f>IF(OR(P4239="SB",Q4239="SB"),"SB",0)</f>
        <v>SB</v>
      </c>
      <c r="T4239" s="110" t="s">
        <v>998</v>
      </c>
      <c r="V4239" s="113" t="str">
        <f>IF(AND(I4239&gt;=10000,I4239&lt;=19900),"Praha",(IF(AND(I4239&gt;=25001,I4239&lt;=29501),"Středočeský kraj",(IF(AND(I4239&gt;=30100,I4239&lt;=34972),"Středočeský kraj",(IF(AND(I4239&gt;=35002,I4239&lt;=36271),"Karlovarský kraj",(IF(AND(I4239&gt;=37001,I4239&lt;=39201),"Jihočeský kraj",(IF(AND(I4239&gt;=39701,I4239&lt;=39901),"Jihočeský kraj",(IF(AND(I4239&gt;=39301,I4239&lt;=39601),"Kraj Vysočina",(IF(AND(I4239&gt;=58001,I4239&lt;=59501),"Kraj Vysočina",(IF(AND(I4239&gt;=67401,I4239&lt;=67602),"Kraj Vysočina",(IF(AND(I4239&gt;=40001,I4239&lt;=44101),"Ústecký kraj",(IF(AND(I4239&gt;=46001,I4239&lt;=47201),"Liberecký kraj",(IF(AND(I4239&gt;=51202,I4239&lt;=51401),"Liberecký kraj",(IF(AND(I4239&gt;=53002,I4239&lt;=53976),"Pardubický kraj",(IF(AND(I4239&gt;=56002,I4239&lt;=57201),"Pardubický kraj",(IF(AND(I4239&gt;=60200,I4239&lt;=67201),"Jihomoravský kraj",(IF(AND(I4239&gt;=67801,I4239&lt;=68501),"Jihomoravský kraj",(IF(AND(I4239&gt;=69002,I4239&lt;=69801),"Jihomoravský kraj",(IF(AND(I4239&gt;=68601,I4239&lt;=68801),"Zlínský kraj",(IF(AND(I4239&gt;=75501,I4239&lt;=76901),"Zlínský kraj",(IF(AND(I4239&gt;=70030,I4239&lt;=74901),"Moravskoslezský kraj",(IF(AND(I4239&gt;=75000,I4239&lt;=75368),"Olomoucký kraj",(IF(AND(I4239&gt;=77200,I4239&lt;=79862),"Olomoucký kraj",(IF(AND(I4239&gt;=50011,I4239&lt;=50301),"Královéhradecký kraj",(IF(AND(I4239&gt;=54301,I4239&lt;=54303),"Královéhradecký kraj","0")))))))))))))))))))))))))))))))))))))))))))))))</f>
        <v>Moravskoslezský kraj</v>
      </c>
      <c r="AB4239" t="s">
        <v>998</v>
      </c>
      <c r="AD4239" t="s">
        <v>998</v>
      </c>
      <c r="AE4239" t="s">
        <v>998</v>
      </c>
      <c r="AF4239" t="s">
        <v>998</v>
      </c>
      <c r="AG4239" s="107">
        <v>300</v>
      </c>
      <c r="AH4239" s="107">
        <v>0</v>
      </c>
      <c r="AI4239" s="107">
        <v>0</v>
      </c>
      <c r="AJ4239" t="s">
        <v>999</v>
      </c>
      <c r="AK4239" s="106">
        <v>44923</v>
      </c>
    </row>
    <row r="4240" spans="1:37" x14ac:dyDescent="0.45">
      <c r="A4240" t="s">
        <v>6042</v>
      </c>
      <c r="B4240" t="s">
        <v>6043</v>
      </c>
      <c r="C4240" t="s">
        <v>1002</v>
      </c>
      <c r="D4240" t="s">
        <v>6044</v>
      </c>
      <c r="E4240" t="s">
        <v>992</v>
      </c>
      <c r="F4240" t="s">
        <v>6045</v>
      </c>
      <c r="G4240">
        <v>319</v>
      </c>
      <c r="H4240" t="s">
        <v>1137</v>
      </c>
      <c r="I4240">
        <v>70030</v>
      </c>
      <c r="K4240" t="s">
        <v>6046</v>
      </c>
      <c r="L4240" s="106">
        <v>30525</v>
      </c>
      <c r="M4240">
        <v>14671861</v>
      </c>
      <c r="N4240" t="s">
        <v>996</v>
      </c>
      <c r="O4240" t="s">
        <v>12</v>
      </c>
      <c r="P4240" t="s">
        <v>997</v>
      </c>
      <c r="R4240" s="109" t="str">
        <f>IF(OR(P4240="SB",Q4240="SB"),"SB",0)</f>
        <v>SB</v>
      </c>
      <c r="T4240" s="110" t="s">
        <v>998</v>
      </c>
      <c r="V4240" s="113" t="str">
        <f>IF(AND(I4240&gt;=10000,I4240&lt;=19900),"Praha",(IF(AND(I4240&gt;=25001,I4240&lt;=29501),"Středočeský kraj",(IF(AND(I4240&gt;=30100,I4240&lt;=34972),"Středočeský kraj",(IF(AND(I4240&gt;=35002,I4240&lt;=36271),"Karlovarský kraj",(IF(AND(I4240&gt;=37001,I4240&lt;=39201),"Jihočeský kraj",(IF(AND(I4240&gt;=39701,I4240&lt;=39901),"Jihočeský kraj",(IF(AND(I4240&gt;=39301,I4240&lt;=39601),"Kraj Vysočina",(IF(AND(I4240&gt;=58001,I4240&lt;=59501),"Kraj Vysočina",(IF(AND(I4240&gt;=67401,I4240&lt;=67602),"Kraj Vysočina",(IF(AND(I4240&gt;=40001,I4240&lt;=44101),"Ústecký kraj",(IF(AND(I4240&gt;=46001,I4240&lt;=47201),"Liberecký kraj",(IF(AND(I4240&gt;=51202,I4240&lt;=51401),"Liberecký kraj",(IF(AND(I4240&gt;=53002,I4240&lt;=53976),"Pardubický kraj",(IF(AND(I4240&gt;=56002,I4240&lt;=57201),"Pardubický kraj",(IF(AND(I4240&gt;=60200,I4240&lt;=67201),"Jihomoravský kraj",(IF(AND(I4240&gt;=67801,I4240&lt;=68501),"Jihomoravský kraj",(IF(AND(I4240&gt;=69002,I4240&lt;=69801),"Jihomoravský kraj",(IF(AND(I4240&gt;=68601,I4240&lt;=68801),"Zlínský kraj",(IF(AND(I4240&gt;=75501,I4240&lt;=76901),"Zlínský kraj",(IF(AND(I4240&gt;=70030,I4240&lt;=74901),"Moravskoslezský kraj",(IF(AND(I4240&gt;=75000,I4240&lt;=75368),"Olomoucký kraj",(IF(AND(I4240&gt;=77200,I4240&lt;=79862),"Olomoucký kraj",(IF(AND(I4240&gt;=50011,I4240&lt;=50301),"Královéhradecký kraj",(IF(AND(I4240&gt;=54301,I4240&lt;=54303),"Královéhradecký kraj","0")))))))))))))))))))))))))))))))))))))))))))))))</f>
        <v>Moravskoslezský kraj</v>
      </c>
      <c r="AB4240" t="s">
        <v>998</v>
      </c>
      <c r="AD4240" t="s">
        <v>998</v>
      </c>
      <c r="AE4240" t="s">
        <v>998</v>
      </c>
      <c r="AF4240" t="s">
        <v>998</v>
      </c>
      <c r="AG4240" s="107">
        <v>0</v>
      </c>
      <c r="AH4240" s="107">
        <v>0</v>
      </c>
      <c r="AI4240" s="107">
        <v>0</v>
      </c>
      <c r="AJ4240" t="s">
        <v>1012</v>
      </c>
    </row>
    <row r="4241" spans="1:37" x14ac:dyDescent="0.45">
      <c r="A4241" t="s">
        <v>1224</v>
      </c>
      <c r="B4241" t="s">
        <v>6189</v>
      </c>
      <c r="C4241" t="s">
        <v>1002</v>
      </c>
      <c r="D4241" t="s">
        <v>6190</v>
      </c>
      <c r="E4241" t="s">
        <v>992</v>
      </c>
      <c r="F4241" t="s">
        <v>6191</v>
      </c>
      <c r="G4241">
        <v>20</v>
      </c>
      <c r="H4241" t="s">
        <v>1137</v>
      </c>
      <c r="I4241">
        <v>70030</v>
      </c>
      <c r="J4241">
        <v>608707668</v>
      </c>
      <c r="K4241" t="s">
        <v>6192</v>
      </c>
      <c r="L4241" s="106">
        <v>39513</v>
      </c>
      <c r="M4241">
        <v>14696214</v>
      </c>
      <c r="N4241" t="s">
        <v>996</v>
      </c>
      <c r="O4241" t="s">
        <v>12</v>
      </c>
      <c r="P4241" t="s">
        <v>997</v>
      </c>
      <c r="R4241" s="109" t="str">
        <f>IF(OR(P4241="SB",Q4241="SB"),"SB",0)</f>
        <v>SB</v>
      </c>
      <c r="T4241" s="110" t="s">
        <v>998</v>
      </c>
      <c r="V4241" s="113" t="str">
        <f>IF(AND(I4241&gt;=10000,I4241&lt;=19900),"Praha",(IF(AND(I4241&gt;=25001,I4241&lt;=29501),"Středočeský kraj",(IF(AND(I4241&gt;=30100,I4241&lt;=34972),"Středočeský kraj",(IF(AND(I4241&gt;=35002,I4241&lt;=36271),"Karlovarský kraj",(IF(AND(I4241&gt;=37001,I4241&lt;=39201),"Jihočeský kraj",(IF(AND(I4241&gt;=39701,I4241&lt;=39901),"Jihočeský kraj",(IF(AND(I4241&gt;=39301,I4241&lt;=39601),"Kraj Vysočina",(IF(AND(I4241&gt;=58001,I4241&lt;=59501),"Kraj Vysočina",(IF(AND(I4241&gt;=67401,I4241&lt;=67602),"Kraj Vysočina",(IF(AND(I4241&gt;=40001,I4241&lt;=44101),"Ústecký kraj",(IF(AND(I4241&gt;=46001,I4241&lt;=47201),"Liberecký kraj",(IF(AND(I4241&gt;=51202,I4241&lt;=51401),"Liberecký kraj",(IF(AND(I4241&gt;=53002,I4241&lt;=53976),"Pardubický kraj",(IF(AND(I4241&gt;=56002,I4241&lt;=57201),"Pardubický kraj",(IF(AND(I4241&gt;=60200,I4241&lt;=67201),"Jihomoravský kraj",(IF(AND(I4241&gt;=67801,I4241&lt;=68501),"Jihomoravský kraj",(IF(AND(I4241&gt;=69002,I4241&lt;=69801),"Jihomoravský kraj",(IF(AND(I4241&gt;=68601,I4241&lt;=68801),"Zlínský kraj",(IF(AND(I4241&gt;=75501,I4241&lt;=76901),"Zlínský kraj",(IF(AND(I4241&gt;=70030,I4241&lt;=74901),"Moravskoslezský kraj",(IF(AND(I4241&gt;=75000,I4241&lt;=75368),"Olomoucký kraj",(IF(AND(I4241&gt;=77200,I4241&lt;=79862),"Olomoucký kraj",(IF(AND(I4241&gt;=50011,I4241&lt;=50301),"Královéhradecký kraj",(IF(AND(I4241&gt;=54301,I4241&lt;=54303),"Královéhradecký kraj","0")))))))))))))))))))))))))))))))))))))))))))))))</f>
        <v>Moravskoslezský kraj</v>
      </c>
      <c r="AB4241" t="s">
        <v>998</v>
      </c>
      <c r="AD4241" t="s">
        <v>998</v>
      </c>
      <c r="AE4241" t="s">
        <v>998</v>
      </c>
      <c r="AF4241" t="s">
        <v>998</v>
      </c>
      <c r="AG4241" s="107">
        <v>300</v>
      </c>
      <c r="AH4241" s="107">
        <v>0</v>
      </c>
      <c r="AI4241" s="107">
        <v>0</v>
      </c>
      <c r="AJ4241" t="s">
        <v>999</v>
      </c>
      <c r="AK4241" s="106">
        <v>44923</v>
      </c>
    </row>
    <row r="4242" spans="1:37" x14ac:dyDescent="0.45">
      <c r="A4242" t="s">
        <v>1186</v>
      </c>
      <c r="B4242" t="s">
        <v>6344</v>
      </c>
      <c r="C4242" t="s">
        <v>990</v>
      </c>
      <c r="D4242" t="s">
        <v>6345</v>
      </c>
      <c r="E4242" t="s">
        <v>992</v>
      </c>
      <c r="F4242" t="s">
        <v>6346</v>
      </c>
      <c r="G4242">
        <v>305</v>
      </c>
      <c r="H4242" t="s">
        <v>1137</v>
      </c>
      <c r="I4242">
        <v>70030</v>
      </c>
      <c r="J4242">
        <v>777744288</v>
      </c>
      <c r="K4242" t="s">
        <v>6347</v>
      </c>
      <c r="L4242" s="106">
        <v>29161</v>
      </c>
      <c r="M4242">
        <v>14692069</v>
      </c>
      <c r="N4242" t="s">
        <v>996</v>
      </c>
      <c r="O4242" t="s">
        <v>12</v>
      </c>
      <c r="P4242" t="s">
        <v>997</v>
      </c>
      <c r="R4242" s="109" t="str">
        <f>IF(OR(P4242="SB",Q4242="SB"),"SB",0)</f>
        <v>SB</v>
      </c>
      <c r="T4242" s="110" t="s">
        <v>998</v>
      </c>
      <c r="V4242" s="113" t="str">
        <f>IF(AND(I4242&gt;=10000,I4242&lt;=19900),"Praha",(IF(AND(I4242&gt;=25001,I4242&lt;=29501),"Středočeský kraj",(IF(AND(I4242&gt;=30100,I4242&lt;=34972),"Středočeský kraj",(IF(AND(I4242&gt;=35002,I4242&lt;=36271),"Karlovarský kraj",(IF(AND(I4242&gt;=37001,I4242&lt;=39201),"Jihočeský kraj",(IF(AND(I4242&gt;=39701,I4242&lt;=39901),"Jihočeský kraj",(IF(AND(I4242&gt;=39301,I4242&lt;=39601),"Kraj Vysočina",(IF(AND(I4242&gt;=58001,I4242&lt;=59501),"Kraj Vysočina",(IF(AND(I4242&gt;=67401,I4242&lt;=67602),"Kraj Vysočina",(IF(AND(I4242&gt;=40001,I4242&lt;=44101),"Ústecký kraj",(IF(AND(I4242&gt;=46001,I4242&lt;=47201),"Liberecký kraj",(IF(AND(I4242&gt;=51202,I4242&lt;=51401),"Liberecký kraj",(IF(AND(I4242&gt;=53002,I4242&lt;=53976),"Pardubický kraj",(IF(AND(I4242&gt;=56002,I4242&lt;=57201),"Pardubický kraj",(IF(AND(I4242&gt;=60200,I4242&lt;=67201),"Jihomoravský kraj",(IF(AND(I4242&gt;=67801,I4242&lt;=68501),"Jihomoravský kraj",(IF(AND(I4242&gt;=69002,I4242&lt;=69801),"Jihomoravský kraj",(IF(AND(I4242&gt;=68601,I4242&lt;=68801),"Zlínský kraj",(IF(AND(I4242&gt;=75501,I4242&lt;=76901),"Zlínský kraj",(IF(AND(I4242&gt;=70030,I4242&lt;=74901),"Moravskoslezský kraj",(IF(AND(I4242&gt;=75000,I4242&lt;=75368),"Olomoucký kraj",(IF(AND(I4242&gt;=77200,I4242&lt;=79862),"Olomoucký kraj",(IF(AND(I4242&gt;=50011,I4242&lt;=50301),"Královéhradecký kraj",(IF(AND(I4242&gt;=54301,I4242&lt;=54303),"Královéhradecký kraj","0")))))))))))))))))))))))))))))))))))))))))))))))</f>
        <v>Moravskoslezský kraj</v>
      </c>
      <c r="AB4242" t="s">
        <v>998</v>
      </c>
      <c r="AD4242" t="s">
        <v>998</v>
      </c>
      <c r="AE4242" t="s">
        <v>998</v>
      </c>
      <c r="AF4242" t="s">
        <v>998</v>
      </c>
      <c r="AG4242" s="107">
        <v>0</v>
      </c>
      <c r="AH4242" s="107">
        <v>0</v>
      </c>
      <c r="AI4242" s="107">
        <v>0</v>
      </c>
      <c r="AJ4242" t="s">
        <v>1012</v>
      </c>
    </row>
    <row r="4243" spans="1:37" x14ac:dyDescent="0.45">
      <c r="A4243" t="s">
        <v>1187</v>
      </c>
      <c r="B4243" t="s">
        <v>6420</v>
      </c>
      <c r="C4243" t="s">
        <v>1002</v>
      </c>
      <c r="D4243" t="s">
        <v>6424</v>
      </c>
      <c r="E4243" t="s">
        <v>992</v>
      </c>
      <c r="F4243" t="s">
        <v>4682</v>
      </c>
      <c r="G4243">
        <v>416</v>
      </c>
      <c r="H4243" t="s">
        <v>4683</v>
      </c>
      <c r="I4243">
        <v>70030</v>
      </c>
      <c r="J4243">
        <v>605971509</v>
      </c>
      <c r="K4243" t="s">
        <v>6425</v>
      </c>
      <c r="L4243" s="106">
        <v>33834</v>
      </c>
      <c r="M4243">
        <v>14689241</v>
      </c>
      <c r="N4243" t="s">
        <v>996</v>
      </c>
      <c r="O4243" t="s">
        <v>12</v>
      </c>
      <c r="P4243" t="s">
        <v>997</v>
      </c>
      <c r="R4243" s="109" t="str">
        <f>IF(OR(P4243="SB",Q4243="SB"),"SB",0)</f>
        <v>SB</v>
      </c>
      <c r="T4243" s="110" t="s">
        <v>998</v>
      </c>
      <c r="V4243" s="113" t="str">
        <f>IF(AND(I4243&gt;=10000,I4243&lt;=19900),"Praha",(IF(AND(I4243&gt;=25001,I4243&lt;=29501),"Středočeský kraj",(IF(AND(I4243&gt;=30100,I4243&lt;=34972),"Středočeský kraj",(IF(AND(I4243&gt;=35002,I4243&lt;=36271),"Karlovarský kraj",(IF(AND(I4243&gt;=37001,I4243&lt;=39201),"Jihočeský kraj",(IF(AND(I4243&gt;=39701,I4243&lt;=39901),"Jihočeský kraj",(IF(AND(I4243&gt;=39301,I4243&lt;=39601),"Kraj Vysočina",(IF(AND(I4243&gt;=58001,I4243&lt;=59501),"Kraj Vysočina",(IF(AND(I4243&gt;=67401,I4243&lt;=67602),"Kraj Vysočina",(IF(AND(I4243&gt;=40001,I4243&lt;=44101),"Ústecký kraj",(IF(AND(I4243&gt;=46001,I4243&lt;=47201),"Liberecký kraj",(IF(AND(I4243&gt;=51202,I4243&lt;=51401),"Liberecký kraj",(IF(AND(I4243&gt;=53002,I4243&lt;=53976),"Pardubický kraj",(IF(AND(I4243&gt;=56002,I4243&lt;=57201),"Pardubický kraj",(IF(AND(I4243&gt;=60200,I4243&lt;=67201),"Jihomoravský kraj",(IF(AND(I4243&gt;=67801,I4243&lt;=68501),"Jihomoravský kraj",(IF(AND(I4243&gt;=69002,I4243&lt;=69801),"Jihomoravský kraj",(IF(AND(I4243&gt;=68601,I4243&lt;=68801),"Zlínský kraj",(IF(AND(I4243&gt;=75501,I4243&lt;=76901),"Zlínský kraj",(IF(AND(I4243&gt;=70030,I4243&lt;=74901),"Moravskoslezský kraj",(IF(AND(I4243&gt;=75000,I4243&lt;=75368),"Olomoucký kraj",(IF(AND(I4243&gt;=77200,I4243&lt;=79862),"Olomoucký kraj",(IF(AND(I4243&gt;=50011,I4243&lt;=50301),"Královéhradecký kraj",(IF(AND(I4243&gt;=54301,I4243&lt;=54303),"Královéhradecký kraj","0")))))))))))))))))))))))))))))))))))))))))))))))</f>
        <v>Moravskoslezský kraj</v>
      </c>
      <c r="AB4243" t="s">
        <v>998</v>
      </c>
      <c r="AD4243" t="s">
        <v>998</v>
      </c>
      <c r="AE4243" t="s">
        <v>998</v>
      </c>
      <c r="AF4243" t="s">
        <v>998</v>
      </c>
      <c r="AG4243" s="107">
        <v>0</v>
      </c>
      <c r="AH4243" s="107">
        <v>0</v>
      </c>
      <c r="AI4243" s="107">
        <v>0</v>
      </c>
      <c r="AJ4243" t="s">
        <v>1012</v>
      </c>
    </row>
    <row r="4244" spans="1:37" x14ac:dyDescent="0.45">
      <c r="A4244" t="s">
        <v>1087</v>
      </c>
      <c r="B4244" t="s">
        <v>6862</v>
      </c>
      <c r="C4244" t="s">
        <v>990</v>
      </c>
      <c r="D4244" t="s">
        <v>6863</v>
      </c>
      <c r="E4244" t="s">
        <v>992</v>
      </c>
      <c r="F4244" t="s">
        <v>4108</v>
      </c>
      <c r="G4244">
        <v>835</v>
      </c>
      <c r="H4244" t="s">
        <v>1137</v>
      </c>
      <c r="I4244">
        <v>70030</v>
      </c>
      <c r="J4244">
        <v>724740900</v>
      </c>
      <c r="K4244" t="s">
        <v>6864</v>
      </c>
      <c r="L4244" s="106">
        <v>38650</v>
      </c>
      <c r="M4244">
        <v>14693180</v>
      </c>
      <c r="N4244" t="s">
        <v>996</v>
      </c>
      <c r="O4244" t="s">
        <v>12</v>
      </c>
      <c r="P4244" t="s">
        <v>997</v>
      </c>
      <c r="R4244" s="109" t="str">
        <f>IF(OR(P4244="SB",Q4244="SB"),"SB",0)</f>
        <v>SB</v>
      </c>
      <c r="T4244" s="110" t="s">
        <v>998</v>
      </c>
      <c r="V4244" s="113" t="str">
        <f>IF(AND(I4244&gt;=10000,I4244&lt;=19900),"Praha",(IF(AND(I4244&gt;=25001,I4244&lt;=29501),"Středočeský kraj",(IF(AND(I4244&gt;=30100,I4244&lt;=34972),"Středočeský kraj",(IF(AND(I4244&gt;=35002,I4244&lt;=36271),"Karlovarský kraj",(IF(AND(I4244&gt;=37001,I4244&lt;=39201),"Jihočeský kraj",(IF(AND(I4244&gt;=39701,I4244&lt;=39901),"Jihočeský kraj",(IF(AND(I4244&gt;=39301,I4244&lt;=39601),"Kraj Vysočina",(IF(AND(I4244&gt;=58001,I4244&lt;=59501),"Kraj Vysočina",(IF(AND(I4244&gt;=67401,I4244&lt;=67602),"Kraj Vysočina",(IF(AND(I4244&gt;=40001,I4244&lt;=44101),"Ústecký kraj",(IF(AND(I4244&gt;=46001,I4244&lt;=47201),"Liberecký kraj",(IF(AND(I4244&gt;=51202,I4244&lt;=51401),"Liberecký kraj",(IF(AND(I4244&gt;=53002,I4244&lt;=53976),"Pardubický kraj",(IF(AND(I4244&gt;=56002,I4244&lt;=57201),"Pardubický kraj",(IF(AND(I4244&gt;=60200,I4244&lt;=67201),"Jihomoravský kraj",(IF(AND(I4244&gt;=67801,I4244&lt;=68501),"Jihomoravský kraj",(IF(AND(I4244&gt;=69002,I4244&lt;=69801),"Jihomoravský kraj",(IF(AND(I4244&gt;=68601,I4244&lt;=68801),"Zlínský kraj",(IF(AND(I4244&gt;=75501,I4244&lt;=76901),"Zlínský kraj",(IF(AND(I4244&gt;=70030,I4244&lt;=74901),"Moravskoslezský kraj",(IF(AND(I4244&gt;=75000,I4244&lt;=75368),"Olomoucký kraj",(IF(AND(I4244&gt;=77200,I4244&lt;=79862),"Olomoucký kraj",(IF(AND(I4244&gt;=50011,I4244&lt;=50301),"Královéhradecký kraj",(IF(AND(I4244&gt;=54301,I4244&lt;=54303),"Královéhradecký kraj","0")))))))))))))))))))))))))))))))))))))))))))))))</f>
        <v>Moravskoslezský kraj</v>
      </c>
      <c r="AB4244" t="s">
        <v>998</v>
      </c>
      <c r="AD4244" t="s">
        <v>998</v>
      </c>
      <c r="AE4244" t="s">
        <v>998</v>
      </c>
      <c r="AF4244" t="s">
        <v>998</v>
      </c>
      <c r="AG4244" s="107">
        <v>300</v>
      </c>
      <c r="AH4244" s="107">
        <v>0</v>
      </c>
      <c r="AI4244" s="107">
        <v>0</v>
      </c>
      <c r="AJ4244" t="s">
        <v>999</v>
      </c>
      <c r="AK4244" s="106">
        <v>44924</v>
      </c>
    </row>
    <row r="4245" spans="1:37" x14ac:dyDescent="0.45">
      <c r="A4245" t="s">
        <v>1076</v>
      </c>
      <c r="B4245" t="s">
        <v>6886</v>
      </c>
      <c r="C4245" t="s">
        <v>990</v>
      </c>
      <c r="D4245" t="s">
        <v>6887</v>
      </c>
      <c r="E4245" t="s">
        <v>992</v>
      </c>
      <c r="F4245" t="s">
        <v>6888</v>
      </c>
      <c r="G4245">
        <v>316</v>
      </c>
      <c r="H4245" t="s">
        <v>1137</v>
      </c>
      <c r="I4245">
        <v>70030</v>
      </c>
      <c r="K4245" t="s">
        <v>6889</v>
      </c>
      <c r="L4245" s="106">
        <v>37179</v>
      </c>
      <c r="M4245">
        <v>14700961</v>
      </c>
      <c r="N4245" t="s">
        <v>996</v>
      </c>
      <c r="O4245" t="s">
        <v>12</v>
      </c>
      <c r="P4245" t="s">
        <v>997</v>
      </c>
      <c r="R4245" s="109" t="str">
        <f>IF(OR(P4245="SB",Q4245="SB"),"SB",0)</f>
        <v>SB</v>
      </c>
      <c r="T4245" s="110" t="s">
        <v>998</v>
      </c>
      <c r="V4245" s="113" t="str">
        <f>IF(AND(I4245&gt;=10000,I4245&lt;=19900),"Praha",(IF(AND(I4245&gt;=25001,I4245&lt;=29501),"Středočeský kraj",(IF(AND(I4245&gt;=30100,I4245&lt;=34972),"Středočeský kraj",(IF(AND(I4245&gt;=35002,I4245&lt;=36271),"Karlovarský kraj",(IF(AND(I4245&gt;=37001,I4245&lt;=39201),"Jihočeský kraj",(IF(AND(I4245&gt;=39701,I4245&lt;=39901),"Jihočeský kraj",(IF(AND(I4245&gt;=39301,I4245&lt;=39601),"Kraj Vysočina",(IF(AND(I4245&gt;=58001,I4245&lt;=59501),"Kraj Vysočina",(IF(AND(I4245&gt;=67401,I4245&lt;=67602),"Kraj Vysočina",(IF(AND(I4245&gt;=40001,I4245&lt;=44101),"Ústecký kraj",(IF(AND(I4245&gt;=46001,I4245&lt;=47201),"Liberecký kraj",(IF(AND(I4245&gt;=51202,I4245&lt;=51401),"Liberecký kraj",(IF(AND(I4245&gt;=53002,I4245&lt;=53976),"Pardubický kraj",(IF(AND(I4245&gt;=56002,I4245&lt;=57201),"Pardubický kraj",(IF(AND(I4245&gt;=60200,I4245&lt;=67201),"Jihomoravský kraj",(IF(AND(I4245&gt;=67801,I4245&lt;=68501),"Jihomoravský kraj",(IF(AND(I4245&gt;=69002,I4245&lt;=69801),"Jihomoravský kraj",(IF(AND(I4245&gt;=68601,I4245&lt;=68801),"Zlínský kraj",(IF(AND(I4245&gt;=75501,I4245&lt;=76901),"Zlínský kraj",(IF(AND(I4245&gt;=70030,I4245&lt;=74901),"Moravskoslezský kraj",(IF(AND(I4245&gt;=75000,I4245&lt;=75368),"Olomoucký kraj",(IF(AND(I4245&gt;=77200,I4245&lt;=79862),"Olomoucký kraj",(IF(AND(I4245&gt;=50011,I4245&lt;=50301),"Královéhradecký kraj",(IF(AND(I4245&gt;=54301,I4245&lt;=54303),"Královéhradecký kraj","0")))))))))))))))))))))))))))))))))))))))))))))))</f>
        <v>Moravskoslezský kraj</v>
      </c>
      <c r="AB4245" t="s">
        <v>998</v>
      </c>
      <c r="AD4245" t="s">
        <v>998</v>
      </c>
      <c r="AE4245" t="s">
        <v>998</v>
      </c>
      <c r="AF4245" t="s">
        <v>998</v>
      </c>
      <c r="AG4245" s="107">
        <v>300</v>
      </c>
      <c r="AH4245" s="107">
        <v>0</v>
      </c>
      <c r="AI4245" s="107">
        <v>0</v>
      </c>
      <c r="AJ4245" t="s">
        <v>999</v>
      </c>
      <c r="AK4245" s="106">
        <v>44924</v>
      </c>
    </row>
    <row r="4246" spans="1:37" x14ac:dyDescent="0.45">
      <c r="A4246" t="s">
        <v>1407</v>
      </c>
      <c r="B4246" t="s">
        <v>7167</v>
      </c>
      <c r="C4246" t="s">
        <v>1002</v>
      </c>
      <c r="D4246" t="s">
        <v>7168</v>
      </c>
      <c r="E4246" t="s">
        <v>992</v>
      </c>
      <c r="F4246" t="s">
        <v>7169</v>
      </c>
      <c r="G4246">
        <v>4456</v>
      </c>
      <c r="H4246" t="s">
        <v>1137</v>
      </c>
      <c r="I4246">
        <v>70030</v>
      </c>
      <c r="J4246">
        <v>602558484</v>
      </c>
      <c r="K4246" t="s">
        <v>7170</v>
      </c>
      <c r="L4246" s="106">
        <v>40441</v>
      </c>
      <c r="M4246">
        <v>14712479</v>
      </c>
      <c r="N4246" t="s">
        <v>996</v>
      </c>
      <c r="O4246" t="s">
        <v>12</v>
      </c>
      <c r="P4246" t="s">
        <v>997</v>
      </c>
      <c r="R4246" s="109" t="str">
        <f>IF(OR(P4246="SB",Q4246="SB"),"SB",0)</f>
        <v>SB</v>
      </c>
      <c r="T4246" s="110" t="s">
        <v>998</v>
      </c>
      <c r="V4246" s="113" t="str">
        <f>IF(AND(I4246&gt;=10000,I4246&lt;=19900),"Praha",(IF(AND(I4246&gt;=25001,I4246&lt;=29501),"Středočeský kraj",(IF(AND(I4246&gt;=30100,I4246&lt;=34972),"Středočeský kraj",(IF(AND(I4246&gt;=35002,I4246&lt;=36271),"Karlovarský kraj",(IF(AND(I4246&gt;=37001,I4246&lt;=39201),"Jihočeský kraj",(IF(AND(I4246&gt;=39701,I4246&lt;=39901),"Jihočeský kraj",(IF(AND(I4246&gt;=39301,I4246&lt;=39601),"Kraj Vysočina",(IF(AND(I4246&gt;=58001,I4246&lt;=59501),"Kraj Vysočina",(IF(AND(I4246&gt;=67401,I4246&lt;=67602),"Kraj Vysočina",(IF(AND(I4246&gt;=40001,I4246&lt;=44101),"Ústecký kraj",(IF(AND(I4246&gt;=46001,I4246&lt;=47201),"Liberecký kraj",(IF(AND(I4246&gt;=51202,I4246&lt;=51401),"Liberecký kraj",(IF(AND(I4246&gt;=53002,I4246&lt;=53976),"Pardubický kraj",(IF(AND(I4246&gt;=56002,I4246&lt;=57201),"Pardubický kraj",(IF(AND(I4246&gt;=60200,I4246&lt;=67201),"Jihomoravský kraj",(IF(AND(I4246&gt;=67801,I4246&lt;=68501),"Jihomoravský kraj",(IF(AND(I4246&gt;=69002,I4246&lt;=69801),"Jihomoravský kraj",(IF(AND(I4246&gt;=68601,I4246&lt;=68801),"Zlínský kraj",(IF(AND(I4246&gt;=75501,I4246&lt;=76901),"Zlínský kraj",(IF(AND(I4246&gt;=70030,I4246&lt;=74901),"Moravskoslezský kraj",(IF(AND(I4246&gt;=75000,I4246&lt;=75368),"Olomoucký kraj",(IF(AND(I4246&gt;=77200,I4246&lt;=79862),"Olomoucký kraj",(IF(AND(I4246&gt;=50011,I4246&lt;=50301),"Královéhradecký kraj",(IF(AND(I4246&gt;=54301,I4246&lt;=54303),"Královéhradecký kraj","0")))))))))))))))))))))))))))))))))))))))))))))))</f>
        <v>Moravskoslezský kraj</v>
      </c>
      <c r="AB4246" t="s">
        <v>998</v>
      </c>
      <c r="AD4246" t="s">
        <v>998</v>
      </c>
      <c r="AE4246" t="s">
        <v>998</v>
      </c>
      <c r="AF4246" t="s">
        <v>998</v>
      </c>
      <c r="AG4246" s="107">
        <v>300</v>
      </c>
      <c r="AH4246" s="107">
        <v>0</v>
      </c>
      <c r="AI4246" s="107">
        <v>0</v>
      </c>
      <c r="AJ4246" t="s">
        <v>999</v>
      </c>
      <c r="AK4246" s="106">
        <v>44923</v>
      </c>
    </row>
    <row r="4247" spans="1:37" x14ac:dyDescent="0.45">
      <c r="A4247" t="s">
        <v>1209</v>
      </c>
      <c r="B4247" t="s">
        <v>7453</v>
      </c>
      <c r="C4247" t="s">
        <v>1002</v>
      </c>
      <c r="D4247" t="s">
        <v>7454</v>
      </c>
      <c r="E4247" t="s">
        <v>992</v>
      </c>
      <c r="F4247" t="s">
        <v>7455</v>
      </c>
      <c r="G4247">
        <v>1036</v>
      </c>
      <c r="H4247" t="s">
        <v>1137</v>
      </c>
      <c r="I4247">
        <v>70030</v>
      </c>
      <c r="K4247" t="s">
        <v>7456</v>
      </c>
      <c r="L4247" s="106">
        <v>16839</v>
      </c>
      <c r="M4247">
        <v>12999623</v>
      </c>
      <c r="N4247" t="s">
        <v>996</v>
      </c>
      <c r="O4247" t="s">
        <v>12</v>
      </c>
      <c r="P4247" t="s">
        <v>997</v>
      </c>
      <c r="R4247" s="109" t="str">
        <f>IF(OR(P4247="SB",Q4247="SB"),"SB",0)</f>
        <v>SB</v>
      </c>
      <c r="T4247" s="110" t="s">
        <v>998</v>
      </c>
      <c r="V4247" s="113" t="str">
        <f>IF(AND(I4247&gt;=10000,I4247&lt;=19900),"Praha",(IF(AND(I4247&gt;=25001,I4247&lt;=29501),"Středočeský kraj",(IF(AND(I4247&gt;=30100,I4247&lt;=34972),"Středočeský kraj",(IF(AND(I4247&gt;=35002,I4247&lt;=36271),"Karlovarský kraj",(IF(AND(I4247&gt;=37001,I4247&lt;=39201),"Jihočeský kraj",(IF(AND(I4247&gt;=39701,I4247&lt;=39901),"Jihočeský kraj",(IF(AND(I4247&gt;=39301,I4247&lt;=39601),"Kraj Vysočina",(IF(AND(I4247&gt;=58001,I4247&lt;=59501),"Kraj Vysočina",(IF(AND(I4247&gt;=67401,I4247&lt;=67602),"Kraj Vysočina",(IF(AND(I4247&gt;=40001,I4247&lt;=44101),"Ústecký kraj",(IF(AND(I4247&gt;=46001,I4247&lt;=47201),"Liberecký kraj",(IF(AND(I4247&gt;=51202,I4247&lt;=51401),"Liberecký kraj",(IF(AND(I4247&gt;=53002,I4247&lt;=53976),"Pardubický kraj",(IF(AND(I4247&gt;=56002,I4247&lt;=57201),"Pardubický kraj",(IF(AND(I4247&gt;=60200,I4247&lt;=67201),"Jihomoravský kraj",(IF(AND(I4247&gt;=67801,I4247&lt;=68501),"Jihomoravský kraj",(IF(AND(I4247&gt;=69002,I4247&lt;=69801),"Jihomoravský kraj",(IF(AND(I4247&gt;=68601,I4247&lt;=68801),"Zlínský kraj",(IF(AND(I4247&gt;=75501,I4247&lt;=76901),"Zlínský kraj",(IF(AND(I4247&gt;=70030,I4247&lt;=74901),"Moravskoslezský kraj",(IF(AND(I4247&gt;=75000,I4247&lt;=75368),"Olomoucký kraj",(IF(AND(I4247&gt;=77200,I4247&lt;=79862),"Olomoucký kraj",(IF(AND(I4247&gt;=50011,I4247&lt;=50301),"Královéhradecký kraj",(IF(AND(I4247&gt;=54301,I4247&lt;=54303),"Královéhradecký kraj","0")))))))))))))))))))))))))))))))))))))))))))))))</f>
        <v>Moravskoslezský kraj</v>
      </c>
      <c r="AB4247" t="s">
        <v>998</v>
      </c>
      <c r="AD4247" t="s">
        <v>998</v>
      </c>
      <c r="AE4247" t="s">
        <v>998</v>
      </c>
      <c r="AF4247" t="s">
        <v>998</v>
      </c>
      <c r="AG4247" s="107">
        <v>0</v>
      </c>
      <c r="AH4247" s="107">
        <v>0</v>
      </c>
      <c r="AI4247" s="107">
        <v>0</v>
      </c>
      <c r="AJ4247" t="s">
        <v>1012</v>
      </c>
    </row>
    <row r="4248" spans="1:37" x14ac:dyDescent="0.45">
      <c r="A4248" t="s">
        <v>1268</v>
      </c>
      <c r="B4248" t="s">
        <v>7936</v>
      </c>
      <c r="C4248" t="s">
        <v>990</v>
      </c>
      <c r="D4248" t="s">
        <v>7937</v>
      </c>
      <c r="E4248" t="s">
        <v>992</v>
      </c>
      <c r="F4248" t="s">
        <v>7938</v>
      </c>
      <c r="G4248">
        <v>44</v>
      </c>
      <c r="H4248" t="s">
        <v>1137</v>
      </c>
      <c r="I4248">
        <v>70030</v>
      </c>
      <c r="K4248" t="s">
        <v>7939</v>
      </c>
      <c r="L4248" s="106">
        <v>34002</v>
      </c>
      <c r="M4248">
        <v>13404292</v>
      </c>
      <c r="N4248" t="s">
        <v>996</v>
      </c>
      <c r="O4248" t="s">
        <v>12</v>
      </c>
      <c r="P4248" t="s">
        <v>997</v>
      </c>
      <c r="R4248" s="109" t="str">
        <f>IF(OR(P4248="SB",Q4248="SB"),"SB",0)</f>
        <v>SB</v>
      </c>
      <c r="T4248" s="110" t="s">
        <v>998</v>
      </c>
      <c r="V4248" s="113" t="str">
        <f>IF(AND(I4248&gt;=10000,I4248&lt;=19900),"Praha",(IF(AND(I4248&gt;=25001,I4248&lt;=29501),"Středočeský kraj",(IF(AND(I4248&gt;=30100,I4248&lt;=34972),"Středočeský kraj",(IF(AND(I4248&gt;=35002,I4248&lt;=36271),"Karlovarský kraj",(IF(AND(I4248&gt;=37001,I4248&lt;=39201),"Jihočeský kraj",(IF(AND(I4248&gt;=39701,I4248&lt;=39901),"Jihočeský kraj",(IF(AND(I4248&gt;=39301,I4248&lt;=39601),"Kraj Vysočina",(IF(AND(I4248&gt;=58001,I4248&lt;=59501),"Kraj Vysočina",(IF(AND(I4248&gt;=67401,I4248&lt;=67602),"Kraj Vysočina",(IF(AND(I4248&gt;=40001,I4248&lt;=44101),"Ústecký kraj",(IF(AND(I4248&gt;=46001,I4248&lt;=47201),"Liberecký kraj",(IF(AND(I4248&gt;=51202,I4248&lt;=51401),"Liberecký kraj",(IF(AND(I4248&gt;=53002,I4248&lt;=53976),"Pardubický kraj",(IF(AND(I4248&gt;=56002,I4248&lt;=57201),"Pardubický kraj",(IF(AND(I4248&gt;=60200,I4248&lt;=67201),"Jihomoravský kraj",(IF(AND(I4248&gt;=67801,I4248&lt;=68501),"Jihomoravský kraj",(IF(AND(I4248&gt;=69002,I4248&lt;=69801),"Jihomoravský kraj",(IF(AND(I4248&gt;=68601,I4248&lt;=68801),"Zlínský kraj",(IF(AND(I4248&gt;=75501,I4248&lt;=76901),"Zlínský kraj",(IF(AND(I4248&gt;=70030,I4248&lt;=74901),"Moravskoslezský kraj",(IF(AND(I4248&gt;=75000,I4248&lt;=75368),"Olomoucký kraj",(IF(AND(I4248&gt;=77200,I4248&lt;=79862),"Olomoucký kraj",(IF(AND(I4248&gt;=50011,I4248&lt;=50301),"Královéhradecký kraj",(IF(AND(I4248&gt;=54301,I4248&lt;=54303),"Královéhradecký kraj","0")))))))))))))))))))))))))))))))))))))))))))))))</f>
        <v>Moravskoslezský kraj</v>
      </c>
      <c r="AB4248" t="s">
        <v>998</v>
      </c>
      <c r="AD4248" t="s">
        <v>998</v>
      </c>
      <c r="AE4248" t="s">
        <v>998</v>
      </c>
      <c r="AF4248" t="s">
        <v>998</v>
      </c>
      <c r="AG4248" s="107">
        <v>0</v>
      </c>
      <c r="AH4248" s="107">
        <v>0</v>
      </c>
      <c r="AI4248" s="107">
        <v>0</v>
      </c>
      <c r="AJ4248" t="s">
        <v>1012</v>
      </c>
    </row>
    <row r="4249" spans="1:37" x14ac:dyDescent="0.45">
      <c r="A4249" t="s">
        <v>1793</v>
      </c>
      <c r="B4249" t="s">
        <v>8376</v>
      </c>
      <c r="C4249" t="s">
        <v>990</v>
      </c>
      <c r="D4249" t="s">
        <v>8380</v>
      </c>
      <c r="E4249" t="s">
        <v>992</v>
      </c>
      <c r="F4249" t="s">
        <v>8381</v>
      </c>
      <c r="G4249">
        <v>30</v>
      </c>
      <c r="H4249" t="s">
        <v>1137</v>
      </c>
      <c r="I4249">
        <v>70030</v>
      </c>
      <c r="J4249">
        <v>737468217</v>
      </c>
      <c r="K4249" t="s">
        <v>8382</v>
      </c>
      <c r="L4249" s="106">
        <v>39590</v>
      </c>
      <c r="M4249">
        <v>14713388</v>
      </c>
      <c r="N4249" t="s">
        <v>996</v>
      </c>
      <c r="O4249" t="s">
        <v>12</v>
      </c>
      <c r="P4249" t="s">
        <v>997</v>
      </c>
      <c r="R4249" s="109" t="str">
        <f>IF(OR(P4249="SB",Q4249="SB"),"SB",0)</f>
        <v>SB</v>
      </c>
      <c r="T4249" s="110" t="s">
        <v>998</v>
      </c>
      <c r="V4249" s="113" t="str">
        <f>IF(AND(I4249&gt;=10000,I4249&lt;=19900),"Praha",(IF(AND(I4249&gt;=25001,I4249&lt;=29501),"Středočeský kraj",(IF(AND(I4249&gt;=30100,I4249&lt;=34972),"Středočeský kraj",(IF(AND(I4249&gt;=35002,I4249&lt;=36271),"Karlovarský kraj",(IF(AND(I4249&gt;=37001,I4249&lt;=39201),"Jihočeský kraj",(IF(AND(I4249&gt;=39701,I4249&lt;=39901),"Jihočeský kraj",(IF(AND(I4249&gt;=39301,I4249&lt;=39601),"Kraj Vysočina",(IF(AND(I4249&gt;=58001,I4249&lt;=59501),"Kraj Vysočina",(IF(AND(I4249&gt;=67401,I4249&lt;=67602),"Kraj Vysočina",(IF(AND(I4249&gt;=40001,I4249&lt;=44101),"Ústecký kraj",(IF(AND(I4249&gt;=46001,I4249&lt;=47201),"Liberecký kraj",(IF(AND(I4249&gt;=51202,I4249&lt;=51401),"Liberecký kraj",(IF(AND(I4249&gt;=53002,I4249&lt;=53976),"Pardubický kraj",(IF(AND(I4249&gt;=56002,I4249&lt;=57201),"Pardubický kraj",(IF(AND(I4249&gt;=60200,I4249&lt;=67201),"Jihomoravský kraj",(IF(AND(I4249&gt;=67801,I4249&lt;=68501),"Jihomoravský kraj",(IF(AND(I4249&gt;=69002,I4249&lt;=69801),"Jihomoravský kraj",(IF(AND(I4249&gt;=68601,I4249&lt;=68801),"Zlínský kraj",(IF(AND(I4249&gt;=75501,I4249&lt;=76901),"Zlínský kraj",(IF(AND(I4249&gt;=70030,I4249&lt;=74901),"Moravskoslezský kraj",(IF(AND(I4249&gt;=75000,I4249&lt;=75368),"Olomoucký kraj",(IF(AND(I4249&gt;=77200,I4249&lt;=79862),"Olomoucký kraj",(IF(AND(I4249&gt;=50011,I4249&lt;=50301),"Královéhradecký kraj",(IF(AND(I4249&gt;=54301,I4249&lt;=54303),"Královéhradecký kraj","0")))))))))))))))))))))))))))))))))))))))))))))))</f>
        <v>Moravskoslezský kraj</v>
      </c>
      <c r="AB4249" t="s">
        <v>998</v>
      </c>
      <c r="AD4249" t="s">
        <v>998</v>
      </c>
      <c r="AE4249" t="s">
        <v>998</v>
      </c>
      <c r="AF4249" t="s">
        <v>998</v>
      </c>
      <c r="AG4249" s="107">
        <v>300</v>
      </c>
      <c r="AH4249" s="107">
        <v>0</v>
      </c>
      <c r="AI4249" s="107">
        <v>0</v>
      </c>
      <c r="AJ4249" t="s">
        <v>999</v>
      </c>
      <c r="AK4249" s="106">
        <v>44923</v>
      </c>
    </row>
    <row r="4250" spans="1:37" x14ac:dyDescent="0.45">
      <c r="A4250" t="s">
        <v>1210</v>
      </c>
      <c r="B4250" t="s">
        <v>8383</v>
      </c>
      <c r="C4250" t="s">
        <v>1002</v>
      </c>
      <c r="D4250" t="s">
        <v>8384</v>
      </c>
      <c r="E4250" t="s">
        <v>992</v>
      </c>
      <c r="F4250" t="s">
        <v>8381</v>
      </c>
      <c r="G4250">
        <v>30</v>
      </c>
      <c r="H4250" t="s">
        <v>1137</v>
      </c>
      <c r="I4250">
        <v>70030</v>
      </c>
      <c r="J4250">
        <v>737468217</v>
      </c>
      <c r="K4250" t="s">
        <v>8385</v>
      </c>
      <c r="L4250" s="106">
        <v>40656</v>
      </c>
      <c r="M4250">
        <v>14713489</v>
      </c>
      <c r="N4250" t="s">
        <v>996</v>
      </c>
      <c r="O4250" t="s">
        <v>12</v>
      </c>
      <c r="P4250" t="s">
        <v>997</v>
      </c>
      <c r="R4250" s="109" t="str">
        <f>IF(OR(P4250="SB",Q4250="SB"),"SB",0)</f>
        <v>SB</v>
      </c>
      <c r="T4250" s="110" t="s">
        <v>998</v>
      </c>
      <c r="V4250" s="113" t="str">
        <f>IF(AND(I4250&gt;=10000,I4250&lt;=19900),"Praha",(IF(AND(I4250&gt;=25001,I4250&lt;=29501),"Středočeský kraj",(IF(AND(I4250&gt;=30100,I4250&lt;=34972),"Středočeský kraj",(IF(AND(I4250&gt;=35002,I4250&lt;=36271),"Karlovarský kraj",(IF(AND(I4250&gt;=37001,I4250&lt;=39201),"Jihočeský kraj",(IF(AND(I4250&gt;=39701,I4250&lt;=39901),"Jihočeský kraj",(IF(AND(I4250&gt;=39301,I4250&lt;=39601),"Kraj Vysočina",(IF(AND(I4250&gt;=58001,I4250&lt;=59501),"Kraj Vysočina",(IF(AND(I4250&gt;=67401,I4250&lt;=67602),"Kraj Vysočina",(IF(AND(I4250&gt;=40001,I4250&lt;=44101),"Ústecký kraj",(IF(AND(I4250&gt;=46001,I4250&lt;=47201),"Liberecký kraj",(IF(AND(I4250&gt;=51202,I4250&lt;=51401),"Liberecký kraj",(IF(AND(I4250&gt;=53002,I4250&lt;=53976),"Pardubický kraj",(IF(AND(I4250&gt;=56002,I4250&lt;=57201),"Pardubický kraj",(IF(AND(I4250&gt;=60200,I4250&lt;=67201),"Jihomoravský kraj",(IF(AND(I4250&gt;=67801,I4250&lt;=68501),"Jihomoravský kraj",(IF(AND(I4250&gt;=69002,I4250&lt;=69801),"Jihomoravský kraj",(IF(AND(I4250&gt;=68601,I4250&lt;=68801),"Zlínský kraj",(IF(AND(I4250&gt;=75501,I4250&lt;=76901),"Zlínský kraj",(IF(AND(I4250&gt;=70030,I4250&lt;=74901),"Moravskoslezský kraj",(IF(AND(I4250&gt;=75000,I4250&lt;=75368),"Olomoucký kraj",(IF(AND(I4250&gt;=77200,I4250&lt;=79862),"Olomoucký kraj",(IF(AND(I4250&gt;=50011,I4250&lt;=50301),"Královéhradecký kraj",(IF(AND(I4250&gt;=54301,I4250&lt;=54303),"Královéhradecký kraj","0")))))))))))))))))))))))))))))))))))))))))))))))</f>
        <v>Moravskoslezský kraj</v>
      </c>
      <c r="AB4250" t="s">
        <v>998</v>
      </c>
      <c r="AD4250" t="s">
        <v>998</v>
      </c>
      <c r="AE4250" t="s">
        <v>998</v>
      </c>
      <c r="AF4250" t="s">
        <v>998</v>
      </c>
      <c r="AG4250" s="107">
        <v>300</v>
      </c>
      <c r="AH4250" s="107">
        <v>0</v>
      </c>
      <c r="AI4250" s="107">
        <v>0</v>
      </c>
      <c r="AJ4250" t="s">
        <v>999</v>
      </c>
      <c r="AK4250" s="106">
        <v>44923</v>
      </c>
    </row>
    <row r="4251" spans="1:37" x14ac:dyDescent="0.45">
      <c r="A4251" t="s">
        <v>1197</v>
      </c>
      <c r="B4251" t="s">
        <v>8561</v>
      </c>
      <c r="C4251" t="s">
        <v>1002</v>
      </c>
      <c r="D4251" t="s">
        <v>8562</v>
      </c>
      <c r="E4251" t="s">
        <v>992</v>
      </c>
      <c r="F4251" t="s">
        <v>8563</v>
      </c>
      <c r="G4251">
        <v>462</v>
      </c>
      <c r="H4251" t="s">
        <v>1137</v>
      </c>
      <c r="I4251">
        <v>70030</v>
      </c>
      <c r="J4251">
        <v>724114818</v>
      </c>
      <c r="K4251" t="s">
        <v>8564</v>
      </c>
      <c r="L4251" s="106">
        <v>39136</v>
      </c>
      <c r="M4251">
        <v>14703183</v>
      </c>
      <c r="N4251" t="s">
        <v>996</v>
      </c>
      <c r="O4251" t="s">
        <v>12</v>
      </c>
      <c r="P4251" t="s">
        <v>997</v>
      </c>
      <c r="R4251" s="109" t="str">
        <f>IF(OR(P4251="SB",Q4251="SB"),"SB",0)</f>
        <v>SB</v>
      </c>
      <c r="T4251" s="110" t="s">
        <v>998</v>
      </c>
      <c r="V4251" s="113" t="str">
        <f>IF(AND(I4251&gt;=10000,I4251&lt;=19900),"Praha",(IF(AND(I4251&gt;=25001,I4251&lt;=29501),"Středočeský kraj",(IF(AND(I4251&gt;=30100,I4251&lt;=34972),"Středočeský kraj",(IF(AND(I4251&gt;=35002,I4251&lt;=36271),"Karlovarský kraj",(IF(AND(I4251&gt;=37001,I4251&lt;=39201),"Jihočeský kraj",(IF(AND(I4251&gt;=39701,I4251&lt;=39901),"Jihočeský kraj",(IF(AND(I4251&gt;=39301,I4251&lt;=39601),"Kraj Vysočina",(IF(AND(I4251&gt;=58001,I4251&lt;=59501),"Kraj Vysočina",(IF(AND(I4251&gt;=67401,I4251&lt;=67602),"Kraj Vysočina",(IF(AND(I4251&gt;=40001,I4251&lt;=44101),"Ústecký kraj",(IF(AND(I4251&gt;=46001,I4251&lt;=47201),"Liberecký kraj",(IF(AND(I4251&gt;=51202,I4251&lt;=51401),"Liberecký kraj",(IF(AND(I4251&gt;=53002,I4251&lt;=53976),"Pardubický kraj",(IF(AND(I4251&gt;=56002,I4251&lt;=57201),"Pardubický kraj",(IF(AND(I4251&gt;=60200,I4251&lt;=67201),"Jihomoravský kraj",(IF(AND(I4251&gt;=67801,I4251&lt;=68501),"Jihomoravský kraj",(IF(AND(I4251&gt;=69002,I4251&lt;=69801),"Jihomoravský kraj",(IF(AND(I4251&gt;=68601,I4251&lt;=68801),"Zlínský kraj",(IF(AND(I4251&gt;=75501,I4251&lt;=76901),"Zlínský kraj",(IF(AND(I4251&gt;=70030,I4251&lt;=74901),"Moravskoslezský kraj",(IF(AND(I4251&gt;=75000,I4251&lt;=75368),"Olomoucký kraj",(IF(AND(I4251&gt;=77200,I4251&lt;=79862),"Olomoucký kraj",(IF(AND(I4251&gt;=50011,I4251&lt;=50301),"Královéhradecký kraj",(IF(AND(I4251&gt;=54301,I4251&lt;=54303),"Královéhradecký kraj","0")))))))))))))))))))))))))))))))))))))))))))))))</f>
        <v>Moravskoslezský kraj</v>
      </c>
      <c r="AB4251" t="s">
        <v>998</v>
      </c>
      <c r="AD4251" t="s">
        <v>998</v>
      </c>
      <c r="AE4251" t="s">
        <v>998</v>
      </c>
      <c r="AF4251" t="s">
        <v>998</v>
      </c>
      <c r="AG4251" s="107">
        <v>300</v>
      </c>
      <c r="AH4251" s="107">
        <v>0</v>
      </c>
      <c r="AI4251" s="107">
        <v>0</v>
      </c>
      <c r="AJ4251" t="s">
        <v>999</v>
      </c>
      <c r="AK4251" s="106">
        <v>44923</v>
      </c>
    </row>
    <row r="4252" spans="1:37" x14ac:dyDescent="0.45">
      <c r="A4252" t="s">
        <v>1225</v>
      </c>
      <c r="B4252" t="s">
        <v>8600</v>
      </c>
      <c r="C4252" t="s">
        <v>1002</v>
      </c>
      <c r="D4252" t="s">
        <v>8601</v>
      </c>
      <c r="E4252" t="s">
        <v>992</v>
      </c>
      <c r="F4252" t="s">
        <v>8602</v>
      </c>
      <c r="G4252">
        <v>1947</v>
      </c>
      <c r="H4252" t="s">
        <v>1137</v>
      </c>
      <c r="I4252">
        <v>70030</v>
      </c>
      <c r="K4252" t="s">
        <v>8603</v>
      </c>
      <c r="L4252" s="106">
        <v>39579</v>
      </c>
      <c r="M4252">
        <v>14697931</v>
      </c>
      <c r="N4252" t="s">
        <v>996</v>
      </c>
      <c r="O4252" t="s">
        <v>12</v>
      </c>
      <c r="P4252" t="s">
        <v>997</v>
      </c>
      <c r="R4252" s="109" t="str">
        <f>IF(OR(P4252="SB",Q4252="SB"),"SB",0)</f>
        <v>SB</v>
      </c>
      <c r="T4252" s="110" t="s">
        <v>998</v>
      </c>
      <c r="V4252" s="113" t="str">
        <f>IF(AND(I4252&gt;=10000,I4252&lt;=19900),"Praha",(IF(AND(I4252&gt;=25001,I4252&lt;=29501),"Středočeský kraj",(IF(AND(I4252&gt;=30100,I4252&lt;=34972),"Středočeský kraj",(IF(AND(I4252&gt;=35002,I4252&lt;=36271),"Karlovarský kraj",(IF(AND(I4252&gt;=37001,I4252&lt;=39201),"Jihočeský kraj",(IF(AND(I4252&gt;=39701,I4252&lt;=39901),"Jihočeský kraj",(IF(AND(I4252&gt;=39301,I4252&lt;=39601),"Kraj Vysočina",(IF(AND(I4252&gt;=58001,I4252&lt;=59501),"Kraj Vysočina",(IF(AND(I4252&gt;=67401,I4252&lt;=67602),"Kraj Vysočina",(IF(AND(I4252&gt;=40001,I4252&lt;=44101),"Ústecký kraj",(IF(AND(I4252&gt;=46001,I4252&lt;=47201),"Liberecký kraj",(IF(AND(I4252&gt;=51202,I4252&lt;=51401),"Liberecký kraj",(IF(AND(I4252&gt;=53002,I4252&lt;=53976),"Pardubický kraj",(IF(AND(I4252&gt;=56002,I4252&lt;=57201),"Pardubický kraj",(IF(AND(I4252&gt;=60200,I4252&lt;=67201),"Jihomoravský kraj",(IF(AND(I4252&gt;=67801,I4252&lt;=68501),"Jihomoravský kraj",(IF(AND(I4252&gt;=69002,I4252&lt;=69801),"Jihomoravský kraj",(IF(AND(I4252&gt;=68601,I4252&lt;=68801),"Zlínský kraj",(IF(AND(I4252&gt;=75501,I4252&lt;=76901),"Zlínský kraj",(IF(AND(I4252&gt;=70030,I4252&lt;=74901),"Moravskoslezský kraj",(IF(AND(I4252&gt;=75000,I4252&lt;=75368),"Olomoucký kraj",(IF(AND(I4252&gt;=77200,I4252&lt;=79862),"Olomoucký kraj",(IF(AND(I4252&gt;=50011,I4252&lt;=50301),"Královéhradecký kraj",(IF(AND(I4252&gt;=54301,I4252&lt;=54303),"Královéhradecký kraj","0")))))))))))))))))))))))))))))))))))))))))))))))</f>
        <v>Moravskoslezský kraj</v>
      </c>
      <c r="AB4252" t="s">
        <v>998</v>
      </c>
      <c r="AD4252" t="s">
        <v>998</v>
      </c>
      <c r="AE4252" t="s">
        <v>998</v>
      </c>
      <c r="AF4252" t="s">
        <v>998</v>
      </c>
      <c r="AG4252" s="107">
        <v>300</v>
      </c>
      <c r="AH4252" s="107">
        <v>0</v>
      </c>
      <c r="AI4252" s="107">
        <v>0</v>
      </c>
      <c r="AJ4252" t="s">
        <v>999</v>
      </c>
      <c r="AK4252" s="106">
        <v>44924</v>
      </c>
    </row>
    <row r="4253" spans="1:37" x14ac:dyDescent="0.45">
      <c r="A4253" t="s">
        <v>1128</v>
      </c>
      <c r="B4253" t="s">
        <v>8625</v>
      </c>
      <c r="C4253" t="s">
        <v>990</v>
      </c>
      <c r="D4253" t="s">
        <v>8626</v>
      </c>
      <c r="E4253" t="s">
        <v>992</v>
      </c>
      <c r="F4253" t="s">
        <v>8627</v>
      </c>
      <c r="G4253">
        <v>161</v>
      </c>
      <c r="H4253" t="s">
        <v>1137</v>
      </c>
      <c r="I4253">
        <v>70030</v>
      </c>
      <c r="K4253" t="s">
        <v>8628</v>
      </c>
      <c r="L4253" s="106">
        <v>38925</v>
      </c>
      <c r="M4253">
        <v>14701971</v>
      </c>
      <c r="N4253" t="s">
        <v>996</v>
      </c>
      <c r="O4253" t="s">
        <v>12</v>
      </c>
      <c r="P4253" t="s">
        <v>997</v>
      </c>
      <c r="R4253" s="109" t="str">
        <f>IF(OR(P4253="SB",Q4253="SB"),"SB",0)</f>
        <v>SB</v>
      </c>
      <c r="T4253" s="110" t="s">
        <v>998</v>
      </c>
      <c r="V4253" s="113" t="str">
        <f>IF(AND(I4253&gt;=10000,I4253&lt;=19900),"Praha",(IF(AND(I4253&gt;=25001,I4253&lt;=29501),"Středočeský kraj",(IF(AND(I4253&gt;=30100,I4253&lt;=34972),"Středočeský kraj",(IF(AND(I4253&gt;=35002,I4253&lt;=36271),"Karlovarský kraj",(IF(AND(I4253&gt;=37001,I4253&lt;=39201),"Jihočeský kraj",(IF(AND(I4253&gt;=39701,I4253&lt;=39901),"Jihočeský kraj",(IF(AND(I4253&gt;=39301,I4253&lt;=39601),"Kraj Vysočina",(IF(AND(I4253&gt;=58001,I4253&lt;=59501),"Kraj Vysočina",(IF(AND(I4253&gt;=67401,I4253&lt;=67602),"Kraj Vysočina",(IF(AND(I4253&gt;=40001,I4253&lt;=44101),"Ústecký kraj",(IF(AND(I4253&gt;=46001,I4253&lt;=47201),"Liberecký kraj",(IF(AND(I4253&gt;=51202,I4253&lt;=51401),"Liberecký kraj",(IF(AND(I4253&gt;=53002,I4253&lt;=53976),"Pardubický kraj",(IF(AND(I4253&gt;=56002,I4253&lt;=57201),"Pardubický kraj",(IF(AND(I4253&gt;=60200,I4253&lt;=67201),"Jihomoravský kraj",(IF(AND(I4253&gt;=67801,I4253&lt;=68501),"Jihomoravský kraj",(IF(AND(I4253&gt;=69002,I4253&lt;=69801),"Jihomoravský kraj",(IF(AND(I4253&gt;=68601,I4253&lt;=68801),"Zlínský kraj",(IF(AND(I4253&gt;=75501,I4253&lt;=76901),"Zlínský kraj",(IF(AND(I4253&gt;=70030,I4253&lt;=74901),"Moravskoslezský kraj",(IF(AND(I4253&gt;=75000,I4253&lt;=75368),"Olomoucký kraj",(IF(AND(I4253&gt;=77200,I4253&lt;=79862),"Olomoucký kraj",(IF(AND(I4253&gt;=50011,I4253&lt;=50301),"Královéhradecký kraj",(IF(AND(I4253&gt;=54301,I4253&lt;=54303),"Královéhradecký kraj","0")))))))))))))))))))))))))))))))))))))))))))))))</f>
        <v>Moravskoslezský kraj</v>
      </c>
      <c r="AB4253" t="s">
        <v>998</v>
      </c>
      <c r="AD4253" t="s">
        <v>998</v>
      </c>
      <c r="AE4253" t="s">
        <v>998</v>
      </c>
      <c r="AF4253" t="s">
        <v>998</v>
      </c>
      <c r="AG4253" s="107">
        <v>300</v>
      </c>
      <c r="AH4253" s="107">
        <v>0</v>
      </c>
      <c r="AI4253" s="107">
        <v>0</v>
      </c>
      <c r="AJ4253" t="s">
        <v>999</v>
      </c>
      <c r="AK4253" s="106">
        <v>44923</v>
      </c>
    </row>
    <row r="4254" spans="1:37" x14ac:dyDescent="0.45">
      <c r="A4254" t="s">
        <v>1076</v>
      </c>
      <c r="B4254" t="s">
        <v>8640</v>
      </c>
      <c r="C4254" t="s">
        <v>990</v>
      </c>
      <c r="D4254" t="s">
        <v>8643</v>
      </c>
      <c r="E4254" t="s">
        <v>992</v>
      </c>
      <c r="F4254" t="s">
        <v>8627</v>
      </c>
      <c r="G4254">
        <v>161</v>
      </c>
      <c r="H4254" t="s">
        <v>1137</v>
      </c>
      <c r="I4254">
        <v>70030</v>
      </c>
      <c r="K4254" t="s">
        <v>8644</v>
      </c>
      <c r="L4254" s="106">
        <v>38925</v>
      </c>
      <c r="M4254">
        <v>14701870</v>
      </c>
      <c r="N4254" t="s">
        <v>996</v>
      </c>
      <c r="O4254" t="s">
        <v>12</v>
      </c>
      <c r="P4254" t="s">
        <v>997</v>
      </c>
      <c r="R4254" s="109" t="str">
        <f>IF(OR(P4254="SB",Q4254="SB"),"SB",0)</f>
        <v>SB</v>
      </c>
      <c r="T4254" s="110" t="s">
        <v>998</v>
      </c>
      <c r="V4254" s="113" t="str">
        <f>IF(AND(I4254&gt;=10000,I4254&lt;=19900),"Praha",(IF(AND(I4254&gt;=25001,I4254&lt;=29501),"Středočeský kraj",(IF(AND(I4254&gt;=30100,I4254&lt;=34972),"Středočeský kraj",(IF(AND(I4254&gt;=35002,I4254&lt;=36271),"Karlovarský kraj",(IF(AND(I4254&gt;=37001,I4254&lt;=39201),"Jihočeský kraj",(IF(AND(I4254&gt;=39701,I4254&lt;=39901),"Jihočeský kraj",(IF(AND(I4254&gt;=39301,I4254&lt;=39601),"Kraj Vysočina",(IF(AND(I4254&gt;=58001,I4254&lt;=59501),"Kraj Vysočina",(IF(AND(I4254&gt;=67401,I4254&lt;=67602),"Kraj Vysočina",(IF(AND(I4254&gt;=40001,I4254&lt;=44101),"Ústecký kraj",(IF(AND(I4254&gt;=46001,I4254&lt;=47201),"Liberecký kraj",(IF(AND(I4254&gt;=51202,I4254&lt;=51401),"Liberecký kraj",(IF(AND(I4254&gt;=53002,I4254&lt;=53976),"Pardubický kraj",(IF(AND(I4254&gt;=56002,I4254&lt;=57201),"Pardubický kraj",(IF(AND(I4254&gt;=60200,I4254&lt;=67201),"Jihomoravský kraj",(IF(AND(I4254&gt;=67801,I4254&lt;=68501),"Jihomoravský kraj",(IF(AND(I4254&gt;=69002,I4254&lt;=69801),"Jihomoravský kraj",(IF(AND(I4254&gt;=68601,I4254&lt;=68801),"Zlínský kraj",(IF(AND(I4254&gt;=75501,I4254&lt;=76901),"Zlínský kraj",(IF(AND(I4254&gt;=70030,I4254&lt;=74901),"Moravskoslezský kraj",(IF(AND(I4254&gt;=75000,I4254&lt;=75368),"Olomoucký kraj",(IF(AND(I4254&gt;=77200,I4254&lt;=79862),"Olomoucký kraj",(IF(AND(I4254&gt;=50011,I4254&lt;=50301),"Královéhradecký kraj",(IF(AND(I4254&gt;=54301,I4254&lt;=54303),"Královéhradecký kraj","0")))))))))))))))))))))))))))))))))))))))))))))))</f>
        <v>Moravskoslezský kraj</v>
      </c>
      <c r="AB4254" t="s">
        <v>998</v>
      </c>
      <c r="AD4254" t="s">
        <v>998</v>
      </c>
      <c r="AE4254" t="s">
        <v>998</v>
      </c>
      <c r="AF4254" t="s">
        <v>998</v>
      </c>
      <c r="AG4254" s="107">
        <v>300</v>
      </c>
      <c r="AH4254" s="107">
        <v>0</v>
      </c>
      <c r="AI4254" s="107">
        <v>0</v>
      </c>
      <c r="AJ4254" t="s">
        <v>999</v>
      </c>
      <c r="AK4254" s="106">
        <v>44923</v>
      </c>
    </row>
    <row r="4255" spans="1:37" x14ac:dyDescent="0.45">
      <c r="A4255" t="s">
        <v>1197</v>
      </c>
      <c r="B4255" t="s">
        <v>8698</v>
      </c>
      <c r="C4255" t="s">
        <v>1002</v>
      </c>
      <c r="D4255" t="s">
        <v>8699</v>
      </c>
      <c r="E4255" t="s">
        <v>992</v>
      </c>
      <c r="F4255" t="s">
        <v>6881</v>
      </c>
      <c r="G4255">
        <v>370</v>
      </c>
      <c r="H4255" t="s">
        <v>1137</v>
      </c>
      <c r="I4255">
        <v>70030</v>
      </c>
      <c r="K4255" t="s">
        <v>8700</v>
      </c>
      <c r="L4255" s="106">
        <v>39651</v>
      </c>
      <c r="M4255">
        <v>14688130</v>
      </c>
      <c r="N4255" t="s">
        <v>996</v>
      </c>
      <c r="O4255" t="s">
        <v>12</v>
      </c>
      <c r="P4255" t="s">
        <v>997</v>
      </c>
      <c r="R4255" s="109" t="str">
        <f>IF(OR(P4255="SB",Q4255="SB"),"SB",0)</f>
        <v>SB</v>
      </c>
      <c r="T4255" s="110" t="s">
        <v>998</v>
      </c>
      <c r="V4255" s="113" t="str">
        <f>IF(AND(I4255&gt;=10000,I4255&lt;=19900),"Praha",(IF(AND(I4255&gt;=25001,I4255&lt;=29501),"Středočeský kraj",(IF(AND(I4255&gt;=30100,I4255&lt;=34972),"Středočeský kraj",(IF(AND(I4255&gt;=35002,I4255&lt;=36271),"Karlovarský kraj",(IF(AND(I4255&gt;=37001,I4255&lt;=39201),"Jihočeský kraj",(IF(AND(I4255&gt;=39701,I4255&lt;=39901),"Jihočeský kraj",(IF(AND(I4255&gt;=39301,I4255&lt;=39601),"Kraj Vysočina",(IF(AND(I4255&gt;=58001,I4255&lt;=59501),"Kraj Vysočina",(IF(AND(I4255&gt;=67401,I4255&lt;=67602),"Kraj Vysočina",(IF(AND(I4255&gt;=40001,I4255&lt;=44101),"Ústecký kraj",(IF(AND(I4255&gt;=46001,I4255&lt;=47201),"Liberecký kraj",(IF(AND(I4255&gt;=51202,I4255&lt;=51401),"Liberecký kraj",(IF(AND(I4255&gt;=53002,I4255&lt;=53976),"Pardubický kraj",(IF(AND(I4255&gt;=56002,I4255&lt;=57201),"Pardubický kraj",(IF(AND(I4255&gt;=60200,I4255&lt;=67201),"Jihomoravský kraj",(IF(AND(I4255&gt;=67801,I4255&lt;=68501),"Jihomoravský kraj",(IF(AND(I4255&gt;=69002,I4255&lt;=69801),"Jihomoravský kraj",(IF(AND(I4255&gt;=68601,I4255&lt;=68801),"Zlínský kraj",(IF(AND(I4255&gt;=75501,I4255&lt;=76901),"Zlínský kraj",(IF(AND(I4255&gt;=70030,I4255&lt;=74901),"Moravskoslezský kraj",(IF(AND(I4255&gt;=75000,I4255&lt;=75368),"Olomoucký kraj",(IF(AND(I4255&gt;=77200,I4255&lt;=79862),"Olomoucký kraj",(IF(AND(I4255&gt;=50011,I4255&lt;=50301),"Královéhradecký kraj",(IF(AND(I4255&gt;=54301,I4255&lt;=54303),"Královéhradecký kraj","0")))))))))))))))))))))))))))))))))))))))))))))))</f>
        <v>Moravskoslezský kraj</v>
      </c>
      <c r="AB4255" t="s">
        <v>998</v>
      </c>
      <c r="AD4255" t="s">
        <v>998</v>
      </c>
      <c r="AE4255" t="s">
        <v>998</v>
      </c>
      <c r="AF4255" t="s">
        <v>998</v>
      </c>
      <c r="AG4255" s="107">
        <v>300</v>
      </c>
      <c r="AH4255" s="107">
        <v>0</v>
      </c>
      <c r="AI4255" s="107">
        <v>0</v>
      </c>
      <c r="AJ4255" t="s">
        <v>999</v>
      </c>
      <c r="AK4255" s="106">
        <v>44923</v>
      </c>
    </row>
    <row r="4256" spans="1:37" x14ac:dyDescent="0.45">
      <c r="A4256" t="s">
        <v>1416</v>
      </c>
      <c r="B4256" t="s">
        <v>8966</v>
      </c>
      <c r="C4256" t="s">
        <v>990</v>
      </c>
      <c r="D4256" t="s">
        <v>8969</v>
      </c>
      <c r="E4256" t="s">
        <v>992</v>
      </c>
      <c r="F4256" t="s">
        <v>4751</v>
      </c>
      <c r="G4256">
        <v>1424</v>
      </c>
      <c r="H4256" t="s">
        <v>1137</v>
      </c>
      <c r="I4256">
        <v>70030</v>
      </c>
      <c r="J4256">
        <v>604328982</v>
      </c>
      <c r="K4256" t="s">
        <v>8970</v>
      </c>
      <c r="L4256" s="106">
        <v>28529</v>
      </c>
      <c r="M4256">
        <v>14687221</v>
      </c>
      <c r="N4256" t="s">
        <v>996</v>
      </c>
      <c r="O4256" t="s">
        <v>12</v>
      </c>
      <c r="P4256" t="s">
        <v>997</v>
      </c>
      <c r="R4256" s="109" t="str">
        <f>IF(OR(P4256="SB",Q4256="SB"),"SB",0)</f>
        <v>SB</v>
      </c>
      <c r="T4256" s="110" t="s">
        <v>998</v>
      </c>
      <c r="V4256" s="113" t="str">
        <f>IF(AND(I4256&gt;=10000,I4256&lt;=19900),"Praha",(IF(AND(I4256&gt;=25001,I4256&lt;=29501),"Středočeský kraj",(IF(AND(I4256&gt;=30100,I4256&lt;=34972),"Středočeský kraj",(IF(AND(I4256&gt;=35002,I4256&lt;=36271),"Karlovarský kraj",(IF(AND(I4256&gt;=37001,I4256&lt;=39201),"Jihočeský kraj",(IF(AND(I4256&gt;=39701,I4256&lt;=39901),"Jihočeský kraj",(IF(AND(I4256&gt;=39301,I4256&lt;=39601),"Kraj Vysočina",(IF(AND(I4256&gt;=58001,I4256&lt;=59501),"Kraj Vysočina",(IF(AND(I4256&gt;=67401,I4256&lt;=67602),"Kraj Vysočina",(IF(AND(I4256&gt;=40001,I4256&lt;=44101),"Ústecký kraj",(IF(AND(I4256&gt;=46001,I4256&lt;=47201),"Liberecký kraj",(IF(AND(I4256&gt;=51202,I4256&lt;=51401),"Liberecký kraj",(IF(AND(I4256&gt;=53002,I4256&lt;=53976),"Pardubický kraj",(IF(AND(I4256&gt;=56002,I4256&lt;=57201),"Pardubický kraj",(IF(AND(I4256&gt;=60200,I4256&lt;=67201),"Jihomoravský kraj",(IF(AND(I4256&gt;=67801,I4256&lt;=68501),"Jihomoravský kraj",(IF(AND(I4256&gt;=69002,I4256&lt;=69801),"Jihomoravský kraj",(IF(AND(I4256&gt;=68601,I4256&lt;=68801),"Zlínský kraj",(IF(AND(I4256&gt;=75501,I4256&lt;=76901),"Zlínský kraj",(IF(AND(I4256&gt;=70030,I4256&lt;=74901),"Moravskoslezský kraj",(IF(AND(I4256&gt;=75000,I4256&lt;=75368),"Olomoucký kraj",(IF(AND(I4256&gt;=77200,I4256&lt;=79862),"Olomoucký kraj",(IF(AND(I4256&gt;=50011,I4256&lt;=50301),"Královéhradecký kraj",(IF(AND(I4256&gt;=54301,I4256&lt;=54303),"Královéhradecký kraj","0")))))))))))))))))))))))))))))))))))))))))))))))</f>
        <v>Moravskoslezský kraj</v>
      </c>
      <c r="AB4256" t="s">
        <v>998</v>
      </c>
      <c r="AD4256" t="s">
        <v>998</v>
      </c>
      <c r="AE4256" t="s">
        <v>998</v>
      </c>
      <c r="AF4256" t="s">
        <v>998</v>
      </c>
      <c r="AG4256" s="107">
        <v>0</v>
      </c>
      <c r="AH4256" s="107">
        <v>0</v>
      </c>
      <c r="AI4256" s="107">
        <v>0</v>
      </c>
      <c r="AJ4256" t="s">
        <v>1012</v>
      </c>
    </row>
    <row r="4257" spans="1:37" x14ac:dyDescent="0.45">
      <c r="A4257" t="s">
        <v>1129</v>
      </c>
      <c r="B4257" t="s">
        <v>8978</v>
      </c>
      <c r="C4257" t="s">
        <v>990</v>
      </c>
      <c r="D4257" t="s">
        <v>8979</v>
      </c>
      <c r="E4257" t="s">
        <v>992</v>
      </c>
      <c r="F4257" t="s">
        <v>4221</v>
      </c>
      <c r="G4257">
        <v>2619</v>
      </c>
      <c r="H4257" t="s">
        <v>1137</v>
      </c>
      <c r="I4257">
        <v>70030</v>
      </c>
      <c r="J4257">
        <v>605490998</v>
      </c>
      <c r="K4257" t="s">
        <v>8980</v>
      </c>
      <c r="L4257" s="106">
        <v>27494</v>
      </c>
      <c r="M4257">
        <v>14708540</v>
      </c>
      <c r="N4257" t="s">
        <v>996</v>
      </c>
      <c r="O4257" t="s">
        <v>12</v>
      </c>
      <c r="P4257" t="s">
        <v>997</v>
      </c>
      <c r="R4257" s="109" t="str">
        <f>IF(OR(P4257="SB",Q4257="SB"),"SB",0)</f>
        <v>SB</v>
      </c>
      <c r="T4257" s="110" t="s">
        <v>998</v>
      </c>
      <c r="V4257" s="113" t="str">
        <f>IF(AND(I4257&gt;=10000,I4257&lt;=19900),"Praha",(IF(AND(I4257&gt;=25001,I4257&lt;=29501),"Středočeský kraj",(IF(AND(I4257&gt;=30100,I4257&lt;=34972),"Středočeský kraj",(IF(AND(I4257&gt;=35002,I4257&lt;=36271),"Karlovarský kraj",(IF(AND(I4257&gt;=37001,I4257&lt;=39201),"Jihočeský kraj",(IF(AND(I4257&gt;=39701,I4257&lt;=39901),"Jihočeský kraj",(IF(AND(I4257&gt;=39301,I4257&lt;=39601),"Kraj Vysočina",(IF(AND(I4257&gt;=58001,I4257&lt;=59501),"Kraj Vysočina",(IF(AND(I4257&gt;=67401,I4257&lt;=67602),"Kraj Vysočina",(IF(AND(I4257&gt;=40001,I4257&lt;=44101),"Ústecký kraj",(IF(AND(I4257&gt;=46001,I4257&lt;=47201),"Liberecký kraj",(IF(AND(I4257&gt;=51202,I4257&lt;=51401),"Liberecký kraj",(IF(AND(I4257&gt;=53002,I4257&lt;=53976),"Pardubický kraj",(IF(AND(I4257&gt;=56002,I4257&lt;=57201),"Pardubický kraj",(IF(AND(I4257&gt;=60200,I4257&lt;=67201),"Jihomoravský kraj",(IF(AND(I4257&gt;=67801,I4257&lt;=68501),"Jihomoravský kraj",(IF(AND(I4257&gt;=69002,I4257&lt;=69801),"Jihomoravský kraj",(IF(AND(I4257&gt;=68601,I4257&lt;=68801),"Zlínský kraj",(IF(AND(I4257&gt;=75501,I4257&lt;=76901),"Zlínský kraj",(IF(AND(I4257&gt;=70030,I4257&lt;=74901),"Moravskoslezský kraj",(IF(AND(I4257&gt;=75000,I4257&lt;=75368),"Olomoucký kraj",(IF(AND(I4257&gt;=77200,I4257&lt;=79862),"Olomoucký kraj",(IF(AND(I4257&gt;=50011,I4257&lt;=50301),"Královéhradecký kraj",(IF(AND(I4257&gt;=54301,I4257&lt;=54303),"Královéhradecký kraj","0")))))))))))))))))))))))))))))))))))))))))))))))</f>
        <v>Moravskoslezský kraj</v>
      </c>
      <c r="AB4257" t="s">
        <v>998</v>
      </c>
      <c r="AD4257" t="s">
        <v>998</v>
      </c>
      <c r="AE4257" t="s">
        <v>998</v>
      </c>
      <c r="AF4257" t="s">
        <v>998</v>
      </c>
      <c r="AG4257" s="107">
        <v>0</v>
      </c>
      <c r="AH4257" s="107">
        <v>0</v>
      </c>
      <c r="AI4257" s="107">
        <v>0</v>
      </c>
      <c r="AJ4257" t="s">
        <v>1012</v>
      </c>
    </row>
    <row r="4258" spans="1:37" x14ac:dyDescent="0.45">
      <c r="A4258" t="s">
        <v>1037</v>
      </c>
      <c r="B4258" t="s">
        <v>9056</v>
      </c>
      <c r="C4258" t="s">
        <v>990</v>
      </c>
      <c r="D4258" t="s">
        <v>9057</v>
      </c>
      <c r="E4258" t="s">
        <v>992</v>
      </c>
      <c r="F4258" t="s">
        <v>9058</v>
      </c>
      <c r="G4258">
        <v>209</v>
      </c>
      <c r="H4258" t="s">
        <v>1137</v>
      </c>
      <c r="I4258">
        <v>70030</v>
      </c>
      <c r="K4258" t="s">
        <v>9059</v>
      </c>
      <c r="L4258" s="106">
        <v>38568</v>
      </c>
      <c r="M4258">
        <v>14707328</v>
      </c>
      <c r="N4258" t="s">
        <v>996</v>
      </c>
      <c r="O4258" t="s">
        <v>12</v>
      </c>
      <c r="P4258" t="s">
        <v>997</v>
      </c>
      <c r="R4258" s="109" t="str">
        <f>IF(OR(P4258="SB",Q4258="SB"),"SB",0)</f>
        <v>SB</v>
      </c>
      <c r="T4258" s="110" t="s">
        <v>998</v>
      </c>
      <c r="V4258" s="113" t="str">
        <f>IF(AND(I4258&gt;=10000,I4258&lt;=19900),"Praha",(IF(AND(I4258&gt;=25001,I4258&lt;=29501),"Středočeský kraj",(IF(AND(I4258&gt;=30100,I4258&lt;=34972),"Středočeský kraj",(IF(AND(I4258&gt;=35002,I4258&lt;=36271),"Karlovarský kraj",(IF(AND(I4258&gt;=37001,I4258&lt;=39201),"Jihočeský kraj",(IF(AND(I4258&gt;=39701,I4258&lt;=39901),"Jihočeský kraj",(IF(AND(I4258&gt;=39301,I4258&lt;=39601),"Kraj Vysočina",(IF(AND(I4258&gt;=58001,I4258&lt;=59501),"Kraj Vysočina",(IF(AND(I4258&gt;=67401,I4258&lt;=67602),"Kraj Vysočina",(IF(AND(I4258&gt;=40001,I4258&lt;=44101),"Ústecký kraj",(IF(AND(I4258&gt;=46001,I4258&lt;=47201),"Liberecký kraj",(IF(AND(I4258&gt;=51202,I4258&lt;=51401),"Liberecký kraj",(IF(AND(I4258&gt;=53002,I4258&lt;=53976),"Pardubický kraj",(IF(AND(I4258&gt;=56002,I4258&lt;=57201),"Pardubický kraj",(IF(AND(I4258&gt;=60200,I4258&lt;=67201),"Jihomoravský kraj",(IF(AND(I4258&gt;=67801,I4258&lt;=68501),"Jihomoravský kraj",(IF(AND(I4258&gt;=69002,I4258&lt;=69801),"Jihomoravský kraj",(IF(AND(I4258&gt;=68601,I4258&lt;=68801),"Zlínský kraj",(IF(AND(I4258&gt;=75501,I4258&lt;=76901),"Zlínský kraj",(IF(AND(I4258&gt;=70030,I4258&lt;=74901),"Moravskoslezský kraj",(IF(AND(I4258&gt;=75000,I4258&lt;=75368),"Olomoucký kraj",(IF(AND(I4258&gt;=77200,I4258&lt;=79862),"Olomoucký kraj",(IF(AND(I4258&gt;=50011,I4258&lt;=50301),"Královéhradecký kraj",(IF(AND(I4258&gt;=54301,I4258&lt;=54303),"Královéhradecký kraj","0")))))))))))))))))))))))))))))))))))))))))))))))</f>
        <v>Moravskoslezský kraj</v>
      </c>
      <c r="AB4258" t="s">
        <v>998</v>
      </c>
      <c r="AD4258" t="s">
        <v>998</v>
      </c>
      <c r="AE4258" t="s">
        <v>998</v>
      </c>
      <c r="AF4258" t="s">
        <v>998</v>
      </c>
      <c r="AG4258" s="107">
        <v>300</v>
      </c>
      <c r="AH4258" s="107">
        <v>0</v>
      </c>
      <c r="AI4258" s="107">
        <v>0</v>
      </c>
      <c r="AJ4258" t="s">
        <v>999</v>
      </c>
      <c r="AK4258" s="106">
        <v>44924</v>
      </c>
    </row>
    <row r="4259" spans="1:37" x14ac:dyDescent="0.45">
      <c r="A4259" t="s">
        <v>1007</v>
      </c>
      <c r="B4259" t="s">
        <v>9076</v>
      </c>
      <c r="C4259" t="s">
        <v>990</v>
      </c>
      <c r="D4259" t="s">
        <v>9077</v>
      </c>
      <c r="E4259" t="s">
        <v>992</v>
      </c>
      <c r="F4259" t="s">
        <v>9078</v>
      </c>
      <c r="G4259">
        <v>1476</v>
      </c>
      <c r="H4259" t="s">
        <v>1137</v>
      </c>
      <c r="I4259">
        <v>70030</v>
      </c>
      <c r="J4259">
        <v>725538155</v>
      </c>
      <c r="K4259" t="s">
        <v>9079</v>
      </c>
      <c r="L4259" s="106">
        <v>36528</v>
      </c>
      <c r="M4259">
        <v>14712176</v>
      </c>
      <c r="N4259" t="s">
        <v>996</v>
      </c>
      <c r="O4259" t="s">
        <v>12</v>
      </c>
      <c r="P4259" t="s">
        <v>997</v>
      </c>
      <c r="R4259" s="109" t="str">
        <f>IF(OR(P4259="SB",Q4259="SB"),"SB",0)</f>
        <v>SB</v>
      </c>
      <c r="T4259" s="110" t="s">
        <v>998</v>
      </c>
      <c r="V4259" s="113" t="str">
        <f>IF(AND(I4259&gt;=10000,I4259&lt;=19900),"Praha",(IF(AND(I4259&gt;=25001,I4259&lt;=29501),"Středočeský kraj",(IF(AND(I4259&gt;=30100,I4259&lt;=34972),"Středočeský kraj",(IF(AND(I4259&gt;=35002,I4259&lt;=36271),"Karlovarský kraj",(IF(AND(I4259&gt;=37001,I4259&lt;=39201),"Jihočeský kraj",(IF(AND(I4259&gt;=39701,I4259&lt;=39901),"Jihočeský kraj",(IF(AND(I4259&gt;=39301,I4259&lt;=39601),"Kraj Vysočina",(IF(AND(I4259&gt;=58001,I4259&lt;=59501),"Kraj Vysočina",(IF(AND(I4259&gt;=67401,I4259&lt;=67602),"Kraj Vysočina",(IF(AND(I4259&gt;=40001,I4259&lt;=44101),"Ústecký kraj",(IF(AND(I4259&gt;=46001,I4259&lt;=47201),"Liberecký kraj",(IF(AND(I4259&gt;=51202,I4259&lt;=51401),"Liberecký kraj",(IF(AND(I4259&gt;=53002,I4259&lt;=53976),"Pardubický kraj",(IF(AND(I4259&gt;=56002,I4259&lt;=57201),"Pardubický kraj",(IF(AND(I4259&gt;=60200,I4259&lt;=67201),"Jihomoravský kraj",(IF(AND(I4259&gt;=67801,I4259&lt;=68501),"Jihomoravský kraj",(IF(AND(I4259&gt;=69002,I4259&lt;=69801),"Jihomoravský kraj",(IF(AND(I4259&gt;=68601,I4259&lt;=68801),"Zlínský kraj",(IF(AND(I4259&gt;=75501,I4259&lt;=76901),"Zlínský kraj",(IF(AND(I4259&gt;=70030,I4259&lt;=74901),"Moravskoslezský kraj",(IF(AND(I4259&gt;=75000,I4259&lt;=75368),"Olomoucký kraj",(IF(AND(I4259&gt;=77200,I4259&lt;=79862),"Olomoucký kraj",(IF(AND(I4259&gt;=50011,I4259&lt;=50301),"Královéhradecký kraj",(IF(AND(I4259&gt;=54301,I4259&lt;=54303),"Královéhradecký kraj","0")))))))))))))))))))))))))))))))))))))))))))))))</f>
        <v>Moravskoslezský kraj</v>
      </c>
      <c r="AB4259" t="s">
        <v>998</v>
      </c>
      <c r="AD4259" t="s">
        <v>998</v>
      </c>
      <c r="AE4259" t="s">
        <v>998</v>
      </c>
      <c r="AF4259" t="s">
        <v>998</v>
      </c>
      <c r="AG4259" s="107">
        <v>300</v>
      </c>
      <c r="AH4259" s="107">
        <v>0</v>
      </c>
      <c r="AI4259" s="107">
        <v>0</v>
      </c>
      <c r="AJ4259" t="s">
        <v>999</v>
      </c>
      <c r="AK4259" s="106">
        <v>44924</v>
      </c>
    </row>
    <row r="4260" spans="1:37" x14ac:dyDescent="0.45">
      <c r="A4260" t="s">
        <v>1128</v>
      </c>
      <c r="B4260" t="s">
        <v>9120</v>
      </c>
      <c r="C4260" t="s">
        <v>990</v>
      </c>
      <c r="D4260" t="s">
        <v>9121</v>
      </c>
      <c r="E4260" t="s">
        <v>992</v>
      </c>
      <c r="F4260" t="s">
        <v>3275</v>
      </c>
      <c r="G4260">
        <v>7</v>
      </c>
      <c r="H4260" t="s">
        <v>1137</v>
      </c>
      <c r="I4260">
        <v>70030</v>
      </c>
      <c r="J4260">
        <v>732761477</v>
      </c>
      <c r="K4260" t="s">
        <v>9122</v>
      </c>
      <c r="L4260" s="106">
        <v>34019</v>
      </c>
      <c r="M4260">
        <v>14706621</v>
      </c>
      <c r="N4260" t="s">
        <v>996</v>
      </c>
      <c r="O4260" t="s">
        <v>12</v>
      </c>
      <c r="P4260" t="s">
        <v>997</v>
      </c>
      <c r="R4260" s="109" t="str">
        <f>IF(OR(P4260="SB",Q4260="SB"),"SB",0)</f>
        <v>SB</v>
      </c>
      <c r="T4260" s="110" t="s">
        <v>998</v>
      </c>
      <c r="V4260" s="113" t="str">
        <f>IF(AND(I4260&gt;=10000,I4260&lt;=19900),"Praha",(IF(AND(I4260&gt;=25001,I4260&lt;=29501),"Středočeský kraj",(IF(AND(I4260&gt;=30100,I4260&lt;=34972),"Středočeský kraj",(IF(AND(I4260&gt;=35002,I4260&lt;=36271),"Karlovarský kraj",(IF(AND(I4260&gt;=37001,I4260&lt;=39201),"Jihočeský kraj",(IF(AND(I4260&gt;=39701,I4260&lt;=39901),"Jihočeský kraj",(IF(AND(I4260&gt;=39301,I4260&lt;=39601),"Kraj Vysočina",(IF(AND(I4260&gt;=58001,I4260&lt;=59501),"Kraj Vysočina",(IF(AND(I4260&gt;=67401,I4260&lt;=67602),"Kraj Vysočina",(IF(AND(I4260&gt;=40001,I4260&lt;=44101),"Ústecký kraj",(IF(AND(I4260&gt;=46001,I4260&lt;=47201),"Liberecký kraj",(IF(AND(I4260&gt;=51202,I4260&lt;=51401),"Liberecký kraj",(IF(AND(I4260&gt;=53002,I4260&lt;=53976),"Pardubický kraj",(IF(AND(I4260&gt;=56002,I4260&lt;=57201),"Pardubický kraj",(IF(AND(I4260&gt;=60200,I4260&lt;=67201),"Jihomoravský kraj",(IF(AND(I4260&gt;=67801,I4260&lt;=68501),"Jihomoravský kraj",(IF(AND(I4260&gt;=69002,I4260&lt;=69801),"Jihomoravský kraj",(IF(AND(I4260&gt;=68601,I4260&lt;=68801),"Zlínský kraj",(IF(AND(I4260&gt;=75501,I4260&lt;=76901),"Zlínský kraj",(IF(AND(I4260&gt;=70030,I4260&lt;=74901),"Moravskoslezský kraj",(IF(AND(I4260&gt;=75000,I4260&lt;=75368),"Olomoucký kraj",(IF(AND(I4260&gt;=77200,I4260&lt;=79862),"Olomoucký kraj",(IF(AND(I4260&gt;=50011,I4260&lt;=50301),"Královéhradecký kraj",(IF(AND(I4260&gt;=54301,I4260&lt;=54303),"Královéhradecký kraj","0")))))))))))))))))))))))))))))))))))))))))))))))</f>
        <v>Moravskoslezský kraj</v>
      </c>
      <c r="AB4260" t="s">
        <v>998</v>
      </c>
      <c r="AD4260" t="s">
        <v>998</v>
      </c>
      <c r="AE4260" t="s">
        <v>998</v>
      </c>
      <c r="AF4260" t="s">
        <v>998</v>
      </c>
      <c r="AG4260" s="107">
        <v>0</v>
      </c>
      <c r="AH4260" s="107">
        <v>0</v>
      </c>
      <c r="AI4260" s="107">
        <v>0</v>
      </c>
      <c r="AJ4260" t="s">
        <v>1012</v>
      </c>
    </row>
    <row r="4261" spans="1:37" x14ac:dyDescent="0.45">
      <c r="A4261" t="s">
        <v>1087</v>
      </c>
      <c r="B4261" t="s">
        <v>9231</v>
      </c>
      <c r="C4261" t="s">
        <v>990</v>
      </c>
      <c r="D4261" t="s">
        <v>9234</v>
      </c>
      <c r="E4261" t="s">
        <v>992</v>
      </c>
      <c r="F4261" t="s">
        <v>9235</v>
      </c>
      <c r="G4261">
        <v>61</v>
      </c>
      <c r="H4261" t="s">
        <v>9236</v>
      </c>
      <c r="I4261">
        <v>70030</v>
      </c>
      <c r="J4261">
        <v>604938227</v>
      </c>
      <c r="K4261" t="s">
        <v>9237</v>
      </c>
      <c r="L4261" s="106">
        <v>38391</v>
      </c>
      <c r="M4261">
        <v>14708742</v>
      </c>
      <c r="N4261" t="s">
        <v>996</v>
      </c>
      <c r="O4261" t="s">
        <v>12</v>
      </c>
      <c r="P4261" t="s">
        <v>997</v>
      </c>
      <c r="R4261" s="109" t="str">
        <f>IF(OR(P4261="SB",Q4261="SB"),"SB",0)</f>
        <v>SB</v>
      </c>
      <c r="T4261" s="110" t="s">
        <v>998</v>
      </c>
      <c r="V4261" s="113" t="str">
        <f>IF(AND(I4261&gt;=10000,I4261&lt;=19900),"Praha",(IF(AND(I4261&gt;=25001,I4261&lt;=29501),"Středočeský kraj",(IF(AND(I4261&gt;=30100,I4261&lt;=34972),"Středočeský kraj",(IF(AND(I4261&gt;=35002,I4261&lt;=36271),"Karlovarský kraj",(IF(AND(I4261&gt;=37001,I4261&lt;=39201),"Jihočeský kraj",(IF(AND(I4261&gt;=39701,I4261&lt;=39901),"Jihočeský kraj",(IF(AND(I4261&gt;=39301,I4261&lt;=39601),"Kraj Vysočina",(IF(AND(I4261&gt;=58001,I4261&lt;=59501),"Kraj Vysočina",(IF(AND(I4261&gt;=67401,I4261&lt;=67602),"Kraj Vysočina",(IF(AND(I4261&gt;=40001,I4261&lt;=44101),"Ústecký kraj",(IF(AND(I4261&gt;=46001,I4261&lt;=47201),"Liberecký kraj",(IF(AND(I4261&gt;=51202,I4261&lt;=51401),"Liberecký kraj",(IF(AND(I4261&gt;=53002,I4261&lt;=53976),"Pardubický kraj",(IF(AND(I4261&gt;=56002,I4261&lt;=57201),"Pardubický kraj",(IF(AND(I4261&gt;=60200,I4261&lt;=67201),"Jihomoravský kraj",(IF(AND(I4261&gt;=67801,I4261&lt;=68501),"Jihomoravský kraj",(IF(AND(I4261&gt;=69002,I4261&lt;=69801),"Jihomoravský kraj",(IF(AND(I4261&gt;=68601,I4261&lt;=68801),"Zlínský kraj",(IF(AND(I4261&gt;=75501,I4261&lt;=76901),"Zlínský kraj",(IF(AND(I4261&gt;=70030,I4261&lt;=74901),"Moravskoslezský kraj",(IF(AND(I4261&gt;=75000,I4261&lt;=75368),"Olomoucký kraj",(IF(AND(I4261&gt;=77200,I4261&lt;=79862),"Olomoucký kraj",(IF(AND(I4261&gt;=50011,I4261&lt;=50301),"Královéhradecký kraj",(IF(AND(I4261&gt;=54301,I4261&lt;=54303),"Královéhradecký kraj","0")))))))))))))))))))))))))))))))))))))))))))))))</f>
        <v>Moravskoslezský kraj</v>
      </c>
      <c r="AB4261" t="s">
        <v>998</v>
      </c>
      <c r="AD4261" t="s">
        <v>998</v>
      </c>
      <c r="AE4261" t="s">
        <v>998</v>
      </c>
      <c r="AF4261" t="s">
        <v>998</v>
      </c>
      <c r="AG4261" s="107">
        <v>300</v>
      </c>
      <c r="AH4261" s="107">
        <v>0</v>
      </c>
      <c r="AI4261" s="107">
        <v>0</v>
      </c>
      <c r="AJ4261" t="s">
        <v>999</v>
      </c>
      <c r="AK4261" s="106">
        <v>44924</v>
      </c>
    </row>
    <row r="4262" spans="1:37" x14ac:dyDescent="0.45">
      <c r="A4262" t="s">
        <v>1169</v>
      </c>
      <c r="B4262" t="s">
        <v>9639</v>
      </c>
      <c r="C4262" t="s">
        <v>990</v>
      </c>
      <c r="D4262" t="s">
        <v>9640</v>
      </c>
      <c r="E4262" t="s">
        <v>992</v>
      </c>
      <c r="F4262" t="s">
        <v>9641</v>
      </c>
      <c r="G4262">
        <v>767</v>
      </c>
      <c r="H4262" t="s">
        <v>1137</v>
      </c>
      <c r="I4262">
        <v>70030</v>
      </c>
      <c r="J4262">
        <v>732588597</v>
      </c>
      <c r="K4262" t="s">
        <v>9642</v>
      </c>
      <c r="L4262" s="106">
        <v>39213</v>
      </c>
      <c r="M4262">
        <v>14699749</v>
      </c>
      <c r="N4262" t="s">
        <v>996</v>
      </c>
      <c r="O4262" t="s">
        <v>12</v>
      </c>
      <c r="P4262" t="s">
        <v>997</v>
      </c>
      <c r="R4262" s="109" t="str">
        <f>IF(OR(P4262="SB",Q4262="SB"),"SB",0)</f>
        <v>SB</v>
      </c>
      <c r="T4262" s="110" t="s">
        <v>998</v>
      </c>
      <c r="V4262" s="113" t="str">
        <f>IF(AND(I4262&gt;=10000,I4262&lt;=19900),"Praha",(IF(AND(I4262&gt;=25001,I4262&lt;=29501),"Středočeský kraj",(IF(AND(I4262&gt;=30100,I4262&lt;=34972),"Středočeský kraj",(IF(AND(I4262&gt;=35002,I4262&lt;=36271),"Karlovarský kraj",(IF(AND(I4262&gt;=37001,I4262&lt;=39201),"Jihočeský kraj",(IF(AND(I4262&gt;=39701,I4262&lt;=39901),"Jihočeský kraj",(IF(AND(I4262&gt;=39301,I4262&lt;=39601),"Kraj Vysočina",(IF(AND(I4262&gt;=58001,I4262&lt;=59501),"Kraj Vysočina",(IF(AND(I4262&gt;=67401,I4262&lt;=67602),"Kraj Vysočina",(IF(AND(I4262&gt;=40001,I4262&lt;=44101),"Ústecký kraj",(IF(AND(I4262&gt;=46001,I4262&lt;=47201),"Liberecký kraj",(IF(AND(I4262&gt;=51202,I4262&lt;=51401),"Liberecký kraj",(IF(AND(I4262&gt;=53002,I4262&lt;=53976),"Pardubický kraj",(IF(AND(I4262&gt;=56002,I4262&lt;=57201),"Pardubický kraj",(IF(AND(I4262&gt;=60200,I4262&lt;=67201),"Jihomoravský kraj",(IF(AND(I4262&gt;=67801,I4262&lt;=68501),"Jihomoravský kraj",(IF(AND(I4262&gt;=69002,I4262&lt;=69801),"Jihomoravský kraj",(IF(AND(I4262&gt;=68601,I4262&lt;=68801),"Zlínský kraj",(IF(AND(I4262&gt;=75501,I4262&lt;=76901),"Zlínský kraj",(IF(AND(I4262&gt;=70030,I4262&lt;=74901),"Moravskoslezský kraj",(IF(AND(I4262&gt;=75000,I4262&lt;=75368),"Olomoucký kraj",(IF(AND(I4262&gt;=77200,I4262&lt;=79862),"Olomoucký kraj",(IF(AND(I4262&gt;=50011,I4262&lt;=50301),"Královéhradecký kraj",(IF(AND(I4262&gt;=54301,I4262&lt;=54303),"Královéhradecký kraj","0")))))))))))))))))))))))))))))))))))))))))))))))</f>
        <v>Moravskoslezský kraj</v>
      </c>
      <c r="AB4262" t="s">
        <v>998</v>
      </c>
      <c r="AD4262" t="s">
        <v>998</v>
      </c>
      <c r="AE4262" t="s">
        <v>998</v>
      </c>
      <c r="AF4262" t="s">
        <v>998</v>
      </c>
      <c r="AG4262" s="107">
        <v>300</v>
      </c>
      <c r="AH4262" s="107">
        <v>0</v>
      </c>
      <c r="AI4262" s="107">
        <v>0</v>
      </c>
      <c r="AJ4262" t="s">
        <v>999</v>
      </c>
      <c r="AK4262" s="106">
        <v>44923</v>
      </c>
    </row>
    <row r="4263" spans="1:37" x14ac:dyDescent="0.45">
      <c r="A4263" t="s">
        <v>1421</v>
      </c>
      <c r="B4263" t="s">
        <v>9646</v>
      </c>
      <c r="C4263" t="s">
        <v>1002</v>
      </c>
      <c r="D4263" t="s">
        <v>9647</v>
      </c>
      <c r="E4263" t="s">
        <v>992</v>
      </c>
      <c r="F4263" t="s">
        <v>9648</v>
      </c>
      <c r="G4263">
        <v>19</v>
      </c>
      <c r="H4263" t="s">
        <v>1137</v>
      </c>
      <c r="I4263">
        <v>70030</v>
      </c>
      <c r="K4263" t="s">
        <v>9649</v>
      </c>
      <c r="L4263" s="106">
        <v>35724</v>
      </c>
      <c r="M4263">
        <v>14630637</v>
      </c>
      <c r="N4263" t="s">
        <v>996</v>
      </c>
      <c r="O4263" t="s">
        <v>12</v>
      </c>
      <c r="P4263" t="s">
        <v>997</v>
      </c>
      <c r="R4263" s="109" t="str">
        <f>IF(OR(P4263="SB",Q4263="SB"),"SB",0)</f>
        <v>SB</v>
      </c>
      <c r="T4263" s="110" t="s">
        <v>998</v>
      </c>
      <c r="V4263" s="113" t="str">
        <f>IF(AND(I4263&gt;=10000,I4263&lt;=19900),"Praha",(IF(AND(I4263&gt;=25001,I4263&lt;=29501),"Středočeský kraj",(IF(AND(I4263&gt;=30100,I4263&lt;=34972),"Středočeský kraj",(IF(AND(I4263&gt;=35002,I4263&lt;=36271),"Karlovarský kraj",(IF(AND(I4263&gt;=37001,I4263&lt;=39201),"Jihočeský kraj",(IF(AND(I4263&gt;=39701,I4263&lt;=39901),"Jihočeský kraj",(IF(AND(I4263&gt;=39301,I4263&lt;=39601),"Kraj Vysočina",(IF(AND(I4263&gt;=58001,I4263&lt;=59501),"Kraj Vysočina",(IF(AND(I4263&gt;=67401,I4263&lt;=67602),"Kraj Vysočina",(IF(AND(I4263&gt;=40001,I4263&lt;=44101),"Ústecký kraj",(IF(AND(I4263&gt;=46001,I4263&lt;=47201),"Liberecký kraj",(IF(AND(I4263&gt;=51202,I4263&lt;=51401),"Liberecký kraj",(IF(AND(I4263&gt;=53002,I4263&lt;=53976),"Pardubický kraj",(IF(AND(I4263&gt;=56002,I4263&lt;=57201),"Pardubický kraj",(IF(AND(I4263&gt;=60200,I4263&lt;=67201),"Jihomoravský kraj",(IF(AND(I4263&gt;=67801,I4263&lt;=68501),"Jihomoravský kraj",(IF(AND(I4263&gt;=69002,I4263&lt;=69801),"Jihomoravský kraj",(IF(AND(I4263&gt;=68601,I4263&lt;=68801),"Zlínský kraj",(IF(AND(I4263&gt;=75501,I4263&lt;=76901),"Zlínský kraj",(IF(AND(I4263&gt;=70030,I4263&lt;=74901),"Moravskoslezský kraj",(IF(AND(I4263&gt;=75000,I4263&lt;=75368),"Olomoucký kraj",(IF(AND(I4263&gt;=77200,I4263&lt;=79862),"Olomoucký kraj",(IF(AND(I4263&gt;=50011,I4263&lt;=50301),"Královéhradecký kraj",(IF(AND(I4263&gt;=54301,I4263&lt;=54303),"Královéhradecký kraj","0")))))))))))))))))))))))))))))))))))))))))))))))</f>
        <v>Moravskoslezský kraj</v>
      </c>
      <c r="AB4263" t="s">
        <v>998</v>
      </c>
      <c r="AD4263" t="s">
        <v>998</v>
      </c>
      <c r="AE4263" t="s">
        <v>998</v>
      </c>
      <c r="AF4263" t="s">
        <v>998</v>
      </c>
      <c r="AG4263" s="107">
        <v>300</v>
      </c>
      <c r="AH4263" s="107">
        <v>0</v>
      </c>
      <c r="AI4263" s="107">
        <v>0</v>
      </c>
      <c r="AJ4263" t="s">
        <v>999</v>
      </c>
      <c r="AK4263" s="106">
        <v>44924</v>
      </c>
    </row>
    <row r="4264" spans="1:37" x14ac:dyDescent="0.45">
      <c r="A4264" t="s">
        <v>1479</v>
      </c>
      <c r="B4264" t="s">
        <v>10096</v>
      </c>
      <c r="C4264" t="s">
        <v>990</v>
      </c>
      <c r="D4264" t="s">
        <v>10097</v>
      </c>
      <c r="E4264" t="s">
        <v>992</v>
      </c>
      <c r="F4264" t="s">
        <v>10098</v>
      </c>
      <c r="G4264">
        <v>887</v>
      </c>
      <c r="H4264" t="s">
        <v>1137</v>
      </c>
      <c r="I4264">
        <v>70030</v>
      </c>
      <c r="J4264">
        <v>730625478</v>
      </c>
      <c r="K4264" t="s">
        <v>10099</v>
      </c>
      <c r="L4264" s="106">
        <v>39998</v>
      </c>
      <c r="M4264">
        <v>14710358</v>
      </c>
      <c r="N4264" t="s">
        <v>996</v>
      </c>
      <c r="O4264" t="s">
        <v>12</v>
      </c>
      <c r="P4264" t="s">
        <v>997</v>
      </c>
      <c r="R4264" s="109" t="str">
        <f>IF(OR(P4264="SB",Q4264="SB"),"SB",0)</f>
        <v>SB</v>
      </c>
      <c r="T4264" s="110" t="s">
        <v>998</v>
      </c>
      <c r="V4264" s="113" t="str">
        <f>IF(AND(I4264&gt;=10000,I4264&lt;=19900),"Praha",(IF(AND(I4264&gt;=25001,I4264&lt;=29501),"Středočeský kraj",(IF(AND(I4264&gt;=30100,I4264&lt;=34972),"Středočeský kraj",(IF(AND(I4264&gt;=35002,I4264&lt;=36271),"Karlovarský kraj",(IF(AND(I4264&gt;=37001,I4264&lt;=39201),"Jihočeský kraj",(IF(AND(I4264&gt;=39701,I4264&lt;=39901),"Jihočeský kraj",(IF(AND(I4264&gt;=39301,I4264&lt;=39601),"Kraj Vysočina",(IF(AND(I4264&gt;=58001,I4264&lt;=59501),"Kraj Vysočina",(IF(AND(I4264&gt;=67401,I4264&lt;=67602),"Kraj Vysočina",(IF(AND(I4264&gt;=40001,I4264&lt;=44101),"Ústecký kraj",(IF(AND(I4264&gt;=46001,I4264&lt;=47201),"Liberecký kraj",(IF(AND(I4264&gt;=51202,I4264&lt;=51401),"Liberecký kraj",(IF(AND(I4264&gt;=53002,I4264&lt;=53976),"Pardubický kraj",(IF(AND(I4264&gt;=56002,I4264&lt;=57201),"Pardubický kraj",(IF(AND(I4264&gt;=60200,I4264&lt;=67201),"Jihomoravský kraj",(IF(AND(I4264&gt;=67801,I4264&lt;=68501),"Jihomoravský kraj",(IF(AND(I4264&gt;=69002,I4264&lt;=69801),"Jihomoravský kraj",(IF(AND(I4264&gt;=68601,I4264&lt;=68801),"Zlínský kraj",(IF(AND(I4264&gt;=75501,I4264&lt;=76901),"Zlínský kraj",(IF(AND(I4264&gt;=70030,I4264&lt;=74901),"Moravskoslezský kraj",(IF(AND(I4264&gt;=75000,I4264&lt;=75368),"Olomoucký kraj",(IF(AND(I4264&gt;=77200,I4264&lt;=79862),"Olomoucký kraj",(IF(AND(I4264&gt;=50011,I4264&lt;=50301),"Královéhradecký kraj",(IF(AND(I4264&gt;=54301,I4264&lt;=54303),"Královéhradecký kraj","0")))))))))))))))))))))))))))))))))))))))))))))))</f>
        <v>Moravskoslezský kraj</v>
      </c>
      <c r="AB4264" t="s">
        <v>998</v>
      </c>
      <c r="AD4264" t="s">
        <v>998</v>
      </c>
      <c r="AE4264" t="s">
        <v>998</v>
      </c>
      <c r="AF4264" t="s">
        <v>998</v>
      </c>
      <c r="AG4264" s="107">
        <v>300</v>
      </c>
      <c r="AH4264" s="107">
        <v>0</v>
      </c>
      <c r="AI4264" s="107">
        <v>0</v>
      </c>
      <c r="AJ4264" t="s">
        <v>999</v>
      </c>
      <c r="AK4264" s="106">
        <v>44923</v>
      </c>
    </row>
    <row r="4265" spans="1:37" x14ac:dyDescent="0.45">
      <c r="A4265" t="s">
        <v>1164</v>
      </c>
      <c r="B4265" t="s">
        <v>10128</v>
      </c>
      <c r="C4265" t="s">
        <v>990</v>
      </c>
      <c r="D4265" t="s">
        <v>10134</v>
      </c>
      <c r="E4265" t="s">
        <v>992</v>
      </c>
      <c r="F4265" t="s">
        <v>3177</v>
      </c>
      <c r="G4265">
        <v>484</v>
      </c>
      <c r="H4265" t="s">
        <v>1137</v>
      </c>
      <c r="I4265">
        <v>70030</v>
      </c>
      <c r="K4265" t="s">
        <v>10135</v>
      </c>
      <c r="L4265" s="106">
        <v>35794</v>
      </c>
      <c r="M4265">
        <v>14698133</v>
      </c>
      <c r="N4265" t="s">
        <v>996</v>
      </c>
      <c r="O4265" t="s">
        <v>12</v>
      </c>
      <c r="P4265" t="s">
        <v>997</v>
      </c>
      <c r="R4265" s="109" t="str">
        <f>IF(OR(P4265="SB",Q4265="SB"),"SB",0)</f>
        <v>SB</v>
      </c>
      <c r="T4265" s="110" t="s">
        <v>998</v>
      </c>
      <c r="V4265" s="113" t="str">
        <f>IF(AND(I4265&gt;=10000,I4265&lt;=19900),"Praha",(IF(AND(I4265&gt;=25001,I4265&lt;=29501),"Středočeský kraj",(IF(AND(I4265&gt;=30100,I4265&lt;=34972),"Středočeský kraj",(IF(AND(I4265&gt;=35002,I4265&lt;=36271),"Karlovarský kraj",(IF(AND(I4265&gt;=37001,I4265&lt;=39201),"Jihočeský kraj",(IF(AND(I4265&gt;=39701,I4265&lt;=39901),"Jihočeský kraj",(IF(AND(I4265&gt;=39301,I4265&lt;=39601),"Kraj Vysočina",(IF(AND(I4265&gt;=58001,I4265&lt;=59501),"Kraj Vysočina",(IF(AND(I4265&gt;=67401,I4265&lt;=67602),"Kraj Vysočina",(IF(AND(I4265&gt;=40001,I4265&lt;=44101),"Ústecký kraj",(IF(AND(I4265&gt;=46001,I4265&lt;=47201),"Liberecký kraj",(IF(AND(I4265&gt;=51202,I4265&lt;=51401),"Liberecký kraj",(IF(AND(I4265&gt;=53002,I4265&lt;=53976),"Pardubický kraj",(IF(AND(I4265&gt;=56002,I4265&lt;=57201),"Pardubický kraj",(IF(AND(I4265&gt;=60200,I4265&lt;=67201),"Jihomoravský kraj",(IF(AND(I4265&gt;=67801,I4265&lt;=68501),"Jihomoravský kraj",(IF(AND(I4265&gt;=69002,I4265&lt;=69801),"Jihomoravský kraj",(IF(AND(I4265&gt;=68601,I4265&lt;=68801),"Zlínský kraj",(IF(AND(I4265&gt;=75501,I4265&lt;=76901),"Zlínský kraj",(IF(AND(I4265&gt;=70030,I4265&lt;=74901),"Moravskoslezský kraj",(IF(AND(I4265&gt;=75000,I4265&lt;=75368),"Olomoucký kraj",(IF(AND(I4265&gt;=77200,I4265&lt;=79862),"Olomoucký kraj",(IF(AND(I4265&gt;=50011,I4265&lt;=50301),"Královéhradecký kraj",(IF(AND(I4265&gt;=54301,I4265&lt;=54303),"Královéhradecký kraj","0")))))))))))))))))))))))))))))))))))))))))))))))</f>
        <v>Moravskoslezský kraj</v>
      </c>
      <c r="AB4265" t="s">
        <v>998</v>
      </c>
      <c r="AD4265" t="s">
        <v>998</v>
      </c>
      <c r="AE4265" t="s">
        <v>998</v>
      </c>
      <c r="AF4265" t="s">
        <v>998</v>
      </c>
      <c r="AG4265" s="107">
        <v>300</v>
      </c>
      <c r="AH4265" s="107">
        <v>0</v>
      </c>
      <c r="AI4265" s="107">
        <v>0</v>
      </c>
      <c r="AJ4265" t="s">
        <v>999</v>
      </c>
      <c r="AK4265" s="106">
        <v>44924</v>
      </c>
    </row>
    <row r="4266" spans="1:37" x14ac:dyDescent="0.45">
      <c r="A4266" t="s">
        <v>1087</v>
      </c>
      <c r="B4266" t="s">
        <v>10245</v>
      </c>
      <c r="C4266" t="s">
        <v>990</v>
      </c>
      <c r="D4266" t="s">
        <v>10254</v>
      </c>
      <c r="E4266" t="s">
        <v>992</v>
      </c>
      <c r="F4266" t="s">
        <v>10255</v>
      </c>
      <c r="G4266">
        <v>1063</v>
      </c>
      <c r="H4266" t="s">
        <v>1137</v>
      </c>
      <c r="I4266">
        <v>70030</v>
      </c>
      <c r="K4266" t="s">
        <v>10256</v>
      </c>
      <c r="L4266" s="106">
        <v>39606</v>
      </c>
      <c r="M4266">
        <v>14698032</v>
      </c>
      <c r="N4266" t="s">
        <v>996</v>
      </c>
      <c r="O4266" t="s">
        <v>12</v>
      </c>
      <c r="P4266" t="s">
        <v>997</v>
      </c>
      <c r="R4266" s="109" t="str">
        <f>IF(OR(P4266="SB",Q4266="SB"),"SB",0)</f>
        <v>SB</v>
      </c>
      <c r="T4266" s="110" t="s">
        <v>998</v>
      </c>
      <c r="V4266" s="113" t="str">
        <f>IF(AND(I4266&gt;=10000,I4266&lt;=19900),"Praha",(IF(AND(I4266&gt;=25001,I4266&lt;=29501),"Středočeský kraj",(IF(AND(I4266&gt;=30100,I4266&lt;=34972),"Středočeský kraj",(IF(AND(I4266&gt;=35002,I4266&lt;=36271),"Karlovarský kraj",(IF(AND(I4266&gt;=37001,I4266&lt;=39201),"Jihočeský kraj",(IF(AND(I4266&gt;=39701,I4266&lt;=39901),"Jihočeský kraj",(IF(AND(I4266&gt;=39301,I4266&lt;=39601),"Kraj Vysočina",(IF(AND(I4266&gt;=58001,I4266&lt;=59501),"Kraj Vysočina",(IF(AND(I4266&gt;=67401,I4266&lt;=67602),"Kraj Vysočina",(IF(AND(I4266&gt;=40001,I4266&lt;=44101),"Ústecký kraj",(IF(AND(I4266&gt;=46001,I4266&lt;=47201),"Liberecký kraj",(IF(AND(I4266&gt;=51202,I4266&lt;=51401),"Liberecký kraj",(IF(AND(I4266&gt;=53002,I4266&lt;=53976),"Pardubický kraj",(IF(AND(I4266&gt;=56002,I4266&lt;=57201),"Pardubický kraj",(IF(AND(I4266&gt;=60200,I4266&lt;=67201),"Jihomoravský kraj",(IF(AND(I4266&gt;=67801,I4266&lt;=68501),"Jihomoravský kraj",(IF(AND(I4266&gt;=69002,I4266&lt;=69801),"Jihomoravský kraj",(IF(AND(I4266&gt;=68601,I4266&lt;=68801),"Zlínský kraj",(IF(AND(I4266&gt;=75501,I4266&lt;=76901),"Zlínský kraj",(IF(AND(I4266&gt;=70030,I4266&lt;=74901),"Moravskoslezský kraj",(IF(AND(I4266&gt;=75000,I4266&lt;=75368),"Olomoucký kraj",(IF(AND(I4266&gt;=77200,I4266&lt;=79862),"Olomoucký kraj",(IF(AND(I4266&gt;=50011,I4266&lt;=50301),"Královéhradecký kraj",(IF(AND(I4266&gt;=54301,I4266&lt;=54303),"Královéhradecký kraj","0")))))))))))))))))))))))))))))))))))))))))))))))</f>
        <v>Moravskoslezský kraj</v>
      </c>
      <c r="AB4266" t="s">
        <v>998</v>
      </c>
      <c r="AD4266" t="s">
        <v>998</v>
      </c>
      <c r="AE4266" t="s">
        <v>998</v>
      </c>
      <c r="AF4266" t="s">
        <v>998</v>
      </c>
      <c r="AG4266" s="107">
        <v>300</v>
      </c>
      <c r="AH4266" s="107">
        <v>0</v>
      </c>
      <c r="AI4266" s="107">
        <v>0</v>
      </c>
      <c r="AJ4266" t="s">
        <v>999</v>
      </c>
      <c r="AK4266" s="106">
        <v>44923</v>
      </c>
    </row>
    <row r="4267" spans="1:37" x14ac:dyDescent="0.45">
      <c r="A4267" t="s">
        <v>1112</v>
      </c>
      <c r="B4267" t="s">
        <v>10390</v>
      </c>
      <c r="C4267" t="s">
        <v>990</v>
      </c>
      <c r="D4267" t="s">
        <v>10391</v>
      </c>
      <c r="E4267" t="s">
        <v>992</v>
      </c>
      <c r="F4267" t="s">
        <v>1100</v>
      </c>
      <c r="G4267">
        <v>945</v>
      </c>
      <c r="H4267" t="s">
        <v>1137</v>
      </c>
      <c r="I4267">
        <v>70030</v>
      </c>
      <c r="K4267" t="s">
        <v>10392</v>
      </c>
      <c r="L4267" s="106">
        <v>39380</v>
      </c>
      <c r="M4267">
        <v>14690756</v>
      </c>
      <c r="N4267" t="s">
        <v>996</v>
      </c>
      <c r="O4267" t="s">
        <v>12</v>
      </c>
      <c r="P4267" t="s">
        <v>997</v>
      </c>
      <c r="R4267" s="109" t="str">
        <f>IF(OR(P4267="SB",Q4267="SB"),"SB",0)</f>
        <v>SB</v>
      </c>
      <c r="T4267" s="110" t="s">
        <v>998</v>
      </c>
      <c r="V4267" s="113" t="str">
        <f>IF(AND(I4267&gt;=10000,I4267&lt;=19900),"Praha",(IF(AND(I4267&gt;=25001,I4267&lt;=29501),"Středočeský kraj",(IF(AND(I4267&gt;=30100,I4267&lt;=34972),"Středočeský kraj",(IF(AND(I4267&gt;=35002,I4267&lt;=36271),"Karlovarský kraj",(IF(AND(I4267&gt;=37001,I4267&lt;=39201),"Jihočeský kraj",(IF(AND(I4267&gt;=39701,I4267&lt;=39901),"Jihočeský kraj",(IF(AND(I4267&gt;=39301,I4267&lt;=39601),"Kraj Vysočina",(IF(AND(I4267&gt;=58001,I4267&lt;=59501),"Kraj Vysočina",(IF(AND(I4267&gt;=67401,I4267&lt;=67602),"Kraj Vysočina",(IF(AND(I4267&gt;=40001,I4267&lt;=44101),"Ústecký kraj",(IF(AND(I4267&gt;=46001,I4267&lt;=47201),"Liberecký kraj",(IF(AND(I4267&gt;=51202,I4267&lt;=51401),"Liberecký kraj",(IF(AND(I4267&gt;=53002,I4267&lt;=53976),"Pardubický kraj",(IF(AND(I4267&gt;=56002,I4267&lt;=57201),"Pardubický kraj",(IF(AND(I4267&gt;=60200,I4267&lt;=67201),"Jihomoravský kraj",(IF(AND(I4267&gt;=67801,I4267&lt;=68501),"Jihomoravský kraj",(IF(AND(I4267&gt;=69002,I4267&lt;=69801),"Jihomoravský kraj",(IF(AND(I4267&gt;=68601,I4267&lt;=68801),"Zlínský kraj",(IF(AND(I4267&gt;=75501,I4267&lt;=76901),"Zlínský kraj",(IF(AND(I4267&gt;=70030,I4267&lt;=74901),"Moravskoslezský kraj",(IF(AND(I4267&gt;=75000,I4267&lt;=75368),"Olomoucký kraj",(IF(AND(I4267&gt;=77200,I4267&lt;=79862),"Olomoucký kraj",(IF(AND(I4267&gt;=50011,I4267&lt;=50301),"Královéhradecký kraj",(IF(AND(I4267&gt;=54301,I4267&lt;=54303),"Královéhradecký kraj","0")))))))))))))))))))))))))))))))))))))))))))))))</f>
        <v>Moravskoslezský kraj</v>
      </c>
      <c r="AB4267" t="s">
        <v>998</v>
      </c>
      <c r="AD4267" t="s">
        <v>998</v>
      </c>
      <c r="AE4267" t="s">
        <v>998</v>
      </c>
      <c r="AF4267" t="s">
        <v>998</v>
      </c>
      <c r="AG4267" s="107">
        <v>300</v>
      </c>
      <c r="AH4267" s="107">
        <v>0</v>
      </c>
      <c r="AI4267" s="107">
        <v>0</v>
      </c>
      <c r="AJ4267" t="s">
        <v>999</v>
      </c>
      <c r="AK4267" s="106">
        <v>44924</v>
      </c>
    </row>
    <row r="4268" spans="1:37" x14ac:dyDescent="0.45">
      <c r="A4268" t="s">
        <v>1084</v>
      </c>
      <c r="B4268" t="s">
        <v>10390</v>
      </c>
      <c r="C4268" t="s">
        <v>990</v>
      </c>
      <c r="D4268" t="s">
        <v>10393</v>
      </c>
      <c r="E4268" t="s">
        <v>992</v>
      </c>
      <c r="F4268" t="s">
        <v>1100</v>
      </c>
      <c r="G4268">
        <v>945</v>
      </c>
      <c r="H4268" t="s">
        <v>1137</v>
      </c>
      <c r="I4268">
        <v>70030</v>
      </c>
      <c r="K4268" t="s">
        <v>10394</v>
      </c>
      <c r="L4268" s="106">
        <v>38602</v>
      </c>
      <c r="M4268">
        <v>14690655</v>
      </c>
      <c r="N4268" t="s">
        <v>996</v>
      </c>
      <c r="O4268" t="s">
        <v>12</v>
      </c>
      <c r="P4268" t="s">
        <v>997</v>
      </c>
      <c r="R4268" s="109" t="str">
        <f>IF(OR(P4268="SB",Q4268="SB"),"SB",0)</f>
        <v>SB</v>
      </c>
      <c r="T4268" s="110" t="s">
        <v>998</v>
      </c>
      <c r="V4268" s="113" t="str">
        <f>IF(AND(I4268&gt;=10000,I4268&lt;=19900),"Praha",(IF(AND(I4268&gt;=25001,I4268&lt;=29501),"Středočeský kraj",(IF(AND(I4268&gt;=30100,I4268&lt;=34972),"Středočeský kraj",(IF(AND(I4268&gt;=35002,I4268&lt;=36271),"Karlovarský kraj",(IF(AND(I4268&gt;=37001,I4268&lt;=39201),"Jihočeský kraj",(IF(AND(I4268&gt;=39701,I4268&lt;=39901),"Jihočeský kraj",(IF(AND(I4268&gt;=39301,I4268&lt;=39601),"Kraj Vysočina",(IF(AND(I4268&gt;=58001,I4268&lt;=59501),"Kraj Vysočina",(IF(AND(I4268&gt;=67401,I4268&lt;=67602),"Kraj Vysočina",(IF(AND(I4268&gt;=40001,I4268&lt;=44101),"Ústecký kraj",(IF(AND(I4268&gt;=46001,I4268&lt;=47201),"Liberecký kraj",(IF(AND(I4268&gt;=51202,I4268&lt;=51401),"Liberecký kraj",(IF(AND(I4268&gt;=53002,I4268&lt;=53976),"Pardubický kraj",(IF(AND(I4268&gt;=56002,I4268&lt;=57201),"Pardubický kraj",(IF(AND(I4268&gt;=60200,I4268&lt;=67201),"Jihomoravský kraj",(IF(AND(I4268&gt;=67801,I4268&lt;=68501),"Jihomoravský kraj",(IF(AND(I4268&gt;=69002,I4268&lt;=69801),"Jihomoravský kraj",(IF(AND(I4268&gt;=68601,I4268&lt;=68801),"Zlínský kraj",(IF(AND(I4268&gt;=75501,I4268&lt;=76901),"Zlínský kraj",(IF(AND(I4268&gt;=70030,I4268&lt;=74901),"Moravskoslezský kraj",(IF(AND(I4268&gt;=75000,I4268&lt;=75368),"Olomoucký kraj",(IF(AND(I4268&gt;=77200,I4268&lt;=79862),"Olomoucký kraj",(IF(AND(I4268&gt;=50011,I4268&lt;=50301),"Královéhradecký kraj",(IF(AND(I4268&gt;=54301,I4268&lt;=54303),"Královéhradecký kraj","0")))))))))))))))))))))))))))))))))))))))))))))))</f>
        <v>Moravskoslezský kraj</v>
      </c>
      <c r="AB4268" t="s">
        <v>998</v>
      </c>
      <c r="AD4268" t="s">
        <v>998</v>
      </c>
      <c r="AE4268" t="s">
        <v>998</v>
      </c>
      <c r="AF4268" t="s">
        <v>998</v>
      </c>
      <c r="AG4268" s="107">
        <v>300</v>
      </c>
      <c r="AH4268" s="107">
        <v>0</v>
      </c>
      <c r="AI4268" s="107">
        <v>0</v>
      </c>
      <c r="AJ4268" t="s">
        <v>999</v>
      </c>
      <c r="AK4268" s="106">
        <v>44924</v>
      </c>
    </row>
    <row r="4269" spans="1:37" x14ac:dyDescent="0.45">
      <c r="A4269" t="s">
        <v>1552</v>
      </c>
      <c r="B4269" t="s">
        <v>10473</v>
      </c>
      <c r="C4269" t="s">
        <v>990</v>
      </c>
      <c r="D4269" t="s">
        <v>10477</v>
      </c>
      <c r="E4269" t="s">
        <v>992</v>
      </c>
      <c r="F4269" t="s">
        <v>10478</v>
      </c>
      <c r="G4269">
        <v>8</v>
      </c>
      <c r="H4269" t="s">
        <v>1137</v>
      </c>
      <c r="I4269">
        <v>70030</v>
      </c>
      <c r="J4269">
        <v>602781173</v>
      </c>
      <c r="K4269" t="s">
        <v>10479</v>
      </c>
      <c r="L4269" s="106">
        <v>39934</v>
      </c>
      <c r="M4269">
        <v>14694291</v>
      </c>
      <c r="N4269" t="s">
        <v>996</v>
      </c>
      <c r="O4269" t="s">
        <v>12</v>
      </c>
      <c r="P4269" t="s">
        <v>997</v>
      </c>
      <c r="R4269" s="109" t="str">
        <f>IF(OR(P4269="SB",Q4269="SB"),"SB",0)</f>
        <v>SB</v>
      </c>
      <c r="T4269" s="110" t="s">
        <v>998</v>
      </c>
      <c r="V4269" s="113" t="str">
        <f>IF(AND(I4269&gt;=10000,I4269&lt;=19900),"Praha",(IF(AND(I4269&gt;=25001,I4269&lt;=29501),"Středočeský kraj",(IF(AND(I4269&gt;=30100,I4269&lt;=34972),"Středočeský kraj",(IF(AND(I4269&gt;=35002,I4269&lt;=36271),"Karlovarský kraj",(IF(AND(I4269&gt;=37001,I4269&lt;=39201),"Jihočeský kraj",(IF(AND(I4269&gt;=39701,I4269&lt;=39901),"Jihočeský kraj",(IF(AND(I4269&gt;=39301,I4269&lt;=39601),"Kraj Vysočina",(IF(AND(I4269&gt;=58001,I4269&lt;=59501),"Kraj Vysočina",(IF(AND(I4269&gt;=67401,I4269&lt;=67602),"Kraj Vysočina",(IF(AND(I4269&gt;=40001,I4269&lt;=44101),"Ústecký kraj",(IF(AND(I4269&gt;=46001,I4269&lt;=47201),"Liberecký kraj",(IF(AND(I4269&gt;=51202,I4269&lt;=51401),"Liberecký kraj",(IF(AND(I4269&gt;=53002,I4269&lt;=53976),"Pardubický kraj",(IF(AND(I4269&gt;=56002,I4269&lt;=57201),"Pardubický kraj",(IF(AND(I4269&gt;=60200,I4269&lt;=67201),"Jihomoravský kraj",(IF(AND(I4269&gt;=67801,I4269&lt;=68501),"Jihomoravský kraj",(IF(AND(I4269&gt;=69002,I4269&lt;=69801),"Jihomoravský kraj",(IF(AND(I4269&gt;=68601,I4269&lt;=68801),"Zlínský kraj",(IF(AND(I4269&gt;=75501,I4269&lt;=76901),"Zlínský kraj",(IF(AND(I4269&gt;=70030,I4269&lt;=74901),"Moravskoslezský kraj",(IF(AND(I4269&gt;=75000,I4269&lt;=75368),"Olomoucký kraj",(IF(AND(I4269&gt;=77200,I4269&lt;=79862),"Olomoucký kraj",(IF(AND(I4269&gt;=50011,I4269&lt;=50301),"Královéhradecký kraj",(IF(AND(I4269&gt;=54301,I4269&lt;=54303),"Královéhradecký kraj","0")))))))))))))))))))))))))))))))))))))))))))))))</f>
        <v>Moravskoslezský kraj</v>
      </c>
      <c r="AB4269" t="s">
        <v>998</v>
      </c>
      <c r="AD4269" t="s">
        <v>998</v>
      </c>
      <c r="AE4269" t="s">
        <v>998</v>
      </c>
      <c r="AF4269" t="s">
        <v>998</v>
      </c>
      <c r="AG4269" s="107">
        <v>300</v>
      </c>
      <c r="AH4269" s="107">
        <v>0</v>
      </c>
      <c r="AI4269" s="107">
        <v>0</v>
      </c>
      <c r="AJ4269" t="s">
        <v>999</v>
      </c>
      <c r="AK4269" s="106">
        <v>44923</v>
      </c>
    </row>
    <row r="4270" spans="1:37" x14ac:dyDescent="0.45">
      <c r="A4270" t="s">
        <v>3398</v>
      </c>
      <c r="B4270" t="s">
        <v>10506</v>
      </c>
      <c r="C4270" t="s">
        <v>1002</v>
      </c>
      <c r="D4270" t="s">
        <v>10507</v>
      </c>
      <c r="E4270" t="s">
        <v>992</v>
      </c>
      <c r="F4270" t="s">
        <v>1100</v>
      </c>
      <c r="G4270">
        <v>181</v>
      </c>
      <c r="H4270" t="s">
        <v>1137</v>
      </c>
      <c r="I4270">
        <v>70030</v>
      </c>
      <c r="J4270">
        <v>725634029</v>
      </c>
      <c r="K4270" t="s">
        <v>10508</v>
      </c>
      <c r="L4270" s="106">
        <v>38356</v>
      </c>
      <c r="M4270">
        <v>14690958</v>
      </c>
      <c r="N4270" t="s">
        <v>996</v>
      </c>
      <c r="O4270" t="s">
        <v>12</v>
      </c>
      <c r="P4270" t="s">
        <v>997</v>
      </c>
      <c r="R4270" s="109" t="str">
        <f>IF(OR(P4270="SB",Q4270="SB"),"SB",0)</f>
        <v>SB</v>
      </c>
      <c r="T4270" s="110" t="s">
        <v>998</v>
      </c>
      <c r="V4270" s="113" t="str">
        <f>IF(AND(I4270&gt;=10000,I4270&lt;=19900),"Praha",(IF(AND(I4270&gt;=25001,I4270&lt;=29501),"Středočeský kraj",(IF(AND(I4270&gt;=30100,I4270&lt;=34972),"Středočeský kraj",(IF(AND(I4270&gt;=35002,I4270&lt;=36271),"Karlovarský kraj",(IF(AND(I4270&gt;=37001,I4270&lt;=39201),"Jihočeský kraj",(IF(AND(I4270&gt;=39701,I4270&lt;=39901),"Jihočeský kraj",(IF(AND(I4270&gt;=39301,I4270&lt;=39601),"Kraj Vysočina",(IF(AND(I4270&gt;=58001,I4270&lt;=59501),"Kraj Vysočina",(IF(AND(I4270&gt;=67401,I4270&lt;=67602),"Kraj Vysočina",(IF(AND(I4270&gt;=40001,I4270&lt;=44101),"Ústecký kraj",(IF(AND(I4270&gt;=46001,I4270&lt;=47201),"Liberecký kraj",(IF(AND(I4270&gt;=51202,I4270&lt;=51401),"Liberecký kraj",(IF(AND(I4270&gt;=53002,I4270&lt;=53976),"Pardubický kraj",(IF(AND(I4270&gt;=56002,I4270&lt;=57201),"Pardubický kraj",(IF(AND(I4270&gt;=60200,I4270&lt;=67201),"Jihomoravský kraj",(IF(AND(I4270&gt;=67801,I4270&lt;=68501),"Jihomoravský kraj",(IF(AND(I4270&gt;=69002,I4270&lt;=69801),"Jihomoravský kraj",(IF(AND(I4270&gt;=68601,I4270&lt;=68801),"Zlínský kraj",(IF(AND(I4270&gt;=75501,I4270&lt;=76901),"Zlínský kraj",(IF(AND(I4270&gt;=70030,I4270&lt;=74901),"Moravskoslezský kraj",(IF(AND(I4270&gt;=75000,I4270&lt;=75368),"Olomoucký kraj",(IF(AND(I4270&gt;=77200,I4270&lt;=79862),"Olomoucký kraj",(IF(AND(I4270&gt;=50011,I4270&lt;=50301),"Královéhradecký kraj",(IF(AND(I4270&gt;=54301,I4270&lt;=54303),"Královéhradecký kraj","0")))))))))))))))))))))))))))))))))))))))))))))))</f>
        <v>Moravskoslezský kraj</v>
      </c>
      <c r="AB4270" t="s">
        <v>998</v>
      </c>
      <c r="AD4270" t="s">
        <v>998</v>
      </c>
      <c r="AE4270" t="s">
        <v>998</v>
      </c>
      <c r="AF4270" t="s">
        <v>998</v>
      </c>
      <c r="AG4270" s="107">
        <v>300</v>
      </c>
      <c r="AH4270" s="107">
        <v>0</v>
      </c>
      <c r="AI4270" s="107">
        <v>0</v>
      </c>
      <c r="AJ4270" t="s">
        <v>999</v>
      </c>
      <c r="AK4270" s="106">
        <v>44924</v>
      </c>
    </row>
    <row r="4271" spans="1:37" x14ac:dyDescent="0.45">
      <c r="A4271" t="s">
        <v>1580</v>
      </c>
      <c r="B4271" t="s">
        <v>10506</v>
      </c>
      <c r="C4271" t="s">
        <v>1002</v>
      </c>
      <c r="D4271" t="s">
        <v>10509</v>
      </c>
      <c r="E4271" t="s">
        <v>992</v>
      </c>
      <c r="F4271" t="s">
        <v>1100</v>
      </c>
      <c r="G4271">
        <v>181</v>
      </c>
      <c r="H4271" t="s">
        <v>1137</v>
      </c>
      <c r="I4271">
        <v>70030</v>
      </c>
      <c r="J4271">
        <v>725634029</v>
      </c>
      <c r="K4271" t="s">
        <v>10510</v>
      </c>
      <c r="L4271" s="106">
        <v>38983</v>
      </c>
      <c r="M4271">
        <v>14690857</v>
      </c>
      <c r="N4271" t="s">
        <v>996</v>
      </c>
      <c r="O4271" t="s">
        <v>12</v>
      </c>
      <c r="P4271" t="s">
        <v>997</v>
      </c>
      <c r="R4271" s="109" t="str">
        <f>IF(OR(P4271="SB",Q4271="SB"),"SB",0)</f>
        <v>SB</v>
      </c>
      <c r="T4271" s="110" t="s">
        <v>998</v>
      </c>
      <c r="V4271" s="113" t="str">
        <f>IF(AND(I4271&gt;=10000,I4271&lt;=19900),"Praha",(IF(AND(I4271&gt;=25001,I4271&lt;=29501),"Středočeský kraj",(IF(AND(I4271&gt;=30100,I4271&lt;=34972),"Středočeský kraj",(IF(AND(I4271&gt;=35002,I4271&lt;=36271),"Karlovarský kraj",(IF(AND(I4271&gt;=37001,I4271&lt;=39201),"Jihočeský kraj",(IF(AND(I4271&gt;=39701,I4271&lt;=39901),"Jihočeský kraj",(IF(AND(I4271&gt;=39301,I4271&lt;=39601),"Kraj Vysočina",(IF(AND(I4271&gt;=58001,I4271&lt;=59501),"Kraj Vysočina",(IF(AND(I4271&gt;=67401,I4271&lt;=67602),"Kraj Vysočina",(IF(AND(I4271&gt;=40001,I4271&lt;=44101),"Ústecký kraj",(IF(AND(I4271&gt;=46001,I4271&lt;=47201),"Liberecký kraj",(IF(AND(I4271&gt;=51202,I4271&lt;=51401),"Liberecký kraj",(IF(AND(I4271&gt;=53002,I4271&lt;=53976),"Pardubický kraj",(IF(AND(I4271&gt;=56002,I4271&lt;=57201),"Pardubický kraj",(IF(AND(I4271&gt;=60200,I4271&lt;=67201),"Jihomoravský kraj",(IF(AND(I4271&gt;=67801,I4271&lt;=68501),"Jihomoravský kraj",(IF(AND(I4271&gt;=69002,I4271&lt;=69801),"Jihomoravský kraj",(IF(AND(I4271&gt;=68601,I4271&lt;=68801),"Zlínský kraj",(IF(AND(I4271&gt;=75501,I4271&lt;=76901),"Zlínský kraj",(IF(AND(I4271&gt;=70030,I4271&lt;=74901),"Moravskoslezský kraj",(IF(AND(I4271&gt;=75000,I4271&lt;=75368),"Olomoucký kraj",(IF(AND(I4271&gt;=77200,I4271&lt;=79862),"Olomoucký kraj",(IF(AND(I4271&gt;=50011,I4271&lt;=50301),"Královéhradecký kraj",(IF(AND(I4271&gt;=54301,I4271&lt;=54303),"Královéhradecký kraj","0")))))))))))))))))))))))))))))))))))))))))))))))</f>
        <v>Moravskoslezský kraj</v>
      </c>
      <c r="AB4271" t="s">
        <v>998</v>
      </c>
      <c r="AD4271" t="s">
        <v>998</v>
      </c>
      <c r="AE4271" t="s">
        <v>998</v>
      </c>
      <c r="AF4271" t="s">
        <v>998</v>
      </c>
      <c r="AG4271" s="107">
        <v>300</v>
      </c>
      <c r="AH4271" s="107">
        <v>0</v>
      </c>
      <c r="AI4271" s="107">
        <v>0</v>
      </c>
      <c r="AJ4271" t="s">
        <v>999</v>
      </c>
      <c r="AK4271" s="106">
        <v>44923</v>
      </c>
    </row>
    <row r="4272" spans="1:37" x14ac:dyDescent="0.45">
      <c r="A4272" t="s">
        <v>988</v>
      </c>
      <c r="B4272" t="s">
        <v>10599</v>
      </c>
      <c r="C4272" t="s">
        <v>990</v>
      </c>
      <c r="D4272" t="s">
        <v>10600</v>
      </c>
      <c r="E4272" t="s">
        <v>992</v>
      </c>
      <c r="F4272" t="s">
        <v>10601</v>
      </c>
      <c r="G4272">
        <v>19</v>
      </c>
      <c r="H4272" t="s">
        <v>1137</v>
      </c>
      <c r="I4272">
        <v>70030</v>
      </c>
      <c r="J4272">
        <v>725755089</v>
      </c>
      <c r="K4272" t="s">
        <v>10602</v>
      </c>
      <c r="L4272" s="106">
        <v>38741</v>
      </c>
      <c r="M4272">
        <v>14705914</v>
      </c>
      <c r="N4272" t="s">
        <v>996</v>
      </c>
      <c r="O4272" t="s">
        <v>12</v>
      </c>
      <c r="P4272" t="s">
        <v>997</v>
      </c>
      <c r="R4272" s="109" t="str">
        <f>IF(OR(P4272="SB",Q4272="SB"),"SB",0)</f>
        <v>SB</v>
      </c>
      <c r="T4272" s="110" t="s">
        <v>998</v>
      </c>
      <c r="V4272" s="113" t="str">
        <f>IF(AND(I4272&gt;=10000,I4272&lt;=19900),"Praha",(IF(AND(I4272&gt;=25001,I4272&lt;=29501),"Středočeský kraj",(IF(AND(I4272&gt;=30100,I4272&lt;=34972),"Středočeský kraj",(IF(AND(I4272&gt;=35002,I4272&lt;=36271),"Karlovarský kraj",(IF(AND(I4272&gt;=37001,I4272&lt;=39201),"Jihočeský kraj",(IF(AND(I4272&gt;=39701,I4272&lt;=39901),"Jihočeský kraj",(IF(AND(I4272&gt;=39301,I4272&lt;=39601),"Kraj Vysočina",(IF(AND(I4272&gt;=58001,I4272&lt;=59501),"Kraj Vysočina",(IF(AND(I4272&gt;=67401,I4272&lt;=67602),"Kraj Vysočina",(IF(AND(I4272&gt;=40001,I4272&lt;=44101),"Ústecký kraj",(IF(AND(I4272&gt;=46001,I4272&lt;=47201),"Liberecký kraj",(IF(AND(I4272&gt;=51202,I4272&lt;=51401),"Liberecký kraj",(IF(AND(I4272&gt;=53002,I4272&lt;=53976),"Pardubický kraj",(IF(AND(I4272&gt;=56002,I4272&lt;=57201),"Pardubický kraj",(IF(AND(I4272&gt;=60200,I4272&lt;=67201),"Jihomoravský kraj",(IF(AND(I4272&gt;=67801,I4272&lt;=68501),"Jihomoravský kraj",(IF(AND(I4272&gt;=69002,I4272&lt;=69801),"Jihomoravský kraj",(IF(AND(I4272&gt;=68601,I4272&lt;=68801),"Zlínský kraj",(IF(AND(I4272&gt;=75501,I4272&lt;=76901),"Zlínský kraj",(IF(AND(I4272&gt;=70030,I4272&lt;=74901),"Moravskoslezský kraj",(IF(AND(I4272&gt;=75000,I4272&lt;=75368),"Olomoucký kraj",(IF(AND(I4272&gt;=77200,I4272&lt;=79862),"Olomoucký kraj",(IF(AND(I4272&gt;=50011,I4272&lt;=50301),"Královéhradecký kraj",(IF(AND(I4272&gt;=54301,I4272&lt;=54303),"Královéhradecký kraj","0")))))))))))))))))))))))))))))))))))))))))))))))</f>
        <v>Moravskoslezský kraj</v>
      </c>
      <c r="AB4272" t="s">
        <v>998</v>
      </c>
      <c r="AD4272" t="s">
        <v>998</v>
      </c>
      <c r="AE4272" t="s">
        <v>998</v>
      </c>
      <c r="AF4272" t="s">
        <v>998</v>
      </c>
      <c r="AG4272" s="107">
        <v>300</v>
      </c>
      <c r="AH4272" s="107">
        <v>0</v>
      </c>
      <c r="AI4272" s="107">
        <v>0</v>
      </c>
      <c r="AJ4272" t="s">
        <v>999</v>
      </c>
      <c r="AK4272" s="106">
        <v>44923</v>
      </c>
    </row>
    <row r="4273" spans="1:37" x14ac:dyDescent="0.45">
      <c r="A4273" t="s">
        <v>1130</v>
      </c>
      <c r="B4273" t="s">
        <v>10628</v>
      </c>
      <c r="C4273" t="s">
        <v>990</v>
      </c>
      <c r="D4273" t="s">
        <v>10633</v>
      </c>
      <c r="E4273" t="s">
        <v>992</v>
      </c>
      <c r="F4273" t="s">
        <v>10634</v>
      </c>
      <c r="G4273">
        <v>9</v>
      </c>
      <c r="H4273" t="s">
        <v>1137</v>
      </c>
      <c r="I4273">
        <v>70030</v>
      </c>
      <c r="J4273">
        <v>773549233</v>
      </c>
      <c r="K4273" t="s">
        <v>10635</v>
      </c>
      <c r="L4273" s="106">
        <v>34943</v>
      </c>
      <c r="M4273">
        <v>14688938</v>
      </c>
      <c r="N4273" t="s">
        <v>996</v>
      </c>
      <c r="O4273" t="s">
        <v>12</v>
      </c>
      <c r="P4273" t="s">
        <v>997</v>
      </c>
      <c r="R4273" s="109" t="str">
        <f>IF(OR(P4273="SB",Q4273="SB"),"SB",0)</f>
        <v>SB</v>
      </c>
      <c r="T4273" s="110" t="s">
        <v>998</v>
      </c>
      <c r="V4273" s="113" t="str">
        <f>IF(AND(I4273&gt;=10000,I4273&lt;=19900),"Praha",(IF(AND(I4273&gt;=25001,I4273&lt;=29501),"Středočeský kraj",(IF(AND(I4273&gt;=30100,I4273&lt;=34972),"Středočeský kraj",(IF(AND(I4273&gt;=35002,I4273&lt;=36271),"Karlovarský kraj",(IF(AND(I4273&gt;=37001,I4273&lt;=39201),"Jihočeský kraj",(IF(AND(I4273&gt;=39701,I4273&lt;=39901),"Jihočeský kraj",(IF(AND(I4273&gt;=39301,I4273&lt;=39601),"Kraj Vysočina",(IF(AND(I4273&gt;=58001,I4273&lt;=59501),"Kraj Vysočina",(IF(AND(I4273&gt;=67401,I4273&lt;=67602),"Kraj Vysočina",(IF(AND(I4273&gt;=40001,I4273&lt;=44101),"Ústecký kraj",(IF(AND(I4273&gt;=46001,I4273&lt;=47201),"Liberecký kraj",(IF(AND(I4273&gt;=51202,I4273&lt;=51401),"Liberecký kraj",(IF(AND(I4273&gt;=53002,I4273&lt;=53976),"Pardubický kraj",(IF(AND(I4273&gt;=56002,I4273&lt;=57201),"Pardubický kraj",(IF(AND(I4273&gt;=60200,I4273&lt;=67201),"Jihomoravský kraj",(IF(AND(I4273&gt;=67801,I4273&lt;=68501),"Jihomoravský kraj",(IF(AND(I4273&gt;=69002,I4273&lt;=69801),"Jihomoravský kraj",(IF(AND(I4273&gt;=68601,I4273&lt;=68801),"Zlínský kraj",(IF(AND(I4273&gt;=75501,I4273&lt;=76901),"Zlínský kraj",(IF(AND(I4273&gt;=70030,I4273&lt;=74901),"Moravskoslezský kraj",(IF(AND(I4273&gt;=75000,I4273&lt;=75368),"Olomoucký kraj",(IF(AND(I4273&gt;=77200,I4273&lt;=79862),"Olomoucký kraj",(IF(AND(I4273&gt;=50011,I4273&lt;=50301),"Královéhradecký kraj",(IF(AND(I4273&gt;=54301,I4273&lt;=54303),"Královéhradecký kraj","0")))))))))))))))))))))))))))))))))))))))))))))))</f>
        <v>Moravskoslezský kraj</v>
      </c>
      <c r="AB4273" t="s">
        <v>998</v>
      </c>
      <c r="AD4273" t="s">
        <v>998</v>
      </c>
      <c r="AE4273" t="s">
        <v>998</v>
      </c>
      <c r="AF4273" t="s">
        <v>998</v>
      </c>
      <c r="AG4273" s="107">
        <v>300</v>
      </c>
      <c r="AH4273" s="107">
        <v>0</v>
      </c>
      <c r="AI4273" s="107">
        <v>0</v>
      </c>
      <c r="AJ4273" t="s">
        <v>999</v>
      </c>
      <c r="AK4273" s="106">
        <v>44924</v>
      </c>
    </row>
    <row r="4274" spans="1:37" x14ac:dyDescent="0.45">
      <c r="A4274" t="s">
        <v>1956</v>
      </c>
      <c r="B4274" t="s">
        <v>10648</v>
      </c>
      <c r="C4274" t="s">
        <v>990</v>
      </c>
      <c r="D4274" t="s">
        <v>10649</v>
      </c>
      <c r="E4274" t="s">
        <v>992</v>
      </c>
      <c r="F4274" t="s">
        <v>1913</v>
      </c>
      <c r="G4274">
        <v>228</v>
      </c>
      <c r="H4274" t="s">
        <v>1137</v>
      </c>
      <c r="I4274">
        <v>70030</v>
      </c>
      <c r="J4274">
        <v>603792344</v>
      </c>
      <c r="K4274" t="s">
        <v>10650</v>
      </c>
      <c r="L4274" s="106">
        <v>39884</v>
      </c>
      <c r="M4274">
        <v>14695002</v>
      </c>
      <c r="N4274" t="s">
        <v>996</v>
      </c>
      <c r="O4274" t="s">
        <v>12</v>
      </c>
      <c r="P4274" t="s">
        <v>997</v>
      </c>
      <c r="R4274" s="109" t="str">
        <f>IF(OR(P4274="SB",Q4274="SB"),"SB",0)</f>
        <v>SB</v>
      </c>
      <c r="T4274" s="110" t="s">
        <v>998</v>
      </c>
      <c r="V4274" s="113" t="str">
        <f>IF(AND(I4274&gt;=10000,I4274&lt;=19900),"Praha",(IF(AND(I4274&gt;=25001,I4274&lt;=29501),"Středočeský kraj",(IF(AND(I4274&gt;=30100,I4274&lt;=34972),"Středočeský kraj",(IF(AND(I4274&gt;=35002,I4274&lt;=36271),"Karlovarský kraj",(IF(AND(I4274&gt;=37001,I4274&lt;=39201),"Jihočeský kraj",(IF(AND(I4274&gt;=39701,I4274&lt;=39901),"Jihočeský kraj",(IF(AND(I4274&gt;=39301,I4274&lt;=39601),"Kraj Vysočina",(IF(AND(I4274&gt;=58001,I4274&lt;=59501),"Kraj Vysočina",(IF(AND(I4274&gt;=67401,I4274&lt;=67602),"Kraj Vysočina",(IF(AND(I4274&gt;=40001,I4274&lt;=44101),"Ústecký kraj",(IF(AND(I4274&gt;=46001,I4274&lt;=47201),"Liberecký kraj",(IF(AND(I4274&gt;=51202,I4274&lt;=51401),"Liberecký kraj",(IF(AND(I4274&gt;=53002,I4274&lt;=53976),"Pardubický kraj",(IF(AND(I4274&gt;=56002,I4274&lt;=57201),"Pardubický kraj",(IF(AND(I4274&gt;=60200,I4274&lt;=67201),"Jihomoravský kraj",(IF(AND(I4274&gt;=67801,I4274&lt;=68501),"Jihomoravský kraj",(IF(AND(I4274&gt;=69002,I4274&lt;=69801),"Jihomoravský kraj",(IF(AND(I4274&gt;=68601,I4274&lt;=68801),"Zlínský kraj",(IF(AND(I4274&gt;=75501,I4274&lt;=76901),"Zlínský kraj",(IF(AND(I4274&gt;=70030,I4274&lt;=74901),"Moravskoslezský kraj",(IF(AND(I4274&gt;=75000,I4274&lt;=75368),"Olomoucký kraj",(IF(AND(I4274&gt;=77200,I4274&lt;=79862),"Olomoucký kraj",(IF(AND(I4274&gt;=50011,I4274&lt;=50301),"Královéhradecký kraj",(IF(AND(I4274&gt;=54301,I4274&lt;=54303),"Královéhradecký kraj","0")))))))))))))))))))))))))))))))))))))))))))))))</f>
        <v>Moravskoslezský kraj</v>
      </c>
      <c r="AB4274" t="s">
        <v>998</v>
      </c>
      <c r="AD4274" t="s">
        <v>998</v>
      </c>
      <c r="AE4274" t="s">
        <v>998</v>
      </c>
      <c r="AF4274" t="s">
        <v>998</v>
      </c>
      <c r="AG4274" s="107">
        <v>300</v>
      </c>
      <c r="AH4274" s="107">
        <v>0</v>
      </c>
      <c r="AI4274" s="107">
        <v>0</v>
      </c>
      <c r="AJ4274" t="s">
        <v>999</v>
      </c>
      <c r="AK4274" s="106">
        <v>44923</v>
      </c>
    </row>
    <row r="4275" spans="1:37" x14ac:dyDescent="0.45">
      <c r="A4275" t="s">
        <v>1037</v>
      </c>
      <c r="B4275" t="s">
        <v>10648</v>
      </c>
      <c r="C4275" t="s">
        <v>990</v>
      </c>
      <c r="D4275" t="s">
        <v>10651</v>
      </c>
      <c r="E4275" t="s">
        <v>992</v>
      </c>
      <c r="F4275" t="s">
        <v>9180</v>
      </c>
      <c r="G4275">
        <v>444</v>
      </c>
      <c r="H4275" t="s">
        <v>1137</v>
      </c>
      <c r="I4275">
        <v>70030</v>
      </c>
      <c r="J4275">
        <v>731582219</v>
      </c>
      <c r="K4275" t="s">
        <v>10652</v>
      </c>
      <c r="L4275" s="106">
        <v>26593</v>
      </c>
      <c r="M4275">
        <v>14713287</v>
      </c>
      <c r="N4275" t="s">
        <v>996</v>
      </c>
      <c r="O4275" t="s">
        <v>12</v>
      </c>
      <c r="P4275" t="s">
        <v>997</v>
      </c>
      <c r="R4275" s="109" t="str">
        <f>IF(OR(P4275="SB",Q4275="SB"),"SB",0)</f>
        <v>SB</v>
      </c>
      <c r="T4275" s="110" t="s">
        <v>998</v>
      </c>
      <c r="V4275" s="113" t="str">
        <f>IF(AND(I4275&gt;=10000,I4275&lt;=19900),"Praha",(IF(AND(I4275&gt;=25001,I4275&lt;=29501),"Středočeský kraj",(IF(AND(I4275&gt;=30100,I4275&lt;=34972),"Středočeský kraj",(IF(AND(I4275&gt;=35002,I4275&lt;=36271),"Karlovarský kraj",(IF(AND(I4275&gt;=37001,I4275&lt;=39201),"Jihočeský kraj",(IF(AND(I4275&gt;=39701,I4275&lt;=39901),"Jihočeský kraj",(IF(AND(I4275&gt;=39301,I4275&lt;=39601),"Kraj Vysočina",(IF(AND(I4275&gt;=58001,I4275&lt;=59501),"Kraj Vysočina",(IF(AND(I4275&gt;=67401,I4275&lt;=67602),"Kraj Vysočina",(IF(AND(I4275&gt;=40001,I4275&lt;=44101),"Ústecký kraj",(IF(AND(I4275&gt;=46001,I4275&lt;=47201),"Liberecký kraj",(IF(AND(I4275&gt;=51202,I4275&lt;=51401),"Liberecký kraj",(IF(AND(I4275&gt;=53002,I4275&lt;=53976),"Pardubický kraj",(IF(AND(I4275&gt;=56002,I4275&lt;=57201),"Pardubický kraj",(IF(AND(I4275&gt;=60200,I4275&lt;=67201),"Jihomoravský kraj",(IF(AND(I4275&gt;=67801,I4275&lt;=68501),"Jihomoravský kraj",(IF(AND(I4275&gt;=69002,I4275&lt;=69801),"Jihomoravský kraj",(IF(AND(I4275&gt;=68601,I4275&lt;=68801),"Zlínský kraj",(IF(AND(I4275&gt;=75501,I4275&lt;=76901),"Zlínský kraj",(IF(AND(I4275&gt;=70030,I4275&lt;=74901),"Moravskoslezský kraj",(IF(AND(I4275&gt;=75000,I4275&lt;=75368),"Olomoucký kraj",(IF(AND(I4275&gt;=77200,I4275&lt;=79862),"Olomoucký kraj",(IF(AND(I4275&gt;=50011,I4275&lt;=50301),"Královéhradecký kraj",(IF(AND(I4275&gt;=54301,I4275&lt;=54303),"Královéhradecký kraj","0")))))))))))))))))))))))))))))))))))))))))))))))</f>
        <v>Moravskoslezský kraj</v>
      </c>
      <c r="AB4275" t="s">
        <v>998</v>
      </c>
      <c r="AD4275" t="s">
        <v>998</v>
      </c>
      <c r="AE4275" t="s">
        <v>998</v>
      </c>
      <c r="AF4275" t="s">
        <v>998</v>
      </c>
      <c r="AG4275" s="107">
        <v>0</v>
      </c>
      <c r="AH4275" s="107">
        <v>0</v>
      </c>
      <c r="AI4275" s="107">
        <v>0</v>
      </c>
      <c r="AJ4275" t="s">
        <v>1012</v>
      </c>
    </row>
    <row r="4276" spans="1:37" x14ac:dyDescent="0.45">
      <c r="A4276" t="s">
        <v>1025</v>
      </c>
      <c r="B4276" t="s">
        <v>10842</v>
      </c>
      <c r="C4276" t="s">
        <v>990</v>
      </c>
      <c r="D4276" t="s">
        <v>10843</v>
      </c>
      <c r="E4276" t="s">
        <v>992</v>
      </c>
      <c r="F4276" t="s">
        <v>10844</v>
      </c>
      <c r="G4276">
        <v>837</v>
      </c>
      <c r="H4276" t="s">
        <v>1137</v>
      </c>
      <c r="I4276">
        <v>70030</v>
      </c>
      <c r="J4276">
        <v>731355550</v>
      </c>
      <c r="K4276" t="s">
        <v>10845</v>
      </c>
      <c r="L4276" s="106">
        <v>40054</v>
      </c>
      <c r="M4276">
        <v>14699850</v>
      </c>
      <c r="N4276" t="s">
        <v>996</v>
      </c>
      <c r="O4276" t="s">
        <v>12</v>
      </c>
      <c r="P4276" t="s">
        <v>997</v>
      </c>
      <c r="R4276" s="109" t="str">
        <f>IF(OR(P4276="SB",Q4276="SB"),"SB",0)</f>
        <v>SB</v>
      </c>
      <c r="T4276" s="110" t="s">
        <v>998</v>
      </c>
      <c r="V4276" s="113" t="str">
        <f>IF(AND(I4276&gt;=10000,I4276&lt;=19900),"Praha",(IF(AND(I4276&gt;=25001,I4276&lt;=29501),"Středočeský kraj",(IF(AND(I4276&gt;=30100,I4276&lt;=34972),"Středočeský kraj",(IF(AND(I4276&gt;=35002,I4276&lt;=36271),"Karlovarský kraj",(IF(AND(I4276&gt;=37001,I4276&lt;=39201),"Jihočeský kraj",(IF(AND(I4276&gt;=39701,I4276&lt;=39901),"Jihočeský kraj",(IF(AND(I4276&gt;=39301,I4276&lt;=39601),"Kraj Vysočina",(IF(AND(I4276&gt;=58001,I4276&lt;=59501),"Kraj Vysočina",(IF(AND(I4276&gt;=67401,I4276&lt;=67602),"Kraj Vysočina",(IF(AND(I4276&gt;=40001,I4276&lt;=44101),"Ústecký kraj",(IF(AND(I4276&gt;=46001,I4276&lt;=47201),"Liberecký kraj",(IF(AND(I4276&gt;=51202,I4276&lt;=51401),"Liberecký kraj",(IF(AND(I4276&gt;=53002,I4276&lt;=53976),"Pardubický kraj",(IF(AND(I4276&gt;=56002,I4276&lt;=57201),"Pardubický kraj",(IF(AND(I4276&gt;=60200,I4276&lt;=67201),"Jihomoravský kraj",(IF(AND(I4276&gt;=67801,I4276&lt;=68501),"Jihomoravský kraj",(IF(AND(I4276&gt;=69002,I4276&lt;=69801),"Jihomoravský kraj",(IF(AND(I4276&gt;=68601,I4276&lt;=68801),"Zlínský kraj",(IF(AND(I4276&gt;=75501,I4276&lt;=76901),"Zlínský kraj",(IF(AND(I4276&gt;=70030,I4276&lt;=74901),"Moravskoslezský kraj",(IF(AND(I4276&gt;=75000,I4276&lt;=75368),"Olomoucký kraj",(IF(AND(I4276&gt;=77200,I4276&lt;=79862),"Olomoucký kraj",(IF(AND(I4276&gt;=50011,I4276&lt;=50301),"Královéhradecký kraj",(IF(AND(I4276&gt;=54301,I4276&lt;=54303),"Královéhradecký kraj","0")))))))))))))))))))))))))))))))))))))))))))))))</f>
        <v>Moravskoslezský kraj</v>
      </c>
      <c r="AB4276" t="s">
        <v>998</v>
      </c>
      <c r="AD4276" t="s">
        <v>998</v>
      </c>
      <c r="AE4276" t="s">
        <v>998</v>
      </c>
      <c r="AF4276" t="s">
        <v>998</v>
      </c>
      <c r="AG4276" s="107">
        <v>300</v>
      </c>
      <c r="AH4276" s="107">
        <v>0</v>
      </c>
      <c r="AI4276" s="107">
        <v>0</v>
      </c>
      <c r="AJ4276" t="s">
        <v>999</v>
      </c>
      <c r="AK4276" s="106">
        <v>44923</v>
      </c>
    </row>
    <row r="4277" spans="1:37" x14ac:dyDescent="0.45">
      <c r="A4277" t="s">
        <v>1197</v>
      </c>
      <c r="B4277" t="s">
        <v>11098</v>
      </c>
      <c r="C4277" t="s">
        <v>1002</v>
      </c>
      <c r="D4277" t="s">
        <v>11099</v>
      </c>
      <c r="E4277" t="s">
        <v>992</v>
      </c>
      <c r="F4277" t="s">
        <v>11100</v>
      </c>
      <c r="G4277">
        <v>34</v>
      </c>
      <c r="H4277" t="s">
        <v>1137</v>
      </c>
      <c r="I4277">
        <v>70030</v>
      </c>
      <c r="J4277">
        <v>723648672</v>
      </c>
      <c r="K4277" t="s">
        <v>11101</v>
      </c>
      <c r="L4277" s="106">
        <v>38370</v>
      </c>
      <c r="M4277">
        <v>14708237</v>
      </c>
      <c r="N4277" t="s">
        <v>996</v>
      </c>
      <c r="O4277" t="s">
        <v>12</v>
      </c>
      <c r="P4277" t="s">
        <v>997</v>
      </c>
      <c r="R4277" s="109" t="str">
        <f>IF(OR(P4277="SB",Q4277="SB"),"SB",0)</f>
        <v>SB</v>
      </c>
      <c r="T4277" s="110" t="s">
        <v>998</v>
      </c>
      <c r="V4277" s="113" t="str">
        <f>IF(AND(I4277&gt;=10000,I4277&lt;=19900),"Praha",(IF(AND(I4277&gt;=25001,I4277&lt;=29501),"Středočeský kraj",(IF(AND(I4277&gt;=30100,I4277&lt;=34972),"Středočeský kraj",(IF(AND(I4277&gt;=35002,I4277&lt;=36271),"Karlovarský kraj",(IF(AND(I4277&gt;=37001,I4277&lt;=39201),"Jihočeský kraj",(IF(AND(I4277&gt;=39701,I4277&lt;=39901),"Jihočeský kraj",(IF(AND(I4277&gt;=39301,I4277&lt;=39601),"Kraj Vysočina",(IF(AND(I4277&gt;=58001,I4277&lt;=59501),"Kraj Vysočina",(IF(AND(I4277&gt;=67401,I4277&lt;=67602),"Kraj Vysočina",(IF(AND(I4277&gt;=40001,I4277&lt;=44101),"Ústecký kraj",(IF(AND(I4277&gt;=46001,I4277&lt;=47201),"Liberecký kraj",(IF(AND(I4277&gt;=51202,I4277&lt;=51401),"Liberecký kraj",(IF(AND(I4277&gt;=53002,I4277&lt;=53976),"Pardubický kraj",(IF(AND(I4277&gt;=56002,I4277&lt;=57201),"Pardubický kraj",(IF(AND(I4277&gt;=60200,I4277&lt;=67201),"Jihomoravský kraj",(IF(AND(I4277&gt;=67801,I4277&lt;=68501),"Jihomoravský kraj",(IF(AND(I4277&gt;=69002,I4277&lt;=69801),"Jihomoravský kraj",(IF(AND(I4277&gt;=68601,I4277&lt;=68801),"Zlínský kraj",(IF(AND(I4277&gt;=75501,I4277&lt;=76901),"Zlínský kraj",(IF(AND(I4277&gt;=70030,I4277&lt;=74901),"Moravskoslezský kraj",(IF(AND(I4277&gt;=75000,I4277&lt;=75368),"Olomoucký kraj",(IF(AND(I4277&gt;=77200,I4277&lt;=79862),"Olomoucký kraj",(IF(AND(I4277&gt;=50011,I4277&lt;=50301),"Královéhradecký kraj",(IF(AND(I4277&gt;=54301,I4277&lt;=54303),"Královéhradecký kraj","0")))))))))))))))))))))))))))))))))))))))))))))))</f>
        <v>Moravskoslezský kraj</v>
      </c>
      <c r="AB4277" t="s">
        <v>998</v>
      </c>
      <c r="AD4277" t="s">
        <v>998</v>
      </c>
      <c r="AE4277" t="s">
        <v>998</v>
      </c>
      <c r="AF4277" t="s">
        <v>998</v>
      </c>
      <c r="AG4277" s="107">
        <v>300</v>
      </c>
      <c r="AH4277" s="107">
        <v>0</v>
      </c>
      <c r="AI4277" s="107">
        <v>0</v>
      </c>
      <c r="AJ4277" t="s">
        <v>999</v>
      </c>
      <c r="AK4277" s="106">
        <v>44924</v>
      </c>
    </row>
    <row r="4278" spans="1:37" x14ac:dyDescent="0.45">
      <c r="A4278" t="s">
        <v>1187</v>
      </c>
      <c r="B4278" t="s">
        <v>11198</v>
      </c>
      <c r="C4278" t="s">
        <v>1002</v>
      </c>
      <c r="D4278" t="s">
        <v>11199</v>
      </c>
      <c r="E4278" t="s">
        <v>992</v>
      </c>
      <c r="F4278" t="s">
        <v>11200</v>
      </c>
      <c r="G4278">
        <v>439</v>
      </c>
      <c r="H4278" t="s">
        <v>1137</v>
      </c>
      <c r="I4278">
        <v>70030</v>
      </c>
      <c r="J4278">
        <v>725527907</v>
      </c>
      <c r="K4278" t="s">
        <v>11201</v>
      </c>
      <c r="L4278" s="106">
        <v>37322</v>
      </c>
      <c r="M4278">
        <v>14695810</v>
      </c>
      <c r="N4278" t="s">
        <v>996</v>
      </c>
      <c r="O4278" t="s">
        <v>12</v>
      </c>
      <c r="P4278" t="s">
        <v>997</v>
      </c>
      <c r="R4278" s="109" t="str">
        <f>IF(OR(P4278="SB",Q4278="SB"),"SB",0)</f>
        <v>SB</v>
      </c>
      <c r="T4278" s="110" t="s">
        <v>998</v>
      </c>
      <c r="V4278" s="113" t="str">
        <f>IF(AND(I4278&gt;=10000,I4278&lt;=19900),"Praha",(IF(AND(I4278&gt;=25001,I4278&lt;=29501),"Středočeský kraj",(IF(AND(I4278&gt;=30100,I4278&lt;=34972),"Středočeský kraj",(IF(AND(I4278&gt;=35002,I4278&lt;=36271),"Karlovarský kraj",(IF(AND(I4278&gt;=37001,I4278&lt;=39201),"Jihočeský kraj",(IF(AND(I4278&gt;=39701,I4278&lt;=39901),"Jihočeský kraj",(IF(AND(I4278&gt;=39301,I4278&lt;=39601),"Kraj Vysočina",(IF(AND(I4278&gt;=58001,I4278&lt;=59501),"Kraj Vysočina",(IF(AND(I4278&gt;=67401,I4278&lt;=67602),"Kraj Vysočina",(IF(AND(I4278&gt;=40001,I4278&lt;=44101),"Ústecký kraj",(IF(AND(I4278&gt;=46001,I4278&lt;=47201),"Liberecký kraj",(IF(AND(I4278&gt;=51202,I4278&lt;=51401),"Liberecký kraj",(IF(AND(I4278&gt;=53002,I4278&lt;=53976),"Pardubický kraj",(IF(AND(I4278&gt;=56002,I4278&lt;=57201),"Pardubický kraj",(IF(AND(I4278&gt;=60200,I4278&lt;=67201),"Jihomoravský kraj",(IF(AND(I4278&gt;=67801,I4278&lt;=68501),"Jihomoravský kraj",(IF(AND(I4278&gt;=69002,I4278&lt;=69801),"Jihomoravský kraj",(IF(AND(I4278&gt;=68601,I4278&lt;=68801),"Zlínský kraj",(IF(AND(I4278&gt;=75501,I4278&lt;=76901),"Zlínský kraj",(IF(AND(I4278&gt;=70030,I4278&lt;=74901),"Moravskoslezský kraj",(IF(AND(I4278&gt;=75000,I4278&lt;=75368),"Olomoucký kraj",(IF(AND(I4278&gt;=77200,I4278&lt;=79862),"Olomoucký kraj",(IF(AND(I4278&gt;=50011,I4278&lt;=50301),"Královéhradecký kraj",(IF(AND(I4278&gt;=54301,I4278&lt;=54303),"Královéhradecký kraj","0")))))))))))))))))))))))))))))))))))))))))))))))</f>
        <v>Moravskoslezský kraj</v>
      </c>
      <c r="AB4278" t="s">
        <v>998</v>
      </c>
      <c r="AD4278" t="s">
        <v>998</v>
      </c>
      <c r="AE4278" t="s">
        <v>998</v>
      </c>
      <c r="AF4278" t="s">
        <v>998</v>
      </c>
      <c r="AG4278" s="107">
        <v>300</v>
      </c>
      <c r="AH4278" s="107">
        <v>0</v>
      </c>
      <c r="AI4278" s="107">
        <v>0</v>
      </c>
      <c r="AJ4278" t="s">
        <v>999</v>
      </c>
      <c r="AK4278" s="106">
        <v>44924</v>
      </c>
    </row>
    <row r="4279" spans="1:37" x14ac:dyDescent="0.45">
      <c r="A4279" t="s">
        <v>1076</v>
      </c>
      <c r="B4279" t="s">
        <v>11202</v>
      </c>
      <c r="C4279" t="s">
        <v>990</v>
      </c>
      <c r="D4279" t="s">
        <v>11203</v>
      </c>
      <c r="E4279" t="s">
        <v>992</v>
      </c>
      <c r="F4279" t="s">
        <v>11200</v>
      </c>
      <c r="G4279">
        <v>439</v>
      </c>
      <c r="H4279" t="s">
        <v>1137</v>
      </c>
      <c r="I4279">
        <v>70030</v>
      </c>
      <c r="J4279">
        <v>725527907</v>
      </c>
      <c r="K4279" t="s">
        <v>11204</v>
      </c>
      <c r="L4279" s="106">
        <v>39374</v>
      </c>
      <c r="M4279">
        <v>14695911</v>
      </c>
      <c r="N4279" t="s">
        <v>996</v>
      </c>
      <c r="O4279" t="s">
        <v>12</v>
      </c>
      <c r="P4279" t="s">
        <v>997</v>
      </c>
      <c r="R4279" s="109" t="str">
        <f>IF(OR(P4279="SB",Q4279="SB"),"SB",0)</f>
        <v>SB</v>
      </c>
      <c r="T4279" s="110" t="s">
        <v>998</v>
      </c>
      <c r="V4279" s="113" t="str">
        <f>IF(AND(I4279&gt;=10000,I4279&lt;=19900),"Praha",(IF(AND(I4279&gt;=25001,I4279&lt;=29501),"Středočeský kraj",(IF(AND(I4279&gt;=30100,I4279&lt;=34972),"Středočeský kraj",(IF(AND(I4279&gt;=35002,I4279&lt;=36271),"Karlovarský kraj",(IF(AND(I4279&gt;=37001,I4279&lt;=39201),"Jihočeský kraj",(IF(AND(I4279&gt;=39701,I4279&lt;=39901),"Jihočeský kraj",(IF(AND(I4279&gt;=39301,I4279&lt;=39601),"Kraj Vysočina",(IF(AND(I4279&gt;=58001,I4279&lt;=59501),"Kraj Vysočina",(IF(AND(I4279&gt;=67401,I4279&lt;=67602),"Kraj Vysočina",(IF(AND(I4279&gt;=40001,I4279&lt;=44101),"Ústecký kraj",(IF(AND(I4279&gt;=46001,I4279&lt;=47201),"Liberecký kraj",(IF(AND(I4279&gt;=51202,I4279&lt;=51401),"Liberecký kraj",(IF(AND(I4279&gt;=53002,I4279&lt;=53976),"Pardubický kraj",(IF(AND(I4279&gt;=56002,I4279&lt;=57201),"Pardubický kraj",(IF(AND(I4279&gt;=60200,I4279&lt;=67201),"Jihomoravský kraj",(IF(AND(I4279&gt;=67801,I4279&lt;=68501),"Jihomoravský kraj",(IF(AND(I4279&gt;=69002,I4279&lt;=69801),"Jihomoravský kraj",(IF(AND(I4279&gt;=68601,I4279&lt;=68801),"Zlínský kraj",(IF(AND(I4279&gt;=75501,I4279&lt;=76901),"Zlínský kraj",(IF(AND(I4279&gt;=70030,I4279&lt;=74901),"Moravskoslezský kraj",(IF(AND(I4279&gt;=75000,I4279&lt;=75368),"Olomoucký kraj",(IF(AND(I4279&gt;=77200,I4279&lt;=79862),"Olomoucký kraj",(IF(AND(I4279&gt;=50011,I4279&lt;=50301),"Královéhradecký kraj",(IF(AND(I4279&gt;=54301,I4279&lt;=54303),"Královéhradecký kraj","0")))))))))))))))))))))))))))))))))))))))))))))))</f>
        <v>Moravskoslezský kraj</v>
      </c>
      <c r="AB4279" t="s">
        <v>998</v>
      </c>
      <c r="AD4279" t="s">
        <v>998</v>
      </c>
      <c r="AE4279" t="s">
        <v>998</v>
      </c>
      <c r="AF4279" t="s">
        <v>998</v>
      </c>
      <c r="AG4279" s="107">
        <v>300</v>
      </c>
      <c r="AH4279" s="107">
        <v>0</v>
      </c>
      <c r="AI4279" s="107">
        <v>0</v>
      </c>
      <c r="AJ4279" t="s">
        <v>999</v>
      </c>
      <c r="AK4279" s="106">
        <v>44923</v>
      </c>
    </row>
    <row r="4280" spans="1:37" x14ac:dyDescent="0.45">
      <c r="A4280" t="s">
        <v>1033</v>
      </c>
      <c r="B4280" t="s">
        <v>11618</v>
      </c>
      <c r="C4280" t="s">
        <v>1002</v>
      </c>
      <c r="D4280" t="s">
        <v>11619</v>
      </c>
      <c r="E4280" t="s">
        <v>992</v>
      </c>
      <c r="F4280" t="s">
        <v>11620</v>
      </c>
      <c r="G4280">
        <v>55</v>
      </c>
      <c r="H4280" t="s">
        <v>1137</v>
      </c>
      <c r="I4280">
        <v>70030</v>
      </c>
      <c r="J4280">
        <v>777046455</v>
      </c>
      <c r="K4280" t="s">
        <v>11621</v>
      </c>
      <c r="L4280" s="106">
        <v>39573</v>
      </c>
      <c r="M4280">
        <v>14703385</v>
      </c>
      <c r="N4280" t="s">
        <v>996</v>
      </c>
      <c r="O4280" t="s">
        <v>12</v>
      </c>
      <c r="P4280" t="s">
        <v>997</v>
      </c>
      <c r="R4280" s="109" t="str">
        <f>IF(OR(P4280="SB",Q4280="SB"),"SB",0)</f>
        <v>SB</v>
      </c>
      <c r="T4280" s="110" t="s">
        <v>998</v>
      </c>
      <c r="V4280" s="113" t="str">
        <f>IF(AND(I4280&gt;=10000,I4280&lt;=19900),"Praha",(IF(AND(I4280&gt;=25001,I4280&lt;=29501),"Středočeský kraj",(IF(AND(I4280&gt;=30100,I4280&lt;=34972),"Středočeský kraj",(IF(AND(I4280&gt;=35002,I4280&lt;=36271),"Karlovarský kraj",(IF(AND(I4280&gt;=37001,I4280&lt;=39201),"Jihočeský kraj",(IF(AND(I4280&gt;=39701,I4280&lt;=39901),"Jihočeský kraj",(IF(AND(I4280&gt;=39301,I4280&lt;=39601),"Kraj Vysočina",(IF(AND(I4280&gt;=58001,I4280&lt;=59501),"Kraj Vysočina",(IF(AND(I4280&gt;=67401,I4280&lt;=67602),"Kraj Vysočina",(IF(AND(I4280&gt;=40001,I4280&lt;=44101),"Ústecký kraj",(IF(AND(I4280&gt;=46001,I4280&lt;=47201),"Liberecký kraj",(IF(AND(I4280&gt;=51202,I4280&lt;=51401),"Liberecký kraj",(IF(AND(I4280&gt;=53002,I4280&lt;=53976),"Pardubický kraj",(IF(AND(I4280&gt;=56002,I4280&lt;=57201),"Pardubický kraj",(IF(AND(I4280&gt;=60200,I4280&lt;=67201),"Jihomoravský kraj",(IF(AND(I4280&gt;=67801,I4280&lt;=68501),"Jihomoravský kraj",(IF(AND(I4280&gt;=69002,I4280&lt;=69801),"Jihomoravský kraj",(IF(AND(I4280&gt;=68601,I4280&lt;=68801),"Zlínský kraj",(IF(AND(I4280&gt;=75501,I4280&lt;=76901),"Zlínský kraj",(IF(AND(I4280&gt;=70030,I4280&lt;=74901),"Moravskoslezský kraj",(IF(AND(I4280&gt;=75000,I4280&lt;=75368),"Olomoucký kraj",(IF(AND(I4280&gt;=77200,I4280&lt;=79862),"Olomoucký kraj",(IF(AND(I4280&gt;=50011,I4280&lt;=50301),"Královéhradecký kraj",(IF(AND(I4280&gt;=54301,I4280&lt;=54303),"Královéhradecký kraj","0")))))))))))))))))))))))))))))))))))))))))))))))</f>
        <v>Moravskoslezský kraj</v>
      </c>
      <c r="AB4280" t="s">
        <v>998</v>
      </c>
      <c r="AD4280" t="s">
        <v>998</v>
      </c>
      <c r="AE4280" t="s">
        <v>998</v>
      </c>
      <c r="AF4280" t="s">
        <v>998</v>
      </c>
      <c r="AG4280" s="107">
        <v>300</v>
      </c>
      <c r="AH4280" s="107">
        <v>0</v>
      </c>
      <c r="AI4280" s="107">
        <v>0</v>
      </c>
      <c r="AJ4280" t="s">
        <v>999</v>
      </c>
      <c r="AK4280" s="106">
        <v>44923</v>
      </c>
    </row>
    <row r="4281" spans="1:37" x14ac:dyDescent="0.45">
      <c r="A4281" t="s">
        <v>11841</v>
      </c>
      <c r="B4281" t="s">
        <v>11835</v>
      </c>
      <c r="C4281" t="s">
        <v>990</v>
      </c>
      <c r="D4281" t="s">
        <v>11842</v>
      </c>
      <c r="E4281" t="s">
        <v>992</v>
      </c>
      <c r="F4281" t="s">
        <v>11843</v>
      </c>
      <c r="G4281">
        <v>120</v>
      </c>
      <c r="H4281" t="s">
        <v>1137</v>
      </c>
      <c r="I4281">
        <v>70030</v>
      </c>
      <c r="J4281">
        <v>739955746</v>
      </c>
      <c r="K4281" t="s">
        <v>11844</v>
      </c>
      <c r="L4281" s="106">
        <v>38492</v>
      </c>
      <c r="M4281">
        <v>14700658</v>
      </c>
      <c r="N4281" t="s">
        <v>996</v>
      </c>
      <c r="O4281" t="s">
        <v>12</v>
      </c>
      <c r="P4281" t="s">
        <v>997</v>
      </c>
      <c r="R4281" s="109" t="str">
        <f>IF(OR(P4281="SB",Q4281="SB"),"SB",0)</f>
        <v>SB</v>
      </c>
      <c r="T4281" s="110" t="s">
        <v>998</v>
      </c>
      <c r="V4281" s="113" t="str">
        <f>IF(AND(I4281&gt;=10000,I4281&lt;=19900),"Praha",(IF(AND(I4281&gt;=25001,I4281&lt;=29501),"Středočeský kraj",(IF(AND(I4281&gt;=30100,I4281&lt;=34972),"Středočeský kraj",(IF(AND(I4281&gt;=35002,I4281&lt;=36271),"Karlovarský kraj",(IF(AND(I4281&gt;=37001,I4281&lt;=39201),"Jihočeský kraj",(IF(AND(I4281&gt;=39701,I4281&lt;=39901),"Jihočeský kraj",(IF(AND(I4281&gt;=39301,I4281&lt;=39601),"Kraj Vysočina",(IF(AND(I4281&gt;=58001,I4281&lt;=59501),"Kraj Vysočina",(IF(AND(I4281&gt;=67401,I4281&lt;=67602),"Kraj Vysočina",(IF(AND(I4281&gt;=40001,I4281&lt;=44101),"Ústecký kraj",(IF(AND(I4281&gt;=46001,I4281&lt;=47201),"Liberecký kraj",(IF(AND(I4281&gt;=51202,I4281&lt;=51401),"Liberecký kraj",(IF(AND(I4281&gt;=53002,I4281&lt;=53976),"Pardubický kraj",(IF(AND(I4281&gt;=56002,I4281&lt;=57201),"Pardubický kraj",(IF(AND(I4281&gt;=60200,I4281&lt;=67201),"Jihomoravský kraj",(IF(AND(I4281&gt;=67801,I4281&lt;=68501),"Jihomoravský kraj",(IF(AND(I4281&gt;=69002,I4281&lt;=69801),"Jihomoravský kraj",(IF(AND(I4281&gt;=68601,I4281&lt;=68801),"Zlínský kraj",(IF(AND(I4281&gt;=75501,I4281&lt;=76901),"Zlínský kraj",(IF(AND(I4281&gt;=70030,I4281&lt;=74901),"Moravskoslezský kraj",(IF(AND(I4281&gt;=75000,I4281&lt;=75368),"Olomoucký kraj",(IF(AND(I4281&gt;=77200,I4281&lt;=79862),"Olomoucký kraj",(IF(AND(I4281&gt;=50011,I4281&lt;=50301),"Královéhradecký kraj",(IF(AND(I4281&gt;=54301,I4281&lt;=54303),"Královéhradecký kraj","0")))))))))))))))))))))))))))))))))))))))))))))))</f>
        <v>Moravskoslezský kraj</v>
      </c>
      <c r="AB4281" t="s">
        <v>998</v>
      </c>
      <c r="AD4281" t="s">
        <v>998</v>
      </c>
      <c r="AE4281" t="s">
        <v>998</v>
      </c>
      <c r="AF4281" t="s">
        <v>998</v>
      </c>
      <c r="AG4281" s="107">
        <v>0</v>
      </c>
      <c r="AH4281" s="107">
        <v>0</v>
      </c>
      <c r="AI4281" s="107">
        <v>0</v>
      </c>
      <c r="AJ4281" t="s">
        <v>1012</v>
      </c>
    </row>
    <row r="4282" spans="1:37" x14ac:dyDescent="0.45">
      <c r="A4282" t="s">
        <v>1174</v>
      </c>
      <c r="B4282" t="s">
        <v>12033</v>
      </c>
      <c r="C4282" t="s">
        <v>990</v>
      </c>
      <c r="D4282" t="s">
        <v>12034</v>
      </c>
      <c r="E4282" t="s">
        <v>992</v>
      </c>
      <c r="F4282" t="s">
        <v>6191</v>
      </c>
      <c r="G4282">
        <v>361</v>
      </c>
      <c r="H4282" t="s">
        <v>8578</v>
      </c>
      <c r="I4282">
        <v>70030</v>
      </c>
      <c r="K4282" t="s">
        <v>12035</v>
      </c>
      <c r="L4282" s="106">
        <v>38746</v>
      </c>
      <c r="M4282">
        <v>14667013</v>
      </c>
      <c r="N4282" t="s">
        <v>996</v>
      </c>
      <c r="O4282" t="s">
        <v>12</v>
      </c>
      <c r="P4282" t="s">
        <v>997</v>
      </c>
      <c r="R4282" s="109" t="str">
        <f>IF(OR(P4282="SB",Q4282="SB"),"SB",0)</f>
        <v>SB</v>
      </c>
      <c r="T4282" s="110" t="s">
        <v>998</v>
      </c>
      <c r="V4282" s="113" t="str">
        <f>IF(AND(I4282&gt;=10000,I4282&lt;=19900),"Praha",(IF(AND(I4282&gt;=25001,I4282&lt;=29501),"Středočeský kraj",(IF(AND(I4282&gt;=30100,I4282&lt;=34972),"Středočeský kraj",(IF(AND(I4282&gt;=35002,I4282&lt;=36271),"Karlovarský kraj",(IF(AND(I4282&gt;=37001,I4282&lt;=39201),"Jihočeský kraj",(IF(AND(I4282&gt;=39701,I4282&lt;=39901),"Jihočeský kraj",(IF(AND(I4282&gt;=39301,I4282&lt;=39601),"Kraj Vysočina",(IF(AND(I4282&gt;=58001,I4282&lt;=59501),"Kraj Vysočina",(IF(AND(I4282&gt;=67401,I4282&lt;=67602),"Kraj Vysočina",(IF(AND(I4282&gt;=40001,I4282&lt;=44101),"Ústecký kraj",(IF(AND(I4282&gt;=46001,I4282&lt;=47201),"Liberecký kraj",(IF(AND(I4282&gt;=51202,I4282&lt;=51401),"Liberecký kraj",(IF(AND(I4282&gt;=53002,I4282&lt;=53976),"Pardubický kraj",(IF(AND(I4282&gt;=56002,I4282&lt;=57201),"Pardubický kraj",(IF(AND(I4282&gt;=60200,I4282&lt;=67201),"Jihomoravský kraj",(IF(AND(I4282&gt;=67801,I4282&lt;=68501),"Jihomoravský kraj",(IF(AND(I4282&gt;=69002,I4282&lt;=69801),"Jihomoravský kraj",(IF(AND(I4282&gt;=68601,I4282&lt;=68801),"Zlínský kraj",(IF(AND(I4282&gt;=75501,I4282&lt;=76901),"Zlínský kraj",(IF(AND(I4282&gt;=70030,I4282&lt;=74901),"Moravskoslezský kraj",(IF(AND(I4282&gt;=75000,I4282&lt;=75368),"Olomoucký kraj",(IF(AND(I4282&gt;=77200,I4282&lt;=79862),"Olomoucký kraj",(IF(AND(I4282&gt;=50011,I4282&lt;=50301),"Královéhradecký kraj",(IF(AND(I4282&gt;=54301,I4282&lt;=54303),"Královéhradecký kraj","0")))))))))))))))))))))))))))))))))))))))))))))))</f>
        <v>Moravskoslezský kraj</v>
      </c>
      <c r="AB4282" t="s">
        <v>998</v>
      </c>
      <c r="AD4282" t="s">
        <v>998</v>
      </c>
      <c r="AE4282" t="s">
        <v>998</v>
      </c>
      <c r="AF4282" t="s">
        <v>998</v>
      </c>
      <c r="AG4282" s="107">
        <v>300</v>
      </c>
      <c r="AH4282" s="107">
        <v>0</v>
      </c>
      <c r="AI4282" s="107">
        <v>0</v>
      </c>
      <c r="AJ4282" t="s">
        <v>999</v>
      </c>
      <c r="AK4282" s="106">
        <v>44923</v>
      </c>
    </row>
    <row r="4283" spans="1:37" x14ac:dyDescent="0.45">
      <c r="A4283" t="s">
        <v>1021</v>
      </c>
      <c r="B4283" t="s">
        <v>12273</v>
      </c>
      <c r="C4283" t="s">
        <v>990</v>
      </c>
      <c r="D4283" t="s">
        <v>12274</v>
      </c>
      <c r="E4283" t="s">
        <v>992</v>
      </c>
      <c r="F4283" t="s">
        <v>3177</v>
      </c>
      <c r="G4283">
        <v>194</v>
      </c>
      <c r="H4283" t="s">
        <v>1137</v>
      </c>
      <c r="I4283">
        <v>70030</v>
      </c>
      <c r="K4283" t="s">
        <v>12275</v>
      </c>
      <c r="L4283" s="106">
        <v>39624</v>
      </c>
      <c r="M4283">
        <v>14687726</v>
      </c>
      <c r="N4283" t="s">
        <v>996</v>
      </c>
      <c r="O4283" t="s">
        <v>12</v>
      </c>
      <c r="P4283" t="s">
        <v>997</v>
      </c>
      <c r="R4283" s="109" t="str">
        <f>IF(OR(P4283="SB",Q4283="SB"),"SB",0)</f>
        <v>SB</v>
      </c>
      <c r="T4283" s="110" t="s">
        <v>998</v>
      </c>
      <c r="V4283" s="113" t="str">
        <f>IF(AND(I4283&gt;=10000,I4283&lt;=19900),"Praha",(IF(AND(I4283&gt;=25001,I4283&lt;=29501),"Středočeský kraj",(IF(AND(I4283&gt;=30100,I4283&lt;=34972),"Středočeský kraj",(IF(AND(I4283&gt;=35002,I4283&lt;=36271),"Karlovarský kraj",(IF(AND(I4283&gt;=37001,I4283&lt;=39201),"Jihočeský kraj",(IF(AND(I4283&gt;=39701,I4283&lt;=39901),"Jihočeský kraj",(IF(AND(I4283&gt;=39301,I4283&lt;=39601),"Kraj Vysočina",(IF(AND(I4283&gt;=58001,I4283&lt;=59501),"Kraj Vysočina",(IF(AND(I4283&gt;=67401,I4283&lt;=67602),"Kraj Vysočina",(IF(AND(I4283&gt;=40001,I4283&lt;=44101),"Ústecký kraj",(IF(AND(I4283&gt;=46001,I4283&lt;=47201),"Liberecký kraj",(IF(AND(I4283&gt;=51202,I4283&lt;=51401),"Liberecký kraj",(IF(AND(I4283&gt;=53002,I4283&lt;=53976),"Pardubický kraj",(IF(AND(I4283&gt;=56002,I4283&lt;=57201),"Pardubický kraj",(IF(AND(I4283&gt;=60200,I4283&lt;=67201),"Jihomoravský kraj",(IF(AND(I4283&gt;=67801,I4283&lt;=68501),"Jihomoravský kraj",(IF(AND(I4283&gt;=69002,I4283&lt;=69801),"Jihomoravský kraj",(IF(AND(I4283&gt;=68601,I4283&lt;=68801),"Zlínský kraj",(IF(AND(I4283&gt;=75501,I4283&lt;=76901),"Zlínský kraj",(IF(AND(I4283&gt;=70030,I4283&lt;=74901),"Moravskoslezský kraj",(IF(AND(I4283&gt;=75000,I4283&lt;=75368),"Olomoucký kraj",(IF(AND(I4283&gt;=77200,I4283&lt;=79862),"Olomoucký kraj",(IF(AND(I4283&gt;=50011,I4283&lt;=50301),"Královéhradecký kraj",(IF(AND(I4283&gt;=54301,I4283&lt;=54303),"Královéhradecký kraj","0")))))))))))))))))))))))))))))))))))))))))))))))</f>
        <v>Moravskoslezský kraj</v>
      </c>
      <c r="AB4283" t="s">
        <v>998</v>
      </c>
      <c r="AD4283" t="s">
        <v>998</v>
      </c>
      <c r="AE4283" t="s">
        <v>998</v>
      </c>
      <c r="AF4283" t="s">
        <v>998</v>
      </c>
      <c r="AG4283" s="107">
        <v>300</v>
      </c>
      <c r="AH4283" s="107">
        <v>0</v>
      </c>
      <c r="AI4283" s="107">
        <v>0</v>
      </c>
      <c r="AJ4283" t="s">
        <v>999</v>
      </c>
      <c r="AK4283" s="106">
        <v>44923</v>
      </c>
    </row>
    <row r="4284" spans="1:37" x14ac:dyDescent="0.45">
      <c r="A4284" t="s">
        <v>1007</v>
      </c>
      <c r="B4284" t="s">
        <v>12300</v>
      </c>
      <c r="C4284" t="s">
        <v>990</v>
      </c>
      <c r="D4284" t="s">
        <v>12301</v>
      </c>
      <c r="E4284" t="s">
        <v>992</v>
      </c>
      <c r="F4284" t="s">
        <v>12302</v>
      </c>
      <c r="G4284">
        <v>1</v>
      </c>
      <c r="H4284" t="s">
        <v>1137</v>
      </c>
      <c r="I4284">
        <v>70030</v>
      </c>
      <c r="J4284">
        <v>722757803</v>
      </c>
      <c r="K4284" t="s">
        <v>12303</v>
      </c>
      <c r="L4284" s="106">
        <v>35414</v>
      </c>
      <c r="M4284">
        <v>14687524</v>
      </c>
      <c r="N4284" t="s">
        <v>996</v>
      </c>
      <c r="O4284" t="s">
        <v>12</v>
      </c>
      <c r="P4284" t="s">
        <v>997</v>
      </c>
      <c r="R4284" s="109" t="str">
        <f>IF(OR(P4284="SB",Q4284="SB"),"SB",0)</f>
        <v>SB</v>
      </c>
      <c r="T4284" s="110" t="s">
        <v>998</v>
      </c>
      <c r="V4284" s="113" t="str">
        <f>IF(AND(I4284&gt;=10000,I4284&lt;=19900),"Praha",(IF(AND(I4284&gt;=25001,I4284&lt;=29501),"Středočeský kraj",(IF(AND(I4284&gt;=30100,I4284&lt;=34972),"Středočeský kraj",(IF(AND(I4284&gt;=35002,I4284&lt;=36271),"Karlovarský kraj",(IF(AND(I4284&gt;=37001,I4284&lt;=39201),"Jihočeský kraj",(IF(AND(I4284&gt;=39701,I4284&lt;=39901),"Jihočeský kraj",(IF(AND(I4284&gt;=39301,I4284&lt;=39601),"Kraj Vysočina",(IF(AND(I4284&gt;=58001,I4284&lt;=59501),"Kraj Vysočina",(IF(AND(I4284&gt;=67401,I4284&lt;=67602),"Kraj Vysočina",(IF(AND(I4284&gt;=40001,I4284&lt;=44101),"Ústecký kraj",(IF(AND(I4284&gt;=46001,I4284&lt;=47201),"Liberecký kraj",(IF(AND(I4284&gt;=51202,I4284&lt;=51401),"Liberecký kraj",(IF(AND(I4284&gt;=53002,I4284&lt;=53976),"Pardubický kraj",(IF(AND(I4284&gt;=56002,I4284&lt;=57201),"Pardubický kraj",(IF(AND(I4284&gt;=60200,I4284&lt;=67201),"Jihomoravský kraj",(IF(AND(I4284&gt;=67801,I4284&lt;=68501),"Jihomoravský kraj",(IF(AND(I4284&gt;=69002,I4284&lt;=69801),"Jihomoravský kraj",(IF(AND(I4284&gt;=68601,I4284&lt;=68801),"Zlínský kraj",(IF(AND(I4284&gt;=75501,I4284&lt;=76901),"Zlínský kraj",(IF(AND(I4284&gt;=70030,I4284&lt;=74901),"Moravskoslezský kraj",(IF(AND(I4284&gt;=75000,I4284&lt;=75368),"Olomoucký kraj",(IF(AND(I4284&gt;=77200,I4284&lt;=79862),"Olomoucký kraj",(IF(AND(I4284&gt;=50011,I4284&lt;=50301),"Královéhradecký kraj",(IF(AND(I4284&gt;=54301,I4284&lt;=54303),"Královéhradecký kraj","0")))))))))))))))))))))))))))))))))))))))))))))))</f>
        <v>Moravskoslezský kraj</v>
      </c>
      <c r="AB4284" t="s">
        <v>998</v>
      </c>
      <c r="AD4284" t="s">
        <v>998</v>
      </c>
      <c r="AE4284" t="s">
        <v>998</v>
      </c>
      <c r="AF4284" t="s">
        <v>998</v>
      </c>
      <c r="AG4284" s="107">
        <v>0</v>
      </c>
      <c r="AH4284" s="107">
        <v>0</v>
      </c>
      <c r="AI4284" s="107">
        <v>0</v>
      </c>
      <c r="AJ4284" t="s">
        <v>1012</v>
      </c>
    </row>
    <row r="4285" spans="1:37" x14ac:dyDescent="0.45">
      <c r="A4285" t="s">
        <v>1190</v>
      </c>
      <c r="B4285" t="s">
        <v>12307</v>
      </c>
      <c r="C4285" t="s">
        <v>1002</v>
      </c>
      <c r="D4285" t="s">
        <v>12310</v>
      </c>
      <c r="E4285" t="s">
        <v>992</v>
      </c>
      <c r="F4285" t="s">
        <v>3177</v>
      </c>
      <c r="G4285">
        <v>635</v>
      </c>
      <c r="H4285" t="s">
        <v>1137</v>
      </c>
      <c r="I4285">
        <v>70030</v>
      </c>
      <c r="J4285">
        <v>725790575</v>
      </c>
      <c r="K4285" t="s">
        <v>12311</v>
      </c>
      <c r="L4285" s="106">
        <v>38147</v>
      </c>
      <c r="M4285">
        <v>14686817</v>
      </c>
      <c r="N4285" t="s">
        <v>996</v>
      </c>
      <c r="O4285" t="s">
        <v>12</v>
      </c>
      <c r="P4285" t="s">
        <v>997</v>
      </c>
      <c r="R4285" s="109" t="str">
        <f>IF(OR(P4285="SB",Q4285="SB"),"SB",0)</f>
        <v>SB</v>
      </c>
      <c r="T4285" s="110" t="s">
        <v>998</v>
      </c>
      <c r="V4285" s="113" t="str">
        <f>IF(AND(I4285&gt;=10000,I4285&lt;=19900),"Praha",(IF(AND(I4285&gt;=25001,I4285&lt;=29501),"Středočeský kraj",(IF(AND(I4285&gt;=30100,I4285&lt;=34972),"Středočeský kraj",(IF(AND(I4285&gt;=35002,I4285&lt;=36271),"Karlovarský kraj",(IF(AND(I4285&gt;=37001,I4285&lt;=39201),"Jihočeský kraj",(IF(AND(I4285&gt;=39701,I4285&lt;=39901),"Jihočeský kraj",(IF(AND(I4285&gt;=39301,I4285&lt;=39601),"Kraj Vysočina",(IF(AND(I4285&gt;=58001,I4285&lt;=59501),"Kraj Vysočina",(IF(AND(I4285&gt;=67401,I4285&lt;=67602),"Kraj Vysočina",(IF(AND(I4285&gt;=40001,I4285&lt;=44101),"Ústecký kraj",(IF(AND(I4285&gt;=46001,I4285&lt;=47201),"Liberecký kraj",(IF(AND(I4285&gt;=51202,I4285&lt;=51401),"Liberecký kraj",(IF(AND(I4285&gt;=53002,I4285&lt;=53976),"Pardubický kraj",(IF(AND(I4285&gt;=56002,I4285&lt;=57201),"Pardubický kraj",(IF(AND(I4285&gt;=60200,I4285&lt;=67201),"Jihomoravský kraj",(IF(AND(I4285&gt;=67801,I4285&lt;=68501),"Jihomoravský kraj",(IF(AND(I4285&gt;=69002,I4285&lt;=69801),"Jihomoravský kraj",(IF(AND(I4285&gt;=68601,I4285&lt;=68801),"Zlínský kraj",(IF(AND(I4285&gt;=75501,I4285&lt;=76901),"Zlínský kraj",(IF(AND(I4285&gt;=70030,I4285&lt;=74901),"Moravskoslezský kraj",(IF(AND(I4285&gt;=75000,I4285&lt;=75368),"Olomoucký kraj",(IF(AND(I4285&gt;=77200,I4285&lt;=79862),"Olomoucký kraj",(IF(AND(I4285&gt;=50011,I4285&lt;=50301),"Královéhradecký kraj",(IF(AND(I4285&gt;=54301,I4285&lt;=54303),"Královéhradecký kraj","0")))))))))))))))))))))))))))))))))))))))))))))))</f>
        <v>Moravskoslezský kraj</v>
      </c>
      <c r="AB4285" t="s">
        <v>998</v>
      </c>
      <c r="AD4285" t="s">
        <v>998</v>
      </c>
      <c r="AE4285" t="s">
        <v>998</v>
      </c>
      <c r="AF4285" t="s">
        <v>998</v>
      </c>
      <c r="AG4285" s="107">
        <v>300</v>
      </c>
      <c r="AH4285" s="107">
        <v>0</v>
      </c>
      <c r="AI4285" s="107">
        <v>0</v>
      </c>
      <c r="AJ4285" t="s">
        <v>999</v>
      </c>
      <c r="AK4285" s="106">
        <v>44924</v>
      </c>
    </row>
    <row r="4286" spans="1:37" x14ac:dyDescent="0.45">
      <c r="A4286" t="s">
        <v>1112</v>
      </c>
      <c r="B4286" t="s">
        <v>12317</v>
      </c>
      <c r="C4286" t="s">
        <v>990</v>
      </c>
      <c r="D4286" t="s">
        <v>12318</v>
      </c>
      <c r="E4286" t="s">
        <v>992</v>
      </c>
      <c r="F4286" t="s">
        <v>12319</v>
      </c>
      <c r="G4286">
        <v>15</v>
      </c>
      <c r="H4286" t="s">
        <v>1137</v>
      </c>
      <c r="I4286">
        <v>70030</v>
      </c>
      <c r="K4286" t="s">
        <v>12320</v>
      </c>
      <c r="L4286" s="106">
        <v>39894</v>
      </c>
      <c r="M4286">
        <v>14701668</v>
      </c>
      <c r="N4286" t="s">
        <v>996</v>
      </c>
      <c r="O4286" t="s">
        <v>12</v>
      </c>
      <c r="P4286" t="s">
        <v>997</v>
      </c>
      <c r="R4286" s="109" t="str">
        <f>IF(OR(P4286="SB",Q4286="SB"),"SB",0)</f>
        <v>SB</v>
      </c>
      <c r="T4286" s="110" t="s">
        <v>998</v>
      </c>
      <c r="V4286" s="113" t="str">
        <f>IF(AND(I4286&gt;=10000,I4286&lt;=19900),"Praha",(IF(AND(I4286&gt;=25001,I4286&lt;=29501),"Středočeský kraj",(IF(AND(I4286&gt;=30100,I4286&lt;=34972),"Středočeský kraj",(IF(AND(I4286&gt;=35002,I4286&lt;=36271),"Karlovarský kraj",(IF(AND(I4286&gt;=37001,I4286&lt;=39201),"Jihočeský kraj",(IF(AND(I4286&gt;=39701,I4286&lt;=39901),"Jihočeský kraj",(IF(AND(I4286&gt;=39301,I4286&lt;=39601),"Kraj Vysočina",(IF(AND(I4286&gt;=58001,I4286&lt;=59501),"Kraj Vysočina",(IF(AND(I4286&gt;=67401,I4286&lt;=67602),"Kraj Vysočina",(IF(AND(I4286&gt;=40001,I4286&lt;=44101),"Ústecký kraj",(IF(AND(I4286&gt;=46001,I4286&lt;=47201),"Liberecký kraj",(IF(AND(I4286&gt;=51202,I4286&lt;=51401),"Liberecký kraj",(IF(AND(I4286&gt;=53002,I4286&lt;=53976),"Pardubický kraj",(IF(AND(I4286&gt;=56002,I4286&lt;=57201),"Pardubický kraj",(IF(AND(I4286&gt;=60200,I4286&lt;=67201),"Jihomoravský kraj",(IF(AND(I4286&gt;=67801,I4286&lt;=68501),"Jihomoravský kraj",(IF(AND(I4286&gt;=69002,I4286&lt;=69801),"Jihomoravský kraj",(IF(AND(I4286&gt;=68601,I4286&lt;=68801),"Zlínský kraj",(IF(AND(I4286&gt;=75501,I4286&lt;=76901),"Zlínský kraj",(IF(AND(I4286&gt;=70030,I4286&lt;=74901),"Moravskoslezský kraj",(IF(AND(I4286&gt;=75000,I4286&lt;=75368),"Olomoucký kraj",(IF(AND(I4286&gt;=77200,I4286&lt;=79862),"Olomoucký kraj",(IF(AND(I4286&gt;=50011,I4286&lt;=50301),"Královéhradecký kraj",(IF(AND(I4286&gt;=54301,I4286&lt;=54303),"Královéhradecký kraj","0")))))))))))))))))))))))))))))))))))))))))))))))</f>
        <v>Moravskoslezský kraj</v>
      </c>
      <c r="AB4286" t="s">
        <v>998</v>
      </c>
      <c r="AD4286" t="s">
        <v>998</v>
      </c>
      <c r="AE4286" t="s">
        <v>998</v>
      </c>
      <c r="AF4286" t="s">
        <v>998</v>
      </c>
      <c r="AG4286" s="107">
        <v>300</v>
      </c>
      <c r="AH4286" s="107">
        <v>0</v>
      </c>
      <c r="AI4286" s="107">
        <v>0</v>
      </c>
      <c r="AJ4286" t="s">
        <v>999</v>
      </c>
      <c r="AK4286" s="106">
        <v>44923</v>
      </c>
    </row>
    <row r="4287" spans="1:37" x14ac:dyDescent="0.45">
      <c r="A4287" t="s">
        <v>1243</v>
      </c>
      <c r="B4287" t="s">
        <v>12317</v>
      </c>
      <c r="C4287" t="s">
        <v>990</v>
      </c>
      <c r="D4287" t="s">
        <v>12321</v>
      </c>
      <c r="E4287" t="s">
        <v>992</v>
      </c>
      <c r="F4287" t="s">
        <v>5766</v>
      </c>
      <c r="G4287">
        <v>1170</v>
      </c>
      <c r="H4287" t="s">
        <v>1137</v>
      </c>
      <c r="I4287">
        <v>70030</v>
      </c>
      <c r="J4287">
        <v>721913411</v>
      </c>
      <c r="K4287" t="s">
        <v>12322</v>
      </c>
      <c r="L4287" s="106">
        <v>30409</v>
      </c>
      <c r="M4287">
        <v>14689443</v>
      </c>
      <c r="N4287" t="s">
        <v>996</v>
      </c>
      <c r="O4287" t="s">
        <v>12</v>
      </c>
      <c r="P4287" t="s">
        <v>997</v>
      </c>
      <c r="R4287" s="109" t="str">
        <f>IF(OR(P4287="SB",Q4287="SB"),"SB",0)</f>
        <v>SB</v>
      </c>
      <c r="T4287" s="110" t="s">
        <v>998</v>
      </c>
      <c r="V4287" s="113" t="str">
        <f>IF(AND(I4287&gt;=10000,I4287&lt;=19900),"Praha",(IF(AND(I4287&gt;=25001,I4287&lt;=29501),"Středočeský kraj",(IF(AND(I4287&gt;=30100,I4287&lt;=34972),"Středočeský kraj",(IF(AND(I4287&gt;=35002,I4287&lt;=36271),"Karlovarský kraj",(IF(AND(I4287&gt;=37001,I4287&lt;=39201),"Jihočeský kraj",(IF(AND(I4287&gt;=39701,I4287&lt;=39901),"Jihočeský kraj",(IF(AND(I4287&gt;=39301,I4287&lt;=39601),"Kraj Vysočina",(IF(AND(I4287&gt;=58001,I4287&lt;=59501),"Kraj Vysočina",(IF(AND(I4287&gt;=67401,I4287&lt;=67602),"Kraj Vysočina",(IF(AND(I4287&gt;=40001,I4287&lt;=44101),"Ústecký kraj",(IF(AND(I4287&gt;=46001,I4287&lt;=47201),"Liberecký kraj",(IF(AND(I4287&gt;=51202,I4287&lt;=51401),"Liberecký kraj",(IF(AND(I4287&gt;=53002,I4287&lt;=53976),"Pardubický kraj",(IF(AND(I4287&gt;=56002,I4287&lt;=57201),"Pardubický kraj",(IF(AND(I4287&gt;=60200,I4287&lt;=67201),"Jihomoravský kraj",(IF(AND(I4287&gt;=67801,I4287&lt;=68501),"Jihomoravský kraj",(IF(AND(I4287&gt;=69002,I4287&lt;=69801),"Jihomoravský kraj",(IF(AND(I4287&gt;=68601,I4287&lt;=68801),"Zlínský kraj",(IF(AND(I4287&gt;=75501,I4287&lt;=76901),"Zlínský kraj",(IF(AND(I4287&gt;=70030,I4287&lt;=74901),"Moravskoslezský kraj",(IF(AND(I4287&gt;=75000,I4287&lt;=75368),"Olomoucký kraj",(IF(AND(I4287&gt;=77200,I4287&lt;=79862),"Olomoucký kraj",(IF(AND(I4287&gt;=50011,I4287&lt;=50301),"Královéhradecký kraj",(IF(AND(I4287&gt;=54301,I4287&lt;=54303),"Královéhradecký kraj","0")))))))))))))))))))))))))))))))))))))))))))))))</f>
        <v>Moravskoslezský kraj</v>
      </c>
      <c r="AB4287" t="s">
        <v>998</v>
      </c>
      <c r="AD4287" t="s">
        <v>998</v>
      </c>
      <c r="AE4287" t="s">
        <v>998</v>
      </c>
      <c r="AF4287" t="s">
        <v>998</v>
      </c>
      <c r="AG4287" s="107">
        <v>0</v>
      </c>
      <c r="AH4287" s="107">
        <v>0</v>
      </c>
      <c r="AI4287" s="107">
        <v>0</v>
      </c>
      <c r="AJ4287" t="s">
        <v>1012</v>
      </c>
    </row>
    <row r="4288" spans="1:37" x14ac:dyDescent="0.45">
      <c r="A4288" t="s">
        <v>1037</v>
      </c>
      <c r="B4288" t="s">
        <v>12332</v>
      </c>
      <c r="C4288" t="s">
        <v>990</v>
      </c>
      <c r="D4288" t="s">
        <v>12333</v>
      </c>
      <c r="E4288" t="s">
        <v>992</v>
      </c>
      <c r="F4288" t="s">
        <v>3275</v>
      </c>
      <c r="G4288">
        <v>489</v>
      </c>
      <c r="H4288" t="s">
        <v>1137</v>
      </c>
      <c r="I4288">
        <v>70030</v>
      </c>
      <c r="K4288" t="s">
        <v>12334</v>
      </c>
      <c r="L4288" s="106">
        <v>39763</v>
      </c>
      <c r="M4288">
        <v>14697628</v>
      </c>
      <c r="N4288" t="s">
        <v>996</v>
      </c>
      <c r="O4288" t="s">
        <v>12</v>
      </c>
      <c r="P4288" t="s">
        <v>997</v>
      </c>
      <c r="R4288" s="109" t="str">
        <f>IF(OR(P4288="SB",Q4288="SB"),"SB",0)</f>
        <v>SB</v>
      </c>
      <c r="T4288" s="110" t="s">
        <v>998</v>
      </c>
      <c r="V4288" s="113" t="str">
        <f>IF(AND(I4288&gt;=10000,I4288&lt;=19900),"Praha",(IF(AND(I4288&gt;=25001,I4288&lt;=29501),"Středočeský kraj",(IF(AND(I4288&gt;=30100,I4288&lt;=34972),"Středočeský kraj",(IF(AND(I4288&gt;=35002,I4288&lt;=36271),"Karlovarský kraj",(IF(AND(I4288&gt;=37001,I4288&lt;=39201),"Jihočeský kraj",(IF(AND(I4288&gt;=39701,I4288&lt;=39901),"Jihočeský kraj",(IF(AND(I4288&gt;=39301,I4288&lt;=39601),"Kraj Vysočina",(IF(AND(I4288&gt;=58001,I4288&lt;=59501),"Kraj Vysočina",(IF(AND(I4288&gt;=67401,I4288&lt;=67602),"Kraj Vysočina",(IF(AND(I4288&gt;=40001,I4288&lt;=44101),"Ústecký kraj",(IF(AND(I4288&gt;=46001,I4288&lt;=47201),"Liberecký kraj",(IF(AND(I4288&gt;=51202,I4288&lt;=51401),"Liberecký kraj",(IF(AND(I4288&gt;=53002,I4288&lt;=53976),"Pardubický kraj",(IF(AND(I4288&gt;=56002,I4288&lt;=57201),"Pardubický kraj",(IF(AND(I4288&gt;=60200,I4288&lt;=67201),"Jihomoravský kraj",(IF(AND(I4288&gt;=67801,I4288&lt;=68501),"Jihomoravský kraj",(IF(AND(I4288&gt;=69002,I4288&lt;=69801),"Jihomoravský kraj",(IF(AND(I4288&gt;=68601,I4288&lt;=68801),"Zlínský kraj",(IF(AND(I4288&gt;=75501,I4288&lt;=76901),"Zlínský kraj",(IF(AND(I4288&gt;=70030,I4288&lt;=74901),"Moravskoslezský kraj",(IF(AND(I4288&gt;=75000,I4288&lt;=75368),"Olomoucký kraj",(IF(AND(I4288&gt;=77200,I4288&lt;=79862),"Olomoucký kraj",(IF(AND(I4288&gt;=50011,I4288&lt;=50301),"Královéhradecký kraj",(IF(AND(I4288&gt;=54301,I4288&lt;=54303),"Královéhradecký kraj","0")))))))))))))))))))))))))))))))))))))))))))))))</f>
        <v>Moravskoslezský kraj</v>
      </c>
      <c r="AB4288" t="s">
        <v>998</v>
      </c>
      <c r="AD4288" t="s">
        <v>998</v>
      </c>
      <c r="AE4288" t="s">
        <v>998</v>
      </c>
      <c r="AF4288" t="s">
        <v>998</v>
      </c>
      <c r="AG4288" s="107">
        <v>300</v>
      </c>
      <c r="AH4288" s="107">
        <v>0</v>
      </c>
      <c r="AI4288" s="107">
        <v>0</v>
      </c>
      <c r="AJ4288" t="s">
        <v>999</v>
      </c>
      <c r="AK4288" s="106">
        <v>44923</v>
      </c>
    </row>
    <row r="4289" spans="1:37" x14ac:dyDescent="0.45">
      <c r="A4289" t="s">
        <v>12613</v>
      </c>
      <c r="B4289" t="s">
        <v>12614</v>
      </c>
      <c r="C4289" t="s">
        <v>1002</v>
      </c>
      <c r="D4289" t="s">
        <v>12615</v>
      </c>
      <c r="E4289" t="s">
        <v>992</v>
      </c>
      <c r="F4289" t="s">
        <v>12616</v>
      </c>
      <c r="G4289">
        <v>418</v>
      </c>
      <c r="H4289" t="s">
        <v>1137</v>
      </c>
      <c r="I4289">
        <v>70030</v>
      </c>
      <c r="J4289">
        <v>603266443</v>
      </c>
      <c r="K4289" t="s">
        <v>12617</v>
      </c>
      <c r="L4289" s="106">
        <v>38832</v>
      </c>
      <c r="M4289">
        <v>14710459</v>
      </c>
      <c r="N4289" t="s">
        <v>996</v>
      </c>
      <c r="O4289" t="s">
        <v>12</v>
      </c>
      <c r="P4289" t="s">
        <v>997</v>
      </c>
      <c r="R4289" s="109" t="str">
        <f>IF(OR(P4289="SB",Q4289="SB"),"SB",0)</f>
        <v>SB</v>
      </c>
      <c r="T4289" s="110" t="s">
        <v>998</v>
      </c>
      <c r="V4289" s="113" t="str">
        <f>IF(AND(I4289&gt;=10000,I4289&lt;=19900),"Praha",(IF(AND(I4289&gt;=25001,I4289&lt;=29501),"Středočeský kraj",(IF(AND(I4289&gt;=30100,I4289&lt;=34972),"Středočeský kraj",(IF(AND(I4289&gt;=35002,I4289&lt;=36271),"Karlovarský kraj",(IF(AND(I4289&gt;=37001,I4289&lt;=39201),"Jihočeský kraj",(IF(AND(I4289&gt;=39701,I4289&lt;=39901),"Jihočeský kraj",(IF(AND(I4289&gt;=39301,I4289&lt;=39601),"Kraj Vysočina",(IF(AND(I4289&gt;=58001,I4289&lt;=59501),"Kraj Vysočina",(IF(AND(I4289&gt;=67401,I4289&lt;=67602),"Kraj Vysočina",(IF(AND(I4289&gt;=40001,I4289&lt;=44101),"Ústecký kraj",(IF(AND(I4289&gt;=46001,I4289&lt;=47201),"Liberecký kraj",(IF(AND(I4289&gt;=51202,I4289&lt;=51401),"Liberecký kraj",(IF(AND(I4289&gt;=53002,I4289&lt;=53976),"Pardubický kraj",(IF(AND(I4289&gt;=56002,I4289&lt;=57201),"Pardubický kraj",(IF(AND(I4289&gt;=60200,I4289&lt;=67201),"Jihomoravský kraj",(IF(AND(I4289&gt;=67801,I4289&lt;=68501),"Jihomoravský kraj",(IF(AND(I4289&gt;=69002,I4289&lt;=69801),"Jihomoravský kraj",(IF(AND(I4289&gt;=68601,I4289&lt;=68801),"Zlínský kraj",(IF(AND(I4289&gt;=75501,I4289&lt;=76901),"Zlínský kraj",(IF(AND(I4289&gt;=70030,I4289&lt;=74901),"Moravskoslezský kraj",(IF(AND(I4289&gt;=75000,I4289&lt;=75368),"Olomoucký kraj",(IF(AND(I4289&gt;=77200,I4289&lt;=79862),"Olomoucký kraj",(IF(AND(I4289&gt;=50011,I4289&lt;=50301),"Královéhradecký kraj",(IF(AND(I4289&gt;=54301,I4289&lt;=54303),"Královéhradecký kraj","0")))))))))))))))))))))))))))))))))))))))))))))))</f>
        <v>Moravskoslezský kraj</v>
      </c>
      <c r="AB4289" t="s">
        <v>998</v>
      </c>
      <c r="AD4289" t="s">
        <v>998</v>
      </c>
      <c r="AE4289" t="s">
        <v>998</v>
      </c>
      <c r="AF4289" t="s">
        <v>998</v>
      </c>
      <c r="AG4289" s="107">
        <v>300</v>
      </c>
      <c r="AH4289" s="107">
        <v>0</v>
      </c>
      <c r="AI4289" s="107">
        <v>0</v>
      </c>
      <c r="AJ4289" t="s">
        <v>999</v>
      </c>
      <c r="AK4289" s="106">
        <v>44923</v>
      </c>
    </row>
    <row r="4290" spans="1:37" x14ac:dyDescent="0.45">
      <c r="A4290" t="s">
        <v>1211</v>
      </c>
      <c r="B4290" t="s">
        <v>12976</v>
      </c>
      <c r="C4290" t="s">
        <v>1002</v>
      </c>
      <c r="D4290" t="s">
        <v>12977</v>
      </c>
      <c r="E4290" t="s">
        <v>992</v>
      </c>
      <c r="F4290" t="s">
        <v>12978</v>
      </c>
      <c r="G4290">
        <v>3010</v>
      </c>
      <c r="H4290" t="s">
        <v>1137</v>
      </c>
      <c r="I4290">
        <v>70030</v>
      </c>
      <c r="J4290">
        <v>603782901</v>
      </c>
      <c r="K4290" t="s">
        <v>12979</v>
      </c>
      <c r="L4290" s="106">
        <v>38748</v>
      </c>
      <c r="M4290">
        <v>14692372</v>
      </c>
      <c r="N4290" t="s">
        <v>996</v>
      </c>
      <c r="O4290" t="s">
        <v>12</v>
      </c>
      <c r="P4290" t="s">
        <v>997</v>
      </c>
      <c r="R4290" s="109" t="str">
        <f>IF(OR(P4290="SB",Q4290="SB"),"SB",0)</f>
        <v>SB</v>
      </c>
      <c r="T4290" s="110" t="s">
        <v>998</v>
      </c>
      <c r="V4290" s="113" t="str">
        <f>IF(AND(I4290&gt;=10000,I4290&lt;=19900),"Praha",(IF(AND(I4290&gt;=25001,I4290&lt;=29501),"Středočeský kraj",(IF(AND(I4290&gt;=30100,I4290&lt;=34972),"Středočeský kraj",(IF(AND(I4290&gt;=35002,I4290&lt;=36271),"Karlovarský kraj",(IF(AND(I4290&gt;=37001,I4290&lt;=39201),"Jihočeský kraj",(IF(AND(I4290&gt;=39701,I4290&lt;=39901),"Jihočeský kraj",(IF(AND(I4290&gt;=39301,I4290&lt;=39601),"Kraj Vysočina",(IF(AND(I4290&gt;=58001,I4290&lt;=59501),"Kraj Vysočina",(IF(AND(I4290&gt;=67401,I4290&lt;=67602),"Kraj Vysočina",(IF(AND(I4290&gt;=40001,I4290&lt;=44101),"Ústecký kraj",(IF(AND(I4290&gt;=46001,I4290&lt;=47201),"Liberecký kraj",(IF(AND(I4290&gt;=51202,I4290&lt;=51401),"Liberecký kraj",(IF(AND(I4290&gt;=53002,I4290&lt;=53976),"Pardubický kraj",(IF(AND(I4290&gt;=56002,I4290&lt;=57201),"Pardubický kraj",(IF(AND(I4290&gt;=60200,I4290&lt;=67201),"Jihomoravský kraj",(IF(AND(I4290&gt;=67801,I4290&lt;=68501),"Jihomoravský kraj",(IF(AND(I4290&gt;=69002,I4290&lt;=69801),"Jihomoravský kraj",(IF(AND(I4290&gt;=68601,I4290&lt;=68801),"Zlínský kraj",(IF(AND(I4290&gt;=75501,I4290&lt;=76901),"Zlínský kraj",(IF(AND(I4290&gt;=70030,I4290&lt;=74901),"Moravskoslezský kraj",(IF(AND(I4290&gt;=75000,I4290&lt;=75368),"Olomoucký kraj",(IF(AND(I4290&gt;=77200,I4290&lt;=79862),"Olomoucký kraj",(IF(AND(I4290&gt;=50011,I4290&lt;=50301),"Královéhradecký kraj",(IF(AND(I4290&gt;=54301,I4290&lt;=54303),"Královéhradecký kraj","0")))))))))))))))))))))))))))))))))))))))))))))))</f>
        <v>Moravskoslezský kraj</v>
      </c>
      <c r="AB4290" t="s">
        <v>998</v>
      </c>
      <c r="AD4290" t="s">
        <v>998</v>
      </c>
      <c r="AE4290" t="s">
        <v>998</v>
      </c>
      <c r="AF4290" t="s">
        <v>998</v>
      </c>
      <c r="AG4290" s="107">
        <v>300</v>
      </c>
      <c r="AH4290" s="107">
        <v>0</v>
      </c>
      <c r="AI4290" s="107">
        <v>0</v>
      </c>
      <c r="AJ4290" t="s">
        <v>999</v>
      </c>
      <c r="AK4290" s="106">
        <v>44923</v>
      </c>
    </row>
    <row r="4291" spans="1:37" x14ac:dyDescent="0.45">
      <c r="A4291" t="s">
        <v>13080</v>
      </c>
      <c r="B4291" t="s">
        <v>13081</v>
      </c>
      <c r="C4291" t="s">
        <v>990</v>
      </c>
      <c r="D4291" t="s">
        <v>13082</v>
      </c>
      <c r="E4291" t="s">
        <v>992</v>
      </c>
      <c r="F4291" t="s">
        <v>13083</v>
      </c>
      <c r="G4291">
        <v>1336</v>
      </c>
      <c r="H4291" t="s">
        <v>1137</v>
      </c>
      <c r="I4291">
        <v>70030</v>
      </c>
      <c r="J4291">
        <v>602818265</v>
      </c>
      <c r="K4291" t="s">
        <v>13084</v>
      </c>
      <c r="L4291" s="106">
        <v>38939</v>
      </c>
      <c r="M4291">
        <v>14693685</v>
      </c>
      <c r="N4291" t="s">
        <v>996</v>
      </c>
      <c r="O4291" t="s">
        <v>12</v>
      </c>
      <c r="P4291" t="s">
        <v>997</v>
      </c>
      <c r="R4291" s="109" t="str">
        <f>IF(OR(P4291="SB",Q4291="SB"),"SB",0)</f>
        <v>SB</v>
      </c>
      <c r="T4291" s="110" t="s">
        <v>998</v>
      </c>
      <c r="V4291" s="113" t="str">
        <f>IF(AND(I4291&gt;=10000,I4291&lt;=19900),"Praha",(IF(AND(I4291&gt;=25001,I4291&lt;=29501),"Středočeský kraj",(IF(AND(I4291&gt;=30100,I4291&lt;=34972),"Středočeský kraj",(IF(AND(I4291&gt;=35002,I4291&lt;=36271),"Karlovarský kraj",(IF(AND(I4291&gt;=37001,I4291&lt;=39201),"Jihočeský kraj",(IF(AND(I4291&gt;=39701,I4291&lt;=39901),"Jihočeský kraj",(IF(AND(I4291&gt;=39301,I4291&lt;=39601),"Kraj Vysočina",(IF(AND(I4291&gt;=58001,I4291&lt;=59501),"Kraj Vysočina",(IF(AND(I4291&gt;=67401,I4291&lt;=67602),"Kraj Vysočina",(IF(AND(I4291&gt;=40001,I4291&lt;=44101),"Ústecký kraj",(IF(AND(I4291&gt;=46001,I4291&lt;=47201),"Liberecký kraj",(IF(AND(I4291&gt;=51202,I4291&lt;=51401),"Liberecký kraj",(IF(AND(I4291&gt;=53002,I4291&lt;=53976),"Pardubický kraj",(IF(AND(I4291&gt;=56002,I4291&lt;=57201),"Pardubický kraj",(IF(AND(I4291&gt;=60200,I4291&lt;=67201),"Jihomoravský kraj",(IF(AND(I4291&gt;=67801,I4291&lt;=68501),"Jihomoravský kraj",(IF(AND(I4291&gt;=69002,I4291&lt;=69801),"Jihomoravský kraj",(IF(AND(I4291&gt;=68601,I4291&lt;=68801),"Zlínský kraj",(IF(AND(I4291&gt;=75501,I4291&lt;=76901),"Zlínský kraj",(IF(AND(I4291&gt;=70030,I4291&lt;=74901),"Moravskoslezský kraj",(IF(AND(I4291&gt;=75000,I4291&lt;=75368),"Olomoucký kraj",(IF(AND(I4291&gt;=77200,I4291&lt;=79862),"Olomoucký kraj",(IF(AND(I4291&gt;=50011,I4291&lt;=50301),"Královéhradecký kraj",(IF(AND(I4291&gt;=54301,I4291&lt;=54303),"Královéhradecký kraj","0")))))))))))))))))))))))))))))))))))))))))))))))</f>
        <v>Moravskoslezský kraj</v>
      </c>
      <c r="AB4291" t="s">
        <v>998</v>
      </c>
      <c r="AD4291" t="s">
        <v>998</v>
      </c>
      <c r="AE4291" t="s">
        <v>998</v>
      </c>
      <c r="AF4291" t="s">
        <v>998</v>
      </c>
      <c r="AG4291" s="107">
        <v>300</v>
      </c>
      <c r="AH4291" s="107">
        <v>0</v>
      </c>
      <c r="AI4291" s="107">
        <v>0</v>
      </c>
      <c r="AJ4291" t="s">
        <v>999</v>
      </c>
      <c r="AK4291" s="106">
        <v>44923</v>
      </c>
    </row>
    <row r="4292" spans="1:37" x14ac:dyDescent="0.45">
      <c r="A4292" t="s">
        <v>1026</v>
      </c>
      <c r="B4292" t="s">
        <v>13085</v>
      </c>
      <c r="C4292" t="s">
        <v>990</v>
      </c>
      <c r="D4292" t="s">
        <v>13133</v>
      </c>
      <c r="E4292" t="s">
        <v>992</v>
      </c>
      <c r="F4292" t="s">
        <v>13134</v>
      </c>
      <c r="G4292">
        <v>2185</v>
      </c>
      <c r="H4292" t="s">
        <v>1137</v>
      </c>
      <c r="I4292">
        <v>70030</v>
      </c>
      <c r="J4292">
        <v>604362117</v>
      </c>
      <c r="K4292" t="s">
        <v>13135</v>
      </c>
      <c r="L4292" s="106">
        <v>40387</v>
      </c>
      <c r="M4292">
        <v>14700557</v>
      </c>
      <c r="N4292" t="s">
        <v>996</v>
      </c>
      <c r="O4292" t="s">
        <v>12</v>
      </c>
      <c r="P4292" t="s">
        <v>997</v>
      </c>
      <c r="R4292" s="109" t="str">
        <f>IF(OR(P4292="SB",Q4292="SB"),"SB",0)</f>
        <v>SB</v>
      </c>
      <c r="T4292" s="110" t="s">
        <v>998</v>
      </c>
      <c r="V4292" s="113" t="str">
        <f>IF(AND(I4292&gt;=10000,I4292&lt;=19900),"Praha",(IF(AND(I4292&gt;=25001,I4292&lt;=29501),"Středočeský kraj",(IF(AND(I4292&gt;=30100,I4292&lt;=34972),"Středočeský kraj",(IF(AND(I4292&gt;=35002,I4292&lt;=36271),"Karlovarský kraj",(IF(AND(I4292&gt;=37001,I4292&lt;=39201),"Jihočeský kraj",(IF(AND(I4292&gt;=39701,I4292&lt;=39901),"Jihočeský kraj",(IF(AND(I4292&gt;=39301,I4292&lt;=39601),"Kraj Vysočina",(IF(AND(I4292&gt;=58001,I4292&lt;=59501),"Kraj Vysočina",(IF(AND(I4292&gt;=67401,I4292&lt;=67602),"Kraj Vysočina",(IF(AND(I4292&gt;=40001,I4292&lt;=44101),"Ústecký kraj",(IF(AND(I4292&gt;=46001,I4292&lt;=47201),"Liberecký kraj",(IF(AND(I4292&gt;=51202,I4292&lt;=51401),"Liberecký kraj",(IF(AND(I4292&gt;=53002,I4292&lt;=53976),"Pardubický kraj",(IF(AND(I4292&gt;=56002,I4292&lt;=57201),"Pardubický kraj",(IF(AND(I4292&gt;=60200,I4292&lt;=67201),"Jihomoravský kraj",(IF(AND(I4292&gt;=67801,I4292&lt;=68501),"Jihomoravský kraj",(IF(AND(I4292&gt;=69002,I4292&lt;=69801),"Jihomoravský kraj",(IF(AND(I4292&gt;=68601,I4292&lt;=68801),"Zlínský kraj",(IF(AND(I4292&gt;=75501,I4292&lt;=76901),"Zlínský kraj",(IF(AND(I4292&gt;=70030,I4292&lt;=74901),"Moravskoslezský kraj",(IF(AND(I4292&gt;=75000,I4292&lt;=75368),"Olomoucký kraj",(IF(AND(I4292&gt;=77200,I4292&lt;=79862),"Olomoucký kraj",(IF(AND(I4292&gt;=50011,I4292&lt;=50301),"Královéhradecký kraj",(IF(AND(I4292&gt;=54301,I4292&lt;=54303),"Královéhradecký kraj","0")))))))))))))))))))))))))))))))))))))))))))))))</f>
        <v>Moravskoslezský kraj</v>
      </c>
      <c r="AB4292" t="s">
        <v>998</v>
      </c>
      <c r="AD4292" t="s">
        <v>998</v>
      </c>
      <c r="AE4292" t="s">
        <v>998</v>
      </c>
      <c r="AF4292" t="s">
        <v>998</v>
      </c>
      <c r="AG4292" s="107">
        <v>300</v>
      </c>
      <c r="AH4292" s="107">
        <v>0</v>
      </c>
      <c r="AI4292" s="107">
        <v>0</v>
      </c>
      <c r="AJ4292" t="s">
        <v>999</v>
      </c>
      <c r="AK4292" s="106">
        <v>44923</v>
      </c>
    </row>
    <row r="4293" spans="1:37" x14ac:dyDescent="0.45">
      <c r="A4293" t="s">
        <v>1224</v>
      </c>
      <c r="B4293" t="s">
        <v>13136</v>
      </c>
      <c r="C4293" t="s">
        <v>1002</v>
      </c>
      <c r="D4293" t="s">
        <v>13146</v>
      </c>
      <c r="E4293" t="s">
        <v>992</v>
      </c>
      <c r="F4293" t="s">
        <v>3177</v>
      </c>
      <c r="G4293">
        <v>2589</v>
      </c>
      <c r="H4293" t="s">
        <v>1137</v>
      </c>
      <c r="I4293">
        <v>70030</v>
      </c>
      <c r="K4293" t="s">
        <v>13147</v>
      </c>
      <c r="L4293" s="106">
        <v>39360</v>
      </c>
      <c r="M4293">
        <v>14668427</v>
      </c>
      <c r="N4293" t="s">
        <v>996</v>
      </c>
      <c r="O4293" t="s">
        <v>12</v>
      </c>
      <c r="P4293" t="s">
        <v>997</v>
      </c>
      <c r="R4293" s="109" t="str">
        <f>IF(OR(P4293="SB",Q4293="SB"),"SB",0)</f>
        <v>SB</v>
      </c>
      <c r="T4293" s="110" t="s">
        <v>998</v>
      </c>
      <c r="V4293" s="113" t="str">
        <f>IF(AND(I4293&gt;=10000,I4293&lt;=19900),"Praha",(IF(AND(I4293&gt;=25001,I4293&lt;=29501),"Středočeský kraj",(IF(AND(I4293&gt;=30100,I4293&lt;=34972),"Středočeský kraj",(IF(AND(I4293&gt;=35002,I4293&lt;=36271),"Karlovarský kraj",(IF(AND(I4293&gt;=37001,I4293&lt;=39201),"Jihočeský kraj",(IF(AND(I4293&gt;=39701,I4293&lt;=39901),"Jihočeský kraj",(IF(AND(I4293&gt;=39301,I4293&lt;=39601),"Kraj Vysočina",(IF(AND(I4293&gt;=58001,I4293&lt;=59501),"Kraj Vysočina",(IF(AND(I4293&gt;=67401,I4293&lt;=67602),"Kraj Vysočina",(IF(AND(I4293&gt;=40001,I4293&lt;=44101),"Ústecký kraj",(IF(AND(I4293&gt;=46001,I4293&lt;=47201),"Liberecký kraj",(IF(AND(I4293&gt;=51202,I4293&lt;=51401),"Liberecký kraj",(IF(AND(I4293&gt;=53002,I4293&lt;=53976),"Pardubický kraj",(IF(AND(I4293&gt;=56002,I4293&lt;=57201),"Pardubický kraj",(IF(AND(I4293&gt;=60200,I4293&lt;=67201),"Jihomoravský kraj",(IF(AND(I4293&gt;=67801,I4293&lt;=68501),"Jihomoravský kraj",(IF(AND(I4293&gt;=69002,I4293&lt;=69801),"Jihomoravský kraj",(IF(AND(I4293&gt;=68601,I4293&lt;=68801),"Zlínský kraj",(IF(AND(I4293&gt;=75501,I4293&lt;=76901),"Zlínský kraj",(IF(AND(I4293&gt;=70030,I4293&lt;=74901),"Moravskoslezský kraj",(IF(AND(I4293&gt;=75000,I4293&lt;=75368),"Olomoucký kraj",(IF(AND(I4293&gt;=77200,I4293&lt;=79862),"Olomoucký kraj",(IF(AND(I4293&gt;=50011,I4293&lt;=50301),"Královéhradecký kraj",(IF(AND(I4293&gt;=54301,I4293&lt;=54303),"Královéhradecký kraj","0")))))))))))))))))))))))))))))))))))))))))))))))</f>
        <v>Moravskoslezský kraj</v>
      </c>
      <c r="AB4293" t="s">
        <v>998</v>
      </c>
      <c r="AD4293" t="s">
        <v>998</v>
      </c>
      <c r="AE4293" t="s">
        <v>998</v>
      </c>
      <c r="AF4293" t="s">
        <v>998</v>
      </c>
      <c r="AG4293" s="107">
        <v>300</v>
      </c>
      <c r="AH4293" s="107">
        <v>0</v>
      </c>
      <c r="AI4293" s="107">
        <v>0</v>
      </c>
      <c r="AJ4293" t="s">
        <v>999</v>
      </c>
      <c r="AK4293" s="106">
        <v>44923</v>
      </c>
    </row>
    <row r="4294" spans="1:37" x14ac:dyDescent="0.45">
      <c r="A4294" t="s">
        <v>1184</v>
      </c>
      <c r="B4294" t="s">
        <v>13216</v>
      </c>
      <c r="C4294" t="s">
        <v>990</v>
      </c>
      <c r="D4294" t="s">
        <v>13242</v>
      </c>
      <c r="E4294" t="s">
        <v>992</v>
      </c>
      <c r="F4294" t="s">
        <v>13243</v>
      </c>
      <c r="G4294">
        <v>75</v>
      </c>
      <c r="H4294" t="s">
        <v>1137</v>
      </c>
      <c r="I4294">
        <v>70030</v>
      </c>
      <c r="J4294">
        <v>773759885</v>
      </c>
      <c r="K4294" t="s">
        <v>13244</v>
      </c>
      <c r="L4294" s="106">
        <v>23000</v>
      </c>
      <c r="M4294">
        <v>14696416</v>
      </c>
      <c r="N4294" t="s">
        <v>996</v>
      </c>
      <c r="O4294" t="s">
        <v>12</v>
      </c>
      <c r="P4294" t="s">
        <v>997</v>
      </c>
      <c r="R4294" s="109" t="str">
        <f>IF(OR(P4294="SB",Q4294="SB"),"SB",0)</f>
        <v>SB</v>
      </c>
      <c r="T4294" s="110" t="s">
        <v>998</v>
      </c>
      <c r="V4294" s="113" t="str">
        <f>IF(AND(I4294&gt;=10000,I4294&lt;=19900),"Praha",(IF(AND(I4294&gt;=25001,I4294&lt;=29501),"Středočeský kraj",(IF(AND(I4294&gt;=30100,I4294&lt;=34972),"Středočeský kraj",(IF(AND(I4294&gt;=35002,I4294&lt;=36271),"Karlovarský kraj",(IF(AND(I4294&gt;=37001,I4294&lt;=39201),"Jihočeský kraj",(IF(AND(I4294&gt;=39701,I4294&lt;=39901),"Jihočeský kraj",(IF(AND(I4294&gt;=39301,I4294&lt;=39601),"Kraj Vysočina",(IF(AND(I4294&gt;=58001,I4294&lt;=59501),"Kraj Vysočina",(IF(AND(I4294&gt;=67401,I4294&lt;=67602),"Kraj Vysočina",(IF(AND(I4294&gt;=40001,I4294&lt;=44101),"Ústecký kraj",(IF(AND(I4294&gt;=46001,I4294&lt;=47201),"Liberecký kraj",(IF(AND(I4294&gt;=51202,I4294&lt;=51401),"Liberecký kraj",(IF(AND(I4294&gt;=53002,I4294&lt;=53976),"Pardubický kraj",(IF(AND(I4294&gt;=56002,I4294&lt;=57201),"Pardubický kraj",(IF(AND(I4294&gt;=60200,I4294&lt;=67201),"Jihomoravský kraj",(IF(AND(I4294&gt;=67801,I4294&lt;=68501),"Jihomoravský kraj",(IF(AND(I4294&gt;=69002,I4294&lt;=69801),"Jihomoravský kraj",(IF(AND(I4294&gt;=68601,I4294&lt;=68801),"Zlínský kraj",(IF(AND(I4294&gt;=75501,I4294&lt;=76901),"Zlínský kraj",(IF(AND(I4294&gt;=70030,I4294&lt;=74901),"Moravskoslezský kraj",(IF(AND(I4294&gt;=75000,I4294&lt;=75368),"Olomoucký kraj",(IF(AND(I4294&gt;=77200,I4294&lt;=79862),"Olomoucký kraj",(IF(AND(I4294&gt;=50011,I4294&lt;=50301),"Královéhradecký kraj",(IF(AND(I4294&gt;=54301,I4294&lt;=54303),"Královéhradecký kraj","0")))))))))))))))))))))))))))))))))))))))))))))))</f>
        <v>Moravskoslezský kraj</v>
      </c>
      <c r="AB4294" t="s">
        <v>998</v>
      </c>
      <c r="AD4294" t="s">
        <v>998</v>
      </c>
      <c r="AE4294" t="s">
        <v>998</v>
      </c>
      <c r="AF4294" t="s">
        <v>998</v>
      </c>
      <c r="AG4294" s="107">
        <v>0</v>
      </c>
      <c r="AH4294" s="107">
        <v>0</v>
      </c>
      <c r="AI4294" s="107">
        <v>0</v>
      </c>
      <c r="AJ4294" t="s">
        <v>1012</v>
      </c>
    </row>
    <row r="4295" spans="1:37" x14ac:dyDescent="0.45">
      <c r="A4295" t="s">
        <v>1197</v>
      </c>
      <c r="B4295" t="s">
        <v>13418</v>
      </c>
      <c r="C4295" t="s">
        <v>1002</v>
      </c>
      <c r="D4295" t="s">
        <v>13419</v>
      </c>
      <c r="E4295" t="s">
        <v>992</v>
      </c>
      <c r="F4295" t="s">
        <v>9967</v>
      </c>
      <c r="G4295">
        <v>941</v>
      </c>
      <c r="H4295" t="s">
        <v>1137</v>
      </c>
      <c r="I4295">
        <v>70030</v>
      </c>
      <c r="K4295" t="s">
        <v>13420</v>
      </c>
      <c r="L4295" s="106">
        <v>40665</v>
      </c>
      <c r="M4295">
        <v>14699345</v>
      </c>
      <c r="N4295" t="s">
        <v>996</v>
      </c>
      <c r="O4295" t="s">
        <v>12</v>
      </c>
      <c r="P4295" t="s">
        <v>997</v>
      </c>
      <c r="R4295" s="109" t="str">
        <f>IF(OR(P4295="SB",Q4295="SB"),"SB",0)</f>
        <v>SB</v>
      </c>
      <c r="T4295" s="110" t="s">
        <v>998</v>
      </c>
      <c r="V4295" s="113" t="str">
        <f>IF(AND(I4295&gt;=10000,I4295&lt;=19900),"Praha",(IF(AND(I4295&gt;=25001,I4295&lt;=29501),"Středočeský kraj",(IF(AND(I4295&gt;=30100,I4295&lt;=34972),"Středočeský kraj",(IF(AND(I4295&gt;=35002,I4295&lt;=36271),"Karlovarský kraj",(IF(AND(I4295&gt;=37001,I4295&lt;=39201),"Jihočeský kraj",(IF(AND(I4295&gt;=39701,I4295&lt;=39901),"Jihočeský kraj",(IF(AND(I4295&gt;=39301,I4295&lt;=39601),"Kraj Vysočina",(IF(AND(I4295&gt;=58001,I4295&lt;=59501),"Kraj Vysočina",(IF(AND(I4295&gt;=67401,I4295&lt;=67602),"Kraj Vysočina",(IF(AND(I4295&gt;=40001,I4295&lt;=44101),"Ústecký kraj",(IF(AND(I4295&gt;=46001,I4295&lt;=47201),"Liberecký kraj",(IF(AND(I4295&gt;=51202,I4295&lt;=51401),"Liberecký kraj",(IF(AND(I4295&gt;=53002,I4295&lt;=53976),"Pardubický kraj",(IF(AND(I4295&gt;=56002,I4295&lt;=57201),"Pardubický kraj",(IF(AND(I4295&gt;=60200,I4295&lt;=67201),"Jihomoravský kraj",(IF(AND(I4295&gt;=67801,I4295&lt;=68501),"Jihomoravský kraj",(IF(AND(I4295&gt;=69002,I4295&lt;=69801),"Jihomoravský kraj",(IF(AND(I4295&gt;=68601,I4295&lt;=68801),"Zlínský kraj",(IF(AND(I4295&gt;=75501,I4295&lt;=76901),"Zlínský kraj",(IF(AND(I4295&gt;=70030,I4295&lt;=74901),"Moravskoslezský kraj",(IF(AND(I4295&gt;=75000,I4295&lt;=75368),"Olomoucký kraj",(IF(AND(I4295&gt;=77200,I4295&lt;=79862),"Olomoucký kraj",(IF(AND(I4295&gt;=50011,I4295&lt;=50301),"Královéhradecký kraj",(IF(AND(I4295&gt;=54301,I4295&lt;=54303),"Královéhradecký kraj","0")))))))))))))))))))))))))))))))))))))))))))))))</f>
        <v>Moravskoslezský kraj</v>
      </c>
      <c r="AB4295" t="s">
        <v>998</v>
      </c>
      <c r="AD4295" t="s">
        <v>998</v>
      </c>
      <c r="AE4295" t="s">
        <v>998</v>
      </c>
      <c r="AF4295" t="s">
        <v>998</v>
      </c>
      <c r="AG4295" s="107">
        <v>300</v>
      </c>
      <c r="AH4295" s="107">
        <v>0</v>
      </c>
      <c r="AI4295" s="107">
        <v>0</v>
      </c>
      <c r="AJ4295" t="s">
        <v>999</v>
      </c>
      <c r="AK4295" s="106">
        <v>44923</v>
      </c>
    </row>
    <row r="4296" spans="1:37" x14ac:dyDescent="0.45">
      <c r="A4296" t="s">
        <v>1416</v>
      </c>
      <c r="B4296" t="s">
        <v>13421</v>
      </c>
      <c r="C4296" t="s">
        <v>990</v>
      </c>
      <c r="D4296" t="s">
        <v>13422</v>
      </c>
      <c r="E4296" t="s">
        <v>992</v>
      </c>
      <c r="F4296" t="s">
        <v>9967</v>
      </c>
      <c r="G4296">
        <v>941</v>
      </c>
      <c r="H4296" t="s">
        <v>1137</v>
      </c>
      <c r="I4296">
        <v>70030</v>
      </c>
      <c r="K4296" t="s">
        <v>13423</v>
      </c>
      <c r="L4296" s="106">
        <v>39931</v>
      </c>
      <c r="M4296">
        <v>14699244</v>
      </c>
      <c r="N4296" t="s">
        <v>996</v>
      </c>
      <c r="O4296" t="s">
        <v>12</v>
      </c>
      <c r="P4296" t="s">
        <v>997</v>
      </c>
      <c r="R4296" s="109" t="str">
        <f>IF(OR(P4296="SB",Q4296="SB"),"SB",0)</f>
        <v>SB</v>
      </c>
      <c r="T4296" s="110" t="s">
        <v>998</v>
      </c>
      <c r="V4296" s="113" t="str">
        <f>IF(AND(I4296&gt;=10000,I4296&lt;=19900),"Praha",(IF(AND(I4296&gt;=25001,I4296&lt;=29501),"Středočeský kraj",(IF(AND(I4296&gt;=30100,I4296&lt;=34972),"Středočeský kraj",(IF(AND(I4296&gt;=35002,I4296&lt;=36271),"Karlovarský kraj",(IF(AND(I4296&gt;=37001,I4296&lt;=39201),"Jihočeský kraj",(IF(AND(I4296&gt;=39701,I4296&lt;=39901),"Jihočeský kraj",(IF(AND(I4296&gt;=39301,I4296&lt;=39601),"Kraj Vysočina",(IF(AND(I4296&gt;=58001,I4296&lt;=59501),"Kraj Vysočina",(IF(AND(I4296&gt;=67401,I4296&lt;=67602),"Kraj Vysočina",(IF(AND(I4296&gt;=40001,I4296&lt;=44101),"Ústecký kraj",(IF(AND(I4296&gt;=46001,I4296&lt;=47201),"Liberecký kraj",(IF(AND(I4296&gt;=51202,I4296&lt;=51401),"Liberecký kraj",(IF(AND(I4296&gt;=53002,I4296&lt;=53976),"Pardubický kraj",(IF(AND(I4296&gt;=56002,I4296&lt;=57201),"Pardubický kraj",(IF(AND(I4296&gt;=60200,I4296&lt;=67201),"Jihomoravský kraj",(IF(AND(I4296&gt;=67801,I4296&lt;=68501),"Jihomoravský kraj",(IF(AND(I4296&gt;=69002,I4296&lt;=69801),"Jihomoravský kraj",(IF(AND(I4296&gt;=68601,I4296&lt;=68801),"Zlínský kraj",(IF(AND(I4296&gt;=75501,I4296&lt;=76901),"Zlínský kraj",(IF(AND(I4296&gt;=70030,I4296&lt;=74901),"Moravskoslezský kraj",(IF(AND(I4296&gt;=75000,I4296&lt;=75368),"Olomoucký kraj",(IF(AND(I4296&gt;=77200,I4296&lt;=79862),"Olomoucký kraj",(IF(AND(I4296&gt;=50011,I4296&lt;=50301),"Královéhradecký kraj",(IF(AND(I4296&gt;=54301,I4296&lt;=54303),"Královéhradecký kraj","0")))))))))))))))))))))))))))))))))))))))))))))))</f>
        <v>Moravskoslezský kraj</v>
      </c>
      <c r="AB4296" t="s">
        <v>998</v>
      </c>
      <c r="AD4296" t="s">
        <v>998</v>
      </c>
      <c r="AE4296" t="s">
        <v>998</v>
      </c>
      <c r="AF4296" t="s">
        <v>998</v>
      </c>
      <c r="AG4296" s="107">
        <v>300</v>
      </c>
      <c r="AH4296" s="107">
        <v>0</v>
      </c>
      <c r="AI4296" s="107">
        <v>0</v>
      </c>
      <c r="AJ4296" t="s">
        <v>999</v>
      </c>
      <c r="AK4296" s="106">
        <v>44923</v>
      </c>
    </row>
    <row r="4297" spans="1:37" x14ac:dyDescent="0.45">
      <c r="A4297" t="s">
        <v>1061</v>
      </c>
      <c r="B4297" t="s">
        <v>13454</v>
      </c>
      <c r="C4297" t="s">
        <v>990</v>
      </c>
      <c r="D4297" t="s">
        <v>13455</v>
      </c>
      <c r="E4297" t="s">
        <v>992</v>
      </c>
      <c r="F4297" t="s">
        <v>13456</v>
      </c>
      <c r="G4297">
        <v>197</v>
      </c>
      <c r="H4297" t="s">
        <v>1137</v>
      </c>
      <c r="I4297">
        <v>70030</v>
      </c>
      <c r="J4297">
        <v>605976032</v>
      </c>
      <c r="K4297" t="s">
        <v>13457</v>
      </c>
      <c r="L4297" s="106">
        <v>39112</v>
      </c>
      <c r="M4297">
        <v>14703789</v>
      </c>
      <c r="N4297" t="s">
        <v>996</v>
      </c>
      <c r="O4297" t="s">
        <v>12</v>
      </c>
      <c r="P4297" t="s">
        <v>997</v>
      </c>
      <c r="R4297" s="109" t="str">
        <f>IF(OR(P4297="SB",Q4297="SB"),"SB",0)</f>
        <v>SB</v>
      </c>
      <c r="T4297" s="110" t="s">
        <v>998</v>
      </c>
      <c r="V4297" s="113" t="str">
        <f>IF(AND(I4297&gt;=10000,I4297&lt;=19900),"Praha",(IF(AND(I4297&gt;=25001,I4297&lt;=29501),"Středočeský kraj",(IF(AND(I4297&gt;=30100,I4297&lt;=34972),"Středočeský kraj",(IF(AND(I4297&gt;=35002,I4297&lt;=36271),"Karlovarský kraj",(IF(AND(I4297&gt;=37001,I4297&lt;=39201),"Jihočeský kraj",(IF(AND(I4297&gt;=39701,I4297&lt;=39901),"Jihočeský kraj",(IF(AND(I4297&gt;=39301,I4297&lt;=39601),"Kraj Vysočina",(IF(AND(I4297&gt;=58001,I4297&lt;=59501),"Kraj Vysočina",(IF(AND(I4297&gt;=67401,I4297&lt;=67602),"Kraj Vysočina",(IF(AND(I4297&gt;=40001,I4297&lt;=44101),"Ústecký kraj",(IF(AND(I4297&gt;=46001,I4297&lt;=47201),"Liberecký kraj",(IF(AND(I4297&gt;=51202,I4297&lt;=51401),"Liberecký kraj",(IF(AND(I4297&gt;=53002,I4297&lt;=53976),"Pardubický kraj",(IF(AND(I4297&gt;=56002,I4297&lt;=57201),"Pardubický kraj",(IF(AND(I4297&gt;=60200,I4297&lt;=67201),"Jihomoravský kraj",(IF(AND(I4297&gt;=67801,I4297&lt;=68501),"Jihomoravský kraj",(IF(AND(I4297&gt;=69002,I4297&lt;=69801),"Jihomoravský kraj",(IF(AND(I4297&gt;=68601,I4297&lt;=68801),"Zlínský kraj",(IF(AND(I4297&gt;=75501,I4297&lt;=76901),"Zlínský kraj",(IF(AND(I4297&gt;=70030,I4297&lt;=74901),"Moravskoslezský kraj",(IF(AND(I4297&gt;=75000,I4297&lt;=75368),"Olomoucký kraj",(IF(AND(I4297&gt;=77200,I4297&lt;=79862),"Olomoucký kraj",(IF(AND(I4297&gt;=50011,I4297&lt;=50301),"Královéhradecký kraj",(IF(AND(I4297&gt;=54301,I4297&lt;=54303),"Královéhradecký kraj","0")))))))))))))))))))))))))))))))))))))))))))))))</f>
        <v>Moravskoslezský kraj</v>
      </c>
      <c r="AB4297" t="s">
        <v>998</v>
      </c>
      <c r="AD4297" t="s">
        <v>998</v>
      </c>
      <c r="AE4297" t="s">
        <v>998</v>
      </c>
      <c r="AF4297" t="s">
        <v>998</v>
      </c>
      <c r="AG4297" s="107">
        <v>300</v>
      </c>
      <c r="AH4297" s="107">
        <v>0</v>
      </c>
      <c r="AI4297" s="107">
        <v>0</v>
      </c>
      <c r="AJ4297" t="s">
        <v>999</v>
      </c>
      <c r="AK4297" s="106">
        <v>44923</v>
      </c>
    </row>
    <row r="4298" spans="1:37" x14ac:dyDescent="0.45">
      <c r="A4298" t="s">
        <v>1087</v>
      </c>
      <c r="B4298" t="s">
        <v>13503</v>
      </c>
      <c r="C4298" t="s">
        <v>990</v>
      </c>
      <c r="D4298" t="s">
        <v>13504</v>
      </c>
      <c r="E4298" t="s">
        <v>992</v>
      </c>
      <c r="F4298" t="s">
        <v>6881</v>
      </c>
      <c r="G4298">
        <v>876</v>
      </c>
      <c r="H4298" t="s">
        <v>1137</v>
      </c>
      <c r="I4298">
        <v>70030</v>
      </c>
      <c r="J4298">
        <v>731257554</v>
      </c>
      <c r="K4298" t="s">
        <v>13505</v>
      </c>
      <c r="L4298" s="106">
        <v>39823</v>
      </c>
      <c r="M4298">
        <v>14691261</v>
      </c>
      <c r="N4298" t="s">
        <v>996</v>
      </c>
      <c r="O4298" t="s">
        <v>12</v>
      </c>
      <c r="P4298" t="s">
        <v>997</v>
      </c>
      <c r="R4298" s="109" t="str">
        <f>IF(OR(P4298="SB",Q4298="SB"),"SB",0)</f>
        <v>SB</v>
      </c>
      <c r="T4298" s="110" t="s">
        <v>998</v>
      </c>
      <c r="V4298" s="113" t="str">
        <f>IF(AND(I4298&gt;=10000,I4298&lt;=19900),"Praha",(IF(AND(I4298&gt;=25001,I4298&lt;=29501),"Středočeský kraj",(IF(AND(I4298&gt;=30100,I4298&lt;=34972),"Středočeský kraj",(IF(AND(I4298&gt;=35002,I4298&lt;=36271),"Karlovarský kraj",(IF(AND(I4298&gt;=37001,I4298&lt;=39201),"Jihočeský kraj",(IF(AND(I4298&gt;=39701,I4298&lt;=39901),"Jihočeský kraj",(IF(AND(I4298&gt;=39301,I4298&lt;=39601),"Kraj Vysočina",(IF(AND(I4298&gt;=58001,I4298&lt;=59501),"Kraj Vysočina",(IF(AND(I4298&gt;=67401,I4298&lt;=67602),"Kraj Vysočina",(IF(AND(I4298&gt;=40001,I4298&lt;=44101),"Ústecký kraj",(IF(AND(I4298&gt;=46001,I4298&lt;=47201),"Liberecký kraj",(IF(AND(I4298&gt;=51202,I4298&lt;=51401),"Liberecký kraj",(IF(AND(I4298&gt;=53002,I4298&lt;=53976),"Pardubický kraj",(IF(AND(I4298&gt;=56002,I4298&lt;=57201),"Pardubický kraj",(IF(AND(I4298&gt;=60200,I4298&lt;=67201),"Jihomoravský kraj",(IF(AND(I4298&gt;=67801,I4298&lt;=68501),"Jihomoravský kraj",(IF(AND(I4298&gt;=69002,I4298&lt;=69801),"Jihomoravský kraj",(IF(AND(I4298&gt;=68601,I4298&lt;=68801),"Zlínský kraj",(IF(AND(I4298&gt;=75501,I4298&lt;=76901),"Zlínský kraj",(IF(AND(I4298&gt;=70030,I4298&lt;=74901),"Moravskoslezský kraj",(IF(AND(I4298&gt;=75000,I4298&lt;=75368),"Olomoucký kraj",(IF(AND(I4298&gt;=77200,I4298&lt;=79862),"Olomoucký kraj",(IF(AND(I4298&gt;=50011,I4298&lt;=50301),"Královéhradecký kraj",(IF(AND(I4298&gt;=54301,I4298&lt;=54303),"Královéhradecký kraj","0")))))))))))))))))))))))))))))))))))))))))))))))</f>
        <v>Moravskoslezský kraj</v>
      </c>
      <c r="AB4298" t="s">
        <v>998</v>
      </c>
      <c r="AD4298" t="s">
        <v>998</v>
      </c>
      <c r="AE4298" t="s">
        <v>998</v>
      </c>
      <c r="AF4298" t="s">
        <v>998</v>
      </c>
      <c r="AG4298" s="107">
        <v>300</v>
      </c>
      <c r="AH4298" s="107">
        <v>0</v>
      </c>
      <c r="AI4298" s="107">
        <v>0</v>
      </c>
      <c r="AJ4298" t="s">
        <v>999</v>
      </c>
      <c r="AK4298" s="106">
        <v>44923</v>
      </c>
    </row>
    <row r="4299" spans="1:37" x14ac:dyDescent="0.45">
      <c r="A4299" t="s">
        <v>1206</v>
      </c>
      <c r="B4299" t="s">
        <v>13506</v>
      </c>
      <c r="C4299" t="s">
        <v>1002</v>
      </c>
      <c r="D4299" t="s">
        <v>13507</v>
      </c>
      <c r="E4299" t="s">
        <v>992</v>
      </c>
      <c r="F4299" t="s">
        <v>6881</v>
      </c>
      <c r="G4299">
        <v>876</v>
      </c>
      <c r="H4299" t="s">
        <v>1137</v>
      </c>
      <c r="I4299">
        <v>70030</v>
      </c>
      <c r="J4299">
        <v>731257554</v>
      </c>
      <c r="K4299" t="s">
        <v>13508</v>
      </c>
      <c r="L4299" s="106">
        <v>28507</v>
      </c>
      <c r="M4299">
        <v>14691362</v>
      </c>
      <c r="N4299" t="s">
        <v>996</v>
      </c>
      <c r="O4299" t="s">
        <v>12</v>
      </c>
      <c r="P4299" t="s">
        <v>997</v>
      </c>
      <c r="R4299" s="109" t="str">
        <f>IF(OR(P4299="SB",Q4299="SB"),"SB",0)</f>
        <v>SB</v>
      </c>
      <c r="T4299" s="110" t="s">
        <v>998</v>
      </c>
      <c r="V4299" s="113" t="str">
        <f>IF(AND(I4299&gt;=10000,I4299&lt;=19900),"Praha",(IF(AND(I4299&gt;=25001,I4299&lt;=29501),"Středočeský kraj",(IF(AND(I4299&gt;=30100,I4299&lt;=34972),"Středočeský kraj",(IF(AND(I4299&gt;=35002,I4299&lt;=36271),"Karlovarský kraj",(IF(AND(I4299&gt;=37001,I4299&lt;=39201),"Jihočeský kraj",(IF(AND(I4299&gt;=39701,I4299&lt;=39901),"Jihočeský kraj",(IF(AND(I4299&gt;=39301,I4299&lt;=39601),"Kraj Vysočina",(IF(AND(I4299&gt;=58001,I4299&lt;=59501),"Kraj Vysočina",(IF(AND(I4299&gt;=67401,I4299&lt;=67602),"Kraj Vysočina",(IF(AND(I4299&gt;=40001,I4299&lt;=44101),"Ústecký kraj",(IF(AND(I4299&gt;=46001,I4299&lt;=47201),"Liberecký kraj",(IF(AND(I4299&gt;=51202,I4299&lt;=51401),"Liberecký kraj",(IF(AND(I4299&gt;=53002,I4299&lt;=53976),"Pardubický kraj",(IF(AND(I4299&gt;=56002,I4299&lt;=57201),"Pardubický kraj",(IF(AND(I4299&gt;=60200,I4299&lt;=67201),"Jihomoravský kraj",(IF(AND(I4299&gt;=67801,I4299&lt;=68501),"Jihomoravský kraj",(IF(AND(I4299&gt;=69002,I4299&lt;=69801),"Jihomoravský kraj",(IF(AND(I4299&gt;=68601,I4299&lt;=68801),"Zlínský kraj",(IF(AND(I4299&gt;=75501,I4299&lt;=76901),"Zlínský kraj",(IF(AND(I4299&gt;=70030,I4299&lt;=74901),"Moravskoslezský kraj",(IF(AND(I4299&gt;=75000,I4299&lt;=75368),"Olomoucký kraj",(IF(AND(I4299&gt;=77200,I4299&lt;=79862),"Olomoucký kraj",(IF(AND(I4299&gt;=50011,I4299&lt;=50301),"Královéhradecký kraj",(IF(AND(I4299&gt;=54301,I4299&lt;=54303),"Královéhradecký kraj","0")))))))))))))))))))))))))))))))))))))))))))))))</f>
        <v>Moravskoslezský kraj</v>
      </c>
      <c r="AB4299" t="s">
        <v>998</v>
      </c>
      <c r="AD4299" t="s">
        <v>998</v>
      </c>
      <c r="AE4299" t="s">
        <v>998</v>
      </c>
      <c r="AF4299" t="s">
        <v>998</v>
      </c>
      <c r="AG4299" s="107">
        <v>0</v>
      </c>
      <c r="AH4299" s="107">
        <v>0</v>
      </c>
      <c r="AI4299" s="107">
        <v>0</v>
      </c>
      <c r="AJ4299" t="s">
        <v>1012</v>
      </c>
    </row>
    <row r="4300" spans="1:37" x14ac:dyDescent="0.45">
      <c r="A4300" t="s">
        <v>1187</v>
      </c>
      <c r="B4300" t="s">
        <v>13641</v>
      </c>
      <c r="C4300" t="s">
        <v>1002</v>
      </c>
      <c r="D4300" t="s">
        <v>13642</v>
      </c>
      <c r="E4300" t="s">
        <v>992</v>
      </c>
      <c r="F4300" t="s">
        <v>4659</v>
      </c>
      <c r="G4300">
        <v>8</v>
      </c>
      <c r="H4300" t="s">
        <v>1137</v>
      </c>
      <c r="I4300">
        <v>70030</v>
      </c>
      <c r="J4300">
        <v>605865422</v>
      </c>
      <c r="K4300" t="s">
        <v>13643</v>
      </c>
      <c r="L4300" s="106">
        <v>40420</v>
      </c>
      <c r="M4300">
        <v>14692170</v>
      </c>
      <c r="N4300" t="s">
        <v>996</v>
      </c>
      <c r="O4300" t="s">
        <v>12</v>
      </c>
      <c r="P4300" t="s">
        <v>997</v>
      </c>
      <c r="R4300" s="109" t="str">
        <f>IF(OR(P4300="SB",Q4300="SB"),"SB",0)</f>
        <v>SB</v>
      </c>
      <c r="T4300" s="110" t="s">
        <v>998</v>
      </c>
      <c r="V4300" s="113" t="str">
        <f>IF(AND(I4300&gt;=10000,I4300&lt;=19900),"Praha",(IF(AND(I4300&gt;=25001,I4300&lt;=29501),"Středočeský kraj",(IF(AND(I4300&gt;=30100,I4300&lt;=34972),"Středočeský kraj",(IF(AND(I4300&gt;=35002,I4300&lt;=36271),"Karlovarský kraj",(IF(AND(I4300&gt;=37001,I4300&lt;=39201),"Jihočeský kraj",(IF(AND(I4300&gt;=39701,I4300&lt;=39901),"Jihočeský kraj",(IF(AND(I4300&gt;=39301,I4300&lt;=39601),"Kraj Vysočina",(IF(AND(I4300&gt;=58001,I4300&lt;=59501),"Kraj Vysočina",(IF(AND(I4300&gt;=67401,I4300&lt;=67602),"Kraj Vysočina",(IF(AND(I4300&gt;=40001,I4300&lt;=44101),"Ústecký kraj",(IF(AND(I4300&gt;=46001,I4300&lt;=47201),"Liberecký kraj",(IF(AND(I4300&gt;=51202,I4300&lt;=51401),"Liberecký kraj",(IF(AND(I4300&gt;=53002,I4300&lt;=53976),"Pardubický kraj",(IF(AND(I4300&gt;=56002,I4300&lt;=57201),"Pardubický kraj",(IF(AND(I4300&gt;=60200,I4300&lt;=67201),"Jihomoravský kraj",(IF(AND(I4300&gt;=67801,I4300&lt;=68501),"Jihomoravský kraj",(IF(AND(I4300&gt;=69002,I4300&lt;=69801),"Jihomoravský kraj",(IF(AND(I4300&gt;=68601,I4300&lt;=68801),"Zlínský kraj",(IF(AND(I4300&gt;=75501,I4300&lt;=76901),"Zlínský kraj",(IF(AND(I4300&gt;=70030,I4300&lt;=74901),"Moravskoslezský kraj",(IF(AND(I4300&gt;=75000,I4300&lt;=75368),"Olomoucký kraj",(IF(AND(I4300&gt;=77200,I4300&lt;=79862),"Olomoucký kraj",(IF(AND(I4300&gt;=50011,I4300&lt;=50301),"Královéhradecký kraj",(IF(AND(I4300&gt;=54301,I4300&lt;=54303),"Královéhradecký kraj","0")))))))))))))))))))))))))))))))))))))))))))))))</f>
        <v>Moravskoslezský kraj</v>
      </c>
      <c r="AB4300" t="s">
        <v>998</v>
      </c>
      <c r="AD4300" t="s">
        <v>998</v>
      </c>
      <c r="AE4300" t="s">
        <v>998</v>
      </c>
      <c r="AF4300" t="s">
        <v>998</v>
      </c>
      <c r="AG4300" s="107">
        <v>300</v>
      </c>
      <c r="AH4300" s="107">
        <v>0</v>
      </c>
      <c r="AI4300" s="107">
        <v>0</v>
      </c>
      <c r="AJ4300" t="s">
        <v>999</v>
      </c>
      <c r="AK4300" s="106">
        <v>44923</v>
      </c>
    </row>
    <row r="4301" spans="1:37" x14ac:dyDescent="0.45">
      <c r="A4301" t="s">
        <v>2968</v>
      </c>
      <c r="B4301" t="s">
        <v>14023</v>
      </c>
      <c r="C4301" t="s">
        <v>1002</v>
      </c>
      <c r="D4301" t="s">
        <v>14025</v>
      </c>
      <c r="E4301" t="s">
        <v>992</v>
      </c>
      <c r="F4301" t="s">
        <v>4891</v>
      </c>
      <c r="G4301">
        <v>39</v>
      </c>
      <c r="H4301" t="s">
        <v>1137</v>
      </c>
      <c r="I4301">
        <v>70030</v>
      </c>
      <c r="K4301" t="s">
        <v>14026</v>
      </c>
      <c r="L4301" s="106">
        <v>38330</v>
      </c>
      <c r="M4301">
        <v>14673578</v>
      </c>
      <c r="N4301" t="s">
        <v>1144</v>
      </c>
      <c r="O4301" t="s">
        <v>12</v>
      </c>
      <c r="P4301" t="s">
        <v>997</v>
      </c>
      <c r="R4301" s="109" t="str">
        <f>IF(OR(P4301="SB",Q4301="SB"),"SB",0)</f>
        <v>SB</v>
      </c>
      <c r="T4301" s="110" t="s">
        <v>998</v>
      </c>
      <c r="V4301" s="113" t="str">
        <f>IF(AND(I4301&gt;=10000,I4301&lt;=19900),"Praha",(IF(AND(I4301&gt;=25001,I4301&lt;=29501),"Středočeský kraj",(IF(AND(I4301&gt;=30100,I4301&lt;=34972),"Středočeský kraj",(IF(AND(I4301&gt;=35002,I4301&lt;=36271),"Karlovarský kraj",(IF(AND(I4301&gt;=37001,I4301&lt;=39201),"Jihočeský kraj",(IF(AND(I4301&gt;=39701,I4301&lt;=39901),"Jihočeský kraj",(IF(AND(I4301&gt;=39301,I4301&lt;=39601),"Kraj Vysočina",(IF(AND(I4301&gt;=58001,I4301&lt;=59501),"Kraj Vysočina",(IF(AND(I4301&gt;=67401,I4301&lt;=67602),"Kraj Vysočina",(IF(AND(I4301&gt;=40001,I4301&lt;=44101),"Ústecký kraj",(IF(AND(I4301&gt;=46001,I4301&lt;=47201),"Liberecký kraj",(IF(AND(I4301&gt;=51202,I4301&lt;=51401),"Liberecký kraj",(IF(AND(I4301&gt;=53002,I4301&lt;=53976),"Pardubický kraj",(IF(AND(I4301&gt;=56002,I4301&lt;=57201),"Pardubický kraj",(IF(AND(I4301&gt;=60200,I4301&lt;=67201),"Jihomoravský kraj",(IF(AND(I4301&gt;=67801,I4301&lt;=68501),"Jihomoravský kraj",(IF(AND(I4301&gt;=69002,I4301&lt;=69801),"Jihomoravský kraj",(IF(AND(I4301&gt;=68601,I4301&lt;=68801),"Zlínský kraj",(IF(AND(I4301&gt;=75501,I4301&lt;=76901),"Zlínský kraj",(IF(AND(I4301&gt;=70030,I4301&lt;=74901),"Moravskoslezský kraj",(IF(AND(I4301&gt;=75000,I4301&lt;=75368),"Olomoucký kraj",(IF(AND(I4301&gt;=77200,I4301&lt;=79862),"Olomoucký kraj",(IF(AND(I4301&gt;=50011,I4301&lt;=50301),"Královéhradecký kraj",(IF(AND(I4301&gt;=54301,I4301&lt;=54303),"Královéhradecký kraj","0")))))))))))))))))))))))))))))))))))))))))))))))</f>
        <v>Moravskoslezský kraj</v>
      </c>
      <c r="AB4301" t="s">
        <v>998</v>
      </c>
      <c r="AD4301" t="s">
        <v>998</v>
      </c>
      <c r="AE4301" t="s">
        <v>998</v>
      </c>
      <c r="AF4301" t="s">
        <v>998</v>
      </c>
      <c r="AG4301" s="107">
        <v>300</v>
      </c>
      <c r="AH4301" s="107">
        <v>0</v>
      </c>
      <c r="AI4301" s="107">
        <v>0</v>
      </c>
      <c r="AJ4301" t="s">
        <v>999</v>
      </c>
      <c r="AK4301" s="106">
        <v>44877</v>
      </c>
    </row>
    <row r="4302" spans="1:37" x14ac:dyDescent="0.45">
      <c r="A4302" t="s">
        <v>3398</v>
      </c>
      <c r="B4302" t="s">
        <v>14198</v>
      </c>
      <c r="C4302" t="s">
        <v>1002</v>
      </c>
      <c r="D4302" t="s">
        <v>14199</v>
      </c>
      <c r="E4302" t="s">
        <v>992</v>
      </c>
      <c r="F4302" t="s">
        <v>5834</v>
      </c>
      <c r="G4302">
        <v>734</v>
      </c>
      <c r="H4302" t="s">
        <v>1137</v>
      </c>
      <c r="I4302">
        <v>70030</v>
      </c>
      <c r="K4302" t="s">
        <v>14200</v>
      </c>
      <c r="L4302" s="106">
        <v>38805</v>
      </c>
      <c r="M4302">
        <v>14713893</v>
      </c>
      <c r="N4302" t="s">
        <v>996</v>
      </c>
      <c r="O4302" t="s">
        <v>12</v>
      </c>
      <c r="P4302" t="s">
        <v>997</v>
      </c>
      <c r="R4302" s="109" t="str">
        <f>IF(OR(P4302="SB",Q4302="SB"),"SB",0)</f>
        <v>SB</v>
      </c>
      <c r="T4302" s="110" t="s">
        <v>998</v>
      </c>
      <c r="V4302" s="113" t="str">
        <f>IF(AND(I4302&gt;=10000,I4302&lt;=19900),"Praha",(IF(AND(I4302&gt;=25001,I4302&lt;=29501),"Středočeský kraj",(IF(AND(I4302&gt;=30100,I4302&lt;=34972),"Středočeský kraj",(IF(AND(I4302&gt;=35002,I4302&lt;=36271),"Karlovarský kraj",(IF(AND(I4302&gt;=37001,I4302&lt;=39201),"Jihočeský kraj",(IF(AND(I4302&gt;=39701,I4302&lt;=39901),"Jihočeský kraj",(IF(AND(I4302&gt;=39301,I4302&lt;=39601),"Kraj Vysočina",(IF(AND(I4302&gt;=58001,I4302&lt;=59501),"Kraj Vysočina",(IF(AND(I4302&gt;=67401,I4302&lt;=67602),"Kraj Vysočina",(IF(AND(I4302&gt;=40001,I4302&lt;=44101),"Ústecký kraj",(IF(AND(I4302&gt;=46001,I4302&lt;=47201),"Liberecký kraj",(IF(AND(I4302&gt;=51202,I4302&lt;=51401),"Liberecký kraj",(IF(AND(I4302&gt;=53002,I4302&lt;=53976),"Pardubický kraj",(IF(AND(I4302&gt;=56002,I4302&lt;=57201),"Pardubický kraj",(IF(AND(I4302&gt;=60200,I4302&lt;=67201),"Jihomoravský kraj",(IF(AND(I4302&gt;=67801,I4302&lt;=68501),"Jihomoravský kraj",(IF(AND(I4302&gt;=69002,I4302&lt;=69801),"Jihomoravský kraj",(IF(AND(I4302&gt;=68601,I4302&lt;=68801),"Zlínský kraj",(IF(AND(I4302&gt;=75501,I4302&lt;=76901),"Zlínský kraj",(IF(AND(I4302&gt;=70030,I4302&lt;=74901),"Moravskoslezský kraj",(IF(AND(I4302&gt;=75000,I4302&lt;=75368),"Olomoucký kraj",(IF(AND(I4302&gt;=77200,I4302&lt;=79862),"Olomoucký kraj",(IF(AND(I4302&gt;=50011,I4302&lt;=50301),"Královéhradecký kraj",(IF(AND(I4302&gt;=54301,I4302&lt;=54303),"Královéhradecký kraj","0")))))))))))))))))))))))))))))))))))))))))))))))</f>
        <v>Moravskoslezský kraj</v>
      </c>
      <c r="AB4302" t="s">
        <v>998</v>
      </c>
      <c r="AD4302" t="s">
        <v>998</v>
      </c>
      <c r="AE4302" t="s">
        <v>998</v>
      </c>
      <c r="AF4302" t="s">
        <v>998</v>
      </c>
      <c r="AG4302" s="107">
        <v>300</v>
      </c>
      <c r="AH4302" s="107">
        <v>0</v>
      </c>
      <c r="AI4302" s="107">
        <v>0</v>
      </c>
      <c r="AJ4302" t="s">
        <v>999</v>
      </c>
      <c r="AK4302" s="106">
        <v>44923</v>
      </c>
    </row>
    <row r="4303" spans="1:37" x14ac:dyDescent="0.45">
      <c r="A4303" t="s">
        <v>1164</v>
      </c>
      <c r="B4303" t="s">
        <v>14462</v>
      </c>
      <c r="C4303" t="s">
        <v>990</v>
      </c>
      <c r="D4303" t="s">
        <v>14478</v>
      </c>
      <c r="E4303" t="s">
        <v>992</v>
      </c>
      <c r="F4303" t="s">
        <v>3700</v>
      </c>
      <c r="G4303">
        <v>134</v>
      </c>
      <c r="H4303" t="s">
        <v>1137</v>
      </c>
      <c r="I4303">
        <v>70030</v>
      </c>
      <c r="J4303">
        <v>777090774</v>
      </c>
      <c r="K4303" t="s">
        <v>14479</v>
      </c>
      <c r="L4303" s="106">
        <v>40441</v>
      </c>
      <c r="M4303">
        <v>14704294</v>
      </c>
      <c r="N4303" t="s">
        <v>996</v>
      </c>
      <c r="O4303" t="s">
        <v>12</v>
      </c>
      <c r="P4303" t="s">
        <v>997</v>
      </c>
      <c r="R4303" s="109" t="str">
        <f>IF(OR(P4303="SB",Q4303="SB"),"SB",0)</f>
        <v>SB</v>
      </c>
      <c r="T4303" s="110" t="s">
        <v>998</v>
      </c>
      <c r="V4303" s="113" t="str">
        <f>IF(AND(I4303&gt;=10000,I4303&lt;=19900),"Praha",(IF(AND(I4303&gt;=25001,I4303&lt;=29501),"Středočeský kraj",(IF(AND(I4303&gt;=30100,I4303&lt;=34972),"Středočeský kraj",(IF(AND(I4303&gt;=35002,I4303&lt;=36271),"Karlovarský kraj",(IF(AND(I4303&gt;=37001,I4303&lt;=39201),"Jihočeský kraj",(IF(AND(I4303&gt;=39701,I4303&lt;=39901),"Jihočeský kraj",(IF(AND(I4303&gt;=39301,I4303&lt;=39601),"Kraj Vysočina",(IF(AND(I4303&gt;=58001,I4303&lt;=59501),"Kraj Vysočina",(IF(AND(I4303&gt;=67401,I4303&lt;=67602),"Kraj Vysočina",(IF(AND(I4303&gt;=40001,I4303&lt;=44101),"Ústecký kraj",(IF(AND(I4303&gt;=46001,I4303&lt;=47201),"Liberecký kraj",(IF(AND(I4303&gt;=51202,I4303&lt;=51401),"Liberecký kraj",(IF(AND(I4303&gt;=53002,I4303&lt;=53976),"Pardubický kraj",(IF(AND(I4303&gt;=56002,I4303&lt;=57201),"Pardubický kraj",(IF(AND(I4303&gt;=60200,I4303&lt;=67201),"Jihomoravský kraj",(IF(AND(I4303&gt;=67801,I4303&lt;=68501),"Jihomoravský kraj",(IF(AND(I4303&gt;=69002,I4303&lt;=69801),"Jihomoravský kraj",(IF(AND(I4303&gt;=68601,I4303&lt;=68801),"Zlínský kraj",(IF(AND(I4303&gt;=75501,I4303&lt;=76901),"Zlínský kraj",(IF(AND(I4303&gt;=70030,I4303&lt;=74901),"Moravskoslezský kraj",(IF(AND(I4303&gt;=75000,I4303&lt;=75368),"Olomoucký kraj",(IF(AND(I4303&gt;=77200,I4303&lt;=79862),"Olomoucký kraj",(IF(AND(I4303&gt;=50011,I4303&lt;=50301),"Královéhradecký kraj",(IF(AND(I4303&gt;=54301,I4303&lt;=54303),"Královéhradecký kraj","0")))))))))))))))))))))))))))))))))))))))))))))))</f>
        <v>Moravskoslezský kraj</v>
      </c>
      <c r="AB4303" t="s">
        <v>998</v>
      </c>
      <c r="AD4303" t="s">
        <v>998</v>
      </c>
      <c r="AE4303" t="s">
        <v>998</v>
      </c>
      <c r="AF4303" t="s">
        <v>998</v>
      </c>
      <c r="AG4303" s="107">
        <v>300</v>
      </c>
      <c r="AH4303" s="107">
        <v>0</v>
      </c>
      <c r="AI4303" s="107">
        <v>0</v>
      </c>
      <c r="AJ4303" t="s">
        <v>999</v>
      </c>
      <c r="AK4303" s="106">
        <v>44923</v>
      </c>
    </row>
    <row r="4304" spans="1:37" x14ac:dyDescent="0.45">
      <c r="A4304" t="s">
        <v>1914</v>
      </c>
      <c r="B4304" t="s">
        <v>14503</v>
      </c>
      <c r="C4304" t="s">
        <v>1002</v>
      </c>
      <c r="D4304" t="s">
        <v>14504</v>
      </c>
      <c r="E4304" t="s">
        <v>992</v>
      </c>
      <c r="F4304" t="s">
        <v>14505</v>
      </c>
      <c r="G4304">
        <v>1370</v>
      </c>
      <c r="H4304" t="s">
        <v>1137</v>
      </c>
      <c r="I4304">
        <v>70030</v>
      </c>
      <c r="J4304">
        <v>731496052</v>
      </c>
      <c r="K4304" t="s">
        <v>14506</v>
      </c>
      <c r="L4304" s="106">
        <v>41092</v>
      </c>
      <c r="M4304">
        <v>14692978</v>
      </c>
      <c r="N4304" t="s">
        <v>996</v>
      </c>
      <c r="O4304" t="s">
        <v>12</v>
      </c>
      <c r="P4304" t="s">
        <v>997</v>
      </c>
      <c r="R4304" s="109" t="str">
        <f>IF(OR(P4304="SB",Q4304="SB"),"SB",0)</f>
        <v>SB</v>
      </c>
      <c r="T4304" s="110" t="s">
        <v>998</v>
      </c>
      <c r="V4304" s="113" t="str">
        <f>IF(AND(I4304&gt;=10000,I4304&lt;=19900),"Praha",(IF(AND(I4304&gt;=25001,I4304&lt;=29501),"Středočeský kraj",(IF(AND(I4304&gt;=30100,I4304&lt;=34972),"Středočeský kraj",(IF(AND(I4304&gt;=35002,I4304&lt;=36271),"Karlovarský kraj",(IF(AND(I4304&gt;=37001,I4304&lt;=39201),"Jihočeský kraj",(IF(AND(I4304&gt;=39701,I4304&lt;=39901),"Jihočeský kraj",(IF(AND(I4304&gt;=39301,I4304&lt;=39601),"Kraj Vysočina",(IF(AND(I4304&gt;=58001,I4304&lt;=59501),"Kraj Vysočina",(IF(AND(I4304&gt;=67401,I4304&lt;=67602),"Kraj Vysočina",(IF(AND(I4304&gt;=40001,I4304&lt;=44101),"Ústecký kraj",(IF(AND(I4304&gt;=46001,I4304&lt;=47201),"Liberecký kraj",(IF(AND(I4304&gt;=51202,I4304&lt;=51401),"Liberecký kraj",(IF(AND(I4304&gt;=53002,I4304&lt;=53976),"Pardubický kraj",(IF(AND(I4304&gt;=56002,I4304&lt;=57201),"Pardubický kraj",(IF(AND(I4304&gt;=60200,I4304&lt;=67201),"Jihomoravský kraj",(IF(AND(I4304&gt;=67801,I4304&lt;=68501),"Jihomoravský kraj",(IF(AND(I4304&gt;=69002,I4304&lt;=69801),"Jihomoravský kraj",(IF(AND(I4304&gt;=68601,I4304&lt;=68801),"Zlínský kraj",(IF(AND(I4304&gt;=75501,I4304&lt;=76901),"Zlínský kraj",(IF(AND(I4304&gt;=70030,I4304&lt;=74901),"Moravskoslezský kraj",(IF(AND(I4304&gt;=75000,I4304&lt;=75368),"Olomoucký kraj",(IF(AND(I4304&gt;=77200,I4304&lt;=79862),"Olomoucký kraj",(IF(AND(I4304&gt;=50011,I4304&lt;=50301),"Královéhradecký kraj",(IF(AND(I4304&gt;=54301,I4304&lt;=54303),"Královéhradecký kraj","0")))))))))))))))))))))))))))))))))))))))))))))))</f>
        <v>Moravskoslezský kraj</v>
      </c>
      <c r="AB4304" t="s">
        <v>998</v>
      </c>
      <c r="AD4304" t="s">
        <v>998</v>
      </c>
      <c r="AE4304" t="s">
        <v>998</v>
      </c>
      <c r="AF4304" t="s">
        <v>998</v>
      </c>
      <c r="AG4304" s="107">
        <v>300</v>
      </c>
      <c r="AH4304" s="107">
        <v>0</v>
      </c>
      <c r="AI4304" s="107">
        <v>0</v>
      </c>
      <c r="AJ4304" t="s">
        <v>999</v>
      </c>
      <c r="AK4304" s="106">
        <v>44923</v>
      </c>
    </row>
    <row r="4305" spans="1:37" x14ac:dyDescent="0.45">
      <c r="A4305" t="s">
        <v>1087</v>
      </c>
      <c r="B4305" t="s">
        <v>14514</v>
      </c>
      <c r="C4305" t="s">
        <v>990</v>
      </c>
      <c r="D4305" t="s">
        <v>14518</v>
      </c>
      <c r="E4305" t="s">
        <v>992</v>
      </c>
      <c r="F4305" t="s">
        <v>14519</v>
      </c>
      <c r="G4305">
        <v>196</v>
      </c>
      <c r="H4305" t="s">
        <v>1137</v>
      </c>
      <c r="I4305">
        <v>70030</v>
      </c>
      <c r="J4305">
        <v>737773233</v>
      </c>
      <c r="K4305" t="s">
        <v>14520</v>
      </c>
      <c r="L4305" s="106">
        <v>39506</v>
      </c>
      <c r="M4305">
        <v>14711368</v>
      </c>
      <c r="N4305" t="s">
        <v>996</v>
      </c>
      <c r="O4305" t="s">
        <v>12</v>
      </c>
      <c r="P4305" t="s">
        <v>997</v>
      </c>
      <c r="R4305" s="109" t="str">
        <f>IF(OR(P4305="SB",Q4305="SB"),"SB",0)</f>
        <v>SB</v>
      </c>
      <c r="T4305" s="110" t="s">
        <v>998</v>
      </c>
      <c r="V4305" s="113" t="str">
        <f>IF(AND(I4305&gt;=10000,I4305&lt;=19900),"Praha",(IF(AND(I4305&gt;=25001,I4305&lt;=29501),"Středočeský kraj",(IF(AND(I4305&gt;=30100,I4305&lt;=34972),"Středočeský kraj",(IF(AND(I4305&gt;=35002,I4305&lt;=36271),"Karlovarský kraj",(IF(AND(I4305&gt;=37001,I4305&lt;=39201),"Jihočeský kraj",(IF(AND(I4305&gt;=39701,I4305&lt;=39901),"Jihočeský kraj",(IF(AND(I4305&gt;=39301,I4305&lt;=39601),"Kraj Vysočina",(IF(AND(I4305&gt;=58001,I4305&lt;=59501),"Kraj Vysočina",(IF(AND(I4305&gt;=67401,I4305&lt;=67602),"Kraj Vysočina",(IF(AND(I4305&gt;=40001,I4305&lt;=44101),"Ústecký kraj",(IF(AND(I4305&gt;=46001,I4305&lt;=47201),"Liberecký kraj",(IF(AND(I4305&gt;=51202,I4305&lt;=51401),"Liberecký kraj",(IF(AND(I4305&gt;=53002,I4305&lt;=53976),"Pardubický kraj",(IF(AND(I4305&gt;=56002,I4305&lt;=57201),"Pardubický kraj",(IF(AND(I4305&gt;=60200,I4305&lt;=67201),"Jihomoravský kraj",(IF(AND(I4305&gt;=67801,I4305&lt;=68501),"Jihomoravský kraj",(IF(AND(I4305&gt;=69002,I4305&lt;=69801),"Jihomoravský kraj",(IF(AND(I4305&gt;=68601,I4305&lt;=68801),"Zlínský kraj",(IF(AND(I4305&gt;=75501,I4305&lt;=76901),"Zlínský kraj",(IF(AND(I4305&gt;=70030,I4305&lt;=74901),"Moravskoslezský kraj",(IF(AND(I4305&gt;=75000,I4305&lt;=75368),"Olomoucký kraj",(IF(AND(I4305&gt;=77200,I4305&lt;=79862),"Olomoucký kraj",(IF(AND(I4305&gt;=50011,I4305&lt;=50301),"Královéhradecký kraj",(IF(AND(I4305&gt;=54301,I4305&lt;=54303),"Královéhradecký kraj","0")))))))))))))))))))))))))))))))))))))))))))))))</f>
        <v>Moravskoslezský kraj</v>
      </c>
      <c r="AB4305" t="s">
        <v>998</v>
      </c>
      <c r="AD4305" t="s">
        <v>998</v>
      </c>
      <c r="AE4305" t="s">
        <v>998</v>
      </c>
      <c r="AF4305" t="s">
        <v>998</v>
      </c>
      <c r="AG4305" s="107">
        <v>300</v>
      </c>
      <c r="AH4305" s="107">
        <v>0</v>
      </c>
      <c r="AI4305" s="107">
        <v>0</v>
      </c>
      <c r="AJ4305" t="s">
        <v>999</v>
      </c>
      <c r="AK4305" s="106">
        <v>44923</v>
      </c>
    </row>
    <row r="4306" spans="1:37" x14ac:dyDescent="0.45">
      <c r="A4306" t="s">
        <v>1102</v>
      </c>
      <c r="B4306" t="s">
        <v>14572</v>
      </c>
      <c r="C4306" t="s">
        <v>1002</v>
      </c>
      <c r="D4306" t="s">
        <v>14574</v>
      </c>
      <c r="E4306" t="s">
        <v>992</v>
      </c>
      <c r="F4306" t="s">
        <v>14575</v>
      </c>
      <c r="G4306">
        <v>5</v>
      </c>
      <c r="H4306" t="s">
        <v>1137</v>
      </c>
      <c r="I4306">
        <v>70030</v>
      </c>
      <c r="J4306">
        <v>728108242</v>
      </c>
      <c r="K4306" t="s">
        <v>14576</v>
      </c>
      <c r="L4306" s="106">
        <v>38196</v>
      </c>
      <c r="M4306">
        <v>14693483</v>
      </c>
      <c r="N4306" t="s">
        <v>996</v>
      </c>
      <c r="O4306" t="s">
        <v>12</v>
      </c>
      <c r="P4306" t="s">
        <v>997</v>
      </c>
      <c r="R4306" s="109" t="str">
        <f>IF(OR(P4306="SB",Q4306="SB"),"SB",0)</f>
        <v>SB</v>
      </c>
      <c r="T4306" s="110" t="s">
        <v>998</v>
      </c>
      <c r="V4306" s="113" t="str">
        <f>IF(AND(I4306&gt;=10000,I4306&lt;=19900),"Praha",(IF(AND(I4306&gt;=25001,I4306&lt;=29501),"Středočeský kraj",(IF(AND(I4306&gt;=30100,I4306&lt;=34972),"Středočeský kraj",(IF(AND(I4306&gt;=35002,I4306&lt;=36271),"Karlovarský kraj",(IF(AND(I4306&gt;=37001,I4306&lt;=39201),"Jihočeský kraj",(IF(AND(I4306&gt;=39701,I4306&lt;=39901),"Jihočeský kraj",(IF(AND(I4306&gt;=39301,I4306&lt;=39601),"Kraj Vysočina",(IF(AND(I4306&gt;=58001,I4306&lt;=59501),"Kraj Vysočina",(IF(AND(I4306&gt;=67401,I4306&lt;=67602),"Kraj Vysočina",(IF(AND(I4306&gt;=40001,I4306&lt;=44101),"Ústecký kraj",(IF(AND(I4306&gt;=46001,I4306&lt;=47201),"Liberecký kraj",(IF(AND(I4306&gt;=51202,I4306&lt;=51401),"Liberecký kraj",(IF(AND(I4306&gt;=53002,I4306&lt;=53976),"Pardubický kraj",(IF(AND(I4306&gt;=56002,I4306&lt;=57201),"Pardubický kraj",(IF(AND(I4306&gt;=60200,I4306&lt;=67201),"Jihomoravský kraj",(IF(AND(I4306&gt;=67801,I4306&lt;=68501),"Jihomoravský kraj",(IF(AND(I4306&gt;=69002,I4306&lt;=69801),"Jihomoravský kraj",(IF(AND(I4306&gt;=68601,I4306&lt;=68801),"Zlínský kraj",(IF(AND(I4306&gt;=75501,I4306&lt;=76901),"Zlínský kraj",(IF(AND(I4306&gt;=70030,I4306&lt;=74901),"Moravskoslezský kraj",(IF(AND(I4306&gt;=75000,I4306&lt;=75368),"Olomoucký kraj",(IF(AND(I4306&gt;=77200,I4306&lt;=79862),"Olomoucký kraj",(IF(AND(I4306&gt;=50011,I4306&lt;=50301),"Královéhradecký kraj",(IF(AND(I4306&gt;=54301,I4306&lt;=54303),"Královéhradecký kraj","0")))))))))))))))))))))))))))))))))))))))))))))))</f>
        <v>Moravskoslezský kraj</v>
      </c>
      <c r="AB4306" t="s">
        <v>998</v>
      </c>
      <c r="AD4306" t="s">
        <v>998</v>
      </c>
      <c r="AE4306" t="s">
        <v>998</v>
      </c>
      <c r="AF4306" t="s">
        <v>998</v>
      </c>
      <c r="AG4306" s="107">
        <v>300</v>
      </c>
      <c r="AH4306" s="107">
        <v>0</v>
      </c>
      <c r="AI4306" s="107">
        <v>0</v>
      </c>
      <c r="AJ4306" t="s">
        <v>999</v>
      </c>
      <c r="AK4306" s="106">
        <v>44924</v>
      </c>
    </row>
    <row r="4307" spans="1:37" x14ac:dyDescent="0.45">
      <c r="A4307" t="s">
        <v>2655</v>
      </c>
      <c r="B4307" t="s">
        <v>14835</v>
      </c>
      <c r="C4307" t="s">
        <v>990</v>
      </c>
      <c r="D4307" t="s">
        <v>14836</v>
      </c>
      <c r="E4307" t="s">
        <v>992</v>
      </c>
      <c r="F4307" t="s">
        <v>3642</v>
      </c>
      <c r="G4307">
        <v>1675</v>
      </c>
      <c r="H4307" t="s">
        <v>1137</v>
      </c>
      <c r="I4307">
        <v>70030</v>
      </c>
      <c r="J4307">
        <v>724920578</v>
      </c>
      <c r="K4307" t="s">
        <v>14837</v>
      </c>
      <c r="L4307" s="106">
        <v>38843</v>
      </c>
      <c r="M4307">
        <v>14699951</v>
      </c>
      <c r="N4307" t="s">
        <v>996</v>
      </c>
      <c r="O4307" t="s">
        <v>12</v>
      </c>
      <c r="P4307" t="s">
        <v>997</v>
      </c>
      <c r="R4307" s="109" t="str">
        <f>IF(OR(P4307="SB",Q4307="SB"),"SB",0)</f>
        <v>SB</v>
      </c>
      <c r="T4307" s="110" t="s">
        <v>998</v>
      </c>
      <c r="V4307" s="113" t="str">
        <f>IF(AND(I4307&gt;=10000,I4307&lt;=19900),"Praha",(IF(AND(I4307&gt;=25001,I4307&lt;=29501),"Středočeský kraj",(IF(AND(I4307&gt;=30100,I4307&lt;=34972),"Středočeský kraj",(IF(AND(I4307&gt;=35002,I4307&lt;=36271),"Karlovarský kraj",(IF(AND(I4307&gt;=37001,I4307&lt;=39201),"Jihočeský kraj",(IF(AND(I4307&gt;=39701,I4307&lt;=39901),"Jihočeský kraj",(IF(AND(I4307&gt;=39301,I4307&lt;=39601),"Kraj Vysočina",(IF(AND(I4307&gt;=58001,I4307&lt;=59501),"Kraj Vysočina",(IF(AND(I4307&gt;=67401,I4307&lt;=67602),"Kraj Vysočina",(IF(AND(I4307&gt;=40001,I4307&lt;=44101),"Ústecký kraj",(IF(AND(I4307&gt;=46001,I4307&lt;=47201),"Liberecký kraj",(IF(AND(I4307&gt;=51202,I4307&lt;=51401),"Liberecký kraj",(IF(AND(I4307&gt;=53002,I4307&lt;=53976),"Pardubický kraj",(IF(AND(I4307&gt;=56002,I4307&lt;=57201),"Pardubický kraj",(IF(AND(I4307&gt;=60200,I4307&lt;=67201),"Jihomoravský kraj",(IF(AND(I4307&gt;=67801,I4307&lt;=68501),"Jihomoravský kraj",(IF(AND(I4307&gt;=69002,I4307&lt;=69801),"Jihomoravský kraj",(IF(AND(I4307&gt;=68601,I4307&lt;=68801),"Zlínský kraj",(IF(AND(I4307&gt;=75501,I4307&lt;=76901),"Zlínský kraj",(IF(AND(I4307&gt;=70030,I4307&lt;=74901),"Moravskoslezský kraj",(IF(AND(I4307&gt;=75000,I4307&lt;=75368),"Olomoucký kraj",(IF(AND(I4307&gt;=77200,I4307&lt;=79862),"Olomoucký kraj",(IF(AND(I4307&gt;=50011,I4307&lt;=50301),"Královéhradecký kraj",(IF(AND(I4307&gt;=54301,I4307&lt;=54303),"Královéhradecký kraj","0")))))))))))))))))))))))))))))))))))))))))))))))</f>
        <v>Moravskoslezský kraj</v>
      </c>
      <c r="AB4307" t="s">
        <v>998</v>
      </c>
      <c r="AD4307" t="s">
        <v>998</v>
      </c>
      <c r="AE4307" t="s">
        <v>998</v>
      </c>
      <c r="AF4307" t="s">
        <v>998</v>
      </c>
      <c r="AG4307" s="107">
        <v>300</v>
      </c>
      <c r="AH4307" s="107">
        <v>0</v>
      </c>
      <c r="AI4307" s="107">
        <v>0</v>
      </c>
      <c r="AJ4307" t="s">
        <v>999</v>
      </c>
      <c r="AK4307" s="106">
        <v>44923</v>
      </c>
    </row>
    <row r="4308" spans="1:37" x14ac:dyDescent="0.45">
      <c r="A4308" t="s">
        <v>1130</v>
      </c>
      <c r="B4308" t="s">
        <v>14889</v>
      </c>
      <c r="C4308" t="s">
        <v>990</v>
      </c>
      <c r="D4308" t="s">
        <v>14890</v>
      </c>
      <c r="E4308" t="s">
        <v>992</v>
      </c>
      <c r="F4308" t="s">
        <v>14891</v>
      </c>
      <c r="G4308">
        <v>117</v>
      </c>
      <c r="H4308" t="s">
        <v>1137</v>
      </c>
      <c r="I4308">
        <v>70030</v>
      </c>
      <c r="J4308">
        <v>603303702</v>
      </c>
      <c r="K4308" t="s">
        <v>14892</v>
      </c>
      <c r="L4308" s="106">
        <v>38656</v>
      </c>
      <c r="M4308">
        <v>14711267</v>
      </c>
      <c r="N4308" t="s">
        <v>996</v>
      </c>
      <c r="O4308" t="s">
        <v>12</v>
      </c>
      <c r="P4308" t="s">
        <v>997</v>
      </c>
      <c r="R4308" s="109" t="str">
        <f>IF(OR(P4308="SB",Q4308="SB"),"SB",0)</f>
        <v>SB</v>
      </c>
      <c r="T4308" s="110" t="s">
        <v>998</v>
      </c>
      <c r="V4308" s="113" t="str">
        <f>IF(AND(I4308&gt;=10000,I4308&lt;=19900),"Praha",(IF(AND(I4308&gt;=25001,I4308&lt;=29501),"Středočeský kraj",(IF(AND(I4308&gt;=30100,I4308&lt;=34972),"Středočeský kraj",(IF(AND(I4308&gt;=35002,I4308&lt;=36271),"Karlovarský kraj",(IF(AND(I4308&gt;=37001,I4308&lt;=39201),"Jihočeský kraj",(IF(AND(I4308&gt;=39701,I4308&lt;=39901),"Jihočeský kraj",(IF(AND(I4308&gt;=39301,I4308&lt;=39601),"Kraj Vysočina",(IF(AND(I4308&gt;=58001,I4308&lt;=59501),"Kraj Vysočina",(IF(AND(I4308&gt;=67401,I4308&lt;=67602),"Kraj Vysočina",(IF(AND(I4308&gt;=40001,I4308&lt;=44101),"Ústecký kraj",(IF(AND(I4308&gt;=46001,I4308&lt;=47201),"Liberecký kraj",(IF(AND(I4308&gt;=51202,I4308&lt;=51401),"Liberecký kraj",(IF(AND(I4308&gt;=53002,I4308&lt;=53976),"Pardubický kraj",(IF(AND(I4308&gt;=56002,I4308&lt;=57201),"Pardubický kraj",(IF(AND(I4308&gt;=60200,I4308&lt;=67201),"Jihomoravský kraj",(IF(AND(I4308&gt;=67801,I4308&lt;=68501),"Jihomoravský kraj",(IF(AND(I4308&gt;=69002,I4308&lt;=69801),"Jihomoravský kraj",(IF(AND(I4308&gt;=68601,I4308&lt;=68801),"Zlínský kraj",(IF(AND(I4308&gt;=75501,I4308&lt;=76901),"Zlínský kraj",(IF(AND(I4308&gt;=70030,I4308&lt;=74901),"Moravskoslezský kraj",(IF(AND(I4308&gt;=75000,I4308&lt;=75368),"Olomoucký kraj",(IF(AND(I4308&gt;=77200,I4308&lt;=79862),"Olomoucký kraj",(IF(AND(I4308&gt;=50011,I4308&lt;=50301),"Královéhradecký kraj",(IF(AND(I4308&gt;=54301,I4308&lt;=54303),"Královéhradecký kraj","0")))))))))))))))))))))))))))))))))))))))))))))))</f>
        <v>Moravskoslezský kraj</v>
      </c>
      <c r="AB4308" t="s">
        <v>998</v>
      </c>
      <c r="AD4308" t="s">
        <v>998</v>
      </c>
      <c r="AE4308" t="s">
        <v>998</v>
      </c>
      <c r="AF4308" t="s">
        <v>998</v>
      </c>
      <c r="AG4308" s="107">
        <v>0</v>
      </c>
      <c r="AH4308" s="107">
        <v>0</v>
      </c>
      <c r="AI4308" s="107">
        <v>0</v>
      </c>
      <c r="AJ4308" t="s">
        <v>1012</v>
      </c>
    </row>
    <row r="4309" spans="1:37" x14ac:dyDescent="0.45">
      <c r="A4309" t="s">
        <v>1069</v>
      </c>
      <c r="B4309" t="s">
        <v>14896</v>
      </c>
      <c r="C4309" t="s">
        <v>990</v>
      </c>
      <c r="D4309" t="s">
        <v>14897</v>
      </c>
      <c r="E4309" t="s">
        <v>992</v>
      </c>
      <c r="F4309" t="s">
        <v>7455</v>
      </c>
      <c r="G4309">
        <v>1030</v>
      </c>
      <c r="H4309" t="s">
        <v>1137</v>
      </c>
      <c r="I4309">
        <v>70030</v>
      </c>
      <c r="J4309">
        <v>605257914</v>
      </c>
      <c r="K4309" t="s">
        <v>14898</v>
      </c>
      <c r="L4309" s="106">
        <v>35320</v>
      </c>
      <c r="M4309">
        <v>14689342</v>
      </c>
      <c r="N4309" t="s">
        <v>996</v>
      </c>
      <c r="O4309" t="s">
        <v>12</v>
      </c>
      <c r="P4309" t="s">
        <v>997</v>
      </c>
      <c r="R4309" s="109" t="str">
        <f>IF(OR(P4309="SB",Q4309="SB"),"SB",0)</f>
        <v>SB</v>
      </c>
      <c r="T4309" s="110" t="s">
        <v>998</v>
      </c>
      <c r="V4309" s="113" t="str">
        <f>IF(AND(I4309&gt;=10000,I4309&lt;=19900),"Praha",(IF(AND(I4309&gt;=25001,I4309&lt;=29501),"Středočeský kraj",(IF(AND(I4309&gt;=30100,I4309&lt;=34972),"Středočeský kraj",(IF(AND(I4309&gt;=35002,I4309&lt;=36271),"Karlovarský kraj",(IF(AND(I4309&gt;=37001,I4309&lt;=39201),"Jihočeský kraj",(IF(AND(I4309&gt;=39701,I4309&lt;=39901),"Jihočeský kraj",(IF(AND(I4309&gt;=39301,I4309&lt;=39601),"Kraj Vysočina",(IF(AND(I4309&gt;=58001,I4309&lt;=59501),"Kraj Vysočina",(IF(AND(I4309&gt;=67401,I4309&lt;=67602),"Kraj Vysočina",(IF(AND(I4309&gt;=40001,I4309&lt;=44101),"Ústecký kraj",(IF(AND(I4309&gt;=46001,I4309&lt;=47201),"Liberecký kraj",(IF(AND(I4309&gt;=51202,I4309&lt;=51401),"Liberecký kraj",(IF(AND(I4309&gt;=53002,I4309&lt;=53976),"Pardubický kraj",(IF(AND(I4309&gt;=56002,I4309&lt;=57201),"Pardubický kraj",(IF(AND(I4309&gt;=60200,I4309&lt;=67201),"Jihomoravský kraj",(IF(AND(I4309&gt;=67801,I4309&lt;=68501),"Jihomoravský kraj",(IF(AND(I4309&gt;=69002,I4309&lt;=69801),"Jihomoravský kraj",(IF(AND(I4309&gt;=68601,I4309&lt;=68801),"Zlínský kraj",(IF(AND(I4309&gt;=75501,I4309&lt;=76901),"Zlínský kraj",(IF(AND(I4309&gt;=70030,I4309&lt;=74901),"Moravskoslezský kraj",(IF(AND(I4309&gt;=75000,I4309&lt;=75368),"Olomoucký kraj",(IF(AND(I4309&gt;=77200,I4309&lt;=79862),"Olomoucký kraj",(IF(AND(I4309&gt;=50011,I4309&lt;=50301),"Královéhradecký kraj",(IF(AND(I4309&gt;=54301,I4309&lt;=54303),"Královéhradecký kraj","0")))))))))))))))))))))))))))))))))))))))))))))))</f>
        <v>Moravskoslezský kraj</v>
      </c>
      <c r="AB4309" t="s">
        <v>998</v>
      </c>
      <c r="AD4309" t="s">
        <v>998</v>
      </c>
      <c r="AE4309" t="s">
        <v>998</v>
      </c>
      <c r="AF4309" t="s">
        <v>998</v>
      </c>
      <c r="AG4309" s="107">
        <v>300</v>
      </c>
      <c r="AH4309" s="107">
        <v>0</v>
      </c>
      <c r="AI4309" s="107">
        <v>0</v>
      </c>
      <c r="AJ4309" t="s">
        <v>999</v>
      </c>
      <c r="AK4309" s="106">
        <v>44924</v>
      </c>
    </row>
    <row r="4310" spans="1:37" x14ac:dyDescent="0.45">
      <c r="A4310" t="s">
        <v>1102</v>
      </c>
      <c r="B4310" t="s">
        <v>15176</v>
      </c>
      <c r="C4310" t="s">
        <v>1002</v>
      </c>
      <c r="D4310" t="s">
        <v>15177</v>
      </c>
      <c r="E4310" t="s">
        <v>992</v>
      </c>
      <c r="F4310" t="s">
        <v>8098</v>
      </c>
      <c r="G4310">
        <v>798</v>
      </c>
      <c r="H4310" t="s">
        <v>12008</v>
      </c>
      <c r="I4310">
        <v>70030</v>
      </c>
      <c r="K4310" t="s">
        <v>15178</v>
      </c>
      <c r="L4310" s="106">
        <v>38979</v>
      </c>
      <c r="M4310">
        <v>14667215</v>
      </c>
      <c r="N4310" t="s">
        <v>996</v>
      </c>
      <c r="O4310" t="s">
        <v>12</v>
      </c>
      <c r="P4310" t="s">
        <v>997</v>
      </c>
      <c r="R4310" s="109" t="str">
        <f>IF(OR(P4310="SB",Q4310="SB"),"SB",0)</f>
        <v>SB</v>
      </c>
      <c r="T4310" s="110" t="s">
        <v>998</v>
      </c>
      <c r="V4310" s="113" t="str">
        <f>IF(AND(I4310&gt;=10000,I4310&lt;=19900),"Praha",(IF(AND(I4310&gt;=25001,I4310&lt;=29501),"Středočeský kraj",(IF(AND(I4310&gt;=30100,I4310&lt;=34972),"Středočeský kraj",(IF(AND(I4310&gt;=35002,I4310&lt;=36271),"Karlovarský kraj",(IF(AND(I4310&gt;=37001,I4310&lt;=39201),"Jihočeský kraj",(IF(AND(I4310&gt;=39701,I4310&lt;=39901),"Jihočeský kraj",(IF(AND(I4310&gt;=39301,I4310&lt;=39601),"Kraj Vysočina",(IF(AND(I4310&gt;=58001,I4310&lt;=59501),"Kraj Vysočina",(IF(AND(I4310&gt;=67401,I4310&lt;=67602),"Kraj Vysočina",(IF(AND(I4310&gt;=40001,I4310&lt;=44101),"Ústecký kraj",(IF(AND(I4310&gt;=46001,I4310&lt;=47201),"Liberecký kraj",(IF(AND(I4310&gt;=51202,I4310&lt;=51401),"Liberecký kraj",(IF(AND(I4310&gt;=53002,I4310&lt;=53976),"Pardubický kraj",(IF(AND(I4310&gt;=56002,I4310&lt;=57201),"Pardubický kraj",(IF(AND(I4310&gt;=60200,I4310&lt;=67201),"Jihomoravský kraj",(IF(AND(I4310&gt;=67801,I4310&lt;=68501),"Jihomoravský kraj",(IF(AND(I4310&gt;=69002,I4310&lt;=69801),"Jihomoravský kraj",(IF(AND(I4310&gt;=68601,I4310&lt;=68801),"Zlínský kraj",(IF(AND(I4310&gt;=75501,I4310&lt;=76901),"Zlínský kraj",(IF(AND(I4310&gt;=70030,I4310&lt;=74901),"Moravskoslezský kraj",(IF(AND(I4310&gt;=75000,I4310&lt;=75368),"Olomoucký kraj",(IF(AND(I4310&gt;=77200,I4310&lt;=79862),"Olomoucký kraj",(IF(AND(I4310&gt;=50011,I4310&lt;=50301),"Královéhradecký kraj",(IF(AND(I4310&gt;=54301,I4310&lt;=54303),"Královéhradecký kraj","0")))))))))))))))))))))))))))))))))))))))))))))))</f>
        <v>Moravskoslezský kraj</v>
      </c>
      <c r="AB4310" t="s">
        <v>998</v>
      </c>
      <c r="AD4310" t="s">
        <v>998</v>
      </c>
      <c r="AE4310" t="s">
        <v>998</v>
      </c>
      <c r="AF4310" t="s">
        <v>998</v>
      </c>
      <c r="AG4310" s="107">
        <v>300</v>
      </c>
      <c r="AH4310" s="107">
        <v>0</v>
      </c>
      <c r="AI4310" s="107">
        <v>0</v>
      </c>
      <c r="AJ4310" t="s">
        <v>999</v>
      </c>
      <c r="AK4310" s="106">
        <v>44923</v>
      </c>
    </row>
    <row r="4311" spans="1:37" x14ac:dyDescent="0.45">
      <c r="A4311" t="s">
        <v>1133</v>
      </c>
      <c r="B4311" t="s">
        <v>15250</v>
      </c>
      <c r="C4311" t="s">
        <v>990</v>
      </c>
      <c r="D4311" t="s">
        <v>15252</v>
      </c>
      <c r="E4311" t="s">
        <v>992</v>
      </c>
      <c r="F4311" t="s">
        <v>3177</v>
      </c>
      <c r="G4311">
        <v>2587</v>
      </c>
      <c r="H4311" t="s">
        <v>1137</v>
      </c>
      <c r="I4311">
        <v>70030</v>
      </c>
      <c r="J4311">
        <v>608221966</v>
      </c>
      <c r="K4311" t="s">
        <v>15253</v>
      </c>
      <c r="L4311" s="106">
        <v>38533</v>
      </c>
      <c r="M4311">
        <v>14698739</v>
      </c>
      <c r="N4311" t="s">
        <v>996</v>
      </c>
      <c r="O4311" t="s">
        <v>12</v>
      </c>
      <c r="P4311" t="s">
        <v>997</v>
      </c>
      <c r="R4311" s="109" t="str">
        <f>IF(OR(P4311="SB",Q4311="SB"),"SB",0)</f>
        <v>SB</v>
      </c>
      <c r="T4311" s="110" t="s">
        <v>998</v>
      </c>
      <c r="V4311" s="113" t="str">
        <f>IF(AND(I4311&gt;=10000,I4311&lt;=19900),"Praha",(IF(AND(I4311&gt;=25001,I4311&lt;=29501),"Středočeský kraj",(IF(AND(I4311&gt;=30100,I4311&lt;=34972),"Středočeský kraj",(IF(AND(I4311&gt;=35002,I4311&lt;=36271),"Karlovarský kraj",(IF(AND(I4311&gt;=37001,I4311&lt;=39201),"Jihočeský kraj",(IF(AND(I4311&gt;=39701,I4311&lt;=39901),"Jihočeský kraj",(IF(AND(I4311&gt;=39301,I4311&lt;=39601),"Kraj Vysočina",(IF(AND(I4311&gt;=58001,I4311&lt;=59501),"Kraj Vysočina",(IF(AND(I4311&gt;=67401,I4311&lt;=67602),"Kraj Vysočina",(IF(AND(I4311&gt;=40001,I4311&lt;=44101),"Ústecký kraj",(IF(AND(I4311&gt;=46001,I4311&lt;=47201),"Liberecký kraj",(IF(AND(I4311&gt;=51202,I4311&lt;=51401),"Liberecký kraj",(IF(AND(I4311&gt;=53002,I4311&lt;=53976),"Pardubický kraj",(IF(AND(I4311&gt;=56002,I4311&lt;=57201),"Pardubický kraj",(IF(AND(I4311&gt;=60200,I4311&lt;=67201),"Jihomoravský kraj",(IF(AND(I4311&gt;=67801,I4311&lt;=68501),"Jihomoravský kraj",(IF(AND(I4311&gt;=69002,I4311&lt;=69801),"Jihomoravský kraj",(IF(AND(I4311&gt;=68601,I4311&lt;=68801),"Zlínský kraj",(IF(AND(I4311&gt;=75501,I4311&lt;=76901),"Zlínský kraj",(IF(AND(I4311&gt;=70030,I4311&lt;=74901),"Moravskoslezský kraj",(IF(AND(I4311&gt;=75000,I4311&lt;=75368),"Olomoucký kraj",(IF(AND(I4311&gt;=77200,I4311&lt;=79862),"Olomoucký kraj",(IF(AND(I4311&gt;=50011,I4311&lt;=50301),"Královéhradecký kraj",(IF(AND(I4311&gt;=54301,I4311&lt;=54303),"Královéhradecký kraj","0")))))))))))))))))))))))))))))))))))))))))))))))</f>
        <v>Moravskoslezský kraj</v>
      </c>
      <c r="AB4311" t="s">
        <v>998</v>
      </c>
      <c r="AD4311" t="s">
        <v>998</v>
      </c>
      <c r="AE4311" t="s">
        <v>998</v>
      </c>
      <c r="AF4311" t="s">
        <v>998</v>
      </c>
      <c r="AG4311" s="107">
        <v>300</v>
      </c>
      <c r="AH4311" s="107">
        <v>0</v>
      </c>
      <c r="AI4311" s="107">
        <v>0</v>
      </c>
      <c r="AJ4311" t="s">
        <v>999</v>
      </c>
      <c r="AK4311" s="106">
        <v>44924</v>
      </c>
    </row>
    <row r="4312" spans="1:37" x14ac:dyDescent="0.45">
      <c r="A4312" t="s">
        <v>1111</v>
      </c>
      <c r="B4312" t="s">
        <v>15352</v>
      </c>
      <c r="C4312" t="s">
        <v>1002</v>
      </c>
      <c r="D4312" t="s">
        <v>15353</v>
      </c>
      <c r="E4312" t="s">
        <v>992</v>
      </c>
      <c r="F4312" t="s">
        <v>15354</v>
      </c>
      <c r="G4312">
        <v>2888</v>
      </c>
      <c r="H4312" t="s">
        <v>1137</v>
      </c>
      <c r="I4312">
        <v>70030</v>
      </c>
      <c r="J4312">
        <v>723640685</v>
      </c>
      <c r="K4312" t="s">
        <v>15355</v>
      </c>
      <c r="L4312" s="106">
        <v>40043</v>
      </c>
      <c r="M4312">
        <v>14710055</v>
      </c>
      <c r="N4312" t="s">
        <v>996</v>
      </c>
      <c r="O4312" t="s">
        <v>12</v>
      </c>
      <c r="P4312" t="s">
        <v>997</v>
      </c>
      <c r="R4312" s="109" t="str">
        <f>IF(OR(P4312="SB",Q4312="SB"),"SB",0)</f>
        <v>SB</v>
      </c>
      <c r="T4312" s="110" t="s">
        <v>998</v>
      </c>
      <c r="V4312" s="113" t="str">
        <f>IF(AND(I4312&gt;=10000,I4312&lt;=19900),"Praha",(IF(AND(I4312&gt;=25001,I4312&lt;=29501),"Středočeský kraj",(IF(AND(I4312&gt;=30100,I4312&lt;=34972),"Středočeský kraj",(IF(AND(I4312&gt;=35002,I4312&lt;=36271),"Karlovarský kraj",(IF(AND(I4312&gt;=37001,I4312&lt;=39201),"Jihočeský kraj",(IF(AND(I4312&gt;=39701,I4312&lt;=39901),"Jihočeský kraj",(IF(AND(I4312&gt;=39301,I4312&lt;=39601),"Kraj Vysočina",(IF(AND(I4312&gt;=58001,I4312&lt;=59501),"Kraj Vysočina",(IF(AND(I4312&gt;=67401,I4312&lt;=67602),"Kraj Vysočina",(IF(AND(I4312&gt;=40001,I4312&lt;=44101),"Ústecký kraj",(IF(AND(I4312&gt;=46001,I4312&lt;=47201),"Liberecký kraj",(IF(AND(I4312&gt;=51202,I4312&lt;=51401),"Liberecký kraj",(IF(AND(I4312&gt;=53002,I4312&lt;=53976),"Pardubický kraj",(IF(AND(I4312&gt;=56002,I4312&lt;=57201),"Pardubický kraj",(IF(AND(I4312&gt;=60200,I4312&lt;=67201),"Jihomoravský kraj",(IF(AND(I4312&gt;=67801,I4312&lt;=68501),"Jihomoravský kraj",(IF(AND(I4312&gt;=69002,I4312&lt;=69801),"Jihomoravský kraj",(IF(AND(I4312&gt;=68601,I4312&lt;=68801),"Zlínský kraj",(IF(AND(I4312&gt;=75501,I4312&lt;=76901),"Zlínský kraj",(IF(AND(I4312&gt;=70030,I4312&lt;=74901),"Moravskoslezský kraj",(IF(AND(I4312&gt;=75000,I4312&lt;=75368),"Olomoucký kraj",(IF(AND(I4312&gt;=77200,I4312&lt;=79862),"Olomoucký kraj",(IF(AND(I4312&gt;=50011,I4312&lt;=50301),"Královéhradecký kraj",(IF(AND(I4312&gt;=54301,I4312&lt;=54303),"Královéhradecký kraj","0")))))))))))))))))))))))))))))))))))))))))))))))</f>
        <v>Moravskoslezský kraj</v>
      </c>
      <c r="AB4312" t="s">
        <v>998</v>
      </c>
      <c r="AD4312" t="s">
        <v>998</v>
      </c>
      <c r="AE4312" t="s">
        <v>998</v>
      </c>
      <c r="AF4312" t="s">
        <v>998</v>
      </c>
      <c r="AG4312" s="107">
        <v>300</v>
      </c>
      <c r="AH4312" s="107">
        <v>0</v>
      </c>
      <c r="AI4312" s="107">
        <v>0</v>
      </c>
      <c r="AJ4312" t="s">
        <v>999</v>
      </c>
      <c r="AK4312" s="106">
        <v>44923</v>
      </c>
    </row>
    <row r="4313" spans="1:37" x14ac:dyDescent="0.45">
      <c r="A4313" t="s">
        <v>1124</v>
      </c>
      <c r="B4313" t="s">
        <v>15427</v>
      </c>
      <c r="C4313" t="s">
        <v>990</v>
      </c>
      <c r="D4313" t="s">
        <v>15428</v>
      </c>
      <c r="E4313" t="s">
        <v>992</v>
      </c>
      <c r="F4313" t="s">
        <v>14505</v>
      </c>
      <c r="G4313">
        <v>1374</v>
      </c>
      <c r="H4313" t="s">
        <v>1137</v>
      </c>
      <c r="I4313">
        <v>70030</v>
      </c>
      <c r="J4313">
        <v>605478266</v>
      </c>
      <c r="K4313" t="s">
        <v>15429</v>
      </c>
      <c r="L4313" s="106">
        <v>38973</v>
      </c>
      <c r="M4313">
        <v>14692574</v>
      </c>
      <c r="N4313" t="s">
        <v>996</v>
      </c>
      <c r="O4313" t="s">
        <v>12</v>
      </c>
      <c r="P4313" t="s">
        <v>997</v>
      </c>
      <c r="R4313" s="109" t="str">
        <f>IF(OR(P4313="SB",Q4313="SB"),"SB",0)</f>
        <v>SB</v>
      </c>
      <c r="T4313" s="110" t="s">
        <v>998</v>
      </c>
      <c r="V4313" s="113" t="str">
        <f>IF(AND(I4313&gt;=10000,I4313&lt;=19900),"Praha",(IF(AND(I4313&gt;=25001,I4313&lt;=29501),"Středočeský kraj",(IF(AND(I4313&gt;=30100,I4313&lt;=34972),"Středočeský kraj",(IF(AND(I4313&gt;=35002,I4313&lt;=36271),"Karlovarský kraj",(IF(AND(I4313&gt;=37001,I4313&lt;=39201),"Jihočeský kraj",(IF(AND(I4313&gt;=39701,I4313&lt;=39901),"Jihočeský kraj",(IF(AND(I4313&gt;=39301,I4313&lt;=39601),"Kraj Vysočina",(IF(AND(I4313&gt;=58001,I4313&lt;=59501),"Kraj Vysočina",(IF(AND(I4313&gt;=67401,I4313&lt;=67602),"Kraj Vysočina",(IF(AND(I4313&gt;=40001,I4313&lt;=44101),"Ústecký kraj",(IF(AND(I4313&gt;=46001,I4313&lt;=47201),"Liberecký kraj",(IF(AND(I4313&gt;=51202,I4313&lt;=51401),"Liberecký kraj",(IF(AND(I4313&gt;=53002,I4313&lt;=53976),"Pardubický kraj",(IF(AND(I4313&gt;=56002,I4313&lt;=57201),"Pardubický kraj",(IF(AND(I4313&gt;=60200,I4313&lt;=67201),"Jihomoravský kraj",(IF(AND(I4313&gt;=67801,I4313&lt;=68501),"Jihomoravský kraj",(IF(AND(I4313&gt;=69002,I4313&lt;=69801),"Jihomoravský kraj",(IF(AND(I4313&gt;=68601,I4313&lt;=68801),"Zlínský kraj",(IF(AND(I4313&gt;=75501,I4313&lt;=76901),"Zlínský kraj",(IF(AND(I4313&gt;=70030,I4313&lt;=74901),"Moravskoslezský kraj",(IF(AND(I4313&gt;=75000,I4313&lt;=75368),"Olomoucký kraj",(IF(AND(I4313&gt;=77200,I4313&lt;=79862),"Olomoucký kraj",(IF(AND(I4313&gt;=50011,I4313&lt;=50301),"Královéhradecký kraj",(IF(AND(I4313&gt;=54301,I4313&lt;=54303),"Královéhradecký kraj","0")))))))))))))))))))))))))))))))))))))))))))))))</f>
        <v>Moravskoslezský kraj</v>
      </c>
      <c r="AB4313" t="s">
        <v>998</v>
      </c>
      <c r="AD4313" t="s">
        <v>998</v>
      </c>
      <c r="AE4313" t="s">
        <v>998</v>
      </c>
      <c r="AF4313" t="s">
        <v>998</v>
      </c>
      <c r="AG4313" s="107">
        <v>300</v>
      </c>
      <c r="AH4313" s="107">
        <v>0</v>
      </c>
      <c r="AI4313" s="107">
        <v>0</v>
      </c>
      <c r="AJ4313" t="s">
        <v>999</v>
      </c>
      <c r="AK4313" s="106">
        <v>44923</v>
      </c>
    </row>
    <row r="4314" spans="1:37" x14ac:dyDescent="0.45">
      <c r="A4314" t="s">
        <v>1087</v>
      </c>
      <c r="B4314" t="s">
        <v>15427</v>
      </c>
      <c r="C4314" t="s">
        <v>990</v>
      </c>
      <c r="D4314" t="s">
        <v>15430</v>
      </c>
      <c r="E4314" t="s">
        <v>992</v>
      </c>
      <c r="F4314" t="s">
        <v>14505</v>
      </c>
      <c r="G4314">
        <v>1374</v>
      </c>
      <c r="H4314" t="s">
        <v>1137</v>
      </c>
      <c r="I4314">
        <v>70030</v>
      </c>
      <c r="J4314">
        <v>605478266</v>
      </c>
      <c r="K4314" t="s">
        <v>15431</v>
      </c>
      <c r="L4314" s="106">
        <v>36707</v>
      </c>
      <c r="M4314">
        <v>14692473</v>
      </c>
      <c r="N4314" t="s">
        <v>996</v>
      </c>
      <c r="O4314" t="s">
        <v>12</v>
      </c>
      <c r="P4314" t="s">
        <v>997</v>
      </c>
      <c r="R4314" s="109" t="str">
        <f>IF(OR(P4314="SB",Q4314="SB"),"SB",0)</f>
        <v>SB</v>
      </c>
      <c r="T4314" s="110" t="s">
        <v>998</v>
      </c>
      <c r="V4314" s="113" t="str">
        <f>IF(AND(I4314&gt;=10000,I4314&lt;=19900),"Praha",(IF(AND(I4314&gt;=25001,I4314&lt;=29501),"Středočeský kraj",(IF(AND(I4314&gt;=30100,I4314&lt;=34972),"Středočeský kraj",(IF(AND(I4314&gt;=35002,I4314&lt;=36271),"Karlovarský kraj",(IF(AND(I4314&gt;=37001,I4314&lt;=39201),"Jihočeský kraj",(IF(AND(I4314&gt;=39701,I4314&lt;=39901),"Jihočeský kraj",(IF(AND(I4314&gt;=39301,I4314&lt;=39601),"Kraj Vysočina",(IF(AND(I4314&gt;=58001,I4314&lt;=59501),"Kraj Vysočina",(IF(AND(I4314&gt;=67401,I4314&lt;=67602),"Kraj Vysočina",(IF(AND(I4314&gt;=40001,I4314&lt;=44101),"Ústecký kraj",(IF(AND(I4314&gt;=46001,I4314&lt;=47201),"Liberecký kraj",(IF(AND(I4314&gt;=51202,I4314&lt;=51401),"Liberecký kraj",(IF(AND(I4314&gt;=53002,I4314&lt;=53976),"Pardubický kraj",(IF(AND(I4314&gt;=56002,I4314&lt;=57201),"Pardubický kraj",(IF(AND(I4314&gt;=60200,I4314&lt;=67201),"Jihomoravský kraj",(IF(AND(I4314&gt;=67801,I4314&lt;=68501),"Jihomoravský kraj",(IF(AND(I4314&gt;=69002,I4314&lt;=69801),"Jihomoravský kraj",(IF(AND(I4314&gt;=68601,I4314&lt;=68801),"Zlínský kraj",(IF(AND(I4314&gt;=75501,I4314&lt;=76901),"Zlínský kraj",(IF(AND(I4314&gt;=70030,I4314&lt;=74901),"Moravskoslezský kraj",(IF(AND(I4314&gt;=75000,I4314&lt;=75368),"Olomoucký kraj",(IF(AND(I4314&gt;=77200,I4314&lt;=79862),"Olomoucký kraj",(IF(AND(I4314&gt;=50011,I4314&lt;=50301),"Královéhradecký kraj",(IF(AND(I4314&gt;=54301,I4314&lt;=54303),"Královéhradecký kraj","0")))))))))))))))))))))))))))))))))))))))))))))))</f>
        <v>Moravskoslezský kraj</v>
      </c>
      <c r="AB4314" t="s">
        <v>998</v>
      </c>
      <c r="AD4314" t="s">
        <v>998</v>
      </c>
      <c r="AE4314" t="s">
        <v>998</v>
      </c>
      <c r="AF4314" t="s">
        <v>998</v>
      </c>
      <c r="AG4314" s="107">
        <v>300</v>
      </c>
      <c r="AH4314" s="107">
        <v>0</v>
      </c>
      <c r="AI4314" s="107">
        <v>0</v>
      </c>
      <c r="AJ4314" t="s">
        <v>999</v>
      </c>
      <c r="AK4314" s="106">
        <v>44924</v>
      </c>
    </row>
    <row r="4315" spans="1:37" x14ac:dyDescent="0.45">
      <c r="A4315" t="s">
        <v>1112</v>
      </c>
      <c r="B4315" t="s">
        <v>15695</v>
      </c>
      <c r="C4315" t="s">
        <v>990</v>
      </c>
      <c r="D4315" t="s">
        <v>15696</v>
      </c>
      <c r="E4315" t="s">
        <v>992</v>
      </c>
      <c r="F4315" t="s">
        <v>1804</v>
      </c>
      <c r="G4315">
        <v>73</v>
      </c>
      <c r="H4315" t="s">
        <v>1137</v>
      </c>
      <c r="I4315">
        <v>70030</v>
      </c>
      <c r="J4315">
        <v>777887151</v>
      </c>
      <c r="K4315" t="s">
        <v>15697</v>
      </c>
      <c r="L4315" s="106">
        <v>39590</v>
      </c>
      <c r="M4315">
        <v>14694089</v>
      </c>
      <c r="N4315" t="s">
        <v>996</v>
      </c>
      <c r="O4315" t="s">
        <v>12</v>
      </c>
      <c r="P4315" t="s">
        <v>997</v>
      </c>
      <c r="R4315" s="109" t="str">
        <f>IF(OR(P4315="SB",Q4315="SB"),"SB",0)</f>
        <v>SB</v>
      </c>
      <c r="T4315" s="110" t="s">
        <v>998</v>
      </c>
      <c r="V4315" s="113" t="str">
        <f>IF(AND(I4315&gt;=10000,I4315&lt;=19900),"Praha",(IF(AND(I4315&gt;=25001,I4315&lt;=29501),"Středočeský kraj",(IF(AND(I4315&gt;=30100,I4315&lt;=34972),"Středočeský kraj",(IF(AND(I4315&gt;=35002,I4315&lt;=36271),"Karlovarský kraj",(IF(AND(I4315&gt;=37001,I4315&lt;=39201),"Jihočeský kraj",(IF(AND(I4315&gt;=39701,I4315&lt;=39901),"Jihočeský kraj",(IF(AND(I4315&gt;=39301,I4315&lt;=39601),"Kraj Vysočina",(IF(AND(I4315&gt;=58001,I4315&lt;=59501),"Kraj Vysočina",(IF(AND(I4315&gt;=67401,I4315&lt;=67602),"Kraj Vysočina",(IF(AND(I4315&gt;=40001,I4315&lt;=44101),"Ústecký kraj",(IF(AND(I4315&gt;=46001,I4315&lt;=47201),"Liberecký kraj",(IF(AND(I4315&gt;=51202,I4315&lt;=51401),"Liberecký kraj",(IF(AND(I4315&gt;=53002,I4315&lt;=53976),"Pardubický kraj",(IF(AND(I4315&gt;=56002,I4315&lt;=57201),"Pardubický kraj",(IF(AND(I4315&gt;=60200,I4315&lt;=67201),"Jihomoravský kraj",(IF(AND(I4315&gt;=67801,I4315&lt;=68501),"Jihomoravský kraj",(IF(AND(I4315&gt;=69002,I4315&lt;=69801),"Jihomoravský kraj",(IF(AND(I4315&gt;=68601,I4315&lt;=68801),"Zlínský kraj",(IF(AND(I4315&gt;=75501,I4315&lt;=76901),"Zlínský kraj",(IF(AND(I4315&gt;=70030,I4315&lt;=74901),"Moravskoslezský kraj",(IF(AND(I4315&gt;=75000,I4315&lt;=75368),"Olomoucký kraj",(IF(AND(I4315&gt;=77200,I4315&lt;=79862),"Olomoucký kraj",(IF(AND(I4315&gt;=50011,I4315&lt;=50301),"Královéhradecký kraj",(IF(AND(I4315&gt;=54301,I4315&lt;=54303),"Královéhradecký kraj","0")))))))))))))))))))))))))))))))))))))))))))))))</f>
        <v>Moravskoslezský kraj</v>
      </c>
      <c r="AB4315" t="s">
        <v>998</v>
      </c>
      <c r="AD4315" t="s">
        <v>998</v>
      </c>
      <c r="AE4315" t="s">
        <v>998</v>
      </c>
      <c r="AF4315" t="s">
        <v>998</v>
      </c>
      <c r="AG4315" s="107">
        <v>300</v>
      </c>
      <c r="AH4315" s="107">
        <v>0</v>
      </c>
      <c r="AI4315" s="107">
        <v>0</v>
      </c>
      <c r="AJ4315" t="s">
        <v>999</v>
      </c>
      <c r="AK4315" s="106">
        <v>44923</v>
      </c>
    </row>
    <row r="4316" spans="1:37" x14ac:dyDescent="0.45">
      <c r="A4316" t="s">
        <v>1210</v>
      </c>
      <c r="B4316" t="s">
        <v>15785</v>
      </c>
      <c r="C4316" t="s">
        <v>1002</v>
      </c>
      <c r="D4316" t="s">
        <v>15789</v>
      </c>
      <c r="E4316" t="s">
        <v>992</v>
      </c>
      <c r="F4316" t="s">
        <v>15790</v>
      </c>
      <c r="G4316">
        <v>292</v>
      </c>
      <c r="H4316" t="s">
        <v>1137</v>
      </c>
      <c r="I4316">
        <v>70030</v>
      </c>
      <c r="J4316">
        <v>725346654</v>
      </c>
      <c r="K4316" t="s">
        <v>15791</v>
      </c>
      <c r="L4316" s="106">
        <v>39692</v>
      </c>
      <c r="M4316">
        <v>14706015</v>
      </c>
      <c r="N4316" t="s">
        <v>996</v>
      </c>
      <c r="O4316" t="s">
        <v>12</v>
      </c>
      <c r="P4316" t="s">
        <v>997</v>
      </c>
      <c r="R4316" s="109" t="str">
        <f>IF(OR(P4316="SB",Q4316="SB"),"SB",0)</f>
        <v>SB</v>
      </c>
      <c r="T4316" s="110" t="s">
        <v>998</v>
      </c>
      <c r="V4316" s="113" t="str">
        <f>IF(AND(I4316&gt;=10000,I4316&lt;=19900),"Praha",(IF(AND(I4316&gt;=25001,I4316&lt;=29501),"Středočeský kraj",(IF(AND(I4316&gt;=30100,I4316&lt;=34972),"Středočeský kraj",(IF(AND(I4316&gt;=35002,I4316&lt;=36271),"Karlovarský kraj",(IF(AND(I4316&gt;=37001,I4316&lt;=39201),"Jihočeský kraj",(IF(AND(I4316&gt;=39701,I4316&lt;=39901),"Jihočeský kraj",(IF(AND(I4316&gt;=39301,I4316&lt;=39601),"Kraj Vysočina",(IF(AND(I4316&gt;=58001,I4316&lt;=59501),"Kraj Vysočina",(IF(AND(I4316&gt;=67401,I4316&lt;=67602),"Kraj Vysočina",(IF(AND(I4316&gt;=40001,I4316&lt;=44101),"Ústecký kraj",(IF(AND(I4316&gt;=46001,I4316&lt;=47201),"Liberecký kraj",(IF(AND(I4316&gt;=51202,I4316&lt;=51401),"Liberecký kraj",(IF(AND(I4316&gt;=53002,I4316&lt;=53976),"Pardubický kraj",(IF(AND(I4316&gt;=56002,I4316&lt;=57201),"Pardubický kraj",(IF(AND(I4316&gt;=60200,I4316&lt;=67201),"Jihomoravský kraj",(IF(AND(I4316&gt;=67801,I4316&lt;=68501),"Jihomoravský kraj",(IF(AND(I4316&gt;=69002,I4316&lt;=69801),"Jihomoravský kraj",(IF(AND(I4316&gt;=68601,I4316&lt;=68801),"Zlínský kraj",(IF(AND(I4316&gt;=75501,I4316&lt;=76901),"Zlínský kraj",(IF(AND(I4316&gt;=70030,I4316&lt;=74901),"Moravskoslezský kraj",(IF(AND(I4316&gt;=75000,I4316&lt;=75368),"Olomoucký kraj",(IF(AND(I4316&gt;=77200,I4316&lt;=79862),"Olomoucký kraj",(IF(AND(I4316&gt;=50011,I4316&lt;=50301),"Královéhradecký kraj",(IF(AND(I4316&gt;=54301,I4316&lt;=54303),"Královéhradecký kraj","0")))))))))))))))))))))))))))))))))))))))))))))))</f>
        <v>Moravskoslezský kraj</v>
      </c>
      <c r="AB4316" t="s">
        <v>998</v>
      </c>
      <c r="AD4316" t="s">
        <v>998</v>
      </c>
      <c r="AE4316" t="s">
        <v>998</v>
      </c>
      <c r="AF4316" t="s">
        <v>998</v>
      </c>
      <c r="AG4316" s="107">
        <v>300</v>
      </c>
      <c r="AH4316" s="107">
        <v>0</v>
      </c>
      <c r="AI4316" s="107">
        <v>0</v>
      </c>
      <c r="AJ4316" t="s">
        <v>999</v>
      </c>
      <c r="AK4316" s="106">
        <v>44923</v>
      </c>
    </row>
    <row r="4317" spans="1:37" x14ac:dyDescent="0.45">
      <c r="A4317" t="s">
        <v>1208</v>
      </c>
      <c r="B4317" t="s">
        <v>15827</v>
      </c>
      <c r="C4317" t="s">
        <v>1002</v>
      </c>
      <c r="D4317" t="s">
        <v>15828</v>
      </c>
      <c r="E4317" t="s">
        <v>992</v>
      </c>
      <c r="F4317" t="s">
        <v>3650</v>
      </c>
      <c r="G4317">
        <v>35</v>
      </c>
      <c r="H4317" t="s">
        <v>1137</v>
      </c>
      <c r="I4317">
        <v>70030</v>
      </c>
      <c r="J4317">
        <v>777027748</v>
      </c>
      <c r="K4317" t="s">
        <v>15829</v>
      </c>
      <c r="L4317" s="106">
        <v>25223</v>
      </c>
      <c r="M4317">
        <v>14687423</v>
      </c>
      <c r="N4317" t="s">
        <v>996</v>
      </c>
      <c r="O4317" t="s">
        <v>12</v>
      </c>
      <c r="P4317" t="s">
        <v>997</v>
      </c>
      <c r="R4317" s="109" t="str">
        <f>IF(OR(P4317="SB",Q4317="SB"),"SB",0)</f>
        <v>SB</v>
      </c>
      <c r="T4317" s="110" t="s">
        <v>998</v>
      </c>
      <c r="V4317" s="113" t="str">
        <f>IF(AND(I4317&gt;=10000,I4317&lt;=19900),"Praha",(IF(AND(I4317&gt;=25001,I4317&lt;=29501),"Středočeský kraj",(IF(AND(I4317&gt;=30100,I4317&lt;=34972),"Středočeský kraj",(IF(AND(I4317&gt;=35002,I4317&lt;=36271),"Karlovarský kraj",(IF(AND(I4317&gt;=37001,I4317&lt;=39201),"Jihočeský kraj",(IF(AND(I4317&gt;=39701,I4317&lt;=39901),"Jihočeský kraj",(IF(AND(I4317&gt;=39301,I4317&lt;=39601),"Kraj Vysočina",(IF(AND(I4317&gt;=58001,I4317&lt;=59501),"Kraj Vysočina",(IF(AND(I4317&gt;=67401,I4317&lt;=67602),"Kraj Vysočina",(IF(AND(I4317&gt;=40001,I4317&lt;=44101),"Ústecký kraj",(IF(AND(I4317&gt;=46001,I4317&lt;=47201),"Liberecký kraj",(IF(AND(I4317&gt;=51202,I4317&lt;=51401),"Liberecký kraj",(IF(AND(I4317&gt;=53002,I4317&lt;=53976),"Pardubický kraj",(IF(AND(I4317&gt;=56002,I4317&lt;=57201),"Pardubický kraj",(IF(AND(I4317&gt;=60200,I4317&lt;=67201),"Jihomoravský kraj",(IF(AND(I4317&gt;=67801,I4317&lt;=68501),"Jihomoravský kraj",(IF(AND(I4317&gt;=69002,I4317&lt;=69801),"Jihomoravský kraj",(IF(AND(I4317&gt;=68601,I4317&lt;=68801),"Zlínský kraj",(IF(AND(I4317&gt;=75501,I4317&lt;=76901),"Zlínský kraj",(IF(AND(I4317&gt;=70030,I4317&lt;=74901),"Moravskoslezský kraj",(IF(AND(I4317&gt;=75000,I4317&lt;=75368),"Olomoucký kraj",(IF(AND(I4317&gt;=77200,I4317&lt;=79862),"Olomoucký kraj",(IF(AND(I4317&gt;=50011,I4317&lt;=50301),"Královéhradecký kraj",(IF(AND(I4317&gt;=54301,I4317&lt;=54303),"Královéhradecký kraj","0")))))))))))))))))))))))))))))))))))))))))))))))</f>
        <v>Moravskoslezský kraj</v>
      </c>
      <c r="AB4317" t="s">
        <v>998</v>
      </c>
      <c r="AD4317" t="s">
        <v>998</v>
      </c>
      <c r="AE4317" t="s">
        <v>998</v>
      </c>
      <c r="AF4317" t="s">
        <v>998</v>
      </c>
      <c r="AG4317" s="107">
        <v>0</v>
      </c>
      <c r="AH4317" s="107">
        <v>0</v>
      </c>
      <c r="AI4317" s="107">
        <v>0</v>
      </c>
      <c r="AJ4317" t="s">
        <v>1012</v>
      </c>
    </row>
    <row r="4318" spans="1:37" x14ac:dyDescent="0.45">
      <c r="A4318" t="s">
        <v>1026</v>
      </c>
      <c r="B4318" t="s">
        <v>15837</v>
      </c>
      <c r="C4318" t="s">
        <v>990</v>
      </c>
      <c r="D4318" t="s">
        <v>15840</v>
      </c>
      <c r="E4318" t="s">
        <v>992</v>
      </c>
      <c r="F4318" t="s">
        <v>8880</v>
      </c>
      <c r="G4318">
        <v>23</v>
      </c>
      <c r="H4318" t="s">
        <v>1137</v>
      </c>
      <c r="I4318">
        <v>70030</v>
      </c>
      <c r="K4318" t="s">
        <v>15839</v>
      </c>
      <c r="L4318" s="106">
        <v>37855</v>
      </c>
      <c r="M4318">
        <v>15673284</v>
      </c>
      <c r="N4318" t="s">
        <v>2622</v>
      </c>
      <c r="O4318" t="s">
        <v>1101</v>
      </c>
      <c r="P4318" t="s">
        <v>997</v>
      </c>
      <c r="R4318" s="109" t="str">
        <f>IF(OR(P4318="SB",Q4318="SB"),"SB",0)</f>
        <v>SB</v>
      </c>
      <c r="T4318" s="110" t="s">
        <v>998</v>
      </c>
      <c r="V4318" s="113" t="str">
        <f>IF(AND(I4318&gt;=10000,I4318&lt;=19900),"Praha",(IF(AND(I4318&gt;=25001,I4318&lt;=29501),"Středočeský kraj",(IF(AND(I4318&gt;=30100,I4318&lt;=34972),"Středočeský kraj",(IF(AND(I4318&gt;=35002,I4318&lt;=36271),"Karlovarský kraj",(IF(AND(I4318&gt;=37001,I4318&lt;=39201),"Jihočeský kraj",(IF(AND(I4318&gt;=39701,I4318&lt;=39901),"Jihočeský kraj",(IF(AND(I4318&gt;=39301,I4318&lt;=39601),"Kraj Vysočina",(IF(AND(I4318&gt;=58001,I4318&lt;=59501),"Kraj Vysočina",(IF(AND(I4318&gt;=67401,I4318&lt;=67602),"Kraj Vysočina",(IF(AND(I4318&gt;=40001,I4318&lt;=44101),"Ústecký kraj",(IF(AND(I4318&gt;=46001,I4318&lt;=47201),"Liberecký kraj",(IF(AND(I4318&gt;=51202,I4318&lt;=51401),"Liberecký kraj",(IF(AND(I4318&gt;=53002,I4318&lt;=53976),"Pardubický kraj",(IF(AND(I4318&gt;=56002,I4318&lt;=57201),"Pardubický kraj",(IF(AND(I4318&gt;=60200,I4318&lt;=67201),"Jihomoravský kraj",(IF(AND(I4318&gt;=67801,I4318&lt;=68501),"Jihomoravský kraj",(IF(AND(I4318&gt;=69002,I4318&lt;=69801),"Jihomoravský kraj",(IF(AND(I4318&gt;=68601,I4318&lt;=68801),"Zlínský kraj",(IF(AND(I4318&gt;=75501,I4318&lt;=76901),"Zlínský kraj",(IF(AND(I4318&gt;=70030,I4318&lt;=74901),"Moravskoslezský kraj",(IF(AND(I4318&gt;=75000,I4318&lt;=75368),"Olomoucký kraj",(IF(AND(I4318&gt;=77200,I4318&lt;=79862),"Olomoucký kraj",(IF(AND(I4318&gt;=50011,I4318&lt;=50301),"Královéhradecký kraj",(IF(AND(I4318&gt;=54301,I4318&lt;=54303),"Královéhradecký kraj","0")))))))))))))))))))))))))))))))))))))))))))))))</f>
        <v>Moravskoslezský kraj</v>
      </c>
      <c r="AB4318" t="s">
        <v>998</v>
      </c>
      <c r="AD4318" t="s">
        <v>998</v>
      </c>
      <c r="AE4318" t="s">
        <v>998</v>
      </c>
      <c r="AF4318" t="s">
        <v>998</v>
      </c>
      <c r="AG4318" s="107">
        <v>300</v>
      </c>
      <c r="AH4318" s="107">
        <v>0</v>
      </c>
      <c r="AI4318" s="107">
        <v>0</v>
      </c>
      <c r="AJ4318" t="s">
        <v>999</v>
      </c>
      <c r="AK4318" s="106">
        <v>44916</v>
      </c>
    </row>
    <row r="4319" spans="1:37" x14ac:dyDescent="0.45">
      <c r="A4319" t="s">
        <v>1026</v>
      </c>
      <c r="B4319" t="s">
        <v>15932</v>
      </c>
      <c r="C4319" t="s">
        <v>990</v>
      </c>
      <c r="D4319" t="s">
        <v>15933</v>
      </c>
      <c r="E4319" t="s">
        <v>992</v>
      </c>
      <c r="F4319" t="s">
        <v>15934</v>
      </c>
      <c r="G4319">
        <v>1002</v>
      </c>
      <c r="H4319" t="s">
        <v>1137</v>
      </c>
      <c r="I4319">
        <v>70030</v>
      </c>
      <c r="J4319">
        <v>777838020</v>
      </c>
      <c r="K4319" t="s">
        <v>15935</v>
      </c>
      <c r="L4319" s="106">
        <v>39636</v>
      </c>
      <c r="M4319">
        <v>14688534</v>
      </c>
      <c r="N4319" t="s">
        <v>996</v>
      </c>
      <c r="O4319" t="s">
        <v>12</v>
      </c>
      <c r="P4319" t="s">
        <v>997</v>
      </c>
      <c r="R4319" s="109" t="str">
        <f>IF(OR(P4319="SB",Q4319="SB"),"SB",0)</f>
        <v>SB</v>
      </c>
      <c r="T4319" s="110" t="s">
        <v>998</v>
      </c>
      <c r="V4319" s="113" t="str">
        <f>IF(AND(I4319&gt;=10000,I4319&lt;=19900),"Praha",(IF(AND(I4319&gt;=25001,I4319&lt;=29501),"Středočeský kraj",(IF(AND(I4319&gt;=30100,I4319&lt;=34972),"Středočeský kraj",(IF(AND(I4319&gt;=35002,I4319&lt;=36271),"Karlovarský kraj",(IF(AND(I4319&gt;=37001,I4319&lt;=39201),"Jihočeský kraj",(IF(AND(I4319&gt;=39701,I4319&lt;=39901),"Jihočeský kraj",(IF(AND(I4319&gt;=39301,I4319&lt;=39601),"Kraj Vysočina",(IF(AND(I4319&gt;=58001,I4319&lt;=59501),"Kraj Vysočina",(IF(AND(I4319&gt;=67401,I4319&lt;=67602),"Kraj Vysočina",(IF(AND(I4319&gt;=40001,I4319&lt;=44101),"Ústecký kraj",(IF(AND(I4319&gt;=46001,I4319&lt;=47201),"Liberecký kraj",(IF(AND(I4319&gt;=51202,I4319&lt;=51401),"Liberecký kraj",(IF(AND(I4319&gt;=53002,I4319&lt;=53976),"Pardubický kraj",(IF(AND(I4319&gt;=56002,I4319&lt;=57201),"Pardubický kraj",(IF(AND(I4319&gt;=60200,I4319&lt;=67201),"Jihomoravský kraj",(IF(AND(I4319&gt;=67801,I4319&lt;=68501),"Jihomoravský kraj",(IF(AND(I4319&gt;=69002,I4319&lt;=69801),"Jihomoravský kraj",(IF(AND(I4319&gt;=68601,I4319&lt;=68801),"Zlínský kraj",(IF(AND(I4319&gt;=75501,I4319&lt;=76901),"Zlínský kraj",(IF(AND(I4319&gt;=70030,I4319&lt;=74901),"Moravskoslezský kraj",(IF(AND(I4319&gt;=75000,I4319&lt;=75368),"Olomoucký kraj",(IF(AND(I4319&gt;=77200,I4319&lt;=79862),"Olomoucký kraj",(IF(AND(I4319&gt;=50011,I4319&lt;=50301),"Královéhradecký kraj",(IF(AND(I4319&gt;=54301,I4319&lt;=54303),"Královéhradecký kraj","0")))))))))))))))))))))))))))))))))))))))))))))))</f>
        <v>Moravskoslezský kraj</v>
      </c>
      <c r="AB4319" t="s">
        <v>998</v>
      </c>
      <c r="AD4319" t="s">
        <v>998</v>
      </c>
      <c r="AE4319" t="s">
        <v>998</v>
      </c>
      <c r="AF4319" t="s">
        <v>998</v>
      </c>
      <c r="AG4319" s="107">
        <v>300</v>
      </c>
      <c r="AH4319" s="107">
        <v>0</v>
      </c>
      <c r="AI4319" s="107">
        <v>0</v>
      </c>
      <c r="AJ4319" t="s">
        <v>999</v>
      </c>
      <c r="AK4319" s="106">
        <v>44924</v>
      </c>
    </row>
    <row r="4320" spans="1:37" x14ac:dyDescent="0.45">
      <c r="A4320" t="s">
        <v>1037</v>
      </c>
      <c r="B4320" t="s">
        <v>15973</v>
      </c>
      <c r="C4320" t="s">
        <v>990</v>
      </c>
      <c r="D4320" t="s">
        <v>15974</v>
      </c>
      <c r="E4320" t="s">
        <v>992</v>
      </c>
      <c r="F4320" t="s">
        <v>1895</v>
      </c>
      <c r="G4320">
        <v>807</v>
      </c>
      <c r="H4320" t="s">
        <v>1137</v>
      </c>
      <c r="I4320">
        <v>70030</v>
      </c>
      <c r="J4320">
        <v>732330347</v>
      </c>
      <c r="K4320" t="s">
        <v>15975</v>
      </c>
      <c r="L4320" s="106">
        <v>36801</v>
      </c>
      <c r="M4320">
        <v>14699042</v>
      </c>
      <c r="N4320" t="s">
        <v>996</v>
      </c>
      <c r="O4320" t="s">
        <v>12</v>
      </c>
      <c r="P4320" t="s">
        <v>997</v>
      </c>
      <c r="R4320" s="109" t="str">
        <f>IF(OR(P4320="SB",Q4320="SB"),"SB",0)</f>
        <v>SB</v>
      </c>
      <c r="T4320" s="110" t="s">
        <v>998</v>
      </c>
      <c r="V4320" s="113" t="str">
        <f>IF(AND(I4320&gt;=10000,I4320&lt;=19900),"Praha",(IF(AND(I4320&gt;=25001,I4320&lt;=29501),"Středočeský kraj",(IF(AND(I4320&gt;=30100,I4320&lt;=34972),"Středočeský kraj",(IF(AND(I4320&gt;=35002,I4320&lt;=36271),"Karlovarský kraj",(IF(AND(I4320&gt;=37001,I4320&lt;=39201),"Jihočeský kraj",(IF(AND(I4320&gt;=39701,I4320&lt;=39901),"Jihočeský kraj",(IF(AND(I4320&gt;=39301,I4320&lt;=39601),"Kraj Vysočina",(IF(AND(I4320&gt;=58001,I4320&lt;=59501),"Kraj Vysočina",(IF(AND(I4320&gt;=67401,I4320&lt;=67602),"Kraj Vysočina",(IF(AND(I4320&gt;=40001,I4320&lt;=44101),"Ústecký kraj",(IF(AND(I4320&gt;=46001,I4320&lt;=47201),"Liberecký kraj",(IF(AND(I4320&gt;=51202,I4320&lt;=51401),"Liberecký kraj",(IF(AND(I4320&gt;=53002,I4320&lt;=53976),"Pardubický kraj",(IF(AND(I4320&gt;=56002,I4320&lt;=57201),"Pardubický kraj",(IF(AND(I4320&gt;=60200,I4320&lt;=67201),"Jihomoravský kraj",(IF(AND(I4320&gt;=67801,I4320&lt;=68501),"Jihomoravský kraj",(IF(AND(I4320&gt;=69002,I4320&lt;=69801),"Jihomoravský kraj",(IF(AND(I4320&gt;=68601,I4320&lt;=68801),"Zlínský kraj",(IF(AND(I4320&gt;=75501,I4320&lt;=76901),"Zlínský kraj",(IF(AND(I4320&gt;=70030,I4320&lt;=74901),"Moravskoslezský kraj",(IF(AND(I4320&gt;=75000,I4320&lt;=75368),"Olomoucký kraj",(IF(AND(I4320&gt;=77200,I4320&lt;=79862),"Olomoucký kraj",(IF(AND(I4320&gt;=50011,I4320&lt;=50301),"Královéhradecký kraj",(IF(AND(I4320&gt;=54301,I4320&lt;=54303),"Královéhradecký kraj","0")))))))))))))))))))))))))))))))))))))))))))))))</f>
        <v>Moravskoslezský kraj</v>
      </c>
      <c r="AB4320" t="s">
        <v>998</v>
      </c>
      <c r="AD4320" t="s">
        <v>998</v>
      </c>
      <c r="AE4320" t="s">
        <v>998</v>
      </c>
      <c r="AF4320" t="s">
        <v>998</v>
      </c>
      <c r="AG4320" s="107">
        <v>300</v>
      </c>
      <c r="AH4320" s="107">
        <v>0</v>
      </c>
      <c r="AI4320" s="107">
        <v>0</v>
      </c>
      <c r="AJ4320" t="s">
        <v>999</v>
      </c>
      <c r="AK4320" s="106">
        <v>44924</v>
      </c>
    </row>
    <row r="4321" spans="1:37" x14ac:dyDescent="0.45">
      <c r="A4321" t="s">
        <v>1224</v>
      </c>
      <c r="B4321" t="s">
        <v>16523</v>
      </c>
      <c r="C4321" t="s">
        <v>1002</v>
      </c>
      <c r="D4321" t="s">
        <v>16524</v>
      </c>
      <c r="E4321" t="s">
        <v>992</v>
      </c>
      <c r="F4321" t="s">
        <v>1100</v>
      </c>
      <c r="G4321">
        <v>946</v>
      </c>
      <c r="H4321" t="s">
        <v>1137</v>
      </c>
      <c r="I4321">
        <v>70030</v>
      </c>
      <c r="J4321">
        <v>775159968</v>
      </c>
      <c r="K4321" t="s">
        <v>16525</v>
      </c>
      <c r="L4321" s="106">
        <v>37719</v>
      </c>
      <c r="M4321">
        <v>14711671</v>
      </c>
      <c r="N4321" t="s">
        <v>996</v>
      </c>
      <c r="O4321" t="s">
        <v>12</v>
      </c>
      <c r="P4321" t="s">
        <v>997</v>
      </c>
      <c r="R4321" s="109" t="str">
        <f>IF(OR(P4321="SB",Q4321="SB"),"SB",0)</f>
        <v>SB</v>
      </c>
      <c r="T4321" s="110" t="s">
        <v>998</v>
      </c>
      <c r="V4321" s="113" t="str">
        <f>IF(AND(I4321&gt;=10000,I4321&lt;=19900),"Praha",(IF(AND(I4321&gt;=25001,I4321&lt;=29501),"Středočeský kraj",(IF(AND(I4321&gt;=30100,I4321&lt;=34972),"Středočeský kraj",(IF(AND(I4321&gt;=35002,I4321&lt;=36271),"Karlovarský kraj",(IF(AND(I4321&gt;=37001,I4321&lt;=39201),"Jihočeský kraj",(IF(AND(I4321&gt;=39701,I4321&lt;=39901),"Jihočeský kraj",(IF(AND(I4321&gt;=39301,I4321&lt;=39601),"Kraj Vysočina",(IF(AND(I4321&gt;=58001,I4321&lt;=59501),"Kraj Vysočina",(IF(AND(I4321&gt;=67401,I4321&lt;=67602),"Kraj Vysočina",(IF(AND(I4321&gt;=40001,I4321&lt;=44101),"Ústecký kraj",(IF(AND(I4321&gt;=46001,I4321&lt;=47201),"Liberecký kraj",(IF(AND(I4321&gt;=51202,I4321&lt;=51401),"Liberecký kraj",(IF(AND(I4321&gt;=53002,I4321&lt;=53976),"Pardubický kraj",(IF(AND(I4321&gt;=56002,I4321&lt;=57201),"Pardubický kraj",(IF(AND(I4321&gt;=60200,I4321&lt;=67201),"Jihomoravský kraj",(IF(AND(I4321&gt;=67801,I4321&lt;=68501),"Jihomoravský kraj",(IF(AND(I4321&gt;=69002,I4321&lt;=69801),"Jihomoravský kraj",(IF(AND(I4321&gt;=68601,I4321&lt;=68801),"Zlínský kraj",(IF(AND(I4321&gt;=75501,I4321&lt;=76901),"Zlínský kraj",(IF(AND(I4321&gt;=70030,I4321&lt;=74901),"Moravskoslezský kraj",(IF(AND(I4321&gt;=75000,I4321&lt;=75368),"Olomoucký kraj",(IF(AND(I4321&gt;=77200,I4321&lt;=79862),"Olomoucký kraj",(IF(AND(I4321&gt;=50011,I4321&lt;=50301),"Královéhradecký kraj",(IF(AND(I4321&gt;=54301,I4321&lt;=54303),"Královéhradecký kraj","0")))))))))))))))))))))))))))))))))))))))))))))))</f>
        <v>Moravskoslezský kraj</v>
      </c>
      <c r="AB4321" t="s">
        <v>998</v>
      </c>
      <c r="AD4321" t="s">
        <v>998</v>
      </c>
      <c r="AE4321" t="s">
        <v>998</v>
      </c>
      <c r="AF4321" t="s">
        <v>998</v>
      </c>
      <c r="AG4321" s="107">
        <v>300</v>
      </c>
      <c r="AH4321" s="107">
        <v>0</v>
      </c>
      <c r="AI4321" s="107">
        <v>0</v>
      </c>
      <c r="AJ4321" t="s">
        <v>999</v>
      </c>
      <c r="AK4321" s="106">
        <v>44924</v>
      </c>
    </row>
    <row r="4322" spans="1:37" x14ac:dyDescent="0.45">
      <c r="A4322" t="s">
        <v>988</v>
      </c>
      <c r="B4322" t="s">
        <v>16723</v>
      </c>
      <c r="C4322" t="s">
        <v>990</v>
      </c>
      <c r="D4322" t="s">
        <v>16724</v>
      </c>
      <c r="E4322" t="s">
        <v>992</v>
      </c>
      <c r="F4322" t="s">
        <v>7455</v>
      </c>
      <c r="G4322">
        <v>21</v>
      </c>
      <c r="H4322" t="s">
        <v>1137</v>
      </c>
      <c r="I4322">
        <v>70030</v>
      </c>
      <c r="K4322" t="s">
        <v>16725</v>
      </c>
      <c r="L4322" s="106">
        <v>40540</v>
      </c>
      <c r="M4322">
        <v>14658222</v>
      </c>
      <c r="N4322" t="s">
        <v>996</v>
      </c>
      <c r="O4322" t="s">
        <v>12</v>
      </c>
      <c r="P4322" t="s">
        <v>997</v>
      </c>
      <c r="R4322" s="109" t="str">
        <f>IF(OR(P4322="SB",Q4322="SB"),"SB",0)</f>
        <v>SB</v>
      </c>
      <c r="T4322" s="110" t="s">
        <v>998</v>
      </c>
      <c r="V4322" s="113" t="str">
        <f>IF(AND(I4322&gt;=10000,I4322&lt;=19900),"Praha",(IF(AND(I4322&gt;=25001,I4322&lt;=29501),"Středočeský kraj",(IF(AND(I4322&gt;=30100,I4322&lt;=34972),"Středočeský kraj",(IF(AND(I4322&gt;=35002,I4322&lt;=36271),"Karlovarský kraj",(IF(AND(I4322&gt;=37001,I4322&lt;=39201),"Jihočeský kraj",(IF(AND(I4322&gt;=39701,I4322&lt;=39901),"Jihočeský kraj",(IF(AND(I4322&gt;=39301,I4322&lt;=39601),"Kraj Vysočina",(IF(AND(I4322&gt;=58001,I4322&lt;=59501),"Kraj Vysočina",(IF(AND(I4322&gt;=67401,I4322&lt;=67602),"Kraj Vysočina",(IF(AND(I4322&gt;=40001,I4322&lt;=44101),"Ústecký kraj",(IF(AND(I4322&gt;=46001,I4322&lt;=47201),"Liberecký kraj",(IF(AND(I4322&gt;=51202,I4322&lt;=51401),"Liberecký kraj",(IF(AND(I4322&gt;=53002,I4322&lt;=53976),"Pardubický kraj",(IF(AND(I4322&gt;=56002,I4322&lt;=57201),"Pardubický kraj",(IF(AND(I4322&gt;=60200,I4322&lt;=67201),"Jihomoravský kraj",(IF(AND(I4322&gt;=67801,I4322&lt;=68501),"Jihomoravský kraj",(IF(AND(I4322&gt;=69002,I4322&lt;=69801),"Jihomoravský kraj",(IF(AND(I4322&gt;=68601,I4322&lt;=68801),"Zlínský kraj",(IF(AND(I4322&gt;=75501,I4322&lt;=76901),"Zlínský kraj",(IF(AND(I4322&gt;=70030,I4322&lt;=74901),"Moravskoslezský kraj",(IF(AND(I4322&gt;=75000,I4322&lt;=75368),"Olomoucký kraj",(IF(AND(I4322&gt;=77200,I4322&lt;=79862),"Olomoucký kraj",(IF(AND(I4322&gt;=50011,I4322&lt;=50301),"Královéhradecký kraj",(IF(AND(I4322&gt;=54301,I4322&lt;=54303),"Královéhradecký kraj","0")))))))))))))))))))))))))))))))))))))))))))))))</f>
        <v>Moravskoslezský kraj</v>
      </c>
      <c r="AB4322" t="s">
        <v>998</v>
      </c>
      <c r="AD4322" t="s">
        <v>998</v>
      </c>
      <c r="AE4322" t="s">
        <v>998</v>
      </c>
      <c r="AF4322" t="s">
        <v>998</v>
      </c>
      <c r="AG4322" s="107">
        <v>300</v>
      </c>
      <c r="AH4322" s="107">
        <v>0</v>
      </c>
      <c r="AI4322" s="107">
        <v>0</v>
      </c>
      <c r="AJ4322" t="s">
        <v>999</v>
      </c>
      <c r="AK4322" s="106">
        <v>44923</v>
      </c>
    </row>
    <row r="4323" spans="1:37" x14ac:dyDescent="0.45">
      <c r="A4323" t="s">
        <v>1069</v>
      </c>
      <c r="B4323" t="s">
        <v>16983</v>
      </c>
      <c r="C4323" t="s">
        <v>990</v>
      </c>
      <c r="D4323" t="s">
        <v>16984</v>
      </c>
      <c r="E4323" t="s">
        <v>992</v>
      </c>
      <c r="F4323" t="s">
        <v>3815</v>
      </c>
      <c r="G4323">
        <v>675</v>
      </c>
      <c r="H4323" t="s">
        <v>1137</v>
      </c>
      <c r="I4323">
        <v>70030</v>
      </c>
      <c r="J4323">
        <v>725747154</v>
      </c>
      <c r="K4323" t="s">
        <v>16985</v>
      </c>
      <c r="L4323" s="106">
        <v>36069</v>
      </c>
      <c r="M4323">
        <v>14693079</v>
      </c>
      <c r="N4323" t="s">
        <v>996</v>
      </c>
      <c r="O4323" t="s">
        <v>12</v>
      </c>
      <c r="P4323" t="s">
        <v>997</v>
      </c>
      <c r="R4323" s="109" t="str">
        <f>IF(OR(P4323="SB",Q4323="SB"),"SB",0)</f>
        <v>SB</v>
      </c>
      <c r="T4323" s="110" t="s">
        <v>998</v>
      </c>
      <c r="V4323" s="113" t="str">
        <f>IF(AND(I4323&gt;=10000,I4323&lt;=19900),"Praha",(IF(AND(I4323&gt;=25001,I4323&lt;=29501),"Středočeský kraj",(IF(AND(I4323&gt;=30100,I4323&lt;=34972),"Středočeský kraj",(IF(AND(I4323&gt;=35002,I4323&lt;=36271),"Karlovarský kraj",(IF(AND(I4323&gt;=37001,I4323&lt;=39201),"Jihočeský kraj",(IF(AND(I4323&gt;=39701,I4323&lt;=39901),"Jihočeský kraj",(IF(AND(I4323&gt;=39301,I4323&lt;=39601),"Kraj Vysočina",(IF(AND(I4323&gt;=58001,I4323&lt;=59501),"Kraj Vysočina",(IF(AND(I4323&gt;=67401,I4323&lt;=67602),"Kraj Vysočina",(IF(AND(I4323&gt;=40001,I4323&lt;=44101),"Ústecký kraj",(IF(AND(I4323&gt;=46001,I4323&lt;=47201),"Liberecký kraj",(IF(AND(I4323&gt;=51202,I4323&lt;=51401),"Liberecký kraj",(IF(AND(I4323&gt;=53002,I4323&lt;=53976),"Pardubický kraj",(IF(AND(I4323&gt;=56002,I4323&lt;=57201),"Pardubický kraj",(IF(AND(I4323&gt;=60200,I4323&lt;=67201),"Jihomoravský kraj",(IF(AND(I4323&gt;=67801,I4323&lt;=68501),"Jihomoravský kraj",(IF(AND(I4323&gt;=69002,I4323&lt;=69801),"Jihomoravský kraj",(IF(AND(I4323&gt;=68601,I4323&lt;=68801),"Zlínský kraj",(IF(AND(I4323&gt;=75501,I4323&lt;=76901),"Zlínský kraj",(IF(AND(I4323&gt;=70030,I4323&lt;=74901),"Moravskoslezský kraj",(IF(AND(I4323&gt;=75000,I4323&lt;=75368),"Olomoucký kraj",(IF(AND(I4323&gt;=77200,I4323&lt;=79862),"Olomoucký kraj",(IF(AND(I4323&gt;=50011,I4323&lt;=50301),"Královéhradecký kraj",(IF(AND(I4323&gt;=54301,I4323&lt;=54303),"Královéhradecký kraj","0")))))))))))))))))))))))))))))))))))))))))))))))</f>
        <v>Moravskoslezský kraj</v>
      </c>
      <c r="AB4323" t="s">
        <v>998</v>
      </c>
      <c r="AD4323" t="s">
        <v>998</v>
      </c>
      <c r="AE4323" t="s">
        <v>998</v>
      </c>
      <c r="AF4323" t="s">
        <v>998</v>
      </c>
      <c r="AG4323" s="107">
        <v>300</v>
      </c>
      <c r="AH4323" s="107">
        <v>0</v>
      </c>
      <c r="AI4323" s="107">
        <v>0</v>
      </c>
      <c r="AJ4323" t="s">
        <v>999</v>
      </c>
      <c r="AK4323" s="106">
        <v>44924</v>
      </c>
    </row>
    <row r="4324" spans="1:37" x14ac:dyDescent="0.45">
      <c r="A4324" t="s">
        <v>1007</v>
      </c>
      <c r="B4324" t="s">
        <v>17072</v>
      </c>
      <c r="C4324" t="s">
        <v>990</v>
      </c>
      <c r="D4324" t="s">
        <v>17073</v>
      </c>
      <c r="E4324" t="s">
        <v>992</v>
      </c>
      <c r="F4324" t="s">
        <v>17074</v>
      </c>
      <c r="G4324">
        <v>476</v>
      </c>
      <c r="H4324" t="s">
        <v>1137</v>
      </c>
      <c r="I4324">
        <v>70030</v>
      </c>
      <c r="J4324">
        <v>732438003</v>
      </c>
      <c r="K4324" t="s">
        <v>17075</v>
      </c>
      <c r="L4324" s="106">
        <v>38028</v>
      </c>
      <c r="M4324">
        <v>14703486</v>
      </c>
      <c r="N4324" t="s">
        <v>996</v>
      </c>
      <c r="O4324" t="s">
        <v>12</v>
      </c>
      <c r="P4324" t="s">
        <v>997</v>
      </c>
      <c r="R4324" s="109" t="str">
        <f>IF(OR(P4324="SB",Q4324="SB"),"SB",0)</f>
        <v>SB</v>
      </c>
      <c r="T4324" s="110" t="s">
        <v>998</v>
      </c>
      <c r="V4324" s="113" t="str">
        <f>IF(AND(I4324&gt;=10000,I4324&lt;=19900),"Praha",(IF(AND(I4324&gt;=25001,I4324&lt;=29501),"Středočeský kraj",(IF(AND(I4324&gt;=30100,I4324&lt;=34972),"Středočeský kraj",(IF(AND(I4324&gt;=35002,I4324&lt;=36271),"Karlovarský kraj",(IF(AND(I4324&gt;=37001,I4324&lt;=39201),"Jihočeský kraj",(IF(AND(I4324&gt;=39701,I4324&lt;=39901),"Jihočeský kraj",(IF(AND(I4324&gt;=39301,I4324&lt;=39601),"Kraj Vysočina",(IF(AND(I4324&gt;=58001,I4324&lt;=59501),"Kraj Vysočina",(IF(AND(I4324&gt;=67401,I4324&lt;=67602),"Kraj Vysočina",(IF(AND(I4324&gt;=40001,I4324&lt;=44101),"Ústecký kraj",(IF(AND(I4324&gt;=46001,I4324&lt;=47201),"Liberecký kraj",(IF(AND(I4324&gt;=51202,I4324&lt;=51401),"Liberecký kraj",(IF(AND(I4324&gt;=53002,I4324&lt;=53976),"Pardubický kraj",(IF(AND(I4324&gt;=56002,I4324&lt;=57201),"Pardubický kraj",(IF(AND(I4324&gt;=60200,I4324&lt;=67201),"Jihomoravský kraj",(IF(AND(I4324&gt;=67801,I4324&lt;=68501),"Jihomoravský kraj",(IF(AND(I4324&gt;=69002,I4324&lt;=69801),"Jihomoravský kraj",(IF(AND(I4324&gt;=68601,I4324&lt;=68801),"Zlínský kraj",(IF(AND(I4324&gt;=75501,I4324&lt;=76901),"Zlínský kraj",(IF(AND(I4324&gt;=70030,I4324&lt;=74901),"Moravskoslezský kraj",(IF(AND(I4324&gt;=75000,I4324&lt;=75368),"Olomoucký kraj",(IF(AND(I4324&gt;=77200,I4324&lt;=79862),"Olomoucký kraj",(IF(AND(I4324&gt;=50011,I4324&lt;=50301),"Královéhradecký kraj",(IF(AND(I4324&gt;=54301,I4324&lt;=54303),"Královéhradecký kraj","0")))))))))))))))))))))))))))))))))))))))))))))))</f>
        <v>Moravskoslezský kraj</v>
      </c>
      <c r="AB4324" t="s">
        <v>998</v>
      </c>
      <c r="AD4324" t="s">
        <v>998</v>
      </c>
      <c r="AE4324" t="s">
        <v>998</v>
      </c>
      <c r="AF4324" t="s">
        <v>998</v>
      </c>
      <c r="AG4324" s="107">
        <v>300</v>
      </c>
      <c r="AH4324" s="107">
        <v>0</v>
      </c>
      <c r="AI4324" s="107">
        <v>0</v>
      </c>
      <c r="AJ4324" t="s">
        <v>999</v>
      </c>
      <c r="AK4324" s="106">
        <v>44924</v>
      </c>
    </row>
    <row r="4325" spans="1:37" x14ac:dyDescent="0.45">
      <c r="A4325" t="s">
        <v>2707</v>
      </c>
      <c r="B4325" t="s">
        <v>17338</v>
      </c>
      <c r="C4325" t="s">
        <v>990</v>
      </c>
      <c r="D4325" t="s">
        <v>17339</v>
      </c>
      <c r="E4325" t="s">
        <v>992</v>
      </c>
      <c r="F4325" t="s">
        <v>17340</v>
      </c>
      <c r="G4325">
        <v>8</v>
      </c>
      <c r="H4325" t="s">
        <v>1137</v>
      </c>
      <c r="I4325">
        <v>70030</v>
      </c>
      <c r="K4325" t="s">
        <v>17341</v>
      </c>
      <c r="L4325" s="106">
        <v>38636</v>
      </c>
      <c r="M4325">
        <v>14713590</v>
      </c>
      <c r="N4325" t="s">
        <v>996</v>
      </c>
      <c r="O4325" t="s">
        <v>12</v>
      </c>
      <c r="P4325" t="s">
        <v>997</v>
      </c>
      <c r="R4325" s="109" t="str">
        <f>IF(OR(P4325="SB",Q4325="SB"),"SB",0)</f>
        <v>SB</v>
      </c>
      <c r="T4325" s="110" t="s">
        <v>998</v>
      </c>
      <c r="V4325" s="113" t="str">
        <f>IF(AND(I4325&gt;=10000,I4325&lt;=19900),"Praha",(IF(AND(I4325&gt;=25001,I4325&lt;=29501),"Středočeský kraj",(IF(AND(I4325&gt;=30100,I4325&lt;=34972),"Středočeský kraj",(IF(AND(I4325&gt;=35002,I4325&lt;=36271),"Karlovarský kraj",(IF(AND(I4325&gt;=37001,I4325&lt;=39201),"Jihočeský kraj",(IF(AND(I4325&gt;=39701,I4325&lt;=39901),"Jihočeský kraj",(IF(AND(I4325&gt;=39301,I4325&lt;=39601),"Kraj Vysočina",(IF(AND(I4325&gt;=58001,I4325&lt;=59501),"Kraj Vysočina",(IF(AND(I4325&gt;=67401,I4325&lt;=67602),"Kraj Vysočina",(IF(AND(I4325&gt;=40001,I4325&lt;=44101),"Ústecký kraj",(IF(AND(I4325&gt;=46001,I4325&lt;=47201),"Liberecký kraj",(IF(AND(I4325&gt;=51202,I4325&lt;=51401),"Liberecký kraj",(IF(AND(I4325&gt;=53002,I4325&lt;=53976),"Pardubický kraj",(IF(AND(I4325&gt;=56002,I4325&lt;=57201),"Pardubický kraj",(IF(AND(I4325&gt;=60200,I4325&lt;=67201),"Jihomoravský kraj",(IF(AND(I4325&gt;=67801,I4325&lt;=68501),"Jihomoravský kraj",(IF(AND(I4325&gt;=69002,I4325&lt;=69801),"Jihomoravský kraj",(IF(AND(I4325&gt;=68601,I4325&lt;=68801),"Zlínský kraj",(IF(AND(I4325&gt;=75501,I4325&lt;=76901),"Zlínský kraj",(IF(AND(I4325&gt;=70030,I4325&lt;=74901),"Moravskoslezský kraj",(IF(AND(I4325&gt;=75000,I4325&lt;=75368),"Olomoucký kraj",(IF(AND(I4325&gt;=77200,I4325&lt;=79862),"Olomoucký kraj",(IF(AND(I4325&gt;=50011,I4325&lt;=50301),"Královéhradecký kraj",(IF(AND(I4325&gt;=54301,I4325&lt;=54303),"Královéhradecký kraj","0")))))))))))))))))))))))))))))))))))))))))))))))</f>
        <v>Moravskoslezský kraj</v>
      </c>
      <c r="AB4325" t="s">
        <v>998</v>
      </c>
      <c r="AD4325" t="s">
        <v>998</v>
      </c>
      <c r="AE4325" t="s">
        <v>998</v>
      </c>
      <c r="AF4325" t="s">
        <v>998</v>
      </c>
      <c r="AG4325" s="107">
        <v>300</v>
      </c>
      <c r="AH4325" s="107">
        <v>0</v>
      </c>
      <c r="AI4325" s="107">
        <v>0</v>
      </c>
      <c r="AJ4325" t="s">
        <v>999</v>
      </c>
      <c r="AK4325" s="106">
        <v>44924</v>
      </c>
    </row>
    <row r="4326" spans="1:37" x14ac:dyDescent="0.45">
      <c r="A4326" t="s">
        <v>1363</v>
      </c>
      <c r="B4326" t="s">
        <v>17401</v>
      </c>
      <c r="C4326" t="s">
        <v>990</v>
      </c>
      <c r="D4326" t="s">
        <v>17402</v>
      </c>
      <c r="E4326" t="s">
        <v>992</v>
      </c>
      <c r="F4326" t="s">
        <v>1913</v>
      </c>
      <c r="G4326">
        <v>98</v>
      </c>
      <c r="H4326" t="s">
        <v>1137</v>
      </c>
      <c r="I4326">
        <v>70030</v>
      </c>
      <c r="J4326">
        <v>603792344</v>
      </c>
      <c r="K4326" t="s">
        <v>17403</v>
      </c>
      <c r="L4326" s="106">
        <v>39834</v>
      </c>
      <c r="M4326">
        <v>14695103</v>
      </c>
      <c r="N4326" t="s">
        <v>996</v>
      </c>
      <c r="O4326" t="s">
        <v>12</v>
      </c>
      <c r="P4326" t="s">
        <v>997</v>
      </c>
      <c r="R4326" s="109" t="str">
        <f>IF(OR(P4326="SB",Q4326="SB"),"SB",0)</f>
        <v>SB</v>
      </c>
      <c r="T4326" s="110" t="s">
        <v>998</v>
      </c>
      <c r="V4326" s="113" t="str">
        <f>IF(AND(I4326&gt;=10000,I4326&lt;=19900),"Praha",(IF(AND(I4326&gt;=25001,I4326&lt;=29501),"Středočeský kraj",(IF(AND(I4326&gt;=30100,I4326&lt;=34972),"Středočeský kraj",(IF(AND(I4326&gt;=35002,I4326&lt;=36271),"Karlovarský kraj",(IF(AND(I4326&gt;=37001,I4326&lt;=39201),"Jihočeský kraj",(IF(AND(I4326&gt;=39701,I4326&lt;=39901),"Jihočeský kraj",(IF(AND(I4326&gt;=39301,I4326&lt;=39601),"Kraj Vysočina",(IF(AND(I4326&gt;=58001,I4326&lt;=59501),"Kraj Vysočina",(IF(AND(I4326&gt;=67401,I4326&lt;=67602),"Kraj Vysočina",(IF(AND(I4326&gt;=40001,I4326&lt;=44101),"Ústecký kraj",(IF(AND(I4326&gt;=46001,I4326&lt;=47201),"Liberecký kraj",(IF(AND(I4326&gt;=51202,I4326&lt;=51401),"Liberecký kraj",(IF(AND(I4326&gt;=53002,I4326&lt;=53976),"Pardubický kraj",(IF(AND(I4326&gt;=56002,I4326&lt;=57201),"Pardubický kraj",(IF(AND(I4326&gt;=60200,I4326&lt;=67201),"Jihomoravský kraj",(IF(AND(I4326&gt;=67801,I4326&lt;=68501),"Jihomoravský kraj",(IF(AND(I4326&gt;=69002,I4326&lt;=69801),"Jihomoravský kraj",(IF(AND(I4326&gt;=68601,I4326&lt;=68801),"Zlínský kraj",(IF(AND(I4326&gt;=75501,I4326&lt;=76901),"Zlínský kraj",(IF(AND(I4326&gt;=70030,I4326&lt;=74901),"Moravskoslezský kraj",(IF(AND(I4326&gt;=75000,I4326&lt;=75368),"Olomoucký kraj",(IF(AND(I4326&gt;=77200,I4326&lt;=79862),"Olomoucký kraj",(IF(AND(I4326&gt;=50011,I4326&lt;=50301),"Královéhradecký kraj",(IF(AND(I4326&gt;=54301,I4326&lt;=54303),"Královéhradecký kraj","0")))))))))))))))))))))))))))))))))))))))))))))))</f>
        <v>Moravskoslezský kraj</v>
      </c>
      <c r="AB4326" t="s">
        <v>998</v>
      </c>
      <c r="AD4326" t="s">
        <v>998</v>
      </c>
      <c r="AE4326" t="s">
        <v>998</v>
      </c>
      <c r="AF4326" t="s">
        <v>998</v>
      </c>
      <c r="AG4326" s="107">
        <v>300</v>
      </c>
      <c r="AH4326" s="107">
        <v>0</v>
      </c>
      <c r="AI4326" s="107">
        <v>0</v>
      </c>
      <c r="AJ4326" t="s">
        <v>999</v>
      </c>
      <c r="AK4326" s="106">
        <v>44923</v>
      </c>
    </row>
    <row r="4327" spans="1:37" x14ac:dyDescent="0.45">
      <c r="A4327" t="s">
        <v>2031</v>
      </c>
      <c r="B4327" t="s">
        <v>17503</v>
      </c>
      <c r="C4327" t="s">
        <v>990</v>
      </c>
      <c r="D4327" t="s">
        <v>17504</v>
      </c>
      <c r="E4327" t="s">
        <v>992</v>
      </c>
      <c r="F4327" t="s">
        <v>4458</v>
      </c>
      <c r="G4327">
        <v>456</v>
      </c>
      <c r="H4327" t="s">
        <v>1137</v>
      </c>
      <c r="I4327">
        <v>70030</v>
      </c>
      <c r="J4327">
        <v>731006158</v>
      </c>
      <c r="K4327" t="s">
        <v>17505</v>
      </c>
      <c r="L4327" s="106">
        <v>38881</v>
      </c>
      <c r="M4327">
        <v>14711469</v>
      </c>
      <c r="N4327" t="s">
        <v>996</v>
      </c>
      <c r="O4327" t="s">
        <v>12</v>
      </c>
      <c r="P4327" t="s">
        <v>997</v>
      </c>
      <c r="R4327" s="109" t="str">
        <f>IF(OR(P4327="SB",Q4327="SB"),"SB",0)</f>
        <v>SB</v>
      </c>
      <c r="T4327" s="110" t="s">
        <v>998</v>
      </c>
      <c r="V4327" s="113" t="str">
        <f>IF(AND(I4327&gt;=10000,I4327&lt;=19900),"Praha",(IF(AND(I4327&gt;=25001,I4327&lt;=29501),"Středočeský kraj",(IF(AND(I4327&gt;=30100,I4327&lt;=34972),"Středočeský kraj",(IF(AND(I4327&gt;=35002,I4327&lt;=36271),"Karlovarský kraj",(IF(AND(I4327&gt;=37001,I4327&lt;=39201),"Jihočeský kraj",(IF(AND(I4327&gt;=39701,I4327&lt;=39901),"Jihočeský kraj",(IF(AND(I4327&gt;=39301,I4327&lt;=39601),"Kraj Vysočina",(IF(AND(I4327&gt;=58001,I4327&lt;=59501),"Kraj Vysočina",(IF(AND(I4327&gt;=67401,I4327&lt;=67602),"Kraj Vysočina",(IF(AND(I4327&gt;=40001,I4327&lt;=44101),"Ústecký kraj",(IF(AND(I4327&gt;=46001,I4327&lt;=47201),"Liberecký kraj",(IF(AND(I4327&gt;=51202,I4327&lt;=51401),"Liberecký kraj",(IF(AND(I4327&gt;=53002,I4327&lt;=53976),"Pardubický kraj",(IF(AND(I4327&gt;=56002,I4327&lt;=57201),"Pardubický kraj",(IF(AND(I4327&gt;=60200,I4327&lt;=67201),"Jihomoravský kraj",(IF(AND(I4327&gt;=67801,I4327&lt;=68501),"Jihomoravský kraj",(IF(AND(I4327&gt;=69002,I4327&lt;=69801),"Jihomoravský kraj",(IF(AND(I4327&gt;=68601,I4327&lt;=68801),"Zlínský kraj",(IF(AND(I4327&gt;=75501,I4327&lt;=76901),"Zlínský kraj",(IF(AND(I4327&gt;=70030,I4327&lt;=74901),"Moravskoslezský kraj",(IF(AND(I4327&gt;=75000,I4327&lt;=75368),"Olomoucký kraj",(IF(AND(I4327&gt;=77200,I4327&lt;=79862),"Olomoucký kraj",(IF(AND(I4327&gt;=50011,I4327&lt;=50301),"Královéhradecký kraj",(IF(AND(I4327&gt;=54301,I4327&lt;=54303),"Královéhradecký kraj","0")))))))))))))))))))))))))))))))))))))))))))))))</f>
        <v>Moravskoslezský kraj</v>
      </c>
      <c r="AB4327" t="s">
        <v>998</v>
      </c>
      <c r="AD4327" t="s">
        <v>998</v>
      </c>
      <c r="AE4327" t="s">
        <v>998</v>
      </c>
      <c r="AF4327" t="s">
        <v>998</v>
      </c>
      <c r="AG4327" s="107">
        <v>300</v>
      </c>
      <c r="AH4327" s="107">
        <v>0</v>
      </c>
      <c r="AI4327" s="107">
        <v>0</v>
      </c>
      <c r="AJ4327" t="s">
        <v>999</v>
      </c>
      <c r="AK4327" s="106">
        <v>44923</v>
      </c>
    </row>
    <row r="4328" spans="1:37" x14ac:dyDescent="0.45">
      <c r="A4328" t="s">
        <v>1026</v>
      </c>
      <c r="B4328" t="s">
        <v>17552</v>
      </c>
      <c r="C4328" t="s">
        <v>990</v>
      </c>
      <c r="D4328" t="s">
        <v>17555</v>
      </c>
      <c r="E4328" t="s">
        <v>992</v>
      </c>
      <c r="F4328" t="s">
        <v>3177</v>
      </c>
      <c r="G4328">
        <v>2885</v>
      </c>
      <c r="H4328" t="s">
        <v>1137</v>
      </c>
      <c r="I4328">
        <v>70030</v>
      </c>
      <c r="J4328">
        <v>605154484</v>
      </c>
      <c r="K4328" t="s">
        <v>17556</v>
      </c>
      <c r="L4328" s="106">
        <v>40514</v>
      </c>
      <c r="M4328">
        <v>14709954</v>
      </c>
      <c r="N4328" t="s">
        <v>996</v>
      </c>
      <c r="O4328" t="s">
        <v>12</v>
      </c>
      <c r="P4328" t="s">
        <v>997</v>
      </c>
      <c r="R4328" s="109" t="str">
        <f>IF(OR(P4328="SB",Q4328="SB"),"SB",0)</f>
        <v>SB</v>
      </c>
      <c r="T4328" s="110" t="s">
        <v>998</v>
      </c>
      <c r="V4328" s="113" t="str">
        <f>IF(AND(I4328&gt;=10000,I4328&lt;=19900),"Praha",(IF(AND(I4328&gt;=25001,I4328&lt;=29501),"Středočeský kraj",(IF(AND(I4328&gt;=30100,I4328&lt;=34972),"Středočeský kraj",(IF(AND(I4328&gt;=35002,I4328&lt;=36271),"Karlovarský kraj",(IF(AND(I4328&gt;=37001,I4328&lt;=39201),"Jihočeský kraj",(IF(AND(I4328&gt;=39701,I4328&lt;=39901),"Jihočeský kraj",(IF(AND(I4328&gt;=39301,I4328&lt;=39601),"Kraj Vysočina",(IF(AND(I4328&gt;=58001,I4328&lt;=59501),"Kraj Vysočina",(IF(AND(I4328&gt;=67401,I4328&lt;=67602),"Kraj Vysočina",(IF(AND(I4328&gt;=40001,I4328&lt;=44101),"Ústecký kraj",(IF(AND(I4328&gt;=46001,I4328&lt;=47201),"Liberecký kraj",(IF(AND(I4328&gt;=51202,I4328&lt;=51401),"Liberecký kraj",(IF(AND(I4328&gt;=53002,I4328&lt;=53976),"Pardubický kraj",(IF(AND(I4328&gt;=56002,I4328&lt;=57201),"Pardubický kraj",(IF(AND(I4328&gt;=60200,I4328&lt;=67201),"Jihomoravský kraj",(IF(AND(I4328&gt;=67801,I4328&lt;=68501),"Jihomoravský kraj",(IF(AND(I4328&gt;=69002,I4328&lt;=69801),"Jihomoravský kraj",(IF(AND(I4328&gt;=68601,I4328&lt;=68801),"Zlínský kraj",(IF(AND(I4328&gt;=75501,I4328&lt;=76901),"Zlínský kraj",(IF(AND(I4328&gt;=70030,I4328&lt;=74901),"Moravskoslezský kraj",(IF(AND(I4328&gt;=75000,I4328&lt;=75368),"Olomoucký kraj",(IF(AND(I4328&gt;=77200,I4328&lt;=79862),"Olomoucký kraj",(IF(AND(I4328&gt;=50011,I4328&lt;=50301),"Královéhradecký kraj",(IF(AND(I4328&gt;=54301,I4328&lt;=54303),"Královéhradecký kraj","0")))))))))))))))))))))))))))))))))))))))))))))))</f>
        <v>Moravskoslezský kraj</v>
      </c>
      <c r="AB4328" t="s">
        <v>998</v>
      </c>
      <c r="AD4328" t="s">
        <v>998</v>
      </c>
      <c r="AE4328" t="s">
        <v>998</v>
      </c>
      <c r="AF4328" t="s">
        <v>998</v>
      </c>
      <c r="AG4328" s="107">
        <v>300</v>
      </c>
      <c r="AH4328" s="107">
        <v>0</v>
      </c>
      <c r="AI4328" s="107">
        <v>0</v>
      </c>
      <c r="AJ4328" t="s">
        <v>999</v>
      </c>
      <c r="AK4328" s="106">
        <v>44923</v>
      </c>
    </row>
    <row r="4329" spans="1:37" x14ac:dyDescent="0.45">
      <c r="A4329" t="s">
        <v>1084</v>
      </c>
      <c r="B4329" t="s">
        <v>17934</v>
      </c>
      <c r="C4329" t="s">
        <v>990</v>
      </c>
      <c r="D4329" t="s">
        <v>17935</v>
      </c>
      <c r="E4329" t="s">
        <v>992</v>
      </c>
      <c r="F4329" t="s">
        <v>17936</v>
      </c>
      <c r="G4329">
        <v>950</v>
      </c>
      <c r="H4329" t="s">
        <v>1137</v>
      </c>
      <c r="I4329">
        <v>70030</v>
      </c>
      <c r="J4329">
        <v>734632472</v>
      </c>
      <c r="K4329" t="s">
        <v>17937</v>
      </c>
      <c r="L4329" s="106">
        <v>39894</v>
      </c>
      <c r="M4329">
        <v>14693887</v>
      </c>
      <c r="N4329" t="s">
        <v>996</v>
      </c>
      <c r="O4329" t="s">
        <v>12</v>
      </c>
      <c r="P4329" t="s">
        <v>997</v>
      </c>
      <c r="R4329" s="109" t="str">
        <f>IF(OR(P4329="SB",Q4329="SB"),"SB",0)</f>
        <v>SB</v>
      </c>
      <c r="T4329" s="110" t="s">
        <v>998</v>
      </c>
      <c r="V4329" s="113" t="str">
        <f>IF(AND(I4329&gt;=10000,I4329&lt;=19900),"Praha",(IF(AND(I4329&gt;=25001,I4329&lt;=29501),"Středočeský kraj",(IF(AND(I4329&gt;=30100,I4329&lt;=34972),"Středočeský kraj",(IF(AND(I4329&gt;=35002,I4329&lt;=36271),"Karlovarský kraj",(IF(AND(I4329&gt;=37001,I4329&lt;=39201),"Jihočeský kraj",(IF(AND(I4329&gt;=39701,I4329&lt;=39901),"Jihočeský kraj",(IF(AND(I4329&gt;=39301,I4329&lt;=39601),"Kraj Vysočina",(IF(AND(I4329&gt;=58001,I4329&lt;=59501),"Kraj Vysočina",(IF(AND(I4329&gt;=67401,I4329&lt;=67602),"Kraj Vysočina",(IF(AND(I4329&gt;=40001,I4329&lt;=44101),"Ústecký kraj",(IF(AND(I4329&gt;=46001,I4329&lt;=47201),"Liberecký kraj",(IF(AND(I4329&gt;=51202,I4329&lt;=51401),"Liberecký kraj",(IF(AND(I4329&gt;=53002,I4329&lt;=53976),"Pardubický kraj",(IF(AND(I4329&gt;=56002,I4329&lt;=57201),"Pardubický kraj",(IF(AND(I4329&gt;=60200,I4329&lt;=67201),"Jihomoravský kraj",(IF(AND(I4329&gt;=67801,I4329&lt;=68501),"Jihomoravský kraj",(IF(AND(I4329&gt;=69002,I4329&lt;=69801),"Jihomoravský kraj",(IF(AND(I4329&gt;=68601,I4329&lt;=68801),"Zlínský kraj",(IF(AND(I4329&gt;=75501,I4329&lt;=76901),"Zlínský kraj",(IF(AND(I4329&gt;=70030,I4329&lt;=74901),"Moravskoslezský kraj",(IF(AND(I4329&gt;=75000,I4329&lt;=75368),"Olomoucký kraj",(IF(AND(I4329&gt;=77200,I4329&lt;=79862),"Olomoucký kraj",(IF(AND(I4329&gt;=50011,I4329&lt;=50301),"Královéhradecký kraj",(IF(AND(I4329&gt;=54301,I4329&lt;=54303),"Královéhradecký kraj","0")))))))))))))))))))))))))))))))))))))))))))))))</f>
        <v>Moravskoslezský kraj</v>
      </c>
      <c r="AB4329" t="s">
        <v>998</v>
      </c>
      <c r="AD4329" t="s">
        <v>998</v>
      </c>
      <c r="AE4329" t="s">
        <v>998</v>
      </c>
      <c r="AF4329" t="s">
        <v>998</v>
      </c>
      <c r="AG4329" s="107">
        <v>300</v>
      </c>
      <c r="AH4329" s="107">
        <v>0</v>
      </c>
      <c r="AI4329" s="107">
        <v>0</v>
      </c>
      <c r="AJ4329" t="s">
        <v>999</v>
      </c>
      <c r="AK4329" s="106">
        <v>44923</v>
      </c>
    </row>
    <row r="4330" spans="1:37" x14ac:dyDescent="0.45">
      <c r="A4330" t="s">
        <v>1128</v>
      </c>
      <c r="B4330" t="s">
        <v>17934</v>
      </c>
      <c r="C4330" t="s">
        <v>990</v>
      </c>
      <c r="D4330" t="s">
        <v>17938</v>
      </c>
      <c r="E4330" t="s">
        <v>992</v>
      </c>
      <c r="F4330" t="s">
        <v>17936</v>
      </c>
      <c r="G4330">
        <v>950</v>
      </c>
      <c r="H4330" t="s">
        <v>1137</v>
      </c>
      <c r="I4330">
        <v>70030</v>
      </c>
      <c r="J4330">
        <v>734632472</v>
      </c>
      <c r="K4330" t="s">
        <v>17939</v>
      </c>
      <c r="L4330" s="106">
        <v>38182</v>
      </c>
      <c r="M4330">
        <v>14693988</v>
      </c>
      <c r="N4330" t="s">
        <v>996</v>
      </c>
      <c r="O4330" t="s">
        <v>12</v>
      </c>
      <c r="P4330" t="s">
        <v>997</v>
      </c>
      <c r="R4330" s="109" t="str">
        <f>IF(OR(P4330="SB",Q4330="SB"),"SB",0)</f>
        <v>SB</v>
      </c>
      <c r="T4330" s="110" t="s">
        <v>998</v>
      </c>
      <c r="V4330" s="113" t="str">
        <f>IF(AND(I4330&gt;=10000,I4330&lt;=19900),"Praha",(IF(AND(I4330&gt;=25001,I4330&lt;=29501),"Středočeský kraj",(IF(AND(I4330&gt;=30100,I4330&lt;=34972),"Středočeský kraj",(IF(AND(I4330&gt;=35002,I4330&lt;=36271),"Karlovarský kraj",(IF(AND(I4330&gt;=37001,I4330&lt;=39201),"Jihočeský kraj",(IF(AND(I4330&gt;=39701,I4330&lt;=39901),"Jihočeský kraj",(IF(AND(I4330&gt;=39301,I4330&lt;=39601),"Kraj Vysočina",(IF(AND(I4330&gt;=58001,I4330&lt;=59501),"Kraj Vysočina",(IF(AND(I4330&gt;=67401,I4330&lt;=67602),"Kraj Vysočina",(IF(AND(I4330&gt;=40001,I4330&lt;=44101),"Ústecký kraj",(IF(AND(I4330&gt;=46001,I4330&lt;=47201),"Liberecký kraj",(IF(AND(I4330&gt;=51202,I4330&lt;=51401),"Liberecký kraj",(IF(AND(I4330&gt;=53002,I4330&lt;=53976),"Pardubický kraj",(IF(AND(I4330&gt;=56002,I4330&lt;=57201),"Pardubický kraj",(IF(AND(I4330&gt;=60200,I4330&lt;=67201),"Jihomoravský kraj",(IF(AND(I4330&gt;=67801,I4330&lt;=68501),"Jihomoravský kraj",(IF(AND(I4330&gt;=69002,I4330&lt;=69801),"Jihomoravský kraj",(IF(AND(I4330&gt;=68601,I4330&lt;=68801),"Zlínský kraj",(IF(AND(I4330&gt;=75501,I4330&lt;=76901),"Zlínský kraj",(IF(AND(I4330&gt;=70030,I4330&lt;=74901),"Moravskoslezský kraj",(IF(AND(I4330&gt;=75000,I4330&lt;=75368),"Olomoucký kraj",(IF(AND(I4330&gt;=77200,I4330&lt;=79862),"Olomoucký kraj",(IF(AND(I4330&gt;=50011,I4330&lt;=50301),"Královéhradecký kraj",(IF(AND(I4330&gt;=54301,I4330&lt;=54303),"Královéhradecký kraj","0")))))))))))))))))))))))))))))))))))))))))))))))</f>
        <v>Moravskoslezský kraj</v>
      </c>
      <c r="AB4330" t="s">
        <v>998</v>
      </c>
      <c r="AD4330" t="s">
        <v>998</v>
      </c>
      <c r="AE4330" t="s">
        <v>998</v>
      </c>
      <c r="AF4330" t="s">
        <v>998</v>
      </c>
      <c r="AG4330" s="107">
        <v>300</v>
      </c>
      <c r="AH4330" s="107">
        <v>0</v>
      </c>
      <c r="AI4330" s="107">
        <v>0</v>
      </c>
      <c r="AJ4330" t="s">
        <v>999</v>
      </c>
      <c r="AK4330" s="106">
        <v>44924</v>
      </c>
    </row>
    <row r="4331" spans="1:37" x14ac:dyDescent="0.45">
      <c r="A4331" t="s">
        <v>2048</v>
      </c>
      <c r="B4331" t="s">
        <v>18207</v>
      </c>
      <c r="C4331" t="s">
        <v>1002</v>
      </c>
      <c r="D4331" t="s">
        <v>18208</v>
      </c>
      <c r="E4331" t="s">
        <v>992</v>
      </c>
      <c r="F4331" t="s">
        <v>9058</v>
      </c>
      <c r="G4331">
        <v>220</v>
      </c>
      <c r="H4331" t="s">
        <v>18209</v>
      </c>
      <c r="I4331">
        <v>70030</v>
      </c>
      <c r="K4331" t="s">
        <v>18210</v>
      </c>
      <c r="L4331" s="106">
        <v>39533</v>
      </c>
      <c r="M4331">
        <v>14659333</v>
      </c>
      <c r="N4331" t="s">
        <v>996</v>
      </c>
      <c r="O4331" t="s">
        <v>12</v>
      </c>
      <c r="P4331" t="s">
        <v>997</v>
      </c>
      <c r="R4331" s="109" t="str">
        <f>IF(OR(P4331="SB",Q4331="SB"),"SB",0)</f>
        <v>SB</v>
      </c>
      <c r="T4331" s="110" t="s">
        <v>998</v>
      </c>
      <c r="V4331" s="113" t="str">
        <f>IF(AND(I4331&gt;=10000,I4331&lt;=19900),"Praha",(IF(AND(I4331&gt;=25001,I4331&lt;=29501),"Středočeský kraj",(IF(AND(I4331&gt;=30100,I4331&lt;=34972),"Středočeský kraj",(IF(AND(I4331&gt;=35002,I4331&lt;=36271),"Karlovarský kraj",(IF(AND(I4331&gt;=37001,I4331&lt;=39201),"Jihočeský kraj",(IF(AND(I4331&gt;=39701,I4331&lt;=39901),"Jihočeský kraj",(IF(AND(I4331&gt;=39301,I4331&lt;=39601),"Kraj Vysočina",(IF(AND(I4331&gt;=58001,I4331&lt;=59501),"Kraj Vysočina",(IF(AND(I4331&gt;=67401,I4331&lt;=67602),"Kraj Vysočina",(IF(AND(I4331&gt;=40001,I4331&lt;=44101),"Ústecký kraj",(IF(AND(I4331&gt;=46001,I4331&lt;=47201),"Liberecký kraj",(IF(AND(I4331&gt;=51202,I4331&lt;=51401),"Liberecký kraj",(IF(AND(I4331&gt;=53002,I4331&lt;=53976),"Pardubický kraj",(IF(AND(I4331&gt;=56002,I4331&lt;=57201),"Pardubický kraj",(IF(AND(I4331&gt;=60200,I4331&lt;=67201),"Jihomoravský kraj",(IF(AND(I4331&gt;=67801,I4331&lt;=68501),"Jihomoravský kraj",(IF(AND(I4331&gt;=69002,I4331&lt;=69801),"Jihomoravský kraj",(IF(AND(I4331&gt;=68601,I4331&lt;=68801),"Zlínský kraj",(IF(AND(I4331&gt;=75501,I4331&lt;=76901),"Zlínský kraj",(IF(AND(I4331&gt;=70030,I4331&lt;=74901),"Moravskoslezský kraj",(IF(AND(I4331&gt;=75000,I4331&lt;=75368),"Olomoucký kraj",(IF(AND(I4331&gt;=77200,I4331&lt;=79862),"Olomoucký kraj",(IF(AND(I4331&gt;=50011,I4331&lt;=50301),"Královéhradecký kraj",(IF(AND(I4331&gt;=54301,I4331&lt;=54303),"Královéhradecký kraj","0")))))))))))))))))))))))))))))))))))))))))))))))</f>
        <v>Moravskoslezský kraj</v>
      </c>
      <c r="AB4331" t="s">
        <v>998</v>
      </c>
      <c r="AD4331" t="s">
        <v>998</v>
      </c>
      <c r="AE4331" t="s">
        <v>998</v>
      </c>
      <c r="AF4331" t="s">
        <v>998</v>
      </c>
      <c r="AG4331" s="107">
        <v>300</v>
      </c>
      <c r="AH4331" s="107">
        <v>0</v>
      </c>
      <c r="AI4331" s="107">
        <v>0</v>
      </c>
      <c r="AJ4331" t="s">
        <v>999</v>
      </c>
      <c r="AK4331" s="106">
        <v>44923</v>
      </c>
    </row>
    <row r="4332" spans="1:37" x14ac:dyDescent="0.45">
      <c r="A4332" t="s">
        <v>1061</v>
      </c>
      <c r="B4332" t="s">
        <v>18294</v>
      </c>
      <c r="C4332" t="s">
        <v>990</v>
      </c>
      <c r="D4332" t="s">
        <v>18295</v>
      </c>
      <c r="E4332" t="s">
        <v>992</v>
      </c>
      <c r="F4332" t="s">
        <v>3177</v>
      </c>
      <c r="G4332">
        <v>140</v>
      </c>
      <c r="H4332" t="s">
        <v>1137</v>
      </c>
      <c r="I4332">
        <v>70030</v>
      </c>
      <c r="K4332" t="s">
        <v>18296</v>
      </c>
      <c r="L4332" s="106">
        <v>38886</v>
      </c>
      <c r="M4332">
        <v>14672669</v>
      </c>
      <c r="N4332" t="s">
        <v>1144</v>
      </c>
      <c r="O4332" t="s">
        <v>12</v>
      </c>
      <c r="P4332" t="s">
        <v>997</v>
      </c>
      <c r="R4332" s="109" t="str">
        <f>IF(OR(P4332="SB",Q4332="SB"),"SB",0)</f>
        <v>SB</v>
      </c>
      <c r="T4332" s="110" t="s">
        <v>998</v>
      </c>
      <c r="V4332" s="113" t="str">
        <f>IF(AND(I4332&gt;=10000,I4332&lt;=19900),"Praha",(IF(AND(I4332&gt;=25001,I4332&lt;=29501),"Středočeský kraj",(IF(AND(I4332&gt;=30100,I4332&lt;=34972),"Středočeský kraj",(IF(AND(I4332&gt;=35002,I4332&lt;=36271),"Karlovarský kraj",(IF(AND(I4332&gt;=37001,I4332&lt;=39201),"Jihočeský kraj",(IF(AND(I4332&gt;=39701,I4332&lt;=39901),"Jihočeský kraj",(IF(AND(I4332&gt;=39301,I4332&lt;=39601),"Kraj Vysočina",(IF(AND(I4332&gt;=58001,I4332&lt;=59501),"Kraj Vysočina",(IF(AND(I4332&gt;=67401,I4332&lt;=67602),"Kraj Vysočina",(IF(AND(I4332&gt;=40001,I4332&lt;=44101),"Ústecký kraj",(IF(AND(I4332&gt;=46001,I4332&lt;=47201),"Liberecký kraj",(IF(AND(I4332&gt;=51202,I4332&lt;=51401),"Liberecký kraj",(IF(AND(I4332&gt;=53002,I4332&lt;=53976),"Pardubický kraj",(IF(AND(I4332&gt;=56002,I4332&lt;=57201),"Pardubický kraj",(IF(AND(I4332&gt;=60200,I4332&lt;=67201),"Jihomoravský kraj",(IF(AND(I4332&gt;=67801,I4332&lt;=68501),"Jihomoravský kraj",(IF(AND(I4332&gt;=69002,I4332&lt;=69801),"Jihomoravský kraj",(IF(AND(I4332&gt;=68601,I4332&lt;=68801),"Zlínský kraj",(IF(AND(I4332&gt;=75501,I4332&lt;=76901),"Zlínský kraj",(IF(AND(I4332&gt;=70030,I4332&lt;=74901),"Moravskoslezský kraj",(IF(AND(I4332&gt;=75000,I4332&lt;=75368),"Olomoucký kraj",(IF(AND(I4332&gt;=77200,I4332&lt;=79862),"Olomoucký kraj",(IF(AND(I4332&gt;=50011,I4332&lt;=50301),"Královéhradecký kraj",(IF(AND(I4332&gt;=54301,I4332&lt;=54303),"Královéhradecký kraj","0")))))))))))))))))))))))))))))))))))))))))))))))</f>
        <v>Moravskoslezský kraj</v>
      </c>
      <c r="AB4332" t="s">
        <v>998</v>
      </c>
      <c r="AD4332" t="s">
        <v>998</v>
      </c>
      <c r="AE4332" t="s">
        <v>998</v>
      </c>
      <c r="AF4332" t="s">
        <v>998</v>
      </c>
      <c r="AG4332" s="107">
        <v>300</v>
      </c>
      <c r="AH4332" s="107">
        <v>0</v>
      </c>
      <c r="AI4332" s="107">
        <v>0</v>
      </c>
      <c r="AJ4332" t="s">
        <v>999</v>
      </c>
      <c r="AK4332" s="106">
        <v>44877</v>
      </c>
    </row>
    <row r="4333" spans="1:37" x14ac:dyDescent="0.45">
      <c r="A4333" t="s">
        <v>1112</v>
      </c>
      <c r="B4333" t="s">
        <v>18555</v>
      </c>
      <c r="C4333" t="s">
        <v>990</v>
      </c>
      <c r="D4333" t="s">
        <v>18556</v>
      </c>
      <c r="E4333" t="s">
        <v>992</v>
      </c>
      <c r="F4333" t="s">
        <v>1971</v>
      </c>
      <c r="G4333">
        <v>2580</v>
      </c>
      <c r="H4333" t="s">
        <v>1137</v>
      </c>
      <c r="I4333">
        <v>70030</v>
      </c>
      <c r="J4333">
        <v>604109247</v>
      </c>
      <c r="K4333" t="s">
        <v>18557</v>
      </c>
      <c r="L4333" s="106">
        <v>39876</v>
      </c>
      <c r="M4333">
        <v>14691160</v>
      </c>
      <c r="N4333" t="s">
        <v>996</v>
      </c>
      <c r="O4333" t="s">
        <v>12</v>
      </c>
      <c r="P4333" t="s">
        <v>997</v>
      </c>
      <c r="R4333" s="109" t="str">
        <f>IF(OR(P4333="SB",Q4333="SB"),"SB",0)</f>
        <v>SB</v>
      </c>
      <c r="T4333" s="110" t="s">
        <v>998</v>
      </c>
      <c r="V4333" s="113" t="str">
        <f>IF(AND(I4333&gt;=10000,I4333&lt;=19900),"Praha",(IF(AND(I4333&gt;=25001,I4333&lt;=29501),"Středočeský kraj",(IF(AND(I4333&gt;=30100,I4333&lt;=34972),"Středočeský kraj",(IF(AND(I4333&gt;=35002,I4333&lt;=36271),"Karlovarský kraj",(IF(AND(I4333&gt;=37001,I4333&lt;=39201),"Jihočeský kraj",(IF(AND(I4333&gt;=39701,I4333&lt;=39901),"Jihočeský kraj",(IF(AND(I4333&gt;=39301,I4333&lt;=39601),"Kraj Vysočina",(IF(AND(I4333&gt;=58001,I4333&lt;=59501),"Kraj Vysočina",(IF(AND(I4333&gt;=67401,I4333&lt;=67602),"Kraj Vysočina",(IF(AND(I4333&gt;=40001,I4333&lt;=44101),"Ústecký kraj",(IF(AND(I4333&gt;=46001,I4333&lt;=47201),"Liberecký kraj",(IF(AND(I4333&gt;=51202,I4333&lt;=51401),"Liberecký kraj",(IF(AND(I4333&gt;=53002,I4333&lt;=53976),"Pardubický kraj",(IF(AND(I4333&gt;=56002,I4333&lt;=57201),"Pardubický kraj",(IF(AND(I4333&gt;=60200,I4333&lt;=67201),"Jihomoravský kraj",(IF(AND(I4333&gt;=67801,I4333&lt;=68501),"Jihomoravský kraj",(IF(AND(I4333&gt;=69002,I4333&lt;=69801),"Jihomoravský kraj",(IF(AND(I4333&gt;=68601,I4333&lt;=68801),"Zlínský kraj",(IF(AND(I4333&gt;=75501,I4333&lt;=76901),"Zlínský kraj",(IF(AND(I4333&gt;=70030,I4333&lt;=74901),"Moravskoslezský kraj",(IF(AND(I4333&gt;=75000,I4333&lt;=75368),"Olomoucký kraj",(IF(AND(I4333&gt;=77200,I4333&lt;=79862),"Olomoucký kraj",(IF(AND(I4333&gt;=50011,I4333&lt;=50301),"Královéhradecký kraj",(IF(AND(I4333&gt;=54301,I4333&lt;=54303),"Královéhradecký kraj","0")))))))))))))))))))))))))))))))))))))))))))))))</f>
        <v>Moravskoslezský kraj</v>
      </c>
      <c r="AB4333" t="s">
        <v>998</v>
      </c>
      <c r="AD4333" t="s">
        <v>998</v>
      </c>
      <c r="AE4333" t="s">
        <v>998</v>
      </c>
      <c r="AF4333" t="s">
        <v>998</v>
      </c>
      <c r="AG4333" s="107">
        <v>300</v>
      </c>
      <c r="AH4333" s="107">
        <v>0</v>
      </c>
      <c r="AI4333" s="107">
        <v>0</v>
      </c>
      <c r="AJ4333" t="s">
        <v>999</v>
      </c>
      <c r="AK4333" s="106">
        <v>44923</v>
      </c>
    </row>
    <row r="4334" spans="1:37" x14ac:dyDescent="0.45">
      <c r="A4334" t="s">
        <v>1915</v>
      </c>
      <c r="B4334" t="s">
        <v>18632</v>
      </c>
      <c r="C4334" t="s">
        <v>1002</v>
      </c>
      <c r="D4334" t="s">
        <v>18636</v>
      </c>
      <c r="E4334" t="s">
        <v>992</v>
      </c>
      <c r="F4334" t="s">
        <v>18637</v>
      </c>
      <c r="G4334">
        <v>890</v>
      </c>
      <c r="H4334" t="s">
        <v>1137</v>
      </c>
      <c r="I4334">
        <v>70030</v>
      </c>
      <c r="J4334">
        <v>702207387</v>
      </c>
      <c r="K4334" t="s">
        <v>18638</v>
      </c>
      <c r="L4334" s="106">
        <v>38984</v>
      </c>
      <c r="M4334">
        <v>14688332</v>
      </c>
      <c r="N4334" t="s">
        <v>996</v>
      </c>
      <c r="O4334" t="s">
        <v>12</v>
      </c>
      <c r="P4334" t="s">
        <v>997</v>
      </c>
      <c r="R4334" s="109" t="str">
        <f>IF(OR(P4334="SB",Q4334="SB"),"SB",0)</f>
        <v>SB</v>
      </c>
      <c r="T4334" s="110" t="s">
        <v>998</v>
      </c>
      <c r="V4334" s="113" t="str">
        <f>IF(AND(I4334&gt;=10000,I4334&lt;=19900),"Praha",(IF(AND(I4334&gt;=25001,I4334&lt;=29501),"Středočeský kraj",(IF(AND(I4334&gt;=30100,I4334&lt;=34972),"Středočeský kraj",(IF(AND(I4334&gt;=35002,I4334&lt;=36271),"Karlovarský kraj",(IF(AND(I4334&gt;=37001,I4334&lt;=39201),"Jihočeský kraj",(IF(AND(I4334&gt;=39701,I4334&lt;=39901),"Jihočeský kraj",(IF(AND(I4334&gt;=39301,I4334&lt;=39601),"Kraj Vysočina",(IF(AND(I4334&gt;=58001,I4334&lt;=59501),"Kraj Vysočina",(IF(AND(I4334&gt;=67401,I4334&lt;=67602),"Kraj Vysočina",(IF(AND(I4334&gt;=40001,I4334&lt;=44101),"Ústecký kraj",(IF(AND(I4334&gt;=46001,I4334&lt;=47201),"Liberecký kraj",(IF(AND(I4334&gt;=51202,I4334&lt;=51401),"Liberecký kraj",(IF(AND(I4334&gt;=53002,I4334&lt;=53976),"Pardubický kraj",(IF(AND(I4334&gt;=56002,I4334&lt;=57201),"Pardubický kraj",(IF(AND(I4334&gt;=60200,I4334&lt;=67201),"Jihomoravský kraj",(IF(AND(I4334&gt;=67801,I4334&lt;=68501),"Jihomoravský kraj",(IF(AND(I4334&gt;=69002,I4334&lt;=69801),"Jihomoravský kraj",(IF(AND(I4334&gt;=68601,I4334&lt;=68801),"Zlínský kraj",(IF(AND(I4334&gt;=75501,I4334&lt;=76901),"Zlínský kraj",(IF(AND(I4334&gt;=70030,I4334&lt;=74901),"Moravskoslezský kraj",(IF(AND(I4334&gt;=75000,I4334&lt;=75368),"Olomoucký kraj",(IF(AND(I4334&gt;=77200,I4334&lt;=79862),"Olomoucký kraj",(IF(AND(I4334&gt;=50011,I4334&lt;=50301),"Královéhradecký kraj",(IF(AND(I4334&gt;=54301,I4334&lt;=54303),"Královéhradecký kraj","0")))))))))))))))))))))))))))))))))))))))))))))))</f>
        <v>Moravskoslezský kraj</v>
      </c>
      <c r="AB4334" t="s">
        <v>998</v>
      </c>
      <c r="AD4334" t="s">
        <v>998</v>
      </c>
      <c r="AE4334" t="s">
        <v>998</v>
      </c>
      <c r="AF4334" t="s">
        <v>998</v>
      </c>
      <c r="AG4334" s="107">
        <v>300</v>
      </c>
      <c r="AH4334" s="107">
        <v>0</v>
      </c>
      <c r="AI4334" s="107">
        <v>0</v>
      </c>
      <c r="AJ4334" t="s">
        <v>999</v>
      </c>
      <c r="AK4334" s="106">
        <v>44923</v>
      </c>
    </row>
    <row r="4335" spans="1:37" x14ac:dyDescent="0.45">
      <c r="A4335" t="s">
        <v>1128</v>
      </c>
      <c r="B4335" t="s">
        <v>18740</v>
      </c>
      <c r="C4335" t="s">
        <v>990</v>
      </c>
      <c r="D4335" t="s">
        <v>18741</v>
      </c>
      <c r="E4335" t="s">
        <v>992</v>
      </c>
      <c r="F4335" t="s">
        <v>18742</v>
      </c>
      <c r="G4335">
        <v>2796</v>
      </c>
      <c r="H4335" t="s">
        <v>1137</v>
      </c>
      <c r="I4335">
        <v>70030</v>
      </c>
      <c r="K4335" t="s">
        <v>18743</v>
      </c>
      <c r="L4335" s="106">
        <v>40484</v>
      </c>
      <c r="M4335">
        <v>14697830</v>
      </c>
      <c r="N4335" t="s">
        <v>996</v>
      </c>
      <c r="O4335" t="s">
        <v>12</v>
      </c>
      <c r="P4335" t="s">
        <v>997</v>
      </c>
      <c r="R4335" s="109" t="str">
        <f>IF(OR(P4335="SB",Q4335="SB"),"SB",0)</f>
        <v>SB</v>
      </c>
      <c r="T4335" s="110" t="s">
        <v>998</v>
      </c>
      <c r="V4335" s="113" t="str">
        <f>IF(AND(I4335&gt;=10000,I4335&lt;=19900),"Praha",(IF(AND(I4335&gt;=25001,I4335&lt;=29501),"Středočeský kraj",(IF(AND(I4335&gt;=30100,I4335&lt;=34972),"Středočeský kraj",(IF(AND(I4335&gt;=35002,I4335&lt;=36271),"Karlovarský kraj",(IF(AND(I4335&gt;=37001,I4335&lt;=39201),"Jihočeský kraj",(IF(AND(I4335&gt;=39701,I4335&lt;=39901),"Jihočeský kraj",(IF(AND(I4335&gt;=39301,I4335&lt;=39601),"Kraj Vysočina",(IF(AND(I4335&gt;=58001,I4335&lt;=59501),"Kraj Vysočina",(IF(AND(I4335&gt;=67401,I4335&lt;=67602),"Kraj Vysočina",(IF(AND(I4335&gt;=40001,I4335&lt;=44101),"Ústecký kraj",(IF(AND(I4335&gt;=46001,I4335&lt;=47201),"Liberecký kraj",(IF(AND(I4335&gt;=51202,I4335&lt;=51401),"Liberecký kraj",(IF(AND(I4335&gt;=53002,I4335&lt;=53976),"Pardubický kraj",(IF(AND(I4335&gt;=56002,I4335&lt;=57201),"Pardubický kraj",(IF(AND(I4335&gt;=60200,I4335&lt;=67201),"Jihomoravský kraj",(IF(AND(I4335&gt;=67801,I4335&lt;=68501),"Jihomoravský kraj",(IF(AND(I4335&gt;=69002,I4335&lt;=69801),"Jihomoravský kraj",(IF(AND(I4335&gt;=68601,I4335&lt;=68801),"Zlínský kraj",(IF(AND(I4335&gt;=75501,I4335&lt;=76901),"Zlínský kraj",(IF(AND(I4335&gt;=70030,I4335&lt;=74901),"Moravskoslezský kraj",(IF(AND(I4335&gt;=75000,I4335&lt;=75368),"Olomoucký kraj",(IF(AND(I4335&gt;=77200,I4335&lt;=79862),"Olomoucký kraj",(IF(AND(I4335&gt;=50011,I4335&lt;=50301),"Královéhradecký kraj",(IF(AND(I4335&gt;=54301,I4335&lt;=54303),"Královéhradecký kraj","0")))))))))))))))))))))))))))))))))))))))))))))))</f>
        <v>Moravskoslezský kraj</v>
      </c>
      <c r="AB4335" t="s">
        <v>998</v>
      </c>
      <c r="AD4335" t="s">
        <v>998</v>
      </c>
      <c r="AE4335" t="s">
        <v>998</v>
      </c>
      <c r="AF4335" t="s">
        <v>998</v>
      </c>
      <c r="AG4335" s="107">
        <v>0</v>
      </c>
      <c r="AH4335" s="107">
        <v>0</v>
      </c>
      <c r="AI4335" s="107">
        <v>0</v>
      </c>
      <c r="AJ4335" t="s">
        <v>1012</v>
      </c>
    </row>
    <row r="4336" spans="1:37" x14ac:dyDescent="0.45">
      <c r="A4336" t="s">
        <v>1174</v>
      </c>
      <c r="B4336" t="s">
        <v>18861</v>
      </c>
      <c r="C4336" t="s">
        <v>990</v>
      </c>
      <c r="D4336" t="s">
        <v>18867</v>
      </c>
      <c r="E4336" t="s">
        <v>992</v>
      </c>
      <c r="F4336" t="s">
        <v>3700</v>
      </c>
      <c r="G4336">
        <v>134</v>
      </c>
      <c r="H4336" t="s">
        <v>1137</v>
      </c>
      <c r="I4336">
        <v>70030</v>
      </c>
      <c r="J4336">
        <v>777090774</v>
      </c>
      <c r="K4336" t="s">
        <v>18868</v>
      </c>
      <c r="L4336" s="106">
        <v>38055</v>
      </c>
      <c r="M4336">
        <v>14704395</v>
      </c>
      <c r="N4336" t="s">
        <v>996</v>
      </c>
      <c r="O4336" t="s">
        <v>12</v>
      </c>
      <c r="P4336" t="s">
        <v>997</v>
      </c>
      <c r="R4336" s="109" t="str">
        <f>IF(OR(P4336="SB",Q4336="SB"),"SB",0)</f>
        <v>SB</v>
      </c>
      <c r="T4336" s="110" t="s">
        <v>998</v>
      </c>
      <c r="V4336" s="113" t="str">
        <f>IF(AND(I4336&gt;=10000,I4336&lt;=19900),"Praha",(IF(AND(I4336&gt;=25001,I4336&lt;=29501),"Středočeský kraj",(IF(AND(I4336&gt;=30100,I4336&lt;=34972),"Středočeský kraj",(IF(AND(I4336&gt;=35002,I4336&lt;=36271),"Karlovarský kraj",(IF(AND(I4336&gt;=37001,I4336&lt;=39201),"Jihočeský kraj",(IF(AND(I4336&gt;=39701,I4336&lt;=39901),"Jihočeský kraj",(IF(AND(I4336&gt;=39301,I4336&lt;=39601),"Kraj Vysočina",(IF(AND(I4336&gt;=58001,I4336&lt;=59501),"Kraj Vysočina",(IF(AND(I4336&gt;=67401,I4336&lt;=67602),"Kraj Vysočina",(IF(AND(I4336&gt;=40001,I4336&lt;=44101),"Ústecký kraj",(IF(AND(I4336&gt;=46001,I4336&lt;=47201),"Liberecký kraj",(IF(AND(I4336&gt;=51202,I4336&lt;=51401),"Liberecký kraj",(IF(AND(I4336&gt;=53002,I4336&lt;=53976),"Pardubický kraj",(IF(AND(I4336&gt;=56002,I4336&lt;=57201),"Pardubický kraj",(IF(AND(I4336&gt;=60200,I4336&lt;=67201),"Jihomoravský kraj",(IF(AND(I4336&gt;=67801,I4336&lt;=68501),"Jihomoravský kraj",(IF(AND(I4336&gt;=69002,I4336&lt;=69801),"Jihomoravský kraj",(IF(AND(I4336&gt;=68601,I4336&lt;=68801),"Zlínský kraj",(IF(AND(I4336&gt;=75501,I4336&lt;=76901),"Zlínský kraj",(IF(AND(I4336&gt;=70030,I4336&lt;=74901),"Moravskoslezský kraj",(IF(AND(I4336&gt;=75000,I4336&lt;=75368),"Olomoucký kraj",(IF(AND(I4336&gt;=77200,I4336&lt;=79862),"Olomoucký kraj",(IF(AND(I4336&gt;=50011,I4336&lt;=50301),"Královéhradecký kraj",(IF(AND(I4336&gt;=54301,I4336&lt;=54303),"Královéhradecký kraj","0")))))))))))))))))))))))))))))))))))))))))))))))</f>
        <v>Moravskoslezský kraj</v>
      </c>
      <c r="AB4336" t="s">
        <v>998</v>
      </c>
      <c r="AD4336" t="s">
        <v>998</v>
      </c>
      <c r="AE4336" t="s">
        <v>998</v>
      </c>
      <c r="AF4336" t="s">
        <v>998</v>
      </c>
      <c r="AG4336" s="107">
        <v>300</v>
      </c>
      <c r="AH4336" s="107">
        <v>0</v>
      </c>
      <c r="AI4336" s="107">
        <v>0</v>
      </c>
      <c r="AJ4336" t="s">
        <v>999</v>
      </c>
      <c r="AK4336" s="106">
        <v>44924</v>
      </c>
    </row>
    <row r="4337" spans="1:37" x14ac:dyDescent="0.45">
      <c r="A4337" t="s">
        <v>1190</v>
      </c>
      <c r="B4337" t="s">
        <v>18963</v>
      </c>
      <c r="C4337" t="s">
        <v>1002</v>
      </c>
      <c r="D4337" t="s">
        <v>18964</v>
      </c>
      <c r="E4337" t="s">
        <v>992</v>
      </c>
      <c r="F4337" t="s">
        <v>5771</v>
      </c>
      <c r="G4337">
        <v>6</v>
      </c>
      <c r="H4337" t="s">
        <v>1137</v>
      </c>
      <c r="I4337">
        <v>70030</v>
      </c>
      <c r="J4337">
        <v>736779134</v>
      </c>
      <c r="K4337" t="s">
        <v>18965</v>
      </c>
      <c r="L4337" s="106">
        <v>39326</v>
      </c>
      <c r="M4337">
        <v>14700456</v>
      </c>
      <c r="N4337" t="s">
        <v>996</v>
      </c>
      <c r="O4337" t="s">
        <v>12</v>
      </c>
      <c r="P4337" t="s">
        <v>997</v>
      </c>
      <c r="R4337" s="109" t="str">
        <f>IF(OR(P4337="SB",Q4337="SB"),"SB",0)</f>
        <v>SB</v>
      </c>
      <c r="T4337" s="110" t="s">
        <v>998</v>
      </c>
      <c r="V4337" s="113" t="str">
        <f>IF(AND(I4337&gt;=10000,I4337&lt;=19900),"Praha",(IF(AND(I4337&gt;=25001,I4337&lt;=29501),"Středočeský kraj",(IF(AND(I4337&gt;=30100,I4337&lt;=34972),"Středočeský kraj",(IF(AND(I4337&gt;=35002,I4337&lt;=36271),"Karlovarský kraj",(IF(AND(I4337&gt;=37001,I4337&lt;=39201),"Jihočeský kraj",(IF(AND(I4337&gt;=39701,I4337&lt;=39901),"Jihočeský kraj",(IF(AND(I4337&gt;=39301,I4337&lt;=39601),"Kraj Vysočina",(IF(AND(I4337&gt;=58001,I4337&lt;=59501),"Kraj Vysočina",(IF(AND(I4337&gt;=67401,I4337&lt;=67602),"Kraj Vysočina",(IF(AND(I4337&gt;=40001,I4337&lt;=44101),"Ústecký kraj",(IF(AND(I4337&gt;=46001,I4337&lt;=47201),"Liberecký kraj",(IF(AND(I4337&gt;=51202,I4337&lt;=51401),"Liberecký kraj",(IF(AND(I4337&gt;=53002,I4337&lt;=53976),"Pardubický kraj",(IF(AND(I4337&gt;=56002,I4337&lt;=57201),"Pardubický kraj",(IF(AND(I4337&gt;=60200,I4337&lt;=67201),"Jihomoravský kraj",(IF(AND(I4337&gt;=67801,I4337&lt;=68501),"Jihomoravský kraj",(IF(AND(I4337&gt;=69002,I4337&lt;=69801),"Jihomoravský kraj",(IF(AND(I4337&gt;=68601,I4337&lt;=68801),"Zlínský kraj",(IF(AND(I4337&gt;=75501,I4337&lt;=76901),"Zlínský kraj",(IF(AND(I4337&gt;=70030,I4337&lt;=74901),"Moravskoslezský kraj",(IF(AND(I4337&gt;=75000,I4337&lt;=75368),"Olomoucký kraj",(IF(AND(I4337&gt;=77200,I4337&lt;=79862),"Olomoucký kraj",(IF(AND(I4337&gt;=50011,I4337&lt;=50301),"Královéhradecký kraj",(IF(AND(I4337&gt;=54301,I4337&lt;=54303),"Královéhradecký kraj","0")))))))))))))))))))))))))))))))))))))))))))))))</f>
        <v>Moravskoslezský kraj</v>
      </c>
      <c r="AB4337" t="s">
        <v>998</v>
      </c>
      <c r="AD4337" t="s">
        <v>998</v>
      </c>
      <c r="AE4337" t="s">
        <v>998</v>
      </c>
      <c r="AF4337" t="s">
        <v>998</v>
      </c>
      <c r="AG4337" s="107">
        <v>300</v>
      </c>
      <c r="AH4337" s="107">
        <v>0</v>
      </c>
      <c r="AI4337" s="107">
        <v>0</v>
      </c>
      <c r="AJ4337" t="s">
        <v>999</v>
      </c>
      <c r="AK4337" s="106">
        <v>44923</v>
      </c>
    </row>
    <row r="4338" spans="1:37" x14ac:dyDescent="0.45">
      <c r="A4338" t="s">
        <v>988</v>
      </c>
      <c r="B4338" t="s">
        <v>19015</v>
      </c>
      <c r="C4338" t="s">
        <v>990</v>
      </c>
      <c r="D4338" t="s">
        <v>19016</v>
      </c>
      <c r="E4338" t="s">
        <v>992</v>
      </c>
      <c r="F4338" t="s">
        <v>19017</v>
      </c>
      <c r="G4338">
        <v>67</v>
      </c>
      <c r="H4338" t="s">
        <v>1137</v>
      </c>
      <c r="I4338">
        <v>70030</v>
      </c>
      <c r="J4338">
        <v>739883975</v>
      </c>
      <c r="K4338" t="s">
        <v>19018</v>
      </c>
      <c r="L4338" s="106">
        <v>39748</v>
      </c>
      <c r="M4338">
        <v>14689544</v>
      </c>
      <c r="N4338" t="s">
        <v>996</v>
      </c>
      <c r="O4338" t="s">
        <v>12</v>
      </c>
      <c r="P4338" t="s">
        <v>997</v>
      </c>
      <c r="R4338" s="109" t="str">
        <f>IF(OR(P4338="SB",Q4338="SB"),"SB",0)</f>
        <v>SB</v>
      </c>
      <c r="T4338" s="110" t="s">
        <v>998</v>
      </c>
      <c r="V4338" s="113" t="str">
        <f>IF(AND(I4338&gt;=10000,I4338&lt;=19900),"Praha",(IF(AND(I4338&gt;=25001,I4338&lt;=29501),"Středočeský kraj",(IF(AND(I4338&gt;=30100,I4338&lt;=34972),"Středočeský kraj",(IF(AND(I4338&gt;=35002,I4338&lt;=36271),"Karlovarský kraj",(IF(AND(I4338&gt;=37001,I4338&lt;=39201),"Jihočeský kraj",(IF(AND(I4338&gt;=39701,I4338&lt;=39901),"Jihočeský kraj",(IF(AND(I4338&gt;=39301,I4338&lt;=39601),"Kraj Vysočina",(IF(AND(I4338&gt;=58001,I4338&lt;=59501),"Kraj Vysočina",(IF(AND(I4338&gt;=67401,I4338&lt;=67602),"Kraj Vysočina",(IF(AND(I4338&gt;=40001,I4338&lt;=44101),"Ústecký kraj",(IF(AND(I4338&gt;=46001,I4338&lt;=47201),"Liberecký kraj",(IF(AND(I4338&gt;=51202,I4338&lt;=51401),"Liberecký kraj",(IF(AND(I4338&gt;=53002,I4338&lt;=53976),"Pardubický kraj",(IF(AND(I4338&gt;=56002,I4338&lt;=57201),"Pardubický kraj",(IF(AND(I4338&gt;=60200,I4338&lt;=67201),"Jihomoravský kraj",(IF(AND(I4338&gt;=67801,I4338&lt;=68501),"Jihomoravský kraj",(IF(AND(I4338&gt;=69002,I4338&lt;=69801),"Jihomoravský kraj",(IF(AND(I4338&gt;=68601,I4338&lt;=68801),"Zlínský kraj",(IF(AND(I4338&gt;=75501,I4338&lt;=76901),"Zlínský kraj",(IF(AND(I4338&gt;=70030,I4338&lt;=74901),"Moravskoslezský kraj",(IF(AND(I4338&gt;=75000,I4338&lt;=75368),"Olomoucký kraj",(IF(AND(I4338&gt;=77200,I4338&lt;=79862),"Olomoucký kraj",(IF(AND(I4338&gt;=50011,I4338&lt;=50301),"Královéhradecký kraj",(IF(AND(I4338&gt;=54301,I4338&lt;=54303),"Královéhradecký kraj","0")))))))))))))))))))))))))))))))))))))))))))))))</f>
        <v>Moravskoslezský kraj</v>
      </c>
      <c r="AB4338" t="s">
        <v>998</v>
      </c>
      <c r="AD4338" t="s">
        <v>998</v>
      </c>
      <c r="AE4338" t="s">
        <v>998</v>
      </c>
      <c r="AF4338" t="s">
        <v>998</v>
      </c>
      <c r="AG4338" s="107">
        <v>300</v>
      </c>
      <c r="AH4338" s="107">
        <v>0</v>
      </c>
      <c r="AI4338" s="107">
        <v>0</v>
      </c>
      <c r="AJ4338" t="s">
        <v>999</v>
      </c>
      <c r="AK4338" s="106">
        <v>44923</v>
      </c>
    </row>
    <row r="4339" spans="1:37" x14ac:dyDescent="0.45">
      <c r="A4339" t="s">
        <v>1694</v>
      </c>
      <c r="B4339" t="s">
        <v>19153</v>
      </c>
      <c r="C4339" t="s">
        <v>1002</v>
      </c>
      <c r="D4339" t="s">
        <v>19154</v>
      </c>
      <c r="E4339" t="s">
        <v>992</v>
      </c>
      <c r="F4339" t="s">
        <v>3029</v>
      </c>
      <c r="G4339">
        <v>445</v>
      </c>
      <c r="H4339" t="s">
        <v>1137</v>
      </c>
      <c r="I4339">
        <v>70030</v>
      </c>
      <c r="J4339">
        <v>604970184</v>
      </c>
      <c r="K4339" t="s">
        <v>19155</v>
      </c>
      <c r="L4339" s="106">
        <v>28954</v>
      </c>
      <c r="M4339">
        <v>14710560</v>
      </c>
      <c r="N4339" t="s">
        <v>996</v>
      </c>
      <c r="O4339" t="s">
        <v>12</v>
      </c>
      <c r="P4339" t="s">
        <v>997</v>
      </c>
      <c r="R4339" s="109" t="str">
        <f>IF(OR(P4339="SB",Q4339="SB"),"SB",0)</f>
        <v>SB</v>
      </c>
      <c r="T4339" s="110" t="s">
        <v>998</v>
      </c>
      <c r="V4339" s="113" t="str">
        <f>IF(AND(I4339&gt;=10000,I4339&lt;=19900),"Praha",(IF(AND(I4339&gt;=25001,I4339&lt;=29501),"Středočeský kraj",(IF(AND(I4339&gt;=30100,I4339&lt;=34972),"Středočeský kraj",(IF(AND(I4339&gt;=35002,I4339&lt;=36271),"Karlovarský kraj",(IF(AND(I4339&gt;=37001,I4339&lt;=39201),"Jihočeský kraj",(IF(AND(I4339&gt;=39701,I4339&lt;=39901),"Jihočeský kraj",(IF(AND(I4339&gt;=39301,I4339&lt;=39601),"Kraj Vysočina",(IF(AND(I4339&gt;=58001,I4339&lt;=59501),"Kraj Vysočina",(IF(AND(I4339&gt;=67401,I4339&lt;=67602),"Kraj Vysočina",(IF(AND(I4339&gt;=40001,I4339&lt;=44101),"Ústecký kraj",(IF(AND(I4339&gt;=46001,I4339&lt;=47201),"Liberecký kraj",(IF(AND(I4339&gt;=51202,I4339&lt;=51401),"Liberecký kraj",(IF(AND(I4339&gt;=53002,I4339&lt;=53976),"Pardubický kraj",(IF(AND(I4339&gt;=56002,I4339&lt;=57201),"Pardubický kraj",(IF(AND(I4339&gt;=60200,I4339&lt;=67201),"Jihomoravský kraj",(IF(AND(I4339&gt;=67801,I4339&lt;=68501),"Jihomoravský kraj",(IF(AND(I4339&gt;=69002,I4339&lt;=69801),"Jihomoravský kraj",(IF(AND(I4339&gt;=68601,I4339&lt;=68801),"Zlínský kraj",(IF(AND(I4339&gt;=75501,I4339&lt;=76901),"Zlínský kraj",(IF(AND(I4339&gt;=70030,I4339&lt;=74901),"Moravskoslezský kraj",(IF(AND(I4339&gt;=75000,I4339&lt;=75368),"Olomoucký kraj",(IF(AND(I4339&gt;=77200,I4339&lt;=79862),"Olomoucký kraj",(IF(AND(I4339&gt;=50011,I4339&lt;=50301),"Královéhradecký kraj",(IF(AND(I4339&gt;=54301,I4339&lt;=54303),"Královéhradecký kraj","0")))))))))))))))))))))))))))))))))))))))))))))))</f>
        <v>Moravskoslezský kraj</v>
      </c>
      <c r="AB4339" t="s">
        <v>998</v>
      </c>
      <c r="AD4339" t="s">
        <v>998</v>
      </c>
      <c r="AE4339" t="s">
        <v>998</v>
      </c>
      <c r="AF4339" t="s">
        <v>998</v>
      </c>
      <c r="AG4339" s="107">
        <v>0</v>
      </c>
      <c r="AH4339" s="107">
        <v>0</v>
      </c>
      <c r="AI4339" s="107">
        <v>0</v>
      </c>
      <c r="AJ4339" t="s">
        <v>1012</v>
      </c>
    </row>
    <row r="4340" spans="1:37" x14ac:dyDescent="0.45">
      <c r="A4340" t="s">
        <v>1552</v>
      </c>
      <c r="B4340" t="s">
        <v>19191</v>
      </c>
      <c r="C4340" t="s">
        <v>990</v>
      </c>
      <c r="D4340" t="s">
        <v>19192</v>
      </c>
      <c r="E4340" t="s">
        <v>992</v>
      </c>
      <c r="F4340" t="s">
        <v>3275</v>
      </c>
      <c r="G4340">
        <v>489</v>
      </c>
      <c r="H4340" t="s">
        <v>1137</v>
      </c>
      <c r="I4340">
        <v>70030</v>
      </c>
      <c r="K4340" t="s">
        <v>19193</v>
      </c>
      <c r="L4340" s="106">
        <v>39109</v>
      </c>
      <c r="M4340">
        <v>14697527</v>
      </c>
      <c r="N4340" t="s">
        <v>996</v>
      </c>
      <c r="O4340" t="s">
        <v>12</v>
      </c>
      <c r="P4340" t="s">
        <v>997</v>
      </c>
      <c r="R4340" s="109" t="str">
        <f>IF(OR(P4340="SB",Q4340="SB"),"SB",0)</f>
        <v>SB</v>
      </c>
      <c r="T4340" s="110" t="s">
        <v>998</v>
      </c>
      <c r="V4340" s="113" t="str">
        <f>IF(AND(I4340&gt;=10000,I4340&lt;=19900),"Praha",(IF(AND(I4340&gt;=25001,I4340&lt;=29501),"Středočeský kraj",(IF(AND(I4340&gt;=30100,I4340&lt;=34972),"Středočeský kraj",(IF(AND(I4340&gt;=35002,I4340&lt;=36271),"Karlovarský kraj",(IF(AND(I4340&gt;=37001,I4340&lt;=39201),"Jihočeský kraj",(IF(AND(I4340&gt;=39701,I4340&lt;=39901),"Jihočeský kraj",(IF(AND(I4340&gt;=39301,I4340&lt;=39601),"Kraj Vysočina",(IF(AND(I4340&gt;=58001,I4340&lt;=59501),"Kraj Vysočina",(IF(AND(I4340&gt;=67401,I4340&lt;=67602),"Kraj Vysočina",(IF(AND(I4340&gt;=40001,I4340&lt;=44101),"Ústecký kraj",(IF(AND(I4340&gt;=46001,I4340&lt;=47201),"Liberecký kraj",(IF(AND(I4340&gt;=51202,I4340&lt;=51401),"Liberecký kraj",(IF(AND(I4340&gt;=53002,I4340&lt;=53976),"Pardubický kraj",(IF(AND(I4340&gt;=56002,I4340&lt;=57201),"Pardubický kraj",(IF(AND(I4340&gt;=60200,I4340&lt;=67201),"Jihomoravský kraj",(IF(AND(I4340&gt;=67801,I4340&lt;=68501),"Jihomoravský kraj",(IF(AND(I4340&gt;=69002,I4340&lt;=69801),"Jihomoravský kraj",(IF(AND(I4340&gt;=68601,I4340&lt;=68801),"Zlínský kraj",(IF(AND(I4340&gt;=75501,I4340&lt;=76901),"Zlínský kraj",(IF(AND(I4340&gt;=70030,I4340&lt;=74901),"Moravskoslezský kraj",(IF(AND(I4340&gt;=75000,I4340&lt;=75368),"Olomoucký kraj",(IF(AND(I4340&gt;=77200,I4340&lt;=79862),"Olomoucký kraj",(IF(AND(I4340&gt;=50011,I4340&lt;=50301),"Královéhradecký kraj",(IF(AND(I4340&gt;=54301,I4340&lt;=54303),"Královéhradecký kraj","0")))))))))))))))))))))))))))))))))))))))))))))))</f>
        <v>Moravskoslezský kraj</v>
      </c>
      <c r="AB4340" t="s">
        <v>998</v>
      </c>
      <c r="AD4340" t="s">
        <v>998</v>
      </c>
      <c r="AE4340" t="s">
        <v>998</v>
      </c>
      <c r="AF4340" t="s">
        <v>998</v>
      </c>
      <c r="AG4340" s="107">
        <v>300</v>
      </c>
      <c r="AH4340" s="107">
        <v>0</v>
      </c>
      <c r="AI4340" s="107">
        <v>0</v>
      </c>
      <c r="AJ4340" t="s">
        <v>999</v>
      </c>
      <c r="AK4340" s="106">
        <v>44923</v>
      </c>
    </row>
    <row r="4341" spans="1:37" x14ac:dyDescent="0.45">
      <c r="A4341" t="s">
        <v>1268</v>
      </c>
      <c r="B4341" t="s">
        <v>19321</v>
      </c>
      <c r="C4341" t="s">
        <v>990</v>
      </c>
      <c r="D4341" t="s">
        <v>19324</v>
      </c>
      <c r="E4341" t="s">
        <v>992</v>
      </c>
      <c r="F4341" t="s">
        <v>1480</v>
      </c>
      <c r="G4341">
        <v>343</v>
      </c>
      <c r="H4341" t="s">
        <v>1137</v>
      </c>
      <c r="I4341">
        <v>70030</v>
      </c>
      <c r="J4341">
        <v>737585753</v>
      </c>
      <c r="K4341" t="s">
        <v>19325</v>
      </c>
      <c r="L4341" s="106">
        <v>38972</v>
      </c>
      <c r="M4341">
        <v>14702274</v>
      </c>
      <c r="N4341" t="s">
        <v>996</v>
      </c>
      <c r="O4341" t="s">
        <v>12</v>
      </c>
      <c r="P4341" t="s">
        <v>997</v>
      </c>
      <c r="R4341" s="109" t="str">
        <f>IF(OR(P4341="SB",Q4341="SB"),"SB",0)</f>
        <v>SB</v>
      </c>
      <c r="T4341" s="110" t="s">
        <v>998</v>
      </c>
      <c r="V4341" s="113" t="str">
        <f>IF(AND(I4341&gt;=10000,I4341&lt;=19900),"Praha",(IF(AND(I4341&gt;=25001,I4341&lt;=29501),"Středočeský kraj",(IF(AND(I4341&gt;=30100,I4341&lt;=34972),"Středočeský kraj",(IF(AND(I4341&gt;=35002,I4341&lt;=36271),"Karlovarský kraj",(IF(AND(I4341&gt;=37001,I4341&lt;=39201),"Jihočeský kraj",(IF(AND(I4341&gt;=39701,I4341&lt;=39901),"Jihočeský kraj",(IF(AND(I4341&gt;=39301,I4341&lt;=39601),"Kraj Vysočina",(IF(AND(I4341&gt;=58001,I4341&lt;=59501),"Kraj Vysočina",(IF(AND(I4341&gt;=67401,I4341&lt;=67602),"Kraj Vysočina",(IF(AND(I4341&gt;=40001,I4341&lt;=44101),"Ústecký kraj",(IF(AND(I4341&gt;=46001,I4341&lt;=47201),"Liberecký kraj",(IF(AND(I4341&gt;=51202,I4341&lt;=51401),"Liberecký kraj",(IF(AND(I4341&gt;=53002,I4341&lt;=53976),"Pardubický kraj",(IF(AND(I4341&gt;=56002,I4341&lt;=57201),"Pardubický kraj",(IF(AND(I4341&gt;=60200,I4341&lt;=67201),"Jihomoravský kraj",(IF(AND(I4341&gt;=67801,I4341&lt;=68501),"Jihomoravský kraj",(IF(AND(I4341&gt;=69002,I4341&lt;=69801),"Jihomoravský kraj",(IF(AND(I4341&gt;=68601,I4341&lt;=68801),"Zlínský kraj",(IF(AND(I4341&gt;=75501,I4341&lt;=76901),"Zlínský kraj",(IF(AND(I4341&gt;=70030,I4341&lt;=74901),"Moravskoslezský kraj",(IF(AND(I4341&gt;=75000,I4341&lt;=75368),"Olomoucký kraj",(IF(AND(I4341&gt;=77200,I4341&lt;=79862),"Olomoucký kraj",(IF(AND(I4341&gt;=50011,I4341&lt;=50301),"Královéhradecký kraj",(IF(AND(I4341&gt;=54301,I4341&lt;=54303),"Královéhradecký kraj","0")))))))))))))))))))))))))))))))))))))))))))))))</f>
        <v>Moravskoslezský kraj</v>
      </c>
      <c r="AB4341" t="s">
        <v>998</v>
      </c>
      <c r="AD4341" t="s">
        <v>998</v>
      </c>
      <c r="AE4341" t="s">
        <v>998</v>
      </c>
      <c r="AF4341" t="s">
        <v>998</v>
      </c>
      <c r="AG4341" s="107">
        <v>300</v>
      </c>
      <c r="AH4341" s="107">
        <v>0</v>
      </c>
      <c r="AI4341" s="107">
        <v>0</v>
      </c>
      <c r="AJ4341" t="s">
        <v>999</v>
      </c>
      <c r="AK4341" s="106">
        <v>44923</v>
      </c>
    </row>
    <row r="4342" spans="1:37" x14ac:dyDescent="0.45">
      <c r="A4342" t="s">
        <v>4542</v>
      </c>
      <c r="B4342" t="s">
        <v>19620</v>
      </c>
      <c r="C4342" t="s">
        <v>1002</v>
      </c>
      <c r="D4342" t="s">
        <v>19621</v>
      </c>
      <c r="E4342" t="s">
        <v>992</v>
      </c>
      <c r="F4342" t="s">
        <v>3253</v>
      </c>
      <c r="G4342">
        <v>2858</v>
      </c>
      <c r="H4342" t="s">
        <v>1137</v>
      </c>
      <c r="I4342">
        <v>70030</v>
      </c>
      <c r="J4342">
        <v>774962823</v>
      </c>
      <c r="K4342" t="s">
        <v>19622</v>
      </c>
      <c r="L4342" s="106">
        <v>39164</v>
      </c>
      <c r="M4342">
        <v>14712277</v>
      </c>
      <c r="N4342" t="s">
        <v>996</v>
      </c>
      <c r="O4342" t="s">
        <v>12</v>
      </c>
      <c r="P4342" t="s">
        <v>997</v>
      </c>
      <c r="R4342" s="109" t="str">
        <f>IF(OR(P4342="SB",Q4342="SB"),"SB",0)</f>
        <v>SB</v>
      </c>
      <c r="T4342" s="110" t="s">
        <v>998</v>
      </c>
      <c r="V4342" s="113" t="str">
        <f>IF(AND(I4342&gt;=10000,I4342&lt;=19900),"Praha",(IF(AND(I4342&gt;=25001,I4342&lt;=29501),"Středočeský kraj",(IF(AND(I4342&gt;=30100,I4342&lt;=34972),"Středočeský kraj",(IF(AND(I4342&gt;=35002,I4342&lt;=36271),"Karlovarský kraj",(IF(AND(I4342&gt;=37001,I4342&lt;=39201),"Jihočeský kraj",(IF(AND(I4342&gt;=39701,I4342&lt;=39901),"Jihočeský kraj",(IF(AND(I4342&gt;=39301,I4342&lt;=39601),"Kraj Vysočina",(IF(AND(I4342&gt;=58001,I4342&lt;=59501),"Kraj Vysočina",(IF(AND(I4342&gt;=67401,I4342&lt;=67602),"Kraj Vysočina",(IF(AND(I4342&gt;=40001,I4342&lt;=44101),"Ústecký kraj",(IF(AND(I4342&gt;=46001,I4342&lt;=47201),"Liberecký kraj",(IF(AND(I4342&gt;=51202,I4342&lt;=51401),"Liberecký kraj",(IF(AND(I4342&gt;=53002,I4342&lt;=53976),"Pardubický kraj",(IF(AND(I4342&gt;=56002,I4342&lt;=57201),"Pardubický kraj",(IF(AND(I4342&gt;=60200,I4342&lt;=67201),"Jihomoravský kraj",(IF(AND(I4342&gt;=67801,I4342&lt;=68501),"Jihomoravský kraj",(IF(AND(I4342&gt;=69002,I4342&lt;=69801),"Jihomoravský kraj",(IF(AND(I4342&gt;=68601,I4342&lt;=68801),"Zlínský kraj",(IF(AND(I4342&gt;=75501,I4342&lt;=76901),"Zlínský kraj",(IF(AND(I4342&gt;=70030,I4342&lt;=74901),"Moravskoslezský kraj",(IF(AND(I4342&gt;=75000,I4342&lt;=75368),"Olomoucký kraj",(IF(AND(I4342&gt;=77200,I4342&lt;=79862),"Olomoucký kraj",(IF(AND(I4342&gt;=50011,I4342&lt;=50301),"Královéhradecký kraj",(IF(AND(I4342&gt;=54301,I4342&lt;=54303),"Královéhradecký kraj","0")))))))))))))))))))))))))))))))))))))))))))))))</f>
        <v>Moravskoslezský kraj</v>
      </c>
      <c r="AB4342" t="s">
        <v>998</v>
      </c>
      <c r="AD4342" t="s">
        <v>998</v>
      </c>
      <c r="AE4342" t="s">
        <v>998</v>
      </c>
      <c r="AF4342" t="s">
        <v>998</v>
      </c>
      <c r="AG4342" s="107">
        <v>300</v>
      </c>
      <c r="AH4342" s="107">
        <v>0</v>
      </c>
      <c r="AI4342" s="107">
        <v>0</v>
      </c>
      <c r="AJ4342" t="s">
        <v>999</v>
      </c>
      <c r="AK4342" s="106">
        <v>44923</v>
      </c>
    </row>
    <row r="4343" spans="1:37" x14ac:dyDescent="0.45">
      <c r="A4343" t="s">
        <v>1087</v>
      </c>
      <c r="B4343" t="s">
        <v>1134</v>
      </c>
      <c r="C4343" t="s">
        <v>990</v>
      </c>
      <c r="D4343" t="s">
        <v>1135</v>
      </c>
      <c r="E4343" t="s">
        <v>992</v>
      </c>
      <c r="F4343" t="s">
        <v>1136</v>
      </c>
      <c r="G4343">
        <v>40</v>
      </c>
      <c r="H4343" t="s">
        <v>1137</v>
      </c>
      <c r="I4343">
        <v>70030</v>
      </c>
      <c r="K4343" t="s">
        <v>1138</v>
      </c>
      <c r="L4343" s="106">
        <v>39613</v>
      </c>
      <c r="M4343">
        <v>14709348</v>
      </c>
      <c r="N4343" t="s">
        <v>996</v>
      </c>
      <c r="O4343" t="s">
        <v>12</v>
      </c>
      <c r="P4343" t="s">
        <v>997</v>
      </c>
      <c r="R4343" s="109" t="str">
        <f>IF(OR(P4343="SB",Q4343="SB"),"SB",0)</f>
        <v>SB</v>
      </c>
      <c r="V4343" s="113" t="str">
        <f>IF(AND(I4343&gt;=10000,I4343&lt;=19900),"Praha",(IF(AND(I4343&gt;=25001,I4343&lt;=29501),"Středočeský kraj",(IF(AND(I4343&gt;=30100,I4343&lt;=34972),"Středočeský kraj",(IF(AND(I4343&gt;=35002,I4343&lt;=36271),"Karlovarský kraj",(IF(AND(I4343&gt;=37001,I4343&lt;=39201),"Jihočeský kraj",(IF(AND(I4343&gt;=39701,I4343&lt;=39901),"Jihočeský kraj",(IF(AND(I4343&gt;=39301,I4343&lt;=39601),"Kraj Vysočina",(IF(AND(I4343&gt;=58001,I4343&lt;=59501),"Kraj Vysočina",(IF(AND(I4343&gt;=67401,I4343&lt;=67602),"Kraj Vysočina",(IF(AND(I4343&gt;=40001,I4343&lt;=44101),"Ústecký kraj",(IF(AND(I4343&gt;=46001,I4343&lt;=47201),"Liberecký kraj",(IF(AND(I4343&gt;=51202,I4343&lt;=51401),"Liberecký kraj",(IF(AND(I4343&gt;=53002,I4343&lt;=53976),"Pardubický kraj",(IF(AND(I4343&gt;=56002,I4343&lt;=57201),"Pardubický kraj",(IF(AND(I4343&gt;=60200,I4343&lt;=67201),"Jihomoravský kraj",(IF(AND(I4343&gt;=67801,I4343&lt;=68501),"Jihomoravský kraj",(IF(AND(I4343&gt;=69002,I4343&lt;=69801),"Jihomoravský kraj",(IF(AND(I4343&gt;=68601,I4343&lt;=68801),"Zlínský kraj",(IF(AND(I4343&gt;=75501,I4343&lt;=76901),"Zlínský kraj",(IF(AND(I4343&gt;=70030,I4343&lt;=74901),"Moravskoslezský kraj",(IF(AND(I4343&gt;=75000,I4343&lt;=75368),"Olomoucký kraj",(IF(AND(I4343&gt;=77200,I4343&lt;=79862),"Olomoucký kraj",(IF(AND(I4343&gt;=50011,I4343&lt;=50301),"Královéhradecký kraj",(IF(AND(I4343&gt;=54301,I4343&lt;=54303),"Královéhradecký kraj","0")))))))))))))))))))))))))))))))))))))))))))))))</f>
        <v>Moravskoslezský kraj</v>
      </c>
      <c r="AD4343" t="s">
        <v>998</v>
      </c>
      <c r="AE4343" t="s">
        <v>998</v>
      </c>
      <c r="AF4343" t="s">
        <v>998</v>
      </c>
      <c r="AG4343" s="107">
        <v>300</v>
      </c>
      <c r="AH4343" s="107">
        <v>0</v>
      </c>
      <c r="AI4343" s="107">
        <v>0</v>
      </c>
      <c r="AJ4343" t="s">
        <v>999</v>
      </c>
      <c r="AK4343" s="106">
        <v>44923</v>
      </c>
    </row>
    <row r="4344" spans="1:37" x14ac:dyDescent="0.45">
      <c r="A4344" t="s">
        <v>1102</v>
      </c>
      <c r="B4344" t="s">
        <v>1194</v>
      </c>
      <c r="C4344" t="s">
        <v>1002</v>
      </c>
      <c r="D4344" t="s">
        <v>1195</v>
      </c>
      <c r="E4344" t="s">
        <v>992</v>
      </c>
      <c r="F4344" t="s">
        <v>1136</v>
      </c>
      <c r="G4344">
        <v>40</v>
      </c>
      <c r="H4344" t="s">
        <v>1137</v>
      </c>
      <c r="I4344">
        <v>70030</v>
      </c>
      <c r="K4344" t="s">
        <v>1196</v>
      </c>
      <c r="L4344" s="106">
        <v>38593</v>
      </c>
      <c r="M4344">
        <v>14709449</v>
      </c>
      <c r="N4344" t="s">
        <v>996</v>
      </c>
      <c r="O4344" t="s">
        <v>12</v>
      </c>
      <c r="P4344" t="s">
        <v>997</v>
      </c>
      <c r="R4344" s="109" t="str">
        <f>IF(OR(P4344="SB",Q4344="SB"),"SB",0)</f>
        <v>SB</v>
      </c>
      <c r="V4344" s="113" t="str">
        <f>IF(AND(I4344&gt;=10000,I4344&lt;=19900),"Praha",(IF(AND(I4344&gt;=25001,I4344&lt;=29501),"Středočeský kraj",(IF(AND(I4344&gt;=30100,I4344&lt;=34972),"Středočeský kraj",(IF(AND(I4344&gt;=35002,I4344&lt;=36271),"Karlovarský kraj",(IF(AND(I4344&gt;=37001,I4344&lt;=39201),"Jihočeský kraj",(IF(AND(I4344&gt;=39701,I4344&lt;=39901),"Jihočeský kraj",(IF(AND(I4344&gt;=39301,I4344&lt;=39601),"Kraj Vysočina",(IF(AND(I4344&gt;=58001,I4344&lt;=59501),"Kraj Vysočina",(IF(AND(I4344&gt;=67401,I4344&lt;=67602),"Kraj Vysočina",(IF(AND(I4344&gt;=40001,I4344&lt;=44101),"Ústecký kraj",(IF(AND(I4344&gt;=46001,I4344&lt;=47201),"Liberecký kraj",(IF(AND(I4344&gt;=51202,I4344&lt;=51401),"Liberecký kraj",(IF(AND(I4344&gt;=53002,I4344&lt;=53976),"Pardubický kraj",(IF(AND(I4344&gt;=56002,I4344&lt;=57201),"Pardubický kraj",(IF(AND(I4344&gt;=60200,I4344&lt;=67201),"Jihomoravský kraj",(IF(AND(I4344&gt;=67801,I4344&lt;=68501),"Jihomoravský kraj",(IF(AND(I4344&gt;=69002,I4344&lt;=69801),"Jihomoravský kraj",(IF(AND(I4344&gt;=68601,I4344&lt;=68801),"Zlínský kraj",(IF(AND(I4344&gt;=75501,I4344&lt;=76901),"Zlínský kraj",(IF(AND(I4344&gt;=70030,I4344&lt;=74901),"Moravskoslezský kraj",(IF(AND(I4344&gt;=75000,I4344&lt;=75368),"Olomoucký kraj",(IF(AND(I4344&gt;=77200,I4344&lt;=79862),"Olomoucký kraj",(IF(AND(I4344&gt;=50011,I4344&lt;=50301),"Královéhradecký kraj",(IF(AND(I4344&gt;=54301,I4344&lt;=54303),"Královéhradecký kraj","0")))))))))))))))))))))))))))))))))))))))))))))))</f>
        <v>Moravskoslezský kraj</v>
      </c>
      <c r="AD4344" t="s">
        <v>998</v>
      </c>
      <c r="AE4344" t="s">
        <v>998</v>
      </c>
      <c r="AF4344" t="s">
        <v>998</v>
      </c>
      <c r="AG4344" s="107">
        <v>300</v>
      </c>
      <c r="AH4344" s="107">
        <v>0</v>
      </c>
      <c r="AI4344" s="107">
        <v>0</v>
      </c>
      <c r="AJ4344" t="s">
        <v>999</v>
      </c>
      <c r="AK4344" s="106">
        <v>44924</v>
      </c>
    </row>
    <row r="4345" spans="1:37" x14ac:dyDescent="0.45">
      <c r="A4345" t="s">
        <v>1112</v>
      </c>
      <c r="B4345" t="s">
        <v>3273</v>
      </c>
      <c r="C4345" t="s">
        <v>990</v>
      </c>
      <c r="D4345" t="s">
        <v>3274</v>
      </c>
      <c r="E4345" t="s">
        <v>992</v>
      </c>
      <c r="F4345" t="s">
        <v>3275</v>
      </c>
      <c r="G4345">
        <v>26</v>
      </c>
      <c r="H4345" t="s">
        <v>1137</v>
      </c>
      <c r="I4345">
        <v>70030</v>
      </c>
      <c r="J4345">
        <v>60311209</v>
      </c>
      <c r="K4345" t="s">
        <v>3276</v>
      </c>
      <c r="L4345" s="106">
        <v>39070</v>
      </c>
      <c r="M4345">
        <v>14694392</v>
      </c>
      <c r="N4345" t="s">
        <v>996</v>
      </c>
      <c r="O4345" t="s">
        <v>12</v>
      </c>
      <c r="P4345" t="s">
        <v>997</v>
      </c>
      <c r="R4345" s="109" t="str">
        <f>IF(OR(P4345="SB",Q4345="SB"),"SB",0)</f>
        <v>SB</v>
      </c>
      <c r="V4345" s="113" t="str">
        <f>IF(AND(I4345&gt;=10000,I4345&lt;=19900),"Praha",(IF(AND(I4345&gt;=25001,I4345&lt;=29501),"Středočeský kraj",(IF(AND(I4345&gt;=30100,I4345&lt;=34972),"Středočeský kraj",(IF(AND(I4345&gt;=35002,I4345&lt;=36271),"Karlovarský kraj",(IF(AND(I4345&gt;=37001,I4345&lt;=39201),"Jihočeský kraj",(IF(AND(I4345&gt;=39701,I4345&lt;=39901),"Jihočeský kraj",(IF(AND(I4345&gt;=39301,I4345&lt;=39601),"Kraj Vysočina",(IF(AND(I4345&gt;=58001,I4345&lt;=59501),"Kraj Vysočina",(IF(AND(I4345&gt;=67401,I4345&lt;=67602),"Kraj Vysočina",(IF(AND(I4345&gt;=40001,I4345&lt;=44101),"Ústecký kraj",(IF(AND(I4345&gt;=46001,I4345&lt;=47201),"Liberecký kraj",(IF(AND(I4345&gt;=51202,I4345&lt;=51401),"Liberecký kraj",(IF(AND(I4345&gt;=53002,I4345&lt;=53976),"Pardubický kraj",(IF(AND(I4345&gt;=56002,I4345&lt;=57201),"Pardubický kraj",(IF(AND(I4345&gt;=60200,I4345&lt;=67201),"Jihomoravský kraj",(IF(AND(I4345&gt;=67801,I4345&lt;=68501),"Jihomoravský kraj",(IF(AND(I4345&gt;=69002,I4345&lt;=69801),"Jihomoravský kraj",(IF(AND(I4345&gt;=68601,I4345&lt;=68801),"Zlínský kraj",(IF(AND(I4345&gt;=75501,I4345&lt;=76901),"Zlínský kraj",(IF(AND(I4345&gt;=70030,I4345&lt;=74901),"Moravskoslezský kraj",(IF(AND(I4345&gt;=75000,I4345&lt;=75368),"Olomoucký kraj",(IF(AND(I4345&gt;=77200,I4345&lt;=79862),"Olomoucký kraj",(IF(AND(I4345&gt;=50011,I4345&lt;=50301),"Královéhradecký kraj",(IF(AND(I4345&gt;=54301,I4345&lt;=54303),"Královéhradecký kraj","0")))))))))))))))))))))))))))))))))))))))))))))))</f>
        <v>Moravskoslezský kraj</v>
      </c>
      <c r="AD4345" t="s">
        <v>998</v>
      </c>
      <c r="AE4345" t="s">
        <v>998</v>
      </c>
      <c r="AF4345" t="s">
        <v>998</v>
      </c>
      <c r="AG4345" s="107">
        <v>300</v>
      </c>
      <c r="AH4345" s="107">
        <v>0</v>
      </c>
      <c r="AI4345" s="107">
        <v>0</v>
      </c>
      <c r="AJ4345" t="s">
        <v>999</v>
      </c>
      <c r="AK4345" s="106">
        <v>44923</v>
      </c>
    </row>
    <row r="4346" spans="1:37" x14ac:dyDescent="0.45">
      <c r="A4346" t="s">
        <v>1013</v>
      </c>
      <c r="B4346" t="s">
        <v>4333</v>
      </c>
      <c r="C4346" t="s">
        <v>1002</v>
      </c>
      <c r="D4346" t="s">
        <v>4334</v>
      </c>
      <c r="E4346" t="s">
        <v>992</v>
      </c>
      <c r="F4346" t="s">
        <v>4335</v>
      </c>
      <c r="G4346">
        <v>111</v>
      </c>
      <c r="H4346" t="s">
        <v>1137</v>
      </c>
      <c r="I4346">
        <v>70030</v>
      </c>
      <c r="J4346">
        <v>732746345</v>
      </c>
      <c r="K4346" t="s">
        <v>4336</v>
      </c>
      <c r="L4346" s="106">
        <v>39170</v>
      </c>
      <c r="M4346">
        <v>14712075</v>
      </c>
      <c r="N4346" t="s">
        <v>996</v>
      </c>
      <c r="O4346" t="s">
        <v>12</v>
      </c>
      <c r="P4346" t="s">
        <v>997</v>
      </c>
      <c r="R4346" s="109" t="str">
        <f>IF(OR(P4346="SB",Q4346="SB"),"SB",0)</f>
        <v>SB</v>
      </c>
      <c r="V4346" s="113" t="str">
        <f>IF(AND(I4346&gt;=10000,I4346&lt;=19900),"Praha",(IF(AND(I4346&gt;=25001,I4346&lt;=29501),"Středočeský kraj",(IF(AND(I4346&gt;=30100,I4346&lt;=34972),"Středočeský kraj",(IF(AND(I4346&gt;=35002,I4346&lt;=36271),"Karlovarský kraj",(IF(AND(I4346&gt;=37001,I4346&lt;=39201),"Jihočeský kraj",(IF(AND(I4346&gt;=39701,I4346&lt;=39901),"Jihočeský kraj",(IF(AND(I4346&gt;=39301,I4346&lt;=39601),"Kraj Vysočina",(IF(AND(I4346&gt;=58001,I4346&lt;=59501),"Kraj Vysočina",(IF(AND(I4346&gt;=67401,I4346&lt;=67602),"Kraj Vysočina",(IF(AND(I4346&gt;=40001,I4346&lt;=44101),"Ústecký kraj",(IF(AND(I4346&gt;=46001,I4346&lt;=47201),"Liberecký kraj",(IF(AND(I4346&gt;=51202,I4346&lt;=51401),"Liberecký kraj",(IF(AND(I4346&gt;=53002,I4346&lt;=53976),"Pardubický kraj",(IF(AND(I4346&gt;=56002,I4346&lt;=57201),"Pardubický kraj",(IF(AND(I4346&gt;=60200,I4346&lt;=67201),"Jihomoravský kraj",(IF(AND(I4346&gt;=67801,I4346&lt;=68501),"Jihomoravský kraj",(IF(AND(I4346&gt;=69002,I4346&lt;=69801),"Jihomoravský kraj",(IF(AND(I4346&gt;=68601,I4346&lt;=68801),"Zlínský kraj",(IF(AND(I4346&gt;=75501,I4346&lt;=76901),"Zlínský kraj",(IF(AND(I4346&gt;=70030,I4346&lt;=74901),"Moravskoslezský kraj",(IF(AND(I4346&gt;=75000,I4346&lt;=75368),"Olomoucký kraj",(IF(AND(I4346&gt;=77200,I4346&lt;=79862),"Olomoucký kraj",(IF(AND(I4346&gt;=50011,I4346&lt;=50301),"Královéhradecký kraj",(IF(AND(I4346&gt;=54301,I4346&lt;=54303),"Královéhradecký kraj","0")))))))))))))))))))))))))))))))))))))))))))))))</f>
        <v>Moravskoslezský kraj</v>
      </c>
      <c r="AD4346" t="s">
        <v>998</v>
      </c>
      <c r="AE4346" t="s">
        <v>998</v>
      </c>
      <c r="AF4346" t="s">
        <v>998</v>
      </c>
      <c r="AG4346" s="107">
        <v>300</v>
      </c>
      <c r="AH4346" s="107">
        <v>0</v>
      </c>
      <c r="AI4346" s="107">
        <v>0</v>
      </c>
      <c r="AJ4346" t="s">
        <v>999</v>
      </c>
      <c r="AK4346" s="106">
        <v>44923</v>
      </c>
    </row>
    <row r="4347" spans="1:37" x14ac:dyDescent="0.45">
      <c r="A4347" t="s">
        <v>1055</v>
      </c>
      <c r="B4347" t="s">
        <v>4494</v>
      </c>
      <c r="C4347" t="s">
        <v>1002</v>
      </c>
      <c r="D4347" t="s">
        <v>4495</v>
      </c>
      <c r="E4347" t="s">
        <v>992</v>
      </c>
      <c r="F4347" t="s">
        <v>1136</v>
      </c>
      <c r="G4347">
        <v>1255</v>
      </c>
      <c r="H4347" t="s">
        <v>1137</v>
      </c>
      <c r="I4347">
        <v>70030</v>
      </c>
      <c r="K4347" t="s">
        <v>4496</v>
      </c>
      <c r="L4347" s="106">
        <v>38930</v>
      </c>
      <c r="M4347">
        <v>14666811</v>
      </c>
      <c r="N4347" t="s">
        <v>996</v>
      </c>
      <c r="O4347" t="s">
        <v>12</v>
      </c>
      <c r="P4347" t="s">
        <v>997</v>
      </c>
      <c r="R4347" s="109" t="str">
        <f>IF(OR(P4347="SB",Q4347="SB"),"SB",0)</f>
        <v>SB</v>
      </c>
      <c r="V4347" s="113" t="str">
        <f>IF(AND(I4347&gt;=10000,I4347&lt;=19900),"Praha",(IF(AND(I4347&gt;=25001,I4347&lt;=29501),"Středočeský kraj",(IF(AND(I4347&gt;=30100,I4347&lt;=34972),"Středočeský kraj",(IF(AND(I4347&gt;=35002,I4347&lt;=36271),"Karlovarský kraj",(IF(AND(I4347&gt;=37001,I4347&lt;=39201),"Jihočeský kraj",(IF(AND(I4347&gt;=39701,I4347&lt;=39901),"Jihočeský kraj",(IF(AND(I4347&gt;=39301,I4347&lt;=39601),"Kraj Vysočina",(IF(AND(I4347&gt;=58001,I4347&lt;=59501),"Kraj Vysočina",(IF(AND(I4347&gt;=67401,I4347&lt;=67602),"Kraj Vysočina",(IF(AND(I4347&gt;=40001,I4347&lt;=44101),"Ústecký kraj",(IF(AND(I4347&gt;=46001,I4347&lt;=47201),"Liberecký kraj",(IF(AND(I4347&gt;=51202,I4347&lt;=51401),"Liberecký kraj",(IF(AND(I4347&gt;=53002,I4347&lt;=53976),"Pardubický kraj",(IF(AND(I4347&gt;=56002,I4347&lt;=57201),"Pardubický kraj",(IF(AND(I4347&gt;=60200,I4347&lt;=67201),"Jihomoravský kraj",(IF(AND(I4347&gt;=67801,I4347&lt;=68501),"Jihomoravský kraj",(IF(AND(I4347&gt;=69002,I4347&lt;=69801),"Jihomoravský kraj",(IF(AND(I4347&gt;=68601,I4347&lt;=68801),"Zlínský kraj",(IF(AND(I4347&gt;=75501,I4347&lt;=76901),"Zlínský kraj",(IF(AND(I4347&gt;=70030,I4347&lt;=74901),"Moravskoslezský kraj",(IF(AND(I4347&gt;=75000,I4347&lt;=75368),"Olomoucký kraj",(IF(AND(I4347&gt;=77200,I4347&lt;=79862),"Olomoucký kraj",(IF(AND(I4347&gt;=50011,I4347&lt;=50301),"Královéhradecký kraj",(IF(AND(I4347&gt;=54301,I4347&lt;=54303),"Královéhradecký kraj","0")))))))))))))))))))))))))))))))))))))))))))))))</f>
        <v>Moravskoslezský kraj</v>
      </c>
      <c r="AD4347" t="s">
        <v>998</v>
      </c>
      <c r="AE4347" t="s">
        <v>998</v>
      </c>
      <c r="AF4347" t="s">
        <v>998</v>
      </c>
      <c r="AG4347" s="107">
        <v>300</v>
      </c>
      <c r="AH4347" s="107">
        <v>0</v>
      </c>
      <c r="AI4347" s="107">
        <v>0</v>
      </c>
      <c r="AJ4347" t="s">
        <v>999</v>
      </c>
      <c r="AK4347" s="106">
        <v>44923</v>
      </c>
    </row>
    <row r="4348" spans="1:37" x14ac:dyDescent="0.45">
      <c r="A4348" t="s">
        <v>1139</v>
      </c>
      <c r="B4348" t="s">
        <v>6049</v>
      </c>
      <c r="C4348" t="s">
        <v>990</v>
      </c>
      <c r="D4348" t="s">
        <v>6050</v>
      </c>
      <c r="E4348" t="s">
        <v>992</v>
      </c>
      <c r="F4348" t="s">
        <v>6051</v>
      </c>
      <c r="G4348">
        <v>452</v>
      </c>
      <c r="H4348" t="s">
        <v>1137</v>
      </c>
      <c r="I4348">
        <v>70030</v>
      </c>
      <c r="J4348">
        <v>725575707</v>
      </c>
      <c r="K4348" t="s">
        <v>6052</v>
      </c>
      <c r="L4348" s="106">
        <v>39649</v>
      </c>
      <c r="M4348">
        <v>14712378</v>
      </c>
      <c r="N4348" t="s">
        <v>996</v>
      </c>
      <c r="O4348" t="s">
        <v>12</v>
      </c>
      <c r="P4348" t="s">
        <v>997</v>
      </c>
      <c r="R4348" s="109" t="str">
        <f>IF(OR(P4348="SB",Q4348="SB"),"SB",0)</f>
        <v>SB</v>
      </c>
      <c r="V4348" s="113" t="str">
        <f>IF(AND(I4348&gt;=10000,I4348&lt;=19900),"Praha",(IF(AND(I4348&gt;=25001,I4348&lt;=29501),"Středočeský kraj",(IF(AND(I4348&gt;=30100,I4348&lt;=34972),"Středočeský kraj",(IF(AND(I4348&gt;=35002,I4348&lt;=36271),"Karlovarský kraj",(IF(AND(I4348&gt;=37001,I4348&lt;=39201),"Jihočeský kraj",(IF(AND(I4348&gt;=39701,I4348&lt;=39901),"Jihočeský kraj",(IF(AND(I4348&gt;=39301,I4348&lt;=39601),"Kraj Vysočina",(IF(AND(I4348&gt;=58001,I4348&lt;=59501),"Kraj Vysočina",(IF(AND(I4348&gt;=67401,I4348&lt;=67602),"Kraj Vysočina",(IF(AND(I4348&gt;=40001,I4348&lt;=44101),"Ústecký kraj",(IF(AND(I4348&gt;=46001,I4348&lt;=47201),"Liberecký kraj",(IF(AND(I4348&gt;=51202,I4348&lt;=51401),"Liberecký kraj",(IF(AND(I4348&gt;=53002,I4348&lt;=53976),"Pardubický kraj",(IF(AND(I4348&gt;=56002,I4348&lt;=57201),"Pardubický kraj",(IF(AND(I4348&gt;=60200,I4348&lt;=67201),"Jihomoravský kraj",(IF(AND(I4348&gt;=67801,I4348&lt;=68501),"Jihomoravský kraj",(IF(AND(I4348&gt;=69002,I4348&lt;=69801),"Jihomoravský kraj",(IF(AND(I4348&gt;=68601,I4348&lt;=68801),"Zlínský kraj",(IF(AND(I4348&gt;=75501,I4348&lt;=76901),"Zlínský kraj",(IF(AND(I4348&gt;=70030,I4348&lt;=74901),"Moravskoslezský kraj",(IF(AND(I4348&gt;=75000,I4348&lt;=75368),"Olomoucký kraj",(IF(AND(I4348&gt;=77200,I4348&lt;=79862),"Olomoucký kraj",(IF(AND(I4348&gt;=50011,I4348&lt;=50301),"Královéhradecký kraj",(IF(AND(I4348&gt;=54301,I4348&lt;=54303),"Královéhradecký kraj","0")))))))))))))))))))))))))))))))))))))))))))))))</f>
        <v>Moravskoslezský kraj</v>
      </c>
      <c r="AD4348" t="s">
        <v>998</v>
      </c>
      <c r="AE4348" t="s">
        <v>998</v>
      </c>
      <c r="AF4348" t="s">
        <v>998</v>
      </c>
      <c r="AG4348" s="107">
        <v>300</v>
      </c>
      <c r="AH4348" s="107">
        <v>0</v>
      </c>
      <c r="AI4348" s="107">
        <v>0</v>
      </c>
      <c r="AJ4348" t="s">
        <v>999</v>
      </c>
      <c r="AK4348" s="106">
        <v>44923</v>
      </c>
    </row>
    <row r="4349" spans="1:37" x14ac:dyDescent="0.45">
      <c r="A4349" t="s">
        <v>1069</v>
      </c>
      <c r="B4349" t="s">
        <v>6648</v>
      </c>
      <c r="C4349" t="s">
        <v>990</v>
      </c>
      <c r="D4349" t="s">
        <v>6649</v>
      </c>
      <c r="E4349" t="s">
        <v>992</v>
      </c>
      <c r="F4349" t="s">
        <v>6650</v>
      </c>
      <c r="G4349">
        <v>416</v>
      </c>
      <c r="H4349" t="s">
        <v>1137</v>
      </c>
      <c r="I4349">
        <v>70030</v>
      </c>
      <c r="J4349">
        <v>737482948</v>
      </c>
      <c r="K4349" t="s">
        <v>6651</v>
      </c>
      <c r="L4349" s="106">
        <v>40979</v>
      </c>
      <c r="M4349">
        <v>14700860</v>
      </c>
      <c r="N4349" t="s">
        <v>996</v>
      </c>
      <c r="O4349" t="s">
        <v>12</v>
      </c>
      <c r="P4349" t="s">
        <v>997</v>
      </c>
      <c r="R4349" s="109" t="str">
        <f>IF(OR(P4349="SB",Q4349="SB"),"SB",0)</f>
        <v>SB</v>
      </c>
      <c r="V4349" s="113" t="str">
        <f>IF(AND(I4349&gt;=10000,I4349&lt;=19900),"Praha",(IF(AND(I4349&gt;=25001,I4349&lt;=29501),"Středočeský kraj",(IF(AND(I4349&gt;=30100,I4349&lt;=34972),"Středočeský kraj",(IF(AND(I4349&gt;=35002,I4349&lt;=36271),"Karlovarský kraj",(IF(AND(I4349&gt;=37001,I4349&lt;=39201),"Jihočeský kraj",(IF(AND(I4349&gt;=39701,I4349&lt;=39901),"Jihočeský kraj",(IF(AND(I4349&gt;=39301,I4349&lt;=39601),"Kraj Vysočina",(IF(AND(I4349&gt;=58001,I4349&lt;=59501),"Kraj Vysočina",(IF(AND(I4349&gt;=67401,I4349&lt;=67602),"Kraj Vysočina",(IF(AND(I4349&gt;=40001,I4349&lt;=44101),"Ústecký kraj",(IF(AND(I4349&gt;=46001,I4349&lt;=47201),"Liberecký kraj",(IF(AND(I4349&gt;=51202,I4349&lt;=51401),"Liberecký kraj",(IF(AND(I4349&gt;=53002,I4349&lt;=53976),"Pardubický kraj",(IF(AND(I4349&gt;=56002,I4349&lt;=57201),"Pardubický kraj",(IF(AND(I4349&gt;=60200,I4349&lt;=67201),"Jihomoravský kraj",(IF(AND(I4349&gt;=67801,I4349&lt;=68501),"Jihomoravský kraj",(IF(AND(I4349&gt;=69002,I4349&lt;=69801),"Jihomoravský kraj",(IF(AND(I4349&gt;=68601,I4349&lt;=68801),"Zlínský kraj",(IF(AND(I4349&gt;=75501,I4349&lt;=76901),"Zlínský kraj",(IF(AND(I4349&gt;=70030,I4349&lt;=74901),"Moravskoslezský kraj",(IF(AND(I4349&gt;=75000,I4349&lt;=75368),"Olomoucký kraj",(IF(AND(I4349&gt;=77200,I4349&lt;=79862),"Olomoucký kraj",(IF(AND(I4349&gt;=50011,I4349&lt;=50301),"Královéhradecký kraj",(IF(AND(I4349&gt;=54301,I4349&lt;=54303),"Královéhradecký kraj","0")))))))))))))))))))))))))))))))))))))))))))))))</f>
        <v>Moravskoslezský kraj</v>
      </c>
      <c r="AD4349" t="s">
        <v>998</v>
      </c>
      <c r="AE4349" t="s">
        <v>998</v>
      </c>
      <c r="AF4349" t="s">
        <v>998</v>
      </c>
      <c r="AG4349" s="107">
        <v>300</v>
      </c>
      <c r="AH4349" s="107">
        <v>0</v>
      </c>
      <c r="AI4349" s="107">
        <v>0</v>
      </c>
      <c r="AJ4349" t="s">
        <v>999</v>
      </c>
      <c r="AK4349" s="106">
        <v>44923</v>
      </c>
    </row>
    <row r="4350" spans="1:37" x14ac:dyDescent="0.45">
      <c r="A4350" t="s">
        <v>1694</v>
      </c>
      <c r="B4350" t="s">
        <v>6819</v>
      </c>
      <c r="C4350" t="s">
        <v>1002</v>
      </c>
      <c r="D4350" t="s">
        <v>6822</v>
      </c>
      <c r="E4350" t="s">
        <v>992</v>
      </c>
      <c r="F4350" t="s">
        <v>4780</v>
      </c>
      <c r="G4350">
        <v>681</v>
      </c>
      <c r="H4350" t="s">
        <v>1137</v>
      </c>
      <c r="I4350">
        <v>70030</v>
      </c>
      <c r="J4350">
        <v>604624322</v>
      </c>
      <c r="K4350" t="s">
        <v>6823</v>
      </c>
      <c r="L4350" s="106">
        <v>39625</v>
      </c>
      <c r="M4350">
        <v>14696921</v>
      </c>
      <c r="N4350" t="s">
        <v>996</v>
      </c>
      <c r="O4350" t="s">
        <v>12</v>
      </c>
      <c r="P4350" t="s">
        <v>997</v>
      </c>
      <c r="R4350" s="109" t="str">
        <f>IF(OR(P4350="SB",Q4350="SB"),"SB",0)</f>
        <v>SB</v>
      </c>
      <c r="V4350" s="113" t="str">
        <f>IF(AND(I4350&gt;=10000,I4350&lt;=19900),"Praha",(IF(AND(I4350&gt;=25001,I4350&lt;=29501),"Středočeský kraj",(IF(AND(I4350&gt;=30100,I4350&lt;=34972),"Středočeský kraj",(IF(AND(I4350&gt;=35002,I4350&lt;=36271),"Karlovarský kraj",(IF(AND(I4350&gt;=37001,I4350&lt;=39201),"Jihočeský kraj",(IF(AND(I4350&gt;=39701,I4350&lt;=39901),"Jihočeský kraj",(IF(AND(I4350&gt;=39301,I4350&lt;=39601),"Kraj Vysočina",(IF(AND(I4350&gt;=58001,I4350&lt;=59501),"Kraj Vysočina",(IF(AND(I4350&gt;=67401,I4350&lt;=67602),"Kraj Vysočina",(IF(AND(I4350&gt;=40001,I4350&lt;=44101),"Ústecký kraj",(IF(AND(I4350&gt;=46001,I4350&lt;=47201),"Liberecký kraj",(IF(AND(I4350&gt;=51202,I4350&lt;=51401),"Liberecký kraj",(IF(AND(I4350&gt;=53002,I4350&lt;=53976),"Pardubický kraj",(IF(AND(I4350&gt;=56002,I4350&lt;=57201),"Pardubický kraj",(IF(AND(I4350&gt;=60200,I4350&lt;=67201),"Jihomoravský kraj",(IF(AND(I4350&gt;=67801,I4350&lt;=68501),"Jihomoravský kraj",(IF(AND(I4350&gt;=69002,I4350&lt;=69801),"Jihomoravský kraj",(IF(AND(I4350&gt;=68601,I4350&lt;=68801),"Zlínský kraj",(IF(AND(I4350&gt;=75501,I4350&lt;=76901),"Zlínský kraj",(IF(AND(I4350&gt;=70030,I4350&lt;=74901),"Moravskoslezský kraj",(IF(AND(I4350&gt;=75000,I4350&lt;=75368),"Olomoucký kraj",(IF(AND(I4350&gt;=77200,I4350&lt;=79862),"Olomoucký kraj",(IF(AND(I4350&gt;=50011,I4350&lt;=50301),"Královéhradecký kraj",(IF(AND(I4350&gt;=54301,I4350&lt;=54303),"Královéhradecký kraj","0")))))))))))))))))))))))))))))))))))))))))))))))</f>
        <v>Moravskoslezský kraj</v>
      </c>
      <c r="AD4350" t="s">
        <v>998</v>
      </c>
      <c r="AE4350" t="s">
        <v>998</v>
      </c>
      <c r="AF4350" t="s">
        <v>998</v>
      </c>
      <c r="AG4350" s="107">
        <v>300</v>
      </c>
      <c r="AH4350" s="107">
        <v>0</v>
      </c>
      <c r="AI4350" s="107">
        <v>0</v>
      </c>
      <c r="AJ4350" t="s">
        <v>999</v>
      </c>
      <c r="AK4350" s="106">
        <v>44923</v>
      </c>
    </row>
    <row r="4351" spans="1:37" x14ac:dyDescent="0.45">
      <c r="A4351" t="s">
        <v>1112</v>
      </c>
      <c r="B4351" t="s">
        <v>8821</v>
      </c>
      <c r="C4351" t="s">
        <v>990</v>
      </c>
      <c r="D4351" t="s">
        <v>8822</v>
      </c>
      <c r="E4351" t="s">
        <v>992</v>
      </c>
      <c r="F4351" t="s">
        <v>7390</v>
      </c>
      <c r="G4351">
        <v>288</v>
      </c>
      <c r="H4351" t="s">
        <v>1137</v>
      </c>
      <c r="I4351">
        <v>70030</v>
      </c>
      <c r="J4351">
        <v>603484628</v>
      </c>
      <c r="K4351" t="s">
        <v>8823</v>
      </c>
      <c r="L4351" s="106">
        <v>39135</v>
      </c>
      <c r="M4351">
        <v>14692271</v>
      </c>
      <c r="N4351" t="s">
        <v>996</v>
      </c>
      <c r="O4351" t="s">
        <v>12</v>
      </c>
      <c r="P4351" t="s">
        <v>997</v>
      </c>
      <c r="R4351" s="109" t="str">
        <f>IF(OR(P4351="SB",Q4351="SB"),"SB",0)</f>
        <v>SB</v>
      </c>
      <c r="V4351" s="113" t="str">
        <f>IF(AND(I4351&gt;=10000,I4351&lt;=19900),"Praha",(IF(AND(I4351&gt;=25001,I4351&lt;=29501),"Středočeský kraj",(IF(AND(I4351&gt;=30100,I4351&lt;=34972),"Středočeský kraj",(IF(AND(I4351&gt;=35002,I4351&lt;=36271),"Karlovarský kraj",(IF(AND(I4351&gt;=37001,I4351&lt;=39201),"Jihočeský kraj",(IF(AND(I4351&gt;=39701,I4351&lt;=39901),"Jihočeský kraj",(IF(AND(I4351&gt;=39301,I4351&lt;=39601),"Kraj Vysočina",(IF(AND(I4351&gt;=58001,I4351&lt;=59501),"Kraj Vysočina",(IF(AND(I4351&gt;=67401,I4351&lt;=67602),"Kraj Vysočina",(IF(AND(I4351&gt;=40001,I4351&lt;=44101),"Ústecký kraj",(IF(AND(I4351&gt;=46001,I4351&lt;=47201),"Liberecký kraj",(IF(AND(I4351&gt;=51202,I4351&lt;=51401),"Liberecký kraj",(IF(AND(I4351&gt;=53002,I4351&lt;=53976),"Pardubický kraj",(IF(AND(I4351&gt;=56002,I4351&lt;=57201),"Pardubický kraj",(IF(AND(I4351&gt;=60200,I4351&lt;=67201),"Jihomoravský kraj",(IF(AND(I4351&gt;=67801,I4351&lt;=68501),"Jihomoravský kraj",(IF(AND(I4351&gt;=69002,I4351&lt;=69801),"Jihomoravský kraj",(IF(AND(I4351&gt;=68601,I4351&lt;=68801),"Zlínský kraj",(IF(AND(I4351&gt;=75501,I4351&lt;=76901),"Zlínský kraj",(IF(AND(I4351&gt;=70030,I4351&lt;=74901),"Moravskoslezský kraj",(IF(AND(I4351&gt;=75000,I4351&lt;=75368),"Olomoucký kraj",(IF(AND(I4351&gt;=77200,I4351&lt;=79862),"Olomoucký kraj",(IF(AND(I4351&gt;=50011,I4351&lt;=50301),"Královéhradecký kraj",(IF(AND(I4351&gt;=54301,I4351&lt;=54303),"Královéhradecký kraj","0")))))))))))))))))))))))))))))))))))))))))))))))</f>
        <v>Moravskoslezský kraj</v>
      </c>
      <c r="AD4351" t="s">
        <v>998</v>
      </c>
      <c r="AE4351" t="s">
        <v>998</v>
      </c>
      <c r="AF4351" t="s">
        <v>998</v>
      </c>
      <c r="AG4351" s="107">
        <v>300</v>
      </c>
      <c r="AH4351" s="107">
        <v>0</v>
      </c>
      <c r="AI4351" s="107">
        <v>0</v>
      </c>
      <c r="AJ4351" t="s">
        <v>999</v>
      </c>
      <c r="AK4351" s="106">
        <v>44923</v>
      </c>
    </row>
    <row r="4352" spans="1:37" x14ac:dyDescent="0.45">
      <c r="A4352" t="s">
        <v>1112</v>
      </c>
      <c r="B4352" t="s">
        <v>10160</v>
      </c>
      <c r="C4352" t="s">
        <v>990</v>
      </c>
      <c r="D4352" t="s">
        <v>10161</v>
      </c>
      <c r="E4352" t="s">
        <v>992</v>
      </c>
      <c r="F4352" t="s">
        <v>8662</v>
      </c>
      <c r="G4352">
        <v>2973</v>
      </c>
      <c r="H4352" t="s">
        <v>1137</v>
      </c>
      <c r="I4352">
        <v>70030</v>
      </c>
      <c r="J4352">
        <v>777790880</v>
      </c>
      <c r="K4352" t="s">
        <v>10162</v>
      </c>
      <c r="L4352" s="106">
        <v>39878</v>
      </c>
      <c r="M4352">
        <v>14701466</v>
      </c>
      <c r="N4352" t="s">
        <v>996</v>
      </c>
      <c r="O4352" t="s">
        <v>12</v>
      </c>
      <c r="P4352" t="s">
        <v>997</v>
      </c>
      <c r="R4352" s="109" t="str">
        <f>IF(OR(P4352="SB",Q4352="SB"),"SB",0)</f>
        <v>SB</v>
      </c>
      <c r="V4352" s="113" t="str">
        <f>IF(AND(I4352&gt;=10000,I4352&lt;=19900),"Praha",(IF(AND(I4352&gt;=25001,I4352&lt;=29501),"Středočeský kraj",(IF(AND(I4352&gt;=30100,I4352&lt;=34972),"Středočeský kraj",(IF(AND(I4352&gt;=35002,I4352&lt;=36271),"Karlovarský kraj",(IF(AND(I4352&gt;=37001,I4352&lt;=39201),"Jihočeský kraj",(IF(AND(I4352&gt;=39701,I4352&lt;=39901),"Jihočeský kraj",(IF(AND(I4352&gt;=39301,I4352&lt;=39601),"Kraj Vysočina",(IF(AND(I4352&gt;=58001,I4352&lt;=59501),"Kraj Vysočina",(IF(AND(I4352&gt;=67401,I4352&lt;=67602),"Kraj Vysočina",(IF(AND(I4352&gt;=40001,I4352&lt;=44101),"Ústecký kraj",(IF(AND(I4352&gt;=46001,I4352&lt;=47201),"Liberecký kraj",(IF(AND(I4352&gt;=51202,I4352&lt;=51401),"Liberecký kraj",(IF(AND(I4352&gt;=53002,I4352&lt;=53976),"Pardubický kraj",(IF(AND(I4352&gt;=56002,I4352&lt;=57201),"Pardubický kraj",(IF(AND(I4352&gt;=60200,I4352&lt;=67201),"Jihomoravský kraj",(IF(AND(I4352&gt;=67801,I4352&lt;=68501),"Jihomoravský kraj",(IF(AND(I4352&gt;=69002,I4352&lt;=69801),"Jihomoravský kraj",(IF(AND(I4352&gt;=68601,I4352&lt;=68801),"Zlínský kraj",(IF(AND(I4352&gt;=75501,I4352&lt;=76901),"Zlínský kraj",(IF(AND(I4352&gt;=70030,I4352&lt;=74901),"Moravskoslezský kraj",(IF(AND(I4352&gt;=75000,I4352&lt;=75368),"Olomoucký kraj",(IF(AND(I4352&gt;=77200,I4352&lt;=79862),"Olomoucký kraj",(IF(AND(I4352&gt;=50011,I4352&lt;=50301),"Královéhradecký kraj",(IF(AND(I4352&gt;=54301,I4352&lt;=54303),"Královéhradecký kraj","0")))))))))))))))))))))))))))))))))))))))))))))))</f>
        <v>Moravskoslezský kraj</v>
      </c>
      <c r="AD4352" t="s">
        <v>998</v>
      </c>
      <c r="AE4352" t="s">
        <v>998</v>
      </c>
      <c r="AF4352" t="s">
        <v>998</v>
      </c>
      <c r="AG4352" s="107">
        <v>300</v>
      </c>
      <c r="AH4352" s="107">
        <v>0</v>
      </c>
      <c r="AI4352" s="107">
        <v>0</v>
      </c>
      <c r="AJ4352" t="s">
        <v>999</v>
      </c>
      <c r="AK4352" s="106">
        <v>44923</v>
      </c>
    </row>
    <row r="4353" spans="1:37" x14ac:dyDescent="0.45">
      <c r="A4353" t="s">
        <v>1225</v>
      </c>
      <c r="B4353" t="s">
        <v>13876</v>
      </c>
      <c r="C4353" t="s">
        <v>1002</v>
      </c>
      <c r="D4353" t="s">
        <v>13877</v>
      </c>
      <c r="E4353" t="s">
        <v>992</v>
      </c>
      <c r="F4353" t="s">
        <v>7654</v>
      </c>
      <c r="G4353">
        <v>906</v>
      </c>
      <c r="H4353" t="s">
        <v>1137</v>
      </c>
      <c r="I4353">
        <v>70030</v>
      </c>
      <c r="J4353">
        <v>736779134</v>
      </c>
      <c r="K4353" t="s">
        <v>13878</v>
      </c>
      <c r="L4353" s="106">
        <v>39630</v>
      </c>
      <c r="M4353">
        <v>14700355</v>
      </c>
      <c r="N4353" t="s">
        <v>996</v>
      </c>
      <c r="O4353" t="s">
        <v>12</v>
      </c>
      <c r="P4353" t="s">
        <v>997</v>
      </c>
      <c r="R4353" s="109" t="str">
        <f>IF(OR(P4353="SB",Q4353="SB"),"SB",0)</f>
        <v>SB</v>
      </c>
      <c r="V4353" s="113" t="str">
        <f>IF(AND(I4353&gt;=10000,I4353&lt;=19900),"Praha",(IF(AND(I4353&gt;=25001,I4353&lt;=29501),"Středočeský kraj",(IF(AND(I4353&gt;=30100,I4353&lt;=34972),"Středočeský kraj",(IF(AND(I4353&gt;=35002,I4353&lt;=36271),"Karlovarský kraj",(IF(AND(I4353&gt;=37001,I4353&lt;=39201),"Jihočeský kraj",(IF(AND(I4353&gt;=39701,I4353&lt;=39901),"Jihočeský kraj",(IF(AND(I4353&gt;=39301,I4353&lt;=39601),"Kraj Vysočina",(IF(AND(I4353&gt;=58001,I4353&lt;=59501),"Kraj Vysočina",(IF(AND(I4353&gt;=67401,I4353&lt;=67602),"Kraj Vysočina",(IF(AND(I4353&gt;=40001,I4353&lt;=44101),"Ústecký kraj",(IF(AND(I4353&gt;=46001,I4353&lt;=47201),"Liberecký kraj",(IF(AND(I4353&gt;=51202,I4353&lt;=51401),"Liberecký kraj",(IF(AND(I4353&gt;=53002,I4353&lt;=53976),"Pardubický kraj",(IF(AND(I4353&gt;=56002,I4353&lt;=57201),"Pardubický kraj",(IF(AND(I4353&gt;=60200,I4353&lt;=67201),"Jihomoravský kraj",(IF(AND(I4353&gt;=67801,I4353&lt;=68501),"Jihomoravský kraj",(IF(AND(I4353&gt;=69002,I4353&lt;=69801),"Jihomoravský kraj",(IF(AND(I4353&gt;=68601,I4353&lt;=68801),"Zlínský kraj",(IF(AND(I4353&gt;=75501,I4353&lt;=76901),"Zlínský kraj",(IF(AND(I4353&gt;=70030,I4353&lt;=74901),"Moravskoslezský kraj",(IF(AND(I4353&gt;=75000,I4353&lt;=75368),"Olomoucký kraj",(IF(AND(I4353&gt;=77200,I4353&lt;=79862),"Olomoucký kraj",(IF(AND(I4353&gt;=50011,I4353&lt;=50301),"Královéhradecký kraj",(IF(AND(I4353&gt;=54301,I4353&lt;=54303),"Královéhradecký kraj","0")))))))))))))))))))))))))))))))))))))))))))))))</f>
        <v>Moravskoslezský kraj</v>
      </c>
      <c r="AD4353" t="s">
        <v>998</v>
      </c>
      <c r="AE4353" t="s">
        <v>998</v>
      </c>
      <c r="AF4353" t="s">
        <v>998</v>
      </c>
      <c r="AG4353" s="107">
        <v>300</v>
      </c>
      <c r="AH4353" s="107">
        <v>0</v>
      </c>
      <c r="AI4353" s="107">
        <v>0</v>
      </c>
      <c r="AJ4353" t="s">
        <v>999</v>
      </c>
      <c r="AK4353" s="106">
        <v>44923</v>
      </c>
    </row>
    <row r="4354" spans="1:37" x14ac:dyDescent="0.45">
      <c r="A4354" t="s">
        <v>1403</v>
      </c>
      <c r="B4354" t="s">
        <v>14285</v>
      </c>
      <c r="C4354" t="s">
        <v>990</v>
      </c>
      <c r="D4354" t="s">
        <v>14286</v>
      </c>
      <c r="E4354" t="s">
        <v>992</v>
      </c>
      <c r="F4354" t="s">
        <v>14287</v>
      </c>
      <c r="G4354">
        <v>1320</v>
      </c>
      <c r="H4354" t="s">
        <v>1137</v>
      </c>
      <c r="I4354">
        <v>70030</v>
      </c>
      <c r="J4354">
        <v>734437499</v>
      </c>
      <c r="K4354" t="s">
        <v>14288</v>
      </c>
      <c r="L4354" s="106">
        <v>39785</v>
      </c>
      <c r="M4354">
        <v>14701062</v>
      </c>
      <c r="N4354" t="s">
        <v>996</v>
      </c>
      <c r="O4354" t="s">
        <v>12</v>
      </c>
      <c r="P4354" t="s">
        <v>997</v>
      </c>
      <c r="R4354" s="109" t="str">
        <f>IF(OR(P4354="SB",Q4354="SB"),"SB",0)</f>
        <v>SB</v>
      </c>
      <c r="V4354" s="113" t="str">
        <f>IF(AND(I4354&gt;=10000,I4354&lt;=19900),"Praha",(IF(AND(I4354&gt;=25001,I4354&lt;=29501),"Středočeský kraj",(IF(AND(I4354&gt;=30100,I4354&lt;=34972),"Středočeský kraj",(IF(AND(I4354&gt;=35002,I4354&lt;=36271),"Karlovarský kraj",(IF(AND(I4354&gt;=37001,I4354&lt;=39201),"Jihočeský kraj",(IF(AND(I4354&gt;=39701,I4354&lt;=39901),"Jihočeský kraj",(IF(AND(I4354&gt;=39301,I4354&lt;=39601),"Kraj Vysočina",(IF(AND(I4354&gt;=58001,I4354&lt;=59501),"Kraj Vysočina",(IF(AND(I4354&gt;=67401,I4354&lt;=67602),"Kraj Vysočina",(IF(AND(I4354&gt;=40001,I4354&lt;=44101),"Ústecký kraj",(IF(AND(I4354&gt;=46001,I4354&lt;=47201),"Liberecký kraj",(IF(AND(I4354&gt;=51202,I4354&lt;=51401),"Liberecký kraj",(IF(AND(I4354&gt;=53002,I4354&lt;=53976),"Pardubický kraj",(IF(AND(I4354&gt;=56002,I4354&lt;=57201),"Pardubický kraj",(IF(AND(I4354&gt;=60200,I4354&lt;=67201),"Jihomoravský kraj",(IF(AND(I4354&gt;=67801,I4354&lt;=68501),"Jihomoravský kraj",(IF(AND(I4354&gt;=69002,I4354&lt;=69801),"Jihomoravský kraj",(IF(AND(I4354&gt;=68601,I4354&lt;=68801),"Zlínský kraj",(IF(AND(I4354&gt;=75501,I4354&lt;=76901),"Zlínský kraj",(IF(AND(I4354&gt;=70030,I4354&lt;=74901),"Moravskoslezský kraj",(IF(AND(I4354&gt;=75000,I4354&lt;=75368),"Olomoucký kraj",(IF(AND(I4354&gt;=77200,I4354&lt;=79862),"Olomoucký kraj",(IF(AND(I4354&gt;=50011,I4354&lt;=50301),"Královéhradecký kraj",(IF(AND(I4354&gt;=54301,I4354&lt;=54303),"Královéhradecký kraj","0")))))))))))))))))))))))))))))))))))))))))))))))</f>
        <v>Moravskoslezský kraj</v>
      </c>
      <c r="AD4354" t="s">
        <v>998</v>
      </c>
      <c r="AE4354" t="s">
        <v>998</v>
      </c>
      <c r="AF4354" t="s">
        <v>998</v>
      </c>
      <c r="AG4354" s="107">
        <v>300</v>
      </c>
      <c r="AH4354" s="107">
        <v>0</v>
      </c>
      <c r="AI4354" s="107">
        <v>0</v>
      </c>
      <c r="AJ4354" t="s">
        <v>999</v>
      </c>
      <c r="AK4354" s="106">
        <v>44924</v>
      </c>
    </row>
    <row r="4355" spans="1:37" x14ac:dyDescent="0.45">
      <c r="A4355" t="s">
        <v>1177</v>
      </c>
      <c r="B4355" t="s">
        <v>17332</v>
      </c>
      <c r="C4355" t="s">
        <v>990</v>
      </c>
      <c r="D4355" t="s">
        <v>17333</v>
      </c>
      <c r="E4355" t="s">
        <v>992</v>
      </c>
      <c r="F4355" t="s">
        <v>1895</v>
      </c>
      <c r="G4355">
        <v>1027</v>
      </c>
      <c r="H4355" t="s">
        <v>1137</v>
      </c>
      <c r="I4355">
        <v>70030</v>
      </c>
      <c r="J4355">
        <v>775292077</v>
      </c>
      <c r="K4355" t="s">
        <v>17334</v>
      </c>
      <c r="L4355" s="106">
        <v>40079</v>
      </c>
      <c r="M4355">
        <v>14694190</v>
      </c>
      <c r="N4355" t="s">
        <v>996</v>
      </c>
      <c r="O4355" t="s">
        <v>12</v>
      </c>
      <c r="P4355" t="s">
        <v>997</v>
      </c>
      <c r="R4355" s="109" t="str">
        <f>IF(OR(P4355="SB",Q4355="SB"),"SB",0)</f>
        <v>SB</v>
      </c>
      <c r="V4355" s="113" t="str">
        <f>IF(AND(I4355&gt;=10000,I4355&lt;=19900),"Praha",(IF(AND(I4355&gt;=25001,I4355&lt;=29501),"Středočeský kraj",(IF(AND(I4355&gt;=30100,I4355&lt;=34972),"Středočeský kraj",(IF(AND(I4355&gt;=35002,I4355&lt;=36271),"Karlovarský kraj",(IF(AND(I4355&gt;=37001,I4355&lt;=39201),"Jihočeský kraj",(IF(AND(I4355&gt;=39701,I4355&lt;=39901),"Jihočeský kraj",(IF(AND(I4355&gt;=39301,I4355&lt;=39601),"Kraj Vysočina",(IF(AND(I4355&gt;=58001,I4355&lt;=59501),"Kraj Vysočina",(IF(AND(I4355&gt;=67401,I4355&lt;=67602),"Kraj Vysočina",(IF(AND(I4355&gt;=40001,I4355&lt;=44101),"Ústecký kraj",(IF(AND(I4355&gt;=46001,I4355&lt;=47201),"Liberecký kraj",(IF(AND(I4355&gt;=51202,I4355&lt;=51401),"Liberecký kraj",(IF(AND(I4355&gt;=53002,I4355&lt;=53976),"Pardubický kraj",(IF(AND(I4355&gt;=56002,I4355&lt;=57201),"Pardubický kraj",(IF(AND(I4355&gt;=60200,I4355&lt;=67201),"Jihomoravský kraj",(IF(AND(I4355&gt;=67801,I4355&lt;=68501),"Jihomoravský kraj",(IF(AND(I4355&gt;=69002,I4355&lt;=69801),"Jihomoravský kraj",(IF(AND(I4355&gt;=68601,I4355&lt;=68801),"Zlínský kraj",(IF(AND(I4355&gt;=75501,I4355&lt;=76901),"Zlínský kraj",(IF(AND(I4355&gt;=70030,I4355&lt;=74901),"Moravskoslezský kraj",(IF(AND(I4355&gt;=75000,I4355&lt;=75368),"Olomoucký kraj",(IF(AND(I4355&gt;=77200,I4355&lt;=79862),"Olomoucký kraj",(IF(AND(I4355&gt;=50011,I4355&lt;=50301),"Královéhradecký kraj",(IF(AND(I4355&gt;=54301,I4355&lt;=54303),"Královéhradecký kraj","0")))))))))))))))))))))))))))))))))))))))))))))))</f>
        <v>Moravskoslezský kraj</v>
      </c>
      <c r="AD4355" t="s">
        <v>998</v>
      </c>
      <c r="AE4355" t="s">
        <v>998</v>
      </c>
      <c r="AF4355" t="s">
        <v>998</v>
      </c>
      <c r="AG4355" s="107">
        <v>300</v>
      </c>
      <c r="AH4355" s="107">
        <v>0</v>
      </c>
      <c r="AI4355" s="107">
        <v>0</v>
      </c>
      <c r="AJ4355" t="s">
        <v>999</v>
      </c>
      <c r="AK4355" s="106">
        <v>44923</v>
      </c>
    </row>
    <row r="4356" spans="1:37" x14ac:dyDescent="0.45">
      <c r="A4356" t="s">
        <v>1411</v>
      </c>
      <c r="B4356" t="s">
        <v>17342</v>
      </c>
      <c r="C4356" t="s">
        <v>990</v>
      </c>
      <c r="D4356" t="s">
        <v>17343</v>
      </c>
      <c r="E4356" t="s">
        <v>992</v>
      </c>
      <c r="F4356" t="s">
        <v>17344</v>
      </c>
      <c r="G4356">
        <v>3060</v>
      </c>
      <c r="H4356" t="s">
        <v>1137</v>
      </c>
      <c r="I4356">
        <v>70030</v>
      </c>
      <c r="J4356">
        <v>739619668</v>
      </c>
      <c r="K4356" t="s">
        <v>17345</v>
      </c>
      <c r="L4356" s="106">
        <v>38790</v>
      </c>
      <c r="M4356">
        <v>14691463</v>
      </c>
      <c r="N4356" t="s">
        <v>996</v>
      </c>
      <c r="O4356" t="s">
        <v>12</v>
      </c>
      <c r="P4356" t="s">
        <v>997</v>
      </c>
      <c r="R4356" s="109" t="str">
        <f>IF(OR(P4356="SB",Q4356="SB"),"SB",0)</f>
        <v>SB</v>
      </c>
      <c r="V4356" s="113" t="str">
        <f>IF(AND(I4356&gt;=10000,I4356&lt;=19900),"Praha",(IF(AND(I4356&gt;=25001,I4356&lt;=29501),"Středočeský kraj",(IF(AND(I4356&gt;=30100,I4356&lt;=34972),"Středočeský kraj",(IF(AND(I4356&gt;=35002,I4356&lt;=36271),"Karlovarský kraj",(IF(AND(I4356&gt;=37001,I4356&lt;=39201),"Jihočeský kraj",(IF(AND(I4356&gt;=39701,I4356&lt;=39901),"Jihočeský kraj",(IF(AND(I4356&gt;=39301,I4356&lt;=39601),"Kraj Vysočina",(IF(AND(I4356&gt;=58001,I4356&lt;=59501),"Kraj Vysočina",(IF(AND(I4356&gt;=67401,I4356&lt;=67602),"Kraj Vysočina",(IF(AND(I4356&gt;=40001,I4356&lt;=44101),"Ústecký kraj",(IF(AND(I4356&gt;=46001,I4356&lt;=47201),"Liberecký kraj",(IF(AND(I4356&gt;=51202,I4356&lt;=51401),"Liberecký kraj",(IF(AND(I4356&gt;=53002,I4356&lt;=53976),"Pardubický kraj",(IF(AND(I4356&gt;=56002,I4356&lt;=57201),"Pardubický kraj",(IF(AND(I4356&gt;=60200,I4356&lt;=67201),"Jihomoravský kraj",(IF(AND(I4356&gt;=67801,I4356&lt;=68501),"Jihomoravský kraj",(IF(AND(I4356&gt;=69002,I4356&lt;=69801),"Jihomoravský kraj",(IF(AND(I4356&gt;=68601,I4356&lt;=68801),"Zlínský kraj",(IF(AND(I4356&gt;=75501,I4356&lt;=76901),"Zlínský kraj",(IF(AND(I4356&gt;=70030,I4356&lt;=74901),"Moravskoslezský kraj",(IF(AND(I4356&gt;=75000,I4356&lt;=75368),"Olomoucký kraj",(IF(AND(I4356&gt;=77200,I4356&lt;=79862),"Olomoucký kraj",(IF(AND(I4356&gt;=50011,I4356&lt;=50301),"Královéhradecký kraj",(IF(AND(I4356&gt;=54301,I4356&lt;=54303),"Královéhradecký kraj","0")))))))))))))))))))))))))))))))))))))))))))))))</f>
        <v>Moravskoslezský kraj</v>
      </c>
      <c r="AD4356" t="s">
        <v>998</v>
      </c>
      <c r="AE4356" t="s">
        <v>998</v>
      </c>
      <c r="AF4356" t="s">
        <v>998</v>
      </c>
      <c r="AG4356" s="107">
        <v>300</v>
      </c>
      <c r="AH4356" s="107">
        <v>0</v>
      </c>
      <c r="AI4356" s="107">
        <v>0</v>
      </c>
      <c r="AJ4356" t="s">
        <v>999</v>
      </c>
      <c r="AK4356" s="106">
        <v>44923</v>
      </c>
    </row>
    <row r="4357" spans="1:37" x14ac:dyDescent="0.45">
      <c r="A4357" t="s">
        <v>1270</v>
      </c>
      <c r="B4357" t="s">
        <v>2074</v>
      </c>
      <c r="C4357" t="s">
        <v>990</v>
      </c>
      <c r="D4357" t="s">
        <v>18513</v>
      </c>
      <c r="E4357" t="s">
        <v>992</v>
      </c>
      <c r="F4357" t="s">
        <v>18514</v>
      </c>
      <c r="G4357">
        <v>1283</v>
      </c>
      <c r="H4357" t="s">
        <v>9236</v>
      </c>
      <c r="I4357">
        <v>70030</v>
      </c>
      <c r="J4357">
        <v>732983000</v>
      </c>
      <c r="K4357" t="s">
        <v>18515</v>
      </c>
      <c r="L4357" s="106">
        <v>39420</v>
      </c>
      <c r="M4357">
        <v>14710964</v>
      </c>
      <c r="N4357" t="s">
        <v>996</v>
      </c>
      <c r="O4357" t="s">
        <v>12</v>
      </c>
      <c r="P4357" t="s">
        <v>997</v>
      </c>
      <c r="R4357" s="109" t="str">
        <f>IF(OR(P4357="SB",Q4357="SB"),"SB",0)</f>
        <v>SB</v>
      </c>
      <c r="V4357" s="113" t="str">
        <f>IF(AND(I4357&gt;=10000,I4357&lt;=19900),"Praha",(IF(AND(I4357&gt;=25001,I4357&lt;=29501),"Středočeský kraj",(IF(AND(I4357&gt;=30100,I4357&lt;=34972),"Středočeský kraj",(IF(AND(I4357&gt;=35002,I4357&lt;=36271),"Karlovarský kraj",(IF(AND(I4357&gt;=37001,I4357&lt;=39201),"Jihočeský kraj",(IF(AND(I4357&gt;=39701,I4357&lt;=39901),"Jihočeský kraj",(IF(AND(I4357&gt;=39301,I4357&lt;=39601),"Kraj Vysočina",(IF(AND(I4357&gt;=58001,I4357&lt;=59501),"Kraj Vysočina",(IF(AND(I4357&gt;=67401,I4357&lt;=67602),"Kraj Vysočina",(IF(AND(I4357&gt;=40001,I4357&lt;=44101),"Ústecký kraj",(IF(AND(I4357&gt;=46001,I4357&lt;=47201),"Liberecký kraj",(IF(AND(I4357&gt;=51202,I4357&lt;=51401),"Liberecký kraj",(IF(AND(I4357&gt;=53002,I4357&lt;=53976),"Pardubický kraj",(IF(AND(I4357&gt;=56002,I4357&lt;=57201),"Pardubický kraj",(IF(AND(I4357&gt;=60200,I4357&lt;=67201),"Jihomoravský kraj",(IF(AND(I4357&gt;=67801,I4357&lt;=68501),"Jihomoravský kraj",(IF(AND(I4357&gt;=69002,I4357&lt;=69801),"Jihomoravský kraj",(IF(AND(I4357&gt;=68601,I4357&lt;=68801),"Zlínský kraj",(IF(AND(I4357&gt;=75501,I4357&lt;=76901),"Zlínský kraj",(IF(AND(I4357&gt;=70030,I4357&lt;=74901),"Moravskoslezský kraj",(IF(AND(I4357&gt;=75000,I4357&lt;=75368),"Olomoucký kraj",(IF(AND(I4357&gt;=77200,I4357&lt;=79862),"Olomoucký kraj",(IF(AND(I4357&gt;=50011,I4357&lt;=50301),"Královéhradecký kraj",(IF(AND(I4357&gt;=54301,I4357&lt;=54303),"Královéhradecký kraj","0")))))))))))))))))))))))))))))))))))))))))))))))</f>
        <v>Moravskoslezský kraj</v>
      </c>
      <c r="AD4357" t="s">
        <v>998</v>
      </c>
      <c r="AE4357" t="s">
        <v>998</v>
      </c>
      <c r="AF4357" t="s">
        <v>998</v>
      </c>
      <c r="AG4357" s="107">
        <v>300</v>
      </c>
      <c r="AH4357" s="107">
        <v>0</v>
      </c>
      <c r="AI4357" s="107">
        <v>0</v>
      </c>
      <c r="AJ4357" t="s">
        <v>999</v>
      </c>
      <c r="AK4357" s="106">
        <v>44923</v>
      </c>
    </row>
    <row r="4358" spans="1:37" x14ac:dyDescent="0.45">
      <c r="A4358" t="s">
        <v>1507</v>
      </c>
      <c r="B4358" t="s">
        <v>18747</v>
      </c>
      <c r="C4358" t="s">
        <v>1002</v>
      </c>
      <c r="D4358" t="s">
        <v>18748</v>
      </c>
      <c r="E4358" t="s">
        <v>992</v>
      </c>
      <c r="F4358" t="s">
        <v>18742</v>
      </c>
      <c r="G4358">
        <v>2796</v>
      </c>
      <c r="H4358" t="s">
        <v>1137</v>
      </c>
      <c r="I4358">
        <v>70030</v>
      </c>
      <c r="K4358" t="s">
        <v>18749</v>
      </c>
      <c r="L4358" s="106">
        <v>41221</v>
      </c>
      <c r="M4358">
        <v>14697729</v>
      </c>
      <c r="N4358" t="s">
        <v>996</v>
      </c>
      <c r="O4358" t="s">
        <v>12</v>
      </c>
      <c r="P4358" t="s">
        <v>997</v>
      </c>
      <c r="R4358" s="109" t="str">
        <f>IF(OR(P4358="SB",Q4358="SB"),"SB",0)</f>
        <v>SB</v>
      </c>
      <c r="V4358" s="113" t="str">
        <f>IF(AND(I4358&gt;=10000,I4358&lt;=19900),"Praha",(IF(AND(I4358&gt;=25001,I4358&lt;=29501),"Středočeský kraj",(IF(AND(I4358&gt;=30100,I4358&lt;=34972),"Středočeský kraj",(IF(AND(I4358&gt;=35002,I4358&lt;=36271),"Karlovarský kraj",(IF(AND(I4358&gt;=37001,I4358&lt;=39201),"Jihočeský kraj",(IF(AND(I4358&gt;=39701,I4358&lt;=39901),"Jihočeský kraj",(IF(AND(I4358&gt;=39301,I4358&lt;=39601),"Kraj Vysočina",(IF(AND(I4358&gt;=58001,I4358&lt;=59501),"Kraj Vysočina",(IF(AND(I4358&gt;=67401,I4358&lt;=67602),"Kraj Vysočina",(IF(AND(I4358&gt;=40001,I4358&lt;=44101),"Ústecký kraj",(IF(AND(I4358&gt;=46001,I4358&lt;=47201),"Liberecký kraj",(IF(AND(I4358&gt;=51202,I4358&lt;=51401),"Liberecký kraj",(IF(AND(I4358&gt;=53002,I4358&lt;=53976),"Pardubický kraj",(IF(AND(I4358&gt;=56002,I4358&lt;=57201),"Pardubický kraj",(IF(AND(I4358&gt;=60200,I4358&lt;=67201),"Jihomoravský kraj",(IF(AND(I4358&gt;=67801,I4358&lt;=68501),"Jihomoravský kraj",(IF(AND(I4358&gt;=69002,I4358&lt;=69801),"Jihomoravský kraj",(IF(AND(I4358&gt;=68601,I4358&lt;=68801),"Zlínský kraj",(IF(AND(I4358&gt;=75501,I4358&lt;=76901),"Zlínský kraj",(IF(AND(I4358&gt;=70030,I4358&lt;=74901),"Moravskoslezský kraj",(IF(AND(I4358&gt;=75000,I4358&lt;=75368),"Olomoucký kraj",(IF(AND(I4358&gt;=77200,I4358&lt;=79862),"Olomoucký kraj",(IF(AND(I4358&gt;=50011,I4358&lt;=50301),"Královéhradecký kraj",(IF(AND(I4358&gt;=54301,I4358&lt;=54303),"Královéhradecký kraj","0")))))))))))))))))))))))))))))))))))))))))))))))</f>
        <v>Moravskoslezský kraj</v>
      </c>
      <c r="AD4358" t="s">
        <v>998</v>
      </c>
      <c r="AE4358" t="s">
        <v>998</v>
      </c>
      <c r="AF4358" t="s">
        <v>998</v>
      </c>
      <c r="AG4358" s="107">
        <v>300</v>
      </c>
      <c r="AH4358" s="107">
        <v>0</v>
      </c>
      <c r="AI4358" s="107">
        <v>0</v>
      </c>
      <c r="AJ4358" t="s">
        <v>999</v>
      </c>
      <c r="AK4358" s="106">
        <v>44923</v>
      </c>
    </row>
    <row r="4359" spans="1:37" x14ac:dyDescent="0.45">
      <c r="A4359" t="s">
        <v>988</v>
      </c>
      <c r="B4359" t="s">
        <v>19586</v>
      </c>
      <c r="C4359" t="s">
        <v>990</v>
      </c>
      <c r="D4359" t="s">
        <v>19587</v>
      </c>
      <c r="E4359" t="s">
        <v>992</v>
      </c>
      <c r="F4359" t="s">
        <v>19588</v>
      </c>
      <c r="G4359">
        <v>1</v>
      </c>
      <c r="H4359" t="s">
        <v>1137</v>
      </c>
      <c r="I4359">
        <v>70030</v>
      </c>
      <c r="J4359">
        <v>737634888</v>
      </c>
      <c r="K4359" t="s">
        <v>19589</v>
      </c>
      <c r="L4359" s="106">
        <v>39802</v>
      </c>
      <c r="M4359">
        <v>14713994</v>
      </c>
      <c r="N4359" t="s">
        <v>996</v>
      </c>
      <c r="O4359" t="s">
        <v>12</v>
      </c>
      <c r="P4359" t="s">
        <v>997</v>
      </c>
      <c r="R4359" s="109" t="str">
        <f>IF(OR(P4359="SB",Q4359="SB"),"SB",0)</f>
        <v>SB</v>
      </c>
      <c r="V4359" s="113" t="str">
        <f>IF(AND(I4359&gt;=10000,I4359&lt;=19900),"Praha",(IF(AND(I4359&gt;=25001,I4359&lt;=29501),"Středočeský kraj",(IF(AND(I4359&gt;=30100,I4359&lt;=34972),"Středočeský kraj",(IF(AND(I4359&gt;=35002,I4359&lt;=36271),"Karlovarský kraj",(IF(AND(I4359&gt;=37001,I4359&lt;=39201),"Jihočeský kraj",(IF(AND(I4359&gt;=39701,I4359&lt;=39901),"Jihočeský kraj",(IF(AND(I4359&gt;=39301,I4359&lt;=39601),"Kraj Vysočina",(IF(AND(I4359&gt;=58001,I4359&lt;=59501),"Kraj Vysočina",(IF(AND(I4359&gt;=67401,I4359&lt;=67602),"Kraj Vysočina",(IF(AND(I4359&gt;=40001,I4359&lt;=44101),"Ústecký kraj",(IF(AND(I4359&gt;=46001,I4359&lt;=47201),"Liberecký kraj",(IF(AND(I4359&gt;=51202,I4359&lt;=51401),"Liberecký kraj",(IF(AND(I4359&gt;=53002,I4359&lt;=53976),"Pardubický kraj",(IF(AND(I4359&gt;=56002,I4359&lt;=57201),"Pardubický kraj",(IF(AND(I4359&gt;=60200,I4359&lt;=67201),"Jihomoravský kraj",(IF(AND(I4359&gt;=67801,I4359&lt;=68501),"Jihomoravský kraj",(IF(AND(I4359&gt;=69002,I4359&lt;=69801),"Jihomoravský kraj",(IF(AND(I4359&gt;=68601,I4359&lt;=68801),"Zlínský kraj",(IF(AND(I4359&gt;=75501,I4359&lt;=76901),"Zlínský kraj",(IF(AND(I4359&gt;=70030,I4359&lt;=74901),"Moravskoslezský kraj",(IF(AND(I4359&gt;=75000,I4359&lt;=75368),"Olomoucký kraj",(IF(AND(I4359&gt;=77200,I4359&lt;=79862),"Olomoucký kraj",(IF(AND(I4359&gt;=50011,I4359&lt;=50301),"Královéhradecký kraj",(IF(AND(I4359&gt;=54301,I4359&lt;=54303),"Královéhradecký kraj","0")))))))))))))))))))))))))))))))))))))))))))))))</f>
        <v>Moravskoslezský kraj</v>
      </c>
      <c r="AD4359" t="s">
        <v>998</v>
      </c>
      <c r="AE4359" t="s">
        <v>998</v>
      </c>
      <c r="AF4359" t="s">
        <v>998</v>
      </c>
      <c r="AG4359" s="107">
        <v>300</v>
      </c>
      <c r="AH4359" s="107">
        <v>0</v>
      </c>
      <c r="AI4359" s="107">
        <v>0</v>
      </c>
      <c r="AJ4359" t="s">
        <v>999</v>
      </c>
      <c r="AK4359" s="106">
        <v>44923</v>
      </c>
    </row>
    <row r="4360" spans="1:37" x14ac:dyDescent="0.45">
      <c r="A4360" t="s">
        <v>1032</v>
      </c>
      <c r="B4360" t="s">
        <v>8660</v>
      </c>
      <c r="C4360" t="s">
        <v>1002</v>
      </c>
      <c r="D4360" t="s">
        <v>8661</v>
      </c>
      <c r="E4360" t="s">
        <v>992</v>
      </c>
      <c r="F4360" t="s">
        <v>8662</v>
      </c>
      <c r="G4360">
        <v>38</v>
      </c>
      <c r="H4360" t="s">
        <v>1137</v>
      </c>
      <c r="I4360">
        <v>70200</v>
      </c>
      <c r="J4360">
        <v>736616188</v>
      </c>
      <c r="K4360" t="s">
        <v>8663</v>
      </c>
      <c r="L4360" s="106">
        <v>30225</v>
      </c>
      <c r="M4360">
        <v>10602309</v>
      </c>
      <c r="N4360" t="s">
        <v>996</v>
      </c>
      <c r="O4360" t="s">
        <v>12</v>
      </c>
      <c r="P4360" t="s">
        <v>997</v>
      </c>
      <c r="R4360" s="109" t="str">
        <f>IF(OR(P4360="SB",Q4360="SB"),"SB",0)</f>
        <v>SB</v>
      </c>
      <c r="T4360" s="110">
        <v>50692</v>
      </c>
      <c r="U4360" t="s">
        <v>19633</v>
      </c>
      <c r="V4360" s="113" t="str">
        <f>IF(AND(I4360&gt;=10000,I4360&lt;=19900),"Praha",(IF(AND(I4360&gt;=25001,I4360&lt;=29501),"Středočeský kraj",(IF(AND(I4360&gt;=30100,I4360&lt;=34972),"Středočeský kraj",(IF(AND(I4360&gt;=35002,I4360&lt;=36271),"Karlovarský kraj",(IF(AND(I4360&gt;=37001,I4360&lt;=39201),"Jihočeský kraj",(IF(AND(I4360&gt;=39701,I4360&lt;=39901),"Jihočeský kraj",(IF(AND(I4360&gt;=39301,I4360&lt;=39601),"Kraj Vysočina",(IF(AND(I4360&gt;=58001,I4360&lt;=59501),"Kraj Vysočina",(IF(AND(I4360&gt;=67401,I4360&lt;=67602),"Kraj Vysočina",(IF(AND(I4360&gt;=40001,I4360&lt;=44101),"Ústecký kraj",(IF(AND(I4360&gt;=46001,I4360&lt;=47201),"Liberecký kraj",(IF(AND(I4360&gt;=51202,I4360&lt;=51401),"Liberecký kraj",(IF(AND(I4360&gt;=53002,I4360&lt;=53976),"Pardubický kraj",(IF(AND(I4360&gt;=56002,I4360&lt;=57201),"Pardubický kraj",(IF(AND(I4360&gt;=60200,I4360&lt;=67201),"Jihomoravský kraj",(IF(AND(I4360&gt;=67801,I4360&lt;=68501),"Jihomoravský kraj",(IF(AND(I4360&gt;=69002,I4360&lt;=69801),"Jihomoravský kraj",(IF(AND(I4360&gt;=68601,I4360&lt;=68801),"Zlínský kraj",(IF(AND(I4360&gt;=75501,I4360&lt;=76901),"Zlínský kraj",(IF(AND(I4360&gt;=70030,I4360&lt;=74901),"Moravskoslezský kraj",(IF(AND(I4360&gt;=75000,I4360&lt;=75368),"Olomoucký kraj",(IF(AND(I4360&gt;=77200,I4360&lt;=79862),"Olomoucký kraj",(IF(AND(I4360&gt;=50011,I4360&lt;=50301),"Královéhradecký kraj",(IF(AND(I4360&gt;=54301,I4360&lt;=54303),"Královéhradecký kraj","0")))))))))))))))))))))))))))))))))))))))))))))))</f>
        <v>Moravskoslezský kraj</v>
      </c>
      <c r="AD4360" t="s">
        <v>998</v>
      </c>
      <c r="AE4360" t="s">
        <v>998</v>
      </c>
      <c r="AF4360" t="s">
        <v>998</v>
      </c>
      <c r="AG4360" s="107">
        <v>0</v>
      </c>
      <c r="AH4360" s="107">
        <v>0</v>
      </c>
      <c r="AI4360" s="107">
        <v>0</v>
      </c>
      <c r="AJ4360" t="s">
        <v>1012</v>
      </c>
    </row>
    <row r="4361" spans="1:37" x14ac:dyDescent="0.45">
      <c r="A4361" t="s">
        <v>5879</v>
      </c>
      <c r="B4361" t="s">
        <v>5874</v>
      </c>
      <c r="C4361" t="s">
        <v>1002</v>
      </c>
      <c r="D4361" t="s">
        <v>5880</v>
      </c>
      <c r="E4361" t="s">
        <v>992</v>
      </c>
      <c r="F4361" t="s">
        <v>3774</v>
      </c>
      <c r="G4361">
        <v>36</v>
      </c>
      <c r="H4361" t="s">
        <v>2654</v>
      </c>
      <c r="I4361">
        <v>70200</v>
      </c>
      <c r="K4361" t="s">
        <v>5881</v>
      </c>
      <c r="L4361" s="106">
        <v>32729</v>
      </c>
      <c r="M4361">
        <v>10886639</v>
      </c>
      <c r="N4361" t="s">
        <v>996</v>
      </c>
      <c r="O4361" t="s">
        <v>12</v>
      </c>
      <c r="P4361" t="s">
        <v>997</v>
      </c>
      <c r="R4361" s="109" t="str">
        <f>IF(OR(P4361="SB",Q4361="SB"),"SB",0)</f>
        <v>SB</v>
      </c>
      <c r="T4361" s="110">
        <v>51568</v>
      </c>
      <c r="U4361" t="s">
        <v>19633</v>
      </c>
      <c r="V4361" s="113" t="str">
        <f>IF(AND(I4361&gt;=10000,I4361&lt;=19900),"Praha",(IF(AND(I4361&gt;=25001,I4361&lt;=29501),"Středočeský kraj",(IF(AND(I4361&gt;=30100,I4361&lt;=34972),"Středočeský kraj",(IF(AND(I4361&gt;=35002,I4361&lt;=36271),"Karlovarský kraj",(IF(AND(I4361&gt;=37001,I4361&lt;=39201),"Jihočeský kraj",(IF(AND(I4361&gt;=39701,I4361&lt;=39901),"Jihočeský kraj",(IF(AND(I4361&gt;=39301,I4361&lt;=39601),"Kraj Vysočina",(IF(AND(I4361&gt;=58001,I4361&lt;=59501),"Kraj Vysočina",(IF(AND(I4361&gt;=67401,I4361&lt;=67602),"Kraj Vysočina",(IF(AND(I4361&gt;=40001,I4361&lt;=44101),"Ústecký kraj",(IF(AND(I4361&gt;=46001,I4361&lt;=47201),"Liberecký kraj",(IF(AND(I4361&gt;=51202,I4361&lt;=51401),"Liberecký kraj",(IF(AND(I4361&gt;=53002,I4361&lt;=53976),"Pardubický kraj",(IF(AND(I4361&gt;=56002,I4361&lt;=57201),"Pardubický kraj",(IF(AND(I4361&gt;=60200,I4361&lt;=67201),"Jihomoravský kraj",(IF(AND(I4361&gt;=67801,I4361&lt;=68501),"Jihomoravský kraj",(IF(AND(I4361&gt;=69002,I4361&lt;=69801),"Jihomoravský kraj",(IF(AND(I4361&gt;=68601,I4361&lt;=68801),"Zlínský kraj",(IF(AND(I4361&gt;=75501,I4361&lt;=76901),"Zlínský kraj",(IF(AND(I4361&gt;=70030,I4361&lt;=74901),"Moravskoslezský kraj",(IF(AND(I4361&gt;=75000,I4361&lt;=75368),"Olomoucký kraj",(IF(AND(I4361&gt;=77200,I4361&lt;=79862),"Olomoucký kraj",(IF(AND(I4361&gt;=50011,I4361&lt;=50301),"Královéhradecký kraj",(IF(AND(I4361&gt;=54301,I4361&lt;=54303),"Královéhradecký kraj","0")))))))))))))))))))))))))))))))))))))))))))))))</f>
        <v>Moravskoslezský kraj</v>
      </c>
      <c r="AD4361" t="s">
        <v>998</v>
      </c>
      <c r="AE4361" t="s">
        <v>998</v>
      </c>
      <c r="AF4361" t="s">
        <v>998</v>
      </c>
      <c r="AG4361" s="107">
        <v>0</v>
      </c>
      <c r="AH4361" s="107">
        <v>0</v>
      </c>
      <c r="AI4361" s="107">
        <v>0</v>
      </c>
      <c r="AJ4361" t="s">
        <v>1012</v>
      </c>
    </row>
    <row r="4362" spans="1:37" x14ac:dyDescent="0.45">
      <c r="A4362" t="s">
        <v>1169</v>
      </c>
      <c r="B4362" t="s">
        <v>2641</v>
      </c>
      <c r="C4362" t="s">
        <v>990</v>
      </c>
      <c r="D4362" t="s">
        <v>2642</v>
      </c>
      <c r="E4362" t="s">
        <v>992</v>
      </c>
      <c r="F4362" t="s">
        <v>2643</v>
      </c>
      <c r="G4362">
        <v>6016</v>
      </c>
      <c r="H4362" t="s">
        <v>1137</v>
      </c>
      <c r="I4362">
        <v>70200</v>
      </c>
      <c r="J4362">
        <v>605353210</v>
      </c>
      <c r="K4362" t="s">
        <v>2644</v>
      </c>
      <c r="L4362" s="106">
        <v>39805</v>
      </c>
      <c r="M4362">
        <v>14722684</v>
      </c>
      <c r="N4362" t="s">
        <v>996</v>
      </c>
      <c r="O4362" t="s">
        <v>12</v>
      </c>
      <c r="P4362" t="s">
        <v>997</v>
      </c>
      <c r="R4362" s="109" t="str">
        <f>IF(OR(P4362="SB",Q4362="SB"),"SB",0)</f>
        <v>SB</v>
      </c>
      <c r="T4362" s="110" t="s">
        <v>998</v>
      </c>
      <c r="V4362" s="113" t="str">
        <f>IF(AND(I4362&gt;=10000,I4362&lt;=19900),"Praha",(IF(AND(I4362&gt;=25001,I4362&lt;=29501),"Středočeský kraj",(IF(AND(I4362&gt;=30100,I4362&lt;=34972),"Středočeský kraj",(IF(AND(I4362&gt;=35002,I4362&lt;=36271),"Karlovarský kraj",(IF(AND(I4362&gt;=37001,I4362&lt;=39201),"Jihočeský kraj",(IF(AND(I4362&gt;=39701,I4362&lt;=39901),"Jihočeský kraj",(IF(AND(I4362&gt;=39301,I4362&lt;=39601),"Kraj Vysočina",(IF(AND(I4362&gt;=58001,I4362&lt;=59501),"Kraj Vysočina",(IF(AND(I4362&gt;=67401,I4362&lt;=67602),"Kraj Vysočina",(IF(AND(I4362&gt;=40001,I4362&lt;=44101),"Ústecký kraj",(IF(AND(I4362&gt;=46001,I4362&lt;=47201),"Liberecký kraj",(IF(AND(I4362&gt;=51202,I4362&lt;=51401),"Liberecký kraj",(IF(AND(I4362&gt;=53002,I4362&lt;=53976),"Pardubický kraj",(IF(AND(I4362&gt;=56002,I4362&lt;=57201),"Pardubický kraj",(IF(AND(I4362&gt;=60200,I4362&lt;=67201),"Jihomoravský kraj",(IF(AND(I4362&gt;=67801,I4362&lt;=68501),"Jihomoravský kraj",(IF(AND(I4362&gt;=69002,I4362&lt;=69801),"Jihomoravský kraj",(IF(AND(I4362&gt;=68601,I4362&lt;=68801),"Zlínský kraj",(IF(AND(I4362&gt;=75501,I4362&lt;=76901),"Zlínský kraj",(IF(AND(I4362&gt;=70030,I4362&lt;=74901),"Moravskoslezský kraj",(IF(AND(I4362&gt;=75000,I4362&lt;=75368),"Olomoucký kraj",(IF(AND(I4362&gt;=77200,I4362&lt;=79862),"Olomoucký kraj",(IF(AND(I4362&gt;=50011,I4362&lt;=50301),"Královéhradecký kraj",(IF(AND(I4362&gt;=54301,I4362&lt;=54303),"Královéhradecký kraj","0")))))))))))))))))))))))))))))))))))))))))))))))</f>
        <v>Moravskoslezský kraj</v>
      </c>
      <c r="AB4362" t="s">
        <v>998</v>
      </c>
      <c r="AD4362" t="s">
        <v>998</v>
      </c>
      <c r="AE4362" t="s">
        <v>998</v>
      </c>
      <c r="AF4362" t="s">
        <v>998</v>
      </c>
      <c r="AG4362" s="107">
        <v>300</v>
      </c>
      <c r="AH4362" s="107">
        <v>0</v>
      </c>
      <c r="AI4362" s="107">
        <v>0</v>
      </c>
      <c r="AJ4362" t="s">
        <v>999</v>
      </c>
      <c r="AK4362" s="106">
        <v>44923</v>
      </c>
    </row>
    <row r="4363" spans="1:37" x14ac:dyDescent="0.45">
      <c r="A4363" t="s">
        <v>1007</v>
      </c>
      <c r="B4363" t="s">
        <v>3522</v>
      </c>
      <c r="C4363" t="s">
        <v>990</v>
      </c>
      <c r="D4363" t="s">
        <v>3523</v>
      </c>
      <c r="E4363" t="s">
        <v>992</v>
      </c>
      <c r="F4363" t="s">
        <v>2977</v>
      </c>
      <c r="G4363">
        <v>2113</v>
      </c>
      <c r="H4363" t="s">
        <v>3524</v>
      </c>
      <c r="I4363">
        <v>70200</v>
      </c>
      <c r="J4363">
        <v>603877010</v>
      </c>
      <c r="K4363" t="s">
        <v>3525</v>
      </c>
      <c r="L4363" s="106">
        <v>38718</v>
      </c>
      <c r="M4363">
        <v>14676107</v>
      </c>
      <c r="N4363" t="s">
        <v>1144</v>
      </c>
      <c r="O4363" t="s">
        <v>12</v>
      </c>
      <c r="P4363" t="s">
        <v>997</v>
      </c>
      <c r="R4363" s="109" t="str">
        <f>IF(OR(P4363="SB",Q4363="SB"),"SB",0)</f>
        <v>SB</v>
      </c>
      <c r="T4363" s="110" t="s">
        <v>998</v>
      </c>
      <c r="V4363" s="113" t="str">
        <f>IF(AND(I4363&gt;=10000,I4363&lt;=19900),"Praha",(IF(AND(I4363&gt;=25001,I4363&lt;=29501),"Středočeský kraj",(IF(AND(I4363&gt;=30100,I4363&lt;=34972),"Středočeský kraj",(IF(AND(I4363&gt;=35002,I4363&lt;=36271),"Karlovarský kraj",(IF(AND(I4363&gt;=37001,I4363&lt;=39201),"Jihočeský kraj",(IF(AND(I4363&gt;=39701,I4363&lt;=39901),"Jihočeský kraj",(IF(AND(I4363&gt;=39301,I4363&lt;=39601),"Kraj Vysočina",(IF(AND(I4363&gt;=58001,I4363&lt;=59501),"Kraj Vysočina",(IF(AND(I4363&gt;=67401,I4363&lt;=67602),"Kraj Vysočina",(IF(AND(I4363&gt;=40001,I4363&lt;=44101),"Ústecký kraj",(IF(AND(I4363&gt;=46001,I4363&lt;=47201),"Liberecký kraj",(IF(AND(I4363&gt;=51202,I4363&lt;=51401),"Liberecký kraj",(IF(AND(I4363&gt;=53002,I4363&lt;=53976),"Pardubický kraj",(IF(AND(I4363&gt;=56002,I4363&lt;=57201),"Pardubický kraj",(IF(AND(I4363&gt;=60200,I4363&lt;=67201),"Jihomoravský kraj",(IF(AND(I4363&gt;=67801,I4363&lt;=68501),"Jihomoravský kraj",(IF(AND(I4363&gt;=69002,I4363&lt;=69801),"Jihomoravský kraj",(IF(AND(I4363&gt;=68601,I4363&lt;=68801),"Zlínský kraj",(IF(AND(I4363&gt;=75501,I4363&lt;=76901),"Zlínský kraj",(IF(AND(I4363&gt;=70030,I4363&lt;=74901),"Moravskoslezský kraj",(IF(AND(I4363&gt;=75000,I4363&lt;=75368),"Olomoucký kraj",(IF(AND(I4363&gt;=77200,I4363&lt;=79862),"Olomoucký kraj",(IF(AND(I4363&gt;=50011,I4363&lt;=50301),"Královéhradecký kraj",(IF(AND(I4363&gt;=54301,I4363&lt;=54303),"Královéhradecký kraj","0")))))))))))))))))))))))))))))))))))))))))))))))</f>
        <v>Moravskoslezský kraj</v>
      </c>
      <c r="AB4363" t="s">
        <v>998</v>
      </c>
      <c r="AD4363" t="s">
        <v>998</v>
      </c>
      <c r="AE4363" t="s">
        <v>998</v>
      </c>
      <c r="AF4363" t="s">
        <v>998</v>
      </c>
      <c r="AG4363" s="107">
        <v>300</v>
      </c>
      <c r="AH4363" s="107">
        <v>0</v>
      </c>
      <c r="AI4363" s="107">
        <v>0</v>
      </c>
      <c r="AJ4363" t="s">
        <v>999</v>
      </c>
      <c r="AK4363" s="106">
        <v>44877</v>
      </c>
    </row>
    <row r="4364" spans="1:37" x14ac:dyDescent="0.45">
      <c r="A4364" t="s">
        <v>1174</v>
      </c>
      <c r="B4364" t="s">
        <v>3522</v>
      </c>
      <c r="C4364" t="s">
        <v>990</v>
      </c>
      <c r="D4364" t="s">
        <v>3526</v>
      </c>
      <c r="E4364" t="s">
        <v>992</v>
      </c>
      <c r="F4364" t="s">
        <v>2977</v>
      </c>
      <c r="G4364">
        <v>2113</v>
      </c>
      <c r="H4364" t="s">
        <v>3524</v>
      </c>
      <c r="I4364">
        <v>70200</v>
      </c>
      <c r="J4364">
        <v>603877010</v>
      </c>
      <c r="K4364" t="s">
        <v>3525</v>
      </c>
      <c r="L4364" s="106">
        <v>39967</v>
      </c>
      <c r="M4364">
        <v>14676006</v>
      </c>
      <c r="N4364" t="s">
        <v>1144</v>
      </c>
      <c r="O4364" t="s">
        <v>12</v>
      </c>
      <c r="P4364" t="s">
        <v>997</v>
      </c>
      <c r="R4364" s="109" t="str">
        <f>IF(OR(P4364="SB",Q4364="SB"),"SB",0)</f>
        <v>SB</v>
      </c>
      <c r="T4364" s="110" t="s">
        <v>998</v>
      </c>
      <c r="V4364" s="113" t="str">
        <f>IF(AND(I4364&gt;=10000,I4364&lt;=19900),"Praha",(IF(AND(I4364&gt;=25001,I4364&lt;=29501),"Středočeský kraj",(IF(AND(I4364&gt;=30100,I4364&lt;=34972),"Středočeský kraj",(IF(AND(I4364&gt;=35002,I4364&lt;=36271),"Karlovarský kraj",(IF(AND(I4364&gt;=37001,I4364&lt;=39201),"Jihočeský kraj",(IF(AND(I4364&gt;=39701,I4364&lt;=39901),"Jihočeský kraj",(IF(AND(I4364&gt;=39301,I4364&lt;=39601),"Kraj Vysočina",(IF(AND(I4364&gt;=58001,I4364&lt;=59501),"Kraj Vysočina",(IF(AND(I4364&gt;=67401,I4364&lt;=67602),"Kraj Vysočina",(IF(AND(I4364&gt;=40001,I4364&lt;=44101),"Ústecký kraj",(IF(AND(I4364&gt;=46001,I4364&lt;=47201),"Liberecký kraj",(IF(AND(I4364&gt;=51202,I4364&lt;=51401),"Liberecký kraj",(IF(AND(I4364&gt;=53002,I4364&lt;=53976),"Pardubický kraj",(IF(AND(I4364&gt;=56002,I4364&lt;=57201),"Pardubický kraj",(IF(AND(I4364&gt;=60200,I4364&lt;=67201),"Jihomoravský kraj",(IF(AND(I4364&gt;=67801,I4364&lt;=68501),"Jihomoravský kraj",(IF(AND(I4364&gt;=69002,I4364&lt;=69801),"Jihomoravský kraj",(IF(AND(I4364&gt;=68601,I4364&lt;=68801),"Zlínský kraj",(IF(AND(I4364&gt;=75501,I4364&lt;=76901),"Zlínský kraj",(IF(AND(I4364&gt;=70030,I4364&lt;=74901),"Moravskoslezský kraj",(IF(AND(I4364&gt;=75000,I4364&lt;=75368),"Olomoucký kraj",(IF(AND(I4364&gt;=77200,I4364&lt;=79862),"Olomoucký kraj",(IF(AND(I4364&gt;=50011,I4364&lt;=50301),"Královéhradecký kraj",(IF(AND(I4364&gt;=54301,I4364&lt;=54303),"Královéhradecký kraj","0")))))))))))))))))))))))))))))))))))))))))))))))</f>
        <v>Moravskoslezský kraj</v>
      </c>
      <c r="AB4364" t="s">
        <v>998</v>
      </c>
      <c r="AD4364" t="s">
        <v>998</v>
      </c>
      <c r="AE4364" t="s">
        <v>998</v>
      </c>
      <c r="AF4364" t="s">
        <v>998</v>
      </c>
      <c r="AG4364" s="107">
        <v>300</v>
      </c>
      <c r="AH4364" s="107">
        <v>0</v>
      </c>
      <c r="AI4364" s="107">
        <v>0</v>
      </c>
      <c r="AJ4364" t="s">
        <v>999</v>
      </c>
      <c r="AK4364" s="106">
        <v>44877</v>
      </c>
    </row>
    <row r="4365" spans="1:37" x14ac:dyDescent="0.45">
      <c r="A4365" t="s">
        <v>1806</v>
      </c>
      <c r="B4365" t="s">
        <v>4314</v>
      </c>
      <c r="C4365" t="s">
        <v>1002</v>
      </c>
      <c r="D4365" t="s">
        <v>4315</v>
      </c>
      <c r="E4365" t="s">
        <v>992</v>
      </c>
      <c r="F4365" t="s">
        <v>4316</v>
      </c>
      <c r="G4365">
        <v>1628</v>
      </c>
      <c r="H4365" t="s">
        <v>1137</v>
      </c>
      <c r="I4365">
        <v>70200</v>
      </c>
      <c r="J4365">
        <v>604135710</v>
      </c>
      <c r="K4365" t="s">
        <v>4317</v>
      </c>
      <c r="L4365" s="106">
        <v>37940</v>
      </c>
      <c r="M4365">
        <v>14721371</v>
      </c>
      <c r="N4365" t="s">
        <v>996</v>
      </c>
      <c r="O4365" t="s">
        <v>12</v>
      </c>
      <c r="P4365" t="s">
        <v>997</v>
      </c>
      <c r="R4365" s="109" t="str">
        <f>IF(OR(P4365="SB",Q4365="SB"),"SB",0)</f>
        <v>SB</v>
      </c>
      <c r="T4365" s="110" t="s">
        <v>998</v>
      </c>
      <c r="V4365" s="113" t="str">
        <f>IF(AND(I4365&gt;=10000,I4365&lt;=19900),"Praha",(IF(AND(I4365&gt;=25001,I4365&lt;=29501),"Středočeský kraj",(IF(AND(I4365&gt;=30100,I4365&lt;=34972),"Středočeský kraj",(IF(AND(I4365&gt;=35002,I4365&lt;=36271),"Karlovarský kraj",(IF(AND(I4365&gt;=37001,I4365&lt;=39201),"Jihočeský kraj",(IF(AND(I4365&gt;=39701,I4365&lt;=39901),"Jihočeský kraj",(IF(AND(I4365&gt;=39301,I4365&lt;=39601),"Kraj Vysočina",(IF(AND(I4365&gt;=58001,I4365&lt;=59501),"Kraj Vysočina",(IF(AND(I4365&gt;=67401,I4365&lt;=67602),"Kraj Vysočina",(IF(AND(I4365&gt;=40001,I4365&lt;=44101),"Ústecký kraj",(IF(AND(I4365&gt;=46001,I4365&lt;=47201),"Liberecký kraj",(IF(AND(I4365&gt;=51202,I4365&lt;=51401),"Liberecký kraj",(IF(AND(I4365&gt;=53002,I4365&lt;=53976),"Pardubický kraj",(IF(AND(I4365&gt;=56002,I4365&lt;=57201),"Pardubický kraj",(IF(AND(I4365&gt;=60200,I4365&lt;=67201),"Jihomoravský kraj",(IF(AND(I4365&gt;=67801,I4365&lt;=68501),"Jihomoravský kraj",(IF(AND(I4365&gt;=69002,I4365&lt;=69801),"Jihomoravský kraj",(IF(AND(I4365&gt;=68601,I4365&lt;=68801),"Zlínský kraj",(IF(AND(I4365&gt;=75501,I4365&lt;=76901),"Zlínský kraj",(IF(AND(I4365&gt;=70030,I4365&lt;=74901),"Moravskoslezský kraj",(IF(AND(I4365&gt;=75000,I4365&lt;=75368),"Olomoucký kraj",(IF(AND(I4365&gt;=77200,I4365&lt;=79862),"Olomoucký kraj",(IF(AND(I4365&gt;=50011,I4365&lt;=50301),"Královéhradecký kraj",(IF(AND(I4365&gt;=54301,I4365&lt;=54303),"Královéhradecký kraj","0")))))))))))))))))))))))))))))))))))))))))))))))</f>
        <v>Moravskoslezský kraj</v>
      </c>
      <c r="AB4365" t="s">
        <v>998</v>
      </c>
      <c r="AD4365" t="s">
        <v>998</v>
      </c>
      <c r="AE4365" t="s">
        <v>998</v>
      </c>
      <c r="AF4365" t="s">
        <v>998</v>
      </c>
      <c r="AG4365" s="107">
        <v>300</v>
      </c>
      <c r="AH4365" s="107">
        <v>0</v>
      </c>
      <c r="AI4365" s="107">
        <v>0</v>
      </c>
      <c r="AJ4365" t="s">
        <v>999</v>
      </c>
      <c r="AK4365" s="106">
        <v>44924</v>
      </c>
    </row>
    <row r="4366" spans="1:37" x14ac:dyDescent="0.45">
      <c r="A4366" t="s">
        <v>1413</v>
      </c>
      <c r="B4366" t="s">
        <v>5957</v>
      </c>
      <c r="C4366" t="s">
        <v>1002</v>
      </c>
      <c r="D4366" t="s">
        <v>5958</v>
      </c>
      <c r="E4366" t="s">
        <v>992</v>
      </c>
      <c r="F4366" t="s">
        <v>5959</v>
      </c>
      <c r="G4366">
        <v>4483</v>
      </c>
      <c r="H4366" t="s">
        <v>1137</v>
      </c>
      <c r="I4366">
        <v>70200</v>
      </c>
      <c r="K4366" t="s">
        <v>5960</v>
      </c>
      <c r="L4366" s="106">
        <v>36711</v>
      </c>
      <c r="M4366">
        <v>14721472</v>
      </c>
      <c r="N4366" t="s">
        <v>996</v>
      </c>
      <c r="O4366" t="s">
        <v>12</v>
      </c>
      <c r="P4366" t="s">
        <v>997</v>
      </c>
      <c r="R4366" s="109" t="str">
        <f>IF(OR(P4366="SB",Q4366="SB"),"SB",0)</f>
        <v>SB</v>
      </c>
      <c r="T4366" s="110" t="s">
        <v>998</v>
      </c>
      <c r="V4366" s="113" t="str">
        <f>IF(AND(I4366&gt;=10000,I4366&lt;=19900),"Praha",(IF(AND(I4366&gt;=25001,I4366&lt;=29501),"Středočeský kraj",(IF(AND(I4366&gt;=30100,I4366&lt;=34972),"Středočeský kraj",(IF(AND(I4366&gt;=35002,I4366&lt;=36271),"Karlovarský kraj",(IF(AND(I4366&gt;=37001,I4366&lt;=39201),"Jihočeský kraj",(IF(AND(I4366&gt;=39701,I4366&lt;=39901),"Jihočeský kraj",(IF(AND(I4366&gt;=39301,I4366&lt;=39601),"Kraj Vysočina",(IF(AND(I4366&gt;=58001,I4366&lt;=59501),"Kraj Vysočina",(IF(AND(I4366&gt;=67401,I4366&lt;=67602),"Kraj Vysočina",(IF(AND(I4366&gt;=40001,I4366&lt;=44101),"Ústecký kraj",(IF(AND(I4366&gt;=46001,I4366&lt;=47201),"Liberecký kraj",(IF(AND(I4366&gt;=51202,I4366&lt;=51401),"Liberecký kraj",(IF(AND(I4366&gt;=53002,I4366&lt;=53976),"Pardubický kraj",(IF(AND(I4366&gt;=56002,I4366&lt;=57201),"Pardubický kraj",(IF(AND(I4366&gt;=60200,I4366&lt;=67201),"Jihomoravský kraj",(IF(AND(I4366&gt;=67801,I4366&lt;=68501),"Jihomoravský kraj",(IF(AND(I4366&gt;=69002,I4366&lt;=69801),"Jihomoravský kraj",(IF(AND(I4366&gt;=68601,I4366&lt;=68801),"Zlínský kraj",(IF(AND(I4366&gt;=75501,I4366&lt;=76901),"Zlínský kraj",(IF(AND(I4366&gt;=70030,I4366&lt;=74901),"Moravskoslezský kraj",(IF(AND(I4366&gt;=75000,I4366&lt;=75368),"Olomoucký kraj",(IF(AND(I4366&gt;=77200,I4366&lt;=79862),"Olomoucký kraj",(IF(AND(I4366&gt;=50011,I4366&lt;=50301),"Královéhradecký kraj",(IF(AND(I4366&gt;=54301,I4366&lt;=54303),"Královéhradecký kraj","0")))))))))))))))))))))))))))))))))))))))))))))))</f>
        <v>Moravskoslezský kraj</v>
      </c>
      <c r="AB4366" t="s">
        <v>998</v>
      </c>
      <c r="AD4366" t="s">
        <v>998</v>
      </c>
      <c r="AE4366" t="s">
        <v>998</v>
      </c>
      <c r="AF4366" t="s">
        <v>998</v>
      </c>
      <c r="AG4366" s="107">
        <v>300</v>
      </c>
      <c r="AH4366" s="107">
        <v>0</v>
      </c>
      <c r="AI4366" s="107">
        <v>0</v>
      </c>
      <c r="AJ4366" t="s">
        <v>999</v>
      </c>
      <c r="AK4366" s="106">
        <v>44924</v>
      </c>
    </row>
    <row r="4367" spans="1:37" x14ac:dyDescent="0.45">
      <c r="A4367" t="s">
        <v>2054</v>
      </c>
      <c r="B4367" t="s">
        <v>7146</v>
      </c>
      <c r="C4367" t="s">
        <v>1002</v>
      </c>
      <c r="D4367" t="s">
        <v>7147</v>
      </c>
      <c r="E4367" t="s">
        <v>992</v>
      </c>
      <c r="F4367" t="s">
        <v>7148</v>
      </c>
      <c r="G4367">
        <v>567</v>
      </c>
      <c r="H4367" t="s">
        <v>1137</v>
      </c>
      <c r="I4367">
        <v>70200</v>
      </c>
      <c r="J4367">
        <v>777640755</v>
      </c>
      <c r="K4367" t="s">
        <v>7149</v>
      </c>
      <c r="L4367" s="106">
        <v>28682</v>
      </c>
      <c r="M4367">
        <v>14719755</v>
      </c>
      <c r="N4367" t="s">
        <v>996</v>
      </c>
      <c r="O4367" t="s">
        <v>12</v>
      </c>
      <c r="P4367" t="s">
        <v>997</v>
      </c>
      <c r="R4367" s="109" t="str">
        <f>IF(OR(P4367="SB",Q4367="SB"),"SB",0)</f>
        <v>SB</v>
      </c>
      <c r="T4367" s="110" t="s">
        <v>998</v>
      </c>
      <c r="V4367" s="113" t="str">
        <f>IF(AND(I4367&gt;=10000,I4367&lt;=19900),"Praha",(IF(AND(I4367&gt;=25001,I4367&lt;=29501),"Středočeský kraj",(IF(AND(I4367&gt;=30100,I4367&lt;=34972),"Středočeský kraj",(IF(AND(I4367&gt;=35002,I4367&lt;=36271),"Karlovarský kraj",(IF(AND(I4367&gt;=37001,I4367&lt;=39201),"Jihočeský kraj",(IF(AND(I4367&gt;=39701,I4367&lt;=39901),"Jihočeský kraj",(IF(AND(I4367&gt;=39301,I4367&lt;=39601),"Kraj Vysočina",(IF(AND(I4367&gt;=58001,I4367&lt;=59501),"Kraj Vysočina",(IF(AND(I4367&gt;=67401,I4367&lt;=67602),"Kraj Vysočina",(IF(AND(I4367&gt;=40001,I4367&lt;=44101),"Ústecký kraj",(IF(AND(I4367&gt;=46001,I4367&lt;=47201),"Liberecký kraj",(IF(AND(I4367&gt;=51202,I4367&lt;=51401),"Liberecký kraj",(IF(AND(I4367&gt;=53002,I4367&lt;=53976),"Pardubický kraj",(IF(AND(I4367&gt;=56002,I4367&lt;=57201),"Pardubický kraj",(IF(AND(I4367&gt;=60200,I4367&lt;=67201),"Jihomoravský kraj",(IF(AND(I4367&gt;=67801,I4367&lt;=68501),"Jihomoravský kraj",(IF(AND(I4367&gt;=69002,I4367&lt;=69801),"Jihomoravský kraj",(IF(AND(I4367&gt;=68601,I4367&lt;=68801),"Zlínský kraj",(IF(AND(I4367&gt;=75501,I4367&lt;=76901),"Zlínský kraj",(IF(AND(I4367&gt;=70030,I4367&lt;=74901),"Moravskoslezský kraj",(IF(AND(I4367&gt;=75000,I4367&lt;=75368),"Olomoucký kraj",(IF(AND(I4367&gt;=77200,I4367&lt;=79862),"Olomoucký kraj",(IF(AND(I4367&gt;=50011,I4367&lt;=50301),"Královéhradecký kraj",(IF(AND(I4367&gt;=54301,I4367&lt;=54303),"Královéhradecký kraj","0")))))))))))))))))))))))))))))))))))))))))))))))</f>
        <v>Moravskoslezský kraj</v>
      </c>
      <c r="AB4367" t="s">
        <v>998</v>
      </c>
      <c r="AD4367" t="s">
        <v>998</v>
      </c>
      <c r="AE4367" t="s">
        <v>998</v>
      </c>
      <c r="AF4367" t="s">
        <v>998</v>
      </c>
      <c r="AG4367" s="107">
        <v>0</v>
      </c>
      <c r="AH4367" s="107">
        <v>0</v>
      </c>
      <c r="AI4367" s="107">
        <v>0</v>
      </c>
      <c r="AJ4367" t="s">
        <v>1012</v>
      </c>
    </row>
    <row r="4368" spans="1:37" x14ac:dyDescent="0.45">
      <c r="A4368" t="s">
        <v>3131</v>
      </c>
      <c r="B4368" t="s">
        <v>8775</v>
      </c>
      <c r="C4368" t="s">
        <v>990</v>
      </c>
      <c r="D4368" t="s">
        <v>8776</v>
      </c>
      <c r="E4368" t="s">
        <v>992</v>
      </c>
      <c r="F4368" t="s">
        <v>8777</v>
      </c>
      <c r="G4368">
        <v>1785</v>
      </c>
      <c r="H4368" t="s">
        <v>1137</v>
      </c>
      <c r="I4368">
        <v>70200</v>
      </c>
      <c r="J4368">
        <v>725036794</v>
      </c>
      <c r="K4368" t="s">
        <v>8778</v>
      </c>
      <c r="L4368" s="106">
        <v>39530</v>
      </c>
      <c r="M4368">
        <v>14717028</v>
      </c>
      <c r="N4368" t="s">
        <v>996</v>
      </c>
      <c r="O4368" t="s">
        <v>12</v>
      </c>
      <c r="P4368" t="s">
        <v>997</v>
      </c>
      <c r="R4368" s="109" t="str">
        <f>IF(OR(P4368="SB",Q4368="SB"),"SB",0)</f>
        <v>SB</v>
      </c>
      <c r="T4368" s="110" t="s">
        <v>998</v>
      </c>
      <c r="V4368" s="113" t="str">
        <f>IF(AND(I4368&gt;=10000,I4368&lt;=19900),"Praha",(IF(AND(I4368&gt;=25001,I4368&lt;=29501),"Středočeský kraj",(IF(AND(I4368&gt;=30100,I4368&lt;=34972),"Středočeský kraj",(IF(AND(I4368&gt;=35002,I4368&lt;=36271),"Karlovarský kraj",(IF(AND(I4368&gt;=37001,I4368&lt;=39201),"Jihočeský kraj",(IF(AND(I4368&gt;=39701,I4368&lt;=39901),"Jihočeský kraj",(IF(AND(I4368&gt;=39301,I4368&lt;=39601),"Kraj Vysočina",(IF(AND(I4368&gt;=58001,I4368&lt;=59501),"Kraj Vysočina",(IF(AND(I4368&gt;=67401,I4368&lt;=67602),"Kraj Vysočina",(IF(AND(I4368&gt;=40001,I4368&lt;=44101),"Ústecký kraj",(IF(AND(I4368&gt;=46001,I4368&lt;=47201),"Liberecký kraj",(IF(AND(I4368&gt;=51202,I4368&lt;=51401),"Liberecký kraj",(IF(AND(I4368&gt;=53002,I4368&lt;=53976),"Pardubický kraj",(IF(AND(I4368&gt;=56002,I4368&lt;=57201),"Pardubický kraj",(IF(AND(I4368&gt;=60200,I4368&lt;=67201),"Jihomoravský kraj",(IF(AND(I4368&gt;=67801,I4368&lt;=68501),"Jihomoravský kraj",(IF(AND(I4368&gt;=69002,I4368&lt;=69801),"Jihomoravský kraj",(IF(AND(I4368&gt;=68601,I4368&lt;=68801),"Zlínský kraj",(IF(AND(I4368&gt;=75501,I4368&lt;=76901),"Zlínský kraj",(IF(AND(I4368&gt;=70030,I4368&lt;=74901),"Moravskoslezský kraj",(IF(AND(I4368&gt;=75000,I4368&lt;=75368),"Olomoucký kraj",(IF(AND(I4368&gt;=77200,I4368&lt;=79862),"Olomoucký kraj",(IF(AND(I4368&gt;=50011,I4368&lt;=50301),"Královéhradecký kraj",(IF(AND(I4368&gt;=54301,I4368&lt;=54303),"Královéhradecký kraj","0")))))))))))))))))))))))))))))))))))))))))))))))</f>
        <v>Moravskoslezský kraj</v>
      </c>
      <c r="AB4368" t="s">
        <v>998</v>
      </c>
      <c r="AD4368" t="s">
        <v>998</v>
      </c>
      <c r="AE4368" t="s">
        <v>998</v>
      </c>
      <c r="AF4368" t="s">
        <v>998</v>
      </c>
      <c r="AG4368" s="107">
        <v>300</v>
      </c>
      <c r="AH4368" s="107">
        <v>0</v>
      </c>
      <c r="AI4368" s="107">
        <v>0</v>
      </c>
      <c r="AJ4368" t="s">
        <v>999</v>
      </c>
      <c r="AK4368" s="106">
        <v>44923</v>
      </c>
    </row>
    <row r="4369" spans="1:37" x14ac:dyDescent="0.45">
      <c r="A4369" t="s">
        <v>1220</v>
      </c>
      <c r="B4369" t="s">
        <v>9332</v>
      </c>
      <c r="C4369" t="s">
        <v>1002</v>
      </c>
      <c r="D4369" t="s">
        <v>9333</v>
      </c>
      <c r="E4369" t="s">
        <v>992</v>
      </c>
      <c r="F4369" t="s">
        <v>5966</v>
      </c>
      <c r="G4369">
        <v>2495</v>
      </c>
      <c r="H4369" t="s">
        <v>1137</v>
      </c>
      <c r="I4369">
        <v>70200</v>
      </c>
      <c r="J4369">
        <v>603489019</v>
      </c>
      <c r="K4369" t="s">
        <v>9334</v>
      </c>
      <c r="L4369" s="106">
        <v>38800</v>
      </c>
      <c r="M4369">
        <v>14722583</v>
      </c>
      <c r="N4369" t="s">
        <v>996</v>
      </c>
      <c r="O4369" t="s">
        <v>12</v>
      </c>
      <c r="P4369" t="s">
        <v>997</v>
      </c>
      <c r="R4369" s="109" t="str">
        <f>IF(OR(P4369="SB",Q4369="SB"),"SB",0)</f>
        <v>SB</v>
      </c>
      <c r="T4369" s="110" t="s">
        <v>998</v>
      </c>
      <c r="V4369" s="113" t="str">
        <f>IF(AND(I4369&gt;=10000,I4369&lt;=19900),"Praha",(IF(AND(I4369&gt;=25001,I4369&lt;=29501),"Středočeský kraj",(IF(AND(I4369&gt;=30100,I4369&lt;=34972),"Středočeský kraj",(IF(AND(I4369&gt;=35002,I4369&lt;=36271),"Karlovarský kraj",(IF(AND(I4369&gt;=37001,I4369&lt;=39201),"Jihočeský kraj",(IF(AND(I4369&gt;=39701,I4369&lt;=39901),"Jihočeský kraj",(IF(AND(I4369&gt;=39301,I4369&lt;=39601),"Kraj Vysočina",(IF(AND(I4369&gt;=58001,I4369&lt;=59501),"Kraj Vysočina",(IF(AND(I4369&gt;=67401,I4369&lt;=67602),"Kraj Vysočina",(IF(AND(I4369&gt;=40001,I4369&lt;=44101),"Ústecký kraj",(IF(AND(I4369&gt;=46001,I4369&lt;=47201),"Liberecký kraj",(IF(AND(I4369&gt;=51202,I4369&lt;=51401),"Liberecký kraj",(IF(AND(I4369&gt;=53002,I4369&lt;=53976),"Pardubický kraj",(IF(AND(I4369&gt;=56002,I4369&lt;=57201),"Pardubický kraj",(IF(AND(I4369&gt;=60200,I4369&lt;=67201),"Jihomoravský kraj",(IF(AND(I4369&gt;=67801,I4369&lt;=68501),"Jihomoravský kraj",(IF(AND(I4369&gt;=69002,I4369&lt;=69801),"Jihomoravský kraj",(IF(AND(I4369&gt;=68601,I4369&lt;=68801),"Zlínský kraj",(IF(AND(I4369&gt;=75501,I4369&lt;=76901),"Zlínský kraj",(IF(AND(I4369&gt;=70030,I4369&lt;=74901),"Moravskoslezský kraj",(IF(AND(I4369&gt;=75000,I4369&lt;=75368),"Olomoucký kraj",(IF(AND(I4369&gt;=77200,I4369&lt;=79862),"Olomoucký kraj",(IF(AND(I4369&gt;=50011,I4369&lt;=50301),"Královéhradecký kraj",(IF(AND(I4369&gt;=54301,I4369&lt;=54303),"Královéhradecký kraj","0")))))))))))))))))))))))))))))))))))))))))))))))</f>
        <v>Moravskoslezský kraj</v>
      </c>
      <c r="AB4369" t="s">
        <v>998</v>
      </c>
      <c r="AD4369" t="s">
        <v>998</v>
      </c>
      <c r="AE4369" t="s">
        <v>998</v>
      </c>
      <c r="AF4369" t="s">
        <v>998</v>
      </c>
      <c r="AG4369" s="107">
        <v>300</v>
      </c>
      <c r="AH4369" s="107">
        <v>0</v>
      </c>
      <c r="AI4369" s="107">
        <v>0</v>
      </c>
      <c r="AJ4369" t="s">
        <v>999</v>
      </c>
      <c r="AK4369" s="106">
        <v>44923</v>
      </c>
    </row>
    <row r="4370" spans="1:37" x14ac:dyDescent="0.45">
      <c r="A4370" t="s">
        <v>1013</v>
      </c>
      <c r="B4370" t="s">
        <v>9397</v>
      </c>
      <c r="C4370" t="s">
        <v>1002</v>
      </c>
      <c r="D4370" t="s">
        <v>9398</v>
      </c>
      <c r="E4370" t="s">
        <v>992</v>
      </c>
      <c r="F4370" t="s">
        <v>2072</v>
      </c>
      <c r="G4370">
        <v>267</v>
      </c>
      <c r="H4370" t="s">
        <v>1137</v>
      </c>
      <c r="I4370">
        <v>70200</v>
      </c>
      <c r="J4370">
        <v>731402957</v>
      </c>
      <c r="K4370" t="s">
        <v>9399</v>
      </c>
      <c r="L4370" s="106">
        <v>39516</v>
      </c>
      <c r="M4370">
        <v>14721977</v>
      </c>
      <c r="N4370" t="s">
        <v>996</v>
      </c>
      <c r="O4370" t="s">
        <v>12</v>
      </c>
      <c r="P4370" t="s">
        <v>997</v>
      </c>
      <c r="R4370" s="109" t="str">
        <f>IF(OR(P4370="SB",Q4370="SB"),"SB",0)</f>
        <v>SB</v>
      </c>
      <c r="T4370" s="110" t="s">
        <v>998</v>
      </c>
      <c r="V4370" s="113" t="str">
        <f>IF(AND(I4370&gt;=10000,I4370&lt;=19900),"Praha",(IF(AND(I4370&gt;=25001,I4370&lt;=29501),"Středočeský kraj",(IF(AND(I4370&gt;=30100,I4370&lt;=34972),"Středočeský kraj",(IF(AND(I4370&gt;=35002,I4370&lt;=36271),"Karlovarský kraj",(IF(AND(I4370&gt;=37001,I4370&lt;=39201),"Jihočeský kraj",(IF(AND(I4370&gt;=39701,I4370&lt;=39901),"Jihočeský kraj",(IF(AND(I4370&gt;=39301,I4370&lt;=39601),"Kraj Vysočina",(IF(AND(I4370&gt;=58001,I4370&lt;=59501),"Kraj Vysočina",(IF(AND(I4370&gt;=67401,I4370&lt;=67602),"Kraj Vysočina",(IF(AND(I4370&gt;=40001,I4370&lt;=44101),"Ústecký kraj",(IF(AND(I4370&gt;=46001,I4370&lt;=47201),"Liberecký kraj",(IF(AND(I4370&gt;=51202,I4370&lt;=51401),"Liberecký kraj",(IF(AND(I4370&gt;=53002,I4370&lt;=53976),"Pardubický kraj",(IF(AND(I4370&gt;=56002,I4370&lt;=57201),"Pardubický kraj",(IF(AND(I4370&gt;=60200,I4370&lt;=67201),"Jihomoravský kraj",(IF(AND(I4370&gt;=67801,I4370&lt;=68501),"Jihomoravský kraj",(IF(AND(I4370&gt;=69002,I4370&lt;=69801),"Jihomoravský kraj",(IF(AND(I4370&gt;=68601,I4370&lt;=68801),"Zlínský kraj",(IF(AND(I4370&gt;=75501,I4370&lt;=76901),"Zlínský kraj",(IF(AND(I4370&gt;=70030,I4370&lt;=74901),"Moravskoslezský kraj",(IF(AND(I4370&gt;=75000,I4370&lt;=75368),"Olomoucký kraj",(IF(AND(I4370&gt;=77200,I4370&lt;=79862),"Olomoucký kraj",(IF(AND(I4370&gt;=50011,I4370&lt;=50301),"Královéhradecký kraj",(IF(AND(I4370&gt;=54301,I4370&lt;=54303),"Královéhradecký kraj","0")))))))))))))))))))))))))))))))))))))))))))))))</f>
        <v>Moravskoslezský kraj</v>
      </c>
      <c r="AB4370" t="s">
        <v>998</v>
      </c>
      <c r="AD4370" t="s">
        <v>998</v>
      </c>
      <c r="AE4370" t="s">
        <v>998</v>
      </c>
      <c r="AF4370" t="s">
        <v>998</v>
      </c>
      <c r="AG4370" s="107">
        <v>300</v>
      </c>
      <c r="AH4370" s="107">
        <v>0</v>
      </c>
      <c r="AI4370" s="107">
        <v>0</v>
      </c>
      <c r="AJ4370" t="s">
        <v>999</v>
      </c>
      <c r="AK4370" s="106">
        <v>44923</v>
      </c>
    </row>
    <row r="4371" spans="1:37" x14ac:dyDescent="0.45">
      <c r="A4371" t="s">
        <v>4506</v>
      </c>
      <c r="B4371" t="s">
        <v>9716</v>
      </c>
      <c r="C4371" t="s">
        <v>990</v>
      </c>
      <c r="D4371" t="s">
        <v>9717</v>
      </c>
      <c r="E4371" t="s">
        <v>992</v>
      </c>
      <c r="F4371" t="s">
        <v>9718</v>
      </c>
      <c r="G4371">
        <v>1188</v>
      </c>
      <c r="H4371" t="s">
        <v>1137</v>
      </c>
      <c r="I4371">
        <v>70200</v>
      </c>
      <c r="J4371">
        <v>732500861</v>
      </c>
      <c r="K4371" t="s">
        <v>9719</v>
      </c>
      <c r="L4371" s="106">
        <v>38444</v>
      </c>
      <c r="M4371">
        <v>14716624</v>
      </c>
      <c r="N4371" t="s">
        <v>996</v>
      </c>
      <c r="O4371" t="s">
        <v>12</v>
      </c>
      <c r="P4371" t="s">
        <v>997</v>
      </c>
      <c r="R4371" s="109" t="str">
        <f>IF(OR(P4371="SB",Q4371="SB"),"SB",0)</f>
        <v>SB</v>
      </c>
      <c r="T4371" s="110" t="s">
        <v>998</v>
      </c>
      <c r="V4371" s="113" t="str">
        <f>IF(AND(I4371&gt;=10000,I4371&lt;=19900),"Praha",(IF(AND(I4371&gt;=25001,I4371&lt;=29501),"Středočeský kraj",(IF(AND(I4371&gt;=30100,I4371&lt;=34972),"Středočeský kraj",(IF(AND(I4371&gt;=35002,I4371&lt;=36271),"Karlovarský kraj",(IF(AND(I4371&gt;=37001,I4371&lt;=39201),"Jihočeský kraj",(IF(AND(I4371&gt;=39701,I4371&lt;=39901),"Jihočeský kraj",(IF(AND(I4371&gt;=39301,I4371&lt;=39601),"Kraj Vysočina",(IF(AND(I4371&gt;=58001,I4371&lt;=59501),"Kraj Vysočina",(IF(AND(I4371&gt;=67401,I4371&lt;=67602),"Kraj Vysočina",(IF(AND(I4371&gt;=40001,I4371&lt;=44101),"Ústecký kraj",(IF(AND(I4371&gt;=46001,I4371&lt;=47201),"Liberecký kraj",(IF(AND(I4371&gt;=51202,I4371&lt;=51401),"Liberecký kraj",(IF(AND(I4371&gt;=53002,I4371&lt;=53976),"Pardubický kraj",(IF(AND(I4371&gt;=56002,I4371&lt;=57201),"Pardubický kraj",(IF(AND(I4371&gt;=60200,I4371&lt;=67201),"Jihomoravský kraj",(IF(AND(I4371&gt;=67801,I4371&lt;=68501),"Jihomoravský kraj",(IF(AND(I4371&gt;=69002,I4371&lt;=69801),"Jihomoravský kraj",(IF(AND(I4371&gt;=68601,I4371&lt;=68801),"Zlínský kraj",(IF(AND(I4371&gt;=75501,I4371&lt;=76901),"Zlínský kraj",(IF(AND(I4371&gt;=70030,I4371&lt;=74901),"Moravskoslezský kraj",(IF(AND(I4371&gt;=75000,I4371&lt;=75368),"Olomoucký kraj",(IF(AND(I4371&gt;=77200,I4371&lt;=79862),"Olomoucký kraj",(IF(AND(I4371&gt;=50011,I4371&lt;=50301),"Královéhradecký kraj",(IF(AND(I4371&gt;=54301,I4371&lt;=54303),"Královéhradecký kraj","0")))))))))))))))))))))))))))))))))))))))))))))))</f>
        <v>Moravskoslezský kraj</v>
      </c>
      <c r="AB4371" t="s">
        <v>998</v>
      </c>
      <c r="AD4371" t="s">
        <v>998</v>
      </c>
      <c r="AE4371" t="s">
        <v>998</v>
      </c>
      <c r="AF4371" t="s">
        <v>998</v>
      </c>
      <c r="AG4371" s="107">
        <v>300</v>
      </c>
      <c r="AH4371" s="107">
        <v>0</v>
      </c>
      <c r="AI4371" s="107">
        <v>0</v>
      </c>
      <c r="AJ4371" t="s">
        <v>999</v>
      </c>
      <c r="AK4371" s="106">
        <v>44924</v>
      </c>
    </row>
    <row r="4372" spans="1:37" x14ac:dyDescent="0.45">
      <c r="A4372" t="s">
        <v>1713</v>
      </c>
      <c r="B4372" t="s">
        <v>10138</v>
      </c>
      <c r="C4372" t="s">
        <v>1002</v>
      </c>
      <c r="D4372" t="s">
        <v>10141</v>
      </c>
      <c r="E4372" t="s">
        <v>992</v>
      </c>
      <c r="F4372" t="s">
        <v>10142</v>
      </c>
      <c r="G4372">
        <v>246</v>
      </c>
      <c r="H4372" t="s">
        <v>1137</v>
      </c>
      <c r="I4372">
        <v>70200</v>
      </c>
      <c r="J4372">
        <v>732939340</v>
      </c>
      <c r="K4372" t="s">
        <v>10143</v>
      </c>
      <c r="L4372" s="106">
        <v>38916</v>
      </c>
      <c r="M4372">
        <v>14716725</v>
      </c>
      <c r="N4372" t="s">
        <v>996</v>
      </c>
      <c r="O4372" t="s">
        <v>12</v>
      </c>
      <c r="P4372" t="s">
        <v>997</v>
      </c>
      <c r="R4372" s="109" t="str">
        <f>IF(OR(P4372="SB",Q4372="SB"),"SB",0)</f>
        <v>SB</v>
      </c>
      <c r="T4372" s="110" t="s">
        <v>998</v>
      </c>
      <c r="V4372" s="113" t="str">
        <f>IF(AND(I4372&gt;=10000,I4372&lt;=19900),"Praha",(IF(AND(I4372&gt;=25001,I4372&lt;=29501),"Středočeský kraj",(IF(AND(I4372&gt;=30100,I4372&lt;=34972),"Středočeský kraj",(IF(AND(I4372&gt;=35002,I4372&lt;=36271),"Karlovarský kraj",(IF(AND(I4372&gt;=37001,I4372&lt;=39201),"Jihočeský kraj",(IF(AND(I4372&gt;=39701,I4372&lt;=39901),"Jihočeský kraj",(IF(AND(I4372&gt;=39301,I4372&lt;=39601),"Kraj Vysočina",(IF(AND(I4372&gt;=58001,I4372&lt;=59501),"Kraj Vysočina",(IF(AND(I4372&gt;=67401,I4372&lt;=67602),"Kraj Vysočina",(IF(AND(I4372&gt;=40001,I4372&lt;=44101),"Ústecký kraj",(IF(AND(I4372&gt;=46001,I4372&lt;=47201),"Liberecký kraj",(IF(AND(I4372&gt;=51202,I4372&lt;=51401),"Liberecký kraj",(IF(AND(I4372&gt;=53002,I4372&lt;=53976),"Pardubický kraj",(IF(AND(I4372&gt;=56002,I4372&lt;=57201),"Pardubický kraj",(IF(AND(I4372&gt;=60200,I4372&lt;=67201),"Jihomoravský kraj",(IF(AND(I4372&gt;=67801,I4372&lt;=68501),"Jihomoravský kraj",(IF(AND(I4372&gt;=69002,I4372&lt;=69801),"Jihomoravský kraj",(IF(AND(I4372&gt;=68601,I4372&lt;=68801),"Zlínský kraj",(IF(AND(I4372&gt;=75501,I4372&lt;=76901),"Zlínský kraj",(IF(AND(I4372&gt;=70030,I4372&lt;=74901),"Moravskoslezský kraj",(IF(AND(I4372&gt;=75000,I4372&lt;=75368),"Olomoucký kraj",(IF(AND(I4372&gt;=77200,I4372&lt;=79862),"Olomoucký kraj",(IF(AND(I4372&gt;=50011,I4372&lt;=50301),"Královéhradecký kraj",(IF(AND(I4372&gt;=54301,I4372&lt;=54303),"Královéhradecký kraj","0")))))))))))))))))))))))))))))))))))))))))))))))</f>
        <v>Moravskoslezský kraj</v>
      </c>
      <c r="AB4372" t="s">
        <v>998</v>
      </c>
      <c r="AD4372" t="s">
        <v>998</v>
      </c>
      <c r="AE4372" t="s">
        <v>998</v>
      </c>
      <c r="AF4372" t="s">
        <v>998</v>
      </c>
      <c r="AG4372" s="107">
        <v>300</v>
      </c>
      <c r="AH4372" s="107">
        <v>0</v>
      </c>
      <c r="AI4372" s="107">
        <v>0</v>
      </c>
      <c r="AJ4372" t="s">
        <v>999</v>
      </c>
      <c r="AK4372" s="106">
        <v>44923</v>
      </c>
    </row>
    <row r="4373" spans="1:37" x14ac:dyDescent="0.45">
      <c r="A4373" t="s">
        <v>2033</v>
      </c>
      <c r="B4373" t="s">
        <v>10443</v>
      </c>
      <c r="C4373" t="s">
        <v>990</v>
      </c>
      <c r="D4373" t="s">
        <v>10444</v>
      </c>
      <c r="E4373" t="s">
        <v>992</v>
      </c>
      <c r="F4373" t="s">
        <v>10445</v>
      </c>
      <c r="G4373">
        <v>3042</v>
      </c>
      <c r="H4373" t="s">
        <v>1137</v>
      </c>
      <c r="I4373">
        <v>70200</v>
      </c>
      <c r="J4373">
        <v>608956159</v>
      </c>
      <c r="K4373" t="s">
        <v>10446</v>
      </c>
      <c r="L4373" s="106">
        <v>40045</v>
      </c>
      <c r="M4373">
        <v>14679642</v>
      </c>
      <c r="N4373" t="s">
        <v>996</v>
      </c>
      <c r="O4373" t="s">
        <v>12</v>
      </c>
      <c r="P4373" t="s">
        <v>997</v>
      </c>
      <c r="R4373" s="109" t="str">
        <f>IF(OR(P4373="SB",Q4373="SB"),"SB",0)</f>
        <v>SB</v>
      </c>
      <c r="T4373" s="110" t="s">
        <v>998</v>
      </c>
      <c r="V4373" s="113" t="str">
        <f>IF(AND(I4373&gt;=10000,I4373&lt;=19900),"Praha",(IF(AND(I4373&gt;=25001,I4373&lt;=29501),"Středočeský kraj",(IF(AND(I4373&gt;=30100,I4373&lt;=34972),"Středočeský kraj",(IF(AND(I4373&gt;=35002,I4373&lt;=36271),"Karlovarský kraj",(IF(AND(I4373&gt;=37001,I4373&lt;=39201),"Jihočeský kraj",(IF(AND(I4373&gt;=39701,I4373&lt;=39901),"Jihočeský kraj",(IF(AND(I4373&gt;=39301,I4373&lt;=39601),"Kraj Vysočina",(IF(AND(I4373&gt;=58001,I4373&lt;=59501),"Kraj Vysočina",(IF(AND(I4373&gt;=67401,I4373&lt;=67602),"Kraj Vysočina",(IF(AND(I4373&gt;=40001,I4373&lt;=44101),"Ústecký kraj",(IF(AND(I4373&gt;=46001,I4373&lt;=47201),"Liberecký kraj",(IF(AND(I4373&gt;=51202,I4373&lt;=51401),"Liberecký kraj",(IF(AND(I4373&gt;=53002,I4373&lt;=53976),"Pardubický kraj",(IF(AND(I4373&gt;=56002,I4373&lt;=57201),"Pardubický kraj",(IF(AND(I4373&gt;=60200,I4373&lt;=67201),"Jihomoravský kraj",(IF(AND(I4373&gt;=67801,I4373&lt;=68501),"Jihomoravský kraj",(IF(AND(I4373&gt;=69002,I4373&lt;=69801),"Jihomoravský kraj",(IF(AND(I4373&gt;=68601,I4373&lt;=68801),"Zlínský kraj",(IF(AND(I4373&gt;=75501,I4373&lt;=76901),"Zlínský kraj",(IF(AND(I4373&gt;=70030,I4373&lt;=74901),"Moravskoslezský kraj",(IF(AND(I4373&gt;=75000,I4373&lt;=75368),"Olomoucký kraj",(IF(AND(I4373&gt;=77200,I4373&lt;=79862),"Olomoucký kraj",(IF(AND(I4373&gt;=50011,I4373&lt;=50301),"Královéhradecký kraj",(IF(AND(I4373&gt;=54301,I4373&lt;=54303),"Královéhradecký kraj","0")))))))))))))))))))))))))))))))))))))))))))))))</f>
        <v>Moravskoslezský kraj</v>
      </c>
      <c r="AB4373" t="s">
        <v>998</v>
      </c>
      <c r="AD4373" t="s">
        <v>998</v>
      </c>
      <c r="AE4373" t="s">
        <v>998</v>
      </c>
      <c r="AF4373" t="s">
        <v>998</v>
      </c>
      <c r="AG4373" s="107">
        <v>300</v>
      </c>
      <c r="AH4373" s="107">
        <v>0</v>
      </c>
      <c r="AI4373" s="107">
        <v>0</v>
      </c>
      <c r="AJ4373" t="s">
        <v>999</v>
      </c>
      <c r="AK4373" s="106">
        <v>44923</v>
      </c>
    </row>
    <row r="4374" spans="1:37" x14ac:dyDescent="0.45">
      <c r="A4374" t="s">
        <v>1084</v>
      </c>
      <c r="B4374" t="s">
        <v>10853</v>
      </c>
      <c r="C4374" t="s">
        <v>990</v>
      </c>
      <c r="D4374" t="s">
        <v>10854</v>
      </c>
      <c r="E4374" t="s">
        <v>992</v>
      </c>
      <c r="F4374" t="s">
        <v>10855</v>
      </c>
      <c r="G4374">
        <v>4</v>
      </c>
      <c r="H4374" t="s">
        <v>1137</v>
      </c>
      <c r="I4374">
        <v>70200</v>
      </c>
      <c r="K4374" t="s">
        <v>10856</v>
      </c>
      <c r="L4374" s="106">
        <v>39860</v>
      </c>
      <c r="M4374">
        <v>14677016</v>
      </c>
      <c r="N4374" t="s">
        <v>1144</v>
      </c>
      <c r="O4374" t="s">
        <v>12</v>
      </c>
      <c r="P4374" t="s">
        <v>997</v>
      </c>
      <c r="R4374" s="109" t="str">
        <f>IF(OR(P4374="SB",Q4374="SB"),"SB",0)</f>
        <v>SB</v>
      </c>
      <c r="T4374" s="110" t="s">
        <v>998</v>
      </c>
      <c r="V4374" s="113" t="str">
        <f>IF(AND(I4374&gt;=10000,I4374&lt;=19900),"Praha",(IF(AND(I4374&gt;=25001,I4374&lt;=29501),"Středočeský kraj",(IF(AND(I4374&gt;=30100,I4374&lt;=34972),"Středočeský kraj",(IF(AND(I4374&gt;=35002,I4374&lt;=36271),"Karlovarský kraj",(IF(AND(I4374&gt;=37001,I4374&lt;=39201),"Jihočeský kraj",(IF(AND(I4374&gt;=39701,I4374&lt;=39901),"Jihočeský kraj",(IF(AND(I4374&gt;=39301,I4374&lt;=39601),"Kraj Vysočina",(IF(AND(I4374&gt;=58001,I4374&lt;=59501),"Kraj Vysočina",(IF(AND(I4374&gt;=67401,I4374&lt;=67602),"Kraj Vysočina",(IF(AND(I4374&gt;=40001,I4374&lt;=44101),"Ústecký kraj",(IF(AND(I4374&gt;=46001,I4374&lt;=47201),"Liberecký kraj",(IF(AND(I4374&gt;=51202,I4374&lt;=51401),"Liberecký kraj",(IF(AND(I4374&gt;=53002,I4374&lt;=53976),"Pardubický kraj",(IF(AND(I4374&gt;=56002,I4374&lt;=57201),"Pardubický kraj",(IF(AND(I4374&gt;=60200,I4374&lt;=67201),"Jihomoravský kraj",(IF(AND(I4374&gt;=67801,I4374&lt;=68501),"Jihomoravský kraj",(IF(AND(I4374&gt;=69002,I4374&lt;=69801),"Jihomoravský kraj",(IF(AND(I4374&gt;=68601,I4374&lt;=68801),"Zlínský kraj",(IF(AND(I4374&gt;=75501,I4374&lt;=76901),"Zlínský kraj",(IF(AND(I4374&gt;=70030,I4374&lt;=74901),"Moravskoslezský kraj",(IF(AND(I4374&gt;=75000,I4374&lt;=75368),"Olomoucký kraj",(IF(AND(I4374&gt;=77200,I4374&lt;=79862),"Olomoucký kraj",(IF(AND(I4374&gt;=50011,I4374&lt;=50301),"Královéhradecký kraj",(IF(AND(I4374&gt;=54301,I4374&lt;=54303),"Královéhradecký kraj","0")))))))))))))))))))))))))))))))))))))))))))))))</f>
        <v>Moravskoslezský kraj</v>
      </c>
      <c r="AB4374" t="s">
        <v>998</v>
      </c>
      <c r="AD4374" t="s">
        <v>998</v>
      </c>
      <c r="AE4374" t="s">
        <v>998</v>
      </c>
      <c r="AF4374" t="s">
        <v>998</v>
      </c>
      <c r="AG4374" s="107">
        <v>300</v>
      </c>
      <c r="AH4374" s="107">
        <v>0</v>
      </c>
      <c r="AI4374" s="107">
        <v>0</v>
      </c>
      <c r="AJ4374" t="s">
        <v>999</v>
      </c>
      <c r="AK4374" s="106">
        <v>44877</v>
      </c>
    </row>
    <row r="4375" spans="1:37" x14ac:dyDescent="0.45">
      <c r="A4375" t="s">
        <v>988</v>
      </c>
      <c r="B4375" t="s">
        <v>10965</v>
      </c>
      <c r="C4375" t="s">
        <v>990</v>
      </c>
      <c r="D4375" t="s">
        <v>10966</v>
      </c>
      <c r="E4375" t="s">
        <v>992</v>
      </c>
      <c r="F4375" t="s">
        <v>10967</v>
      </c>
      <c r="G4375">
        <v>1066</v>
      </c>
      <c r="H4375" t="s">
        <v>1137</v>
      </c>
      <c r="I4375">
        <v>70200</v>
      </c>
      <c r="J4375">
        <v>606850094</v>
      </c>
      <c r="K4375" t="s">
        <v>10968</v>
      </c>
      <c r="L4375" s="106">
        <v>38287</v>
      </c>
      <c r="M4375">
        <v>14717735</v>
      </c>
      <c r="N4375" t="s">
        <v>996</v>
      </c>
      <c r="O4375" t="s">
        <v>12</v>
      </c>
      <c r="P4375" t="s">
        <v>997</v>
      </c>
      <c r="R4375" s="109" t="str">
        <f>IF(OR(P4375="SB",Q4375="SB"),"SB",0)</f>
        <v>SB</v>
      </c>
      <c r="T4375" s="110" t="s">
        <v>998</v>
      </c>
      <c r="V4375" s="113" t="str">
        <f>IF(AND(I4375&gt;=10000,I4375&lt;=19900),"Praha",(IF(AND(I4375&gt;=25001,I4375&lt;=29501),"Středočeský kraj",(IF(AND(I4375&gt;=30100,I4375&lt;=34972),"Středočeský kraj",(IF(AND(I4375&gt;=35002,I4375&lt;=36271),"Karlovarský kraj",(IF(AND(I4375&gt;=37001,I4375&lt;=39201),"Jihočeský kraj",(IF(AND(I4375&gt;=39701,I4375&lt;=39901),"Jihočeský kraj",(IF(AND(I4375&gt;=39301,I4375&lt;=39601),"Kraj Vysočina",(IF(AND(I4375&gt;=58001,I4375&lt;=59501),"Kraj Vysočina",(IF(AND(I4375&gt;=67401,I4375&lt;=67602),"Kraj Vysočina",(IF(AND(I4375&gt;=40001,I4375&lt;=44101),"Ústecký kraj",(IF(AND(I4375&gt;=46001,I4375&lt;=47201),"Liberecký kraj",(IF(AND(I4375&gt;=51202,I4375&lt;=51401),"Liberecký kraj",(IF(AND(I4375&gt;=53002,I4375&lt;=53976),"Pardubický kraj",(IF(AND(I4375&gt;=56002,I4375&lt;=57201),"Pardubický kraj",(IF(AND(I4375&gt;=60200,I4375&lt;=67201),"Jihomoravský kraj",(IF(AND(I4375&gt;=67801,I4375&lt;=68501),"Jihomoravský kraj",(IF(AND(I4375&gt;=69002,I4375&lt;=69801),"Jihomoravský kraj",(IF(AND(I4375&gt;=68601,I4375&lt;=68801),"Zlínský kraj",(IF(AND(I4375&gt;=75501,I4375&lt;=76901),"Zlínský kraj",(IF(AND(I4375&gt;=70030,I4375&lt;=74901),"Moravskoslezský kraj",(IF(AND(I4375&gt;=75000,I4375&lt;=75368),"Olomoucký kraj",(IF(AND(I4375&gt;=77200,I4375&lt;=79862),"Olomoucký kraj",(IF(AND(I4375&gt;=50011,I4375&lt;=50301),"Královéhradecký kraj",(IF(AND(I4375&gt;=54301,I4375&lt;=54303),"Královéhradecký kraj","0")))))))))))))))))))))))))))))))))))))))))))))))</f>
        <v>Moravskoslezský kraj</v>
      </c>
      <c r="AB4375" t="s">
        <v>998</v>
      </c>
      <c r="AD4375" t="s">
        <v>998</v>
      </c>
      <c r="AE4375" t="s">
        <v>998</v>
      </c>
      <c r="AF4375" t="s">
        <v>998</v>
      </c>
      <c r="AG4375" s="107">
        <v>300</v>
      </c>
      <c r="AH4375" s="107">
        <v>0</v>
      </c>
      <c r="AI4375" s="107">
        <v>0</v>
      </c>
      <c r="AJ4375" t="s">
        <v>999</v>
      </c>
      <c r="AK4375" s="106">
        <v>44924</v>
      </c>
    </row>
    <row r="4376" spans="1:37" x14ac:dyDescent="0.45">
      <c r="A4376" t="s">
        <v>1139</v>
      </c>
      <c r="B4376" t="s">
        <v>12155</v>
      </c>
      <c r="C4376" t="s">
        <v>990</v>
      </c>
      <c r="D4376" t="s">
        <v>12156</v>
      </c>
      <c r="E4376" t="s">
        <v>992</v>
      </c>
      <c r="F4376" t="s">
        <v>2072</v>
      </c>
      <c r="G4376">
        <v>263</v>
      </c>
      <c r="H4376" t="s">
        <v>1137</v>
      </c>
      <c r="I4376">
        <v>70200</v>
      </c>
      <c r="J4376">
        <v>721231701</v>
      </c>
      <c r="K4376" t="s">
        <v>12157</v>
      </c>
      <c r="L4376" s="106">
        <v>39178</v>
      </c>
      <c r="M4376">
        <v>14717129</v>
      </c>
      <c r="N4376" t="s">
        <v>996</v>
      </c>
      <c r="O4376" t="s">
        <v>12</v>
      </c>
      <c r="P4376" t="s">
        <v>997</v>
      </c>
      <c r="R4376" s="109" t="str">
        <f>IF(OR(P4376="SB",Q4376="SB"),"SB",0)</f>
        <v>SB</v>
      </c>
      <c r="T4376" s="110" t="s">
        <v>998</v>
      </c>
      <c r="V4376" s="113" t="str">
        <f>IF(AND(I4376&gt;=10000,I4376&lt;=19900),"Praha",(IF(AND(I4376&gt;=25001,I4376&lt;=29501),"Středočeský kraj",(IF(AND(I4376&gt;=30100,I4376&lt;=34972),"Středočeský kraj",(IF(AND(I4376&gt;=35002,I4376&lt;=36271),"Karlovarský kraj",(IF(AND(I4376&gt;=37001,I4376&lt;=39201),"Jihočeský kraj",(IF(AND(I4376&gt;=39701,I4376&lt;=39901),"Jihočeský kraj",(IF(AND(I4376&gt;=39301,I4376&lt;=39601),"Kraj Vysočina",(IF(AND(I4376&gt;=58001,I4376&lt;=59501),"Kraj Vysočina",(IF(AND(I4376&gt;=67401,I4376&lt;=67602),"Kraj Vysočina",(IF(AND(I4376&gt;=40001,I4376&lt;=44101),"Ústecký kraj",(IF(AND(I4376&gt;=46001,I4376&lt;=47201),"Liberecký kraj",(IF(AND(I4376&gt;=51202,I4376&lt;=51401),"Liberecký kraj",(IF(AND(I4376&gt;=53002,I4376&lt;=53976),"Pardubický kraj",(IF(AND(I4376&gt;=56002,I4376&lt;=57201),"Pardubický kraj",(IF(AND(I4376&gt;=60200,I4376&lt;=67201),"Jihomoravský kraj",(IF(AND(I4376&gt;=67801,I4376&lt;=68501),"Jihomoravský kraj",(IF(AND(I4376&gt;=69002,I4376&lt;=69801),"Jihomoravský kraj",(IF(AND(I4376&gt;=68601,I4376&lt;=68801),"Zlínský kraj",(IF(AND(I4376&gt;=75501,I4376&lt;=76901),"Zlínský kraj",(IF(AND(I4376&gt;=70030,I4376&lt;=74901),"Moravskoslezský kraj",(IF(AND(I4376&gt;=75000,I4376&lt;=75368),"Olomoucký kraj",(IF(AND(I4376&gt;=77200,I4376&lt;=79862),"Olomoucký kraj",(IF(AND(I4376&gt;=50011,I4376&lt;=50301),"Královéhradecký kraj",(IF(AND(I4376&gt;=54301,I4376&lt;=54303),"Královéhradecký kraj","0")))))))))))))))))))))))))))))))))))))))))))))))</f>
        <v>Moravskoslezský kraj</v>
      </c>
      <c r="AB4376" t="s">
        <v>998</v>
      </c>
      <c r="AD4376" t="s">
        <v>998</v>
      </c>
      <c r="AE4376" t="s">
        <v>998</v>
      </c>
      <c r="AF4376" t="s">
        <v>998</v>
      </c>
      <c r="AG4376" s="107">
        <v>300</v>
      </c>
      <c r="AH4376" s="107">
        <v>0</v>
      </c>
      <c r="AI4376" s="107">
        <v>0</v>
      </c>
      <c r="AJ4376" t="s">
        <v>999</v>
      </c>
      <c r="AK4376" s="106">
        <v>44923</v>
      </c>
    </row>
    <row r="4377" spans="1:37" x14ac:dyDescent="0.45">
      <c r="A4377" t="s">
        <v>2811</v>
      </c>
      <c r="B4377" t="s">
        <v>12601</v>
      </c>
      <c r="C4377" t="s">
        <v>1002</v>
      </c>
      <c r="D4377" t="s">
        <v>12604</v>
      </c>
      <c r="E4377" t="s">
        <v>992</v>
      </c>
      <c r="F4377" t="s">
        <v>4751</v>
      </c>
      <c r="G4377">
        <v>1417</v>
      </c>
      <c r="H4377" t="s">
        <v>1137</v>
      </c>
      <c r="I4377">
        <v>70200</v>
      </c>
      <c r="K4377" t="s">
        <v>12605</v>
      </c>
      <c r="L4377" s="106">
        <v>40306</v>
      </c>
      <c r="M4377">
        <v>14722482</v>
      </c>
      <c r="N4377" t="s">
        <v>996</v>
      </c>
      <c r="O4377" t="s">
        <v>12</v>
      </c>
      <c r="P4377" t="s">
        <v>997</v>
      </c>
      <c r="R4377" s="109" t="str">
        <f>IF(OR(P4377="SB",Q4377="SB"),"SB",0)</f>
        <v>SB</v>
      </c>
      <c r="T4377" s="110" t="s">
        <v>998</v>
      </c>
      <c r="V4377" s="113" t="str">
        <f>IF(AND(I4377&gt;=10000,I4377&lt;=19900),"Praha",(IF(AND(I4377&gt;=25001,I4377&lt;=29501),"Středočeský kraj",(IF(AND(I4377&gt;=30100,I4377&lt;=34972),"Středočeský kraj",(IF(AND(I4377&gt;=35002,I4377&lt;=36271),"Karlovarský kraj",(IF(AND(I4377&gt;=37001,I4377&lt;=39201),"Jihočeský kraj",(IF(AND(I4377&gt;=39701,I4377&lt;=39901),"Jihočeský kraj",(IF(AND(I4377&gt;=39301,I4377&lt;=39601),"Kraj Vysočina",(IF(AND(I4377&gt;=58001,I4377&lt;=59501),"Kraj Vysočina",(IF(AND(I4377&gt;=67401,I4377&lt;=67602),"Kraj Vysočina",(IF(AND(I4377&gt;=40001,I4377&lt;=44101),"Ústecký kraj",(IF(AND(I4377&gt;=46001,I4377&lt;=47201),"Liberecký kraj",(IF(AND(I4377&gt;=51202,I4377&lt;=51401),"Liberecký kraj",(IF(AND(I4377&gt;=53002,I4377&lt;=53976),"Pardubický kraj",(IF(AND(I4377&gt;=56002,I4377&lt;=57201),"Pardubický kraj",(IF(AND(I4377&gt;=60200,I4377&lt;=67201),"Jihomoravský kraj",(IF(AND(I4377&gt;=67801,I4377&lt;=68501),"Jihomoravský kraj",(IF(AND(I4377&gt;=69002,I4377&lt;=69801),"Jihomoravský kraj",(IF(AND(I4377&gt;=68601,I4377&lt;=68801),"Zlínský kraj",(IF(AND(I4377&gt;=75501,I4377&lt;=76901),"Zlínský kraj",(IF(AND(I4377&gt;=70030,I4377&lt;=74901),"Moravskoslezský kraj",(IF(AND(I4377&gt;=75000,I4377&lt;=75368),"Olomoucký kraj",(IF(AND(I4377&gt;=77200,I4377&lt;=79862),"Olomoucký kraj",(IF(AND(I4377&gt;=50011,I4377&lt;=50301),"Královéhradecký kraj",(IF(AND(I4377&gt;=54301,I4377&lt;=54303),"Královéhradecký kraj","0")))))))))))))))))))))))))))))))))))))))))))))))</f>
        <v>Moravskoslezský kraj</v>
      </c>
      <c r="AB4377" t="s">
        <v>998</v>
      </c>
      <c r="AD4377" t="s">
        <v>998</v>
      </c>
      <c r="AE4377" t="s">
        <v>998</v>
      </c>
      <c r="AF4377" t="s">
        <v>998</v>
      </c>
      <c r="AG4377" s="107">
        <v>300</v>
      </c>
      <c r="AH4377" s="107">
        <v>0</v>
      </c>
      <c r="AI4377" s="107">
        <v>0</v>
      </c>
      <c r="AJ4377" t="s">
        <v>999</v>
      </c>
      <c r="AK4377" s="106">
        <v>44923</v>
      </c>
    </row>
    <row r="4378" spans="1:37" x14ac:dyDescent="0.45">
      <c r="A4378" t="s">
        <v>1243</v>
      </c>
      <c r="B4378" t="s">
        <v>15435</v>
      </c>
      <c r="C4378" t="s">
        <v>990</v>
      </c>
      <c r="D4378" t="s">
        <v>15436</v>
      </c>
      <c r="E4378" t="s">
        <v>992</v>
      </c>
      <c r="F4378" t="s">
        <v>15437</v>
      </c>
      <c r="G4378">
        <v>3009</v>
      </c>
      <c r="H4378" t="s">
        <v>1137</v>
      </c>
      <c r="I4378">
        <v>70200</v>
      </c>
      <c r="K4378" t="s">
        <v>15438</v>
      </c>
      <c r="L4378" s="106">
        <v>38309</v>
      </c>
      <c r="M4378">
        <v>14717937</v>
      </c>
      <c r="N4378" t="s">
        <v>996</v>
      </c>
      <c r="O4378" t="s">
        <v>12</v>
      </c>
      <c r="P4378" t="s">
        <v>997</v>
      </c>
      <c r="R4378" s="109" t="str">
        <f>IF(OR(P4378="SB",Q4378="SB"),"SB",0)</f>
        <v>SB</v>
      </c>
      <c r="T4378" s="110" t="s">
        <v>998</v>
      </c>
      <c r="V4378" s="113" t="str">
        <f>IF(AND(I4378&gt;=10000,I4378&lt;=19900),"Praha",(IF(AND(I4378&gt;=25001,I4378&lt;=29501),"Středočeský kraj",(IF(AND(I4378&gt;=30100,I4378&lt;=34972),"Středočeský kraj",(IF(AND(I4378&gt;=35002,I4378&lt;=36271),"Karlovarský kraj",(IF(AND(I4378&gt;=37001,I4378&lt;=39201),"Jihočeský kraj",(IF(AND(I4378&gt;=39701,I4378&lt;=39901),"Jihočeský kraj",(IF(AND(I4378&gt;=39301,I4378&lt;=39601),"Kraj Vysočina",(IF(AND(I4378&gt;=58001,I4378&lt;=59501),"Kraj Vysočina",(IF(AND(I4378&gt;=67401,I4378&lt;=67602),"Kraj Vysočina",(IF(AND(I4378&gt;=40001,I4378&lt;=44101),"Ústecký kraj",(IF(AND(I4378&gt;=46001,I4378&lt;=47201),"Liberecký kraj",(IF(AND(I4378&gt;=51202,I4378&lt;=51401),"Liberecký kraj",(IF(AND(I4378&gt;=53002,I4378&lt;=53976),"Pardubický kraj",(IF(AND(I4378&gt;=56002,I4378&lt;=57201),"Pardubický kraj",(IF(AND(I4378&gt;=60200,I4378&lt;=67201),"Jihomoravský kraj",(IF(AND(I4378&gt;=67801,I4378&lt;=68501),"Jihomoravský kraj",(IF(AND(I4378&gt;=69002,I4378&lt;=69801),"Jihomoravský kraj",(IF(AND(I4378&gt;=68601,I4378&lt;=68801),"Zlínský kraj",(IF(AND(I4378&gt;=75501,I4378&lt;=76901),"Zlínský kraj",(IF(AND(I4378&gt;=70030,I4378&lt;=74901),"Moravskoslezský kraj",(IF(AND(I4378&gt;=75000,I4378&lt;=75368),"Olomoucký kraj",(IF(AND(I4378&gt;=77200,I4378&lt;=79862),"Olomoucký kraj",(IF(AND(I4378&gt;=50011,I4378&lt;=50301),"Královéhradecký kraj",(IF(AND(I4378&gt;=54301,I4378&lt;=54303),"Královéhradecký kraj","0")))))))))))))))))))))))))))))))))))))))))))))))</f>
        <v>Moravskoslezský kraj</v>
      </c>
      <c r="AB4378" t="s">
        <v>998</v>
      </c>
      <c r="AD4378" t="s">
        <v>998</v>
      </c>
      <c r="AE4378" t="s">
        <v>998</v>
      </c>
      <c r="AF4378" t="s">
        <v>998</v>
      </c>
      <c r="AG4378" s="107">
        <v>0</v>
      </c>
      <c r="AH4378" s="107">
        <v>0</v>
      </c>
      <c r="AI4378" s="107">
        <v>0</v>
      </c>
      <c r="AJ4378" t="s">
        <v>1012</v>
      </c>
    </row>
    <row r="4379" spans="1:37" x14ac:dyDescent="0.45">
      <c r="A4379" t="s">
        <v>1111</v>
      </c>
      <c r="B4379" t="s">
        <v>15439</v>
      </c>
      <c r="C4379" t="s">
        <v>1002</v>
      </c>
      <c r="D4379" t="s">
        <v>15440</v>
      </c>
      <c r="E4379" t="s">
        <v>992</v>
      </c>
      <c r="F4379" t="s">
        <v>15437</v>
      </c>
      <c r="G4379">
        <v>3009</v>
      </c>
      <c r="H4379" t="s">
        <v>1137</v>
      </c>
      <c r="I4379">
        <v>70200</v>
      </c>
      <c r="K4379" t="s">
        <v>15441</v>
      </c>
      <c r="L4379" s="106">
        <v>39560</v>
      </c>
      <c r="M4379">
        <v>14717836</v>
      </c>
      <c r="N4379" t="s">
        <v>996</v>
      </c>
      <c r="O4379" t="s">
        <v>12</v>
      </c>
      <c r="P4379" t="s">
        <v>997</v>
      </c>
      <c r="R4379" s="109" t="str">
        <f>IF(OR(P4379="SB",Q4379="SB"),"SB",0)</f>
        <v>SB</v>
      </c>
      <c r="T4379" s="110" t="s">
        <v>998</v>
      </c>
      <c r="V4379" s="113" t="str">
        <f>IF(AND(I4379&gt;=10000,I4379&lt;=19900),"Praha",(IF(AND(I4379&gt;=25001,I4379&lt;=29501),"Středočeský kraj",(IF(AND(I4379&gt;=30100,I4379&lt;=34972),"Středočeský kraj",(IF(AND(I4379&gt;=35002,I4379&lt;=36271),"Karlovarský kraj",(IF(AND(I4379&gt;=37001,I4379&lt;=39201),"Jihočeský kraj",(IF(AND(I4379&gt;=39701,I4379&lt;=39901),"Jihočeský kraj",(IF(AND(I4379&gt;=39301,I4379&lt;=39601),"Kraj Vysočina",(IF(AND(I4379&gt;=58001,I4379&lt;=59501),"Kraj Vysočina",(IF(AND(I4379&gt;=67401,I4379&lt;=67602),"Kraj Vysočina",(IF(AND(I4379&gt;=40001,I4379&lt;=44101),"Ústecký kraj",(IF(AND(I4379&gt;=46001,I4379&lt;=47201),"Liberecký kraj",(IF(AND(I4379&gt;=51202,I4379&lt;=51401),"Liberecký kraj",(IF(AND(I4379&gt;=53002,I4379&lt;=53976),"Pardubický kraj",(IF(AND(I4379&gt;=56002,I4379&lt;=57201),"Pardubický kraj",(IF(AND(I4379&gt;=60200,I4379&lt;=67201),"Jihomoravský kraj",(IF(AND(I4379&gt;=67801,I4379&lt;=68501),"Jihomoravský kraj",(IF(AND(I4379&gt;=69002,I4379&lt;=69801),"Jihomoravský kraj",(IF(AND(I4379&gt;=68601,I4379&lt;=68801),"Zlínský kraj",(IF(AND(I4379&gt;=75501,I4379&lt;=76901),"Zlínský kraj",(IF(AND(I4379&gt;=70030,I4379&lt;=74901),"Moravskoslezský kraj",(IF(AND(I4379&gt;=75000,I4379&lt;=75368),"Olomoucký kraj",(IF(AND(I4379&gt;=77200,I4379&lt;=79862),"Olomoucký kraj",(IF(AND(I4379&gt;=50011,I4379&lt;=50301),"Královéhradecký kraj",(IF(AND(I4379&gt;=54301,I4379&lt;=54303),"Královéhradecký kraj","0")))))))))))))))))))))))))))))))))))))))))))))))</f>
        <v>Moravskoslezský kraj</v>
      </c>
      <c r="AB4379" t="s">
        <v>998</v>
      </c>
      <c r="AD4379" t="s">
        <v>998</v>
      </c>
      <c r="AE4379" t="s">
        <v>998</v>
      </c>
      <c r="AF4379" t="s">
        <v>998</v>
      </c>
      <c r="AG4379" s="107">
        <v>300</v>
      </c>
      <c r="AH4379" s="107">
        <v>0</v>
      </c>
      <c r="AI4379" s="107">
        <v>0</v>
      </c>
      <c r="AJ4379" t="s">
        <v>999</v>
      </c>
      <c r="AK4379" s="106">
        <v>44923</v>
      </c>
    </row>
    <row r="4380" spans="1:37" x14ac:dyDescent="0.45">
      <c r="A4380" t="s">
        <v>1254</v>
      </c>
      <c r="B4380" t="s">
        <v>15589</v>
      </c>
      <c r="C4380" t="s">
        <v>990</v>
      </c>
      <c r="D4380" t="s">
        <v>15590</v>
      </c>
      <c r="E4380" t="s">
        <v>992</v>
      </c>
      <c r="F4380" t="s">
        <v>8074</v>
      </c>
      <c r="G4380" t="s">
        <v>15591</v>
      </c>
      <c r="H4380" t="s">
        <v>1137</v>
      </c>
      <c r="I4380">
        <v>70200</v>
      </c>
      <c r="J4380">
        <v>731522146</v>
      </c>
      <c r="K4380" t="s">
        <v>15592</v>
      </c>
      <c r="L4380" s="106">
        <v>39791</v>
      </c>
      <c r="M4380">
        <v>14717634</v>
      </c>
      <c r="N4380" t="s">
        <v>996</v>
      </c>
      <c r="O4380" t="s">
        <v>12</v>
      </c>
      <c r="P4380" t="s">
        <v>997</v>
      </c>
      <c r="R4380" s="109" t="str">
        <f>IF(OR(P4380="SB",Q4380="SB"),"SB",0)</f>
        <v>SB</v>
      </c>
      <c r="T4380" s="110" t="s">
        <v>998</v>
      </c>
      <c r="V4380" s="113" t="str">
        <f>IF(AND(I4380&gt;=10000,I4380&lt;=19900),"Praha",(IF(AND(I4380&gt;=25001,I4380&lt;=29501),"Středočeský kraj",(IF(AND(I4380&gt;=30100,I4380&lt;=34972),"Středočeský kraj",(IF(AND(I4380&gt;=35002,I4380&lt;=36271),"Karlovarský kraj",(IF(AND(I4380&gt;=37001,I4380&lt;=39201),"Jihočeský kraj",(IF(AND(I4380&gt;=39701,I4380&lt;=39901),"Jihočeský kraj",(IF(AND(I4380&gt;=39301,I4380&lt;=39601),"Kraj Vysočina",(IF(AND(I4380&gt;=58001,I4380&lt;=59501),"Kraj Vysočina",(IF(AND(I4380&gt;=67401,I4380&lt;=67602),"Kraj Vysočina",(IF(AND(I4380&gt;=40001,I4380&lt;=44101),"Ústecký kraj",(IF(AND(I4380&gt;=46001,I4380&lt;=47201),"Liberecký kraj",(IF(AND(I4380&gt;=51202,I4380&lt;=51401),"Liberecký kraj",(IF(AND(I4380&gt;=53002,I4380&lt;=53976),"Pardubický kraj",(IF(AND(I4380&gt;=56002,I4380&lt;=57201),"Pardubický kraj",(IF(AND(I4380&gt;=60200,I4380&lt;=67201),"Jihomoravský kraj",(IF(AND(I4380&gt;=67801,I4380&lt;=68501),"Jihomoravský kraj",(IF(AND(I4380&gt;=69002,I4380&lt;=69801),"Jihomoravský kraj",(IF(AND(I4380&gt;=68601,I4380&lt;=68801),"Zlínský kraj",(IF(AND(I4380&gt;=75501,I4380&lt;=76901),"Zlínský kraj",(IF(AND(I4380&gt;=70030,I4380&lt;=74901),"Moravskoslezský kraj",(IF(AND(I4380&gt;=75000,I4380&lt;=75368),"Olomoucký kraj",(IF(AND(I4380&gt;=77200,I4380&lt;=79862),"Olomoucký kraj",(IF(AND(I4380&gt;=50011,I4380&lt;=50301),"Královéhradecký kraj",(IF(AND(I4380&gt;=54301,I4380&lt;=54303),"Královéhradecký kraj","0")))))))))))))))))))))))))))))))))))))))))))))))</f>
        <v>Moravskoslezský kraj</v>
      </c>
      <c r="AB4380" t="s">
        <v>998</v>
      </c>
      <c r="AD4380" t="s">
        <v>998</v>
      </c>
      <c r="AE4380" t="s">
        <v>998</v>
      </c>
      <c r="AF4380" t="s">
        <v>998</v>
      </c>
      <c r="AG4380" s="107">
        <v>300</v>
      </c>
      <c r="AH4380" s="107">
        <v>0</v>
      </c>
      <c r="AI4380" s="107">
        <v>0</v>
      </c>
      <c r="AJ4380" t="s">
        <v>999</v>
      </c>
      <c r="AK4380" s="106">
        <v>44923</v>
      </c>
    </row>
    <row r="4381" spans="1:37" x14ac:dyDescent="0.45">
      <c r="A4381" t="s">
        <v>1130</v>
      </c>
      <c r="B4381" t="s">
        <v>16577</v>
      </c>
      <c r="C4381" t="s">
        <v>990</v>
      </c>
      <c r="D4381" t="s">
        <v>16578</v>
      </c>
      <c r="E4381" t="s">
        <v>992</v>
      </c>
      <c r="F4381" t="s">
        <v>16579</v>
      </c>
      <c r="G4381">
        <v>44</v>
      </c>
      <c r="H4381" t="s">
        <v>1137</v>
      </c>
      <c r="I4381">
        <v>70200</v>
      </c>
      <c r="K4381" t="s">
        <v>16580</v>
      </c>
      <c r="L4381" s="106">
        <v>40054</v>
      </c>
      <c r="M4381">
        <v>14677218</v>
      </c>
      <c r="N4381" t="s">
        <v>1144</v>
      </c>
      <c r="O4381" t="s">
        <v>12</v>
      </c>
      <c r="P4381" t="s">
        <v>997</v>
      </c>
      <c r="R4381" s="109" t="str">
        <f>IF(OR(P4381="SB",Q4381="SB"),"SB",0)</f>
        <v>SB</v>
      </c>
      <c r="T4381" s="110" t="s">
        <v>998</v>
      </c>
      <c r="V4381" s="113" t="str">
        <f>IF(AND(I4381&gt;=10000,I4381&lt;=19900),"Praha",(IF(AND(I4381&gt;=25001,I4381&lt;=29501),"Středočeský kraj",(IF(AND(I4381&gt;=30100,I4381&lt;=34972),"Středočeský kraj",(IF(AND(I4381&gt;=35002,I4381&lt;=36271),"Karlovarský kraj",(IF(AND(I4381&gt;=37001,I4381&lt;=39201),"Jihočeský kraj",(IF(AND(I4381&gt;=39701,I4381&lt;=39901),"Jihočeský kraj",(IF(AND(I4381&gt;=39301,I4381&lt;=39601),"Kraj Vysočina",(IF(AND(I4381&gt;=58001,I4381&lt;=59501),"Kraj Vysočina",(IF(AND(I4381&gt;=67401,I4381&lt;=67602),"Kraj Vysočina",(IF(AND(I4381&gt;=40001,I4381&lt;=44101),"Ústecký kraj",(IF(AND(I4381&gt;=46001,I4381&lt;=47201),"Liberecký kraj",(IF(AND(I4381&gt;=51202,I4381&lt;=51401),"Liberecký kraj",(IF(AND(I4381&gt;=53002,I4381&lt;=53976),"Pardubický kraj",(IF(AND(I4381&gt;=56002,I4381&lt;=57201),"Pardubický kraj",(IF(AND(I4381&gt;=60200,I4381&lt;=67201),"Jihomoravský kraj",(IF(AND(I4381&gt;=67801,I4381&lt;=68501),"Jihomoravský kraj",(IF(AND(I4381&gt;=69002,I4381&lt;=69801),"Jihomoravský kraj",(IF(AND(I4381&gt;=68601,I4381&lt;=68801),"Zlínský kraj",(IF(AND(I4381&gt;=75501,I4381&lt;=76901),"Zlínský kraj",(IF(AND(I4381&gt;=70030,I4381&lt;=74901),"Moravskoslezský kraj",(IF(AND(I4381&gt;=75000,I4381&lt;=75368),"Olomoucký kraj",(IF(AND(I4381&gt;=77200,I4381&lt;=79862),"Olomoucký kraj",(IF(AND(I4381&gt;=50011,I4381&lt;=50301),"Královéhradecký kraj",(IF(AND(I4381&gt;=54301,I4381&lt;=54303),"Královéhradecký kraj","0")))))))))))))))))))))))))))))))))))))))))))))))</f>
        <v>Moravskoslezský kraj</v>
      </c>
      <c r="AB4381" t="s">
        <v>998</v>
      </c>
      <c r="AD4381" t="s">
        <v>998</v>
      </c>
      <c r="AE4381" t="s">
        <v>998</v>
      </c>
      <c r="AF4381" t="s">
        <v>998</v>
      </c>
      <c r="AG4381" s="107">
        <v>300</v>
      </c>
      <c r="AH4381" s="107">
        <v>0</v>
      </c>
      <c r="AI4381" s="107">
        <v>0</v>
      </c>
      <c r="AJ4381" t="s">
        <v>999</v>
      </c>
      <c r="AK4381" s="106">
        <v>44877</v>
      </c>
    </row>
    <row r="4382" spans="1:37" x14ac:dyDescent="0.45">
      <c r="A4382" t="s">
        <v>1270</v>
      </c>
      <c r="B4382" t="s">
        <v>16581</v>
      </c>
      <c r="C4382" t="s">
        <v>990</v>
      </c>
      <c r="D4382" t="s">
        <v>16582</v>
      </c>
      <c r="E4382" t="s">
        <v>992</v>
      </c>
      <c r="F4382" t="s">
        <v>16583</v>
      </c>
      <c r="G4382">
        <v>1063</v>
      </c>
      <c r="H4382" t="s">
        <v>1137</v>
      </c>
      <c r="I4382">
        <v>70200</v>
      </c>
      <c r="J4382">
        <v>607854008</v>
      </c>
      <c r="K4382" t="s">
        <v>16584</v>
      </c>
      <c r="L4382" s="106">
        <v>41225</v>
      </c>
      <c r="M4382">
        <v>14719149</v>
      </c>
      <c r="N4382" t="s">
        <v>996</v>
      </c>
      <c r="O4382" t="s">
        <v>12</v>
      </c>
      <c r="P4382" t="s">
        <v>997</v>
      </c>
      <c r="R4382" s="109" t="str">
        <f>IF(OR(P4382="SB",Q4382="SB"),"SB",0)</f>
        <v>SB</v>
      </c>
      <c r="T4382" s="110" t="s">
        <v>998</v>
      </c>
      <c r="V4382" s="113" t="str">
        <f>IF(AND(I4382&gt;=10000,I4382&lt;=19900),"Praha",(IF(AND(I4382&gt;=25001,I4382&lt;=29501),"Středočeský kraj",(IF(AND(I4382&gt;=30100,I4382&lt;=34972),"Středočeský kraj",(IF(AND(I4382&gt;=35002,I4382&lt;=36271),"Karlovarský kraj",(IF(AND(I4382&gt;=37001,I4382&lt;=39201),"Jihočeský kraj",(IF(AND(I4382&gt;=39701,I4382&lt;=39901),"Jihočeský kraj",(IF(AND(I4382&gt;=39301,I4382&lt;=39601),"Kraj Vysočina",(IF(AND(I4382&gt;=58001,I4382&lt;=59501),"Kraj Vysočina",(IF(AND(I4382&gt;=67401,I4382&lt;=67602),"Kraj Vysočina",(IF(AND(I4382&gt;=40001,I4382&lt;=44101),"Ústecký kraj",(IF(AND(I4382&gt;=46001,I4382&lt;=47201),"Liberecký kraj",(IF(AND(I4382&gt;=51202,I4382&lt;=51401),"Liberecký kraj",(IF(AND(I4382&gt;=53002,I4382&lt;=53976),"Pardubický kraj",(IF(AND(I4382&gt;=56002,I4382&lt;=57201),"Pardubický kraj",(IF(AND(I4382&gt;=60200,I4382&lt;=67201),"Jihomoravský kraj",(IF(AND(I4382&gt;=67801,I4382&lt;=68501),"Jihomoravský kraj",(IF(AND(I4382&gt;=69002,I4382&lt;=69801),"Jihomoravský kraj",(IF(AND(I4382&gt;=68601,I4382&lt;=68801),"Zlínský kraj",(IF(AND(I4382&gt;=75501,I4382&lt;=76901),"Zlínský kraj",(IF(AND(I4382&gt;=70030,I4382&lt;=74901),"Moravskoslezský kraj",(IF(AND(I4382&gt;=75000,I4382&lt;=75368),"Olomoucký kraj",(IF(AND(I4382&gt;=77200,I4382&lt;=79862),"Olomoucký kraj",(IF(AND(I4382&gt;=50011,I4382&lt;=50301),"Královéhradecký kraj",(IF(AND(I4382&gt;=54301,I4382&lt;=54303),"Královéhradecký kraj","0")))))))))))))))))))))))))))))))))))))))))))))))</f>
        <v>Moravskoslezský kraj</v>
      </c>
      <c r="AB4382" t="s">
        <v>998</v>
      </c>
      <c r="AD4382" t="s">
        <v>998</v>
      </c>
      <c r="AE4382" t="s">
        <v>998</v>
      </c>
      <c r="AF4382" t="s">
        <v>998</v>
      </c>
      <c r="AG4382" s="107">
        <v>300</v>
      </c>
      <c r="AH4382" s="107">
        <v>0</v>
      </c>
      <c r="AI4382" s="107">
        <v>0</v>
      </c>
      <c r="AJ4382" t="s">
        <v>999</v>
      </c>
      <c r="AK4382" s="106">
        <v>44923</v>
      </c>
    </row>
    <row r="4383" spans="1:37" x14ac:dyDescent="0.45">
      <c r="A4383" t="s">
        <v>1413</v>
      </c>
      <c r="B4383" t="s">
        <v>17979</v>
      </c>
      <c r="C4383" t="s">
        <v>1002</v>
      </c>
      <c r="D4383" t="s">
        <v>17986</v>
      </c>
      <c r="E4383" t="s">
        <v>992</v>
      </c>
      <c r="F4383" t="s">
        <v>1812</v>
      </c>
      <c r="G4383">
        <v>2209</v>
      </c>
      <c r="H4383" t="s">
        <v>1137</v>
      </c>
      <c r="I4383">
        <v>70200</v>
      </c>
      <c r="J4383">
        <v>607119990</v>
      </c>
      <c r="K4383" t="s">
        <v>17987</v>
      </c>
      <c r="L4383" s="106">
        <v>39344</v>
      </c>
      <c r="M4383">
        <v>14716523</v>
      </c>
      <c r="N4383" t="s">
        <v>996</v>
      </c>
      <c r="O4383" t="s">
        <v>12</v>
      </c>
      <c r="P4383" t="s">
        <v>997</v>
      </c>
      <c r="R4383" s="109" t="str">
        <f>IF(OR(P4383="SB",Q4383="SB"),"SB",0)</f>
        <v>SB</v>
      </c>
      <c r="T4383" s="110" t="s">
        <v>998</v>
      </c>
      <c r="V4383" s="113" t="str">
        <f>IF(AND(I4383&gt;=10000,I4383&lt;=19900),"Praha",(IF(AND(I4383&gt;=25001,I4383&lt;=29501),"Středočeský kraj",(IF(AND(I4383&gt;=30100,I4383&lt;=34972),"Středočeský kraj",(IF(AND(I4383&gt;=35002,I4383&lt;=36271),"Karlovarský kraj",(IF(AND(I4383&gt;=37001,I4383&lt;=39201),"Jihočeský kraj",(IF(AND(I4383&gt;=39701,I4383&lt;=39901),"Jihočeský kraj",(IF(AND(I4383&gt;=39301,I4383&lt;=39601),"Kraj Vysočina",(IF(AND(I4383&gt;=58001,I4383&lt;=59501),"Kraj Vysočina",(IF(AND(I4383&gt;=67401,I4383&lt;=67602),"Kraj Vysočina",(IF(AND(I4383&gt;=40001,I4383&lt;=44101),"Ústecký kraj",(IF(AND(I4383&gt;=46001,I4383&lt;=47201),"Liberecký kraj",(IF(AND(I4383&gt;=51202,I4383&lt;=51401),"Liberecký kraj",(IF(AND(I4383&gt;=53002,I4383&lt;=53976),"Pardubický kraj",(IF(AND(I4383&gt;=56002,I4383&lt;=57201),"Pardubický kraj",(IF(AND(I4383&gt;=60200,I4383&lt;=67201),"Jihomoravský kraj",(IF(AND(I4383&gt;=67801,I4383&lt;=68501),"Jihomoravský kraj",(IF(AND(I4383&gt;=69002,I4383&lt;=69801),"Jihomoravský kraj",(IF(AND(I4383&gt;=68601,I4383&lt;=68801),"Zlínský kraj",(IF(AND(I4383&gt;=75501,I4383&lt;=76901),"Zlínský kraj",(IF(AND(I4383&gt;=70030,I4383&lt;=74901),"Moravskoslezský kraj",(IF(AND(I4383&gt;=75000,I4383&lt;=75368),"Olomoucký kraj",(IF(AND(I4383&gt;=77200,I4383&lt;=79862),"Olomoucký kraj",(IF(AND(I4383&gt;=50011,I4383&lt;=50301),"Královéhradecký kraj",(IF(AND(I4383&gt;=54301,I4383&lt;=54303),"Královéhradecký kraj","0")))))))))))))))))))))))))))))))))))))))))))))))</f>
        <v>Moravskoslezský kraj</v>
      </c>
      <c r="AB4383" t="s">
        <v>998</v>
      </c>
      <c r="AD4383" t="s">
        <v>998</v>
      </c>
      <c r="AE4383" t="s">
        <v>998</v>
      </c>
      <c r="AF4383" t="s">
        <v>998</v>
      </c>
      <c r="AG4383" s="107">
        <v>300</v>
      </c>
      <c r="AH4383" s="107">
        <v>0</v>
      </c>
      <c r="AI4383" s="107">
        <v>0</v>
      </c>
      <c r="AJ4383" t="s">
        <v>999</v>
      </c>
      <c r="AK4383" s="106">
        <v>44923</v>
      </c>
    </row>
    <row r="4384" spans="1:37" x14ac:dyDescent="0.45">
      <c r="A4384" t="s">
        <v>1102</v>
      </c>
      <c r="B4384" t="s">
        <v>3064</v>
      </c>
      <c r="C4384" t="s">
        <v>1002</v>
      </c>
      <c r="D4384" t="s">
        <v>3065</v>
      </c>
      <c r="E4384" t="s">
        <v>992</v>
      </c>
      <c r="F4384" t="s">
        <v>3066</v>
      </c>
      <c r="G4384">
        <v>1526</v>
      </c>
      <c r="H4384" t="s">
        <v>1137</v>
      </c>
      <c r="I4384">
        <v>70200</v>
      </c>
      <c r="J4384">
        <v>774540563</v>
      </c>
      <c r="K4384" t="s">
        <v>3067</v>
      </c>
      <c r="L4384" s="106">
        <v>40589</v>
      </c>
      <c r="M4384">
        <v>14719351</v>
      </c>
      <c r="N4384" t="s">
        <v>996</v>
      </c>
      <c r="O4384" t="s">
        <v>12</v>
      </c>
      <c r="P4384" t="s">
        <v>997</v>
      </c>
      <c r="R4384" s="109" t="str">
        <f>IF(OR(P4384="SB",Q4384="SB"),"SB",0)</f>
        <v>SB</v>
      </c>
      <c r="V4384" s="113" t="str">
        <f>IF(AND(I4384&gt;=10000,I4384&lt;=19900),"Praha",(IF(AND(I4384&gt;=25001,I4384&lt;=29501),"Středočeský kraj",(IF(AND(I4384&gt;=30100,I4384&lt;=34972),"Středočeský kraj",(IF(AND(I4384&gt;=35002,I4384&lt;=36271),"Karlovarský kraj",(IF(AND(I4384&gt;=37001,I4384&lt;=39201),"Jihočeský kraj",(IF(AND(I4384&gt;=39701,I4384&lt;=39901),"Jihočeský kraj",(IF(AND(I4384&gt;=39301,I4384&lt;=39601),"Kraj Vysočina",(IF(AND(I4384&gt;=58001,I4384&lt;=59501),"Kraj Vysočina",(IF(AND(I4384&gt;=67401,I4384&lt;=67602),"Kraj Vysočina",(IF(AND(I4384&gt;=40001,I4384&lt;=44101),"Ústecký kraj",(IF(AND(I4384&gt;=46001,I4384&lt;=47201),"Liberecký kraj",(IF(AND(I4384&gt;=51202,I4384&lt;=51401),"Liberecký kraj",(IF(AND(I4384&gt;=53002,I4384&lt;=53976),"Pardubický kraj",(IF(AND(I4384&gt;=56002,I4384&lt;=57201),"Pardubický kraj",(IF(AND(I4384&gt;=60200,I4384&lt;=67201),"Jihomoravský kraj",(IF(AND(I4384&gt;=67801,I4384&lt;=68501),"Jihomoravský kraj",(IF(AND(I4384&gt;=69002,I4384&lt;=69801),"Jihomoravský kraj",(IF(AND(I4384&gt;=68601,I4384&lt;=68801),"Zlínský kraj",(IF(AND(I4384&gt;=75501,I4384&lt;=76901),"Zlínský kraj",(IF(AND(I4384&gt;=70030,I4384&lt;=74901),"Moravskoslezský kraj",(IF(AND(I4384&gt;=75000,I4384&lt;=75368),"Olomoucký kraj",(IF(AND(I4384&gt;=77200,I4384&lt;=79862),"Olomoucký kraj",(IF(AND(I4384&gt;=50011,I4384&lt;=50301),"Královéhradecký kraj",(IF(AND(I4384&gt;=54301,I4384&lt;=54303),"Královéhradecký kraj","0")))))))))))))))))))))))))))))))))))))))))))))))</f>
        <v>Moravskoslezský kraj</v>
      </c>
      <c r="AD4384" t="s">
        <v>998</v>
      </c>
      <c r="AE4384" t="s">
        <v>998</v>
      </c>
      <c r="AF4384" t="s">
        <v>998</v>
      </c>
      <c r="AG4384" s="107">
        <v>300</v>
      </c>
      <c r="AH4384" s="107">
        <v>0</v>
      </c>
      <c r="AI4384" s="107">
        <v>0</v>
      </c>
      <c r="AJ4384" t="s">
        <v>999</v>
      </c>
      <c r="AK4384" s="106">
        <v>44923</v>
      </c>
    </row>
    <row r="4385" spans="1:37" x14ac:dyDescent="0.45">
      <c r="A4385" t="s">
        <v>1111</v>
      </c>
      <c r="B4385" t="s">
        <v>7146</v>
      </c>
      <c r="C4385" t="s">
        <v>1002</v>
      </c>
      <c r="D4385" t="s">
        <v>7151</v>
      </c>
      <c r="E4385" t="s">
        <v>992</v>
      </c>
      <c r="F4385" t="s">
        <v>7148</v>
      </c>
      <c r="G4385">
        <v>567</v>
      </c>
      <c r="H4385" t="s">
        <v>1137</v>
      </c>
      <c r="I4385">
        <v>70200</v>
      </c>
      <c r="J4385">
        <v>777640755</v>
      </c>
      <c r="K4385" t="s">
        <v>7152</v>
      </c>
      <c r="L4385" s="106">
        <v>39952</v>
      </c>
      <c r="M4385">
        <v>14719654</v>
      </c>
      <c r="N4385" t="s">
        <v>996</v>
      </c>
      <c r="O4385" t="s">
        <v>12</v>
      </c>
      <c r="P4385" t="s">
        <v>997</v>
      </c>
      <c r="R4385" s="109" t="str">
        <f>IF(OR(P4385="SB",Q4385="SB"),"SB",0)</f>
        <v>SB</v>
      </c>
      <c r="V4385" s="113" t="str">
        <f>IF(AND(I4385&gt;=10000,I4385&lt;=19900),"Praha",(IF(AND(I4385&gt;=25001,I4385&lt;=29501),"Středočeský kraj",(IF(AND(I4385&gt;=30100,I4385&lt;=34972),"Středočeský kraj",(IF(AND(I4385&gt;=35002,I4385&lt;=36271),"Karlovarský kraj",(IF(AND(I4385&gt;=37001,I4385&lt;=39201),"Jihočeský kraj",(IF(AND(I4385&gt;=39701,I4385&lt;=39901),"Jihočeský kraj",(IF(AND(I4385&gt;=39301,I4385&lt;=39601),"Kraj Vysočina",(IF(AND(I4385&gt;=58001,I4385&lt;=59501),"Kraj Vysočina",(IF(AND(I4385&gt;=67401,I4385&lt;=67602),"Kraj Vysočina",(IF(AND(I4385&gt;=40001,I4385&lt;=44101),"Ústecký kraj",(IF(AND(I4385&gt;=46001,I4385&lt;=47201),"Liberecký kraj",(IF(AND(I4385&gt;=51202,I4385&lt;=51401),"Liberecký kraj",(IF(AND(I4385&gt;=53002,I4385&lt;=53976),"Pardubický kraj",(IF(AND(I4385&gt;=56002,I4385&lt;=57201),"Pardubický kraj",(IF(AND(I4385&gt;=60200,I4385&lt;=67201),"Jihomoravský kraj",(IF(AND(I4385&gt;=67801,I4385&lt;=68501),"Jihomoravský kraj",(IF(AND(I4385&gt;=69002,I4385&lt;=69801),"Jihomoravský kraj",(IF(AND(I4385&gt;=68601,I4385&lt;=68801),"Zlínský kraj",(IF(AND(I4385&gt;=75501,I4385&lt;=76901),"Zlínský kraj",(IF(AND(I4385&gt;=70030,I4385&lt;=74901),"Moravskoslezský kraj",(IF(AND(I4385&gt;=75000,I4385&lt;=75368),"Olomoucký kraj",(IF(AND(I4385&gt;=77200,I4385&lt;=79862),"Olomoucký kraj",(IF(AND(I4385&gt;=50011,I4385&lt;=50301),"Královéhradecký kraj",(IF(AND(I4385&gt;=54301,I4385&lt;=54303),"Královéhradecký kraj","0")))))))))))))))))))))))))))))))))))))))))))))))</f>
        <v>Moravskoslezský kraj</v>
      </c>
      <c r="AD4385" t="s">
        <v>998</v>
      </c>
      <c r="AE4385" t="s">
        <v>998</v>
      </c>
      <c r="AF4385" t="s">
        <v>998</v>
      </c>
      <c r="AG4385" s="107">
        <v>300</v>
      </c>
      <c r="AH4385" s="107">
        <v>0</v>
      </c>
      <c r="AI4385" s="107">
        <v>0</v>
      </c>
      <c r="AJ4385" t="s">
        <v>999</v>
      </c>
      <c r="AK4385" s="106">
        <v>44923</v>
      </c>
    </row>
    <row r="4386" spans="1:37" x14ac:dyDescent="0.45">
      <c r="A4386" t="s">
        <v>1216</v>
      </c>
      <c r="B4386" t="s">
        <v>10861</v>
      </c>
      <c r="C4386" t="s">
        <v>1002</v>
      </c>
      <c r="D4386" t="s">
        <v>10865</v>
      </c>
      <c r="E4386" t="s">
        <v>992</v>
      </c>
      <c r="F4386" t="s">
        <v>7212</v>
      </c>
      <c r="G4386">
        <v>6</v>
      </c>
      <c r="H4386" t="s">
        <v>3524</v>
      </c>
      <c r="I4386">
        <v>70200</v>
      </c>
      <c r="K4386" t="s">
        <v>10866</v>
      </c>
      <c r="L4386" s="106">
        <v>38182</v>
      </c>
      <c r="M4386">
        <v>14672366</v>
      </c>
      <c r="N4386" t="s">
        <v>1144</v>
      </c>
      <c r="O4386" t="s">
        <v>12</v>
      </c>
      <c r="P4386" t="s">
        <v>997</v>
      </c>
      <c r="R4386" s="109" t="str">
        <f>IF(OR(P4386="SB",Q4386="SB"),"SB",0)</f>
        <v>SB</v>
      </c>
      <c r="V4386" s="113" t="str">
        <f>IF(AND(I4386&gt;=10000,I4386&lt;=19900),"Praha",(IF(AND(I4386&gt;=25001,I4386&lt;=29501),"Středočeský kraj",(IF(AND(I4386&gt;=30100,I4386&lt;=34972),"Středočeský kraj",(IF(AND(I4386&gt;=35002,I4386&lt;=36271),"Karlovarský kraj",(IF(AND(I4386&gt;=37001,I4386&lt;=39201),"Jihočeský kraj",(IF(AND(I4386&gt;=39701,I4386&lt;=39901),"Jihočeský kraj",(IF(AND(I4386&gt;=39301,I4386&lt;=39601),"Kraj Vysočina",(IF(AND(I4386&gt;=58001,I4386&lt;=59501),"Kraj Vysočina",(IF(AND(I4386&gt;=67401,I4386&lt;=67602),"Kraj Vysočina",(IF(AND(I4386&gt;=40001,I4386&lt;=44101),"Ústecký kraj",(IF(AND(I4386&gt;=46001,I4386&lt;=47201),"Liberecký kraj",(IF(AND(I4386&gt;=51202,I4386&lt;=51401),"Liberecký kraj",(IF(AND(I4386&gt;=53002,I4386&lt;=53976),"Pardubický kraj",(IF(AND(I4386&gt;=56002,I4386&lt;=57201),"Pardubický kraj",(IF(AND(I4386&gt;=60200,I4386&lt;=67201),"Jihomoravský kraj",(IF(AND(I4386&gt;=67801,I4386&lt;=68501),"Jihomoravský kraj",(IF(AND(I4386&gt;=69002,I4386&lt;=69801),"Jihomoravský kraj",(IF(AND(I4386&gt;=68601,I4386&lt;=68801),"Zlínský kraj",(IF(AND(I4386&gt;=75501,I4386&lt;=76901),"Zlínský kraj",(IF(AND(I4386&gt;=70030,I4386&lt;=74901),"Moravskoslezský kraj",(IF(AND(I4386&gt;=75000,I4386&lt;=75368),"Olomoucký kraj",(IF(AND(I4386&gt;=77200,I4386&lt;=79862),"Olomoucký kraj",(IF(AND(I4386&gt;=50011,I4386&lt;=50301),"Královéhradecký kraj",(IF(AND(I4386&gt;=54301,I4386&lt;=54303),"Královéhradecký kraj","0")))))))))))))))))))))))))))))))))))))))))))))))</f>
        <v>Moravskoslezský kraj</v>
      </c>
      <c r="AD4386" t="s">
        <v>998</v>
      </c>
      <c r="AE4386" t="s">
        <v>998</v>
      </c>
      <c r="AF4386" t="s">
        <v>998</v>
      </c>
      <c r="AG4386" s="107">
        <v>300</v>
      </c>
      <c r="AH4386" s="107">
        <v>0</v>
      </c>
      <c r="AI4386" s="107">
        <v>0</v>
      </c>
      <c r="AJ4386" t="s">
        <v>999</v>
      </c>
      <c r="AK4386" s="106">
        <v>44877</v>
      </c>
    </row>
    <row r="4387" spans="1:37" x14ac:dyDescent="0.45">
      <c r="A4387" t="s">
        <v>3785</v>
      </c>
      <c r="B4387" t="s">
        <v>11912</v>
      </c>
      <c r="C4387" t="s">
        <v>1002</v>
      </c>
      <c r="D4387" t="s">
        <v>11913</v>
      </c>
      <c r="E4387" t="s">
        <v>992</v>
      </c>
      <c r="F4387" t="s">
        <v>11914</v>
      </c>
      <c r="G4387">
        <v>332</v>
      </c>
      <c r="H4387" t="s">
        <v>1137</v>
      </c>
      <c r="I4387">
        <v>70200</v>
      </c>
      <c r="J4387">
        <v>603264431</v>
      </c>
      <c r="K4387" t="s">
        <v>11915</v>
      </c>
      <c r="L4387" s="106">
        <v>39085</v>
      </c>
      <c r="M4387">
        <v>14722280</v>
      </c>
      <c r="N4387" t="s">
        <v>996</v>
      </c>
      <c r="O4387" t="s">
        <v>12</v>
      </c>
      <c r="P4387" t="s">
        <v>997</v>
      </c>
      <c r="R4387" s="109" t="str">
        <f>IF(OR(P4387="SB",Q4387="SB"),"SB",0)</f>
        <v>SB</v>
      </c>
      <c r="V4387" s="113" t="str">
        <f>IF(AND(I4387&gt;=10000,I4387&lt;=19900),"Praha",(IF(AND(I4387&gt;=25001,I4387&lt;=29501),"Středočeský kraj",(IF(AND(I4387&gt;=30100,I4387&lt;=34972),"Středočeský kraj",(IF(AND(I4387&gt;=35002,I4387&lt;=36271),"Karlovarský kraj",(IF(AND(I4387&gt;=37001,I4387&lt;=39201),"Jihočeský kraj",(IF(AND(I4387&gt;=39701,I4387&lt;=39901),"Jihočeský kraj",(IF(AND(I4387&gt;=39301,I4387&lt;=39601),"Kraj Vysočina",(IF(AND(I4387&gt;=58001,I4387&lt;=59501),"Kraj Vysočina",(IF(AND(I4387&gt;=67401,I4387&lt;=67602),"Kraj Vysočina",(IF(AND(I4387&gt;=40001,I4387&lt;=44101),"Ústecký kraj",(IF(AND(I4387&gt;=46001,I4387&lt;=47201),"Liberecký kraj",(IF(AND(I4387&gt;=51202,I4387&lt;=51401),"Liberecký kraj",(IF(AND(I4387&gt;=53002,I4387&lt;=53976),"Pardubický kraj",(IF(AND(I4387&gt;=56002,I4387&lt;=57201),"Pardubický kraj",(IF(AND(I4387&gt;=60200,I4387&lt;=67201),"Jihomoravský kraj",(IF(AND(I4387&gt;=67801,I4387&lt;=68501),"Jihomoravský kraj",(IF(AND(I4387&gt;=69002,I4387&lt;=69801),"Jihomoravský kraj",(IF(AND(I4387&gt;=68601,I4387&lt;=68801),"Zlínský kraj",(IF(AND(I4387&gt;=75501,I4387&lt;=76901),"Zlínský kraj",(IF(AND(I4387&gt;=70030,I4387&lt;=74901),"Moravskoslezský kraj",(IF(AND(I4387&gt;=75000,I4387&lt;=75368),"Olomoucký kraj",(IF(AND(I4387&gt;=77200,I4387&lt;=79862),"Olomoucký kraj",(IF(AND(I4387&gt;=50011,I4387&lt;=50301),"Královéhradecký kraj",(IF(AND(I4387&gt;=54301,I4387&lt;=54303),"Královéhradecký kraj","0")))))))))))))))))))))))))))))))))))))))))))))))</f>
        <v>Moravskoslezský kraj</v>
      </c>
      <c r="AD4387" t="s">
        <v>998</v>
      </c>
      <c r="AE4387" t="s">
        <v>998</v>
      </c>
      <c r="AF4387" t="s">
        <v>998</v>
      </c>
      <c r="AG4387" s="107">
        <v>300</v>
      </c>
      <c r="AH4387" s="107">
        <v>0</v>
      </c>
      <c r="AI4387" s="107">
        <v>0</v>
      </c>
      <c r="AJ4387" t="s">
        <v>999</v>
      </c>
      <c r="AK4387" s="106">
        <v>44923</v>
      </c>
    </row>
    <row r="4388" spans="1:37" x14ac:dyDescent="0.45">
      <c r="A4388" t="s">
        <v>1026</v>
      </c>
      <c r="B4388" t="s">
        <v>12817</v>
      </c>
      <c r="C4388" t="s">
        <v>990</v>
      </c>
      <c r="D4388" t="s">
        <v>12818</v>
      </c>
      <c r="E4388" t="s">
        <v>992</v>
      </c>
      <c r="F4388" t="s">
        <v>3527</v>
      </c>
      <c r="G4388">
        <v>1272</v>
      </c>
      <c r="H4388" t="s">
        <v>1137</v>
      </c>
      <c r="I4388">
        <v>70300</v>
      </c>
      <c r="K4388" t="s">
        <v>12819</v>
      </c>
      <c r="L4388" s="106">
        <v>28610</v>
      </c>
      <c r="M4388">
        <v>14115325</v>
      </c>
      <c r="N4388" t="s">
        <v>1117</v>
      </c>
      <c r="O4388" t="s">
        <v>1101</v>
      </c>
      <c r="P4388" t="s">
        <v>997</v>
      </c>
      <c r="R4388" s="109" t="str">
        <f>IF(OR(P4388="SB",Q4388="SB"),"SB",0)</f>
        <v>SB</v>
      </c>
      <c r="T4388" s="110">
        <v>171015</v>
      </c>
      <c r="U4388" t="s">
        <v>19633</v>
      </c>
      <c r="V4388" s="113" t="str">
        <f>IF(AND(I4388&gt;=10000,I4388&lt;=19900),"Praha",(IF(AND(I4388&gt;=25001,I4388&lt;=29501),"Středočeský kraj",(IF(AND(I4388&gt;=30100,I4388&lt;=34972),"Středočeský kraj",(IF(AND(I4388&gt;=35002,I4388&lt;=36271),"Karlovarský kraj",(IF(AND(I4388&gt;=37001,I4388&lt;=39201),"Jihočeský kraj",(IF(AND(I4388&gt;=39701,I4388&lt;=39901),"Jihočeský kraj",(IF(AND(I4388&gt;=39301,I4388&lt;=39601),"Kraj Vysočina",(IF(AND(I4388&gt;=58001,I4388&lt;=59501),"Kraj Vysočina",(IF(AND(I4388&gt;=67401,I4388&lt;=67602),"Kraj Vysočina",(IF(AND(I4388&gt;=40001,I4388&lt;=44101),"Ústecký kraj",(IF(AND(I4388&gt;=46001,I4388&lt;=47201),"Liberecký kraj",(IF(AND(I4388&gt;=51202,I4388&lt;=51401),"Liberecký kraj",(IF(AND(I4388&gt;=53002,I4388&lt;=53976),"Pardubický kraj",(IF(AND(I4388&gt;=56002,I4388&lt;=57201),"Pardubický kraj",(IF(AND(I4388&gt;=60200,I4388&lt;=67201),"Jihomoravský kraj",(IF(AND(I4388&gt;=67801,I4388&lt;=68501),"Jihomoravský kraj",(IF(AND(I4388&gt;=69002,I4388&lt;=69801),"Jihomoravský kraj",(IF(AND(I4388&gt;=68601,I4388&lt;=68801),"Zlínský kraj",(IF(AND(I4388&gt;=75501,I4388&lt;=76901),"Zlínský kraj",(IF(AND(I4388&gt;=70030,I4388&lt;=74901),"Moravskoslezský kraj",(IF(AND(I4388&gt;=75000,I4388&lt;=75368),"Olomoucký kraj",(IF(AND(I4388&gt;=77200,I4388&lt;=79862),"Olomoucký kraj",(IF(AND(I4388&gt;=50011,I4388&lt;=50301),"Královéhradecký kraj",(IF(AND(I4388&gt;=54301,I4388&lt;=54303),"Královéhradecký kraj","0")))))))))))))))))))))))))))))))))))))))))))))))</f>
        <v>Moravskoslezský kraj</v>
      </c>
      <c r="AB4388" t="s">
        <v>12820</v>
      </c>
      <c r="AD4388" t="s">
        <v>998</v>
      </c>
      <c r="AE4388" t="s">
        <v>998</v>
      </c>
      <c r="AF4388" t="s">
        <v>998</v>
      </c>
      <c r="AG4388" s="107">
        <v>0</v>
      </c>
      <c r="AH4388" s="107">
        <v>0</v>
      </c>
      <c r="AI4388" s="107">
        <v>0</v>
      </c>
      <c r="AJ4388" t="s">
        <v>1012</v>
      </c>
    </row>
    <row r="4389" spans="1:37" x14ac:dyDescent="0.45">
      <c r="A4389" t="s">
        <v>1037</v>
      </c>
      <c r="B4389" t="s">
        <v>8629</v>
      </c>
      <c r="C4389" t="s">
        <v>990</v>
      </c>
      <c r="D4389" t="s">
        <v>8630</v>
      </c>
      <c r="E4389" t="s">
        <v>992</v>
      </c>
      <c r="F4389" t="s">
        <v>1854</v>
      </c>
      <c r="G4389">
        <v>54</v>
      </c>
      <c r="H4389" t="s">
        <v>8631</v>
      </c>
      <c r="I4389">
        <v>70300</v>
      </c>
      <c r="K4389" t="s">
        <v>8632</v>
      </c>
      <c r="L4389" s="106">
        <v>39461</v>
      </c>
      <c r="M4389">
        <v>14675396</v>
      </c>
      <c r="N4389" t="s">
        <v>1144</v>
      </c>
      <c r="O4389" t="s">
        <v>12</v>
      </c>
      <c r="P4389" t="s">
        <v>997</v>
      </c>
      <c r="R4389" s="109" t="str">
        <f>IF(OR(P4389="SB",Q4389="SB"),"SB",0)</f>
        <v>SB</v>
      </c>
      <c r="T4389" s="110" t="s">
        <v>998</v>
      </c>
      <c r="V4389" s="113" t="str">
        <f>IF(AND(I4389&gt;=10000,I4389&lt;=19900),"Praha",(IF(AND(I4389&gt;=25001,I4389&lt;=29501),"Středočeský kraj",(IF(AND(I4389&gt;=30100,I4389&lt;=34972),"Středočeský kraj",(IF(AND(I4389&gt;=35002,I4389&lt;=36271),"Karlovarský kraj",(IF(AND(I4389&gt;=37001,I4389&lt;=39201),"Jihočeský kraj",(IF(AND(I4389&gt;=39701,I4389&lt;=39901),"Jihočeský kraj",(IF(AND(I4389&gt;=39301,I4389&lt;=39601),"Kraj Vysočina",(IF(AND(I4389&gt;=58001,I4389&lt;=59501),"Kraj Vysočina",(IF(AND(I4389&gt;=67401,I4389&lt;=67602),"Kraj Vysočina",(IF(AND(I4389&gt;=40001,I4389&lt;=44101),"Ústecký kraj",(IF(AND(I4389&gt;=46001,I4389&lt;=47201),"Liberecký kraj",(IF(AND(I4389&gt;=51202,I4389&lt;=51401),"Liberecký kraj",(IF(AND(I4389&gt;=53002,I4389&lt;=53976),"Pardubický kraj",(IF(AND(I4389&gt;=56002,I4389&lt;=57201),"Pardubický kraj",(IF(AND(I4389&gt;=60200,I4389&lt;=67201),"Jihomoravský kraj",(IF(AND(I4389&gt;=67801,I4389&lt;=68501),"Jihomoravský kraj",(IF(AND(I4389&gt;=69002,I4389&lt;=69801),"Jihomoravský kraj",(IF(AND(I4389&gt;=68601,I4389&lt;=68801),"Zlínský kraj",(IF(AND(I4389&gt;=75501,I4389&lt;=76901),"Zlínský kraj",(IF(AND(I4389&gt;=70030,I4389&lt;=74901),"Moravskoslezský kraj",(IF(AND(I4389&gt;=75000,I4389&lt;=75368),"Olomoucký kraj",(IF(AND(I4389&gt;=77200,I4389&lt;=79862),"Olomoucký kraj",(IF(AND(I4389&gt;=50011,I4389&lt;=50301),"Královéhradecký kraj",(IF(AND(I4389&gt;=54301,I4389&lt;=54303),"Královéhradecký kraj","0")))))))))))))))))))))))))))))))))))))))))))))))</f>
        <v>Moravskoslezský kraj</v>
      </c>
      <c r="AB4389" t="s">
        <v>998</v>
      </c>
      <c r="AD4389" t="s">
        <v>998</v>
      </c>
      <c r="AE4389" t="s">
        <v>998</v>
      </c>
      <c r="AF4389" t="s">
        <v>998</v>
      </c>
      <c r="AG4389" s="107">
        <v>300</v>
      </c>
      <c r="AH4389" s="107">
        <v>0</v>
      </c>
      <c r="AI4389" s="107">
        <v>0</v>
      </c>
      <c r="AJ4389" t="s">
        <v>999</v>
      </c>
      <c r="AK4389" s="106">
        <v>44877</v>
      </c>
    </row>
    <row r="4390" spans="1:37" x14ac:dyDescent="0.45">
      <c r="A4390" t="s">
        <v>1284</v>
      </c>
      <c r="B4390" t="s">
        <v>10787</v>
      </c>
      <c r="C4390" t="s">
        <v>1002</v>
      </c>
      <c r="D4390" t="s">
        <v>10788</v>
      </c>
      <c r="E4390" t="s">
        <v>992</v>
      </c>
      <c r="F4390" t="s">
        <v>7366</v>
      </c>
      <c r="G4390">
        <v>242</v>
      </c>
      <c r="H4390" t="s">
        <v>1137</v>
      </c>
      <c r="I4390">
        <v>70300</v>
      </c>
      <c r="K4390" t="s">
        <v>10789</v>
      </c>
      <c r="L4390" s="106">
        <v>28303</v>
      </c>
      <c r="M4390">
        <v>12933137</v>
      </c>
      <c r="N4390" t="s">
        <v>996</v>
      </c>
      <c r="O4390" t="s">
        <v>12</v>
      </c>
      <c r="P4390" t="s">
        <v>997</v>
      </c>
      <c r="R4390" s="109" t="str">
        <f>IF(OR(P4390="SB",Q4390="SB"),"SB",0)</f>
        <v>SB</v>
      </c>
      <c r="T4390" s="110" t="s">
        <v>998</v>
      </c>
      <c r="V4390" s="113" t="str">
        <f>IF(AND(I4390&gt;=10000,I4390&lt;=19900),"Praha",(IF(AND(I4390&gt;=25001,I4390&lt;=29501),"Středočeský kraj",(IF(AND(I4390&gt;=30100,I4390&lt;=34972),"Středočeský kraj",(IF(AND(I4390&gt;=35002,I4390&lt;=36271),"Karlovarský kraj",(IF(AND(I4390&gt;=37001,I4390&lt;=39201),"Jihočeský kraj",(IF(AND(I4390&gt;=39701,I4390&lt;=39901),"Jihočeský kraj",(IF(AND(I4390&gt;=39301,I4390&lt;=39601),"Kraj Vysočina",(IF(AND(I4390&gt;=58001,I4390&lt;=59501),"Kraj Vysočina",(IF(AND(I4390&gt;=67401,I4390&lt;=67602),"Kraj Vysočina",(IF(AND(I4390&gt;=40001,I4390&lt;=44101),"Ústecký kraj",(IF(AND(I4390&gt;=46001,I4390&lt;=47201),"Liberecký kraj",(IF(AND(I4390&gt;=51202,I4390&lt;=51401),"Liberecký kraj",(IF(AND(I4390&gt;=53002,I4390&lt;=53976),"Pardubický kraj",(IF(AND(I4390&gt;=56002,I4390&lt;=57201),"Pardubický kraj",(IF(AND(I4390&gt;=60200,I4390&lt;=67201),"Jihomoravský kraj",(IF(AND(I4390&gt;=67801,I4390&lt;=68501),"Jihomoravský kraj",(IF(AND(I4390&gt;=69002,I4390&lt;=69801),"Jihomoravský kraj",(IF(AND(I4390&gt;=68601,I4390&lt;=68801),"Zlínský kraj",(IF(AND(I4390&gt;=75501,I4390&lt;=76901),"Zlínský kraj",(IF(AND(I4390&gt;=70030,I4390&lt;=74901),"Moravskoslezský kraj",(IF(AND(I4390&gt;=75000,I4390&lt;=75368),"Olomoucký kraj",(IF(AND(I4390&gt;=77200,I4390&lt;=79862),"Olomoucký kraj",(IF(AND(I4390&gt;=50011,I4390&lt;=50301),"Královéhradecký kraj",(IF(AND(I4390&gt;=54301,I4390&lt;=54303),"Královéhradecký kraj","0")))))))))))))))))))))))))))))))))))))))))))))))</f>
        <v>Moravskoslezský kraj</v>
      </c>
      <c r="AB4390" t="s">
        <v>998</v>
      </c>
      <c r="AD4390" t="s">
        <v>998</v>
      </c>
      <c r="AE4390" t="s">
        <v>998</v>
      </c>
      <c r="AF4390" t="s">
        <v>998</v>
      </c>
      <c r="AG4390" s="107">
        <v>0</v>
      </c>
      <c r="AH4390" s="107">
        <v>0</v>
      </c>
      <c r="AI4390" s="107">
        <v>0</v>
      </c>
      <c r="AJ4390" t="s">
        <v>1012</v>
      </c>
    </row>
    <row r="4391" spans="1:37" x14ac:dyDescent="0.45">
      <c r="A4391" t="s">
        <v>1084</v>
      </c>
      <c r="B4391" t="s">
        <v>13848</v>
      </c>
      <c r="C4391" t="s">
        <v>990</v>
      </c>
      <c r="D4391" t="s">
        <v>13849</v>
      </c>
      <c r="E4391" t="s">
        <v>992</v>
      </c>
      <c r="F4391" t="s">
        <v>3177</v>
      </c>
      <c r="G4391">
        <v>2546</v>
      </c>
      <c r="H4391" t="s">
        <v>13850</v>
      </c>
      <c r="I4391">
        <v>70300</v>
      </c>
      <c r="J4391">
        <v>603114754</v>
      </c>
      <c r="K4391" t="s">
        <v>13851</v>
      </c>
      <c r="L4391" s="106">
        <v>28282</v>
      </c>
      <c r="M4391">
        <v>14714301</v>
      </c>
      <c r="N4391" t="s">
        <v>996</v>
      </c>
      <c r="O4391" t="s">
        <v>12</v>
      </c>
      <c r="P4391" t="s">
        <v>997</v>
      </c>
      <c r="R4391" s="109" t="str">
        <f>IF(OR(P4391="SB",Q4391="SB"),"SB",0)</f>
        <v>SB</v>
      </c>
      <c r="T4391" s="110" t="s">
        <v>998</v>
      </c>
      <c r="V4391" s="113" t="str">
        <f>IF(AND(I4391&gt;=10000,I4391&lt;=19900),"Praha",(IF(AND(I4391&gt;=25001,I4391&lt;=29501),"Středočeský kraj",(IF(AND(I4391&gt;=30100,I4391&lt;=34972),"Středočeský kraj",(IF(AND(I4391&gt;=35002,I4391&lt;=36271),"Karlovarský kraj",(IF(AND(I4391&gt;=37001,I4391&lt;=39201),"Jihočeský kraj",(IF(AND(I4391&gt;=39701,I4391&lt;=39901),"Jihočeský kraj",(IF(AND(I4391&gt;=39301,I4391&lt;=39601),"Kraj Vysočina",(IF(AND(I4391&gt;=58001,I4391&lt;=59501),"Kraj Vysočina",(IF(AND(I4391&gt;=67401,I4391&lt;=67602),"Kraj Vysočina",(IF(AND(I4391&gt;=40001,I4391&lt;=44101),"Ústecký kraj",(IF(AND(I4391&gt;=46001,I4391&lt;=47201),"Liberecký kraj",(IF(AND(I4391&gt;=51202,I4391&lt;=51401),"Liberecký kraj",(IF(AND(I4391&gt;=53002,I4391&lt;=53976),"Pardubický kraj",(IF(AND(I4391&gt;=56002,I4391&lt;=57201),"Pardubický kraj",(IF(AND(I4391&gt;=60200,I4391&lt;=67201),"Jihomoravský kraj",(IF(AND(I4391&gt;=67801,I4391&lt;=68501),"Jihomoravský kraj",(IF(AND(I4391&gt;=69002,I4391&lt;=69801),"Jihomoravský kraj",(IF(AND(I4391&gt;=68601,I4391&lt;=68801),"Zlínský kraj",(IF(AND(I4391&gt;=75501,I4391&lt;=76901),"Zlínský kraj",(IF(AND(I4391&gt;=70030,I4391&lt;=74901),"Moravskoslezský kraj",(IF(AND(I4391&gt;=75000,I4391&lt;=75368),"Olomoucký kraj",(IF(AND(I4391&gt;=77200,I4391&lt;=79862),"Olomoucký kraj",(IF(AND(I4391&gt;=50011,I4391&lt;=50301),"Královéhradecký kraj",(IF(AND(I4391&gt;=54301,I4391&lt;=54303),"Královéhradecký kraj","0")))))))))))))))))))))))))))))))))))))))))))))))</f>
        <v>Moravskoslezský kraj</v>
      </c>
      <c r="AB4391" t="s">
        <v>998</v>
      </c>
      <c r="AD4391" t="s">
        <v>998</v>
      </c>
      <c r="AE4391" t="s">
        <v>998</v>
      </c>
      <c r="AF4391" t="s">
        <v>998</v>
      </c>
      <c r="AG4391" s="107">
        <v>0</v>
      </c>
      <c r="AH4391" s="107">
        <v>0</v>
      </c>
      <c r="AI4391" s="107">
        <v>0</v>
      </c>
      <c r="AJ4391" t="s">
        <v>1012</v>
      </c>
    </row>
    <row r="4392" spans="1:37" x14ac:dyDescent="0.45">
      <c r="A4392" t="s">
        <v>1156</v>
      </c>
      <c r="B4392" t="s">
        <v>9013</v>
      </c>
      <c r="C4392" t="s">
        <v>990</v>
      </c>
      <c r="D4392" t="s">
        <v>9018</v>
      </c>
      <c r="E4392" t="s">
        <v>992</v>
      </c>
      <c r="F4392" t="s">
        <v>9015</v>
      </c>
      <c r="G4392">
        <v>3</v>
      </c>
      <c r="H4392" t="s">
        <v>1137</v>
      </c>
      <c r="I4392">
        <v>70800</v>
      </c>
      <c r="J4392">
        <v>777806278</v>
      </c>
      <c r="K4392" t="s">
        <v>9016</v>
      </c>
      <c r="L4392" s="106">
        <v>19582</v>
      </c>
      <c r="M4392">
        <v>13368627</v>
      </c>
      <c r="N4392" t="s">
        <v>2622</v>
      </c>
      <c r="O4392" t="s">
        <v>1101</v>
      </c>
      <c r="P4392" t="s">
        <v>997</v>
      </c>
      <c r="R4392" s="109" t="str">
        <f>IF(OR(P4392="SB",Q4392="SB"),"SB",0)</f>
        <v>SB</v>
      </c>
      <c r="T4392" s="110">
        <v>16043</v>
      </c>
      <c r="U4392" t="s">
        <v>19633</v>
      </c>
      <c r="V4392" s="113" t="str">
        <f>IF(AND(I4392&gt;=10000,I4392&lt;=19900),"Praha",(IF(AND(I4392&gt;=25001,I4392&lt;=29501),"Středočeský kraj",(IF(AND(I4392&gt;=30100,I4392&lt;=34972),"Středočeský kraj",(IF(AND(I4392&gt;=35002,I4392&lt;=36271),"Karlovarský kraj",(IF(AND(I4392&gt;=37001,I4392&lt;=39201),"Jihočeský kraj",(IF(AND(I4392&gt;=39701,I4392&lt;=39901),"Jihočeský kraj",(IF(AND(I4392&gt;=39301,I4392&lt;=39601),"Kraj Vysočina",(IF(AND(I4392&gt;=58001,I4392&lt;=59501),"Kraj Vysočina",(IF(AND(I4392&gt;=67401,I4392&lt;=67602),"Kraj Vysočina",(IF(AND(I4392&gt;=40001,I4392&lt;=44101),"Ústecký kraj",(IF(AND(I4392&gt;=46001,I4392&lt;=47201),"Liberecký kraj",(IF(AND(I4392&gt;=51202,I4392&lt;=51401),"Liberecký kraj",(IF(AND(I4392&gt;=53002,I4392&lt;=53976),"Pardubický kraj",(IF(AND(I4392&gt;=56002,I4392&lt;=57201),"Pardubický kraj",(IF(AND(I4392&gt;=60200,I4392&lt;=67201),"Jihomoravský kraj",(IF(AND(I4392&gt;=67801,I4392&lt;=68501),"Jihomoravský kraj",(IF(AND(I4392&gt;=69002,I4392&lt;=69801),"Jihomoravský kraj",(IF(AND(I4392&gt;=68601,I4392&lt;=68801),"Zlínský kraj",(IF(AND(I4392&gt;=75501,I4392&lt;=76901),"Zlínský kraj",(IF(AND(I4392&gt;=70030,I4392&lt;=74901),"Moravskoslezský kraj",(IF(AND(I4392&gt;=75000,I4392&lt;=75368),"Olomoucký kraj",(IF(AND(I4392&gt;=77200,I4392&lt;=79862),"Olomoucký kraj",(IF(AND(I4392&gt;=50011,I4392&lt;=50301),"Královéhradecký kraj",(IF(AND(I4392&gt;=54301,I4392&lt;=54303),"Královéhradecký kraj","0")))))))))))))))))))))))))))))))))))))))))))))))</f>
        <v>Moravskoslezský kraj</v>
      </c>
      <c r="AB4392" t="s">
        <v>9019</v>
      </c>
      <c r="AD4392" t="s">
        <v>998</v>
      </c>
      <c r="AE4392" t="s">
        <v>998</v>
      </c>
      <c r="AF4392" t="s">
        <v>998</v>
      </c>
      <c r="AG4392" s="107">
        <v>100</v>
      </c>
      <c r="AH4392" s="107">
        <v>0</v>
      </c>
      <c r="AI4392" s="107">
        <v>0</v>
      </c>
      <c r="AJ4392" t="s">
        <v>999</v>
      </c>
      <c r="AK4392" s="106">
        <v>44916</v>
      </c>
    </row>
    <row r="4393" spans="1:37" x14ac:dyDescent="0.45">
      <c r="A4393" t="s">
        <v>988</v>
      </c>
      <c r="B4393" t="s">
        <v>9013</v>
      </c>
      <c r="C4393" t="s">
        <v>990</v>
      </c>
      <c r="D4393" t="s">
        <v>9014</v>
      </c>
      <c r="E4393" t="s">
        <v>992</v>
      </c>
      <c r="F4393" t="s">
        <v>9015</v>
      </c>
      <c r="G4393">
        <v>3</v>
      </c>
      <c r="H4393" t="s">
        <v>1137</v>
      </c>
      <c r="I4393">
        <v>70800</v>
      </c>
      <c r="J4393">
        <v>774153264</v>
      </c>
      <c r="K4393" t="s">
        <v>9016</v>
      </c>
      <c r="L4393" s="106">
        <v>37201</v>
      </c>
      <c r="M4393">
        <v>13368526</v>
      </c>
      <c r="N4393" t="s">
        <v>2622</v>
      </c>
      <c r="O4393" t="s">
        <v>1101</v>
      </c>
      <c r="P4393" t="s">
        <v>997</v>
      </c>
      <c r="R4393" s="109" t="str">
        <f>IF(OR(P4393="SB",Q4393="SB"),"SB",0)</f>
        <v>SB</v>
      </c>
      <c r="T4393" s="110">
        <v>16077</v>
      </c>
      <c r="U4393" t="s">
        <v>19633</v>
      </c>
      <c r="V4393" s="113" t="str">
        <f>IF(AND(I4393&gt;=10000,I4393&lt;=19900),"Praha",(IF(AND(I4393&gt;=25001,I4393&lt;=29501),"Středočeský kraj",(IF(AND(I4393&gt;=30100,I4393&lt;=34972),"Středočeský kraj",(IF(AND(I4393&gt;=35002,I4393&lt;=36271),"Karlovarský kraj",(IF(AND(I4393&gt;=37001,I4393&lt;=39201),"Jihočeský kraj",(IF(AND(I4393&gt;=39701,I4393&lt;=39901),"Jihočeský kraj",(IF(AND(I4393&gt;=39301,I4393&lt;=39601),"Kraj Vysočina",(IF(AND(I4393&gt;=58001,I4393&lt;=59501),"Kraj Vysočina",(IF(AND(I4393&gt;=67401,I4393&lt;=67602),"Kraj Vysočina",(IF(AND(I4393&gt;=40001,I4393&lt;=44101),"Ústecký kraj",(IF(AND(I4393&gt;=46001,I4393&lt;=47201),"Liberecký kraj",(IF(AND(I4393&gt;=51202,I4393&lt;=51401),"Liberecký kraj",(IF(AND(I4393&gt;=53002,I4393&lt;=53976),"Pardubický kraj",(IF(AND(I4393&gt;=56002,I4393&lt;=57201),"Pardubický kraj",(IF(AND(I4393&gt;=60200,I4393&lt;=67201),"Jihomoravský kraj",(IF(AND(I4393&gt;=67801,I4393&lt;=68501),"Jihomoravský kraj",(IF(AND(I4393&gt;=69002,I4393&lt;=69801),"Jihomoravský kraj",(IF(AND(I4393&gt;=68601,I4393&lt;=68801),"Zlínský kraj",(IF(AND(I4393&gt;=75501,I4393&lt;=76901),"Zlínský kraj",(IF(AND(I4393&gt;=70030,I4393&lt;=74901),"Moravskoslezský kraj",(IF(AND(I4393&gt;=75000,I4393&lt;=75368),"Olomoucký kraj",(IF(AND(I4393&gt;=77200,I4393&lt;=79862),"Olomoucký kraj",(IF(AND(I4393&gt;=50011,I4393&lt;=50301),"Královéhradecký kraj",(IF(AND(I4393&gt;=54301,I4393&lt;=54303),"Královéhradecký kraj","0")))))))))))))))))))))))))))))))))))))))))))))))</f>
        <v>Moravskoslezský kraj</v>
      </c>
      <c r="AB4393" t="s">
        <v>9017</v>
      </c>
      <c r="AD4393" t="s">
        <v>998</v>
      </c>
      <c r="AE4393" t="s">
        <v>998</v>
      </c>
      <c r="AF4393" t="s">
        <v>998</v>
      </c>
      <c r="AG4393" s="107">
        <v>300</v>
      </c>
      <c r="AH4393" s="107">
        <v>0</v>
      </c>
      <c r="AI4393" s="107">
        <v>0</v>
      </c>
      <c r="AJ4393" t="s">
        <v>999</v>
      </c>
      <c r="AK4393" s="106">
        <v>44916</v>
      </c>
    </row>
    <row r="4394" spans="1:37" x14ac:dyDescent="0.45">
      <c r="A4394" t="s">
        <v>1948</v>
      </c>
      <c r="B4394" t="s">
        <v>12905</v>
      </c>
      <c r="C4394" t="s">
        <v>1002</v>
      </c>
      <c r="D4394" t="s">
        <v>12906</v>
      </c>
      <c r="E4394" t="s">
        <v>992</v>
      </c>
      <c r="F4394" t="s">
        <v>12907</v>
      </c>
      <c r="G4394">
        <v>1859</v>
      </c>
      <c r="H4394" t="s">
        <v>2932</v>
      </c>
      <c r="I4394">
        <v>70800</v>
      </c>
      <c r="K4394" t="s">
        <v>12908</v>
      </c>
      <c r="L4394" s="106">
        <v>29517</v>
      </c>
      <c r="M4394">
        <v>10863906</v>
      </c>
      <c r="N4394" t="s">
        <v>996</v>
      </c>
      <c r="O4394" t="s">
        <v>12</v>
      </c>
      <c r="P4394" t="s">
        <v>997</v>
      </c>
      <c r="R4394" s="109" t="str">
        <f>IF(OR(P4394="SB",Q4394="SB"),"SB",0)</f>
        <v>SB</v>
      </c>
      <c r="T4394" s="110">
        <v>51755</v>
      </c>
      <c r="U4394" t="s">
        <v>19633</v>
      </c>
      <c r="V4394" s="113" t="str">
        <f>IF(AND(I4394&gt;=10000,I4394&lt;=19900),"Praha",(IF(AND(I4394&gt;=25001,I4394&lt;=29501),"Středočeský kraj",(IF(AND(I4394&gt;=30100,I4394&lt;=34972),"Středočeský kraj",(IF(AND(I4394&gt;=35002,I4394&lt;=36271),"Karlovarský kraj",(IF(AND(I4394&gt;=37001,I4394&lt;=39201),"Jihočeský kraj",(IF(AND(I4394&gt;=39701,I4394&lt;=39901),"Jihočeský kraj",(IF(AND(I4394&gt;=39301,I4394&lt;=39601),"Kraj Vysočina",(IF(AND(I4394&gt;=58001,I4394&lt;=59501),"Kraj Vysočina",(IF(AND(I4394&gt;=67401,I4394&lt;=67602),"Kraj Vysočina",(IF(AND(I4394&gt;=40001,I4394&lt;=44101),"Ústecký kraj",(IF(AND(I4394&gt;=46001,I4394&lt;=47201),"Liberecký kraj",(IF(AND(I4394&gt;=51202,I4394&lt;=51401),"Liberecký kraj",(IF(AND(I4394&gt;=53002,I4394&lt;=53976),"Pardubický kraj",(IF(AND(I4394&gt;=56002,I4394&lt;=57201),"Pardubický kraj",(IF(AND(I4394&gt;=60200,I4394&lt;=67201),"Jihomoravský kraj",(IF(AND(I4394&gt;=67801,I4394&lt;=68501),"Jihomoravský kraj",(IF(AND(I4394&gt;=69002,I4394&lt;=69801),"Jihomoravský kraj",(IF(AND(I4394&gt;=68601,I4394&lt;=68801),"Zlínský kraj",(IF(AND(I4394&gt;=75501,I4394&lt;=76901),"Zlínský kraj",(IF(AND(I4394&gt;=70030,I4394&lt;=74901),"Moravskoslezský kraj",(IF(AND(I4394&gt;=75000,I4394&lt;=75368),"Olomoucký kraj",(IF(AND(I4394&gt;=77200,I4394&lt;=79862),"Olomoucký kraj",(IF(AND(I4394&gt;=50011,I4394&lt;=50301),"Královéhradecký kraj",(IF(AND(I4394&gt;=54301,I4394&lt;=54303),"Královéhradecký kraj","0")))))))))))))))))))))))))))))))))))))))))))))))</f>
        <v>Moravskoslezský kraj</v>
      </c>
      <c r="AD4394" t="s">
        <v>998</v>
      </c>
      <c r="AE4394" t="s">
        <v>998</v>
      </c>
      <c r="AF4394" t="s">
        <v>998</v>
      </c>
      <c r="AG4394" s="107">
        <v>0</v>
      </c>
      <c r="AH4394" s="107">
        <v>0</v>
      </c>
      <c r="AI4394" s="107">
        <v>0</v>
      </c>
      <c r="AJ4394" t="s">
        <v>1012</v>
      </c>
    </row>
    <row r="4395" spans="1:37" x14ac:dyDescent="0.45">
      <c r="A4395" t="s">
        <v>1102</v>
      </c>
      <c r="B4395" t="s">
        <v>9025</v>
      </c>
      <c r="C4395" t="s">
        <v>1002</v>
      </c>
      <c r="D4395" t="s">
        <v>9028</v>
      </c>
      <c r="E4395" t="s">
        <v>992</v>
      </c>
      <c r="F4395" t="s">
        <v>9021</v>
      </c>
      <c r="G4395" t="s">
        <v>9022</v>
      </c>
      <c r="H4395" t="s">
        <v>4679</v>
      </c>
      <c r="I4395">
        <v>70800</v>
      </c>
      <c r="J4395">
        <v>739541864</v>
      </c>
      <c r="K4395" t="s">
        <v>9023</v>
      </c>
      <c r="L4395" s="106">
        <v>38683</v>
      </c>
      <c r="M4395">
        <v>13366910</v>
      </c>
      <c r="N4395" t="s">
        <v>2622</v>
      </c>
      <c r="O4395" t="s">
        <v>1101</v>
      </c>
      <c r="P4395" t="s">
        <v>997</v>
      </c>
      <c r="R4395" s="109" t="str">
        <f>IF(OR(P4395="SB",Q4395="SB"),"SB",0)</f>
        <v>SB</v>
      </c>
      <c r="T4395" s="110">
        <v>161008</v>
      </c>
      <c r="U4395" t="s">
        <v>19633</v>
      </c>
      <c r="V4395" s="113" t="str">
        <f>IF(AND(I4395&gt;=10000,I4395&lt;=19900),"Praha",(IF(AND(I4395&gt;=25001,I4395&lt;=29501),"Středočeský kraj",(IF(AND(I4395&gt;=30100,I4395&lt;=34972),"Středočeský kraj",(IF(AND(I4395&gt;=35002,I4395&lt;=36271),"Karlovarský kraj",(IF(AND(I4395&gt;=37001,I4395&lt;=39201),"Jihočeský kraj",(IF(AND(I4395&gt;=39701,I4395&lt;=39901),"Jihočeský kraj",(IF(AND(I4395&gt;=39301,I4395&lt;=39601),"Kraj Vysočina",(IF(AND(I4395&gt;=58001,I4395&lt;=59501),"Kraj Vysočina",(IF(AND(I4395&gt;=67401,I4395&lt;=67602),"Kraj Vysočina",(IF(AND(I4395&gt;=40001,I4395&lt;=44101),"Ústecký kraj",(IF(AND(I4395&gt;=46001,I4395&lt;=47201),"Liberecký kraj",(IF(AND(I4395&gt;=51202,I4395&lt;=51401),"Liberecký kraj",(IF(AND(I4395&gt;=53002,I4395&lt;=53976),"Pardubický kraj",(IF(AND(I4395&gt;=56002,I4395&lt;=57201),"Pardubický kraj",(IF(AND(I4395&gt;=60200,I4395&lt;=67201),"Jihomoravský kraj",(IF(AND(I4395&gt;=67801,I4395&lt;=68501),"Jihomoravský kraj",(IF(AND(I4395&gt;=69002,I4395&lt;=69801),"Jihomoravský kraj",(IF(AND(I4395&gt;=68601,I4395&lt;=68801),"Zlínský kraj",(IF(AND(I4395&gt;=75501,I4395&lt;=76901),"Zlínský kraj",(IF(AND(I4395&gt;=70030,I4395&lt;=74901),"Moravskoslezský kraj",(IF(AND(I4395&gt;=75000,I4395&lt;=75368),"Olomoucký kraj",(IF(AND(I4395&gt;=77200,I4395&lt;=79862),"Olomoucký kraj",(IF(AND(I4395&gt;=50011,I4395&lt;=50301),"Královéhradecký kraj",(IF(AND(I4395&gt;=54301,I4395&lt;=54303),"Královéhradecký kraj","0")))))))))))))))))))))))))))))))))))))))))))))))</f>
        <v>Moravskoslezský kraj</v>
      </c>
      <c r="AB4395" t="s">
        <v>9029</v>
      </c>
      <c r="AD4395" t="s">
        <v>998</v>
      </c>
      <c r="AE4395" t="s">
        <v>998</v>
      </c>
      <c r="AF4395" t="s">
        <v>998</v>
      </c>
      <c r="AG4395" s="107">
        <v>300</v>
      </c>
      <c r="AH4395" s="107">
        <v>0</v>
      </c>
      <c r="AI4395" s="107">
        <v>0</v>
      </c>
      <c r="AJ4395" t="s">
        <v>999</v>
      </c>
      <c r="AK4395" s="106">
        <v>44916</v>
      </c>
    </row>
    <row r="4396" spans="1:37" x14ac:dyDescent="0.45">
      <c r="A4396" t="s">
        <v>1037</v>
      </c>
      <c r="B4396" t="s">
        <v>5764</v>
      </c>
      <c r="C4396" t="s">
        <v>990</v>
      </c>
      <c r="D4396" t="s">
        <v>5765</v>
      </c>
      <c r="E4396" t="s">
        <v>992</v>
      </c>
      <c r="F4396" t="s">
        <v>5766</v>
      </c>
      <c r="G4396">
        <v>1170</v>
      </c>
      <c r="H4396" t="s">
        <v>2932</v>
      </c>
      <c r="I4396">
        <v>70800</v>
      </c>
      <c r="J4396">
        <v>608419156</v>
      </c>
      <c r="K4396" t="s">
        <v>5767</v>
      </c>
      <c r="L4396" s="106">
        <v>38894</v>
      </c>
      <c r="M4396">
        <v>14902540</v>
      </c>
      <c r="N4396" t="s">
        <v>2622</v>
      </c>
      <c r="O4396" t="s">
        <v>1101</v>
      </c>
      <c r="P4396" t="s">
        <v>997</v>
      </c>
      <c r="R4396" s="109" t="str">
        <f>IF(OR(P4396="SB",Q4396="SB"),"SB",0)</f>
        <v>SB</v>
      </c>
      <c r="T4396" s="110">
        <v>2019307</v>
      </c>
      <c r="U4396" t="s">
        <v>19633</v>
      </c>
      <c r="V4396" s="113" t="str">
        <f>IF(AND(I4396&gt;=10000,I4396&lt;=19900),"Praha",(IF(AND(I4396&gt;=25001,I4396&lt;=29501),"Středočeský kraj",(IF(AND(I4396&gt;=30100,I4396&lt;=34972),"Středočeský kraj",(IF(AND(I4396&gt;=35002,I4396&lt;=36271),"Karlovarský kraj",(IF(AND(I4396&gt;=37001,I4396&lt;=39201),"Jihočeský kraj",(IF(AND(I4396&gt;=39701,I4396&lt;=39901),"Jihočeský kraj",(IF(AND(I4396&gt;=39301,I4396&lt;=39601),"Kraj Vysočina",(IF(AND(I4396&gt;=58001,I4396&lt;=59501),"Kraj Vysočina",(IF(AND(I4396&gt;=67401,I4396&lt;=67602),"Kraj Vysočina",(IF(AND(I4396&gt;=40001,I4396&lt;=44101),"Ústecký kraj",(IF(AND(I4396&gt;=46001,I4396&lt;=47201),"Liberecký kraj",(IF(AND(I4396&gt;=51202,I4396&lt;=51401),"Liberecký kraj",(IF(AND(I4396&gt;=53002,I4396&lt;=53976),"Pardubický kraj",(IF(AND(I4396&gt;=56002,I4396&lt;=57201),"Pardubický kraj",(IF(AND(I4396&gt;=60200,I4396&lt;=67201),"Jihomoravský kraj",(IF(AND(I4396&gt;=67801,I4396&lt;=68501),"Jihomoravský kraj",(IF(AND(I4396&gt;=69002,I4396&lt;=69801),"Jihomoravský kraj",(IF(AND(I4396&gt;=68601,I4396&lt;=68801),"Zlínský kraj",(IF(AND(I4396&gt;=75501,I4396&lt;=76901),"Zlínský kraj",(IF(AND(I4396&gt;=70030,I4396&lt;=74901),"Moravskoslezský kraj",(IF(AND(I4396&gt;=75000,I4396&lt;=75368),"Olomoucký kraj",(IF(AND(I4396&gt;=77200,I4396&lt;=79862),"Olomoucký kraj",(IF(AND(I4396&gt;=50011,I4396&lt;=50301),"Královéhradecký kraj",(IF(AND(I4396&gt;=54301,I4396&lt;=54303),"Královéhradecký kraj","0")))))))))))))))))))))))))))))))))))))))))))))))</f>
        <v>Moravskoslezský kraj</v>
      </c>
      <c r="AB4396" t="s">
        <v>5768</v>
      </c>
      <c r="AD4396" t="s">
        <v>998</v>
      </c>
      <c r="AE4396" t="s">
        <v>998</v>
      </c>
      <c r="AF4396" t="s">
        <v>998</v>
      </c>
      <c r="AG4396" s="107">
        <v>300</v>
      </c>
      <c r="AH4396" s="107">
        <v>0</v>
      </c>
      <c r="AI4396" s="107">
        <v>0</v>
      </c>
      <c r="AJ4396" t="s">
        <v>999</v>
      </c>
      <c r="AK4396" s="106">
        <v>44916</v>
      </c>
    </row>
    <row r="4397" spans="1:37" x14ac:dyDescent="0.45">
      <c r="A4397" t="s">
        <v>1055</v>
      </c>
      <c r="B4397" t="s">
        <v>10138</v>
      </c>
      <c r="C4397" t="s">
        <v>1002</v>
      </c>
      <c r="D4397" t="s">
        <v>10139</v>
      </c>
      <c r="E4397" t="s">
        <v>992</v>
      </c>
      <c r="F4397" t="s">
        <v>5758</v>
      </c>
      <c r="G4397">
        <v>5093</v>
      </c>
      <c r="H4397" t="s">
        <v>1137</v>
      </c>
      <c r="I4397">
        <v>70800</v>
      </c>
      <c r="K4397" t="s">
        <v>10140</v>
      </c>
      <c r="L4397" s="106">
        <v>39790</v>
      </c>
      <c r="M4397">
        <v>13632244</v>
      </c>
      <c r="N4397" t="s">
        <v>2622</v>
      </c>
      <c r="O4397" t="s">
        <v>1101</v>
      </c>
      <c r="P4397" t="s">
        <v>997</v>
      </c>
      <c r="R4397" s="109" t="str">
        <f>IF(OR(P4397="SB",Q4397="SB"),"SB",0)</f>
        <v>SB</v>
      </c>
      <c r="T4397" s="110">
        <v>2022028</v>
      </c>
      <c r="U4397" t="s">
        <v>19633</v>
      </c>
      <c r="V4397" s="113" t="str">
        <f>IF(AND(I4397&gt;=10000,I4397&lt;=19900),"Praha",(IF(AND(I4397&gt;=25001,I4397&lt;=29501),"Středočeský kraj",(IF(AND(I4397&gt;=30100,I4397&lt;=34972),"Středočeský kraj",(IF(AND(I4397&gt;=35002,I4397&lt;=36271),"Karlovarský kraj",(IF(AND(I4397&gt;=37001,I4397&lt;=39201),"Jihočeský kraj",(IF(AND(I4397&gt;=39701,I4397&lt;=39901),"Jihočeský kraj",(IF(AND(I4397&gt;=39301,I4397&lt;=39601),"Kraj Vysočina",(IF(AND(I4397&gt;=58001,I4397&lt;=59501),"Kraj Vysočina",(IF(AND(I4397&gt;=67401,I4397&lt;=67602),"Kraj Vysočina",(IF(AND(I4397&gt;=40001,I4397&lt;=44101),"Ústecký kraj",(IF(AND(I4397&gt;=46001,I4397&lt;=47201),"Liberecký kraj",(IF(AND(I4397&gt;=51202,I4397&lt;=51401),"Liberecký kraj",(IF(AND(I4397&gt;=53002,I4397&lt;=53976),"Pardubický kraj",(IF(AND(I4397&gt;=56002,I4397&lt;=57201),"Pardubický kraj",(IF(AND(I4397&gt;=60200,I4397&lt;=67201),"Jihomoravský kraj",(IF(AND(I4397&gt;=67801,I4397&lt;=68501),"Jihomoravský kraj",(IF(AND(I4397&gt;=69002,I4397&lt;=69801),"Jihomoravský kraj",(IF(AND(I4397&gt;=68601,I4397&lt;=68801),"Zlínský kraj",(IF(AND(I4397&gt;=75501,I4397&lt;=76901),"Zlínský kraj",(IF(AND(I4397&gt;=70030,I4397&lt;=74901),"Moravskoslezský kraj",(IF(AND(I4397&gt;=75000,I4397&lt;=75368),"Olomoucký kraj",(IF(AND(I4397&gt;=77200,I4397&lt;=79862),"Olomoucký kraj",(IF(AND(I4397&gt;=50011,I4397&lt;=50301),"Královéhradecký kraj",(IF(AND(I4397&gt;=54301,I4397&lt;=54303),"Královéhradecký kraj","0")))))))))))))))))))))))))))))))))))))))))))))))</f>
        <v>Moravskoslezský kraj</v>
      </c>
      <c r="AD4397" t="s">
        <v>998</v>
      </c>
      <c r="AE4397" t="s">
        <v>998</v>
      </c>
      <c r="AF4397" t="s">
        <v>998</v>
      </c>
      <c r="AG4397" s="107">
        <v>300</v>
      </c>
      <c r="AH4397" s="107">
        <v>0</v>
      </c>
      <c r="AI4397" s="107">
        <v>0</v>
      </c>
      <c r="AJ4397" t="s">
        <v>999</v>
      </c>
      <c r="AK4397" s="106">
        <v>44916</v>
      </c>
    </row>
    <row r="4398" spans="1:37" x14ac:dyDescent="0.45">
      <c r="A4398" t="s">
        <v>2101</v>
      </c>
      <c r="B4398" t="s">
        <v>10138</v>
      </c>
      <c r="C4398" t="s">
        <v>1002</v>
      </c>
      <c r="D4398" t="s">
        <v>10144</v>
      </c>
      <c r="E4398" t="s">
        <v>992</v>
      </c>
      <c r="F4398" t="s">
        <v>5758</v>
      </c>
      <c r="G4398">
        <v>5093</v>
      </c>
      <c r="H4398" t="s">
        <v>1137</v>
      </c>
      <c r="I4398">
        <v>70800</v>
      </c>
      <c r="K4398" t="s">
        <v>10140</v>
      </c>
      <c r="L4398" s="106">
        <v>39790</v>
      </c>
      <c r="M4398">
        <v>13632345</v>
      </c>
      <c r="N4398" t="s">
        <v>2622</v>
      </c>
      <c r="O4398" t="s">
        <v>1101</v>
      </c>
      <c r="P4398" t="s">
        <v>997</v>
      </c>
      <c r="R4398" s="109" t="str">
        <f>IF(OR(P4398="SB",Q4398="SB"),"SB",0)</f>
        <v>SB</v>
      </c>
      <c r="T4398" s="110">
        <v>2022029</v>
      </c>
      <c r="U4398" t="s">
        <v>19633</v>
      </c>
      <c r="V4398" s="113" t="str">
        <f>IF(AND(I4398&gt;=10000,I4398&lt;=19900),"Praha",(IF(AND(I4398&gt;=25001,I4398&lt;=29501),"Středočeský kraj",(IF(AND(I4398&gt;=30100,I4398&lt;=34972),"Středočeský kraj",(IF(AND(I4398&gt;=35002,I4398&lt;=36271),"Karlovarský kraj",(IF(AND(I4398&gt;=37001,I4398&lt;=39201),"Jihočeský kraj",(IF(AND(I4398&gt;=39701,I4398&lt;=39901),"Jihočeský kraj",(IF(AND(I4398&gt;=39301,I4398&lt;=39601),"Kraj Vysočina",(IF(AND(I4398&gt;=58001,I4398&lt;=59501),"Kraj Vysočina",(IF(AND(I4398&gt;=67401,I4398&lt;=67602),"Kraj Vysočina",(IF(AND(I4398&gt;=40001,I4398&lt;=44101),"Ústecký kraj",(IF(AND(I4398&gt;=46001,I4398&lt;=47201),"Liberecký kraj",(IF(AND(I4398&gt;=51202,I4398&lt;=51401),"Liberecký kraj",(IF(AND(I4398&gt;=53002,I4398&lt;=53976),"Pardubický kraj",(IF(AND(I4398&gt;=56002,I4398&lt;=57201),"Pardubický kraj",(IF(AND(I4398&gt;=60200,I4398&lt;=67201),"Jihomoravský kraj",(IF(AND(I4398&gt;=67801,I4398&lt;=68501),"Jihomoravský kraj",(IF(AND(I4398&gt;=69002,I4398&lt;=69801),"Jihomoravský kraj",(IF(AND(I4398&gt;=68601,I4398&lt;=68801),"Zlínský kraj",(IF(AND(I4398&gt;=75501,I4398&lt;=76901),"Zlínský kraj",(IF(AND(I4398&gt;=70030,I4398&lt;=74901),"Moravskoslezský kraj",(IF(AND(I4398&gt;=75000,I4398&lt;=75368),"Olomoucký kraj",(IF(AND(I4398&gt;=77200,I4398&lt;=79862),"Olomoucký kraj",(IF(AND(I4398&gt;=50011,I4398&lt;=50301),"Královéhradecký kraj",(IF(AND(I4398&gt;=54301,I4398&lt;=54303),"Královéhradecký kraj","0")))))))))))))))))))))))))))))))))))))))))))))))</f>
        <v>Moravskoslezský kraj</v>
      </c>
      <c r="AD4398" t="s">
        <v>998</v>
      </c>
      <c r="AE4398" t="s">
        <v>998</v>
      </c>
      <c r="AF4398" t="s">
        <v>998</v>
      </c>
      <c r="AG4398" s="107">
        <v>300</v>
      </c>
      <c r="AH4398" s="107">
        <v>0</v>
      </c>
      <c r="AI4398" s="107">
        <v>0</v>
      </c>
      <c r="AJ4398" t="s">
        <v>999</v>
      </c>
      <c r="AK4398" s="106">
        <v>44916</v>
      </c>
    </row>
    <row r="4399" spans="1:37" x14ac:dyDescent="0.45">
      <c r="A4399" t="s">
        <v>1156</v>
      </c>
      <c r="B4399" t="s">
        <v>9013</v>
      </c>
      <c r="C4399" t="s">
        <v>990</v>
      </c>
      <c r="D4399" t="s">
        <v>9020</v>
      </c>
      <c r="E4399" t="s">
        <v>992</v>
      </c>
      <c r="F4399" t="s">
        <v>9021</v>
      </c>
      <c r="G4399" t="s">
        <v>9022</v>
      </c>
      <c r="H4399" t="s">
        <v>4679</v>
      </c>
      <c r="I4399">
        <v>70800</v>
      </c>
      <c r="J4399">
        <v>603876509</v>
      </c>
      <c r="K4399" t="s">
        <v>9023</v>
      </c>
      <c r="L4399" s="106">
        <v>28963</v>
      </c>
      <c r="M4399">
        <v>13367011</v>
      </c>
      <c r="N4399" t="s">
        <v>2622</v>
      </c>
      <c r="O4399" t="s">
        <v>1101</v>
      </c>
      <c r="P4399" t="s">
        <v>997</v>
      </c>
      <c r="R4399" s="109" t="str">
        <f>IF(OR(P4399="SB",Q4399="SB"),"SB",0)</f>
        <v>SB</v>
      </c>
      <c r="T4399" s="110">
        <v>16120</v>
      </c>
      <c r="U4399" t="s">
        <v>19634</v>
      </c>
      <c r="V4399" s="113" t="str">
        <f>IF(AND(I4399&gt;=10000,I4399&lt;=19900),"Praha",(IF(AND(I4399&gt;=25001,I4399&lt;=29501),"Středočeský kraj",(IF(AND(I4399&gt;=30100,I4399&lt;=34972),"Středočeský kraj",(IF(AND(I4399&gt;=35002,I4399&lt;=36271),"Karlovarský kraj",(IF(AND(I4399&gt;=37001,I4399&lt;=39201),"Jihočeský kraj",(IF(AND(I4399&gt;=39701,I4399&lt;=39901),"Jihočeský kraj",(IF(AND(I4399&gt;=39301,I4399&lt;=39601),"Kraj Vysočina",(IF(AND(I4399&gt;=58001,I4399&lt;=59501),"Kraj Vysočina",(IF(AND(I4399&gt;=67401,I4399&lt;=67602),"Kraj Vysočina",(IF(AND(I4399&gt;=40001,I4399&lt;=44101),"Ústecký kraj",(IF(AND(I4399&gt;=46001,I4399&lt;=47201),"Liberecký kraj",(IF(AND(I4399&gt;=51202,I4399&lt;=51401),"Liberecký kraj",(IF(AND(I4399&gt;=53002,I4399&lt;=53976),"Pardubický kraj",(IF(AND(I4399&gt;=56002,I4399&lt;=57201),"Pardubický kraj",(IF(AND(I4399&gt;=60200,I4399&lt;=67201),"Jihomoravský kraj",(IF(AND(I4399&gt;=67801,I4399&lt;=68501),"Jihomoravský kraj",(IF(AND(I4399&gt;=69002,I4399&lt;=69801),"Jihomoravský kraj",(IF(AND(I4399&gt;=68601,I4399&lt;=68801),"Zlínský kraj",(IF(AND(I4399&gt;=75501,I4399&lt;=76901),"Zlínský kraj",(IF(AND(I4399&gt;=70030,I4399&lt;=74901),"Moravskoslezský kraj",(IF(AND(I4399&gt;=75000,I4399&lt;=75368),"Olomoucký kraj",(IF(AND(I4399&gt;=77200,I4399&lt;=79862),"Olomoucký kraj",(IF(AND(I4399&gt;=50011,I4399&lt;=50301),"Královéhradecký kraj",(IF(AND(I4399&gt;=54301,I4399&lt;=54303),"Královéhradecký kraj","0")))))))))))))))))))))))))))))))))))))))))))))))</f>
        <v>Moravskoslezský kraj</v>
      </c>
      <c r="W4399" s="111">
        <v>16120</v>
      </c>
      <c r="X4399" s="111" t="s">
        <v>19633</v>
      </c>
      <c r="AB4399" t="s">
        <v>9024</v>
      </c>
      <c r="AD4399" t="s">
        <v>1024</v>
      </c>
      <c r="AE4399" t="s">
        <v>1515</v>
      </c>
      <c r="AF4399" t="s">
        <v>998</v>
      </c>
      <c r="AG4399" s="107">
        <v>300</v>
      </c>
      <c r="AH4399" s="107">
        <v>0</v>
      </c>
      <c r="AI4399" s="107">
        <v>0</v>
      </c>
      <c r="AJ4399" t="s">
        <v>999</v>
      </c>
      <c r="AK4399" s="106">
        <v>44916</v>
      </c>
    </row>
    <row r="4400" spans="1:37" x14ac:dyDescent="0.45">
      <c r="A4400" t="s">
        <v>1124</v>
      </c>
      <c r="B4400" t="s">
        <v>2874</v>
      </c>
      <c r="C4400" t="s">
        <v>990</v>
      </c>
      <c r="D4400" t="s">
        <v>2880</v>
      </c>
      <c r="E4400" t="s">
        <v>992</v>
      </c>
      <c r="F4400" t="s">
        <v>2881</v>
      </c>
      <c r="G4400">
        <v>1548</v>
      </c>
      <c r="H4400" t="s">
        <v>1137</v>
      </c>
      <c r="I4400">
        <v>70800</v>
      </c>
      <c r="K4400" t="s">
        <v>2882</v>
      </c>
      <c r="L4400" s="106">
        <v>38227</v>
      </c>
      <c r="M4400">
        <v>14658121</v>
      </c>
      <c r="N4400" t="s">
        <v>996</v>
      </c>
      <c r="O4400" t="s">
        <v>12</v>
      </c>
      <c r="P4400" t="s">
        <v>997</v>
      </c>
      <c r="R4400" s="109" t="str">
        <f>IF(OR(P4400="SB",Q4400="SB"),"SB",0)</f>
        <v>SB</v>
      </c>
      <c r="T4400" s="110" t="s">
        <v>998</v>
      </c>
      <c r="V4400" s="113" t="str">
        <f>IF(AND(I4400&gt;=10000,I4400&lt;=19900),"Praha",(IF(AND(I4400&gt;=25001,I4400&lt;=29501),"Středočeský kraj",(IF(AND(I4400&gt;=30100,I4400&lt;=34972),"Středočeský kraj",(IF(AND(I4400&gt;=35002,I4400&lt;=36271),"Karlovarský kraj",(IF(AND(I4400&gt;=37001,I4400&lt;=39201),"Jihočeský kraj",(IF(AND(I4400&gt;=39701,I4400&lt;=39901),"Jihočeský kraj",(IF(AND(I4400&gt;=39301,I4400&lt;=39601),"Kraj Vysočina",(IF(AND(I4400&gt;=58001,I4400&lt;=59501),"Kraj Vysočina",(IF(AND(I4400&gt;=67401,I4400&lt;=67602),"Kraj Vysočina",(IF(AND(I4400&gt;=40001,I4400&lt;=44101),"Ústecký kraj",(IF(AND(I4400&gt;=46001,I4400&lt;=47201),"Liberecký kraj",(IF(AND(I4400&gt;=51202,I4400&lt;=51401),"Liberecký kraj",(IF(AND(I4400&gt;=53002,I4400&lt;=53976),"Pardubický kraj",(IF(AND(I4400&gt;=56002,I4400&lt;=57201),"Pardubický kraj",(IF(AND(I4400&gt;=60200,I4400&lt;=67201),"Jihomoravský kraj",(IF(AND(I4400&gt;=67801,I4400&lt;=68501),"Jihomoravský kraj",(IF(AND(I4400&gt;=69002,I4400&lt;=69801),"Jihomoravský kraj",(IF(AND(I4400&gt;=68601,I4400&lt;=68801),"Zlínský kraj",(IF(AND(I4400&gt;=75501,I4400&lt;=76901),"Zlínský kraj",(IF(AND(I4400&gt;=70030,I4400&lt;=74901),"Moravskoslezský kraj",(IF(AND(I4400&gt;=75000,I4400&lt;=75368),"Olomoucký kraj",(IF(AND(I4400&gt;=77200,I4400&lt;=79862),"Olomoucký kraj",(IF(AND(I4400&gt;=50011,I4400&lt;=50301),"Královéhradecký kraj",(IF(AND(I4400&gt;=54301,I4400&lt;=54303),"Královéhradecký kraj","0")))))))))))))))))))))))))))))))))))))))))))))))</f>
        <v>Moravskoslezský kraj</v>
      </c>
      <c r="AB4400" t="s">
        <v>998</v>
      </c>
      <c r="AD4400" t="s">
        <v>998</v>
      </c>
      <c r="AE4400" t="s">
        <v>998</v>
      </c>
      <c r="AF4400" t="s">
        <v>998</v>
      </c>
      <c r="AG4400" s="107">
        <v>300</v>
      </c>
      <c r="AH4400" s="107">
        <v>0</v>
      </c>
      <c r="AI4400" s="107">
        <v>0</v>
      </c>
      <c r="AJ4400" t="s">
        <v>999</v>
      </c>
      <c r="AK4400" s="106">
        <v>44924</v>
      </c>
    </row>
    <row r="4401" spans="1:37" x14ac:dyDescent="0.45">
      <c r="A4401" t="s">
        <v>1285</v>
      </c>
      <c r="B4401" t="s">
        <v>3659</v>
      </c>
      <c r="C4401" t="s">
        <v>990</v>
      </c>
      <c r="D4401" t="s">
        <v>3660</v>
      </c>
      <c r="E4401" t="s">
        <v>992</v>
      </c>
      <c r="F4401" t="s">
        <v>3661</v>
      </c>
      <c r="G4401">
        <v>273</v>
      </c>
      <c r="H4401" t="s">
        <v>1137</v>
      </c>
      <c r="I4401">
        <v>70800</v>
      </c>
      <c r="J4401">
        <v>732347670</v>
      </c>
      <c r="K4401" t="s">
        <v>3662</v>
      </c>
      <c r="L4401" s="106">
        <v>38445</v>
      </c>
      <c r="M4401">
        <v>14676410</v>
      </c>
      <c r="N4401" t="s">
        <v>1144</v>
      </c>
      <c r="O4401" t="s">
        <v>12</v>
      </c>
      <c r="P4401" t="s">
        <v>997</v>
      </c>
      <c r="R4401" s="109" t="str">
        <f>IF(OR(P4401="SB",Q4401="SB"),"SB",0)</f>
        <v>SB</v>
      </c>
      <c r="T4401" s="110" t="s">
        <v>998</v>
      </c>
      <c r="V4401" s="113" t="str">
        <f>IF(AND(I4401&gt;=10000,I4401&lt;=19900),"Praha",(IF(AND(I4401&gt;=25001,I4401&lt;=29501),"Středočeský kraj",(IF(AND(I4401&gt;=30100,I4401&lt;=34972),"Středočeský kraj",(IF(AND(I4401&gt;=35002,I4401&lt;=36271),"Karlovarský kraj",(IF(AND(I4401&gt;=37001,I4401&lt;=39201),"Jihočeský kraj",(IF(AND(I4401&gt;=39701,I4401&lt;=39901),"Jihočeský kraj",(IF(AND(I4401&gt;=39301,I4401&lt;=39601),"Kraj Vysočina",(IF(AND(I4401&gt;=58001,I4401&lt;=59501),"Kraj Vysočina",(IF(AND(I4401&gt;=67401,I4401&lt;=67602),"Kraj Vysočina",(IF(AND(I4401&gt;=40001,I4401&lt;=44101),"Ústecký kraj",(IF(AND(I4401&gt;=46001,I4401&lt;=47201),"Liberecký kraj",(IF(AND(I4401&gt;=51202,I4401&lt;=51401),"Liberecký kraj",(IF(AND(I4401&gt;=53002,I4401&lt;=53976),"Pardubický kraj",(IF(AND(I4401&gt;=56002,I4401&lt;=57201),"Pardubický kraj",(IF(AND(I4401&gt;=60200,I4401&lt;=67201),"Jihomoravský kraj",(IF(AND(I4401&gt;=67801,I4401&lt;=68501),"Jihomoravský kraj",(IF(AND(I4401&gt;=69002,I4401&lt;=69801),"Jihomoravský kraj",(IF(AND(I4401&gt;=68601,I4401&lt;=68801),"Zlínský kraj",(IF(AND(I4401&gt;=75501,I4401&lt;=76901),"Zlínský kraj",(IF(AND(I4401&gt;=70030,I4401&lt;=74901),"Moravskoslezský kraj",(IF(AND(I4401&gt;=75000,I4401&lt;=75368),"Olomoucký kraj",(IF(AND(I4401&gt;=77200,I4401&lt;=79862),"Olomoucký kraj",(IF(AND(I4401&gt;=50011,I4401&lt;=50301),"Královéhradecký kraj",(IF(AND(I4401&gt;=54301,I4401&lt;=54303),"Královéhradecký kraj","0")))))))))))))))))))))))))))))))))))))))))))))))</f>
        <v>Moravskoslezský kraj</v>
      </c>
      <c r="AB4401" t="s">
        <v>998</v>
      </c>
      <c r="AD4401" t="s">
        <v>998</v>
      </c>
      <c r="AE4401" t="s">
        <v>998</v>
      </c>
      <c r="AF4401" t="s">
        <v>998</v>
      </c>
      <c r="AG4401" s="107">
        <v>300</v>
      </c>
      <c r="AH4401" s="107">
        <v>0</v>
      </c>
      <c r="AI4401" s="107">
        <v>0</v>
      </c>
      <c r="AJ4401" t="s">
        <v>999</v>
      </c>
      <c r="AK4401" s="106">
        <v>44877</v>
      </c>
    </row>
    <row r="4402" spans="1:37" x14ac:dyDescent="0.45">
      <c r="A4402" t="s">
        <v>1938</v>
      </c>
      <c r="B4402" t="s">
        <v>3659</v>
      </c>
      <c r="C4402" t="s">
        <v>990</v>
      </c>
      <c r="D4402" t="s">
        <v>3663</v>
      </c>
      <c r="E4402" t="s">
        <v>992</v>
      </c>
      <c r="F4402" t="s">
        <v>3661</v>
      </c>
      <c r="G4402">
        <v>273</v>
      </c>
      <c r="H4402" t="s">
        <v>1137</v>
      </c>
      <c r="I4402">
        <v>70800</v>
      </c>
      <c r="J4402">
        <v>732347670</v>
      </c>
      <c r="K4402" t="s">
        <v>3662</v>
      </c>
      <c r="L4402" s="106">
        <v>37431</v>
      </c>
      <c r="M4402">
        <v>14676511</v>
      </c>
      <c r="N4402" t="s">
        <v>1144</v>
      </c>
      <c r="O4402" t="s">
        <v>12</v>
      </c>
      <c r="P4402" t="s">
        <v>997</v>
      </c>
      <c r="R4402" s="109" t="str">
        <f>IF(OR(P4402="SB",Q4402="SB"),"SB",0)</f>
        <v>SB</v>
      </c>
      <c r="T4402" s="110" t="s">
        <v>998</v>
      </c>
      <c r="V4402" s="113" t="str">
        <f>IF(AND(I4402&gt;=10000,I4402&lt;=19900),"Praha",(IF(AND(I4402&gt;=25001,I4402&lt;=29501),"Středočeský kraj",(IF(AND(I4402&gt;=30100,I4402&lt;=34972),"Středočeský kraj",(IF(AND(I4402&gt;=35002,I4402&lt;=36271),"Karlovarský kraj",(IF(AND(I4402&gt;=37001,I4402&lt;=39201),"Jihočeský kraj",(IF(AND(I4402&gt;=39701,I4402&lt;=39901),"Jihočeský kraj",(IF(AND(I4402&gt;=39301,I4402&lt;=39601),"Kraj Vysočina",(IF(AND(I4402&gt;=58001,I4402&lt;=59501),"Kraj Vysočina",(IF(AND(I4402&gt;=67401,I4402&lt;=67602),"Kraj Vysočina",(IF(AND(I4402&gt;=40001,I4402&lt;=44101),"Ústecký kraj",(IF(AND(I4402&gt;=46001,I4402&lt;=47201),"Liberecký kraj",(IF(AND(I4402&gt;=51202,I4402&lt;=51401),"Liberecký kraj",(IF(AND(I4402&gt;=53002,I4402&lt;=53976),"Pardubický kraj",(IF(AND(I4402&gt;=56002,I4402&lt;=57201),"Pardubický kraj",(IF(AND(I4402&gt;=60200,I4402&lt;=67201),"Jihomoravský kraj",(IF(AND(I4402&gt;=67801,I4402&lt;=68501),"Jihomoravský kraj",(IF(AND(I4402&gt;=69002,I4402&lt;=69801),"Jihomoravský kraj",(IF(AND(I4402&gt;=68601,I4402&lt;=68801),"Zlínský kraj",(IF(AND(I4402&gt;=75501,I4402&lt;=76901),"Zlínský kraj",(IF(AND(I4402&gt;=70030,I4402&lt;=74901),"Moravskoslezský kraj",(IF(AND(I4402&gt;=75000,I4402&lt;=75368),"Olomoucký kraj",(IF(AND(I4402&gt;=77200,I4402&lt;=79862),"Olomoucký kraj",(IF(AND(I4402&gt;=50011,I4402&lt;=50301),"Královéhradecký kraj",(IF(AND(I4402&gt;=54301,I4402&lt;=54303),"Královéhradecký kraj","0")))))))))))))))))))))))))))))))))))))))))))))))</f>
        <v>Moravskoslezský kraj</v>
      </c>
      <c r="AB4402" t="s">
        <v>998</v>
      </c>
      <c r="AD4402" t="s">
        <v>998</v>
      </c>
      <c r="AE4402" t="s">
        <v>998</v>
      </c>
      <c r="AF4402" t="s">
        <v>998</v>
      </c>
      <c r="AG4402" s="107">
        <v>300</v>
      </c>
      <c r="AH4402" s="107">
        <v>0</v>
      </c>
      <c r="AI4402" s="107">
        <v>0</v>
      </c>
      <c r="AJ4402" t="s">
        <v>999</v>
      </c>
      <c r="AK4402" s="106">
        <v>44923</v>
      </c>
    </row>
    <row r="4403" spans="1:37" x14ac:dyDescent="0.45">
      <c r="A4403" t="s">
        <v>1051</v>
      </c>
      <c r="B4403" t="s">
        <v>1918</v>
      </c>
      <c r="C4403" t="s">
        <v>1002</v>
      </c>
      <c r="D4403" t="s">
        <v>4097</v>
      </c>
      <c r="E4403" t="s">
        <v>992</v>
      </c>
      <c r="F4403" t="s">
        <v>4098</v>
      </c>
      <c r="G4403">
        <v>2789</v>
      </c>
      <c r="H4403" t="s">
        <v>1137</v>
      </c>
      <c r="I4403">
        <v>70800</v>
      </c>
      <c r="J4403">
        <v>724895566</v>
      </c>
      <c r="K4403" t="s">
        <v>4099</v>
      </c>
      <c r="L4403" s="106">
        <v>34094</v>
      </c>
      <c r="M4403">
        <v>14714196</v>
      </c>
      <c r="N4403" t="s">
        <v>996</v>
      </c>
      <c r="O4403" t="s">
        <v>12</v>
      </c>
      <c r="P4403" t="s">
        <v>997</v>
      </c>
      <c r="R4403" s="109" t="str">
        <f>IF(OR(P4403="SB",Q4403="SB"),"SB",0)</f>
        <v>SB</v>
      </c>
      <c r="T4403" s="110" t="s">
        <v>998</v>
      </c>
      <c r="V4403" s="113" t="str">
        <f>IF(AND(I4403&gt;=10000,I4403&lt;=19900),"Praha",(IF(AND(I4403&gt;=25001,I4403&lt;=29501),"Středočeský kraj",(IF(AND(I4403&gt;=30100,I4403&lt;=34972),"Středočeský kraj",(IF(AND(I4403&gt;=35002,I4403&lt;=36271),"Karlovarský kraj",(IF(AND(I4403&gt;=37001,I4403&lt;=39201),"Jihočeský kraj",(IF(AND(I4403&gt;=39701,I4403&lt;=39901),"Jihočeský kraj",(IF(AND(I4403&gt;=39301,I4403&lt;=39601),"Kraj Vysočina",(IF(AND(I4403&gt;=58001,I4403&lt;=59501),"Kraj Vysočina",(IF(AND(I4403&gt;=67401,I4403&lt;=67602),"Kraj Vysočina",(IF(AND(I4403&gt;=40001,I4403&lt;=44101),"Ústecký kraj",(IF(AND(I4403&gt;=46001,I4403&lt;=47201),"Liberecký kraj",(IF(AND(I4403&gt;=51202,I4403&lt;=51401),"Liberecký kraj",(IF(AND(I4403&gt;=53002,I4403&lt;=53976),"Pardubický kraj",(IF(AND(I4403&gt;=56002,I4403&lt;=57201),"Pardubický kraj",(IF(AND(I4403&gt;=60200,I4403&lt;=67201),"Jihomoravský kraj",(IF(AND(I4403&gt;=67801,I4403&lt;=68501),"Jihomoravský kraj",(IF(AND(I4403&gt;=69002,I4403&lt;=69801),"Jihomoravský kraj",(IF(AND(I4403&gt;=68601,I4403&lt;=68801),"Zlínský kraj",(IF(AND(I4403&gt;=75501,I4403&lt;=76901),"Zlínský kraj",(IF(AND(I4403&gt;=70030,I4403&lt;=74901),"Moravskoslezský kraj",(IF(AND(I4403&gt;=75000,I4403&lt;=75368),"Olomoucký kraj",(IF(AND(I4403&gt;=77200,I4403&lt;=79862),"Olomoucký kraj",(IF(AND(I4403&gt;=50011,I4403&lt;=50301),"Královéhradecký kraj",(IF(AND(I4403&gt;=54301,I4403&lt;=54303),"Královéhradecký kraj","0")))))))))))))))))))))))))))))))))))))))))))))))</f>
        <v>Moravskoslezský kraj</v>
      </c>
      <c r="AB4403" t="s">
        <v>998</v>
      </c>
      <c r="AD4403" t="s">
        <v>998</v>
      </c>
      <c r="AE4403" t="s">
        <v>998</v>
      </c>
      <c r="AF4403" t="s">
        <v>998</v>
      </c>
      <c r="AG4403" s="107">
        <v>0</v>
      </c>
      <c r="AH4403" s="107">
        <v>0</v>
      </c>
      <c r="AI4403" s="107">
        <v>0</v>
      </c>
      <c r="AJ4403" t="s">
        <v>1012</v>
      </c>
    </row>
    <row r="4404" spans="1:37" x14ac:dyDescent="0.45">
      <c r="A4404" t="s">
        <v>1026</v>
      </c>
      <c r="B4404" t="s">
        <v>5764</v>
      </c>
      <c r="C4404" t="s">
        <v>990</v>
      </c>
      <c r="D4404" t="s">
        <v>5769</v>
      </c>
      <c r="E4404" t="s">
        <v>992</v>
      </c>
      <c r="F4404" t="s">
        <v>5766</v>
      </c>
      <c r="G4404">
        <v>4</v>
      </c>
      <c r="H4404" t="s">
        <v>1137</v>
      </c>
      <c r="I4404">
        <v>70800</v>
      </c>
      <c r="K4404" t="s">
        <v>5767</v>
      </c>
      <c r="L4404" s="106">
        <v>27826</v>
      </c>
      <c r="M4404">
        <v>15673183</v>
      </c>
      <c r="N4404" t="s">
        <v>2622</v>
      </c>
      <c r="O4404" t="s">
        <v>1101</v>
      </c>
      <c r="P4404" t="s">
        <v>997</v>
      </c>
      <c r="R4404" s="109" t="str">
        <f>IF(OR(P4404="SB",Q4404="SB"),"SB",0)</f>
        <v>SB</v>
      </c>
      <c r="T4404" s="110" t="s">
        <v>998</v>
      </c>
      <c r="V4404" s="113" t="str">
        <f>IF(AND(I4404&gt;=10000,I4404&lt;=19900),"Praha",(IF(AND(I4404&gt;=25001,I4404&lt;=29501),"Středočeský kraj",(IF(AND(I4404&gt;=30100,I4404&lt;=34972),"Středočeský kraj",(IF(AND(I4404&gt;=35002,I4404&lt;=36271),"Karlovarský kraj",(IF(AND(I4404&gt;=37001,I4404&lt;=39201),"Jihočeský kraj",(IF(AND(I4404&gt;=39701,I4404&lt;=39901),"Jihočeský kraj",(IF(AND(I4404&gt;=39301,I4404&lt;=39601),"Kraj Vysočina",(IF(AND(I4404&gt;=58001,I4404&lt;=59501),"Kraj Vysočina",(IF(AND(I4404&gt;=67401,I4404&lt;=67602),"Kraj Vysočina",(IF(AND(I4404&gt;=40001,I4404&lt;=44101),"Ústecký kraj",(IF(AND(I4404&gt;=46001,I4404&lt;=47201),"Liberecký kraj",(IF(AND(I4404&gt;=51202,I4404&lt;=51401),"Liberecký kraj",(IF(AND(I4404&gt;=53002,I4404&lt;=53976),"Pardubický kraj",(IF(AND(I4404&gt;=56002,I4404&lt;=57201),"Pardubický kraj",(IF(AND(I4404&gt;=60200,I4404&lt;=67201),"Jihomoravský kraj",(IF(AND(I4404&gt;=67801,I4404&lt;=68501),"Jihomoravský kraj",(IF(AND(I4404&gt;=69002,I4404&lt;=69801),"Jihomoravský kraj",(IF(AND(I4404&gt;=68601,I4404&lt;=68801),"Zlínský kraj",(IF(AND(I4404&gt;=75501,I4404&lt;=76901),"Zlínský kraj",(IF(AND(I4404&gt;=70030,I4404&lt;=74901),"Moravskoslezský kraj",(IF(AND(I4404&gt;=75000,I4404&lt;=75368),"Olomoucký kraj",(IF(AND(I4404&gt;=77200,I4404&lt;=79862),"Olomoucký kraj",(IF(AND(I4404&gt;=50011,I4404&lt;=50301),"Královéhradecký kraj",(IF(AND(I4404&gt;=54301,I4404&lt;=54303),"Královéhradecký kraj","0")))))))))))))))))))))))))))))))))))))))))))))))</f>
        <v>Moravskoslezský kraj</v>
      </c>
      <c r="AB4404" t="s">
        <v>998</v>
      </c>
      <c r="AD4404" t="s">
        <v>998</v>
      </c>
      <c r="AE4404" t="s">
        <v>998</v>
      </c>
      <c r="AF4404" t="s">
        <v>998</v>
      </c>
      <c r="AG4404" s="107">
        <v>300</v>
      </c>
      <c r="AH4404" s="107">
        <v>0</v>
      </c>
      <c r="AI4404" s="107">
        <v>0</v>
      </c>
      <c r="AJ4404" t="s">
        <v>999</v>
      </c>
      <c r="AK4404" s="106">
        <v>44916</v>
      </c>
    </row>
    <row r="4405" spans="1:37" x14ac:dyDescent="0.45">
      <c r="A4405" t="s">
        <v>1657</v>
      </c>
      <c r="B4405" t="s">
        <v>7124</v>
      </c>
      <c r="C4405" t="s">
        <v>1002</v>
      </c>
      <c r="D4405" t="s">
        <v>7125</v>
      </c>
      <c r="E4405" t="s">
        <v>992</v>
      </c>
      <c r="F4405" t="s">
        <v>7126</v>
      </c>
      <c r="G4405">
        <v>425</v>
      </c>
      <c r="H4405" t="s">
        <v>7127</v>
      </c>
      <c r="I4405">
        <v>70800</v>
      </c>
      <c r="K4405" t="s">
        <v>7128</v>
      </c>
      <c r="L4405" s="106">
        <v>39096</v>
      </c>
      <c r="M4405">
        <v>14671053</v>
      </c>
      <c r="N4405" t="s">
        <v>996</v>
      </c>
      <c r="O4405" t="s">
        <v>12</v>
      </c>
      <c r="P4405" t="s">
        <v>997</v>
      </c>
      <c r="R4405" s="109" t="str">
        <f>IF(OR(P4405="SB",Q4405="SB"),"SB",0)</f>
        <v>SB</v>
      </c>
      <c r="T4405" s="110" t="s">
        <v>998</v>
      </c>
      <c r="V4405" s="113" t="str">
        <f>IF(AND(I4405&gt;=10000,I4405&lt;=19900),"Praha",(IF(AND(I4405&gt;=25001,I4405&lt;=29501),"Středočeský kraj",(IF(AND(I4405&gt;=30100,I4405&lt;=34972),"Středočeský kraj",(IF(AND(I4405&gt;=35002,I4405&lt;=36271),"Karlovarský kraj",(IF(AND(I4405&gt;=37001,I4405&lt;=39201),"Jihočeský kraj",(IF(AND(I4405&gt;=39701,I4405&lt;=39901),"Jihočeský kraj",(IF(AND(I4405&gt;=39301,I4405&lt;=39601),"Kraj Vysočina",(IF(AND(I4405&gt;=58001,I4405&lt;=59501),"Kraj Vysočina",(IF(AND(I4405&gt;=67401,I4405&lt;=67602),"Kraj Vysočina",(IF(AND(I4405&gt;=40001,I4405&lt;=44101),"Ústecký kraj",(IF(AND(I4405&gt;=46001,I4405&lt;=47201),"Liberecký kraj",(IF(AND(I4405&gt;=51202,I4405&lt;=51401),"Liberecký kraj",(IF(AND(I4405&gt;=53002,I4405&lt;=53976),"Pardubický kraj",(IF(AND(I4405&gt;=56002,I4405&lt;=57201),"Pardubický kraj",(IF(AND(I4405&gt;=60200,I4405&lt;=67201),"Jihomoravský kraj",(IF(AND(I4405&gt;=67801,I4405&lt;=68501),"Jihomoravský kraj",(IF(AND(I4405&gt;=69002,I4405&lt;=69801),"Jihomoravský kraj",(IF(AND(I4405&gt;=68601,I4405&lt;=68801),"Zlínský kraj",(IF(AND(I4405&gt;=75501,I4405&lt;=76901),"Zlínský kraj",(IF(AND(I4405&gt;=70030,I4405&lt;=74901),"Moravskoslezský kraj",(IF(AND(I4405&gt;=75000,I4405&lt;=75368),"Olomoucký kraj",(IF(AND(I4405&gt;=77200,I4405&lt;=79862),"Olomoucký kraj",(IF(AND(I4405&gt;=50011,I4405&lt;=50301),"Královéhradecký kraj",(IF(AND(I4405&gt;=54301,I4405&lt;=54303),"Královéhradecký kraj","0")))))))))))))))))))))))))))))))))))))))))))))))</f>
        <v>Moravskoslezský kraj</v>
      </c>
      <c r="AB4405" t="s">
        <v>998</v>
      </c>
      <c r="AD4405" t="s">
        <v>998</v>
      </c>
      <c r="AE4405" t="s">
        <v>998</v>
      </c>
      <c r="AF4405" t="s">
        <v>998</v>
      </c>
      <c r="AG4405" s="107">
        <v>300</v>
      </c>
      <c r="AH4405" s="107">
        <v>0</v>
      </c>
      <c r="AI4405" s="107">
        <v>0</v>
      </c>
      <c r="AJ4405" t="s">
        <v>999</v>
      </c>
      <c r="AK4405" s="106">
        <v>44924</v>
      </c>
    </row>
    <row r="4406" spans="1:37" x14ac:dyDescent="0.45">
      <c r="A4406" t="s">
        <v>1413</v>
      </c>
      <c r="B4406" t="s">
        <v>7551</v>
      </c>
      <c r="C4406" t="s">
        <v>1002</v>
      </c>
      <c r="D4406" t="s">
        <v>7552</v>
      </c>
      <c r="E4406" t="s">
        <v>992</v>
      </c>
      <c r="F4406" t="s">
        <v>7553</v>
      </c>
      <c r="G4406">
        <v>1</v>
      </c>
      <c r="H4406" t="s">
        <v>4679</v>
      </c>
      <c r="I4406">
        <v>70800</v>
      </c>
      <c r="K4406" t="s">
        <v>7554</v>
      </c>
      <c r="L4406" s="106">
        <v>39178</v>
      </c>
      <c r="M4406">
        <v>14666912</v>
      </c>
      <c r="N4406" t="s">
        <v>996</v>
      </c>
      <c r="O4406" t="s">
        <v>12</v>
      </c>
      <c r="P4406" t="s">
        <v>997</v>
      </c>
      <c r="R4406" s="109" t="str">
        <f>IF(OR(P4406="SB",Q4406="SB"),"SB",0)</f>
        <v>SB</v>
      </c>
      <c r="T4406" s="110" t="s">
        <v>998</v>
      </c>
      <c r="V4406" s="113" t="str">
        <f>IF(AND(I4406&gt;=10000,I4406&lt;=19900),"Praha",(IF(AND(I4406&gt;=25001,I4406&lt;=29501),"Středočeský kraj",(IF(AND(I4406&gt;=30100,I4406&lt;=34972),"Středočeský kraj",(IF(AND(I4406&gt;=35002,I4406&lt;=36271),"Karlovarský kraj",(IF(AND(I4406&gt;=37001,I4406&lt;=39201),"Jihočeský kraj",(IF(AND(I4406&gt;=39701,I4406&lt;=39901),"Jihočeský kraj",(IF(AND(I4406&gt;=39301,I4406&lt;=39601),"Kraj Vysočina",(IF(AND(I4406&gt;=58001,I4406&lt;=59501),"Kraj Vysočina",(IF(AND(I4406&gt;=67401,I4406&lt;=67602),"Kraj Vysočina",(IF(AND(I4406&gt;=40001,I4406&lt;=44101),"Ústecký kraj",(IF(AND(I4406&gt;=46001,I4406&lt;=47201),"Liberecký kraj",(IF(AND(I4406&gt;=51202,I4406&lt;=51401),"Liberecký kraj",(IF(AND(I4406&gt;=53002,I4406&lt;=53976),"Pardubický kraj",(IF(AND(I4406&gt;=56002,I4406&lt;=57201),"Pardubický kraj",(IF(AND(I4406&gt;=60200,I4406&lt;=67201),"Jihomoravský kraj",(IF(AND(I4406&gt;=67801,I4406&lt;=68501),"Jihomoravský kraj",(IF(AND(I4406&gt;=69002,I4406&lt;=69801),"Jihomoravský kraj",(IF(AND(I4406&gt;=68601,I4406&lt;=68801),"Zlínský kraj",(IF(AND(I4406&gt;=75501,I4406&lt;=76901),"Zlínský kraj",(IF(AND(I4406&gt;=70030,I4406&lt;=74901),"Moravskoslezský kraj",(IF(AND(I4406&gt;=75000,I4406&lt;=75368),"Olomoucký kraj",(IF(AND(I4406&gt;=77200,I4406&lt;=79862),"Olomoucký kraj",(IF(AND(I4406&gt;=50011,I4406&lt;=50301),"Královéhradecký kraj",(IF(AND(I4406&gt;=54301,I4406&lt;=54303),"Královéhradecký kraj","0")))))))))))))))))))))))))))))))))))))))))))))))</f>
        <v>Moravskoslezský kraj</v>
      </c>
      <c r="AB4406" t="s">
        <v>998</v>
      </c>
      <c r="AD4406" t="s">
        <v>998</v>
      </c>
      <c r="AE4406" t="s">
        <v>998</v>
      </c>
      <c r="AF4406" t="s">
        <v>998</v>
      </c>
      <c r="AG4406" s="107">
        <v>300</v>
      </c>
      <c r="AH4406" s="107">
        <v>0</v>
      </c>
      <c r="AI4406" s="107">
        <v>0</v>
      </c>
      <c r="AJ4406" t="s">
        <v>999</v>
      </c>
      <c r="AK4406" s="106">
        <v>44923</v>
      </c>
    </row>
    <row r="4407" spans="1:37" x14ac:dyDescent="0.45">
      <c r="A4407" t="s">
        <v>1079</v>
      </c>
      <c r="B4407" t="s">
        <v>8551</v>
      </c>
      <c r="C4407" t="s">
        <v>990</v>
      </c>
      <c r="D4407" t="s">
        <v>8552</v>
      </c>
      <c r="E4407" t="s">
        <v>992</v>
      </c>
      <c r="F4407" t="s">
        <v>8553</v>
      </c>
      <c r="G4407">
        <v>75</v>
      </c>
      <c r="H4407" t="s">
        <v>1137</v>
      </c>
      <c r="I4407">
        <v>70800</v>
      </c>
      <c r="K4407" t="s">
        <v>8554</v>
      </c>
      <c r="L4407" s="106">
        <v>28308</v>
      </c>
      <c r="M4407">
        <v>14714200</v>
      </c>
      <c r="N4407" t="s">
        <v>996</v>
      </c>
      <c r="O4407" t="s">
        <v>12</v>
      </c>
      <c r="P4407" t="s">
        <v>997</v>
      </c>
      <c r="R4407" s="109" t="str">
        <f>IF(OR(P4407="SB",Q4407="SB"),"SB",0)</f>
        <v>SB</v>
      </c>
      <c r="T4407" s="110" t="s">
        <v>998</v>
      </c>
      <c r="V4407" s="113" t="str">
        <f>IF(AND(I4407&gt;=10000,I4407&lt;=19900),"Praha",(IF(AND(I4407&gt;=25001,I4407&lt;=29501),"Středočeský kraj",(IF(AND(I4407&gt;=30100,I4407&lt;=34972),"Středočeský kraj",(IF(AND(I4407&gt;=35002,I4407&lt;=36271),"Karlovarský kraj",(IF(AND(I4407&gt;=37001,I4407&lt;=39201),"Jihočeský kraj",(IF(AND(I4407&gt;=39701,I4407&lt;=39901),"Jihočeský kraj",(IF(AND(I4407&gt;=39301,I4407&lt;=39601),"Kraj Vysočina",(IF(AND(I4407&gt;=58001,I4407&lt;=59501),"Kraj Vysočina",(IF(AND(I4407&gt;=67401,I4407&lt;=67602),"Kraj Vysočina",(IF(AND(I4407&gt;=40001,I4407&lt;=44101),"Ústecký kraj",(IF(AND(I4407&gt;=46001,I4407&lt;=47201),"Liberecký kraj",(IF(AND(I4407&gt;=51202,I4407&lt;=51401),"Liberecký kraj",(IF(AND(I4407&gt;=53002,I4407&lt;=53976),"Pardubický kraj",(IF(AND(I4407&gt;=56002,I4407&lt;=57201),"Pardubický kraj",(IF(AND(I4407&gt;=60200,I4407&lt;=67201),"Jihomoravský kraj",(IF(AND(I4407&gt;=67801,I4407&lt;=68501),"Jihomoravský kraj",(IF(AND(I4407&gt;=69002,I4407&lt;=69801),"Jihomoravský kraj",(IF(AND(I4407&gt;=68601,I4407&lt;=68801),"Zlínský kraj",(IF(AND(I4407&gt;=75501,I4407&lt;=76901),"Zlínský kraj",(IF(AND(I4407&gt;=70030,I4407&lt;=74901),"Moravskoslezský kraj",(IF(AND(I4407&gt;=75000,I4407&lt;=75368),"Olomoucký kraj",(IF(AND(I4407&gt;=77200,I4407&lt;=79862),"Olomoucký kraj",(IF(AND(I4407&gt;=50011,I4407&lt;=50301),"Královéhradecký kraj",(IF(AND(I4407&gt;=54301,I4407&lt;=54303),"Královéhradecký kraj","0")))))))))))))))))))))))))))))))))))))))))))))))</f>
        <v>Moravskoslezský kraj</v>
      </c>
      <c r="AB4407" t="s">
        <v>998</v>
      </c>
      <c r="AD4407" t="s">
        <v>998</v>
      </c>
      <c r="AE4407" t="s">
        <v>998</v>
      </c>
      <c r="AF4407" t="s">
        <v>998</v>
      </c>
      <c r="AG4407" s="107">
        <v>0</v>
      </c>
      <c r="AH4407" s="107">
        <v>0</v>
      </c>
      <c r="AI4407" s="107">
        <v>0</v>
      </c>
      <c r="AJ4407" t="s">
        <v>1012</v>
      </c>
    </row>
    <row r="4408" spans="1:37" x14ac:dyDescent="0.45">
      <c r="A4408" t="s">
        <v>1686</v>
      </c>
      <c r="B4408" t="s">
        <v>9025</v>
      </c>
      <c r="C4408" t="s">
        <v>1002</v>
      </c>
      <c r="D4408" t="s">
        <v>9030</v>
      </c>
      <c r="E4408" t="s">
        <v>992</v>
      </c>
      <c r="F4408" t="s">
        <v>9031</v>
      </c>
      <c r="G4408">
        <v>15</v>
      </c>
      <c r="H4408" t="s">
        <v>1137</v>
      </c>
      <c r="I4408">
        <v>70800</v>
      </c>
      <c r="K4408" t="s">
        <v>9032</v>
      </c>
      <c r="L4408" s="106">
        <v>27903</v>
      </c>
      <c r="M4408">
        <v>15672981</v>
      </c>
      <c r="N4408" t="s">
        <v>2622</v>
      </c>
      <c r="O4408" t="s">
        <v>1101</v>
      </c>
      <c r="P4408" t="s">
        <v>997</v>
      </c>
      <c r="R4408" s="109" t="str">
        <f>IF(OR(P4408="SB",Q4408="SB"),"SB",0)</f>
        <v>SB</v>
      </c>
      <c r="T4408" s="110" t="s">
        <v>998</v>
      </c>
      <c r="V4408" s="113" t="str">
        <f>IF(AND(I4408&gt;=10000,I4408&lt;=19900),"Praha",(IF(AND(I4408&gt;=25001,I4408&lt;=29501),"Středočeský kraj",(IF(AND(I4408&gt;=30100,I4408&lt;=34972),"Středočeský kraj",(IF(AND(I4408&gt;=35002,I4408&lt;=36271),"Karlovarský kraj",(IF(AND(I4408&gt;=37001,I4408&lt;=39201),"Jihočeský kraj",(IF(AND(I4408&gt;=39701,I4408&lt;=39901),"Jihočeský kraj",(IF(AND(I4408&gt;=39301,I4408&lt;=39601),"Kraj Vysočina",(IF(AND(I4408&gt;=58001,I4408&lt;=59501),"Kraj Vysočina",(IF(AND(I4408&gt;=67401,I4408&lt;=67602),"Kraj Vysočina",(IF(AND(I4408&gt;=40001,I4408&lt;=44101),"Ústecký kraj",(IF(AND(I4408&gt;=46001,I4408&lt;=47201),"Liberecký kraj",(IF(AND(I4408&gt;=51202,I4408&lt;=51401),"Liberecký kraj",(IF(AND(I4408&gt;=53002,I4408&lt;=53976),"Pardubický kraj",(IF(AND(I4408&gt;=56002,I4408&lt;=57201),"Pardubický kraj",(IF(AND(I4408&gt;=60200,I4408&lt;=67201),"Jihomoravský kraj",(IF(AND(I4408&gt;=67801,I4408&lt;=68501),"Jihomoravský kraj",(IF(AND(I4408&gt;=69002,I4408&lt;=69801),"Jihomoravský kraj",(IF(AND(I4408&gt;=68601,I4408&lt;=68801),"Zlínský kraj",(IF(AND(I4408&gt;=75501,I4408&lt;=76901),"Zlínský kraj",(IF(AND(I4408&gt;=70030,I4408&lt;=74901),"Moravskoslezský kraj",(IF(AND(I4408&gt;=75000,I4408&lt;=75368),"Olomoucký kraj",(IF(AND(I4408&gt;=77200,I4408&lt;=79862),"Olomoucký kraj",(IF(AND(I4408&gt;=50011,I4408&lt;=50301),"Královéhradecký kraj",(IF(AND(I4408&gt;=54301,I4408&lt;=54303),"Královéhradecký kraj","0")))))))))))))))))))))))))))))))))))))))))))))))</f>
        <v>Moravskoslezský kraj</v>
      </c>
      <c r="AB4408" t="s">
        <v>998</v>
      </c>
      <c r="AD4408" t="s">
        <v>998</v>
      </c>
      <c r="AE4408" t="s">
        <v>998</v>
      </c>
      <c r="AF4408" t="s">
        <v>998</v>
      </c>
      <c r="AG4408" s="107">
        <v>300</v>
      </c>
      <c r="AH4408" s="107">
        <v>0</v>
      </c>
      <c r="AI4408" s="107">
        <v>0</v>
      </c>
      <c r="AJ4408" t="s">
        <v>999</v>
      </c>
      <c r="AK4408" s="106">
        <v>44916</v>
      </c>
    </row>
    <row r="4409" spans="1:37" x14ac:dyDescent="0.45">
      <c r="A4409" t="s">
        <v>1981</v>
      </c>
      <c r="B4409" t="s">
        <v>12377</v>
      </c>
      <c r="C4409" t="s">
        <v>990</v>
      </c>
      <c r="D4409" t="s">
        <v>12378</v>
      </c>
      <c r="E4409" t="s">
        <v>992</v>
      </c>
      <c r="F4409" t="s">
        <v>11131</v>
      </c>
      <c r="G4409">
        <v>1081</v>
      </c>
      <c r="H4409" t="s">
        <v>4679</v>
      </c>
      <c r="I4409">
        <v>70800</v>
      </c>
      <c r="J4409">
        <v>736673521</v>
      </c>
      <c r="K4409" t="s">
        <v>12379</v>
      </c>
      <c r="L4409" s="106">
        <v>42593</v>
      </c>
      <c r="M4409">
        <v>15725323</v>
      </c>
      <c r="N4409" t="s">
        <v>2622</v>
      </c>
      <c r="O4409" t="s">
        <v>1101</v>
      </c>
      <c r="P4409" t="s">
        <v>997</v>
      </c>
      <c r="R4409" s="109" t="str">
        <f>IF(OR(P4409="SB",Q4409="SB"),"SB",0)</f>
        <v>SB</v>
      </c>
      <c r="T4409" s="110" t="s">
        <v>998</v>
      </c>
      <c r="V4409" s="113" t="str">
        <f>IF(AND(I4409&gt;=10000,I4409&lt;=19900),"Praha",(IF(AND(I4409&gt;=25001,I4409&lt;=29501),"Středočeský kraj",(IF(AND(I4409&gt;=30100,I4409&lt;=34972),"Středočeský kraj",(IF(AND(I4409&gt;=35002,I4409&lt;=36271),"Karlovarský kraj",(IF(AND(I4409&gt;=37001,I4409&lt;=39201),"Jihočeský kraj",(IF(AND(I4409&gt;=39701,I4409&lt;=39901),"Jihočeský kraj",(IF(AND(I4409&gt;=39301,I4409&lt;=39601),"Kraj Vysočina",(IF(AND(I4409&gt;=58001,I4409&lt;=59501),"Kraj Vysočina",(IF(AND(I4409&gt;=67401,I4409&lt;=67602),"Kraj Vysočina",(IF(AND(I4409&gt;=40001,I4409&lt;=44101),"Ústecký kraj",(IF(AND(I4409&gt;=46001,I4409&lt;=47201),"Liberecký kraj",(IF(AND(I4409&gt;=51202,I4409&lt;=51401),"Liberecký kraj",(IF(AND(I4409&gt;=53002,I4409&lt;=53976),"Pardubický kraj",(IF(AND(I4409&gt;=56002,I4409&lt;=57201),"Pardubický kraj",(IF(AND(I4409&gt;=60200,I4409&lt;=67201),"Jihomoravský kraj",(IF(AND(I4409&gt;=67801,I4409&lt;=68501),"Jihomoravský kraj",(IF(AND(I4409&gt;=69002,I4409&lt;=69801),"Jihomoravský kraj",(IF(AND(I4409&gt;=68601,I4409&lt;=68801),"Zlínský kraj",(IF(AND(I4409&gt;=75501,I4409&lt;=76901),"Zlínský kraj",(IF(AND(I4409&gt;=70030,I4409&lt;=74901),"Moravskoslezský kraj",(IF(AND(I4409&gt;=75000,I4409&lt;=75368),"Olomoucký kraj",(IF(AND(I4409&gt;=77200,I4409&lt;=79862),"Olomoucký kraj",(IF(AND(I4409&gt;=50011,I4409&lt;=50301),"Královéhradecký kraj",(IF(AND(I4409&gt;=54301,I4409&lt;=54303),"Královéhradecký kraj","0")))))))))))))))))))))))))))))))))))))))))))))))</f>
        <v>Moravskoslezský kraj</v>
      </c>
      <c r="AB4409" t="s">
        <v>998</v>
      </c>
      <c r="AD4409" t="s">
        <v>998</v>
      </c>
      <c r="AE4409" t="s">
        <v>998</v>
      </c>
      <c r="AF4409" t="s">
        <v>998</v>
      </c>
      <c r="AG4409" s="107">
        <v>300</v>
      </c>
      <c r="AH4409" s="107">
        <v>0</v>
      </c>
      <c r="AI4409" s="107">
        <v>0</v>
      </c>
      <c r="AJ4409" t="s">
        <v>999</v>
      </c>
      <c r="AK4409" s="106">
        <v>44916</v>
      </c>
    </row>
    <row r="4410" spans="1:37" x14ac:dyDescent="0.45">
      <c r="A4410" t="s">
        <v>1079</v>
      </c>
      <c r="B4410" t="s">
        <v>13351</v>
      </c>
      <c r="C4410" t="s">
        <v>990</v>
      </c>
      <c r="D4410" t="s">
        <v>13352</v>
      </c>
      <c r="E4410" t="s">
        <v>992</v>
      </c>
      <c r="F4410" t="s">
        <v>13353</v>
      </c>
      <c r="G4410">
        <v>1</v>
      </c>
      <c r="H4410" t="s">
        <v>1137</v>
      </c>
      <c r="I4410">
        <v>70800</v>
      </c>
      <c r="K4410" t="s">
        <v>13354</v>
      </c>
      <c r="L4410" s="106">
        <v>38467</v>
      </c>
      <c r="M4410">
        <v>14673073</v>
      </c>
      <c r="N4410" t="s">
        <v>1144</v>
      </c>
      <c r="O4410" t="s">
        <v>12</v>
      </c>
      <c r="P4410" t="s">
        <v>997</v>
      </c>
      <c r="R4410" s="109" t="str">
        <f>IF(OR(P4410="SB",Q4410="SB"),"SB",0)</f>
        <v>SB</v>
      </c>
      <c r="T4410" s="110" t="s">
        <v>998</v>
      </c>
      <c r="V4410" s="113" t="str">
        <f>IF(AND(I4410&gt;=10000,I4410&lt;=19900),"Praha",(IF(AND(I4410&gt;=25001,I4410&lt;=29501),"Středočeský kraj",(IF(AND(I4410&gt;=30100,I4410&lt;=34972),"Středočeský kraj",(IF(AND(I4410&gt;=35002,I4410&lt;=36271),"Karlovarský kraj",(IF(AND(I4410&gt;=37001,I4410&lt;=39201),"Jihočeský kraj",(IF(AND(I4410&gt;=39701,I4410&lt;=39901),"Jihočeský kraj",(IF(AND(I4410&gt;=39301,I4410&lt;=39601),"Kraj Vysočina",(IF(AND(I4410&gt;=58001,I4410&lt;=59501),"Kraj Vysočina",(IF(AND(I4410&gt;=67401,I4410&lt;=67602),"Kraj Vysočina",(IF(AND(I4410&gt;=40001,I4410&lt;=44101),"Ústecký kraj",(IF(AND(I4410&gt;=46001,I4410&lt;=47201),"Liberecký kraj",(IF(AND(I4410&gt;=51202,I4410&lt;=51401),"Liberecký kraj",(IF(AND(I4410&gt;=53002,I4410&lt;=53976),"Pardubický kraj",(IF(AND(I4410&gt;=56002,I4410&lt;=57201),"Pardubický kraj",(IF(AND(I4410&gt;=60200,I4410&lt;=67201),"Jihomoravský kraj",(IF(AND(I4410&gt;=67801,I4410&lt;=68501),"Jihomoravský kraj",(IF(AND(I4410&gt;=69002,I4410&lt;=69801),"Jihomoravský kraj",(IF(AND(I4410&gt;=68601,I4410&lt;=68801),"Zlínský kraj",(IF(AND(I4410&gt;=75501,I4410&lt;=76901),"Zlínský kraj",(IF(AND(I4410&gt;=70030,I4410&lt;=74901),"Moravskoslezský kraj",(IF(AND(I4410&gt;=75000,I4410&lt;=75368),"Olomoucký kraj",(IF(AND(I4410&gt;=77200,I4410&lt;=79862),"Olomoucký kraj",(IF(AND(I4410&gt;=50011,I4410&lt;=50301),"Královéhradecký kraj",(IF(AND(I4410&gt;=54301,I4410&lt;=54303),"Královéhradecký kraj","0")))))))))))))))))))))))))))))))))))))))))))))))</f>
        <v>Moravskoslezský kraj</v>
      </c>
      <c r="AB4410" t="s">
        <v>998</v>
      </c>
      <c r="AD4410" t="s">
        <v>998</v>
      </c>
      <c r="AE4410" t="s">
        <v>998</v>
      </c>
      <c r="AF4410" t="s">
        <v>998</v>
      </c>
      <c r="AG4410" s="107">
        <v>300</v>
      </c>
      <c r="AH4410" s="107">
        <v>0</v>
      </c>
      <c r="AI4410" s="107">
        <v>0</v>
      </c>
      <c r="AJ4410" t="s">
        <v>999</v>
      </c>
      <c r="AK4410" s="106">
        <v>44877</v>
      </c>
    </row>
    <row r="4411" spans="1:37" x14ac:dyDescent="0.45">
      <c r="A4411" t="s">
        <v>1035</v>
      </c>
      <c r="B4411" t="s">
        <v>13369</v>
      </c>
      <c r="C4411" t="s">
        <v>1002</v>
      </c>
      <c r="D4411" t="s">
        <v>13370</v>
      </c>
      <c r="E4411" t="s">
        <v>992</v>
      </c>
      <c r="F4411" t="s">
        <v>1234</v>
      </c>
      <c r="G4411">
        <v>76</v>
      </c>
      <c r="H4411" t="s">
        <v>1137</v>
      </c>
      <c r="I4411">
        <v>70800</v>
      </c>
      <c r="K4411" t="s">
        <v>13371</v>
      </c>
      <c r="L4411" s="106">
        <v>38141</v>
      </c>
      <c r="M4411">
        <v>14673780</v>
      </c>
      <c r="N4411" t="s">
        <v>1144</v>
      </c>
      <c r="O4411" t="s">
        <v>12</v>
      </c>
      <c r="P4411" t="s">
        <v>997</v>
      </c>
      <c r="R4411" s="109" t="str">
        <f>IF(OR(P4411="SB",Q4411="SB"),"SB",0)</f>
        <v>SB</v>
      </c>
      <c r="T4411" s="110" t="s">
        <v>998</v>
      </c>
      <c r="V4411" s="113" t="str">
        <f>IF(AND(I4411&gt;=10000,I4411&lt;=19900),"Praha",(IF(AND(I4411&gt;=25001,I4411&lt;=29501),"Středočeský kraj",(IF(AND(I4411&gt;=30100,I4411&lt;=34972),"Středočeský kraj",(IF(AND(I4411&gt;=35002,I4411&lt;=36271),"Karlovarský kraj",(IF(AND(I4411&gt;=37001,I4411&lt;=39201),"Jihočeský kraj",(IF(AND(I4411&gt;=39701,I4411&lt;=39901),"Jihočeský kraj",(IF(AND(I4411&gt;=39301,I4411&lt;=39601),"Kraj Vysočina",(IF(AND(I4411&gt;=58001,I4411&lt;=59501),"Kraj Vysočina",(IF(AND(I4411&gt;=67401,I4411&lt;=67602),"Kraj Vysočina",(IF(AND(I4411&gt;=40001,I4411&lt;=44101),"Ústecký kraj",(IF(AND(I4411&gt;=46001,I4411&lt;=47201),"Liberecký kraj",(IF(AND(I4411&gt;=51202,I4411&lt;=51401),"Liberecký kraj",(IF(AND(I4411&gt;=53002,I4411&lt;=53976),"Pardubický kraj",(IF(AND(I4411&gt;=56002,I4411&lt;=57201),"Pardubický kraj",(IF(AND(I4411&gt;=60200,I4411&lt;=67201),"Jihomoravský kraj",(IF(AND(I4411&gt;=67801,I4411&lt;=68501),"Jihomoravský kraj",(IF(AND(I4411&gt;=69002,I4411&lt;=69801),"Jihomoravský kraj",(IF(AND(I4411&gt;=68601,I4411&lt;=68801),"Zlínský kraj",(IF(AND(I4411&gt;=75501,I4411&lt;=76901),"Zlínský kraj",(IF(AND(I4411&gt;=70030,I4411&lt;=74901),"Moravskoslezský kraj",(IF(AND(I4411&gt;=75000,I4411&lt;=75368),"Olomoucký kraj",(IF(AND(I4411&gt;=77200,I4411&lt;=79862),"Olomoucký kraj",(IF(AND(I4411&gt;=50011,I4411&lt;=50301),"Královéhradecký kraj",(IF(AND(I4411&gt;=54301,I4411&lt;=54303),"Královéhradecký kraj","0")))))))))))))))))))))))))))))))))))))))))))))))</f>
        <v>Moravskoslezský kraj</v>
      </c>
      <c r="AB4411" t="s">
        <v>998</v>
      </c>
      <c r="AD4411" t="s">
        <v>998</v>
      </c>
      <c r="AE4411" t="s">
        <v>998</v>
      </c>
      <c r="AF4411" t="s">
        <v>998</v>
      </c>
      <c r="AG4411" s="107">
        <v>300</v>
      </c>
      <c r="AH4411" s="107">
        <v>0</v>
      </c>
      <c r="AI4411" s="107">
        <v>0</v>
      </c>
      <c r="AJ4411" t="s">
        <v>999</v>
      </c>
      <c r="AK4411" s="106">
        <v>44877</v>
      </c>
    </row>
    <row r="4412" spans="1:37" x14ac:dyDescent="0.45">
      <c r="A4412" t="s">
        <v>1061</v>
      </c>
      <c r="B4412" t="s">
        <v>13458</v>
      </c>
      <c r="C4412" t="s">
        <v>990</v>
      </c>
      <c r="D4412" t="s">
        <v>13459</v>
      </c>
      <c r="E4412" t="s">
        <v>992</v>
      </c>
      <c r="F4412" t="s">
        <v>13460</v>
      </c>
      <c r="G4412">
        <v>5</v>
      </c>
      <c r="H4412" t="s">
        <v>1137</v>
      </c>
      <c r="I4412">
        <v>70800</v>
      </c>
      <c r="K4412" t="s">
        <v>13461</v>
      </c>
      <c r="L4412" s="106">
        <v>38482</v>
      </c>
      <c r="M4412">
        <v>14673174</v>
      </c>
      <c r="N4412" t="s">
        <v>1144</v>
      </c>
      <c r="O4412" t="s">
        <v>12</v>
      </c>
      <c r="P4412" t="s">
        <v>997</v>
      </c>
      <c r="R4412" s="109" t="str">
        <f>IF(OR(P4412="SB",Q4412="SB"),"SB",0)</f>
        <v>SB</v>
      </c>
      <c r="T4412" s="110" t="s">
        <v>998</v>
      </c>
      <c r="V4412" s="113" t="str">
        <f>IF(AND(I4412&gt;=10000,I4412&lt;=19900),"Praha",(IF(AND(I4412&gt;=25001,I4412&lt;=29501),"Středočeský kraj",(IF(AND(I4412&gt;=30100,I4412&lt;=34972),"Středočeský kraj",(IF(AND(I4412&gt;=35002,I4412&lt;=36271),"Karlovarský kraj",(IF(AND(I4412&gt;=37001,I4412&lt;=39201),"Jihočeský kraj",(IF(AND(I4412&gt;=39701,I4412&lt;=39901),"Jihočeský kraj",(IF(AND(I4412&gt;=39301,I4412&lt;=39601),"Kraj Vysočina",(IF(AND(I4412&gt;=58001,I4412&lt;=59501),"Kraj Vysočina",(IF(AND(I4412&gt;=67401,I4412&lt;=67602),"Kraj Vysočina",(IF(AND(I4412&gt;=40001,I4412&lt;=44101),"Ústecký kraj",(IF(AND(I4412&gt;=46001,I4412&lt;=47201),"Liberecký kraj",(IF(AND(I4412&gt;=51202,I4412&lt;=51401),"Liberecký kraj",(IF(AND(I4412&gt;=53002,I4412&lt;=53976),"Pardubický kraj",(IF(AND(I4412&gt;=56002,I4412&lt;=57201),"Pardubický kraj",(IF(AND(I4412&gt;=60200,I4412&lt;=67201),"Jihomoravský kraj",(IF(AND(I4412&gt;=67801,I4412&lt;=68501),"Jihomoravský kraj",(IF(AND(I4412&gt;=69002,I4412&lt;=69801),"Jihomoravský kraj",(IF(AND(I4412&gt;=68601,I4412&lt;=68801),"Zlínský kraj",(IF(AND(I4412&gt;=75501,I4412&lt;=76901),"Zlínský kraj",(IF(AND(I4412&gt;=70030,I4412&lt;=74901),"Moravskoslezský kraj",(IF(AND(I4412&gt;=75000,I4412&lt;=75368),"Olomoucký kraj",(IF(AND(I4412&gt;=77200,I4412&lt;=79862),"Olomoucký kraj",(IF(AND(I4412&gt;=50011,I4412&lt;=50301),"Královéhradecký kraj",(IF(AND(I4412&gt;=54301,I4412&lt;=54303),"Královéhradecký kraj","0")))))))))))))))))))))))))))))))))))))))))))))))</f>
        <v>Moravskoslezský kraj</v>
      </c>
      <c r="AB4412" t="s">
        <v>998</v>
      </c>
      <c r="AD4412" t="s">
        <v>998</v>
      </c>
      <c r="AE4412" t="s">
        <v>998</v>
      </c>
      <c r="AF4412" t="s">
        <v>998</v>
      </c>
      <c r="AG4412" s="107">
        <v>300</v>
      </c>
      <c r="AH4412" s="107">
        <v>0</v>
      </c>
      <c r="AI4412" s="107">
        <v>0</v>
      </c>
      <c r="AJ4412" t="s">
        <v>999</v>
      </c>
      <c r="AK4412" s="106">
        <v>44877</v>
      </c>
    </row>
    <row r="4413" spans="1:37" x14ac:dyDescent="0.45">
      <c r="A4413" t="s">
        <v>2114</v>
      </c>
      <c r="B4413" t="s">
        <v>13626</v>
      </c>
      <c r="C4413" t="s">
        <v>990</v>
      </c>
      <c r="D4413" t="s">
        <v>13627</v>
      </c>
      <c r="E4413" t="s">
        <v>992</v>
      </c>
      <c r="F4413" t="s">
        <v>13628</v>
      </c>
      <c r="G4413">
        <v>1291</v>
      </c>
      <c r="H4413" t="s">
        <v>1137</v>
      </c>
      <c r="I4413">
        <v>70800</v>
      </c>
      <c r="K4413" t="s">
        <v>13629</v>
      </c>
      <c r="L4413" s="106">
        <v>38947</v>
      </c>
      <c r="M4413">
        <v>14677824</v>
      </c>
      <c r="N4413" t="s">
        <v>1144</v>
      </c>
      <c r="O4413" t="s">
        <v>12</v>
      </c>
      <c r="P4413" t="s">
        <v>997</v>
      </c>
      <c r="R4413" s="109" t="str">
        <f>IF(OR(P4413="SB",Q4413="SB"),"SB",0)</f>
        <v>SB</v>
      </c>
      <c r="T4413" s="110" t="s">
        <v>998</v>
      </c>
      <c r="V4413" s="113" t="str">
        <f>IF(AND(I4413&gt;=10000,I4413&lt;=19900),"Praha",(IF(AND(I4413&gt;=25001,I4413&lt;=29501),"Středočeský kraj",(IF(AND(I4413&gt;=30100,I4413&lt;=34972),"Středočeský kraj",(IF(AND(I4413&gt;=35002,I4413&lt;=36271),"Karlovarský kraj",(IF(AND(I4413&gt;=37001,I4413&lt;=39201),"Jihočeský kraj",(IF(AND(I4413&gt;=39701,I4413&lt;=39901),"Jihočeský kraj",(IF(AND(I4413&gt;=39301,I4413&lt;=39601),"Kraj Vysočina",(IF(AND(I4413&gt;=58001,I4413&lt;=59501),"Kraj Vysočina",(IF(AND(I4413&gt;=67401,I4413&lt;=67602),"Kraj Vysočina",(IF(AND(I4413&gt;=40001,I4413&lt;=44101),"Ústecký kraj",(IF(AND(I4413&gt;=46001,I4413&lt;=47201),"Liberecký kraj",(IF(AND(I4413&gt;=51202,I4413&lt;=51401),"Liberecký kraj",(IF(AND(I4413&gt;=53002,I4413&lt;=53976),"Pardubický kraj",(IF(AND(I4413&gt;=56002,I4413&lt;=57201),"Pardubický kraj",(IF(AND(I4413&gt;=60200,I4413&lt;=67201),"Jihomoravský kraj",(IF(AND(I4413&gt;=67801,I4413&lt;=68501),"Jihomoravský kraj",(IF(AND(I4413&gt;=69002,I4413&lt;=69801),"Jihomoravský kraj",(IF(AND(I4413&gt;=68601,I4413&lt;=68801),"Zlínský kraj",(IF(AND(I4413&gt;=75501,I4413&lt;=76901),"Zlínský kraj",(IF(AND(I4413&gt;=70030,I4413&lt;=74901),"Moravskoslezský kraj",(IF(AND(I4413&gt;=75000,I4413&lt;=75368),"Olomoucký kraj",(IF(AND(I4413&gt;=77200,I4413&lt;=79862),"Olomoucký kraj",(IF(AND(I4413&gt;=50011,I4413&lt;=50301),"Královéhradecký kraj",(IF(AND(I4413&gt;=54301,I4413&lt;=54303),"Královéhradecký kraj","0")))))))))))))))))))))))))))))))))))))))))))))))</f>
        <v>Moravskoslezský kraj</v>
      </c>
      <c r="AB4413" t="s">
        <v>998</v>
      </c>
      <c r="AD4413" t="s">
        <v>998</v>
      </c>
      <c r="AE4413" t="s">
        <v>998</v>
      </c>
      <c r="AF4413" t="s">
        <v>998</v>
      </c>
      <c r="AG4413" s="107">
        <v>300</v>
      </c>
      <c r="AH4413" s="107">
        <v>0</v>
      </c>
      <c r="AI4413" s="107">
        <v>0</v>
      </c>
      <c r="AJ4413" t="s">
        <v>999</v>
      </c>
      <c r="AK4413" s="106">
        <v>44877</v>
      </c>
    </row>
    <row r="4414" spans="1:37" x14ac:dyDescent="0.45">
      <c r="A4414" t="s">
        <v>1403</v>
      </c>
      <c r="B4414" t="s">
        <v>15845</v>
      </c>
      <c r="C4414" t="s">
        <v>990</v>
      </c>
      <c r="D4414" t="s">
        <v>15846</v>
      </c>
      <c r="E4414" t="s">
        <v>992</v>
      </c>
      <c r="F4414" t="s">
        <v>11751</v>
      </c>
      <c r="G4414">
        <v>2872</v>
      </c>
      <c r="H4414" t="s">
        <v>1137</v>
      </c>
      <c r="I4414">
        <v>70800</v>
      </c>
      <c r="K4414" t="s">
        <v>15847</v>
      </c>
      <c r="L4414" s="106">
        <v>39767</v>
      </c>
      <c r="M4414">
        <v>14674386</v>
      </c>
      <c r="N4414" t="s">
        <v>1144</v>
      </c>
      <c r="O4414" t="s">
        <v>12</v>
      </c>
      <c r="P4414" t="s">
        <v>997</v>
      </c>
      <c r="R4414" s="109" t="str">
        <f>IF(OR(P4414="SB",Q4414="SB"),"SB",0)</f>
        <v>SB</v>
      </c>
      <c r="T4414" s="110" t="s">
        <v>998</v>
      </c>
      <c r="V4414" s="113" t="str">
        <f>IF(AND(I4414&gt;=10000,I4414&lt;=19900),"Praha",(IF(AND(I4414&gt;=25001,I4414&lt;=29501),"Středočeský kraj",(IF(AND(I4414&gt;=30100,I4414&lt;=34972),"Středočeský kraj",(IF(AND(I4414&gt;=35002,I4414&lt;=36271),"Karlovarský kraj",(IF(AND(I4414&gt;=37001,I4414&lt;=39201),"Jihočeský kraj",(IF(AND(I4414&gt;=39701,I4414&lt;=39901),"Jihočeský kraj",(IF(AND(I4414&gt;=39301,I4414&lt;=39601),"Kraj Vysočina",(IF(AND(I4414&gt;=58001,I4414&lt;=59501),"Kraj Vysočina",(IF(AND(I4414&gt;=67401,I4414&lt;=67602),"Kraj Vysočina",(IF(AND(I4414&gt;=40001,I4414&lt;=44101),"Ústecký kraj",(IF(AND(I4414&gt;=46001,I4414&lt;=47201),"Liberecký kraj",(IF(AND(I4414&gt;=51202,I4414&lt;=51401),"Liberecký kraj",(IF(AND(I4414&gt;=53002,I4414&lt;=53976),"Pardubický kraj",(IF(AND(I4414&gt;=56002,I4414&lt;=57201),"Pardubický kraj",(IF(AND(I4414&gt;=60200,I4414&lt;=67201),"Jihomoravský kraj",(IF(AND(I4414&gt;=67801,I4414&lt;=68501),"Jihomoravský kraj",(IF(AND(I4414&gt;=69002,I4414&lt;=69801),"Jihomoravský kraj",(IF(AND(I4414&gt;=68601,I4414&lt;=68801),"Zlínský kraj",(IF(AND(I4414&gt;=75501,I4414&lt;=76901),"Zlínský kraj",(IF(AND(I4414&gt;=70030,I4414&lt;=74901),"Moravskoslezský kraj",(IF(AND(I4414&gt;=75000,I4414&lt;=75368),"Olomoucký kraj",(IF(AND(I4414&gt;=77200,I4414&lt;=79862),"Olomoucký kraj",(IF(AND(I4414&gt;=50011,I4414&lt;=50301),"Královéhradecký kraj",(IF(AND(I4414&gt;=54301,I4414&lt;=54303),"Královéhradecký kraj","0")))))))))))))))))))))))))))))))))))))))))))))))</f>
        <v>Moravskoslezský kraj</v>
      </c>
      <c r="AB4414" t="s">
        <v>998</v>
      </c>
      <c r="AD4414" t="s">
        <v>998</v>
      </c>
      <c r="AE4414" t="s">
        <v>998</v>
      </c>
      <c r="AF4414" t="s">
        <v>998</v>
      </c>
      <c r="AG4414" s="107">
        <v>300</v>
      </c>
      <c r="AH4414" s="107">
        <v>0</v>
      </c>
      <c r="AI4414" s="107">
        <v>0</v>
      </c>
      <c r="AJ4414" t="s">
        <v>999</v>
      </c>
      <c r="AK4414" s="106">
        <v>44877</v>
      </c>
    </row>
    <row r="4415" spans="1:37" x14ac:dyDescent="0.45">
      <c r="A4415" t="s">
        <v>1208</v>
      </c>
      <c r="B4415" t="s">
        <v>16713</v>
      </c>
      <c r="C4415" t="s">
        <v>1002</v>
      </c>
      <c r="D4415" t="s">
        <v>16714</v>
      </c>
      <c r="E4415" t="s">
        <v>992</v>
      </c>
      <c r="F4415" t="s">
        <v>16715</v>
      </c>
      <c r="G4415">
        <v>976</v>
      </c>
      <c r="H4415" t="s">
        <v>1137</v>
      </c>
      <c r="I4415">
        <v>70800</v>
      </c>
      <c r="J4415">
        <v>605370122</v>
      </c>
      <c r="K4415" t="s">
        <v>16716</v>
      </c>
      <c r="L4415" s="106">
        <v>36292</v>
      </c>
      <c r="M4415">
        <v>14677319</v>
      </c>
      <c r="N4415" t="s">
        <v>1144</v>
      </c>
      <c r="O4415" t="s">
        <v>12</v>
      </c>
      <c r="P4415" t="s">
        <v>997</v>
      </c>
      <c r="R4415" s="109" t="str">
        <f>IF(OR(P4415="SB",Q4415="SB"),"SB",0)</f>
        <v>SB</v>
      </c>
      <c r="T4415" s="110" t="s">
        <v>998</v>
      </c>
      <c r="V4415" s="113" t="str">
        <f>IF(AND(I4415&gt;=10000,I4415&lt;=19900),"Praha",(IF(AND(I4415&gt;=25001,I4415&lt;=29501),"Středočeský kraj",(IF(AND(I4415&gt;=30100,I4415&lt;=34972),"Středočeský kraj",(IF(AND(I4415&gt;=35002,I4415&lt;=36271),"Karlovarský kraj",(IF(AND(I4415&gt;=37001,I4415&lt;=39201),"Jihočeský kraj",(IF(AND(I4415&gt;=39701,I4415&lt;=39901),"Jihočeský kraj",(IF(AND(I4415&gt;=39301,I4415&lt;=39601),"Kraj Vysočina",(IF(AND(I4415&gt;=58001,I4415&lt;=59501),"Kraj Vysočina",(IF(AND(I4415&gt;=67401,I4415&lt;=67602),"Kraj Vysočina",(IF(AND(I4415&gt;=40001,I4415&lt;=44101),"Ústecký kraj",(IF(AND(I4415&gt;=46001,I4415&lt;=47201),"Liberecký kraj",(IF(AND(I4415&gt;=51202,I4415&lt;=51401),"Liberecký kraj",(IF(AND(I4415&gt;=53002,I4415&lt;=53976),"Pardubický kraj",(IF(AND(I4415&gt;=56002,I4415&lt;=57201),"Pardubický kraj",(IF(AND(I4415&gt;=60200,I4415&lt;=67201),"Jihomoravský kraj",(IF(AND(I4415&gt;=67801,I4415&lt;=68501),"Jihomoravský kraj",(IF(AND(I4415&gt;=69002,I4415&lt;=69801),"Jihomoravský kraj",(IF(AND(I4415&gt;=68601,I4415&lt;=68801),"Zlínský kraj",(IF(AND(I4415&gt;=75501,I4415&lt;=76901),"Zlínský kraj",(IF(AND(I4415&gt;=70030,I4415&lt;=74901),"Moravskoslezský kraj",(IF(AND(I4415&gt;=75000,I4415&lt;=75368),"Olomoucký kraj",(IF(AND(I4415&gt;=77200,I4415&lt;=79862),"Olomoucký kraj",(IF(AND(I4415&gt;=50011,I4415&lt;=50301),"Královéhradecký kraj",(IF(AND(I4415&gt;=54301,I4415&lt;=54303),"Královéhradecký kraj","0")))))))))))))))))))))))))))))))))))))))))))))))</f>
        <v>Moravskoslezský kraj</v>
      </c>
      <c r="AB4415" t="s">
        <v>998</v>
      </c>
      <c r="AD4415" t="s">
        <v>998</v>
      </c>
      <c r="AE4415" t="s">
        <v>998</v>
      </c>
      <c r="AF4415" t="s">
        <v>998</v>
      </c>
      <c r="AG4415" s="107">
        <v>300</v>
      </c>
      <c r="AH4415" s="107">
        <v>0</v>
      </c>
      <c r="AI4415" s="107">
        <v>0</v>
      </c>
      <c r="AJ4415" t="s">
        <v>999</v>
      </c>
      <c r="AK4415" s="106">
        <v>44923</v>
      </c>
    </row>
    <row r="4416" spans="1:37" x14ac:dyDescent="0.45">
      <c r="A4416" t="s">
        <v>1687</v>
      </c>
      <c r="B4416" t="s">
        <v>17045</v>
      </c>
      <c r="C4416" t="s">
        <v>1002</v>
      </c>
      <c r="D4416" t="s">
        <v>17051</v>
      </c>
      <c r="E4416" t="s">
        <v>992</v>
      </c>
      <c r="F4416" t="s">
        <v>17052</v>
      </c>
      <c r="G4416">
        <v>11</v>
      </c>
      <c r="H4416" t="s">
        <v>1137</v>
      </c>
      <c r="I4416">
        <v>70800</v>
      </c>
      <c r="K4416" t="s">
        <v>17053</v>
      </c>
      <c r="L4416" s="106">
        <v>32876</v>
      </c>
      <c r="M4416">
        <v>13395808</v>
      </c>
      <c r="N4416" t="s">
        <v>996</v>
      </c>
      <c r="O4416" t="s">
        <v>12</v>
      </c>
      <c r="P4416" t="s">
        <v>997</v>
      </c>
      <c r="R4416" s="109" t="str">
        <f>IF(OR(P4416="SB",Q4416="SB"),"SB",0)</f>
        <v>SB</v>
      </c>
      <c r="T4416" s="110" t="s">
        <v>998</v>
      </c>
      <c r="V4416" s="113" t="str">
        <f>IF(AND(I4416&gt;=10000,I4416&lt;=19900),"Praha",(IF(AND(I4416&gt;=25001,I4416&lt;=29501),"Středočeský kraj",(IF(AND(I4416&gt;=30100,I4416&lt;=34972),"Středočeský kraj",(IF(AND(I4416&gt;=35002,I4416&lt;=36271),"Karlovarský kraj",(IF(AND(I4416&gt;=37001,I4416&lt;=39201),"Jihočeský kraj",(IF(AND(I4416&gt;=39701,I4416&lt;=39901),"Jihočeský kraj",(IF(AND(I4416&gt;=39301,I4416&lt;=39601),"Kraj Vysočina",(IF(AND(I4416&gt;=58001,I4416&lt;=59501),"Kraj Vysočina",(IF(AND(I4416&gt;=67401,I4416&lt;=67602),"Kraj Vysočina",(IF(AND(I4416&gt;=40001,I4416&lt;=44101),"Ústecký kraj",(IF(AND(I4416&gt;=46001,I4416&lt;=47201),"Liberecký kraj",(IF(AND(I4416&gt;=51202,I4416&lt;=51401),"Liberecký kraj",(IF(AND(I4416&gt;=53002,I4416&lt;=53976),"Pardubický kraj",(IF(AND(I4416&gt;=56002,I4416&lt;=57201),"Pardubický kraj",(IF(AND(I4416&gt;=60200,I4416&lt;=67201),"Jihomoravský kraj",(IF(AND(I4416&gt;=67801,I4416&lt;=68501),"Jihomoravský kraj",(IF(AND(I4416&gt;=69002,I4416&lt;=69801),"Jihomoravský kraj",(IF(AND(I4416&gt;=68601,I4416&lt;=68801),"Zlínský kraj",(IF(AND(I4416&gt;=75501,I4416&lt;=76901),"Zlínský kraj",(IF(AND(I4416&gt;=70030,I4416&lt;=74901),"Moravskoslezský kraj",(IF(AND(I4416&gt;=75000,I4416&lt;=75368),"Olomoucký kraj",(IF(AND(I4416&gt;=77200,I4416&lt;=79862),"Olomoucký kraj",(IF(AND(I4416&gt;=50011,I4416&lt;=50301),"Královéhradecký kraj",(IF(AND(I4416&gt;=54301,I4416&lt;=54303),"Královéhradecký kraj","0")))))))))))))))))))))))))))))))))))))))))))))))</f>
        <v>Moravskoslezský kraj</v>
      </c>
      <c r="AB4416" t="s">
        <v>998</v>
      </c>
      <c r="AD4416" t="s">
        <v>998</v>
      </c>
      <c r="AE4416" t="s">
        <v>998</v>
      </c>
      <c r="AF4416" t="s">
        <v>998</v>
      </c>
      <c r="AG4416" s="107">
        <v>0</v>
      </c>
      <c r="AH4416" s="107">
        <v>0</v>
      </c>
      <c r="AI4416" s="107">
        <v>0</v>
      </c>
      <c r="AJ4416" t="s">
        <v>1012</v>
      </c>
    </row>
    <row r="4417" spans="1:37" x14ac:dyDescent="0.45">
      <c r="A4417" t="s">
        <v>1111</v>
      </c>
      <c r="B4417" t="s">
        <v>17569</v>
      </c>
      <c r="C4417" t="s">
        <v>1002</v>
      </c>
      <c r="D4417" t="s">
        <v>17570</v>
      </c>
      <c r="E4417" t="s">
        <v>992</v>
      </c>
      <c r="F4417" t="s">
        <v>11914</v>
      </c>
      <c r="G4417">
        <v>555</v>
      </c>
      <c r="H4417" t="s">
        <v>14458</v>
      </c>
      <c r="I4417">
        <v>70800</v>
      </c>
      <c r="J4417" s="108">
        <v>604389140</v>
      </c>
      <c r="K4417" t="s">
        <v>17571</v>
      </c>
      <c r="L4417" s="106">
        <v>39027</v>
      </c>
      <c r="M4417">
        <v>13814524</v>
      </c>
      <c r="N4417" t="s">
        <v>1117</v>
      </c>
      <c r="O4417" t="s">
        <v>1101</v>
      </c>
      <c r="P4417" t="s">
        <v>997</v>
      </c>
      <c r="R4417" s="109" t="str">
        <f>IF(OR(P4417="SB",Q4417="SB"),"SB",0)</f>
        <v>SB</v>
      </c>
      <c r="T4417" s="110" t="s">
        <v>998</v>
      </c>
      <c r="V4417" s="113" t="str">
        <f>IF(AND(I4417&gt;=10000,I4417&lt;=19900),"Praha",(IF(AND(I4417&gt;=25001,I4417&lt;=29501),"Středočeský kraj",(IF(AND(I4417&gt;=30100,I4417&lt;=34972),"Středočeský kraj",(IF(AND(I4417&gt;=35002,I4417&lt;=36271),"Karlovarský kraj",(IF(AND(I4417&gt;=37001,I4417&lt;=39201),"Jihočeský kraj",(IF(AND(I4417&gt;=39701,I4417&lt;=39901),"Jihočeský kraj",(IF(AND(I4417&gt;=39301,I4417&lt;=39601),"Kraj Vysočina",(IF(AND(I4417&gt;=58001,I4417&lt;=59501),"Kraj Vysočina",(IF(AND(I4417&gt;=67401,I4417&lt;=67602),"Kraj Vysočina",(IF(AND(I4417&gt;=40001,I4417&lt;=44101),"Ústecký kraj",(IF(AND(I4417&gt;=46001,I4417&lt;=47201),"Liberecký kraj",(IF(AND(I4417&gt;=51202,I4417&lt;=51401),"Liberecký kraj",(IF(AND(I4417&gt;=53002,I4417&lt;=53976),"Pardubický kraj",(IF(AND(I4417&gt;=56002,I4417&lt;=57201),"Pardubický kraj",(IF(AND(I4417&gt;=60200,I4417&lt;=67201),"Jihomoravský kraj",(IF(AND(I4417&gt;=67801,I4417&lt;=68501),"Jihomoravský kraj",(IF(AND(I4417&gt;=69002,I4417&lt;=69801),"Jihomoravský kraj",(IF(AND(I4417&gt;=68601,I4417&lt;=68801),"Zlínský kraj",(IF(AND(I4417&gt;=75501,I4417&lt;=76901),"Zlínský kraj",(IF(AND(I4417&gt;=70030,I4417&lt;=74901),"Moravskoslezský kraj",(IF(AND(I4417&gt;=75000,I4417&lt;=75368),"Olomoucký kraj",(IF(AND(I4417&gt;=77200,I4417&lt;=79862),"Olomoucký kraj",(IF(AND(I4417&gt;=50011,I4417&lt;=50301),"Královéhradecký kraj",(IF(AND(I4417&gt;=54301,I4417&lt;=54303),"Královéhradecký kraj","0")))))))))))))))))))))))))))))))))))))))))))))))</f>
        <v>Moravskoslezský kraj</v>
      </c>
      <c r="AB4417" t="s">
        <v>998</v>
      </c>
      <c r="AD4417" t="s">
        <v>998</v>
      </c>
      <c r="AE4417" t="s">
        <v>998</v>
      </c>
      <c r="AF4417" t="s">
        <v>998</v>
      </c>
      <c r="AG4417" s="107">
        <v>0</v>
      </c>
      <c r="AH4417" s="107">
        <v>0</v>
      </c>
      <c r="AI4417" s="107">
        <v>0</v>
      </c>
      <c r="AJ4417" t="s">
        <v>1012</v>
      </c>
    </row>
    <row r="4418" spans="1:37" x14ac:dyDescent="0.45">
      <c r="A4418" t="s">
        <v>1411</v>
      </c>
      <c r="B4418" t="s">
        <v>18872</v>
      </c>
      <c r="C4418" t="s">
        <v>990</v>
      </c>
      <c r="D4418" t="s">
        <v>18877</v>
      </c>
      <c r="E4418" t="s">
        <v>992</v>
      </c>
      <c r="F4418" t="s">
        <v>18878</v>
      </c>
      <c r="G4418">
        <v>640</v>
      </c>
      <c r="H4418" t="s">
        <v>1137</v>
      </c>
      <c r="I4418">
        <v>70800</v>
      </c>
      <c r="K4418" t="s">
        <v>18879</v>
      </c>
      <c r="L4418" s="106">
        <v>40746</v>
      </c>
      <c r="M4418">
        <v>14677420</v>
      </c>
      <c r="N4418" t="s">
        <v>1144</v>
      </c>
      <c r="O4418" t="s">
        <v>12</v>
      </c>
      <c r="P4418" t="s">
        <v>997</v>
      </c>
      <c r="R4418" s="109" t="str">
        <f>IF(OR(P4418="SB",Q4418="SB"),"SB",0)</f>
        <v>SB</v>
      </c>
      <c r="T4418" s="110" t="s">
        <v>998</v>
      </c>
      <c r="V4418" s="113" t="str">
        <f>IF(AND(I4418&gt;=10000,I4418&lt;=19900),"Praha",(IF(AND(I4418&gt;=25001,I4418&lt;=29501),"Středočeský kraj",(IF(AND(I4418&gt;=30100,I4418&lt;=34972),"Středočeský kraj",(IF(AND(I4418&gt;=35002,I4418&lt;=36271),"Karlovarský kraj",(IF(AND(I4418&gt;=37001,I4418&lt;=39201),"Jihočeský kraj",(IF(AND(I4418&gt;=39701,I4418&lt;=39901),"Jihočeský kraj",(IF(AND(I4418&gt;=39301,I4418&lt;=39601),"Kraj Vysočina",(IF(AND(I4418&gt;=58001,I4418&lt;=59501),"Kraj Vysočina",(IF(AND(I4418&gt;=67401,I4418&lt;=67602),"Kraj Vysočina",(IF(AND(I4418&gt;=40001,I4418&lt;=44101),"Ústecký kraj",(IF(AND(I4418&gt;=46001,I4418&lt;=47201),"Liberecký kraj",(IF(AND(I4418&gt;=51202,I4418&lt;=51401),"Liberecký kraj",(IF(AND(I4418&gt;=53002,I4418&lt;=53976),"Pardubický kraj",(IF(AND(I4418&gt;=56002,I4418&lt;=57201),"Pardubický kraj",(IF(AND(I4418&gt;=60200,I4418&lt;=67201),"Jihomoravský kraj",(IF(AND(I4418&gt;=67801,I4418&lt;=68501),"Jihomoravský kraj",(IF(AND(I4418&gt;=69002,I4418&lt;=69801),"Jihomoravský kraj",(IF(AND(I4418&gt;=68601,I4418&lt;=68801),"Zlínský kraj",(IF(AND(I4418&gt;=75501,I4418&lt;=76901),"Zlínský kraj",(IF(AND(I4418&gt;=70030,I4418&lt;=74901),"Moravskoslezský kraj",(IF(AND(I4418&gt;=75000,I4418&lt;=75368),"Olomoucký kraj",(IF(AND(I4418&gt;=77200,I4418&lt;=79862),"Olomoucký kraj",(IF(AND(I4418&gt;=50011,I4418&lt;=50301),"Královéhradecký kraj",(IF(AND(I4418&gt;=54301,I4418&lt;=54303),"Královéhradecký kraj","0")))))))))))))))))))))))))))))))))))))))))))))))</f>
        <v>Moravskoslezský kraj</v>
      </c>
      <c r="AB4418" t="s">
        <v>998</v>
      </c>
      <c r="AD4418" t="s">
        <v>998</v>
      </c>
      <c r="AE4418" t="s">
        <v>998</v>
      </c>
      <c r="AF4418" t="s">
        <v>998</v>
      </c>
      <c r="AG4418" s="107">
        <v>300</v>
      </c>
      <c r="AH4418" s="107">
        <v>0</v>
      </c>
      <c r="AI4418" s="107">
        <v>0</v>
      </c>
      <c r="AJ4418" t="s">
        <v>999</v>
      </c>
      <c r="AK4418" s="106">
        <v>44877</v>
      </c>
    </row>
    <row r="4419" spans="1:37" x14ac:dyDescent="0.45">
      <c r="A4419" t="s">
        <v>1055</v>
      </c>
      <c r="B4419" t="s">
        <v>2930</v>
      </c>
      <c r="C4419" t="s">
        <v>1002</v>
      </c>
      <c r="D4419" t="s">
        <v>2931</v>
      </c>
      <c r="E4419" t="s">
        <v>992</v>
      </c>
      <c r="F4419" t="s">
        <v>1895</v>
      </c>
      <c r="G4419">
        <v>1033</v>
      </c>
      <c r="H4419" t="s">
        <v>2932</v>
      </c>
      <c r="I4419">
        <v>70800</v>
      </c>
      <c r="K4419" t="s">
        <v>2933</v>
      </c>
      <c r="L4419" s="106">
        <v>39249</v>
      </c>
      <c r="M4419">
        <v>14676713</v>
      </c>
      <c r="N4419" t="s">
        <v>1144</v>
      </c>
      <c r="O4419" t="s">
        <v>12</v>
      </c>
      <c r="P4419" t="s">
        <v>997</v>
      </c>
      <c r="R4419" s="109" t="str">
        <f>IF(OR(P4419="SB",Q4419="SB"),"SB",0)</f>
        <v>SB</v>
      </c>
      <c r="V4419" s="113" t="str">
        <f>IF(AND(I4419&gt;=10000,I4419&lt;=19900),"Praha",(IF(AND(I4419&gt;=25001,I4419&lt;=29501),"Středočeský kraj",(IF(AND(I4419&gt;=30100,I4419&lt;=34972),"Středočeský kraj",(IF(AND(I4419&gt;=35002,I4419&lt;=36271),"Karlovarský kraj",(IF(AND(I4419&gt;=37001,I4419&lt;=39201),"Jihočeský kraj",(IF(AND(I4419&gt;=39701,I4419&lt;=39901),"Jihočeský kraj",(IF(AND(I4419&gt;=39301,I4419&lt;=39601),"Kraj Vysočina",(IF(AND(I4419&gt;=58001,I4419&lt;=59501),"Kraj Vysočina",(IF(AND(I4419&gt;=67401,I4419&lt;=67602),"Kraj Vysočina",(IF(AND(I4419&gt;=40001,I4419&lt;=44101),"Ústecký kraj",(IF(AND(I4419&gt;=46001,I4419&lt;=47201),"Liberecký kraj",(IF(AND(I4419&gt;=51202,I4419&lt;=51401),"Liberecký kraj",(IF(AND(I4419&gt;=53002,I4419&lt;=53976),"Pardubický kraj",(IF(AND(I4419&gt;=56002,I4419&lt;=57201),"Pardubický kraj",(IF(AND(I4419&gt;=60200,I4419&lt;=67201),"Jihomoravský kraj",(IF(AND(I4419&gt;=67801,I4419&lt;=68501),"Jihomoravský kraj",(IF(AND(I4419&gt;=69002,I4419&lt;=69801),"Jihomoravský kraj",(IF(AND(I4419&gt;=68601,I4419&lt;=68801),"Zlínský kraj",(IF(AND(I4419&gt;=75501,I4419&lt;=76901),"Zlínský kraj",(IF(AND(I4419&gt;=70030,I4419&lt;=74901),"Moravskoslezský kraj",(IF(AND(I4419&gt;=75000,I4419&lt;=75368),"Olomoucký kraj",(IF(AND(I4419&gt;=77200,I4419&lt;=79862),"Olomoucký kraj",(IF(AND(I4419&gt;=50011,I4419&lt;=50301),"Královéhradecký kraj",(IF(AND(I4419&gt;=54301,I4419&lt;=54303),"Královéhradecký kraj","0")))))))))))))))))))))))))))))))))))))))))))))))</f>
        <v>Moravskoslezský kraj</v>
      </c>
      <c r="AD4419" t="s">
        <v>998</v>
      </c>
      <c r="AE4419" t="s">
        <v>998</v>
      </c>
      <c r="AF4419" t="s">
        <v>998</v>
      </c>
      <c r="AG4419" s="107">
        <v>300</v>
      </c>
      <c r="AH4419" s="107">
        <v>0</v>
      </c>
      <c r="AI4419" s="107">
        <v>0</v>
      </c>
      <c r="AJ4419" t="s">
        <v>999</v>
      </c>
      <c r="AK4419" s="106">
        <v>44877</v>
      </c>
    </row>
    <row r="4420" spans="1:37" x14ac:dyDescent="0.45">
      <c r="A4420" t="s">
        <v>1089</v>
      </c>
      <c r="B4420" t="s">
        <v>3952</v>
      </c>
      <c r="C4420" t="s">
        <v>990</v>
      </c>
      <c r="D4420" t="s">
        <v>3972</v>
      </c>
      <c r="E4420" t="s">
        <v>992</v>
      </c>
      <c r="F4420" t="s">
        <v>3973</v>
      </c>
      <c r="G4420">
        <v>423</v>
      </c>
      <c r="H4420" t="s">
        <v>1137</v>
      </c>
      <c r="I4420">
        <v>70800</v>
      </c>
      <c r="K4420" t="s">
        <v>3974</v>
      </c>
      <c r="L4420" s="106">
        <v>38656</v>
      </c>
      <c r="M4420">
        <v>14673679</v>
      </c>
      <c r="N4420" t="s">
        <v>1144</v>
      </c>
      <c r="O4420" t="s">
        <v>12</v>
      </c>
      <c r="P4420" t="s">
        <v>997</v>
      </c>
      <c r="R4420" s="109" t="str">
        <f>IF(OR(P4420="SB",Q4420="SB"),"SB",0)</f>
        <v>SB</v>
      </c>
      <c r="V4420" s="113" t="str">
        <f>IF(AND(I4420&gt;=10000,I4420&lt;=19900),"Praha",(IF(AND(I4420&gt;=25001,I4420&lt;=29501),"Středočeský kraj",(IF(AND(I4420&gt;=30100,I4420&lt;=34972),"Středočeský kraj",(IF(AND(I4420&gt;=35002,I4420&lt;=36271),"Karlovarský kraj",(IF(AND(I4420&gt;=37001,I4420&lt;=39201),"Jihočeský kraj",(IF(AND(I4420&gt;=39701,I4420&lt;=39901),"Jihočeský kraj",(IF(AND(I4420&gt;=39301,I4420&lt;=39601),"Kraj Vysočina",(IF(AND(I4420&gt;=58001,I4420&lt;=59501),"Kraj Vysočina",(IF(AND(I4420&gt;=67401,I4420&lt;=67602),"Kraj Vysočina",(IF(AND(I4420&gt;=40001,I4420&lt;=44101),"Ústecký kraj",(IF(AND(I4420&gt;=46001,I4420&lt;=47201),"Liberecký kraj",(IF(AND(I4420&gt;=51202,I4420&lt;=51401),"Liberecký kraj",(IF(AND(I4420&gt;=53002,I4420&lt;=53976),"Pardubický kraj",(IF(AND(I4420&gt;=56002,I4420&lt;=57201),"Pardubický kraj",(IF(AND(I4420&gt;=60200,I4420&lt;=67201),"Jihomoravský kraj",(IF(AND(I4420&gt;=67801,I4420&lt;=68501),"Jihomoravský kraj",(IF(AND(I4420&gt;=69002,I4420&lt;=69801),"Jihomoravský kraj",(IF(AND(I4420&gt;=68601,I4420&lt;=68801),"Zlínský kraj",(IF(AND(I4420&gt;=75501,I4420&lt;=76901),"Zlínský kraj",(IF(AND(I4420&gt;=70030,I4420&lt;=74901),"Moravskoslezský kraj",(IF(AND(I4420&gt;=75000,I4420&lt;=75368),"Olomoucký kraj",(IF(AND(I4420&gt;=77200,I4420&lt;=79862),"Olomoucký kraj",(IF(AND(I4420&gt;=50011,I4420&lt;=50301),"Královéhradecký kraj",(IF(AND(I4420&gt;=54301,I4420&lt;=54303),"Královéhradecký kraj","0")))))))))))))))))))))))))))))))))))))))))))))))</f>
        <v>Moravskoslezský kraj</v>
      </c>
      <c r="AD4420" t="s">
        <v>998</v>
      </c>
      <c r="AE4420" t="s">
        <v>998</v>
      </c>
      <c r="AF4420" t="s">
        <v>998</v>
      </c>
      <c r="AG4420" s="107">
        <v>300</v>
      </c>
      <c r="AH4420" s="107">
        <v>0</v>
      </c>
      <c r="AI4420" s="107">
        <v>0</v>
      </c>
      <c r="AJ4420" t="s">
        <v>999</v>
      </c>
      <c r="AK4420" s="106">
        <v>44877</v>
      </c>
    </row>
    <row r="4421" spans="1:37" x14ac:dyDescent="0.45">
      <c r="A4421" t="s">
        <v>1408</v>
      </c>
      <c r="B4421" t="s">
        <v>4901</v>
      </c>
      <c r="C4421" t="s">
        <v>1002</v>
      </c>
      <c r="D4421" t="s">
        <v>4902</v>
      </c>
      <c r="E4421" t="s">
        <v>992</v>
      </c>
      <c r="F4421" t="s">
        <v>4903</v>
      </c>
      <c r="G4421">
        <v>483</v>
      </c>
      <c r="H4421" t="s">
        <v>2932</v>
      </c>
      <c r="I4421">
        <v>70800</v>
      </c>
      <c r="J4421">
        <v>605062120</v>
      </c>
      <c r="K4421" t="s">
        <v>4904</v>
      </c>
      <c r="L4421" s="106">
        <v>39093</v>
      </c>
      <c r="M4421">
        <v>14673477</v>
      </c>
      <c r="N4421" t="s">
        <v>1144</v>
      </c>
      <c r="O4421" t="s">
        <v>12</v>
      </c>
      <c r="P4421" t="s">
        <v>997</v>
      </c>
      <c r="R4421" s="109" t="str">
        <f>IF(OR(P4421="SB",Q4421="SB"),"SB",0)</f>
        <v>SB</v>
      </c>
      <c r="V4421" s="113" t="str">
        <f>IF(AND(I4421&gt;=10000,I4421&lt;=19900),"Praha",(IF(AND(I4421&gt;=25001,I4421&lt;=29501),"Středočeský kraj",(IF(AND(I4421&gt;=30100,I4421&lt;=34972),"Středočeský kraj",(IF(AND(I4421&gt;=35002,I4421&lt;=36271),"Karlovarský kraj",(IF(AND(I4421&gt;=37001,I4421&lt;=39201),"Jihočeský kraj",(IF(AND(I4421&gt;=39701,I4421&lt;=39901),"Jihočeský kraj",(IF(AND(I4421&gt;=39301,I4421&lt;=39601),"Kraj Vysočina",(IF(AND(I4421&gt;=58001,I4421&lt;=59501),"Kraj Vysočina",(IF(AND(I4421&gt;=67401,I4421&lt;=67602),"Kraj Vysočina",(IF(AND(I4421&gt;=40001,I4421&lt;=44101),"Ústecký kraj",(IF(AND(I4421&gt;=46001,I4421&lt;=47201),"Liberecký kraj",(IF(AND(I4421&gt;=51202,I4421&lt;=51401),"Liberecký kraj",(IF(AND(I4421&gt;=53002,I4421&lt;=53976),"Pardubický kraj",(IF(AND(I4421&gt;=56002,I4421&lt;=57201),"Pardubický kraj",(IF(AND(I4421&gt;=60200,I4421&lt;=67201),"Jihomoravský kraj",(IF(AND(I4421&gt;=67801,I4421&lt;=68501),"Jihomoravský kraj",(IF(AND(I4421&gt;=69002,I4421&lt;=69801),"Jihomoravský kraj",(IF(AND(I4421&gt;=68601,I4421&lt;=68801),"Zlínský kraj",(IF(AND(I4421&gt;=75501,I4421&lt;=76901),"Zlínský kraj",(IF(AND(I4421&gt;=70030,I4421&lt;=74901),"Moravskoslezský kraj",(IF(AND(I4421&gt;=75000,I4421&lt;=75368),"Olomoucký kraj",(IF(AND(I4421&gt;=77200,I4421&lt;=79862),"Olomoucký kraj",(IF(AND(I4421&gt;=50011,I4421&lt;=50301),"Královéhradecký kraj",(IF(AND(I4421&gt;=54301,I4421&lt;=54303),"Královéhradecký kraj","0")))))))))))))))))))))))))))))))))))))))))))))))</f>
        <v>Moravskoslezský kraj</v>
      </c>
      <c r="AD4421" t="s">
        <v>998</v>
      </c>
      <c r="AE4421" t="s">
        <v>998</v>
      </c>
      <c r="AF4421" t="s">
        <v>998</v>
      </c>
      <c r="AG4421" s="107">
        <v>300</v>
      </c>
      <c r="AH4421" s="107">
        <v>0</v>
      </c>
      <c r="AI4421" s="107">
        <v>0</v>
      </c>
      <c r="AJ4421" t="s">
        <v>999</v>
      </c>
      <c r="AK4421" s="106">
        <v>44877</v>
      </c>
    </row>
    <row r="4422" spans="1:37" x14ac:dyDescent="0.45">
      <c r="A4422" t="s">
        <v>5418</v>
      </c>
      <c r="B4422" t="s">
        <v>5419</v>
      </c>
      <c r="C4422" t="s">
        <v>1002</v>
      </c>
      <c r="D4422" t="s">
        <v>5420</v>
      </c>
      <c r="E4422" t="s">
        <v>992</v>
      </c>
      <c r="F4422" t="s">
        <v>4577</v>
      </c>
      <c r="G4422">
        <v>90</v>
      </c>
      <c r="H4422" t="s">
        <v>1137</v>
      </c>
      <c r="I4422">
        <v>70800</v>
      </c>
      <c r="J4422">
        <v>775287712</v>
      </c>
      <c r="K4422" t="s">
        <v>5421</v>
      </c>
      <c r="L4422" s="106">
        <v>38929</v>
      </c>
      <c r="M4422">
        <v>14677622</v>
      </c>
      <c r="N4422" t="s">
        <v>1144</v>
      </c>
      <c r="O4422" t="s">
        <v>12</v>
      </c>
      <c r="P4422" t="s">
        <v>997</v>
      </c>
      <c r="R4422" s="109" t="str">
        <f>IF(OR(P4422="SB",Q4422="SB"),"SB",0)</f>
        <v>SB</v>
      </c>
      <c r="V4422" s="113" t="str">
        <f>IF(AND(I4422&gt;=10000,I4422&lt;=19900),"Praha",(IF(AND(I4422&gt;=25001,I4422&lt;=29501),"Středočeský kraj",(IF(AND(I4422&gt;=30100,I4422&lt;=34972),"Středočeský kraj",(IF(AND(I4422&gt;=35002,I4422&lt;=36271),"Karlovarský kraj",(IF(AND(I4422&gt;=37001,I4422&lt;=39201),"Jihočeský kraj",(IF(AND(I4422&gt;=39701,I4422&lt;=39901),"Jihočeský kraj",(IF(AND(I4422&gt;=39301,I4422&lt;=39601),"Kraj Vysočina",(IF(AND(I4422&gt;=58001,I4422&lt;=59501),"Kraj Vysočina",(IF(AND(I4422&gt;=67401,I4422&lt;=67602),"Kraj Vysočina",(IF(AND(I4422&gt;=40001,I4422&lt;=44101),"Ústecký kraj",(IF(AND(I4422&gt;=46001,I4422&lt;=47201),"Liberecký kraj",(IF(AND(I4422&gt;=51202,I4422&lt;=51401),"Liberecký kraj",(IF(AND(I4422&gt;=53002,I4422&lt;=53976),"Pardubický kraj",(IF(AND(I4422&gt;=56002,I4422&lt;=57201),"Pardubický kraj",(IF(AND(I4422&gt;=60200,I4422&lt;=67201),"Jihomoravský kraj",(IF(AND(I4422&gt;=67801,I4422&lt;=68501),"Jihomoravský kraj",(IF(AND(I4422&gt;=69002,I4422&lt;=69801),"Jihomoravský kraj",(IF(AND(I4422&gt;=68601,I4422&lt;=68801),"Zlínský kraj",(IF(AND(I4422&gt;=75501,I4422&lt;=76901),"Zlínský kraj",(IF(AND(I4422&gt;=70030,I4422&lt;=74901),"Moravskoslezský kraj",(IF(AND(I4422&gt;=75000,I4422&lt;=75368),"Olomoucký kraj",(IF(AND(I4422&gt;=77200,I4422&lt;=79862),"Olomoucký kraj",(IF(AND(I4422&gt;=50011,I4422&lt;=50301),"Královéhradecký kraj",(IF(AND(I4422&gt;=54301,I4422&lt;=54303),"Královéhradecký kraj","0")))))))))))))))))))))))))))))))))))))))))))))))</f>
        <v>Moravskoslezský kraj</v>
      </c>
      <c r="AD4422" t="s">
        <v>998</v>
      </c>
      <c r="AE4422" t="s">
        <v>998</v>
      </c>
      <c r="AF4422" t="s">
        <v>998</v>
      </c>
      <c r="AG4422" s="107">
        <v>300</v>
      </c>
      <c r="AH4422" s="107">
        <v>0</v>
      </c>
      <c r="AI4422" s="107">
        <v>0</v>
      </c>
      <c r="AJ4422" t="s">
        <v>999</v>
      </c>
      <c r="AK4422" s="106">
        <v>44877</v>
      </c>
    </row>
    <row r="4423" spans="1:37" x14ac:dyDescent="0.45">
      <c r="A4423" t="s">
        <v>1189</v>
      </c>
      <c r="B4423" t="s">
        <v>6960</v>
      </c>
      <c r="C4423" t="s">
        <v>1002</v>
      </c>
      <c r="D4423" t="s">
        <v>6961</v>
      </c>
      <c r="E4423" t="s">
        <v>992</v>
      </c>
      <c r="F4423" t="s">
        <v>1136</v>
      </c>
      <c r="G4423">
        <v>1548</v>
      </c>
      <c r="H4423" t="s">
        <v>1137</v>
      </c>
      <c r="I4423">
        <v>70800</v>
      </c>
      <c r="K4423" t="s">
        <v>6962</v>
      </c>
      <c r="L4423" s="106">
        <v>39186</v>
      </c>
      <c r="M4423">
        <v>14676612</v>
      </c>
      <c r="N4423" t="s">
        <v>1144</v>
      </c>
      <c r="O4423" t="s">
        <v>12</v>
      </c>
      <c r="P4423" t="s">
        <v>997</v>
      </c>
      <c r="R4423" s="109" t="str">
        <f>IF(OR(P4423="SB",Q4423="SB"),"SB",0)</f>
        <v>SB</v>
      </c>
      <c r="V4423" s="113" t="str">
        <f>IF(AND(I4423&gt;=10000,I4423&lt;=19900),"Praha",(IF(AND(I4423&gt;=25001,I4423&lt;=29501),"Středočeský kraj",(IF(AND(I4423&gt;=30100,I4423&lt;=34972),"Středočeský kraj",(IF(AND(I4423&gt;=35002,I4423&lt;=36271),"Karlovarský kraj",(IF(AND(I4423&gt;=37001,I4423&lt;=39201),"Jihočeský kraj",(IF(AND(I4423&gt;=39701,I4423&lt;=39901),"Jihočeský kraj",(IF(AND(I4423&gt;=39301,I4423&lt;=39601),"Kraj Vysočina",(IF(AND(I4423&gt;=58001,I4423&lt;=59501),"Kraj Vysočina",(IF(AND(I4423&gt;=67401,I4423&lt;=67602),"Kraj Vysočina",(IF(AND(I4423&gt;=40001,I4423&lt;=44101),"Ústecký kraj",(IF(AND(I4423&gt;=46001,I4423&lt;=47201),"Liberecký kraj",(IF(AND(I4423&gt;=51202,I4423&lt;=51401),"Liberecký kraj",(IF(AND(I4423&gt;=53002,I4423&lt;=53976),"Pardubický kraj",(IF(AND(I4423&gt;=56002,I4423&lt;=57201),"Pardubický kraj",(IF(AND(I4423&gt;=60200,I4423&lt;=67201),"Jihomoravský kraj",(IF(AND(I4423&gt;=67801,I4423&lt;=68501),"Jihomoravský kraj",(IF(AND(I4423&gt;=69002,I4423&lt;=69801),"Jihomoravský kraj",(IF(AND(I4423&gt;=68601,I4423&lt;=68801),"Zlínský kraj",(IF(AND(I4423&gt;=75501,I4423&lt;=76901),"Zlínský kraj",(IF(AND(I4423&gt;=70030,I4423&lt;=74901),"Moravskoslezský kraj",(IF(AND(I4423&gt;=75000,I4423&lt;=75368),"Olomoucký kraj",(IF(AND(I4423&gt;=77200,I4423&lt;=79862),"Olomoucký kraj",(IF(AND(I4423&gt;=50011,I4423&lt;=50301),"Královéhradecký kraj",(IF(AND(I4423&gt;=54301,I4423&lt;=54303),"Královéhradecký kraj","0")))))))))))))))))))))))))))))))))))))))))))))))</f>
        <v>Moravskoslezský kraj</v>
      </c>
      <c r="AD4423" t="s">
        <v>998</v>
      </c>
      <c r="AE4423" t="s">
        <v>998</v>
      </c>
      <c r="AF4423" t="s">
        <v>998</v>
      </c>
      <c r="AG4423" s="107">
        <v>300</v>
      </c>
      <c r="AH4423" s="107">
        <v>0</v>
      </c>
      <c r="AI4423" s="107">
        <v>0</v>
      </c>
      <c r="AJ4423" t="s">
        <v>999</v>
      </c>
      <c r="AK4423" s="106">
        <v>44877</v>
      </c>
    </row>
    <row r="4424" spans="1:37" x14ac:dyDescent="0.45">
      <c r="A4424" t="s">
        <v>1112</v>
      </c>
      <c r="B4424" t="s">
        <v>7119</v>
      </c>
      <c r="C4424" t="s">
        <v>990</v>
      </c>
      <c r="D4424" t="s">
        <v>7120</v>
      </c>
      <c r="E4424" t="s">
        <v>992</v>
      </c>
      <c r="F4424" t="s">
        <v>7121</v>
      </c>
      <c r="G4424">
        <v>425</v>
      </c>
      <c r="H4424" t="s">
        <v>7122</v>
      </c>
      <c r="I4424">
        <v>70800</v>
      </c>
      <c r="J4424">
        <v>739521071</v>
      </c>
      <c r="K4424" t="s">
        <v>7123</v>
      </c>
      <c r="L4424" s="106">
        <v>41302</v>
      </c>
      <c r="M4424">
        <v>14692776</v>
      </c>
      <c r="N4424" t="s">
        <v>996</v>
      </c>
      <c r="O4424" t="s">
        <v>12</v>
      </c>
      <c r="P4424" t="s">
        <v>997</v>
      </c>
      <c r="R4424" s="109" t="str">
        <f>IF(OR(P4424="SB",Q4424="SB"),"SB",0)</f>
        <v>SB</v>
      </c>
      <c r="V4424" s="113" t="str">
        <f>IF(AND(I4424&gt;=10000,I4424&lt;=19900),"Praha",(IF(AND(I4424&gt;=25001,I4424&lt;=29501),"Středočeský kraj",(IF(AND(I4424&gt;=30100,I4424&lt;=34972),"Středočeský kraj",(IF(AND(I4424&gt;=35002,I4424&lt;=36271),"Karlovarský kraj",(IF(AND(I4424&gt;=37001,I4424&lt;=39201),"Jihočeský kraj",(IF(AND(I4424&gt;=39701,I4424&lt;=39901),"Jihočeský kraj",(IF(AND(I4424&gt;=39301,I4424&lt;=39601),"Kraj Vysočina",(IF(AND(I4424&gt;=58001,I4424&lt;=59501),"Kraj Vysočina",(IF(AND(I4424&gt;=67401,I4424&lt;=67602),"Kraj Vysočina",(IF(AND(I4424&gt;=40001,I4424&lt;=44101),"Ústecký kraj",(IF(AND(I4424&gt;=46001,I4424&lt;=47201),"Liberecký kraj",(IF(AND(I4424&gt;=51202,I4424&lt;=51401),"Liberecký kraj",(IF(AND(I4424&gt;=53002,I4424&lt;=53976),"Pardubický kraj",(IF(AND(I4424&gt;=56002,I4424&lt;=57201),"Pardubický kraj",(IF(AND(I4424&gt;=60200,I4424&lt;=67201),"Jihomoravský kraj",(IF(AND(I4424&gt;=67801,I4424&lt;=68501),"Jihomoravský kraj",(IF(AND(I4424&gt;=69002,I4424&lt;=69801),"Jihomoravský kraj",(IF(AND(I4424&gt;=68601,I4424&lt;=68801),"Zlínský kraj",(IF(AND(I4424&gt;=75501,I4424&lt;=76901),"Zlínský kraj",(IF(AND(I4424&gt;=70030,I4424&lt;=74901),"Moravskoslezský kraj",(IF(AND(I4424&gt;=75000,I4424&lt;=75368),"Olomoucký kraj",(IF(AND(I4424&gt;=77200,I4424&lt;=79862),"Olomoucký kraj",(IF(AND(I4424&gt;=50011,I4424&lt;=50301),"Královéhradecký kraj",(IF(AND(I4424&gt;=54301,I4424&lt;=54303),"Královéhradecký kraj","0")))))))))))))))))))))))))))))))))))))))))))))))</f>
        <v>Moravskoslezský kraj</v>
      </c>
      <c r="AD4424" t="s">
        <v>998</v>
      </c>
      <c r="AE4424" t="s">
        <v>998</v>
      </c>
      <c r="AF4424" t="s">
        <v>998</v>
      </c>
      <c r="AG4424" s="107">
        <v>300</v>
      </c>
      <c r="AH4424" s="107">
        <v>0</v>
      </c>
      <c r="AI4424" s="107">
        <v>0</v>
      </c>
      <c r="AJ4424" t="s">
        <v>999</v>
      </c>
      <c r="AK4424" s="106">
        <v>44923</v>
      </c>
    </row>
    <row r="4425" spans="1:37" x14ac:dyDescent="0.45">
      <c r="A4425" t="s">
        <v>1210</v>
      </c>
      <c r="B4425" t="s">
        <v>7124</v>
      </c>
      <c r="C4425" t="s">
        <v>1002</v>
      </c>
      <c r="D4425" t="s">
        <v>7129</v>
      </c>
      <c r="E4425" t="s">
        <v>992</v>
      </c>
      <c r="F4425" t="s">
        <v>7126</v>
      </c>
      <c r="G4425">
        <v>425</v>
      </c>
      <c r="H4425" t="s">
        <v>7127</v>
      </c>
      <c r="I4425">
        <v>70800</v>
      </c>
      <c r="K4425" t="s">
        <v>7130</v>
      </c>
      <c r="L4425" s="106">
        <v>40478</v>
      </c>
      <c r="M4425">
        <v>14671154</v>
      </c>
      <c r="N4425" t="s">
        <v>996</v>
      </c>
      <c r="O4425" t="s">
        <v>12</v>
      </c>
      <c r="P4425" t="s">
        <v>997</v>
      </c>
      <c r="R4425" s="109" t="str">
        <f>IF(OR(P4425="SB",Q4425="SB"),"SB",0)</f>
        <v>SB</v>
      </c>
      <c r="V4425" s="113" t="str">
        <f>IF(AND(I4425&gt;=10000,I4425&lt;=19900),"Praha",(IF(AND(I4425&gt;=25001,I4425&lt;=29501),"Středočeský kraj",(IF(AND(I4425&gt;=30100,I4425&lt;=34972),"Středočeský kraj",(IF(AND(I4425&gt;=35002,I4425&lt;=36271),"Karlovarský kraj",(IF(AND(I4425&gt;=37001,I4425&lt;=39201),"Jihočeský kraj",(IF(AND(I4425&gt;=39701,I4425&lt;=39901),"Jihočeský kraj",(IF(AND(I4425&gt;=39301,I4425&lt;=39601),"Kraj Vysočina",(IF(AND(I4425&gt;=58001,I4425&lt;=59501),"Kraj Vysočina",(IF(AND(I4425&gt;=67401,I4425&lt;=67602),"Kraj Vysočina",(IF(AND(I4425&gt;=40001,I4425&lt;=44101),"Ústecký kraj",(IF(AND(I4425&gt;=46001,I4425&lt;=47201),"Liberecký kraj",(IF(AND(I4425&gt;=51202,I4425&lt;=51401),"Liberecký kraj",(IF(AND(I4425&gt;=53002,I4425&lt;=53976),"Pardubický kraj",(IF(AND(I4425&gt;=56002,I4425&lt;=57201),"Pardubický kraj",(IF(AND(I4425&gt;=60200,I4425&lt;=67201),"Jihomoravský kraj",(IF(AND(I4425&gt;=67801,I4425&lt;=68501),"Jihomoravský kraj",(IF(AND(I4425&gt;=69002,I4425&lt;=69801),"Jihomoravský kraj",(IF(AND(I4425&gt;=68601,I4425&lt;=68801),"Zlínský kraj",(IF(AND(I4425&gt;=75501,I4425&lt;=76901),"Zlínský kraj",(IF(AND(I4425&gt;=70030,I4425&lt;=74901),"Moravskoslezský kraj",(IF(AND(I4425&gt;=75000,I4425&lt;=75368),"Olomoucký kraj",(IF(AND(I4425&gt;=77200,I4425&lt;=79862),"Olomoucký kraj",(IF(AND(I4425&gt;=50011,I4425&lt;=50301),"Královéhradecký kraj",(IF(AND(I4425&gt;=54301,I4425&lt;=54303),"Královéhradecký kraj","0")))))))))))))))))))))))))))))))))))))))))))))))</f>
        <v>Moravskoslezský kraj</v>
      </c>
      <c r="AD4425" t="s">
        <v>998</v>
      </c>
      <c r="AE4425" t="s">
        <v>998</v>
      </c>
      <c r="AF4425" t="s">
        <v>998</v>
      </c>
      <c r="AG4425" s="107">
        <v>300</v>
      </c>
      <c r="AH4425" s="107">
        <v>0</v>
      </c>
      <c r="AI4425" s="107">
        <v>0</v>
      </c>
      <c r="AJ4425" t="s">
        <v>999</v>
      </c>
      <c r="AK4425" s="106">
        <v>44923</v>
      </c>
    </row>
    <row r="4426" spans="1:37" x14ac:dyDescent="0.45">
      <c r="A4426" t="s">
        <v>1268</v>
      </c>
      <c r="B4426" t="s">
        <v>8715</v>
      </c>
      <c r="C4426" t="s">
        <v>990</v>
      </c>
      <c r="D4426" t="s">
        <v>8716</v>
      </c>
      <c r="E4426" t="s">
        <v>992</v>
      </c>
      <c r="F4426" t="s">
        <v>3111</v>
      </c>
      <c r="G4426">
        <v>6</v>
      </c>
      <c r="H4426" t="s">
        <v>1137</v>
      </c>
      <c r="I4426">
        <v>70800</v>
      </c>
      <c r="J4426">
        <v>775683885</v>
      </c>
      <c r="K4426" t="s">
        <v>8717</v>
      </c>
      <c r="L4426" s="106">
        <v>37990</v>
      </c>
      <c r="M4426">
        <v>14672568</v>
      </c>
      <c r="N4426" t="s">
        <v>1144</v>
      </c>
      <c r="O4426" t="s">
        <v>12</v>
      </c>
      <c r="P4426" t="s">
        <v>997</v>
      </c>
      <c r="R4426" s="109" t="str">
        <f>IF(OR(P4426="SB",Q4426="SB"),"SB",0)</f>
        <v>SB</v>
      </c>
      <c r="V4426" s="113" t="str">
        <f>IF(AND(I4426&gt;=10000,I4426&lt;=19900),"Praha",(IF(AND(I4426&gt;=25001,I4426&lt;=29501),"Středočeský kraj",(IF(AND(I4426&gt;=30100,I4426&lt;=34972),"Středočeský kraj",(IF(AND(I4426&gt;=35002,I4426&lt;=36271),"Karlovarský kraj",(IF(AND(I4426&gt;=37001,I4426&lt;=39201),"Jihočeský kraj",(IF(AND(I4426&gt;=39701,I4426&lt;=39901),"Jihočeský kraj",(IF(AND(I4426&gt;=39301,I4426&lt;=39601),"Kraj Vysočina",(IF(AND(I4426&gt;=58001,I4426&lt;=59501),"Kraj Vysočina",(IF(AND(I4426&gt;=67401,I4426&lt;=67602),"Kraj Vysočina",(IF(AND(I4426&gt;=40001,I4426&lt;=44101),"Ústecký kraj",(IF(AND(I4426&gt;=46001,I4426&lt;=47201),"Liberecký kraj",(IF(AND(I4426&gt;=51202,I4426&lt;=51401),"Liberecký kraj",(IF(AND(I4426&gt;=53002,I4426&lt;=53976),"Pardubický kraj",(IF(AND(I4426&gt;=56002,I4426&lt;=57201),"Pardubický kraj",(IF(AND(I4426&gt;=60200,I4426&lt;=67201),"Jihomoravský kraj",(IF(AND(I4426&gt;=67801,I4426&lt;=68501),"Jihomoravský kraj",(IF(AND(I4426&gt;=69002,I4426&lt;=69801),"Jihomoravský kraj",(IF(AND(I4426&gt;=68601,I4426&lt;=68801),"Zlínský kraj",(IF(AND(I4426&gt;=75501,I4426&lt;=76901),"Zlínský kraj",(IF(AND(I4426&gt;=70030,I4426&lt;=74901),"Moravskoslezský kraj",(IF(AND(I4426&gt;=75000,I4426&lt;=75368),"Olomoucký kraj",(IF(AND(I4426&gt;=77200,I4426&lt;=79862),"Olomoucký kraj",(IF(AND(I4426&gt;=50011,I4426&lt;=50301),"Královéhradecký kraj",(IF(AND(I4426&gt;=54301,I4426&lt;=54303),"Královéhradecký kraj","0")))))))))))))))))))))))))))))))))))))))))))))))</f>
        <v>Moravskoslezský kraj</v>
      </c>
      <c r="AD4426" t="s">
        <v>998</v>
      </c>
      <c r="AE4426" t="s">
        <v>998</v>
      </c>
      <c r="AF4426" t="s">
        <v>998</v>
      </c>
      <c r="AG4426" s="107">
        <v>300</v>
      </c>
      <c r="AH4426" s="107">
        <v>0</v>
      </c>
      <c r="AI4426" s="107">
        <v>0</v>
      </c>
      <c r="AJ4426" t="s">
        <v>999</v>
      </c>
      <c r="AK4426" s="106">
        <v>44877</v>
      </c>
    </row>
    <row r="4427" spans="1:37" x14ac:dyDescent="0.45">
      <c r="A4427" t="s">
        <v>2139</v>
      </c>
      <c r="B4427" t="s">
        <v>12036</v>
      </c>
      <c r="C4427" t="s">
        <v>1002</v>
      </c>
      <c r="D4427" t="s">
        <v>12037</v>
      </c>
      <c r="E4427" t="s">
        <v>992</v>
      </c>
      <c r="F4427" t="s">
        <v>5848</v>
      </c>
      <c r="G4427">
        <v>556</v>
      </c>
      <c r="H4427" t="s">
        <v>1137</v>
      </c>
      <c r="I4427">
        <v>70800</v>
      </c>
      <c r="K4427" t="s">
        <v>12038</v>
      </c>
      <c r="L4427" s="106">
        <v>39312</v>
      </c>
      <c r="M4427">
        <v>14658020</v>
      </c>
      <c r="N4427" t="s">
        <v>996</v>
      </c>
      <c r="O4427" t="s">
        <v>12</v>
      </c>
      <c r="P4427" t="s">
        <v>997</v>
      </c>
      <c r="R4427" s="109" t="str">
        <f>IF(OR(P4427="SB",Q4427="SB"),"SB",0)</f>
        <v>SB</v>
      </c>
      <c r="V4427" s="113" t="str">
        <f>IF(AND(I4427&gt;=10000,I4427&lt;=19900),"Praha",(IF(AND(I4427&gt;=25001,I4427&lt;=29501),"Středočeský kraj",(IF(AND(I4427&gt;=30100,I4427&lt;=34972),"Středočeský kraj",(IF(AND(I4427&gt;=35002,I4427&lt;=36271),"Karlovarský kraj",(IF(AND(I4427&gt;=37001,I4427&lt;=39201),"Jihočeský kraj",(IF(AND(I4427&gt;=39701,I4427&lt;=39901),"Jihočeský kraj",(IF(AND(I4427&gt;=39301,I4427&lt;=39601),"Kraj Vysočina",(IF(AND(I4427&gt;=58001,I4427&lt;=59501),"Kraj Vysočina",(IF(AND(I4427&gt;=67401,I4427&lt;=67602),"Kraj Vysočina",(IF(AND(I4427&gt;=40001,I4427&lt;=44101),"Ústecký kraj",(IF(AND(I4427&gt;=46001,I4427&lt;=47201),"Liberecký kraj",(IF(AND(I4427&gt;=51202,I4427&lt;=51401),"Liberecký kraj",(IF(AND(I4427&gt;=53002,I4427&lt;=53976),"Pardubický kraj",(IF(AND(I4427&gt;=56002,I4427&lt;=57201),"Pardubický kraj",(IF(AND(I4427&gt;=60200,I4427&lt;=67201),"Jihomoravský kraj",(IF(AND(I4427&gt;=67801,I4427&lt;=68501),"Jihomoravský kraj",(IF(AND(I4427&gt;=69002,I4427&lt;=69801),"Jihomoravský kraj",(IF(AND(I4427&gt;=68601,I4427&lt;=68801),"Zlínský kraj",(IF(AND(I4427&gt;=75501,I4427&lt;=76901),"Zlínský kraj",(IF(AND(I4427&gt;=70030,I4427&lt;=74901),"Moravskoslezský kraj",(IF(AND(I4427&gt;=75000,I4427&lt;=75368),"Olomoucký kraj",(IF(AND(I4427&gt;=77200,I4427&lt;=79862),"Olomoucký kraj",(IF(AND(I4427&gt;=50011,I4427&lt;=50301),"Královéhradecký kraj",(IF(AND(I4427&gt;=54301,I4427&lt;=54303),"Královéhradecký kraj","0")))))))))))))))))))))))))))))))))))))))))))))))</f>
        <v>Moravskoslezský kraj</v>
      </c>
      <c r="AD4427" t="s">
        <v>998</v>
      </c>
      <c r="AE4427" t="s">
        <v>998</v>
      </c>
      <c r="AF4427" t="s">
        <v>998</v>
      </c>
      <c r="AG4427" s="107">
        <v>300</v>
      </c>
      <c r="AH4427" s="107">
        <v>0</v>
      </c>
      <c r="AI4427" s="107">
        <v>0</v>
      </c>
      <c r="AJ4427" t="s">
        <v>999</v>
      </c>
      <c r="AK4427" s="106">
        <v>44923</v>
      </c>
    </row>
    <row r="4428" spans="1:37" x14ac:dyDescent="0.45">
      <c r="A4428" t="s">
        <v>1793</v>
      </c>
      <c r="B4428" t="s">
        <v>17840</v>
      </c>
      <c r="C4428" t="s">
        <v>990</v>
      </c>
      <c r="D4428" t="s">
        <v>17841</v>
      </c>
      <c r="E4428" t="s">
        <v>992</v>
      </c>
      <c r="F4428" t="s">
        <v>4653</v>
      </c>
      <c r="G4428">
        <v>1515</v>
      </c>
      <c r="H4428" t="s">
        <v>1137</v>
      </c>
      <c r="I4428">
        <v>70800</v>
      </c>
      <c r="J4428">
        <v>731430699</v>
      </c>
      <c r="K4428" t="s">
        <v>17842</v>
      </c>
      <c r="L4428" s="106">
        <v>38795</v>
      </c>
      <c r="M4428">
        <v>14676814</v>
      </c>
      <c r="N4428" t="s">
        <v>1144</v>
      </c>
      <c r="O4428" t="s">
        <v>12</v>
      </c>
      <c r="P4428" t="s">
        <v>997</v>
      </c>
      <c r="R4428" s="109" t="str">
        <f>IF(OR(P4428="SB",Q4428="SB"),"SB",0)</f>
        <v>SB</v>
      </c>
      <c r="V4428" s="113" t="str">
        <f>IF(AND(I4428&gt;=10000,I4428&lt;=19900),"Praha",(IF(AND(I4428&gt;=25001,I4428&lt;=29501),"Středočeský kraj",(IF(AND(I4428&gt;=30100,I4428&lt;=34972),"Středočeský kraj",(IF(AND(I4428&gt;=35002,I4428&lt;=36271),"Karlovarský kraj",(IF(AND(I4428&gt;=37001,I4428&lt;=39201),"Jihočeský kraj",(IF(AND(I4428&gt;=39701,I4428&lt;=39901),"Jihočeský kraj",(IF(AND(I4428&gt;=39301,I4428&lt;=39601),"Kraj Vysočina",(IF(AND(I4428&gt;=58001,I4428&lt;=59501),"Kraj Vysočina",(IF(AND(I4428&gt;=67401,I4428&lt;=67602),"Kraj Vysočina",(IF(AND(I4428&gt;=40001,I4428&lt;=44101),"Ústecký kraj",(IF(AND(I4428&gt;=46001,I4428&lt;=47201),"Liberecký kraj",(IF(AND(I4428&gt;=51202,I4428&lt;=51401),"Liberecký kraj",(IF(AND(I4428&gt;=53002,I4428&lt;=53976),"Pardubický kraj",(IF(AND(I4428&gt;=56002,I4428&lt;=57201),"Pardubický kraj",(IF(AND(I4428&gt;=60200,I4428&lt;=67201),"Jihomoravský kraj",(IF(AND(I4428&gt;=67801,I4428&lt;=68501),"Jihomoravský kraj",(IF(AND(I4428&gt;=69002,I4428&lt;=69801),"Jihomoravský kraj",(IF(AND(I4428&gt;=68601,I4428&lt;=68801),"Zlínský kraj",(IF(AND(I4428&gt;=75501,I4428&lt;=76901),"Zlínský kraj",(IF(AND(I4428&gt;=70030,I4428&lt;=74901),"Moravskoslezský kraj",(IF(AND(I4428&gt;=75000,I4428&lt;=75368),"Olomoucký kraj",(IF(AND(I4428&gt;=77200,I4428&lt;=79862),"Olomoucký kraj",(IF(AND(I4428&gt;=50011,I4428&lt;=50301),"Královéhradecký kraj",(IF(AND(I4428&gt;=54301,I4428&lt;=54303),"Královéhradecký kraj","0")))))))))))))))))))))))))))))))))))))))))))))))</f>
        <v>Moravskoslezský kraj</v>
      </c>
      <c r="AD4428" t="s">
        <v>998</v>
      </c>
      <c r="AE4428" t="s">
        <v>998</v>
      </c>
      <c r="AF4428" t="s">
        <v>998</v>
      </c>
      <c r="AG4428" s="107">
        <v>300</v>
      </c>
      <c r="AH4428" s="107">
        <v>0</v>
      </c>
      <c r="AI4428" s="107">
        <v>0</v>
      </c>
      <c r="AJ4428" t="s">
        <v>999</v>
      </c>
      <c r="AK4428" s="106">
        <v>44877</v>
      </c>
    </row>
    <row r="4429" spans="1:37" x14ac:dyDescent="0.45">
      <c r="A4429" t="s">
        <v>1187</v>
      </c>
      <c r="B4429" t="s">
        <v>17843</v>
      </c>
      <c r="C4429" t="s">
        <v>1002</v>
      </c>
      <c r="D4429" t="s">
        <v>17844</v>
      </c>
      <c r="E4429" t="s">
        <v>992</v>
      </c>
      <c r="F4429" t="s">
        <v>4653</v>
      </c>
      <c r="G4429">
        <v>1515</v>
      </c>
      <c r="H4429" t="s">
        <v>1137</v>
      </c>
      <c r="I4429">
        <v>70800</v>
      </c>
      <c r="J4429">
        <v>731430699</v>
      </c>
      <c r="K4429" t="s">
        <v>17845</v>
      </c>
      <c r="L4429" s="106">
        <v>39569</v>
      </c>
      <c r="M4429">
        <v>14676915</v>
      </c>
      <c r="N4429" t="s">
        <v>1144</v>
      </c>
      <c r="O4429" t="s">
        <v>12</v>
      </c>
      <c r="P4429" t="s">
        <v>997</v>
      </c>
      <c r="R4429" s="109" t="str">
        <f>IF(OR(P4429="SB",Q4429="SB"),"SB",0)</f>
        <v>SB</v>
      </c>
      <c r="V4429" s="113" t="str">
        <f>IF(AND(I4429&gt;=10000,I4429&lt;=19900),"Praha",(IF(AND(I4429&gt;=25001,I4429&lt;=29501),"Středočeský kraj",(IF(AND(I4429&gt;=30100,I4429&lt;=34972),"Středočeský kraj",(IF(AND(I4429&gt;=35002,I4429&lt;=36271),"Karlovarský kraj",(IF(AND(I4429&gt;=37001,I4429&lt;=39201),"Jihočeský kraj",(IF(AND(I4429&gt;=39701,I4429&lt;=39901),"Jihočeský kraj",(IF(AND(I4429&gt;=39301,I4429&lt;=39601),"Kraj Vysočina",(IF(AND(I4429&gt;=58001,I4429&lt;=59501),"Kraj Vysočina",(IF(AND(I4429&gt;=67401,I4429&lt;=67602),"Kraj Vysočina",(IF(AND(I4429&gt;=40001,I4429&lt;=44101),"Ústecký kraj",(IF(AND(I4429&gt;=46001,I4429&lt;=47201),"Liberecký kraj",(IF(AND(I4429&gt;=51202,I4429&lt;=51401),"Liberecký kraj",(IF(AND(I4429&gt;=53002,I4429&lt;=53976),"Pardubický kraj",(IF(AND(I4429&gt;=56002,I4429&lt;=57201),"Pardubický kraj",(IF(AND(I4429&gt;=60200,I4429&lt;=67201),"Jihomoravský kraj",(IF(AND(I4429&gt;=67801,I4429&lt;=68501),"Jihomoravský kraj",(IF(AND(I4429&gt;=69002,I4429&lt;=69801),"Jihomoravský kraj",(IF(AND(I4429&gt;=68601,I4429&lt;=68801),"Zlínský kraj",(IF(AND(I4429&gt;=75501,I4429&lt;=76901),"Zlínský kraj",(IF(AND(I4429&gt;=70030,I4429&lt;=74901),"Moravskoslezský kraj",(IF(AND(I4429&gt;=75000,I4429&lt;=75368),"Olomoucký kraj",(IF(AND(I4429&gt;=77200,I4429&lt;=79862),"Olomoucký kraj",(IF(AND(I4429&gt;=50011,I4429&lt;=50301),"Královéhradecký kraj",(IF(AND(I4429&gt;=54301,I4429&lt;=54303),"Královéhradecký kraj","0")))))))))))))))))))))))))))))))))))))))))))))))</f>
        <v>Moravskoslezský kraj</v>
      </c>
      <c r="AD4429" t="s">
        <v>998</v>
      </c>
      <c r="AE4429" t="s">
        <v>998</v>
      </c>
      <c r="AF4429" t="s">
        <v>998</v>
      </c>
      <c r="AG4429" s="107">
        <v>300</v>
      </c>
      <c r="AH4429" s="107">
        <v>0</v>
      </c>
      <c r="AI4429" s="107">
        <v>0</v>
      </c>
      <c r="AJ4429" t="s">
        <v>999</v>
      </c>
      <c r="AK4429" s="106">
        <v>44877</v>
      </c>
    </row>
    <row r="4430" spans="1:37" x14ac:dyDescent="0.45">
      <c r="A4430" t="s">
        <v>1224</v>
      </c>
      <c r="B4430" t="s">
        <v>12003</v>
      </c>
      <c r="C4430" t="s">
        <v>1002</v>
      </c>
      <c r="D4430" t="s">
        <v>12004</v>
      </c>
      <c r="E4430" t="s">
        <v>992</v>
      </c>
      <c r="F4430" t="s">
        <v>3445</v>
      </c>
      <c r="G4430">
        <v>257</v>
      </c>
      <c r="H4430" t="s">
        <v>4109</v>
      </c>
      <c r="I4430">
        <v>70900</v>
      </c>
      <c r="J4430">
        <v>608880078</v>
      </c>
      <c r="K4430" t="s">
        <v>12005</v>
      </c>
      <c r="L4430" s="106">
        <v>39667</v>
      </c>
      <c r="M4430">
        <v>14718947</v>
      </c>
      <c r="N4430" t="s">
        <v>996</v>
      </c>
      <c r="O4430" t="s">
        <v>12</v>
      </c>
      <c r="P4430" t="s">
        <v>997</v>
      </c>
      <c r="R4430" s="109" t="str">
        <f>IF(OR(P4430="SB",Q4430="SB"),"SB",0)</f>
        <v>SB</v>
      </c>
      <c r="T4430" s="110" t="s">
        <v>998</v>
      </c>
      <c r="V4430" s="113" t="str">
        <f>IF(AND(I4430&gt;=10000,I4430&lt;=19900),"Praha",(IF(AND(I4430&gt;=25001,I4430&lt;=29501),"Středočeský kraj",(IF(AND(I4430&gt;=30100,I4430&lt;=34972),"Středočeský kraj",(IF(AND(I4430&gt;=35002,I4430&lt;=36271),"Karlovarský kraj",(IF(AND(I4430&gt;=37001,I4430&lt;=39201),"Jihočeský kraj",(IF(AND(I4430&gt;=39701,I4430&lt;=39901),"Jihočeský kraj",(IF(AND(I4430&gt;=39301,I4430&lt;=39601),"Kraj Vysočina",(IF(AND(I4430&gt;=58001,I4430&lt;=59501),"Kraj Vysočina",(IF(AND(I4430&gt;=67401,I4430&lt;=67602),"Kraj Vysočina",(IF(AND(I4430&gt;=40001,I4430&lt;=44101),"Ústecký kraj",(IF(AND(I4430&gt;=46001,I4430&lt;=47201),"Liberecký kraj",(IF(AND(I4430&gt;=51202,I4430&lt;=51401),"Liberecký kraj",(IF(AND(I4430&gt;=53002,I4430&lt;=53976),"Pardubický kraj",(IF(AND(I4430&gt;=56002,I4430&lt;=57201),"Pardubický kraj",(IF(AND(I4430&gt;=60200,I4430&lt;=67201),"Jihomoravský kraj",(IF(AND(I4430&gt;=67801,I4430&lt;=68501),"Jihomoravský kraj",(IF(AND(I4430&gt;=69002,I4430&lt;=69801),"Jihomoravský kraj",(IF(AND(I4430&gt;=68601,I4430&lt;=68801),"Zlínský kraj",(IF(AND(I4430&gt;=75501,I4430&lt;=76901),"Zlínský kraj",(IF(AND(I4430&gt;=70030,I4430&lt;=74901),"Moravskoslezský kraj",(IF(AND(I4430&gt;=75000,I4430&lt;=75368),"Olomoucký kraj",(IF(AND(I4430&gt;=77200,I4430&lt;=79862),"Olomoucký kraj",(IF(AND(I4430&gt;=50011,I4430&lt;=50301),"Královéhradecký kraj",(IF(AND(I4430&gt;=54301,I4430&lt;=54303),"Královéhradecký kraj","0")))))))))))))))))))))))))))))))))))))))))))))))</f>
        <v>Moravskoslezský kraj</v>
      </c>
      <c r="AB4430" t="s">
        <v>998</v>
      </c>
      <c r="AD4430" t="s">
        <v>998</v>
      </c>
      <c r="AE4430" t="s">
        <v>998</v>
      </c>
      <c r="AF4430" t="s">
        <v>998</v>
      </c>
      <c r="AG4430" s="107">
        <v>300</v>
      </c>
      <c r="AH4430" s="107">
        <v>0</v>
      </c>
      <c r="AI4430" s="107">
        <v>0</v>
      </c>
      <c r="AJ4430" t="s">
        <v>999</v>
      </c>
      <c r="AK4430" s="106">
        <v>44923</v>
      </c>
    </row>
    <row r="4431" spans="1:37" x14ac:dyDescent="0.45">
      <c r="A4431" t="s">
        <v>1130</v>
      </c>
      <c r="B4431" t="s">
        <v>13408</v>
      </c>
      <c r="C4431" t="s">
        <v>990</v>
      </c>
      <c r="D4431" t="s">
        <v>13409</v>
      </c>
      <c r="E4431" t="s">
        <v>992</v>
      </c>
      <c r="F4431" t="s">
        <v>2834</v>
      </c>
      <c r="G4431">
        <v>1196</v>
      </c>
      <c r="H4431" t="s">
        <v>1137</v>
      </c>
      <c r="I4431">
        <v>70900</v>
      </c>
      <c r="J4431">
        <v>777938275</v>
      </c>
      <c r="K4431" t="s">
        <v>13410</v>
      </c>
      <c r="L4431" s="106">
        <v>33589</v>
      </c>
      <c r="M4431">
        <v>14709045</v>
      </c>
      <c r="N4431" t="s">
        <v>996</v>
      </c>
      <c r="O4431" t="s">
        <v>12</v>
      </c>
      <c r="P4431" t="s">
        <v>997</v>
      </c>
      <c r="R4431" s="109" t="str">
        <f>IF(OR(P4431="SB",Q4431="SB"),"SB",0)</f>
        <v>SB</v>
      </c>
      <c r="T4431" s="110" t="s">
        <v>998</v>
      </c>
      <c r="V4431" s="113" t="str">
        <f>IF(AND(I4431&gt;=10000,I4431&lt;=19900),"Praha",(IF(AND(I4431&gt;=25001,I4431&lt;=29501),"Středočeský kraj",(IF(AND(I4431&gt;=30100,I4431&lt;=34972),"Středočeský kraj",(IF(AND(I4431&gt;=35002,I4431&lt;=36271),"Karlovarský kraj",(IF(AND(I4431&gt;=37001,I4431&lt;=39201),"Jihočeský kraj",(IF(AND(I4431&gt;=39701,I4431&lt;=39901),"Jihočeský kraj",(IF(AND(I4431&gt;=39301,I4431&lt;=39601),"Kraj Vysočina",(IF(AND(I4431&gt;=58001,I4431&lt;=59501),"Kraj Vysočina",(IF(AND(I4431&gt;=67401,I4431&lt;=67602),"Kraj Vysočina",(IF(AND(I4431&gt;=40001,I4431&lt;=44101),"Ústecký kraj",(IF(AND(I4431&gt;=46001,I4431&lt;=47201),"Liberecký kraj",(IF(AND(I4431&gt;=51202,I4431&lt;=51401),"Liberecký kraj",(IF(AND(I4431&gt;=53002,I4431&lt;=53976),"Pardubický kraj",(IF(AND(I4431&gt;=56002,I4431&lt;=57201),"Pardubický kraj",(IF(AND(I4431&gt;=60200,I4431&lt;=67201),"Jihomoravský kraj",(IF(AND(I4431&gt;=67801,I4431&lt;=68501),"Jihomoravský kraj",(IF(AND(I4431&gt;=69002,I4431&lt;=69801),"Jihomoravský kraj",(IF(AND(I4431&gt;=68601,I4431&lt;=68801),"Zlínský kraj",(IF(AND(I4431&gt;=75501,I4431&lt;=76901),"Zlínský kraj",(IF(AND(I4431&gt;=70030,I4431&lt;=74901),"Moravskoslezský kraj",(IF(AND(I4431&gt;=75000,I4431&lt;=75368),"Olomoucký kraj",(IF(AND(I4431&gt;=77200,I4431&lt;=79862),"Olomoucký kraj",(IF(AND(I4431&gt;=50011,I4431&lt;=50301),"Královéhradecký kraj",(IF(AND(I4431&gt;=54301,I4431&lt;=54303),"Královéhradecký kraj","0")))))))))))))))))))))))))))))))))))))))))))))))</f>
        <v>Moravskoslezský kraj</v>
      </c>
      <c r="AB4431" t="s">
        <v>998</v>
      </c>
      <c r="AD4431" t="s">
        <v>998</v>
      </c>
      <c r="AE4431" t="s">
        <v>998</v>
      </c>
      <c r="AF4431" t="s">
        <v>998</v>
      </c>
      <c r="AG4431" s="107">
        <v>0</v>
      </c>
      <c r="AH4431" s="107">
        <v>0</v>
      </c>
      <c r="AI4431" s="107">
        <v>0</v>
      </c>
      <c r="AJ4431" t="s">
        <v>1012</v>
      </c>
    </row>
    <row r="4432" spans="1:37" x14ac:dyDescent="0.45">
      <c r="A4432" t="s">
        <v>1806</v>
      </c>
      <c r="B4432" t="s">
        <v>12307</v>
      </c>
      <c r="C4432" t="s">
        <v>1002</v>
      </c>
      <c r="D4432" t="s">
        <v>12308</v>
      </c>
      <c r="E4432" t="s">
        <v>992</v>
      </c>
      <c r="F4432" t="s">
        <v>2072</v>
      </c>
      <c r="G4432">
        <v>271</v>
      </c>
      <c r="H4432" t="s">
        <v>1137</v>
      </c>
      <c r="I4432">
        <v>70930</v>
      </c>
      <c r="K4432" t="s">
        <v>12309</v>
      </c>
      <c r="L4432" s="106">
        <v>28650</v>
      </c>
      <c r="M4432">
        <v>13057621</v>
      </c>
      <c r="N4432" t="s">
        <v>996</v>
      </c>
      <c r="O4432" t="s">
        <v>12</v>
      </c>
      <c r="P4432" t="s">
        <v>997</v>
      </c>
      <c r="R4432" s="109" t="str">
        <f>IF(OR(P4432="SB",Q4432="SB"),"SB",0)</f>
        <v>SB</v>
      </c>
      <c r="T4432" s="110" t="s">
        <v>998</v>
      </c>
      <c r="V4432" s="113" t="str">
        <f>IF(AND(I4432&gt;=10000,I4432&lt;=19900),"Praha",(IF(AND(I4432&gt;=25001,I4432&lt;=29501),"Středočeský kraj",(IF(AND(I4432&gt;=30100,I4432&lt;=34972),"Středočeský kraj",(IF(AND(I4432&gt;=35002,I4432&lt;=36271),"Karlovarský kraj",(IF(AND(I4432&gt;=37001,I4432&lt;=39201),"Jihočeský kraj",(IF(AND(I4432&gt;=39701,I4432&lt;=39901),"Jihočeský kraj",(IF(AND(I4432&gt;=39301,I4432&lt;=39601),"Kraj Vysočina",(IF(AND(I4432&gt;=58001,I4432&lt;=59501),"Kraj Vysočina",(IF(AND(I4432&gt;=67401,I4432&lt;=67602),"Kraj Vysočina",(IF(AND(I4432&gt;=40001,I4432&lt;=44101),"Ústecký kraj",(IF(AND(I4432&gt;=46001,I4432&lt;=47201),"Liberecký kraj",(IF(AND(I4432&gt;=51202,I4432&lt;=51401),"Liberecký kraj",(IF(AND(I4432&gt;=53002,I4432&lt;=53976),"Pardubický kraj",(IF(AND(I4432&gt;=56002,I4432&lt;=57201),"Pardubický kraj",(IF(AND(I4432&gt;=60200,I4432&lt;=67201),"Jihomoravský kraj",(IF(AND(I4432&gt;=67801,I4432&lt;=68501),"Jihomoravský kraj",(IF(AND(I4432&gt;=69002,I4432&lt;=69801),"Jihomoravský kraj",(IF(AND(I4432&gt;=68601,I4432&lt;=68801),"Zlínský kraj",(IF(AND(I4432&gt;=75501,I4432&lt;=76901),"Zlínský kraj",(IF(AND(I4432&gt;=70030,I4432&lt;=74901),"Moravskoslezský kraj",(IF(AND(I4432&gt;=75000,I4432&lt;=75368),"Olomoucký kraj",(IF(AND(I4432&gt;=77200,I4432&lt;=79862),"Olomoucký kraj",(IF(AND(I4432&gt;=50011,I4432&lt;=50301),"Královéhradecký kraj",(IF(AND(I4432&gt;=54301,I4432&lt;=54303),"Královéhradecký kraj","0")))))))))))))))))))))))))))))))))))))))))))))))</f>
        <v>Moravskoslezský kraj</v>
      </c>
      <c r="AB4432" t="s">
        <v>998</v>
      </c>
      <c r="AD4432" t="s">
        <v>998</v>
      </c>
      <c r="AE4432" t="s">
        <v>998</v>
      </c>
      <c r="AF4432" t="s">
        <v>998</v>
      </c>
      <c r="AG4432" s="107">
        <v>0</v>
      </c>
      <c r="AH4432" s="107">
        <v>0</v>
      </c>
      <c r="AI4432" s="107">
        <v>0</v>
      </c>
      <c r="AJ4432" t="s">
        <v>1012</v>
      </c>
    </row>
    <row r="4433" spans="1:37" x14ac:dyDescent="0.45">
      <c r="A4433" t="s">
        <v>988</v>
      </c>
      <c r="B4433" t="s">
        <v>1372</v>
      </c>
      <c r="C4433" t="s">
        <v>990</v>
      </c>
      <c r="D4433" t="s">
        <v>1373</v>
      </c>
      <c r="E4433" t="s">
        <v>992</v>
      </c>
      <c r="F4433" t="s">
        <v>1374</v>
      </c>
      <c r="G4433">
        <v>56</v>
      </c>
      <c r="H4433" t="s">
        <v>1375</v>
      </c>
      <c r="I4433">
        <v>71100</v>
      </c>
      <c r="J4433">
        <v>604558211</v>
      </c>
      <c r="K4433" t="s">
        <v>1376</v>
      </c>
      <c r="L4433" s="106">
        <v>39646</v>
      </c>
      <c r="M4433">
        <v>14705510</v>
      </c>
      <c r="N4433" t="s">
        <v>996</v>
      </c>
      <c r="O4433" t="s">
        <v>12</v>
      </c>
      <c r="P4433" t="s">
        <v>997</v>
      </c>
      <c r="R4433" s="109" t="str">
        <f>IF(OR(P4433="SB",Q4433="SB"),"SB",0)</f>
        <v>SB</v>
      </c>
      <c r="T4433" s="110" t="s">
        <v>998</v>
      </c>
      <c r="V4433" s="113" t="str">
        <f>IF(AND(I4433&gt;=10000,I4433&lt;=19900),"Praha",(IF(AND(I4433&gt;=25001,I4433&lt;=29501),"Středočeský kraj",(IF(AND(I4433&gt;=30100,I4433&lt;=34972),"Středočeský kraj",(IF(AND(I4433&gt;=35002,I4433&lt;=36271),"Karlovarský kraj",(IF(AND(I4433&gt;=37001,I4433&lt;=39201),"Jihočeský kraj",(IF(AND(I4433&gt;=39701,I4433&lt;=39901),"Jihočeský kraj",(IF(AND(I4433&gt;=39301,I4433&lt;=39601),"Kraj Vysočina",(IF(AND(I4433&gt;=58001,I4433&lt;=59501),"Kraj Vysočina",(IF(AND(I4433&gt;=67401,I4433&lt;=67602),"Kraj Vysočina",(IF(AND(I4433&gt;=40001,I4433&lt;=44101),"Ústecký kraj",(IF(AND(I4433&gt;=46001,I4433&lt;=47201),"Liberecký kraj",(IF(AND(I4433&gt;=51202,I4433&lt;=51401),"Liberecký kraj",(IF(AND(I4433&gt;=53002,I4433&lt;=53976),"Pardubický kraj",(IF(AND(I4433&gt;=56002,I4433&lt;=57201),"Pardubický kraj",(IF(AND(I4433&gt;=60200,I4433&lt;=67201),"Jihomoravský kraj",(IF(AND(I4433&gt;=67801,I4433&lt;=68501),"Jihomoravský kraj",(IF(AND(I4433&gt;=69002,I4433&lt;=69801),"Jihomoravský kraj",(IF(AND(I4433&gt;=68601,I4433&lt;=68801),"Zlínský kraj",(IF(AND(I4433&gt;=75501,I4433&lt;=76901),"Zlínský kraj",(IF(AND(I4433&gt;=70030,I4433&lt;=74901),"Moravskoslezský kraj",(IF(AND(I4433&gt;=75000,I4433&lt;=75368),"Olomoucký kraj",(IF(AND(I4433&gt;=77200,I4433&lt;=79862),"Olomoucký kraj",(IF(AND(I4433&gt;=50011,I4433&lt;=50301),"Královéhradecký kraj",(IF(AND(I4433&gt;=54301,I4433&lt;=54303),"Královéhradecký kraj","0")))))))))))))))))))))))))))))))))))))))))))))))</f>
        <v>Moravskoslezský kraj</v>
      </c>
      <c r="AB4433" t="s">
        <v>998</v>
      </c>
      <c r="AD4433" t="s">
        <v>998</v>
      </c>
      <c r="AE4433" t="s">
        <v>998</v>
      </c>
      <c r="AF4433" t="s">
        <v>998</v>
      </c>
      <c r="AG4433" s="107">
        <v>300</v>
      </c>
      <c r="AH4433" s="107">
        <v>0</v>
      </c>
      <c r="AI4433" s="107">
        <v>0</v>
      </c>
      <c r="AJ4433" t="s">
        <v>999</v>
      </c>
      <c r="AK4433" s="106">
        <v>44923</v>
      </c>
    </row>
    <row r="4434" spans="1:37" x14ac:dyDescent="0.45">
      <c r="A4434" t="s">
        <v>6001</v>
      </c>
      <c r="B4434" t="s">
        <v>6002</v>
      </c>
      <c r="C4434" t="s">
        <v>1002</v>
      </c>
      <c r="D4434" t="s">
        <v>6003</v>
      </c>
      <c r="E4434" t="s">
        <v>992</v>
      </c>
      <c r="F4434" t="s">
        <v>1162</v>
      </c>
      <c r="G4434">
        <v>688</v>
      </c>
      <c r="H4434" t="s">
        <v>6004</v>
      </c>
      <c r="I4434">
        <v>71100</v>
      </c>
      <c r="J4434">
        <v>73188497</v>
      </c>
      <c r="K4434" t="s">
        <v>6005</v>
      </c>
      <c r="L4434" s="106">
        <v>40211</v>
      </c>
      <c r="M4434">
        <v>14704702</v>
      </c>
      <c r="N4434" t="s">
        <v>996</v>
      </c>
      <c r="O4434" t="s">
        <v>12</v>
      </c>
      <c r="P4434" t="s">
        <v>997</v>
      </c>
      <c r="R4434" s="109" t="str">
        <f>IF(OR(P4434="SB",Q4434="SB"),"SB",0)</f>
        <v>SB</v>
      </c>
      <c r="T4434" s="110" t="s">
        <v>998</v>
      </c>
      <c r="V4434" s="113" t="str">
        <f>IF(AND(I4434&gt;=10000,I4434&lt;=19900),"Praha",(IF(AND(I4434&gt;=25001,I4434&lt;=29501),"Středočeský kraj",(IF(AND(I4434&gt;=30100,I4434&lt;=34972),"Středočeský kraj",(IF(AND(I4434&gt;=35002,I4434&lt;=36271),"Karlovarský kraj",(IF(AND(I4434&gt;=37001,I4434&lt;=39201),"Jihočeský kraj",(IF(AND(I4434&gt;=39701,I4434&lt;=39901),"Jihočeský kraj",(IF(AND(I4434&gt;=39301,I4434&lt;=39601),"Kraj Vysočina",(IF(AND(I4434&gt;=58001,I4434&lt;=59501),"Kraj Vysočina",(IF(AND(I4434&gt;=67401,I4434&lt;=67602),"Kraj Vysočina",(IF(AND(I4434&gt;=40001,I4434&lt;=44101),"Ústecký kraj",(IF(AND(I4434&gt;=46001,I4434&lt;=47201),"Liberecký kraj",(IF(AND(I4434&gt;=51202,I4434&lt;=51401),"Liberecký kraj",(IF(AND(I4434&gt;=53002,I4434&lt;=53976),"Pardubický kraj",(IF(AND(I4434&gt;=56002,I4434&lt;=57201),"Pardubický kraj",(IF(AND(I4434&gt;=60200,I4434&lt;=67201),"Jihomoravský kraj",(IF(AND(I4434&gt;=67801,I4434&lt;=68501),"Jihomoravský kraj",(IF(AND(I4434&gt;=69002,I4434&lt;=69801),"Jihomoravský kraj",(IF(AND(I4434&gt;=68601,I4434&lt;=68801),"Zlínský kraj",(IF(AND(I4434&gt;=75501,I4434&lt;=76901),"Zlínský kraj",(IF(AND(I4434&gt;=70030,I4434&lt;=74901),"Moravskoslezský kraj",(IF(AND(I4434&gt;=75000,I4434&lt;=75368),"Olomoucký kraj",(IF(AND(I4434&gt;=77200,I4434&lt;=79862),"Olomoucký kraj",(IF(AND(I4434&gt;=50011,I4434&lt;=50301),"Královéhradecký kraj",(IF(AND(I4434&gt;=54301,I4434&lt;=54303),"Královéhradecký kraj","0")))))))))))))))))))))))))))))))))))))))))))))))</f>
        <v>Moravskoslezský kraj</v>
      </c>
      <c r="AB4434" t="s">
        <v>998</v>
      </c>
      <c r="AD4434" t="s">
        <v>998</v>
      </c>
      <c r="AE4434" t="s">
        <v>998</v>
      </c>
      <c r="AF4434" t="s">
        <v>998</v>
      </c>
      <c r="AG4434" s="107">
        <v>300</v>
      </c>
      <c r="AH4434" s="107">
        <v>0</v>
      </c>
      <c r="AI4434" s="107">
        <v>0</v>
      </c>
      <c r="AJ4434" t="s">
        <v>999</v>
      </c>
      <c r="AK4434" s="106">
        <v>44923</v>
      </c>
    </row>
    <row r="4435" spans="1:37" x14ac:dyDescent="0.45">
      <c r="A4435" t="s">
        <v>1413</v>
      </c>
      <c r="B4435" t="s">
        <v>14303</v>
      </c>
      <c r="C4435" t="s">
        <v>1002</v>
      </c>
      <c r="D4435" t="s">
        <v>14306</v>
      </c>
      <c r="E4435" t="s">
        <v>992</v>
      </c>
      <c r="F4435" t="s">
        <v>1544</v>
      </c>
      <c r="G4435">
        <v>227</v>
      </c>
      <c r="H4435" t="s">
        <v>8560</v>
      </c>
      <c r="I4435">
        <v>71100</v>
      </c>
      <c r="K4435" t="s">
        <v>14307</v>
      </c>
      <c r="L4435" s="106">
        <v>38588</v>
      </c>
      <c r="M4435">
        <v>14699446</v>
      </c>
      <c r="N4435" t="s">
        <v>996</v>
      </c>
      <c r="O4435" t="s">
        <v>12</v>
      </c>
      <c r="P4435" t="s">
        <v>997</v>
      </c>
      <c r="R4435" s="109" t="str">
        <f>IF(OR(P4435="SB",Q4435="SB"),"SB",0)</f>
        <v>SB</v>
      </c>
      <c r="T4435" s="110" t="s">
        <v>998</v>
      </c>
      <c r="V4435" s="113" t="str">
        <f>IF(AND(I4435&gt;=10000,I4435&lt;=19900),"Praha",(IF(AND(I4435&gt;=25001,I4435&lt;=29501),"Středočeský kraj",(IF(AND(I4435&gt;=30100,I4435&lt;=34972),"Středočeský kraj",(IF(AND(I4435&gt;=35002,I4435&lt;=36271),"Karlovarský kraj",(IF(AND(I4435&gt;=37001,I4435&lt;=39201),"Jihočeský kraj",(IF(AND(I4435&gt;=39701,I4435&lt;=39901),"Jihočeský kraj",(IF(AND(I4435&gt;=39301,I4435&lt;=39601),"Kraj Vysočina",(IF(AND(I4435&gt;=58001,I4435&lt;=59501),"Kraj Vysočina",(IF(AND(I4435&gt;=67401,I4435&lt;=67602),"Kraj Vysočina",(IF(AND(I4435&gt;=40001,I4435&lt;=44101),"Ústecký kraj",(IF(AND(I4435&gt;=46001,I4435&lt;=47201),"Liberecký kraj",(IF(AND(I4435&gt;=51202,I4435&lt;=51401),"Liberecký kraj",(IF(AND(I4435&gt;=53002,I4435&lt;=53976),"Pardubický kraj",(IF(AND(I4435&gt;=56002,I4435&lt;=57201),"Pardubický kraj",(IF(AND(I4435&gt;=60200,I4435&lt;=67201),"Jihomoravský kraj",(IF(AND(I4435&gt;=67801,I4435&lt;=68501),"Jihomoravský kraj",(IF(AND(I4435&gt;=69002,I4435&lt;=69801),"Jihomoravský kraj",(IF(AND(I4435&gt;=68601,I4435&lt;=68801),"Zlínský kraj",(IF(AND(I4435&gt;=75501,I4435&lt;=76901),"Zlínský kraj",(IF(AND(I4435&gt;=70030,I4435&lt;=74901),"Moravskoslezský kraj",(IF(AND(I4435&gt;=75000,I4435&lt;=75368),"Olomoucký kraj",(IF(AND(I4435&gt;=77200,I4435&lt;=79862),"Olomoucký kraj",(IF(AND(I4435&gt;=50011,I4435&lt;=50301),"Královéhradecký kraj",(IF(AND(I4435&gt;=54301,I4435&lt;=54303),"Královéhradecký kraj","0")))))))))))))))))))))))))))))))))))))))))))))))</f>
        <v>Moravskoslezský kraj</v>
      </c>
      <c r="AB4435" t="s">
        <v>998</v>
      </c>
      <c r="AD4435" t="s">
        <v>998</v>
      </c>
      <c r="AE4435" t="s">
        <v>998</v>
      </c>
      <c r="AF4435" t="s">
        <v>998</v>
      </c>
      <c r="AG4435" s="107">
        <v>300</v>
      </c>
      <c r="AH4435" s="107">
        <v>0</v>
      </c>
      <c r="AI4435" s="107">
        <v>0</v>
      </c>
      <c r="AJ4435" t="s">
        <v>999</v>
      </c>
      <c r="AK4435" s="106">
        <v>44924</v>
      </c>
    </row>
    <row r="4436" spans="1:37" x14ac:dyDescent="0.45">
      <c r="A4436" t="s">
        <v>1149</v>
      </c>
      <c r="B4436" t="s">
        <v>15617</v>
      </c>
      <c r="C4436" t="s">
        <v>990</v>
      </c>
      <c r="D4436" t="s">
        <v>15618</v>
      </c>
      <c r="E4436" t="s">
        <v>992</v>
      </c>
      <c r="F4436" t="s">
        <v>15619</v>
      </c>
      <c r="G4436">
        <v>39</v>
      </c>
      <c r="H4436" t="s">
        <v>8560</v>
      </c>
      <c r="I4436">
        <v>71100</v>
      </c>
      <c r="K4436" t="s">
        <v>15620</v>
      </c>
      <c r="L4436" s="106">
        <v>32521</v>
      </c>
      <c r="M4436">
        <v>14633768</v>
      </c>
      <c r="N4436" t="s">
        <v>996</v>
      </c>
      <c r="O4436" t="s">
        <v>12</v>
      </c>
      <c r="P4436" t="s">
        <v>997</v>
      </c>
      <c r="R4436" s="109" t="str">
        <f>IF(OR(P4436="SB",Q4436="SB"),"SB",0)</f>
        <v>SB</v>
      </c>
      <c r="T4436" s="110" t="s">
        <v>998</v>
      </c>
      <c r="V4436" s="113" t="str">
        <f>IF(AND(I4436&gt;=10000,I4436&lt;=19900),"Praha",(IF(AND(I4436&gt;=25001,I4436&lt;=29501),"Středočeský kraj",(IF(AND(I4436&gt;=30100,I4436&lt;=34972),"Středočeský kraj",(IF(AND(I4436&gt;=35002,I4436&lt;=36271),"Karlovarský kraj",(IF(AND(I4436&gt;=37001,I4436&lt;=39201),"Jihočeský kraj",(IF(AND(I4436&gt;=39701,I4436&lt;=39901),"Jihočeský kraj",(IF(AND(I4436&gt;=39301,I4436&lt;=39601),"Kraj Vysočina",(IF(AND(I4436&gt;=58001,I4436&lt;=59501),"Kraj Vysočina",(IF(AND(I4436&gt;=67401,I4436&lt;=67602),"Kraj Vysočina",(IF(AND(I4436&gt;=40001,I4436&lt;=44101),"Ústecký kraj",(IF(AND(I4436&gt;=46001,I4436&lt;=47201),"Liberecký kraj",(IF(AND(I4436&gt;=51202,I4436&lt;=51401),"Liberecký kraj",(IF(AND(I4436&gt;=53002,I4436&lt;=53976),"Pardubický kraj",(IF(AND(I4436&gt;=56002,I4436&lt;=57201),"Pardubický kraj",(IF(AND(I4436&gt;=60200,I4436&lt;=67201),"Jihomoravský kraj",(IF(AND(I4436&gt;=67801,I4436&lt;=68501),"Jihomoravský kraj",(IF(AND(I4436&gt;=69002,I4436&lt;=69801),"Jihomoravský kraj",(IF(AND(I4436&gt;=68601,I4436&lt;=68801),"Zlínský kraj",(IF(AND(I4436&gt;=75501,I4436&lt;=76901),"Zlínský kraj",(IF(AND(I4436&gt;=70030,I4436&lt;=74901),"Moravskoslezský kraj",(IF(AND(I4436&gt;=75000,I4436&lt;=75368),"Olomoucký kraj",(IF(AND(I4436&gt;=77200,I4436&lt;=79862),"Olomoucký kraj",(IF(AND(I4436&gt;=50011,I4436&lt;=50301),"Královéhradecký kraj",(IF(AND(I4436&gt;=54301,I4436&lt;=54303),"Královéhradecký kraj","0")))))))))))))))))))))))))))))))))))))))))))))))</f>
        <v>Moravskoslezský kraj</v>
      </c>
      <c r="AB4436" t="s">
        <v>998</v>
      </c>
      <c r="AD4436" t="s">
        <v>998</v>
      </c>
      <c r="AE4436" t="s">
        <v>998</v>
      </c>
      <c r="AF4436" t="s">
        <v>998</v>
      </c>
      <c r="AG4436" s="107">
        <v>0</v>
      </c>
      <c r="AH4436" s="107">
        <v>0</v>
      </c>
      <c r="AI4436" s="107">
        <v>0</v>
      </c>
      <c r="AJ4436" t="s">
        <v>1012</v>
      </c>
    </row>
    <row r="4437" spans="1:37" x14ac:dyDescent="0.45">
      <c r="A4437" t="s">
        <v>3398</v>
      </c>
      <c r="B4437" t="s">
        <v>14074</v>
      </c>
      <c r="C4437" t="s">
        <v>1002</v>
      </c>
      <c r="D4437" t="s">
        <v>14075</v>
      </c>
      <c r="E4437" t="s">
        <v>992</v>
      </c>
      <c r="F4437" t="s">
        <v>1544</v>
      </c>
      <c r="G4437">
        <v>292</v>
      </c>
      <c r="H4437" t="s">
        <v>8560</v>
      </c>
      <c r="I4437">
        <v>71100</v>
      </c>
      <c r="J4437">
        <v>602677702</v>
      </c>
      <c r="K4437" t="s">
        <v>14076</v>
      </c>
      <c r="L4437" s="106">
        <v>39215</v>
      </c>
      <c r="M4437">
        <v>14710661</v>
      </c>
      <c r="N4437" t="s">
        <v>996</v>
      </c>
      <c r="O4437" t="s">
        <v>12</v>
      </c>
      <c r="P4437" t="s">
        <v>997</v>
      </c>
      <c r="R4437" s="109" t="str">
        <f>IF(OR(P4437="SB",Q4437="SB"),"SB",0)</f>
        <v>SB</v>
      </c>
      <c r="V4437" s="113" t="str">
        <f>IF(AND(I4437&gt;=10000,I4437&lt;=19900),"Praha",(IF(AND(I4437&gt;=25001,I4437&lt;=29501),"Středočeský kraj",(IF(AND(I4437&gt;=30100,I4437&lt;=34972),"Středočeský kraj",(IF(AND(I4437&gt;=35002,I4437&lt;=36271),"Karlovarský kraj",(IF(AND(I4437&gt;=37001,I4437&lt;=39201),"Jihočeský kraj",(IF(AND(I4437&gt;=39701,I4437&lt;=39901),"Jihočeský kraj",(IF(AND(I4437&gt;=39301,I4437&lt;=39601),"Kraj Vysočina",(IF(AND(I4437&gt;=58001,I4437&lt;=59501),"Kraj Vysočina",(IF(AND(I4437&gt;=67401,I4437&lt;=67602),"Kraj Vysočina",(IF(AND(I4437&gt;=40001,I4437&lt;=44101),"Ústecký kraj",(IF(AND(I4437&gt;=46001,I4437&lt;=47201),"Liberecký kraj",(IF(AND(I4437&gt;=51202,I4437&lt;=51401),"Liberecký kraj",(IF(AND(I4437&gt;=53002,I4437&lt;=53976),"Pardubický kraj",(IF(AND(I4437&gt;=56002,I4437&lt;=57201),"Pardubický kraj",(IF(AND(I4437&gt;=60200,I4437&lt;=67201),"Jihomoravský kraj",(IF(AND(I4437&gt;=67801,I4437&lt;=68501),"Jihomoravský kraj",(IF(AND(I4437&gt;=69002,I4437&lt;=69801),"Jihomoravský kraj",(IF(AND(I4437&gt;=68601,I4437&lt;=68801),"Zlínský kraj",(IF(AND(I4437&gt;=75501,I4437&lt;=76901),"Zlínský kraj",(IF(AND(I4437&gt;=70030,I4437&lt;=74901),"Moravskoslezský kraj",(IF(AND(I4437&gt;=75000,I4437&lt;=75368),"Olomoucký kraj",(IF(AND(I4437&gt;=77200,I4437&lt;=79862),"Olomoucký kraj",(IF(AND(I4437&gt;=50011,I4437&lt;=50301),"Královéhradecký kraj",(IF(AND(I4437&gt;=54301,I4437&lt;=54303),"Královéhradecký kraj","0")))))))))))))))))))))))))))))))))))))))))))))))</f>
        <v>Moravskoslezský kraj</v>
      </c>
      <c r="AD4437" t="s">
        <v>998</v>
      </c>
      <c r="AE4437" t="s">
        <v>998</v>
      </c>
      <c r="AF4437" t="s">
        <v>998</v>
      </c>
      <c r="AG4437" s="107">
        <v>300</v>
      </c>
      <c r="AH4437" s="107">
        <v>0</v>
      </c>
      <c r="AI4437" s="107">
        <v>0</v>
      </c>
      <c r="AJ4437" t="s">
        <v>999</v>
      </c>
      <c r="AK4437" s="106">
        <v>44923</v>
      </c>
    </row>
    <row r="4438" spans="1:37" x14ac:dyDescent="0.45">
      <c r="A4438" t="s">
        <v>1197</v>
      </c>
      <c r="B4438" t="s">
        <v>2793</v>
      </c>
      <c r="C4438" t="s">
        <v>1002</v>
      </c>
      <c r="D4438" t="s">
        <v>2794</v>
      </c>
      <c r="E4438" t="s">
        <v>992</v>
      </c>
      <c r="F4438" t="s">
        <v>2795</v>
      </c>
      <c r="G4438">
        <v>11</v>
      </c>
      <c r="H4438" t="s">
        <v>1137</v>
      </c>
      <c r="I4438">
        <v>71200</v>
      </c>
      <c r="K4438" t="s">
        <v>2796</v>
      </c>
      <c r="L4438" s="106">
        <v>27369</v>
      </c>
      <c r="M4438">
        <v>12917878</v>
      </c>
      <c r="N4438" t="s">
        <v>996</v>
      </c>
      <c r="O4438" t="s">
        <v>12</v>
      </c>
      <c r="P4438" t="s">
        <v>997</v>
      </c>
      <c r="R4438" s="109" t="str">
        <f>IF(OR(P4438="SB",Q4438="SB"),"SB",0)</f>
        <v>SB</v>
      </c>
      <c r="T4438" s="110" t="s">
        <v>998</v>
      </c>
      <c r="V4438" s="113" t="str">
        <f>IF(AND(I4438&gt;=10000,I4438&lt;=19900),"Praha",(IF(AND(I4438&gt;=25001,I4438&lt;=29501),"Středočeský kraj",(IF(AND(I4438&gt;=30100,I4438&lt;=34972),"Středočeský kraj",(IF(AND(I4438&gt;=35002,I4438&lt;=36271),"Karlovarský kraj",(IF(AND(I4438&gt;=37001,I4438&lt;=39201),"Jihočeský kraj",(IF(AND(I4438&gt;=39701,I4438&lt;=39901),"Jihočeský kraj",(IF(AND(I4438&gt;=39301,I4438&lt;=39601),"Kraj Vysočina",(IF(AND(I4438&gt;=58001,I4438&lt;=59501),"Kraj Vysočina",(IF(AND(I4438&gt;=67401,I4438&lt;=67602),"Kraj Vysočina",(IF(AND(I4438&gt;=40001,I4438&lt;=44101),"Ústecký kraj",(IF(AND(I4438&gt;=46001,I4438&lt;=47201),"Liberecký kraj",(IF(AND(I4438&gt;=51202,I4438&lt;=51401),"Liberecký kraj",(IF(AND(I4438&gt;=53002,I4438&lt;=53976),"Pardubický kraj",(IF(AND(I4438&gt;=56002,I4438&lt;=57201),"Pardubický kraj",(IF(AND(I4438&gt;=60200,I4438&lt;=67201),"Jihomoravský kraj",(IF(AND(I4438&gt;=67801,I4438&lt;=68501),"Jihomoravský kraj",(IF(AND(I4438&gt;=69002,I4438&lt;=69801),"Jihomoravský kraj",(IF(AND(I4438&gt;=68601,I4438&lt;=68801),"Zlínský kraj",(IF(AND(I4438&gt;=75501,I4438&lt;=76901),"Zlínský kraj",(IF(AND(I4438&gt;=70030,I4438&lt;=74901),"Moravskoslezský kraj",(IF(AND(I4438&gt;=75000,I4438&lt;=75368),"Olomoucký kraj",(IF(AND(I4438&gt;=77200,I4438&lt;=79862),"Olomoucký kraj",(IF(AND(I4438&gt;=50011,I4438&lt;=50301),"Královéhradecký kraj",(IF(AND(I4438&gt;=54301,I4438&lt;=54303),"Královéhradecký kraj","0")))))))))))))))))))))))))))))))))))))))))))))))</f>
        <v>Moravskoslezský kraj</v>
      </c>
      <c r="AB4438" t="s">
        <v>998</v>
      </c>
      <c r="AD4438" t="s">
        <v>998</v>
      </c>
      <c r="AE4438" t="s">
        <v>998</v>
      </c>
      <c r="AF4438" t="s">
        <v>998</v>
      </c>
      <c r="AG4438" s="107">
        <v>0</v>
      </c>
      <c r="AH4438" s="107">
        <v>0</v>
      </c>
      <c r="AI4438" s="107">
        <v>0</v>
      </c>
      <c r="AJ4438" t="s">
        <v>1012</v>
      </c>
    </row>
    <row r="4439" spans="1:37" x14ac:dyDescent="0.45">
      <c r="A4439" t="s">
        <v>1111</v>
      </c>
      <c r="B4439" t="s">
        <v>5478</v>
      </c>
      <c r="C4439" t="s">
        <v>1002</v>
      </c>
      <c r="D4439" t="s">
        <v>5479</v>
      </c>
      <c r="E4439" t="s">
        <v>992</v>
      </c>
      <c r="F4439" t="s">
        <v>4740</v>
      </c>
      <c r="G4439">
        <v>74</v>
      </c>
      <c r="H4439" t="s">
        <v>1137</v>
      </c>
      <c r="I4439">
        <v>71300</v>
      </c>
      <c r="K4439" t="s">
        <v>5480</v>
      </c>
      <c r="L4439" s="106">
        <v>34115</v>
      </c>
      <c r="M4439">
        <v>14651249</v>
      </c>
      <c r="N4439" t="s">
        <v>996</v>
      </c>
      <c r="O4439" t="s">
        <v>12</v>
      </c>
      <c r="P4439" t="s">
        <v>997</v>
      </c>
      <c r="R4439" s="109" t="str">
        <f>IF(OR(P4439="SB",Q4439="SB"),"SB",0)</f>
        <v>SB</v>
      </c>
      <c r="T4439" s="110" t="s">
        <v>998</v>
      </c>
      <c r="V4439" s="113" t="str">
        <f>IF(AND(I4439&gt;=10000,I4439&lt;=19900),"Praha",(IF(AND(I4439&gt;=25001,I4439&lt;=29501),"Středočeský kraj",(IF(AND(I4439&gt;=30100,I4439&lt;=34972),"Středočeský kraj",(IF(AND(I4439&gt;=35002,I4439&lt;=36271),"Karlovarský kraj",(IF(AND(I4439&gt;=37001,I4439&lt;=39201),"Jihočeský kraj",(IF(AND(I4439&gt;=39701,I4439&lt;=39901),"Jihočeský kraj",(IF(AND(I4439&gt;=39301,I4439&lt;=39601),"Kraj Vysočina",(IF(AND(I4439&gt;=58001,I4439&lt;=59501),"Kraj Vysočina",(IF(AND(I4439&gt;=67401,I4439&lt;=67602),"Kraj Vysočina",(IF(AND(I4439&gt;=40001,I4439&lt;=44101),"Ústecký kraj",(IF(AND(I4439&gt;=46001,I4439&lt;=47201),"Liberecký kraj",(IF(AND(I4439&gt;=51202,I4439&lt;=51401),"Liberecký kraj",(IF(AND(I4439&gt;=53002,I4439&lt;=53976),"Pardubický kraj",(IF(AND(I4439&gt;=56002,I4439&lt;=57201),"Pardubický kraj",(IF(AND(I4439&gt;=60200,I4439&lt;=67201),"Jihomoravský kraj",(IF(AND(I4439&gt;=67801,I4439&lt;=68501),"Jihomoravský kraj",(IF(AND(I4439&gt;=69002,I4439&lt;=69801),"Jihomoravský kraj",(IF(AND(I4439&gt;=68601,I4439&lt;=68801),"Zlínský kraj",(IF(AND(I4439&gt;=75501,I4439&lt;=76901),"Zlínský kraj",(IF(AND(I4439&gt;=70030,I4439&lt;=74901),"Moravskoslezský kraj",(IF(AND(I4439&gt;=75000,I4439&lt;=75368),"Olomoucký kraj",(IF(AND(I4439&gt;=77200,I4439&lt;=79862),"Olomoucký kraj",(IF(AND(I4439&gt;=50011,I4439&lt;=50301),"Královéhradecký kraj",(IF(AND(I4439&gt;=54301,I4439&lt;=54303),"Královéhradecký kraj","0")))))))))))))))))))))))))))))))))))))))))))))))</f>
        <v>Moravskoslezský kraj</v>
      </c>
      <c r="AB4439" t="s">
        <v>998</v>
      </c>
      <c r="AD4439" t="s">
        <v>998</v>
      </c>
      <c r="AE4439" t="s">
        <v>998</v>
      </c>
      <c r="AF4439" t="s">
        <v>998</v>
      </c>
      <c r="AG4439" s="107">
        <v>0</v>
      </c>
      <c r="AH4439" s="107">
        <v>0</v>
      </c>
      <c r="AI4439" s="107">
        <v>0</v>
      </c>
      <c r="AJ4439" t="s">
        <v>1012</v>
      </c>
    </row>
    <row r="4440" spans="1:37" x14ac:dyDescent="0.45">
      <c r="A4440" t="s">
        <v>1037</v>
      </c>
      <c r="B4440" t="s">
        <v>19123</v>
      </c>
      <c r="C4440" t="s">
        <v>990</v>
      </c>
      <c r="D4440" t="s">
        <v>19124</v>
      </c>
      <c r="E4440" t="s">
        <v>992</v>
      </c>
      <c r="F4440" t="s">
        <v>5331</v>
      </c>
      <c r="G4440">
        <v>29</v>
      </c>
      <c r="H4440" t="s">
        <v>1137</v>
      </c>
      <c r="I4440">
        <v>71500</v>
      </c>
      <c r="K4440" t="s">
        <v>19125</v>
      </c>
      <c r="L4440" s="106">
        <v>30496</v>
      </c>
      <c r="M4440">
        <v>10868350</v>
      </c>
      <c r="N4440" t="s">
        <v>996</v>
      </c>
      <c r="O4440" t="s">
        <v>12</v>
      </c>
      <c r="P4440" t="s">
        <v>997</v>
      </c>
      <c r="R4440" s="109" t="str">
        <f>IF(OR(P4440="SB",Q4440="SB"),"SB",0)</f>
        <v>SB</v>
      </c>
      <c r="T4440" s="110">
        <v>11957</v>
      </c>
      <c r="U4440" t="s">
        <v>19633</v>
      </c>
      <c r="V4440" s="113" t="str">
        <f>IF(AND(I4440&gt;=10000,I4440&lt;=19900),"Praha",(IF(AND(I4440&gt;=25001,I4440&lt;=29501),"Středočeský kraj",(IF(AND(I4440&gt;=30100,I4440&lt;=34972),"Středočeský kraj",(IF(AND(I4440&gt;=35002,I4440&lt;=36271),"Karlovarský kraj",(IF(AND(I4440&gt;=37001,I4440&lt;=39201),"Jihočeský kraj",(IF(AND(I4440&gt;=39701,I4440&lt;=39901),"Jihočeský kraj",(IF(AND(I4440&gt;=39301,I4440&lt;=39601),"Kraj Vysočina",(IF(AND(I4440&gt;=58001,I4440&lt;=59501),"Kraj Vysočina",(IF(AND(I4440&gt;=67401,I4440&lt;=67602),"Kraj Vysočina",(IF(AND(I4440&gt;=40001,I4440&lt;=44101),"Ústecký kraj",(IF(AND(I4440&gt;=46001,I4440&lt;=47201),"Liberecký kraj",(IF(AND(I4440&gt;=51202,I4440&lt;=51401),"Liberecký kraj",(IF(AND(I4440&gt;=53002,I4440&lt;=53976),"Pardubický kraj",(IF(AND(I4440&gt;=56002,I4440&lt;=57201),"Pardubický kraj",(IF(AND(I4440&gt;=60200,I4440&lt;=67201),"Jihomoravský kraj",(IF(AND(I4440&gt;=67801,I4440&lt;=68501),"Jihomoravský kraj",(IF(AND(I4440&gt;=69002,I4440&lt;=69801),"Jihomoravský kraj",(IF(AND(I4440&gt;=68601,I4440&lt;=68801),"Zlínský kraj",(IF(AND(I4440&gt;=75501,I4440&lt;=76901),"Zlínský kraj",(IF(AND(I4440&gt;=70030,I4440&lt;=74901),"Moravskoslezský kraj",(IF(AND(I4440&gt;=75000,I4440&lt;=75368),"Olomoucký kraj",(IF(AND(I4440&gt;=77200,I4440&lt;=79862),"Olomoucký kraj",(IF(AND(I4440&gt;=50011,I4440&lt;=50301),"Královéhradecký kraj",(IF(AND(I4440&gt;=54301,I4440&lt;=54303),"Královéhradecký kraj","0")))))))))))))))))))))))))))))))))))))))))))))))</f>
        <v>Moravskoslezský kraj</v>
      </c>
      <c r="AD4440" t="s">
        <v>998</v>
      </c>
      <c r="AE4440" t="s">
        <v>998</v>
      </c>
      <c r="AF4440" t="s">
        <v>998</v>
      </c>
      <c r="AG4440" s="107">
        <v>0</v>
      </c>
      <c r="AH4440" s="107">
        <v>0</v>
      </c>
      <c r="AI4440" s="107">
        <v>0</v>
      </c>
      <c r="AJ4440" t="s">
        <v>1012</v>
      </c>
    </row>
    <row r="4441" spans="1:37" x14ac:dyDescent="0.45">
      <c r="A4441" t="s">
        <v>1845</v>
      </c>
      <c r="B4441" t="s">
        <v>7581</v>
      </c>
      <c r="C4441" t="s">
        <v>990</v>
      </c>
      <c r="D4441" t="s">
        <v>7582</v>
      </c>
      <c r="E4441" t="s">
        <v>992</v>
      </c>
      <c r="F4441" t="s">
        <v>7583</v>
      </c>
      <c r="G4441">
        <v>23</v>
      </c>
      <c r="H4441" t="s">
        <v>7584</v>
      </c>
      <c r="I4441">
        <v>71600</v>
      </c>
      <c r="J4441">
        <v>605943320</v>
      </c>
      <c r="K4441" t="s">
        <v>7585</v>
      </c>
      <c r="L4441" s="106">
        <v>37686</v>
      </c>
      <c r="M4441">
        <v>14673275</v>
      </c>
      <c r="N4441" t="s">
        <v>1144</v>
      </c>
      <c r="O4441" t="s">
        <v>12</v>
      </c>
      <c r="P4441" t="s">
        <v>997</v>
      </c>
      <c r="R4441" s="109" t="str">
        <f>IF(OR(P4441="SB",Q4441="SB"),"SB",0)</f>
        <v>SB</v>
      </c>
      <c r="T4441" s="110" t="s">
        <v>998</v>
      </c>
      <c r="V4441" s="113" t="str">
        <f>IF(AND(I4441&gt;=10000,I4441&lt;=19900),"Praha",(IF(AND(I4441&gt;=25001,I4441&lt;=29501),"Středočeský kraj",(IF(AND(I4441&gt;=30100,I4441&lt;=34972),"Středočeský kraj",(IF(AND(I4441&gt;=35002,I4441&lt;=36271),"Karlovarský kraj",(IF(AND(I4441&gt;=37001,I4441&lt;=39201),"Jihočeský kraj",(IF(AND(I4441&gt;=39701,I4441&lt;=39901),"Jihočeský kraj",(IF(AND(I4441&gt;=39301,I4441&lt;=39601),"Kraj Vysočina",(IF(AND(I4441&gt;=58001,I4441&lt;=59501),"Kraj Vysočina",(IF(AND(I4441&gt;=67401,I4441&lt;=67602),"Kraj Vysočina",(IF(AND(I4441&gt;=40001,I4441&lt;=44101),"Ústecký kraj",(IF(AND(I4441&gt;=46001,I4441&lt;=47201),"Liberecký kraj",(IF(AND(I4441&gt;=51202,I4441&lt;=51401),"Liberecký kraj",(IF(AND(I4441&gt;=53002,I4441&lt;=53976),"Pardubický kraj",(IF(AND(I4441&gt;=56002,I4441&lt;=57201),"Pardubický kraj",(IF(AND(I4441&gt;=60200,I4441&lt;=67201),"Jihomoravský kraj",(IF(AND(I4441&gt;=67801,I4441&lt;=68501),"Jihomoravský kraj",(IF(AND(I4441&gt;=69002,I4441&lt;=69801),"Jihomoravský kraj",(IF(AND(I4441&gt;=68601,I4441&lt;=68801),"Zlínský kraj",(IF(AND(I4441&gt;=75501,I4441&lt;=76901),"Zlínský kraj",(IF(AND(I4441&gt;=70030,I4441&lt;=74901),"Moravskoslezský kraj",(IF(AND(I4441&gt;=75000,I4441&lt;=75368),"Olomoucký kraj",(IF(AND(I4441&gt;=77200,I4441&lt;=79862),"Olomoucký kraj",(IF(AND(I4441&gt;=50011,I4441&lt;=50301),"Královéhradecký kraj",(IF(AND(I4441&gt;=54301,I4441&lt;=54303),"Královéhradecký kraj","0")))))))))))))))))))))))))))))))))))))))))))))))</f>
        <v>Moravskoslezský kraj</v>
      </c>
      <c r="AB4441" t="s">
        <v>998</v>
      </c>
      <c r="AD4441" t="s">
        <v>998</v>
      </c>
      <c r="AE4441" t="s">
        <v>998</v>
      </c>
      <c r="AF4441" t="s">
        <v>998</v>
      </c>
      <c r="AG4441" s="107">
        <v>300</v>
      </c>
      <c r="AH4441" s="107">
        <v>0</v>
      </c>
      <c r="AI4441" s="107">
        <v>0</v>
      </c>
      <c r="AJ4441" t="s">
        <v>999</v>
      </c>
      <c r="AK4441" s="106">
        <v>44923</v>
      </c>
    </row>
    <row r="4442" spans="1:37" x14ac:dyDescent="0.45">
      <c r="A4442" t="s">
        <v>988</v>
      </c>
      <c r="B4442" t="s">
        <v>8701</v>
      </c>
      <c r="C4442" t="s">
        <v>990</v>
      </c>
      <c r="D4442" t="s">
        <v>8702</v>
      </c>
      <c r="E4442" t="s">
        <v>992</v>
      </c>
      <c r="F4442" t="s">
        <v>8703</v>
      </c>
      <c r="G4442">
        <v>1171</v>
      </c>
      <c r="H4442" t="s">
        <v>7584</v>
      </c>
      <c r="I4442">
        <v>71600</v>
      </c>
      <c r="J4442">
        <v>739559409</v>
      </c>
      <c r="K4442" t="s">
        <v>8704</v>
      </c>
      <c r="L4442" s="106">
        <v>38247</v>
      </c>
      <c r="M4442">
        <v>14675804</v>
      </c>
      <c r="N4442" t="s">
        <v>1144</v>
      </c>
      <c r="O4442" t="s">
        <v>12</v>
      </c>
      <c r="P4442" t="s">
        <v>997</v>
      </c>
      <c r="R4442" s="109" t="str">
        <f>IF(OR(P4442="SB",Q4442="SB"),"SB",0)</f>
        <v>SB</v>
      </c>
      <c r="T4442" s="110" t="s">
        <v>998</v>
      </c>
      <c r="V4442" s="113" t="str">
        <f>IF(AND(I4442&gt;=10000,I4442&lt;=19900),"Praha",(IF(AND(I4442&gt;=25001,I4442&lt;=29501),"Středočeský kraj",(IF(AND(I4442&gt;=30100,I4442&lt;=34972),"Středočeský kraj",(IF(AND(I4442&gt;=35002,I4442&lt;=36271),"Karlovarský kraj",(IF(AND(I4442&gt;=37001,I4442&lt;=39201),"Jihočeský kraj",(IF(AND(I4442&gt;=39701,I4442&lt;=39901),"Jihočeský kraj",(IF(AND(I4442&gt;=39301,I4442&lt;=39601),"Kraj Vysočina",(IF(AND(I4442&gt;=58001,I4442&lt;=59501),"Kraj Vysočina",(IF(AND(I4442&gt;=67401,I4442&lt;=67602),"Kraj Vysočina",(IF(AND(I4442&gt;=40001,I4442&lt;=44101),"Ústecký kraj",(IF(AND(I4442&gt;=46001,I4442&lt;=47201),"Liberecký kraj",(IF(AND(I4442&gt;=51202,I4442&lt;=51401),"Liberecký kraj",(IF(AND(I4442&gt;=53002,I4442&lt;=53976),"Pardubický kraj",(IF(AND(I4442&gt;=56002,I4442&lt;=57201),"Pardubický kraj",(IF(AND(I4442&gt;=60200,I4442&lt;=67201),"Jihomoravský kraj",(IF(AND(I4442&gt;=67801,I4442&lt;=68501),"Jihomoravský kraj",(IF(AND(I4442&gt;=69002,I4442&lt;=69801),"Jihomoravský kraj",(IF(AND(I4442&gt;=68601,I4442&lt;=68801),"Zlínský kraj",(IF(AND(I4442&gt;=75501,I4442&lt;=76901),"Zlínský kraj",(IF(AND(I4442&gt;=70030,I4442&lt;=74901),"Moravskoslezský kraj",(IF(AND(I4442&gt;=75000,I4442&lt;=75368),"Olomoucký kraj",(IF(AND(I4442&gt;=77200,I4442&lt;=79862),"Olomoucký kraj",(IF(AND(I4442&gt;=50011,I4442&lt;=50301),"Královéhradecký kraj",(IF(AND(I4442&gt;=54301,I4442&lt;=54303),"Královéhradecký kraj","0")))))))))))))))))))))))))))))))))))))))))))))))</f>
        <v>Moravskoslezský kraj</v>
      </c>
      <c r="AB4442" t="s">
        <v>998</v>
      </c>
      <c r="AD4442" t="s">
        <v>998</v>
      </c>
      <c r="AE4442" t="s">
        <v>998</v>
      </c>
      <c r="AF4442" t="s">
        <v>998</v>
      </c>
      <c r="AG4442" s="107">
        <v>300</v>
      </c>
      <c r="AH4442" s="107">
        <v>0</v>
      </c>
      <c r="AI4442" s="107">
        <v>0</v>
      </c>
      <c r="AJ4442" t="s">
        <v>999</v>
      </c>
      <c r="AK4442" s="106">
        <v>44877</v>
      </c>
    </row>
    <row r="4443" spans="1:37" x14ac:dyDescent="0.45">
      <c r="A4443" t="s">
        <v>1079</v>
      </c>
      <c r="B4443" t="s">
        <v>17492</v>
      </c>
      <c r="C4443" t="s">
        <v>990</v>
      </c>
      <c r="D4443" t="s">
        <v>17493</v>
      </c>
      <c r="E4443" t="s">
        <v>992</v>
      </c>
      <c r="F4443" t="s">
        <v>17494</v>
      </c>
      <c r="G4443">
        <v>2898</v>
      </c>
      <c r="H4443" t="s">
        <v>1137</v>
      </c>
      <c r="I4443">
        <v>72000</v>
      </c>
      <c r="K4443" t="s">
        <v>17495</v>
      </c>
      <c r="L4443" s="106">
        <v>28478</v>
      </c>
      <c r="M4443">
        <v>10441348</v>
      </c>
      <c r="N4443" t="s">
        <v>996</v>
      </c>
      <c r="O4443" t="s">
        <v>12</v>
      </c>
      <c r="P4443" t="s">
        <v>997</v>
      </c>
      <c r="R4443" s="109" t="str">
        <f>IF(OR(P4443="SB",Q4443="SB"),"SB",0)</f>
        <v>SB</v>
      </c>
      <c r="T4443" s="110">
        <v>10343</v>
      </c>
      <c r="U4443" t="s">
        <v>19633</v>
      </c>
      <c r="V4443" s="113" t="str">
        <f>IF(AND(I4443&gt;=10000,I4443&lt;=19900),"Praha",(IF(AND(I4443&gt;=25001,I4443&lt;=29501),"Středočeský kraj",(IF(AND(I4443&gt;=30100,I4443&lt;=34972),"Středočeský kraj",(IF(AND(I4443&gt;=35002,I4443&lt;=36271),"Karlovarský kraj",(IF(AND(I4443&gt;=37001,I4443&lt;=39201),"Jihočeský kraj",(IF(AND(I4443&gt;=39701,I4443&lt;=39901),"Jihočeský kraj",(IF(AND(I4443&gt;=39301,I4443&lt;=39601),"Kraj Vysočina",(IF(AND(I4443&gt;=58001,I4443&lt;=59501),"Kraj Vysočina",(IF(AND(I4443&gt;=67401,I4443&lt;=67602),"Kraj Vysočina",(IF(AND(I4443&gt;=40001,I4443&lt;=44101),"Ústecký kraj",(IF(AND(I4443&gt;=46001,I4443&lt;=47201),"Liberecký kraj",(IF(AND(I4443&gt;=51202,I4443&lt;=51401),"Liberecký kraj",(IF(AND(I4443&gt;=53002,I4443&lt;=53976),"Pardubický kraj",(IF(AND(I4443&gt;=56002,I4443&lt;=57201),"Pardubický kraj",(IF(AND(I4443&gt;=60200,I4443&lt;=67201),"Jihomoravský kraj",(IF(AND(I4443&gt;=67801,I4443&lt;=68501),"Jihomoravský kraj",(IF(AND(I4443&gt;=69002,I4443&lt;=69801),"Jihomoravský kraj",(IF(AND(I4443&gt;=68601,I4443&lt;=68801),"Zlínský kraj",(IF(AND(I4443&gt;=75501,I4443&lt;=76901),"Zlínský kraj",(IF(AND(I4443&gt;=70030,I4443&lt;=74901),"Moravskoslezský kraj",(IF(AND(I4443&gt;=75000,I4443&lt;=75368),"Olomoucký kraj",(IF(AND(I4443&gt;=77200,I4443&lt;=79862),"Olomoucký kraj",(IF(AND(I4443&gt;=50011,I4443&lt;=50301),"Královéhradecký kraj",(IF(AND(I4443&gt;=54301,I4443&lt;=54303),"Královéhradecký kraj","0")))))))))))))))))))))))))))))))))))))))))))))))</f>
        <v>Moravskoslezský kraj</v>
      </c>
      <c r="AD4443" t="s">
        <v>998</v>
      </c>
      <c r="AE4443" t="s">
        <v>998</v>
      </c>
      <c r="AF4443" t="s">
        <v>998</v>
      </c>
      <c r="AG4443" s="107">
        <v>0</v>
      </c>
      <c r="AH4443" s="107">
        <v>0</v>
      </c>
      <c r="AI4443" s="107">
        <v>0</v>
      </c>
      <c r="AJ4443" t="s">
        <v>1012</v>
      </c>
    </row>
    <row r="4444" spans="1:37" x14ac:dyDescent="0.45">
      <c r="A4444" t="s">
        <v>1007</v>
      </c>
      <c r="B4444" t="s">
        <v>18955</v>
      </c>
      <c r="C4444" t="s">
        <v>990</v>
      </c>
      <c r="D4444" t="s">
        <v>18956</v>
      </c>
      <c r="E4444" t="s">
        <v>992</v>
      </c>
      <c r="F4444" t="s">
        <v>16905</v>
      </c>
      <c r="G4444">
        <v>18</v>
      </c>
      <c r="H4444" t="s">
        <v>18957</v>
      </c>
      <c r="I4444">
        <v>72000</v>
      </c>
      <c r="K4444" t="s">
        <v>18958</v>
      </c>
      <c r="L4444" s="106">
        <v>35364</v>
      </c>
      <c r="M4444">
        <v>13776835</v>
      </c>
      <c r="N4444" t="s">
        <v>2063</v>
      </c>
      <c r="O4444" t="s">
        <v>1173</v>
      </c>
      <c r="P4444" t="s">
        <v>997</v>
      </c>
      <c r="R4444" s="109" t="str">
        <f>IF(OR(P4444="SB",Q4444="SB"),"SB",0)</f>
        <v>SB</v>
      </c>
      <c r="T4444" s="110">
        <v>17009</v>
      </c>
      <c r="U4444" t="s">
        <v>19633</v>
      </c>
      <c r="V4444" s="113" t="str">
        <f>IF(AND(I4444&gt;=10000,I4444&lt;=19900),"Praha",(IF(AND(I4444&gt;=25001,I4444&lt;=29501),"Středočeský kraj",(IF(AND(I4444&gt;=30100,I4444&lt;=34972),"Středočeský kraj",(IF(AND(I4444&gt;=35002,I4444&lt;=36271),"Karlovarský kraj",(IF(AND(I4444&gt;=37001,I4444&lt;=39201),"Jihočeský kraj",(IF(AND(I4444&gt;=39701,I4444&lt;=39901),"Jihočeský kraj",(IF(AND(I4444&gt;=39301,I4444&lt;=39601),"Kraj Vysočina",(IF(AND(I4444&gt;=58001,I4444&lt;=59501),"Kraj Vysočina",(IF(AND(I4444&gt;=67401,I4444&lt;=67602),"Kraj Vysočina",(IF(AND(I4444&gt;=40001,I4444&lt;=44101),"Ústecký kraj",(IF(AND(I4444&gt;=46001,I4444&lt;=47201),"Liberecký kraj",(IF(AND(I4444&gt;=51202,I4444&lt;=51401),"Liberecký kraj",(IF(AND(I4444&gt;=53002,I4444&lt;=53976),"Pardubický kraj",(IF(AND(I4444&gt;=56002,I4444&lt;=57201),"Pardubický kraj",(IF(AND(I4444&gt;=60200,I4444&lt;=67201),"Jihomoravský kraj",(IF(AND(I4444&gt;=67801,I4444&lt;=68501),"Jihomoravský kraj",(IF(AND(I4444&gt;=69002,I4444&lt;=69801),"Jihomoravský kraj",(IF(AND(I4444&gt;=68601,I4444&lt;=68801),"Zlínský kraj",(IF(AND(I4444&gt;=75501,I4444&lt;=76901),"Zlínský kraj",(IF(AND(I4444&gt;=70030,I4444&lt;=74901),"Moravskoslezský kraj",(IF(AND(I4444&gt;=75000,I4444&lt;=75368),"Olomoucký kraj",(IF(AND(I4444&gt;=77200,I4444&lt;=79862),"Olomoucký kraj",(IF(AND(I4444&gt;=50011,I4444&lt;=50301),"Královéhradecký kraj",(IF(AND(I4444&gt;=54301,I4444&lt;=54303),"Královéhradecký kraj","0")))))))))))))))))))))))))))))))))))))))))))))))</f>
        <v>Moravskoslezský kraj</v>
      </c>
      <c r="AB4444" t="s">
        <v>18959</v>
      </c>
      <c r="AD4444" t="s">
        <v>998</v>
      </c>
      <c r="AE4444" t="s">
        <v>998</v>
      </c>
      <c r="AF4444" t="s">
        <v>998</v>
      </c>
      <c r="AG4444" s="107">
        <v>0</v>
      </c>
      <c r="AH4444" s="107">
        <v>0</v>
      </c>
      <c r="AI4444" s="107">
        <v>0</v>
      </c>
      <c r="AJ4444" t="s">
        <v>1012</v>
      </c>
    </row>
    <row r="4445" spans="1:37" x14ac:dyDescent="0.45">
      <c r="A4445" t="s">
        <v>1129</v>
      </c>
      <c r="B4445" t="s">
        <v>10145</v>
      </c>
      <c r="C4445" t="s">
        <v>990</v>
      </c>
      <c r="D4445" t="s">
        <v>10148</v>
      </c>
      <c r="E4445" t="s">
        <v>992</v>
      </c>
      <c r="F4445" t="s">
        <v>5758</v>
      </c>
      <c r="G4445">
        <v>19</v>
      </c>
      <c r="H4445" t="s">
        <v>1137</v>
      </c>
      <c r="I4445">
        <v>72200</v>
      </c>
      <c r="K4445" t="s">
        <v>10140</v>
      </c>
      <c r="L4445" s="106">
        <v>26312</v>
      </c>
      <c r="M4445">
        <v>15679247</v>
      </c>
      <c r="N4445" t="s">
        <v>2622</v>
      </c>
      <c r="O4445" t="s">
        <v>1101</v>
      </c>
      <c r="P4445" t="s">
        <v>997</v>
      </c>
      <c r="R4445" s="109" t="str">
        <f>IF(OR(P4445="SB",Q4445="SB"),"SB",0)</f>
        <v>SB</v>
      </c>
      <c r="T4445" s="110">
        <v>2022032</v>
      </c>
      <c r="U4445" t="s">
        <v>19633</v>
      </c>
      <c r="V4445" s="113" t="str">
        <f>IF(AND(I4445&gt;=10000,I4445&lt;=19900),"Praha",(IF(AND(I4445&gt;=25001,I4445&lt;=29501),"Středočeský kraj",(IF(AND(I4445&gt;=30100,I4445&lt;=34972),"Středočeský kraj",(IF(AND(I4445&gt;=35002,I4445&lt;=36271),"Karlovarský kraj",(IF(AND(I4445&gt;=37001,I4445&lt;=39201),"Jihočeský kraj",(IF(AND(I4445&gt;=39701,I4445&lt;=39901),"Jihočeský kraj",(IF(AND(I4445&gt;=39301,I4445&lt;=39601),"Kraj Vysočina",(IF(AND(I4445&gt;=58001,I4445&lt;=59501),"Kraj Vysočina",(IF(AND(I4445&gt;=67401,I4445&lt;=67602),"Kraj Vysočina",(IF(AND(I4445&gt;=40001,I4445&lt;=44101),"Ústecký kraj",(IF(AND(I4445&gt;=46001,I4445&lt;=47201),"Liberecký kraj",(IF(AND(I4445&gt;=51202,I4445&lt;=51401),"Liberecký kraj",(IF(AND(I4445&gt;=53002,I4445&lt;=53976),"Pardubický kraj",(IF(AND(I4445&gt;=56002,I4445&lt;=57201),"Pardubický kraj",(IF(AND(I4445&gt;=60200,I4445&lt;=67201),"Jihomoravský kraj",(IF(AND(I4445&gt;=67801,I4445&lt;=68501),"Jihomoravský kraj",(IF(AND(I4445&gt;=69002,I4445&lt;=69801),"Jihomoravský kraj",(IF(AND(I4445&gt;=68601,I4445&lt;=68801),"Zlínský kraj",(IF(AND(I4445&gt;=75501,I4445&lt;=76901),"Zlínský kraj",(IF(AND(I4445&gt;=70030,I4445&lt;=74901),"Moravskoslezský kraj",(IF(AND(I4445&gt;=75000,I4445&lt;=75368),"Olomoucký kraj",(IF(AND(I4445&gt;=77200,I4445&lt;=79862),"Olomoucký kraj",(IF(AND(I4445&gt;=50011,I4445&lt;=50301),"Královéhradecký kraj",(IF(AND(I4445&gt;=54301,I4445&lt;=54303),"Královéhradecký kraj","0")))))))))))))))))))))))))))))))))))))))))))))))</f>
        <v>Moravskoslezský kraj</v>
      </c>
      <c r="AB4445" t="s">
        <v>10149</v>
      </c>
      <c r="AD4445" t="s">
        <v>998</v>
      </c>
      <c r="AE4445" t="s">
        <v>998</v>
      </c>
      <c r="AF4445" t="s">
        <v>998</v>
      </c>
      <c r="AG4445" s="107">
        <v>300</v>
      </c>
      <c r="AH4445" s="107">
        <v>0</v>
      </c>
      <c r="AI4445" s="107">
        <v>0</v>
      </c>
      <c r="AJ4445" t="s">
        <v>999</v>
      </c>
      <c r="AK4445" s="106">
        <v>44916</v>
      </c>
    </row>
    <row r="4446" spans="1:37" x14ac:dyDescent="0.45">
      <c r="A4446" t="s">
        <v>1349</v>
      </c>
      <c r="B4446" t="s">
        <v>16762</v>
      </c>
      <c r="C4446" t="s">
        <v>1002</v>
      </c>
      <c r="D4446" t="s">
        <v>16763</v>
      </c>
      <c r="E4446" t="s">
        <v>992</v>
      </c>
      <c r="F4446" t="s">
        <v>16764</v>
      </c>
      <c r="G4446">
        <v>1562</v>
      </c>
      <c r="H4446" t="s">
        <v>1137</v>
      </c>
      <c r="I4446">
        <v>72200</v>
      </c>
      <c r="K4446" t="s">
        <v>16765</v>
      </c>
      <c r="L4446" s="106">
        <v>27733</v>
      </c>
      <c r="M4446">
        <v>13060247</v>
      </c>
      <c r="N4446" t="s">
        <v>996</v>
      </c>
      <c r="O4446" t="s">
        <v>12</v>
      </c>
      <c r="P4446" t="s">
        <v>997</v>
      </c>
      <c r="R4446" s="109" t="str">
        <f>IF(OR(P4446="SB",Q4446="SB"),"SB",0)</f>
        <v>SB</v>
      </c>
      <c r="T4446" s="110" t="s">
        <v>998</v>
      </c>
      <c r="V4446" s="113" t="str">
        <f>IF(AND(I4446&gt;=10000,I4446&lt;=19900),"Praha",(IF(AND(I4446&gt;=25001,I4446&lt;=29501),"Středočeský kraj",(IF(AND(I4446&gt;=30100,I4446&lt;=34972),"Středočeský kraj",(IF(AND(I4446&gt;=35002,I4446&lt;=36271),"Karlovarský kraj",(IF(AND(I4446&gt;=37001,I4446&lt;=39201),"Jihočeský kraj",(IF(AND(I4446&gt;=39701,I4446&lt;=39901),"Jihočeský kraj",(IF(AND(I4446&gt;=39301,I4446&lt;=39601),"Kraj Vysočina",(IF(AND(I4446&gt;=58001,I4446&lt;=59501),"Kraj Vysočina",(IF(AND(I4446&gt;=67401,I4446&lt;=67602),"Kraj Vysočina",(IF(AND(I4446&gt;=40001,I4446&lt;=44101),"Ústecký kraj",(IF(AND(I4446&gt;=46001,I4446&lt;=47201),"Liberecký kraj",(IF(AND(I4446&gt;=51202,I4446&lt;=51401),"Liberecký kraj",(IF(AND(I4446&gt;=53002,I4446&lt;=53976),"Pardubický kraj",(IF(AND(I4446&gt;=56002,I4446&lt;=57201),"Pardubický kraj",(IF(AND(I4446&gt;=60200,I4446&lt;=67201),"Jihomoravský kraj",(IF(AND(I4446&gt;=67801,I4446&lt;=68501),"Jihomoravský kraj",(IF(AND(I4446&gt;=69002,I4446&lt;=69801),"Jihomoravský kraj",(IF(AND(I4446&gt;=68601,I4446&lt;=68801),"Zlínský kraj",(IF(AND(I4446&gt;=75501,I4446&lt;=76901),"Zlínský kraj",(IF(AND(I4446&gt;=70030,I4446&lt;=74901),"Moravskoslezský kraj",(IF(AND(I4446&gt;=75000,I4446&lt;=75368),"Olomoucký kraj",(IF(AND(I4446&gt;=77200,I4446&lt;=79862),"Olomoucký kraj",(IF(AND(I4446&gt;=50011,I4446&lt;=50301),"Královéhradecký kraj",(IF(AND(I4446&gt;=54301,I4446&lt;=54303),"Královéhradecký kraj","0")))))))))))))))))))))))))))))))))))))))))))))))</f>
        <v>Moravskoslezský kraj</v>
      </c>
      <c r="AB4446" t="s">
        <v>998</v>
      </c>
      <c r="AD4446" t="s">
        <v>998</v>
      </c>
      <c r="AE4446" t="s">
        <v>998</v>
      </c>
      <c r="AF4446" t="s">
        <v>998</v>
      </c>
      <c r="AG4446" s="107">
        <v>0</v>
      </c>
      <c r="AH4446" s="107">
        <v>0</v>
      </c>
      <c r="AI4446" s="107">
        <v>0</v>
      </c>
      <c r="AJ4446" t="s">
        <v>1012</v>
      </c>
    </row>
    <row r="4447" spans="1:37" x14ac:dyDescent="0.45">
      <c r="A4447" t="s">
        <v>1130</v>
      </c>
      <c r="B4447" t="s">
        <v>6766</v>
      </c>
      <c r="C4447" t="s">
        <v>990</v>
      </c>
      <c r="D4447" t="s">
        <v>6768</v>
      </c>
      <c r="E4447" t="s">
        <v>992</v>
      </c>
      <c r="F4447" t="s">
        <v>6769</v>
      </c>
      <c r="G4447">
        <v>947</v>
      </c>
      <c r="H4447" t="s">
        <v>1137</v>
      </c>
      <c r="I4447">
        <v>72400</v>
      </c>
      <c r="K4447" t="s">
        <v>6770</v>
      </c>
      <c r="L4447" s="106">
        <v>39772</v>
      </c>
      <c r="M4447">
        <v>14666710</v>
      </c>
      <c r="N4447" t="s">
        <v>996</v>
      </c>
      <c r="O4447" t="s">
        <v>12</v>
      </c>
      <c r="P4447" t="s">
        <v>997</v>
      </c>
      <c r="R4447" s="109" t="str">
        <f>IF(OR(P4447="SB",Q4447="SB"),"SB",0)</f>
        <v>SB</v>
      </c>
      <c r="T4447" s="110" t="s">
        <v>998</v>
      </c>
      <c r="V4447" s="113" t="str">
        <f>IF(AND(I4447&gt;=10000,I4447&lt;=19900),"Praha",(IF(AND(I4447&gt;=25001,I4447&lt;=29501),"Středočeský kraj",(IF(AND(I4447&gt;=30100,I4447&lt;=34972),"Středočeský kraj",(IF(AND(I4447&gt;=35002,I4447&lt;=36271),"Karlovarský kraj",(IF(AND(I4447&gt;=37001,I4447&lt;=39201),"Jihočeský kraj",(IF(AND(I4447&gt;=39701,I4447&lt;=39901),"Jihočeský kraj",(IF(AND(I4447&gt;=39301,I4447&lt;=39601),"Kraj Vysočina",(IF(AND(I4447&gt;=58001,I4447&lt;=59501),"Kraj Vysočina",(IF(AND(I4447&gt;=67401,I4447&lt;=67602),"Kraj Vysočina",(IF(AND(I4447&gt;=40001,I4447&lt;=44101),"Ústecký kraj",(IF(AND(I4447&gt;=46001,I4447&lt;=47201),"Liberecký kraj",(IF(AND(I4447&gt;=51202,I4447&lt;=51401),"Liberecký kraj",(IF(AND(I4447&gt;=53002,I4447&lt;=53976),"Pardubický kraj",(IF(AND(I4447&gt;=56002,I4447&lt;=57201),"Pardubický kraj",(IF(AND(I4447&gt;=60200,I4447&lt;=67201),"Jihomoravský kraj",(IF(AND(I4447&gt;=67801,I4447&lt;=68501),"Jihomoravský kraj",(IF(AND(I4447&gt;=69002,I4447&lt;=69801),"Jihomoravský kraj",(IF(AND(I4447&gt;=68601,I4447&lt;=68801),"Zlínský kraj",(IF(AND(I4447&gt;=75501,I4447&lt;=76901),"Zlínský kraj",(IF(AND(I4447&gt;=70030,I4447&lt;=74901),"Moravskoslezský kraj",(IF(AND(I4447&gt;=75000,I4447&lt;=75368),"Olomoucký kraj",(IF(AND(I4447&gt;=77200,I4447&lt;=79862),"Olomoucký kraj",(IF(AND(I4447&gt;=50011,I4447&lt;=50301),"Královéhradecký kraj",(IF(AND(I4447&gt;=54301,I4447&lt;=54303),"Královéhradecký kraj","0")))))))))))))))))))))))))))))))))))))))))))))))</f>
        <v>Moravskoslezský kraj</v>
      </c>
      <c r="AB4447" t="s">
        <v>998</v>
      </c>
      <c r="AD4447" t="s">
        <v>998</v>
      </c>
      <c r="AE4447" t="s">
        <v>998</v>
      </c>
      <c r="AF4447" t="s">
        <v>998</v>
      </c>
      <c r="AG4447" s="107">
        <v>300</v>
      </c>
      <c r="AH4447" s="107">
        <v>0</v>
      </c>
      <c r="AI4447" s="107">
        <v>0</v>
      </c>
      <c r="AJ4447" t="s">
        <v>999</v>
      </c>
      <c r="AK4447" s="106">
        <v>44924</v>
      </c>
    </row>
    <row r="4448" spans="1:37" x14ac:dyDescent="0.45">
      <c r="A4448" t="s">
        <v>1212</v>
      </c>
      <c r="B4448" t="s">
        <v>8574</v>
      </c>
      <c r="C4448" t="s">
        <v>1002</v>
      </c>
      <c r="D4448" t="s">
        <v>8575</v>
      </c>
      <c r="E4448" t="s">
        <v>992</v>
      </c>
      <c r="F4448" t="s">
        <v>8576</v>
      </c>
      <c r="G4448">
        <v>6</v>
      </c>
      <c r="H4448" t="s">
        <v>2818</v>
      </c>
      <c r="I4448">
        <v>72400</v>
      </c>
      <c r="K4448" t="s">
        <v>8577</v>
      </c>
      <c r="L4448" s="106">
        <v>37698</v>
      </c>
      <c r="M4448">
        <v>14674891</v>
      </c>
      <c r="N4448" t="s">
        <v>1144</v>
      </c>
      <c r="O4448" t="s">
        <v>12</v>
      </c>
      <c r="P4448" t="s">
        <v>997</v>
      </c>
      <c r="R4448" s="109" t="str">
        <f>IF(OR(P4448="SB",Q4448="SB"),"SB",0)</f>
        <v>SB</v>
      </c>
      <c r="V4448" s="113" t="str">
        <f>IF(AND(I4448&gt;=10000,I4448&lt;=19900),"Praha",(IF(AND(I4448&gt;=25001,I4448&lt;=29501),"Středočeský kraj",(IF(AND(I4448&gt;=30100,I4448&lt;=34972),"Středočeský kraj",(IF(AND(I4448&gt;=35002,I4448&lt;=36271),"Karlovarský kraj",(IF(AND(I4448&gt;=37001,I4448&lt;=39201),"Jihočeský kraj",(IF(AND(I4448&gt;=39701,I4448&lt;=39901),"Jihočeský kraj",(IF(AND(I4448&gt;=39301,I4448&lt;=39601),"Kraj Vysočina",(IF(AND(I4448&gt;=58001,I4448&lt;=59501),"Kraj Vysočina",(IF(AND(I4448&gt;=67401,I4448&lt;=67602),"Kraj Vysočina",(IF(AND(I4448&gt;=40001,I4448&lt;=44101),"Ústecký kraj",(IF(AND(I4448&gt;=46001,I4448&lt;=47201),"Liberecký kraj",(IF(AND(I4448&gt;=51202,I4448&lt;=51401),"Liberecký kraj",(IF(AND(I4448&gt;=53002,I4448&lt;=53976),"Pardubický kraj",(IF(AND(I4448&gt;=56002,I4448&lt;=57201),"Pardubický kraj",(IF(AND(I4448&gt;=60200,I4448&lt;=67201),"Jihomoravský kraj",(IF(AND(I4448&gt;=67801,I4448&lt;=68501),"Jihomoravský kraj",(IF(AND(I4448&gt;=69002,I4448&lt;=69801),"Jihomoravský kraj",(IF(AND(I4448&gt;=68601,I4448&lt;=68801),"Zlínský kraj",(IF(AND(I4448&gt;=75501,I4448&lt;=76901),"Zlínský kraj",(IF(AND(I4448&gt;=70030,I4448&lt;=74901),"Moravskoslezský kraj",(IF(AND(I4448&gt;=75000,I4448&lt;=75368),"Olomoucký kraj",(IF(AND(I4448&gt;=77200,I4448&lt;=79862),"Olomoucký kraj",(IF(AND(I4448&gt;=50011,I4448&lt;=50301),"Královéhradecký kraj",(IF(AND(I4448&gt;=54301,I4448&lt;=54303),"Královéhradecký kraj","0")))))))))))))))))))))))))))))))))))))))))))))))</f>
        <v>Moravskoslezský kraj</v>
      </c>
      <c r="AD4448" t="s">
        <v>998</v>
      </c>
      <c r="AE4448" t="s">
        <v>998</v>
      </c>
      <c r="AF4448" t="s">
        <v>998</v>
      </c>
      <c r="AG4448" s="107">
        <v>300</v>
      </c>
      <c r="AH4448" s="107">
        <v>0</v>
      </c>
      <c r="AI4448" s="107">
        <v>0</v>
      </c>
      <c r="AJ4448" t="s">
        <v>999</v>
      </c>
      <c r="AK4448" s="106">
        <v>44923</v>
      </c>
    </row>
    <row r="4449" spans="1:37" x14ac:dyDescent="0.45">
      <c r="A4449" t="s">
        <v>3398</v>
      </c>
      <c r="B4449" t="s">
        <v>11516</v>
      </c>
      <c r="C4449" t="s">
        <v>1002</v>
      </c>
      <c r="D4449" t="s">
        <v>11517</v>
      </c>
      <c r="E4449" t="s">
        <v>992</v>
      </c>
      <c r="F4449" t="s">
        <v>11518</v>
      </c>
      <c r="G4449">
        <v>5</v>
      </c>
      <c r="H4449" t="s">
        <v>3701</v>
      </c>
      <c r="I4449">
        <v>72525</v>
      </c>
      <c r="J4449">
        <v>737023226</v>
      </c>
      <c r="K4449" t="s">
        <v>11519</v>
      </c>
      <c r="L4449" s="106">
        <v>39594</v>
      </c>
      <c r="M4449">
        <v>14694695</v>
      </c>
      <c r="N4449" t="s">
        <v>996</v>
      </c>
      <c r="O4449" t="s">
        <v>12</v>
      </c>
      <c r="P4449" t="s">
        <v>997</v>
      </c>
      <c r="R4449" s="109" t="str">
        <f>IF(OR(P4449="SB",Q4449="SB"),"SB",0)</f>
        <v>SB</v>
      </c>
      <c r="T4449" s="110" t="s">
        <v>998</v>
      </c>
      <c r="V4449" s="113" t="str">
        <f>IF(AND(I4449&gt;=10000,I4449&lt;=19900),"Praha",(IF(AND(I4449&gt;=25001,I4449&lt;=29501),"Středočeský kraj",(IF(AND(I4449&gt;=30100,I4449&lt;=34972),"Středočeský kraj",(IF(AND(I4449&gt;=35002,I4449&lt;=36271),"Karlovarský kraj",(IF(AND(I4449&gt;=37001,I4449&lt;=39201),"Jihočeský kraj",(IF(AND(I4449&gt;=39701,I4449&lt;=39901),"Jihočeský kraj",(IF(AND(I4449&gt;=39301,I4449&lt;=39601),"Kraj Vysočina",(IF(AND(I4449&gt;=58001,I4449&lt;=59501),"Kraj Vysočina",(IF(AND(I4449&gt;=67401,I4449&lt;=67602),"Kraj Vysočina",(IF(AND(I4449&gt;=40001,I4449&lt;=44101),"Ústecký kraj",(IF(AND(I4449&gt;=46001,I4449&lt;=47201),"Liberecký kraj",(IF(AND(I4449&gt;=51202,I4449&lt;=51401),"Liberecký kraj",(IF(AND(I4449&gt;=53002,I4449&lt;=53976),"Pardubický kraj",(IF(AND(I4449&gt;=56002,I4449&lt;=57201),"Pardubický kraj",(IF(AND(I4449&gt;=60200,I4449&lt;=67201),"Jihomoravský kraj",(IF(AND(I4449&gt;=67801,I4449&lt;=68501),"Jihomoravský kraj",(IF(AND(I4449&gt;=69002,I4449&lt;=69801),"Jihomoravský kraj",(IF(AND(I4449&gt;=68601,I4449&lt;=68801),"Zlínský kraj",(IF(AND(I4449&gt;=75501,I4449&lt;=76901),"Zlínský kraj",(IF(AND(I4449&gt;=70030,I4449&lt;=74901),"Moravskoslezský kraj",(IF(AND(I4449&gt;=75000,I4449&lt;=75368),"Olomoucký kraj",(IF(AND(I4449&gt;=77200,I4449&lt;=79862),"Olomoucký kraj",(IF(AND(I4449&gt;=50011,I4449&lt;=50301),"Královéhradecký kraj",(IF(AND(I4449&gt;=54301,I4449&lt;=54303),"Královéhradecký kraj","0")))))))))))))))))))))))))))))))))))))))))))))))</f>
        <v>Moravskoslezský kraj</v>
      </c>
      <c r="AB4449" t="s">
        <v>998</v>
      </c>
      <c r="AD4449" t="s">
        <v>998</v>
      </c>
      <c r="AE4449" t="s">
        <v>998</v>
      </c>
      <c r="AF4449" t="s">
        <v>998</v>
      </c>
      <c r="AG4449" s="107">
        <v>300</v>
      </c>
      <c r="AH4449" s="107">
        <v>0</v>
      </c>
      <c r="AI4449" s="107">
        <v>0</v>
      </c>
      <c r="AJ4449" t="s">
        <v>999</v>
      </c>
      <c r="AK4449" s="106">
        <v>44923</v>
      </c>
    </row>
    <row r="4450" spans="1:37" x14ac:dyDescent="0.45">
      <c r="A4450" t="s">
        <v>1037</v>
      </c>
      <c r="B4450" t="s">
        <v>15092</v>
      </c>
      <c r="C4450" t="s">
        <v>990</v>
      </c>
      <c r="D4450" t="s">
        <v>15093</v>
      </c>
      <c r="E4450" t="s">
        <v>992</v>
      </c>
      <c r="F4450" t="s">
        <v>1525</v>
      </c>
      <c r="G4450">
        <v>187</v>
      </c>
      <c r="H4450" t="s">
        <v>15094</v>
      </c>
      <c r="I4450">
        <v>72525</v>
      </c>
      <c r="J4450">
        <v>736273295</v>
      </c>
      <c r="K4450" t="s">
        <v>15095</v>
      </c>
      <c r="L4450" s="106">
        <v>39561</v>
      </c>
      <c r="M4450">
        <v>14694800</v>
      </c>
      <c r="N4450" t="s">
        <v>996</v>
      </c>
      <c r="O4450" t="s">
        <v>12</v>
      </c>
      <c r="P4450" t="s">
        <v>997</v>
      </c>
      <c r="R4450" s="109" t="str">
        <f>IF(OR(P4450="SB",Q4450="SB"),"SB",0)</f>
        <v>SB</v>
      </c>
      <c r="T4450" s="110" t="s">
        <v>998</v>
      </c>
      <c r="V4450" s="113" t="str">
        <f>IF(AND(I4450&gt;=10000,I4450&lt;=19900),"Praha",(IF(AND(I4450&gt;=25001,I4450&lt;=29501),"Středočeský kraj",(IF(AND(I4450&gt;=30100,I4450&lt;=34972),"Středočeský kraj",(IF(AND(I4450&gt;=35002,I4450&lt;=36271),"Karlovarský kraj",(IF(AND(I4450&gt;=37001,I4450&lt;=39201),"Jihočeský kraj",(IF(AND(I4450&gt;=39701,I4450&lt;=39901),"Jihočeský kraj",(IF(AND(I4450&gt;=39301,I4450&lt;=39601),"Kraj Vysočina",(IF(AND(I4450&gt;=58001,I4450&lt;=59501),"Kraj Vysočina",(IF(AND(I4450&gt;=67401,I4450&lt;=67602),"Kraj Vysočina",(IF(AND(I4450&gt;=40001,I4450&lt;=44101),"Ústecký kraj",(IF(AND(I4450&gt;=46001,I4450&lt;=47201),"Liberecký kraj",(IF(AND(I4450&gt;=51202,I4450&lt;=51401),"Liberecký kraj",(IF(AND(I4450&gt;=53002,I4450&lt;=53976),"Pardubický kraj",(IF(AND(I4450&gt;=56002,I4450&lt;=57201),"Pardubický kraj",(IF(AND(I4450&gt;=60200,I4450&lt;=67201),"Jihomoravský kraj",(IF(AND(I4450&gt;=67801,I4450&lt;=68501),"Jihomoravský kraj",(IF(AND(I4450&gt;=69002,I4450&lt;=69801),"Jihomoravský kraj",(IF(AND(I4450&gt;=68601,I4450&lt;=68801),"Zlínský kraj",(IF(AND(I4450&gt;=75501,I4450&lt;=76901),"Zlínský kraj",(IF(AND(I4450&gt;=70030,I4450&lt;=74901),"Moravskoslezský kraj",(IF(AND(I4450&gt;=75000,I4450&lt;=75368),"Olomoucký kraj",(IF(AND(I4450&gt;=77200,I4450&lt;=79862),"Olomoucký kraj",(IF(AND(I4450&gt;=50011,I4450&lt;=50301),"Královéhradecký kraj",(IF(AND(I4450&gt;=54301,I4450&lt;=54303),"Královéhradecký kraj","0")))))))))))))))))))))))))))))))))))))))))))))))</f>
        <v>Moravskoslezský kraj</v>
      </c>
      <c r="AB4450" t="s">
        <v>998</v>
      </c>
      <c r="AD4450" t="s">
        <v>998</v>
      </c>
      <c r="AE4450" t="s">
        <v>998</v>
      </c>
      <c r="AF4450" t="s">
        <v>998</v>
      </c>
      <c r="AG4450" s="107">
        <v>300</v>
      </c>
      <c r="AH4450" s="107">
        <v>0</v>
      </c>
      <c r="AI4450" s="107">
        <v>0</v>
      </c>
      <c r="AJ4450" t="s">
        <v>999</v>
      </c>
      <c r="AK4450" s="106">
        <v>44923</v>
      </c>
    </row>
    <row r="4451" spans="1:37" x14ac:dyDescent="0.45">
      <c r="A4451" t="s">
        <v>1326</v>
      </c>
      <c r="B4451" t="s">
        <v>18075</v>
      </c>
      <c r="C4451" t="s">
        <v>990</v>
      </c>
      <c r="D4451" t="s">
        <v>18076</v>
      </c>
      <c r="E4451" t="s">
        <v>992</v>
      </c>
      <c r="F4451" t="s">
        <v>18077</v>
      </c>
      <c r="G4451">
        <v>3</v>
      </c>
      <c r="H4451" t="s">
        <v>1137</v>
      </c>
      <c r="I4451">
        <v>72525</v>
      </c>
      <c r="J4451">
        <v>732146962</v>
      </c>
      <c r="K4451" t="s">
        <v>18078</v>
      </c>
      <c r="L4451" s="106">
        <v>39249</v>
      </c>
      <c r="M4451">
        <v>14677117</v>
      </c>
      <c r="N4451" t="s">
        <v>1144</v>
      </c>
      <c r="O4451" t="s">
        <v>12</v>
      </c>
      <c r="P4451" t="s">
        <v>997</v>
      </c>
      <c r="R4451" s="109" t="str">
        <f>IF(OR(P4451="SB",Q4451="SB"),"SB",0)</f>
        <v>SB</v>
      </c>
      <c r="T4451" s="110" t="s">
        <v>998</v>
      </c>
      <c r="V4451" s="113" t="str">
        <f>IF(AND(I4451&gt;=10000,I4451&lt;=19900),"Praha",(IF(AND(I4451&gt;=25001,I4451&lt;=29501),"Středočeský kraj",(IF(AND(I4451&gt;=30100,I4451&lt;=34972),"Středočeský kraj",(IF(AND(I4451&gt;=35002,I4451&lt;=36271),"Karlovarský kraj",(IF(AND(I4451&gt;=37001,I4451&lt;=39201),"Jihočeský kraj",(IF(AND(I4451&gt;=39701,I4451&lt;=39901),"Jihočeský kraj",(IF(AND(I4451&gt;=39301,I4451&lt;=39601),"Kraj Vysočina",(IF(AND(I4451&gt;=58001,I4451&lt;=59501),"Kraj Vysočina",(IF(AND(I4451&gt;=67401,I4451&lt;=67602),"Kraj Vysočina",(IF(AND(I4451&gt;=40001,I4451&lt;=44101),"Ústecký kraj",(IF(AND(I4451&gt;=46001,I4451&lt;=47201),"Liberecký kraj",(IF(AND(I4451&gt;=51202,I4451&lt;=51401),"Liberecký kraj",(IF(AND(I4451&gt;=53002,I4451&lt;=53976),"Pardubický kraj",(IF(AND(I4451&gt;=56002,I4451&lt;=57201),"Pardubický kraj",(IF(AND(I4451&gt;=60200,I4451&lt;=67201),"Jihomoravský kraj",(IF(AND(I4451&gt;=67801,I4451&lt;=68501),"Jihomoravský kraj",(IF(AND(I4451&gt;=69002,I4451&lt;=69801),"Jihomoravský kraj",(IF(AND(I4451&gt;=68601,I4451&lt;=68801),"Zlínský kraj",(IF(AND(I4451&gt;=75501,I4451&lt;=76901),"Zlínský kraj",(IF(AND(I4451&gt;=70030,I4451&lt;=74901),"Moravskoslezský kraj",(IF(AND(I4451&gt;=75000,I4451&lt;=75368),"Olomoucký kraj",(IF(AND(I4451&gt;=77200,I4451&lt;=79862),"Olomoucký kraj",(IF(AND(I4451&gt;=50011,I4451&lt;=50301),"Královéhradecký kraj",(IF(AND(I4451&gt;=54301,I4451&lt;=54303),"Královéhradecký kraj","0")))))))))))))))))))))))))))))))))))))))))))))))</f>
        <v>Moravskoslezský kraj</v>
      </c>
      <c r="AB4451" t="s">
        <v>998</v>
      </c>
      <c r="AD4451" t="s">
        <v>998</v>
      </c>
      <c r="AE4451" t="s">
        <v>998</v>
      </c>
      <c r="AF4451" t="s">
        <v>998</v>
      </c>
      <c r="AG4451" s="107">
        <v>300</v>
      </c>
      <c r="AH4451" s="107">
        <v>0</v>
      </c>
      <c r="AI4451" s="107">
        <v>0</v>
      </c>
      <c r="AJ4451" t="s">
        <v>999</v>
      </c>
      <c r="AK4451" s="106">
        <v>44877</v>
      </c>
    </row>
    <row r="4452" spans="1:37" x14ac:dyDescent="0.45">
      <c r="A4452" t="s">
        <v>2296</v>
      </c>
      <c r="B4452" t="s">
        <v>19082</v>
      </c>
      <c r="C4452" t="s">
        <v>990</v>
      </c>
      <c r="D4452" t="s">
        <v>19083</v>
      </c>
      <c r="E4452" t="s">
        <v>992</v>
      </c>
      <c r="F4452" t="s">
        <v>19084</v>
      </c>
      <c r="G4452">
        <v>651</v>
      </c>
      <c r="H4452" t="s">
        <v>6916</v>
      </c>
      <c r="I4452">
        <v>72525</v>
      </c>
      <c r="J4452">
        <v>604384291</v>
      </c>
      <c r="K4452" t="s">
        <v>19085</v>
      </c>
      <c r="L4452" s="106">
        <v>32264</v>
      </c>
      <c r="M4452">
        <v>14721775</v>
      </c>
      <c r="N4452" t="s">
        <v>996</v>
      </c>
      <c r="O4452" t="s">
        <v>12</v>
      </c>
      <c r="P4452" t="s">
        <v>997</v>
      </c>
      <c r="R4452" s="109" t="str">
        <f>IF(OR(P4452="SB",Q4452="SB"),"SB",0)</f>
        <v>SB</v>
      </c>
      <c r="T4452" s="110" t="s">
        <v>998</v>
      </c>
      <c r="V4452" s="113" t="str">
        <f>IF(AND(I4452&gt;=10000,I4452&lt;=19900),"Praha",(IF(AND(I4452&gt;=25001,I4452&lt;=29501),"Středočeský kraj",(IF(AND(I4452&gt;=30100,I4452&lt;=34972),"Středočeský kraj",(IF(AND(I4452&gt;=35002,I4452&lt;=36271),"Karlovarský kraj",(IF(AND(I4452&gt;=37001,I4452&lt;=39201),"Jihočeský kraj",(IF(AND(I4452&gt;=39701,I4452&lt;=39901),"Jihočeský kraj",(IF(AND(I4452&gt;=39301,I4452&lt;=39601),"Kraj Vysočina",(IF(AND(I4452&gt;=58001,I4452&lt;=59501),"Kraj Vysočina",(IF(AND(I4452&gt;=67401,I4452&lt;=67602),"Kraj Vysočina",(IF(AND(I4452&gt;=40001,I4452&lt;=44101),"Ústecký kraj",(IF(AND(I4452&gt;=46001,I4452&lt;=47201),"Liberecký kraj",(IF(AND(I4452&gt;=51202,I4452&lt;=51401),"Liberecký kraj",(IF(AND(I4452&gt;=53002,I4452&lt;=53976),"Pardubický kraj",(IF(AND(I4452&gt;=56002,I4452&lt;=57201),"Pardubický kraj",(IF(AND(I4452&gt;=60200,I4452&lt;=67201),"Jihomoravský kraj",(IF(AND(I4452&gt;=67801,I4452&lt;=68501),"Jihomoravský kraj",(IF(AND(I4452&gt;=69002,I4452&lt;=69801),"Jihomoravský kraj",(IF(AND(I4452&gt;=68601,I4452&lt;=68801),"Zlínský kraj",(IF(AND(I4452&gt;=75501,I4452&lt;=76901),"Zlínský kraj",(IF(AND(I4452&gt;=70030,I4452&lt;=74901),"Moravskoslezský kraj",(IF(AND(I4452&gt;=75000,I4452&lt;=75368),"Olomoucký kraj",(IF(AND(I4452&gt;=77200,I4452&lt;=79862),"Olomoucký kraj",(IF(AND(I4452&gt;=50011,I4452&lt;=50301),"Královéhradecký kraj",(IF(AND(I4452&gt;=54301,I4452&lt;=54303),"Královéhradecký kraj","0")))))))))))))))))))))))))))))))))))))))))))))))</f>
        <v>Moravskoslezský kraj</v>
      </c>
      <c r="AB4452" t="s">
        <v>998</v>
      </c>
      <c r="AD4452" t="s">
        <v>998</v>
      </c>
      <c r="AE4452" t="s">
        <v>998</v>
      </c>
      <c r="AF4452" t="s">
        <v>998</v>
      </c>
      <c r="AG4452" s="107">
        <v>0</v>
      </c>
      <c r="AH4452" s="107">
        <v>0</v>
      </c>
      <c r="AI4452" s="107">
        <v>0</v>
      </c>
      <c r="AJ4452" t="s">
        <v>1012</v>
      </c>
    </row>
    <row r="4453" spans="1:37" x14ac:dyDescent="0.45">
      <c r="A4453" t="s">
        <v>1408</v>
      </c>
      <c r="B4453" t="s">
        <v>9407</v>
      </c>
      <c r="C4453" t="s">
        <v>1002</v>
      </c>
      <c r="D4453" t="s">
        <v>9408</v>
      </c>
      <c r="E4453" t="s">
        <v>992</v>
      </c>
      <c r="F4453" t="s">
        <v>9409</v>
      </c>
      <c r="G4453">
        <v>455</v>
      </c>
      <c r="H4453" t="s">
        <v>3701</v>
      </c>
      <c r="I4453">
        <v>72525</v>
      </c>
      <c r="K4453" t="s">
        <v>9410</v>
      </c>
      <c r="L4453" s="106">
        <v>39540</v>
      </c>
      <c r="M4453">
        <v>14694796</v>
      </c>
      <c r="N4453" t="s">
        <v>996</v>
      </c>
      <c r="O4453" t="s">
        <v>12</v>
      </c>
      <c r="P4453" t="s">
        <v>997</v>
      </c>
      <c r="R4453" s="109" t="str">
        <f>IF(OR(P4453="SB",Q4453="SB"),"SB",0)</f>
        <v>SB</v>
      </c>
      <c r="V4453" s="113" t="str">
        <f>IF(AND(I4453&gt;=10000,I4453&lt;=19900),"Praha",(IF(AND(I4453&gt;=25001,I4453&lt;=29501),"Středočeský kraj",(IF(AND(I4453&gt;=30100,I4453&lt;=34972),"Středočeský kraj",(IF(AND(I4453&gt;=35002,I4453&lt;=36271),"Karlovarský kraj",(IF(AND(I4453&gt;=37001,I4453&lt;=39201),"Jihočeský kraj",(IF(AND(I4453&gt;=39701,I4453&lt;=39901),"Jihočeský kraj",(IF(AND(I4453&gt;=39301,I4453&lt;=39601),"Kraj Vysočina",(IF(AND(I4453&gt;=58001,I4453&lt;=59501),"Kraj Vysočina",(IF(AND(I4453&gt;=67401,I4453&lt;=67602),"Kraj Vysočina",(IF(AND(I4453&gt;=40001,I4453&lt;=44101),"Ústecký kraj",(IF(AND(I4453&gt;=46001,I4453&lt;=47201),"Liberecký kraj",(IF(AND(I4453&gt;=51202,I4453&lt;=51401),"Liberecký kraj",(IF(AND(I4453&gt;=53002,I4453&lt;=53976),"Pardubický kraj",(IF(AND(I4453&gt;=56002,I4453&lt;=57201),"Pardubický kraj",(IF(AND(I4453&gt;=60200,I4453&lt;=67201),"Jihomoravský kraj",(IF(AND(I4453&gt;=67801,I4453&lt;=68501),"Jihomoravský kraj",(IF(AND(I4453&gt;=69002,I4453&lt;=69801),"Jihomoravský kraj",(IF(AND(I4453&gt;=68601,I4453&lt;=68801),"Zlínský kraj",(IF(AND(I4453&gt;=75501,I4453&lt;=76901),"Zlínský kraj",(IF(AND(I4453&gt;=70030,I4453&lt;=74901),"Moravskoslezský kraj",(IF(AND(I4453&gt;=75000,I4453&lt;=75368),"Olomoucký kraj",(IF(AND(I4453&gt;=77200,I4453&lt;=79862),"Olomoucký kraj",(IF(AND(I4453&gt;=50011,I4453&lt;=50301),"Královéhradecký kraj",(IF(AND(I4453&gt;=54301,I4453&lt;=54303),"Královéhradecký kraj","0")))))))))))))))))))))))))))))))))))))))))))))))</f>
        <v>Moravskoslezský kraj</v>
      </c>
      <c r="AD4453" t="s">
        <v>998</v>
      </c>
      <c r="AE4453" t="s">
        <v>998</v>
      </c>
      <c r="AF4453" t="s">
        <v>998</v>
      </c>
      <c r="AG4453" s="107">
        <v>300</v>
      </c>
      <c r="AH4453" s="107">
        <v>0</v>
      </c>
      <c r="AI4453" s="107">
        <v>0</v>
      </c>
      <c r="AJ4453" t="s">
        <v>999</v>
      </c>
      <c r="AK4453" s="106">
        <v>44923</v>
      </c>
    </row>
    <row r="4454" spans="1:37" x14ac:dyDescent="0.45">
      <c r="A4454" t="s">
        <v>1326</v>
      </c>
      <c r="B4454" t="s">
        <v>2474</v>
      </c>
      <c r="C4454" t="s">
        <v>990</v>
      </c>
      <c r="D4454" t="s">
        <v>2489</v>
      </c>
      <c r="E4454" t="s">
        <v>992</v>
      </c>
      <c r="F4454" t="s">
        <v>2490</v>
      </c>
      <c r="G4454">
        <v>3002</v>
      </c>
      <c r="H4454" t="s">
        <v>1137</v>
      </c>
      <c r="I4454">
        <v>72528</v>
      </c>
      <c r="K4454" t="s">
        <v>2491</v>
      </c>
      <c r="L4454" s="106">
        <v>36522</v>
      </c>
      <c r="M4454">
        <v>14900823</v>
      </c>
      <c r="N4454" t="s">
        <v>1144</v>
      </c>
      <c r="O4454" t="s">
        <v>12</v>
      </c>
      <c r="P4454" t="s">
        <v>997</v>
      </c>
      <c r="R4454" s="109" t="str">
        <f>IF(OR(P4454="SB",Q4454="SB"),"SB",0)</f>
        <v>SB</v>
      </c>
      <c r="T4454" s="110" t="s">
        <v>998</v>
      </c>
      <c r="V4454" s="113" t="str">
        <f>IF(AND(I4454&gt;=10000,I4454&lt;=19900),"Praha",(IF(AND(I4454&gt;=25001,I4454&lt;=29501),"Středočeský kraj",(IF(AND(I4454&gt;=30100,I4454&lt;=34972),"Středočeský kraj",(IF(AND(I4454&gt;=35002,I4454&lt;=36271),"Karlovarský kraj",(IF(AND(I4454&gt;=37001,I4454&lt;=39201),"Jihočeský kraj",(IF(AND(I4454&gt;=39701,I4454&lt;=39901),"Jihočeský kraj",(IF(AND(I4454&gt;=39301,I4454&lt;=39601),"Kraj Vysočina",(IF(AND(I4454&gt;=58001,I4454&lt;=59501),"Kraj Vysočina",(IF(AND(I4454&gt;=67401,I4454&lt;=67602),"Kraj Vysočina",(IF(AND(I4454&gt;=40001,I4454&lt;=44101),"Ústecký kraj",(IF(AND(I4454&gt;=46001,I4454&lt;=47201),"Liberecký kraj",(IF(AND(I4454&gt;=51202,I4454&lt;=51401),"Liberecký kraj",(IF(AND(I4454&gt;=53002,I4454&lt;=53976),"Pardubický kraj",(IF(AND(I4454&gt;=56002,I4454&lt;=57201),"Pardubický kraj",(IF(AND(I4454&gt;=60200,I4454&lt;=67201),"Jihomoravský kraj",(IF(AND(I4454&gt;=67801,I4454&lt;=68501),"Jihomoravský kraj",(IF(AND(I4454&gt;=69002,I4454&lt;=69801),"Jihomoravský kraj",(IF(AND(I4454&gt;=68601,I4454&lt;=68801),"Zlínský kraj",(IF(AND(I4454&gt;=75501,I4454&lt;=76901),"Zlínský kraj",(IF(AND(I4454&gt;=70030,I4454&lt;=74901),"Moravskoslezský kraj",(IF(AND(I4454&gt;=75000,I4454&lt;=75368),"Olomoucký kraj",(IF(AND(I4454&gt;=77200,I4454&lt;=79862),"Olomoucký kraj",(IF(AND(I4454&gt;=50011,I4454&lt;=50301),"Královéhradecký kraj",(IF(AND(I4454&gt;=54301,I4454&lt;=54303),"Královéhradecký kraj","0")))))))))))))))))))))))))))))))))))))))))))))))</f>
        <v>Moravskoslezský kraj</v>
      </c>
      <c r="AB4454" t="s">
        <v>998</v>
      </c>
      <c r="AD4454" t="s">
        <v>998</v>
      </c>
      <c r="AE4454" t="s">
        <v>998</v>
      </c>
      <c r="AF4454" t="s">
        <v>998</v>
      </c>
      <c r="AG4454" s="107">
        <v>300</v>
      </c>
      <c r="AH4454" s="107">
        <v>0</v>
      </c>
      <c r="AI4454" s="107">
        <v>0</v>
      </c>
      <c r="AJ4454" t="s">
        <v>999</v>
      </c>
      <c r="AK4454" s="106">
        <v>44923</v>
      </c>
    </row>
    <row r="4455" spans="1:37" x14ac:dyDescent="0.45">
      <c r="A4455" t="s">
        <v>1268</v>
      </c>
      <c r="B4455" t="s">
        <v>5738</v>
      </c>
      <c r="C4455" t="s">
        <v>990</v>
      </c>
      <c r="D4455" t="s">
        <v>5739</v>
      </c>
      <c r="E4455" t="s">
        <v>992</v>
      </c>
      <c r="F4455" t="s">
        <v>5740</v>
      </c>
      <c r="G4455">
        <v>775</v>
      </c>
      <c r="H4455" t="s">
        <v>5741</v>
      </c>
      <c r="I4455">
        <v>72529</v>
      </c>
      <c r="J4455">
        <v>737913569</v>
      </c>
      <c r="K4455" t="s">
        <v>5742</v>
      </c>
      <c r="L4455" s="106">
        <v>38062</v>
      </c>
      <c r="M4455">
        <v>14716422</v>
      </c>
      <c r="N4455" t="s">
        <v>996</v>
      </c>
      <c r="O4455" t="s">
        <v>12</v>
      </c>
      <c r="P4455" t="s">
        <v>997</v>
      </c>
      <c r="R4455" s="109" t="str">
        <f>IF(OR(P4455="SB",Q4455="SB"),"SB",0)</f>
        <v>SB</v>
      </c>
      <c r="V4455" s="113" t="str">
        <f>IF(AND(I4455&gt;=10000,I4455&lt;=19900),"Praha",(IF(AND(I4455&gt;=25001,I4455&lt;=29501),"Středočeský kraj",(IF(AND(I4455&gt;=30100,I4455&lt;=34972),"Středočeský kraj",(IF(AND(I4455&gt;=35002,I4455&lt;=36271),"Karlovarský kraj",(IF(AND(I4455&gt;=37001,I4455&lt;=39201),"Jihočeský kraj",(IF(AND(I4455&gt;=39701,I4455&lt;=39901),"Jihočeský kraj",(IF(AND(I4455&gt;=39301,I4455&lt;=39601),"Kraj Vysočina",(IF(AND(I4455&gt;=58001,I4455&lt;=59501),"Kraj Vysočina",(IF(AND(I4455&gt;=67401,I4455&lt;=67602),"Kraj Vysočina",(IF(AND(I4455&gt;=40001,I4455&lt;=44101),"Ústecký kraj",(IF(AND(I4455&gt;=46001,I4455&lt;=47201),"Liberecký kraj",(IF(AND(I4455&gt;=51202,I4455&lt;=51401),"Liberecký kraj",(IF(AND(I4455&gt;=53002,I4455&lt;=53976),"Pardubický kraj",(IF(AND(I4455&gt;=56002,I4455&lt;=57201),"Pardubický kraj",(IF(AND(I4455&gt;=60200,I4455&lt;=67201),"Jihomoravský kraj",(IF(AND(I4455&gt;=67801,I4455&lt;=68501),"Jihomoravský kraj",(IF(AND(I4455&gt;=69002,I4455&lt;=69801),"Jihomoravský kraj",(IF(AND(I4455&gt;=68601,I4455&lt;=68801),"Zlínský kraj",(IF(AND(I4455&gt;=75501,I4455&lt;=76901),"Zlínský kraj",(IF(AND(I4455&gt;=70030,I4455&lt;=74901),"Moravskoslezský kraj",(IF(AND(I4455&gt;=75000,I4455&lt;=75368),"Olomoucký kraj",(IF(AND(I4455&gt;=77200,I4455&lt;=79862),"Olomoucký kraj",(IF(AND(I4455&gt;=50011,I4455&lt;=50301),"Královéhradecký kraj",(IF(AND(I4455&gt;=54301,I4455&lt;=54303),"Královéhradecký kraj","0")))))))))))))))))))))))))))))))))))))))))))))))</f>
        <v>Moravskoslezský kraj</v>
      </c>
      <c r="AD4455" t="s">
        <v>998</v>
      </c>
      <c r="AE4455" t="s">
        <v>998</v>
      </c>
      <c r="AF4455" t="s">
        <v>998</v>
      </c>
      <c r="AG4455" s="107">
        <v>300</v>
      </c>
      <c r="AH4455" s="107">
        <v>0</v>
      </c>
      <c r="AI4455" s="107">
        <v>0</v>
      </c>
      <c r="AJ4455" t="s">
        <v>999</v>
      </c>
      <c r="AK4455" s="106">
        <v>44924</v>
      </c>
    </row>
    <row r="4456" spans="1:37" x14ac:dyDescent="0.45">
      <c r="A4456" t="s">
        <v>1268</v>
      </c>
      <c r="B4456" t="s">
        <v>15240</v>
      </c>
      <c r="C4456" t="s">
        <v>990</v>
      </c>
      <c r="D4456" t="s">
        <v>15241</v>
      </c>
      <c r="E4456" t="s">
        <v>992</v>
      </c>
      <c r="F4456" t="s">
        <v>1205</v>
      </c>
      <c r="G4456">
        <v>2907</v>
      </c>
      <c r="H4456" t="s">
        <v>15242</v>
      </c>
      <c r="I4456">
        <v>73301</v>
      </c>
      <c r="K4456" t="s">
        <v>15243</v>
      </c>
      <c r="L4456" s="106">
        <v>33718</v>
      </c>
      <c r="M4456">
        <v>10895935</v>
      </c>
      <c r="N4456" t="s">
        <v>996</v>
      </c>
      <c r="O4456" t="s">
        <v>12</v>
      </c>
      <c r="P4456" t="s">
        <v>997</v>
      </c>
      <c r="R4456" s="109" t="str">
        <f>IF(OR(P4456="SB",Q4456="SB"),"SB",0)</f>
        <v>SB</v>
      </c>
      <c r="T4456" s="110">
        <v>11827</v>
      </c>
      <c r="U4456" t="s">
        <v>19633</v>
      </c>
      <c r="V4456" s="113" t="str">
        <f>IF(AND(I4456&gt;=10000,I4456&lt;=19900),"Praha",(IF(AND(I4456&gt;=25001,I4456&lt;=29501),"Středočeský kraj",(IF(AND(I4456&gt;=30100,I4456&lt;=34972),"Středočeský kraj",(IF(AND(I4456&gt;=35002,I4456&lt;=36271),"Karlovarský kraj",(IF(AND(I4456&gt;=37001,I4456&lt;=39201),"Jihočeský kraj",(IF(AND(I4456&gt;=39701,I4456&lt;=39901),"Jihočeský kraj",(IF(AND(I4456&gt;=39301,I4456&lt;=39601),"Kraj Vysočina",(IF(AND(I4456&gt;=58001,I4456&lt;=59501),"Kraj Vysočina",(IF(AND(I4456&gt;=67401,I4456&lt;=67602),"Kraj Vysočina",(IF(AND(I4456&gt;=40001,I4456&lt;=44101),"Ústecký kraj",(IF(AND(I4456&gt;=46001,I4456&lt;=47201),"Liberecký kraj",(IF(AND(I4456&gt;=51202,I4456&lt;=51401),"Liberecký kraj",(IF(AND(I4456&gt;=53002,I4456&lt;=53976),"Pardubický kraj",(IF(AND(I4456&gt;=56002,I4456&lt;=57201),"Pardubický kraj",(IF(AND(I4456&gt;=60200,I4456&lt;=67201),"Jihomoravský kraj",(IF(AND(I4456&gt;=67801,I4456&lt;=68501),"Jihomoravský kraj",(IF(AND(I4456&gt;=69002,I4456&lt;=69801),"Jihomoravský kraj",(IF(AND(I4456&gt;=68601,I4456&lt;=68801),"Zlínský kraj",(IF(AND(I4456&gt;=75501,I4456&lt;=76901),"Zlínský kraj",(IF(AND(I4456&gt;=70030,I4456&lt;=74901),"Moravskoslezský kraj",(IF(AND(I4456&gt;=75000,I4456&lt;=75368),"Olomoucký kraj",(IF(AND(I4456&gt;=77200,I4456&lt;=79862),"Olomoucký kraj",(IF(AND(I4456&gt;=50011,I4456&lt;=50301),"Královéhradecký kraj",(IF(AND(I4456&gt;=54301,I4456&lt;=54303),"Královéhradecký kraj","0")))))))))))))))))))))))))))))))))))))))))))))))</f>
        <v>Moravskoslezský kraj</v>
      </c>
      <c r="AD4456" t="s">
        <v>998</v>
      </c>
      <c r="AE4456" t="s">
        <v>998</v>
      </c>
      <c r="AF4456" t="s">
        <v>998</v>
      </c>
      <c r="AG4456" s="107">
        <v>0</v>
      </c>
      <c r="AH4456" s="107">
        <v>0</v>
      </c>
      <c r="AI4456" s="107">
        <v>0</v>
      </c>
      <c r="AJ4456" t="s">
        <v>1012</v>
      </c>
    </row>
    <row r="4457" spans="1:37" x14ac:dyDescent="0.45">
      <c r="A4457" t="s">
        <v>1448</v>
      </c>
      <c r="B4457" t="s">
        <v>9344</v>
      </c>
      <c r="C4457" t="s">
        <v>990</v>
      </c>
      <c r="D4457" t="s">
        <v>9346</v>
      </c>
      <c r="E4457" t="s">
        <v>992</v>
      </c>
      <c r="F4457" t="s">
        <v>9345</v>
      </c>
      <c r="G4457">
        <v>198</v>
      </c>
      <c r="H4457" t="s">
        <v>1648</v>
      </c>
      <c r="I4457">
        <v>73301</v>
      </c>
      <c r="K4457" t="s">
        <v>9347</v>
      </c>
      <c r="L4457" s="106">
        <v>28575</v>
      </c>
      <c r="M4457">
        <v>14631344</v>
      </c>
      <c r="N4457" t="s">
        <v>996</v>
      </c>
      <c r="O4457" t="s">
        <v>12</v>
      </c>
      <c r="P4457" t="s">
        <v>997</v>
      </c>
      <c r="R4457" s="109" t="str">
        <f>IF(OR(P4457="SB",Q4457="SB"),"SB",0)</f>
        <v>SB</v>
      </c>
      <c r="T4457" s="110" t="s">
        <v>998</v>
      </c>
      <c r="V4457" s="113" t="str">
        <f>IF(AND(I4457&gt;=10000,I4457&lt;=19900),"Praha",(IF(AND(I4457&gt;=25001,I4457&lt;=29501),"Středočeský kraj",(IF(AND(I4457&gt;=30100,I4457&lt;=34972),"Středočeský kraj",(IF(AND(I4457&gt;=35002,I4457&lt;=36271),"Karlovarský kraj",(IF(AND(I4457&gt;=37001,I4457&lt;=39201),"Jihočeský kraj",(IF(AND(I4457&gt;=39701,I4457&lt;=39901),"Jihočeský kraj",(IF(AND(I4457&gt;=39301,I4457&lt;=39601),"Kraj Vysočina",(IF(AND(I4457&gt;=58001,I4457&lt;=59501),"Kraj Vysočina",(IF(AND(I4457&gt;=67401,I4457&lt;=67602),"Kraj Vysočina",(IF(AND(I4457&gt;=40001,I4457&lt;=44101),"Ústecký kraj",(IF(AND(I4457&gt;=46001,I4457&lt;=47201),"Liberecký kraj",(IF(AND(I4457&gt;=51202,I4457&lt;=51401),"Liberecký kraj",(IF(AND(I4457&gt;=53002,I4457&lt;=53976),"Pardubický kraj",(IF(AND(I4457&gt;=56002,I4457&lt;=57201),"Pardubický kraj",(IF(AND(I4457&gt;=60200,I4457&lt;=67201),"Jihomoravský kraj",(IF(AND(I4457&gt;=67801,I4457&lt;=68501),"Jihomoravský kraj",(IF(AND(I4457&gt;=69002,I4457&lt;=69801),"Jihomoravský kraj",(IF(AND(I4457&gt;=68601,I4457&lt;=68801),"Zlínský kraj",(IF(AND(I4457&gt;=75501,I4457&lt;=76901),"Zlínský kraj",(IF(AND(I4457&gt;=70030,I4457&lt;=74901),"Moravskoslezský kraj",(IF(AND(I4457&gt;=75000,I4457&lt;=75368),"Olomoucký kraj",(IF(AND(I4457&gt;=77200,I4457&lt;=79862),"Olomoucký kraj",(IF(AND(I4457&gt;=50011,I4457&lt;=50301),"Královéhradecký kraj",(IF(AND(I4457&gt;=54301,I4457&lt;=54303),"Královéhradecký kraj","0")))))))))))))))))))))))))))))))))))))))))))))))</f>
        <v>Moravskoslezský kraj</v>
      </c>
      <c r="AB4457" t="s">
        <v>998</v>
      </c>
      <c r="AD4457" t="s">
        <v>998</v>
      </c>
      <c r="AE4457" t="s">
        <v>998</v>
      </c>
      <c r="AF4457" t="s">
        <v>998</v>
      </c>
      <c r="AG4457" s="107">
        <v>0</v>
      </c>
      <c r="AH4457" s="107">
        <v>0</v>
      </c>
      <c r="AI4457" s="107">
        <v>0</v>
      </c>
      <c r="AJ4457" t="s">
        <v>1012</v>
      </c>
    </row>
    <row r="4458" spans="1:37" x14ac:dyDescent="0.45">
      <c r="A4458" t="s">
        <v>1025</v>
      </c>
      <c r="B4458" t="s">
        <v>10581</v>
      </c>
      <c r="C4458" t="s">
        <v>990</v>
      </c>
      <c r="D4458" t="s">
        <v>10582</v>
      </c>
      <c r="E4458" t="s">
        <v>992</v>
      </c>
      <c r="F4458" t="s">
        <v>3654</v>
      </c>
      <c r="G4458">
        <v>37</v>
      </c>
      <c r="H4458" t="s">
        <v>7494</v>
      </c>
      <c r="I4458">
        <v>73301</v>
      </c>
      <c r="J4458">
        <v>739140474</v>
      </c>
      <c r="K4458" t="s">
        <v>10583</v>
      </c>
      <c r="L4458" s="106">
        <v>29367</v>
      </c>
      <c r="M4458">
        <v>14712883</v>
      </c>
      <c r="N4458" t="s">
        <v>996</v>
      </c>
      <c r="O4458" t="s">
        <v>12</v>
      </c>
      <c r="P4458" t="s">
        <v>997</v>
      </c>
      <c r="R4458" s="109" t="str">
        <f>IF(OR(P4458="SB",Q4458="SB"),"SB",0)</f>
        <v>SB</v>
      </c>
      <c r="T4458" s="110" t="s">
        <v>998</v>
      </c>
      <c r="V4458" s="113" t="str">
        <f>IF(AND(I4458&gt;=10000,I4458&lt;=19900),"Praha",(IF(AND(I4458&gt;=25001,I4458&lt;=29501),"Středočeský kraj",(IF(AND(I4458&gt;=30100,I4458&lt;=34972),"Středočeský kraj",(IF(AND(I4458&gt;=35002,I4458&lt;=36271),"Karlovarský kraj",(IF(AND(I4458&gt;=37001,I4458&lt;=39201),"Jihočeský kraj",(IF(AND(I4458&gt;=39701,I4458&lt;=39901),"Jihočeský kraj",(IF(AND(I4458&gt;=39301,I4458&lt;=39601),"Kraj Vysočina",(IF(AND(I4458&gt;=58001,I4458&lt;=59501),"Kraj Vysočina",(IF(AND(I4458&gt;=67401,I4458&lt;=67602),"Kraj Vysočina",(IF(AND(I4458&gt;=40001,I4458&lt;=44101),"Ústecký kraj",(IF(AND(I4458&gt;=46001,I4458&lt;=47201),"Liberecký kraj",(IF(AND(I4458&gt;=51202,I4458&lt;=51401),"Liberecký kraj",(IF(AND(I4458&gt;=53002,I4458&lt;=53976),"Pardubický kraj",(IF(AND(I4458&gt;=56002,I4458&lt;=57201),"Pardubický kraj",(IF(AND(I4458&gt;=60200,I4458&lt;=67201),"Jihomoravský kraj",(IF(AND(I4458&gt;=67801,I4458&lt;=68501),"Jihomoravský kraj",(IF(AND(I4458&gt;=69002,I4458&lt;=69801),"Jihomoravský kraj",(IF(AND(I4458&gt;=68601,I4458&lt;=68801),"Zlínský kraj",(IF(AND(I4458&gt;=75501,I4458&lt;=76901),"Zlínský kraj",(IF(AND(I4458&gt;=70030,I4458&lt;=74901),"Moravskoslezský kraj",(IF(AND(I4458&gt;=75000,I4458&lt;=75368),"Olomoucký kraj",(IF(AND(I4458&gt;=77200,I4458&lt;=79862),"Olomoucký kraj",(IF(AND(I4458&gt;=50011,I4458&lt;=50301),"Královéhradecký kraj",(IF(AND(I4458&gt;=54301,I4458&lt;=54303),"Královéhradecký kraj","0")))))))))))))))))))))))))))))))))))))))))))))))</f>
        <v>Moravskoslezský kraj</v>
      </c>
      <c r="AB4458" t="s">
        <v>998</v>
      </c>
      <c r="AD4458" t="s">
        <v>998</v>
      </c>
      <c r="AE4458" t="s">
        <v>998</v>
      </c>
      <c r="AF4458" t="s">
        <v>998</v>
      </c>
      <c r="AG4458" s="107">
        <v>0</v>
      </c>
      <c r="AH4458" s="107">
        <v>0</v>
      </c>
      <c r="AI4458" s="107">
        <v>0</v>
      </c>
      <c r="AJ4458" t="s">
        <v>1012</v>
      </c>
    </row>
    <row r="4459" spans="1:37" x14ac:dyDescent="0.45">
      <c r="A4459" t="s">
        <v>1026</v>
      </c>
      <c r="B4459" t="s">
        <v>12536</v>
      </c>
      <c r="C4459" t="s">
        <v>990</v>
      </c>
      <c r="D4459" t="s">
        <v>12537</v>
      </c>
      <c r="E4459" t="s">
        <v>992</v>
      </c>
      <c r="F4459" t="s">
        <v>1205</v>
      </c>
      <c r="G4459">
        <v>2892</v>
      </c>
      <c r="H4459" t="s">
        <v>2805</v>
      </c>
      <c r="I4459">
        <v>73301</v>
      </c>
      <c r="K4459" t="s">
        <v>12538</v>
      </c>
      <c r="L4459" s="106">
        <v>38971</v>
      </c>
      <c r="M4459">
        <v>14658626</v>
      </c>
      <c r="N4459" t="s">
        <v>996</v>
      </c>
      <c r="O4459" t="s">
        <v>12</v>
      </c>
      <c r="P4459" t="s">
        <v>997</v>
      </c>
      <c r="R4459" s="109" t="str">
        <f>IF(OR(P4459="SB",Q4459="SB"),"SB",0)</f>
        <v>SB</v>
      </c>
      <c r="T4459" s="110" t="s">
        <v>998</v>
      </c>
      <c r="V4459" s="113" t="str">
        <f>IF(AND(I4459&gt;=10000,I4459&lt;=19900),"Praha",(IF(AND(I4459&gt;=25001,I4459&lt;=29501),"Středočeský kraj",(IF(AND(I4459&gt;=30100,I4459&lt;=34972),"Středočeský kraj",(IF(AND(I4459&gt;=35002,I4459&lt;=36271),"Karlovarský kraj",(IF(AND(I4459&gt;=37001,I4459&lt;=39201),"Jihočeský kraj",(IF(AND(I4459&gt;=39701,I4459&lt;=39901),"Jihočeský kraj",(IF(AND(I4459&gt;=39301,I4459&lt;=39601),"Kraj Vysočina",(IF(AND(I4459&gt;=58001,I4459&lt;=59501),"Kraj Vysočina",(IF(AND(I4459&gt;=67401,I4459&lt;=67602),"Kraj Vysočina",(IF(AND(I4459&gt;=40001,I4459&lt;=44101),"Ústecký kraj",(IF(AND(I4459&gt;=46001,I4459&lt;=47201),"Liberecký kraj",(IF(AND(I4459&gt;=51202,I4459&lt;=51401),"Liberecký kraj",(IF(AND(I4459&gt;=53002,I4459&lt;=53976),"Pardubický kraj",(IF(AND(I4459&gt;=56002,I4459&lt;=57201),"Pardubický kraj",(IF(AND(I4459&gt;=60200,I4459&lt;=67201),"Jihomoravský kraj",(IF(AND(I4459&gt;=67801,I4459&lt;=68501),"Jihomoravský kraj",(IF(AND(I4459&gt;=69002,I4459&lt;=69801),"Jihomoravský kraj",(IF(AND(I4459&gt;=68601,I4459&lt;=68801),"Zlínský kraj",(IF(AND(I4459&gt;=75501,I4459&lt;=76901),"Zlínský kraj",(IF(AND(I4459&gt;=70030,I4459&lt;=74901),"Moravskoslezský kraj",(IF(AND(I4459&gt;=75000,I4459&lt;=75368),"Olomoucký kraj",(IF(AND(I4459&gt;=77200,I4459&lt;=79862),"Olomoucký kraj",(IF(AND(I4459&gt;=50011,I4459&lt;=50301),"Královéhradecký kraj",(IF(AND(I4459&gt;=54301,I4459&lt;=54303),"Královéhradecký kraj","0")))))))))))))))))))))))))))))))))))))))))))))))</f>
        <v>Moravskoslezský kraj</v>
      </c>
      <c r="AB4459" t="s">
        <v>998</v>
      </c>
      <c r="AD4459" t="s">
        <v>998</v>
      </c>
      <c r="AE4459" t="s">
        <v>998</v>
      </c>
      <c r="AF4459" t="s">
        <v>998</v>
      </c>
      <c r="AG4459" s="107">
        <v>300</v>
      </c>
      <c r="AH4459" s="107">
        <v>0</v>
      </c>
      <c r="AI4459" s="107">
        <v>0</v>
      </c>
      <c r="AJ4459" t="s">
        <v>999</v>
      </c>
      <c r="AK4459" s="106">
        <v>44923</v>
      </c>
    </row>
    <row r="4460" spans="1:37" x14ac:dyDescent="0.45">
      <c r="A4460" t="s">
        <v>1026</v>
      </c>
      <c r="B4460" t="s">
        <v>12845</v>
      </c>
      <c r="C4460" t="s">
        <v>990</v>
      </c>
      <c r="D4460" t="s">
        <v>12846</v>
      </c>
      <c r="E4460" t="s">
        <v>992</v>
      </c>
      <c r="F4460" t="s">
        <v>12847</v>
      </c>
      <c r="G4460">
        <v>35</v>
      </c>
      <c r="H4460" t="s">
        <v>2805</v>
      </c>
      <c r="I4460">
        <v>73301</v>
      </c>
      <c r="K4460" t="s">
        <v>12848</v>
      </c>
      <c r="L4460" s="106">
        <v>30514</v>
      </c>
      <c r="M4460">
        <v>13400353</v>
      </c>
      <c r="N4460" t="s">
        <v>996</v>
      </c>
      <c r="O4460" t="s">
        <v>12</v>
      </c>
      <c r="P4460" t="s">
        <v>997</v>
      </c>
      <c r="R4460" s="109" t="str">
        <f>IF(OR(P4460="SB",Q4460="SB"),"SB",0)</f>
        <v>SB</v>
      </c>
      <c r="T4460" s="110" t="s">
        <v>998</v>
      </c>
      <c r="V4460" s="113" t="str">
        <f>IF(AND(I4460&gt;=10000,I4460&lt;=19900),"Praha",(IF(AND(I4460&gt;=25001,I4460&lt;=29501),"Středočeský kraj",(IF(AND(I4460&gt;=30100,I4460&lt;=34972),"Středočeský kraj",(IF(AND(I4460&gt;=35002,I4460&lt;=36271),"Karlovarský kraj",(IF(AND(I4460&gt;=37001,I4460&lt;=39201),"Jihočeský kraj",(IF(AND(I4460&gt;=39701,I4460&lt;=39901),"Jihočeský kraj",(IF(AND(I4460&gt;=39301,I4460&lt;=39601),"Kraj Vysočina",(IF(AND(I4460&gt;=58001,I4460&lt;=59501),"Kraj Vysočina",(IF(AND(I4460&gt;=67401,I4460&lt;=67602),"Kraj Vysočina",(IF(AND(I4460&gt;=40001,I4460&lt;=44101),"Ústecký kraj",(IF(AND(I4460&gt;=46001,I4460&lt;=47201),"Liberecký kraj",(IF(AND(I4460&gt;=51202,I4460&lt;=51401),"Liberecký kraj",(IF(AND(I4460&gt;=53002,I4460&lt;=53976),"Pardubický kraj",(IF(AND(I4460&gt;=56002,I4460&lt;=57201),"Pardubický kraj",(IF(AND(I4460&gt;=60200,I4460&lt;=67201),"Jihomoravský kraj",(IF(AND(I4460&gt;=67801,I4460&lt;=68501),"Jihomoravský kraj",(IF(AND(I4460&gt;=69002,I4460&lt;=69801),"Jihomoravský kraj",(IF(AND(I4460&gt;=68601,I4460&lt;=68801),"Zlínský kraj",(IF(AND(I4460&gt;=75501,I4460&lt;=76901),"Zlínský kraj",(IF(AND(I4460&gt;=70030,I4460&lt;=74901),"Moravskoslezský kraj",(IF(AND(I4460&gt;=75000,I4460&lt;=75368),"Olomoucký kraj",(IF(AND(I4460&gt;=77200,I4460&lt;=79862),"Olomoucký kraj",(IF(AND(I4460&gt;=50011,I4460&lt;=50301),"Královéhradecký kraj",(IF(AND(I4460&gt;=54301,I4460&lt;=54303),"Královéhradecký kraj","0")))))))))))))))))))))))))))))))))))))))))))))))</f>
        <v>Moravskoslezský kraj</v>
      </c>
      <c r="AB4460" t="s">
        <v>998</v>
      </c>
      <c r="AD4460" t="s">
        <v>998</v>
      </c>
      <c r="AE4460" t="s">
        <v>998</v>
      </c>
      <c r="AF4460" t="s">
        <v>998</v>
      </c>
      <c r="AG4460" s="107">
        <v>0</v>
      </c>
      <c r="AH4460" s="107">
        <v>0</v>
      </c>
      <c r="AI4460" s="107">
        <v>0</v>
      </c>
      <c r="AJ4460" t="s">
        <v>1012</v>
      </c>
    </row>
    <row r="4461" spans="1:37" x14ac:dyDescent="0.45">
      <c r="A4461" t="s">
        <v>1844</v>
      </c>
      <c r="B4461" t="s">
        <v>13686</v>
      </c>
      <c r="C4461" t="s">
        <v>1002</v>
      </c>
      <c r="D4461" t="s">
        <v>13687</v>
      </c>
      <c r="E4461" t="s">
        <v>992</v>
      </c>
      <c r="F4461" t="s">
        <v>2804</v>
      </c>
      <c r="G4461">
        <v>461</v>
      </c>
      <c r="H4461" t="s">
        <v>2805</v>
      </c>
      <c r="I4461">
        <v>73301</v>
      </c>
      <c r="J4461">
        <v>777074420</v>
      </c>
      <c r="K4461" t="s">
        <v>13688</v>
      </c>
      <c r="L4461" s="106">
        <v>38921</v>
      </c>
      <c r="M4461">
        <v>14679440</v>
      </c>
      <c r="N4461" t="s">
        <v>996</v>
      </c>
      <c r="O4461" t="s">
        <v>12</v>
      </c>
      <c r="P4461" t="s">
        <v>997</v>
      </c>
      <c r="R4461" s="109" t="str">
        <f>IF(OR(P4461="SB",Q4461="SB"),"SB",0)</f>
        <v>SB</v>
      </c>
      <c r="T4461" s="110" t="s">
        <v>998</v>
      </c>
      <c r="V4461" s="113" t="str">
        <f>IF(AND(I4461&gt;=10000,I4461&lt;=19900),"Praha",(IF(AND(I4461&gt;=25001,I4461&lt;=29501),"Středočeský kraj",(IF(AND(I4461&gt;=30100,I4461&lt;=34972),"Středočeský kraj",(IF(AND(I4461&gt;=35002,I4461&lt;=36271),"Karlovarský kraj",(IF(AND(I4461&gt;=37001,I4461&lt;=39201),"Jihočeský kraj",(IF(AND(I4461&gt;=39701,I4461&lt;=39901),"Jihočeský kraj",(IF(AND(I4461&gt;=39301,I4461&lt;=39601),"Kraj Vysočina",(IF(AND(I4461&gt;=58001,I4461&lt;=59501),"Kraj Vysočina",(IF(AND(I4461&gt;=67401,I4461&lt;=67602),"Kraj Vysočina",(IF(AND(I4461&gt;=40001,I4461&lt;=44101),"Ústecký kraj",(IF(AND(I4461&gt;=46001,I4461&lt;=47201),"Liberecký kraj",(IF(AND(I4461&gt;=51202,I4461&lt;=51401),"Liberecký kraj",(IF(AND(I4461&gt;=53002,I4461&lt;=53976),"Pardubický kraj",(IF(AND(I4461&gt;=56002,I4461&lt;=57201),"Pardubický kraj",(IF(AND(I4461&gt;=60200,I4461&lt;=67201),"Jihomoravský kraj",(IF(AND(I4461&gt;=67801,I4461&lt;=68501),"Jihomoravský kraj",(IF(AND(I4461&gt;=69002,I4461&lt;=69801),"Jihomoravský kraj",(IF(AND(I4461&gt;=68601,I4461&lt;=68801),"Zlínský kraj",(IF(AND(I4461&gt;=75501,I4461&lt;=76901),"Zlínský kraj",(IF(AND(I4461&gt;=70030,I4461&lt;=74901),"Moravskoslezský kraj",(IF(AND(I4461&gt;=75000,I4461&lt;=75368),"Olomoucký kraj",(IF(AND(I4461&gt;=77200,I4461&lt;=79862),"Olomoucký kraj",(IF(AND(I4461&gt;=50011,I4461&lt;=50301),"Královéhradecký kraj",(IF(AND(I4461&gt;=54301,I4461&lt;=54303),"Královéhradecký kraj","0")))))))))))))))))))))))))))))))))))))))))))))))</f>
        <v>Moravskoslezský kraj</v>
      </c>
      <c r="AB4461" t="s">
        <v>998</v>
      </c>
      <c r="AD4461" t="s">
        <v>998</v>
      </c>
      <c r="AE4461" t="s">
        <v>998</v>
      </c>
      <c r="AF4461" t="s">
        <v>998</v>
      </c>
      <c r="AG4461" s="107">
        <v>300</v>
      </c>
      <c r="AH4461" s="107">
        <v>0</v>
      </c>
      <c r="AI4461" s="107">
        <v>0</v>
      </c>
      <c r="AJ4461" t="s">
        <v>999</v>
      </c>
      <c r="AK4461" s="106">
        <v>44923</v>
      </c>
    </row>
    <row r="4462" spans="1:37" x14ac:dyDescent="0.45">
      <c r="A4462" t="s">
        <v>1026</v>
      </c>
      <c r="B4462" t="s">
        <v>14525</v>
      </c>
      <c r="C4462" t="s">
        <v>990</v>
      </c>
      <c r="D4462" t="s">
        <v>14526</v>
      </c>
      <c r="E4462" t="s">
        <v>992</v>
      </c>
      <c r="F4462" t="s">
        <v>14527</v>
      </c>
      <c r="G4462">
        <v>1899</v>
      </c>
      <c r="H4462" t="s">
        <v>7494</v>
      </c>
      <c r="I4462">
        <v>73301</v>
      </c>
      <c r="J4462">
        <v>604388728</v>
      </c>
      <c r="K4462" t="s">
        <v>14528</v>
      </c>
      <c r="L4462" s="106">
        <v>40983</v>
      </c>
      <c r="M4462">
        <v>14701769</v>
      </c>
      <c r="N4462" t="s">
        <v>996</v>
      </c>
      <c r="O4462" t="s">
        <v>12</v>
      </c>
      <c r="P4462" t="s">
        <v>997</v>
      </c>
      <c r="R4462" s="109" t="str">
        <f>IF(OR(P4462="SB",Q4462="SB"),"SB",0)</f>
        <v>SB</v>
      </c>
      <c r="T4462" s="110" t="s">
        <v>998</v>
      </c>
      <c r="V4462" s="113" t="str">
        <f>IF(AND(I4462&gt;=10000,I4462&lt;=19900),"Praha",(IF(AND(I4462&gt;=25001,I4462&lt;=29501),"Středočeský kraj",(IF(AND(I4462&gt;=30100,I4462&lt;=34972),"Středočeský kraj",(IF(AND(I4462&gt;=35002,I4462&lt;=36271),"Karlovarský kraj",(IF(AND(I4462&gt;=37001,I4462&lt;=39201),"Jihočeský kraj",(IF(AND(I4462&gt;=39701,I4462&lt;=39901),"Jihočeský kraj",(IF(AND(I4462&gt;=39301,I4462&lt;=39601),"Kraj Vysočina",(IF(AND(I4462&gt;=58001,I4462&lt;=59501),"Kraj Vysočina",(IF(AND(I4462&gt;=67401,I4462&lt;=67602),"Kraj Vysočina",(IF(AND(I4462&gt;=40001,I4462&lt;=44101),"Ústecký kraj",(IF(AND(I4462&gt;=46001,I4462&lt;=47201),"Liberecký kraj",(IF(AND(I4462&gt;=51202,I4462&lt;=51401),"Liberecký kraj",(IF(AND(I4462&gt;=53002,I4462&lt;=53976),"Pardubický kraj",(IF(AND(I4462&gt;=56002,I4462&lt;=57201),"Pardubický kraj",(IF(AND(I4462&gt;=60200,I4462&lt;=67201),"Jihomoravský kraj",(IF(AND(I4462&gt;=67801,I4462&lt;=68501),"Jihomoravský kraj",(IF(AND(I4462&gt;=69002,I4462&lt;=69801),"Jihomoravský kraj",(IF(AND(I4462&gt;=68601,I4462&lt;=68801),"Zlínský kraj",(IF(AND(I4462&gt;=75501,I4462&lt;=76901),"Zlínský kraj",(IF(AND(I4462&gt;=70030,I4462&lt;=74901),"Moravskoslezský kraj",(IF(AND(I4462&gt;=75000,I4462&lt;=75368),"Olomoucký kraj",(IF(AND(I4462&gt;=77200,I4462&lt;=79862),"Olomoucký kraj",(IF(AND(I4462&gt;=50011,I4462&lt;=50301),"Královéhradecký kraj",(IF(AND(I4462&gt;=54301,I4462&lt;=54303),"Královéhradecký kraj","0")))))))))))))))))))))))))))))))))))))))))))))))</f>
        <v>Moravskoslezský kraj</v>
      </c>
      <c r="AB4462" t="s">
        <v>998</v>
      </c>
      <c r="AD4462" t="s">
        <v>998</v>
      </c>
      <c r="AE4462" t="s">
        <v>998</v>
      </c>
      <c r="AF4462" t="s">
        <v>998</v>
      </c>
      <c r="AG4462" s="107">
        <v>300</v>
      </c>
      <c r="AH4462" s="107">
        <v>0</v>
      </c>
      <c r="AI4462" s="107">
        <v>0</v>
      </c>
      <c r="AJ4462" t="s">
        <v>999</v>
      </c>
      <c r="AK4462" s="106">
        <v>44923</v>
      </c>
    </row>
    <row r="4463" spans="1:37" x14ac:dyDescent="0.45">
      <c r="A4463" t="s">
        <v>1069</v>
      </c>
      <c r="B4463" t="s">
        <v>18676</v>
      </c>
      <c r="C4463" t="s">
        <v>990</v>
      </c>
      <c r="D4463" t="s">
        <v>18677</v>
      </c>
      <c r="E4463" t="s">
        <v>992</v>
      </c>
      <c r="F4463" t="s">
        <v>4324</v>
      </c>
      <c r="G4463">
        <v>2962</v>
      </c>
      <c r="H4463" t="s">
        <v>2805</v>
      </c>
      <c r="I4463">
        <v>73301</v>
      </c>
      <c r="K4463" t="s">
        <v>18678</v>
      </c>
      <c r="L4463" s="106">
        <v>37777</v>
      </c>
      <c r="M4463">
        <v>14657717</v>
      </c>
      <c r="N4463" t="s">
        <v>996</v>
      </c>
      <c r="O4463" t="s">
        <v>12</v>
      </c>
      <c r="P4463" t="s">
        <v>997</v>
      </c>
      <c r="R4463" s="109" t="str">
        <f>IF(OR(P4463="SB",Q4463="SB"),"SB",0)</f>
        <v>SB</v>
      </c>
      <c r="T4463" s="110" t="s">
        <v>998</v>
      </c>
      <c r="V4463" s="113" t="str">
        <f>IF(AND(I4463&gt;=10000,I4463&lt;=19900),"Praha",(IF(AND(I4463&gt;=25001,I4463&lt;=29501),"Středočeský kraj",(IF(AND(I4463&gt;=30100,I4463&lt;=34972),"Středočeský kraj",(IF(AND(I4463&gt;=35002,I4463&lt;=36271),"Karlovarský kraj",(IF(AND(I4463&gt;=37001,I4463&lt;=39201),"Jihočeský kraj",(IF(AND(I4463&gt;=39701,I4463&lt;=39901),"Jihočeský kraj",(IF(AND(I4463&gt;=39301,I4463&lt;=39601),"Kraj Vysočina",(IF(AND(I4463&gt;=58001,I4463&lt;=59501),"Kraj Vysočina",(IF(AND(I4463&gt;=67401,I4463&lt;=67602),"Kraj Vysočina",(IF(AND(I4463&gt;=40001,I4463&lt;=44101),"Ústecký kraj",(IF(AND(I4463&gt;=46001,I4463&lt;=47201),"Liberecký kraj",(IF(AND(I4463&gt;=51202,I4463&lt;=51401),"Liberecký kraj",(IF(AND(I4463&gt;=53002,I4463&lt;=53976),"Pardubický kraj",(IF(AND(I4463&gt;=56002,I4463&lt;=57201),"Pardubický kraj",(IF(AND(I4463&gt;=60200,I4463&lt;=67201),"Jihomoravský kraj",(IF(AND(I4463&gt;=67801,I4463&lt;=68501),"Jihomoravský kraj",(IF(AND(I4463&gt;=69002,I4463&lt;=69801),"Jihomoravský kraj",(IF(AND(I4463&gt;=68601,I4463&lt;=68801),"Zlínský kraj",(IF(AND(I4463&gt;=75501,I4463&lt;=76901),"Zlínský kraj",(IF(AND(I4463&gt;=70030,I4463&lt;=74901),"Moravskoslezský kraj",(IF(AND(I4463&gt;=75000,I4463&lt;=75368),"Olomoucký kraj",(IF(AND(I4463&gt;=77200,I4463&lt;=79862),"Olomoucký kraj",(IF(AND(I4463&gt;=50011,I4463&lt;=50301),"Královéhradecký kraj",(IF(AND(I4463&gt;=54301,I4463&lt;=54303),"Královéhradecký kraj","0")))))))))))))))))))))))))))))))))))))))))))))))</f>
        <v>Moravskoslezský kraj</v>
      </c>
      <c r="AB4463" t="s">
        <v>998</v>
      </c>
      <c r="AD4463" t="s">
        <v>998</v>
      </c>
      <c r="AE4463" t="s">
        <v>998</v>
      </c>
      <c r="AF4463" t="s">
        <v>998</v>
      </c>
      <c r="AG4463" s="107">
        <v>0</v>
      </c>
      <c r="AH4463" s="107">
        <v>0</v>
      </c>
      <c r="AI4463" s="107">
        <v>0</v>
      </c>
      <c r="AJ4463" t="s">
        <v>1012</v>
      </c>
    </row>
    <row r="4464" spans="1:37" x14ac:dyDescent="0.45">
      <c r="A4464" t="s">
        <v>1007</v>
      </c>
      <c r="B4464" t="s">
        <v>5527</v>
      </c>
      <c r="C4464" t="s">
        <v>990</v>
      </c>
      <c r="D4464" t="s">
        <v>5528</v>
      </c>
      <c r="E4464" t="s">
        <v>992</v>
      </c>
      <c r="F4464" t="s">
        <v>5529</v>
      </c>
      <c r="G4464">
        <v>2938</v>
      </c>
      <c r="H4464" t="s">
        <v>5530</v>
      </c>
      <c r="I4464">
        <v>73401</v>
      </c>
      <c r="J4464">
        <v>602472088</v>
      </c>
      <c r="K4464" t="s">
        <v>5531</v>
      </c>
      <c r="L4464" s="106">
        <v>31232</v>
      </c>
      <c r="M4464">
        <v>10587151</v>
      </c>
      <c r="N4464" t="s">
        <v>996</v>
      </c>
      <c r="O4464" t="s">
        <v>12</v>
      </c>
      <c r="P4464" t="s">
        <v>997</v>
      </c>
      <c r="R4464" s="109" t="str">
        <f>IF(OR(P4464="SB",Q4464="SB"),"SB",0)</f>
        <v>SB</v>
      </c>
      <c r="T4464" s="110">
        <v>10579</v>
      </c>
      <c r="U4464" t="s">
        <v>19633</v>
      </c>
      <c r="V4464" s="113" t="str">
        <f>IF(AND(I4464&gt;=10000,I4464&lt;=19900),"Praha",(IF(AND(I4464&gt;=25001,I4464&lt;=29501),"Středočeský kraj",(IF(AND(I4464&gt;=30100,I4464&lt;=34972),"Středočeský kraj",(IF(AND(I4464&gt;=35002,I4464&lt;=36271),"Karlovarský kraj",(IF(AND(I4464&gt;=37001,I4464&lt;=39201),"Jihočeský kraj",(IF(AND(I4464&gt;=39701,I4464&lt;=39901),"Jihočeský kraj",(IF(AND(I4464&gt;=39301,I4464&lt;=39601),"Kraj Vysočina",(IF(AND(I4464&gt;=58001,I4464&lt;=59501),"Kraj Vysočina",(IF(AND(I4464&gt;=67401,I4464&lt;=67602),"Kraj Vysočina",(IF(AND(I4464&gt;=40001,I4464&lt;=44101),"Ústecký kraj",(IF(AND(I4464&gt;=46001,I4464&lt;=47201),"Liberecký kraj",(IF(AND(I4464&gt;=51202,I4464&lt;=51401),"Liberecký kraj",(IF(AND(I4464&gt;=53002,I4464&lt;=53976),"Pardubický kraj",(IF(AND(I4464&gt;=56002,I4464&lt;=57201),"Pardubický kraj",(IF(AND(I4464&gt;=60200,I4464&lt;=67201),"Jihomoravský kraj",(IF(AND(I4464&gt;=67801,I4464&lt;=68501),"Jihomoravský kraj",(IF(AND(I4464&gt;=69002,I4464&lt;=69801),"Jihomoravský kraj",(IF(AND(I4464&gt;=68601,I4464&lt;=68801),"Zlínský kraj",(IF(AND(I4464&gt;=75501,I4464&lt;=76901),"Zlínský kraj",(IF(AND(I4464&gt;=70030,I4464&lt;=74901),"Moravskoslezský kraj",(IF(AND(I4464&gt;=75000,I4464&lt;=75368),"Olomoucký kraj",(IF(AND(I4464&gt;=77200,I4464&lt;=79862),"Olomoucký kraj",(IF(AND(I4464&gt;=50011,I4464&lt;=50301),"Královéhradecký kraj",(IF(AND(I4464&gt;=54301,I4464&lt;=54303),"Královéhradecký kraj","0")))))))))))))))))))))))))))))))))))))))))))))))</f>
        <v>Moravskoslezský kraj</v>
      </c>
      <c r="AD4464" t="s">
        <v>998</v>
      </c>
      <c r="AE4464" t="s">
        <v>998</v>
      </c>
      <c r="AF4464" t="s">
        <v>998</v>
      </c>
      <c r="AG4464" s="107">
        <v>0</v>
      </c>
      <c r="AH4464" s="107">
        <v>0</v>
      </c>
      <c r="AI4464" s="107">
        <v>0</v>
      </c>
      <c r="AJ4464" t="s">
        <v>1012</v>
      </c>
    </row>
    <row r="4465" spans="1:37" x14ac:dyDescent="0.45">
      <c r="A4465" t="s">
        <v>1268</v>
      </c>
      <c r="B4465" t="s">
        <v>5949</v>
      </c>
      <c r="C4465" t="s">
        <v>990</v>
      </c>
      <c r="D4465" t="s">
        <v>5950</v>
      </c>
      <c r="E4465" t="s">
        <v>992</v>
      </c>
      <c r="F4465" t="s">
        <v>5951</v>
      </c>
      <c r="G4465">
        <v>1309</v>
      </c>
      <c r="H4465" t="s">
        <v>2805</v>
      </c>
      <c r="I4465">
        <v>73401</v>
      </c>
      <c r="J4465">
        <v>777160582</v>
      </c>
      <c r="K4465" t="s">
        <v>5952</v>
      </c>
      <c r="L4465" s="106">
        <v>40843</v>
      </c>
      <c r="M4465">
        <v>14692675</v>
      </c>
      <c r="N4465" t="s">
        <v>996</v>
      </c>
      <c r="O4465" t="s">
        <v>12</v>
      </c>
      <c r="P4465" t="s">
        <v>997</v>
      </c>
      <c r="R4465" s="109" t="str">
        <f>IF(OR(P4465="SB",Q4465="SB"),"SB",0)</f>
        <v>SB</v>
      </c>
      <c r="T4465" s="110" t="s">
        <v>998</v>
      </c>
      <c r="V4465" s="113" t="str">
        <f>IF(AND(I4465&gt;=10000,I4465&lt;=19900),"Praha",(IF(AND(I4465&gt;=25001,I4465&lt;=29501),"Středočeský kraj",(IF(AND(I4465&gt;=30100,I4465&lt;=34972),"Středočeský kraj",(IF(AND(I4465&gt;=35002,I4465&lt;=36271),"Karlovarský kraj",(IF(AND(I4465&gt;=37001,I4465&lt;=39201),"Jihočeský kraj",(IF(AND(I4465&gt;=39701,I4465&lt;=39901),"Jihočeský kraj",(IF(AND(I4465&gt;=39301,I4465&lt;=39601),"Kraj Vysočina",(IF(AND(I4465&gt;=58001,I4465&lt;=59501),"Kraj Vysočina",(IF(AND(I4465&gt;=67401,I4465&lt;=67602),"Kraj Vysočina",(IF(AND(I4465&gt;=40001,I4465&lt;=44101),"Ústecký kraj",(IF(AND(I4465&gt;=46001,I4465&lt;=47201),"Liberecký kraj",(IF(AND(I4465&gt;=51202,I4465&lt;=51401),"Liberecký kraj",(IF(AND(I4465&gt;=53002,I4465&lt;=53976),"Pardubický kraj",(IF(AND(I4465&gt;=56002,I4465&lt;=57201),"Pardubický kraj",(IF(AND(I4465&gt;=60200,I4465&lt;=67201),"Jihomoravský kraj",(IF(AND(I4465&gt;=67801,I4465&lt;=68501),"Jihomoravský kraj",(IF(AND(I4465&gt;=69002,I4465&lt;=69801),"Jihomoravský kraj",(IF(AND(I4465&gt;=68601,I4465&lt;=68801),"Zlínský kraj",(IF(AND(I4465&gt;=75501,I4465&lt;=76901),"Zlínský kraj",(IF(AND(I4465&gt;=70030,I4465&lt;=74901),"Moravskoslezský kraj",(IF(AND(I4465&gt;=75000,I4465&lt;=75368),"Olomoucký kraj",(IF(AND(I4465&gt;=77200,I4465&lt;=79862),"Olomoucký kraj",(IF(AND(I4465&gt;=50011,I4465&lt;=50301),"Královéhradecký kraj",(IF(AND(I4465&gt;=54301,I4465&lt;=54303),"Královéhradecký kraj","0")))))))))))))))))))))))))))))))))))))))))))))))</f>
        <v>Moravskoslezský kraj</v>
      </c>
      <c r="AB4465" t="s">
        <v>998</v>
      </c>
      <c r="AD4465" t="s">
        <v>998</v>
      </c>
      <c r="AE4465" t="s">
        <v>998</v>
      </c>
      <c r="AF4465" t="s">
        <v>998</v>
      </c>
      <c r="AG4465" s="107">
        <v>300</v>
      </c>
      <c r="AH4465" s="107">
        <v>0</v>
      </c>
      <c r="AI4465" s="107">
        <v>0</v>
      </c>
      <c r="AJ4465" t="s">
        <v>999</v>
      </c>
      <c r="AK4465" s="106">
        <v>44923</v>
      </c>
    </row>
    <row r="4466" spans="1:37" x14ac:dyDescent="0.45">
      <c r="A4466" t="s">
        <v>1156</v>
      </c>
      <c r="B4466" t="s">
        <v>7491</v>
      </c>
      <c r="C4466" t="s">
        <v>990</v>
      </c>
      <c r="D4466" t="s">
        <v>7492</v>
      </c>
      <c r="E4466" t="s">
        <v>992</v>
      </c>
      <c r="F4466" t="s">
        <v>7493</v>
      </c>
      <c r="G4466">
        <v>707</v>
      </c>
      <c r="H4466" t="s">
        <v>7494</v>
      </c>
      <c r="I4466">
        <v>73401</v>
      </c>
      <c r="J4466">
        <v>777629968</v>
      </c>
      <c r="K4466" t="s">
        <v>7495</v>
      </c>
      <c r="L4466" s="106">
        <v>38538</v>
      </c>
      <c r="M4466">
        <v>14713085</v>
      </c>
      <c r="N4466" t="s">
        <v>996</v>
      </c>
      <c r="O4466" t="s">
        <v>12</v>
      </c>
      <c r="P4466" t="s">
        <v>997</v>
      </c>
      <c r="R4466" s="109" t="str">
        <f>IF(OR(P4466="SB",Q4466="SB"),"SB",0)</f>
        <v>SB</v>
      </c>
      <c r="T4466" s="110" t="s">
        <v>998</v>
      </c>
      <c r="V4466" s="113" t="str">
        <f>IF(AND(I4466&gt;=10000,I4466&lt;=19900),"Praha",(IF(AND(I4466&gt;=25001,I4466&lt;=29501),"Středočeský kraj",(IF(AND(I4466&gt;=30100,I4466&lt;=34972),"Středočeský kraj",(IF(AND(I4466&gt;=35002,I4466&lt;=36271),"Karlovarský kraj",(IF(AND(I4466&gt;=37001,I4466&lt;=39201),"Jihočeský kraj",(IF(AND(I4466&gt;=39701,I4466&lt;=39901),"Jihočeský kraj",(IF(AND(I4466&gt;=39301,I4466&lt;=39601),"Kraj Vysočina",(IF(AND(I4466&gt;=58001,I4466&lt;=59501),"Kraj Vysočina",(IF(AND(I4466&gt;=67401,I4466&lt;=67602),"Kraj Vysočina",(IF(AND(I4466&gt;=40001,I4466&lt;=44101),"Ústecký kraj",(IF(AND(I4466&gt;=46001,I4466&lt;=47201),"Liberecký kraj",(IF(AND(I4466&gt;=51202,I4466&lt;=51401),"Liberecký kraj",(IF(AND(I4466&gt;=53002,I4466&lt;=53976),"Pardubický kraj",(IF(AND(I4466&gt;=56002,I4466&lt;=57201),"Pardubický kraj",(IF(AND(I4466&gt;=60200,I4466&lt;=67201),"Jihomoravský kraj",(IF(AND(I4466&gt;=67801,I4466&lt;=68501),"Jihomoravský kraj",(IF(AND(I4466&gt;=69002,I4466&lt;=69801),"Jihomoravský kraj",(IF(AND(I4466&gt;=68601,I4466&lt;=68801),"Zlínský kraj",(IF(AND(I4466&gt;=75501,I4466&lt;=76901),"Zlínský kraj",(IF(AND(I4466&gt;=70030,I4466&lt;=74901),"Moravskoslezský kraj",(IF(AND(I4466&gt;=75000,I4466&lt;=75368),"Olomoucký kraj",(IF(AND(I4466&gt;=77200,I4466&lt;=79862),"Olomoucký kraj",(IF(AND(I4466&gt;=50011,I4466&lt;=50301),"Královéhradecký kraj",(IF(AND(I4466&gt;=54301,I4466&lt;=54303),"Královéhradecký kraj","0")))))))))))))))))))))))))))))))))))))))))))))))</f>
        <v>Moravskoslezský kraj</v>
      </c>
      <c r="AB4466" t="s">
        <v>998</v>
      </c>
      <c r="AD4466" t="s">
        <v>998</v>
      </c>
      <c r="AE4466" t="s">
        <v>998</v>
      </c>
      <c r="AF4466" t="s">
        <v>998</v>
      </c>
      <c r="AG4466" s="107">
        <v>300</v>
      </c>
      <c r="AH4466" s="107">
        <v>0</v>
      </c>
      <c r="AI4466" s="107">
        <v>0</v>
      </c>
      <c r="AJ4466" t="s">
        <v>999</v>
      </c>
      <c r="AK4466" s="106">
        <v>44924</v>
      </c>
    </row>
    <row r="4467" spans="1:37" x14ac:dyDescent="0.45">
      <c r="A4467" t="s">
        <v>1102</v>
      </c>
      <c r="B4467" t="s">
        <v>14170</v>
      </c>
      <c r="C4467" t="s">
        <v>1002</v>
      </c>
      <c r="D4467" t="s">
        <v>14171</v>
      </c>
      <c r="E4467" t="s">
        <v>992</v>
      </c>
      <c r="F4467" t="s">
        <v>1168</v>
      </c>
      <c r="G4467">
        <v>218</v>
      </c>
      <c r="H4467" t="s">
        <v>2805</v>
      </c>
      <c r="I4467">
        <v>73401</v>
      </c>
      <c r="J4467">
        <v>731111889</v>
      </c>
      <c r="K4467" t="s">
        <v>14172</v>
      </c>
      <c r="L4467" s="106">
        <v>38819</v>
      </c>
      <c r="M4467">
        <v>14690049</v>
      </c>
      <c r="N4467" t="s">
        <v>996</v>
      </c>
      <c r="O4467" t="s">
        <v>12</v>
      </c>
      <c r="P4467" t="s">
        <v>997</v>
      </c>
      <c r="R4467" s="109" t="str">
        <f>IF(OR(P4467="SB",Q4467="SB"),"SB",0)</f>
        <v>SB</v>
      </c>
      <c r="T4467" s="110" t="s">
        <v>998</v>
      </c>
      <c r="V4467" s="113" t="str">
        <f>IF(AND(I4467&gt;=10000,I4467&lt;=19900),"Praha",(IF(AND(I4467&gt;=25001,I4467&lt;=29501),"Středočeský kraj",(IF(AND(I4467&gt;=30100,I4467&lt;=34972),"Středočeský kraj",(IF(AND(I4467&gt;=35002,I4467&lt;=36271),"Karlovarský kraj",(IF(AND(I4467&gt;=37001,I4467&lt;=39201),"Jihočeský kraj",(IF(AND(I4467&gt;=39701,I4467&lt;=39901),"Jihočeský kraj",(IF(AND(I4467&gt;=39301,I4467&lt;=39601),"Kraj Vysočina",(IF(AND(I4467&gt;=58001,I4467&lt;=59501),"Kraj Vysočina",(IF(AND(I4467&gt;=67401,I4467&lt;=67602),"Kraj Vysočina",(IF(AND(I4467&gt;=40001,I4467&lt;=44101),"Ústecký kraj",(IF(AND(I4467&gt;=46001,I4467&lt;=47201),"Liberecký kraj",(IF(AND(I4467&gt;=51202,I4467&lt;=51401),"Liberecký kraj",(IF(AND(I4467&gt;=53002,I4467&lt;=53976),"Pardubický kraj",(IF(AND(I4467&gt;=56002,I4467&lt;=57201),"Pardubický kraj",(IF(AND(I4467&gt;=60200,I4467&lt;=67201),"Jihomoravský kraj",(IF(AND(I4467&gt;=67801,I4467&lt;=68501),"Jihomoravský kraj",(IF(AND(I4467&gt;=69002,I4467&lt;=69801),"Jihomoravský kraj",(IF(AND(I4467&gt;=68601,I4467&lt;=68801),"Zlínský kraj",(IF(AND(I4467&gt;=75501,I4467&lt;=76901),"Zlínský kraj",(IF(AND(I4467&gt;=70030,I4467&lt;=74901),"Moravskoslezský kraj",(IF(AND(I4467&gt;=75000,I4467&lt;=75368),"Olomoucký kraj",(IF(AND(I4467&gt;=77200,I4467&lt;=79862),"Olomoucký kraj",(IF(AND(I4467&gt;=50011,I4467&lt;=50301),"Královéhradecký kraj",(IF(AND(I4467&gt;=54301,I4467&lt;=54303),"Královéhradecký kraj","0")))))))))))))))))))))))))))))))))))))))))))))))</f>
        <v>Moravskoslezský kraj</v>
      </c>
      <c r="AB4467" t="s">
        <v>998</v>
      </c>
      <c r="AD4467" t="s">
        <v>998</v>
      </c>
      <c r="AE4467" t="s">
        <v>998</v>
      </c>
      <c r="AF4467" t="s">
        <v>998</v>
      </c>
      <c r="AG4467" s="107">
        <v>300</v>
      </c>
      <c r="AH4467" s="107">
        <v>0</v>
      </c>
      <c r="AI4467" s="107">
        <v>0</v>
      </c>
      <c r="AJ4467" t="s">
        <v>999</v>
      </c>
      <c r="AK4467" s="106">
        <v>44923</v>
      </c>
    </row>
    <row r="4468" spans="1:37" x14ac:dyDescent="0.45">
      <c r="A4468" t="s">
        <v>1469</v>
      </c>
      <c r="B4468" t="s">
        <v>18540</v>
      </c>
      <c r="C4468" t="s">
        <v>1002</v>
      </c>
      <c r="D4468" t="s">
        <v>18541</v>
      </c>
      <c r="E4468" t="s">
        <v>992</v>
      </c>
      <c r="F4468" t="s">
        <v>18542</v>
      </c>
      <c r="G4468">
        <v>17</v>
      </c>
      <c r="H4468" t="s">
        <v>2805</v>
      </c>
      <c r="I4468">
        <v>73401</v>
      </c>
      <c r="K4468" t="s">
        <v>18543</v>
      </c>
      <c r="L4468" s="106">
        <v>26111</v>
      </c>
      <c r="M4468">
        <v>12986081</v>
      </c>
      <c r="N4468" t="s">
        <v>996</v>
      </c>
      <c r="O4468" t="s">
        <v>12</v>
      </c>
      <c r="P4468" t="s">
        <v>997</v>
      </c>
      <c r="R4468" s="109" t="str">
        <f>IF(OR(P4468="SB",Q4468="SB"),"SB",0)</f>
        <v>SB</v>
      </c>
      <c r="T4468" s="110" t="s">
        <v>998</v>
      </c>
      <c r="V4468" s="113" t="str">
        <f>IF(AND(I4468&gt;=10000,I4468&lt;=19900),"Praha",(IF(AND(I4468&gt;=25001,I4468&lt;=29501),"Středočeský kraj",(IF(AND(I4468&gt;=30100,I4468&lt;=34972),"Středočeský kraj",(IF(AND(I4468&gt;=35002,I4468&lt;=36271),"Karlovarský kraj",(IF(AND(I4468&gt;=37001,I4468&lt;=39201),"Jihočeský kraj",(IF(AND(I4468&gt;=39701,I4468&lt;=39901),"Jihočeský kraj",(IF(AND(I4468&gt;=39301,I4468&lt;=39601),"Kraj Vysočina",(IF(AND(I4468&gt;=58001,I4468&lt;=59501),"Kraj Vysočina",(IF(AND(I4468&gt;=67401,I4468&lt;=67602),"Kraj Vysočina",(IF(AND(I4468&gt;=40001,I4468&lt;=44101),"Ústecký kraj",(IF(AND(I4468&gt;=46001,I4468&lt;=47201),"Liberecký kraj",(IF(AND(I4468&gt;=51202,I4468&lt;=51401),"Liberecký kraj",(IF(AND(I4468&gt;=53002,I4468&lt;=53976),"Pardubický kraj",(IF(AND(I4468&gt;=56002,I4468&lt;=57201),"Pardubický kraj",(IF(AND(I4468&gt;=60200,I4468&lt;=67201),"Jihomoravský kraj",(IF(AND(I4468&gt;=67801,I4468&lt;=68501),"Jihomoravský kraj",(IF(AND(I4468&gt;=69002,I4468&lt;=69801),"Jihomoravský kraj",(IF(AND(I4468&gt;=68601,I4468&lt;=68801),"Zlínský kraj",(IF(AND(I4468&gt;=75501,I4468&lt;=76901),"Zlínský kraj",(IF(AND(I4468&gt;=70030,I4468&lt;=74901),"Moravskoslezský kraj",(IF(AND(I4468&gt;=75000,I4468&lt;=75368),"Olomoucký kraj",(IF(AND(I4468&gt;=77200,I4468&lt;=79862),"Olomoucký kraj",(IF(AND(I4468&gt;=50011,I4468&lt;=50301),"Královéhradecký kraj",(IF(AND(I4468&gt;=54301,I4468&lt;=54303),"Královéhradecký kraj","0")))))))))))))))))))))))))))))))))))))))))))))))</f>
        <v>Moravskoslezský kraj</v>
      </c>
      <c r="AB4468" t="s">
        <v>998</v>
      </c>
      <c r="AD4468" t="s">
        <v>998</v>
      </c>
      <c r="AE4468" t="s">
        <v>998</v>
      </c>
      <c r="AF4468" t="s">
        <v>998</v>
      </c>
      <c r="AG4468" s="107">
        <v>0</v>
      </c>
      <c r="AH4468" s="107">
        <v>0</v>
      </c>
      <c r="AI4468" s="107">
        <v>0</v>
      </c>
      <c r="AJ4468" t="s">
        <v>1012</v>
      </c>
    </row>
    <row r="4469" spans="1:37" x14ac:dyDescent="0.45">
      <c r="A4469" t="s">
        <v>1129</v>
      </c>
      <c r="B4469" t="s">
        <v>18643</v>
      </c>
      <c r="C4469" t="s">
        <v>990</v>
      </c>
      <c r="D4469" t="s">
        <v>18644</v>
      </c>
      <c r="E4469" t="s">
        <v>992</v>
      </c>
      <c r="F4469" t="s">
        <v>12784</v>
      </c>
      <c r="G4469">
        <v>613</v>
      </c>
      <c r="H4469" t="s">
        <v>2805</v>
      </c>
      <c r="I4469">
        <v>73401</v>
      </c>
      <c r="K4469" t="s">
        <v>18645</v>
      </c>
      <c r="L4469" s="106">
        <v>27405</v>
      </c>
      <c r="M4469">
        <v>14659232</v>
      </c>
      <c r="N4469" t="s">
        <v>996</v>
      </c>
      <c r="O4469" t="s">
        <v>12</v>
      </c>
      <c r="P4469" t="s">
        <v>997</v>
      </c>
      <c r="R4469" s="109" t="str">
        <f>IF(OR(P4469="SB",Q4469="SB"),"SB",0)</f>
        <v>SB</v>
      </c>
      <c r="T4469" s="110" t="s">
        <v>998</v>
      </c>
      <c r="V4469" s="113" t="str">
        <f>IF(AND(I4469&gt;=10000,I4469&lt;=19900),"Praha",(IF(AND(I4469&gt;=25001,I4469&lt;=29501),"Středočeský kraj",(IF(AND(I4469&gt;=30100,I4469&lt;=34972),"Středočeský kraj",(IF(AND(I4469&gt;=35002,I4469&lt;=36271),"Karlovarský kraj",(IF(AND(I4469&gt;=37001,I4469&lt;=39201),"Jihočeský kraj",(IF(AND(I4469&gt;=39701,I4469&lt;=39901),"Jihočeský kraj",(IF(AND(I4469&gt;=39301,I4469&lt;=39601),"Kraj Vysočina",(IF(AND(I4469&gt;=58001,I4469&lt;=59501),"Kraj Vysočina",(IF(AND(I4469&gt;=67401,I4469&lt;=67602),"Kraj Vysočina",(IF(AND(I4469&gt;=40001,I4469&lt;=44101),"Ústecký kraj",(IF(AND(I4469&gt;=46001,I4469&lt;=47201),"Liberecký kraj",(IF(AND(I4469&gt;=51202,I4469&lt;=51401),"Liberecký kraj",(IF(AND(I4469&gt;=53002,I4469&lt;=53976),"Pardubický kraj",(IF(AND(I4469&gt;=56002,I4469&lt;=57201),"Pardubický kraj",(IF(AND(I4469&gt;=60200,I4469&lt;=67201),"Jihomoravský kraj",(IF(AND(I4469&gt;=67801,I4469&lt;=68501),"Jihomoravský kraj",(IF(AND(I4469&gt;=69002,I4469&lt;=69801),"Jihomoravský kraj",(IF(AND(I4469&gt;=68601,I4469&lt;=68801),"Zlínský kraj",(IF(AND(I4469&gt;=75501,I4469&lt;=76901),"Zlínský kraj",(IF(AND(I4469&gt;=70030,I4469&lt;=74901),"Moravskoslezský kraj",(IF(AND(I4469&gt;=75000,I4469&lt;=75368),"Olomoucký kraj",(IF(AND(I4469&gt;=77200,I4469&lt;=79862),"Olomoucký kraj",(IF(AND(I4469&gt;=50011,I4469&lt;=50301),"Královéhradecký kraj",(IF(AND(I4469&gt;=54301,I4469&lt;=54303),"Královéhradecký kraj","0")))))))))))))))))))))))))))))))))))))))))))))))</f>
        <v>Moravskoslezský kraj</v>
      </c>
      <c r="AB4469" t="s">
        <v>998</v>
      </c>
      <c r="AD4469" t="s">
        <v>998</v>
      </c>
      <c r="AE4469" t="s">
        <v>998</v>
      </c>
      <c r="AF4469" t="s">
        <v>998</v>
      </c>
      <c r="AG4469" s="107">
        <v>0</v>
      </c>
      <c r="AH4469" s="107">
        <v>0</v>
      </c>
      <c r="AI4469" s="107">
        <v>0</v>
      </c>
      <c r="AJ4469" t="s">
        <v>1012</v>
      </c>
    </row>
    <row r="4470" spans="1:37" x14ac:dyDescent="0.45">
      <c r="A4470" t="s">
        <v>1224</v>
      </c>
      <c r="B4470" t="s">
        <v>6592</v>
      </c>
      <c r="C4470" t="s">
        <v>1002</v>
      </c>
      <c r="D4470" t="s">
        <v>17203</v>
      </c>
      <c r="E4470" t="s">
        <v>992</v>
      </c>
      <c r="F4470" t="s">
        <v>4327</v>
      </c>
      <c r="G4470">
        <v>38</v>
      </c>
      <c r="H4470" t="s">
        <v>7494</v>
      </c>
      <c r="I4470">
        <v>73401</v>
      </c>
      <c r="J4470">
        <v>604925832</v>
      </c>
      <c r="K4470" t="s">
        <v>17204</v>
      </c>
      <c r="L4470" s="106">
        <v>38922</v>
      </c>
      <c r="M4470">
        <v>14707631</v>
      </c>
      <c r="N4470" t="s">
        <v>996</v>
      </c>
      <c r="O4470" t="s">
        <v>12</v>
      </c>
      <c r="P4470" t="s">
        <v>997</v>
      </c>
      <c r="R4470" s="109" t="str">
        <f>IF(OR(P4470="SB",Q4470="SB"),"SB",0)</f>
        <v>SB</v>
      </c>
      <c r="V4470" s="113" t="str">
        <f>IF(AND(I4470&gt;=10000,I4470&lt;=19900),"Praha",(IF(AND(I4470&gt;=25001,I4470&lt;=29501),"Středočeský kraj",(IF(AND(I4470&gt;=30100,I4470&lt;=34972),"Středočeský kraj",(IF(AND(I4470&gt;=35002,I4470&lt;=36271),"Karlovarský kraj",(IF(AND(I4470&gt;=37001,I4470&lt;=39201),"Jihočeský kraj",(IF(AND(I4470&gt;=39701,I4470&lt;=39901),"Jihočeský kraj",(IF(AND(I4470&gt;=39301,I4470&lt;=39601),"Kraj Vysočina",(IF(AND(I4470&gt;=58001,I4470&lt;=59501),"Kraj Vysočina",(IF(AND(I4470&gt;=67401,I4470&lt;=67602),"Kraj Vysočina",(IF(AND(I4470&gt;=40001,I4470&lt;=44101),"Ústecký kraj",(IF(AND(I4470&gt;=46001,I4470&lt;=47201),"Liberecký kraj",(IF(AND(I4470&gt;=51202,I4470&lt;=51401),"Liberecký kraj",(IF(AND(I4470&gt;=53002,I4470&lt;=53976),"Pardubický kraj",(IF(AND(I4470&gt;=56002,I4470&lt;=57201),"Pardubický kraj",(IF(AND(I4470&gt;=60200,I4470&lt;=67201),"Jihomoravský kraj",(IF(AND(I4470&gt;=67801,I4470&lt;=68501),"Jihomoravský kraj",(IF(AND(I4470&gt;=69002,I4470&lt;=69801),"Jihomoravský kraj",(IF(AND(I4470&gt;=68601,I4470&lt;=68801),"Zlínský kraj",(IF(AND(I4470&gt;=75501,I4470&lt;=76901),"Zlínský kraj",(IF(AND(I4470&gt;=70030,I4470&lt;=74901),"Moravskoslezský kraj",(IF(AND(I4470&gt;=75000,I4470&lt;=75368),"Olomoucký kraj",(IF(AND(I4470&gt;=77200,I4470&lt;=79862),"Olomoucký kraj",(IF(AND(I4470&gt;=50011,I4470&lt;=50301),"Královéhradecký kraj",(IF(AND(I4470&gt;=54301,I4470&lt;=54303),"Královéhradecký kraj","0")))))))))))))))))))))))))))))))))))))))))))))))</f>
        <v>Moravskoslezský kraj</v>
      </c>
      <c r="AD4470" t="s">
        <v>998</v>
      </c>
      <c r="AE4470" t="s">
        <v>998</v>
      </c>
      <c r="AF4470" t="s">
        <v>998</v>
      </c>
      <c r="AG4470" s="107">
        <v>300</v>
      </c>
      <c r="AH4470" s="107">
        <v>0</v>
      </c>
      <c r="AI4470" s="107">
        <v>0</v>
      </c>
      <c r="AJ4470" t="s">
        <v>999</v>
      </c>
      <c r="AK4470" s="106">
        <v>44923</v>
      </c>
    </row>
    <row r="4471" spans="1:37" x14ac:dyDescent="0.45">
      <c r="A4471" t="s">
        <v>988</v>
      </c>
      <c r="B4471" t="s">
        <v>18903</v>
      </c>
      <c r="C4471" t="s">
        <v>990</v>
      </c>
      <c r="D4471" t="s">
        <v>18904</v>
      </c>
      <c r="E4471" t="s">
        <v>992</v>
      </c>
      <c r="F4471" t="s">
        <v>4685</v>
      </c>
      <c r="G4471">
        <v>2450</v>
      </c>
      <c r="H4471" t="s">
        <v>18905</v>
      </c>
      <c r="I4471">
        <v>73506</v>
      </c>
      <c r="K4471" t="s">
        <v>18906</v>
      </c>
      <c r="L4471" s="106">
        <v>32762</v>
      </c>
      <c r="M4471">
        <v>10885326</v>
      </c>
      <c r="N4471" t="s">
        <v>996</v>
      </c>
      <c r="O4471" t="s">
        <v>12</v>
      </c>
      <c r="P4471" t="s">
        <v>997</v>
      </c>
      <c r="R4471" s="109" t="str">
        <f>IF(OR(P4471="SB",Q4471="SB"),"SB",0)</f>
        <v>SB</v>
      </c>
      <c r="T4471" s="110">
        <v>11944</v>
      </c>
      <c r="U4471" t="s">
        <v>19633</v>
      </c>
      <c r="V4471" s="113" t="str">
        <f>IF(AND(I4471&gt;=10000,I4471&lt;=19900),"Praha",(IF(AND(I4471&gt;=25001,I4471&lt;=29501),"Středočeský kraj",(IF(AND(I4471&gt;=30100,I4471&lt;=34972),"Středočeský kraj",(IF(AND(I4471&gt;=35002,I4471&lt;=36271),"Karlovarský kraj",(IF(AND(I4471&gt;=37001,I4471&lt;=39201),"Jihočeský kraj",(IF(AND(I4471&gt;=39701,I4471&lt;=39901),"Jihočeský kraj",(IF(AND(I4471&gt;=39301,I4471&lt;=39601),"Kraj Vysočina",(IF(AND(I4471&gt;=58001,I4471&lt;=59501),"Kraj Vysočina",(IF(AND(I4471&gt;=67401,I4471&lt;=67602),"Kraj Vysočina",(IF(AND(I4471&gt;=40001,I4471&lt;=44101),"Ústecký kraj",(IF(AND(I4471&gt;=46001,I4471&lt;=47201),"Liberecký kraj",(IF(AND(I4471&gt;=51202,I4471&lt;=51401),"Liberecký kraj",(IF(AND(I4471&gt;=53002,I4471&lt;=53976),"Pardubický kraj",(IF(AND(I4471&gt;=56002,I4471&lt;=57201),"Pardubický kraj",(IF(AND(I4471&gt;=60200,I4471&lt;=67201),"Jihomoravský kraj",(IF(AND(I4471&gt;=67801,I4471&lt;=68501),"Jihomoravský kraj",(IF(AND(I4471&gt;=69002,I4471&lt;=69801),"Jihomoravský kraj",(IF(AND(I4471&gt;=68601,I4471&lt;=68801),"Zlínský kraj",(IF(AND(I4471&gt;=75501,I4471&lt;=76901),"Zlínský kraj",(IF(AND(I4471&gt;=70030,I4471&lt;=74901),"Moravskoslezský kraj",(IF(AND(I4471&gt;=75000,I4471&lt;=75368),"Olomoucký kraj",(IF(AND(I4471&gt;=77200,I4471&lt;=79862),"Olomoucký kraj",(IF(AND(I4471&gt;=50011,I4471&lt;=50301),"Královéhradecký kraj",(IF(AND(I4471&gt;=54301,I4471&lt;=54303),"Královéhradecký kraj","0")))))))))))))))))))))))))))))))))))))))))))))))</f>
        <v>Moravskoslezský kraj</v>
      </c>
      <c r="AD4471" t="s">
        <v>998</v>
      </c>
      <c r="AE4471" t="s">
        <v>998</v>
      </c>
      <c r="AF4471" t="s">
        <v>998</v>
      </c>
      <c r="AG4471" s="107">
        <v>0</v>
      </c>
      <c r="AH4471" s="107">
        <v>0</v>
      </c>
      <c r="AI4471" s="107">
        <v>0</v>
      </c>
      <c r="AJ4471" t="s">
        <v>1012</v>
      </c>
    </row>
    <row r="4472" spans="1:37" x14ac:dyDescent="0.45">
      <c r="A4472" t="s">
        <v>1363</v>
      </c>
      <c r="B4472" t="s">
        <v>17880</v>
      </c>
      <c r="C4472" t="s">
        <v>990</v>
      </c>
      <c r="D4472" t="s">
        <v>17881</v>
      </c>
      <c r="E4472" t="s">
        <v>992</v>
      </c>
      <c r="F4472" t="s">
        <v>13007</v>
      </c>
      <c r="G4472">
        <v>1725</v>
      </c>
      <c r="H4472" t="s">
        <v>2805</v>
      </c>
      <c r="I4472">
        <v>73506</v>
      </c>
      <c r="J4472">
        <v>725888287</v>
      </c>
      <c r="K4472" t="s">
        <v>17882</v>
      </c>
      <c r="L4472" s="106">
        <v>39907</v>
      </c>
      <c r="M4472">
        <v>14681561</v>
      </c>
      <c r="N4472" t="s">
        <v>996</v>
      </c>
      <c r="O4472" t="s">
        <v>12</v>
      </c>
      <c r="P4472" t="s">
        <v>997</v>
      </c>
      <c r="R4472" s="109" t="str">
        <f>IF(OR(P4472="SB",Q4472="SB"),"SB",0)</f>
        <v>SB</v>
      </c>
      <c r="T4472" s="110" t="s">
        <v>998</v>
      </c>
      <c r="V4472" s="113" t="str">
        <f>IF(AND(I4472&gt;=10000,I4472&lt;=19900),"Praha",(IF(AND(I4472&gt;=25001,I4472&lt;=29501),"Středočeský kraj",(IF(AND(I4472&gt;=30100,I4472&lt;=34972),"Středočeský kraj",(IF(AND(I4472&gt;=35002,I4472&lt;=36271),"Karlovarský kraj",(IF(AND(I4472&gt;=37001,I4472&lt;=39201),"Jihočeský kraj",(IF(AND(I4472&gt;=39701,I4472&lt;=39901),"Jihočeský kraj",(IF(AND(I4472&gt;=39301,I4472&lt;=39601),"Kraj Vysočina",(IF(AND(I4472&gt;=58001,I4472&lt;=59501),"Kraj Vysočina",(IF(AND(I4472&gt;=67401,I4472&lt;=67602),"Kraj Vysočina",(IF(AND(I4472&gt;=40001,I4472&lt;=44101),"Ústecký kraj",(IF(AND(I4472&gt;=46001,I4472&lt;=47201),"Liberecký kraj",(IF(AND(I4472&gt;=51202,I4472&lt;=51401),"Liberecký kraj",(IF(AND(I4472&gt;=53002,I4472&lt;=53976),"Pardubický kraj",(IF(AND(I4472&gt;=56002,I4472&lt;=57201),"Pardubický kraj",(IF(AND(I4472&gt;=60200,I4472&lt;=67201),"Jihomoravský kraj",(IF(AND(I4472&gt;=67801,I4472&lt;=68501),"Jihomoravský kraj",(IF(AND(I4472&gt;=69002,I4472&lt;=69801),"Jihomoravský kraj",(IF(AND(I4472&gt;=68601,I4472&lt;=68801),"Zlínský kraj",(IF(AND(I4472&gt;=75501,I4472&lt;=76901),"Zlínský kraj",(IF(AND(I4472&gt;=70030,I4472&lt;=74901),"Moravskoslezský kraj",(IF(AND(I4472&gt;=75000,I4472&lt;=75368),"Olomoucký kraj",(IF(AND(I4472&gt;=77200,I4472&lt;=79862),"Olomoucký kraj",(IF(AND(I4472&gt;=50011,I4472&lt;=50301),"Královéhradecký kraj",(IF(AND(I4472&gt;=54301,I4472&lt;=54303),"Královéhradecký kraj","0")))))))))))))))))))))))))))))))))))))))))))))))</f>
        <v>Moravskoslezský kraj</v>
      </c>
      <c r="AB4472" t="s">
        <v>998</v>
      </c>
      <c r="AD4472" t="s">
        <v>998</v>
      </c>
      <c r="AE4472" t="s">
        <v>998</v>
      </c>
      <c r="AF4472" t="s">
        <v>998</v>
      </c>
      <c r="AG4472" s="107">
        <v>300</v>
      </c>
      <c r="AH4472" s="107">
        <v>0</v>
      </c>
      <c r="AI4472" s="107">
        <v>0</v>
      </c>
      <c r="AJ4472" t="s">
        <v>999</v>
      </c>
      <c r="AK4472" s="106">
        <v>44923</v>
      </c>
    </row>
    <row r="4473" spans="1:37" x14ac:dyDescent="0.45">
      <c r="A4473" t="s">
        <v>1124</v>
      </c>
      <c r="B4473" t="s">
        <v>8277</v>
      </c>
      <c r="C4473" t="s">
        <v>990</v>
      </c>
      <c r="D4473" t="s">
        <v>8299</v>
      </c>
      <c r="E4473" t="s">
        <v>992</v>
      </c>
      <c r="F4473" t="s">
        <v>3843</v>
      </c>
      <c r="G4473">
        <v>1270</v>
      </c>
      <c r="H4473" t="s">
        <v>1520</v>
      </c>
      <c r="I4473">
        <v>73511</v>
      </c>
      <c r="K4473" t="s">
        <v>8300</v>
      </c>
      <c r="L4473" s="106">
        <v>29543</v>
      </c>
      <c r="M4473">
        <v>14714503</v>
      </c>
      <c r="N4473" t="s">
        <v>996</v>
      </c>
      <c r="O4473" t="s">
        <v>12</v>
      </c>
      <c r="P4473" t="s">
        <v>997</v>
      </c>
      <c r="R4473" s="109" t="str">
        <f>IF(OR(P4473="SB",Q4473="SB"),"SB",0)</f>
        <v>SB</v>
      </c>
      <c r="T4473" s="110" t="s">
        <v>998</v>
      </c>
      <c r="V4473" s="113" t="str">
        <f>IF(AND(I4473&gt;=10000,I4473&lt;=19900),"Praha",(IF(AND(I4473&gt;=25001,I4473&lt;=29501),"Středočeský kraj",(IF(AND(I4473&gt;=30100,I4473&lt;=34972),"Středočeský kraj",(IF(AND(I4473&gt;=35002,I4473&lt;=36271),"Karlovarský kraj",(IF(AND(I4473&gt;=37001,I4473&lt;=39201),"Jihočeský kraj",(IF(AND(I4473&gt;=39701,I4473&lt;=39901),"Jihočeský kraj",(IF(AND(I4473&gt;=39301,I4473&lt;=39601),"Kraj Vysočina",(IF(AND(I4473&gt;=58001,I4473&lt;=59501),"Kraj Vysočina",(IF(AND(I4473&gt;=67401,I4473&lt;=67602),"Kraj Vysočina",(IF(AND(I4473&gt;=40001,I4473&lt;=44101),"Ústecký kraj",(IF(AND(I4473&gt;=46001,I4473&lt;=47201),"Liberecký kraj",(IF(AND(I4473&gt;=51202,I4473&lt;=51401),"Liberecký kraj",(IF(AND(I4473&gt;=53002,I4473&lt;=53976),"Pardubický kraj",(IF(AND(I4473&gt;=56002,I4473&lt;=57201),"Pardubický kraj",(IF(AND(I4473&gt;=60200,I4473&lt;=67201),"Jihomoravský kraj",(IF(AND(I4473&gt;=67801,I4473&lt;=68501),"Jihomoravský kraj",(IF(AND(I4473&gt;=69002,I4473&lt;=69801),"Jihomoravský kraj",(IF(AND(I4473&gt;=68601,I4473&lt;=68801),"Zlínský kraj",(IF(AND(I4473&gt;=75501,I4473&lt;=76901),"Zlínský kraj",(IF(AND(I4473&gt;=70030,I4473&lt;=74901),"Moravskoslezský kraj",(IF(AND(I4473&gt;=75000,I4473&lt;=75368),"Olomoucký kraj",(IF(AND(I4473&gt;=77200,I4473&lt;=79862),"Olomoucký kraj",(IF(AND(I4473&gt;=50011,I4473&lt;=50301),"Královéhradecký kraj",(IF(AND(I4473&gt;=54301,I4473&lt;=54303),"Královéhradecký kraj","0")))))))))))))))))))))))))))))))))))))))))))))))</f>
        <v>Moravskoslezský kraj</v>
      </c>
      <c r="AB4473" t="s">
        <v>998</v>
      </c>
      <c r="AD4473" t="s">
        <v>998</v>
      </c>
      <c r="AE4473" t="s">
        <v>998</v>
      </c>
      <c r="AF4473" t="s">
        <v>998</v>
      </c>
      <c r="AG4473" s="107">
        <v>0</v>
      </c>
      <c r="AH4473" s="107">
        <v>0</v>
      </c>
      <c r="AI4473" s="107">
        <v>0</v>
      </c>
      <c r="AJ4473" t="s">
        <v>1012</v>
      </c>
    </row>
    <row r="4474" spans="1:37" x14ac:dyDescent="0.45">
      <c r="A4474" t="s">
        <v>1007</v>
      </c>
      <c r="B4474" t="s">
        <v>10938</v>
      </c>
      <c r="C4474" t="s">
        <v>990</v>
      </c>
      <c r="D4474" t="s">
        <v>10939</v>
      </c>
      <c r="E4474" t="s">
        <v>992</v>
      </c>
      <c r="F4474" t="s">
        <v>10940</v>
      </c>
      <c r="G4474">
        <v>1037</v>
      </c>
      <c r="H4474" t="s">
        <v>9236</v>
      </c>
      <c r="I4474">
        <v>73511</v>
      </c>
      <c r="J4474">
        <v>733385903</v>
      </c>
      <c r="K4474" t="s">
        <v>10941</v>
      </c>
      <c r="L4474" s="106">
        <v>38425</v>
      </c>
      <c r="M4474">
        <v>14703688</v>
      </c>
      <c r="N4474" t="s">
        <v>996</v>
      </c>
      <c r="O4474" t="s">
        <v>12</v>
      </c>
      <c r="P4474" t="s">
        <v>997</v>
      </c>
      <c r="R4474" s="109" t="str">
        <f>IF(OR(P4474="SB",Q4474="SB"),"SB",0)</f>
        <v>SB</v>
      </c>
      <c r="T4474" s="110" t="s">
        <v>998</v>
      </c>
      <c r="V4474" s="113" t="str">
        <f>IF(AND(I4474&gt;=10000,I4474&lt;=19900),"Praha",(IF(AND(I4474&gt;=25001,I4474&lt;=29501),"Středočeský kraj",(IF(AND(I4474&gt;=30100,I4474&lt;=34972),"Středočeský kraj",(IF(AND(I4474&gt;=35002,I4474&lt;=36271),"Karlovarský kraj",(IF(AND(I4474&gt;=37001,I4474&lt;=39201),"Jihočeský kraj",(IF(AND(I4474&gt;=39701,I4474&lt;=39901),"Jihočeský kraj",(IF(AND(I4474&gt;=39301,I4474&lt;=39601),"Kraj Vysočina",(IF(AND(I4474&gt;=58001,I4474&lt;=59501),"Kraj Vysočina",(IF(AND(I4474&gt;=67401,I4474&lt;=67602),"Kraj Vysočina",(IF(AND(I4474&gt;=40001,I4474&lt;=44101),"Ústecký kraj",(IF(AND(I4474&gt;=46001,I4474&lt;=47201),"Liberecký kraj",(IF(AND(I4474&gt;=51202,I4474&lt;=51401),"Liberecký kraj",(IF(AND(I4474&gt;=53002,I4474&lt;=53976),"Pardubický kraj",(IF(AND(I4474&gt;=56002,I4474&lt;=57201),"Pardubický kraj",(IF(AND(I4474&gt;=60200,I4474&lt;=67201),"Jihomoravský kraj",(IF(AND(I4474&gt;=67801,I4474&lt;=68501),"Jihomoravský kraj",(IF(AND(I4474&gt;=69002,I4474&lt;=69801),"Jihomoravský kraj",(IF(AND(I4474&gt;=68601,I4474&lt;=68801),"Zlínský kraj",(IF(AND(I4474&gt;=75501,I4474&lt;=76901),"Zlínský kraj",(IF(AND(I4474&gt;=70030,I4474&lt;=74901),"Moravskoslezský kraj",(IF(AND(I4474&gt;=75000,I4474&lt;=75368),"Olomoucký kraj",(IF(AND(I4474&gt;=77200,I4474&lt;=79862),"Olomoucký kraj",(IF(AND(I4474&gt;=50011,I4474&lt;=50301),"Královéhradecký kraj",(IF(AND(I4474&gt;=54301,I4474&lt;=54303),"Královéhradecký kraj","0")))))))))))))))))))))))))))))))))))))))))))))))</f>
        <v>Moravskoslezský kraj</v>
      </c>
      <c r="AB4474" t="s">
        <v>998</v>
      </c>
      <c r="AD4474" t="s">
        <v>998</v>
      </c>
      <c r="AE4474" t="s">
        <v>998</v>
      </c>
      <c r="AF4474" t="s">
        <v>998</v>
      </c>
      <c r="AG4474" s="107">
        <v>300</v>
      </c>
      <c r="AH4474" s="107">
        <v>0</v>
      </c>
      <c r="AI4474" s="107">
        <v>0</v>
      </c>
      <c r="AJ4474" t="s">
        <v>999</v>
      </c>
      <c r="AK4474" s="106">
        <v>44924</v>
      </c>
    </row>
    <row r="4475" spans="1:37" x14ac:dyDescent="0.45">
      <c r="A4475" t="s">
        <v>1208</v>
      </c>
      <c r="B4475" t="s">
        <v>15936</v>
      </c>
      <c r="C4475" t="s">
        <v>1002</v>
      </c>
      <c r="D4475" t="s">
        <v>15937</v>
      </c>
      <c r="E4475" t="s">
        <v>992</v>
      </c>
      <c r="F4475" t="s">
        <v>1759</v>
      </c>
      <c r="G4475">
        <v>818</v>
      </c>
      <c r="H4475" t="s">
        <v>1520</v>
      </c>
      <c r="I4475">
        <v>73511</v>
      </c>
      <c r="J4475">
        <v>608628158</v>
      </c>
      <c r="K4475" t="s">
        <v>15938</v>
      </c>
      <c r="L4475" s="106">
        <v>37310</v>
      </c>
      <c r="M4475">
        <v>14684187</v>
      </c>
      <c r="N4475" t="s">
        <v>996</v>
      </c>
      <c r="O4475" t="s">
        <v>12</v>
      </c>
      <c r="P4475" t="s">
        <v>997</v>
      </c>
      <c r="R4475" s="109" t="str">
        <f>IF(OR(P4475="SB",Q4475="SB"),"SB",0)</f>
        <v>SB</v>
      </c>
      <c r="T4475" s="110" t="s">
        <v>998</v>
      </c>
      <c r="V4475" s="113" t="str">
        <f>IF(AND(I4475&gt;=10000,I4475&lt;=19900),"Praha",(IF(AND(I4475&gt;=25001,I4475&lt;=29501),"Středočeský kraj",(IF(AND(I4475&gt;=30100,I4475&lt;=34972),"Středočeský kraj",(IF(AND(I4475&gt;=35002,I4475&lt;=36271),"Karlovarský kraj",(IF(AND(I4475&gt;=37001,I4475&lt;=39201),"Jihočeský kraj",(IF(AND(I4475&gt;=39701,I4475&lt;=39901),"Jihočeský kraj",(IF(AND(I4475&gt;=39301,I4475&lt;=39601),"Kraj Vysočina",(IF(AND(I4475&gt;=58001,I4475&lt;=59501),"Kraj Vysočina",(IF(AND(I4475&gt;=67401,I4475&lt;=67602),"Kraj Vysočina",(IF(AND(I4475&gt;=40001,I4475&lt;=44101),"Ústecký kraj",(IF(AND(I4475&gt;=46001,I4475&lt;=47201),"Liberecký kraj",(IF(AND(I4475&gt;=51202,I4475&lt;=51401),"Liberecký kraj",(IF(AND(I4475&gt;=53002,I4475&lt;=53976),"Pardubický kraj",(IF(AND(I4475&gt;=56002,I4475&lt;=57201),"Pardubický kraj",(IF(AND(I4475&gt;=60200,I4475&lt;=67201),"Jihomoravský kraj",(IF(AND(I4475&gt;=67801,I4475&lt;=68501),"Jihomoravský kraj",(IF(AND(I4475&gt;=69002,I4475&lt;=69801),"Jihomoravský kraj",(IF(AND(I4475&gt;=68601,I4475&lt;=68801),"Zlínský kraj",(IF(AND(I4475&gt;=75501,I4475&lt;=76901),"Zlínský kraj",(IF(AND(I4475&gt;=70030,I4475&lt;=74901),"Moravskoslezský kraj",(IF(AND(I4475&gt;=75000,I4475&lt;=75368),"Olomoucký kraj",(IF(AND(I4475&gt;=77200,I4475&lt;=79862),"Olomoucký kraj",(IF(AND(I4475&gt;=50011,I4475&lt;=50301),"Královéhradecký kraj",(IF(AND(I4475&gt;=54301,I4475&lt;=54303),"Královéhradecký kraj","0")))))))))))))))))))))))))))))))))))))))))))))))</f>
        <v>Moravskoslezský kraj</v>
      </c>
      <c r="AB4475" t="s">
        <v>998</v>
      </c>
      <c r="AD4475" t="s">
        <v>998</v>
      </c>
      <c r="AE4475" t="s">
        <v>998</v>
      </c>
      <c r="AF4475" t="s">
        <v>998</v>
      </c>
      <c r="AG4475" s="107">
        <v>300</v>
      </c>
      <c r="AH4475" s="107">
        <v>0</v>
      </c>
      <c r="AI4475" s="107">
        <v>0</v>
      </c>
      <c r="AJ4475" t="s">
        <v>999</v>
      </c>
      <c r="AK4475" s="106">
        <v>44924</v>
      </c>
    </row>
    <row r="4476" spans="1:37" x14ac:dyDescent="0.45">
      <c r="A4476" t="s">
        <v>1268</v>
      </c>
      <c r="B4476" t="s">
        <v>15830</v>
      </c>
      <c r="C4476" t="s">
        <v>990</v>
      </c>
      <c r="D4476" t="s">
        <v>15831</v>
      </c>
      <c r="E4476" t="s">
        <v>992</v>
      </c>
      <c r="F4476" t="s">
        <v>3199</v>
      </c>
      <c r="G4476">
        <v>1034</v>
      </c>
      <c r="H4476" t="s">
        <v>1520</v>
      </c>
      <c r="I4476">
        <v>73511</v>
      </c>
      <c r="J4476">
        <v>603727062</v>
      </c>
      <c r="K4476" t="s">
        <v>15832</v>
      </c>
      <c r="L4476" s="106">
        <v>38430</v>
      </c>
      <c r="M4476">
        <v>14679137</v>
      </c>
      <c r="N4476" t="s">
        <v>996</v>
      </c>
      <c r="O4476" t="s">
        <v>12</v>
      </c>
      <c r="P4476" t="s">
        <v>997</v>
      </c>
      <c r="R4476" s="109" t="str">
        <f>IF(OR(P4476="SB",Q4476="SB"),"SB",0)</f>
        <v>SB</v>
      </c>
      <c r="V4476" s="113" t="str">
        <f>IF(AND(I4476&gt;=10000,I4476&lt;=19900),"Praha",(IF(AND(I4476&gt;=25001,I4476&lt;=29501),"Středočeský kraj",(IF(AND(I4476&gt;=30100,I4476&lt;=34972),"Středočeský kraj",(IF(AND(I4476&gt;=35002,I4476&lt;=36271),"Karlovarský kraj",(IF(AND(I4476&gt;=37001,I4476&lt;=39201),"Jihočeský kraj",(IF(AND(I4476&gt;=39701,I4476&lt;=39901),"Jihočeský kraj",(IF(AND(I4476&gt;=39301,I4476&lt;=39601),"Kraj Vysočina",(IF(AND(I4476&gt;=58001,I4476&lt;=59501),"Kraj Vysočina",(IF(AND(I4476&gt;=67401,I4476&lt;=67602),"Kraj Vysočina",(IF(AND(I4476&gt;=40001,I4476&lt;=44101),"Ústecký kraj",(IF(AND(I4476&gt;=46001,I4476&lt;=47201),"Liberecký kraj",(IF(AND(I4476&gt;=51202,I4476&lt;=51401),"Liberecký kraj",(IF(AND(I4476&gt;=53002,I4476&lt;=53976),"Pardubický kraj",(IF(AND(I4476&gt;=56002,I4476&lt;=57201),"Pardubický kraj",(IF(AND(I4476&gt;=60200,I4476&lt;=67201),"Jihomoravský kraj",(IF(AND(I4476&gt;=67801,I4476&lt;=68501),"Jihomoravský kraj",(IF(AND(I4476&gt;=69002,I4476&lt;=69801),"Jihomoravský kraj",(IF(AND(I4476&gt;=68601,I4476&lt;=68801),"Zlínský kraj",(IF(AND(I4476&gt;=75501,I4476&lt;=76901),"Zlínský kraj",(IF(AND(I4476&gt;=70030,I4476&lt;=74901),"Moravskoslezský kraj",(IF(AND(I4476&gt;=75000,I4476&lt;=75368),"Olomoucký kraj",(IF(AND(I4476&gt;=77200,I4476&lt;=79862),"Olomoucký kraj",(IF(AND(I4476&gt;=50011,I4476&lt;=50301),"Královéhradecký kraj",(IF(AND(I4476&gt;=54301,I4476&lt;=54303),"Královéhradecký kraj","0")))))))))))))))))))))))))))))))))))))))))))))))</f>
        <v>Moravskoslezský kraj</v>
      </c>
      <c r="AD4476" t="s">
        <v>998</v>
      </c>
      <c r="AE4476" t="s">
        <v>998</v>
      </c>
      <c r="AF4476" t="s">
        <v>998</v>
      </c>
      <c r="AG4476" s="107">
        <v>300</v>
      </c>
      <c r="AH4476" s="107">
        <v>0</v>
      </c>
      <c r="AI4476" s="107">
        <v>0</v>
      </c>
      <c r="AJ4476" t="s">
        <v>999</v>
      </c>
      <c r="AK4476" s="106">
        <v>44924</v>
      </c>
    </row>
    <row r="4477" spans="1:37" x14ac:dyDescent="0.45">
      <c r="A4477" t="s">
        <v>1079</v>
      </c>
      <c r="B4477" t="s">
        <v>12959</v>
      </c>
      <c r="C4477" t="s">
        <v>990</v>
      </c>
      <c r="D4477" t="s">
        <v>12960</v>
      </c>
      <c r="E4477" t="s">
        <v>992</v>
      </c>
      <c r="F4477" t="s">
        <v>1702</v>
      </c>
      <c r="G4477">
        <v>739</v>
      </c>
      <c r="H4477" t="s">
        <v>1520</v>
      </c>
      <c r="I4477">
        <v>73514</v>
      </c>
      <c r="K4477" t="s">
        <v>12961</v>
      </c>
      <c r="L4477" s="106">
        <v>33657</v>
      </c>
      <c r="M4477">
        <v>14625179</v>
      </c>
      <c r="N4477" t="s">
        <v>996</v>
      </c>
      <c r="O4477" t="s">
        <v>12</v>
      </c>
      <c r="P4477" t="s">
        <v>997</v>
      </c>
      <c r="R4477" s="109" t="str">
        <f>IF(OR(P4477="SB",Q4477="SB"),"SB",0)</f>
        <v>SB</v>
      </c>
      <c r="T4477" s="110" t="s">
        <v>998</v>
      </c>
      <c r="V4477" s="113" t="str">
        <f>IF(AND(I4477&gt;=10000,I4477&lt;=19900),"Praha",(IF(AND(I4477&gt;=25001,I4477&lt;=29501),"Středočeský kraj",(IF(AND(I4477&gt;=30100,I4477&lt;=34972),"Středočeský kraj",(IF(AND(I4477&gt;=35002,I4477&lt;=36271),"Karlovarský kraj",(IF(AND(I4477&gt;=37001,I4477&lt;=39201),"Jihočeský kraj",(IF(AND(I4477&gt;=39701,I4477&lt;=39901),"Jihočeský kraj",(IF(AND(I4477&gt;=39301,I4477&lt;=39601),"Kraj Vysočina",(IF(AND(I4477&gt;=58001,I4477&lt;=59501),"Kraj Vysočina",(IF(AND(I4477&gt;=67401,I4477&lt;=67602),"Kraj Vysočina",(IF(AND(I4477&gt;=40001,I4477&lt;=44101),"Ústecký kraj",(IF(AND(I4477&gt;=46001,I4477&lt;=47201),"Liberecký kraj",(IF(AND(I4477&gt;=51202,I4477&lt;=51401),"Liberecký kraj",(IF(AND(I4477&gt;=53002,I4477&lt;=53976),"Pardubický kraj",(IF(AND(I4477&gt;=56002,I4477&lt;=57201),"Pardubický kraj",(IF(AND(I4477&gt;=60200,I4477&lt;=67201),"Jihomoravský kraj",(IF(AND(I4477&gt;=67801,I4477&lt;=68501),"Jihomoravský kraj",(IF(AND(I4477&gt;=69002,I4477&lt;=69801),"Jihomoravský kraj",(IF(AND(I4477&gt;=68601,I4477&lt;=68801),"Zlínský kraj",(IF(AND(I4477&gt;=75501,I4477&lt;=76901),"Zlínský kraj",(IF(AND(I4477&gt;=70030,I4477&lt;=74901),"Moravskoslezský kraj",(IF(AND(I4477&gt;=75000,I4477&lt;=75368),"Olomoucký kraj",(IF(AND(I4477&gt;=77200,I4477&lt;=79862),"Olomoucký kraj",(IF(AND(I4477&gt;=50011,I4477&lt;=50301),"Královéhradecký kraj",(IF(AND(I4477&gt;=54301,I4477&lt;=54303),"Královéhradecký kraj","0")))))))))))))))))))))))))))))))))))))))))))))))</f>
        <v>Moravskoslezský kraj</v>
      </c>
      <c r="AB4477" t="s">
        <v>998</v>
      </c>
      <c r="AD4477" t="s">
        <v>998</v>
      </c>
      <c r="AE4477" t="s">
        <v>998</v>
      </c>
      <c r="AF4477" t="s">
        <v>998</v>
      </c>
      <c r="AG4477" s="107">
        <v>0</v>
      </c>
      <c r="AH4477" s="107">
        <v>0</v>
      </c>
      <c r="AI4477" s="107">
        <v>0</v>
      </c>
      <c r="AJ4477" t="s">
        <v>1012</v>
      </c>
    </row>
    <row r="4478" spans="1:37" x14ac:dyDescent="0.45">
      <c r="A4478" t="s">
        <v>1184</v>
      </c>
      <c r="B4478" t="s">
        <v>13647</v>
      </c>
      <c r="C4478" t="s">
        <v>990</v>
      </c>
      <c r="D4478" t="s">
        <v>13648</v>
      </c>
      <c r="E4478" t="s">
        <v>992</v>
      </c>
      <c r="F4478" t="s">
        <v>13649</v>
      </c>
      <c r="G4478">
        <v>1042</v>
      </c>
      <c r="H4478" t="s">
        <v>1520</v>
      </c>
      <c r="I4478">
        <v>73514</v>
      </c>
      <c r="K4478" t="s">
        <v>13650</v>
      </c>
      <c r="L4478" s="106">
        <v>34477</v>
      </c>
      <c r="M4478">
        <v>14651148</v>
      </c>
      <c r="N4478" t="s">
        <v>996</v>
      </c>
      <c r="O4478" t="s">
        <v>12</v>
      </c>
      <c r="P4478" t="s">
        <v>997</v>
      </c>
      <c r="R4478" s="109" t="str">
        <f>IF(OR(P4478="SB",Q4478="SB"),"SB",0)</f>
        <v>SB</v>
      </c>
      <c r="T4478" s="110" t="s">
        <v>998</v>
      </c>
      <c r="V4478" s="113" t="str">
        <f>IF(AND(I4478&gt;=10000,I4478&lt;=19900),"Praha",(IF(AND(I4478&gt;=25001,I4478&lt;=29501),"Středočeský kraj",(IF(AND(I4478&gt;=30100,I4478&lt;=34972),"Středočeský kraj",(IF(AND(I4478&gt;=35002,I4478&lt;=36271),"Karlovarský kraj",(IF(AND(I4478&gt;=37001,I4478&lt;=39201),"Jihočeský kraj",(IF(AND(I4478&gt;=39701,I4478&lt;=39901),"Jihočeský kraj",(IF(AND(I4478&gt;=39301,I4478&lt;=39601),"Kraj Vysočina",(IF(AND(I4478&gt;=58001,I4478&lt;=59501),"Kraj Vysočina",(IF(AND(I4478&gt;=67401,I4478&lt;=67602),"Kraj Vysočina",(IF(AND(I4478&gt;=40001,I4478&lt;=44101),"Ústecký kraj",(IF(AND(I4478&gt;=46001,I4478&lt;=47201),"Liberecký kraj",(IF(AND(I4478&gt;=51202,I4478&lt;=51401),"Liberecký kraj",(IF(AND(I4478&gt;=53002,I4478&lt;=53976),"Pardubický kraj",(IF(AND(I4478&gt;=56002,I4478&lt;=57201),"Pardubický kraj",(IF(AND(I4478&gt;=60200,I4478&lt;=67201),"Jihomoravský kraj",(IF(AND(I4478&gt;=67801,I4478&lt;=68501),"Jihomoravský kraj",(IF(AND(I4478&gt;=69002,I4478&lt;=69801),"Jihomoravský kraj",(IF(AND(I4478&gt;=68601,I4478&lt;=68801),"Zlínský kraj",(IF(AND(I4478&gt;=75501,I4478&lt;=76901),"Zlínský kraj",(IF(AND(I4478&gt;=70030,I4478&lt;=74901),"Moravskoslezský kraj",(IF(AND(I4478&gt;=75000,I4478&lt;=75368),"Olomoucký kraj",(IF(AND(I4478&gt;=77200,I4478&lt;=79862),"Olomoucký kraj",(IF(AND(I4478&gt;=50011,I4478&lt;=50301),"Královéhradecký kraj",(IF(AND(I4478&gt;=54301,I4478&lt;=54303),"Královéhradecký kraj","0")))))))))))))))))))))))))))))))))))))))))))))))</f>
        <v>Moravskoslezský kraj</v>
      </c>
      <c r="AB4478" t="s">
        <v>998</v>
      </c>
      <c r="AD4478" t="s">
        <v>998</v>
      </c>
      <c r="AE4478" t="s">
        <v>998</v>
      </c>
      <c r="AF4478" t="s">
        <v>998</v>
      </c>
      <c r="AG4478" s="107">
        <v>0</v>
      </c>
      <c r="AH4478" s="107">
        <v>0</v>
      </c>
      <c r="AI4478" s="107">
        <v>0</v>
      </c>
      <c r="AJ4478" t="s">
        <v>1012</v>
      </c>
    </row>
    <row r="4479" spans="1:37" x14ac:dyDescent="0.45">
      <c r="A4479" t="s">
        <v>1448</v>
      </c>
      <c r="B4479" t="s">
        <v>7376</v>
      </c>
      <c r="C4479" t="s">
        <v>990</v>
      </c>
      <c r="D4479" t="s">
        <v>7377</v>
      </c>
      <c r="E4479" t="s">
        <v>992</v>
      </c>
      <c r="F4479" t="s">
        <v>7378</v>
      </c>
      <c r="G4479">
        <v>1533</v>
      </c>
      <c r="H4479" t="s">
        <v>5183</v>
      </c>
      <c r="I4479">
        <v>73532</v>
      </c>
      <c r="K4479" t="s">
        <v>7379</v>
      </c>
      <c r="L4479" s="106">
        <v>31099</v>
      </c>
      <c r="M4479">
        <v>10595134</v>
      </c>
      <c r="N4479" t="s">
        <v>996</v>
      </c>
      <c r="O4479" t="s">
        <v>12</v>
      </c>
      <c r="P4479" t="s">
        <v>997</v>
      </c>
      <c r="R4479" s="109" t="str">
        <f>IF(OR(P4479="SB",Q4479="SB"),"SB",0)</f>
        <v>SB</v>
      </c>
      <c r="T4479" s="110">
        <v>10639</v>
      </c>
      <c r="U4479" t="s">
        <v>19633</v>
      </c>
      <c r="V4479" s="113" t="str">
        <f>IF(AND(I4479&gt;=10000,I4479&lt;=19900),"Praha",(IF(AND(I4479&gt;=25001,I4479&lt;=29501),"Středočeský kraj",(IF(AND(I4479&gt;=30100,I4479&lt;=34972),"Středočeský kraj",(IF(AND(I4479&gt;=35002,I4479&lt;=36271),"Karlovarský kraj",(IF(AND(I4479&gt;=37001,I4479&lt;=39201),"Jihočeský kraj",(IF(AND(I4479&gt;=39701,I4479&lt;=39901),"Jihočeský kraj",(IF(AND(I4479&gt;=39301,I4479&lt;=39601),"Kraj Vysočina",(IF(AND(I4479&gt;=58001,I4479&lt;=59501),"Kraj Vysočina",(IF(AND(I4479&gt;=67401,I4479&lt;=67602),"Kraj Vysočina",(IF(AND(I4479&gt;=40001,I4479&lt;=44101),"Ústecký kraj",(IF(AND(I4479&gt;=46001,I4479&lt;=47201),"Liberecký kraj",(IF(AND(I4479&gt;=51202,I4479&lt;=51401),"Liberecký kraj",(IF(AND(I4479&gt;=53002,I4479&lt;=53976),"Pardubický kraj",(IF(AND(I4479&gt;=56002,I4479&lt;=57201),"Pardubický kraj",(IF(AND(I4479&gt;=60200,I4479&lt;=67201),"Jihomoravský kraj",(IF(AND(I4479&gt;=67801,I4479&lt;=68501),"Jihomoravský kraj",(IF(AND(I4479&gt;=69002,I4479&lt;=69801),"Jihomoravský kraj",(IF(AND(I4479&gt;=68601,I4479&lt;=68801),"Zlínský kraj",(IF(AND(I4479&gt;=75501,I4479&lt;=76901),"Zlínský kraj",(IF(AND(I4479&gt;=70030,I4479&lt;=74901),"Moravskoslezský kraj",(IF(AND(I4479&gt;=75000,I4479&lt;=75368),"Olomoucký kraj",(IF(AND(I4479&gt;=77200,I4479&lt;=79862),"Olomoucký kraj",(IF(AND(I4479&gt;=50011,I4479&lt;=50301),"Královéhradecký kraj",(IF(AND(I4479&gt;=54301,I4479&lt;=54303),"Královéhradecký kraj","0")))))))))))))))))))))))))))))))))))))))))))))))</f>
        <v>Moravskoslezský kraj</v>
      </c>
      <c r="AD4479" t="s">
        <v>998</v>
      </c>
      <c r="AE4479" t="s">
        <v>998</v>
      </c>
      <c r="AF4479" t="s">
        <v>998</v>
      </c>
      <c r="AG4479" s="107">
        <v>0</v>
      </c>
      <c r="AH4479" s="107">
        <v>0</v>
      </c>
      <c r="AI4479" s="107">
        <v>0</v>
      </c>
      <c r="AJ4479" t="s">
        <v>1012</v>
      </c>
    </row>
    <row r="4480" spans="1:37" x14ac:dyDescent="0.45">
      <c r="A4480" t="s">
        <v>1349</v>
      </c>
      <c r="B4480" t="s">
        <v>9733</v>
      </c>
      <c r="C4480" t="s">
        <v>1002</v>
      </c>
      <c r="D4480" t="s">
        <v>9735</v>
      </c>
      <c r="E4480" t="s">
        <v>992</v>
      </c>
      <c r="F4480" t="s">
        <v>9736</v>
      </c>
      <c r="G4480">
        <v>176</v>
      </c>
      <c r="H4480" t="s">
        <v>5183</v>
      </c>
      <c r="I4480">
        <v>73532</v>
      </c>
      <c r="K4480" t="s">
        <v>9737</v>
      </c>
      <c r="L4480" s="106">
        <v>33242</v>
      </c>
      <c r="M4480">
        <v>10894622</v>
      </c>
      <c r="N4480" t="s">
        <v>996</v>
      </c>
      <c r="O4480" t="s">
        <v>12</v>
      </c>
      <c r="P4480" t="s">
        <v>997</v>
      </c>
      <c r="R4480" s="109" t="str">
        <f>IF(OR(P4480="SB",Q4480="SB"),"SB",0)</f>
        <v>SB</v>
      </c>
      <c r="T4480" s="110">
        <v>51660</v>
      </c>
      <c r="U4480" t="s">
        <v>19633</v>
      </c>
      <c r="V4480" s="113" t="str">
        <f>IF(AND(I4480&gt;=10000,I4480&lt;=19900),"Praha",(IF(AND(I4480&gt;=25001,I4480&lt;=29501),"Středočeský kraj",(IF(AND(I4480&gt;=30100,I4480&lt;=34972),"Středočeský kraj",(IF(AND(I4480&gt;=35002,I4480&lt;=36271),"Karlovarský kraj",(IF(AND(I4480&gt;=37001,I4480&lt;=39201),"Jihočeský kraj",(IF(AND(I4480&gt;=39701,I4480&lt;=39901),"Jihočeský kraj",(IF(AND(I4480&gt;=39301,I4480&lt;=39601),"Kraj Vysočina",(IF(AND(I4480&gt;=58001,I4480&lt;=59501),"Kraj Vysočina",(IF(AND(I4480&gt;=67401,I4480&lt;=67602),"Kraj Vysočina",(IF(AND(I4480&gt;=40001,I4480&lt;=44101),"Ústecký kraj",(IF(AND(I4480&gt;=46001,I4480&lt;=47201),"Liberecký kraj",(IF(AND(I4480&gt;=51202,I4480&lt;=51401),"Liberecký kraj",(IF(AND(I4480&gt;=53002,I4480&lt;=53976),"Pardubický kraj",(IF(AND(I4480&gt;=56002,I4480&lt;=57201),"Pardubický kraj",(IF(AND(I4480&gt;=60200,I4480&lt;=67201),"Jihomoravský kraj",(IF(AND(I4480&gt;=67801,I4480&lt;=68501),"Jihomoravský kraj",(IF(AND(I4480&gt;=69002,I4480&lt;=69801),"Jihomoravský kraj",(IF(AND(I4480&gt;=68601,I4480&lt;=68801),"Zlínský kraj",(IF(AND(I4480&gt;=75501,I4480&lt;=76901),"Zlínský kraj",(IF(AND(I4480&gt;=70030,I4480&lt;=74901),"Moravskoslezský kraj",(IF(AND(I4480&gt;=75000,I4480&lt;=75368),"Olomoucký kraj",(IF(AND(I4480&gt;=77200,I4480&lt;=79862),"Olomoucký kraj",(IF(AND(I4480&gt;=50011,I4480&lt;=50301),"Královéhradecký kraj",(IF(AND(I4480&gt;=54301,I4480&lt;=54303),"Královéhradecký kraj","0")))))))))))))))))))))))))))))))))))))))))))))))</f>
        <v>Moravskoslezský kraj</v>
      </c>
      <c r="AD4480" t="s">
        <v>998</v>
      </c>
      <c r="AE4480" t="s">
        <v>998</v>
      </c>
      <c r="AF4480" t="s">
        <v>998</v>
      </c>
      <c r="AG4480" s="107">
        <v>0</v>
      </c>
      <c r="AH4480" s="107">
        <v>0</v>
      </c>
      <c r="AI4480" s="107">
        <v>0</v>
      </c>
      <c r="AJ4480" t="s">
        <v>1012</v>
      </c>
    </row>
    <row r="4481" spans="1:37" x14ac:dyDescent="0.45">
      <c r="A4481" t="s">
        <v>14643</v>
      </c>
      <c r="B4481" t="s">
        <v>14644</v>
      </c>
      <c r="C4481" t="s">
        <v>1002</v>
      </c>
      <c r="D4481" t="s">
        <v>14645</v>
      </c>
      <c r="E4481" t="s">
        <v>992</v>
      </c>
      <c r="F4481" t="s">
        <v>14646</v>
      </c>
      <c r="G4481">
        <v>1165</v>
      </c>
      <c r="H4481" t="s">
        <v>11489</v>
      </c>
      <c r="I4481">
        <v>73535</v>
      </c>
      <c r="K4481" t="s">
        <v>14647</v>
      </c>
      <c r="L4481" s="106">
        <v>28554</v>
      </c>
      <c r="M4481">
        <v>14722078</v>
      </c>
      <c r="N4481" t="s">
        <v>996</v>
      </c>
      <c r="O4481" t="s">
        <v>12</v>
      </c>
      <c r="P4481" t="s">
        <v>997</v>
      </c>
      <c r="R4481" s="109" t="str">
        <f>IF(OR(P4481="SB",Q4481="SB"),"SB",0)</f>
        <v>SB</v>
      </c>
      <c r="T4481" s="110" t="s">
        <v>998</v>
      </c>
      <c r="V4481" s="113" t="str">
        <f>IF(AND(I4481&gt;=10000,I4481&lt;=19900),"Praha",(IF(AND(I4481&gt;=25001,I4481&lt;=29501),"Středočeský kraj",(IF(AND(I4481&gt;=30100,I4481&lt;=34972),"Středočeský kraj",(IF(AND(I4481&gt;=35002,I4481&lt;=36271),"Karlovarský kraj",(IF(AND(I4481&gt;=37001,I4481&lt;=39201),"Jihočeský kraj",(IF(AND(I4481&gt;=39701,I4481&lt;=39901),"Jihočeský kraj",(IF(AND(I4481&gt;=39301,I4481&lt;=39601),"Kraj Vysočina",(IF(AND(I4481&gt;=58001,I4481&lt;=59501),"Kraj Vysočina",(IF(AND(I4481&gt;=67401,I4481&lt;=67602),"Kraj Vysočina",(IF(AND(I4481&gt;=40001,I4481&lt;=44101),"Ústecký kraj",(IF(AND(I4481&gt;=46001,I4481&lt;=47201),"Liberecký kraj",(IF(AND(I4481&gt;=51202,I4481&lt;=51401),"Liberecký kraj",(IF(AND(I4481&gt;=53002,I4481&lt;=53976),"Pardubický kraj",(IF(AND(I4481&gt;=56002,I4481&lt;=57201),"Pardubický kraj",(IF(AND(I4481&gt;=60200,I4481&lt;=67201),"Jihomoravský kraj",(IF(AND(I4481&gt;=67801,I4481&lt;=68501),"Jihomoravský kraj",(IF(AND(I4481&gt;=69002,I4481&lt;=69801),"Jihomoravský kraj",(IF(AND(I4481&gt;=68601,I4481&lt;=68801),"Zlínský kraj",(IF(AND(I4481&gt;=75501,I4481&lt;=76901),"Zlínský kraj",(IF(AND(I4481&gt;=70030,I4481&lt;=74901),"Moravskoslezský kraj",(IF(AND(I4481&gt;=75000,I4481&lt;=75368),"Olomoucký kraj",(IF(AND(I4481&gt;=77200,I4481&lt;=79862),"Olomoucký kraj",(IF(AND(I4481&gt;=50011,I4481&lt;=50301),"Královéhradecký kraj",(IF(AND(I4481&gt;=54301,I4481&lt;=54303),"Královéhradecký kraj","0")))))))))))))))))))))))))))))))))))))))))))))))</f>
        <v>Moravskoslezský kraj</v>
      </c>
      <c r="AB4481" t="s">
        <v>998</v>
      </c>
      <c r="AD4481" t="s">
        <v>998</v>
      </c>
      <c r="AE4481" t="s">
        <v>998</v>
      </c>
      <c r="AF4481" t="s">
        <v>998</v>
      </c>
      <c r="AG4481" s="107">
        <v>0</v>
      </c>
      <c r="AH4481" s="107">
        <v>0</v>
      </c>
      <c r="AI4481" s="107">
        <v>0</v>
      </c>
      <c r="AJ4481" t="s">
        <v>1012</v>
      </c>
    </row>
    <row r="4482" spans="1:37" x14ac:dyDescent="0.45">
      <c r="A4482" t="s">
        <v>1270</v>
      </c>
      <c r="B4482" t="s">
        <v>5047</v>
      </c>
      <c r="C4482" t="s">
        <v>990</v>
      </c>
      <c r="D4482" t="s">
        <v>5050</v>
      </c>
      <c r="E4482" t="s">
        <v>992</v>
      </c>
      <c r="F4482" t="s">
        <v>5051</v>
      </c>
      <c r="G4482">
        <v>357</v>
      </c>
      <c r="H4482" t="s">
        <v>5051</v>
      </c>
      <c r="I4482">
        <v>73541</v>
      </c>
      <c r="J4482">
        <v>605868215</v>
      </c>
      <c r="K4482" t="s">
        <v>5052</v>
      </c>
      <c r="L4482" s="106">
        <v>40128</v>
      </c>
      <c r="M4482">
        <v>14716927</v>
      </c>
      <c r="N4482" t="s">
        <v>996</v>
      </c>
      <c r="O4482" t="s">
        <v>12</v>
      </c>
      <c r="P4482" t="s">
        <v>997</v>
      </c>
      <c r="R4482" s="109" t="str">
        <f>IF(OR(P4482="SB",Q4482="SB"),"SB",0)</f>
        <v>SB</v>
      </c>
      <c r="T4482" s="110" t="s">
        <v>998</v>
      </c>
      <c r="V4482" s="113" t="str">
        <f>IF(AND(I4482&gt;=10000,I4482&lt;=19900),"Praha",(IF(AND(I4482&gt;=25001,I4482&lt;=29501),"Středočeský kraj",(IF(AND(I4482&gt;=30100,I4482&lt;=34972),"Středočeský kraj",(IF(AND(I4482&gt;=35002,I4482&lt;=36271),"Karlovarský kraj",(IF(AND(I4482&gt;=37001,I4482&lt;=39201),"Jihočeský kraj",(IF(AND(I4482&gt;=39701,I4482&lt;=39901),"Jihočeský kraj",(IF(AND(I4482&gt;=39301,I4482&lt;=39601),"Kraj Vysočina",(IF(AND(I4482&gt;=58001,I4482&lt;=59501),"Kraj Vysočina",(IF(AND(I4482&gt;=67401,I4482&lt;=67602),"Kraj Vysočina",(IF(AND(I4482&gt;=40001,I4482&lt;=44101),"Ústecký kraj",(IF(AND(I4482&gt;=46001,I4482&lt;=47201),"Liberecký kraj",(IF(AND(I4482&gt;=51202,I4482&lt;=51401),"Liberecký kraj",(IF(AND(I4482&gt;=53002,I4482&lt;=53976),"Pardubický kraj",(IF(AND(I4482&gt;=56002,I4482&lt;=57201),"Pardubický kraj",(IF(AND(I4482&gt;=60200,I4482&lt;=67201),"Jihomoravský kraj",(IF(AND(I4482&gt;=67801,I4482&lt;=68501),"Jihomoravský kraj",(IF(AND(I4482&gt;=69002,I4482&lt;=69801),"Jihomoravský kraj",(IF(AND(I4482&gt;=68601,I4482&lt;=68801),"Zlínský kraj",(IF(AND(I4482&gt;=75501,I4482&lt;=76901),"Zlínský kraj",(IF(AND(I4482&gt;=70030,I4482&lt;=74901),"Moravskoslezský kraj",(IF(AND(I4482&gt;=75000,I4482&lt;=75368),"Olomoucký kraj",(IF(AND(I4482&gt;=77200,I4482&lt;=79862),"Olomoucký kraj",(IF(AND(I4482&gt;=50011,I4482&lt;=50301),"Královéhradecký kraj",(IF(AND(I4482&gt;=54301,I4482&lt;=54303),"Královéhradecký kraj","0")))))))))))))))))))))))))))))))))))))))))))))))</f>
        <v>Moravskoslezský kraj</v>
      </c>
      <c r="AB4482" t="s">
        <v>998</v>
      </c>
      <c r="AD4482" t="s">
        <v>998</v>
      </c>
      <c r="AE4482" t="s">
        <v>998</v>
      </c>
      <c r="AF4482" t="s">
        <v>998</v>
      </c>
      <c r="AG4482" s="107">
        <v>300</v>
      </c>
      <c r="AH4482" s="107">
        <v>0</v>
      </c>
      <c r="AI4482" s="107">
        <v>0</v>
      </c>
      <c r="AJ4482" t="s">
        <v>999</v>
      </c>
      <c r="AK4482" s="106">
        <v>44923</v>
      </c>
    </row>
    <row r="4483" spans="1:37" x14ac:dyDescent="0.45">
      <c r="A4483" t="s">
        <v>2031</v>
      </c>
      <c r="B4483" t="s">
        <v>5047</v>
      </c>
      <c r="C4483" t="s">
        <v>990</v>
      </c>
      <c r="D4483" t="s">
        <v>5053</v>
      </c>
      <c r="E4483" t="s">
        <v>992</v>
      </c>
      <c r="F4483" t="s">
        <v>5051</v>
      </c>
      <c r="G4483">
        <v>357</v>
      </c>
      <c r="H4483" t="s">
        <v>5051</v>
      </c>
      <c r="I4483">
        <v>73541</v>
      </c>
      <c r="J4483">
        <v>605868215</v>
      </c>
      <c r="K4483" t="s">
        <v>5054</v>
      </c>
      <c r="L4483" s="106">
        <v>38822</v>
      </c>
      <c r="M4483">
        <v>14716826</v>
      </c>
      <c r="N4483" t="s">
        <v>996</v>
      </c>
      <c r="O4483" t="s">
        <v>12</v>
      </c>
      <c r="P4483" t="s">
        <v>997</v>
      </c>
      <c r="R4483" s="109" t="str">
        <f>IF(OR(P4483="SB",Q4483="SB"),"SB",0)</f>
        <v>SB</v>
      </c>
      <c r="T4483" s="110" t="s">
        <v>998</v>
      </c>
      <c r="V4483" s="113" t="str">
        <f>IF(AND(I4483&gt;=10000,I4483&lt;=19900),"Praha",(IF(AND(I4483&gt;=25001,I4483&lt;=29501),"Středočeský kraj",(IF(AND(I4483&gt;=30100,I4483&lt;=34972),"Středočeský kraj",(IF(AND(I4483&gt;=35002,I4483&lt;=36271),"Karlovarský kraj",(IF(AND(I4483&gt;=37001,I4483&lt;=39201),"Jihočeský kraj",(IF(AND(I4483&gt;=39701,I4483&lt;=39901),"Jihočeský kraj",(IF(AND(I4483&gt;=39301,I4483&lt;=39601),"Kraj Vysočina",(IF(AND(I4483&gt;=58001,I4483&lt;=59501),"Kraj Vysočina",(IF(AND(I4483&gt;=67401,I4483&lt;=67602),"Kraj Vysočina",(IF(AND(I4483&gt;=40001,I4483&lt;=44101),"Ústecký kraj",(IF(AND(I4483&gt;=46001,I4483&lt;=47201),"Liberecký kraj",(IF(AND(I4483&gt;=51202,I4483&lt;=51401),"Liberecký kraj",(IF(AND(I4483&gt;=53002,I4483&lt;=53976),"Pardubický kraj",(IF(AND(I4483&gt;=56002,I4483&lt;=57201),"Pardubický kraj",(IF(AND(I4483&gt;=60200,I4483&lt;=67201),"Jihomoravský kraj",(IF(AND(I4483&gt;=67801,I4483&lt;=68501),"Jihomoravský kraj",(IF(AND(I4483&gt;=69002,I4483&lt;=69801),"Jihomoravský kraj",(IF(AND(I4483&gt;=68601,I4483&lt;=68801),"Zlínský kraj",(IF(AND(I4483&gt;=75501,I4483&lt;=76901),"Zlínský kraj",(IF(AND(I4483&gt;=70030,I4483&lt;=74901),"Moravskoslezský kraj",(IF(AND(I4483&gt;=75000,I4483&lt;=75368),"Olomoucký kraj",(IF(AND(I4483&gt;=77200,I4483&lt;=79862),"Olomoucký kraj",(IF(AND(I4483&gt;=50011,I4483&lt;=50301),"Královéhradecký kraj",(IF(AND(I4483&gt;=54301,I4483&lt;=54303),"Královéhradecký kraj","0")))))))))))))))))))))))))))))))))))))))))))))))</f>
        <v>Moravskoslezský kraj</v>
      </c>
      <c r="AB4483" t="s">
        <v>998</v>
      </c>
      <c r="AD4483" t="s">
        <v>998</v>
      </c>
      <c r="AE4483" t="s">
        <v>998</v>
      </c>
      <c r="AF4483" t="s">
        <v>998</v>
      </c>
      <c r="AG4483" s="107">
        <v>300</v>
      </c>
      <c r="AH4483" s="107">
        <v>0</v>
      </c>
      <c r="AI4483" s="107">
        <v>0</v>
      </c>
      <c r="AJ4483" t="s">
        <v>999</v>
      </c>
      <c r="AK4483" s="106">
        <v>44923</v>
      </c>
    </row>
    <row r="4484" spans="1:37" x14ac:dyDescent="0.45">
      <c r="A4484" t="s">
        <v>1061</v>
      </c>
      <c r="B4484" t="s">
        <v>13696</v>
      </c>
      <c r="C4484" t="s">
        <v>990</v>
      </c>
      <c r="D4484" t="s">
        <v>13697</v>
      </c>
      <c r="E4484" t="s">
        <v>992</v>
      </c>
      <c r="F4484" t="s">
        <v>5051</v>
      </c>
      <c r="G4484">
        <v>466</v>
      </c>
      <c r="H4484" t="s">
        <v>5051</v>
      </c>
      <c r="I4484">
        <v>73541</v>
      </c>
      <c r="J4484">
        <v>608828387</v>
      </c>
      <c r="K4484" t="s">
        <v>13698</v>
      </c>
      <c r="L4484" s="106">
        <v>39071</v>
      </c>
      <c r="M4484">
        <v>14721068</v>
      </c>
      <c r="N4484" t="s">
        <v>996</v>
      </c>
      <c r="O4484" t="s">
        <v>12</v>
      </c>
      <c r="P4484" t="s">
        <v>997</v>
      </c>
      <c r="R4484" s="109" t="str">
        <f>IF(OR(P4484="SB",Q4484="SB"),"SB",0)</f>
        <v>SB</v>
      </c>
      <c r="T4484" s="110" t="s">
        <v>998</v>
      </c>
      <c r="V4484" s="113" t="str">
        <f>IF(AND(I4484&gt;=10000,I4484&lt;=19900),"Praha",(IF(AND(I4484&gt;=25001,I4484&lt;=29501),"Středočeský kraj",(IF(AND(I4484&gt;=30100,I4484&lt;=34972),"Středočeský kraj",(IF(AND(I4484&gt;=35002,I4484&lt;=36271),"Karlovarský kraj",(IF(AND(I4484&gt;=37001,I4484&lt;=39201),"Jihočeský kraj",(IF(AND(I4484&gt;=39701,I4484&lt;=39901),"Jihočeský kraj",(IF(AND(I4484&gt;=39301,I4484&lt;=39601),"Kraj Vysočina",(IF(AND(I4484&gt;=58001,I4484&lt;=59501),"Kraj Vysočina",(IF(AND(I4484&gt;=67401,I4484&lt;=67602),"Kraj Vysočina",(IF(AND(I4484&gt;=40001,I4484&lt;=44101),"Ústecký kraj",(IF(AND(I4484&gt;=46001,I4484&lt;=47201),"Liberecký kraj",(IF(AND(I4484&gt;=51202,I4484&lt;=51401),"Liberecký kraj",(IF(AND(I4484&gt;=53002,I4484&lt;=53976),"Pardubický kraj",(IF(AND(I4484&gt;=56002,I4484&lt;=57201),"Pardubický kraj",(IF(AND(I4484&gt;=60200,I4484&lt;=67201),"Jihomoravský kraj",(IF(AND(I4484&gt;=67801,I4484&lt;=68501),"Jihomoravský kraj",(IF(AND(I4484&gt;=69002,I4484&lt;=69801),"Jihomoravský kraj",(IF(AND(I4484&gt;=68601,I4484&lt;=68801),"Zlínský kraj",(IF(AND(I4484&gt;=75501,I4484&lt;=76901),"Zlínský kraj",(IF(AND(I4484&gt;=70030,I4484&lt;=74901),"Moravskoslezský kraj",(IF(AND(I4484&gt;=75000,I4484&lt;=75368),"Olomoucký kraj",(IF(AND(I4484&gt;=77200,I4484&lt;=79862),"Olomoucký kraj",(IF(AND(I4484&gt;=50011,I4484&lt;=50301),"Královéhradecký kraj",(IF(AND(I4484&gt;=54301,I4484&lt;=54303),"Královéhradecký kraj","0")))))))))))))))))))))))))))))))))))))))))))))))</f>
        <v>Moravskoslezský kraj</v>
      </c>
      <c r="AB4484" t="s">
        <v>998</v>
      </c>
      <c r="AD4484" t="s">
        <v>998</v>
      </c>
      <c r="AE4484" t="s">
        <v>998</v>
      </c>
      <c r="AF4484" t="s">
        <v>998</v>
      </c>
      <c r="AG4484" s="107">
        <v>300</v>
      </c>
      <c r="AH4484" s="107">
        <v>0</v>
      </c>
      <c r="AI4484" s="107">
        <v>0</v>
      </c>
      <c r="AJ4484" t="s">
        <v>999</v>
      </c>
      <c r="AK4484" s="106">
        <v>44923</v>
      </c>
    </row>
    <row r="4485" spans="1:37" x14ac:dyDescent="0.45">
      <c r="A4485" t="s">
        <v>1408</v>
      </c>
      <c r="B4485" t="s">
        <v>13699</v>
      </c>
      <c r="C4485" t="s">
        <v>1002</v>
      </c>
      <c r="D4485" t="s">
        <v>13700</v>
      </c>
      <c r="E4485" t="s">
        <v>992</v>
      </c>
      <c r="F4485" t="s">
        <v>5051</v>
      </c>
      <c r="G4485">
        <v>466</v>
      </c>
      <c r="H4485" t="s">
        <v>5051</v>
      </c>
      <c r="I4485">
        <v>73541</v>
      </c>
      <c r="J4485">
        <v>608828387</v>
      </c>
      <c r="K4485" t="s">
        <v>13701</v>
      </c>
      <c r="L4485" s="106">
        <v>40438</v>
      </c>
      <c r="M4485">
        <v>14720967</v>
      </c>
      <c r="N4485" t="s">
        <v>996</v>
      </c>
      <c r="O4485" t="s">
        <v>12</v>
      </c>
      <c r="P4485" t="s">
        <v>997</v>
      </c>
      <c r="R4485" s="109" t="str">
        <f>IF(OR(P4485="SB",Q4485="SB"),"SB",0)</f>
        <v>SB</v>
      </c>
      <c r="T4485" s="110" t="s">
        <v>998</v>
      </c>
      <c r="V4485" s="113" t="str">
        <f>IF(AND(I4485&gt;=10000,I4485&lt;=19900),"Praha",(IF(AND(I4485&gt;=25001,I4485&lt;=29501),"Středočeský kraj",(IF(AND(I4485&gt;=30100,I4485&lt;=34972),"Středočeský kraj",(IF(AND(I4485&gt;=35002,I4485&lt;=36271),"Karlovarský kraj",(IF(AND(I4485&gt;=37001,I4485&lt;=39201),"Jihočeský kraj",(IF(AND(I4485&gt;=39701,I4485&lt;=39901),"Jihočeský kraj",(IF(AND(I4485&gt;=39301,I4485&lt;=39601),"Kraj Vysočina",(IF(AND(I4485&gt;=58001,I4485&lt;=59501),"Kraj Vysočina",(IF(AND(I4485&gt;=67401,I4485&lt;=67602),"Kraj Vysočina",(IF(AND(I4485&gt;=40001,I4485&lt;=44101),"Ústecký kraj",(IF(AND(I4485&gt;=46001,I4485&lt;=47201),"Liberecký kraj",(IF(AND(I4485&gt;=51202,I4485&lt;=51401),"Liberecký kraj",(IF(AND(I4485&gt;=53002,I4485&lt;=53976),"Pardubický kraj",(IF(AND(I4485&gt;=56002,I4485&lt;=57201),"Pardubický kraj",(IF(AND(I4485&gt;=60200,I4485&lt;=67201),"Jihomoravský kraj",(IF(AND(I4485&gt;=67801,I4485&lt;=68501),"Jihomoravský kraj",(IF(AND(I4485&gt;=69002,I4485&lt;=69801),"Jihomoravský kraj",(IF(AND(I4485&gt;=68601,I4485&lt;=68801),"Zlínský kraj",(IF(AND(I4485&gt;=75501,I4485&lt;=76901),"Zlínský kraj",(IF(AND(I4485&gt;=70030,I4485&lt;=74901),"Moravskoslezský kraj",(IF(AND(I4485&gt;=75000,I4485&lt;=75368),"Olomoucký kraj",(IF(AND(I4485&gt;=77200,I4485&lt;=79862),"Olomoucký kraj",(IF(AND(I4485&gt;=50011,I4485&lt;=50301),"Královéhradecký kraj",(IF(AND(I4485&gt;=54301,I4485&lt;=54303),"Královéhradecký kraj","0")))))))))))))))))))))))))))))))))))))))))))))))</f>
        <v>Moravskoslezský kraj</v>
      </c>
      <c r="AB4485" t="s">
        <v>998</v>
      </c>
      <c r="AD4485" t="s">
        <v>998</v>
      </c>
      <c r="AE4485" t="s">
        <v>998</v>
      </c>
      <c r="AF4485" t="s">
        <v>998</v>
      </c>
      <c r="AG4485" s="107">
        <v>300</v>
      </c>
      <c r="AH4485" s="107">
        <v>0</v>
      </c>
      <c r="AI4485" s="107">
        <v>0</v>
      </c>
      <c r="AJ4485" t="s">
        <v>999</v>
      </c>
      <c r="AK4485" s="106">
        <v>44923</v>
      </c>
    </row>
    <row r="4486" spans="1:37" x14ac:dyDescent="0.45">
      <c r="A4486" t="s">
        <v>1243</v>
      </c>
      <c r="B4486" t="s">
        <v>7442</v>
      </c>
      <c r="C4486" t="s">
        <v>990</v>
      </c>
      <c r="D4486" t="s">
        <v>7446</v>
      </c>
      <c r="E4486" t="s">
        <v>992</v>
      </c>
      <c r="F4486" t="s">
        <v>6834</v>
      </c>
      <c r="G4486">
        <v>206</v>
      </c>
      <c r="H4486" t="s">
        <v>7447</v>
      </c>
      <c r="I4486">
        <v>73542</v>
      </c>
      <c r="K4486" t="s">
        <v>7448</v>
      </c>
      <c r="L4486" s="106">
        <v>35063</v>
      </c>
      <c r="M4486">
        <v>14659434</v>
      </c>
      <c r="N4486" t="s">
        <v>996</v>
      </c>
      <c r="O4486" t="s">
        <v>12</v>
      </c>
      <c r="P4486" t="s">
        <v>997</v>
      </c>
      <c r="R4486" s="109" t="str">
        <f>IF(OR(P4486="SB",Q4486="SB"),"SB",0)</f>
        <v>SB</v>
      </c>
      <c r="T4486" s="110" t="s">
        <v>998</v>
      </c>
      <c r="V4486" s="113" t="str">
        <f>IF(AND(I4486&gt;=10000,I4486&lt;=19900),"Praha",(IF(AND(I4486&gt;=25001,I4486&lt;=29501),"Středočeský kraj",(IF(AND(I4486&gt;=30100,I4486&lt;=34972),"Středočeský kraj",(IF(AND(I4486&gt;=35002,I4486&lt;=36271),"Karlovarský kraj",(IF(AND(I4486&gt;=37001,I4486&lt;=39201),"Jihočeský kraj",(IF(AND(I4486&gt;=39701,I4486&lt;=39901),"Jihočeský kraj",(IF(AND(I4486&gt;=39301,I4486&lt;=39601),"Kraj Vysočina",(IF(AND(I4486&gt;=58001,I4486&lt;=59501),"Kraj Vysočina",(IF(AND(I4486&gt;=67401,I4486&lt;=67602),"Kraj Vysočina",(IF(AND(I4486&gt;=40001,I4486&lt;=44101),"Ústecký kraj",(IF(AND(I4486&gt;=46001,I4486&lt;=47201),"Liberecký kraj",(IF(AND(I4486&gt;=51202,I4486&lt;=51401),"Liberecký kraj",(IF(AND(I4486&gt;=53002,I4486&lt;=53976),"Pardubický kraj",(IF(AND(I4486&gt;=56002,I4486&lt;=57201),"Pardubický kraj",(IF(AND(I4486&gt;=60200,I4486&lt;=67201),"Jihomoravský kraj",(IF(AND(I4486&gt;=67801,I4486&lt;=68501),"Jihomoravský kraj",(IF(AND(I4486&gt;=69002,I4486&lt;=69801),"Jihomoravský kraj",(IF(AND(I4486&gt;=68601,I4486&lt;=68801),"Zlínský kraj",(IF(AND(I4486&gt;=75501,I4486&lt;=76901),"Zlínský kraj",(IF(AND(I4486&gt;=70030,I4486&lt;=74901),"Moravskoslezský kraj",(IF(AND(I4486&gt;=75000,I4486&lt;=75368),"Olomoucký kraj",(IF(AND(I4486&gt;=77200,I4486&lt;=79862),"Olomoucký kraj",(IF(AND(I4486&gt;=50011,I4486&lt;=50301),"Královéhradecký kraj",(IF(AND(I4486&gt;=54301,I4486&lt;=54303),"Královéhradecký kraj","0")))))))))))))))))))))))))))))))))))))))))))))))</f>
        <v>Moravskoslezský kraj</v>
      </c>
      <c r="AB4486" t="s">
        <v>998</v>
      </c>
      <c r="AD4486" t="s">
        <v>998</v>
      </c>
      <c r="AE4486" t="s">
        <v>998</v>
      </c>
      <c r="AF4486" t="s">
        <v>998</v>
      </c>
      <c r="AG4486" s="107">
        <v>300</v>
      </c>
      <c r="AH4486" s="107">
        <v>0</v>
      </c>
      <c r="AI4486" s="107">
        <v>0</v>
      </c>
      <c r="AJ4486" t="s">
        <v>999</v>
      </c>
      <c r="AK4486" s="106">
        <v>44924</v>
      </c>
    </row>
    <row r="4487" spans="1:37" x14ac:dyDescent="0.45">
      <c r="A4487" t="s">
        <v>1084</v>
      </c>
      <c r="B4487" t="s">
        <v>12258</v>
      </c>
      <c r="C4487" t="s">
        <v>990</v>
      </c>
      <c r="D4487" t="s">
        <v>12259</v>
      </c>
      <c r="E4487" t="s">
        <v>992</v>
      </c>
      <c r="F4487" t="s">
        <v>3825</v>
      </c>
      <c r="G4487">
        <v>1</v>
      </c>
      <c r="H4487" t="s">
        <v>7753</v>
      </c>
      <c r="I4487">
        <v>73542</v>
      </c>
      <c r="J4487">
        <v>603996117</v>
      </c>
      <c r="K4487" t="s">
        <v>12260</v>
      </c>
      <c r="L4487" s="106">
        <v>38838</v>
      </c>
      <c r="M4487">
        <v>14705611</v>
      </c>
      <c r="N4487" t="s">
        <v>996</v>
      </c>
      <c r="O4487" t="s">
        <v>12</v>
      </c>
      <c r="P4487" t="s">
        <v>997</v>
      </c>
      <c r="R4487" s="109" t="str">
        <f>IF(OR(P4487="SB",Q4487="SB"),"SB",0)</f>
        <v>SB</v>
      </c>
      <c r="T4487" s="110" t="s">
        <v>998</v>
      </c>
      <c r="V4487" s="113" t="str">
        <f>IF(AND(I4487&gt;=10000,I4487&lt;=19900),"Praha",(IF(AND(I4487&gt;=25001,I4487&lt;=29501),"Středočeský kraj",(IF(AND(I4487&gt;=30100,I4487&lt;=34972),"Středočeský kraj",(IF(AND(I4487&gt;=35002,I4487&lt;=36271),"Karlovarský kraj",(IF(AND(I4487&gt;=37001,I4487&lt;=39201),"Jihočeský kraj",(IF(AND(I4487&gt;=39701,I4487&lt;=39901),"Jihočeský kraj",(IF(AND(I4487&gt;=39301,I4487&lt;=39601),"Kraj Vysočina",(IF(AND(I4487&gt;=58001,I4487&lt;=59501),"Kraj Vysočina",(IF(AND(I4487&gt;=67401,I4487&lt;=67602),"Kraj Vysočina",(IF(AND(I4487&gt;=40001,I4487&lt;=44101),"Ústecký kraj",(IF(AND(I4487&gt;=46001,I4487&lt;=47201),"Liberecký kraj",(IF(AND(I4487&gt;=51202,I4487&lt;=51401),"Liberecký kraj",(IF(AND(I4487&gt;=53002,I4487&lt;=53976),"Pardubický kraj",(IF(AND(I4487&gt;=56002,I4487&lt;=57201),"Pardubický kraj",(IF(AND(I4487&gt;=60200,I4487&lt;=67201),"Jihomoravský kraj",(IF(AND(I4487&gt;=67801,I4487&lt;=68501),"Jihomoravský kraj",(IF(AND(I4487&gt;=69002,I4487&lt;=69801),"Jihomoravský kraj",(IF(AND(I4487&gt;=68601,I4487&lt;=68801),"Zlínský kraj",(IF(AND(I4487&gt;=75501,I4487&lt;=76901),"Zlínský kraj",(IF(AND(I4487&gt;=70030,I4487&lt;=74901),"Moravskoslezský kraj",(IF(AND(I4487&gt;=75000,I4487&lt;=75368),"Olomoucký kraj",(IF(AND(I4487&gt;=77200,I4487&lt;=79862),"Olomoucký kraj",(IF(AND(I4487&gt;=50011,I4487&lt;=50301),"Královéhradecký kraj",(IF(AND(I4487&gt;=54301,I4487&lt;=54303),"Královéhradecký kraj","0")))))))))))))))))))))))))))))))))))))))))))))))</f>
        <v>Moravskoslezský kraj</v>
      </c>
      <c r="AB4487" t="s">
        <v>998</v>
      </c>
      <c r="AD4487" t="s">
        <v>998</v>
      </c>
      <c r="AE4487" t="s">
        <v>998</v>
      </c>
      <c r="AF4487" t="s">
        <v>998</v>
      </c>
      <c r="AG4487" s="107">
        <v>300</v>
      </c>
      <c r="AH4487" s="107">
        <v>0</v>
      </c>
      <c r="AI4487" s="107">
        <v>0</v>
      </c>
      <c r="AJ4487" t="s">
        <v>999</v>
      </c>
      <c r="AK4487" s="106">
        <v>44923</v>
      </c>
    </row>
    <row r="4488" spans="1:37" x14ac:dyDescent="0.45">
      <c r="A4488" t="s">
        <v>1411</v>
      </c>
      <c r="B4488" t="s">
        <v>12258</v>
      </c>
      <c r="C4488" t="s">
        <v>990</v>
      </c>
      <c r="D4488" t="s">
        <v>12261</v>
      </c>
      <c r="E4488" t="s">
        <v>992</v>
      </c>
      <c r="F4488" t="s">
        <v>3825</v>
      </c>
      <c r="G4488">
        <v>1</v>
      </c>
      <c r="H4488" t="s">
        <v>7753</v>
      </c>
      <c r="I4488">
        <v>73542</v>
      </c>
      <c r="J4488">
        <v>603996117</v>
      </c>
      <c r="K4488" t="s">
        <v>12262</v>
      </c>
      <c r="L4488" s="106">
        <v>38341</v>
      </c>
      <c r="M4488">
        <v>14705712</v>
      </c>
      <c r="N4488" t="s">
        <v>996</v>
      </c>
      <c r="O4488" t="s">
        <v>12</v>
      </c>
      <c r="P4488" t="s">
        <v>997</v>
      </c>
      <c r="R4488" s="109" t="str">
        <f>IF(OR(P4488="SB",Q4488="SB"),"SB",0)</f>
        <v>SB</v>
      </c>
      <c r="T4488" s="110" t="s">
        <v>998</v>
      </c>
      <c r="V4488" s="113" t="str">
        <f>IF(AND(I4488&gt;=10000,I4488&lt;=19900),"Praha",(IF(AND(I4488&gt;=25001,I4488&lt;=29501),"Středočeský kraj",(IF(AND(I4488&gt;=30100,I4488&lt;=34972),"Středočeský kraj",(IF(AND(I4488&gt;=35002,I4488&lt;=36271),"Karlovarský kraj",(IF(AND(I4488&gt;=37001,I4488&lt;=39201),"Jihočeský kraj",(IF(AND(I4488&gt;=39701,I4488&lt;=39901),"Jihočeský kraj",(IF(AND(I4488&gt;=39301,I4488&lt;=39601),"Kraj Vysočina",(IF(AND(I4488&gt;=58001,I4488&lt;=59501),"Kraj Vysočina",(IF(AND(I4488&gt;=67401,I4488&lt;=67602),"Kraj Vysočina",(IF(AND(I4488&gt;=40001,I4488&lt;=44101),"Ústecký kraj",(IF(AND(I4488&gt;=46001,I4488&lt;=47201),"Liberecký kraj",(IF(AND(I4488&gt;=51202,I4488&lt;=51401),"Liberecký kraj",(IF(AND(I4488&gt;=53002,I4488&lt;=53976),"Pardubický kraj",(IF(AND(I4488&gt;=56002,I4488&lt;=57201),"Pardubický kraj",(IF(AND(I4488&gt;=60200,I4488&lt;=67201),"Jihomoravský kraj",(IF(AND(I4488&gt;=67801,I4488&lt;=68501),"Jihomoravský kraj",(IF(AND(I4488&gt;=69002,I4488&lt;=69801),"Jihomoravský kraj",(IF(AND(I4488&gt;=68601,I4488&lt;=68801),"Zlínský kraj",(IF(AND(I4488&gt;=75501,I4488&lt;=76901),"Zlínský kraj",(IF(AND(I4488&gt;=70030,I4488&lt;=74901),"Moravskoslezský kraj",(IF(AND(I4488&gt;=75000,I4488&lt;=75368),"Olomoucký kraj",(IF(AND(I4488&gt;=77200,I4488&lt;=79862),"Olomoucký kraj",(IF(AND(I4488&gt;=50011,I4488&lt;=50301),"Královéhradecký kraj",(IF(AND(I4488&gt;=54301,I4488&lt;=54303),"Královéhradecký kraj","0")))))))))))))))))))))))))))))))))))))))))))))))</f>
        <v>Moravskoslezský kraj</v>
      </c>
      <c r="AB4488" t="s">
        <v>998</v>
      </c>
      <c r="AD4488" t="s">
        <v>998</v>
      </c>
      <c r="AE4488" t="s">
        <v>998</v>
      </c>
      <c r="AF4488" t="s">
        <v>998</v>
      </c>
      <c r="AG4488" s="107">
        <v>300</v>
      </c>
      <c r="AH4488" s="107">
        <v>0</v>
      </c>
      <c r="AI4488" s="107">
        <v>0</v>
      </c>
      <c r="AJ4488" t="s">
        <v>999</v>
      </c>
      <c r="AK4488" s="106">
        <v>44924</v>
      </c>
    </row>
    <row r="4489" spans="1:37" x14ac:dyDescent="0.45">
      <c r="A4489" t="s">
        <v>1479</v>
      </c>
      <c r="B4489" t="s">
        <v>19055</v>
      </c>
      <c r="C4489" t="s">
        <v>990</v>
      </c>
      <c r="D4489" t="s">
        <v>19056</v>
      </c>
      <c r="E4489" t="s">
        <v>992</v>
      </c>
      <c r="F4489" t="s">
        <v>19057</v>
      </c>
      <c r="G4489">
        <v>294</v>
      </c>
      <c r="H4489" t="s">
        <v>19058</v>
      </c>
      <c r="I4489">
        <v>73542</v>
      </c>
      <c r="K4489" t="s">
        <v>19059</v>
      </c>
      <c r="L4489" s="106">
        <v>40284</v>
      </c>
      <c r="M4489">
        <v>14668629</v>
      </c>
      <c r="N4489" t="s">
        <v>996</v>
      </c>
      <c r="O4489" t="s">
        <v>12</v>
      </c>
      <c r="P4489" t="s">
        <v>997</v>
      </c>
      <c r="R4489" s="109" t="str">
        <f>IF(OR(P4489="SB",Q4489="SB"),"SB",0)</f>
        <v>SB</v>
      </c>
      <c r="T4489" s="110" t="s">
        <v>998</v>
      </c>
      <c r="V4489" s="113" t="str">
        <f>IF(AND(I4489&gt;=10000,I4489&lt;=19900),"Praha",(IF(AND(I4489&gt;=25001,I4489&lt;=29501),"Středočeský kraj",(IF(AND(I4489&gt;=30100,I4489&lt;=34972),"Středočeský kraj",(IF(AND(I4489&gt;=35002,I4489&lt;=36271),"Karlovarský kraj",(IF(AND(I4489&gt;=37001,I4489&lt;=39201),"Jihočeský kraj",(IF(AND(I4489&gt;=39701,I4489&lt;=39901),"Jihočeský kraj",(IF(AND(I4489&gt;=39301,I4489&lt;=39601),"Kraj Vysočina",(IF(AND(I4489&gt;=58001,I4489&lt;=59501),"Kraj Vysočina",(IF(AND(I4489&gt;=67401,I4489&lt;=67602),"Kraj Vysočina",(IF(AND(I4489&gt;=40001,I4489&lt;=44101),"Ústecký kraj",(IF(AND(I4489&gt;=46001,I4489&lt;=47201),"Liberecký kraj",(IF(AND(I4489&gt;=51202,I4489&lt;=51401),"Liberecký kraj",(IF(AND(I4489&gt;=53002,I4489&lt;=53976),"Pardubický kraj",(IF(AND(I4489&gt;=56002,I4489&lt;=57201),"Pardubický kraj",(IF(AND(I4489&gt;=60200,I4489&lt;=67201),"Jihomoravský kraj",(IF(AND(I4489&gt;=67801,I4489&lt;=68501),"Jihomoravský kraj",(IF(AND(I4489&gt;=69002,I4489&lt;=69801),"Jihomoravský kraj",(IF(AND(I4489&gt;=68601,I4489&lt;=68801),"Zlínský kraj",(IF(AND(I4489&gt;=75501,I4489&lt;=76901),"Zlínský kraj",(IF(AND(I4489&gt;=70030,I4489&lt;=74901),"Moravskoslezský kraj",(IF(AND(I4489&gt;=75000,I4489&lt;=75368),"Olomoucký kraj",(IF(AND(I4489&gt;=77200,I4489&lt;=79862),"Olomoucký kraj",(IF(AND(I4489&gt;=50011,I4489&lt;=50301),"Královéhradecký kraj",(IF(AND(I4489&gt;=54301,I4489&lt;=54303),"Královéhradecký kraj","0")))))))))))))))))))))))))))))))))))))))))))))))</f>
        <v>Moravskoslezský kraj</v>
      </c>
      <c r="AB4489" t="s">
        <v>998</v>
      </c>
      <c r="AD4489" t="s">
        <v>998</v>
      </c>
      <c r="AE4489" t="s">
        <v>998</v>
      </c>
      <c r="AF4489" t="s">
        <v>998</v>
      </c>
      <c r="AG4489" s="107">
        <v>300</v>
      </c>
      <c r="AH4489" s="107">
        <v>0</v>
      </c>
      <c r="AI4489" s="107">
        <v>0</v>
      </c>
      <c r="AJ4489" t="s">
        <v>999</v>
      </c>
      <c r="AK4489" s="106">
        <v>44923</v>
      </c>
    </row>
    <row r="4490" spans="1:37" x14ac:dyDescent="0.45">
      <c r="A4490" t="s">
        <v>1187</v>
      </c>
      <c r="B4490" t="s">
        <v>19060</v>
      </c>
      <c r="C4490" t="s">
        <v>1002</v>
      </c>
      <c r="D4490" t="s">
        <v>19061</v>
      </c>
      <c r="E4490" t="s">
        <v>992</v>
      </c>
      <c r="F4490" t="s">
        <v>19057</v>
      </c>
      <c r="G4490">
        <v>294</v>
      </c>
      <c r="H4490" t="s">
        <v>19058</v>
      </c>
      <c r="I4490">
        <v>73542</v>
      </c>
      <c r="K4490" t="s">
        <v>19062</v>
      </c>
      <c r="L4490" s="106">
        <v>38884</v>
      </c>
      <c r="M4490">
        <v>14668528</v>
      </c>
      <c r="N4490" t="s">
        <v>996</v>
      </c>
      <c r="O4490" t="s">
        <v>12</v>
      </c>
      <c r="P4490" t="s">
        <v>997</v>
      </c>
      <c r="R4490" s="109" t="str">
        <f>IF(OR(P4490="SB",Q4490="SB"),"SB",0)</f>
        <v>SB</v>
      </c>
      <c r="T4490" s="110" t="s">
        <v>998</v>
      </c>
      <c r="V4490" s="113" t="str">
        <f>IF(AND(I4490&gt;=10000,I4490&lt;=19900),"Praha",(IF(AND(I4490&gt;=25001,I4490&lt;=29501),"Středočeský kraj",(IF(AND(I4490&gt;=30100,I4490&lt;=34972),"Středočeský kraj",(IF(AND(I4490&gt;=35002,I4490&lt;=36271),"Karlovarský kraj",(IF(AND(I4490&gt;=37001,I4490&lt;=39201),"Jihočeský kraj",(IF(AND(I4490&gt;=39701,I4490&lt;=39901),"Jihočeský kraj",(IF(AND(I4490&gt;=39301,I4490&lt;=39601),"Kraj Vysočina",(IF(AND(I4490&gt;=58001,I4490&lt;=59501),"Kraj Vysočina",(IF(AND(I4490&gt;=67401,I4490&lt;=67602),"Kraj Vysočina",(IF(AND(I4490&gt;=40001,I4490&lt;=44101),"Ústecký kraj",(IF(AND(I4490&gt;=46001,I4490&lt;=47201),"Liberecký kraj",(IF(AND(I4490&gt;=51202,I4490&lt;=51401),"Liberecký kraj",(IF(AND(I4490&gt;=53002,I4490&lt;=53976),"Pardubický kraj",(IF(AND(I4490&gt;=56002,I4490&lt;=57201),"Pardubický kraj",(IF(AND(I4490&gt;=60200,I4490&lt;=67201),"Jihomoravský kraj",(IF(AND(I4490&gt;=67801,I4490&lt;=68501),"Jihomoravský kraj",(IF(AND(I4490&gt;=69002,I4490&lt;=69801),"Jihomoravský kraj",(IF(AND(I4490&gt;=68601,I4490&lt;=68801),"Zlínský kraj",(IF(AND(I4490&gt;=75501,I4490&lt;=76901),"Zlínský kraj",(IF(AND(I4490&gt;=70030,I4490&lt;=74901),"Moravskoslezský kraj",(IF(AND(I4490&gt;=75000,I4490&lt;=75368),"Olomoucký kraj",(IF(AND(I4490&gt;=77200,I4490&lt;=79862),"Olomoucký kraj",(IF(AND(I4490&gt;=50011,I4490&lt;=50301),"Královéhradecký kraj",(IF(AND(I4490&gt;=54301,I4490&lt;=54303),"Královéhradecký kraj","0")))))))))))))))))))))))))))))))))))))))))))))))</f>
        <v>Moravskoslezský kraj</v>
      </c>
      <c r="AB4490" t="s">
        <v>998</v>
      </c>
      <c r="AD4490" t="s">
        <v>998</v>
      </c>
      <c r="AE4490" t="s">
        <v>998</v>
      </c>
      <c r="AF4490" t="s">
        <v>998</v>
      </c>
      <c r="AG4490" s="107">
        <v>300</v>
      </c>
      <c r="AH4490" s="107">
        <v>0</v>
      </c>
      <c r="AI4490" s="107">
        <v>0</v>
      </c>
      <c r="AJ4490" t="s">
        <v>999</v>
      </c>
      <c r="AK4490" s="106">
        <v>44923</v>
      </c>
    </row>
    <row r="4491" spans="1:37" x14ac:dyDescent="0.45">
      <c r="A4491" t="s">
        <v>1013</v>
      </c>
      <c r="B4491" t="s">
        <v>5272</v>
      </c>
      <c r="C4491" t="s">
        <v>1002</v>
      </c>
      <c r="D4491" t="s">
        <v>10205</v>
      </c>
      <c r="E4491" t="s">
        <v>992</v>
      </c>
      <c r="F4491" t="s">
        <v>10206</v>
      </c>
      <c r="G4491">
        <v>806</v>
      </c>
      <c r="H4491" t="s">
        <v>1522</v>
      </c>
      <c r="I4491">
        <v>73543</v>
      </c>
      <c r="J4491">
        <v>774173543</v>
      </c>
      <c r="K4491" t="s">
        <v>10207</v>
      </c>
      <c r="L4491" s="106">
        <v>33846</v>
      </c>
      <c r="M4491">
        <v>14704904</v>
      </c>
      <c r="N4491" t="s">
        <v>996</v>
      </c>
      <c r="O4491" t="s">
        <v>12</v>
      </c>
      <c r="P4491" t="s">
        <v>997</v>
      </c>
      <c r="R4491" s="109" t="str">
        <f>IF(OR(P4491="SB",Q4491="SB"),"SB",0)</f>
        <v>SB</v>
      </c>
      <c r="T4491" s="110" t="s">
        <v>998</v>
      </c>
      <c r="V4491" s="113" t="str">
        <f>IF(AND(I4491&gt;=10000,I4491&lt;=19900),"Praha",(IF(AND(I4491&gt;=25001,I4491&lt;=29501),"Středočeský kraj",(IF(AND(I4491&gt;=30100,I4491&lt;=34972),"Středočeský kraj",(IF(AND(I4491&gt;=35002,I4491&lt;=36271),"Karlovarský kraj",(IF(AND(I4491&gt;=37001,I4491&lt;=39201),"Jihočeský kraj",(IF(AND(I4491&gt;=39701,I4491&lt;=39901),"Jihočeský kraj",(IF(AND(I4491&gt;=39301,I4491&lt;=39601),"Kraj Vysočina",(IF(AND(I4491&gt;=58001,I4491&lt;=59501),"Kraj Vysočina",(IF(AND(I4491&gt;=67401,I4491&lt;=67602),"Kraj Vysočina",(IF(AND(I4491&gt;=40001,I4491&lt;=44101),"Ústecký kraj",(IF(AND(I4491&gt;=46001,I4491&lt;=47201),"Liberecký kraj",(IF(AND(I4491&gt;=51202,I4491&lt;=51401),"Liberecký kraj",(IF(AND(I4491&gt;=53002,I4491&lt;=53976),"Pardubický kraj",(IF(AND(I4491&gt;=56002,I4491&lt;=57201),"Pardubický kraj",(IF(AND(I4491&gt;=60200,I4491&lt;=67201),"Jihomoravský kraj",(IF(AND(I4491&gt;=67801,I4491&lt;=68501),"Jihomoravský kraj",(IF(AND(I4491&gt;=69002,I4491&lt;=69801),"Jihomoravský kraj",(IF(AND(I4491&gt;=68601,I4491&lt;=68801),"Zlínský kraj",(IF(AND(I4491&gt;=75501,I4491&lt;=76901),"Zlínský kraj",(IF(AND(I4491&gt;=70030,I4491&lt;=74901),"Moravskoslezský kraj",(IF(AND(I4491&gt;=75000,I4491&lt;=75368),"Olomoucký kraj",(IF(AND(I4491&gt;=77200,I4491&lt;=79862),"Olomoucký kraj",(IF(AND(I4491&gt;=50011,I4491&lt;=50301),"Královéhradecký kraj",(IF(AND(I4491&gt;=54301,I4491&lt;=54303),"Královéhradecký kraj","0")))))))))))))))))))))))))))))))))))))))))))))))</f>
        <v>Moravskoslezský kraj</v>
      </c>
      <c r="AB4491" t="s">
        <v>998</v>
      </c>
      <c r="AD4491" t="s">
        <v>998</v>
      </c>
      <c r="AE4491" t="s">
        <v>998</v>
      </c>
      <c r="AF4491" t="s">
        <v>998</v>
      </c>
      <c r="AG4491" s="107">
        <v>0</v>
      </c>
      <c r="AH4491" s="107">
        <v>0</v>
      </c>
      <c r="AI4491" s="107">
        <v>0</v>
      </c>
      <c r="AJ4491" t="s">
        <v>1012</v>
      </c>
    </row>
    <row r="4492" spans="1:37" x14ac:dyDescent="0.45">
      <c r="A4492" t="s">
        <v>1037</v>
      </c>
      <c r="B4492" t="s">
        <v>16375</v>
      </c>
      <c r="C4492" t="s">
        <v>990</v>
      </c>
      <c r="D4492" t="s">
        <v>16376</v>
      </c>
      <c r="E4492" t="s">
        <v>992</v>
      </c>
      <c r="F4492" t="s">
        <v>16377</v>
      </c>
      <c r="G4492">
        <v>1154</v>
      </c>
      <c r="H4492" t="s">
        <v>5896</v>
      </c>
      <c r="I4492">
        <v>73553</v>
      </c>
      <c r="K4492" t="s">
        <v>16378</v>
      </c>
      <c r="L4492" s="106">
        <v>38637</v>
      </c>
      <c r="M4492">
        <v>14675501</v>
      </c>
      <c r="N4492" t="s">
        <v>1144</v>
      </c>
      <c r="O4492" t="s">
        <v>12</v>
      </c>
      <c r="P4492" t="s">
        <v>997</v>
      </c>
      <c r="R4492" s="109" t="str">
        <f>IF(OR(P4492="SB",Q4492="SB"),"SB",0)</f>
        <v>SB</v>
      </c>
      <c r="T4492" s="110" t="s">
        <v>998</v>
      </c>
      <c r="V4492" s="113" t="str">
        <f>IF(AND(I4492&gt;=10000,I4492&lt;=19900),"Praha",(IF(AND(I4492&gt;=25001,I4492&lt;=29501),"Středočeský kraj",(IF(AND(I4492&gt;=30100,I4492&lt;=34972),"Středočeský kraj",(IF(AND(I4492&gt;=35002,I4492&lt;=36271),"Karlovarský kraj",(IF(AND(I4492&gt;=37001,I4492&lt;=39201),"Jihočeský kraj",(IF(AND(I4492&gt;=39701,I4492&lt;=39901),"Jihočeský kraj",(IF(AND(I4492&gt;=39301,I4492&lt;=39601),"Kraj Vysočina",(IF(AND(I4492&gt;=58001,I4492&lt;=59501),"Kraj Vysočina",(IF(AND(I4492&gt;=67401,I4492&lt;=67602),"Kraj Vysočina",(IF(AND(I4492&gt;=40001,I4492&lt;=44101),"Ústecký kraj",(IF(AND(I4492&gt;=46001,I4492&lt;=47201),"Liberecký kraj",(IF(AND(I4492&gt;=51202,I4492&lt;=51401),"Liberecký kraj",(IF(AND(I4492&gt;=53002,I4492&lt;=53976),"Pardubický kraj",(IF(AND(I4492&gt;=56002,I4492&lt;=57201),"Pardubický kraj",(IF(AND(I4492&gt;=60200,I4492&lt;=67201),"Jihomoravský kraj",(IF(AND(I4492&gt;=67801,I4492&lt;=68501),"Jihomoravský kraj",(IF(AND(I4492&gt;=69002,I4492&lt;=69801),"Jihomoravský kraj",(IF(AND(I4492&gt;=68601,I4492&lt;=68801),"Zlínský kraj",(IF(AND(I4492&gt;=75501,I4492&lt;=76901),"Zlínský kraj",(IF(AND(I4492&gt;=70030,I4492&lt;=74901),"Moravskoslezský kraj",(IF(AND(I4492&gt;=75000,I4492&lt;=75368),"Olomoucký kraj",(IF(AND(I4492&gt;=77200,I4492&lt;=79862),"Olomoucký kraj",(IF(AND(I4492&gt;=50011,I4492&lt;=50301),"Královéhradecký kraj",(IF(AND(I4492&gt;=54301,I4492&lt;=54303),"Královéhradecký kraj","0")))))))))))))))))))))))))))))))))))))))))))))))</f>
        <v>Moravskoslezský kraj</v>
      </c>
      <c r="AB4492" t="s">
        <v>998</v>
      </c>
      <c r="AD4492" t="s">
        <v>998</v>
      </c>
      <c r="AE4492" t="s">
        <v>998</v>
      </c>
      <c r="AF4492" t="s">
        <v>998</v>
      </c>
      <c r="AG4492" s="107">
        <v>300</v>
      </c>
      <c r="AH4492" s="107">
        <v>0</v>
      </c>
      <c r="AI4492" s="107">
        <v>0</v>
      </c>
      <c r="AJ4492" t="s">
        <v>999</v>
      </c>
      <c r="AK4492" s="106">
        <v>44877</v>
      </c>
    </row>
    <row r="4493" spans="1:37" x14ac:dyDescent="0.45">
      <c r="A4493" t="s">
        <v>988</v>
      </c>
      <c r="B4493" t="s">
        <v>4479</v>
      </c>
      <c r="C4493" t="s">
        <v>990</v>
      </c>
      <c r="D4493" t="s">
        <v>4480</v>
      </c>
      <c r="E4493" t="s">
        <v>992</v>
      </c>
      <c r="F4493" t="s">
        <v>4481</v>
      </c>
      <c r="G4493">
        <v>1</v>
      </c>
      <c r="H4493" t="s">
        <v>1526</v>
      </c>
      <c r="I4493">
        <v>73564</v>
      </c>
      <c r="K4493" t="s">
        <v>4482</v>
      </c>
      <c r="L4493" s="106">
        <v>39877</v>
      </c>
      <c r="M4493">
        <v>14704500</v>
      </c>
      <c r="N4493" t="s">
        <v>996</v>
      </c>
      <c r="O4493" t="s">
        <v>12</v>
      </c>
      <c r="P4493" t="s">
        <v>997</v>
      </c>
      <c r="R4493" s="109" t="str">
        <f>IF(OR(P4493="SB",Q4493="SB"),"SB",0)</f>
        <v>SB</v>
      </c>
      <c r="T4493" s="110" t="s">
        <v>998</v>
      </c>
      <c r="V4493" s="113" t="str">
        <f>IF(AND(I4493&gt;=10000,I4493&lt;=19900),"Praha",(IF(AND(I4493&gt;=25001,I4493&lt;=29501),"Středočeský kraj",(IF(AND(I4493&gt;=30100,I4493&lt;=34972),"Středočeský kraj",(IF(AND(I4493&gt;=35002,I4493&lt;=36271),"Karlovarský kraj",(IF(AND(I4493&gt;=37001,I4493&lt;=39201),"Jihočeský kraj",(IF(AND(I4493&gt;=39701,I4493&lt;=39901),"Jihočeský kraj",(IF(AND(I4493&gt;=39301,I4493&lt;=39601),"Kraj Vysočina",(IF(AND(I4493&gt;=58001,I4493&lt;=59501),"Kraj Vysočina",(IF(AND(I4493&gt;=67401,I4493&lt;=67602),"Kraj Vysočina",(IF(AND(I4493&gt;=40001,I4493&lt;=44101),"Ústecký kraj",(IF(AND(I4493&gt;=46001,I4493&lt;=47201),"Liberecký kraj",(IF(AND(I4493&gt;=51202,I4493&lt;=51401),"Liberecký kraj",(IF(AND(I4493&gt;=53002,I4493&lt;=53976),"Pardubický kraj",(IF(AND(I4493&gt;=56002,I4493&lt;=57201),"Pardubický kraj",(IF(AND(I4493&gt;=60200,I4493&lt;=67201),"Jihomoravský kraj",(IF(AND(I4493&gt;=67801,I4493&lt;=68501),"Jihomoravský kraj",(IF(AND(I4493&gt;=69002,I4493&lt;=69801),"Jihomoravský kraj",(IF(AND(I4493&gt;=68601,I4493&lt;=68801),"Zlínský kraj",(IF(AND(I4493&gt;=75501,I4493&lt;=76901),"Zlínský kraj",(IF(AND(I4493&gt;=70030,I4493&lt;=74901),"Moravskoslezský kraj",(IF(AND(I4493&gt;=75000,I4493&lt;=75368),"Olomoucký kraj",(IF(AND(I4493&gt;=77200,I4493&lt;=79862),"Olomoucký kraj",(IF(AND(I4493&gt;=50011,I4493&lt;=50301),"Královéhradecký kraj",(IF(AND(I4493&gt;=54301,I4493&lt;=54303),"Královéhradecký kraj","0")))))))))))))))))))))))))))))))))))))))))))))))</f>
        <v>Moravskoslezský kraj</v>
      </c>
      <c r="AB4493" t="s">
        <v>998</v>
      </c>
      <c r="AD4493" t="s">
        <v>998</v>
      </c>
      <c r="AE4493" t="s">
        <v>998</v>
      </c>
      <c r="AF4493" t="s">
        <v>998</v>
      </c>
      <c r="AG4493" s="107">
        <v>300</v>
      </c>
      <c r="AH4493" s="107">
        <v>0</v>
      </c>
      <c r="AI4493" s="107">
        <v>0</v>
      </c>
      <c r="AJ4493" t="s">
        <v>999</v>
      </c>
      <c r="AK4493" s="106">
        <v>44923</v>
      </c>
    </row>
    <row r="4494" spans="1:37" x14ac:dyDescent="0.45">
      <c r="A4494" t="s">
        <v>1224</v>
      </c>
      <c r="B4494" t="s">
        <v>4479</v>
      </c>
      <c r="C4494" t="s">
        <v>1002</v>
      </c>
      <c r="D4494" t="s">
        <v>4483</v>
      </c>
      <c r="E4494" t="s">
        <v>992</v>
      </c>
      <c r="F4494" t="s">
        <v>4481</v>
      </c>
      <c r="G4494">
        <v>1</v>
      </c>
      <c r="H4494" t="s">
        <v>1526</v>
      </c>
      <c r="I4494">
        <v>73564</v>
      </c>
      <c r="K4494" t="s">
        <v>4484</v>
      </c>
      <c r="L4494" s="106">
        <v>38782</v>
      </c>
      <c r="M4494">
        <v>14704496</v>
      </c>
      <c r="N4494" t="s">
        <v>996</v>
      </c>
      <c r="O4494" t="s">
        <v>12</v>
      </c>
      <c r="P4494" t="s">
        <v>997</v>
      </c>
      <c r="R4494" s="109" t="str">
        <f>IF(OR(P4494="SB",Q4494="SB"),"SB",0)</f>
        <v>SB</v>
      </c>
      <c r="T4494" s="110" t="s">
        <v>998</v>
      </c>
      <c r="V4494" s="113" t="str">
        <f>IF(AND(I4494&gt;=10000,I4494&lt;=19900),"Praha",(IF(AND(I4494&gt;=25001,I4494&lt;=29501),"Středočeský kraj",(IF(AND(I4494&gt;=30100,I4494&lt;=34972),"Středočeský kraj",(IF(AND(I4494&gt;=35002,I4494&lt;=36271),"Karlovarský kraj",(IF(AND(I4494&gt;=37001,I4494&lt;=39201),"Jihočeský kraj",(IF(AND(I4494&gt;=39701,I4494&lt;=39901),"Jihočeský kraj",(IF(AND(I4494&gt;=39301,I4494&lt;=39601),"Kraj Vysočina",(IF(AND(I4494&gt;=58001,I4494&lt;=59501),"Kraj Vysočina",(IF(AND(I4494&gt;=67401,I4494&lt;=67602),"Kraj Vysočina",(IF(AND(I4494&gt;=40001,I4494&lt;=44101),"Ústecký kraj",(IF(AND(I4494&gt;=46001,I4494&lt;=47201),"Liberecký kraj",(IF(AND(I4494&gt;=51202,I4494&lt;=51401),"Liberecký kraj",(IF(AND(I4494&gt;=53002,I4494&lt;=53976),"Pardubický kraj",(IF(AND(I4494&gt;=56002,I4494&lt;=57201),"Pardubický kraj",(IF(AND(I4494&gt;=60200,I4494&lt;=67201),"Jihomoravský kraj",(IF(AND(I4494&gt;=67801,I4494&lt;=68501),"Jihomoravský kraj",(IF(AND(I4494&gt;=69002,I4494&lt;=69801),"Jihomoravský kraj",(IF(AND(I4494&gt;=68601,I4494&lt;=68801),"Zlínský kraj",(IF(AND(I4494&gt;=75501,I4494&lt;=76901),"Zlínský kraj",(IF(AND(I4494&gt;=70030,I4494&lt;=74901),"Moravskoslezský kraj",(IF(AND(I4494&gt;=75000,I4494&lt;=75368),"Olomoucký kraj",(IF(AND(I4494&gt;=77200,I4494&lt;=79862),"Olomoucký kraj",(IF(AND(I4494&gt;=50011,I4494&lt;=50301),"Královéhradecký kraj",(IF(AND(I4494&gt;=54301,I4494&lt;=54303),"Královéhradecký kraj","0")))))))))))))))))))))))))))))))))))))))))))))))</f>
        <v>Moravskoslezský kraj</v>
      </c>
      <c r="AB4494" t="s">
        <v>998</v>
      </c>
      <c r="AD4494" t="s">
        <v>998</v>
      </c>
      <c r="AE4494" t="s">
        <v>998</v>
      </c>
      <c r="AF4494" t="s">
        <v>998</v>
      </c>
      <c r="AG4494" s="107">
        <v>300</v>
      </c>
      <c r="AH4494" s="107">
        <v>0</v>
      </c>
      <c r="AI4494" s="107">
        <v>0</v>
      </c>
      <c r="AJ4494" t="s">
        <v>999</v>
      </c>
      <c r="AK4494" s="106">
        <v>44923</v>
      </c>
    </row>
    <row r="4495" spans="1:37" x14ac:dyDescent="0.45">
      <c r="A4495" t="s">
        <v>1128</v>
      </c>
      <c r="B4495" t="s">
        <v>5613</v>
      </c>
      <c r="C4495" t="s">
        <v>990</v>
      </c>
      <c r="D4495" t="s">
        <v>5614</v>
      </c>
      <c r="E4495" t="s">
        <v>992</v>
      </c>
      <c r="F4495" t="s">
        <v>3217</v>
      </c>
      <c r="G4495">
        <v>330</v>
      </c>
      <c r="H4495" t="s">
        <v>1526</v>
      </c>
      <c r="I4495">
        <v>73564</v>
      </c>
      <c r="J4495">
        <v>773541524</v>
      </c>
      <c r="K4495" t="s">
        <v>5615</v>
      </c>
      <c r="L4495" s="106">
        <v>39996</v>
      </c>
      <c r="M4495">
        <v>14706722</v>
      </c>
      <c r="N4495" t="s">
        <v>996</v>
      </c>
      <c r="O4495" t="s">
        <v>12</v>
      </c>
      <c r="P4495" t="s">
        <v>997</v>
      </c>
      <c r="R4495" s="109" t="str">
        <f>IF(OR(P4495="SB",Q4495="SB"),"SB",0)</f>
        <v>SB</v>
      </c>
      <c r="T4495" s="110" t="s">
        <v>998</v>
      </c>
      <c r="V4495" s="113" t="str">
        <f>IF(AND(I4495&gt;=10000,I4495&lt;=19900),"Praha",(IF(AND(I4495&gt;=25001,I4495&lt;=29501),"Středočeský kraj",(IF(AND(I4495&gt;=30100,I4495&lt;=34972),"Středočeský kraj",(IF(AND(I4495&gt;=35002,I4495&lt;=36271),"Karlovarský kraj",(IF(AND(I4495&gt;=37001,I4495&lt;=39201),"Jihočeský kraj",(IF(AND(I4495&gt;=39701,I4495&lt;=39901),"Jihočeský kraj",(IF(AND(I4495&gt;=39301,I4495&lt;=39601),"Kraj Vysočina",(IF(AND(I4495&gt;=58001,I4495&lt;=59501),"Kraj Vysočina",(IF(AND(I4495&gt;=67401,I4495&lt;=67602),"Kraj Vysočina",(IF(AND(I4495&gt;=40001,I4495&lt;=44101),"Ústecký kraj",(IF(AND(I4495&gt;=46001,I4495&lt;=47201),"Liberecký kraj",(IF(AND(I4495&gt;=51202,I4495&lt;=51401),"Liberecký kraj",(IF(AND(I4495&gt;=53002,I4495&lt;=53976),"Pardubický kraj",(IF(AND(I4495&gt;=56002,I4495&lt;=57201),"Pardubický kraj",(IF(AND(I4495&gt;=60200,I4495&lt;=67201),"Jihomoravský kraj",(IF(AND(I4495&gt;=67801,I4495&lt;=68501),"Jihomoravský kraj",(IF(AND(I4495&gt;=69002,I4495&lt;=69801),"Jihomoravský kraj",(IF(AND(I4495&gt;=68601,I4495&lt;=68801),"Zlínský kraj",(IF(AND(I4495&gt;=75501,I4495&lt;=76901),"Zlínský kraj",(IF(AND(I4495&gt;=70030,I4495&lt;=74901),"Moravskoslezský kraj",(IF(AND(I4495&gt;=75000,I4495&lt;=75368),"Olomoucký kraj",(IF(AND(I4495&gt;=77200,I4495&lt;=79862),"Olomoucký kraj",(IF(AND(I4495&gt;=50011,I4495&lt;=50301),"Královéhradecký kraj",(IF(AND(I4495&gt;=54301,I4495&lt;=54303),"Královéhradecký kraj","0")))))))))))))))))))))))))))))))))))))))))))))))</f>
        <v>Moravskoslezský kraj</v>
      </c>
      <c r="AB4495" t="s">
        <v>998</v>
      </c>
      <c r="AD4495" t="s">
        <v>998</v>
      </c>
      <c r="AE4495" t="s">
        <v>998</v>
      </c>
      <c r="AF4495" t="s">
        <v>998</v>
      </c>
      <c r="AG4495" s="107">
        <v>300</v>
      </c>
      <c r="AH4495" s="107">
        <v>0</v>
      </c>
      <c r="AI4495" s="107">
        <v>0</v>
      </c>
      <c r="AJ4495" t="s">
        <v>999</v>
      </c>
      <c r="AK4495" s="106">
        <v>44923</v>
      </c>
    </row>
    <row r="4496" spans="1:37" x14ac:dyDescent="0.45">
      <c r="A4496" t="s">
        <v>1007</v>
      </c>
      <c r="B4496" t="s">
        <v>7099</v>
      </c>
      <c r="C4496" t="s">
        <v>990</v>
      </c>
      <c r="D4496" t="s">
        <v>7100</v>
      </c>
      <c r="E4496" t="s">
        <v>992</v>
      </c>
      <c r="F4496" t="s">
        <v>1490</v>
      </c>
      <c r="G4496">
        <v>1005</v>
      </c>
      <c r="H4496" t="s">
        <v>1526</v>
      </c>
      <c r="I4496">
        <v>73564</v>
      </c>
      <c r="K4496" t="s">
        <v>7101</v>
      </c>
      <c r="L4496" s="106">
        <v>32414</v>
      </c>
      <c r="M4496">
        <v>14698436</v>
      </c>
      <c r="N4496" t="s">
        <v>996</v>
      </c>
      <c r="O4496" t="s">
        <v>12</v>
      </c>
      <c r="P4496" t="s">
        <v>997</v>
      </c>
      <c r="R4496" s="109" t="str">
        <f>IF(OR(P4496="SB",Q4496="SB"),"SB",0)</f>
        <v>SB</v>
      </c>
      <c r="T4496" s="110" t="s">
        <v>998</v>
      </c>
      <c r="V4496" s="113" t="str">
        <f>IF(AND(I4496&gt;=10000,I4496&lt;=19900),"Praha",(IF(AND(I4496&gt;=25001,I4496&lt;=29501),"Středočeský kraj",(IF(AND(I4496&gt;=30100,I4496&lt;=34972),"Středočeský kraj",(IF(AND(I4496&gt;=35002,I4496&lt;=36271),"Karlovarský kraj",(IF(AND(I4496&gt;=37001,I4496&lt;=39201),"Jihočeský kraj",(IF(AND(I4496&gt;=39701,I4496&lt;=39901),"Jihočeský kraj",(IF(AND(I4496&gt;=39301,I4496&lt;=39601),"Kraj Vysočina",(IF(AND(I4496&gt;=58001,I4496&lt;=59501),"Kraj Vysočina",(IF(AND(I4496&gt;=67401,I4496&lt;=67602),"Kraj Vysočina",(IF(AND(I4496&gt;=40001,I4496&lt;=44101),"Ústecký kraj",(IF(AND(I4496&gt;=46001,I4496&lt;=47201),"Liberecký kraj",(IF(AND(I4496&gt;=51202,I4496&lt;=51401),"Liberecký kraj",(IF(AND(I4496&gt;=53002,I4496&lt;=53976),"Pardubický kraj",(IF(AND(I4496&gt;=56002,I4496&lt;=57201),"Pardubický kraj",(IF(AND(I4496&gt;=60200,I4496&lt;=67201),"Jihomoravský kraj",(IF(AND(I4496&gt;=67801,I4496&lt;=68501),"Jihomoravský kraj",(IF(AND(I4496&gt;=69002,I4496&lt;=69801),"Jihomoravský kraj",(IF(AND(I4496&gt;=68601,I4496&lt;=68801),"Zlínský kraj",(IF(AND(I4496&gt;=75501,I4496&lt;=76901),"Zlínský kraj",(IF(AND(I4496&gt;=70030,I4496&lt;=74901),"Moravskoslezský kraj",(IF(AND(I4496&gt;=75000,I4496&lt;=75368),"Olomoucký kraj",(IF(AND(I4496&gt;=77200,I4496&lt;=79862),"Olomoucký kraj",(IF(AND(I4496&gt;=50011,I4496&lt;=50301),"Královéhradecký kraj",(IF(AND(I4496&gt;=54301,I4496&lt;=54303),"Královéhradecký kraj","0")))))))))))))))))))))))))))))))))))))))))))))))</f>
        <v>Moravskoslezský kraj</v>
      </c>
      <c r="AB4496" t="s">
        <v>998</v>
      </c>
      <c r="AD4496" t="s">
        <v>998</v>
      </c>
      <c r="AE4496" t="s">
        <v>998</v>
      </c>
      <c r="AF4496" t="s">
        <v>998</v>
      </c>
      <c r="AG4496" s="107">
        <v>0</v>
      </c>
      <c r="AH4496" s="107">
        <v>0</v>
      </c>
      <c r="AI4496" s="107">
        <v>0</v>
      </c>
      <c r="AJ4496" t="s">
        <v>1012</v>
      </c>
    </row>
    <row r="4497" spans="1:37" x14ac:dyDescent="0.45">
      <c r="A4497" t="s">
        <v>11587</v>
      </c>
      <c r="B4497" t="s">
        <v>11586</v>
      </c>
      <c r="C4497" t="s">
        <v>1002</v>
      </c>
      <c r="D4497" t="s">
        <v>11588</v>
      </c>
      <c r="E4497" t="s">
        <v>992</v>
      </c>
      <c r="F4497" t="s">
        <v>1804</v>
      </c>
      <c r="G4497">
        <v>71</v>
      </c>
      <c r="H4497" t="s">
        <v>1526</v>
      </c>
      <c r="I4497">
        <v>73564</v>
      </c>
      <c r="J4497">
        <v>603427691</v>
      </c>
      <c r="K4497" t="s">
        <v>11589</v>
      </c>
      <c r="L4497" s="106">
        <v>39511</v>
      </c>
      <c r="M4497">
        <v>14704092</v>
      </c>
      <c r="N4497" t="s">
        <v>996</v>
      </c>
      <c r="O4497" t="s">
        <v>12</v>
      </c>
      <c r="P4497" t="s">
        <v>997</v>
      </c>
      <c r="R4497" s="109" t="str">
        <f>IF(OR(P4497="SB",Q4497="SB"),"SB",0)</f>
        <v>SB</v>
      </c>
      <c r="T4497" s="110" t="s">
        <v>998</v>
      </c>
      <c r="V4497" s="113" t="str">
        <f>IF(AND(I4497&gt;=10000,I4497&lt;=19900),"Praha",(IF(AND(I4497&gt;=25001,I4497&lt;=29501),"Středočeský kraj",(IF(AND(I4497&gt;=30100,I4497&lt;=34972),"Středočeský kraj",(IF(AND(I4497&gt;=35002,I4497&lt;=36271),"Karlovarský kraj",(IF(AND(I4497&gt;=37001,I4497&lt;=39201),"Jihočeský kraj",(IF(AND(I4497&gt;=39701,I4497&lt;=39901),"Jihočeský kraj",(IF(AND(I4497&gt;=39301,I4497&lt;=39601),"Kraj Vysočina",(IF(AND(I4497&gt;=58001,I4497&lt;=59501),"Kraj Vysočina",(IF(AND(I4497&gt;=67401,I4497&lt;=67602),"Kraj Vysočina",(IF(AND(I4497&gt;=40001,I4497&lt;=44101),"Ústecký kraj",(IF(AND(I4497&gt;=46001,I4497&lt;=47201),"Liberecký kraj",(IF(AND(I4497&gt;=51202,I4497&lt;=51401),"Liberecký kraj",(IF(AND(I4497&gt;=53002,I4497&lt;=53976),"Pardubický kraj",(IF(AND(I4497&gt;=56002,I4497&lt;=57201),"Pardubický kraj",(IF(AND(I4497&gt;=60200,I4497&lt;=67201),"Jihomoravský kraj",(IF(AND(I4497&gt;=67801,I4497&lt;=68501),"Jihomoravský kraj",(IF(AND(I4497&gt;=69002,I4497&lt;=69801),"Jihomoravský kraj",(IF(AND(I4497&gt;=68601,I4497&lt;=68801),"Zlínský kraj",(IF(AND(I4497&gt;=75501,I4497&lt;=76901),"Zlínský kraj",(IF(AND(I4497&gt;=70030,I4497&lt;=74901),"Moravskoslezský kraj",(IF(AND(I4497&gt;=75000,I4497&lt;=75368),"Olomoucký kraj",(IF(AND(I4497&gt;=77200,I4497&lt;=79862),"Olomoucký kraj",(IF(AND(I4497&gt;=50011,I4497&lt;=50301),"Královéhradecký kraj",(IF(AND(I4497&gt;=54301,I4497&lt;=54303),"Královéhradecký kraj","0")))))))))))))))))))))))))))))))))))))))))))))))</f>
        <v>Moravskoslezský kraj</v>
      </c>
      <c r="AB4497" t="s">
        <v>998</v>
      </c>
      <c r="AD4497" t="s">
        <v>998</v>
      </c>
      <c r="AE4497" t="s">
        <v>998</v>
      </c>
      <c r="AF4497" t="s">
        <v>998</v>
      </c>
      <c r="AG4497" s="107">
        <v>300</v>
      </c>
      <c r="AH4497" s="107">
        <v>0</v>
      </c>
      <c r="AI4497" s="107">
        <v>0</v>
      </c>
      <c r="AJ4497" t="s">
        <v>999</v>
      </c>
      <c r="AK4497" s="106">
        <v>44923</v>
      </c>
    </row>
    <row r="4498" spans="1:37" x14ac:dyDescent="0.45">
      <c r="A4498" t="s">
        <v>2033</v>
      </c>
      <c r="B4498" t="s">
        <v>13581</v>
      </c>
      <c r="C4498" t="s">
        <v>990</v>
      </c>
      <c r="D4498" t="s">
        <v>13582</v>
      </c>
      <c r="E4498" t="s">
        <v>992</v>
      </c>
      <c r="F4498" t="s">
        <v>1876</v>
      </c>
      <c r="G4498">
        <v>407</v>
      </c>
      <c r="H4498" t="s">
        <v>1526</v>
      </c>
      <c r="I4498">
        <v>73564</v>
      </c>
      <c r="J4498">
        <v>605987451</v>
      </c>
      <c r="K4498" t="s">
        <v>13583</v>
      </c>
      <c r="L4498" s="106">
        <v>28715</v>
      </c>
      <c r="M4498">
        <v>14701365</v>
      </c>
      <c r="N4498" t="s">
        <v>996</v>
      </c>
      <c r="O4498" t="s">
        <v>12</v>
      </c>
      <c r="P4498" t="s">
        <v>997</v>
      </c>
      <c r="R4498" s="109" t="str">
        <f>IF(OR(P4498="SB",Q4498="SB"),"SB",0)</f>
        <v>SB</v>
      </c>
      <c r="T4498" s="110" t="s">
        <v>998</v>
      </c>
      <c r="V4498" s="113" t="str">
        <f>IF(AND(I4498&gt;=10000,I4498&lt;=19900),"Praha",(IF(AND(I4498&gt;=25001,I4498&lt;=29501),"Středočeský kraj",(IF(AND(I4498&gt;=30100,I4498&lt;=34972),"Středočeský kraj",(IF(AND(I4498&gt;=35002,I4498&lt;=36271),"Karlovarský kraj",(IF(AND(I4498&gt;=37001,I4498&lt;=39201),"Jihočeský kraj",(IF(AND(I4498&gt;=39701,I4498&lt;=39901),"Jihočeský kraj",(IF(AND(I4498&gt;=39301,I4498&lt;=39601),"Kraj Vysočina",(IF(AND(I4498&gt;=58001,I4498&lt;=59501),"Kraj Vysočina",(IF(AND(I4498&gt;=67401,I4498&lt;=67602),"Kraj Vysočina",(IF(AND(I4498&gt;=40001,I4498&lt;=44101),"Ústecký kraj",(IF(AND(I4498&gt;=46001,I4498&lt;=47201),"Liberecký kraj",(IF(AND(I4498&gt;=51202,I4498&lt;=51401),"Liberecký kraj",(IF(AND(I4498&gt;=53002,I4498&lt;=53976),"Pardubický kraj",(IF(AND(I4498&gt;=56002,I4498&lt;=57201),"Pardubický kraj",(IF(AND(I4498&gt;=60200,I4498&lt;=67201),"Jihomoravský kraj",(IF(AND(I4498&gt;=67801,I4498&lt;=68501),"Jihomoravský kraj",(IF(AND(I4498&gt;=69002,I4498&lt;=69801),"Jihomoravský kraj",(IF(AND(I4498&gt;=68601,I4498&lt;=68801),"Zlínský kraj",(IF(AND(I4498&gt;=75501,I4498&lt;=76901),"Zlínský kraj",(IF(AND(I4498&gt;=70030,I4498&lt;=74901),"Moravskoslezský kraj",(IF(AND(I4498&gt;=75000,I4498&lt;=75368),"Olomoucký kraj",(IF(AND(I4498&gt;=77200,I4498&lt;=79862),"Olomoucký kraj",(IF(AND(I4498&gt;=50011,I4498&lt;=50301),"Královéhradecký kraj",(IF(AND(I4498&gt;=54301,I4498&lt;=54303),"Královéhradecký kraj","0")))))))))))))))))))))))))))))))))))))))))))))))</f>
        <v>Moravskoslezský kraj</v>
      </c>
      <c r="AB4498" t="s">
        <v>998</v>
      </c>
      <c r="AD4498" t="s">
        <v>998</v>
      </c>
      <c r="AE4498" t="s">
        <v>998</v>
      </c>
      <c r="AF4498" t="s">
        <v>998</v>
      </c>
      <c r="AG4498" s="107">
        <v>0</v>
      </c>
      <c r="AH4498" s="107">
        <v>0</v>
      </c>
      <c r="AI4498" s="107">
        <v>0</v>
      </c>
      <c r="AJ4498" t="s">
        <v>1012</v>
      </c>
    </row>
    <row r="4499" spans="1:37" x14ac:dyDescent="0.45">
      <c r="A4499" t="s">
        <v>2008</v>
      </c>
      <c r="B4499" t="s">
        <v>5650</v>
      </c>
      <c r="C4499" t="s">
        <v>1002</v>
      </c>
      <c r="D4499" t="s">
        <v>14985</v>
      </c>
      <c r="E4499" t="s">
        <v>992</v>
      </c>
      <c r="F4499" t="s">
        <v>2524</v>
      </c>
      <c r="G4499">
        <v>889</v>
      </c>
      <c r="H4499" t="s">
        <v>1526</v>
      </c>
      <c r="I4499">
        <v>73564</v>
      </c>
      <c r="K4499" t="s">
        <v>14986</v>
      </c>
      <c r="L4499" s="106">
        <v>41042</v>
      </c>
      <c r="M4499">
        <v>14703587</v>
      </c>
      <c r="N4499" t="s">
        <v>996</v>
      </c>
      <c r="O4499" t="s">
        <v>12</v>
      </c>
      <c r="P4499" t="s">
        <v>997</v>
      </c>
      <c r="R4499" s="109" t="str">
        <f>IF(OR(P4499="SB",Q4499="SB"),"SB",0)</f>
        <v>SB</v>
      </c>
      <c r="T4499" s="110" t="s">
        <v>998</v>
      </c>
      <c r="V4499" s="113" t="str">
        <f>IF(AND(I4499&gt;=10000,I4499&lt;=19900),"Praha",(IF(AND(I4499&gt;=25001,I4499&lt;=29501),"Středočeský kraj",(IF(AND(I4499&gt;=30100,I4499&lt;=34972),"Středočeský kraj",(IF(AND(I4499&gt;=35002,I4499&lt;=36271),"Karlovarský kraj",(IF(AND(I4499&gt;=37001,I4499&lt;=39201),"Jihočeský kraj",(IF(AND(I4499&gt;=39701,I4499&lt;=39901),"Jihočeský kraj",(IF(AND(I4499&gt;=39301,I4499&lt;=39601),"Kraj Vysočina",(IF(AND(I4499&gt;=58001,I4499&lt;=59501),"Kraj Vysočina",(IF(AND(I4499&gt;=67401,I4499&lt;=67602),"Kraj Vysočina",(IF(AND(I4499&gt;=40001,I4499&lt;=44101),"Ústecký kraj",(IF(AND(I4499&gt;=46001,I4499&lt;=47201),"Liberecký kraj",(IF(AND(I4499&gt;=51202,I4499&lt;=51401),"Liberecký kraj",(IF(AND(I4499&gt;=53002,I4499&lt;=53976),"Pardubický kraj",(IF(AND(I4499&gt;=56002,I4499&lt;=57201),"Pardubický kraj",(IF(AND(I4499&gt;=60200,I4499&lt;=67201),"Jihomoravský kraj",(IF(AND(I4499&gt;=67801,I4499&lt;=68501),"Jihomoravský kraj",(IF(AND(I4499&gt;=69002,I4499&lt;=69801),"Jihomoravský kraj",(IF(AND(I4499&gt;=68601,I4499&lt;=68801),"Zlínský kraj",(IF(AND(I4499&gt;=75501,I4499&lt;=76901),"Zlínský kraj",(IF(AND(I4499&gt;=70030,I4499&lt;=74901),"Moravskoslezský kraj",(IF(AND(I4499&gt;=75000,I4499&lt;=75368),"Olomoucký kraj",(IF(AND(I4499&gt;=77200,I4499&lt;=79862),"Olomoucký kraj",(IF(AND(I4499&gt;=50011,I4499&lt;=50301),"Královéhradecký kraj",(IF(AND(I4499&gt;=54301,I4499&lt;=54303),"Královéhradecký kraj","0")))))))))))))))))))))))))))))))))))))))))))))))</f>
        <v>Moravskoslezský kraj</v>
      </c>
      <c r="AB4499" t="s">
        <v>998</v>
      </c>
      <c r="AD4499" t="s">
        <v>998</v>
      </c>
      <c r="AE4499" t="s">
        <v>998</v>
      </c>
      <c r="AF4499" t="s">
        <v>998</v>
      </c>
      <c r="AG4499" s="107">
        <v>300</v>
      </c>
      <c r="AH4499" s="107">
        <v>0</v>
      </c>
      <c r="AI4499" s="107">
        <v>0</v>
      </c>
      <c r="AJ4499" t="s">
        <v>999</v>
      </c>
      <c r="AK4499" s="106">
        <v>44923</v>
      </c>
    </row>
    <row r="4500" spans="1:37" x14ac:dyDescent="0.45">
      <c r="A4500" t="s">
        <v>1007</v>
      </c>
      <c r="B4500" t="s">
        <v>15161</v>
      </c>
      <c r="C4500" t="s">
        <v>990</v>
      </c>
      <c r="D4500" t="s">
        <v>15162</v>
      </c>
      <c r="E4500" t="s">
        <v>992</v>
      </c>
      <c r="F4500" t="s">
        <v>6381</v>
      </c>
      <c r="G4500">
        <v>4</v>
      </c>
      <c r="H4500" t="s">
        <v>1526</v>
      </c>
      <c r="I4500">
        <v>73564</v>
      </c>
      <c r="J4500">
        <v>731185222</v>
      </c>
      <c r="K4500" t="s">
        <v>15163</v>
      </c>
      <c r="L4500" s="106">
        <v>39247</v>
      </c>
      <c r="M4500">
        <v>14702880</v>
      </c>
      <c r="N4500" t="s">
        <v>996</v>
      </c>
      <c r="O4500" t="s">
        <v>12</v>
      </c>
      <c r="P4500" t="s">
        <v>997</v>
      </c>
      <c r="R4500" s="109" t="str">
        <f>IF(OR(P4500="SB",Q4500="SB"),"SB",0)</f>
        <v>SB</v>
      </c>
      <c r="T4500" s="110" t="s">
        <v>998</v>
      </c>
      <c r="V4500" s="113" t="str">
        <f>IF(AND(I4500&gt;=10000,I4500&lt;=19900),"Praha",(IF(AND(I4500&gt;=25001,I4500&lt;=29501),"Středočeský kraj",(IF(AND(I4500&gt;=30100,I4500&lt;=34972),"Středočeský kraj",(IF(AND(I4500&gt;=35002,I4500&lt;=36271),"Karlovarský kraj",(IF(AND(I4500&gt;=37001,I4500&lt;=39201),"Jihočeský kraj",(IF(AND(I4500&gt;=39701,I4500&lt;=39901),"Jihočeský kraj",(IF(AND(I4500&gt;=39301,I4500&lt;=39601),"Kraj Vysočina",(IF(AND(I4500&gt;=58001,I4500&lt;=59501),"Kraj Vysočina",(IF(AND(I4500&gt;=67401,I4500&lt;=67602),"Kraj Vysočina",(IF(AND(I4500&gt;=40001,I4500&lt;=44101),"Ústecký kraj",(IF(AND(I4500&gt;=46001,I4500&lt;=47201),"Liberecký kraj",(IF(AND(I4500&gt;=51202,I4500&lt;=51401),"Liberecký kraj",(IF(AND(I4500&gt;=53002,I4500&lt;=53976),"Pardubický kraj",(IF(AND(I4500&gt;=56002,I4500&lt;=57201),"Pardubický kraj",(IF(AND(I4500&gt;=60200,I4500&lt;=67201),"Jihomoravský kraj",(IF(AND(I4500&gt;=67801,I4500&lt;=68501),"Jihomoravský kraj",(IF(AND(I4500&gt;=69002,I4500&lt;=69801),"Jihomoravský kraj",(IF(AND(I4500&gt;=68601,I4500&lt;=68801),"Zlínský kraj",(IF(AND(I4500&gt;=75501,I4500&lt;=76901),"Zlínský kraj",(IF(AND(I4500&gt;=70030,I4500&lt;=74901),"Moravskoslezský kraj",(IF(AND(I4500&gt;=75000,I4500&lt;=75368),"Olomoucký kraj",(IF(AND(I4500&gt;=77200,I4500&lt;=79862),"Olomoucký kraj",(IF(AND(I4500&gt;=50011,I4500&lt;=50301),"Královéhradecký kraj",(IF(AND(I4500&gt;=54301,I4500&lt;=54303),"Královéhradecký kraj","0")))))))))))))))))))))))))))))))))))))))))))))))</f>
        <v>Moravskoslezský kraj</v>
      </c>
      <c r="AB4500" t="s">
        <v>998</v>
      </c>
      <c r="AD4500" t="s">
        <v>998</v>
      </c>
      <c r="AE4500" t="s">
        <v>998</v>
      </c>
      <c r="AF4500" t="s">
        <v>998</v>
      </c>
      <c r="AG4500" s="107">
        <v>300</v>
      </c>
      <c r="AH4500" s="107">
        <v>0</v>
      </c>
      <c r="AI4500" s="107">
        <v>0</v>
      </c>
      <c r="AJ4500" t="s">
        <v>999</v>
      </c>
      <c r="AK4500" s="106">
        <v>44923</v>
      </c>
    </row>
    <row r="4501" spans="1:37" x14ac:dyDescent="0.45">
      <c r="A4501" t="s">
        <v>1087</v>
      </c>
      <c r="B4501" t="s">
        <v>15511</v>
      </c>
      <c r="C4501" t="s">
        <v>990</v>
      </c>
      <c r="D4501" t="s">
        <v>15512</v>
      </c>
      <c r="E4501" t="s">
        <v>992</v>
      </c>
      <c r="F4501" t="s">
        <v>15513</v>
      </c>
      <c r="G4501">
        <v>8</v>
      </c>
      <c r="H4501" t="s">
        <v>15514</v>
      </c>
      <c r="I4501">
        <v>73564</v>
      </c>
      <c r="J4501">
        <v>775699439</v>
      </c>
      <c r="K4501" t="s">
        <v>15515</v>
      </c>
      <c r="L4501" s="106">
        <v>35642</v>
      </c>
      <c r="M4501">
        <v>14673376</v>
      </c>
      <c r="N4501" t="s">
        <v>1144</v>
      </c>
      <c r="O4501" t="s">
        <v>12</v>
      </c>
      <c r="P4501" t="s">
        <v>997</v>
      </c>
      <c r="R4501" s="109" t="str">
        <f>IF(OR(P4501="SB",Q4501="SB"),"SB",0)</f>
        <v>SB</v>
      </c>
      <c r="T4501" s="110" t="s">
        <v>998</v>
      </c>
      <c r="V4501" s="113" t="str">
        <f>IF(AND(I4501&gt;=10000,I4501&lt;=19900),"Praha",(IF(AND(I4501&gt;=25001,I4501&lt;=29501),"Středočeský kraj",(IF(AND(I4501&gt;=30100,I4501&lt;=34972),"Středočeský kraj",(IF(AND(I4501&gt;=35002,I4501&lt;=36271),"Karlovarský kraj",(IF(AND(I4501&gt;=37001,I4501&lt;=39201),"Jihočeský kraj",(IF(AND(I4501&gt;=39701,I4501&lt;=39901),"Jihočeský kraj",(IF(AND(I4501&gt;=39301,I4501&lt;=39601),"Kraj Vysočina",(IF(AND(I4501&gt;=58001,I4501&lt;=59501),"Kraj Vysočina",(IF(AND(I4501&gt;=67401,I4501&lt;=67602),"Kraj Vysočina",(IF(AND(I4501&gt;=40001,I4501&lt;=44101),"Ústecký kraj",(IF(AND(I4501&gt;=46001,I4501&lt;=47201),"Liberecký kraj",(IF(AND(I4501&gt;=51202,I4501&lt;=51401),"Liberecký kraj",(IF(AND(I4501&gt;=53002,I4501&lt;=53976),"Pardubický kraj",(IF(AND(I4501&gt;=56002,I4501&lt;=57201),"Pardubický kraj",(IF(AND(I4501&gt;=60200,I4501&lt;=67201),"Jihomoravský kraj",(IF(AND(I4501&gt;=67801,I4501&lt;=68501),"Jihomoravský kraj",(IF(AND(I4501&gt;=69002,I4501&lt;=69801),"Jihomoravský kraj",(IF(AND(I4501&gt;=68601,I4501&lt;=68801),"Zlínský kraj",(IF(AND(I4501&gt;=75501,I4501&lt;=76901),"Zlínský kraj",(IF(AND(I4501&gt;=70030,I4501&lt;=74901),"Moravskoslezský kraj",(IF(AND(I4501&gt;=75000,I4501&lt;=75368),"Olomoucký kraj",(IF(AND(I4501&gt;=77200,I4501&lt;=79862),"Olomoucký kraj",(IF(AND(I4501&gt;=50011,I4501&lt;=50301),"Královéhradecký kraj",(IF(AND(I4501&gt;=54301,I4501&lt;=54303),"Královéhradecký kraj","0")))))))))))))))))))))))))))))))))))))))))))))))</f>
        <v>Moravskoslezský kraj</v>
      </c>
      <c r="AB4501" t="s">
        <v>998</v>
      </c>
      <c r="AD4501" t="s">
        <v>998</v>
      </c>
      <c r="AE4501" t="s">
        <v>998</v>
      </c>
      <c r="AF4501" t="s">
        <v>998</v>
      </c>
      <c r="AG4501" s="107">
        <v>300</v>
      </c>
      <c r="AH4501" s="107">
        <v>0</v>
      </c>
      <c r="AI4501" s="107">
        <v>0</v>
      </c>
      <c r="AJ4501" t="s">
        <v>999</v>
      </c>
      <c r="AK4501" s="106">
        <v>44923</v>
      </c>
    </row>
    <row r="4502" spans="1:37" x14ac:dyDescent="0.45">
      <c r="A4502" t="s">
        <v>1793</v>
      </c>
      <c r="B4502" t="s">
        <v>18640</v>
      </c>
      <c r="C4502" t="s">
        <v>990</v>
      </c>
      <c r="D4502" t="s">
        <v>18641</v>
      </c>
      <c r="E4502" t="s">
        <v>992</v>
      </c>
      <c r="F4502" t="s">
        <v>11293</v>
      </c>
      <c r="G4502">
        <v>1167</v>
      </c>
      <c r="H4502" t="s">
        <v>1526</v>
      </c>
      <c r="I4502">
        <v>73564</v>
      </c>
      <c r="J4502">
        <v>775023626</v>
      </c>
      <c r="K4502" t="s">
        <v>18642</v>
      </c>
      <c r="L4502" s="106">
        <v>40780</v>
      </c>
      <c r="M4502">
        <v>14717432</v>
      </c>
      <c r="N4502" t="s">
        <v>996</v>
      </c>
      <c r="O4502" t="s">
        <v>12</v>
      </c>
      <c r="P4502" t="s">
        <v>997</v>
      </c>
      <c r="R4502" s="109" t="str">
        <f>IF(OR(P4502="SB",Q4502="SB"),"SB",0)</f>
        <v>SB</v>
      </c>
      <c r="T4502" s="110" t="s">
        <v>998</v>
      </c>
      <c r="V4502" s="113" t="str">
        <f>IF(AND(I4502&gt;=10000,I4502&lt;=19900),"Praha",(IF(AND(I4502&gt;=25001,I4502&lt;=29501),"Středočeský kraj",(IF(AND(I4502&gt;=30100,I4502&lt;=34972),"Středočeský kraj",(IF(AND(I4502&gt;=35002,I4502&lt;=36271),"Karlovarský kraj",(IF(AND(I4502&gt;=37001,I4502&lt;=39201),"Jihočeský kraj",(IF(AND(I4502&gt;=39701,I4502&lt;=39901),"Jihočeský kraj",(IF(AND(I4502&gt;=39301,I4502&lt;=39601),"Kraj Vysočina",(IF(AND(I4502&gt;=58001,I4502&lt;=59501),"Kraj Vysočina",(IF(AND(I4502&gt;=67401,I4502&lt;=67602),"Kraj Vysočina",(IF(AND(I4502&gt;=40001,I4502&lt;=44101),"Ústecký kraj",(IF(AND(I4502&gt;=46001,I4502&lt;=47201),"Liberecký kraj",(IF(AND(I4502&gt;=51202,I4502&lt;=51401),"Liberecký kraj",(IF(AND(I4502&gt;=53002,I4502&lt;=53976),"Pardubický kraj",(IF(AND(I4502&gt;=56002,I4502&lt;=57201),"Pardubický kraj",(IF(AND(I4502&gt;=60200,I4502&lt;=67201),"Jihomoravský kraj",(IF(AND(I4502&gt;=67801,I4502&lt;=68501),"Jihomoravský kraj",(IF(AND(I4502&gt;=69002,I4502&lt;=69801),"Jihomoravský kraj",(IF(AND(I4502&gt;=68601,I4502&lt;=68801),"Zlínský kraj",(IF(AND(I4502&gt;=75501,I4502&lt;=76901),"Zlínský kraj",(IF(AND(I4502&gt;=70030,I4502&lt;=74901),"Moravskoslezský kraj",(IF(AND(I4502&gt;=75000,I4502&lt;=75368),"Olomoucký kraj",(IF(AND(I4502&gt;=77200,I4502&lt;=79862),"Olomoucký kraj",(IF(AND(I4502&gt;=50011,I4502&lt;=50301),"Královéhradecký kraj",(IF(AND(I4502&gt;=54301,I4502&lt;=54303),"Královéhradecký kraj","0")))))))))))))))))))))))))))))))))))))))))))))))</f>
        <v>Moravskoslezský kraj</v>
      </c>
      <c r="AB4502" t="s">
        <v>998</v>
      </c>
      <c r="AD4502" t="s">
        <v>998</v>
      </c>
      <c r="AE4502" t="s">
        <v>998</v>
      </c>
      <c r="AF4502" t="s">
        <v>998</v>
      </c>
      <c r="AG4502" s="107">
        <v>300</v>
      </c>
      <c r="AH4502" s="107">
        <v>0</v>
      </c>
      <c r="AI4502" s="107">
        <v>0</v>
      </c>
      <c r="AJ4502" t="s">
        <v>999</v>
      </c>
      <c r="AK4502" s="106">
        <v>44923</v>
      </c>
    </row>
    <row r="4503" spans="1:37" x14ac:dyDescent="0.45">
      <c r="A4503" t="s">
        <v>1076</v>
      </c>
      <c r="B4503" t="s">
        <v>19335</v>
      </c>
      <c r="C4503" t="s">
        <v>990</v>
      </c>
      <c r="D4503" t="s">
        <v>19336</v>
      </c>
      <c r="E4503" t="s">
        <v>992</v>
      </c>
      <c r="F4503" t="s">
        <v>3489</v>
      </c>
      <c r="G4503">
        <v>1423</v>
      </c>
      <c r="H4503" t="s">
        <v>1526</v>
      </c>
      <c r="I4503">
        <v>73564</v>
      </c>
      <c r="J4503">
        <v>737238419</v>
      </c>
      <c r="K4503" t="s">
        <v>19337</v>
      </c>
      <c r="L4503" s="106">
        <v>39204</v>
      </c>
      <c r="M4503">
        <v>14699143</v>
      </c>
      <c r="N4503" t="s">
        <v>996</v>
      </c>
      <c r="O4503" t="s">
        <v>12</v>
      </c>
      <c r="P4503" t="s">
        <v>997</v>
      </c>
      <c r="R4503" s="109" t="str">
        <f>IF(OR(P4503="SB",Q4503="SB"),"SB",0)</f>
        <v>SB</v>
      </c>
      <c r="T4503" s="110" t="s">
        <v>998</v>
      </c>
      <c r="V4503" s="113" t="str">
        <f>IF(AND(I4503&gt;=10000,I4503&lt;=19900),"Praha",(IF(AND(I4503&gt;=25001,I4503&lt;=29501),"Středočeský kraj",(IF(AND(I4503&gt;=30100,I4503&lt;=34972),"Středočeský kraj",(IF(AND(I4503&gt;=35002,I4503&lt;=36271),"Karlovarský kraj",(IF(AND(I4503&gt;=37001,I4503&lt;=39201),"Jihočeský kraj",(IF(AND(I4503&gt;=39701,I4503&lt;=39901),"Jihočeský kraj",(IF(AND(I4503&gt;=39301,I4503&lt;=39601),"Kraj Vysočina",(IF(AND(I4503&gt;=58001,I4503&lt;=59501),"Kraj Vysočina",(IF(AND(I4503&gt;=67401,I4503&lt;=67602),"Kraj Vysočina",(IF(AND(I4503&gt;=40001,I4503&lt;=44101),"Ústecký kraj",(IF(AND(I4503&gt;=46001,I4503&lt;=47201),"Liberecký kraj",(IF(AND(I4503&gt;=51202,I4503&lt;=51401),"Liberecký kraj",(IF(AND(I4503&gt;=53002,I4503&lt;=53976),"Pardubický kraj",(IF(AND(I4503&gt;=56002,I4503&lt;=57201),"Pardubický kraj",(IF(AND(I4503&gt;=60200,I4503&lt;=67201),"Jihomoravský kraj",(IF(AND(I4503&gt;=67801,I4503&lt;=68501),"Jihomoravský kraj",(IF(AND(I4503&gt;=69002,I4503&lt;=69801),"Jihomoravský kraj",(IF(AND(I4503&gt;=68601,I4503&lt;=68801),"Zlínský kraj",(IF(AND(I4503&gt;=75501,I4503&lt;=76901),"Zlínský kraj",(IF(AND(I4503&gt;=70030,I4503&lt;=74901),"Moravskoslezský kraj",(IF(AND(I4503&gt;=75000,I4503&lt;=75368),"Olomoucký kraj",(IF(AND(I4503&gt;=77200,I4503&lt;=79862),"Olomoucký kraj",(IF(AND(I4503&gt;=50011,I4503&lt;=50301),"Královéhradecký kraj",(IF(AND(I4503&gt;=54301,I4503&lt;=54303),"Královéhradecký kraj","0")))))))))))))))))))))))))))))))))))))))))))))))</f>
        <v>Moravskoslezský kraj</v>
      </c>
      <c r="AB4503" t="s">
        <v>998</v>
      </c>
      <c r="AD4503" t="s">
        <v>998</v>
      </c>
      <c r="AE4503" t="s">
        <v>998</v>
      </c>
      <c r="AF4503" t="s">
        <v>998</v>
      </c>
      <c r="AG4503" s="107">
        <v>300</v>
      </c>
      <c r="AH4503" s="107">
        <v>0</v>
      </c>
      <c r="AI4503" s="107">
        <v>0</v>
      </c>
      <c r="AJ4503" t="s">
        <v>999</v>
      </c>
      <c r="AK4503" s="106">
        <v>44923</v>
      </c>
    </row>
    <row r="4504" spans="1:37" x14ac:dyDescent="0.45">
      <c r="A4504" t="s">
        <v>1201</v>
      </c>
      <c r="B4504" t="s">
        <v>19405</v>
      </c>
      <c r="C4504" t="s">
        <v>1002</v>
      </c>
      <c r="D4504" t="s">
        <v>19406</v>
      </c>
      <c r="E4504" t="s">
        <v>992</v>
      </c>
      <c r="F4504" t="s">
        <v>19407</v>
      </c>
      <c r="G4504">
        <v>889</v>
      </c>
      <c r="H4504" t="s">
        <v>1526</v>
      </c>
      <c r="I4504">
        <v>73564</v>
      </c>
      <c r="K4504" t="s">
        <v>19408</v>
      </c>
      <c r="L4504" s="106">
        <v>38719</v>
      </c>
      <c r="M4504">
        <v>14717533</v>
      </c>
      <c r="N4504" t="s">
        <v>996</v>
      </c>
      <c r="O4504" t="s">
        <v>12</v>
      </c>
      <c r="P4504" t="s">
        <v>997</v>
      </c>
      <c r="R4504" s="109" t="str">
        <f>IF(OR(P4504="SB",Q4504="SB"),"SB",0)</f>
        <v>SB</v>
      </c>
      <c r="T4504" s="110" t="s">
        <v>998</v>
      </c>
      <c r="V4504" s="113" t="str">
        <f>IF(AND(I4504&gt;=10000,I4504&lt;=19900),"Praha",(IF(AND(I4504&gt;=25001,I4504&lt;=29501),"Středočeský kraj",(IF(AND(I4504&gt;=30100,I4504&lt;=34972),"Středočeský kraj",(IF(AND(I4504&gt;=35002,I4504&lt;=36271),"Karlovarský kraj",(IF(AND(I4504&gt;=37001,I4504&lt;=39201),"Jihočeský kraj",(IF(AND(I4504&gt;=39701,I4504&lt;=39901),"Jihočeský kraj",(IF(AND(I4504&gt;=39301,I4504&lt;=39601),"Kraj Vysočina",(IF(AND(I4504&gt;=58001,I4504&lt;=59501),"Kraj Vysočina",(IF(AND(I4504&gt;=67401,I4504&lt;=67602),"Kraj Vysočina",(IF(AND(I4504&gt;=40001,I4504&lt;=44101),"Ústecký kraj",(IF(AND(I4504&gt;=46001,I4504&lt;=47201),"Liberecký kraj",(IF(AND(I4504&gt;=51202,I4504&lt;=51401),"Liberecký kraj",(IF(AND(I4504&gt;=53002,I4504&lt;=53976),"Pardubický kraj",(IF(AND(I4504&gt;=56002,I4504&lt;=57201),"Pardubický kraj",(IF(AND(I4504&gt;=60200,I4504&lt;=67201),"Jihomoravský kraj",(IF(AND(I4504&gt;=67801,I4504&lt;=68501),"Jihomoravský kraj",(IF(AND(I4504&gt;=69002,I4504&lt;=69801),"Jihomoravský kraj",(IF(AND(I4504&gt;=68601,I4504&lt;=68801),"Zlínský kraj",(IF(AND(I4504&gt;=75501,I4504&lt;=76901),"Zlínský kraj",(IF(AND(I4504&gt;=70030,I4504&lt;=74901),"Moravskoslezský kraj",(IF(AND(I4504&gt;=75000,I4504&lt;=75368),"Olomoucký kraj",(IF(AND(I4504&gt;=77200,I4504&lt;=79862),"Olomoucký kraj",(IF(AND(I4504&gt;=50011,I4504&lt;=50301),"Královéhradecký kraj",(IF(AND(I4504&gt;=54301,I4504&lt;=54303),"Královéhradecký kraj","0")))))))))))))))))))))))))))))))))))))))))))))))</f>
        <v>Moravskoslezský kraj</v>
      </c>
      <c r="AB4504" t="s">
        <v>998</v>
      </c>
      <c r="AD4504" t="s">
        <v>998</v>
      </c>
      <c r="AE4504" t="s">
        <v>998</v>
      </c>
      <c r="AF4504" t="s">
        <v>998</v>
      </c>
      <c r="AG4504" s="107">
        <v>300</v>
      </c>
      <c r="AH4504" s="107">
        <v>0</v>
      </c>
      <c r="AI4504" s="107">
        <v>0</v>
      </c>
      <c r="AJ4504" t="s">
        <v>999</v>
      </c>
      <c r="AK4504" s="106">
        <v>44923</v>
      </c>
    </row>
    <row r="4505" spans="1:37" x14ac:dyDescent="0.45">
      <c r="A4505" t="s">
        <v>1084</v>
      </c>
      <c r="B4505" t="s">
        <v>9940</v>
      </c>
      <c r="C4505" t="s">
        <v>990</v>
      </c>
      <c r="D4505" t="s">
        <v>9941</v>
      </c>
      <c r="E4505" t="s">
        <v>992</v>
      </c>
      <c r="F4505" t="s">
        <v>6381</v>
      </c>
      <c r="G4505">
        <v>504</v>
      </c>
      <c r="H4505" t="s">
        <v>1526</v>
      </c>
      <c r="I4505">
        <v>73564</v>
      </c>
      <c r="J4505">
        <v>723726639</v>
      </c>
      <c r="K4505" t="s">
        <v>9942</v>
      </c>
      <c r="L4505" s="106">
        <v>39594</v>
      </c>
      <c r="M4505">
        <v>14700254</v>
      </c>
      <c r="N4505" t="s">
        <v>996</v>
      </c>
      <c r="O4505" t="s">
        <v>12</v>
      </c>
      <c r="P4505" t="s">
        <v>997</v>
      </c>
      <c r="R4505" s="109" t="str">
        <f>IF(OR(P4505="SB",Q4505="SB"),"SB",0)</f>
        <v>SB</v>
      </c>
      <c r="V4505" s="113" t="str">
        <f>IF(AND(I4505&gt;=10000,I4505&lt;=19900),"Praha",(IF(AND(I4505&gt;=25001,I4505&lt;=29501),"Středočeský kraj",(IF(AND(I4505&gt;=30100,I4505&lt;=34972),"Středočeský kraj",(IF(AND(I4505&gt;=35002,I4505&lt;=36271),"Karlovarský kraj",(IF(AND(I4505&gt;=37001,I4505&lt;=39201),"Jihočeský kraj",(IF(AND(I4505&gt;=39701,I4505&lt;=39901),"Jihočeský kraj",(IF(AND(I4505&gt;=39301,I4505&lt;=39601),"Kraj Vysočina",(IF(AND(I4505&gt;=58001,I4505&lt;=59501),"Kraj Vysočina",(IF(AND(I4505&gt;=67401,I4505&lt;=67602),"Kraj Vysočina",(IF(AND(I4505&gt;=40001,I4505&lt;=44101),"Ústecký kraj",(IF(AND(I4505&gt;=46001,I4505&lt;=47201),"Liberecký kraj",(IF(AND(I4505&gt;=51202,I4505&lt;=51401),"Liberecký kraj",(IF(AND(I4505&gt;=53002,I4505&lt;=53976),"Pardubický kraj",(IF(AND(I4505&gt;=56002,I4505&lt;=57201),"Pardubický kraj",(IF(AND(I4505&gt;=60200,I4505&lt;=67201),"Jihomoravský kraj",(IF(AND(I4505&gt;=67801,I4505&lt;=68501),"Jihomoravský kraj",(IF(AND(I4505&gt;=69002,I4505&lt;=69801),"Jihomoravský kraj",(IF(AND(I4505&gt;=68601,I4505&lt;=68801),"Zlínský kraj",(IF(AND(I4505&gt;=75501,I4505&lt;=76901),"Zlínský kraj",(IF(AND(I4505&gt;=70030,I4505&lt;=74901),"Moravskoslezský kraj",(IF(AND(I4505&gt;=75000,I4505&lt;=75368),"Olomoucký kraj",(IF(AND(I4505&gt;=77200,I4505&lt;=79862),"Olomoucký kraj",(IF(AND(I4505&gt;=50011,I4505&lt;=50301),"Královéhradecký kraj",(IF(AND(I4505&gt;=54301,I4505&lt;=54303),"Královéhradecký kraj","0")))))))))))))))))))))))))))))))))))))))))))))))</f>
        <v>Moravskoslezský kraj</v>
      </c>
      <c r="AD4505" t="s">
        <v>998</v>
      </c>
      <c r="AE4505" t="s">
        <v>998</v>
      </c>
      <c r="AF4505" t="s">
        <v>998</v>
      </c>
      <c r="AG4505" s="107">
        <v>300</v>
      </c>
      <c r="AH4505" s="107">
        <v>0</v>
      </c>
      <c r="AI4505" s="107">
        <v>0</v>
      </c>
      <c r="AJ4505" t="s">
        <v>999</v>
      </c>
      <c r="AK4505" s="106">
        <v>44923</v>
      </c>
    </row>
    <row r="4506" spans="1:37" x14ac:dyDescent="0.45">
      <c r="A4506" t="s">
        <v>2606</v>
      </c>
      <c r="B4506" t="s">
        <v>13276</v>
      </c>
      <c r="C4506" t="s">
        <v>1002</v>
      </c>
      <c r="D4506" t="s">
        <v>13277</v>
      </c>
      <c r="E4506" t="s">
        <v>992</v>
      </c>
      <c r="F4506" t="s">
        <v>13278</v>
      </c>
      <c r="G4506">
        <v>23</v>
      </c>
      <c r="H4506" t="s">
        <v>1526</v>
      </c>
      <c r="I4506">
        <v>73564</v>
      </c>
      <c r="J4506">
        <v>602456866</v>
      </c>
      <c r="K4506" t="s">
        <v>13279</v>
      </c>
      <c r="L4506" s="106">
        <v>39881</v>
      </c>
      <c r="M4506">
        <v>14711772</v>
      </c>
      <c r="N4506" t="s">
        <v>996</v>
      </c>
      <c r="O4506" t="s">
        <v>12</v>
      </c>
      <c r="P4506" t="s">
        <v>997</v>
      </c>
      <c r="R4506" s="109" t="str">
        <f>IF(OR(P4506="SB",Q4506="SB"),"SB",0)</f>
        <v>SB</v>
      </c>
      <c r="V4506" s="113" t="str">
        <f>IF(AND(I4506&gt;=10000,I4506&lt;=19900),"Praha",(IF(AND(I4506&gt;=25001,I4506&lt;=29501),"Středočeský kraj",(IF(AND(I4506&gt;=30100,I4506&lt;=34972),"Středočeský kraj",(IF(AND(I4506&gt;=35002,I4506&lt;=36271),"Karlovarský kraj",(IF(AND(I4506&gt;=37001,I4506&lt;=39201),"Jihočeský kraj",(IF(AND(I4506&gt;=39701,I4506&lt;=39901),"Jihočeský kraj",(IF(AND(I4506&gt;=39301,I4506&lt;=39601),"Kraj Vysočina",(IF(AND(I4506&gt;=58001,I4506&lt;=59501),"Kraj Vysočina",(IF(AND(I4506&gt;=67401,I4506&lt;=67602),"Kraj Vysočina",(IF(AND(I4506&gt;=40001,I4506&lt;=44101),"Ústecký kraj",(IF(AND(I4506&gt;=46001,I4506&lt;=47201),"Liberecký kraj",(IF(AND(I4506&gt;=51202,I4506&lt;=51401),"Liberecký kraj",(IF(AND(I4506&gt;=53002,I4506&lt;=53976),"Pardubický kraj",(IF(AND(I4506&gt;=56002,I4506&lt;=57201),"Pardubický kraj",(IF(AND(I4506&gt;=60200,I4506&lt;=67201),"Jihomoravský kraj",(IF(AND(I4506&gt;=67801,I4506&lt;=68501),"Jihomoravský kraj",(IF(AND(I4506&gt;=69002,I4506&lt;=69801),"Jihomoravský kraj",(IF(AND(I4506&gt;=68601,I4506&lt;=68801),"Zlínský kraj",(IF(AND(I4506&gt;=75501,I4506&lt;=76901),"Zlínský kraj",(IF(AND(I4506&gt;=70030,I4506&lt;=74901),"Moravskoslezský kraj",(IF(AND(I4506&gt;=75000,I4506&lt;=75368),"Olomoucký kraj",(IF(AND(I4506&gt;=77200,I4506&lt;=79862),"Olomoucký kraj",(IF(AND(I4506&gt;=50011,I4506&lt;=50301),"Královéhradecký kraj",(IF(AND(I4506&gt;=54301,I4506&lt;=54303),"Královéhradecký kraj","0")))))))))))))))))))))))))))))))))))))))))))))))</f>
        <v>Moravskoslezský kraj</v>
      </c>
      <c r="AD4506" t="s">
        <v>998</v>
      </c>
      <c r="AE4506" t="s">
        <v>998</v>
      </c>
      <c r="AF4506" t="s">
        <v>998</v>
      </c>
      <c r="AG4506" s="107">
        <v>300</v>
      </c>
      <c r="AH4506" s="107">
        <v>0</v>
      </c>
      <c r="AI4506" s="107">
        <v>0</v>
      </c>
      <c r="AJ4506" t="s">
        <v>999</v>
      </c>
      <c r="AK4506" s="106">
        <v>44923</v>
      </c>
    </row>
    <row r="4507" spans="1:37" x14ac:dyDescent="0.45">
      <c r="A4507" t="s">
        <v>1111</v>
      </c>
      <c r="B4507" t="s">
        <v>15083</v>
      </c>
      <c r="C4507" t="s">
        <v>1002</v>
      </c>
      <c r="D4507" t="s">
        <v>15084</v>
      </c>
      <c r="E4507" t="s">
        <v>992</v>
      </c>
      <c r="F4507" t="s">
        <v>13278</v>
      </c>
      <c r="G4507">
        <v>23</v>
      </c>
      <c r="H4507" t="s">
        <v>1526</v>
      </c>
      <c r="I4507">
        <v>73564</v>
      </c>
      <c r="J4507">
        <v>602456866</v>
      </c>
      <c r="K4507" t="s">
        <v>15085</v>
      </c>
      <c r="L4507" s="106">
        <v>39825</v>
      </c>
      <c r="M4507">
        <v>14711873</v>
      </c>
      <c r="N4507" t="s">
        <v>996</v>
      </c>
      <c r="O4507" t="s">
        <v>12</v>
      </c>
      <c r="P4507" t="s">
        <v>997</v>
      </c>
      <c r="R4507" s="109" t="str">
        <f>IF(OR(P4507="SB",Q4507="SB"),"SB",0)</f>
        <v>SB</v>
      </c>
      <c r="V4507" s="113" t="str">
        <f>IF(AND(I4507&gt;=10000,I4507&lt;=19900),"Praha",(IF(AND(I4507&gt;=25001,I4507&lt;=29501),"Středočeský kraj",(IF(AND(I4507&gt;=30100,I4507&lt;=34972),"Středočeský kraj",(IF(AND(I4507&gt;=35002,I4507&lt;=36271),"Karlovarský kraj",(IF(AND(I4507&gt;=37001,I4507&lt;=39201),"Jihočeský kraj",(IF(AND(I4507&gt;=39701,I4507&lt;=39901),"Jihočeský kraj",(IF(AND(I4507&gt;=39301,I4507&lt;=39601),"Kraj Vysočina",(IF(AND(I4507&gt;=58001,I4507&lt;=59501),"Kraj Vysočina",(IF(AND(I4507&gt;=67401,I4507&lt;=67602),"Kraj Vysočina",(IF(AND(I4507&gt;=40001,I4507&lt;=44101),"Ústecký kraj",(IF(AND(I4507&gt;=46001,I4507&lt;=47201),"Liberecký kraj",(IF(AND(I4507&gt;=51202,I4507&lt;=51401),"Liberecký kraj",(IF(AND(I4507&gt;=53002,I4507&lt;=53976),"Pardubický kraj",(IF(AND(I4507&gt;=56002,I4507&lt;=57201),"Pardubický kraj",(IF(AND(I4507&gt;=60200,I4507&lt;=67201),"Jihomoravský kraj",(IF(AND(I4507&gt;=67801,I4507&lt;=68501),"Jihomoravský kraj",(IF(AND(I4507&gt;=69002,I4507&lt;=69801),"Jihomoravský kraj",(IF(AND(I4507&gt;=68601,I4507&lt;=68801),"Zlínský kraj",(IF(AND(I4507&gt;=75501,I4507&lt;=76901),"Zlínský kraj",(IF(AND(I4507&gt;=70030,I4507&lt;=74901),"Moravskoslezský kraj",(IF(AND(I4507&gt;=75000,I4507&lt;=75368),"Olomoucký kraj",(IF(AND(I4507&gt;=77200,I4507&lt;=79862),"Olomoucký kraj",(IF(AND(I4507&gt;=50011,I4507&lt;=50301),"Královéhradecký kraj",(IF(AND(I4507&gt;=54301,I4507&lt;=54303),"Královéhradecký kraj","0")))))))))))))))))))))))))))))))))))))))))))))))</f>
        <v>Moravskoslezský kraj</v>
      </c>
      <c r="AD4507" t="s">
        <v>998</v>
      </c>
      <c r="AE4507" t="s">
        <v>998</v>
      </c>
      <c r="AF4507" t="s">
        <v>998</v>
      </c>
      <c r="AG4507" s="107">
        <v>300</v>
      </c>
      <c r="AH4507" s="107">
        <v>0</v>
      </c>
      <c r="AI4507" s="107">
        <v>0</v>
      </c>
      <c r="AJ4507" t="s">
        <v>999</v>
      </c>
      <c r="AK4507" s="106">
        <v>44923</v>
      </c>
    </row>
    <row r="4508" spans="1:37" x14ac:dyDescent="0.45">
      <c r="A4508" t="s">
        <v>1408</v>
      </c>
      <c r="B4508" t="s">
        <v>10636</v>
      </c>
      <c r="C4508" t="s">
        <v>1002</v>
      </c>
      <c r="D4508" t="s">
        <v>10637</v>
      </c>
      <c r="E4508" t="s">
        <v>992</v>
      </c>
      <c r="F4508" t="s">
        <v>4394</v>
      </c>
      <c r="G4508">
        <v>1194</v>
      </c>
      <c r="H4508" t="s">
        <v>4394</v>
      </c>
      <c r="I4508">
        <v>73571</v>
      </c>
      <c r="K4508" t="s">
        <v>10638</v>
      </c>
      <c r="L4508" s="106">
        <v>34068</v>
      </c>
      <c r="M4508">
        <v>11490261</v>
      </c>
      <c r="N4508" t="s">
        <v>996</v>
      </c>
      <c r="O4508" t="s">
        <v>12</v>
      </c>
      <c r="P4508" t="s">
        <v>997</v>
      </c>
      <c r="R4508" s="109" t="str">
        <f>IF(OR(P4508="SB",Q4508="SB"),"SB",0)</f>
        <v>SB</v>
      </c>
      <c r="T4508" s="110">
        <v>52916</v>
      </c>
      <c r="U4508" t="s">
        <v>19633</v>
      </c>
      <c r="V4508" s="113" t="str">
        <f>IF(AND(I4508&gt;=10000,I4508&lt;=19900),"Praha",(IF(AND(I4508&gt;=25001,I4508&lt;=29501),"Středočeský kraj",(IF(AND(I4508&gt;=30100,I4508&lt;=34972),"Středočeský kraj",(IF(AND(I4508&gt;=35002,I4508&lt;=36271),"Karlovarský kraj",(IF(AND(I4508&gt;=37001,I4508&lt;=39201),"Jihočeský kraj",(IF(AND(I4508&gt;=39701,I4508&lt;=39901),"Jihočeský kraj",(IF(AND(I4508&gt;=39301,I4508&lt;=39601),"Kraj Vysočina",(IF(AND(I4508&gt;=58001,I4508&lt;=59501),"Kraj Vysočina",(IF(AND(I4508&gt;=67401,I4508&lt;=67602),"Kraj Vysočina",(IF(AND(I4508&gt;=40001,I4508&lt;=44101),"Ústecký kraj",(IF(AND(I4508&gt;=46001,I4508&lt;=47201),"Liberecký kraj",(IF(AND(I4508&gt;=51202,I4508&lt;=51401),"Liberecký kraj",(IF(AND(I4508&gt;=53002,I4508&lt;=53976),"Pardubický kraj",(IF(AND(I4508&gt;=56002,I4508&lt;=57201),"Pardubický kraj",(IF(AND(I4508&gt;=60200,I4508&lt;=67201),"Jihomoravský kraj",(IF(AND(I4508&gt;=67801,I4508&lt;=68501),"Jihomoravský kraj",(IF(AND(I4508&gt;=69002,I4508&lt;=69801),"Jihomoravský kraj",(IF(AND(I4508&gt;=68601,I4508&lt;=68801),"Zlínský kraj",(IF(AND(I4508&gt;=75501,I4508&lt;=76901),"Zlínský kraj",(IF(AND(I4508&gt;=70030,I4508&lt;=74901),"Moravskoslezský kraj",(IF(AND(I4508&gt;=75000,I4508&lt;=75368),"Olomoucký kraj",(IF(AND(I4508&gt;=77200,I4508&lt;=79862),"Olomoucký kraj",(IF(AND(I4508&gt;=50011,I4508&lt;=50301),"Královéhradecký kraj",(IF(AND(I4508&gt;=54301,I4508&lt;=54303),"Královéhradecký kraj","0")))))))))))))))))))))))))))))))))))))))))))))))</f>
        <v>Moravskoslezský kraj</v>
      </c>
      <c r="AD4508" t="s">
        <v>998</v>
      </c>
      <c r="AE4508" t="s">
        <v>998</v>
      </c>
      <c r="AF4508" t="s">
        <v>998</v>
      </c>
      <c r="AG4508" s="107">
        <v>0</v>
      </c>
      <c r="AH4508" s="107">
        <v>0</v>
      </c>
      <c r="AI4508" s="107">
        <v>0</v>
      </c>
      <c r="AJ4508" t="s">
        <v>1012</v>
      </c>
    </row>
    <row r="4509" spans="1:37" x14ac:dyDescent="0.45">
      <c r="A4509" t="s">
        <v>1076</v>
      </c>
      <c r="B4509" t="s">
        <v>16631</v>
      </c>
      <c r="C4509" t="s">
        <v>990</v>
      </c>
      <c r="D4509" t="s">
        <v>16632</v>
      </c>
      <c r="E4509" t="s">
        <v>992</v>
      </c>
      <c r="F4509" t="s">
        <v>3381</v>
      </c>
      <c r="G4509">
        <v>993</v>
      </c>
      <c r="H4509" t="s">
        <v>8560</v>
      </c>
      <c r="I4509">
        <v>73581</v>
      </c>
      <c r="K4509" t="s">
        <v>16633</v>
      </c>
      <c r="L4509" s="106">
        <v>30165</v>
      </c>
      <c r="M4509">
        <v>10866330</v>
      </c>
      <c r="N4509" t="s">
        <v>996</v>
      </c>
      <c r="O4509" t="s">
        <v>12</v>
      </c>
      <c r="P4509" t="s">
        <v>997</v>
      </c>
      <c r="R4509" s="109" t="str">
        <f>IF(OR(P4509="SB",Q4509="SB"),"SB",0)</f>
        <v>SB</v>
      </c>
      <c r="T4509" s="110">
        <v>11868</v>
      </c>
      <c r="U4509" t="s">
        <v>19633</v>
      </c>
      <c r="V4509" s="113" t="str">
        <f>IF(AND(I4509&gt;=10000,I4509&lt;=19900),"Praha",(IF(AND(I4509&gt;=25001,I4509&lt;=29501),"Středočeský kraj",(IF(AND(I4509&gt;=30100,I4509&lt;=34972),"Středočeský kraj",(IF(AND(I4509&gt;=35002,I4509&lt;=36271),"Karlovarský kraj",(IF(AND(I4509&gt;=37001,I4509&lt;=39201),"Jihočeský kraj",(IF(AND(I4509&gt;=39701,I4509&lt;=39901),"Jihočeský kraj",(IF(AND(I4509&gt;=39301,I4509&lt;=39601),"Kraj Vysočina",(IF(AND(I4509&gt;=58001,I4509&lt;=59501),"Kraj Vysočina",(IF(AND(I4509&gt;=67401,I4509&lt;=67602),"Kraj Vysočina",(IF(AND(I4509&gt;=40001,I4509&lt;=44101),"Ústecký kraj",(IF(AND(I4509&gt;=46001,I4509&lt;=47201),"Liberecký kraj",(IF(AND(I4509&gt;=51202,I4509&lt;=51401),"Liberecký kraj",(IF(AND(I4509&gt;=53002,I4509&lt;=53976),"Pardubický kraj",(IF(AND(I4509&gt;=56002,I4509&lt;=57201),"Pardubický kraj",(IF(AND(I4509&gt;=60200,I4509&lt;=67201),"Jihomoravský kraj",(IF(AND(I4509&gt;=67801,I4509&lt;=68501),"Jihomoravský kraj",(IF(AND(I4509&gt;=69002,I4509&lt;=69801),"Jihomoravský kraj",(IF(AND(I4509&gt;=68601,I4509&lt;=68801),"Zlínský kraj",(IF(AND(I4509&gt;=75501,I4509&lt;=76901),"Zlínský kraj",(IF(AND(I4509&gt;=70030,I4509&lt;=74901),"Moravskoslezský kraj",(IF(AND(I4509&gt;=75000,I4509&lt;=75368),"Olomoucký kraj",(IF(AND(I4509&gt;=77200,I4509&lt;=79862),"Olomoucký kraj",(IF(AND(I4509&gt;=50011,I4509&lt;=50301),"Královéhradecký kraj",(IF(AND(I4509&gt;=54301,I4509&lt;=54303),"Královéhradecký kraj","0")))))))))))))))))))))))))))))))))))))))))))))))</f>
        <v>Moravskoslezský kraj</v>
      </c>
      <c r="AD4509" t="s">
        <v>998</v>
      </c>
      <c r="AE4509" t="s">
        <v>998</v>
      </c>
      <c r="AF4509" t="s">
        <v>998</v>
      </c>
      <c r="AG4509" s="107">
        <v>0</v>
      </c>
      <c r="AH4509" s="107">
        <v>0</v>
      </c>
      <c r="AI4509" s="107">
        <v>0</v>
      </c>
      <c r="AJ4509" t="s">
        <v>1012</v>
      </c>
    </row>
    <row r="4510" spans="1:37" x14ac:dyDescent="0.45">
      <c r="A4510" t="s">
        <v>1087</v>
      </c>
      <c r="B4510" t="s">
        <v>18211</v>
      </c>
      <c r="C4510" t="s">
        <v>990</v>
      </c>
      <c r="D4510" t="s">
        <v>18212</v>
      </c>
      <c r="E4510" t="s">
        <v>992</v>
      </c>
      <c r="F4510" t="s">
        <v>1525</v>
      </c>
      <c r="G4510">
        <v>78</v>
      </c>
      <c r="H4510" t="s">
        <v>8560</v>
      </c>
      <c r="I4510">
        <v>73581</v>
      </c>
      <c r="K4510" t="s">
        <v>18213</v>
      </c>
      <c r="L4510" s="106">
        <v>29084</v>
      </c>
      <c r="M4510">
        <v>13397626</v>
      </c>
      <c r="N4510" t="s">
        <v>996</v>
      </c>
      <c r="O4510" t="s">
        <v>12</v>
      </c>
      <c r="P4510" t="s">
        <v>997</v>
      </c>
      <c r="R4510" s="109" t="str">
        <f>IF(OR(P4510="SB",Q4510="SB"),"SB",0)</f>
        <v>SB</v>
      </c>
      <c r="T4510" s="110" t="s">
        <v>998</v>
      </c>
      <c r="V4510" s="113" t="str">
        <f>IF(AND(I4510&gt;=10000,I4510&lt;=19900),"Praha",(IF(AND(I4510&gt;=25001,I4510&lt;=29501),"Středočeský kraj",(IF(AND(I4510&gt;=30100,I4510&lt;=34972),"Středočeský kraj",(IF(AND(I4510&gt;=35002,I4510&lt;=36271),"Karlovarský kraj",(IF(AND(I4510&gt;=37001,I4510&lt;=39201),"Jihočeský kraj",(IF(AND(I4510&gt;=39701,I4510&lt;=39901),"Jihočeský kraj",(IF(AND(I4510&gt;=39301,I4510&lt;=39601),"Kraj Vysočina",(IF(AND(I4510&gt;=58001,I4510&lt;=59501),"Kraj Vysočina",(IF(AND(I4510&gt;=67401,I4510&lt;=67602),"Kraj Vysočina",(IF(AND(I4510&gt;=40001,I4510&lt;=44101),"Ústecký kraj",(IF(AND(I4510&gt;=46001,I4510&lt;=47201),"Liberecký kraj",(IF(AND(I4510&gt;=51202,I4510&lt;=51401),"Liberecký kraj",(IF(AND(I4510&gt;=53002,I4510&lt;=53976),"Pardubický kraj",(IF(AND(I4510&gt;=56002,I4510&lt;=57201),"Pardubický kraj",(IF(AND(I4510&gt;=60200,I4510&lt;=67201),"Jihomoravský kraj",(IF(AND(I4510&gt;=67801,I4510&lt;=68501),"Jihomoravský kraj",(IF(AND(I4510&gt;=69002,I4510&lt;=69801),"Jihomoravský kraj",(IF(AND(I4510&gt;=68601,I4510&lt;=68801),"Zlínský kraj",(IF(AND(I4510&gt;=75501,I4510&lt;=76901),"Zlínský kraj",(IF(AND(I4510&gt;=70030,I4510&lt;=74901),"Moravskoslezský kraj",(IF(AND(I4510&gt;=75000,I4510&lt;=75368),"Olomoucký kraj",(IF(AND(I4510&gt;=77200,I4510&lt;=79862),"Olomoucký kraj",(IF(AND(I4510&gt;=50011,I4510&lt;=50301),"Královéhradecký kraj",(IF(AND(I4510&gt;=54301,I4510&lt;=54303),"Královéhradecký kraj","0")))))))))))))))))))))))))))))))))))))))))))))))</f>
        <v>Moravskoslezský kraj</v>
      </c>
      <c r="AB4510" t="s">
        <v>998</v>
      </c>
      <c r="AD4510" t="s">
        <v>998</v>
      </c>
      <c r="AE4510" t="s">
        <v>998</v>
      </c>
      <c r="AF4510" t="s">
        <v>998</v>
      </c>
      <c r="AG4510" s="107">
        <v>0</v>
      </c>
      <c r="AH4510" s="107">
        <v>0</v>
      </c>
      <c r="AI4510" s="107">
        <v>0</v>
      </c>
      <c r="AJ4510" t="s">
        <v>1012</v>
      </c>
    </row>
    <row r="4511" spans="1:37" x14ac:dyDescent="0.45">
      <c r="A4511" t="s">
        <v>1156</v>
      </c>
      <c r="B4511" t="s">
        <v>8656</v>
      </c>
      <c r="C4511" t="s">
        <v>990</v>
      </c>
      <c r="D4511" t="s">
        <v>8657</v>
      </c>
      <c r="E4511" t="s">
        <v>992</v>
      </c>
      <c r="F4511" t="s">
        <v>8658</v>
      </c>
      <c r="G4511">
        <v>134</v>
      </c>
      <c r="H4511" t="s">
        <v>1302</v>
      </c>
      <c r="I4511">
        <v>73600</v>
      </c>
      <c r="J4511">
        <v>777303509</v>
      </c>
      <c r="K4511" t="s">
        <v>8659</v>
      </c>
      <c r="L4511" s="106">
        <v>30268</v>
      </c>
      <c r="M4511">
        <v>10601295</v>
      </c>
      <c r="N4511" t="s">
        <v>996</v>
      </c>
      <c r="O4511" t="s">
        <v>12</v>
      </c>
      <c r="P4511" t="s">
        <v>997</v>
      </c>
      <c r="R4511" s="109" t="str">
        <f>IF(OR(P4511="SB",Q4511="SB"),"SB",0)</f>
        <v>SB</v>
      </c>
      <c r="T4511" s="110">
        <v>10682</v>
      </c>
      <c r="U4511" t="s">
        <v>19633</v>
      </c>
      <c r="V4511" s="113" t="str">
        <f>IF(AND(I4511&gt;=10000,I4511&lt;=19900),"Praha",(IF(AND(I4511&gt;=25001,I4511&lt;=29501),"Středočeský kraj",(IF(AND(I4511&gt;=30100,I4511&lt;=34972),"Středočeský kraj",(IF(AND(I4511&gt;=35002,I4511&lt;=36271),"Karlovarský kraj",(IF(AND(I4511&gt;=37001,I4511&lt;=39201),"Jihočeský kraj",(IF(AND(I4511&gt;=39701,I4511&lt;=39901),"Jihočeský kraj",(IF(AND(I4511&gt;=39301,I4511&lt;=39601),"Kraj Vysočina",(IF(AND(I4511&gt;=58001,I4511&lt;=59501),"Kraj Vysočina",(IF(AND(I4511&gt;=67401,I4511&lt;=67602),"Kraj Vysočina",(IF(AND(I4511&gt;=40001,I4511&lt;=44101),"Ústecký kraj",(IF(AND(I4511&gt;=46001,I4511&lt;=47201),"Liberecký kraj",(IF(AND(I4511&gt;=51202,I4511&lt;=51401),"Liberecký kraj",(IF(AND(I4511&gt;=53002,I4511&lt;=53976),"Pardubický kraj",(IF(AND(I4511&gt;=56002,I4511&lt;=57201),"Pardubický kraj",(IF(AND(I4511&gt;=60200,I4511&lt;=67201),"Jihomoravský kraj",(IF(AND(I4511&gt;=67801,I4511&lt;=68501),"Jihomoravský kraj",(IF(AND(I4511&gt;=69002,I4511&lt;=69801),"Jihomoravský kraj",(IF(AND(I4511&gt;=68601,I4511&lt;=68801),"Zlínský kraj",(IF(AND(I4511&gt;=75501,I4511&lt;=76901),"Zlínský kraj",(IF(AND(I4511&gt;=70030,I4511&lt;=74901),"Moravskoslezský kraj",(IF(AND(I4511&gt;=75000,I4511&lt;=75368),"Olomoucký kraj",(IF(AND(I4511&gt;=77200,I4511&lt;=79862),"Olomoucký kraj",(IF(AND(I4511&gt;=50011,I4511&lt;=50301),"Královéhradecký kraj",(IF(AND(I4511&gt;=54301,I4511&lt;=54303),"Královéhradecký kraj","0")))))))))))))))))))))))))))))))))))))))))))))))</f>
        <v>Moravskoslezský kraj</v>
      </c>
      <c r="AD4511" t="s">
        <v>998</v>
      </c>
      <c r="AE4511" t="s">
        <v>998</v>
      </c>
      <c r="AF4511" t="s">
        <v>998</v>
      </c>
      <c r="AG4511" s="107">
        <v>0</v>
      </c>
      <c r="AH4511" s="107">
        <v>0</v>
      </c>
      <c r="AI4511" s="107">
        <v>0</v>
      </c>
      <c r="AJ4511" t="s">
        <v>1012</v>
      </c>
    </row>
    <row r="4512" spans="1:37" x14ac:dyDescent="0.45">
      <c r="A4512" t="s">
        <v>1169</v>
      </c>
      <c r="B4512" t="s">
        <v>10177</v>
      </c>
      <c r="C4512" t="s">
        <v>990</v>
      </c>
      <c r="D4512" t="s">
        <v>10178</v>
      </c>
      <c r="E4512" t="s">
        <v>992</v>
      </c>
      <c r="F4512" t="s">
        <v>1168</v>
      </c>
      <c r="G4512">
        <v>21</v>
      </c>
      <c r="H4512" t="s">
        <v>1526</v>
      </c>
      <c r="I4512">
        <v>73601</v>
      </c>
      <c r="K4512" t="s">
        <v>10179</v>
      </c>
      <c r="L4512" s="106">
        <v>33274</v>
      </c>
      <c r="M4512">
        <v>10892194</v>
      </c>
      <c r="N4512" t="s">
        <v>996</v>
      </c>
      <c r="O4512" t="s">
        <v>12</v>
      </c>
      <c r="P4512" t="s">
        <v>997</v>
      </c>
      <c r="R4512" s="109" t="str">
        <f>IF(OR(P4512="SB",Q4512="SB"),"SB",0)</f>
        <v>SB</v>
      </c>
      <c r="T4512" s="110">
        <v>11672</v>
      </c>
      <c r="U4512" t="s">
        <v>19633</v>
      </c>
      <c r="V4512" s="113" t="str">
        <f>IF(AND(I4512&gt;=10000,I4512&lt;=19900),"Praha",(IF(AND(I4512&gt;=25001,I4512&lt;=29501),"Středočeský kraj",(IF(AND(I4512&gt;=30100,I4512&lt;=34972),"Středočeský kraj",(IF(AND(I4512&gt;=35002,I4512&lt;=36271),"Karlovarský kraj",(IF(AND(I4512&gt;=37001,I4512&lt;=39201),"Jihočeský kraj",(IF(AND(I4512&gt;=39701,I4512&lt;=39901),"Jihočeský kraj",(IF(AND(I4512&gt;=39301,I4512&lt;=39601),"Kraj Vysočina",(IF(AND(I4512&gt;=58001,I4512&lt;=59501),"Kraj Vysočina",(IF(AND(I4512&gt;=67401,I4512&lt;=67602),"Kraj Vysočina",(IF(AND(I4512&gt;=40001,I4512&lt;=44101),"Ústecký kraj",(IF(AND(I4512&gt;=46001,I4512&lt;=47201),"Liberecký kraj",(IF(AND(I4512&gt;=51202,I4512&lt;=51401),"Liberecký kraj",(IF(AND(I4512&gt;=53002,I4512&lt;=53976),"Pardubický kraj",(IF(AND(I4512&gt;=56002,I4512&lt;=57201),"Pardubický kraj",(IF(AND(I4512&gt;=60200,I4512&lt;=67201),"Jihomoravský kraj",(IF(AND(I4512&gt;=67801,I4512&lt;=68501),"Jihomoravský kraj",(IF(AND(I4512&gt;=69002,I4512&lt;=69801),"Jihomoravský kraj",(IF(AND(I4512&gt;=68601,I4512&lt;=68801),"Zlínský kraj",(IF(AND(I4512&gt;=75501,I4512&lt;=76901),"Zlínský kraj",(IF(AND(I4512&gt;=70030,I4512&lt;=74901),"Moravskoslezský kraj",(IF(AND(I4512&gt;=75000,I4512&lt;=75368),"Olomoucký kraj",(IF(AND(I4512&gt;=77200,I4512&lt;=79862),"Olomoucký kraj",(IF(AND(I4512&gt;=50011,I4512&lt;=50301),"Královéhradecký kraj",(IF(AND(I4512&gt;=54301,I4512&lt;=54303),"Královéhradecký kraj","0")))))))))))))))))))))))))))))))))))))))))))))))</f>
        <v>Moravskoslezský kraj</v>
      </c>
      <c r="AD4512" t="s">
        <v>998</v>
      </c>
      <c r="AE4512" t="s">
        <v>998</v>
      </c>
      <c r="AF4512" t="s">
        <v>998</v>
      </c>
      <c r="AG4512" s="107">
        <v>0</v>
      </c>
      <c r="AH4512" s="107">
        <v>0</v>
      </c>
      <c r="AI4512" s="107">
        <v>0</v>
      </c>
      <c r="AJ4512" t="s">
        <v>1012</v>
      </c>
    </row>
    <row r="4513" spans="1:37" x14ac:dyDescent="0.45">
      <c r="A4513" t="s">
        <v>1268</v>
      </c>
      <c r="B4513" t="s">
        <v>1788</v>
      </c>
      <c r="C4513" t="s">
        <v>990</v>
      </c>
      <c r="D4513" t="s">
        <v>1789</v>
      </c>
      <c r="E4513" t="s">
        <v>992</v>
      </c>
      <c r="F4513" t="s">
        <v>1790</v>
      </c>
      <c r="G4513">
        <v>1347</v>
      </c>
      <c r="H4513" t="s">
        <v>1526</v>
      </c>
      <c r="I4513">
        <v>73601</v>
      </c>
      <c r="J4513">
        <v>777830795</v>
      </c>
      <c r="K4513" t="s">
        <v>1791</v>
      </c>
      <c r="L4513" s="106">
        <v>40386</v>
      </c>
      <c r="M4513">
        <v>14674487</v>
      </c>
      <c r="N4513" t="s">
        <v>1144</v>
      </c>
      <c r="O4513" t="s">
        <v>12</v>
      </c>
      <c r="P4513" t="s">
        <v>997</v>
      </c>
      <c r="R4513" s="109" t="str">
        <f>IF(OR(P4513="SB",Q4513="SB"),"SB",0)</f>
        <v>SB</v>
      </c>
      <c r="T4513" s="110" t="s">
        <v>998</v>
      </c>
      <c r="V4513" s="113" t="str">
        <f>IF(AND(I4513&gt;=10000,I4513&lt;=19900),"Praha",(IF(AND(I4513&gt;=25001,I4513&lt;=29501),"Středočeský kraj",(IF(AND(I4513&gt;=30100,I4513&lt;=34972),"Středočeský kraj",(IF(AND(I4513&gt;=35002,I4513&lt;=36271),"Karlovarský kraj",(IF(AND(I4513&gt;=37001,I4513&lt;=39201),"Jihočeský kraj",(IF(AND(I4513&gt;=39701,I4513&lt;=39901),"Jihočeský kraj",(IF(AND(I4513&gt;=39301,I4513&lt;=39601),"Kraj Vysočina",(IF(AND(I4513&gt;=58001,I4513&lt;=59501),"Kraj Vysočina",(IF(AND(I4513&gt;=67401,I4513&lt;=67602),"Kraj Vysočina",(IF(AND(I4513&gt;=40001,I4513&lt;=44101),"Ústecký kraj",(IF(AND(I4513&gt;=46001,I4513&lt;=47201),"Liberecký kraj",(IF(AND(I4513&gt;=51202,I4513&lt;=51401),"Liberecký kraj",(IF(AND(I4513&gt;=53002,I4513&lt;=53976),"Pardubický kraj",(IF(AND(I4513&gt;=56002,I4513&lt;=57201),"Pardubický kraj",(IF(AND(I4513&gt;=60200,I4513&lt;=67201),"Jihomoravský kraj",(IF(AND(I4513&gt;=67801,I4513&lt;=68501),"Jihomoravský kraj",(IF(AND(I4513&gt;=69002,I4513&lt;=69801),"Jihomoravský kraj",(IF(AND(I4513&gt;=68601,I4513&lt;=68801),"Zlínský kraj",(IF(AND(I4513&gt;=75501,I4513&lt;=76901),"Zlínský kraj",(IF(AND(I4513&gt;=70030,I4513&lt;=74901),"Moravskoslezský kraj",(IF(AND(I4513&gt;=75000,I4513&lt;=75368),"Olomoucký kraj",(IF(AND(I4513&gt;=77200,I4513&lt;=79862),"Olomoucký kraj",(IF(AND(I4513&gt;=50011,I4513&lt;=50301),"Královéhradecký kraj",(IF(AND(I4513&gt;=54301,I4513&lt;=54303),"Královéhradecký kraj","0")))))))))))))))))))))))))))))))))))))))))))))))</f>
        <v>Moravskoslezský kraj</v>
      </c>
      <c r="AB4513" t="s">
        <v>998</v>
      </c>
      <c r="AD4513" t="s">
        <v>998</v>
      </c>
      <c r="AE4513" t="s">
        <v>998</v>
      </c>
      <c r="AF4513" t="s">
        <v>998</v>
      </c>
      <c r="AG4513" s="107">
        <v>300</v>
      </c>
      <c r="AH4513" s="107">
        <v>0</v>
      </c>
      <c r="AI4513" s="107">
        <v>0</v>
      </c>
      <c r="AJ4513" t="s">
        <v>999</v>
      </c>
      <c r="AK4513" s="106">
        <v>44877</v>
      </c>
    </row>
    <row r="4514" spans="1:37" x14ac:dyDescent="0.45">
      <c r="A4514" t="s">
        <v>1128</v>
      </c>
      <c r="B4514" t="s">
        <v>4320</v>
      </c>
      <c r="C4514" t="s">
        <v>990</v>
      </c>
      <c r="D4514" t="s">
        <v>4321</v>
      </c>
      <c r="E4514" t="s">
        <v>992</v>
      </c>
      <c r="F4514" t="s">
        <v>4322</v>
      </c>
      <c r="G4514">
        <v>10</v>
      </c>
      <c r="H4514" t="s">
        <v>1526</v>
      </c>
      <c r="I4514">
        <v>73601</v>
      </c>
      <c r="K4514" t="s">
        <v>4323</v>
      </c>
      <c r="L4514" s="106">
        <v>39163</v>
      </c>
      <c r="M4514">
        <v>14670043</v>
      </c>
      <c r="N4514" t="s">
        <v>996</v>
      </c>
      <c r="O4514" t="s">
        <v>12</v>
      </c>
      <c r="P4514" t="s">
        <v>997</v>
      </c>
      <c r="R4514" s="109" t="str">
        <f>IF(OR(P4514="SB",Q4514="SB"),"SB",0)</f>
        <v>SB</v>
      </c>
      <c r="T4514" s="110" t="s">
        <v>998</v>
      </c>
      <c r="V4514" s="113" t="str">
        <f>IF(AND(I4514&gt;=10000,I4514&lt;=19900),"Praha",(IF(AND(I4514&gt;=25001,I4514&lt;=29501),"Středočeský kraj",(IF(AND(I4514&gt;=30100,I4514&lt;=34972),"Středočeský kraj",(IF(AND(I4514&gt;=35002,I4514&lt;=36271),"Karlovarský kraj",(IF(AND(I4514&gt;=37001,I4514&lt;=39201),"Jihočeský kraj",(IF(AND(I4514&gt;=39701,I4514&lt;=39901),"Jihočeský kraj",(IF(AND(I4514&gt;=39301,I4514&lt;=39601),"Kraj Vysočina",(IF(AND(I4514&gt;=58001,I4514&lt;=59501),"Kraj Vysočina",(IF(AND(I4514&gt;=67401,I4514&lt;=67602),"Kraj Vysočina",(IF(AND(I4514&gt;=40001,I4514&lt;=44101),"Ústecký kraj",(IF(AND(I4514&gt;=46001,I4514&lt;=47201),"Liberecký kraj",(IF(AND(I4514&gt;=51202,I4514&lt;=51401),"Liberecký kraj",(IF(AND(I4514&gt;=53002,I4514&lt;=53976),"Pardubický kraj",(IF(AND(I4514&gt;=56002,I4514&lt;=57201),"Pardubický kraj",(IF(AND(I4514&gt;=60200,I4514&lt;=67201),"Jihomoravský kraj",(IF(AND(I4514&gt;=67801,I4514&lt;=68501),"Jihomoravský kraj",(IF(AND(I4514&gt;=69002,I4514&lt;=69801),"Jihomoravský kraj",(IF(AND(I4514&gt;=68601,I4514&lt;=68801),"Zlínský kraj",(IF(AND(I4514&gt;=75501,I4514&lt;=76901),"Zlínský kraj",(IF(AND(I4514&gt;=70030,I4514&lt;=74901),"Moravskoslezský kraj",(IF(AND(I4514&gt;=75000,I4514&lt;=75368),"Olomoucký kraj",(IF(AND(I4514&gt;=77200,I4514&lt;=79862),"Olomoucký kraj",(IF(AND(I4514&gt;=50011,I4514&lt;=50301),"Královéhradecký kraj",(IF(AND(I4514&gt;=54301,I4514&lt;=54303),"Královéhradecký kraj","0")))))))))))))))))))))))))))))))))))))))))))))))</f>
        <v>Moravskoslezský kraj</v>
      </c>
      <c r="AB4514" t="s">
        <v>998</v>
      </c>
      <c r="AD4514" t="s">
        <v>998</v>
      </c>
      <c r="AE4514" t="s">
        <v>998</v>
      </c>
      <c r="AF4514" t="s">
        <v>998</v>
      </c>
      <c r="AG4514" s="107">
        <v>300</v>
      </c>
      <c r="AH4514" s="107">
        <v>0</v>
      </c>
      <c r="AI4514" s="107">
        <v>0</v>
      </c>
      <c r="AJ4514" t="s">
        <v>999</v>
      </c>
      <c r="AK4514" s="106">
        <v>44923</v>
      </c>
    </row>
    <row r="4515" spans="1:37" x14ac:dyDescent="0.45">
      <c r="A4515" t="s">
        <v>1572</v>
      </c>
      <c r="B4515" t="s">
        <v>11543</v>
      </c>
      <c r="C4515" t="s">
        <v>1002</v>
      </c>
      <c r="D4515" t="s">
        <v>11544</v>
      </c>
      <c r="E4515" t="s">
        <v>992</v>
      </c>
      <c r="F4515" t="s">
        <v>3050</v>
      </c>
      <c r="G4515">
        <v>1217</v>
      </c>
      <c r="H4515" t="s">
        <v>1526</v>
      </c>
      <c r="I4515">
        <v>73601</v>
      </c>
      <c r="K4515" t="s">
        <v>11545</v>
      </c>
      <c r="L4515" s="106">
        <v>39626</v>
      </c>
      <c r="M4515">
        <v>14675194</v>
      </c>
      <c r="N4515" t="s">
        <v>1144</v>
      </c>
      <c r="O4515" t="s">
        <v>12</v>
      </c>
      <c r="P4515" t="s">
        <v>997</v>
      </c>
      <c r="R4515" s="109" t="str">
        <f>IF(OR(P4515="SB",Q4515="SB"),"SB",0)</f>
        <v>SB</v>
      </c>
      <c r="T4515" s="110" t="s">
        <v>998</v>
      </c>
      <c r="V4515" s="113" t="str">
        <f>IF(AND(I4515&gt;=10000,I4515&lt;=19900),"Praha",(IF(AND(I4515&gt;=25001,I4515&lt;=29501),"Středočeský kraj",(IF(AND(I4515&gt;=30100,I4515&lt;=34972),"Středočeský kraj",(IF(AND(I4515&gt;=35002,I4515&lt;=36271),"Karlovarský kraj",(IF(AND(I4515&gt;=37001,I4515&lt;=39201),"Jihočeský kraj",(IF(AND(I4515&gt;=39701,I4515&lt;=39901),"Jihočeský kraj",(IF(AND(I4515&gt;=39301,I4515&lt;=39601),"Kraj Vysočina",(IF(AND(I4515&gt;=58001,I4515&lt;=59501),"Kraj Vysočina",(IF(AND(I4515&gt;=67401,I4515&lt;=67602),"Kraj Vysočina",(IF(AND(I4515&gt;=40001,I4515&lt;=44101),"Ústecký kraj",(IF(AND(I4515&gt;=46001,I4515&lt;=47201),"Liberecký kraj",(IF(AND(I4515&gt;=51202,I4515&lt;=51401),"Liberecký kraj",(IF(AND(I4515&gt;=53002,I4515&lt;=53976),"Pardubický kraj",(IF(AND(I4515&gt;=56002,I4515&lt;=57201),"Pardubický kraj",(IF(AND(I4515&gt;=60200,I4515&lt;=67201),"Jihomoravský kraj",(IF(AND(I4515&gt;=67801,I4515&lt;=68501),"Jihomoravský kraj",(IF(AND(I4515&gt;=69002,I4515&lt;=69801),"Jihomoravský kraj",(IF(AND(I4515&gt;=68601,I4515&lt;=68801),"Zlínský kraj",(IF(AND(I4515&gt;=75501,I4515&lt;=76901),"Zlínský kraj",(IF(AND(I4515&gt;=70030,I4515&lt;=74901),"Moravskoslezský kraj",(IF(AND(I4515&gt;=75000,I4515&lt;=75368),"Olomoucký kraj",(IF(AND(I4515&gt;=77200,I4515&lt;=79862),"Olomoucký kraj",(IF(AND(I4515&gt;=50011,I4515&lt;=50301),"Královéhradecký kraj",(IF(AND(I4515&gt;=54301,I4515&lt;=54303),"Královéhradecký kraj","0")))))))))))))))))))))))))))))))))))))))))))))))</f>
        <v>Moravskoslezský kraj</v>
      </c>
      <c r="AB4515" t="s">
        <v>998</v>
      </c>
      <c r="AD4515" t="s">
        <v>998</v>
      </c>
      <c r="AE4515" t="s">
        <v>998</v>
      </c>
      <c r="AF4515" t="s">
        <v>998</v>
      </c>
      <c r="AG4515" s="107">
        <v>300</v>
      </c>
      <c r="AH4515" s="107">
        <v>0</v>
      </c>
      <c r="AI4515" s="107">
        <v>0</v>
      </c>
      <c r="AJ4515" t="s">
        <v>999</v>
      </c>
      <c r="AK4515" s="106">
        <v>44877</v>
      </c>
    </row>
    <row r="4516" spans="1:37" x14ac:dyDescent="0.45">
      <c r="A4516" t="s">
        <v>2140</v>
      </c>
      <c r="B4516" t="s">
        <v>12326</v>
      </c>
      <c r="C4516" t="s">
        <v>1002</v>
      </c>
      <c r="D4516" t="s">
        <v>12327</v>
      </c>
      <c r="E4516" t="s">
        <v>992</v>
      </c>
      <c r="F4516" t="s">
        <v>12328</v>
      </c>
      <c r="G4516">
        <v>102</v>
      </c>
      <c r="H4516" t="s">
        <v>1526</v>
      </c>
      <c r="I4516">
        <v>73601</v>
      </c>
      <c r="J4516">
        <v>607561909</v>
      </c>
      <c r="K4516" t="s">
        <v>12329</v>
      </c>
      <c r="L4516" s="106">
        <v>39466</v>
      </c>
      <c r="M4516">
        <v>14709651</v>
      </c>
      <c r="N4516" t="s">
        <v>996</v>
      </c>
      <c r="O4516" t="s">
        <v>12</v>
      </c>
      <c r="P4516" t="s">
        <v>997</v>
      </c>
      <c r="R4516" s="109" t="str">
        <f>IF(OR(P4516="SB",Q4516="SB"),"SB",0)</f>
        <v>SB</v>
      </c>
      <c r="T4516" s="110" t="s">
        <v>998</v>
      </c>
      <c r="V4516" s="113" t="str">
        <f>IF(AND(I4516&gt;=10000,I4516&lt;=19900),"Praha",(IF(AND(I4516&gt;=25001,I4516&lt;=29501),"Středočeský kraj",(IF(AND(I4516&gt;=30100,I4516&lt;=34972),"Středočeský kraj",(IF(AND(I4516&gt;=35002,I4516&lt;=36271),"Karlovarský kraj",(IF(AND(I4516&gt;=37001,I4516&lt;=39201),"Jihočeský kraj",(IF(AND(I4516&gt;=39701,I4516&lt;=39901),"Jihočeský kraj",(IF(AND(I4516&gt;=39301,I4516&lt;=39601),"Kraj Vysočina",(IF(AND(I4516&gt;=58001,I4516&lt;=59501),"Kraj Vysočina",(IF(AND(I4516&gt;=67401,I4516&lt;=67602),"Kraj Vysočina",(IF(AND(I4516&gt;=40001,I4516&lt;=44101),"Ústecký kraj",(IF(AND(I4516&gt;=46001,I4516&lt;=47201),"Liberecký kraj",(IF(AND(I4516&gt;=51202,I4516&lt;=51401),"Liberecký kraj",(IF(AND(I4516&gt;=53002,I4516&lt;=53976),"Pardubický kraj",(IF(AND(I4516&gt;=56002,I4516&lt;=57201),"Pardubický kraj",(IF(AND(I4516&gt;=60200,I4516&lt;=67201),"Jihomoravský kraj",(IF(AND(I4516&gt;=67801,I4516&lt;=68501),"Jihomoravský kraj",(IF(AND(I4516&gt;=69002,I4516&lt;=69801),"Jihomoravský kraj",(IF(AND(I4516&gt;=68601,I4516&lt;=68801),"Zlínský kraj",(IF(AND(I4516&gt;=75501,I4516&lt;=76901),"Zlínský kraj",(IF(AND(I4516&gt;=70030,I4516&lt;=74901),"Moravskoslezský kraj",(IF(AND(I4516&gt;=75000,I4516&lt;=75368),"Olomoucký kraj",(IF(AND(I4516&gt;=77200,I4516&lt;=79862),"Olomoucký kraj",(IF(AND(I4516&gt;=50011,I4516&lt;=50301),"Královéhradecký kraj",(IF(AND(I4516&gt;=54301,I4516&lt;=54303),"Královéhradecký kraj","0")))))))))))))))))))))))))))))))))))))))))))))))</f>
        <v>Moravskoslezský kraj</v>
      </c>
      <c r="AB4516" t="s">
        <v>998</v>
      </c>
      <c r="AD4516" t="s">
        <v>998</v>
      </c>
      <c r="AE4516" t="s">
        <v>998</v>
      </c>
      <c r="AF4516" t="s">
        <v>998</v>
      </c>
      <c r="AG4516" s="107">
        <v>300</v>
      </c>
      <c r="AH4516" s="107">
        <v>0</v>
      </c>
      <c r="AI4516" s="107">
        <v>0</v>
      </c>
      <c r="AJ4516" t="s">
        <v>999</v>
      </c>
      <c r="AK4516" s="106">
        <v>44923</v>
      </c>
    </row>
    <row r="4517" spans="1:37" x14ac:dyDescent="0.45">
      <c r="A4517" t="s">
        <v>1037</v>
      </c>
      <c r="B4517" t="s">
        <v>15349</v>
      </c>
      <c r="C4517" t="s">
        <v>990</v>
      </c>
      <c r="D4517" t="s">
        <v>15350</v>
      </c>
      <c r="E4517" t="s">
        <v>992</v>
      </c>
      <c r="F4517" t="s">
        <v>1735</v>
      </c>
      <c r="G4517">
        <v>4</v>
      </c>
      <c r="H4517" t="s">
        <v>1526</v>
      </c>
      <c r="I4517">
        <v>73601</v>
      </c>
      <c r="K4517" t="s">
        <v>15351</v>
      </c>
      <c r="L4517" s="106">
        <v>35138</v>
      </c>
      <c r="M4517">
        <v>14472710</v>
      </c>
      <c r="N4517" t="s">
        <v>1117</v>
      </c>
      <c r="O4517" t="s">
        <v>1101</v>
      </c>
      <c r="P4517" t="s">
        <v>997</v>
      </c>
      <c r="R4517" s="109" t="str">
        <f>IF(OR(P4517="SB",Q4517="SB"),"SB",0)</f>
        <v>SB</v>
      </c>
      <c r="T4517" s="110" t="s">
        <v>998</v>
      </c>
      <c r="V4517" s="113" t="str">
        <f>IF(AND(I4517&gt;=10000,I4517&lt;=19900),"Praha",(IF(AND(I4517&gt;=25001,I4517&lt;=29501),"Středočeský kraj",(IF(AND(I4517&gt;=30100,I4517&lt;=34972),"Středočeský kraj",(IF(AND(I4517&gt;=35002,I4517&lt;=36271),"Karlovarský kraj",(IF(AND(I4517&gt;=37001,I4517&lt;=39201),"Jihočeský kraj",(IF(AND(I4517&gt;=39701,I4517&lt;=39901),"Jihočeský kraj",(IF(AND(I4517&gt;=39301,I4517&lt;=39601),"Kraj Vysočina",(IF(AND(I4517&gt;=58001,I4517&lt;=59501),"Kraj Vysočina",(IF(AND(I4517&gt;=67401,I4517&lt;=67602),"Kraj Vysočina",(IF(AND(I4517&gt;=40001,I4517&lt;=44101),"Ústecký kraj",(IF(AND(I4517&gt;=46001,I4517&lt;=47201),"Liberecký kraj",(IF(AND(I4517&gt;=51202,I4517&lt;=51401),"Liberecký kraj",(IF(AND(I4517&gt;=53002,I4517&lt;=53976),"Pardubický kraj",(IF(AND(I4517&gt;=56002,I4517&lt;=57201),"Pardubický kraj",(IF(AND(I4517&gt;=60200,I4517&lt;=67201),"Jihomoravský kraj",(IF(AND(I4517&gt;=67801,I4517&lt;=68501),"Jihomoravský kraj",(IF(AND(I4517&gt;=69002,I4517&lt;=69801),"Jihomoravský kraj",(IF(AND(I4517&gt;=68601,I4517&lt;=68801),"Zlínský kraj",(IF(AND(I4517&gt;=75501,I4517&lt;=76901),"Zlínský kraj",(IF(AND(I4517&gt;=70030,I4517&lt;=74901),"Moravskoslezský kraj",(IF(AND(I4517&gt;=75000,I4517&lt;=75368),"Olomoucký kraj",(IF(AND(I4517&gt;=77200,I4517&lt;=79862),"Olomoucký kraj",(IF(AND(I4517&gt;=50011,I4517&lt;=50301),"Královéhradecký kraj",(IF(AND(I4517&gt;=54301,I4517&lt;=54303),"Královéhradecký kraj","0")))))))))))))))))))))))))))))))))))))))))))))))</f>
        <v>Moravskoslezský kraj</v>
      </c>
      <c r="AB4517" t="s">
        <v>998</v>
      </c>
      <c r="AD4517" t="s">
        <v>998</v>
      </c>
      <c r="AE4517" t="s">
        <v>998</v>
      </c>
      <c r="AF4517" t="s">
        <v>998</v>
      </c>
      <c r="AG4517" s="107">
        <v>0</v>
      </c>
      <c r="AH4517" s="107">
        <v>0</v>
      </c>
      <c r="AI4517" s="107">
        <v>0</v>
      </c>
      <c r="AJ4517" t="s">
        <v>1012</v>
      </c>
    </row>
    <row r="4518" spans="1:37" x14ac:dyDescent="0.45">
      <c r="A4518" t="s">
        <v>1087</v>
      </c>
      <c r="B4518" t="s">
        <v>16000</v>
      </c>
      <c r="C4518" t="s">
        <v>990</v>
      </c>
      <c r="D4518" t="s">
        <v>16001</v>
      </c>
      <c r="E4518" t="s">
        <v>992</v>
      </c>
      <c r="F4518" t="s">
        <v>16002</v>
      </c>
      <c r="G4518" t="s">
        <v>16003</v>
      </c>
      <c r="H4518" t="s">
        <v>3824</v>
      </c>
      <c r="I4518">
        <v>73601</v>
      </c>
      <c r="J4518">
        <v>776172604</v>
      </c>
      <c r="K4518" t="s">
        <v>16004</v>
      </c>
      <c r="L4518" s="106">
        <v>35729</v>
      </c>
      <c r="M4518">
        <v>14533132</v>
      </c>
      <c r="N4518" t="s">
        <v>1117</v>
      </c>
      <c r="O4518" t="s">
        <v>1101</v>
      </c>
      <c r="P4518" t="s">
        <v>997</v>
      </c>
      <c r="R4518" s="109" t="str">
        <f>IF(OR(P4518="SB",Q4518="SB"),"SB",0)</f>
        <v>SB</v>
      </c>
      <c r="T4518" s="110" t="s">
        <v>998</v>
      </c>
      <c r="V4518" s="113" t="str">
        <f>IF(AND(I4518&gt;=10000,I4518&lt;=19900),"Praha",(IF(AND(I4518&gt;=25001,I4518&lt;=29501),"Středočeský kraj",(IF(AND(I4518&gt;=30100,I4518&lt;=34972),"Středočeský kraj",(IF(AND(I4518&gt;=35002,I4518&lt;=36271),"Karlovarský kraj",(IF(AND(I4518&gt;=37001,I4518&lt;=39201),"Jihočeský kraj",(IF(AND(I4518&gt;=39701,I4518&lt;=39901),"Jihočeský kraj",(IF(AND(I4518&gt;=39301,I4518&lt;=39601),"Kraj Vysočina",(IF(AND(I4518&gt;=58001,I4518&lt;=59501),"Kraj Vysočina",(IF(AND(I4518&gt;=67401,I4518&lt;=67602),"Kraj Vysočina",(IF(AND(I4518&gt;=40001,I4518&lt;=44101),"Ústecký kraj",(IF(AND(I4518&gt;=46001,I4518&lt;=47201),"Liberecký kraj",(IF(AND(I4518&gt;=51202,I4518&lt;=51401),"Liberecký kraj",(IF(AND(I4518&gt;=53002,I4518&lt;=53976),"Pardubický kraj",(IF(AND(I4518&gt;=56002,I4518&lt;=57201),"Pardubický kraj",(IF(AND(I4518&gt;=60200,I4518&lt;=67201),"Jihomoravský kraj",(IF(AND(I4518&gt;=67801,I4518&lt;=68501),"Jihomoravský kraj",(IF(AND(I4518&gt;=69002,I4518&lt;=69801),"Jihomoravský kraj",(IF(AND(I4518&gt;=68601,I4518&lt;=68801),"Zlínský kraj",(IF(AND(I4518&gt;=75501,I4518&lt;=76901),"Zlínský kraj",(IF(AND(I4518&gt;=70030,I4518&lt;=74901),"Moravskoslezský kraj",(IF(AND(I4518&gt;=75000,I4518&lt;=75368),"Olomoucký kraj",(IF(AND(I4518&gt;=77200,I4518&lt;=79862),"Olomoucký kraj",(IF(AND(I4518&gt;=50011,I4518&lt;=50301),"Královéhradecký kraj",(IF(AND(I4518&gt;=54301,I4518&lt;=54303),"Královéhradecký kraj","0")))))))))))))))))))))))))))))))))))))))))))))))</f>
        <v>Moravskoslezský kraj</v>
      </c>
      <c r="AB4518" t="s">
        <v>998</v>
      </c>
      <c r="AD4518" t="s">
        <v>998</v>
      </c>
      <c r="AE4518" t="s">
        <v>998</v>
      </c>
      <c r="AF4518" t="s">
        <v>998</v>
      </c>
      <c r="AG4518" s="107">
        <v>0</v>
      </c>
      <c r="AH4518" s="107">
        <v>0</v>
      </c>
      <c r="AI4518" s="107">
        <v>0</v>
      </c>
      <c r="AJ4518" t="s">
        <v>1012</v>
      </c>
    </row>
    <row r="4519" spans="1:37" x14ac:dyDescent="0.45">
      <c r="A4519" t="s">
        <v>1190</v>
      </c>
      <c r="B4519" t="s">
        <v>16317</v>
      </c>
      <c r="C4519" t="s">
        <v>1002</v>
      </c>
      <c r="D4519" t="s">
        <v>16318</v>
      </c>
      <c r="E4519" t="s">
        <v>992</v>
      </c>
      <c r="F4519" t="s">
        <v>5471</v>
      </c>
      <c r="G4519">
        <v>20</v>
      </c>
      <c r="H4519" t="s">
        <v>1526</v>
      </c>
      <c r="I4519">
        <v>73601</v>
      </c>
      <c r="K4519" t="s">
        <v>16319</v>
      </c>
      <c r="L4519" s="106">
        <v>33372</v>
      </c>
      <c r="M4519">
        <v>13393380</v>
      </c>
      <c r="N4519" t="s">
        <v>996</v>
      </c>
      <c r="O4519" t="s">
        <v>12</v>
      </c>
      <c r="P4519" t="s">
        <v>997</v>
      </c>
      <c r="R4519" s="109" t="str">
        <f>IF(OR(P4519="SB",Q4519="SB"),"SB",0)</f>
        <v>SB</v>
      </c>
      <c r="T4519" s="110" t="s">
        <v>998</v>
      </c>
      <c r="V4519" s="113" t="str">
        <f>IF(AND(I4519&gt;=10000,I4519&lt;=19900),"Praha",(IF(AND(I4519&gt;=25001,I4519&lt;=29501),"Středočeský kraj",(IF(AND(I4519&gt;=30100,I4519&lt;=34972),"Středočeský kraj",(IF(AND(I4519&gt;=35002,I4519&lt;=36271),"Karlovarský kraj",(IF(AND(I4519&gt;=37001,I4519&lt;=39201),"Jihočeský kraj",(IF(AND(I4519&gt;=39701,I4519&lt;=39901),"Jihočeský kraj",(IF(AND(I4519&gt;=39301,I4519&lt;=39601),"Kraj Vysočina",(IF(AND(I4519&gt;=58001,I4519&lt;=59501),"Kraj Vysočina",(IF(AND(I4519&gt;=67401,I4519&lt;=67602),"Kraj Vysočina",(IF(AND(I4519&gt;=40001,I4519&lt;=44101),"Ústecký kraj",(IF(AND(I4519&gt;=46001,I4519&lt;=47201),"Liberecký kraj",(IF(AND(I4519&gt;=51202,I4519&lt;=51401),"Liberecký kraj",(IF(AND(I4519&gt;=53002,I4519&lt;=53976),"Pardubický kraj",(IF(AND(I4519&gt;=56002,I4519&lt;=57201),"Pardubický kraj",(IF(AND(I4519&gt;=60200,I4519&lt;=67201),"Jihomoravský kraj",(IF(AND(I4519&gt;=67801,I4519&lt;=68501),"Jihomoravský kraj",(IF(AND(I4519&gt;=69002,I4519&lt;=69801),"Jihomoravský kraj",(IF(AND(I4519&gt;=68601,I4519&lt;=68801),"Zlínský kraj",(IF(AND(I4519&gt;=75501,I4519&lt;=76901),"Zlínský kraj",(IF(AND(I4519&gt;=70030,I4519&lt;=74901),"Moravskoslezský kraj",(IF(AND(I4519&gt;=75000,I4519&lt;=75368),"Olomoucký kraj",(IF(AND(I4519&gt;=77200,I4519&lt;=79862),"Olomoucký kraj",(IF(AND(I4519&gt;=50011,I4519&lt;=50301),"Královéhradecký kraj",(IF(AND(I4519&gt;=54301,I4519&lt;=54303),"Královéhradecký kraj","0")))))))))))))))))))))))))))))))))))))))))))))))</f>
        <v>Moravskoslezský kraj</v>
      </c>
      <c r="AB4519" t="s">
        <v>998</v>
      </c>
      <c r="AD4519" t="s">
        <v>998</v>
      </c>
      <c r="AE4519" t="s">
        <v>998</v>
      </c>
      <c r="AF4519" t="s">
        <v>998</v>
      </c>
      <c r="AG4519" s="107">
        <v>0</v>
      </c>
      <c r="AH4519" s="107">
        <v>0</v>
      </c>
      <c r="AI4519" s="107">
        <v>0</v>
      </c>
      <c r="AJ4519" t="s">
        <v>1012</v>
      </c>
    </row>
    <row r="4520" spans="1:37" x14ac:dyDescent="0.45">
      <c r="A4520" t="s">
        <v>1416</v>
      </c>
      <c r="B4520" t="s">
        <v>16505</v>
      </c>
      <c r="C4520" t="s">
        <v>990</v>
      </c>
      <c r="D4520" t="s">
        <v>16506</v>
      </c>
      <c r="E4520" t="s">
        <v>992</v>
      </c>
      <c r="F4520" t="s">
        <v>3050</v>
      </c>
      <c r="G4520">
        <v>1225</v>
      </c>
      <c r="H4520" t="s">
        <v>1526</v>
      </c>
      <c r="I4520">
        <v>73601</v>
      </c>
      <c r="K4520" t="s">
        <v>16507</v>
      </c>
      <c r="L4520" s="106">
        <v>15716</v>
      </c>
      <c r="M4520">
        <v>12985475</v>
      </c>
      <c r="N4520" t="s">
        <v>996</v>
      </c>
      <c r="O4520" t="s">
        <v>12</v>
      </c>
      <c r="P4520" t="s">
        <v>997</v>
      </c>
      <c r="R4520" s="109" t="str">
        <f>IF(OR(P4520="SB",Q4520="SB"),"SB",0)</f>
        <v>SB</v>
      </c>
      <c r="T4520" s="110" t="s">
        <v>998</v>
      </c>
      <c r="V4520" s="113" t="str">
        <f>IF(AND(I4520&gt;=10000,I4520&lt;=19900),"Praha",(IF(AND(I4520&gt;=25001,I4520&lt;=29501),"Středočeský kraj",(IF(AND(I4520&gt;=30100,I4520&lt;=34972),"Středočeský kraj",(IF(AND(I4520&gt;=35002,I4520&lt;=36271),"Karlovarský kraj",(IF(AND(I4520&gt;=37001,I4520&lt;=39201),"Jihočeský kraj",(IF(AND(I4520&gt;=39701,I4520&lt;=39901),"Jihočeský kraj",(IF(AND(I4520&gt;=39301,I4520&lt;=39601),"Kraj Vysočina",(IF(AND(I4520&gt;=58001,I4520&lt;=59501),"Kraj Vysočina",(IF(AND(I4520&gt;=67401,I4520&lt;=67602),"Kraj Vysočina",(IF(AND(I4520&gt;=40001,I4520&lt;=44101),"Ústecký kraj",(IF(AND(I4520&gt;=46001,I4520&lt;=47201),"Liberecký kraj",(IF(AND(I4520&gt;=51202,I4520&lt;=51401),"Liberecký kraj",(IF(AND(I4520&gt;=53002,I4520&lt;=53976),"Pardubický kraj",(IF(AND(I4520&gt;=56002,I4520&lt;=57201),"Pardubický kraj",(IF(AND(I4520&gt;=60200,I4520&lt;=67201),"Jihomoravský kraj",(IF(AND(I4520&gt;=67801,I4520&lt;=68501),"Jihomoravský kraj",(IF(AND(I4520&gt;=69002,I4520&lt;=69801),"Jihomoravský kraj",(IF(AND(I4520&gt;=68601,I4520&lt;=68801),"Zlínský kraj",(IF(AND(I4520&gt;=75501,I4520&lt;=76901),"Zlínský kraj",(IF(AND(I4520&gt;=70030,I4520&lt;=74901),"Moravskoslezský kraj",(IF(AND(I4520&gt;=75000,I4520&lt;=75368),"Olomoucký kraj",(IF(AND(I4520&gt;=77200,I4520&lt;=79862),"Olomoucký kraj",(IF(AND(I4520&gt;=50011,I4520&lt;=50301),"Královéhradecký kraj",(IF(AND(I4520&gt;=54301,I4520&lt;=54303),"Královéhradecký kraj","0")))))))))))))))))))))))))))))))))))))))))))))))</f>
        <v>Moravskoslezský kraj</v>
      </c>
      <c r="AB4520" t="s">
        <v>998</v>
      </c>
      <c r="AD4520" t="s">
        <v>998</v>
      </c>
      <c r="AE4520" t="s">
        <v>998</v>
      </c>
      <c r="AF4520" t="s">
        <v>998</v>
      </c>
      <c r="AG4520" s="107">
        <v>0</v>
      </c>
      <c r="AH4520" s="107">
        <v>0</v>
      </c>
      <c r="AI4520" s="107">
        <v>0</v>
      </c>
      <c r="AJ4520" t="s">
        <v>1012</v>
      </c>
    </row>
    <row r="4521" spans="1:37" x14ac:dyDescent="0.45">
      <c r="A4521" t="s">
        <v>1156</v>
      </c>
      <c r="B4521" t="s">
        <v>18717</v>
      </c>
      <c r="C4521" t="s">
        <v>990</v>
      </c>
      <c r="D4521" t="s">
        <v>18718</v>
      </c>
      <c r="E4521" t="s">
        <v>992</v>
      </c>
      <c r="F4521" t="s">
        <v>14424</v>
      </c>
      <c r="G4521">
        <v>10</v>
      </c>
      <c r="H4521" t="s">
        <v>1526</v>
      </c>
      <c r="I4521">
        <v>73601</v>
      </c>
      <c r="K4521" t="s">
        <v>18719</v>
      </c>
      <c r="L4521" s="106">
        <v>40183</v>
      </c>
      <c r="M4521">
        <v>14669942</v>
      </c>
      <c r="N4521" t="s">
        <v>996</v>
      </c>
      <c r="O4521" t="s">
        <v>12</v>
      </c>
      <c r="P4521" t="s">
        <v>997</v>
      </c>
      <c r="R4521" s="109" t="str">
        <f>IF(OR(P4521="SB",Q4521="SB"),"SB",0)</f>
        <v>SB</v>
      </c>
      <c r="T4521" s="110" t="s">
        <v>998</v>
      </c>
      <c r="V4521" s="113" t="str">
        <f>IF(AND(I4521&gt;=10000,I4521&lt;=19900),"Praha",(IF(AND(I4521&gt;=25001,I4521&lt;=29501),"Středočeský kraj",(IF(AND(I4521&gt;=30100,I4521&lt;=34972),"Středočeský kraj",(IF(AND(I4521&gt;=35002,I4521&lt;=36271),"Karlovarský kraj",(IF(AND(I4521&gt;=37001,I4521&lt;=39201),"Jihočeský kraj",(IF(AND(I4521&gt;=39701,I4521&lt;=39901),"Jihočeský kraj",(IF(AND(I4521&gt;=39301,I4521&lt;=39601),"Kraj Vysočina",(IF(AND(I4521&gt;=58001,I4521&lt;=59501),"Kraj Vysočina",(IF(AND(I4521&gt;=67401,I4521&lt;=67602),"Kraj Vysočina",(IF(AND(I4521&gt;=40001,I4521&lt;=44101),"Ústecký kraj",(IF(AND(I4521&gt;=46001,I4521&lt;=47201),"Liberecký kraj",(IF(AND(I4521&gt;=51202,I4521&lt;=51401),"Liberecký kraj",(IF(AND(I4521&gt;=53002,I4521&lt;=53976),"Pardubický kraj",(IF(AND(I4521&gt;=56002,I4521&lt;=57201),"Pardubický kraj",(IF(AND(I4521&gt;=60200,I4521&lt;=67201),"Jihomoravský kraj",(IF(AND(I4521&gt;=67801,I4521&lt;=68501),"Jihomoravský kraj",(IF(AND(I4521&gt;=69002,I4521&lt;=69801),"Jihomoravský kraj",(IF(AND(I4521&gt;=68601,I4521&lt;=68801),"Zlínský kraj",(IF(AND(I4521&gt;=75501,I4521&lt;=76901),"Zlínský kraj",(IF(AND(I4521&gt;=70030,I4521&lt;=74901),"Moravskoslezský kraj",(IF(AND(I4521&gt;=75000,I4521&lt;=75368),"Olomoucký kraj",(IF(AND(I4521&gt;=77200,I4521&lt;=79862),"Olomoucký kraj",(IF(AND(I4521&gt;=50011,I4521&lt;=50301),"Královéhradecký kraj",(IF(AND(I4521&gt;=54301,I4521&lt;=54303),"Královéhradecký kraj","0")))))))))))))))))))))))))))))))))))))))))))))))</f>
        <v>Moravskoslezský kraj</v>
      </c>
      <c r="AB4521" t="s">
        <v>998</v>
      </c>
      <c r="AD4521" t="s">
        <v>998</v>
      </c>
      <c r="AE4521" t="s">
        <v>998</v>
      </c>
      <c r="AF4521" t="s">
        <v>998</v>
      </c>
      <c r="AG4521" s="107">
        <v>300</v>
      </c>
      <c r="AH4521" s="107">
        <v>0</v>
      </c>
      <c r="AI4521" s="107">
        <v>0</v>
      </c>
      <c r="AJ4521" t="s">
        <v>999</v>
      </c>
      <c r="AK4521" s="106">
        <v>44923</v>
      </c>
    </row>
    <row r="4522" spans="1:37" x14ac:dyDescent="0.45">
      <c r="A4522" t="s">
        <v>1174</v>
      </c>
      <c r="B4522" t="s">
        <v>14549</v>
      </c>
      <c r="C4522" t="s">
        <v>990</v>
      </c>
      <c r="D4522" t="s">
        <v>14568</v>
      </c>
      <c r="E4522" t="s">
        <v>992</v>
      </c>
      <c r="F4522" t="s">
        <v>14569</v>
      </c>
      <c r="G4522">
        <v>439</v>
      </c>
      <c r="H4522" t="s">
        <v>14570</v>
      </c>
      <c r="I4522">
        <v>73601</v>
      </c>
      <c r="K4522" t="s">
        <v>14571</v>
      </c>
      <c r="L4522" s="106">
        <v>35176</v>
      </c>
      <c r="M4522">
        <v>14681460</v>
      </c>
      <c r="N4522" t="s">
        <v>996</v>
      </c>
      <c r="O4522" t="s">
        <v>12</v>
      </c>
      <c r="P4522" t="s">
        <v>997</v>
      </c>
      <c r="R4522" s="109" t="str">
        <f>IF(OR(P4522="SB",Q4522="SB"),"SB",0)</f>
        <v>SB</v>
      </c>
      <c r="V4522" s="113" t="str">
        <f>IF(AND(I4522&gt;=10000,I4522&lt;=19900),"Praha",(IF(AND(I4522&gt;=25001,I4522&lt;=29501),"Středočeský kraj",(IF(AND(I4522&gt;=30100,I4522&lt;=34972),"Středočeský kraj",(IF(AND(I4522&gt;=35002,I4522&lt;=36271),"Karlovarský kraj",(IF(AND(I4522&gt;=37001,I4522&lt;=39201),"Jihočeský kraj",(IF(AND(I4522&gt;=39701,I4522&lt;=39901),"Jihočeský kraj",(IF(AND(I4522&gt;=39301,I4522&lt;=39601),"Kraj Vysočina",(IF(AND(I4522&gt;=58001,I4522&lt;=59501),"Kraj Vysočina",(IF(AND(I4522&gt;=67401,I4522&lt;=67602),"Kraj Vysočina",(IF(AND(I4522&gt;=40001,I4522&lt;=44101),"Ústecký kraj",(IF(AND(I4522&gt;=46001,I4522&lt;=47201),"Liberecký kraj",(IF(AND(I4522&gt;=51202,I4522&lt;=51401),"Liberecký kraj",(IF(AND(I4522&gt;=53002,I4522&lt;=53976),"Pardubický kraj",(IF(AND(I4522&gt;=56002,I4522&lt;=57201),"Pardubický kraj",(IF(AND(I4522&gt;=60200,I4522&lt;=67201),"Jihomoravský kraj",(IF(AND(I4522&gt;=67801,I4522&lt;=68501),"Jihomoravský kraj",(IF(AND(I4522&gt;=69002,I4522&lt;=69801),"Jihomoravský kraj",(IF(AND(I4522&gt;=68601,I4522&lt;=68801),"Zlínský kraj",(IF(AND(I4522&gt;=75501,I4522&lt;=76901),"Zlínský kraj",(IF(AND(I4522&gt;=70030,I4522&lt;=74901),"Moravskoslezský kraj",(IF(AND(I4522&gt;=75000,I4522&lt;=75368),"Olomoucký kraj",(IF(AND(I4522&gt;=77200,I4522&lt;=79862),"Olomoucký kraj",(IF(AND(I4522&gt;=50011,I4522&lt;=50301),"Královéhradecký kraj",(IF(AND(I4522&gt;=54301,I4522&lt;=54303),"Královéhradecký kraj","0")))))))))))))))))))))))))))))))))))))))))))))))</f>
        <v>Moravskoslezský kraj</v>
      </c>
      <c r="AD4522" t="s">
        <v>998</v>
      </c>
      <c r="AE4522" t="s">
        <v>998</v>
      </c>
      <c r="AF4522" t="s">
        <v>998</v>
      </c>
      <c r="AG4522" s="107">
        <v>300</v>
      </c>
      <c r="AH4522" s="107">
        <v>0</v>
      </c>
      <c r="AI4522" s="107">
        <v>0</v>
      </c>
      <c r="AJ4522" t="s">
        <v>999</v>
      </c>
      <c r="AK4522" s="106">
        <v>44924</v>
      </c>
    </row>
    <row r="4523" spans="1:37" x14ac:dyDescent="0.45">
      <c r="A4523" t="s">
        <v>1087</v>
      </c>
      <c r="B4523" t="s">
        <v>10753</v>
      </c>
      <c r="C4523" t="s">
        <v>990</v>
      </c>
      <c r="D4523" t="s">
        <v>10754</v>
      </c>
      <c r="E4523" t="s">
        <v>992</v>
      </c>
      <c r="F4523" t="s">
        <v>10755</v>
      </c>
      <c r="G4523">
        <v>1966</v>
      </c>
      <c r="H4523" t="s">
        <v>10756</v>
      </c>
      <c r="I4523">
        <v>73701</v>
      </c>
      <c r="K4523" t="s">
        <v>10757</v>
      </c>
      <c r="L4523" s="106">
        <v>32387</v>
      </c>
      <c r="M4523">
        <v>10881888</v>
      </c>
      <c r="N4523" t="s">
        <v>996</v>
      </c>
      <c r="O4523" t="s">
        <v>12</v>
      </c>
      <c r="P4523" t="s">
        <v>997</v>
      </c>
      <c r="R4523" s="109" t="str">
        <f>IF(OR(P4523="SB",Q4523="SB"),"SB",0)</f>
        <v>SB</v>
      </c>
      <c r="T4523" s="110">
        <v>11692</v>
      </c>
      <c r="U4523" t="s">
        <v>19633</v>
      </c>
      <c r="V4523" s="113" t="str">
        <f>IF(AND(I4523&gt;=10000,I4523&lt;=19900),"Praha",(IF(AND(I4523&gt;=25001,I4523&lt;=29501),"Středočeský kraj",(IF(AND(I4523&gt;=30100,I4523&lt;=34972),"Středočeský kraj",(IF(AND(I4523&gt;=35002,I4523&lt;=36271),"Karlovarský kraj",(IF(AND(I4523&gt;=37001,I4523&lt;=39201),"Jihočeský kraj",(IF(AND(I4523&gt;=39701,I4523&lt;=39901),"Jihočeský kraj",(IF(AND(I4523&gt;=39301,I4523&lt;=39601),"Kraj Vysočina",(IF(AND(I4523&gt;=58001,I4523&lt;=59501),"Kraj Vysočina",(IF(AND(I4523&gt;=67401,I4523&lt;=67602),"Kraj Vysočina",(IF(AND(I4523&gt;=40001,I4523&lt;=44101),"Ústecký kraj",(IF(AND(I4523&gt;=46001,I4523&lt;=47201),"Liberecký kraj",(IF(AND(I4523&gt;=51202,I4523&lt;=51401),"Liberecký kraj",(IF(AND(I4523&gt;=53002,I4523&lt;=53976),"Pardubický kraj",(IF(AND(I4523&gt;=56002,I4523&lt;=57201),"Pardubický kraj",(IF(AND(I4523&gt;=60200,I4523&lt;=67201),"Jihomoravský kraj",(IF(AND(I4523&gt;=67801,I4523&lt;=68501),"Jihomoravský kraj",(IF(AND(I4523&gt;=69002,I4523&lt;=69801),"Jihomoravský kraj",(IF(AND(I4523&gt;=68601,I4523&lt;=68801),"Zlínský kraj",(IF(AND(I4523&gt;=75501,I4523&lt;=76901),"Zlínský kraj",(IF(AND(I4523&gt;=70030,I4523&lt;=74901),"Moravskoslezský kraj",(IF(AND(I4523&gt;=75000,I4523&lt;=75368),"Olomoucký kraj",(IF(AND(I4523&gt;=77200,I4523&lt;=79862),"Olomoucký kraj",(IF(AND(I4523&gt;=50011,I4523&lt;=50301),"Královéhradecký kraj",(IF(AND(I4523&gt;=54301,I4523&lt;=54303),"Královéhradecký kraj","0")))))))))))))))))))))))))))))))))))))))))))))))</f>
        <v>Moravskoslezský kraj</v>
      </c>
      <c r="AD4523" t="s">
        <v>998</v>
      </c>
      <c r="AE4523" t="s">
        <v>998</v>
      </c>
      <c r="AF4523" t="s">
        <v>998</v>
      </c>
      <c r="AG4523" s="107">
        <v>0</v>
      </c>
      <c r="AH4523" s="107">
        <v>0</v>
      </c>
      <c r="AI4523" s="107">
        <v>0</v>
      </c>
      <c r="AJ4523" t="s">
        <v>1012</v>
      </c>
    </row>
    <row r="4524" spans="1:37" x14ac:dyDescent="0.45">
      <c r="A4524" t="s">
        <v>7642</v>
      </c>
      <c r="B4524" t="s">
        <v>7789</v>
      </c>
      <c r="C4524" t="s">
        <v>1002</v>
      </c>
      <c r="D4524" t="s">
        <v>7790</v>
      </c>
      <c r="E4524" t="s">
        <v>992</v>
      </c>
      <c r="F4524" t="s">
        <v>1293</v>
      </c>
      <c r="G4524">
        <v>22</v>
      </c>
      <c r="H4524" t="s">
        <v>1200</v>
      </c>
      <c r="I4524">
        <v>73701</v>
      </c>
      <c r="J4524">
        <v>558711202</v>
      </c>
      <c r="K4524" t="s">
        <v>7791</v>
      </c>
      <c r="L4524" s="106">
        <v>30909</v>
      </c>
      <c r="M4524">
        <v>10599780</v>
      </c>
      <c r="N4524" t="s">
        <v>996</v>
      </c>
      <c r="O4524" t="s">
        <v>12</v>
      </c>
      <c r="P4524" t="s">
        <v>997</v>
      </c>
      <c r="R4524" s="109" t="str">
        <f>IF(OR(P4524="SB",Q4524="SB"),"SB",0)</f>
        <v>SB</v>
      </c>
      <c r="T4524" s="110">
        <v>50670</v>
      </c>
      <c r="U4524" t="s">
        <v>19633</v>
      </c>
      <c r="V4524" s="113" t="str">
        <f>IF(AND(I4524&gt;=10000,I4524&lt;=19900),"Praha",(IF(AND(I4524&gt;=25001,I4524&lt;=29501),"Středočeský kraj",(IF(AND(I4524&gt;=30100,I4524&lt;=34972),"Středočeský kraj",(IF(AND(I4524&gt;=35002,I4524&lt;=36271),"Karlovarský kraj",(IF(AND(I4524&gt;=37001,I4524&lt;=39201),"Jihočeský kraj",(IF(AND(I4524&gt;=39701,I4524&lt;=39901),"Jihočeský kraj",(IF(AND(I4524&gt;=39301,I4524&lt;=39601),"Kraj Vysočina",(IF(AND(I4524&gt;=58001,I4524&lt;=59501),"Kraj Vysočina",(IF(AND(I4524&gt;=67401,I4524&lt;=67602),"Kraj Vysočina",(IF(AND(I4524&gt;=40001,I4524&lt;=44101),"Ústecký kraj",(IF(AND(I4524&gt;=46001,I4524&lt;=47201),"Liberecký kraj",(IF(AND(I4524&gt;=51202,I4524&lt;=51401),"Liberecký kraj",(IF(AND(I4524&gt;=53002,I4524&lt;=53976),"Pardubický kraj",(IF(AND(I4524&gt;=56002,I4524&lt;=57201),"Pardubický kraj",(IF(AND(I4524&gt;=60200,I4524&lt;=67201),"Jihomoravský kraj",(IF(AND(I4524&gt;=67801,I4524&lt;=68501),"Jihomoravský kraj",(IF(AND(I4524&gt;=69002,I4524&lt;=69801),"Jihomoravský kraj",(IF(AND(I4524&gt;=68601,I4524&lt;=68801),"Zlínský kraj",(IF(AND(I4524&gt;=75501,I4524&lt;=76901),"Zlínský kraj",(IF(AND(I4524&gt;=70030,I4524&lt;=74901),"Moravskoslezský kraj",(IF(AND(I4524&gt;=75000,I4524&lt;=75368),"Olomoucký kraj",(IF(AND(I4524&gt;=77200,I4524&lt;=79862),"Olomoucký kraj",(IF(AND(I4524&gt;=50011,I4524&lt;=50301),"Královéhradecký kraj",(IF(AND(I4524&gt;=54301,I4524&lt;=54303),"Královéhradecký kraj","0")))))))))))))))))))))))))))))))))))))))))))))))</f>
        <v>Moravskoslezský kraj</v>
      </c>
      <c r="AD4524" t="s">
        <v>998</v>
      </c>
      <c r="AE4524" t="s">
        <v>998</v>
      </c>
      <c r="AF4524" t="s">
        <v>998</v>
      </c>
      <c r="AG4524" s="107">
        <v>0</v>
      </c>
      <c r="AH4524" s="107">
        <v>0</v>
      </c>
      <c r="AI4524" s="107">
        <v>0</v>
      </c>
      <c r="AJ4524" t="s">
        <v>1012</v>
      </c>
    </row>
    <row r="4525" spans="1:37" x14ac:dyDescent="0.45">
      <c r="A4525" t="s">
        <v>1112</v>
      </c>
      <c r="B4525" t="s">
        <v>14841</v>
      </c>
      <c r="C4525" t="s">
        <v>990</v>
      </c>
      <c r="D4525" t="s">
        <v>14842</v>
      </c>
      <c r="E4525" t="s">
        <v>992</v>
      </c>
      <c r="F4525" t="s">
        <v>7185</v>
      </c>
      <c r="G4525">
        <v>8</v>
      </c>
      <c r="H4525" t="s">
        <v>1200</v>
      </c>
      <c r="I4525">
        <v>73701</v>
      </c>
      <c r="K4525" t="s">
        <v>14843</v>
      </c>
      <c r="L4525" s="106">
        <v>34493</v>
      </c>
      <c r="M4525">
        <v>13587986</v>
      </c>
      <c r="N4525" t="s">
        <v>1367</v>
      </c>
      <c r="O4525" t="s">
        <v>1091</v>
      </c>
      <c r="P4525" t="s">
        <v>997</v>
      </c>
      <c r="R4525" s="109" t="str">
        <f>IF(OR(P4525="SB",Q4525="SB"),"SB",0)</f>
        <v>SB</v>
      </c>
      <c r="T4525" s="110">
        <v>2018441</v>
      </c>
      <c r="U4525" t="s">
        <v>19634</v>
      </c>
      <c r="V4525" s="113" t="str">
        <f>IF(AND(I4525&gt;=10000,I4525&lt;=19900),"Praha",(IF(AND(I4525&gt;=25001,I4525&lt;=29501),"Středočeský kraj",(IF(AND(I4525&gt;=30100,I4525&lt;=34972),"Středočeský kraj",(IF(AND(I4525&gt;=35002,I4525&lt;=36271),"Karlovarský kraj",(IF(AND(I4525&gt;=37001,I4525&lt;=39201),"Jihočeský kraj",(IF(AND(I4525&gt;=39701,I4525&lt;=39901),"Jihočeský kraj",(IF(AND(I4525&gt;=39301,I4525&lt;=39601),"Kraj Vysočina",(IF(AND(I4525&gt;=58001,I4525&lt;=59501),"Kraj Vysočina",(IF(AND(I4525&gt;=67401,I4525&lt;=67602),"Kraj Vysočina",(IF(AND(I4525&gt;=40001,I4525&lt;=44101),"Ústecký kraj",(IF(AND(I4525&gt;=46001,I4525&lt;=47201),"Liberecký kraj",(IF(AND(I4525&gt;=51202,I4525&lt;=51401),"Liberecký kraj",(IF(AND(I4525&gt;=53002,I4525&lt;=53976),"Pardubický kraj",(IF(AND(I4525&gt;=56002,I4525&lt;=57201),"Pardubický kraj",(IF(AND(I4525&gt;=60200,I4525&lt;=67201),"Jihomoravský kraj",(IF(AND(I4525&gt;=67801,I4525&lt;=68501),"Jihomoravský kraj",(IF(AND(I4525&gt;=69002,I4525&lt;=69801),"Jihomoravský kraj",(IF(AND(I4525&gt;=68601,I4525&lt;=68801),"Zlínský kraj",(IF(AND(I4525&gt;=75501,I4525&lt;=76901),"Zlínský kraj",(IF(AND(I4525&gt;=70030,I4525&lt;=74901),"Moravskoslezský kraj",(IF(AND(I4525&gt;=75000,I4525&lt;=75368),"Olomoucký kraj",(IF(AND(I4525&gt;=77200,I4525&lt;=79862),"Olomoucký kraj",(IF(AND(I4525&gt;=50011,I4525&lt;=50301),"Královéhradecký kraj",(IF(AND(I4525&gt;=54301,I4525&lt;=54303),"Královéhradecký kraj","0")))))))))))))))))))))))))))))))))))))))))))))))</f>
        <v>Moravskoslezský kraj</v>
      </c>
      <c r="W4525" s="111">
        <v>2018441</v>
      </c>
      <c r="X4525" s="111" t="s">
        <v>19633</v>
      </c>
      <c r="AD4525" t="s">
        <v>1024</v>
      </c>
      <c r="AE4525" t="s">
        <v>1272</v>
      </c>
      <c r="AF4525" t="s">
        <v>998</v>
      </c>
      <c r="AG4525" s="107">
        <v>0</v>
      </c>
      <c r="AH4525" s="107">
        <v>0</v>
      </c>
      <c r="AI4525" s="107">
        <v>0</v>
      </c>
      <c r="AJ4525" t="s">
        <v>1012</v>
      </c>
    </row>
    <row r="4526" spans="1:37" x14ac:dyDescent="0.45">
      <c r="A4526" t="s">
        <v>1882</v>
      </c>
      <c r="B4526" t="s">
        <v>5932</v>
      </c>
      <c r="C4526" t="s">
        <v>1002</v>
      </c>
      <c r="D4526" t="s">
        <v>5933</v>
      </c>
      <c r="E4526" t="s">
        <v>992</v>
      </c>
      <c r="F4526" t="s">
        <v>5934</v>
      </c>
      <c r="G4526">
        <v>1731</v>
      </c>
      <c r="H4526" t="s">
        <v>1200</v>
      </c>
      <c r="I4526">
        <v>73701</v>
      </c>
      <c r="J4526">
        <v>732448273</v>
      </c>
      <c r="K4526" t="s">
        <v>5935</v>
      </c>
      <c r="L4526" s="106">
        <v>38704</v>
      </c>
      <c r="M4526">
        <v>14678733</v>
      </c>
      <c r="N4526" t="s">
        <v>996</v>
      </c>
      <c r="O4526" t="s">
        <v>12</v>
      </c>
      <c r="P4526" t="s">
        <v>997</v>
      </c>
      <c r="R4526" s="109" t="str">
        <f>IF(OR(P4526="SB",Q4526="SB"),"SB",0)</f>
        <v>SB</v>
      </c>
      <c r="T4526" s="110" t="s">
        <v>998</v>
      </c>
      <c r="V4526" s="113" t="str">
        <f>IF(AND(I4526&gt;=10000,I4526&lt;=19900),"Praha",(IF(AND(I4526&gt;=25001,I4526&lt;=29501),"Středočeský kraj",(IF(AND(I4526&gt;=30100,I4526&lt;=34972),"Středočeský kraj",(IF(AND(I4526&gt;=35002,I4526&lt;=36271),"Karlovarský kraj",(IF(AND(I4526&gt;=37001,I4526&lt;=39201),"Jihočeský kraj",(IF(AND(I4526&gt;=39701,I4526&lt;=39901),"Jihočeský kraj",(IF(AND(I4526&gt;=39301,I4526&lt;=39601),"Kraj Vysočina",(IF(AND(I4526&gt;=58001,I4526&lt;=59501),"Kraj Vysočina",(IF(AND(I4526&gt;=67401,I4526&lt;=67602),"Kraj Vysočina",(IF(AND(I4526&gt;=40001,I4526&lt;=44101),"Ústecký kraj",(IF(AND(I4526&gt;=46001,I4526&lt;=47201),"Liberecký kraj",(IF(AND(I4526&gt;=51202,I4526&lt;=51401),"Liberecký kraj",(IF(AND(I4526&gt;=53002,I4526&lt;=53976),"Pardubický kraj",(IF(AND(I4526&gt;=56002,I4526&lt;=57201),"Pardubický kraj",(IF(AND(I4526&gt;=60200,I4526&lt;=67201),"Jihomoravský kraj",(IF(AND(I4526&gt;=67801,I4526&lt;=68501),"Jihomoravský kraj",(IF(AND(I4526&gt;=69002,I4526&lt;=69801),"Jihomoravský kraj",(IF(AND(I4526&gt;=68601,I4526&lt;=68801),"Zlínský kraj",(IF(AND(I4526&gt;=75501,I4526&lt;=76901),"Zlínský kraj",(IF(AND(I4526&gt;=70030,I4526&lt;=74901),"Moravskoslezský kraj",(IF(AND(I4526&gt;=75000,I4526&lt;=75368),"Olomoucký kraj",(IF(AND(I4526&gt;=77200,I4526&lt;=79862),"Olomoucký kraj",(IF(AND(I4526&gt;=50011,I4526&lt;=50301),"Královéhradecký kraj",(IF(AND(I4526&gt;=54301,I4526&lt;=54303),"Královéhradecký kraj","0")))))))))))))))))))))))))))))))))))))))))))))))</f>
        <v>Moravskoslezský kraj</v>
      </c>
      <c r="AB4526" t="s">
        <v>998</v>
      </c>
      <c r="AD4526" t="s">
        <v>998</v>
      </c>
      <c r="AE4526" t="s">
        <v>998</v>
      </c>
      <c r="AF4526" t="s">
        <v>998</v>
      </c>
      <c r="AG4526" s="107">
        <v>300</v>
      </c>
      <c r="AH4526" s="107">
        <v>0</v>
      </c>
      <c r="AI4526" s="107">
        <v>0</v>
      </c>
      <c r="AJ4526" t="s">
        <v>999</v>
      </c>
      <c r="AK4526" s="106">
        <v>44924</v>
      </c>
    </row>
    <row r="4527" spans="1:37" x14ac:dyDescent="0.45">
      <c r="A4527" t="s">
        <v>1275</v>
      </c>
      <c r="B4527" t="s">
        <v>11351</v>
      </c>
      <c r="C4527" t="s">
        <v>1002</v>
      </c>
      <c r="D4527" t="s">
        <v>11352</v>
      </c>
      <c r="E4527" t="s">
        <v>992</v>
      </c>
      <c r="F4527" t="s">
        <v>11353</v>
      </c>
      <c r="G4527">
        <v>1</v>
      </c>
      <c r="H4527" t="s">
        <v>11354</v>
      </c>
      <c r="I4527">
        <v>73701</v>
      </c>
      <c r="J4527">
        <v>606608864</v>
      </c>
      <c r="K4527" t="s">
        <v>11355</v>
      </c>
      <c r="L4527" s="106">
        <v>38575</v>
      </c>
      <c r="M4527">
        <v>14695608</v>
      </c>
      <c r="N4527" t="s">
        <v>996</v>
      </c>
      <c r="O4527" t="s">
        <v>12</v>
      </c>
      <c r="P4527" t="s">
        <v>997</v>
      </c>
      <c r="R4527" s="109" t="str">
        <f>IF(OR(P4527="SB",Q4527="SB"),"SB",0)</f>
        <v>SB</v>
      </c>
      <c r="T4527" s="110" t="s">
        <v>998</v>
      </c>
      <c r="V4527" s="113" t="str">
        <f>IF(AND(I4527&gt;=10000,I4527&lt;=19900),"Praha",(IF(AND(I4527&gt;=25001,I4527&lt;=29501),"Středočeský kraj",(IF(AND(I4527&gt;=30100,I4527&lt;=34972),"Středočeský kraj",(IF(AND(I4527&gt;=35002,I4527&lt;=36271),"Karlovarský kraj",(IF(AND(I4527&gt;=37001,I4527&lt;=39201),"Jihočeský kraj",(IF(AND(I4527&gt;=39701,I4527&lt;=39901),"Jihočeský kraj",(IF(AND(I4527&gt;=39301,I4527&lt;=39601),"Kraj Vysočina",(IF(AND(I4527&gt;=58001,I4527&lt;=59501),"Kraj Vysočina",(IF(AND(I4527&gt;=67401,I4527&lt;=67602),"Kraj Vysočina",(IF(AND(I4527&gt;=40001,I4527&lt;=44101),"Ústecký kraj",(IF(AND(I4527&gt;=46001,I4527&lt;=47201),"Liberecký kraj",(IF(AND(I4527&gt;=51202,I4527&lt;=51401),"Liberecký kraj",(IF(AND(I4527&gt;=53002,I4527&lt;=53976),"Pardubický kraj",(IF(AND(I4527&gt;=56002,I4527&lt;=57201),"Pardubický kraj",(IF(AND(I4527&gt;=60200,I4527&lt;=67201),"Jihomoravský kraj",(IF(AND(I4527&gt;=67801,I4527&lt;=68501),"Jihomoravský kraj",(IF(AND(I4527&gt;=69002,I4527&lt;=69801),"Jihomoravský kraj",(IF(AND(I4527&gt;=68601,I4527&lt;=68801),"Zlínský kraj",(IF(AND(I4527&gt;=75501,I4527&lt;=76901),"Zlínský kraj",(IF(AND(I4527&gt;=70030,I4527&lt;=74901),"Moravskoslezský kraj",(IF(AND(I4527&gt;=75000,I4527&lt;=75368),"Olomoucký kraj",(IF(AND(I4527&gt;=77200,I4527&lt;=79862),"Olomoucký kraj",(IF(AND(I4527&gt;=50011,I4527&lt;=50301),"Královéhradecký kraj",(IF(AND(I4527&gt;=54301,I4527&lt;=54303),"Královéhradecký kraj","0")))))))))))))))))))))))))))))))))))))))))))))))</f>
        <v>Moravskoslezský kraj</v>
      </c>
      <c r="AB4527" t="s">
        <v>998</v>
      </c>
      <c r="AD4527" t="s">
        <v>998</v>
      </c>
      <c r="AE4527" t="s">
        <v>998</v>
      </c>
      <c r="AF4527" t="s">
        <v>998</v>
      </c>
      <c r="AG4527" s="107">
        <v>300</v>
      </c>
      <c r="AH4527" s="107">
        <v>0</v>
      </c>
      <c r="AI4527" s="107">
        <v>0</v>
      </c>
      <c r="AJ4527" t="s">
        <v>999</v>
      </c>
      <c r="AK4527" s="106">
        <v>44924</v>
      </c>
    </row>
    <row r="4528" spans="1:37" x14ac:dyDescent="0.45">
      <c r="A4528" t="s">
        <v>1411</v>
      </c>
      <c r="B4528" t="s">
        <v>16418</v>
      </c>
      <c r="C4528" t="s">
        <v>990</v>
      </c>
      <c r="D4528" t="s">
        <v>16463</v>
      </c>
      <c r="E4528" t="s">
        <v>992</v>
      </c>
      <c r="F4528" t="s">
        <v>16464</v>
      </c>
      <c r="G4528">
        <v>5</v>
      </c>
      <c r="H4528" t="s">
        <v>11354</v>
      </c>
      <c r="I4528">
        <v>73701</v>
      </c>
      <c r="J4528">
        <v>604348921</v>
      </c>
      <c r="K4528" t="s">
        <v>16465</v>
      </c>
      <c r="L4528" s="106">
        <v>38287</v>
      </c>
      <c r="M4528">
        <v>14707025</v>
      </c>
      <c r="N4528" t="s">
        <v>996</v>
      </c>
      <c r="O4528" t="s">
        <v>12</v>
      </c>
      <c r="P4528" t="s">
        <v>997</v>
      </c>
      <c r="R4528" s="109" t="str">
        <f>IF(OR(P4528="SB",Q4528="SB"),"SB",0)</f>
        <v>SB</v>
      </c>
      <c r="T4528" s="110" t="s">
        <v>998</v>
      </c>
      <c r="V4528" s="113" t="str">
        <f>IF(AND(I4528&gt;=10000,I4528&lt;=19900),"Praha",(IF(AND(I4528&gt;=25001,I4528&lt;=29501),"Středočeský kraj",(IF(AND(I4528&gt;=30100,I4528&lt;=34972),"Středočeský kraj",(IF(AND(I4528&gt;=35002,I4528&lt;=36271),"Karlovarský kraj",(IF(AND(I4528&gt;=37001,I4528&lt;=39201),"Jihočeský kraj",(IF(AND(I4528&gt;=39701,I4528&lt;=39901),"Jihočeský kraj",(IF(AND(I4528&gt;=39301,I4528&lt;=39601),"Kraj Vysočina",(IF(AND(I4528&gt;=58001,I4528&lt;=59501),"Kraj Vysočina",(IF(AND(I4528&gt;=67401,I4528&lt;=67602),"Kraj Vysočina",(IF(AND(I4528&gt;=40001,I4528&lt;=44101),"Ústecký kraj",(IF(AND(I4528&gt;=46001,I4528&lt;=47201),"Liberecký kraj",(IF(AND(I4528&gt;=51202,I4528&lt;=51401),"Liberecký kraj",(IF(AND(I4528&gt;=53002,I4528&lt;=53976),"Pardubický kraj",(IF(AND(I4528&gt;=56002,I4528&lt;=57201),"Pardubický kraj",(IF(AND(I4528&gt;=60200,I4528&lt;=67201),"Jihomoravský kraj",(IF(AND(I4528&gt;=67801,I4528&lt;=68501),"Jihomoravský kraj",(IF(AND(I4528&gt;=69002,I4528&lt;=69801),"Jihomoravský kraj",(IF(AND(I4528&gt;=68601,I4528&lt;=68801),"Zlínský kraj",(IF(AND(I4528&gt;=75501,I4528&lt;=76901),"Zlínský kraj",(IF(AND(I4528&gt;=70030,I4528&lt;=74901),"Moravskoslezský kraj",(IF(AND(I4528&gt;=75000,I4528&lt;=75368),"Olomoucký kraj",(IF(AND(I4528&gt;=77200,I4528&lt;=79862),"Olomoucký kraj",(IF(AND(I4528&gt;=50011,I4528&lt;=50301),"Královéhradecký kraj",(IF(AND(I4528&gt;=54301,I4528&lt;=54303),"Královéhradecký kraj","0")))))))))))))))))))))))))))))))))))))))))))))))</f>
        <v>Moravskoslezský kraj</v>
      </c>
      <c r="AB4528" t="s">
        <v>998</v>
      </c>
      <c r="AD4528" t="s">
        <v>998</v>
      </c>
      <c r="AE4528" t="s">
        <v>998</v>
      </c>
      <c r="AF4528" t="s">
        <v>998</v>
      </c>
      <c r="AG4528" s="107">
        <v>300</v>
      </c>
      <c r="AH4528" s="107">
        <v>0</v>
      </c>
      <c r="AI4528" s="107">
        <v>0</v>
      </c>
      <c r="AJ4528" t="s">
        <v>999</v>
      </c>
      <c r="AK4528" s="106">
        <v>44924</v>
      </c>
    </row>
    <row r="4529" spans="1:37" x14ac:dyDescent="0.45">
      <c r="A4529" t="s">
        <v>2444</v>
      </c>
      <c r="B4529" t="s">
        <v>4947</v>
      </c>
      <c r="C4529" t="s">
        <v>990</v>
      </c>
      <c r="D4529" t="s">
        <v>4948</v>
      </c>
      <c r="E4529" t="s">
        <v>992</v>
      </c>
      <c r="F4529" t="s">
        <v>4106</v>
      </c>
      <c r="G4529">
        <v>48</v>
      </c>
      <c r="H4529" t="s">
        <v>1200</v>
      </c>
      <c r="I4529">
        <v>73701</v>
      </c>
      <c r="J4529">
        <v>606773819</v>
      </c>
      <c r="K4529" t="s">
        <v>4949</v>
      </c>
      <c r="L4529" s="106">
        <v>39221</v>
      </c>
      <c r="M4529">
        <v>14686716</v>
      </c>
      <c r="N4529" t="s">
        <v>996</v>
      </c>
      <c r="O4529" t="s">
        <v>12</v>
      </c>
      <c r="P4529" t="s">
        <v>997</v>
      </c>
      <c r="R4529" s="109" t="str">
        <f>IF(OR(P4529="SB",Q4529="SB"),"SB",0)</f>
        <v>SB</v>
      </c>
      <c r="V4529" s="113" t="str">
        <f>IF(AND(I4529&gt;=10000,I4529&lt;=19900),"Praha",(IF(AND(I4529&gt;=25001,I4529&lt;=29501),"Středočeský kraj",(IF(AND(I4529&gt;=30100,I4529&lt;=34972),"Středočeský kraj",(IF(AND(I4529&gt;=35002,I4529&lt;=36271),"Karlovarský kraj",(IF(AND(I4529&gt;=37001,I4529&lt;=39201),"Jihočeský kraj",(IF(AND(I4529&gt;=39701,I4529&lt;=39901),"Jihočeský kraj",(IF(AND(I4529&gt;=39301,I4529&lt;=39601),"Kraj Vysočina",(IF(AND(I4529&gt;=58001,I4529&lt;=59501),"Kraj Vysočina",(IF(AND(I4529&gt;=67401,I4529&lt;=67602),"Kraj Vysočina",(IF(AND(I4529&gt;=40001,I4529&lt;=44101),"Ústecký kraj",(IF(AND(I4529&gt;=46001,I4529&lt;=47201),"Liberecký kraj",(IF(AND(I4529&gt;=51202,I4529&lt;=51401),"Liberecký kraj",(IF(AND(I4529&gt;=53002,I4529&lt;=53976),"Pardubický kraj",(IF(AND(I4529&gt;=56002,I4529&lt;=57201),"Pardubický kraj",(IF(AND(I4529&gt;=60200,I4529&lt;=67201),"Jihomoravský kraj",(IF(AND(I4529&gt;=67801,I4529&lt;=68501),"Jihomoravský kraj",(IF(AND(I4529&gt;=69002,I4529&lt;=69801),"Jihomoravský kraj",(IF(AND(I4529&gt;=68601,I4529&lt;=68801),"Zlínský kraj",(IF(AND(I4529&gt;=75501,I4529&lt;=76901),"Zlínský kraj",(IF(AND(I4529&gt;=70030,I4529&lt;=74901),"Moravskoslezský kraj",(IF(AND(I4529&gt;=75000,I4529&lt;=75368),"Olomoucký kraj",(IF(AND(I4529&gt;=77200,I4529&lt;=79862),"Olomoucký kraj",(IF(AND(I4529&gt;=50011,I4529&lt;=50301),"Královéhradecký kraj",(IF(AND(I4529&gt;=54301,I4529&lt;=54303),"Královéhradecký kraj","0")))))))))))))))))))))))))))))))))))))))))))))))</f>
        <v>Moravskoslezský kraj</v>
      </c>
      <c r="AD4529" t="s">
        <v>998</v>
      </c>
      <c r="AE4529" t="s">
        <v>998</v>
      </c>
      <c r="AF4529" t="s">
        <v>998</v>
      </c>
      <c r="AG4529" s="107">
        <v>300</v>
      </c>
      <c r="AH4529" s="107">
        <v>0</v>
      </c>
      <c r="AI4529" s="107">
        <v>0</v>
      </c>
      <c r="AJ4529" t="s">
        <v>999</v>
      </c>
      <c r="AK4529" s="106">
        <v>44923</v>
      </c>
    </row>
    <row r="4530" spans="1:37" x14ac:dyDescent="0.45">
      <c r="A4530" t="s">
        <v>1007</v>
      </c>
      <c r="B4530" t="s">
        <v>16100</v>
      </c>
      <c r="C4530" t="s">
        <v>990</v>
      </c>
      <c r="D4530" t="s">
        <v>16101</v>
      </c>
      <c r="E4530" t="s">
        <v>992</v>
      </c>
      <c r="F4530" t="s">
        <v>3815</v>
      </c>
      <c r="G4530">
        <v>19</v>
      </c>
      <c r="H4530" t="s">
        <v>11354</v>
      </c>
      <c r="I4530">
        <v>73701</v>
      </c>
      <c r="J4530">
        <v>725925056</v>
      </c>
      <c r="K4530" t="s">
        <v>16102</v>
      </c>
      <c r="L4530" s="106">
        <v>39672</v>
      </c>
      <c r="M4530">
        <v>14700759</v>
      </c>
      <c r="N4530" t="s">
        <v>996</v>
      </c>
      <c r="O4530" t="s">
        <v>12</v>
      </c>
      <c r="P4530" t="s">
        <v>997</v>
      </c>
      <c r="R4530" s="109" t="str">
        <f>IF(OR(P4530="SB",Q4530="SB"),"SB",0)</f>
        <v>SB</v>
      </c>
      <c r="V4530" s="113" t="str">
        <f>IF(AND(I4530&gt;=10000,I4530&lt;=19900),"Praha",(IF(AND(I4530&gt;=25001,I4530&lt;=29501),"Středočeský kraj",(IF(AND(I4530&gt;=30100,I4530&lt;=34972),"Středočeský kraj",(IF(AND(I4530&gt;=35002,I4530&lt;=36271),"Karlovarský kraj",(IF(AND(I4530&gt;=37001,I4530&lt;=39201),"Jihočeský kraj",(IF(AND(I4530&gt;=39701,I4530&lt;=39901),"Jihočeský kraj",(IF(AND(I4530&gt;=39301,I4530&lt;=39601),"Kraj Vysočina",(IF(AND(I4530&gt;=58001,I4530&lt;=59501),"Kraj Vysočina",(IF(AND(I4530&gt;=67401,I4530&lt;=67602),"Kraj Vysočina",(IF(AND(I4530&gt;=40001,I4530&lt;=44101),"Ústecký kraj",(IF(AND(I4530&gt;=46001,I4530&lt;=47201),"Liberecký kraj",(IF(AND(I4530&gt;=51202,I4530&lt;=51401),"Liberecký kraj",(IF(AND(I4530&gt;=53002,I4530&lt;=53976),"Pardubický kraj",(IF(AND(I4530&gt;=56002,I4530&lt;=57201),"Pardubický kraj",(IF(AND(I4530&gt;=60200,I4530&lt;=67201),"Jihomoravský kraj",(IF(AND(I4530&gt;=67801,I4530&lt;=68501),"Jihomoravský kraj",(IF(AND(I4530&gt;=69002,I4530&lt;=69801),"Jihomoravský kraj",(IF(AND(I4530&gt;=68601,I4530&lt;=68801),"Zlínský kraj",(IF(AND(I4530&gt;=75501,I4530&lt;=76901),"Zlínský kraj",(IF(AND(I4530&gt;=70030,I4530&lt;=74901),"Moravskoslezský kraj",(IF(AND(I4530&gt;=75000,I4530&lt;=75368),"Olomoucký kraj",(IF(AND(I4530&gt;=77200,I4530&lt;=79862),"Olomoucký kraj",(IF(AND(I4530&gt;=50011,I4530&lt;=50301),"Královéhradecký kraj",(IF(AND(I4530&gt;=54301,I4530&lt;=54303),"Královéhradecký kraj","0")))))))))))))))))))))))))))))))))))))))))))))))</f>
        <v>Moravskoslezský kraj</v>
      </c>
      <c r="AD4530" t="s">
        <v>998</v>
      </c>
      <c r="AE4530" t="s">
        <v>998</v>
      </c>
      <c r="AF4530" t="s">
        <v>998</v>
      </c>
      <c r="AG4530" s="107">
        <v>300</v>
      </c>
      <c r="AH4530" s="107">
        <v>0</v>
      </c>
      <c r="AI4530" s="107">
        <v>0</v>
      </c>
      <c r="AJ4530" t="s">
        <v>999</v>
      </c>
      <c r="AK4530" s="106">
        <v>44923</v>
      </c>
    </row>
    <row r="4531" spans="1:37" x14ac:dyDescent="0.45">
      <c r="A4531" t="s">
        <v>1055</v>
      </c>
      <c r="B4531" t="s">
        <v>12241</v>
      </c>
      <c r="C4531" t="s">
        <v>1002</v>
      </c>
      <c r="D4531" t="s">
        <v>12242</v>
      </c>
      <c r="E4531" t="s">
        <v>992</v>
      </c>
      <c r="F4531" t="s">
        <v>3211</v>
      </c>
      <c r="G4531">
        <v>59</v>
      </c>
      <c r="H4531" t="s">
        <v>7179</v>
      </c>
      <c r="I4531">
        <v>73801</v>
      </c>
      <c r="K4531" t="s">
        <v>12243</v>
      </c>
      <c r="L4531" s="106">
        <v>36704</v>
      </c>
      <c r="M4531">
        <v>13635678</v>
      </c>
      <c r="N4531" t="s">
        <v>2063</v>
      </c>
      <c r="O4531" t="s">
        <v>1173</v>
      </c>
      <c r="P4531" t="s">
        <v>997</v>
      </c>
      <c r="R4531" s="109" t="str">
        <f>IF(OR(P4531="SB",Q4531="SB"),"SB",0)</f>
        <v>SB</v>
      </c>
      <c r="T4531" s="110">
        <v>16016</v>
      </c>
      <c r="U4531" t="s">
        <v>19633</v>
      </c>
      <c r="V4531" s="113" t="str">
        <f>IF(AND(I4531&gt;=10000,I4531&lt;=19900),"Praha",(IF(AND(I4531&gt;=25001,I4531&lt;=29501),"Středočeský kraj",(IF(AND(I4531&gt;=30100,I4531&lt;=34972),"Středočeský kraj",(IF(AND(I4531&gt;=35002,I4531&lt;=36271),"Karlovarský kraj",(IF(AND(I4531&gt;=37001,I4531&lt;=39201),"Jihočeský kraj",(IF(AND(I4531&gt;=39701,I4531&lt;=39901),"Jihočeský kraj",(IF(AND(I4531&gt;=39301,I4531&lt;=39601),"Kraj Vysočina",(IF(AND(I4531&gt;=58001,I4531&lt;=59501),"Kraj Vysočina",(IF(AND(I4531&gt;=67401,I4531&lt;=67602),"Kraj Vysočina",(IF(AND(I4531&gt;=40001,I4531&lt;=44101),"Ústecký kraj",(IF(AND(I4531&gt;=46001,I4531&lt;=47201),"Liberecký kraj",(IF(AND(I4531&gt;=51202,I4531&lt;=51401),"Liberecký kraj",(IF(AND(I4531&gt;=53002,I4531&lt;=53976),"Pardubický kraj",(IF(AND(I4531&gt;=56002,I4531&lt;=57201),"Pardubický kraj",(IF(AND(I4531&gt;=60200,I4531&lt;=67201),"Jihomoravský kraj",(IF(AND(I4531&gt;=67801,I4531&lt;=68501),"Jihomoravský kraj",(IF(AND(I4531&gt;=69002,I4531&lt;=69801),"Jihomoravský kraj",(IF(AND(I4531&gt;=68601,I4531&lt;=68801),"Zlínský kraj",(IF(AND(I4531&gt;=75501,I4531&lt;=76901),"Zlínský kraj",(IF(AND(I4531&gt;=70030,I4531&lt;=74901),"Moravskoslezský kraj",(IF(AND(I4531&gt;=75000,I4531&lt;=75368),"Olomoucký kraj",(IF(AND(I4531&gt;=77200,I4531&lt;=79862),"Olomoucký kraj",(IF(AND(I4531&gt;=50011,I4531&lt;=50301),"Královéhradecký kraj",(IF(AND(I4531&gt;=54301,I4531&lt;=54303),"Královéhradecký kraj","0")))))))))))))))))))))))))))))))))))))))))))))))</f>
        <v>Moravskoslezský kraj</v>
      </c>
      <c r="AB4531" t="s">
        <v>12244</v>
      </c>
      <c r="AD4531" t="s">
        <v>998</v>
      </c>
      <c r="AE4531" t="s">
        <v>998</v>
      </c>
      <c r="AF4531" t="s">
        <v>998</v>
      </c>
      <c r="AG4531" s="107">
        <v>0</v>
      </c>
      <c r="AH4531" s="107">
        <v>0</v>
      </c>
      <c r="AI4531" s="107">
        <v>0</v>
      </c>
      <c r="AJ4531" t="s">
        <v>1012</v>
      </c>
    </row>
    <row r="4532" spans="1:37" x14ac:dyDescent="0.45">
      <c r="A4532" t="s">
        <v>1076</v>
      </c>
      <c r="B4532" t="s">
        <v>16191</v>
      </c>
      <c r="C4532" t="s">
        <v>990</v>
      </c>
      <c r="D4532" t="s">
        <v>16192</v>
      </c>
      <c r="E4532" t="s">
        <v>992</v>
      </c>
      <c r="F4532" t="s">
        <v>16193</v>
      </c>
      <c r="G4532">
        <v>415</v>
      </c>
      <c r="H4532" t="s">
        <v>11052</v>
      </c>
      <c r="I4532">
        <v>73801</v>
      </c>
      <c r="J4532">
        <v>725688493</v>
      </c>
      <c r="K4532" t="s">
        <v>16194</v>
      </c>
      <c r="L4532" s="106">
        <v>38987</v>
      </c>
      <c r="M4532">
        <v>13507659</v>
      </c>
      <c r="N4532" t="s">
        <v>1589</v>
      </c>
      <c r="O4532" t="s">
        <v>1050</v>
      </c>
      <c r="P4532" t="s">
        <v>997</v>
      </c>
      <c r="R4532" s="109" t="str">
        <f>IF(OR(P4532="SB",Q4532="SB"),"SB",0)</f>
        <v>SB</v>
      </c>
      <c r="T4532" s="110">
        <v>16035</v>
      </c>
      <c r="U4532" t="s">
        <v>19633</v>
      </c>
      <c r="V4532" s="113" t="str">
        <f>IF(AND(I4532&gt;=10000,I4532&lt;=19900),"Praha",(IF(AND(I4532&gt;=25001,I4532&lt;=29501),"Středočeský kraj",(IF(AND(I4532&gt;=30100,I4532&lt;=34972),"Středočeský kraj",(IF(AND(I4532&gt;=35002,I4532&lt;=36271),"Karlovarský kraj",(IF(AND(I4532&gt;=37001,I4532&lt;=39201),"Jihočeský kraj",(IF(AND(I4532&gt;=39701,I4532&lt;=39901),"Jihočeský kraj",(IF(AND(I4532&gt;=39301,I4532&lt;=39601),"Kraj Vysočina",(IF(AND(I4532&gt;=58001,I4532&lt;=59501),"Kraj Vysočina",(IF(AND(I4532&gt;=67401,I4532&lt;=67602),"Kraj Vysočina",(IF(AND(I4532&gt;=40001,I4532&lt;=44101),"Ústecký kraj",(IF(AND(I4532&gt;=46001,I4532&lt;=47201),"Liberecký kraj",(IF(AND(I4532&gt;=51202,I4532&lt;=51401),"Liberecký kraj",(IF(AND(I4532&gt;=53002,I4532&lt;=53976),"Pardubický kraj",(IF(AND(I4532&gt;=56002,I4532&lt;=57201),"Pardubický kraj",(IF(AND(I4532&gt;=60200,I4532&lt;=67201),"Jihomoravský kraj",(IF(AND(I4532&gt;=67801,I4532&lt;=68501),"Jihomoravský kraj",(IF(AND(I4532&gt;=69002,I4532&lt;=69801),"Jihomoravský kraj",(IF(AND(I4532&gt;=68601,I4532&lt;=68801),"Zlínský kraj",(IF(AND(I4532&gt;=75501,I4532&lt;=76901),"Zlínský kraj",(IF(AND(I4532&gt;=70030,I4532&lt;=74901),"Moravskoslezský kraj",(IF(AND(I4532&gt;=75000,I4532&lt;=75368),"Olomoucký kraj",(IF(AND(I4532&gt;=77200,I4532&lt;=79862),"Olomoucký kraj",(IF(AND(I4532&gt;=50011,I4532&lt;=50301),"Královéhradecký kraj",(IF(AND(I4532&gt;=54301,I4532&lt;=54303),"Královéhradecký kraj","0")))))))))))))))))))))))))))))))))))))))))))))))</f>
        <v>Moravskoslezský kraj</v>
      </c>
      <c r="AD4532" t="s">
        <v>998</v>
      </c>
      <c r="AE4532" t="s">
        <v>998</v>
      </c>
      <c r="AF4532" t="s">
        <v>998</v>
      </c>
      <c r="AG4532" s="107">
        <v>0</v>
      </c>
      <c r="AH4532" s="107">
        <v>0</v>
      </c>
      <c r="AI4532" s="107">
        <v>0</v>
      </c>
      <c r="AJ4532" t="s">
        <v>1012</v>
      </c>
    </row>
    <row r="4533" spans="1:37" x14ac:dyDescent="0.45">
      <c r="A4533" t="s">
        <v>5396</v>
      </c>
      <c r="B4533" t="s">
        <v>17496</v>
      </c>
      <c r="C4533" t="s">
        <v>990</v>
      </c>
      <c r="D4533" t="s">
        <v>17497</v>
      </c>
      <c r="E4533" t="s">
        <v>992</v>
      </c>
      <c r="F4533" t="s">
        <v>5706</v>
      </c>
      <c r="G4533">
        <v>1774</v>
      </c>
      <c r="H4533" t="s">
        <v>7179</v>
      </c>
      <c r="I4533">
        <v>73801</v>
      </c>
      <c r="K4533" t="s">
        <v>17498</v>
      </c>
      <c r="L4533" s="106">
        <v>37826</v>
      </c>
      <c r="M4533">
        <v>13634264</v>
      </c>
      <c r="N4533" t="s">
        <v>2063</v>
      </c>
      <c r="O4533" t="s">
        <v>1173</v>
      </c>
      <c r="P4533" t="s">
        <v>997</v>
      </c>
      <c r="R4533" s="109" t="str">
        <f>IF(OR(P4533="SB",Q4533="SB"),"SB",0)</f>
        <v>SB</v>
      </c>
      <c r="T4533" s="110">
        <v>16084</v>
      </c>
      <c r="U4533" t="s">
        <v>19633</v>
      </c>
      <c r="V4533" s="113" t="str">
        <f>IF(AND(I4533&gt;=10000,I4533&lt;=19900),"Praha",(IF(AND(I4533&gt;=25001,I4533&lt;=29501),"Středočeský kraj",(IF(AND(I4533&gt;=30100,I4533&lt;=34972),"Středočeský kraj",(IF(AND(I4533&gt;=35002,I4533&lt;=36271),"Karlovarský kraj",(IF(AND(I4533&gt;=37001,I4533&lt;=39201),"Jihočeský kraj",(IF(AND(I4533&gt;=39701,I4533&lt;=39901),"Jihočeský kraj",(IF(AND(I4533&gt;=39301,I4533&lt;=39601),"Kraj Vysočina",(IF(AND(I4533&gt;=58001,I4533&lt;=59501),"Kraj Vysočina",(IF(AND(I4533&gt;=67401,I4533&lt;=67602),"Kraj Vysočina",(IF(AND(I4533&gt;=40001,I4533&lt;=44101),"Ústecký kraj",(IF(AND(I4533&gt;=46001,I4533&lt;=47201),"Liberecký kraj",(IF(AND(I4533&gt;=51202,I4533&lt;=51401),"Liberecký kraj",(IF(AND(I4533&gt;=53002,I4533&lt;=53976),"Pardubický kraj",(IF(AND(I4533&gt;=56002,I4533&lt;=57201),"Pardubický kraj",(IF(AND(I4533&gt;=60200,I4533&lt;=67201),"Jihomoravský kraj",(IF(AND(I4533&gt;=67801,I4533&lt;=68501),"Jihomoravský kraj",(IF(AND(I4533&gt;=69002,I4533&lt;=69801),"Jihomoravský kraj",(IF(AND(I4533&gt;=68601,I4533&lt;=68801),"Zlínský kraj",(IF(AND(I4533&gt;=75501,I4533&lt;=76901),"Zlínský kraj",(IF(AND(I4533&gt;=70030,I4533&lt;=74901),"Moravskoslezský kraj",(IF(AND(I4533&gt;=75000,I4533&lt;=75368),"Olomoucký kraj",(IF(AND(I4533&gt;=77200,I4533&lt;=79862),"Olomoucký kraj",(IF(AND(I4533&gt;=50011,I4533&lt;=50301),"Královéhradecký kraj",(IF(AND(I4533&gt;=54301,I4533&lt;=54303),"Královéhradecký kraj","0")))))))))))))))))))))))))))))))))))))))))))))))</f>
        <v>Moravskoslezský kraj</v>
      </c>
      <c r="AB4533" t="s">
        <v>17499</v>
      </c>
      <c r="AD4533" t="s">
        <v>998</v>
      </c>
      <c r="AE4533" t="s">
        <v>998</v>
      </c>
      <c r="AF4533" t="s">
        <v>998</v>
      </c>
      <c r="AG4533" s="107">
        <v>300</v>
      </c>
      <c r="AH4533" s="107">
        <v>0</v>
      </c>
      <c r="AI4533" s="107">
        <v>0</v>
      </c>
      <c r="AJ4533" t="s">
        <v>999</v>
      </c>
      <c r="AK4533" s="106">
        <v>44910</v>
      </c>
    </row>
    <row r="4534" spans="1:37" x14ac:dyDescent="0.45">
      <c r="A4534" t="s">
        <v>1350</v>
      </c>
      <c r="B4534" t="s">
        <v>1348</v>
      </c>
      <c r="C4534" t="s">
        <v>1002</v>
      </c>
      <c r="D4534" t="s">
        <v>1351</v>
      </c>
      <c r="E4534" t="s">
        <v>992</v>
      </c>
      <c r="F4534" t="s">
        <v>1352</v>
      </c>
      <c r="G4534">
        <v>34</v>
      </c>
      <c r="H4534" t="s">
        <v>1353</v>
      </c>
      <c r="I4534">
        <v>73801</v>
      </c>
      <c r="J4534">
        <v>604648766</v>
      </c>
      <c r="K4534" t="s">
        <v>1354</v>
      </c>
      <c r="L4534" s="106">
        <v>27449</v>
      </c>
      <c r="M4534">
        <v>14700052</v>
      </c>
      <c r="N4534" t="s">
        <v>996</v>
      </c>
      <c r="O4534" t="s">
        <v>12</v>
      </c>
      <c r="P4534" t="s">
        <v>997</v>
      </c>
      <c r="R4534" s="109" t="str">
        <f>IF(OR(P4534="SB",Q4534="SB"),"SB",0)</f>
        <v>SB</v>
      </c>
      <c r="T4534" s="110" t="s">
        <v>998</v>
      </c>
      <c r="V4534" s="113" t="str">
        <f>IF(AND(I4534&gt;=10000,I4534&lt;=19900),"Praha",(IF(AND(I4534&gt;=25001,I4534&lt;=29501),"Středočeský kraj",(IF(AND(I4534&gt;=30100,I4534&lt;=34972),"Středočeský kraj",(IF(AND(I4534&gt;=35002,I4534&lt;=36271),"Karlovarský kraj",(IF(AND(I4534&gt;=37001,I4534&lt;=39201),"Jihočeský kraj",(IF(AND(I4534&gt;=39701,I4534&lt;=39901),"Jihočeský kraj",(IF(AND(I4534&gt;=39301,I4534&lt;=39601),"Kraj Vysočina",(IF(AND(I4534&gt;=58001,I4534&lt;=59501),"Kraj Vysočina",(IF(AND(I4534&gt;=67401,I4534&lt;=67602),"Kraj Vysočina",(IF(AND(I4534&gt;=40001,I4534&lt;=44101),"Ústecký kraj",(IF(AND(I4534&gt;=46001,I4534&lt;=47201),"Liberecký kraj",(IF(AND(I4534&gt;=51202,I4534&lt;=51401),"Liberecký kraj",(IF(AND(I4534&gt;=53002,I4534&lt;=53976),"Pardubický kraj",(IF(AND(I4534&gt;=56002,I4534&lt;=57201),"Pardubický kraj",(IF(AND(I4534&gt;=60200,I4534&lt;=67201),"Jihomoravský kraj",(IF(AND(I4534&gt;=67801,I4534&lt;=68501),"Jihomoravský kraj",(IF(AND(I4534&gt;=69002,I4534&lt;=69801),"Jihomoravský kraj",(IF(AND(I4534&gt;=68601,I4534&lt;=68801),"Zlínský kraj",(IF(AND(I4534&gt;=75501,I4534&lt;=76901),"Zlínský kraj",(IF(AND(I4534&gt;=70030,I4534&lt;=74901),"Moravskoslezský kraj",(IF(AND(I4534&gt;=75000,I4534&lt;=75368),"Olomoucký kraj",(IF(AND(I4534&gt;=77200,I4534&lt;=79862),"Olomoucký kraj",(IF(AND(I4534&gt;=50011,I4534&lt;=50301),"Královéhradecký kraj",(IF(AND(I4534&gt;=54301,I4534&lt;=54303),"Královéhradecký kraj","0")))))))))))))))))))))))))))))))))))))))))))))))</f>
        <v>Moravskoslezský kraj</v>
      </c>
      <c r="AB4534" t="s">
        <v>998</v>
      </c>
      <c r="AD4534" t="s">
        <v>998</v>
      </c>
      <c r="AE4534" t="s">
        <v>998</v>
      </c>
      <c r="AF4534" t="s">
        <v>998</v>
      </c>
      <c r="AG4534" s="107">
        <v>0</v>
      </c>
      <c r="AH4534" s="107">
        <v>0</v>
      </c>
      <c r="AI4534" s="107">
        <v>0</v>
      </c>
      <c r="AJ4534" t="s">
        <v>1012</v>
      </c>
    </row>
    <row r="4535" spans="1:37" x14ac:dyDescent="0.45">
      <c r="A4535" t="s">
        <v>1139</v>
      </c>
      <c r="B4535" t="s">
        <v>1865</v>
      </c>
      <c r="C4535" t="s">
        <v>990</v>
      </c>
      <c r="D4535" t="s">
        <v>1866</v>
      </c>
      <c r="E4535" t="s">
        <v>992</v>
      </c>
      <c r="F4535" t="s">
        <v>1867</v>
      </c>
      <c r="G4535">
        <v>3054</v>
      </c>
      <c r="H4535" t="s">
        <v>1353</v>
      </c>
      <c r="I4535">
        <v>73801</v>
      </c>
      <c r="J4535">
        <v>739028348</v>
      </c>
      <c r="K4535" t="s">
        <v>1868</v>
      </c>
      <c r="L4535" s="106">
        <v>38282</v>
      </c>
      <c r="M4535">
        <v>14695709</v>
      </c>
      <c r="N4535" t="s">
        <v>996</v>
      </c>
      <c r="O4535" t="s">
        <v>12</v>
      </c>
      <c r="P4535" t="s">
        <v>997</v>
      </c>
      <c r="R4535" s="109" t="str">
        <f>IF(OR(P4535="SB",Q4535="SB"),"SB",0)</f>
        <v>SB</v>
      </c>
      <c r="T4535" s="110" t="s">
        <v>998</v>
      </c>
      <c r="V4535" s="113" t="str">
        <f>IF(AND(I4535&gt;=10000,I4535&lt;=19900),"Praha",(IF(AND(I4535&gt;=25001,I4535&lt;=29501),"Středočeský kraj",(IF(AND(I4535&gt;=30100,I4535&lt;=34972),"Středočeský kraj",(IF(AND(I4535&gt;=35002,I4535&lt;=36271),"Karlovarský kraj",(IF(AND(I4535&gt;=37001,I4535&lt;=39201),"Jihočeský kraj",(IF(AND(I4535&gt;=39701,I4535&lt;=39901),"Jihočeský kraj",(IF(AND(I4535&gt;=39301,I4535&lt;=39601),"Kraj Vysočina",(IF(AND(I4535&gt;=58001,I4535&lt;=59501),"Kraj Vysočina",(IF(AND(I4535&gt;=67401,I4535&lt;=67602),"Kraj Vysočina",(IF(AND(I4535&gt;=40001,I4535&lt;=44101),"Ústecký kraj",(IF(AND(I4535&gt;=46001,I4535&lt;=47201),"Liberecký kraj",(IF(AND(I4535&gt;=51202,I4535&lt;=51401),"Liberecký kraj",(IF(AND(I4535&gt;=53002,I4535&lt;=53976),"Pardubický kraj",(IF(AND(I4535&gt;=56002,I4535&lt;=57201),"Pardubický kraj",(IF(AND(I4535&gt;=60200,I4535&lt;=67201),"Jihomoravský kraj",(IF(AND(I4535&gt;=67801,I4535&lt;=68501),"Jihomoravský kraj",(IF(AND(I4535&gt;=69002,I4535&lt;=69801),"Jihomoravský kraj",(IF(AND(I4535&gt;=68601,I4535&lt;=68801),"Zlínský kraj",(IF(AND(I4535&gt;=75501,I4535&lt;=76901),"Zlínský kraj",(IF(AND(I4535&gt;=70030,I4535&lt;=74901),"Moravskoslezský kraj",(IF(AND(I4535&gt;=75000,I4535&lt;=75368),"Olomoucký kraj",(IF(AND(I4535&gt;=77200,I4535&lt;=79862),"Olomoucký kraj",(IF(AND(I4535&gt;=50011,I4535&lt;=50301),"Královéhradecký kraj",(IF(AND(I4535&gt;=54301,I4535&lt;=54303),"Královéhradecký kraj","0")))))))))))))))))))))))))))))))))))))))))))))))</f>
        <v>Moravskoslezský kraj</v>
      </c>
      <c r="AB4535" t="s">
        <v>998</v>
      </c>
      <c r="AD4535" t="s">
        <v>998</v>
      </c>
      <c r="AE4535" t="s">
        <v>998</v>
      </c>
      <c r="AF4535" t="s">
        <v>998</v>
      </c>
      <c r="AG4535" s="107">
        <v>300</v>
      </c>
      <c r="AH4535" s="107">
        <v>0</v>
      </c>
      <c r="AI4535" s="107">
        <v>0</v>
      </c>
      <c r="AJ4535" t="s">
        <v>999</v>
      </c>
      <c r="AK4535" s="106">
        <v>44924</v>
      </c>
    </row>
    <row r="4536" spans="1:37" x14ac:dyDescent="0.45">
      <c r="A4536" t="s">
        <v>2163</v>
      </c>
      <c r="B4536" t="s">
        <v>2159</v>
      </c>
      <c r="C4536" t="s">
        <v>1002</v>
      </c>
      <c r="D4536" t="s">
        <v>2164</v>
      </c>
      <c r="E4536" t="s">
        <v>992</v>
      </c>
      <c r="F4536" t="s">
        <v>2165</v>
      </c>
      <c r="G4536">
        <v>850</v>
      </c>
      <c r="H4536" t="s">
        <v>1137</v>
      </c>
      <c r="I4536">
        <v>73801</v>
      </c>
      <c r="J4536">
        <v>732606199</v>
      </c>
      <c r="K4536" t="s">
        <v>2166</v>
      </c>
      <c r="L4536" s="106">
        <v>38186</v>
      </c>
      <c r="M4536">
        <v>14683985</v>
      </c>
      <c r="N4536" t="s">
        <v>996</v>
      </c>
      <c r="O4536" t="s">
        <v>12</v>
      </c>
      <c r="P4536" t="s">
        <v>997</v>
      </c>
      <c r="R4536" s="109" t="str">
        <f>IF(OR(P4536="SB",Q4536="SB"),"SB",0)</f>
        <v>SB</v>
      </c>
      <c r="T4536" s="110" t="s">
        <v>998</v>
      </c>
      <c r="V4536" s="113" t="str">
        <f>IF(AND(I4536&gt;=10000,I4536&lt;=19900),"Praha",(IF(AND(I4536&gt;=25001,I4536&lt;=29501),"Středočeský kraj",(IF(AND(I4536&gt;=30100,I4536&lt;=34972),"Středočeský kraj",(IF(AND(I4536&gt;=35002,I4536&lt;=36271),"Karlovarský kraj",(IF(AND(I4536&gt;=37001,I4536&lt;=39201),"Jihočeský kraj",(IF(AND(I4536&gt;=39701,I4536&lt;=39901),"Jihočeský kraj",(IF(AND(I4536&gt;=39301,I4536&lt;=39601),"Kraj Vysočina",(IF(AND(I4536&gt;=58001,I4536&lt;=59501),"Kraj Vysočina",(IF(AND(I4536&gt;=67401,I4536&lt;=67602),"Kraj Vysočina",(IF(AND(I4536&gt;=40001,I4536&lt;=44101),"Ústecký kraj",(IF(AND(I4536&gt;=46001,I4536&lt;=47201),"Liberecký kraj",(IF(AND(I4536&gt;=51202,I4536&lt;=51401),"Liberecký kraj",(IF(AND(I4536&gt;=53002,I4536&lt;=53976),"Pardubický kraj",(IF(AND(I4536&gt;=56002,I4536&lt;=57201),"Pardubický kraj",(IF(AND(I4536&gt;=60200,I4536&lt;=67201),"Jihomoravský kraj",(IF(AND(I4536&gt;=67801,I4536&lt;=68501),"Jihomoravský kraj",(IF(AND(I4536&gt;=69002,I4536&lt;=69801),"Jihomoravský kraj",(IF(AND(I4536&gt;=68601,I4536&lt;=68801),"Zlínský kraj",(IF(AND(I4536&gt;=75501,I4536&lt;=76901),"Zlínský kraj",(IF(AND(I4536&gt;=70030,I4536&lt;=74901),"Moravskoslezský kraj",(IF(AND(I4536&gt;=75000,I4536&lt;=75368),"Olomoucký kraj",(IF(AND(I4536&gt;=77200,I4536&lt;=79862),"Olomoucký kraj",(IF(AND(I4536&gt;=50011,I4536&lt;=50301),"Královéhradecký kraj",(IF(AND(I4536&gt;=54301,I4536&lt;=54303),"Královéhradecký kraj","0")))))))))))))))))))))))))))))))))))))))))))))))</f>
        <v>Moravskoslezský kraj</v>
      </c>
      <c r="AB4536" t="s">
        <v>998</v>
      </c>
      <c r="AD4536" t="s">
        <v>998</v>
      </c>
      <c r="AE4536" t="s">
        <v>998</v>
      </c>
      <c r="AF4536" t="s">
        <v>998</v>
      </c>
      <c r="AG4536" s="107">
        <v>300</v>
      </c>
      <c r="AH4536" s="107">
        <v>0</v>
      </c>
      <c r="AI4536" s="107">
        <v>0</v>
      </c>
      <c r="AJ4536" t="s">
        <v>999</v>
      </c>
      <c r="AK4536" s="106">
        <v>44924</v>
      </c>
    </row>
    <row r="4537" spans="1:37" x14ac:dyDescent="0.45">
      <c r="A4537" t="s">
        <v>1798</v>
      </c>
      <c r="B4537" t="s">
        <v>2793</v>
      </c>
      <c r="C4537" t="s">
        <v>1002</v>
      </c>
      <c r="D4537" t="s">
        <v>2797</v>
      </c>
      <c r="E4537" t="s">
        <v>992</v>
      </c>
      <c r="F4537" t="s">
        <v>2798</v>
      </c>
      <c r="G4537">
        <v>277</v>
      </c>
      <c r="H4537" t="s">
        <v>1137</v>
      </c>
      <c r="I4537">
        <v>73801</v>
      </c>
      <c r="J4537">
        <v>604642483</v>
      </c>
      <c r="K4537" t="s">
        <v>2799</v>
      </c>
      <c r="L4537" s="106">
        <v>38979</v>
      </c>
      <c r="M4537">
        <v>14680753</v>
      </c>
      <c r="N4537" t="s">
        <v>996</v>
      </c>
      <c r="O4537" t="s">
        <v>12</v>
      </c>
      <c r="P4537" t="s">
        <v>997</v>
      </c>
      <c r="R4537" s="109" t="str">
        <f>IF(OR(P4537="SB",Q4537="SB"),"SB",0)</f>
        <v>SB</v>
      </c>
      <c r="T4537" s="110" t="s">
        <v>998</v>
      </c>
      <c r="V4537" s="113" t="str">
        <f>IF(AND(I4537&gt;=10000,I4537&lt;=19900),"Praha",(IF(AND(I4537&gt;=25001,I4537&lt;=29501),"Středočeský kraj",(IF(AND(I4537&gt;=30100,I4537&lt;=34972),"Středočeský kraj",(IF(AND(I4537&gt;=35002,I4537&lt;=36271),"Karlovarský kraj",(IF(AND(I4537&gt;=37001,I4537&lt;=39201),"Jihočeský kraj",(IF(AND(I4537&gt;=39701,I4537&lt;=39901),"Jihočeský kraj",(IF(AND(I4537&gt;=39301,I4537&lt;=39601),"Kraj Vysočina",(IF(AND(I4537&gt;=58001,I4537&lt;=59501),"Kraj Vysočina",(IF(AND(I4537&gt;=67401,I4537&lt;=67602),"Kraj Vysočina",(IF(AND(I4537&gt;=40001,I4537&lt;=44101),"Ústecký kraj",(IF(AND(I4537&gt;=46001,I4537&lt;=47201),"Liberecký kraj",(IF(AND(I4537&gt;=51202,I4537&lt;=51401),"Liberecký kraj",(IF(AND(I4537&gt;=53002,I4537&lt;=53976),"Pardubický kraj",(IF(AND(I4537&gt;=56002,I4537&lt;=57201),"Pardubický kraj",(IF(AND(I4537&gt;=60200,I4537&lt;=67201),"Jihomoravský kraj",(IF(AND(I4537&gt;=67801,I4537&lt;=68501),"Jihomoravský kraj",(IF(AND(I4537&gt;=69002,I4537&lt;=69801),"Jihomoravský kraj",(IF(AND(I4537&gt;=68601,I4537&lt;=68801),"Zlínský kraj",(IF(AND(I4537&gt;=75501,I4537&lt;=76901),"Zlínský kraj",(IF(AND(I4537&gt;=70030,I4537&lt;=74901),"Moravskoslezský kraj",(IF(AND(I4537&gt;=75000,I4537&lt;=75368),"Olomoucký kraj",(IF(AND(I4537&gt;=77200,I4537&lt;=79862),"Olomoucký kraj",(IF(AND(I4537&gt;=50011,I4537&lt;=50301),"Královéhradecký kraj",(IF(AND(I4537&gt;=54301,I4537&lt;=54303),"Královéhradecký kraj","0")))))))))))))))))))))))))))))))))))))))))))))))</f>
        <v>Moravskoslezský kraj</v>
      </c>
      <c r="AB4537" t="s">
        <v>998</v>
      </c>
      <c r="AD4537" t="s">
        <v>998</v>
      </c>
      <c r="AE4537" t="s">
        <v>998</v>
      </c>
      <c r="AF4537" t="s">
        <v>998</v>
      </c>
      <c r="AG4537" s="107">
        <v>300</v>
      </c>
      <c r="AH4537" s="107">
        <v>0</v>
      </c>
      <c r="AI4537" s="107">
        <v>0</v>
      </c>
      <c r="AJ4537" t="s">
        <v>999</v>
      </c>
      <c r="AK4537" s="106">
        <v>44923</v>
      </c>
    </row>
    <row r="4538" spans="1:37" x14ac:dyDescent="0.45">
      <c r="A4538" t="s">
        <v>1128</v>
      </c>
      <c r="B4538" t="s">
        <v>3045</v>
      </c>
      <c r="C4538" t="s">
        <v>990</v>
      </c>
      <c r="D4538" t="s">
        <v>3048</v>
      </c>
      <c r="E4538" t="s">
        <v>992</v>
      </c>
      <c r="F4538" t="s">
        <v>2190</v>
      </c>
      <c r="G4538">
        <v>80</v>
      </c>
      <c r="H4538" t="s">
        <v>1137</v>
      </c>
      <c r="I4538">
        <v>73801</v>
      </c>
      <c r="J4538">
        <v>724781117</v>
      </c>
      <c r="K4538" t="s">
        <v>3049</v>
      </c>
      <c r="L4538" s="106">
        <v>39441</v>
      </c>
      <c r="M4538">
        <v>14681965</v>
      </c>
      <c r="N4538" t="s">
        <v>996</v>
      </c>
      <c r="O4538" t="s">
        <v>12</v>
      </c>
      <c r="P4538" t="s">
        <v>997</v>
      </c>
      <c r="R4538" s="109" t="str">
        <f>IF(OR(P4538="SB",Q4538="SB"),"SB",0)</f>
        <v>SB</v>
      </c>
      <c r="T4538" s="110" t="s">
        <v>998</v>
      </c>
      <c r="V4538" s="113" t="str">
        <f>IF(AND(I4538&gt;=10000,I4538&lt;=19900),"Praha",(IF(AND(I4538&gt;=25001,I4538&lt;=29501),"Středočeský kraj",(IF(AND(I4538&gt;=30100,I4538&lt;=34972),"Středočeský kraj",(IF(AND(I4538&gt;=35002,I4538&lt;=36271),"Karlovarský kraj",(IF(AND(I4538&gt;=37001,I4538&lt;=39201),"Jihočeský kraj",(IF(AND(I4538&gt;=39701,I4538&lt;=39901),"Jihočeský kraj",(IF(AND(I4538&gt;=39301,I4538&lt;=39601),"Kraj Vysočina",(IF(AND(I4538&gt;=58001,I4538&lt;=59501),"Kraj Vysočina",(IF(AND(I4538&gt;=67401,I4538&lt;=67602),"Kraj Vysočina",(IF(AND(I4538&gt;=40001,I4538&lt;=44101),"Ústecký kraj",(IF(AND(I4538&gt;=46001,I4538&lt;=47201),"Liberecký kraj",(IF(AND(I4538&gt;=51202,I4538&lt;=51401),"Liberecký kraj",(IF(AND(I4538&gt;=53002,I4538&lt;=53976),"Pardubický kraj",(IF(AND(I4538&gt;=56002,I4538&lt;=57201),"Pardubický kraj",(IF(AND(I4538&gt;=60200,I4538&lt;=67201),"Jihomoravský kraj",(IF(AND(I4538&gt;=67801,I4538&lt;=68501),"Jihomoravský kraj",(IF(AND(I4538&gt;=69002,I4538&lt;=69801),"Jihomoravský kraj",(IF(AND(I4538&gt;=68601,I4538&lt;=68801),"Zlínský kraj",(IF(AND(I4538&gt;=75501,I4538&lt;=76901),"Zlínský kraj",(IF(AND(I4538&gt;=70030,I4538&lt;=74901),"Moravskoslezský kraj",(IF(AND(I4538&gt;=75000,I4538&lt;=75368),"Olomoucký kraj",(IF(AND(I4538&gt;=77200,I4538&lt;=79862),"Olomoucký kraj",(IF(AND(I4538&gt;=50011,I4538&lt;=50301),"Královéhradecký kraj",(IF(AND(I4538&gt;=54301,I4538&lt;=54303),"Královéhradecký kraj","0")))))))))))))))))))))))))))))))))))))))))))))))</f>
        <v>Moravskoslezský kraj</v>
      </c>
      <c r="AB4538" t="s">
        <v>998</v>
      </c>
      <c r="AD4538" t="s">
        <v>998</v>
      </c>
      <c r="AE4538" t="s">
        <v>998</v>
      </c>
      <c r="AF4538" t="s">
        <v>998</v>
      </c>
      <c r="AG4538" s="107">
        <v>300</v>
      </c>
      <c r="AH4538" s="107">
        <v>0</v>
      </c>
      <c r="AI4538" s="107">
        <v>0</v>
      </c>
      <c r="AJ4538" t="s">
        <v>999</v>
      </c>
      <c r="AK4538" s="106">
        <v>44923</v>
      </c>
    </row>
    <row r="4539" spans="1:37" x14ac:dyDescent="0.45">
      <c r="A4539" t="s">
        <v>1208</v>
      </c>
      <c r="B4539" t="s">
        <v>3061</v>
      </c>
      <c r="C4539" t="s">
        <v>1002</v>
      </c>
      <c r="D4539" t="s">
        <v>3062</v>
      </c>
      <c r="E4539" t="s">
        <v>992</v>
      </c>
      <c r="F4539" t="s">
        <v>2190</v>
      </c>
      <c r="G4539">
        <v>80</v>
      </c>
      <c r="H4539" t="s">
        <v>1137</v>
      </c>
      <c r="I4539">
        <v>73801</v>
      </c>
      <c r="J4539">
        <v>724781117</v>
      </c>
      <c r="K4539" t="s">
        <v>3063</v>
      </c>
      <c r="L4539" s="106">
        <v>38662</v>
      </c>
      <c r="M4539">
        <v>14681864</v>
      </c>
      <c r="N4539" t="s">
        <v>996</v>
      </c>
      <c r="O4539" t="s">
        <v>12</v>
      </c>
      <c r="P4539" t="s">
        <v>997</v>
      </c>
      <c r="R4539" s="109" t="str">
        <f>IF(OR(P4539="SB",Q4539="SB"),"SB",0)</f>
        <v>SB</v>
      </c>
      <c r="T4539" s="110" t="s">
        <v>998</v>
      </c>
      <c r="V4539" s="113" t="str">
        <f>IF(AND(I4539&gt;=10000,I4539&lt;=19900),"Praha",(IF(AND(I4539&gt;=25001,I4539&lt;=29501),"Středočeský kraj",(IF(AND(I4539&gt;=30100,I4539&lt;=34972),"Středočeský kraj",(IF(AND(I4539&gt;=35002,I4539&lt;=36271),"Karlovarský kraj",(IF(AND(I4539&gt;=37001,I4539&lt;=39201),"Jihočeský kraj",(IF(AND(I4539&gt;=39701,I4539&lt;=39901),"Jihočeský kraj",(IF(AND(I4539&gt;=39301,I4539&lt;=39601),"Kraj Vysočina",(IF(AND(I4539&gt;=58001,I4539&lt;=59501),"Kraj Vysočina",(IF(AND(I4539&gt;=67401,I4539&lt;=67602),"Kraj Vysočina",(IF(AND(I4539&gt;=40001,I4539&lt;=44101),"Ústecký kraj",(IF(AND(I4539&gt;=46001,I4539&lt;=47201),"Liberecký kraj",(IF(AND(I4539&gt;=51202,I4539&lt;=51401),"Liberecký kraj",(IF(AND(I4539&gt;=53002,I4539&lt;=53976),"Pardubický kraj",(IF(AND(I4539&gt;=56002,I4539&lt;=57201),"Pardubický kraj",(IF(AND(I4539&gt;=60200,I4539&lt;=67201),"Jihomoravský kraj",(IF(AND(I4539&gt;=67801,I4539&lt;=68501),"Jihomoravský kraj",(IF(AND(I4539&gt;=69002,I4539&lt;=69801),"Jihomoravský kraj",(IF(AND(I4539&gt;=68601,I4539&lt;=68801),"Zlínský kraj",(IF(AND(I4539&gt;=75501,I4539&lt;=76901),"Zlínský kraj",(IF(AND(I4539&gt;=70030,I4539&lt;=74901),"Moravskoslezský kraj",(IF(AND(I4539&gt;=75000,I4539&lt;=75368),"Olomoucký kraj",(IF(AND(I4539&gt;=77200,I4539&lt;=79862),"Olomoucký kraj",(IF(AND(I4539&gt;=50011,I4539&lt;=50301),"Královéhradecký kraj",(IF(AND(I4539&gt;=54301,I4539&lt;=54303),"Královéhradecký kraj","0")))))))))))))))))))))))))))))))))))))))))))))))</f>
        <v>Moravskoslezský kraj</v>
      </c>
      <c r="AB4539" t="s">
        <v>998</v>
      </c>
      <c r="AD4539" t="s">
        <v>998</v>
      </c>
      <c r="AE4539" t="s">
        <v>998</v>
      </c>
      <c r="AF4539" t="s">
        <v>998</v>
      </c>
      <c r="AG4539" s="107">
        <v>300</v>
      </c>
      <c r="AH4539" s="107">
        <v>0</v>
      </c>
      <c r="AI4539" s="107">
        <v>0</v>
      </c>
      <c r="AJ4539" t="s">
        <v>999</v>
      </c>
      <c r="AK4539" s="106">
        <v>44924</v>
      </c>
    </row>
    <row r="4540" spans="1:37" x14ac:dyDescent="0.45">
      <c r="A4540" t="s">
        <v>1087</v>
      </c>
      <c r="B4540" t="s">
        <v>3102</v>
      </c>
      <c r="C4540" t="s">
        <v>990</v>
      </c>
      <c r="D4540" t="s">
        <v>3103</v>
      </c>
      <c r="E4540" t="s">
        <v>992</v>
      </c>
      <c r="F4540" t="s">
        <v>3104</v>
      </c>
      <c r="G4540">
        <v>441</v>
      </c>
      <c r="H4540" t="s">
        <v>1353</v>
      </c>
      <c r="I4540">
        <v>73801</v>
      </c>
      <c r="J4540">
        <v>737410114</v>
      </c>
      <c r="K4540" t="s">
        <v>3105</v>
      </c>
      <c r="L4540" s="106">
        <v>38490</v>
      </c>
      <c r="M4540">
        <v>14687928</v>
      </c>
      <c r="N4540" t="s">
        <v>996</v>
      </c>
      <c r="O4540" t="s">
        <v>12</v>
      </c>
      <c r="P4540" t="s">
        <v>997</v>
      </c>
      <c r="R4540" s="109" t="str">
        <f>IF(OR(P4540="SB",Q4540="SB"),"SB",0)</f>
        <v>SB</v>
      </c>
      <c r="T4540" s="110" t="s">
        <v>998</v>
      </c>
      <c r="V4540" s="113" t="str">
        <f>IF(AND(I4540&gt;=10000,I4540&lt;=19900),"Praha",(IF(AND(I4540&gt;=25001,I4540&lt;=29501),"Středočeský kraj",(IF(AND(I4540&gt;=30100,I4540&lt;=34972),"Středočeský kraj",(IF(AND(I4540&gt;=35002,I4540&lt;=36271),"Karlovarský kraj",(IF(AND(I4540&gt;=37001,I4540&lt;=39201),"Jihočeský kraj",(IF(AND(I4540&gt;=39701,I4540&lt;=39901),"Jihočeský kraj",(IF(AND(I4540&gt;=39301,I4540&lt;=39601),"Kraj Vysočina",(IF(AND(I4540&gt;=58001,I4540&lt;=59501),"Kraj Vysočina",(IF(AND(I4540&gt;=67401,I4540&lt;=67602),"Kraj Vysočina",(IF(AND(I4540&gt;=40001,I4540&lt;=44101),"Ústecký kraj",(IF(AND(I4540&gt;=46001,I4540&lt;=47201),"Liberecký kraj",(IF(AND(I4540&gt;=51202,I4540&lt;=51401),"Liberecký kraj",(IF(AND(I4540&gt;=53002,I4540&lt;=53976),"Pardubický kraj",(IF(AND(I4540&gt;=56002,I4540&lt;=57201),"Pardubický kraj",(IF(AND(I4540&gt;=60200,I4540&lt;=67201),"Jihomoravský kraj",(IF(AND(I4540&gt;=67801,I4540&lt;=68501),"Jihomoravský kraj",(IF(AND(I4540&gt;=69002,I4540&lt;=69801),"Jihomoravský kraj",(IF(AND(I4540&gt;=68601,I4540&lt;=68801),"Zlínský kraj",(IF(AND(I4540&gt;=75501,I4540&lt;=76901),"Zlínský kraj",(IF(AND(I4540&gt;=70030,I4540&lt;=74901),"Moravskoslezský kraj",(IF(AND(I4540&gt;=75000,I4540&lt;=75368),"Olomoucký kraj",(IF(AND(I4540&gt;=77200,I4540&lt;=79862),"Olomoucký kraj",(IF(AND(I4540&gt;=50011,I4540&lt;=50301),"Královéhradecký kraj",(IF(AND(I4540&gt;=54301,I4540&lt;=54303),"Královéhradecký kraj","0")))))))))))))))))))))))))))))))))))))))))))))))</f>
        <v>Moravskoslezský kraj</v>
      </c>
      <c r="AB4540" t="s">
        <v>998</v>
      </c>
      <c r="AD4540" t="s">
        <v>998</v>
      </c>
      <c r="AE4540" t="s">
        <v>998</v>
      </c>
      <c r="AF4540" t="s">
        <v>998</v>
      </c>
      <c r="AG4540" s="107">
        <v>300</v>
      </c>
      <c r="AH4540" s="107">
        <v>0</v>
      </c>
      <c r="AI4540" s="107">
        <v>0</v>
      </c>
      <c r="AJ4540" t="s">
        <v>999</v>
      </c>
      <c r="AK4540" s="106">
        <v>44924</v>
      </c>
    </row>
    <row r="4541" spans="1:37" x14ac:dyDescent="0.45">
      <c r="A4541" t="s">
        <v>1411</v>
      </c>
      <c r="B4541" t="s">
        <v>3102</v>
      </c>
      <c r="C4541" t="s">
        <v>990</v>
      </c>
      <c r="D4541" t="s">
        <v>3106</v>
      </c>
      <c r="E4541" t="s">
        <v>992</v>
      </c>
      <c r="F4541" t="s">
        <v>3104</v>
      </c>
      <c r="G4541">
        <v>441</v>
      </c>
      <c r="H4541" t="s">
        <v>1353</v>
      </c>
      <c r="I4541">
        <v>73801</v>
      </c>
      <c r="J4541">
        <v>737410114</v>
      </c>
      <c r="K4541" t="s">
        <v>3107</v>
      </c>
      <c r="L4541" s="106">
        <v>39723</v>
      </c>
      <c r="M4541">
        <v>14688029</v>
      </c>
      <c r="N4541" t="s">
        <v>996</v>
      </c>
      <c r="O4541" t="s">
        <v>12</v>
      </c>
      <c r="P4541" t="s">
        <v>997</v>
      </c>
      <c r="R4541" s="109" t="str">
        <f>IF(OR(P4541="SB",Q4541="SB"),"SB",0)</f>
        <v>SB</v>
      </c>
      <c r="T4541" s="110" t="s">
        <v>998</v>
      </c>
      <c r="V4541" s="113" t="str">
        <f>IF(AND(I4541&gt;=10000,I4541&lt;=19900),"Praha",(IF(AND(I4541&gt;=25001,I4541&lt;=29501),"Středočeský kraj",(IF(AND(I4541&gt;=30100,I4541&lt;=34972),"Středočeský kraj",(IF(AND(I4541&gt;=35002,I4541&lt;=36271),"Karlovarský kraj",(IF(AND(I4541&gt;=37001,I4541&lt;=39201),"Jihočeský kraj",(IF(AND(I4541&gt;=39701,I4541&lt;=39901),"Jihočeský kraj",(IF(AND(I4541&gt;=39301,I4541&lt;=39601),"Kraj Vysočina",(IF(AND(I4541&gt;=58001,I4541&lt;=59501),"Kraj Vysočina",(IF(AND(I4541&gt;=67401,I4541&lt;=67602),"Kraj Vysočina",(IF(AND(I4541&gt;=40001,I4541&lt;=44101),"Ústecký kraj",(IF(AND(I4541&gt;=46001,I4541&lt;=47201),"Liberecký kraj",(IF(AND(I4541&gt;=51202,I4541&lt;=51401),"Liberecký kraj",(IF(AND(I4541&gt;=53002,I4541&lt;=53976),"Pardubický kraj",(IF(AND(I4541&gt;=56002,I4541&lt;=57201),"Pardubický kraj",(IF(AND(I4541&gt;=60200,I4541&lt;=67201),"Jihomoravský kraj",(IF(AND(I4541&gt;=67801,I4541&lt;=68501),"Jihomoravský kraj",(IF(AND(I4541&gt;=69002,I4541&lt;=69801),"Jihomoravský kraj",(IF(AND(I4541&gt;=68601,I4541&lt;=68801),"Zlínský kraj",(IF(AND(I4541&gt;=75501,I4541&lt;=76901),"Zlínský kraj",(IF(AND(I4541&gt;=70030,I4541&lt;=74901),"Moravskoslezský kraj",(IF(AND(I4541&gt;=75000,I4541&lt;=75368),"Olomoucký kraj",(IF(AND(I4541&gt;=77200,I4541&lt;=79862),"Olomoucký kraj",(IF(AND(I4541&gt;=50011,I4541&lt;=50301),"Královéhradecký kraj",(IF(AND(I4541&gt;=54301,I4541&lt;=54303),"Královéhradecký kraj","0")))))))))))))))))))))))))))))))))))))))))))))))</f>
        <v>Moravskoslezský kraj</v>
      </c>
      <c r="AB4541" t="s">
        <v>998</v>
      </c>
      <c r="AD4541" t="s">
        <v>998</v>
      </c>
      <c r="AE4541" t="s">
        <v>998</v>
      </c>
      <c r="AF4541" t="s">
        <v>998</v>
      </c>
      <c r="AG4541" s="107">
        <v>300</v>
      </c>
      <c r="AH4541" s="107">
        <v>0</v>
      </c>
      <c r="AI4541" s="107">
        <v>0</v>
      </c>
      <c r="AJ4541" t="s">
        <v>999</v>
      </c>
      <c r="AK4541" s="106">
        <v>44923</v>
      </c>
    </row>
    <row r="4542" spans="1:37" x14ac:dyDescent="0.45">
      <c r="A4542" t="s">
        <v>988</v>
      </c>
      <c r="B4542" t="s">
        <v>3264</v>
      </c>
      <c r="C4542" t="s">
        <v>990</v>
      </c>
      <c r="D4542" t="s">
        <v>3265</v>
      </c>
      <c r="E4542" t="s">
        <v>992</v>
      </c>
      <c r="F4542" t="s">
        <v>3266</v>
      </c>
      <c r="G4542">
        <v>11</v>
      </c>
      <c r="H4542" t="s">
        <v>1353</v>
      </c>
      <c r="I4542">
        <v>73801</v>
      </c>
      <c r="J4542">
        <v>606383118</v>
      </c>
      <c r="K4542" t="s">
        <v>3267</v>
      </c>
      <c r="L4542" s="106">
        <v>39336</v>
      </c>
      <c r="M4542">
        <v>14689847</v>
      </c>
      <c r="N4542" t="s">
        <v>996</v>
      </c>
      <c r="O4542" t="s">
        <v>12</v>
      </c>
      <c r="P4542" t="s">
        <v>997</v>
      </c>
      <c r="R4542" s="109" t="str">
        <f>IF(OR(P4542="SB",Q4542="SB"),"SB",0)</f>
        <v>SB</v>
      </c>
      <c r="T4542" s="110" t="s">
        <v>998</v>
      </c>
      <c r="V4542" s="113" t="str">
        <f>IF(AND(I4542&gt;=10000,I4542&lt;=19900),"Praha",(IF(AND(I4542&gt;=25001,I4542&lt;=29501),"Středočeský kraj",(IF(AND(I4542&gt;=30100,I4542&lt;=34972),"Středočeský kraj",(IF(AND(I4542&gt;=35002,I4542&lt;=36271),"Karlovarský kraj",(IF(AND(I4542&gt;=37001,I4542&lt;=39201),"Jihočeský kraj",(IF(AND(I4542&gt;=39701,I4542&lt;=39901),"Jihočeský kraj",(IF(AND(I4542&gt;=39301,I4542&lt;=39601),"Kraj Vysočina",(IF(AND(I4542&gt;=58001,I4542&lt;=59501),"Kraj Vysočina",(IF(AND(I4542&gt;=67401,I4542&lt;=67602),"Kraj Vysočina",(IF(AND(I4542&gt;=40001,I4542&lt;=44101),"Ústecký kraj",(IF(AND(I4542&gt;=46001,I4542&lt;=47201),"Liberecký kraj",(IF(AND(I4542&gt;=51202,I4542&lt;=51401),"Liberecký kraj",(IF(AND(I4542&gt;=53002,I4542&lt;=53976),"Pardubický kraj",(IF(AND(I4542&gt;=56002,I4542&lt;=57201),"Pardubický kraj",(IF(AND(I4542&gt;=60200,I4542&lt;=67201),"Jihomoravský kraj",(IF(AND(I4542&gt;=67801,I4542&lt;=68501),"Jihomoravský kraj",(IF(AND(I4542&gt;=69002,I4542&lt;=69801),"Jihomoravský kraj",(IF(AND(I4542&gt;=68601,I4542&lt;=68801),"Zlínský kraj",(IF(AND(I4542&gt;=75501,I4542&lt;=76901),"Zlínský kraj",(IF(AND(I4542&gt;=70030,I4542&lt;=74901),"Moravskoslezský kraj",(IF(AND(I4542&gt;=75000,I4542&lt;=75368),"Olomoucký kraj",(IF(AND(I4542&gt;=77200,I4542&lt;=79862),"Olomoucký kraj",(IF(AND(I4542&gt;=50011,I4542&lt;=50301),"Královéhradecký kraj",(IF(AND(I4542&gt;=54301,I4542&lt;=54303),"Královéhradecký kraj","0")))))))))))))))))))))))))))))))))))))))))))))))</f>
        <v>Moravskoslezský kraj</v>
      </c>
      <c r="AB4542" t="s">
        <v>998</v>
      </c>
      <c r="AD4542" t="s">
        <v>998</v>
      </c>
      <c r="AE4542" t="s">
        <v>998</v>
      </c>
      <c r="AF4542" t="s">
        <v>998</v>
      </c>
      <c r="AG4542" s="107">
        <v>300</v>
      </c>
      <c r="AH4542" s="107">
        <v>0</v>
      </c>
      <c r="AI4542" s="107">
        <v>0</v>
      </c>
      <c r="AJ4542" t="s">
        <v>999</v>
      </c>
      <c r="AK4542" s="106">
        <v>44923</v>
      </c>
    </row>
    <row r="4543" spans="1:37" x14ac:dyDescent="0.45">
      <c r="A4543" t="s">
        <v>1013</v>
      </c>
      <c r="B4543" t="s">
        <v>3781</v>
      </c>
      <c r="C4543" t="s">
        <v>1002</v>
      </c>
      <c r="D4543" t="s">
        <v>3782</v>
      </c>
      <c r="E4543" t="s">
        <v>992</v>
      </c>
      <c r="F4543" t="s">
        <v>3783</v>
      </c>
      <c r="G4543">
        <v>985</v>
      </c>
      <c r="H4543" t="s">
        <v>1353</v>
      </c>
      <c r="I4543">
        <v>73801</v>
      </c>
      <c r="J4543">
        <v>602345678</v>
      </c>
      <c r="K4543" t="s">
        <v>3784</v>
      </c>
      <c r="L4543" s="106">
        <v>33656</v>
      </c>
      <c r="M4543">
        <v>14690251</v>
      </c>
      <c r="N4543" t="s">
        <v>996</v>
      </c>
      <c r="O4543" t="s">
        <v>12</v>
      </c>
      <c r="P4543" t="s">
        <v>997</v>
      </c>
      <c r="R4543" s="109" t="str">
        <f>IF(OR(P4543="SB",Q4543="SB"),"SB",0)</f>
        <v>SB</v>
      </c>
      <c r="T4543" s="110" t="s">
        <v>998</v>
      </c>
      <c r="V4543" s="113" t="str">
        <f>IF(AND(I4543&gt;=10000,I4543&lt;=19900),"Praha",(IF(AND(I4543&gt;=25001,I4543&lt;=29501),"Středočeský kraj",(IF(AND(I4543&gt;=30100,I4543&lt;=34972),"Středočeský kraj",(IF(AND(I4543&gt;=35002,I4543&lt;=36271),"Karlovarský kraj",(IF(AND(I4543&gt;=37001,I4543&lt;=39201),"Jihočeský kraj",(IF(AND(I4543&gt;=39701,I4543&lt;=39901),"Jihočeský kraj",(IF(AND(I4543&gt;=39301,I4543&lt;=39601),"Kraj Vysočina",(IF(AND(I4543&gt;=58001,I4543&lt;=59501),"Kraj Vysočina",(IF(AND(I4543&gt;=67401,I4543&lt;=67602),"Kraj Vysočina",(IF(AND(I4543&gt;=40001,I4543&lt;=44101),"Ústecký kraj",(IF(AND(I4543&gt;=46001,I4543&lt;=47201),"Liberecký kraj",(IF(AND(I4543&gt;=51202,I4543&lt;=51401),"Liberecký kraj",(IF(AND(I4543&gt;=53002,I4543&lt;=53976),"Pardubický kraj",(IF(AND(I4543&gt;=56002,I4543&lt;=57201),"Pardubický kraj",(IF(AND(I4543&gt;=60200,I4543&lt;=67201),"Jihomoravský kraj",(IF(AND(I4543&gt;=67801,I4543&lt;=68501),"Jihomoravský kraj",(IF(AND(I4543&gt;=69002,I4543&lt;=69801),"Jihomoravský kraj",(IF(AND(I4543&gt;=68601,I4543&lt;=68801),"Zlínský kraj",(IF(AND(I4543&gt;=75501,I4543&lt;=76901),"Zlínský kraj",(IF(AND(I4543&gt;=70030,I4543&lt;=74901),"Moravskoslezský kraj",(IF(AND(I4543&gt;=75000,I4543&lt;=75368),"Olomoucký kraj",(IF(AND(I4543&gt;=77200,I4543&lt;=79862),"Olomoucký kraj",(IF(AND(I4543&gt;=50011,I4543&lt;=50301),"Královéhradecký kraj",(IF(AND(I4543&gt;=54301,I4543&lt;=54303),"Královéhradecký kraj","0")))))))))))))))))))))))))))))))))))))))))))))))</f>
        <v>Moravskoslezský kraj</v>
      </c>
      <c r="AB4543" t="s">
        <v>998</v>
      </c>
      <c r="AD4543" t="s">
        <v>998</v>
      </c>
      <c r="AE4543" t="s">
        <v>998</v>
      </c>
      <c r="AF4543" t="s">
        <v>998</v>
      </c>
      <c r="AG4543" s="107">
        <v>0</v>
      </c>
      <c r="AH4543" s="107">
        <v>0</v>
      </c>
      <c r="AI4543" s="107">
        <v>0</v>
      </c>
      <c r="AJ4543" t="s">
        <v>1012</v>
      </c>
    </row>
    <row r="4544" spans="1:37" x14ac:dyDescent="0.45">
      <c r="A4544" t="s">
        <v>988</v>
      </c>
      <c r="B4544" t="s">
        <v>3931</v>
      </c>
      <c r="C4544" t="s">
        <v>1002</v>
      </c>
      <c r="D4544" t="s">
        <v>3932</v>
      </c>
      <c r="E4544" t="s">
        <v>992</v>
      </c>
      <c r="F4544" t="s">
        <v>3933</v>
      </c>
      <c r="G4544">
        <v>32</v>
      </c>
      <c r="H4544" t="s">
        <v>1137</v>
      </c>
      <c r="I4544">
        <v>73801</v>
      </c>
      <c r="J4544">
        <v>774941108</v>
      </c>
      <c r="K4544" t="s">
        <v>3934</v>
      </c>
      <c r="L4544" s="106">
        <v>37350</v>
      </c>
      <c r="M4544">
        <v>14680248</v>
      </c>
      <c r="N4544" t="s">
        <v>996</v>
      </c>
      <c r="O4544" t="s">
        <v>12</v>
      </c>
      <c r="P4544" t="s">
        <v>997</v>
      </c>
      <c r="R4544" s="109" t="str">
        <f>IF(OR(P4544="SB",Q4544="SB"),"SB",0)</f>
        <v>SB</v>
      </c>
      <c r="T4544" s="110" t="s">
        <v>998</v>
      </c>
      <c r="V4544" s="113" t="str">
        <f>IF(AND(I4544&gt;=10000,I4544&lt;=19900),"Praha",(IF(AND(I4544&gt;=25001,I4544&lt;=29501),"Středočeský kraj",(IF(AND(I4544&gt;=30100,I4544&lt;=34972),"Středočeský kraj",(IF(AND(I4544&gt;=35002,I4544&lt;=36271),"Karlovarský kraj",(IF(AND(I4544&gt;=37001,I4544&lt;=39201),"Jihočeský kraj",(IF(AND(I4544&gt;=39701,I4544&lt;=39901),"Jihočeský kraj",(IF(AND(I4544&gt;=39301,I4544&lt;=39601),"Kraj Vysočina",(IF(AND(I4544&gt;=58001,I4544&lt;=59501),"Kraj Vysočina",(IF(AND(I4544&gt;=67401,I4544&lt;=67602),"Kraj Vysočina",(IF(AND(I4544&gt;=40001,I4544&lt;=44101),"Ústecký kraj",(IF(AND(I4544&gt;=46001,I4544&lt;=47201),"Liberecký kraj",(IF(AND(I4544&gt;=51202,I4544&lt;=51401),"Liberecký kraj",(IF(AND(I4544&gt;=53002,I4544&lt;=53976),"Pardubický kraj",(IF(AND(I4544&gt;=56002,I4544&lt;=57201),"Pardubický kraj",(IF(AND(I4544&gt;=60200,I4544&lt;=67201),"Jihomoravský kraj",(IF(AND(I4544&gt;=67801,I4544&lt;=68501),"Jihomoravský kraj",(IF(AND(I4544&gt;=69002,I4544&lt;=69801),"Jihomoravský kraj",(IF(AND(I4544&gt;=68601,I4544&lt;=68801),"Zlínský kraj",(IF(AND(I4544&gt;=75501,I4544&lt;=76901),"Zlínský kraj",(IF(AND(I4544&gt;=70030,I4544&lt;=74901),"Moravskoslezský kraj",(IF(AND(I4544&gt;=75000,I4544&lt;=75368),"Olomoucký kraj",(IF(AND(I4544&gt;=77200,I4544&lt;=79862),"Olomoucký kraj",(IF(AND(I4544&gt;=50011,I4544&lt;=50301),"Královéhradecký kraj",(IF(AND(I4544&gt;=54301,I4544&lt;=54303),"Královéhradecký kraj","0")))))))))))))))))))))))))))))))))))))))))))))))</f>
        <v>Moravskoslezský kraj</v>
      </c>
      <c r="AB4544" t="s">
        <v>998</v>
      </c>
      <c r="AD4544" t="s">
        <v>998</v>
      </c>
      <c r="AE4544" t="s">
        <v>998</v>
      </c>
      <c r="AF4544" t="s">
        <v>998</v>
      </c>
      <c r="AG4544" s="107">
        <v>300</v>
      </c>
      <c r="AH4544" s="107">
        <v>0</v>
      </c>
      <c r="AI4544" s="107">
        <v>0</v>
      </c>
      <c r="AJ4544" t="s">
        <v>999</v>
      </c>
      <c r="AK4544" s="106">
        <v>44924</v>
      </c>
    </row>
    <row r="4545" spans="1:37" x14ac:dyDescent="0.45">
      <c r="A4545" t="s">
        <v>1468</v>
      </c>
      <c r="B4545" t="s">
        <v>4782</v>
      </c>
      <c r="C4545" t="s">
        <v>1002</v>
      </c>
      <c r="D4545" t="s">
        <v>4783</v>
      </c>
      <c r="E4545" t="s">
        <v>992</v>
      </c>
      <c r="F4545" t="s">
        <v>1867</v>
      </c>
      <c r="G4545">
        <v>3058</v>
      </c>
      <c r="H4545" t="s">
        <v>1353</v>
      </c>
      <c r="I4545">
        <v>73801</v>
      </c>
      <c r="K4545" t="s">
        <v>4784</v>
      </c>
      <c r="L4545" s="106">
        <v>37676</v>
      </c>
      <c r="M4545">
        <v>14707833</v>
      </c>
      <c r="N4545" t="s">
        <v>996</v>
      </c>
      <c r="O4545" t="s">
        <v>12</v>
      </c>
      <c r="P4545" t="s">
        <v>997</v>
      </c>
      <c r="R4545" s="109" t="str">
        <f>IF(OR(P4545="SB",Q4545="SB"),"SB",0)</f>
        <v>SB</v>
      </c>
      <c r="T4545" s="110" t="s">
        <v>998</v>
      </c>
      <c r="V4545" s="113" t="str">
        <f>IF(AND(I4545&gt;=10000,I4545&lt;=19900),"Praha",(IF(AND(I4545&gt;=25001,I4545&lt;=29501),"Středočeský kraj",(IF(AND(I4545&gt;=30100,I4545&lt;=34972),"Středočeský kraj",(IF(AND(I4545&gt;=35002,I4545&lt;=36271),"Karlovarský kraj",(IF(AND(I4545&gt;=37001,I4545&lt;=39201),"Jihočeský kraj",(IF(AND(I4545&gt;=39701,I4545&lt;=39901),"Jihočeský kraj",(IF(AND(I4545&gt;=39301,I4545&lt;=39601),"Kraj Vysočina",(IF(AND(I4545&gt;=58001,I4545&lt;=59501),"Kraj Vysočina",(IF(AND(I4545&gt;=67401,I4545&lt;=67602),"Kraj Vysočina",(IF(AND(I4545&gt;=40001,I4545&lt;=44101),"Ústecký kraj",(IF(AND(I4545&gt;=46001,I4545&lt;=47201),"Liberecký kraj",(IF(AND(I4545&gt;=51202,I4545&lt;=51401),"Liberecký kraj",(IF(AND(I4545&gt;=53002,I4545&lt;=53976),"Pardubický kraj",(IF(AND(I4545&gt;=56002,I4545&lt;=57201),"Pardubický kraj",(IF(AND(I4545&gt;=60200,I4545&lt;=67201),"Jihomoravský kraj",(IF(AND(I4545&gt;=67801,I4545&lt;=68501),"Jihomoravský kraj",(IF(AND(I4545&gt;=69002,I4545&lt;=69801),"Jihomoravský kraj",(IF(AND(I4545&gt;=68601,I4545&lt;=68801),"Zlínský kraj",(IF(AND(I4545&gt;=75501,I4545&lt;=76901),"Zlínský kraj",(IF(AND(I4545&gt;=70030,I4545&lt;=74901),"Moravskoslezský kraj",(IF(AND(I4545&gt;=75000,I4545&lt;=75368),"Olomoucký kraj",(IF(AND(I4545&gt;=77200,I4545&lt;=79862),"Olomoucký kraj",(IF(AND(I4545&gt;=50011,I4545&lt;=50301),"Královéhradecký kraj",(IF(AND(I4545&gt;=54301,I4545&lt;=54303),"Královéhradecký kraj","0")))))))))))))))))))))))))))))))))))))))))))))))</f>
        <v>Moravskoslezský kraj</v>
      </c>
      <c r="AB4545" t="s">
        <v>998</v>
      </c>
      <c r="AD4545" t="s">
        <v>998</v>
      </c>
      <c r="AE4545" t="s">
        <v>998</v>
      </c>
      <c r="AF4545" t="s">
        <v>998</v>
      </c>
      <c r="AG4545" s="107">
        <v>300</v>
      </c>
      <c r="AH4545" s="107">
        <v>0</v>
      </c>
      <c r="AI4545" s="107">
        <v>0</v>
      </c>
      <c r="AJ4545" t="s">
        <v>999</v>
      </c>
      <c r="AK4545" s="106">
        <v>44924</v>
      </c>
    </row>
    <row r="4546" spans="1:37" x14ac:dyDescent="0.45">
      <c r="A4546" t="s">
        <v>1469</v>
      </c>
      <c r="B4546" t="s">
        <v>5274</v>
      </c>
      <c r="C4546" t="s">
        <v>1002</v>
      </c>
      <c r="D4546" t="s">
        <v>5635</v>
      </c>
      <c r="E4546" t="s">
        <v>992</v>
      </c>
      <c r="F4546" t="s">
        <v>5636</v>
      </c>
      <c r="G4546">
        <v>105</v>
      </c>
      <c r="H4546" t="s">
        <v>1353</v>
      </c>
      <c r="I4546">
        <v>73801</v>
      </c>
      <c r="J4546">
        <v>603531785</v>
      </c>
      <c r="K4546" t="s">
        <v>5637</v>
      </c>
      <c r="L4546" s="106">
        <v>39300</v>
      </c>
      <c r="M4546">
        <v>14698234</v>
      </c>
      <c r="N4546" t="s">
        <v>996</v>
      </c>
      <c r="O4546" t="s">
        <v>12</v>
      </c>
      <c r="P4546" t="s">
        <v>997</v>
      </c>
      <c r="R4546" s="109" t="str">
        <f>IF(OR(P4546="SB",Q4546="SB"),"SB",0)</f>
        <v>SB</v>
      </c>
      <c r="T4546" s="110" t="s">
        <v>998</v>
      </c>
      <c r="V4546" s="113" t="str">
        <f>IF(AND(I4546&gt;=10000,I4546&lt;=19900),"Praha",(IF(AND(I4546&gt;=25001,I4546&lt;=29501),"Středočeský kraj",(IF(AND(I4546&gt;=30100,I4546&lt;=34972),"Středočeský kraj",(IF(AND(I4546&gt;=35002,I4546&lt;=36271),"Karlovarský kraj",(IF(AND(I4546&gt;=37001,I4546&lt;=39201),"Jihočeský kraj",(IF(AND(I4546&gt;=39701,I4546&lt;=39901),"Jihočeský kraj",(IF(AND(I4546&gt;=39301,I4546&lt;=39601),"Kraj Vysočina",(IF(AND(I4546&gt;=58001,I4546&lt;=59501),"Kraj Vysočina",(IF(AND(I4546&gt;=67401,I4546&lt;=67602),"Kraj Vysočina",(IF(AND(I4546&gt;=40001,I4546&lt;=44101),"Ústecký kraj",(IF(AND(I4546&gt;=46001,I4546&lt;=47201),"Liberecký kraj",(IF(AND(I4546&gt;=51202,I4546&lt;=51401),"Liberecký kraj",(IF(AND(I4546&gt;=53002,I4546&lt;=53976),"Pardubický kraj",(IF(AND(I4546&gt;=56002,I4546&lt;=57201),"Pardubický kraj",(IF(AND(I4546&gt;=60200,I4546&lt;=67201),"Jihomoravský kraj",(IF(AND(I4546&gt;=67801,I4546&lt;=68501),"Jihomoravský kraj",(IF(AND(I4546&gt;=69002,I4546&lt;=69801),"Jihomoravský kraj",(IF(AND(I4546&gt;=68601,I4546&lt;=68801),"Zlínský kraj",(IF(AND(I4546&gt;=75501,I4546&lt;=76901),"Zlínský kraj",(IF(AND(I4546&gt;=70030,I4546&lt;=74901),"Moravskoslezský kraj",(IF(AND(I4546&gt;=75000,I4546&lt;=75368),"Olomoucký kraj",(IF(AND(I4546&gt;=77200,I4546&lt;=79862),"Olomoucký kraj",(IF(AND(I4546&gt;=50011,I4546&lt;=50301),"Královéhradecký kraj",(IF(AND(I4546&gt;=54301,I4546&lt;=54303),"Královéhradecký kraj","0")))))))))))))))))))))))))))))))))))))))))))))))</f>
        <v>Moravskoslezský kraj</v>
      </c>
      <c r="AB4546" t="s">
        <v>998</v>
      </c>
      <c r="AD4546" t="s">
        <v>998</v>
      </c>
      <c r="AE4546" t="s">
        <v>998</v>
      </c>
      <c r="AF4546" t="s">
        <v>998</v>
      </c>
      <c r="AG4546" s="107">
        <v>300</v>
      </c>
      <c r="AH4546" s="107">
        <v>0</v>
      </c>
      <c r="AI4546" s="107">
        <v>0</v>
      </c>
      <c r="AJ4546" t="s">
        <v>999</v>
      </c>
      <c r="AK4546" s="106">
        <v>44923</v>
      </c>
    </row>
    <row r="4547" spans="1:37" x14ac:dyDescent="0.45">
      <c r="A4547" t="s">
        <v>1208</v>
      </c>
      <c r="B4547" t="s">
        <v>5274</v>
      </c>
      <c r="C4547" t="s">
        <v>1002</v>
      </c>
      <c r="D4547" t="s">
        <v>5638</v>
      </c>
      <c r="E4547" t="s">
        <v>992</v>
      </c>
      <c r="F4547" t="s">
        <v>5636</v>
      </c>
      <c r="G4547">
        <v>105</v>
      </c>
      <c r="H4547" t="s">
        <v>1353</v>
      </c>
      <c r="I4547">
        <v>73801</v>
      </c>
      <c r="J4547">
        <v>603531785</v>
      </c>
      <c r="K4547" t="s">
        <v>5639</v>
      </c>
      <c r="L4547" s="106">
        <v>39300</v>
      </c>
      <c r="M4547">
        <v>14698335</v>
      </c>
      <c r="N4547" t="s">
        <v>996</v>
      </c>
      <c r="O4547" t="s">
        <v>12</v>
      </c>
      <c r="P4547" t="s">
        <v>997</v>
      </c>
      <c r="R4547" s="109" t="str">
        <f>IF(OR(P4547="SB",Q4547="SB"),"SB",0)</f>
        <v>SB</v>
      </c>
      <c r="T4547" s="110" t="s">
        <v>998</v>
      </c>
      <c r="V4547" s="113" t="str">
        <f>IF(AND(I4547&gt;=10000,I4547&lt;=19900),"Praha",(IF(AND(I4547&gt;=25001,I4547&lt;=29501),"Středočeský kraj",(IF(AND(I4547&gt;=30100,I4547&lt;=34972),"Středočeský kraj",(IF(AND(I4547&gt;=35002,I4547&lt;=36271),"Karlovarský kraj",(IF(AND(I4547&gt;=37001,I4547&lt;=39201),"Jihočeský kraj",(IF(AND(I4547&gt;=39701,I4547&lt;=39901),"Jihočeský kraj",(IF(AND(I4547&gt;=39301,I4547&lt;=39601),"Kraj Vysočina",(IF(AND(I4547&gt;=58001,I4547&lt;=59501),"Kraj Vysočina",(IF(AND(I4547&gt;=67401,I4547&lt;=67602),"Kraj Vysočina",(IF(AND(I4547&gt;=40001,I4547&lt;=44101),"Ústecký kraj",(IF(AND(I4547&gt;=46001,I4547&lt;=47201),"Liberecký kraj",(IF(AND(I4547&gt;=51202,I4547&lt;=51401),"Liberecký kraj",(IF(AND(I4547&gt;=53002,I4547&lt;=53976),"Pardubický kraj",(IF(AND(I4547&gt;=56002,I4547&lt;=57201),"Pardubický kraj",(IF(AND(I4547&gt;=60200,I4547&lt;=67201),"Jihomoravský kraj",(IF(AND(I4547&gt;=67801,I4547&lt;=68501),"Jihomoravský kraj",(IF(AND(I4547&gt;=69002,I4547&lt;=69801),"Jihomoravský kraj",(IF(AND(I4547&gt;=68601,I4547&lt;=68801),"Zlínský kraj",(IF(AND(I4547&gt;=75501,I4547&lt;=76901),"Zlínský kraj",(IF(AND(I4547&gt;=70030,I4547&lt;=74901),"Moravskoslezský kraj",(IF(AND(I4547&gt;=75000,I4547&lt;=75368),"Olomoucký kraj",(IF(AND(I4547&gt;=77200,I4547&lt;=79862),"Olomoucký kraj",(IF(AND(I4547&gt;=50011,I4547&lt;=50301),"Královéhradecký kraj",(IF(AND(I4547&gt;=54301,I4547&lt;=54303),"Královéhradecký kraj","0")))))))))))))))))))))))))))))))))))))))))))))))</f>
        <v>Moravskoslezský kraj</v>
      </c>
      <c r="AB4547" t="s">
        <v>998</v>
      </c>
      <c r="AD4547" t="s">
        <v>998</v>
      </c>
      <c r="AE4547" t="s">
        <v>998</v>
      </c>
      <c r="AF4547" t="s">
        <v>998</v>
      </c>
      <c r="AG4547" s="107">
        <v>300</v>
      </c>
      <c r="AH4547" s="107">
        <v>0</v>
      </c>
      <c r="AI4547" s="107">
        <v>0</v>
      </c>
      <c r="AJ4547" t="s">
        <v>999</v>
      </c>
      <c r="AK4547" s="106">
        <v>44923</v>
      </c>
    </row>
    <row r="4548" spans="1:37" x14ac:dyDescent="0.45">
      <c r="A4548" t="s">
        <v>1055</v>
      </c>
      <c r="B4548" t="s">
        <v>6924</v>
      </c>
      <c r="C4548" t="s">
        <v>1002</v>
      </c>
      <c r="D4548" t="s">
        <v>6925</v>
      </c>
      <c r="E4548" t="s">
        <v>992</v>
      </c>
      <c r="F4548" t="s">
        <v>6926</v>
      </c>
      <c r="G4548">
        <v>640</v>
      </c>
      <c r="H4548" t="s">
        <v>1137</v>
      </c>
      <c r="I4548">
        <v>73801</v>
      </c>
      <c r="J4548">
        <v>602735665</v>
      </c>
      <c r="K4548" t="s">
        <v>6927</v>
      </c>
      <c r="L4548" s="106">
        <v>38484</v>
      </c>
      <c r="M4548">
        <v>14680652</v>
      </c>
      <c r="N4548" t="s">
        <v>996</v>
      </c>
      <c r="O4548" t="s">
        <v>12</v>
      </c>
      <c r="P4548" t="s">
        <v>997</v>
      </c>
      <c r="R4548" s="109" t="str">
        <f>IF(OR(P4548="SB",Q4548="SB"),"SB",0)</f>
        <v>SB</v>
      </c>
      <c r="T4548" s="110" t="s">
        <v>998</v>
      </c>
      <c r="V4548" s="113" t="str">
        <f>IF(AND(I4548&gt;=10000,I4548&lt;=19900),"Praha",(IF(AND(I4548&gt;=25001,I4548&lt;=29501),"Středočeský kraj",(IF(AND(I4548&gt;=30100,I4548&lt;=34972),"Středočeský kraj",(IF(AND(I4548&gt;=35002,I4548&lt;=36271),"Karlovarský kraj",(IF(AND(I4548&gt;=37001,I4548&lt;=39201),"Jihočeský kraj",(IF(AND(I4548&gt;=39701,I4548&lt;=39901),"Jihočeský kraj",(IF(AND(I4548&gt;=39301,I4548&lt;=39601),"Kraj Vysočina",(IF(AND(I4548&gt;=58001,I4548&lt;=59501),"Kraj Vysočina",(IF(AND(I4548&gt;=67401,I4548&lt;=67602),"Kraj Vysočina",(IF(AND(I4548&gt;=40001,I4548&lt;=44101),"Ústecký kraj",(IF(AND(I4548&gt;=46001,I4548&lt;=47201),"Liberecký kraj",(IF(AND(I4548&gt;=51202,I4548&lt;=51401),"Liberecký kraj",(IF(AND(I4548&gt;=53002,I4548&lt;=53976),"Pardubický kraj",(IF(AND(I4548&gt;=56002,I4548&lt;=57201),"Pardubický kraj",(IF(AND(I4548&gt;=60200,I4548&lt;=67201),"Jihomoravský kraj",(IF(AND(I4548&gt;=67801,I4548&lt;=68501),"Jihomoravský kraj",(IF(AND(I4548&gt;=69002,I4548&lt;=69801),"Jihomoravský kraj",(IF(AND(I4548&gt;=68601,I4548&lt;=68801),"Zlínský kraj",(IF(AND(I4548&gt;=75501,I4548&lt;=76901),"Zlínský kraj",(IF(AND(I4548&gt;=70030,I4548&lt;=74901),"Moravskoslezský kraj",(IF(AND(I4548&gt;=75000,I4548&lt;=75368),"Olomoucký kraj",(IF(AND(I4548&gt;=77200,I4548&lt;=79862),"Olomoucký kraj",(IF(AND(I4548&gt;=50011,I4548&lt;=50301),"Královéhradecký kraj",(IF(AND(I4548&gt;=54301,I4548&lt;=54303),"Královéhradecký kraj","0")))))))))))))))))))))))))))))))))))))))))))))))</f>
        <v>Moravskoslezský kraj</v>
      </c>
      <c r="AB4548" t="s">
        <v>998</v>
      </c>
      <c r="AD4548" t="s">
        <v>998</v>
      </c>
      <c r="AE4548" t="s">
        <v>998</v>
      </c>
      <c r="AF4548" t="s">
        <v>998</v>
      </c>
      <c r="AG4548" s="107">
        <v>300</v>
      </c>
      <c r="AH4548" s="107">
        <v>0</v>
      </c>
      <c r="AI4548" s="107">
        <v>0</v>
      </c>
      <c r="AJ4548" t="s">
        <v>999</v>
      </c>
      <c r="AK4548" s="106">
        <v>44924</v>
      </c>
    </row>
    <row r="4549" spans="1:37" x14ac:dyDescent="0.45">
      <c r="A4549" t="s">
        <v>1079</v>
      </c>
      <c r="B4549" t="s">
        <v>8834</v>
      </c>
      <c r="C4549" t="s">
        <v>990</v>
      </c>
      <c r="D4549" t="s">
        <v>8835</v>
      </c>
      <c r="E4549" t="s">
        <v>992</v>
      </c>
      <c r="F4549" t="s">
        <v>8836</v>
      </c>
      <c r="G4549">
        <v>233</v>
      </c>
      <c r="H4549" t="s">
        <v>1353</v>
      </c>
      <c r="I4549">
        <v>73801</v>
      </c>
      <c r="K4549" t="s">
        <v>8837</v>
      </c>
      <c r="L4549" s="106">
        <v>37936</v>
      </c>
      <c r="M4549">
        <v>14670346</v>
      </c>
      <c r="N4549" t="s">
        <v>996</v>
      </c>
      <c r="O4549" t="s">
        <v>12</v>
      </c>
      <c r="P4549" t="s">
        <v>997</v>
      </c>
      <c r="R4549" s="109" t="str">
        <f>IF(OR(P4549="SB",Q4549="SB"),"SB",0)</f>
        <v>SB</v>
      </c>
      <c r="T4549" s="110" t="s">
        <v>998</v>
      </c>
      <c r="V4549" s="113" t="str">
        <f>IF(AND(I4549&gt;=10000,I4549&lt;=19900),"Praha",(IF(AND(I4549&gt;=25001,I4549&lt;=29501),"Středočeský kraj",(IF(AND(I4549&gt;=30100,I4549&lt;=34972),"Středočeský kraj",(IF(AND(I4549&gt;=35002,I4549&lt;=36271),"Karlovarský kraj",(IF(AND(I4549&gt;=37001,I4549&lt;=39201),"Jihočeský kraj",(IF(AND(I4549&gt;=39701,I4549&lt;=39901),"Jihočeský kraj",(IF(AND(I4549&gt;=39301,I4549&lt;=39601),"Kraj Vysočina",(IF(AND(I4549&gt;=58001,I4549&lt;=59501),"Kraj Vysočina",(IF(AND(I4549&gt;=67401,I4549&lt;=67602),"Kraj Vysočina",(IF(AND(I4549&gt;=40001,I4549&lt;=44101),"Ústecký kraj",(IF(AND(I4549&gt;=46001,I4549&lt;=47201),"Liberecký kraj",(IF(AND(I4549&gt;=51202,I4549&lt;=51401),"Liberecký kraj",(IF(AND(I4549&gt;=53002,I4549&lt;=53976),"Pardubický kraj",(IF(AND(I4549&gt;=56002,I4549&lt;=57201),"Pardubický kraj",(IF(AND(I4549&gt;=60200,I4549&lt;=67201),"Jihomoravský kraj",(IF(AND(I4549&gt;=67801,I4549&lt;=68501),"Jihomoravský kraj",(IF(AND(I4549&gt;=69002,I4549&lt;=69801),"Jihomoravský kraj",(IF(AND(I4549&gt;=68601,I4549&lt;=68801),"Zlínský kraj",(IF(AND(I4549&gt;=75501,I4549&lt;=76901),"Zlínský kraj",(IF(AND(I4549&gt;=70030,I4549&lt;=74901),"Moravskoslezský kraj",(IF(AND(I4549&gt;=75000,I4549&lt;=75368),"Olomoucký kraj",(IF(AND(I4549&gt;=77200,I4549&lt;=79862),"Olomoucký kraj",(IF(AND(I4549&gt;=50011,I4549&lt;=50301),"Královéhradecký kraj",(IF(AND(I4549&gt;=54301,I4549&lt;=54303),"Královéhradecký kraj","0")))))))))))))))))))))))))))))))))))))))))))))))</f>
        <v>Moravskoslezský kraj</v>
      </c>
      <c r="AB4549" t="s">
        <v>998</v>
      </c>
      <c r="AD4549" t="s">
        <v>998</v>
      </c>
      <c r="AE4549" t="s">
        <v>998</v>
      </c>
      <c r="AF4549" t="s">
        <v>998</v>
      </c>
      <c r="AG4549" s="107">
        <v>300</v>
      </c>
      <c r="AH4549" s="107">
        <v>0</v>
      </c>
      <c r="AI4549" s="107">
        <v>0</v>
      </c>
      <c r="AJ4549" t="s">
        <v>999</v>
      </c>
      <c r="AK4549" s="106">
        <v>44924</v>
      </c>
    </row>
    <row r="4550" spans="1:37" x14ac:dyDescent="0.45">
      <c r="A4550" t="s">
        <v>1051</v>
      </c>
      <c r="B4550" t="s">
        <v>8838</v>
      </c>
      <c r="C4550" t="s">
        <v>1002</v>
      </c>
      <c r="D4550" t="s">
        <v>8839</v>
      </c>
      <c r="E4550" t="s">
        <v>992</v>
      </c>
      <c r="F4550" t="s">
        <v>8836</v>
      </c>
      <c r="G4550">
        <v>233</v>
      </c>
      <c r="H4550" t="s">
        <v>1353</v>
      </c>
      <c r="I4550">
        <v>73801</v>
      </c>
      <c r="K4550" t="s">
        <v>8840</v>
      </c>
      <c r="L4550" s="106">
        <v>37936</v>
      </c>
      <c r="M4550">
        <v>14670447</v>
      </c>
      <c r="N4550" t="s">
        <v>996</v>
      </c>
      <c r="O4550" t="s">
        <v>12</v>
      </c>
      <c r="P4550" t="s">
        <v>997</v>
      </c>
      <c r="R4550" s="109" t="str">
        <f>IF(OR(P4550="SB",Q4550="SB"),"SB",0)</f>
        <v>SB</v>
      </c>
      <c r="T4550" s="110" t="s">
        <v>998</v>
      </c>
      <c r="V4550" s="113" t="str">
        <f>IF(AND(I4550&gt;=10000,I4550&lt;=19900),"Praha",(IF(AND(I4550&gt;=25001,I4550&lt;=29501),"Středočeský kraj",(IF(AND(I4550&gt;=30100,I4550&lt;=34972),"Středočeský kraj",(IF(AND(I4550&gt;=35002,I4550&lt;=36271),"Karlovarský kraj",(IF(AND(I4550&gt;=37001,I4550&lt;=39201),"Jihočeský kraj",(IF(AND(I4550&gt;=39701,I4550&lt;=39901),"Jihočeský kraj",(IF(AND(I4550&gt;=39301,I4550&lt;=39601),"Kraj Vysočina",(IF(AND(I4550&gt;=58001,I4550&lt;=59501),"Kraj Vysočina",(IF(AND(I4550&gt;=67401,I4550&lt;=67602),"Kraj Vysočina",(IF(AND(I4550&gt;=40001,I4550&lt;=44101),"Ústecký kraj",(IF(AND(I4550&gt;=46001,I4550&lt;=47201),"Liberecký kraj",(IF(AND(I4550&gt;=51202,I4550&lt;=51401),"Liberecký kraj",(IF(AND(I4550&gt;=53002,I4550&lt;=53976),"Pardubický kraj",(IF(AND(I4550&gt;=56002,I4550&lt;=57201),"Pardubický kraj",(IF(AND(I4550&gt;=60200,I4550&lt;=67201),"Jihomoravský kraj",(IF(AND(I4550&gt;=67801,I4550&lt;=68501),"Jihomoravský kraj",(IF(AND(I4550&gt;=69002,I4550&lt;=69801),"Jihomoravský kraj",(IF(AND(I4550&gt;=68601,I4550&lt;=68801),"Zlínský kraj",(IF(AND(I4550&gt;=75501,I4550&lt;=76901),"Zlínský kraj",(IF(AND(I4550&gt;=70030,I4550&lt;=74901),"Moravskoslezský kraj",(IF(AND(I4550&gt;=75000,I4550&lt;=75368),"Olomoucký kraj",(IF(AND(I4550&gt;=77200,I4550&lt;=79862),"Olomoucký kraj",(IF(AND(I4550&gt;=50011,I4550&lt;=50301),"Královéhradecký kraj",(IF(AND(I4550&gt;=54301,I4550&lt;=54303),"Královéhradecký kraj","0")))))))))))))))))))))))))))))))))))))))))))))))</f>
        <v>Moravskoslezský kraj</v>
      </c>
      <c r="AB4550" t="s">
        <v>998</v>
      </c>
      <c r="AD4550" t="s">
        <v>998</v>
      </c>
      <c r="AE4550" t="s">
        <v>998</v>
      </c>
      <c r="AF4550" t="s">
        <v>998</v>
      </c>
      <c r="AG4550" s="107">
        <v>300</v>
      </c>
      <c r="AH4550" s="107">
        <v>0</v>
      </c>
      <c r="AI4550" s="107">
        <v>0</v>
      </c>
      <c r="AJ4550" t="s">
        <v>999</v>
      </c>
      <c r="AK4550" s="106">
        <v>44924</v>
      </c>
    </row>
    <row r="4551" spans="1:37" x14ac:dyDescent="0.45">
      <c r="A4551" t="s">
        <v>2331</v>
      </c>
      <c r="B4551" t="s">
        <v>9261</v>
      </c>
      <c r="C4551" t="s">
        <v>1002</v>
      </c>
      <c r="D4551" t="s">
        <v>9262</v>
      </c>
      <c r="E4551" t="s">
        <v>992</v>
      </c>
      <c r="F4551" t="s">
        <v>9263</v>
      </c>
      <c r="G4551">
        <v>2988</v>
      </c>
      <c r="H4551" t="s">
        <v>1137</v>
      </c>
      <c r="I4551">
        <v>73801</v>
      </c>
      <c r="J4551">
        <v>603819345</v>
      </c>
      <c r="K4551" t="s">
        <v>9264</v>
      </c>
      <c r="L4551" s="106">
        <v>39595</v>
      </c>
      <c r="M4551">
        <v>14680955</v>
      </c>
      <c r="N4551" t="s">
        <v>996</v>
      </c>
      <c r="O4551" t="s">
        <v>12</v>
      </c>
      <c r="P4551" t="s">
        <v>997</v>
      </c>
      <c r="R4551" s="109" t="str">
        <f>IF(OR(P4551="SB",Q4551="SB"),"SB",0)</f>
        <v>SB</v>
      </c>
      <c r="T4551" s="110" t="s">
        <v>998</v>
      </c>
      <c r="V4551" s="113" t="str">
        <f>IF(AND(I4551&gt;=10000,I4551&lt;=19900),"Praha",(IF(AND(I4551&gt;=25001,I4551&lt;=29501),"Středočeský kraj",(IF(AND(I4551&gt;=30100,I4551&lt;=34972),"Středočeský kraj",(IF(AND(I4551&gt;=35002,I4551&lt;=36271),"Karlovarský kraj",(IF(AND(I4551&gt;=37001,I4551&lt;=39201),"Jihočeský kraj",(IF(AND(I4551&gt;=39701,I4551&lt;=39901),"Jihočeský kraj",(IF(AND(I4551&gt;=39301,I4551&lt;=39601),"Kraj Vysočina",(IF(AND(I4551&gt;=58001,I4551&lt;=59501),"Kraj Vysočina",(IF(AND(I4551&gt;=67401,I4551&lt;=67602),"Kraj Vysočina",(IF(AND(I4551&gt;=40001,I4551&lt;=44101),"Ústecký kraj",(IF(AND(I4551&gt;=46001,I4551&lt;=47201),"Liberecký kraj",(IF(AND(I4551&gt;=51202,I4551&lt;=51401),"Liberecký kraj",(IF(AND(I4551&gt;=53002,I4551&lt;=53976),"Pardubický kraj",(IF(AND(I4551&gt;=56002,I4551&lt;=57201),"Pardubický kraj",(IF(AND(I4551&gt;=60200,I4551&lt;=67201),"Jihomoravský kraj",(IF(AND(I4551&gt;=67801,I4551&lt;=68501),"Jihomoravský kraj",(IF(AND(I4551&gt;=69002,I4551&lt;=69801),"Jihomoravský kraj",(IF(AND(I4551&gt;=68601,I4551&lt;=68801),"Zlínský kraj",(IF(AND(I4551&gt;=75501,I4551&lt;=76901),"Zlínský kraj",(IF(AND(I4551&gt;=70030,I4551&lt;=74901),"Moravskoslezský kraj",(IF(AND(I4551&gt;=75000,I4551&lt;=75368),"Olomoucký kraj",(IF(AND(I4551&gt;=77200,I4551&lt;=79862),"Olomoucký kraj",(IF(AND(I4551&gt;=50011,I4551&lt;=50301),"Královéhradecký kraj",(IF(AND(I4551&gt;=54301,I4551&lt;=54303),"Královéhradecký kraj","0")))))))))))))))))))))))))))))))))))))))))))))))</f>
        <v>Moravskoslezský kraj</v>
      </c>
      <c r="AB4551" t="s">
        <v>998</v>
      </c>
      <c r="AD4551" t="s">
        <v>998</v>
      </c>
      <c r="AE4551" t="s">
        <v>998</v>
      </c>
      <c r="AF4551" t="s">
        <v>998</v>
      </c>
      <c r="AG4551" s="107">
        <v>300</v>
      </c>
      <c r="AH4551" s="107">
        <v>0</v>
      </c>
      <c r="AI4551" s="107">
        <v>0</v>
      </c>
      <c r="AJ4551" t="s">
        <v>999</v>
      </c>
      <c r="AK4551" s="106">
        <v>44923</v>
      </c>
    </row>
    <row r="4552" spans="1:37" x14ac:dyDescent="0.45">
      <c r="A4552" t="s">
        <v>9619</v>
      </c>
      <c r="B4552" t="s">
        <v>9675</v>
      </c>
      <c r="C4552" t="s">
        <v>1002</v>
      </c>
      <c r="D4552" t="s">
        <v>9676</v>
      </c>
      <c r="E4552" t="s">
        <v>992</v>
      </c>
      <c r="F4552" t="s">
        <v>9677</v>
      </c>
      <c r="G4552">
        <v>2965</v>
      </c>
      <c r="H4552" t="s">
        <v>1353</v>
      </c>
      <c r="I4552">
        <v>73801</v>
      </c>
      <c r="K4552" t="s">
        <v>9678</v>
      </c>
      <c r="L4552" s="106">
        <v>39710</v>
      </c>
      <c r="M4552">
        <v>14669639</v>
      </c>
      <c r="N4552" t="s">
        <v>996</v>
      </c>
      <c r="O4552" t="s">
        <v>12</v>
      </c>
      <c r="P4552" t="s">
        <v>997</v>
      </c>
      <c r="R4552" s="109" t="str">
        <f>IF(OR(P4552="SB",Q4552="SB"),"SB",0)</f>
        <v>SB</v>
      </c>
      <c r="T4552" s="110" t="s">
        <v>998</v>
      </c>
      <c r="V4552" s="113" t="str">
        <f>IF(AND(I4552&gt;=10000,I4552&lt;=19900),"Praha",(IF(AND(I4552&gt;=25001,I4552&lt;=29501),"Středočeský kraj",(IF(AND(I4552&gt;=30100,I4552&lt;=34972),"Středočeský kraj",(IF(AND(I4552&gt;=35002,I4552&lt;=36271),"Karlovarský kraj",(IF(AND(I4552&gt;=37001,I4552&lt;=39201),"Jihočeský kraj",(IF(AND(I4552&gt;=39701,I4552&lt;=39901),"Jihočeský kraj",(IF(AND(I4552&gt;=39301,I4552&lt;=39601),"Kraj Vysočina",(IF(AND(I4552&gt;=58001,I4552&lt;=59501),"Kraj Vysočina",(IF(AND(I4552&gt;=67401,I4552&lt;=67602),"Kraj Vysočina",(IF(AND(I4552&gt;=40001,I4552&lt;=44101),"Ústecký kraj",(IF(AND(I4552&gt;=46001,I4552&lt;=47201),"Liberecký kraj",(IF(AND(I4552&gt;=51202,I4552&lt;=51401),"Liberecký kraj",(IF(AND(I4552&gt;=53002,I4552&lt;=53976),"Pardubický kraj",(IF(AND(I4552&gt;=56002,I4552&lt;=57201),"Pardubický kraj",(IF(AND(I4552&gt;=60200,I4552&lt;=67201),"Jihomoravský kraj",(IF(AND(I4552&gt;=67801,I4552&lt;=68501),"Jihomoravský kraj",(IF(AND(I4552&gt;=69002,I4552&lt;=69801),"Jihomoravský kraj",(IF(AND(I4552&gt;=68601,I4552&lt;=68801),"Zlínský kraj",(IF(AND(I4552&gt;=75501,I4552&lt;=76901),"Zlínský kraj",(IF(AND(I4552&gt;=70030,I4552&lt;=74901),"Moravskoslezský kraj",(IF(AND(I4552&gt;=75000,I4552&lt;=75368),"Olomoucký kraj",(IF(AND(I4552&gt;=77200,I4552&lt;=79862),"Olomoucký kraj",(IF(AND(I4552&gt;=50011,I4552&lt;=50301),"Královéhradecký kraj",(IF(AND(I4552&gt;=54301,I4552&lt;=54303),"Královéhradecký kraj","0")))))))))))))))))))))))))))))))))))))))))))))))</f>
        <v>Moravskoslezský kraj</v>
      </c>
      <c r="AB4552" t="s">
        <v>998</v>
      </c>
      <c r="AD4552" t="s">
        <v>998</v>
      </c>
      <c r="AE4552" t="s">
        <v>998</v>
      </c>
      <c r="AF4552" t="s">
        <v>998</v>
      </c>
      <c r="AG4552" s="107">
        <v>300</v>
      </c>
      <c r="AH4552" s="107">
        <v>0</v>
      </c>
      <c r="AI4552" s="107">
        <v>0</v>
      </c>
      <c r="AJ4552" t="s">
        <v>999</v>
      </c>
      <c r="AK4552" s="106">
        <v>44923</v>
      </c>
    </row>
    <row r="4553" spans="1:37" x14ac:dyDescent="0.45">
      <c r="A4553" t="s">
        <v>9679</v>
      </c>
      <c r="B4553" t="s">
        <v>9675</v>
      </c>
      <c r="C4553" t="s">
        <v>990</v>
      </c>
      <c r="D4553" t="s">
        <v>9680</v>
      </c>
      <c r="E4553" t="s">
        <v>992</v>
      </c>
      <c r="F4553" t="s">
        <v>9677</v>
      </c>
      <c r="G4553">
        <v>2965</v>
      </c>
      <c r="H4553" t="s">
        <v>1353</v>
      </c>
      <c r="I4553">
        <v>73801</v>
      </c>
      <c r="K4553" t="s">
        <v>9681</v>
      </c>
      <c r="L4553" s="106">
        <v>39710</v>
      </c>
      <c r="M4553">
        <v>14669538</v>
      </c>
      <c r="N4553" t="s">
        <v>996</v>
      </c>
      <c r="O4553" t="s">
        <v>12</v>
      </c>
      <c r="P4553" t="s">
        <v>997</v>
      </c>
      <c r="R4553" s="109" t="str">
        <f>IF(OR(P4553="SB",Q4553="SB"),"SB",0)</f>
        <v>SB</v>
      </c>
      <c r="T4553" s="110" t="s">
        <v>998</v>
      </c>
      <c r="V4553" s="113" t="str">
        <f>IF(AND(I4553&gt;=10000,I4553&lt;=19900),"Praha",(IF(AND(I4553&gt;=25001,I4553&lt;=29501),"Středočeský kraj",(IF(AND(I4553&gt;=30100,I4553&lt;=34972),"Středočeský kraj",(IF(AND(I4553&gt;=35002,I4553&lt;=36271),"Karlovarský kraj",(IF(AND(I4553&gt;=37001,I4553&lt;=39201),"Jihočeský kraj",(IF(AND(I4553&gt;=39701,I4553&lt;=39901),"Jihočeský kraj",(IF(AND(I4553&gt;=39301,I4553&lt;=39601),"Kraj Vysočina",(IF(AND(I4553&gt;=58001,I4553&lt;=59501),"Kraj Vysočina",(IF(AND(I4553&gt;=67401,I4553&lt;=67602),"Kraj Vysočina",(IF(AND(I4553&gt;=40001,I4553&lt;=44101),"Ústecký kraj",(IF(AND(I4553&gt;=46001,I4553&lt;=47201),"Liberecký kraj",(IF(AND(I4553&gt;=51202,I4553&lt;=51401),"Liberecký kraj",(IF(AND(I4553&gt;=53002,I4553&lt;=53976),"Pardubický kraj",(IF(AND(I4553&gt;=56002,I4553&lt;=57201),"Pardubický kraj",(IF(AND(I4553&gt;=60200,I4553&lt;=67201),"Jihomoravský kraj",(IF(AND(I4553&gt;=67801,I4553&lt;=68501),"Jihomoravský kraj",(IF(AND(I4553&gt;=69002,I4553&lt;=69801),"Jihomoravský kraj",(IF(AND(I4553&gt;=68601,I4553&lt;=68801),"Zlínský kraj",(IF(AND(I4553&gt;=75501,I4553&lt;=76901),"Zlínský kraj",(IF(AND(I4553&gt;=70030,I4553&lt;=74901),"Moravskoslezský kraj",(IF(AND(I4553&gt;=75000,I4553&lt;=75368),"Olomoucký kraj",(IF(AND(I4553&gt;=77200,I4553&lt;=79862),"Olomoucký kraj",(IF(AND(I4553&gt;=50011,I4553&lt;=50301),"Královéhradecký kraj",(IF(AND(I4553&gt;=54301,I4553&lt;=54303),"Královéhradecký kraj","0")))))))))))))))))))))))))))))))))))))))))))))))</f>
        <v>Moravskoslezský kraj</v>
      </c>
      <c r="AB4553" t="s">
        <v>998</v>
      </c>
      <c r="AD4553" t="s">
        <v>998</v>
      </c>
      <c r="AE4553" t="s">
        <v>998</v>
      </c>
      <c r="AF4553" t="s">
        <v>998</v>
      </c>
      <c r="AG4553" s="107">
        <v>300</v>
      </c>
      <c r="AH4553" s="107">
        <v>0</v>
      </c>
      <c r="AI4553" s="107">
        <v>0</v>
      </c>
      <c r="AJ4553" t="s">
        <v>999</v>
      </c>
      <c r="AK4553" s="106">
        <v>44923</v>
      </c>
    </row>
    <row r="4554" spans="1:37" x14ac:dyDescent="0.45">
      <c r="A4554" t="s">
        <v>1061</v>
      </c>
      <c r="B4554" t="s">
        <v>10290</v>
      </c>
      <c r="C4554" t="s">
        <v>990</v>
      </c>
      <c r="D4554" t="s">
        <v>10291</v>
      </c>
      <c r="E4554" t="s">
        <v>992</v>
      </c>
      <c r="F4554" t="s">
        <v>8016</v>
      </c>
      <c r="G4554">
        <v>52</v>
      </c>
      <c r="H4554" t="s">
        <v>1353</v>
      </c>
      <c r="I4554">
        <v>73801</v>
      </c>
      <c r="K4554" t="s">
        <v>10292</v>
      </c>
      <c r="L4554" s="106">
        <v>36121</v>
      </c>
      <c r="M4554">
        <v>14672770</v>
      </c>
      <c r="N4554" t="s">
        <v>1144</v>
      </c>
      <c r="O4554" t="s">
        <v>12</v>
      </c>
      <c r="P4554" t="s">
        <v>997</v>
      </c>
      <c r="R4554" s="109" t="str">
        <f>IF(OR(P4554="SB",Q4554="SB"),"SB",0)</f>
        <v>SB</v>
      </c>
      <c r="T4554" s="110" t="s">
        <v>998</v>
      </c>
      <c r="V4554" s="113" t="str">
        <f>IF(AND(I4554&gt;=10000,I4554&lt;=19900),"Praha",(IF(AND(I4554&gt;=25001,I4554&lt;=29501),"Středočeský kraj",(IF(AND(I4554&gt;=30100,I4554&lt;=34972),"Středočeský kraj",(IF(AND(I4554&gt;=35002,I4554&lt;=36271),"Karlovarský kraj",(IF(AND(I4554&gt;=37001,I4554&lt;=39201),"Jihočeský kraj",(IF(AND(I4554&gt;=39701,I4554&lt;=39901),"Jihočeský kraj",(IF(AND(I4554&gt;=39301,I4554&lt;=39601),"Kraj Vysočina",(IF(AND(I4554&gt;=58001,I4554&lt;=59501),"Kraj Vysočina",(IF(AND(I4554&gt;=67401,I4554&lt;=67602),"Kraj Vysočina",(IF(AND(I4554&gt;=40001,I4554&lt;=44101),"Ústecký kraj",(IF(AND(I4554&gt;=46001,I4554&lt;=47201),"Liberecký kraj",(IF(AND(I4554&gt;=51202,I4554&lt;=51401),"Liberecký kraj",(IF(AND(I4554&gt;=53002,I4554&lt;=53976),"Pardubický kraj",(IF(AND(I4554&gt;=56002,I4554&lt;=57201),"Pardubický kraj",(IF(AND(I4554&gt;=60200,I4554&lt;=67201),"Jihomoravský kraj",(IF(AND(I4554&gt;=67801,I4554&lt;=68501),"Jihomoravský kraj",(IF(AND(I4554&gt;=69002,I4554&lt;=69801),"Jihomoravský kraj",(IF(AND(I4554&gt;=68601,I4554&lt;=68801),"Zlínský kraj",(IF(AND(I4554&gt;=75501,I4554&lt;=76901),"Zlínský kraj",(IF(AND(I4554&gt;=70030,I4554&lt;=74901),"Moravskoslezský kraj",(IF(AND(I4554&gt;=75000,I4554&lt;=75368),"Olomoucký kraj",(IF(AND(I4554&gt;=77200,I4554&lt;=79862),"Olomoucký kraj",(IF(AND(I4554&gt;=50011,I4554&lt;=50301),"Královéhradecký kraj",(IF(AND(I4554&gt;=54301,I4554&lt;=54303),"Královéhradecký kraj","0")))))))))))))))))))))))))))))))))))))))))))))))</f>
        <v>Moravskoslezský kraj</v>
      </c>
      <c r="AB4554" t="s">
        <v>998</v>
      </c>
      <c r="AD4554" t="s">
        <v>998</v>
      </c>
      <c r="AE4554" t="s">
        <v>998</v>
      </c>
      <c r="AF4554" t="s">
        <v>998</v>
      </c>
      <c r="AG4554" s="107">
        <v>300</v>
      </c>
      <c r="AH4554" s="107">
        <v>0</v>
      </c>
      <c r="AI4554" s="107">
        <v>0</v>
      </c>
      <c r="AJ4554" t="s">
        <v>999</v>
      </c>
      <c r="AK4554" s="106">
        <v>44923</v>
      </c>
    </row>
    <row r="4555" spans="1:37" x14ac:dyDescent="0.45">
      <c r="A4555" t="s">
        <v>1069</v>
      </c>
      <c r="B4555" t="s">
        <v>10310</v>
      </c>
      <c r="C4555" t="s">
        <v>990</v>
      </c>
      <c r="D4555" t="s">
        <v>10311</v>
      </c>
      <c r="E4555" t="s">
        <v>992</v>
      </c>
      <c r="F4555" t="s">
        <v>1858</v>
      </c>
      <c r="G4555">
        <v>722</v>
      </c>
      <c r="H4555" t="s">
        <v>1353</v>
      </c>
      <c r="I4555">
        <v>73801</v>
      </c>
      <c r="J4555">
        <v>723805748</v>
      </c>
      <c r="K4555" t="s">
        <v>10312</v>
      </c>
      <c r="L4555" s="106">
        <v>40461</v>
      </c>
      <c r="M4555">
        <v>14689746</v>
      </c>
      <c r="N4555" t="s">
        <v>996</v>
      </c>
      <c r="O4555" t="s">
        <v>12</v>
      </c>
      <c r="P4555" t="s">
        <v>997</v>
      </c>
      <c r="R4555" s="109" t="str">
        <f>IF(OR(P4555="SB",Q4555="SB"),"SB",0)</f>
        <v>SB</v>
      </c>
      <c r="T4555" s="110" t="s">
        <v>998</v>
      </c>
      <c r="V4555" s="113" t="str">
        <f>IF(AND(I4555&gt;=10000,I4555&lt;=19900),"Praha",(IF(AND(I4555&gt;=25001,I4555&lt;=29501),"Středočeský kraj",(IF(AND(I4555&gt;=30100,I4555&lt;=34972),"Středočeský kraj",(IF(AND(I4555&gt;=35002,I4555&lt;=36271),"Karlovarský kraj",(IF(AND(I4555&gt;=37001,I4555&lt;=39201),"Jihočeský kraj",(IF(AND(I4555&gt;=39701,I4555&lt;=39901),"Jihočeský kraj",(IF(AND(I4555&gt;=39301,I4555&lt;=39601),"Kraj Vysočina",(IF(AND(I4555&gt;=58001,I4555&lt;=59501),"Kraj Vysočina",(IF(AND(I4555&gt;=67401,I4555&lt;=67602),"Kraj Vysočina",(IF(AND(I4555&gt;=40001,I4555&lt;=44101),"Ústecký kraj",(IF(AND(I4555&gt;=46001,I4555&lt;=47201),"Liberecký kraj",(IF(AND(I4555&gt;=51202,I4555&lt;=51401),"Liberecký kraj",(IF(AND(I4555&gt;=53002,I4555&lt;=53976),"Pardubický kraj",(IF(AND(I4555&gt;=56002,I4555&lt;=57201),"Pardubický kraj",(IF(AND(I4555&gt;=60200,I4555&lt;=67201),"Jihomoravský kraj",(IF(AND(I4555&gt;=67801,I4555&lt;=68501),"Jihomoravský kraj",(IF(AND(I4555&gt;=69002,I4555&lt;=69801),"Jihomoravský kraj",(IF(AND(I4555&gt;=68601,I4555&lt;=68801),"Zlínský kraj",(IF(AND(I4555&gt;=75501,I4555&lt;=76901),"Zlínský kraj",(IF(AND(I4555&gt;=70030,I4555&lt;=74901),"Moravskoslezský kraj",(IF(AND(I4555&gt;=75000,I4555&lt;=75368),"Olomoucký kraj",(IF(AND(I4555&gt;=77200,I4555&lt;=79862),"Olomoucký kraj",(IF(AND(I4555&gt;=50011,I4555&lt;=50301),"Královéhradecký kraj",(IF(AND(I4555&gt;=54301,I4555&lt;=54303),"Královéhradecký kraj","0")))))))))))))))))))))))))))))))))))))))))))))))</f>
        <v>Moravskoslezský kraj</v>
      </c>
      <c r="AB4555" t="s">
        <v>998</v>
      </c>
      <c r="AD4555" t="s">
        <v>998</v>
      </c>
      <c r="AE4555" t="s">
        <v>998</v>
      </c>
      <c r="AF4555" t="s">
        <v>998</v>
      </c>
      <c r="AG4555" s="107">
        <v>300</v>
      </c>
      <c r="AH4555" s="107">
        <v>0</v>
      </c>
      <c r="AI4555" s="107">
        <v>0</v>
      </c>
      <c r="AJ4555" t="s">
        <v>999</v>
      </c>
      <c r="AK4555" s="106">
        <v>44923</v>
      </c>
    </row>
    <row r="4556" spans="1:37" x14ac:dyDescent="0.45">
      <c r="A4556" t="s">
        <v>10500</v>
      </c>
      <c r="B4556" t="s">
        <v>10496</v>
      </c>
      <c r="C4556" t="s">
        <v>990</v>
      </c>
      <c r="D4556" t="s">
        <v>10501</v>
      </c>
      <c r="E4556" t="s">
        <v>992</v>
      </c>
      <c r="F4556" t="s">
        <v>2334</v>
      </c>
      <c r="G4556">
        <v>765</v>
      </c>
      <c r="H4556" t="s">
        <v>1137</v>
      </c>
      <c r="I4556">
        <v>73801</v>
      </c>
      <c r="J4556">
        <v>602559954</v>
      </c>
      <c r="K4556" t="s">
        <v>10502</v>
      </c>
      <c r="L4556" s="106">
        <v>38647</v>
      </c>
      <c r="M4556">
        <v>14678834</v>
      </c>
      <c r="N4556" t="s">
        <v>996</v>
      </c>
      <c r="O4556" t="s">
        <v>12</v>
      </c>
      <c r="P4556" t="s">
        <v>997</v>
      </c>
      <c r="R4556" s="109" t="str">
        <f>IF(OR(P4556="SB",Q4556="SB"),"SB",0)</f>
        <v>SB</v>
      </c>
      <c r="T4556" s="110" t="s">
        <v>998</v>
      </c>
      <c r="V4556" s="113" t="str">
        <f>IF(AND(I4556&gt;=10000,I4556&lt;=19900),"Praha",(IF(AND(I4556&gt;=25001,I4556&lt;=29501),"Středočeský kraj",(IF(AND(I4556&gt;=30100,I4556&lt;=34972),"Středočeský kraj",(IF(AND(I4556&gt;=35002,I4556&lt;=36271),"Karlovarský kraj",(IF(AND(I4556&gt;=37001,I4556&lt;=39201),"Jihočeský kraj",(IF(AND(I4556&gt;=39701,I4556&lt;=39901),"Jihočeský kraj",(IF(AND(I4556&gt;=39301,I4556&lt;=39601),"Kraj Vysočina",(IF(AND(I4556&gt;=58001,I4556&lt;=59501),"Kraj Vysočina",(IF(AND(I4556&gt;=67401,I4556&lt;=67602),"Kraj Vysočina",(IF(AND(I4556&gt;=40001,I4556&lt;=44101),"Ústecký kraj",(IF(AND(I4556&gt;=46001,I4556&lt;=47201),"Liberecký kraj",(IF(AND(I4556&gt;=51202,I4556&lt;=51401),"Liberecký kraj",(IF(AND(I4556&gt;=53002,I4556&lt;=53976),"Pardubický kraj",(IF(AND(I4556&gt;=56002,I4556&lt;=57201),"Pardubický kraj",(IF(AND(I4556&gt;=60200,I4556&lt;=67201),"Jihomoravský kraj",(IF(AND(I4556&gt;=67801,I4556&lt;=68501),"Jihomoravský kraj",(IF(AND(I4556&gt;=69002,I4556&lt;=69801),"Jihomoravský kraj",(IF(AND(I4556&gt;=68601,I4556&lt;=68801),"Zlínský kraj",(IF(AND(I4556&gt;=75501,I4556&lt;=76901),"Zlínský kraj",(IF(AND(I4556&gt;=70030,I4556&lt;=74901),"Moravskoslezský kraj",(IF(AND(I4556&gt;=75000,I4556&lt;=75368),"Olomoucký kraj",(IF(AND(I4556&gt;=77200,I4556&lt;=79862),"Olomoucký kraj",(IF(AND(I4556&gt;=50011,I4556&lt;=50301),"Královéhradecký kraj",(IF(AND(I4556&gt;=54301,I4556&lt;=54303),"Královéhradecký kraj","0")))))))))))))))))))))))))))))))))))))))))))))))</f>
        <v>Moravskoslezský kraj</v>
      </c>
      <c r="AB4556" t="s">
        <v>998</v>
      </c>
      <c r="AD4556" t="s">
        <v>998</v>
      </c>
      <c r="AE4556" t="s">
        <v>998</v>
      </c>
      <c r="AF4556" t="s">
        <v>998</v>
      </c>
      <c r="AG4556" s="107">
        <v>300</v>
      </c>
      <c r="AH4556" s="107">
        <v>0</v>
      </c>
      <c r="AI4556" s="107">
        <v>0</v>
      </c>
      <c r="AJ4556" t="s">
        <v>999</v>
      </c>
      <c r="AK4556" s="106">
        <v>44924</v>
      </c>
    </row>
    <row r="4557" spans="1:37" x14ac:dyDescent="0.45">
      <c r="A4557" t="s">
        <v>2175</v>
      </c>
      <c r="B4557" t="s">
        <v>11146</v>
      </c>
      <c r="C4557" t="s">
        <v>1002</v>
      </c>
      <c r="D4557" t="s">
        <v>11147</v>
      </c>
      <c r="E4557" t="s">
        <v>992</v>
      </c>
      <c r="F4557" t="s">
        <v>1125</v>
      </c>
      <c r="G4557">
        <v>785</v>
      </c>
      <c r="H4557" t="s">
        <v>1353</v>
      </c>
      <c r="I4557">
        <v>73801</v>
      </c>
      <c r="J4557">
        <v>732410525</v>
      </c>
      <c r="K4557" t="s">
        <v>11148</v>
      </c>
      <c r="L4557" s="106">
        <v>39238</v>
      </c>
      <c r="M4557">
        <v>14710863</v>
      </c>
      <c r="N4557" t="s">
        <v>996</v>
      </c>
      <c r="O4557" t="s">
        <v>12</v>
      </c>
      <c r="P4557" t="s">
        <v>997</v>
      </c>
      <c r="R4557" s="109" t="str">
        <f>IF(OR(P4557="SB",Q4557="SB"),"SB",0)</f>
        <v>SB</v>
      </c>
      <c r="T4557" s="110" t="s">
        <v>998</v>
      </c>
      <c r="V4557" s="113" t="str">
        <f>IF(AND(I4557&gt;=10000,I4557&lt;=19900),"Praha",(IF(AND(I4557&gt;=25001,I4557&lt;=29501),"Středočeský kraj",(IF(AND(I4557&gt;=30100,I4557&lt;=34972),"Středočeský kraj",(IF(AND(I4557&gt;=35002,I4557&lt;=36271),"Karlovarský kraj",(IF(AND(I4557&gt;=37001,I4557&lt;=39201),"Jihočeský kraj",(IF(AND(I4557&gt;=39701,I4557&lt;=39901),"Jihočeský kraj",(IF(AND(I4557&gt;=39301,I4557&lt;=39601),"Kraj Vysočina",(IF(AND(I4557&gt;=58001,I4557&lt;=59501),"Kraj Vysočina",(IF(AND(I4557&gt;=67401,I4557&lt;=67602),"Kraj Vysočina",(IF(AND(I4557&gt;=40001,I4557&lt;=44101),"Ústecký kraj",(IF(AND(I4557&gt;=46001,I4557&lt;=47201),"Liberecký kraj",(IF(AND(I4557&gt;=51202,I4557&lt;=51401),"Liberecký kraj",(IF(AND(I4557&gt;=53002,I4557&lt;=53976),"Pardubický kraj",(IF(AND(I4557&gt;=56002,I4557&lt;=57201),"Pardubický kraj",(IF(AND(I4557&gt;=60200,I4557&lt;=67201),"Jihomoravský kraj",(IF(AND(I4557&gt;=67801,I4557&lt;=68501),"Jihomoravský kraj",(IF(AND(I4557&gt;=69002,I4557&lt;=69801),"Jihomoravský kraj",(IF(AND(I4557&gt;=68601,I4557&lt;=68801),"Zlínský kraj",(IF(AND(I4557&gt;=75501,I4557&lt;=76901),"Zlínský kraj",(IF(AND(I4557&gt;=70030,I4557&lt;=74901),"Moravskoslezský kraj",(IF(AND(I4557&gt;=75000,I4557&lt;=75368),"Olomoucký kraj",(IF(AND(I4557&gt;=77200,I4557&lt;=79862),"Olomoucký kraj",(IF(AND(I4557&gt;=50011,I4557&lt;=50301),"Královéhradecký kraj",(IF(AND(I4557&gt;=54301,I4557&lt;=54303),"Královéhradecký kraj","0")))))))))))))))))))))))))))))))))))))))))))))))</f>
        <v>Moravskoslezský kraj</v>
      </c>
      <c r="AB4557" t="s">
        <v>998</v>
      </c>
      <c r="AD4557" t="s">
        <v>998</v>
      </c>
      <c r="AE4557" t="s">
        <v>998</v>
      </c>
      <c r="AF4557" t="s">
        <v>998</v>
      </c>
      <c r="AG4557" s="107">
        <v>300</v>
      </c>
      <c r="AH4557" s="107">
        <v>0</v>
      </c>
      <c r="AI4557" s="107">
        <v>0</v>
      </c>
      <c r="AJ4557" t="s">
        <v>999</v>
      </c>
      <c r="AK4557" s="106">
        <v>44923</v>
      </c>
    </row>
    <row r="4558" spans="1:37" x14ac:dyDescent="0.45">
      <c r="A4558" t="s">
        <v>1793</v>
      </c>
      <c r="B4558" t="s">
        <v>12556</v>
      </c>
      <c r="C4558" t="s">
        <v>990</v>
      </c>
      <c r="D4558" t="s">
        <v>12557</v>
      </c>
      <c r="E4558" t="s">
        <v>992</v>
      </c>
      <c r="F4558" t="s">
        <v>12558</v>
      </c>
      <c r="G4558">
        <v>340</v>
      </c>
      <c r="H4558" t="s">
        <v>1137</v>
      </c>
      <c r="I4558">
        <v>73801</v>
      </c>
      <c r="J4558">
        <v>603367879</v>
      </c>
      <c r="K4558" t="s">
        <v>12559</v>
      </c>
      <c r="L4558" s="106">
        <v>39482</v>
      </c>
      <c r="M4558">
        <v>14681359</v>
      </c>
      <c r="N4558" t="s">
        <v>996</v>
      </c>
      <c r="O4558" t="s">
        <v>12</v>
      </c>
      <c r="P4558" t="s">
        <v>997</v>
      </c>
      <c r="R4558" s="109" t="str">
        <f>IF(OR(P4558="SB",Q4558="SB"),"SB",0)</f>
        <v>SB</v>
      </c>
      <c r="T4558" s="110" t="s">
        <v>998</v>
      </c>
      <c r="V4558" s="113" t="str">
        <f>IF(AND(I4558&gt;=10000,I4558&lt;=19900),"Praha",(IF(AND(I4558&gt;=25001,I4558&lt;=29501),"Středočeský kraj",(IF(AND(I4558&gt;=30100,I4558&lt;=34972),"Středočeský kraj",(IF(AND(I4558&gt;=35002,I4558&lt;=36271),"Karlovarský kraj",(IF(AND(I4558&gt;=37001,I4558&lt;=39201),"Jihočeský kraj",(IF(AND(I4558&gt;=39701,I4558&lt;=39901),"Jihočeský kraj",(IF(AND(I4558&gt;=39301,I4558&lt;=39601),"Kraj Vysočina",(IF(AND(I4558&gt;=58001,I4558&lt;=59501),"Kraj Vysočina",(IF(AND(I4558&gt;=67401,I4558&lt;=67602),"Kraj Vysočina",(IF(AND(I4558&gt;=40001,I4558&lt;=44101),"Ústecký kraj",(IF(AND(I4558&gt;=46001,I4558&lt;=47201),"Liberecký kraj",(IF(AND(I4558&gt;=51202,I4558&lt;=51401),"Liberecký kraj",(IF(AND(I4558&gt;=53002,I4558&lt;=53976),"Pardubický kraj",(IF(AND(I4558&gt;=56002,I4558&lt;=57201),"Pardubický kraj",(IF(AND(I4558&gt;=60200,I4558&lt;=67201),"Jihomoravský kraj",(IF(AND(I4558&gt;=67801,I4558&lt;=68501),"Jihomoravský kraj",(IF(AND(I4558&gt;=69002,I4558&lt;=69801),"Jihomoravský kraj",(IF(AND(I4558&gt;=68601,I4558&lt;=68801),"Zlínský kraj",(IF(AND(I4558&gt;=75501,I4558&lt;=76901),"Zlínský kraj",(IF(AND(I4558&gt;=70030,I4558&lt;=74901),"Moravskoslezský kraj",(IF(AND(I4558&gt;=75000,I4558&lt;=75368),"Olomoucký kraj",(IF(AND(I4558&gt;=77200,I4558&lt;=79862),"Olomoucký kraj",(IF(AND(I4558&gt;=50011,I4558&lt;=50301),"Královéhradecký kraj",(IF(AND(I4558&gt;=54301,I4558&lt;=54303),"Královéhradecký kraj","0")))))))))))))))))))))))))))))))))))))))))))))))</f>
        <v>Moravskoslezský kraj</v>
      </c>
      <c r="AB4558" t="s">
        <v>998</v>
      </c>
      <c r="AD4558" t="s">
        <v>998</v>
      </c>
      <c r="AE4558" t="s">
        <v>998</v>
      </c>
      <c r="AF4558" t="s">
        <v>998</v>
      </c>
      <c r="AG4558" s="107">
        <v>300</v>
      </c>
      <c r="AH4558" s="107">
        <v>0</v>
      </c>
      <c r="AI4558" s="107">
        <v>0</v>
      </c>
      <c r="AJ4558" t="s">
        <v>999</v>
      </c>
      <c r="AK4558" s="106">
        <v>44923</v>
      </c>
    </row>
    <row r="4559" spans="1:37" x14ac:dyDescent="0.45">
      <c r="A4559" t="s">
        <v>1184</v>
      </c>
      <c r="B4559" t="s">
        <v>13028</v>
      </c>
      <c r="C4559" t="s">
        <v>990</v>
      </c>
      <c r="D4559" t="s">
        <v>13029</v>
      </c>
      <c r="E4559" t="s">
        <v>992</v>
      </c>
      <c r="F4559" t="s">
        <v>6722</v>
      </c>
      <c r="G4559">
        <v>918</v>
      </c>
      <c r="H4559" t="s">
        <v>1353</v>
      </c>
      <c r="I4559">
        <v>73801</v>
      </c>
      <c r="J4559">
        <v>602345678</v>
      </c>
      <c r="K4559" t="s">
        <v>13030</v>
      </c>
      <c r="L4559" s="106">
        <v>33532</v>
      </c>
      <c r="M4559">
        <v>14690352</v>
      </c>
      <c r="N4559" t="s">
        <v>996</v>
      </c>
      <c r="O4559" t="s">
        <v>12</v>
      </c>
      <c r="P4559" t="s">
        <v>997</v>
      </c>
      <c r="R4559" s="109" t="str">
        <f>IF(OR(P4559="SB",Q4559="SB"),"SB",0)</f>
        <v>SB</v>
      </c>
      <c r="T4559" s="110" t="s">
        <v>998</v>
      </c>
      <c r="V4559" s="113" t="str">
        <f>IF(AND(I4559&gt;=10000,I4559&lt;=19900),"Praha",(IF(AND(I4559&gt;=25001,I4559&lt;=29501),"Středočeský kraj",(IF(AND(I4559&gt;=30100,I4559&lt;=34972),"Středočeský kraj",(IF(AND(I4559&gt;=35002,I4559&lt;=36271),"Karlovarský kraj",(IF(AND(I4559&gt;=37001,I4559&lt;=39201),"Jihočeský kraj",(IF(AND(I4559&gt;=39701,I4559&lt;=39901),"Jihočeský kraj",(IF(AND(I4559&gt;=39301,I4559&lt;=39601),"Kraj Vysočina",(IF(AND(I4559&gt;=58001,I4559&lt;=59501),"Kraj Vysočina",(IF(AND(I4559&gt;=67401,I4559&lt;=67602),"Kraj Vysočina",(IF(AND(I4559&gt;=40001,I4559&lt;=44101),"Ústecký kraj",(IF(AND(I4559&gt;=46001,I4559&lt;=47201),"Liberecký kraj",(IF(AND(I4559&gt;=51202,I4559&lt;=51401),"Liberecký kraj",(IF(AND(I4559&gt;=53002,I4559&lt;=53976),"Pardubický kraj",(IF(AND(I4559&gt;=56002,I4559&lt;=57201),"Pardubický kraj",(IF(AND(I4559&gt;=60200,I4559&lt;=67201),"Jihomoravský kraj",(IF(AND(I4559&gt;=67801,I4559&lt;=68501),"Jihomoravský kraj",(IF(AND(I4559&gt;=69002,I4559&lt;=69801),"Jihomoravský kraj",(IF(AND(I4559&gt;=68601,I4559&lt;=68801),"Zlínský kraj",(IF(AND(I4559&gt;=75501,I4559&lt;=76901),"Zlínský kraj",(IF(AND(I4559&gt;=70030,I4559&lt;=74901),"Moravskoslezský kraj",(IF(AND(I4559&gt;=75000,I4559&lt;=75368),"Olomoucký kraj",(IF(AND(I4559&gt;=77200,I4559&lt;=79862),"Olomoucký kraj",(IF(AND(I4559&gt;=50011,I4559&lt;=50301),"Královéhradecký kraj",(IF(AND(I4559&gt;=54301,I4559&lt;=54303),"Královéhradecký kraj","0")))))))))))))))))))))))))))))))))))))))))))))))</f>
        <v>Moravskoslezský kraj</v>
      </c>
      <c r="AB4559" t="s">
        <v>998</v>
      </c>
      <c r="AD4559" t="s">
        <v>998</v>
      </c>
      <c r="AE4559" t="s">
        <v>998</v>
      </c>
      <c r="AF4559" t="s">
        <v>998</v>
      </c>
      <c r="AG4559" s="107">
        <v>0</v>
      </c>
      <c r="AH4559" s="107">
        <v>0</v>
      </c>
      <c r="AI4559" s="107">
        <v>0</v>
      </c>
      <c r="AJ4559" t="s">
        <v>1012</v>
      </c>
    </row>
    <row r="4560" spans="1:37" x14ac:dyDescent="0.45">
      <c r="A4560" t="s">
        <v>1206</v>
      </c>
      <c r="B4560" t="s">
        <v>13760</v>
      </c>
      <c r="C4560" t="s">
        <v>1002</v>
      </c>
      <c r="D4560" t="s">
        <v>13761</v>
      </c>
      <c r="E4560" t="s">
        <v>992</v>
      </c>
      <c r="F4560" t="s">
        <v>2002</v>
      </c>
      <c r="G4560">
        <v>428</v>
      </c>
      <c r="H4560" t="s">
        <v>1353</v>
      </c>
      <c r="I4560">
        <v>73801</v>
      </c>
      <c r="J4560">
        <v>777643956</v>
      </c>
      <c r="K4560" t="s">
        <v>13762</v>
      </c>
      <c r="L4560" s="106">
        <v>39349</v>
      </c>
      <c r="M4560">
        <v>14695204</v>
      </c>
      <c r="N4560" t="s">
        <v>996</v>
      </c>
      <c r="O4560" t="s">
        <v>12</v>
      </c>
      <c r="P4560" t="s">
        <v>997</v>
      </c>
      <c r="R4560" s="109" t="str">
        <f>IF(OR(P4560="SB",Q4560="SB"),"SB",0)</f>
        <v>SB</v>
      </c>
      <c r="T4560" s="110" t="s">
        <v>998</v>
      </c>
      <c r="V4560" s="113" t="str">
        <f>IF(AND(I4560&gt;=10000,I4560&lt;=19900),"Praha",(IF(AND(I4560&gt;=25001,I4560&lt;=29501),"Středočeský kraj",(IF(AND(I4560&gt;=30100,I4560&lt;=34972),"Středočeský kraj",(IF(AND(I4560&gt;=35002,I4560&lt;=36271),"Karlovarský kraj",(IF(AND(I4560&gt;=37001,I4560&lt;=39201),"Jihočeský kraj",(IF(AND(I4560&gt;=39701,I4560&lt;=39901),"Jihočeský kraj",(IF(AND(I4560&gt;=39301,I4560&lt;=39601),"Kraj Vysočina",(IF(AND(I4560&gt;=58001,I4560&lt;=59501),"Kraj Vysočina",(IF(AND(I4560&gt;=67401,I4560&lt;=67602),"Kraj Vysočina",(IF(AND(I4560&gt;=40001,I4560&lt;=44101),"Ústecký kraj",(IF(AND(I4560&gt;=46001,I4560&lt;=47201),"Liberecký kraj",(IF(AND(I4560&gt;=51202,I4560&lt;=51401),"Liberecký kraj",(IF(AND(I4560&gt;=53002,I4560&lt;=53976),"Pardubický kraj",(IF(AND(I4560&gt;=56002,I4560&lt;=57201),"Pardubický kraj",(IF(AND(I4560&gt;=60200,I4560&lt;=67201),"Jihomoravský kraj",(IF(AND(I4560&gt;=67801,I4560&lt;=68501),"Jihomoravský kraj",(IF(AND(I4560&gt;=69002,I4560&lt;=69801),"Jihomoravský kraj",(IF(AND(I4560&gt;=68601,I4560&lt;=68801),"Zlínský kraj",(IF(AND(I4560&gt;=75501,I4560&lt;=76901),"Zlínský kraj",(IF(AND(I4560&gt;=70030,I4560&lt;=74901),"Moravskoslezský kraj",(IF(AND(I4560&gt;=75000,I4560&lt;=75368),"Olomoucký kraj",(IF(AND(I4560&gt;=77200,I4560&lt;=79862),"Olomoucký kraj",(IF(AND(I4560&gt;=50011,I4560&lt;=50301),"Královéhradecký kraj",(IF(AND(I4560&gt;=54301,I4560&lt;=54303),"Královéhradecký kraj","0")))))))))))))))))))))))))))))))))))))))))))))))</f>
        <v>Moravskoslezský kraj</v>
      </c>
      <c r="AB4560" t="s">
        <v>998</v>
      </c>
      <c r="AD4560" t="s">
        <v>998</v>
      </c>
      <c r="AE4560" t="s">
        <v>998</v>
      </c>
      <c r="AF4560" t="s">
        <v>998</v>
      </c>
      <c r="AG4560" s="107">
        <v>300</v>
      </c>
      <c r="AH4560" s="107">
        <v>0</v>
      </c>
      <c r="AI4560" s="107">
        <v>0</v>
      </c>
      <c r="AJ4560" t="s">
        <v>999</v>
      </c>
      <c r="AK4560" s="106">
        <v>44923</v>
      </c>
    </row>
    <row r="4561" spans="1:37" x14ac:dyDescent="0.45">
      <c r="A4561" t="s">
        <v>1948</v>
      </c>
      <c r="B4561" t="s">
        <v>13859</v>
      </c>
      <c r="C4561" t="s">
        <v>1002</v>
      </c>
      <c r="D4561" t="s">
        <v>13860</v>
      </c>
      <c r="E4561" t="s">
        <v>992</v>
      </c>
      <c r="F4561" t="s">
        <v>13861</v>
      </c>
      <c r="G4561">
        <v>1</v>
      </c>
      <c r="H4561" t="s">
        <v>1353</v>
      </c>
      <c r="I4561">
        <v>73801</v>
      </c>
      <c r="K4561" t="s">
        <v>13862</v>
      </c>
      <c r="L4561" s="106">
        <v>36658</v>
      </c>
      <c r="M4561">
        <v>14678329</v>
      </c>
      <c r="N4561" t="s">
        <v>996</v>
      </c>
      <c r="O4561" t="s">
        <v>12</v>
      </c>
      <c r="P4561" t="s">
        <v>997</v>
      </c>
      <c r="R4561" s="109" t="str">
        <f>IF(OR(P4561="SB",Q4561="SB"),"SB",0)</f>
        <v>SB</v>
      </c>
      <c r="T4561" s="110" t="s">
        <v>998</v>
      </c>
      <c r="V4561" s="113" t="str">
        <f>IF(AND(I4561&gt;=10000,I4561&lt;=19900),"Praha",(IF(AND(I4561&gt;=25001,I4561&lt;=29501),"Středočeský kraj",(IF(AND(I4561&gt;=30100,I4561&lt;=34972),"Středočeský kraj",(IF(AND(I4561&gt;=35002,I4561&lt;=36271),"Karlovarský kraj",(IF(AND(I4561&gt;=37001,I4561&lt;=39201),"Jihočeský kraj",(IF(AND(I4561&gt;=39701,I4561&lt;=39901),"Jihočeský kraj",(IF(AND(I4561&gt;=39301,I4561&lt;=39601),"Kraj Vysočina",(IF(AND(I4561&gt;=58001,I4561&lt;=59501),"Kraj Vysočina",(IF(AND(I4561&gt;=67401,I4561&lt;=67602),"Kraj Vysočina",(IF(AND(I4561&gt;=40001,I4561&lt;=44101),"Ústecký kraj",(IF(AND(I4561&gt;=46001,I4561&lt;=47201),"Liberecký kraj",(IF(AND(I4561&gt;=51202,I4561&lt;=51401),"Liberecký kraj",(IF(AND(I4561&gt;=53002,I4561&lt;=53976),"Pardubický kraj",(IF(AND(I4561&gt;=56002,I4561&lt;=57201),"Pardubický kraj",(IF(AND(I4561&gt;=60200,I4561&lt;=67201),"Jihomoravský kraj",(IF(AND(I4561&gt;=67801,I4561&lt;=68501),"Jihomoravský kraj",(IF(AND(I4561&gt;=69002,I4561&lt;=69801),"Jihomoravský kraj",(IF(AND(I4561&gt;=68601,I4561&lt;=68801),"Zlínský kraj",(IF(AND(I4561&gt;=75501,I4561&lt;=76901),"Zlínský kraj",(IF(AND(I4561&gt;=70030,I4561&lt;=74901),"Moravskoslezský kraj",(IF(AND(I4561&gt;=75000,I4561&lt;=75368),"Olomoucký kraj",(IF(AND(I4561&gt;=77200,I4561&lt;=79862),"Olomoucký kraj",(IF(AND(I4561&gt;=50011,I4561&lt;=50301),"Královéhradecký kraj",(IF(AND(I4561&gt;=54301,I4561&lt;=54303),"Královéhradecký kraj","0")))))))))))))))))))))))))))))))))))))))))))))))</f>
        <v>Moravskoslezský kraj</v>
      </c>
      <c r="AB4561" t="s">
        <v>998</v>
      </c>
      <c r="AD4561" t="s">
        <v>998</v>
      </c>
      <c r="AE4561" t="s">
        <v>998</v>
      </c>
      <c r="AF4561" t="s">
        <v>998</v>
      </c>
      <c r="AG4561" s="107">
        <v>300</v>
      </c>
      <c r="AH4561" s="107">
        <v>0</v>
      </c>
      <c r="AI4561" s="107">
        <v>0</v>
      </c>
      <c r="AJ4561" t="s">
        <v>999</v>
      </c>
      <c r="AK4561" s="106">
        <v>44924</v>
      </c>
    </row>
    <row r="4562" spans="1:37" x14ac:dyDescent="0.45">
      <c r="A4562" t="s">
        <v>1107</v>
      </c>
      <c r="B4562" t="s">
        <v>13915</v>
      </c>
      <c r="C4562" t="s">
        <v>1002</v>
      </c>
      <c r="D4562" t="s">
        <v>13916</v>
      </c>
      <c r="E4562" t="s">
        <v>992</v>
      </c>
      <c r="F4562" t="s">
        <v>3452</v>
      </c>
      <c r="G4562">
        <v>10</v>
      </c>
      <c r="H4562" t="s">
        <v>1137</v>
      </c>
      <c r="I4562">
        <v>73801</v>
      </c>
      <c r="J4562">
        <v>776367585</v>
      </c>
      <c r="K4562" t="s">
        <v>13917</v>
      </c>
      <c r="L4562" s="106">
        <v>38687</v>
      </c>
      <c r="M4562">
        <v>14679339</v>
      </c>
      <c r="N4562" t="s">
        <v>996</v>
      </c>
      <c r="O4562" t="s">
        <v>12</v>
      </c>
      <c r="P4562" t="s">
        <v>997</v>
      </c>
      <c r="R4562" s="109" t="str">
        <f>IF(OR(P4562="SB",Q4562="SB"),"SB",0)</f>
        <v>SB</v>
      </c>
      <c r="T4562" s="110" t="s">
        <v>998</v>
      </c>
      <c r="V4562" s="113" t="str">
        <f>IF(AND(I4562&gt;=10000,I4562&lt;=19900),"Praha",(IF(AND(I4562&gt;=25001,I4562&lt;=29501),"Středočeský kraj",(IF(AND(I4562&gt;=30100,I4562&lt;=34972),"Středočeský kraj",(IF(AND(I4562&gt;=35002,I4562&lt;=36271),"Karlovarský kraj",(IF(AND(I4562&gt;=37001,I4562&lt;=39201),"Jihočeský kraj",(IF(AND(I4562&gt;=39701,I4562&lt;=39901),"Jihočeský kraj",(IF(AND(I4562&gt;=39301,I4562&lt;=39601),"Kraj Vysočina",(IF(AND(I4562&gt;=58001,I4562&lt;=59501),"Kraj Vysočina",(IF(AND(I4562&gt;=67401,I4562&lt;=67602),"Kraj Vysočina",(IF(AND(I4562&gt;=40001,I4562&lt;=44101),"Ústecký kraj",(IF(AND(I4562&gt;=46001,I4562&lt;=47201),"Liberecký kraj",(IF(AND(I4562&gt;=51202,I4562&lt;=51401),"Liberecký kraj",(IF(AND(I4562&gt;=53002,I4562&lt;=53976),"Pardubický kraj",(IF(AND(I4562&gt;=56002,I4562&lt;=57201),"Pardubický kraj",(IF(AND(I4562&gt;=60200,I4562&lt;=67201),"Jihomoravský kraj",(IF(AND(I4562&gt;=67801,I4562&lt;=68501),"Jihomoravský kraj",(IF(AND(I4562&gt;=69002,I4562&lt;=69801),"Jihomoravský kraj",(IF(AND(I4562&gt;=68601,I4562&lt;=68801),"Zlínský kraj",(IF(AND(I4562&gt;=75501,I4562&lt;=76901),"Zlínský kraj",(IF(AND(I4562&gt;=70030,I4562&lt;=74901),"Moravskoslezský kraj",(IF(AND(I4562&gt;=75000,I4562&lt;=75368),"Olomoucký kraj",(IF(AND(I4562&gt;=77200,I4562&lt;=79862),"Olomoucký kraj",(IF(AND(I4562&gt;=50011,I4562&lt;=50301),"Královéhradecký kraj",(IF(AND(I4562&gt;=54301,I4562&lt;=54303),"Královéhradecký kraj","0")))))))))))))))))))))))))))))))))))))))))))))))</f>
        <v>Moravskoslezský kraj</v>
      </c>
      <c r="AB4562" t="s">
        <v>998</v>
      </c>
      <c r="AD4562" t="s">
        <v>998</v>
      </c>
      <c r="AE4562" t="s">
        <v>998</v>
      </c>
      <c r="AF4562" t="s">
        <v>998</v>
      </c>
      <c r="AG4562" s="107">
        <v>300</v>
      </c>
      <c r="AH4562" s="107">
        <v>0</v>
      </c>
      <c r="AI4562" s="107">
        <v>0</v>
      </c>
      <c r="AJ4562" t="s">
        <v>999</v>
      </c>
      <c r="AK4562" s="106">
        <v>44924</v>
      </c>
    </row>
    <row r="4563" spans="1:37" x14ac:dyDescent="0.45">
      <c r="A4563" t="s">
        <v>1169</v>
      </c>
      <c r="B4563" t="s">
        <v>14698</v>
      </c>
      <c r="C4563" t="s">
        <v>990</v>
      </c>
      <c r="D4563" t="s">
        <v>14699</v>
      </c>
      <c r="E4563" t="s">
        <v>992</v>
      </c>
      <c r="F4563" t="s">
        <v>1751</v>
      </c>
      <c r="G4563">
        <v>476</v>
      </c>
      <c r="H4563" t="s">
        <v>1353</v>
      </c>
      <c r="I4563">
        <v>73801</v>
      </c>
      <c r="K4563" t="s">
        <v>14700</v>
      </c>
      <c r="L4563" s="106">
        <v>39390</v>
      </c>
      <c r="M4563">
        <v>14668831</v>
      </c>
      <c r="N4563" t="s">
        <v>996</v>
      </c>
      <c r="O4563" t="s">
        <v>12</v>
      </c>
      <c r="P4563" t="s">
        <v>997</v>
      </c>
      <c r="R4563" s="109" t="str">
        <f>IF(OR(P4563="SB",Q4563="SB"),"SB",0)</f>
        <v>SB</v>
      </c>
      <c r="T4563" s="110" t="s">
        <v>998</v>
      </c>
      <c r="V4563" s="113" t="str">
        <f>IF(AND(I4563&gt;=10000,I4563&lt;=19900),"Praha",(IF(AND(I4563&gt;=25001,I4563&lt;=29501),"Středočeský kraj",(IF(AND(I4563&gt;=30100,I4563&lt;=34972),"Středočeský kraj",(IF(AND(I4563&gt;=35002,I4563&lt;=36271),"Karlovarský kraj",(IF(AND(I4563&gt;=37001,I4563&lt;=39201),"Jihočeský kraj",(IF(AND(I4563&gt;=39701,I4563&lt;=39901),"Jihočeský kraj",(IF(AND(I4563&gt;=39301,I4563&lt;=39601),"Kraj Vysočina",(IF(AND(I4563&gt;=58001,I4563&lt;=59501),"Kraj Vysočina",(IF(AND(I4563&gt;=67401,I4563&lt;=67602),"Kraj Vysočina",(IF(AND(I4563&gt;=40001,I4563&lt;=44101),"Ústecký kraj",(IF(AND(I4563&gt;=46001,I4563&lt;=47201),"Liberecký kraj",(IF(AND(I4563&gt;=51202,I4563&lt;=51401),"Liberecký kraj",(IF(AND(I4563&gt;=53002,I4563&lt;=53976),"Pardubický kraj",(IF(AND(I4563&gt;=56002,I4563&lt;=57201),"Pardubický kraj",(IF(AND(I4563&gt;=60200,I4563&lt;=67201),"Jihomoravský kraj",(IF(AND(I4563&gt;=67801,I4563&lt;=68501),"Jihomoravský kraj",(IF(AND(I4563&gt;=69002,I4563&lt;=69801),"Jihomoravský kraj",(IF(AND(I4563&gt;=68601,I4563&lt;=68801),"Zlínský kraj",(IF(AND(I4563&gt;=75501,I4563&lt;=76901),"Zlínský kraj",(IF(AND(I4563&gt;=70030,I4563&lt;=74901),"Moravskoslezský kraj",(IF(AND(I4563&gt;=75000,I4563&lt;=75368),"Olomoucký kraj",(IF(AND(I4563&gt;=77200,I4563&lt;=79862),"Olomoucký kraj",(IF(AND(I4563&gt;=50011,I4563&lt;=50301),"Královéhradecký kraj",(IF(AND(I4563&gt;=54301,I4563&lt;=54303),"Královéhradecký kraj","0")))))))))))))))))))))))))))))))))))))))))))))))</f>
        <v>Moravskoslezský kraj</v>
      </c>
      <c r="AB4563" t="s">
        <v>998</v>
      </c>
      <c r="AD4563" t="s">
        <v>998</v>
      </c>
      <c r="AE4563" t="s">
        <v>998</v>
      </c>
      <c r="AF4563" t="s">
        <v>998</v>
      </c>
      <c r="AG4563" s="107">
        <v>300</v>
      </c>
      <c r="AH4563" s="107">
        <v>0</v>
      </c>
      <c r="AI4563" s="107">
        <v>0</v>
      </c>
      <c r="AJ4563" t="s">
        <v>999</v>
      </c>
      <c r="AK4563" s="106">
        <v>44923</v>
      </c>
    </row>
    <row r="4564" spans="1:37" x14ac:dyDescent="0.45">
      <c r="A4564" t="s">
        <v>1860</v>
      </c>
      <c r="B4564" t="s">
        <v>14701</v>
      </c>
      <c r="C4564" t="s">
        <v>1002</v>
      </c>
      <c r="D4564" t="s">
        <v>14702</v>
      </c>
      <c r="E4564" t="s">
        <v>992</v>
      </c>
      <c r="F4564" t="s">
        <v>1751</v>
      </c>
      <c r="G4564">
        <v>476</v>
      </c>
      <c r="H4564" t="s">
        <v>1353</v>
      </c>
      <c r="I4564">
        <v>73801</v>
      </c>
      <c r="K4564" t="s">
        <v>14703</v>
      </c>
      <c r="L4564" s="106">
        <v>40061</v>
      </c>
      <c r="M4564">
        <v>14668932</v>
      </c>
      <c r="N4564" t="s">
        <v>996</v>
      </c>
      <c r="O4564" t="s">
        <v>12</v>
      </c>
      <c r="P4564" t="s">
        <v>997</v>
      </c>
      <c r="R4564" s="109" t="str">
        <f>IF(OR(P4564="SB",Q4564="SB"),"SB",0)</f>
        <v>SB</v>
      </c>
      <c r="T4564" s="110" t="s">
        <v>998</v>
      </c>
      <c r="V4564" s="113" t="str">
        <f>IF(AND(I4564&gt;=10000,I4564&lt;=19900),"Praha",(IF(AND(I4564&gt;=25001,I4564&lt;=29501),"Středočeský kraj",(IF(AND(I4564&gt;=30100,I4564&lt;=34972),"Středočeský kraj",(IF(AND(I4564&gt;=35002,I4564&lt;=36271),"Karlovarský kraj",(IF(AND(I4564&gt;=37001,I4564&lt;=39201),"Jihočeský kraj",(IF(AND(I4564&gt;=39701,I4564&lt;=39901),"Jihočeský kraj",(IF(AND(I4564&gt;=39301,I4564&lt;=39601),"Kraj Vysočina",(IF(AND(I4564&gt;=58001,I4564&lt;=59501),"Kraj Vysočina",(IF(AND(I4564&gt;=67401,I4564&lt;=67602),"Kraj Vysočina",(IF(AND(I4564&gt;=40001,I4564&lt;=44101),"Ústecký kraj",(IF(AND(I4564&gt;=46001,I4564&lt;=47201),"Liberecký kraj",(IF(AND(I4564&gt;=51202,I4564&lt;=51401),"Liberecký kraj",(IF(AND(I4564&gt;=53002,I4564&lt;=53976),"Pardubický kraj",(IF(AND(I4564&gt;=56002,I4564&lt;=57201),"Pardubický kraj",(IF(AND(I4564&gt;=60200,I4564&lt;=67201),"Jihomoravský kraj",(IF(AND(I4564&gt;=67801,I4564&lt;=68501),"Jihomoravský kraj",(IF(AND(I4564&gt;=69002,I4564&lt;=69801),"Jihomoravský kraj",(IF(AND(I4564&gt;=68601,I4564&lt;=68801),"Zlínský kraj",(IF(AND(I4564&gt;=75501,I4564&lt;=76901),"Zlínský kraj",(IF(AND(I4564&gt;=70030,I4564&lt;=74901),"Moravskoslezský kraj",(IF(AND(I4564&gt;=75000,I4564&lt;=75368),"Olomoucký kraj",(IF(AND(I4564&gt;=77200,I4564&lt;=79862),"Olomoucký kraj",(IF(AND(I4564&gt;=50011,I4564&lt;=50301),"Královéhradecký kraj",(IF(AND(I4564&gt;=54301,I4564&lt;=54303),"Královéhradecký kraj","0")))))))))))))))))))))))))))))))))))))))))))))))</f>
        <v>Moravskoslezský kraj</v>
      </c>
      <c r="AB4564" t="s">
        <v>998</v>
      </c>
      <c r="AD4564" t="s">
        <v>998</v>
      </c>
      <c r="AE4564" t="s">
        <v>998</v>
      </c>
      <c r="AF4564" t="s">
        <v>998</v>
      </c>
      <c r="AG4564" s="107">
        <v>300</v>
      </c>
      <c r="AH4564" s="107">
        <v>0</v>
      </c>
      <c r="AI4564" s="107">
        <v>0</v>
      </c>
      <c r="AJ4564" t="s">
        <v>999</v>
      </c>
      <c r="AK4564" s="106">
        <v>44924</v>
      </c>
    </row>
    <row r="4565" spans="1:37" x14ac:dyDescent="0.45">
      <c r="A4565" t="s">
        <v>988</v>
      </c>
      <c r="B4565" t="s">
        <v>14805</v>
      </c>
      <c r="C4565" t="s">
        <v>990</v>
      </c>
      <c r="D4565" t="s">
        <v>14806</v>
      </c>
      <c r="E4565" t="s">
        <v>992</v>
      </c>
      <c r="F4565" t="s">
        <v>8412</v>
      </c>
      <c r="G4565">
        <v>11</v>
      </c>
      <c r="H4565" t="s">
        <v>1137</v>
      </c>
      <c r="I4565">
        <v>73801</v>
      </c>
      <c r="J4565">
        <v>702919114</v>
      </c>
      <c r="K4565" t="s">
        <v>14807</v>
      </c>
      <c r="L4565" s="106">
        <v>38071</v>
      </c>
      <c r="M4565">
        <v>14681662</v>
      </c>
      <c r="N4565" t="s">
        <v>996</v>
      </c>
      <c r="O4565" t="s">
        <v>12</v>
      </c>
      <c r="P4565" t="s">
        <v>997</v>
      </c>
      <c r="R4565" s="109" t="str">
        <f>IF(OR(P4565="SB",Q4565="SB"),"SB",0)</f>
        <v>SB</v>
      </c>
      <c r="T4565" s="110" t="s">
        <v>998</v>
      </c>
      <c r="V4565" s="113" t="str">
        <f>IF(AND(I4565&gt;=10000,I4565&lt;=19900),"Praha",(IF(AND(I4565&gt;=25001,I4565&lt;=29501),"Středočeský kraj",(IF(AND(I4565&gt;=30100,I4565&lt;=34972),"Středočeský kraj",(IF(AND(I4565&gt;=35002,I4565&lt;=36271),"Karlovarský kraj",(IF(AND(I4565&gt;=37001,I4565&lt;=39201),"Jihočeský kraj",(IF(AND(I4565&gt;=39701,I4565&lt;=39901),"Jihočeský kraj",(IF(AND(I4565&gt;=39301,I4565&lt;=39601),"Kraj Vysočina",(IF(AND(I4565&gt;=58001,I4565&lt;=59501),"Kraj Vysočina",(IF(AND(I4565&gt;=67401,I4565&lt;=67602),"Kraj Vysočina",(IF(AND(I4565&gt;=40001,I4565&lt;=44101),"Ústecký kraj",(IF(AND(I4565&gt;=46001,I4565&lt;=47201),"Liberecký kraj",(IF(AND(I4565&gt;=51202,I4565&lt;=51401),"Liberecký kraj",(IF(AND(I4565&gt;=53002,I4565&lt;=53976),"Pardubický kraj",(IF(AND(I4565&gt;=56002,I4565&lt;=57201),"Pardubický kraj",(IF(AND(I4565&gt;=60200,I4565&lt;=67201),"Jihomoravský kraj",(IF(AND(I4565&gt;=67801,I4565&lt;=68501),"Jihomoravský kraj",(IF(AND(I4565&gt;=69002,I4565&lt;=69801),"Jihomoravský kraj",(IF(AND(I4565&gt;=68601,I4565&lt;=68801),"Zlínský kraj",(IF(AND(I4565&gt;=75501,I4565&lt;=76901),"Zlínský kraj",(IF(AND(I4565&gt;=70030,I4565&lt;=74901),"Moravskoslezský kraj",(IF(AND(I4565&gt;=75000,I4565&lt;=75368),"Olomoucký kraj",(IF(AND(I4565&gt;=77200,I4565&lt;=79862),"Olomoucký kraj",(IF(AND(I4565&gt;=50011,I4565&lt;=50301),"Královéhradecký kraj",(IF(AND(I4565&gt;=54301,I4565&lt;=54303),"Královéhradecký kraj","0")))))))))))))))))))))))))))))))))))))))))))))))</f>
        <v>Moravskoslezský kraj</v>
      </c>
      <c r="AB4565" t="s">
        <v>998</v>
      </c>
      <c r="AD4565" t="s">
        <v>998</v>
      </c>
      <c r="AE4565" t="s">
        <v>998</v>
      </c>
      <c r="AF4565" t="s">
        <v>998</v>
      </c>
      <c r="AG4565" s="107">
        <v>300</v>
      </c>
      <c r="AH4565" s="107">
        <v>0</v>
      </c>
      <c r="AI4565" s="107">
        <v>0</v>
      </c>
      <c r="AJ4565" t="s">
        <v>999</v>
      </c>
      <c r="AK4565" s="106">
        <v>44924</v>
      </c>
    </row>
    <row r="4566" spans="1:37" x14ac:dyDescent="0.45">
      <c r="A4566" t="s">
        <v>1084</v>
      </c>
      <c r="B4566" t="s">
        <v>1021</v>
      </c>
      <c r="C4566" t="s">
        <v>990</v>
      </c>
      <c r="D4566" t="s">
        <v>15012</v>
      </c>
      <c r="E4566" t="s">
        <v>992</v>
      </c>
      <c r="F4566" t="s">
        <v>14180</v>
      </c>
      <c r="G4566">
        <v>1853</v>
      </c>
      <c r="H4566" t="s">
        <v>1353</v>
      </c>
      <c r="I4566">
        <v>73801</v>
      </c>
      <c r="J4566">
        <v>739075240</v>
      </c>
      <c r="K4566" t="s">
        <v>15013</v>
      </c>
      <c r="L4566" s="106">
        <v>38823</v>
      </c>
      <c r="M4566">
        <v>14691867</v>
      </c>
      <c r="N4566" t="s">
        <v>996</v>
      </c>
      <c r="O4566" t="s">
        <v>12</v>
      </c>
      <c r="P4566" t="s">
        <v>997</v>
      </c>
      <c r="R4566" s="109" t="str">
        <f>IF(OR(P4566="SB",Q4566="SB"),"SB",0)</f>
        <v>SB</v>
      </c>
      <c r="T4566" s="110" t="s">
        <v>998</v>
      </c>
      <c r="V4566" s="113" t="str">
        <f>IF(AND(I4566&gt;=10000,I4566&lt;=19900),"Praha",(IF(AND(I4566&gt;=25001,I4566&lt;=29501),"Středočeský kraj",(IF(AND(I4566&gt;=30100,I4566&lt;=34972),"Středočeský kraj",(IF(AND(I4566&gt;=35002,I4566&lt;=36271),"Karlovarský kraj",(IF(AND(I4566&gt;=37001,I4566&lt;=39201),"Jihočeský kraj",(IF(AND(I4566&gt;=39701,I4566&lt;=39901),"Jihočeský kraj",(IF(AND(I4566&gt;=39301,I4566&lt;=39601),"Kraj Vysočina",(IF(AND(I4566&gt;=58001,I4566&lt;=59501),"Kraj Vysočina",(IF(AND(I4566&gt;=67401,I4566&lt;=67602),"Kraj Vysočina",(IF(AND(I4566&gt;=40001,I4566&lt;=44101),"Ústecký kraj",(IF(AND(I4566&gt;=46001,I4566&lt;=47201),"Liberecký kraj",(IF(AND(I4566&gt;=51202,I4566&lt;=51401),"Liberecký kraj",(IF(AND(I4566&gt;=53002,I4566&lt;=53976),"Pardubický kraj",(IF(AND(I4566&gt;=56002,I4566&lt;=57201),"Pardubický kraj",(IF(AND(I4566&gt;=60200,I4566&lt;=67201),"Jihomoravský kraj",(IF(AND(I4566&gt;=67801,I4566&lt;=68501),"Jihomoravský kraj",(IF(AND(I4566&gt;=69002,I4566&lt;=69801),"Jihomoravský kraj",(IF(AND(I4566&gt;=68601,I4566&lt;=68801),"Zlínský kraj",(IF(AND(I4566&gt;=75501,I4566&lt;=76901),"Zlínský kraj",(IF(AND(I4566&gt;=70030,I4566&lt;=74901),"Moravskoslezský kraj",(IF(AND(I4566&gt;=75000,I4566&lt;=75368),"Olomoucký kraj",(IF(AND(I4566&gt;=77200,I4566&lt;=79862),"Olomoucký kraj",(IF(AND(I4566&gt;=50011,I4566&lt;=50301),"Královéhradecký kraj",(IF(AND(I4566&gt;=54301,I4566&lt;=54303),"Královéhradecký kraj","0")))))))))))))))))))))))))))))))))))))))))))))))</f>
        <v>Moravskoslezský kraj</v>
      </c>
      <c r="AB4566" t="s">
        <v>998</v>
      </c>
      <c r="AD4566" t="s">
        <v>998</v>
      </c>
      <c r="AE4566" t="s">
        <v>998</v>
      </c>
      <c r="AF4566" t="s">
        <v>998</v>
      </c>
      <c r="AG4566" s="107">
        <v>300</v>
      </c>
      <c r="AH4566" s="107">
        <v>0</v>
      </c>
      <c r="AI4566" s="107">
        <v>0</v>
      </c>
      <c r="AJ4566" t="s">
        <v>999</v>
      </c>
      <c r="AK4566" s="106">
        <v>44923</v>
      </c>
    </row>
    <row r="4567" spans="1:37" x14ac:dyDescent="0.45">
      <c r="A4567" t="s">
        <v>1169</v>
      </c>
      <c r="B4567" t="s">
        <v>1021</v>
      </c>
      <c r="C4567" t="s">
        <v>990</v>
      </c>
      <c r="D4567" t="s">
        <v>15014</v>
      </c>
      <c r="E4567" t="s">
        <v>992</v>
      </c>
      <c r="F4567" t="s">
        <v>14180</v>
      </c>
      <c r="G4567">
        <v>1853</v>
      </c>
      <c r="H4567" t="s">
        <v>1353</v>
      </c>
      <c r="I4567">
        <v>73801</v>
      </c>
      <c r="J4567">
        <v>739075240</v>
      </c>
      <c r="K4567" t="s">
        <v>15015</v>
      </c>
      <c r="L4567" s="106">
        <v>40233</v>
      </c>
      <c r="M4567">
        <v>14691968</v>
      </c>
      <c r="N4567" t="s">
        <v>996</v>
      </c>
      <c r="O4567" t="s">
        <v>12</v>
      </c>
      <c r="P4567" t="s">
        <v>997</v>
      </c>
      <c r="R4567" s="109" t="str">
        <f>IF(OR(P4567="SB",Q4567="SB"),"SB",0)</f>
        <v>SB</v>
      </c>
      <c r="T4567" s="110" t="s">
        <v>998</v>
      </c>
      <c r="V4567" s="113" t="str">
        <f>IF(AND(I4567&gt;=10000,I4567&lt;=19900),"Praha",(IF(AND(I4567&gt;=25001,I4567&lt;=29501),"Středočeský kraj",(IF(AND(I4567&gt;=30100,I4567&lt;=34972),"Středočeský kraj",(IF(AND(I4567&gt;=35002,I4567&lt;=36271),"Karlovarský kraj",(IF(AND(I4567&gt;=37001,I4567&lt;=39201),"Jihočeský kraj",(IF(AND(I4567&gt;=39701,I4567&lt;=39901),"Jihočeský kraj",(IF(AND(I4567&gt;=39301,I4567&lt;=39601),"Kraj Vysočina",(IF(AND(I4567&gt;=58001,I4567&lt;=59501),"Kraj Vysočina",(IF(AND(I4567&gt;=67401,I4567&lt;=67602),"Kraj Vysočina",(IF(AND(I4567&gt;=40001,I4567&lt;=44101),"Ústecký kraj",(IF(AND(I4567&gt;=46001,I4567&lt;=47201),"Liberecký kraj",(IF(AND(I4567&gt;=51202,I4567&lt;=51401),"Liberecký kraj",(IF(AND(I4567&gt;=53002,I4567&lt;=53976),"Pardubický kraj",(IF(AND(I4567&gt;=56002,I4567&lt;=57201),"Pardubický kraj",(IF(AND(I4567&gt;=60200,I4567&lt;=67201),"Jihomoravský kraj",(IF(AND(I4567&gt;=67801,I4567&lt;=68501),"Jihomoravský kraj",(IF(AND(I4567&gt;=69002,I4567&lt;=69801),"Jihomoravský kraj",(IF(AND(I4567&gt;=68601,I4567&lt;=68801),"Zlínský kraj",(IF(AND(I4567&gt;=75501,I4567&lt;=76901),"Zlínský kraj",(IF(AND(I4567&gt;=70030,I4567&lt;=74901),"Moravskoslezský kraj",(IF(AND(I4567&gt;=75000,I4567&lt;=75368),"Olomoucký kraj",(IF(AND(I4567&gt;=77200,I4567&lt;=79862),"Olomoucký kraj",(IF(AND(I4567&gt;=50011,I4567&lt;=50301),"Královéhradecký kraj",(IF(AND(I4567&gt;=54301,I4567&lt;=54303),"Královéhradecký kraj","0")))))))))))))))))))))))))))))))))))))))))))))))</f>
        <v>Moravskoslezský kraj</v>
      </c>
      <c r="AB4567" t="s">
        <v>998</v>
      </c>
      <c r="AD4567" t="s">
        <v>998</v>
      </c>
      <c r="AE4567" t="s">
        <v>998</v>
      </c>
      <c r="AF4567" t="s">
        <v>998</v>
      </c>
      <c r="AG4567" s="107">
        <v>300</v>
      </c>
      <c r="AH4567" s="107">
        <v>0</v>
      </c>
      <c r="AI4567" s="107">
        <v>0</v>
      </c>
      <c r="AJ4567" t="s">
        <v>999</v>
      </c>
      <c r="AK4567" s="106">
        <v>44923</v>
      </c>
    </row>
    <row r="4568" spans="1:37" x14ac:dyDescent="0.45">
      <c r="A4568" t="s">
        <v>1061</v>
      </c>
      <c r="B4568" t="s">
        <v>15099</v>
      </c>
      <c r="C4568" t="s">
        <v>990</v>
      </c>
      <c r="D4568" t="s">
        <v>15100</v>
      </c>
      <c r="E4568" t="s">
        <v>992</v>
      </c>
      <c r="F4568" t="s">
        <v>7178</v>
      </c>
      <c r="G4568">
        <v>48</v>
      </c>
      <c r="H4568" t="s">
        <v>1353</v>
      </c>
      <c r="I4568">
        <v>73801</v>
      </c>
      <c r="J4568">
        <v>731083507</v>
      </c>
      <c r="K4568" t="s">
        <v>15101</v>
      </c>
      <c r="L4568" s="106">
        <v>39862</v>
      </c>
      <c r="M4568">
        <v>14686615</v>
      </c>
      <c r="N4568" t="s">
        <v>996</v>
      </c>
      <c r="O4568" t="s">
        <v>12</v>
      </c>
      <c r="P4568" t="s">
        <v>997</v>
      </c>
      <c r="R4568" s="109" t="str">
        <f>IF(OR(P4568="SB",Q4568="SB"),"SB",0)</f>
        <v>SB</v>
      </c>
      <c r="T4568" s="110" t="s">
        <v>998</v>
      </c>
      <c r="V4568" s="113" t="str">
        <f>IF(AND(I4568&gt;=10000,I4568&lt;=19900),"Praha",(IF(AND(I4568&gt;=25001,I4568&lt;=29501),"Středočeský kraj",(IF(AND(I4568&gt;=30100,I4568&lt;=34972),"Středočeský kraj",(IF(AND(I4568&gt;=35002,I4568&lt;=36271),"Karlovarský kraj",(IF(AND(I4568&gt;=37001,I4568&lt;=39201),"Jihočeský kraj",(IF(AND(I4568&gt;=39701,I4568&lt;=39901),"Jihočeský kraj",(IF(AND(I4568&gt;=39301,I4568&lt;=39601),"Kraj Vysočina",(IF(AND(I4568&gt;=58001,I4568&lt;=59501),"Kraj Vysočina",(IF(AND(I4568&gt;=67401,I4568&lt;=67602),"Kraj Vysočina",(IF(AND(I4568&gt;=40001,I4568&lt;=44101),"Ústecký kraj",(IF(AND(I4568&gt;=46001,I4568&lt;=47201),"Liberecký kraj",(IF(AND(I4568&gt;=51202,I4568&lt;=51401),"Liberecký kraj",(IF(AND(I4568&gt;=53002,I4568&lt;=53976),"Pardubický kraj",(IF(AND(I4568&gt;=56002,I4568&lt;=57201),"Pardubický kraj",(IF(AND(I4568&gt;=60200,I4568&lt;=67201),"Jihomoravský kraj",(IF(AND(I4568&gt;=67801,I4568&lt;=68501),"Jihomoravský kraj",(IF(AND(I4568&gt;=69002,I4568&lt;=69801),"Jihomoravský kraj",(IF(AND(I4568&gt;=68601,I4568&lt;=68801),"Zlínský kraj",(IF(AND(I4568&gt;=75501,I4568&lt;=76901),"Zlínský kraj",(IF(AND(I4568&gt;=70030,I4568&lt;=74901),"Moravskoslezský kraj",(IF(AND(I4568&gt;=75000,I4568&lt;=75368),"Olomoucký kraj",(IF(AND(I4568&gt;=77200,I4568&lt;=79862),"Olomoucký kraj",(IF(AND(I4568&gt;=50011,I4568&lt;=50301),"Královéhradecký kraj",(IF(AND(I4568&gt;=54301,I4568&lt;=54303),"Královéhradecký kraj","0")))))))))))))))))))))))))))))))))))))))))))))))</f>
        <v>Moravskoslezský kraj</v>
      </c>
      <c r="AB4568" t="s">
        <v>998</v>
      </c>
      <c r="AD4568" t="s">
        <v>998</v>
      </c>
      <c r="AE4568" t="s">
        <v>998</v>
      </c>
      <c r="AF4568" t="s">
        <v>998</v>
      </c>
      <c r="AG4568" s="107">
        <v>300</v>
      </c>
      <c r="AH4568" s="107">
        <v>0</v>
      </c>
      <c r="AI4568" s="107">
        <v>0</v>
      </c>
      <c r="AJ4568" t="s">
        <v>999</v>
      </c>
      <c r="AK4568" s="106">
        <v>44923</v>
      </c>
    </row>
    <row r="4569" spans="1:37" x14ac:dyDescent="0.45">
      <c r="A4569" t="s">
        <v>2655</v>
      </c>
      <c r="B4569" t="s">
        <v>15199</v>
      </c>
      <c r="C4569" t="s">
        <v>990</v>
      </c>
      <c r="D4569" t="s">
        <v>15200</v>
      </c>
      <c r="E4569" t="s">
        <v>992</v>
      </c>
      <c r="F4569" t="s">
        <v>15201</v>
      </c>
      <c r="G4569">
        <v>904</v>
      </c>
      <c r="H4569" t="s">
        <v>3461</v>
      </c>
      <c r="I4569">
        <v>73801</v>
      </c>
      <c r="J4569">
        <v>603876998</v>
      </c>
      <c r="K4569" t="s">
        <v>15202</v>
      </c>
      <c r="L4569" s="106">
        <v>39671</v>
      </c>
      <c r="M4569">
        <v>14678531</v>
      </c>
      <c r="N4569" t="s">
        <v>996</v>
      </c>
      <c r="O4569" t="s">
        <v>12</v>
      </c>
      <c r="P4569" t="s">
        <v>997</v>
      </c>
      <c r="R4569" s="109" t="str">
        <f>IF(OR(P4569="SB",Q4569="SB"),"SB",0)</f>
        <v>SB</v>
      </c>
      <c r="T4569" s="110" t="s">
        <v>998</v>
      </c>
      <c r="V4569" s="113" t="str">
        <f>IF(AND(I4569&gt;=10000,I4569&lt;=19900),"Praha",(IF(AND(I4569&gt;=25001,I4569&lt;=29501),"Středočeský kraj",(IF(AND(I4569&gt;=30100,I4569&lt;=34972),"Středočeský kraj",(IF(AND(I4569&gt;=35002,I4569&lt;=36271),"Karlovarský kraj",(IF(AND(I4569&gt;=37001,I4569&lt;=39201),"Jihočeský kraj",(IF(AND(I4569&gt;=39701,I4569&lt;=39901),"Jihočeský kraj",(IF(AND(I4569&gt;=39301,I4569&lt;=39601),"Kraj Vysočina",(IF(AND(I4569&gt;=58001,I4569&lt;=59501),"Kraj Vysočina",(IF(AND(I4569&gt;=67401,I4569&lt;=67602),"Kraj Vysočina",(IF(AND(I4569&gt;=40001,I4569&lt;=44101),"Ústecký kraj",(IF(AND(I4569&gt;=46001,I4569&lt;=47201),"Liberecký kraj",(IF(AND(I4569&gt;=51202,I4569&lt;=51401),"Liberecký kraj",(IF(AND(I4569&gt;=53002,I4569&lt;=53976),"Pardubický kraj",(IF(AND(I4569&gt;=56002,I4569&lt;=57201),"Pardubický kraj",(IF(AND(I4569&gt;=60200,I4569&lt;=67201),"Jihomoravský kraj",(IF(AND(I4569&gt;=67801,I4569&lt;=68501),"Jihomoravský kraj",(IF(AND(I4569&gt;=69002,I4569&lt;=69801),"Jihomoravský kraj",(IF(AND(I4569&gt;=68601,I4569&lt;=68801),"Zlínský kraj",(IF(AND(I4569&gt;=75501,I4569&lt;=76901),"Zlínský kraj",(IF(AND(I4569&gt;=70030,I4569&lt;=74901),"Moravskoslezský kraj",(IF(AND(I4569&gt;=75000,I4569&lt;=75368),"Olomoucký kraj",(IF(AND(I4569&gt;=77200,I4569&lt;=79862),"Olomoucký kraj",(IF(AND(I4569&gt;=50011,I4569&lt;=50301),"Královéhradecký kraj",(IF(AND(I4569&gt;=54301,I4569&lt;=54303),"Královéhradecký kraj","0")))))))))))))))))))))))))))))))))))))))))))))))</f>
        <v>Moravskoslezský kraj</v>
      </c>
      <c r="AB4569" t="s">
        <v>998</v>
      </c>
      <c r="AD4569" t="s">
        <v>998</v>
      </c>
      <c r="AE4569" t="s">
        <v>998</v>
      </c>
      <c r="AF4569" t="s">
        <v>998</v>
      </c>
      <c r="AG4569" s="107">
        <v>300</v>
      </c>
      <c r="AH4569" s="107">
        <v>0</v>
      </c>
      <c r="AI4569" s="107">
        <v>0</v>
      </c>
      <c r="AJ4569" t="s">
        <v>999</v>
      </c>
      <c r="AK4569" s="106">
        <v>44923</v>
      </c>
    </row>
    <row r="4570" spans="1:37" x14ac:dyDescent="0.45">
      <c r="A4570" t="s">
        <v>1216</v>
      </c>
      <c r="B4570" t="s">
        <v>15423</v>
      </c>
      <c r="C4570" t="s">
        <v>1002</v>
      </c>
      <c r="D4570" t="s">
        <v>15424</v>
      </c>
      <c r="E4570" t="s">
        <v>992</v>
      </c>
      <c r="F4570" t="s">
        <v>15425</v>
      </c>
      <c r="G4570">
        <v>1214</v>
      </c>
      <c r="H4570" t="s">
        <v>1137</v>
      </c>
      <c r="I4570">
        <v>73801</v>
      </c>
      <c r="J4570">
        <v>725269062</v>
      </c>
      <c r="K4570" t="s">
        <v>15426</v>
      </c>
      <c r="L4570" s="106">
        <v>38902</v>
      </c>
      <c r="M4570">
        <v>14680147</v>
      </c>
      <c r="N4570" t="s">
        <v>996</v>
      </c>
      <c r="O4570" t="s">
        <v>12</v>
      </c>
      <c r="P4570" t="s">
        <v>997</v>
      </c>
      <c r="R4570" s="109" t="str">
        <f>IF(OR(P4570="SB",Q4570="SB"),"SB",0)</f>
        <v>SB</v>
      </c>
      <c r="T4570" s="110" t="s">
        <v>998</v>
      </c>
      <c r="V4570" s="113" t="str">
        <f>IF(AND(I4570&gt;=10000,I4570&lt;=19900),"Praha",(IF(AND(I4570&gt;=25001,I4570&lt;=29501),"Středočeský kraj",(IF(AND(I4570&gt;=30100,I4570&lt;=34972),"Středočeský kraj",(IF(AND(I4570&gt;=35002,I4570&lt;=36271),"Karlovarský kraj",(IF(AND(I4570&gt;=37001,I4570&lt;=39201),"Jihočeský kraj",(IF(AND(I4570&gt;=39701,I4570&lt;=39901),"Jihočeský kraj",(IF(AND(I4570&gt;=39301,I4570&lt;=39601),"Kraj Vysočina",(IF(AND(I4570&gt;=58001,I4570&lt;=59501),"Kraj Vysočina",(IF(AND(I4570&gt;=67401,I4570&lt;=67602),"Kraj Vysočina",(IF(AND(I4570&gt;=40001,I4570&lt;=44101),"Ústecký kraj",(IF(AND(I4570&gt;=46001,I4570&lt;=47201),"Liberecký kraj",(IF(AND(I4570&gt;=51202,I4570&lt;=51401),"Liberecký kraj",(IF(AND(I4570&gt;=53002,I4570&lt;=53976),"Pardubický kraj",(IF(AND(I4570&gt;=56002,I4570&lt;=57201),"Pardubický kraj",(IF(AND(I4570&gt;=60200,I4570&lt;=67201),"Jihomoravský kraj",(IF(AND(I4570&gt;=67801,I4570&lt;=68501),"Jihomoravský kraj",(IF(AND(I4570&gt;=69002,I4570&lt;=69801),"Jihomoravský kraj",(IF(AND(I4570&gt;=68601,I4570&lt;=68801),"Zlínský kraj",(IF(AND(I4570&gt;=75501,I4570&lt;=76901),"Zlínský kraj",(IF(AND(I4570&gt;=70030,I4570&lt;=74901),"Moravskoslezský kraj",(IF(AND(I4570&gt;=75000,I4570&lt;=75368),"Olomoucký kraj",(IF(AND(I4570&gt;=77200,I4570&lt;=79862),"Olomoucký kraj",(IF(AND(I4570&gt;=50011,I4570&lt;=50301),"Královéhradecký kraj",(IF(AND(I4570&gt;=54301,I4570&lt;=54303),"Královéhradecký kraj","0")))))))))))))))))))))))))))))))))))))))))))))))</f>
        <v>Moravskoslezský kraj</v>
      </c>
      <c r="AB4570" t="s">
        <v>998</v>
      </c>
      <c r="AD4570" t="s">
        <v>998</v>
      </c>
      <c r="AE4570" t="s">
        <v>998</v>
      </c>
      <c r="AF4570" t="s">
        <v>998</v>
      </c>
      <c r="AG4570" s="107">
        <v>300</v>
      </c>
      <c r="AH4570" s="107">
        <v>0</v>
      </c>
      <c r="AI4570" s="107">
        <v>0</v>
      </c>
      <c r="AJ4570" t="s">
        <v>999</v>
      </c>
      <c r="AK4570" s="106">
        <v>44923</v>
      </c>
    </row>
    <row r="4571" spans="1:37" x14ac:dyDescent="0.45">
      <c r="A4571" t="s">
        <v>1174</v>
      </c>
      <c r="B4571" t="s">
        <v>15771</v>
      </c>
      <c r="C4571" t="s">
        <v>990</v>
      </c>
      <c r="D4571" t="s">
        <v>15772</v>
      </c>
      <c r="E4571" t="s">
        <v>992</v>
      </c>
      <c r="F4571" t="s">
        <v>15773</v>
      </c>
      <c r="G4571">
        <v>26</v>
      </c>
      <c r="H4571" t="s">
        <v>1137</v>
      </c>
      <c r="I4571">
        <v>73801</v>
      </c>
      <c r="J4571">
        <v>777241882</v>
      </c>
      <c r="K4571" t="s">
        <v>15774</v>
      </c>
      <c r="L4571" s="106">
        <v>34358</v>
      </c>
      <c r="M4571">
        <v>14682672</v>
      </c>
      <c r="N4571" t="s">
        <v>996</v>
      </c>
      <c r="O4571" t="s">
        <v>12</v>
      </c>
      <c r="P4571" t="s">
        <v>997</v>
      </c>
      <c r="R4571" s="109" t="str">
        <f>IF(OR(P4571="SB",Q4571="SB"),"SB",0)</f>
        <v>SB</v>
      </c>
      <c r="T4571" s="110" t="s">
        <v>998</v>
      </c>
      <c r="V4571" s="113" t="str">
        <f>IF(AND(I4571&gt;=10000,I4571&lt;=19900),"Praha",(IF(AND(I4571&gt;=25001,I4571&lt;=29501),"Středočeský kraj",(IF(AND(I4571&gt;=30100,I4571&lt;=34972),"Středočeský kraj",(IF(AND(I4571&gt;=35002,I4571&lt;=36271),"Karlovarský kraj",(IF(AND(I4571&gt;=37001,I4571&lt;=39201),"Jihočeský kraj",(IF(AND(I4571&gt;=39701,I4571&lt;=39901),"Jihočeský kraj",(IF(AND(I4571&gt;=39301,I4571&lt;=39601),"Kraj Vysočina",(IF(AND(I4571&gt;=58001,I4571&lt;=59501),"Kraj Vysočina",(IF(AND(I4571&gt;=67401,I4571&lt;=67602),"Kraj Vysočina",(IF(AND(I4571&gt;=40001,I4571&lt;=44101),"Ústecký kraj",(IF(AND(I4571&gt;=46001,I4571&lt;=47201),"Liberecký kraj",(IF(AND(I4571&gt;=51202,I4571&lt;=51401),"Liberecký kraj",(IF(AND(I4571&gt;=53002,I4571&lt;=53976),"Pardubický kraj",(IF(AND(I4571&gt;=56002,I4571&lt;=57201),"Pardubický kraj",(IF(AND(I4571&gt;=60200,I4571&lt;=67201),"Jihomoravský kraj",(IF(AND(I4571&gt;=67801,I4571&lt;=68501),"Jihomoravský kraj",(IF(AND(I4571&gt;=69002,I4571&lt;=69801),"Jihomoravský kraj",(IF(AND(I4571&gt;=68601,I4571&lt;=68801),"Zlínský kraj",(IF(AND(I4571&gt;=75501,I4571&lt;=76901),"Zlínský kraj",(IF(AND(I4571&gt;=70030,I4571&lt;=74901),"Moravskoslezský kraj",(IF(AND(I4571&gt;=75000,I4571&lt;=75368),"Olomoucký kraj",(IF(AND(I4571&gt;=77200,I4571&lt;=79862),"Olomoucký kraj",(IF(AND(I4571&gt;=50011,I4571&lt;=50301),"Královéhradecký kraj",(IF(AND(I4571&gt;=54301,I4571&lt;=54303),"Královéhradecký kraj","0")))))))))))))))))))))))))))))))))))))))))))))))</f>
        <v>Moravskoslezský kraj</v>
      </c>
      <c r="AB4571" t="s">
        <v>998</v>
      </c>
      <c r="AD4571" t="s">
        <v>998</v>
      </c>
      <c r="AE4571" t="s">
        <v>998</v>
      </c>
      <c r="AF4571" t="s">
        <v>998</v>
      </c>
      <c r="AG4571" s="107">
        <v>0</v>
      </c>
      <c r="AH4571" s="107">
        <v>0</v>
      </c>
      <c r="AI4571" s="107">
        <v>0</v>
      </c>
      <c r="AJ4571" t="s">
        <v>1012</v>
      </c>
    </row>
    <row r="4572" spans="1:37" x14ac:dyDescent="0.45">
      <c r="A4572" t="s">
        <v>1268</v>
      </c>
      <c r="B4572" t="s">
        <v>15966</v>
      </c>
      <c r="C4572" t="s">
        <v>990</v>
      </c>
      <c r="D4572" t="s">
        <v>15967</v>
      </c>
      <c r="E4572" t="s">
        <v>992</v>
      </c>
      <c r="F4572" t="s">
        <v>1162</v>
      </c>
      <c r="G4572">
        <v>998</v>
      </c>
      <c r="H4572" t="s">
        <v>1353</v>
      </c>
      <c r="I4572">
        <v>73801</v>
      </c>
      <c r="J4572">
        <v>739225060</v>
      </c>
      <c r="K4572" t="s">
        <v>15968</v>
      </c>
      <c r="L4572" s="106">
        <v>39326</v>
      </c>
      <c r="M4572">
        <v>14697022</v>
      </c>
      <c r="N4572" t="s">
        <v>996</v>
      </c>
      <c r="O4572" t="s">
        <v>12</v>
      </c>
      <c r="P4572" t="s">
        <v>997</v>
      </c>
      <c r="R4572" s="109" t="str">
        <f>IF(OR(P4572="SB",Q4572="SB"),"SB",0)</f>
        <v>SB</v>
      </c>
      <c r="T4572" s="110" t="s">
        <v>998</v>
      </c>
      <c r="V4572" s="113" t="str">
        <f>IF(AND(I4572&gt;=10000,I4572&lt;=19900),"Praha",(IF(AND(I4572&gt;=25001,I4572&lt;=29501),"Středočeský kraj",(IF(AND(I4572&gt;=30100,I4572&lt;=34972),"Středočeský kraj",(IF(AND(I4572&gt;=35002,I4572&lt;=36271),"Karlovarský kraj",(IF(AND(I4572&gt;=37001,I4572&lt;=39201),"Jihočeský kraj",(IF(AND(I4572&gt;=39701,I4572&lt;=39901),"Jihočeský kraj",(IF(AND(I4572&gt;=39301,I4572&lt;=39601),"Kraj Vysočina",(IF(AND(I4572&gt;=58001,I4572&lt;=59501),"Kraj Vysočina",(IF(AND(I4572&gt;=67401,I4572&lt;=67602),"Kraj Vysočina",(IF(AND(I4572&gt;=40001,I4572&lt;=44101),"Ústecký kraj",(IF(AND(I4572&gt;=46001,I4572&lt;=47201),"Liberecký kraj",(IF(AND(I4572&gt;=51202,I4572&lt;=51401),"Liberecký kraj",(IF(AND(I4572&gt;=53002,I4572&lt;=53976),"Pardubický kraj",(IF(AND(I4572&gt;=56002,I4572&lt;=57201),"Pardubický kraj",(IF(AND(I4572&gt;=60200,I4572&lt;=67201),"Jihomoravský kraj",(IF(AND(I4572&gt;=67801,I4572&lt;=68501),"Jihomoravský kraj",(IF(AND(I4572&gt;=69002,I4572&lt;=69801),"Jihomoravský kraj",(IF(AND(I4572&gt;=68601,I4572&lt;=68801),"Zlínský kraj",(IF(AND(I4572&gt;=75501,I4572&lt;=76901),"Zlínský kraj",(IF(AND(I4572&gt;=70030,I4572&lt;=74901),"Moravskoslezský kraj",(IF(AND(I4572&gt;=75000,I4572&lt;=75368),"Olomoucký kraj",(IF(AND(I4572&gt;=77200,I4572&lt;=79862),"Olomoucký kraj",(IF(AND(I4572&gt;=50011,I4572&lt;=50301),"Královéhradecký kraj",(IF(AND(I4572&gt;=54301,I4572&lt;=54303),"Královéhradecký kraj","0")))))))))))))))))))))))))))))))))))))))))))))))</f>
        <v>Moravskoslezský kraj</v>
      </c>
      <c r="AB4572" t="s">
        <v>998</v>
      </c>
      <c r="AD4572" t="s">
        <v>998</v>
      </c>
      <c r="AE4572" t="s">
        <v>998</v>
      </c>
      <c r="AF4572" t="s">
        <v>998</v>
      </c>
      <c r="AG4572" s="107">
        <v>300</v>
      </c>
      <c r="AH4572" s="107">
        <v>0</v>
      </c>
      <c r="AI4572" s="107">
        <v>0</v>
      </c>
      <c r="AJ4572" t="s">
        <v>999</v>
      </c>
      <c r="AK4572" s="106">
        <v>44923</v>
      </c>
    </row>
    <row r="4573" spans="1:37" x14ac:dyDescent="0.45">
      <c r="A4573" t="s">
        <v>1908</v>
      </c>
      <c r="B4573" t="s">
        <v>16039</v>
      </c>
      <c r="C4573" t="s">
        <v>1002</v>
      </c>
      <c r="D4573" t="s">
        <v>16042</v>
      </c>
      <c r="E4573" t="s">
        <v>992</v>
      </c>
      <c r="F4573" t="s">
        <v>3066</v>
      </c>
      <c r="G4573">
        <v>3</v>
      </c>
      <c r="H4573" t="s">
        <v>1137</v>
      </c>
      <c r="I4573">
        <v>73801</v>
      </c>
      <c r="J4573">
        <v>732117744</v>
      </c>
      <c r="K4573" t="s">
        <v>16043</v>
      </c>
      <c r="L4573" s="106">
        <v>39043</v>
      </c>
      <c r="M4573">
        <v>14682571</v>
      </c>
      <c r="N4573" t="s">
        <v>996</v>
      </c>
      <c r="O4573" t="s">
        <v>12</v>
      </c>
      <c r="P4573" t="s">
        <v>997</v>
      </c>
      <c r="R4573" s="109" t="str">
        <f>IF(OR(P4573="SB",Q4573="SB"),"SB",0)</f>
        <v>SB</v>
      </c>
      <c r="T4573" s="110" t="s">
        <v>998</v>
      </c>
      <c r="V4573" s="113" t="str">
        <f>IF(AND(I4573&gt;=10000,I4573&lt;=19900),"Praha",(IF(AND(I4573&gt;=25001,I4573&lt;=29501),"Středočeský kraj",(IF(AND(I4573&gt;=30100,I4573&lt;=34972),"Středočeský kraj",(IF(AND(I4573&gt;=35002,I4573&lt;=36271),"Karlovarský kraj",(IF(AND(I4573&gt;=37001,I4573&lt;=39201),"Jihočeský kraj",(IF(AND(I4573&gt;=39701,I4573&lt;=39901),"Jihočeský kraj",(IF(AND(I4573&gt;=39301,I4573&lt;=39601),"Kraj Vysočina",(IF(AND(I4573&gt;=58001,I4573&lt;=59501),"Kraj Vysočina",(IF(AND(I4573&gt;=67401,I4573&lt;=67602),"Kraj Vysočina",(IF(AND(I4573&gt;=40001,I4573&lt;=44101),"Ústecký kraj",(IF(AND(I4573&gt;=46001,I4573&lt;=47201),"Liberecký kraj",(IF(AND(I4573&gt;=51202,I4573&lt;=51401),"Liberecký kraj",(IF(AND(I4573&gt;=53002,I4573&lt;=53976),"Pardubický kraj",(IF(AND(I4573&gt;=56002,I4573&lt;=57201),"Pardubický kraj",(IF(AND(I4573&gt;=60200,I4573&lt;=67201),"Jihomoravský kraj",(IF(AND(I4573&gt;=67801,I4573&lt;=68501),"Jihomoravský kraj",(IF(AND(I4573&gt;=69002,I4573&lt;=69801),"Jihomoravský kraj",(IF(AND(I4573&gt;=68601,I4573&lt;=68801),"Zlínský kraj",(IF(AND(I4573&gt;=75501,I4573&lt;=76901),"Zlínský kraj",(IF(AND(I4573&gt;=70030,I4573&lt;=74901),"Moravskoslezský kraj",(IF(AND(I4573&gt;=75000,I4573&lt;=75368),"Olomoucký kraj",(IF(AND(I4573&gt;=77200,I4573&lt;=79862),"Olomoucký kraj",(IF(AND(I4573&gt;=50011,I4573&lt;=50301),"Královéhradecký kraj",(IF(AND(I4573&gt;=54301,I4573&lt;=54303),"Královéhradecký kraj","0")))))))))))))))))))))))))))))))))))))))))))))))</f>
        <v>Moravskoslezský kraj</v>
      </c>
      <c r="AB4573" t="s">
        <v>998</v>
      </c>
      <c r="AD4573" t="s">
        <v>998</v>
      </c>
      <c r="AE4573" t="s">
        <v>998</v>
      </c>
      <c r="AF4573" t="s">
        <v>998</v>
      </c>
      <c r="AG4573" s="107">
        <v>300</v>
      </c>
      <c r="AH4573" s="107">
        <v>0</v>
      </c>
      <c r="AI4573" s="107">
        <v>0</v>
      </c>
      <c r="AJ4573" t="s">
        <v>999</v>
      </c>
      <c r="AK4573" s="106">
        <v>44923</v>
      </c>
    </row>
    <row r="4574" spans="1:37" x14ac:dyDescent="0.45">
      <c r="A4574" t="s">
        <v>1275</v>
      </c>
      <c r="B4574" t="s">
        <v>16468</v>
      </c>
      <c r="C4574" t="s">
        <v>1002</v>
      </c>
      <c r="D4574" t="s">
        <v>16471</v>
      </c>
      <c r="E4574" t="s">
        <v>992</v>
      </c>
      <c r="F4574" t="s">
        <v>16472</v>
      </c>
      <c r="G4574">
        <v>218</v>
      </c>
      <c r="H4574" t="s">
        <v>1137</v>
      </c>
      <c r="I4574">
        <v>73801</v>
      </c>
      <c r="J4574">
        <v>776072926</v>
      </c>
      <c r="K4574" t="s">
        <v>16473</v>
      </c>
      <c r="L4574" s="106">
        <v>39688</v>
      </c>
      <c r="M4574">
        <v>14679541</v>
      </c>
      <c r="N4574" t="s">
        <v>996</v>
      </c>
      <c r="O4574" t="s">
        <v>12</v>
      </c>
      <c r="P4574" t="s">
        <v>997</v>
      </c>
      <c r="R4574" s="109" t="str">
        <f>IF(OR(P4574="SB",Q4574="SB"),"SB",0)</f>
        <v>SB</v>
      </c>
      <c r="T4574" s="110" t="s">
        <v>998</v>
      </c>
      <c r="V4574" s="113" t="str">
        <f>IF(AND(I4574&gt;=10000,I4574&lt;=19900),"Praha",(IF(AND(I4574&gt;=25001,I4574&lt;=29501),"Středočeský kraj",(IF(AND(I4574&gt;=30100,I4574&lt;=34972),"Středočeský kraj",(IF(AND(I4574&gt;=35002,I4574&lt;=36271),"Karlovarský kraj",(IF(AND(I4574&gt;=37001,I4574&lt;=39201),"Jihočeský kraj",(IF(AND(I4574&gt;=39701,I4574&lt;=39901),"Jihočeský kraj",(IF(AND(I4574&gt;=39301,I4574&lt;=39601),"Kraj Vysočina",(IF(AND(I4574&gt;=58001,I4574&lt;=59501),"Kraj Vysočina",(IF(AND(I4574&gt;=67401,I4574&lt;=67602),"Kraj Vysočina",(IF(AND(I4574&gt;=40001,I4574&lt;=44101),"Ústecký kraj",(IF(AND(I4574&gt;=46001,I4574&lt;=47201),"Liberecký kraj",(IF(AND(I4574&gt;=51202,I4574&lt;=51401),"Liberecký kraj",(IF(AND(I4574&gt;=53002,I4574&lt;=53976),"Pardubický kraj",(IF(AND(I4574&gt;=56002,I4574&lt;=57201),"Pardubický kraj",(IF(AND(I4574&gt;=60200,I4574&lt;=67201),"Jihomoravský kraj",(IF(AND(I4574&gt;=67801,I4574&lt;=68501),"Jihomoravský kraj",(IF(AND(I4574&gt;=69002,I4574&lt;=69801),"Jihomoravský kraj",(IF(AND(I4574&gt;=68601,I4574&lt;=68801),"Zlínský kraj",(IF(AND(I4574&gt;=75501,I4574&lt;=76901),"Zlínský kraj",(IF(AND(I4574&gt;=70030,I4574&lt;=74901),"Moravskoslezský kraj",(IF(AND(I4574&gt;=75000,I4574&lt;=75368),"Olomoucký kraj",(IF(AND(I4574&gt;=77200,I4574&lt;=79862),"Olomoucký kraj",(IF(AND(I4574&gt;=50011,I4574&lt;=50301),"Královéhradecký kraj",(IF(AND(I4574&gt;=54301,I4574&lt;=54303),"Královéhradecký kraj","0")))))))))))))))))))))))))))))))))))))))))))))))</f>
        <v>Moravskoslezský kraj</v>
      </c>
      <c r="AB4574" t="s">
        <v>998</v>
      </c>
      <c r="AD4574" t="s">
        <v>998</v>
      </c>
      <c r="AE4574" t="s">
        <v>998</v>
      </c>
      <c r="AF4574" t="s">
        <v>998</v>
      </c>
      <c r="AG4574" s="107">
        <v>300</v>
      </c>
      <c r="AH4574" s="107">
        <v>0</v>
      </c>
      <c r="AI4574" s="107">
        <v>0</v>
      </c>
      <c r="AJ4574" t="s">
        <v>999</v>
      </c>
      <c r="AK4574" s="106">
        <v>44923</v>
      </c>
    </row>
    <row r="4575" spans="1:37" x14ac:dyDescent="0.45">
      <c r="A4575" t="s">
        <v>1055</v>
      </c>
      <c r="B4575" t="s">
        <v>16826</v>
      </c>
      <c r="C4575" t="s">
        <v>1002</v>
      </c>
      <c r="D4575" t="s">
        <v>16827</v>
      </c>
      <c r="E4575" t="s">
        <v>992</v>
      </c>
      <c r="F4575" t="s">
        <v>6637</v>
      </c>
      <c r="G4575">
        <v>446</v>
      </c>
      <c r="H4575" t="s">
        <v>1353</v>
      </c>
      <c r="I4575">
        <v>73801</v>
      </c>
      <c r="J4575">
        <v>776022911</v>
      </c>
      <c r="K4575" t="s">
        <v>16828</v>
      </c>
      <c r="L4575" s="106">
        <v>41499</v>
      </c>
      <c r="M4575">
        <v>14710762</v>
      </c>
      <c r="N4575" t="s">
        <v>996</v>
      </c>
      <c r="O4575" t="s">
        <v>12</v>
      </c>
      <c r="P4575" t="s">
        <v>997</v>
      </c>
      <c r="R4575" s="109" t="str">
        <f>IF(OR(P4575="SB",Q4575="SB"),"SB",0)</f>
        <v>SB</v>
      </c>
      <c r="T4575" s="110" t="s">
        <v>998</v>
      </c>
      <c r="V4575" s="113" t="str">
        <f>IF(AND(I4575&gt;=10000,I4575&lt;=19900),"Praha",(IF(AND(I4575&gt;=25001,I4575&lt;=29501),"Středočeský kraj",(IF(AND(I4575&gt;=30100,I4575&lt;=34972),"Středočeský kraj",(IF(AND(I4575&gt;=35002,I4575&lt;=36271),"Karlovarský kraj",(IF(AND(I4575&gt;=37001,I4575&lt;=39201),"Jihočeský kraj",(IF(AND(I4575&gt;=39701,I4575&lt;=39901),"Jihočeský kraj",(IF(AND(I4575&gt;=39301,I4575&lt;=39601),"Kraj Vysočina",(IF(AND(I4575&gt;=58001,I4575&lt;=59501),"Kraj Vysočina",(IF(AND(I4575&gt;=67401,I4575&lt;=67602),"Kraj Vysočina",(IF(AND(I4575&gt;=40001,I4575&lt;=44101),"Ústecký kraj",(IF(AND(I4575&gt;=46001,I4575&lt;=47201),"Liberecký kraj",(IF(AND(I4575&gt;=51202,I4575&lt;=51401),"Liberecký kraj",(IF(AND(I4575&gt;=53002,I4575&lt;=53976),"Pardubický kraj",(IF(AND(I4575&gt;=56002,I4575&lt;=57201),"Pardubický kraj",(IF(AND(I4575&gt;=60200,I4575&lt;=67201),"Jihomoravský kraj",(IF(AND(I4575&gt;=67801,I4575&lt;=68501),"Jihomoravský kraj",(IF(AND(I4575&gt;=69002,I4575&lt;=69801),"Jihomoravský kraj",(IF(AND(I4575&gt;=68601,I4575&lt;=68801),"Zlínský kraj",(IF(AND(I4575&gt;=75501,I4575&lt;=76901),"Zlínský kraj",(IF(AND(I4575&gt;=70030,I4575&lt;=74901),"Moravskoslezský kraj",(IF(AND(I4575&gt;=75000,I4575&lt;=75368),"Olomoucký kraj",(IF(AND(I4575&gt;=77200,I4575&lt;=79862),"Olomoucký kraj",(IF(AND(I4575&gt;=50011,I4575&lt;=50301),"Královéhradecký kraj",(IF(AND(I4575&gt;=54301,I4575&lt;=54303),"Královéhradecký kraj","0")))))))))))))))))))))))))))))))))))))))))))))))</f>
        <v>Moravskoslezský kraj</v>
      </c>
      <c r="AB4575" t="s">
        <v>998</v>
      </c>
      <c r="AD4575" t="s">
        <v>998</v>
      </c>
      <c r="AE4575" t="s">
        <v>998</v>
      </c>
      <c r="AF4575" t="s">
        <v>998</v>
      </c>
      <c r="AG4575" s="107">
        <v>300</v>
      </c>
      <c r="AH4575" s="107">
        <v>0</v>
      </c>
      <c r="AI4575" s="107">
        <v>0</v>
      </c>
      <c r="AJ4575" t="s">
        <v>999</v>
      </c>
      <c r="AK4575" s="106">
        <v>44923</v>
      </c>
    </row>
    <row r="4576" spans="1:37" x14ac:dyDescent="0.45">
      <c r="A4576" t="s">
        <v>4678</v>
      </c>
      <c r="B4576" t="s">
        <v>17611</v>
      </c>
      <c r="C4576" t="s">
        <v>990</v>
      </c>
      <c r="D4576" t="s">
        <v>17612</v>
      </c>
      <c r="E4576" t="s">
        <v>992</v>
      </c>
      <c r="F4576" t="s">
        <v>3890</v>
      </c>
      <c r="G4576">
        <v>257</v>
      </c>
      <c r="H4576" t="s">
        <v>1353</v>
      </c>
      <c r="I4576">
        <v>73801</v>
      </c>
      <c r="J4576">
        <v>602708675</v>
      </c>
      <c r="K4576" t="s">
        <v>17613</v>
      </c>
      <c r="L4576" s="106">
        <v>27201</v>
      </c>
      <c r="M4576">
        <v>14689948</v>
      </c>
      <c r="N4576" t="s">
        <v>996</v>
      </c>
      <c r="O4576" t="s">
        <v>12</v>
      </c>
      <c r="P4576" t="s">
        <v>997</v>
      </c>
      <c r="R4576" s="109" t="str">
        <f>IF(OR(P4576="SB",Q4576="SB"),"SB",0)</f>
        <v>SB</v>
      </c>
      <c r="T4576" s="110" t="s">
        <v>998</v>
      </c>
      <c r="V4576" s="113" t="str">
        <f>IF(AND(I4576&gt;=10000,I4576&lt;=19900),"Praha",(IF(AND(I4576&gt;=25001,I4576&lt;=29501),"Středočeský kraj",(IF(AND(I4576&gt;=30100,I4576&lt;=34972),"Středočeský kraj",(IF(AND(I4576&gt;=35002,I4576&lt;=36271),"Karlovarský kraj",(IF(AND(I4576&gt;=37001,I4576&lt;=39201),"Jihočeský kraj",(IF(AND(I4576&gt;=39701,I4576&lt;=39901),"Jihočeský kraj",(IF(AND(I4576&gt;=39301,I4576&lt;=39601),"Kraj Vysočina",(IF(AND(I4576&gt;=58001,I4576&lt;=59501),"Kraj Vysočina",(IF(AND(I4576&gt;=67401,I4576&lt;=67602),"Kraj Vysočina",(IF(AND(I4576&gt;=40001,I4576&lt;=44101),"Ústecký kraj",(IF(AND(I4576&gt;=46001,I4576&lt;=47201),"Liberecký kraj",(IF(AND(I4576&gt;=51202,I4576&lt;=51401),"Liberecký kraj",(IF(AND(I4576&gt;=53002,I4576&lt;=53976),"Pardubický kraj",(IF(AND(I4576&gt;=56002,I4576&lt;=57201),"Pardubický kraj",(IF(AND(I4576&gt;=60200,I4576&lt;=67201),"Jihomoravský kraj",(IF(AND(I4576&gt;=67801,I4576&lt;=68501),"Jihomoravský kraj",(IF(AND(I4576&gt;=69002,I4576&lt;=69801),"Jihomoravský kraj",(IF(AND(I4576&gt;=68601,I4576&lt;=68801),"Zlínský kraj",(IF(AND(I4576&gt;=75501,I4576&lt;=76901),"Zlínský kraj",(IF(AND(I4576&gt;=70030,I4576&lt;=74901),"Moravskoslezský kraj",(IF(AND(I4576&gt;=75000,I4576&lt;=75368),"Olomoucký kraj",(IF(AND(I4576&gt;=77200,I4576&lt;=79862),"Olomoucký kraj",(IF(AND(I4576&gt;=50011,I4576&lt;=50301),"Královéhradecký kraj",(IF(AND(I4576&gt;=54301,I4576&lt;=54303),"Královéhradecký kraj","0")))))))))))))))))))))))))))))))))))))))))))))))</f>
        <v>Moravskoslezský kraj</v>
      </c>
      <c r="AB4576" t="s">
        <v>998</v>
      </c>
      <c r="AD4576" t="s">
        <v>998</v>
      </c>
      <c r="AE4576" t="s">
        <v>998</v>
      </c>
      <c r="AF4576" t="s">
        <v>998</v>
      </c>
      <c r="AG4576" s="107">
        <v>0</v>
      </c>
      <c r="AH4576" s="107">
        <v>0</v>
      </c>
      <c r="AI4576" s="107">
        <v>0</v>
      </c>
      <c r="AJ4576" t="s">
        <v>1012</v>
      </c>
    </row>
    <row r="4577" spans="1:37" x14ac:dyDescent="0.45">
      <c r="A4577" t="s">
        <v>1270</v>
      </c>
      <c r="B4577" t="s">
        <v>17958</v>
      </c>
      <c r="C4577" t="s">
        <v>990</v>
      </c>
      <c r="D4577" t="s">
        <v>17969</v>
      </c>
      <c r="E4577" t="s">
        <v>992</v>
      </c>
      <c r="F4577" t="s">
        <v>17970</v>
      </c>
      <c r="G4577">
        <v>2070</v>
      </c>
      <c r="H4577" t="s">
        <v>1137</v>
      </c>
      <c r="I4577">
        <v>73801</v>
      </c>
      <c r="K4577" t="s">
        <v>17971</v>
      </c>
      <c r="L4577" s="106">
        <v>38588</v>
      </c>
      <c r="M4577">
        <v>14681763</v>
      </c>
      <c r="N4577" t="s">
        <v>996</v>
      </c>
      <c r="O4577" t="s">
        <v>12</v>
      </c>
      <c r="P4577" t="s">
        <v>997</v>
      </c>
      <c r="R4577" s="109" t="str">
        <f>IF(OR(P4577="SB",Q4577="SB"),"SB",0)</f>
        <v>SB</v>
      </c>
      <c r="T4577" s="110" t="s">
        <v>998</v>
      </c>
      <c r="V4577" s="113" t="str">
        <f>IF(AND(I4577&gt;=10000,I4577&lt;=19900),"Praha",(IF(AND(I4577&gt;=25001,I4577&lt;=29501),"Středočeský kraj",(IF(AND(I4577&gt;=30100,I4577&lt;=34972),"Středočeský kraj",(IF(AND(I4577&gt;=35002,I4577&lt;=36271),"Karlovarský kraj",(IF(AND(I4577&gt;=37001,I4577&lt;=39201),"Jihočeský kraj",(IF(AND(I4577&gt;=39701,I4577&lt;=39901),"Jihočeský kraj",(IF(AND(I4577&gt;=39301,I4577&lt;=39601),"Kraj Vysočina",(IF(AND(I4577&gt;=58001,I4577&lt;=59501),"Kraj Vysočina",(IF(AND(I4577&gt;=67401,I4577&lt;=67602),"Kraj Vysočina",(IF(AND(I4577&gt;=40001,I4577&lt;=44101),"Ústecký kraj",(IF(AND(I4577&gt;=46001,I4577&lt;=47201),"Liberecký kraj",(IF(AND(I4577&gt;=51202,I4577&lt;=51401),"Liberecký kraj",(IF(AND(I4577&gt;=53002,I4577&lt;=53976),"Pardubický kraj",(IF(AND(I4577&gt;=56002,I4577&lt;=57201),"Pardubický kraj",(IF(AND(I4577&gt;=60200,I4577&lt;=67201),"Jihomoravský kraj",(IF(AND(I4577&gt;=67801,I4577&lt;=68501),"Jihomoravský kraj",(IF(AND(I4577&gt;=69002,I4577&lt;=69801),"Jihomoravský kraj",(IF(AND(I4577&gt;=68601,I4577&lt;=68801),"Zlínský kraj",(IF(AND(I4577&gt;=75501,I4577&lt;=76901),"Zlínský kraj",(IF(AND(I4577&gt;=70030,I4577&lt;=74901),"Moravskoslezský kraj",(IF(AND(I4577&gt;=75000,I4577&lt;=75368),"Olomoucký kraj",(IF(AND(I4577&gt;=77200,I4577&lt;=79862),"Olomoucký kraj",(IF(AND(I4577&gt;=50011,I4577&lt;=50301),"Královéhradecký kraj",(IF(AND(I4577&gt;=54301,I4577&lt;=54303),"Královéhradecký kraj","0")))))))))))))))))))))))))))))))))))))))))))))))</f>
        <v>Moravskoslezský kraj</v>
      </c>
      <c r="AB4577" t="s">
        <v>998</v>
      </c>
      <c r="AD4577" t="s">
        <v>998</v>
      </c>
      <c r="AE4577" t="s">
        <v>998</v>
      </c>
      <c r="AF4577" t="s">
        <v>998</v>
      </c>
      <c r="AG4577" s="107">
        <v>300</v>
      </c>
      <c r="AH4577" s="107">
        <v>0</v>
      </c>
      <c r="AI4577" s="107">
        <v>0</v>
      </c>
      <c r="AJ4577" t="s">
        <v>999</v>
      </c>
      <c r="AK4577" s="106">
        <v>44924</v>
      </c>
    </row>
    <row r="4578" spans="1:37" x14ac:dyDescent="0.45">
      <c r="A4578" t="s">
        <v>5310</v>
      </c>
      <c r="B4578" t="s">
        <v>18763</v>
      </c>
      <c r="C4578" t="s">
        <v>1002</v>
      </c>
      <c r="D4578" t="s">
        <v>18764</v>
      </c>
      <c r="E4578" t="s">
        <v>992</v>
      </c>
      <c r="F4578" t="s">
        <v>1162</v>
      </c>
      <c r="G4578">
        <v>278</v>
      </c>
      <c r="H4578" t="s">
        <v>1137</v>
      </c>
      <c r="I4578">
        <v>73801</v>
      </c>
      <c r="J4578">
        <v>775316056</v>
      </c>
      <c r="K4578" t="s">
        <v>18765</v>
      </c>
      <c r="L4578" s="106">
        <v>40019</v>
      </c>
      <c r="M4578">
        <v>14682369</v>
      </c>
      <c r="N4578" t="s">
        <v>996</v>
      </c>
      <c r="O4578" t="s">
        <v>12</v>
      </c>
      <c r="P4578" t="s">
        <v>997</v>
      </c>
      <c r="R4578" s="109" t="str">
        <f>IF(OR(P4578="SB",Q4578="SB"),"SB",0)</f>
        <v>SB</v>
      </c>
      <c r="T4578" s="110" t="s">
        <v>998</v>
      </c>
      <c r="V4578" s="113" t="str">
        <f>IF(AND(I4578&gt;=10000,I4578&lt;=19900),"Praha",(IF(AND(I4578&gt;=25001,I4578&lt;=29501),"Středočeský kraj",(IF(AND(I4578&gt;=30100,I4578&lt;=34972),"Středočeský kraj",(IF(AND(I4578&gt;=35002,I4578&lt;=36271),"Karlovarský kraj",(IF(AND(I4578&gt;=37001,I4578&lt;=39201),"Jihočeský kraj",(IF(AND(I4578&gt;=39701,I4578&lt;=39901),"Jihočeský kraj",(IF(AND(I4578&gt;=39301,I4578&lt;=39601),"Kraj Vysočina",(IF(AND(I4578&gt;=58001,I4578&lt;=59501),"Kraj Vysočina",(IF(AND(I4578&gt;=67401,I4578&lt;=67602),"Kraj Vysočina",(IF(AND(I4578&gt;=40001,I4578&lt;=44101),"Ústecký kraj",(IF(AND(I4578&gt;=46001,I4578&lt;=47201),"Liberecký kraj",(IF(AND(I4578&gt;=51202,I4578&lt;=51401),"Liberecký kraj",(IF(AND(I4578&gt;=53002,I4578&lt;=53976),"Pardubický kraj",(IF(AND(I4578&gt;=56002,I4578&lt;=57201),"Pardubický kraj",(IF(AND(I4578&gt;=60200,I4578&lt;=67201),"Jihomoravský kraj",(IF(AND(I4578&gt;=67801,I4578&lt;=68501),"Jihomoravský kraj",(IF(AND(I4578&gt;=69002,I4578&lt;=69801),"Jihomoravský kraj",(IF(AND(I4578&gt;=68601,I4578&lt;=68801),"Zlínský kraj",(IF(AND(I4578&gt;=75501,I4578&lt;=76901),"Zlínský kraj",(IF(AND(I4578&gt;=70030,I4578&lt;=74901),"Moravskoslezský kraj",(IF(AND(I4578&gt;=75000,I4578&lt;=75368),"Olomoucký kraj",(IF(AND(I4578&gt;=77200,I4578&lt;=79862),"Olomoucký kraj",(IF(AND(I4578&gt;=50011,I4578&lt;=50301),"Královéhradecký kraj",(IF(AND(I4578&gt;=54301,I4578&lt;=54303),"Královéhradecký kraj","0")))))))))))))))))))))))))))))))))))))))))))))))</f>
        <v>Moravskoslezský kraj</v>
      </c>
      <c r="AB4578" t="s">
        <v>998</v>
      </c>
      <c r="AD4578" t="s">
        <v>998</v>
      </c>
      <c r="AE4578" t="s">
        <v>998</v>
      </c>
      <c r="AF4578" t="s">
        <v>998</v>
      </c>
      <c r="AG4578" s="107">
        <v>300</v>
      </c>
      <c r="AH4578" s="107">
        <v>0</v>
      </c>
      <c r="AI4578" s="107">
        <v>0</v>
      </c>
      <c r="AJ4578" t="s">
        <v>999</v>
      </c>
      <c r="AK4578" s="106">
        <v>44923</v>
      </c>
    </row>
    <row r="4579" spans="1:37" x14ac:dyDescent="0.45">
      <c r="A4579" t="s">
        <v>1007</v>
      </c>
      <c r="B4579" t="s">
        <v>12745</v>
      </c>
      <c r="C4579" t="s">
        <v>990</v>
      </c>
      <c r="D4579" t="s">
        <v>12746</v>
      </c>
      <c r="E4579" t="s">
        <v>992</v>
      </c>
      <c r="F4579" t="s">
        <v>12747</v>
      </c>
      <c r="G4579">
        <v>150</v>
      </c>
      <c r="H4579" t="s">
        <v>1353</v>
      </c>
      <c r="I4579">
        <v>73801</v>
      </c>
      <c r="J4579">
        <v>732388353</v>
      </c>
      <c r="K4579" t="s">
        <v>12748</v>
      </c>
      <c r="L4579" s="106">
        <v>38156</v>
      </c>
      <c r="M4579">
        <v>14691059</v>
      </c>
      <c r="N4579" t="s">
        <v>996</v>
      </c>
      <c r="O4579" t="s">
        <v>12</v>
      </c>
      <c r="P4579" t="s">
        <v>997</v>
      </c>
      <c r="R4579" s="109" t="str">
        <f>IF(OR(P4579="SB",Q4579="SB"),"SB",0)</f>
        <v>SB</v>
      </c>
      <c r="V4579" s="113" t="str">
        <f>IF(AND(I4579&gt;=10000,I4579&lt;=19900),"Praha",(IF(AND(I4579&gt;=25001,I4579&lt;=29501),"Středočeský kraj",(IF(AND(I4579&gt;=30100,I4579&lt;=34972),"Středočeský kraj",(IF(AND(I4579&gt;=35002,I4579&lt;=36271),"Karlovarský kraj",(IF(AND(I4579&gt;=37001,I4579&lt;=39201),"Jihočeský kraj",(IF(AND(I4579&gt;=39701,I4579&lt;=39901),"Jihočeský kraj",(IF(AND(I4579&gt;=39301,I4579&lt;=39601),"Kraj Vysočina",(IF(AND(I4579&gt;=58001,I4579&lt;=59501),"Kraj Vysočina",(IF(AND(I4579&gt;=67401,I4579&lt;=67602),"Kraj Vysočina",(IF(AND(I4579&gt;=40001,I4579&lt;=44101),"Ústecký kraj",(IF(AND(I4579&gt;=46001,I4579&lt;=47201),"Liberecký kraj",(IF(AND(I4579&gt;=51202,I4579&lt;=51401),"Liberecký kraj",(IF(AND(I4579&gt;=53002,I4579&lt;=53976),"Pardubický kraj",(IF(AND(I4579&gt;=56002,I4579&lt;=57201),"Pardubický kraj",(IF(AND(I4579&gt;=60200,I4579&lt;=67201),"Jihomoravský kraj",(IF(AND(I4579&gt;=67801,I4579&lt;=68501),"Jihomoravský kraj",(IF(AND(I4579&gt;=69002,I4579&lt;=69801),"Jihomoravský kraj",(IF(AND(I4579&gt;=68601,I4579&lt;=68801),"Zlínský kraj",(IF(AND(I4579&gt;=75501,I4579&lt;=76901),"Zlínský kraj",(IF(AND(I4579&gt;=70030,I4579&lt;=74901),"Moravskoslezský kraj",(IF(AND(I4579&gt;=75000,I4579&lt;=75368),"Olomoucký kraj",(IF(AND(I4579&gt;=77200,I4579&lt;=79862),"Olomoucký kraj",(IF(AND(I4579&gt;=50011,I4579&lt;=50301),"Královéhradecký kraj",(IF(AND(I4579&gt;=54301,I4579&lt;=54303),"Královéhradecký kraj","0")))))))))))))))))))))))))))))))))))))))))))))))</f>
        <v>Moravskoslezský kraj</v>
      </c>
      <c r="AD4579" t="s">
        <v>998</v>
      </c>
      <c r="AE4579" t="s">
        <v>998</v>
      </c>
      <c r="AF4579" t="s">
        <v>998</v>
      </c>
      <c r="AG4579" s="107">
        <v>0</v>
      </c>
      <c r="AH4579" s="107">
        <v>0</v>
      </c>
      <c r="AI4579" s="107">
        <v>0</v>
      </c>
      <c r="AJ4579" t="s">
        <v>1012</v>
      </c>
    </row>
    <row r="4580" spans="1:37" x14ac:dyDescent="0.45">
      <c r="A4580" t="s">
        <v>1806</v>
      </c>
      <c r="B4580" t="s">
        <v>16039</v>
      </c>
      <c r="C4580" t="s">
        <v>1002</v>
      </c>
      <c r="D4580" t="s">
        <v>16040</v>
      </c>
      <c r="E4580" t="s">
        <v>992</v>
      </c>
      <c r="F4580" t="s">
        <v>3066</v>
      </c>
      <c r="G4580">
        <v>3</v>
      </c>
      <c r="H4580" t="s">
        <v>1137</v>
      </c>
      <c r="I4580">
        <v>73801</v>
      </c>
      <c r="J4580">
        <v>732117744</v>
      </c>
      <c r="K4580" t="s">
        <v>16041</v>
      </c>
      <c r="L4580" s="106">
        <v>39637</v>
      </c>
      <c r="M4580">
        <v>14682470</v>
      </c>
      <c r="N4580" t="s">
        <v>996</v>
      </c>
      <c r="O4580" t="s">
        <v>12</v>
      </c>
      <c r="P4580" t="s">
        <v>997</v>
      </c>
      <c r="R4580" s="109" t="str">
        <f>IF(OR(P4580="SB",Q4580="SB"),"SB",0)</f>
        <v>SB</v>
      </c>
      <c r="V4580" s="113" t="str">
        <f>IF(AND(I4580&gt;=10000,I4580&lt;=19900),"Praha",(IF(AND(I4580&gt;=25001,I4580&lt;=29501),"Středočeský kraj",(IF(AND(I4580&gt;=30100,I4580&lt;=34972),"Středočeský kraj",(IF(AND(I4580&gt;=35002,I4580&lt;=36271),"Karlovarský kraj",(IF(AND(I4580&gt;=37001,I4580&lt;=39201),"Jihočeský kraj",(IF(AND(I4580&gt;=39701,I4580&lt;=39901),"Jihočeský kraj",(IF(AND(I4580&gt;=39301,I4580&lt;=39601),"Kraj Vysočina",(IF(AND(I4580&gt;=58001,I4580&lt;=59501),"Kraj Vysočina",(IF(AND(I4580&gt;=67401,I4580&lt;=67602),"Kraj Vysočina",(IF(AND(I4580&gt;=40001,I4580&lt;=44101),"Ústecký kraj",(IF(AND(I4580&gt;=46001,I4580&lt;=47201),"Liberecký kraj",(IF(AND(I4580&gt;=51202,I4580&lt;=51401),"Liberecký kraj",(IF(AND(I4580&gt;=53002,I4580&lt;=53976),"Pardubický kraj",(IF(AND(I4580&gt;=56002,I4580&lt;=57201),"Pardubický kraj",(IF(AND(I4580&gt;=60200,I4580&lt;=67201),"Jihomoravský kraj",(IF(AND(I4580&gt;=67801,I4580&lt;=68501),"Jihomoravský kraj",(IF(AND(I4580&gt;=69002,I4580&lt;=69801),"Jihomoravský kraj",(IF(AND(I4580&gt;=68601,I4580&lt;=68801),"Zlínský kraj",(IF(AND(I4580&gt;=75501,I4580&lt;=76901),"Zlínský kraj",(IF(AND(I4580&gt;=70030,I4580&lt;=74901),"Moravskoslezský kraj",(IF(AND(I4580&gt;=75000,I4580&lt;=75368),"Olomoucký kraj",(IF(AND(I4580&gt;=77200,I4580&lt;=79862),"Olomoucký kraj",(IF(AND(I4580&gt;=50011,I4580&lt;=50301),"Královéhradecký kraj",(IF(AND(I4580&gt;=54301,I4580&lt;=54303),"Královéhradecký kraj","0")))))))))))))))))))))))))))))))))))))))))))))))</f>
        <v>Moravskoslezský kraj</v>
      </c>
      <c r="AD4580" t="s">
        <v>998</v>
      </c>
      <c r="AE4580" t="s">
        <v>998</v>
      </c>
      <c r="AF4580" t="s">
        <v>998</v>
      </c>
      <c r="AG4580" s="107">
        <v>300</v>
      </c>
      <c r="AH4580" s="107">
        <v>0</v>
      </c>
      <c r="AI4580" s="107">
        <v>0</v>
      </c>
      <c r="AJ4580" t="s">
        <v>999</v>
      </c>
      <c r="AK4580" s="106">
        <v>44923</v>
      </c>
    </row>
    <row r="4581" spans="1:37" x14ac:dyDescent="0.45">
      <c r="A4581" t="s">
        <v>2101</v>
      </c>
      <c r="B4581" t="s">
        <v>17213</v>
      </c>
      <c r="C4581" t="s">
        <v>1002</v>
      </c>
      <c r="D4581" t="s">
        <v>17214</v>
      </c>
      <c r="E4581" t="s">
        <v>992</v>
      </c>
      <c r="F4581" t="s">
        <v>1239</v>
      </c>
      <c r="G4581">
        <v>3495</v>
      </c>
      <c r="H4581" t="s">
        <v>1353</v>
      </c>
      <c r="I4581">
        <v>73801</v>
      </c>
      <c r="K4581" t="s">
        <v>17215</v>
      </c>
      <c r="L4581" s="106">
        <v>40615</v>
      </c>
      <c r="M4581">
        <v>15673688</v>
      </c>
      <c r="N4581" t="s">
        <v>2622</v>
      </c>
      <c r="O4581" t="s">
        <v>1101</v>
      </c>
      <c r="P4581" t="s">
        <v>997</v>
      </c>
      <c r="R4581" s="109" t="str">
        <f>IF(OR(P4581="SB",Q4581="SB"),"SB",0)</f>
        <v>SB</v>
      </c>
      <c r="V4581" s="113" t="str">
        <f>IF(AND(I4581&gt;=10000,I4581&lt;=19900),"Praha",(IF(AND(I4581&gt;=25001,I4581&lt;=29501),"Středočeský kraj",(IF(AND(I4581&gt;=30100,I4581&lt;=34972),"Středočeský kraj",(IF(AND(I4581&gt;=35002,I4581&lt;=36271),"Karlovarský kraj",(IF(AND(I4581&gt;=37001,I4581&lt;=39201),"Jihočeský kraj",(IF(AND(I4581&gt;=39701,I4581&lt;=39901),"Jihočeský kraj",(IF(AND(I4581&gt;=39301,I4581&lt;=39601),"Kraj Vysočina",(IF(AND(I4581&gt;=58001,I4581&lt;=59501),"Kraj Vysočina",(IF(AND(I4581&gt;=67401,I4581&lt;=67602),"Kraj Vysočina",(IF(AND(I4581&gt;=40001,I4581&lt;=44101),"Ústecký kraj",(IF(AND(I4581&gt;=46001,I4581&lt;=47201),"Liberecký kraj",(IF(AND(I4581&gt;=51202,I4581&lt;=51401),"Liberecký kraj",(IF(AND(I4581&gt;=53002,I4581&lt;=53976),"Pardubický kraj",(IF(AND(I4581&gt;=56002,I4581&lt;=57201),"Pardubický kraj",(IF(AND(I4581&gt;=60200,I4581&lt;=67201),"Jihomoravský kraj",(IF(AND(I4581&gt;=67801,I4581&lt;=68501),"Jihomoravský kraj",(IF(AND(I4581&gt;=69002,I4581&lt;=69801),"Jihomoravský kraj",(IF(AND(I4581&gt;=68601,I4581&lt;=68801),"Zlínský kraj",(IF(AND(I4581&gt;=75501,I4581&lt;=76901),"Zlínský kraj",(IF(AND(I4581&gt;=70030,I4581&lt;=74901),"Moravskoslezský kraj",(IF(AND(I4581&gt;=75000,I4581&lt;=75368),"Olomoucký kraj",(IF(AND(I4581&gt;=77200,I4581&lt;=79862),"Olomoucký kraj",(IF(AND(I4581&gt;=50011,I4581&lt;=50301),"Královéhradecký kraj",(IF(AND(I4581&gt;=54301,I4581&lt;=54303),"Královéhradecký kraj","0")))))))))))))))))))))))))))))))))))))))))))))))</f>
        <v>Moravskoslezský kraj</v>
      </c>
      <c r="AD4581" t="s">
        <v>998</v>
      </c>
      <c r="AE4581" t="s">
        <v>998</v>
      </c>
      <c r="AF4581" t="s">
        <v>998</v>
      </c>
      <c r="AG4581" s="107">
        <v>300</v>
      </c>
      <c r="AH4581" s="107">
        <v>0</v>
      </c>
      <c r="AI4581" s="107">
        <v>0</v>
      </c>
      <c r="AJ4581" t="s">
        <v>999</v>
      </c>
      <c r="AK4581" s="106">
        <v>44916</v>
      </c>
    </row>
    <row r="4582" spans="1:37" x14ac:dyDescent="0.45">
      <c r="A4582" t="s">
        <v>1413</v>
      </c>
      <c r="B4582" t="s">
        <v>17213</v>
      </c>
      <c r="C4582" t="s">
        <v>1002</v>
      </c>
      <c r="D4582" t="s">
        <v>17216</v>
      </c>
      <c r="E4582" t="s">
        <v>992</v>
      </c>
      <c r="F4582" t="s">
        <v>1239</v>
      </c>
      <c r="G4582">
        <v>3495</v>
      </c>
      <c r="H4582" t="s">
        <v>1353</v>
      </c>
      <c r="I4582">
        <v>73801</v>
      </c>
      <c r="K4582" t="s">
        <v>17215</v>
      </c>
      <c r="L4582" s="106">
        <v>39986</v>
      </c>
      <c r="M4582">
        <v>15673587</v>
      </c>
      <c r="N4582" t="s">
        <v>2622</v>
      </c>
      <c r="O4582" t="s">
        <v>1101</v>
      </c>
      <c r="P4582" t="s">
        <v>997</v>
      </c>
      <c r="R4582" s="109" t="str">
        <f>IF(OR(P4582="SB",Q4582="SB"),"SB",0)</f>
        <v>SB</v>
      </c>
      <c r="V4582" s="113" t="str">
        <f>IF(AND(I4582&gt;=10000,I4582&lt;=19900),"Praha",(IF(AND(I4582&gt;=25001,I4582&lt;=29501),"Středočeský kraj",(IF(AND(I4582&gt;=30100,I4582&lt;=34972),"Středočeský kraj",(IF(AND(I4582&gt;=35002,I4582&lt;=36271),"Karlovarský kraj",(IF(AND(I4582&gt;=37001,I4582&lt;=39201),"Jihočeský kraj",(IF(AND(I4582&gt;=39701,I4582&lt;=39901),"Jihočeský kraj",(IF(AND(I4582&gt;=39301,I4582&lt;=39601),"Kraj Vysočina",(IF(AND(I4582&gt;=58001,I4582&lt;=59501),"Kraj Vysočina",(IF(AND(I4582&gt;=67401,I4582&lt;=67602),"Kraj Vysočina",(IF(AND(I4582&gt;=40001,I4582&lt;=44101),"Ústecký kraj",(IF(AND(I4582&gt;=46001,I4582&lt;=47201),"Liberecký kraj",(IF(AND(I4582&gt;=51202,I4582&lt;=51401),"Liberecký kraj",(IF(AND(I4582&gt;=53002,I4582&lt;=53976),"Pardubický kraj",(IF(AND(I4582&gt;=56002,I4582&lt;=57201),"Pardubický kraj",(IF(AND(I4582&gt;=60200,I4582&lt;=67201),"Jihomoravský kraj",(IF(AND(I4582&gt;=67801,I4582&lt;=68501),"Jihomoravský kraj",(IF(AND(I4582&gt;=69002,I4582&lt;=69801),"Jihomoravský kraj",(IF(AND(I4582&gt;=68601,I4582&lt;=68801),"Zlínský kraj",(IF(AND(I4582&gt;=75501,I4582&lt;=76901),"Zlínský kraj",(IF(AND(I4582&gt;=70030,I4582&lt;=74901),"Moravskoslezský kraj",(IF(AND(I4582&gt;=75000,I4582&lt;=75368),"Olomoucký kraj",(IF(AND(I4582&gt;=77200,I4582&lt;=79862),"Olomoucký kraj",(IF(AND(I4582&gt;=50011,I4582&lt;=50301),"Královéhradecký kraj",(IF(AND(I4582&gt;=54301,I4582&lt;=54303),"Královéhradecký kraj","0")))))))))))))))))))))))))))))))))))))))))))))))</f>
        <v>Moravskoslezský kraj</v>
      </c>
      <c r="AD4582" t="s">
        <v>998</v>
      </c>
      <c r="AE4582" t="s">
        <v>998</v>
      </c>
      <c r="AF4582" t="s">
        <v>998</v>
      </c>
      <c r="AG4582" s="107">
        <v>300</v>
      </c>
      <c r="AH4582" s="107">
        <v>0</v>
      </c>
      <c r="AI4582" s="107">
        <v>0</v>
      </c>
      <c r="AJ4582" t="s">
        <v>999</v>
      </c>
      <c r="AK4582" s="106">
        <v>44916</v>
      </c>
    </row>
    <row r="4583" spans="1:37" x14ac:dyDescent="0.45">
      <c r="A4583" t="s">
        <v>3927</v>
      </c>
      <c r="B4583" t="s">
        <v>16592</v>
      </c>
      <c r="C4583" t="s">
        <v>1002</v>
      </c>
      <c r="D4583" t="s">
        <v>16593</v>
      </c>
      <c r="E4583" t="s">
        <v>992</v>
      </c>
      <c r="F4583" t="s">
        <v>16594</v>
      </c>
      <c r="G4583">
        <v>389</v>
      </c>
      <c r="H4583" t="s">
        <v>1353</v>
      </c>
      <c r="I4583">
        <v>73802</v>
      </c>
      <c r="K4583" t="s">
        <v>16595</v>
      </c>
      <c r="L4583" s="106">
        <v>32674</v>
      </c>
      <c r="M4583">
        <v>10886437</v>
      </c>
      <c r="N4583" t="s">
        <v>996</v>
      </c>
      <c r="O4583" t="s">
        <v>12</v>
      </c>
      <c r="P4583" t="s">
        <v>997</v>
      </c>
      <c r="R4583" s="109" t="str">
        <f>IF(OR(P4583="SB",Q4583="SB"),"SB",0)</f>
        <v>SB</v>
      </c>
      <c r="T4583" s="110">
        <v>51866</v>
      </c>
      <c r="U4583" t="s">
        <v>19633</v>
      </c>
      <c r="V4583" s="113" t="str">
        <f>IF(AND(I4583&gt;=10000,I4583&lt;=19900),"Praha",(IF(AND(I4583&gt;=25001,I4583&lt;=29501),"Středočeský kraj",(IF(AND(I4583&gt;=30100,I4583&lt;=34972),"Středočeský kraj",(IF(AND(I4583&gt;=35002,I4583&lt;=36271),"Karlovarský kraj",(IF(AND(I4583&gt;=37001,I4583&lt;=39201),"Jihočeský kraj",(IF(AND(I4583&gt;=39701,I4583&lt;=39901),"Jihočeský kraj",(IF(AND(I4583&gt;=39301,I4583&lt;=39601),"Kraj Vysočina",(IF(AND(I4583&gt;=58001,I4583&lt;=59501),"Kraj Vysočina",(IF(AND(I4583&gt;=67401,I4583&lt;=67602),"Kraj Vysočina",(IF(AND(I4583&gt;=40001,I4583&lt;=44101),"Ústecký kraj",(IF(AND(I4583&gt;=46001,I4583&lt;=47201),"Liberecký kraj",(IF(AND(I4583&gt;=51202,I4583&lt;=51401),"Liberecký kraj",(IF(AND(I4583&gt;=53002,I4583&lt;=53976),"Pardubický kraj",(IF(AND(I4583&gt;=56002,I4583&lt;=57201),"Pardubický kraj",(IF(AND(I4583&gt;=60200,I4583&lt;=67201),"Jihomoravský kraj",(IF(AND(I4583&gt;=67801,I4583&lt;=68501),"Jihomoravský kraj",(IF(AND(I4583&gt;=69002,I4583&lt;=69801),"Jihomoravský kraj",(IF(AND(I4583&gt;=68601,I4583&lt;=68801),"Zlínský kraj",(IF(AND(I4583&gt;=75501,I4583&lt;=76901),"Zlínský kraj",(IF(AND(I4583&gt;=70030,I4583&lt;=74901),"Moravskoslezský kraj",(IF(AND(I4583&gt;=75000,I4583&lt;=75368),"Olomoucký kraj",(IF(AND(I4583&gt;=77200,I4583&lt;=79862),"Olomoucký kraj",(IF(AND(I4583&gt;=50011,I4583&lt;=50301),"Královéhradecký kraj",(IF(AND(I4583&gt;=54301,I4583&lt;=54303),"Královéhradecký kraj","0")))))))))))))))))))))))))))))))))))))))))))))))</f>
        <v>Moravskoslezský kraj</v>
      </c>
      <c r="AD4583" t="s">
        <v>998</v>
      </c>
      <c r="AE4583" t="s">
        <v>998</v>
      </c>
      <c r="AF4583" t="s">
        <v>998</v>
      </c>
      <c r="AG4583" s="107">
        <v>0</v>
      </c>
      <c r="AH4583" s="107">
        <v>0</v>
      </c>
      <c r="AI4583" s="107">
        <v>0</v>
      </c>
      <c r="AJ4583" t="s">
        <v>1012</v>
      </c>
    </row>
    <row r="4584" spans="1:37" x14ac:dyDescent="0.45">
      <c r="A4584" t="s">
        <v>1102</v>
      </c>
      <c r="B4584" t="s">
        <v>14187</v>
      </c>
      <c r="C4584" t="s">
        <v>1002</v>
      </c>
      <c r="D4584" t="s">
        <v>14188</v>
      </c>
      <c r="E4584" t="s">
        <v>992</v>
      </c>
      <c r="F4584" t="s">
        <v>2032</v>
      </c>
      <c r="G4584">
        <v>1607</v>
      </c>
      <c r="H4584" t="s">
        <v>14189</v>
      </c>
      <c r="I4584">
        <v>73802</v>
      </c>
      <c r="J4584">
        <v>602240209</v>
      </c>
      <c r="K4584" t="s">
        <v>14190</v>
      </c>
      <c r="L4584" s="106">
        <v>38027</v>
      </c>
      <c r="M4584">
        <v>14867477</v>
      </c>
      <c r="N4584" t="s">
        <v>2622</v>
      </c>
      <c r="O4584" t="s">
        <v>1101</v>
      </c>
      <c r="P4584" t="s">
        <v>997</v>
      </c>
      <c r="R4584" s="109" t="str">
        <f>IF(OR(P4584="SB",Q4584="SB"),"SB",0)</f>
        <v>SB</v>
      </c>
      <c r="T4584" s="110">
        <v>2019102</v>
      </c>
      <c r="U4584" t="s">
        <v>19633</v>
      </c>
      <c r="V4584" s="113" t="str">
        <f>IF(AND(I4584&gt;=10000,I4584&lt;=19900),"Praha",(IF(AND(I4584&gt;=25001,I4584&lt;=29501),"Středočeský kraj",(IF(AND(I4584&gt;=30100,I4584&lt;=34972),"Středočeský kraj",(IF(AND(I4584&gt;=35002,I4584&lt;=36271),"Karlovarský kraj",(IF(AND(I4584&gt;=37001,I4584&lt;=39201),"Jihočeský kraj",(IF(AND(I4584&gt;=39701,I4584&lt;=39901),"Jihočeský kraj",(IF(AND(I4584&gt;=39301,I4584&lt;=39601),"Kraj Vysočina",(IF(AND(I4584&gt;=58001,I4584&lt;=59501),"Kraj Vysočina",(IF(AND(I4584&gt;=67401,I4584&lt;=67602),"Kraj Vysočina",(IF(AND(I4584&gt;=40001,I4584&lt;=44101),"Ústecký kraj",(IF(AND(I4584&gt;=46001,I4584&lt;=47201),"Liberecký kraj",(IF(AND(I4584&gt;=51202,I4584&lt;=51401),"Liberecký kraj",(IF(AND(I4584&gt;=53002,I4584&lt;=53976),"Pardubický kraj",(IF(AND(I4584&gt;=56002,I4584&lt;=57201),"Pardubický kraj",(IF(AND(I4584&gt;=60200,I4584&lt;=67201),"Jihomoravský kraj",(IF(AND(I4584&gt;=67801,I4584&lt;=68501),"Jihomoravský kraj",(IF(AND(I4584&gt;=69002,I4584&lt;=69801),"Jihomoravský kraj",(IF(AND(I4584&gt;=68601,I4584&lt;=68801),"Zlínský kraj",(IF(AND(I4584&gt;=75501,I4584&lt;=76901),"Zlínský kraj",(IF(AND(I4584&gt;=70030,I4584&lt;=74901),"Moravskoslezský kraj",(IF(AND(I4584&gt;=75000,I4584&lt;=75368),"Olomoucký kraj",(IF(AND(I4584&gt;=77200,I4584&lt;=79862),"Olomoucký kraj",(IF(AND(I4584&gt;=50011,I4584&lt;=50301),"Královéhradecký kraj",(IF(AND(I4584&gt;=54301,I4584&lt;=54303),"Královéhradecký kraj","0")))))))))))))))))))))))))))))))))))))))))))))))</f>
        <v>Moravskoslezský kraj</v>
      </c>
      <c r="AB4584" t="s">
        <v>14191</v>
      </c>
      <c r="AD4584" t="s">
        <v>998</v>
      </c>
      <c r="AE4584" t="s">
        <v>998</v>
      </c>
      <c r="AF4584" t="s">
        <v>998</v>
      </c>
      <c r="AG4584" s="107">
        <v>300</v>
      </c>
      <c r="AH4584" s="107">
        <v>0</v>
      </c>
      <c r="AI4584" s="107">
        <v>0</v>
      </c>
      <c r="AJ4584" t="s">
        <v>999</v>
      </c>
      <c r="AK4584" s="106">
        <v>44916</v>
      </c>
    </row>
    <row r="4585" spans="1:37" x14ac:dyDescent="0.45">
      <c r="A4585" t="s">
        <v>1058</v>
      </c>
      <c r="B4585" t="s">
        <v>14187</v>
      </c>
      <c r="C4585" t="s">
        <v>1002</v>
      </c>
      <c r="D4585" t="s">
        <v>14192</v>
      </c>
      <c r="E4585" t="s">
        <v>992</v>
      </c>
      <c r="F4585" t="s">
        <v>2032</v>
      </c>
      <c r="G4585">
        <v>1607</v>
      </c>
      <c r="H4585" t="s">
        <v>14189</v>
      </c>
      <c r="I4585">
        <v>73802</v>
      </c>
      <c r="J4585">
        <v>602240209</v>
      </c>
      <c r="K4585" t="s">
        <v>14190</v>
      </c>
      <c r="L4585" s="106">
        <v>26226</v>
      </c>
      <c r="M4585">
        <v>14867982</v>
      </c>
      <c r="N4585" t="s">
        <v>2622</v>
      </c>
      <c r="O4585" t="s">
        <v>1101</v>
      </c>
      <c r="P4585" t="s">
        <v>997</v>
      </c>
      <c r="R4585" s="109" t="str">
        <f>IF(OR(P4585="SB",Q4585="SB"),"SB",0)</f>
        <v>SB</v>
      </c>
      <c r="T4585" s="110">
        <v>2019108</v>
      </c>
      <c r="U4585" t="s">
        <v>19633</v>
      </c>
      <c r="V4585" s="113" t="str">
        <f>IF(AND(I4585&gt;=10000,I4585&lt;=19900),"Praha",(IF(AND(I4585&gt;=25001,I4585&lt;=29501),"Středočeský kraj",(IF(AND(I4585&gt;=30100,I4585&lt;=34972),"Středočeský kraj",(IF(AND(I4585&gt;=35002,I4585&lt;=36271),"Karlovarský kraj",(IF(AND(I4585&gt;=37001,I4585&lt;=39201),"Jihočeský kraj",(IF(AND(I4585&gt;=39701,I4585&lt;=39901),"Jihočeský kraj",(IF(AND(I4585&gt;=39301,I4585&lt;=39601),"Kraj Vysočina",(IF(AND(I4585&gt;=58001,I4585&lt;=59501),"Kraj Vysočina",(IF(AND(I4585&gt;=67401,I4585&lt;=67602),"Kraj Vysočina",(IF(AND(I4585&gt;=40001,I4585&lt;=44101),"Ústecký kraj",(IF(AND(I4585&gt;=46001,I4585&lt;=47201),"Liberecký kraj",(IF(AND(I4585&gt;=51202,I4585&lt;=51401),"Liberecký kraj",(IF(AND(I4585&gt;=53002,I4585&lt;=53976),"Pardubický kraj",(IF(AND(I4585&gt;=56002,I4585&lt;=57201),"Pardubický kraj",(IF(AND(I4585&gt;=60200,I4585&lt;=67201),"Jihomoravský kraj",(IF(AND(I4585&gt;=67801,I4585&lt;=68501),"Jihomoravský kraj",(IF(AND(I4585&gt;=69002,I4585&lt;=69801),"Jihomoravský kraj",(IF(AND(I4585&gt;=68601,I4585&lt;=68801),"Zlínský kraj",(IF(AND(I4585&gt;=75501,I4585&lt;=76901),"Zlínský kraj",(IF(AND(I4585&gt;=70030,I4585&lt;=74901),"Moravskoslezský kraj",(IF(AND(I4585&gt;=75000,I4585&lt;=75368),"Olomoucký kraj",(IF(AND(I4585&gt;=77200,I4585&lt;=79862),"Olomoucký kraj",(IF(AND(I4585&gt;=50011,I4585&lt;=50301),"Královéhradecký kraj",(IF(AND(I4585&gt;=54301,I4585&lt;=54303),"Královéhradecký kraj","0")))))))))))))))))))))))))))))))))))))))))))))))</f>
        <v>Moravskoslezský kraj</v>
      </c>
      <c r="AB4585" t="s">
        <v>14193</v>
      </c>
      <c r="AD4585" t="s">
        <v>998</v>
      </c>
      <c r="AE4585" t="s">
        <v>998</v>
      </c>
      <c r="AF4585" t="s">
        <v>998</v>
      </c>
      <c r="AG4585" s="107">
        <v>300</v>
      </c>
      <c r="AH4585" s="107">
        <v>0</v>
      </c>
      <c r="AI4585" s="107">
        <v>0</v>
      </c>
      <c r="AJ4585" t="s">
        <v>999</v>
      </c>
      <c r="AK4585" s="106">
        <v>44916</v>
      </c>
    </row>
    <row r="4586" spans="1:37" x14ac:dyDescent="0.45">
      <c r="A4586" t="s">
        <v>1145</v>
      </c>
      <c r="B4586" t="s">
        <v>8872</v>
      </c>
      <c r="C4586" t="s">
        <v>990</v>
      </c>
      <c r="D4586" t="s">
        <v>8873</v>
      </c>
      <c r="E4586" t="s">
        <v>992</v>
      </c>
      <c r="F4586" t="s">
        <v>8874</v>
      </c>
      <c r="G4586">
        <v>437</v>
      </c>
      <c r="H4586" t="s">
        <v>8875</v>
      </c>
      <c r="I4586">
        <v>73901</v>
      </c>
      <c r="J4586">
        <v>608775258</v>
      </c>
      <c r="K4586" t="s">
        <v>2621</v>
      </c>
      <c r="L4586" s="106">
        <v>27577</v>
      </c>
      <c r="M4586">
        <v>13672458</v>
      </c>
      <c r="N4586" t="s">
        <v>2622</v>
      </c>
      <c r="O4586" t="s">
        <v>1101</v>
      </c>
      <c r="P4586" t="s">
        <v>997</v>
      </c>
      <c r="R4586" s="109" t="str">
        <f>IF(OR(P4586="SB",Q4586="SB"),"SB",0)</f>
        <v>SB</v>
      </c>
      <c r="T4586" s="110">
        <v>16119</v>
      </c>
      <c r="U4586" t="s">
        <v>19633</v>
      </c>
      <c r="V4586" s="113" t="str">
        <f>IF(AND(I4586&gt;=10000,I4586&lt;=19900),"Praha",(IF(AND(I4586&gt;=25001,I4586&lt;=29501),"Středočeský kraj",(IF(AND(I4586&gt;=30100,I4586&lt;=34972),"Středočeský kraj",(IF(AND(I4586&gt;=35002,I4586&lt;=36271),"Karlovarský kraj",(IF(AND(I4586&gt;=37001,I4586&lt;=39201),"Jihočeský kraj",(IF(AND(I4586&gt;=39701,I4586&lt;=39901),"Jihočeský kraj",(IF(AND(I4586&gt;=39301,I4586&lt;=39601),"Kraj Vysočina",(IF(AND(I4586&gt;=58001,I4586&lt;=59501),"Kraj Vysočina",(IF(AND(I4586&gt;=67401,I4586&lt;=67602),"Kraj Vysočina",(IF(AND(I4586&gt;=40001,I4586&lt;=44101),"Ústecký kraj",(IF(AND(I4586&gt;=46001,I4586&lt;=47201),"Liberecký kraj",(IF(AND(I4586&gt;=51202,I4586&lt;=51401),"Liberecký kraj",(IF(AND(I4586&gt;=53002,I4586&lt;=53976),"Pardubický kraj",(IF(AND(I4586&gt;=56002,I4586&lt;=57201),"Pardubický kraj",(IF(AND(I4586&gt;=60200,I4586&lt;=67201),"Jihomoravský kraj",(IF(AND(I4586&gt;=67801,I4586&lt;=68501),"Jihomoravský kraj",(IF(AND(I4586&gt;=69002,I4586&lt;=69801),"Jihomoravský kraj",(IF(AND(I4586&gt;=68601,I4586&lt;=68801),"Zlínský kraj",(IF(AND(I4586&gt;=75501,I4586&lt;=76901),"Zlínský kraj",(IF(AND(I4586&gt;=70030,I4586&lt;=74901),"Moravskoslezský kraj",(IF(AND(I4586&gt;=75000,I4586&lt;=75368),"Olomoucký kraj",(IF(AND(I4586&gt;=77200,I4586&lt;=79862),"Olomoucký kraj",(IF(AND(I4586&gt;=50011,I4586&lt;=50301),"Královéhradecký kraj",(IF(AND(I4586&gt;=54301,I4586&lt;=54303),"Královéhradecký kraj","0")))))))))))))))))))))))))))))))))))))))))))))))</f>
        <v>Moravskoslezský kraj</v>
      </c>
      <c r="AB4586" t="s">
        <v>8876</v>
      </c>
      <c r="AD4586" t="s">
        <v>998</v>
      </c>
      <c r="AE4586" t="s">
        <v>998</v>
      </c>
      <c r="AF4586" t="s">
        <v>998</v>
      </c>
      <c r="AG4586" s="107">
        <v>0</v>
      </c>
      <c r="AH4586" s="107">
        <v>0</v>
      </c>
      <c r="AI4586" s="107">
        <v>0</v>
      </c>
      <c r="AJ4586" t="s">
        <v>1012</v>
      </c>
    </row>
    <row r="4587" spans="1:37" x14ac:dyDescent="0.45">
      <c r="A4587" t="s">
        <v>1206</v>
      </c>
      <c r="B4587" t="s">
        <v>7176</v>
      </c>
      <c r="C4587" t="s">
        <v>1002</v>
      </c>
      <c r="D4587" t="s">
        <v>7177</v>
      </c>
      <c r="E4587" t="s">
        <v>992</v>
      </c>
      <c r="F4587" t="s">
        <v>7178</v>
      </c>
      <c r="G4587">
        <v>344</v>
      </c>
      <c r="H4587" t="s">
        <v>7179</v>
      </c>
      <c r="I4587">
        <v>73901</v>
      </c>
      <c r="J4587">
        <v>420607545402</v>
      </c>
      <c r="K4587" t="s">
        <v>7180</v>
      </c>
      <c r="L4587" s="106">
        <v>31294</v>
      </c>
      <c r="M4587">
        <v>10592609</v>
      </c>
      <c r="N4587" t="s">
        <v>996</v>
      </c>
      <c r="O4587" t="s">
        <v>12</v>
      </c>
      <c r="P4587" t="s">
        <v>997</v>
      </c>
      <c r="R4587" s="109" t="str">
        <f>IF(OR(P4587="SB",Q4587="SB"),"SB",0)</f>
        <v>SB</v>
      </c>
      <c r="T4587" s="110">
        <v>50619</v>
      </c>
      <c r="U4587" t="s">
        <v>19633</v>
      </c>
      <c r="V4587" s="113" t="str">
        <f>IF(AND(I4587&gt;=10000,I4587&lt;=19900),"Praha",(IF(AND(I4587&gt;=25001,I4587&lt;=29501),"Středočeský kraj",(IF(AND(I4587&gt;=30100,I4587&lt;=34972),"Středočeský kraj",(IF(AND(I4587&gt;=35002,I4587&lt;=36271),"Karlovarský kraj",(IF(AND(I4587&gt;=37001,I4587&lt;=39201),"Jihočeský kraj",(IF(AND(I4587&gt;=39701,I4587&lt;=39901),"Jihočeský kraj",(IF(AND(I4587&gt;=39301,I4587&lt;=39601),"Kraj Vysočina",(IF(AND(I4587&gt;=58001,I4587&lt;=59501),"Kraj Vysočina",(IF(AND(I4587&gt;=67401,I4587&lt;=67602),"Kraj Vysočina",(IF(AND(I4587&gt;=40001,I4587&lt;=44101),"Ústecký kraj",(IF(AND(I4587&gt;=46001,I4587&lt;=47201),"Liberecký kraj",(IF(AND(I4587&gt;=51202,I4587&lt;=51401),"Liberecký kraj",(IF(AND(I4587&gt;=53002,I4587&lt;=53976),"Pardubický kraj",(IF(AND(I4587&gt;=56002,I4587&lt;=57201),"Pardubický kraj",(IF(AND(I4587&gt;=60200,I4587&lt;=67201),"Jihomoravský kraj",(IF(AND(I4587&gt;=67801,I4587&lt;=68501),"Jihomoravský kraj",(IF(AND(I4587&gt;=69002,I4587&lt;=69801),"Jihomoravský kraj",(IF(AND(I4587&gt;=68601,I4587&lt;=68801),"Zlínský kraj",(IF(AND(I4587&gt;=75501,I4587&lt;=76901),"Zlínský kraj",(IF(AND(I4587&gt;=70030,I4587&lt;=74901),"Moravskoslezský kraj",(IF(AND(I4587&gt;=75000,I4587&lt;=75368),"Olomoucký kraj",(IF(AND(I4587&gt;=77200,I4587&lt;=79862),"Olomoucký kraj",(IF(AND(I4587&gt;=50011,I4587&lt;=50301),"Královéhradecký kraj",(IF(AND(I4587&gt;=54301,I4587&lt;=54303),"Královéhradecký kraj","0")))))))))))))))))))))))))))))))))))))))))))))))</f>
        <v>Moravskoslezský kraj</v>
      </c>
      <c r="AD4587" t="s">
        <v>998</v>
      </c>
      <c r="AE4587" t="s">
        <v>998</v>
      </c>
      <c r="AF4587" t="s">
        <v>998</v>
      </c>
      <c r="AG4587" s="107">
        <v>0</v>
      </c>
      <c r="AH4587" s="107">
        <v>0</v>
      </c>
      <c r="AI4587" s="107">
        <v>0</v>
      </c>
      <c r="AJ4587" t="s">
        <v>1012</v>
      </c>
    </row>
    <row r="4588" spans="1:37" x14ac:dyDescent="0.45">
      <c r="A4588" t="s">
        <v>1189</v>
      </c>
      <c r="B4588" t="s">
        <v>13472</v>
      </c>
      <c r="C4588" t="s">
        <v>1002</v>
      </c>
      <c r="D4588" t="s">
        <v>13473</v>
      </c>
      <c r="E4588" t="s">
        <v>992</v>
      </c>
      <c r="F4588" t="s">
        <v>8874</v>
      </c>
      <c r="G4588">
        <v>376</v>
      </c>
      <c r="H4588" t="s">
        <v>8875</v>
      </c>
      <c r="I4588">
        <v>73901</v>
      </c>
      <c r="K4588" t="s">
        <v>13471</v>
      </c>
      <c r="L4588" s="106">
        <v>39219</v>
      </c>
      <c r="M4588">
        <v>11440650</v>
      </c>
      <c r="N4588" t="s">
        <v>2622</v>
      </c>
      <c r="O4588" t="s">
        <v>1101</v>
      </c>
      <c r="P4588" t="s">
        <v>997</v>
      </c>
      <c r="R4588" s="109" t="str">
        <f>IF(OR(P4588="SB",Q4588="SB"),"SB",0)</f>
        <v>SB</v>
      </c>
      <c r="T4588" s="110">
        <v>2018012</v>
      </c>
      <c r="U4588" t="s">
        <v>19633</v>
      </c>
      <c r="V4588" s="113" t="str">
        <f>IF(AND(I4588&gt;=10000,I4588&lt;=19900),"Praha",(IF(AND(I4588&gt;=25001,I4588&lt;=29501),"Středočeský kraj",(IF(AND(I4588&gt;=30100,I4588&lt;=34972),"Středočeský kraj",(IF(AND(I4588&gt;=35002,I4588&lt;=36271),"Karlovarský kraj",(IF(AND(I4588&gt;=37001,I4588&lt;=39201),"Jihočeský kraj",(IF(AND(I4588&gt;=39701,I4588&lt;=39901),"Jihočeský kraj",(IF(AND(I4588&gt;=39301,I4588&lt;=39601),"Kraj Vysočina",(IF(AND(I4588&gt;=58001,I4588&lt;=59501),"Kraj Vysočina",(IF(AND(I4588&gt;=67401,I4588&lt;=67602),"Kraj Vysočina",(IF(AND(I4588&gt;=40001,I4588&lt;=44101),"Ústecký kraj",(IF(AND(I4588&gt;=46001,I4588&lt;=47201),"Liberecký kraj",(IF(AND(I4588&gt;=51202,I4588&lt;=51401),"Liberecký kraj",(IF(AND(I4588&gt;=53002,I4588&lt;=53976),"Pardubický kraj",(IF(AND(I4588&gt;=56002,I4588&lt;=57201),"Pardubický kraj",(IF(AND(I4588&gt;=60200,I4588&lt;=67201),"Jihomoravský kraj",(IF(AND(I4588&gt;=67801,I4588&lt;=68501),"Jihomoravský kraj",(IF(AND(I4588&gt;=69002,I4588&lt;=69801),"Jihomoravský kraj",(IF(AND(I4588&gt;=68601,I4588&lt;=68801),"Zlínský kraj",(IF(AND(I4588&gt;=75501,I4588&lt;=76901),"Zlínský kraj",(IF(AND(I4588&gt;=70030,I4588&lt;=74901),"Moravskoslezský kraj",(IF(AND(I4588&gt;=75000,I4588&lt;=75368),"Olomoucký kraj",(IF(AND(I4588&gt;=77200,I4588&lt;=79862),"Olomoucký kraj",(IF(AND(I4588&gt;=50011,I4588&lt;=50301),"Královéhradecký kraj",(IF(AND(I4588&gt;=54301,I4588&lt;=54303),"Královéhradecký kraj","0")))))))))))))))))))))))))))))))))))))))))))))))</f>
        <v>Moravskoslezský kraj</v>
      </c>
      <c r="AB4588" t="s">
        <v>13474</v>
      </c>
      <c r="AD4588" t="s">
        <v>998</v>
      </c>
      <c r="AE4588" t="s">
        <v>998</v>
      </c>
      <c r="AF4588" t="s">
        <v>998</v>
      </c>
      <c r="AG4588" s="107">
        <v>300</v>
      </c>
      <c r="AH4588" s="107">
        <v>0</v>
      </c>
      <c r="AI4588" s="107">
        <v>0</v>
      </c>
      <c r="AJ4588" t="s">
        <v>999</v>
      </c>
      <c r="AK4588" s="106">
        <v>44916</v>
      </c>
    </row>
    <row r="4589" spans="1:37" x14ac:dyDescent="0.45">
      <c r="A4589" t="s">
        <v>1408</v>
      </c>
      <c r="B4589" t="s">
        <v>13472</v>
      </c>
      <c r="C4589" t="s">
        <v>1002</v>
      </c>
      <c r="D4589" t="s">
        <v>13475</v>
      </c>
      <c r="E4589" t="s">
        <v>992</v>
      </c>
      <c r="F4589" t="s">
        <v>8874</v>
      </c>
      <c r="G4589">
        <v>376</v>
      </c>
      <c r="H4589" t="s">
        <v>8875</v>
      </c>
      <c r="I4589">
        <v>73901</v>
      </c>
      <c r="K4589" t="s">
        <v>13471</v>
      </c>
      <c r="L4589" s="106">
        <v>40264</v>
      </c>
      <c r="M4589">
        <v>11831377</v>
      </c>
      <c r="N4589" t="s">
        <v>2622</v>
      </c>
      <c r="O4589" t="s">
        <v>1101</v>
      </c>
      <c r="P4589" t="s">
        <v>997</v>
      </c>
      <c r="R4589" s="109" t="str">
        <f>IF(OR(P4589="SB",Q4589="SB"),"SB",0)</f>
        <v>SB</v>
      </c>
      <c r="T4589" s="110">
        <v>2019101</v>
      </c>
      <c r="U4589" t="s">
        <v>19633</v>
      </c>
      <c r="V4589" s="113" t="str">
        <f>IF(AND(I4589&gt;=10000,I4589&lt;=19900),"Praha",(IF(AND(I4589&gt;=25001,I4589&lt;=29501),"Středočeský kraj",(IF(AND(I4589&gt;=30100,I4589&lt;=34972),"Středočeský kraj",(IF(AND(I4589&gt;=35002,I4589&lt;=36271),"Karlovarský kraj",(IF(AND(I4589&gt;=37001,I4589&lt;=39201),"Jihočeský kraj",(IF(AND(I4589&gt;=39701,I4589&lt;=39901),"Jihočeský kraj",(IF(AND(I4589&gt;=39301,I4589&lt;=39601),"Kraj Vysočina",(IF(AND(I4589&gt;=58001,I4589&lt;=59501),"Kraj Vysočina",(IF(AND(I4589&gt;=67401,I4589&lt;=67602),"Kraj Vysočina",(IF(AND(I4589&gt;=40001,I4589&lt;=44101),"Ústecký kraj",(IF(AND(I4589&gt;=46001,I4589&lt;=47201),"Liberecký kraj",(IF(AND(I4589&gt;=51202,I4589&lt;=51401),"Liberecký kraj",(IF(AND(I4589&gt;=53002,I4589&lt;=53976),"Pardubický kraj",(IF(AND(I4589&gt;=56002,I4589&lt;=57201),"Pardubický kraj",(IF(AND(I4589&gt;=60200,I4589&lt;=67201),"Jihomoravský kraj",(IF(AND(I4589&gt;=67801,I4589&lt;=68501),"Jihomoravský kraj",(IF(AND(I4589&gt;=69002,I4589&lt;=69801),"Jihomoravský kraj",(IF(AND(I4589&gt;=68601,I4589&lt;=68801),"Zlínský kraj",(IF(AND(I4589&gt;=75501,I4589&lt;=76901),"Zlínský kraj",(IF(AND(I4589&gt;=70030,I4589&lt;=74901),"Moravskoslezský kraj",(IF(AND(I4589&gt;=75000,I4589&lt;=75368),"Olomoucký kraj",(IF(AND(I4589&gt;=77200,I4589&lt;=79862),"Olomoucký kraj",(IF(AND(I4589&gt;=50011,I4589&lt;=50301),"Královéhradecký kraj",(IF(AND(I4589&gt;=54301,I4589&lt;=54303),"Královéhradecký kraj","0")))))))))))))))))))))))))))))))))))))))))))))))</f>
        <v>Moravskoslezský kraj</v>
      </c>
      <c r="AD4589" t="s">
        <v>998</v>
      </c>
      <c r="AE4589" t="s">
        <v>998</v>
      </c>
      <c r="AF4589" t="s">
        <v>998</v>
      </c>
      <c r="AG4589" s="107">
        <v>300</v>
      </c>
      <c r="AH4589" s="107">
        <v>0</v>
      </c>
      <c r="AI4589" s="107">
        <v>0</v>
      </c>
      <c r="AJ4589" t="s">
        <v>999</v>
      </c>
      <c r="AK4589" s="106">
        <v>44916</v>
      </c>
    </row>
    <row r="4590" spans="1:37" x14ac:dyDescent="0.45">
      <c r="A4590" t="s">
        <v>1164</v>
      </c>
      <c r="B4590" t="s">
        <v>13469</v>
      </c>
      <c r="C4590" t="s">
        <v>990</v>
      </c>
      <c r="D4590" t="s">
        <v>13470</v>
      </c>
      <c r="E4590" t="s">
        <v>992</v>
      </c>
      <c r="F4590" t="s">
        <v>8874</v>
      </c>
      <c r="G4590">
        <v>376</v>
      </c>
      <c r="H4590" t="s">
        <v>8875</v>
      </c>
      <c r="I4590">
        <v>73901</v>
      </c>
      <c r="K4590" t="s">
        <v>13471</v>
      </c>
      <c r="L4590" s="106">
        <v>27479</v>
      </c>
      <c r="M4590">
        <v>15673789</v>
      </c>
      <c r="N4590" t="s">
        <v>2622</v>
      </c>
      <c r="O4590" t="s">
        <v>1101</v>
      </c>
      <c r="P4590" t="s">
        <v>997</v>
      </c>
      <c r="R4590" s="109" t="str">
        <f>IF(OR(P4590="SB",Q4590="SB"),"SB",0)</f>
        <v>SB</v>
      </c>
      <c r="T4590" s="110" t="s">
        <v>998</v>
      </c>
      <c r="V4590" s="113" t="str">
        <f>IF(AND(I4590&gt;=10000,I4590&lt;=19900),"Praha",(IF(AND(I4590&gt;=25001,I4590&lt;=29501),"Středočeský kraj",(IF(AND(I4590&gt;=30100,I4590&lt;=34972),"Středočeský kraj",(IF(AND(I4590&gt;=35002,I4590&lt;=36271),"Karlovarský kraj",(IF(AND(I4590&gt;=37001,I4590&lt;=39201),"Jihočeský kraj",(IF(AND(I4590&gt;=39701,I4590&lt;=39901),"Jihočeský kraj",(IF(AND(I4590&gt;=39301,I4590&lt;=39601),"Kraj Vysočina",(IF(AND(I4590&gt;=58001,I4590&lt;=59501),"Kraj Vysočina",(IF(AND(I4590&gt;=67401,I4590&lt;=67602),"Kraj Vysočina",(IF(AND(I4590&gt;=40001,I4590&lt;=44101),"Ústecký kraj",(IF(AND(I4590&gt;=46001,I4590&lt;=47201),"Liberecký kraj",(IF(AND(I4590&gt;=51202,I4590&lt;=51401),"Liberecký kraj",(IF(AND(I4590&gt;=53002,I4590&lt;=53976),"Pardubický kraj",(IF(AND(I4590&gt;=56002,I4590&lt;=57201),"Pardubický kraj",(IF(AND(I4590&gt;=60200,I4590&lt;=67201),"Jihomoravský kraj",(IF(AND(I4590&gt;=67801,I4590&lt;=68501),"Jihomoravský kraj",(IF(AND(I4590&gt;=69002,I4590&lt;=69801),"Jihomoravský kraj",(IF(AND(I4590&gt;=68601,I4590&lt;=68801),"Zlínský kraj",(IF(AND(I4590&gt;=75501,I4590&lt;=76901),"Zlínský kraj",(IF(AND(I4590&gt;=70030,I4590&lt;=74901),"Moravskoslezský kraj",(IF(AND(I4590&gt;=75000,I4590&lt;=75368),"Olomoucký kraj",(IF(AND(I4590&gt;=77200,I4590&lt;=79862),"Olomoucký kraj",(IF(AND(I4590&gt;=50011,I4590&lt;=50301),"Královéhradecký kraj",(IF(AND(I4590&gt;=54301,I4590&lt;=54303),"Královéhradecký kraj","0")))))))))))))))))))))))))))))))))))))))))))))))</f>
        <v>Moravskoslezský kraj</v>
      </c>
      <c r="AB4590" t="s">
        <v>998</v>
      </c>
      <c r="AD4590" t="s">
        <v>998</v>
      </c>
      <c r="AE4590" t="s">
        <v>998</v>
      </c>
      <c r="AF4590" t="s">
        <v>998</v>
      </c>
      <c r="AG4590" s="107">
        <v>300</v>
      </c>
      <c r="AH4590" s="107">
        <v>0</v>
      </c>
      <c r="AI4590" s="107">
        <v>0</v>
      </c>
      <c r="AJ4590" t="s">
        <v>999</v>
      </c>
      <c r="AK4590" s="106">
        <v>44916</v>
      </c>
    </row>
    <row r="4591" spans="1:37" x14ac:dyDescent="0.45">
      <c r="A4591" t="s">
        <v>1033</v>
      </c>
      <c r="B4591" t="s">
        <v>13472</v>
      </c>
      <c r="C4591" t="s">
        <v>1002</v>
      </c>
      <c r="D4591" t="s">
        <v>13476</v>
      </c>
      <c r="E4591" t="s">
        <v>992</v>
      </c>
      <c r="F4591" t="s">
        <v>8874</v>
      </c>
      <c r="G4591">
        <v>376</v>
      </c>
      <c r="H4591" t="s">
        <v>8875</v>
      </c>
      <c r="I4591">
        <v>73901</v>
      </c>
      <c r="K4591" t="s">
        <v>13477</v>
      </c>
      <c r="L4591" s="106">
        <v>27836</v>
      </c>
      <c r="M4591">
        <v>15673890</v>
      </c>
      <c r="N4591" t="s">
        <v>2622</v>
      </c>
      <c r="O4591" t="s">
        <v>1101</v>
      </c>
      <c r="P4591" t="s">
        <v>997</v>
      </c>
      <c r="R4591" s="109" t="str">
        <f>IF(OR(P4591="SB",Q4591="SB"),"SB",0)</f>
        <v>SB</v>
      </c>
      <c r="T4591" s="110" t="s">
        <v>998</v>
      </c>
      <c r="V4591" s="113" t="str">
        <f>IF(AND(I4591&gt;=10000,I4591&lt;=19900),"Praha",(IF(AND(I4591&gt;=25001,I4591&lt;=29501),"Středočeský kraj",(IF(AND(I4591&gt;=30100,I4591&lt;=34972),"Středočeský kraj",(IF(AND(I4591&gt;=35002,I4591&lt;=36271),"Karlovarský kraj",(IF(AND(I4591&gt;=37001,I4591&lt;=39201),"Jihočeský kraj",(IF(AND(I4591&gt;=39701,I4591&lt;=39901),"Jihočeský kraj",(IF(AND(I4591&gt;=39301,I4591&lt;=39601),"Kraj Vysočina",(IF(AND(I4591&gt;=58001,I4591&lt;=59501),"Kraj Vysočina",(IF(AND(I4591&gt;=67401,I4591&lt;=67602),"Kraj Vysočina",(IF(AND(I4591&gt;=40001,I4591&lt;=44101),"Ústecký kraj",(IF(AND(I4591&gt;=46001,I4591&lt;=47201),"Liberecký kraj",(IF(AND(I4591&gt;=51202,I4591&lt;=51401),"Liberecký kraj",(IF(AND(I4591&gt;=53002,I4591&lt;=53976),"Pardubický kraj",(IF(AND(I4591&gt;=56002,I4591&lt;=57201),"Pardubický kraj",(IF(AND(I4591&gt;=60200,I4591&lt;=67201),"Jihomoravský kraj",(IF(AND(I4591&gt;=67801,I4591&lt;=68501),"Jihomoravský kraj",(IF(AND(I4591&gt;=69002,I4591&lt;=69801),"Jihomoravský kraj",(IF(AND(I4591&gt;=68601,I4591&lt;=68801),"Zlínský kraj",(IF(AND(I4591&gt;=75501,I4591&lt;=76901),"Zlínský kraj",(IF(AND(I4591&gt;=70030,I4591&lt;=74901),"Moravskoslezský kraj",(IF(AND(I4591&gt;=75000,I4591&lt;=75368),"Olomoucký kraj",(IF(AND(I4591&gt;=77200,I4591&lt;=79862),"Olomoucký kraj",(IF(AND(I4591&gt;=50011,I4591&lt;=50301),"Královéhradecký kraj",(IF(AND(I4591&gt;=54301,I4591&lt;=54303),"Královéhradecký kraj","0")))))))))))))))))))))))))))))))))))))))))))))))</f>
        <v>Moravskoslezský kraj</v>
      </c>
      <c r="AB4591" t="s">
        <v>998</v>
      </c>
      <c r="AD4591" t="s">
        <v>998</v>
      </c>
      <c r="AE4591" t="s">
        <v>998</v>
      </c>
      <c r="AF4591" t="s">
        <v>998</v>
      </c>
      <c r="AG4591" s="107">
        <v>300</v>
      </c>
      <c r="AH4591" s="107">
        <v>0</v>
      </c>
      <c r="AI4591" s="107">
        <v>0</v>
      </c>
      <c r="AJ4591" t="s">
        <v>999</v>
      </c>
      <c r="AK4591" s="106">
        <v>44916</v>
      </c>
    </row>
    <row r="4592" spans="1:37" x14ac:dyDescent="0.45">
      <c r="A4592" t="s">
        <v>1604</v>
      </c>
      <c r="B4592" t="s">
        <v>19523</v>
      </c>
      <c r="C4592" t="s">
        <v>990</v>
      </c>
      <c r="D4592" t="s">
        <v>19526</v>
      </c>
      <c r="E4592" t="s">
        <v>992</v>
      </c>
      <c r="F4592" t="s">
        <v>1966</v>
      </c>
      <c r="G4592">
        <v>307</v>
      </c>
      <c r="H4592" t="s">
        <v>2620</v>
      </c>
      <c r="I4592">
        <v>73911</v>
      </c>
      <c r="J4592">
        <v>605122832</v>
      </c>
      <c r="K4592" t="s">
        <v>19527</v>
      </c>
      <c r="L4592" s="106">
        <v>36359</v>
      </c>
      <c r="M4592">
        <v>13368324</v>
      </c>
      <c r="N4592" t="s">
        <v>2622</v>
      </c>
      <c r="O4592" t="s">
        <v>1101</v>
      </c>
      <c r="P4592" t="s">
        <v>997</v>
      </c>
      <c r="R4592" s="109" t="str">
        <f>IF(OR(P4592="SB",Q4592="SB"),"SB",0)</f>
        <v>SB</v>
      </c>
      <c r="T4592" s="110">
        <v>16025</v>
      </c>
      <c r="U4592" t="s">
        <v>19633</v>
      </c>
      <c r="V4592" s="113" t="str">
        <f>IF(AND(I4592&gt;=10000,I4592&lt;=19900),"Praha",(IF(AND(I4592&gt;=25001,I4592&lt;=29501),"Středočeský kraj",(IF(AND(I4592&gt;=30100,I4592&lt;=34972),"Středočeský kraj",(IF(AND(I4592&gt;=35002,I4592&lt;=36271),"Karlovarský kraj",(IF(AND(I4592&gt;=37001,I4592&lt;=39201),"Jihočeský kraj",(IF(AND(I4592&gt;=39701,I4592&lt;=39901),"Jihočeský kraj",(IF(AND(I4592&gt;=39301,I4592&lt;=39601),"Kraj Vysočina",(IF(AND(I4592&gt;=58001,I4592&lt;=59501),"Kraj Vysočina",(IF(AND(I4592&gt;=67401,I4592&lt;=67602),"Kraj Vysočina",(IF(AND(I4592&gt;=40001,I4592&lt;=44101),"Ústecký kraj",(IF(AND(I4592&gt;=46001,I4592&lt;=47201),"Liberecký kraj",(IF(AND(I4592&gt;=51202,I4592&lt;=51401),"Liberecký kraj",(IF(AND(I4592&gt;=53002,I4592&lt;=53976),"Pardubický kraj",(IF(AND(I4592&gt;=56002,I4592&lt;=57201),"Pardubický kraj",(IF(AND(I4592&gt;=60200,I4592&lt;=67201),"Jihomoravský kraj",(IF(AND(I4592&gt;=67801,I4592&lt;=68501),"Jihomoravský kraj",(IF(AND(I4592&gt;=69002,I4592&lt;=69801),"Jihomoravský kraj",(IF(AND(I4592&gt;=68601,I4592&lt;=68801),"Zlínský kraj",(IF(AND(I4592&gt;=75501,I4592&lt;=76901),"Zlínský kraj",(IF(AND(I4592&gt;=70030,I4592&lt;=74901),"Moravskoslezský kraj",(IF(AND(I4592&gt;=75000,I4592&lt;=75368),"Olomoucký kraj",(IF(AND(I4592&gt;=77200,I4592&lt;=79862),"Olomoucký kraj",(IF(AND(I4592&gt;=50011,I4592&lt;=50301),"Královéhradecký kraj",(IF(AND(I4592&gt;=54301,I4592&lt;=54303),"Královéhradecký kraj","0")))))))))))))))))))))))))))))))))))))))))))))))</f>
        <v>Moravskoslezský kraj</v>
      </c>
      <c r="AB4592" t="s">
        <v>19528</v>
      </c>
      <c r="AD4592" t="s">
        <v>998</v>
      </c>
      <c r="AE4592" t="s">
        <v>998</v>
      </c>
      <c r="AF4592" t="s">
        <v>998</v>
      </c>
      <c r="AG4592" s="107">
        <v>300</v>
      </c>
      <c r="AH4592" s="107">
        <v>0</v>
      </c>
      <c r="AI4592" s="107">
        <v>0</v>
      </c>
      <c r="AJ4592" t="s">
        <v>999</v>
      </c>
      <c r="AK4592" s="106">
        <v>44916</v>
      </c>
    </row>
    <row r="4593" spans="1:37" x14ac:dyDescent="0.45">
      <c r="A4593" t="s">
        <v>1007</v>
      </c>
      <c r="B4593" t="s">
        <v>15720</v>
      </c>
      <c r="C4593" t="s">
        <v>990</v>
      </c>
      <c r="D4593" t="s">
        <v>15721</v>
      </c>
      <c r="E4593" t="s">
        <v>992</v>
      </c>
      <c r="F4593" t="s">
        <v>3357</v>
      </c>
      <c r="G4593">
        <v>269</v>
      </c>
      <c r="H4593" t="s">
        <v>3357</v>
      </c>
      <c r="I4593">
        <v>73911</v>
      </c>
      <c r="J4593">
        <v>602769391</v>
      </c>
      <c r="K4593" t="s">
        <v>15713</v>
      </c>
      <c r="L4593" s="106">
        <v>25957</v>
      </c>
      <c r="M4593">
        <v>13367516</v>
      </c>
      <c r="N4593" t="s">
        <v>2622</v>
      </c>
      <c r="O4593" t="s">
        <v>1101</v>
      </c>
      <c r="P4593" t="s">
        <v>997</v>
      </c>
      <c r="R4593" s="109" t="str">
        <f>IF(OR(P4593="SB",Q4593="SB"),"SB",0)</f>
        <v>SB</v>
      </c>
      <c r="T4593" s="110">
        <v>16044</v>
      </c>
      <c r="U4593" t="s">
        <v>19633</v>
      </c>
      <c r="V4593" s="113" t="str">
        <f>IF(AND(I4593&gt;=10000,I4593&lt;=19900),"Praha",(IF(AND(I4593&gt;=25001,I4593&lt;=29501),"Středočeský kraj",(IF(AND(I4593&gt;=30100,I4593&lt;=34972),"Středočeský kraj",(IF(AND(I4593&gt;=35002,I4593&lt;=36271),"Karlovarský kraj",(IF(AND(I4593&gt;=37001,I4593&lt;=39201),"Jihočeský kraj",(IF(AND(I4593&gt;=39701,I4593&lt;=39901),"Jihočeský kraj",(IF(AND(I4593&gt;=39301,I4593&lt;=39601),"Kraj Vysočina",(IF(AND(I4593&gt;=58001,I4593&lt;=59501),"Kraj Vysočina",(IF(AND(I4593&gt;=67401,I4593&lt;=67602),"Kraj Vysočina",(IF(AND(I4593&gt;=40001,I4593&lt;=44101),"Ústecký kraj",(IF(AND(I4593&gt;=46001,I4593&lt;=47201),"Liberecký kraj",(IF(AND(I4593&gt;=51202,I4593&lt;=51401),"Liberecký kraj",(IF(AND(I4593&gt;=53002,I4593&lt;=53976),"Pardubický kraj",(IF(AND(I4593&gt;=56002,I4593&lt;=57201),"Pardubický kraj",(IF(AND(I4593&gt;=60200,I4593&lt;=67201),"Jihomoravský kraj",(IF(AND(I4593&gt;=67801,I4593&lt;=68501),"Jihomoravský kraj",(IF(AND(I4593&gt;=69002,I4593&lt;=69801),"Jihomoravský kraj",(IF(AND(I4593&gt;=68601,I4593&lt;=68801),"Zlínský kraj",(IF(AND(I4593&gt;=75501,I4593&lt;=76901),"Zlínský kraj",(IF(AND(I4593&gt;=70030,I4593&lt;=74901),"Moravskoslezský kraj",(IF(AND(I4593&gt;=75000,I4593&lt;=75368),"Olomoucký kraj",(IF(AND(I4593&gt;=77200,I4593&lt;=79862),"Olomoucký kraj",(IF(AND(I4593&gt;=50011,I4593&lt;=50301),"Královéhradecký kraj",(IF(AND(I4593&gt;=54301,I4593&lt;=54303),"Královéhradecký kraj","0")))))))))))))))))))))))))))))))))))))))))))))))</f>
        <v>Moravskoslezský kraj</v>
      </c>
      <c r="AB4593" t="s">
        <v>15722</v>
      </c>
      <c r="AD4593" t="s">
        <v>1024</v>
      </c>
      <c r="AE4593" t="s">
        <v>998</v>
      </c>
      <c r="AF4593" t="s">
        <v>998</v>
      </c>
      <c r="AG4593" s="107">
        <v>300</v>
      </c>
      <c r="AH4593" s="107">
        <v>0</v>
      </c>
      <c r="AI4593" s="107">
        <v>0</v>
      </c>
      <c r="AJ4593" t="s">
        <v>999</v>
      </c>
      <c r="AK4593" s="106">
        <v>44916</v>
      </c>
    </row>
    <row r="4594" spans="1:37" x14ac:dyDescent="0.45">
      <c r="A4594" t="s">
        <v>1169</v>
      </c>
      <c r="B4594" t="s">
        <v>7807</v>
      </c>
      <c r="C4594" t="s">
        <v>990</v>
      </c>
      <c r="D4594" t="s">
        <v>7814</v>
      </c>
      <c r="E4594" t="s">
        <v>992</v>
      </c>
      <c r="F4594" t="s">
        <v>4109</v>
      </c>
      <c r="G4594">
        <v>375</v>
      </c>
      <c r="H4594" t="s">
        <v>2620</v>
      </c>
      <c r="I4594">
        <v>73911</v>
      </c>
      <c r="J4594">
        <v>724330158</v>
      </c>
      <c r="K4594" t="s">
        <v>7812</v>
      </c>
      <c r="L4594" s="106">
        <v>27384</v>
      </c>
      <c r="M4594">
        <v>13365391</v>
      </c>
      <c r="N4594" t="s">
        <v>2622</v>
      </c>
      <c r="O4594" t="s">
        <v>1101</v>
      </c>
      <c r="P4594" t="s">
        <v>997</v>
      </c>
      <c r="R4594" s="109" t="str">
        <f>IF(OR(P4594="SB",Q4594="SB"),"SB",0)</f>
        <v>SB</v>
      </c>
      <c r="T4594" s="110">
        <v>16045</v>
      </c>
      <c r="U4594" t="s">
        <v>19633</v>
      </c>
      <c r="V4594" s="113" t="str">
        <f>IF(AND(I4594&gt;=10000,I4594&lt;=19900),"Praha",(IF(AND(I4594&gt;=25001,I4594&lt;=29501),"Středočeský kraj",(IF(AND(I4594&gt;=30100,I4594&lt;=34972),"Středočeský kraj",(IF(AND(I4594&gt;=35002,I4594&lt;=36271),"Karlovarský kraj",(IF(AND(I4594&gt;=37001,I4594&lt;=39201),"Jihočeský kraj",(IF(AND(I4594&gt;=39701,I4594&lt;=39901),"Jihočeský kraj",(IF(AND(I4594&gt;=39301,I4594&lt;=39601),"Kraj Vysočina",(IF(AND(I4594&gt;=58001,I4594&lt;=59501),"Kraj Vysočina",(IF(AND(I4594&gt;=67401,I4594&lt;=67602),"Kraj Vysočina",(IF(AND(I4594&gt;=40001,I4594&lt;=44101),"Ústecký kraj",(IF(AND(I4594&gt;=46001,I4594&lt;=47201),"Liberecký kraj",(IF(AND(I4594&gt;=51202,I4594&lt;=51401),"Liberecký kraj",(IF(AND(I4594&gt;=53002,I4594&lt;=53976),"Pardubický kraj",(IF(AND(I4594&gt;=56002,I4594&lt;=57201),"Pardubický kraj",(IF(AND(I4594&gt;=60200,I4594&lt;=67201),"Jihomoravský kraj",(IF(AND(I4594&gt;=67801,I4594&lt;=68501),"Jihomoravský kraj",(IF(AND(I4594&gt;=69002,I4594&lt;=69801),"Jihomoravský kraj",(IF(AND(I4594&gt;=68601,I4594&lt;=68801),"Zlínský kraj",(IF(AND(I4594&gt;=75501,I4594&lt;=76901),"Zlínský kraj",(IF(AND(I4594&gt;=70030,I4594&lt;=74901),"Moravskoslezský kraj",(IF(AND(I4594&gt;=75000,I4594&lt;=75368),"Olomoucký kraj",(IF(AND(I4594&gt;=77200,I4594&lt;=79862),"Olomoucký kraj",(IF(AND(I4594&gt;=50011,I4594&lt;=50301),"Královéhradecký kraj",(IF(AND(I4594&gt;=54301,I4594&lt;=54303),"Královéhradecký kraj","0")))))))))))))))))))))))))))))))))))))))))))))))</f>
        <v>Moravskoslezský kraj</v>
      </c>
      <c r="AB4594" t="s">
        <v>7815</v>
      </c>
      <c r="AD4594" t="s">
        <v>998</v>
      </c>
      <c r="AE4594" t="s">
        <v>998</v>
      </c>
      <c r="AF4594" t="s">
        <v>998</v>
      </c>
      <c r="AG4594" s="107">
        <v>300</v>
      </c>
      <c r="AH4594" s="107">
        <v>0</v>
      </c>
      <c r="AI4594" s="107">
        <v>0</v>
      </c>
      <c r="AJ4594" t="s">
        <v>999</v>
      </c>
      <c r="AK4594" s="106">
        <v>44916</v>
      </c>
    </row>
    <row r="4595" spans="1:37" x14ac:dyDescent="0.45">
      <c r="A4595" t="s">
        <v>1468</v>
      </c>
      <c r="B4595" t="s">
        <v>15711</v>
      </c>
      <c r="C4595" t="s">
        <v>1002</v>
      </c>
      <c r="D4595" t="s">
        <v>15712</v>
      </c>
      <c r="E4595" t="s">
        <v>992</v>
      </c>
      <c r="F4595" t="s">
        <v>3357</v>
      </c>
      <c r="G4595">
        <v>269</v>
      </c>
      <c r="H4595" t="s">
        <v>3357</v>
      </c>
      <c r="I4595">
        <v>73911</v>
      </c>
      <c r="J4595">
        <v>734780336</v>
      </c>
      <c r="K4595" t="s">
        <v>15713</v>
      </c>
      <c r="L4595" s="106">
        <v>37228</v>
      </c>
      <c r="M4595">
        <v>13367314</v>
      </c>
      <c r="N4595" t="s">
        <v>2622</v>
      </c>
      <c r="O4595" t="s">
        <v>1101</v>
      </c>
      <c r="P4595" t="s">
        <v>997</v>
      </c>
      <c r="R4595" s="109" t="str">
        <f>IF(OR(P4595="SB",Q4595="SB"),"SB",0)</f>
        <v>SB</v>
      </c>
      <c r="T4595" s="110">
        <v>16062</v>
      </c>
      <c r="U4595" t="s">
        <v>19633</v>
      </c>
      <c r="V4595" s="113" t="str">
        <f>IF(AND(I4595&gt;=10000,I4595&lt;=19900),"Praha",(IF(AND(I4595&gt;=25001,I4595&lt;=29501),"Středočeský kraj",(IF(AND(I4595&gt;=30100,I4595&lt;=34972),"Středočeský kraj",(IF(AND(I4595&gt;=35002,I4595&lt;=36271),"Karlovarský kraj",(IF(AND(I4595&gt;=37001,I4595&lt;=39201),"Jihočeský kraj",(IF(AND(I4595&gt;=39701,I4595&lt;=39901),"Jihočeský kraj",(IF(AND(I4595&gt;=39301,I4595&lt;=39601),"Kraj Vysočina",(IF(AND(I4595&gt;=58001,I4595&lt;=59501),"Kraj Vysočina",(IF(AND(I4595&gt;=67401,I4595&lt;=67602),"Kraj Vysočina",(IF(AND(I4595&gt;=40001,I4595&lt;=44101),"Ústecký kraj",(IF(AND(I4595&gt;=46001,I4595&lt;=47201),"Liberecký kraj",(IF(AND(I4595&gt;=51202,I4595&lt;=51401),"Liberecký kraj",(IF(AND(I4595&gt;=53002,I4595&lt;=53976),"Pardubický kraj",(IF(AND(I4595&gt;=56002,I4595&lt;=57201),"Pardubický kraj",(IF(AND(I4595&gt;=60200,I4595&lt;=67201),"Jihomoravský kraj",(IF(AND(I4595&gt;=67801,I4595&lt;=68501),"Jihomoravský kraj",(IF(AND(I4595&gt;=69002,I4595&lt;=69801),"Jihomoravský kraj",(IF(AND(I4595&gt;=68601,I4595&lt;=68801),"Zlínský kraj",(IF(AND(I4595&gt;=75501,I4595&lt;=76901),"Zlínský kraj",(IF(AND(I4595&gt;=70030,I4595&lt;=74901),"Moravskoslezský kraj",(IF(AND(I4595&gt;=75000,I4595&lt;=75368),"Olomoucký kraj",(IF(AND(I4595&gt;=77200,I4595&lt;=79862),"Olomoucký kraj",(IF(AND(I4595&gt;=50011,I4595&lt;=50301),"Královéhradecký kraj",(IF(AND(I4595&gt;=54301,I4595&lt;=54303),"Královéhradecký kraj","0")))))))))))))))))))))))))))))))))))))))))))))))</f>
        <v>Moravskoslezský kraj</v>
      </c>
      <c r="AB4595" t="s">
        <v>15714</v>
      </c>
      <c r="AD4595" t="s">
        <v>998</v>
      </c>
      <c r="AE4595" t="s">
        <v>998</v>
      </c>
      <c r="AF4595" t="s">
        <v>998</v>
      </c>
      <c r="AG4595" s="107">
        <v>300</v>
      </c>
      <c r="AH4595" s="107">
        <v>0</v>
      </c>
      <c r="AI4595" s="107">
        <v>0</v>
      </c>
      <c r="AJ4595" t="s">
        <v>999</v>
      </c>
      <c r="AK4595" s="106">
        <v>44916</v>
      </c>
    </row>
    <row r="4596" spans="1:37" x14ac:dyDescent="0.45">
      <c r="A4596" t="s">
        <v>1413</v>
      </c>
      <c r="B4596" t="s">
        <v>9589</v>
      </c>
      <c r="C4596" t="s">
        <v>1002</v>
      </c>
      <c r="D4596" t="s">
        <v>9593</v>
      </c>
      <c r="E4596" t="s">
        <v>992</v>
      </c>
      <c r="F4596" t="s">
        <v>3357</v>
      </c>
      <c r="G4596">
        <v>338</v>
      </c>
      <c r="H4596" t="s">
        <v>3357</v>
      </c>
      <c r="I4596">
        <v>73911</v>
      </c>
      <c r="J4596">
        <v>777329979</v>
      </c>
      <c r="K4596" t="s">
        <v>9594</v>
      </c>
      <c r="L4596" s="106">
        <v>37263</v>
      </c>
      <c r="M4596">
        <v>13365593</v>
      </c>
      <c r="N4596" t="s">
        <v>2622</v>
      </c>
      <c r="O4596" t="s">
        <v>1101</v>
      </c>
      <c r="P4596" t="s">
        <v>997</v>
      </c>
      <c r="R4596" s="109" t="str">
        <f>IF(OR(P4596="SB",Q4596="SB"),"SB",0)</f>
        <v>SB</v>
      </c>
      <c r="T4596" s="110">
        <v>16065</v>
      </c>
      <c r="U4596" t="s">
        <v>19633</v>
      </c>
      <c r="V4596" s="113" t="str">
        <f>IF(AND(I4596&gt;=10000,I4596&lt;=19900),"Praha",(IF(AND(I4596&gt;=25001,I4596&lt;=29501),"Středočeský kraj",(IF(AND(I4596&gt;=30100,I4596&lt;=34972),"Středočeský kraj",(IF(AND(I4596&gt;=35002,I4596&lt;=36271),"Karlovarský kraj",(IF(AND(I4596&gt;=37001,I4596&lt;=39201),"Jihočeský kraj",(IF(AND(I4596&gt;=39701,I4596&lt;=39901),"Jihočeský kraj",(IF(AND(I4596&gt;=39301,I4596&lt;=39601),"Kraj Vysočina",(IF(AND(I4596&gt;=58001,I4596&lt;=59501),"Kraj Vysočina",(IF(AND(I4596&gt;=67401,I4596&lt;=67602),"Kraj Vysočina",(IF(AND(I4596&gt;=40001,I4596&lt;=44101),"Ústecký kraj",(IF(AND(I4596&gt;=46001,I4596&lt;=47201),"Liberecký kraj",(IF(AND(I4596&gt;=51202,I4596&lt;=51401),"Liberecký kraj",(IF(AND(I4596&gt;=53002,I4596&lt;=53976),"Pardubický kraj",(IF(AND(I4596&gt;=56002,I4596&lt;=57201),"Pardubický kraj",(IF(AND(I4596&gt;=60200,I4596&lt;=67201),"Jihomoravský kraj",(IF(AND(I4596&gt;=67801,I4596&lt;=68501),"Jihomoravský kraj",(IF(AND(I4596&gt;=69002,I4596&lt;=69801),"Jihomoravský kraj",(IF(AND(I4596&gt;=68601,I4596&lt;=68801),"Zlínský kraj",(IF(AND(I4596&gt;=75501,I4596&lt;=76901),"Zlínský kraj",(IF(AND(I4596&gt;=70030,I4596&lt;=74901),"Moravskoslezský kraj",(IF(AND(I4596&gt;=75000,I4596&lt;=75368),"Olomoucký kraj",(IF(AND(I4596&gt;=77200,I4596&lt;=79862),"Olomoucký kraj",(IF(AND(I4596&gt;=50011,I4596&lt;=50301),"Královéhradecký kraj",(IF(AND(I4596&gt;=54301,I4596&lt;=54303),"Královéhradecký kraj","0")))))))))))))))))))))))))))))))))))))))))))))))</f>
        <v>Moravskoslezský kraj</v>
      </c>
      <c r="AB4596" t="s">
        <v>9595</v>
      </c>
      <c r="AD4596" t="s">
        <v>998</v>
      </c>
      <c r="AE4596" t="s">
        <v>998</v>
      </c>
      <c r="AF4596" t="s">
        <v>998</v>
      </c>
      <c r="AG4596" s="107">
        <v>300</v>
      </c>
      <c r="AH4596" s="107">
        <v>0</v>
      </c>
      <c r="AI4596" s="107">
        <v>0</v>
      </c>
      <c r="AJ4596" t="s">
        <v>999</v>
      </c>
      <c r="AK4596" s="106">
        <v>44916</v>
      </c>
    </row>
    <row r="4597" spans="1:37" x14ac:dyDescent="0.45">
      <c r="A4597" t="s">
        <v>1403</v>
      </c>
      <c r="B4597" t="s">
        <v>7807</v>
      </c>
      <c r="C4597" t="s">
        <v>990</v>
      </c>
      <c r="D4597" t="s">
        <v>7811</v>
      </c>
      <c r="E4597" t="s">
        <v>992</v>
      </c>
      <c r="F4597" t="s">
        <v>4109</v>
      </c>
      <c r="G4597">
        <v>375</v>
      </c>
      <c r="H4597" t="s">
        <v>2620</v>
      </c>
      <c r="I4597">
        <v>73911</v>
      </c>
      <c r="J4597">
        <v>724393158</v>
      </c>
      <c r="K4597" t="s">
        <v>7812</v>
      </c>
      <c r="L4597" s="106">
        <v>36978</v>
      </c>
      <c r="M4597">
        <v>13365189</v>
      </c>
      <c r="N4597" t="s">
        <v>2622</v>
      </c>
      <c r="O4597" t="s">
        <v>1101</v>
      </c>
      <c r="P4597" t="s">
        <v>997</v>
      </c>
      <c r="R4597" s="109" t="str">
        <f>IF(OR(P4597="SB",Q4597="SB"),"SB",0)</f>
        <v>SB</v>
      </c>
      <c r="T4597" s="110">
        <v>16076</v>
      </c>
      <c r="U4597" t="s">
        <v>19633</v>
      </c>
      <c r="V4597" s="113" t="str">
        <f>IF(AND(I4597&gt;=10000,I4597&lt;=19900),"Praha",(IF(AND(I4597&gt;=25001,I4597&lt;=29501),"Středočeský kraj",(IF(AND(I4597&gt;=30100,I4597&lt;=34972),"Středočeský kraj",(IF(AND(I4597&gt;=35002,I4597&lt;=36271),"Karlovarský kraj",(IF(AND(I4597&gt;=37001,I4597&lt;=39201),"Jihočeský kraj",(IF(AND(I4597&gt;=39701,I4597&lt;=39901),"Jihočeský kraj",(IF(AND(I4597&gt;=39301,I4597&lt;=39601),"Kraj Vysočina",(IF(AND(I4597&gt;=58001,I4597&lt;=59501),"Kraj Vysočina",(IF(AND(I4597&gt;=67401,I4597&lt;=67602),"Kraj Vysočina",(IF(AND(I4597&gt;=40001,I4597&lt;=44101),"Ústecký kraj",(IF(AND(I4597&gt;=46001,I4597&lt;=47201),"Liberecký kraj",(IF(AND(I4597&gt;=51202,I4597&lt;=51401),"Liberecký kraj",(IF(AND(I4597&gt;=53002,I4597&lt;=53976),"Pardubický kraj",(IF(AND(I4597&gt;=56002,I4597&lt;=57201),"Pardubický kraj",(IF(AND(I4597&gt;=60200,I4597&lt;=67201),"Jihomoravský kraj",(IF(AND(I4597&gt;=67801,I4597&lt;=68501),"Jihomoravský kraj",(IF(AND(I4597&gt;=69002,I4597&lt;=69801),"Jihomoravský kraj",(IF(AND(I4597&gt;=68601,I4597&lt;=68801),"Zlínský kraj",(IF(AND(I4597&gt;=75501,I4597&lt;=76901),"Zlínský kraj",(IF(AND(I4597&gt;=70030,I4597&lt;=74901),"Moravskoslezský kraj",(IF(AND(I4597&gt;=75000,I4597&lt;=75368),"Olomoucký kraj",(IF(AND(I4597&gt;=77200,I4597&lt;=79862),"Olomoucký kraj",(IF(AND(I4597&gt;=50011,I4597&lt;=50301),"Královéhradecký kraj",(IF(AND(I4597&gt;=54301,I4597&lt;=54303),"Královéhradecký kraj","0")))))))))))))))))))))))))))))))))))))))))))))))</f>
        <v>Moravskoslezský kraj</v>
      </c>
      <c r="AB4597" t="s">
        <v>7813</v>
      </c>
      <c r="AD4597" t="s">
        <v>998</v>
      </c>
      <c r="AE4597" t="s">
        <v>998</v>
      </c>
      <c r="AF4597" t="s">
        <v>998</v>
      </c>
      <c r="AG4597" s="107">
        <v>300</v>
      </c>
      <c r="AH4597" s="107">
        <v>0</v>
      </c>
      <c r="AI4597" s="107">
        <v>0</v>
      </c>
      <c r="AJ4597" t="s">
        <v>999</v>
      </c>
      <c r="AK4597" s="106">
        <v>44916</v>
      </c>
    </row>
    <row r="4598" spans="1:37" x14ac:dyDescent="0.45">
      <c r="A4598" t="s">
        <v>1479</v>
      </c>
      <c r="B4598" t="s">
        <v>7807</v>
      </c>
      <c r="C4598" t="s">
        <v>990</v>
      </c>
      <c r="D4598" t="s">
        <v>7816</v>
      </c>
      <c r="E4598" t="s">
        <v>992</v>
      </c>
      <c r="F4598" t="s">
        <v>4109</v>
      </c>
      <c r="G4598">
        <v>375</v>
      </c>
      <c r="H4598" t="s">
        <v>2620</v>
      </c>
      <c r="I4598">
        <v>73911</v>
      </c>
      <c r="J4598">
        <v>724393168</v>
      </c>
      <c r="K4598" t="s">
        <v>7812</v>
      </c>
      <c r="L4598" s="106">
        <v>37764</v>
      </c>
      <c r="M4598">
        <v>13365290</v>
      </c>
      <c r="N4598" t="s">
        <v>2622</v>
      </c>
      <c r="O4598" t="s">
        <v>1101</v>
      </c>
      <c r="P4598" t="s">
        <v>997</v>
      </c>
      <c r="R4598" s="109" t="str">
        <f>IF(OR(P4598="SB",Q4598="SB"),"SB",0)</f>
        <v>SB</v>
      </c>
      <c r="T4598" s="110">
        <v>16081</v>
      </c>
      <c r="U4598" t="s">
        <v>19633</v>
      </c>
      <c r="V4598" s="113" t="str">
        <f>IF(AND(I4598&gt;=10000,I4598&lt;=19900),"Praha",(IF(AND(I4598&gt;=25001,I4598&lt;=29501),"Středočeský kraj",(IF(AND(I4598&gt;=30100,I4598&lt;=34972),"Středočeský kraj",(IF(AND(I4598&gt;=35002,I4598&lt;=36271),"Karlovarský kraj",(IF(AND(I4598&gt;=37001,I4598&lt;=39201),"Jihočeský kraj",(IF(AND(I4598&gt;=39701,I4598&lt;=39901),"Jihočeský kraj",(IF(AND(I4598&gt;=39301,I4598&lt;=39601),"Kraj Vysočina",(IF(AND(I4598&gt;=58001,I4598&lt;=59501),"Kraj Vysočina",(IF(AND(I4598&gt;=67401,I4598&lt;=67602),"Kraj Vysočina",(IF(AND(I4598&gt;=40001,I4598&lt;=44101),"Ústecký kraj",(IF(AND(I4598&gt;=46001,I4598&lt;=47201),"Liberecký kraj",(IF(AND(I4598&gt;=51202,I4598&lt;=51401),"Liberecký kraj",(IF(AND(I4598&gt;=53002,I4598&lt;=53976),"Pardubický kraj",(IF(AND(I4598&gt;=56002,I4598&lt;=57201),"Pardubický kraj",(IF(AND(I4598&gt;=60200,I4598&lt;=67201),"Jihomoravský kraj",(IF(AND(I4598&gt;=67801,I4598&lt;=68501),"Jihomoravský kraj",(IF(AND(I4598&gt;=69002,I4598&lt;=69801),"Jihomoravský kraj",(IF(AND(I4598&gt;=68601,I4598&lt;=68801),"Zlínský kraj",(IF(AND(I4598&gt;=75501,I4598&lt;=76901),"Zlínský kraj",(IF(AND(I4598&gt;=70030,I4598&lt;=74901),"Moravskoslezský kraj",(IF(AND(I4598&gt;=75000,I4598&lt;=75368),"Olomoucký kraj",(IF(AND(I4598&gt;=77200,I4598&lt;=79862),"Olomoucký kraj",(IF(AND(I4598&gt;=50011,I4598&lt;=50301),"Královéhradecký kraj",(IF(AND(I4598&gt;=54301,I4598&lt;=54303),"Královéhradecký kraj","0")))))))))))))))))))))))))))))))))))))))))))))))</f>
        <v>Moravskoslezský kraj</v>
      </c>
      <c r="AB4598" t="s">
        <v>7817</v>
      </c>
      <c r="AD4598" t="s">
        <v>998</v>
      </c>
      <c r="AE4598" t="s">
        <v>998</v>
      </c>
      <c r="AF4598" t="s">
        <v>998</v>
      </c>
      <c r="AG4598" s="107">
        <v>300</v>
      </c>
      <c r="AH4598" s="107">
        <v>0</v>
      </c>
      <c r="AI4598" s="107">
        <v>0</v>
      </c>
      <c r="AJ4598" t="s">
        <v>999</v>
      </c>
      <c r="AK4598" s="106">
        <v>44916</v>
      </c>
    </row>
    <row r="4599" spans="1:37" x14ac:dyDescent="0.45">
      <c r="A4599" t="s">
        <v>1407</v>
      </c>
      <c r="B4599" t="s">
        <v>15711</v>
      </c>
      <c r="C4599" t="s">
        <v>1002</v>
      </c>
      <c r="D4599" t="s">
        <v>15715</v>
      </c>
      <c r="E4599" t="s">
        <v>992</v>
      </c>
      <c r="F4599" t="s">
        <v>3357</v>
      </c>
      <c r="G4599">
        <v>269</v>
      </c>
      <c r="H4599" t="s">
        <v>3357</v>
      </c>
      <c r="I4599">
        <v>73911</v>
      </c>
      <c r="J4599">
        <v>731128965</v>
      </c>
      <c r="K4599" t="s">
        <v>15713</v>
      </c>
      <c r="L4599" s="106">
        <v>38213</v>
      </c>
      <c r="M4599">
        <v>13367415</v>
      </c>
      <c r="N4599" t="s">
        <v>2622</v>
      </c>
      <c r="O4599" t="s">
        <v>1101</v>
      </c>
      <c r="P4599" t="s">
        <v>997</v>
      </c>
      <c r="R4599" s="109" t="str">
        <f>IF(OR(P4599="SB",Q4599="SB"),"SB",0)</f>
        <v>SB</v>
      </c>
      <c r="T4599" s="110">
        <v>16102</v>
      </c>
      <c r="U4599" t="s">
        <v>19633</v>
      </c>
      <c r="V4599" s="113" t="str">
        <f>IF(AND(I4599&gt;=10000,I4599&lt;=19900),"Praha",(IF(AND(I4599&gt;=25001,I4599&lt;=29501),"Středočeský kraj",(IF(AND(I4599&gt;=30100,I4599&lt;=34972),"Středočeský kraj",(IF(AND(I4599&gt;=35002,I4599&lt;=36271),"Karlovarský kraj",(IF(AND(I4599&gt;=37001,I4599&lt;=39201),"Jihočeský kraj",(IF(AND(I4599&gt;=39701,I4599&lt;=39901),"Jihočeský kraj",(IF(AND(I4599&gt;=39301,I4599&lt;=39601),"Kraj Vysočina",(IF(AND(I4599&gt;=58001,I4599&lt;=59501),"Kraj Vysočina",(IF(AND(I4599&gt;=67401,I4599&lt;=67602),"Kraj Vysočina",(IF(AND(I4599&gt;=40001,I4599&lt;=44101),"Ústecký kraj",(IF(AND(I4599&gt;=46001,I4599&lt;=47201),"Liberecký kraj",(IF(AND(I4599&gt;=51202,I4599&lt;=51401),"Liberecký kraj",(IF(AND(I4599&gt;=53002,I4599&lt;=53976),"Pardubický kraj",(IF(AND(I4599&gt;=56002,I4599&lt;=57201),"Pardubický kraj",(IF(AND(I4599&gt;=60200,I4599&lt;=67201),"Jihomoravský kraj",(IF(AND(I4599&gt;=67801,I4599&lt;=68501),"Jihomoravský kraj",(IF(AND(I4599&gt;=69002,I4599&lt;=69801),"Jihomoravský kraj",(IF(AND(I4599&gt;=68601,I4599&lt;=68801),"Zlínský kraj",(IF(AND(I4599&gt;=75501,I4599&lt;=76901),"Zlínský kraj",(IF(AND(I4599&gt;=70030,I4599&lt;=74901),"Moravskoslezský kraj",(IF(AND(I4599&gt;=75000,I4599&lt;=75368),"Olomoucký kraj",(IF(AND(I4599&gt;=77200,I4599&lt;=79862),"Olomoucký kraj",(IF(AND(I4599&gt;=50011,I4599&lt;=50301),"Královéhradecký kraj",(IF(AND(I4599&gt;=54301,I4599&lt;=54303),"Královéhradecký kraj","0")))))))))))))))))))))))))))))))))))))))))))))))</f>
        <v>Moravskoslezský kraj</v>
      </c>
      <c r="AB4599" t="s">
        <v>15716</v>
      </c>
      <c r="AD4599" t="s">
        <v>998</v>
      </c>
      <c r="AE4599" t="s">
        <v>998</v>
      </c>
      <c r="AF4599" t="s">
        <v>998</v>
      </c>
      <c r="AG4599" s="107">
        <v>300</v>
      </c>
      <c r="AH4599" s="107">
        <v>0</v>
      </c>
      <c r="AI4599" s="107">
        <v>0</v>
      </c>
      <c r="AJ4599" t="s">
        <v>999</v>
      </c>
      <c r="AK4599" s="106">
        <v>44916</v>
      </c>
    </row>
    <row r="4600" spans="1:37" x14ac:dyDescent="0.45">
      <c r="A4600" t="s">
        <v>1107</v>
      </c>
      <c r="B4600" t="s">
        <v>2618</v>
      </c>
      <c r="C4600" t="s">
        <v>1002</v>
      </c>
      <c r="D4600" t="s">
        <v>2619</v>
      </c>
      <c r="E4600" t="s">
        <v>992</v>
      </c>
      <c r="F4600" t="s">
        <v>1293</v>
      </c>
      <c r="G4600">
        <v>227</v>
      </c>
      <c r="H4600" t="s">
        <v>2620</v>
      </c>
      <c r="I4600">
        <v>73911</v>
      </c>
      <c r="J4600">
        <v>774715943</v>
      </c>
      <c r="K4600" t="s">
        <v>2621</v>
      </c>
      <c r="L4600" s="106">
        <v>36554</v>
      </c>
      <c r="M4600">
        <v>13368425</v>
      </c>
      <c r="N4600" t="s">
        <v>2622</v>
      </c>
      <c r="O4600" t="s">
        <v>1101</v>
      </c>
      <c r="P4600" t="s">
        <v>997</v>
      </c>
      <c r="R4600" s="109" t="str">
        <f>IF(OR(P4600="SB",Q4600="SB"),"SB",0)</f>
        <v>SB</v>
      </c>
      <c r="T4600" s="110">
        <v>161007</v>
      </c>
      <c r="U4600" t="s">
        <v>19633</v>
      </c>
      <c r="V4600" s="113" t="str">
        <f>IF(AND(I4600&gt;=10000,I4600&lt;=19900),"Praha",(IF(AND(I4600&gt;=25001,I4600&lt;=29501),"Středočeský kraj",(IF(AND(I4600&gt;=30100,I4600&lt;=34972),"Středočeský kraj",(IF(AND(I4600&gt;=35002,I4600&lt;=36271),"Karlovarský kraj",(IF(AND(I4600&gt;=37001,I4600&lt;=39201),"Jihočeský kraj",(IF(AND(I4600&gt;=39701,I4600&lt;=39901),"Jihočeský kraj",(IF(AND(I4600&gt;=39301,I4600&lt;=39601),"Kraj Vysočina",(IF(AND(I4600&gt;=58001,I4600&lt;=59501),"Kraj Vysočina",(IF(AND(I4600&gt;=67401,I4600&lt;=67602),"Kraj Vysočina",(IF(AND(I4600&gt;=40001,I4600&lt;=44101),"Ústecký kraj",(IF(AND(I4600&gt;=46001,I4600&lt;=47201),"Liberecký kraj",(IF(AND(I4600&gt;=51202,I4600&lt;=51401),"Liberecký kraj",(IF(AND(I4600&gt;=53002,I4600&lt;=53976),"Pardubický kraj",(IF(AND(I4600&gt;=56002,I4600&lt;=57201),"Pardubický kraj",(IF(AND(I4600&gt;=60200,I4600&lt;=67201),"Jihomoravský kraj",(IF(AND(I4600&gt;=67801,I4600&lt;=68501),"Jihomoravský kraj",(IF(AND(I4600&gt;=69002,I4600&lt;=69801),"Jihomoravský kraj",(IF(AND(I4600&gt;=68601,I4600&lt;=68801),"Zlínský kraj",(IF(AND(I4600&gt;=75501,I4600&lt;=76901),"Zlínský kraj",(IF(AND(I4600&gt;=70030,I4600&lt;=74901),"Moravskoslezský kraj",(IF(AND(I4600&gt;=75000,I4600&lt;=75368),"Olomoucký kraj",(IF(AND(I4600&gt;=77200,I4600&lt;=79862),"Olomoucký kraj",(IF(AND(I4600&gt;=50011,I4600&lt;=50301),"Královéhradecký kraj",(IF(AND(I4600&gt;=54301,I4600&lt;=54303),"Královéhradecký kraj","0")))))))))))))))))))))))))))))))))))))))))))))))</f>
        <v>Moravskoslezský kraj</v>
      </c>
      <c r="AB4600" t="s">
        <v>2623</v>
      </c>
      <c r="AD4600" t="s">
        <v>998</v>
      </c>
      <c r="AE4600" t="s">
        <v>998</v>
      </c>
      <c r="AF4600" t="s">
        <v>998</v>
      </c>
      <c r="AG4600" s="107">
        <v>0</v>
      </c>
      <c r="AH4600" s="107">
        <v>0</v>
      </c>
      <c r="AI4600" s="107">
        <v>0</v>
      </c>
      <c r="AJ4600" t="s">
        <v>1012</v>
      </c>
    </row>
    <row r="4601" spans="1:37" x14ac:dyDescent="0.45">
      <c r="A4601" t="s">
        <v>1055</v>
      </c>
      <c r="B4601" t="s">
        <v>9589</v>
      </c>
      <c r="C4601" t="s">
        <v>1002</v>
      </c>
      <c r="D4601" t="s">
        <v>9590</v>
      </c>
      <c r="E4601" t="s">
        <v>992</v>
      </c>
      <c r="F4601" t="s">
        <v>3357</v>
      </c>
      <c r="G4601">
        <v>338</v>
      </c>
      <c r="H4601" t="s">
        <v>3357</v>
      </c>
      <c r="I4601">
        <v>73911</v>
      </c>
      <c r="J4601">
        <v>736669705</v>
      </c>
      <c r="K4601" t="s">
        <v>9591</v>
      </c>
      <c r="L4601" s="106">
        <v>36687</v>
      </c>
      <c r="M4601">
        <v>13365492</v>
      </c>
      <c r="N4601" t="s">
        <v>2622</v>
      </c>
      <c r="O4601" t="s">
        <v>1101</v>
      </c>
      <c r="P4601" t="s">
        <v>997</v>
      </c>
      <c r="R4601" s="109" t="str">
        <f>IF(OR(P4601="SB",Q4601="SB"),"SB",0)</f>
        <v>SB</v>
      </c>
      <c r="T4601" s="110">
        <v>161009</v>
      </c>
      <c r="U4601" t="s">
        <v>19633</v>
      </c>
      <c r="V4601" s="113" t="str">
        <f>IF(AND(I4601&gt;=10000,I4601&lt;=19900),"Praha",(IF(AND(I4601&gt;=25001,I4601&lt;=29501),"Středočeský kraj",(IF(AND(I4601&gt;=30100,I4601&lt;=34972),"Středočeský kraj",(IF(AND(I4601&gt;=35002,I4601&lt;=36271),"Karlovarský kraj",(IF(AND(I4601&gt;=37001,I4601&lt;=39201),"Jihočeský kraj",(IF(AND(I4601&gt;=39701,I4601&lt;=39901),"Jihočeský kraj",(IF(AND(I4601&gt;=39301,I4601&lt;=39601),"Kraj Vysočina",(IF(AND(I4601&gt;=58001,I4601&lt;=59501),"Kraj Vysočina",(IF(AND(I4601&gt;=67401,I4601&lt;=67602),"Kraj Vysočina",(IF(AND(I4601&gt;=40001,I4601&lt;=44101),"Ústecký kraj",(IF(AND(I4601&gt;=46001,I4601&lt;=47201),"Liberecký kraj",(IF(AND(I4601&gt;=51202,I4601&lt;=51401),"Liberecký kraj",(IF(AND(I4601&gt;=53002,I4601&lt;=53976),"Pardubický kraj",(IF(AND(I4601&gt;=56002,I4601&lt;=57201),"Pardubický kraj",(IF(AND(I4601&gt;=60200,I4601&lt;=67201),"Jihomoravský kraj",(IF(AND(I4601&gt;=67801,I4601&lt;=68501),"Jihomoravský kraj",(IF(AND(I4601&gt;=69002,I4601&lt;=69801),"Jihomoravský kraj",(IF(AND(I4601&gt;=68601,I4601&lt;=68801),"Zlínský kraj",(IF(AND(I4601&gt;=75501,I4601&lt;=76901),"Zlínský kraj",(IF(AND(I4601&gt;=70030,I4601&lt;=74901),"Moravskoslezský kraj",(IF(AND(I4601&gt;=75000,I4601&lt;=75368),"Olomoucký kraj",(IF(AND(I4601&gt;=77200,I4601&lt;=79862),"Olomoucký kraj",(IF(AND(I4601&gt;=50011,I4601&lt;=50301),"Královéhradecký kraj",(IF(AND(I4601&gt;=54301,I4601&lt;=54303),"Královéhradecký kraj","0")))))))))))))))))))))))))))))))))))))))))))))))</f>
        <v>Moravskoslezský kraj</v>
      </c>
      <c r="AB4601" t="s">
        <v>9592</v>
      </c>
      <c r="AD4601" t="s">
        <v>998</v>
      </c>
      <c r="AE4601" t="s">
        <v>998</v>
      </c>
      <c r="AF4601" t="s">
        <v>998</v>
      </c>
      <c r="AG4601" s="107">
        <v>300</v>
      </c>
      <c r="AH4601" s="107">
        <v>0</v>
      </c>
      <c r="AI4601" s="107">
        <v>0</v>
      </c>
      <c r="AJ4601" t="s">
        <v>999</v>
      </c>
      <c r="AK4601" s="106">
        <v>44916</v>
      </c>
    </row>
    <row r="4602" spans="1:37" x14ac:dyDescent="0.45">
      <c r="A4602" t="s">
        <v>1061</v>
      </c>
      <c r="B4602" t="s">
        <v>10473</v>
      </c>
      <c r="C4602" t="s">
        <v>990</v>
      </c>
      <c r="D4602" t="s">
        <v>10474</v>
      </c>
      <c r="E4602" t="s">
        <v>992</v>
      </c>
      <c r="F4602" t="s">
        <v>7297</v>
      </c>
      <c r="G4602">
        <v>1483</v>
      </c>
      <c r="H4602" t="s">
        <v>2620</v>
      </c>
      <c r="I4602">
        <v>73911</v>
      </c>
      <c r="J4602">
        <v>603838451</v>
      </c>
      <c r="K4602" t="s">
        <v>10475</v>
      </c>
      <c r="L4602" s="106">
        <v>38190</v>
      </c>
      <c r="M4602">
        <v>14114820</v>
      </c>
      <c r="N4602" t="s">
        <v>2622</v>
      </c>
      <c r="O4602" t="s">
        <v>1101</v>
      </c>
      <c r="P4602" t="s">
        <v>997</v>
      </c>
      <c r="R4602" s="109" t="str">
        <f>IF(OR(P4602="SB",Q4602="SB"),"SB",0)</f>
        <v>SB</v>
      </c>
      <c r="T4602" s="110">
        <v>171012</v>
      </c>
      <c r="U4602" t="s">
        <v>19633</v>
      </c>
      <c r="V4602" s="113" t="str">
        <f>IF(AND(I4602&gt;=10000,I4602&lt;=19900),"Praha",(IF(AND(I4602&gt;=25001,I4602&lt;=29501),"Středočeský kraj",(IF(AND(I4602&gt;=30100,I4602&lt;=34972),"Středočeský kraj",(IF(AND(I4602&gt;=35002,I4602&lt;=36271),"Karlovarský kraj",(IF(AND(I4602&gt;=37001,I4602&lt;=39201),"Jihočeský kraj",(IF(AND(I4602&gt;=39701,I4602&lt;=39901),"Jihočeský kraj",(IF(AND(I4602&gt;=39301,I4602&lt;=39601),"Kraj Vysočina",(IF(AND(I4602&gt;=58001,I4602&lt;=59501),"Kraj Vysočina",(IF(AND(I4602&gt;=67401,I4602&lt;=67602),"Kraj Vysočina",(IF(AND(I4602&gt;=40001,I4602&lt;=44101),"Ústecký kraj",(IF(AND(I4602&gt;=46001,I4602&lt;=47201),"Liberecký kraj",(IF(AND(I4602&gt;=51202,I4602&lt;=51401),"Liberecký kraj",(IF(AND(I4602&gt;=53002,I4602&lt;=53976),"Pardubický kraj",(IF(AND(I4602&gt;=56002,I4602&lt;=57201),"Pardubický kraj",(IF(AND(I4602&gt;=60200,I4602&lt;=67201),"Jihomoravský kraj",(IF(AND(I4602&gt;=67801,I4602&lt;=68501),"Jihomoravský kraj",(IF(AND(I4602&gt;=69002,I4602&lt;=69801),"Jihomoravský kraj",(IF(AND(I4602&gt;=68601,I4602&lt;=68801),"Zlínský kraj",(IF(AND(I4602&gt;=75501,I4602&lt;=76901),"Zlínský kraj",(IF(AND(I4602&gt;=70030,I4602&lt;=74901),"Moravskoslezský kraj",(IF(AND(I4602&gt;=75000,I4602&lt;=75368),"Olomoucký kraj",(IF(AND(I4602&gt;=77200,I4602&lt;=79862),"Olomoucký kraj",(IF(AND(I4602&gt;=50011,I4602&lt;=50301),"Královéhradecký kraj",(IF(AND(I4602&gt;=54301,I4602&lt;=54303),"Královéhradecký kraj","0")))))))))))))))))))))))))))))))))))))))))))))))</f>
        <v>Moravskoslezský kraj</v>
      </c>
      <c r="AB4602" t="s">
        <v>10476</v>
      </c>
      <c r="AD4602" t="s">
        <v>998</v>
      </c>
      <c r="AE4602" t="s">
        <v>998</v>
      </c>
      <c r="AF4602" t="s">
        <v>998</v>
      </c>
      <c r="AG4602" s="107">
        <v>300</v>
      </c>
      <c r="AH4602" s="107">
        <v>0</v>
      </c>
      <c r="AI4602" s="107">
        <v>0</v>
      </c>
      <c r="AJ4602" t="s">
        <v>999</v>
      </c>
      <c r="AK4602" s="106">
        <v>44916</v>
      </c>
    </row>
    <row r="4603" spans="1:37" x14ac:dyDescent="0.45">
      <c r="A4603" t="s">
        <v>5888</v>
      </c>
      <c r="B4603" t="s">
        <v>7807</v>
      </c>
      <c r="C4603" t="s">
        <v>990</v>
      </c>
      <c r="D4603" t="s">
        <v>7808</v>
      </c>
      <c r="E4603" t="s">
        <v>992</v>
      </c>
      <c r="F4603" t="s">
        <v>4109</v>
      </c>
      <c r="G4603">
        <v>375</v>
      </c>
      <c r="H4603" t="s">
        <v>7809</v>
      </c>
      <c r="I4603">
        <v>73911</v>
      </c>
      <c r="K4603" t="s">
        <v>7810</v>
      </c>
      <c r="L4603" s="106">
        <v>41410</v>
      </c>
      <c r="M4603">
        <v>15679348</v>
      </c>
      <c r="N4603" t="s">
        <v>2622</v>
      </c>
      <c r="O4603" t="s">
        <v>1101</v>
      </c>
      <c r="P4603" t="s">
        <v>997</v>
      </c>
      <c r="R4603" s="109" t="str">
        <f>IF(OR(P4603="SB",Q4603="SB"),"SB",0)</f>
        <v>SB</v>
      </c>
      <c r="T4603" s="110">
        <v>2023994</v>
      </c>
      <c r="U4603" t="s">
        <v>19633</v>
      </c>
      <c r="V4603" s="113" t="str">
        <f>IF(AND(I4603&gt;=10000,I4603&lt;=19900),"Praha",(IF(AND(I4603&gt;=25001,I4603&lt;=29501),"Středočeský kraj",(IF(AND(I4603&gt;=30100,I4603&lt;=34972),"Středočeský kraj",(IF(AND(I4603&gt;=35002,I4603&lt;=36271),"Karlovarský kraj",(IF(AND(I4603&gt;=37001,I4603&lt;=39201),"Jihočeský kraj",(IF(AND(I4603&gt;=39701,I4603&lt;=39901),"Jihočeský kraj",(IF(AND(I4603&gt;=39301,I4603&lt;=39601),"Kraj Vysočina",(IF(AND(I4603&gt;=58001,I4603&lt;=59501),"Kraj Vysočina",(IF(AND(I4603&gt;=67401,I4603&lt;=67602),"Kraj Vysočina",(IF(AND(I4603&gt;=40001,I4603&lt;=44101),"Ústecký kraj",(IF(AND(I4603&gt;=46001,I4603&lt;=47201),"Liberecký kraj",(IF(AND(I4603&gt;=51202,I4603&lt;=51401),"Liberecký kraj",(IF(AND(I4603&gt;=53002,I4603&lt;=53976),"Pardubický kraj",(IF(AND(I4603&gt;=56002,I4603&lt;=57201),"Pardubický kraj",(IF(AND(I4603&gt;=60200,I4603&lt;=67201),"Jihomoravský kraj",(IF(AND(I4603&gt;=67801,I4603&lt;=68501),"Jihomoravský kraj",(IF(AND(I4603&gt;=69002,I4603&lt;=69801),"Jihomoravský kraj",(IF(AND(I4603&gt;=68601,I4603&lt;=68801),"Zlínský kraj",(IF(AND(I4603&gt;=75501,I4603&lt;=76901),"Zlínský kraj",(IF(AND(I4603&gt;=70030,I4603&lt;=74901),"Moravskoslezský kraj",(IF(AND(I4603&gt;=75000,I4603&lt;=75368),"Olomoucký kraj",(IF(AND(I4603&gt;=77200,I4603&lt;=79862),"Olomoucký kraj",(IF(AND(I4603&gt;=50011,I4603&lt;=50301),"Královéhradecký kraj",(IF(AND(I4603&gt;=54301,I4603&lt;=54303),"Královéhradecký kraj","0")))))))))))))))))))))))))))))))))))))))))))))))</f>
        <v>Moravskoslezský kraj</v>
      </c>
      <c r="AD4603" t="s">
        <v>998</v>
      </c>
      <c r="AE4603" t="s">
        <v>998</v>
      </c>
      <c r="AF4603" t="s">
        <v>998</v>
      </c>
      <c r="AG4603" s="107">
        <v>300</v>
      </c>
      <c r="AH4603" s="107">
        <v>0</v>
      </c>
      <c r="AI4603" s="107">
        <v>0</v>
      </c>
      <c r="AJ4603" t="s">
        <v>999</v>
      </c>
      <c r="AK4603" s="106">
        <v>44916</v>
      </c>
    </row>
    <row r="4604" spans="1:37" x14ac:dyDescent="0.45">
      <c r="A4604" t="s">
        <v>1026</v>
      </c>
      <c r="B4604" t="s">
        <v>9580</v>
      </c>
      <c r="C4604" t="s">
        <v>990</v>
      </c>
      <c r="D4604" t="s">
        <v>9581</v>
      </c>
      <c r="E4604" t="s">
        <v>992</v>
      </c>
      <c r="F4604" t="s">
        <v>3357</v>
      </c>
      <c r="G4604">
        <v>338</v>
      </c>
      <c r="H4604" t="s">
        <v>3357</v>
      </c>
      <c r="I4604">
        <v>73911</v>
      </c>
      <c r="J4604">
        <v>777931184</v>
      </c>
      <c r="K4604" t="s">
        <v>9582</v>
      </c>
      <c r="L4604" s="106">
        <v>26031</v>
      </c>
      <c r="M4604">
        <v>10740836</v>
      </c>
      <c r="N4604" t="s">
        <v>2622</v>
      </c>
      <c r="O4604" t="s">
        <v>1101</v>
      </c>
      <c r="P4604" t="s">
        <v>997</v>
      </c>
      <c r="R4604" s="109" t="str">
        <f>IF(OR(P4604="SB",Q4604="SB"),"SB",0)</f>
        <v>SB</v>
      </c>
      <c r="T4604" s="110">
        <v>11108</v>
      </c>
      <c r="U4604" t="s">
        <v>19634</v>
      </c>
      <c r="V4604" s="113" t="str">
        <f>IF(AND(I4604&gt;=10000,I4604&lt;=19900),"Praha",(IF(AND(I4604&gt;=25001,I4604&lt;=29501),"Středočeský kraj",(IF(AND(I4604&gt;=30100,I4604&lt;=34972),"Středočeský kraj",(IF(AND(I4604&gt;=35002,I4604&lt;=36271),"Karlovarský kraj",(IF(AND(I4604&gt;=37001,I4604&lt;=39201),"Jihočeský kraj",(IF(AND(I4604&gt;=39701,I4604&lt;=39901),"Jihočeský kraj",(IF(AND(I4604&gt;=39301,I4604&lt;=39601),"Kraj Vysočina",(IF(AND(I4604&gt;=58001,I4604&lt;=59501),"Kraj Vysočina",(IF(AND(I4604&gt;=67401,I4604&lt;=67602),"Kraj Vysočina",(IF(AND(I4604&gt;=40001,I4604&lt;=44101),"Ústecký kraj",(IF(AND(I4604&gt;=46001,I4604&lt;=47201),"Liberecký kraj",(IF(AND(I4604&gt;=51202,I4604&lt;=51401),"Liberecký kraj",(IF(AND(I4604&gt;=53002,I4604&lt;=53976),"Pardubický kraj",(IF(AND(I4604&gt;=56002,I4604&lt;=57201),"Pardubický kraj",(IF(AND(I4604&gt;=60200,I4604&lt;=67201),"Jihomoravský kraj",(IF(AND(I4604&gt;=67801,I4604&lt;=68501),"Jihomoravský kraj",(IF(AND(I4604&gt;=69002,I4604&lt;=69801),"Jihomoravský kraj",(IF(AND(I4604&gt;=68601,I4604&lt;=68801),"Zlínský kraj",(IF(AND(I4604&gt;=75501,I4604&lt;=76901),"Zlínský kraj",(IF(AND(I4604&gt;=70030,I4604&lt;=74901),"Moravskoslezský kraj",(IF(AND(I4604&gt;=75000,I4604&lt;=75368),"Olomoucký kraj",(IF(AND(I4604&gt;=77200,I4604&lt;=79862),"Olomoucký kraj",(IF(AND(I4604&gt;=50011,I4604&lt;=50301),"Královéhradecký kraj",(IF(AND(I4604&gt;=54301,I4604&lt;=54303),"Královéhradecký kraj","0")))))))))))))))))))))))))))))))))))))))))))))))</f>
        <v>Moravskoslezský kraj</v>
      </c>
      <c r="W4604" s="111">
        <v>11108</v>
      </c>
      <c r="X4604" s="111" t="s">
        <v>19633</v>
      </c>
      <c r="AB4604" t="s">
        <v>9583</v>
      </c>
      <c r="AD4604" t="s">
        <v>1159</v>
      </c>
      <c r="AE4604" t="s">
        <v>1515</v>
      </c>
      <c r="AF4604" t="s">
        <v>998</v>
      </c>
      <c r="AG4604" s="107">
        <v>300</v>
      </c>
      <c r="AH4604" s="107">
        <v>0</v>
      </c>
      <c r="AI4604" s="107">
        <v>0</v>
      </c>
      <c r="AJ4604" t="s">
        <v>999</v>
      </c>
      <c r="AK4604" s="106">
        <v>44916</v>
      </c>
    </row>
    <row r="4605" spans="1:37" x14ac:dyDescent="0.45">
      <c r="A4605" t="s">
        <v>1206</v>
      </c>
      <c r="B4605" t="s">
        <v>7372</v>
      </c>
      <c r="C4605" t="s">
        <v>1002</v>
      </c>
      <c r="D4605" t="s">
        <v>7373</v>
      </c>
      <c r="E4605" t="s">
        <v>992</v>
      </c>
      <c r="F4605" t="s">
        <v>1750</v>
      </c>
      <c r="G4605">
        <v>1374</v>
      </c>
      <c r="H4605" t="s">
        <v>2620</v>
      </c>
      <c r="I4605">
        <v>73911</v>
      </c>
      <c r="J4605">
        <v>724648717</v>
      </c>
      <c r="K4605" t="s">
        <v>7374</v>
      </c>
      <c r="L4605" s="106">
        <v>30950</v>
      </c>
      <c r="M4605">
        <v>14690554</v>
      </c>
      <c r="N4605" t="s">
        <v>996</v>
      </c>
      <c r="O4605" t="s">
        <v>12</v>
      </c>
      <c r="P4605" t="s">
        <v>997</v>
      </c>
      <c r="R4605" s="109" t="str">
        <f>IF(OR(P4605="SB",Q4605="SB"),"SB",0)</f>
        <v>SB</v>
      </c>
      <c r="T4605" s="110" t="s">
        <v>998</v>
      </c>
      <c r="V4605" s="113" t="str">
        <f>IF(AND(I4605&gt;=10000,I4605&lt;=19900),"Praha",(IF(AND(I4605&gt;=25001,I4605&lt;=29501),"Středočeský kraj",(IF(AND(I4605&gt;=30100,I4605&lt;=34972),"Středočeský kraj",(IF(AND(I4605&gt;=35002,I4605&lt;=36271),"Karlovarský kraj",(IF(AND(I4605&gt;=37001,I4605&lt;=39201),"Jihočeský kraj",(IF(AND(I4605&gt;=39701,I4605&lt;=39901),"Jihočeský kraj",(IF(AND(I4605&gt;=39301,I4605&lt;=39601),"Kraj Vysočina",(IF(AND(I4605&gt;=58001,I4605&lt;=59501),"Kraj Vysočina",(IF(AND(I4605&gt;=67401,I4605&lt;=67602),"Kraj Vysočina",(IF(AND(I4605&gt;=40001,I4605&lt;=44101),"Ústecký kraj",(IF(AND(I4605&gt;=46001,I4605&lt;=47201),"Liberecký kraj",(IF(AND(I4605&gt;=51202,I4605&lt;=51401),"Liberecký kraj",(IF(AND(I4605&gt;=53002,I4605&lt;=53976),"Pardubický kraj",(IF(AND(I4605&gt;=56002,I4605&lt;=57201),"Pardubický kraj",(IF(AND(I4605&gt;=60200,I4605&lt;=67201),"Jihomoravský kraj",(IF(AND(I4605&gt;=67801,I4605&lt;=68501),"Jihomoravský kraj",(IF(AND(I4605&gt;=69002,I4605&lt;=69801),"Jihomoravský kraj",(IF(AND(I4605&gt;=68601,I4605&lt;=68801),"Zlínský kraj",(IF(AND(I4605&gt;=75501,I4605&lt;=76901),"Zlínský kraj",(IF(AND(I4605&gt;=70030,I4605&lt;=74901),"Moravskoslezský kraj",(IF(AND(I4605&gt;=75000,I4605&lt;=75368),"Olomoucký kraj",(IF(AND(I4605&gt;=77200,I4605&lt;=79862),"Olomoucký kraj",(IF(AND(I4605&gt;=50011,I4605&lt;=50301),"Královéhradecký kraj",(IF(AND(I4605&gt;=54301,I4605&lt;=54303),"Královéhradecký kraj","0")))))))))))))))))))))))))))))))))))))))))))))))</f>
        <v>Moravskoslezský kraj</v>
      </c>
      <c r="AB4605" t="s">
        <v>998</v>
      </c>
      <c r="AD4605" t="s">
        <v>998</v>
      </c>
      <c r="AE4605" t="s">
        <v>998</v>
      </c>
      <c r="AF4605" t="s">
        <v>998</v>
      </c>
      <c r="AG4605" s="107">
        <v>0</v>
      </c>
      <c r="AH4605" s="107">
        <v>0</v>
      </c>
      <c r="AI4605" s="107">
        <v>0</v>
      </c>
      <c r="AJ4605" t="s">
        <v>1012</v>
      </c>
    </row>
    <row r="4606" spans="1:37" x14ac:dyDescent="0.45">
      <c r="A4606" t="s">
        <v>1225</v>
      </c>
      <c r="B4606" t="s">
        <v>7818</v>
      </c>
      <c r="C4606" t="s">
        <v>1002</v>
      </c>
      <c r="D4606" t="s">
        <v>7819</v>
      </c>
      <c r="E4606" t="s">
        <v>992</v>
      </c>
      <c r="F4606" t="s">
        <v>4109</v>
      </c>
      <c r="G4606">
        <v>375</v>
      </c>
      <c r="H4606" t="s">
        <v>7809</v>
      </c>
      <c r="I4606">
        <v>73911</v>
      </c>
      <c r="K4606" t="s">
        <v>7820</v>
      </c>
      <c r="L4606" s="106">
        <v>26764</v>
      </c>
      <c r="M4606">
        <v>15673486</v>
      </c>
      <c r="N4606" t="s">
        <v>2622</v>
      </c>
      <c r="O4606" t="s">
        <v>1101</v>
      </c>
      <c r="P4606" t="s">
        <v>997</v>
      </c>
      <c r="R4606" s="109" t="str">
        <f>IF(OR(P4606="SB",Q4606="SB"),"SB",0)</f>
        <v>SB</v>
      </c>
      <c r="T4606" s="110" t="s">
        <v>998</v>
      </c>
      <c r="V4606" s="113" t="str">
        <f>IF(AND(I4606&gt;=10000,I4606&lt;=19900),"Praha",(IF(AND(I4606&gt;=25001,I4606&lt;=29501),"Středočeský kraj",(IF(AND(I4606&gt;=30100,I4606&lt;=34972),"Středočeský kraj",(IF(AND(I4606&gt;=35002,I4606&lt;=36271),"Karlovarský kraj",(IF(AND(I4606&gt;=37001,I4606&lt;=39201),"Jihočeský kraj",(IF(AND(I4606&gt;=39701,I4606&lt;=39901),"Jihočeský kraj",(IF(AND(I4606&gt;=39301,I4606&lt;=39601),"Kraj Vysočina",(IF(AND(I4606&gt;=58001,I4606&lt;=59501),"Kraj Vysočina",(IF(AND(I4606&gt;=67401,I4606&lt;=67602),"Kraj Vysočina",(IF(AND(I4606&gt;=40001,I4606&lt;=44101),"Ústecký kraj",(IF(AND(I4606&gt;=46001,I4606&lt;=47201),"Liberecký kraj",(IF(AND(I4606&gt;=51202,I4606&lt;=51401),"Liberecký kraj",(IF(AND(I4606&gt;=53002,I4606&lt;=53976),"Pardubický kraj",(IF(AND(I4606&gt;=56002,I4606&lt;=57201),"Pardubický kraj",(IF(AND(I4606&gt;=60200,I4606&lt;=67201),"Jihomoravský kraj",(IF(AND(I4606&gt;=67801,I4606&lt;=68501),"Jihomoravský kraj",(IF(AND(I4606&gt;=69002,I4606&lt;=69801),"Jihomoravský kraj",(IF(AND(I4606&gt;=68601,I4606&lt;=68801),"Zlínský kraj",(IF(AND(I4606&gt;=75501,I4606&lt;=76901),"Zlínský kraj",(IF(AND(I4606&gt;=70030,I4606&lt;=74901),"Moravskoslezský kraj",(IF(AND(I4606&gt;=75000,I4606&lt;=75368),"Olomoucký kraj",(IF(AND(I4606&gt;=77200,I4606&lt;=79862),"Olomoucký kraj",(IF(AND(I4606&gt;=50011,I4606&lt;=50301),"Královéhradecký kraj",(IF(AND(I4606&gt;=54301,I4606&lt;=54303),"Královéhradecký kraj","0")))))))))))))))))))))))))))))))))))))))))))))))</f>
        <v>Moravskoslezský kraj</v>
      </c>
      <c r="AB4606" t="s">
        <v>998</v>
      </c>
      <c r="AD4606" t="s">
        <v>998</v>
      </c>
      <c r="AE4606" t="s">
        <v>998</v>
      </c>
      <c r="AF4606" t="s">
        <v>998</v>
      </c>
      <c r="AG4606" s="107">
        <v>300</v>
      </c>
      <c r="AH4606" s="107">
        <v>0</v>
      </c>
      <c r="AI4606" s="107">
        <v>0</v>
      </c>
      <c r="AJ4606" t="s">
        <v>999</v>
      </c>
      <c r="AK4606" s="106">
        <v>44916</v>
      </c>
    </row>
    <row r="4607" spans="1:37" x14ac:dyDescent="0.45">
      <c r="A4607" t="s">
        <v>9732</v>
      </c>
      <c r="B4607" t="s">
        <v>15717</v>
      </c>
      <c r="C4607" t="s">
        <v>1002</v>
      </c>
      <c r="D4607" t="s">
        <v>15718</v>
      </c>
      <c r="E4607" t="s">
        <v>992</v>
      </c>
      <c r="F4607" t="s">
        <v>3357</v>
      </c>
      <c r="G4607">
        <v>269</v>
      </c>
      <c r="H4607" t="s">
        <v>3357</v>
      </c>
      <c r="I4607">
        <v>73911</v>
      </c>
      <c r="K4607" t="s">
        <v>15719</v>
      </c>
      <c r="L4607" s="106">
        <v>26162</v>
      </c>
      <c r="M4607">
        <v>15674294</v>
      </c>
      <c r="N4607" t="s">
        <v>2622</v>
      </c>
      <c r="O4607" t="s">
        <v>1101</v>
      </c>
      <c r="P4607" t="s">
        <v>997</v>
      </c>
      <c r="R4607" s="109" t="str">
        <f>IF(OR(P4607="SB",Q4607="SB"),"SB",0)</f>
        <v>SB</v>
      </c>
      <c r="T4607" s="110" t="s">
        <v>998</v>
      </c>
      <c r="V4607" s="113" t="str">
        <f>IF(AND(I4607&gt;=10000,I4607&lt;=19900),"Praha",(IF(AND(I4607&gt;=25001,I4607&lt;=29501),"Středočeský kraj",(IF(AND(I4607&gt;=30100,I4607&lt;=34972),"Středočeský kraj",(IF(AND(I4607&gt;=35002,I4607&lt;=36271),"Karlovarský kraj",(IF(AND(I4607&gt;=37001,I4607&lt;=39201),"Jihočeský kraj",(IF(AND(I4607&gt;=39701,I4607&lt;=39901),"Jihočeský kraj",(IF(AND(I4607&gt;=39301,I4607&lt;=39601),"Kraj Vysočina",(IF(AND(I4607&gt;=58001,I4607&lt;=59501),"Kraj Vysočina",(IF(AND(I4607&gt;=67401,I4607&lt;=67602),"Kraj Vysočina",(IF(AND(I4607&gt;=40001,I4607&lt;=44101),"Ústecký kraj",(IF(AND(I4607&gt;=46001,I4607&lt;=47201),"Liberecký kraj",(IF(AND(I4607&gt;=51202,I4607&lt;=51401),"Liberecký kraj",(IF(AND(I4607&gt;=53002,I4607&lt;=53976),"Pardubický kraj",(IF(AND(I4607&gt;=56002,I4607&lt;=57201),"Pardubický kraj",(IF(AND(I4607&gt;=60200,I4607&lt;=67201),"Jihomoravský kraj",(IF(AND(I4607&gt;=67801,I4607&lt;=68501),"Jihomoravský kraj",(IF(AND(I4607&gt;=69002,I4607&lt;=69801),"Jihomoravský kraj",(IF(AND(I4607&gt;=68601,I4607&lt;=68801),"Zlínský kraj",(IF(AND(I4607&gt;=75501,I4607&lt;=76901),"Zlínský kraj",(IF(AND(I4607&gt;=70030,I4607&lt;=74901),"Moravskoslezský kraj",(IF(AND(I4607&gt;=75000,I4607&lt;=75368),"Olomoucký kraj",(IF(AND(I4607&gt;=77200,I4607&lt;=79862),"Olomoucký kraj",(IF(AND(I4607&gt;=50011,I4607&lt;=50301),"Královéhradecký kraj",(IF(AND(I4607&gt;=54301,I4607&lt;=54303),"Královéhradecký kraj","0")))))))))))))))))))))))))))))))))))))))))))))))</f>
        <v>Moravskoslezský kraj</v>
      </c>
      <c r="AB4607" t="s">
        <v>998</v>
      </c>
      <c r="AD4607" t="s">
        <v>998</v>
      </c>
      <c r="AE4607" t="s">
        <v>998</v>
      </c>
      <c r="AF4607" t="s">
        <v>998</v>
      </c>
      <c r="AG4607" s="107">
        <v>300</v>
      </c>
      <c r="AH4607" s="107">
        <v>0</v>
      </c>
      <c r="AI4607" s="107">
        <v>0</v>
      </c>
      <c r="AJ4607" t="s">
        <v>999</v>
      </c>
      <c r="AK4607" s="106">
        <v>44916</v>
      </c>
    </row>
    <row r="4608" spans="1:37" x14ac:dyDescent="0.45">
      <c r="A4608" t="s">
        <v>1169</v>
      </c>
      <c r="B4608" t="s">
        <v>17675</v>
      </c>
      <c r="C4608" t="s">
        <v>990</v>
      </c>
      <c r="D4608" t="s">
        <v>17681</v>
      </c>
      <c r="E4608" t="s">
        <v>992</v>
      </c>
      <c r="F4608" t="s">
        <v>4109</v>
      </c>
      <c r="G4608">
        <v>400</v>
      </c>
      <c r="H4608" t="s">
        <v>2620</v>
      </c>
      <c r="I4608">
        <v>73911</v>
      </c>
      <c r="J4608">
        <v>605950550</v>
      </c>
      <c r="K4608" t="s">
        <v>17682</v>
      </c>
      <c r="L4608" s="106">
        <v>39046</v>
      </c>
      <c r="M4608">
        <v>14690150</v>
      </c>
      <c r="N4608" t="s">
        <v>996</v>
      </c>
      <c r="O4608" t="s">
        <v>12</v>
      </c>
      <c r="P4608" t="s">
        <v>997</v>
      </c>
      <c r="R4608" s="109" t="str">
        <f>IF(OR(P4608="SB",Q4608="SB"),"SB",0)</f>
        <v>SB</v>
      </c>
      <c r="V4608" s="113" t="str">
        <f>IF(AND(I4608&gt;=10000,I4608&lt;=19900),"Praha",(IF(AND(I4608&gt;=25001,I4608&lt;=29501),"Středočeský kraj",(IF(AND(I4608&gt;=30100,I4608&lt;=34972),"Středočeský kraj",(IF(AND(I4608&gt;=35002,I4608&lt;=36271),"Karlovarský kraj",(IF(AND(I4608&gt;=37001,I4608&lt;=39201),"Jihočeský kraj",(IF(AND(I4608&gt;=39701,I4608&lt;=39901),"Jihočeský kraj",(IF(AND(I4608&gt;=39301,I4608&lt;=39601),"Kraj Vysočina",(IF(AND(I4608&gt;=58001,I4608&lt;=59501),"Kraj Vysočina",(IF(AND(I4608&gt;=67401,I4608&lt;=67602),"Kraj Vysočina",(IF(AND(I4608&gt;=40001,I4608&lt;=44101),"Ústecký kraj",(IF(AND(I4608&gt;=46001,I4608&lt;=47201),"Liberecký kraj",(IF(AND(I4608&gt;=51202,I4608&lt;=51401),"Liberecký kraj",(IF(AND(I4608&gt;=53002,I4608&lt;=53976),"Pardubický kraj",(IF(AND(I4608&gt;=56002,I4608&lt;=57201),"Pardubický kraj",(IF(AND(I4608&gt;=60200,I4608&lt;=67201),"Jihomoravský kraj",(IF(AND(I4608&gt;=67801,I4608&lt;=68501),"Jihomoravský kraj",(IF(AND(I4608&gt;=69002,I4608&lt;=69801),"Jihomoravský kraj",(IF(AND(I4608&gt;=68601,I4608&lt;=68801),"Zlínský kraj",(IF(AND(I4608&gt;=75501,I4608&lt;=76901),"Zlínský kraj",(IF(AND(I4608&gt;=70030,I4608&lt;=74901),"Moravskoslezský kraj",(IF(AND(I4608&gt;=75000,I4608&lt;=75368),"Olomoucký kraj",(IF(AND(I4608&gt;=77200,I4608&lt;=79862),"Olomoucký kraj",(IF(AND(I4608&gt;=50011,I4608&lt;=50301),"Královéhradecký kraj",(IF(AND(I4608&gt;=54301,I4608&lt;=54303),"Královéhradecký kraj","0")))))))))))))))))))))))))))))))))))))))))))))))</f>
        <v>Moravskoslezský kraj</v>
      </c>
      <c r="AD4608" t="s">
        <v>998</v>
      </c>
      <c r="AE4608" t="s">
        <v>998</v>
      </c>
      <c r="AF4608" t="s">
        <v>998</v>
      </c>
      <c r="AG4608" s="107">
        <v>300</v>
      </c>
      <c r="AH4608" s="107">
        <v>0</v>
      </c>
      <c r="AI4608" s="107">
        <v>0</v>
      </c>
      <c r="AJ4608" t="s">
        <v>999</v>
      </c>
      <c r="AK4608" s="106">
        <v>44923</v>
      </c>
    </row>
    <row r="4609" spans="1:37" x14ac:dyDescent="0.45">
      <c r="A4609" t="s">
        <v>1349</v>
      </c>
      <c r="B4609" t="s">
        <v>6879</v>
      </c>
      <c r="C4609" t="s">
        <v>1002</v>
      </c>
      <c r="D4609" t="s">
        <v>6880</v>
      </c>
      <c r="E4609" t="s">
        <v>992</v>
      </c>
      <c r="F4609" t="s">
        <v>6881</v>
      </c>
      <c r="G4609">
        <v>750</v>
      </c>
      <c r="H4609" t="s">
        <v>6881</v>
      </c>
      <c r="I4609">
        <v>73912</v>
      </c>
      <c r="J4609">
        <v>777138605</v>
      </c>
      <c r="K4609" t="s">
        <v>6882</v>
      </c>
      <c r="L4609" s="106">
        <v>34166</v>
      </c>
      <c r="M4609">
        <v>14881928</v>
      </c>
      <c r="N4609" t="s">
        <v>1117</v>
      </c>
      <c r="O4609" t="s">
        <v>1101</v>
      </c>
      <c r="P4609" t="s">
        <v>997</v>
      </c>
      <c r="R4609" s="109" t="str">
        <f>IF(OR(P4609="SB",Q4609="SB"),"SB",0)</f>
        <v>SB</v>
      </c>
      <c r="T4609" s="110" t="s">
        <v>998</v>
      </c>
      <c r="V4609" s="113" t="str">
        <f>IF(AND(I4609&gt;=10000,I4609&lt;=19900),"Praha",(IF(AND(I4609&gt;=25001,I4609&lt;=29501),"Středočeský kraj",(IF(AND(I4609&gt;=30100,I4609&lt;=34972),"Středočeský kraj",(IF(AND(I4609&gt;=35002,I4609&lt;=36271),"Karlovarský kraj",(IF(AND(I4609&gt;=37001,I4609&lt;=39201),"Jihočeský kraj",(IF(AND(I4609&gt;=39701,I4609&lt;=39901),"Jihočeský kraj",(IF(AND(I4609&gt;=39301,I4609&lt;=39601),"Kraj Vysočina",(IF(AND(I4609&gt;=58001,I4609&lt;=59501),"Kraj Vysočina",(IF(AND(I4609&gt;=67401,I4609&lt;=67602),"Kraj Vysočina",(IF(AND(I4609&gt;=40001,I4609&lt;=44101),"Ústecký kraj",(IF(AND(I4609&gt;=46001,I4609&lt;=47201),"Liberecký kraj",(IF(AND(I4609&gt;=51202,I4609&lt;=51401),"Liberecký kraj",(IF(AND(I4609&gt;=53002,I4609&lt;=53976),"Pardubický kraj",(IF(AND(I4609&gt;=56002,I4609&lt;=57201),"Pardubický kraj",(IF(AND(I4609&gt;=60200,I4609&lt;=67201),"Jihomoravský kraj",(IF(AND(I4609&gt;=67801,I4609&lt;=68501),"Jihomoravský kraj",(IF(AND(I4609&gt;=69002,I4609&lt;=69801),"Jihomoravský kraj",(IF(AND(I4609&gt;=68601,I4609&lt;=68801),"Zlínský kraj",(IF(AND(I4609&gt;=75501,I4609&lt;=76901),"Zlínský kraj",(IF(AND(I4609&gt;=70030,I4609&lt;=74901),"Moravskoslezský kraj",(IF(AND(I4609&gt;=75000,I4609&lt;=75368),"Olomoucký kraj",(IF(AND(I4609&gt;=77200,I4609&lt;=79862),"Olomoucký kraj",(IF(AND(I4609&gt;=50011,I4609&lt;=50301),"Královéhradecký kraj",(IF(AND(I4609&gt;=54301,I4609&lt;=54303),"Královéhradecký kraj","0")))))))))))))))))))))))))))))))))))))))))))))))</f>
        <v>Moravskoslezský kraj</v>
      </c>
      <c r="AB4609" t="s">
        <v>998</v>
      </c>
      <c r="AD4609" t="s">
        <v>998</v>
      </c>
      <c r="AE4609" t="s">
        <v>998</v>
      </c>
      <c r="AF4609" t="s">
        <v>998</v>
      </c>
      <c r="AG4609" s="107">
        <v>0</v>
      </c>
      <c r="AH4609" s="107">
        <v>0</v>
      </c>
      <c r="AI4609" s="107">
        <v>0</v>
      </c>
      <c r="AJ4609" t="s">
        <v>1012</v>
      </c>
    </row>
    <row r="4610" spans="1:37" x14ac:dyDescent="0.45">
      <c r="A4610" t="s">
        <v>988</v>
      </c>
      <c r="B4610" t="s">
        <v>2976</v>
      </c>
      <c r="C4610" t="s">
        <v>990</v>
      </c>
      <c r="D4610" t="s">
        <v>2978</v>
      </c>
      <c r="E4610" t="s">
        <v>992</v>
      </c>
      <c r="F4610" t="s">
        <v>2979</v>
      </c>
      <c r="G4610">
        <v>154</v>
      </c>
      <c r="H4610" t="s">
        <v>2979</v>
      </c>
      <c r="I4610">
        <v>73915</v>
      </c>
      <c r="K4610" t="s">
        <v>2980</v>
      </c>
      <c r="L4610" s="106">
        <v>39957</v>
      </c>
      <c r="M4610">
        <v>14674184</v>
      </c>
      <c r="N4610" t="s">
        <v>1144</v>
      </c>
      <c r="O4610" t="s">
        <v>12</v>
      </c>
      <c r="P4610" t="s">
        <v>997</v>
      </c>
      <c r="R4610" s="109" t="str">
        <f>IF(OR(P4610="SB",Q4610="SB"),"SB",0)</f>
        <v>SB</v>
      </c>
      <c r="T4610" s="110" t="s">
        <v>998</v>
      </c>
      <c r="V4610" s="113" t="str">
        <f>IF(AND(I4610&gt;=10000,I4610&lt;=19900),"Praha",(IF(AND(I4610&gt;=25001,I4610&lt;=29501),"Středočeský kraj",(IF(AND(I4610&gt;=30100,I4610&lt;=34972),"Středočeský kraj",(IF(AND(I4610&gt;=35002,I4610&lt;=36271),"Karlovarský kraj",(IF(AND(I4610&gt;=37001,I4610&lt;=39201),"Jihočeský kraj",(IF(AND(I4610&gt;=39701,I4610&lt;=39901),"Jihočeský kraj",(IF(AND(I4610&gt;=39301,I4610&lt;=39601),"Kraj Vysočina",(IF(AND(I4610&gt;=58001,I4610&lt;=59501),"Kraj Vysočina",(IF(AND(I4610&gt;=67401,I4610&lt;=67602),"Kraj Vysočina",(IF(AND(I4610&gt;=40001,I4610&lt;=44101),"Ústecký kraj",(IF(AND(I4610&gt;=46001,I4610&lt;=47201),"Liberecký kraj",(IF(AND(I4610&gt;=51202,I4610&lt;=51401),"Liberecký kraj",(IF(AND(I4610&gt;=53002,I4610&lt;=53976),"Pardubický kraj",(IF(AND(I4610&gt;=56002,I4610&lt;=57201),"Pardubický kraj",(IF(AND(I4610&gt;=60200,I4610&lt;=67201),"Jihomoravský kraj",(IF(AND(I4610&gt;=67801,I4610&lt;=68501),"Jihomoravský kraj",(IF(AND(I4610&gt;=69002,I4610&lt;=69801),"Jihomoravský kraj",(IF(AND(I4610&gt;=68601,I4610&lt;=68801),"Zlínský kraj",(IF(AND(I4610&gt;=75501,I4610&lt;=76901),"Zlínský kraj",(IF(AND(I4610&gt;=70030,I4610&lt;=74901),"Moravskoslezský kraj",(IF(AND(I4610&gt;=75000,I4610&lt;=75368),"Olomoucký kraj",(IF(AND(I4610&gt;=77200,I4610&lt;=79862),"Olomoucký kraj",(IF(AND(I4610&gt;=50011,I4610&lt;=50301),"Královéhradecký kraj",(IF(AND(I4610&gt;=54301,I4610&lt;=54303),"Královéhradecký kraj","0")))))))))))))))))))))))))))))))))))))))))))))))</f>
        <v>Moravskoslezský kraj</v>
      </c>
      <c r="AB4610" t="s">
        <v>998</v>
      </c>
      <c r="AD4610" t="s">
        <v>998</v>
      </c>
      <c r="AE4610" t="s">
        <v>998</v>
      </c>
      <c r="AF4610" t="s">
        <v>998</v>
      </c>
      <c r="AG4610" s="107">
        <v>300</v>
      </c>
      <c r="AH4610" s="107">
        <v>0</v>
      </c>
      <c r="AI4610" s="107">
        <v>0</v>
      </c>
      <c r="AJ4610" t="s">
        <v>999</v>
      </c>
      <c r="AK4610" s="106">
        <v>44877</v>
      </c>
    </row>
    <row r="4611" spans="1:37" x14ac:dyDescent="0.45">
      <c r="A4611" t="s">
        <v>1007</v>
      </c>
      <c r="B4611" t="s">
        <v>2976</v>
      </c>
      <c r="C4611" t="s">
        <v>990</v>
      </c>
      <c r="D4611" t="s">
        <v>2981</v>
      </c>
      <c r="E4611" t="s">
        <v>992</v>
      </c>
      <c r="F4611" t="s">
        <v>2979</v>
      </c>
      <c r="G4611">
        <v>154</v>
      </c>
      <c r="H4611" t="s">
        <v>2979</v>
      </c>
      <c r="I4611">
        <v>73915</v>
      </c>
      <c r="K4611" t="s">
        <v>2980</v>
      </c>
      <c r="L4611" s="106">
        <v>38598</v>
      </c>
      <c r="M4611">
        <v>14674285</v>
      </c>
      <c r="N4611" t="s">
        <v>1144</v>
      </c>
      <c r="O4611" t="s">
        <v>12</v>
      </c>
      <c r="P4611" t="s">
        <v>997</v>
      </c>
      <c r="R4611" s="109" t="str">
        <f>IF(OR(P4611="SB",Q4611="SB"),"SB",0)</f>
        <v>SB</v>
      </c>
      <c r="T4611" s="110" t="s">
        <v>998</v>
      </c>
      <c r="V4611" s="113" t="str">
        <f>IF(AND(I4611&gt;=10000,I4611&lt;=19900),"Praha",(IF(AND(I4611&gt;=25001,I4611&lt;=29501),"Středočeský kraj",(IF(AND(I4611&gt;=30100,I4611&lt;=34972),"Středočeský kraj",(IF(AND(I4611&gt;=35002,I4611&lt;=36271),"Karlovarský kraj",(IF(AND(I4611&gt;=37001,I4611&lt;=39201),"Jihočeský kraj",(IF(AND(I4611&gt;=39701,I4611&lt;=39901),"Jihočeský kraj",(IF(AND(I4611&gt;=39301,I4611&lt;=39601),"Kraj Vysočina",(IF(AND(I4611&gt;=58001,I4611&lt;=59501),"Kraj Vysočina",(IF(AND(I4611&gt;=67401,I4611&lt;=67602),"Kraj Vysočina",(IF(AND(I4611&gt;=40001,I4611&lt;=44101),"Ústecký kraj",(IF(AND(I4611&gt;=46001,I4611&lt;=47201),"Liberecký kraj",(IF(AND(I4611&gt;=51202,I4611&lt;=51401),"Liberecký kraj",(IF(AND(I4611&gt;=53002,I4611&lt;=53976),"Pardubický kraj",(IF(AND(I4611&gt;=56002,I4611&lt;=57201),"Pardubický kraj",(IF(AND(I4611&gt;=60200,I4611&lt;=67201),"Jihomoravský kraj",(IF(AND(I4611&gt;=67801,I4611&lt;=68501),"Jihomoravský kraj",(IF(AND(I4611&gt;=69002,I4611&lt;=69801),"Jihomoravský kraj",(IF(AND(I4611&gt;=68601,I4611&lt;=68801),"Zlínský kraj",(IF(AND(I4611&gt;=75501,I4611&lt;=76901),"Zlínský kraj",(IF(AND(I4611&gt;=70030,I4611&lt;=74901),"Moravskoslezský kraj",(IF(AND(I4611&gt;=75000,I4611&lt;=75368),"Olomoucký kraj",(IF(AND(I4611&gt;=77200,I4611&lt;=79862),"Olomoucký kraj",(IF(AND(I4611&gt;=50011,I4611&lt;=50301),"Královéhradecký kraj",(IF(AND(I4611&gt;=54301,I4611&lt;=54303),"Královéhradecký kraj","0")))))))))))))))))))))))))))))))))))))))))))))))</f>
        <v>Moravskoslezský kraj</v>
      </c>
      <c r="AB4611" t="s">
        <v>998</v>
      </c>
      <c r="AD4611" t="s">
        <v>998</v>
      </c>
      <c r="AE4611" t="s">
        <v>998</v>
      </c>
      <c r="AF4611" t="s">
        <v>998</v>
      </c>
      <c r="AG4611" s="107">
        <v>300</v>
      </c>
      <c r="AH4611" s="107">
        <v>0</v>
      </c>
      <c r="AI4611" s="107">
        <v>0</v>
      </c>
      <c r="AJ4611" t="s">
        <v>999</v>
      </c>
      <c r="AK4611" s="106">
        <v>44877</v>
      </c>
    </row>
    <row r="4612" spans="1:37" x14ac:dyDescent="0.45">
      <c r="A4612" t="s">
        <v>1220</v>
      </c>
      <c r="B4612" t="s">
        <v>3694</v>
      </c>
      <c r="C4612" t="s">
        <v>1002</v>
      </c>
      <c r="D4612" t="s">
        <v>3695</v>
      </c>
      <c r="E4612" t="s">
        <v>992</v>
      </c>
      <c r="F4612" t="s">
        <v>2979</v>
      </c>
      <c r="G4612">
        <v>119</v>
      </c>
      <c r="H4612" t="s">
        <v>2979</v>
      </c>
      <c r="I4612">
        <v>73915</v>
      </c>
      <c r="K4612" t="s">
        <v>3696</v>
      </c>
      <c r="L4612" s="106">
        <v>31122</v>
      </c>
      <c r="M4612">
        <v>11669814</v>
      </c>
      <c r="N4612" t="s">
        <v>2743</v>
      </c>
      <c r="O4612" t="s">
        <v>12</v>
      </c>
      <c r="P4612" t="s">
        <v>997</v>
      </c>
      <c r="R4612" s="109" t="str">
        <f>IF(OR(P4612="SB",Q4612="SB"),"SB",0)</f>
        <v>SB</v>
      </c>
      <c r="T4612" s="110" t="s">
        <v>998</v>
      </c>
      <c r="V4612" s="113" t="str">
        <f>IF(AND(I4612&gt;=10000,I4612&lt;=19900),"Praha",(IF(AND(I4612&gt;=25001,I4612&lt;=29501),"Středočeský kraj",(IF(AND(I4612&gt;=30100,I4612&lt;=34972),"Středočeský kraj",(IF(AND(I4612&gt;=35002,I4612&lt;=36271),"Karlovarský kraj",(IF(AND(I4612&gt;=37001,I4612&lt;=39201),"Jihočeský kraj",(IF(AND(I4612&gt;=39701,I4612&lt;=39901),"Jihočeský kraj",(IF(AND(I4612&gt;=39301,I4612&lt;=39601),"Kraj Vysočina",(IF(AND(I4612&gt;=58001,I4612&lt;=59501),"Kraj Vysočina",(IF(AND(I4612&gt;=67401,I4612&lt;=67602),"Kraj Vysočina",(IF(AND(I4612&gt;=40001,I4612&lt;=44101),"Ústecký kraj",(IF(AND(I4612&gt;=46001,I4612&lt;=47201),"Liberecký kraj",(IF(AND(I4612&gt;=51202,I4612&lt;=51401),"Liberecký kraj",(IF(AND(I4612&gt;=53002,I4612&lt;=53976),"Pardubický kraj",(IF(AND(I4612&gt;=56002,I4612&lt;=57201),"Pardubický kraj",(IF(AND(I4612&gt;=60200,I4612&lt;=67201),"Jihomoravský kraj",(IF(AND(I4612&gt;=67801,I4612&lt;=68501),"Jihomoravský kraj",(IF(AND(I4612&gt;=69002,I4612&lt;=69801),"Jihomoravský kraj",(IF(AND(I4612&gt;=68601,I4612&lt;=68801),"Zlínský kraj",(IF(AND(I4612&gt;=75501,I4612&lt;=76901),"Zlínský kraj",(IF(AND(I4612&gt;=70030,I4612&lt;=74901),"Moravskoslezský kraj",(IF(AND(I4612&gt;=75000,I4612&lt;=75368),"Olomoucký kraj",(IF(AND(I4612&gt;=77200,I4612&lt;=79862),"Olomoucký kraj",(IF(AND(I4612&gt;=50011,I4612&lt;=50301),"Královéhradecký kraj",(IF(AND(I4612&gt;=54301,I4612&lt;=54303),"Královéhradecký kraj","0")))))))))))))))))))))))))))))))))))))))))))))))</f>
        <v>Moravskoslezský kraj</v>
      </c>
      <c r="AB4612" t="s">
        <v>998</v>
      </c>
      <c r="AD4612" t="s">
        <v>998</v>
      </c>
      <c r="AE4612" t="s">
        <v>1515</v>
      </c>
      <c r="AF4612" t="s">
        <v>998</v>
      </c>
      <c r="AG4612" s="107">
        <v>0</v>
      </c>
      <c r="AH4612" s="107">
        <v>0</v>
      </c>
      <c r="AI4612" s="107">
        <v>0</v>
      </c>
      <c r="AJ4612" t="s">
        <v>1012</v>
      </c>
    </row>
    <row r="4613" spans="1:37" x14ac:dyDescent="0.45">
      <c r="A4613" t="s">
        <v>1189</v>
      </c>
      <c r="B4613" t="s">
        <v>9166</v>
      </c>
      <c r="C4613" t="s">
        <v>1002</v>
      </c>
      <c r="D4613" t="s">
        <v>9167</v>
      </c>
      <c r="E4613" t="s">
        <v>992</v>
      </c>
      <c r="F4613" t="s">
        <v>1125</v>
      </c>
      <c r="G4613">
        <v>747</v>
      </c>
      <c r="H4613" t="s">
        <v>9168</v>
      </c>
      <c r="I4613">
        <v>73921</v>
      </c>
      <c r="J4613">
        <v>606788873</v>
      </c>
      <c r="K4613" t="s">
        <v>9169</v>
      </c>
      <c r="L4613" s="106">
        <v>39265</v>
      </c>
      <c r="M4613">
        <v>14721573</v>
      </c>
      <c r="N4613" t="s">
        <v>996</v>
      </c>
      <c r="O4613" t="s">
        <v>12</v>
      </c>
      <c r="P4613" t="s">
        <v>997</v>
      </c>
      <c r="R4613" s="109" t="str">
        <f>IF(OR(P4613="SB",Q4613="SB"),"SB",0)</f>
        <v>SB</v>
      </c>
      <c r="T4613" s="110" t="s">
        <v>998</v>
      </c>
      <c r="V4613" s="113" t="str">
        <f>IF(AND(I4613&gt;=10000,I4613&lt;=19900),"Praha",(IF(AND(I4613&gt;=25001,I4613&lt;=29501),"Středočeský kraj",(IF(AND(I4613&gt;=30100,I4613&lt;=34972),"Středočeský kraj",(IF(AND(I4613&gt;=35002,I4613&lt;=36271),"Karlovarský kraj",(IF(AND(I4613&gt;=37001,I4613&lt;=39201),"Jihočeský kraj",(IF(AND(I4613&gt;=39701,I4613&lt;=39901),"Jihočeský kraj",(IF(AND(I4613&gt;=39301,I4613&lt;=39601),"Kraj Vysočina",(IF(AND(I4613&gt;=58001,I4613&lt;=59501),"Kraj Vysočina",(IF(AND(I4613&gt;=67401,I4613&lt;=67602),"Kraj Vysočina",(IF(AND(I4613&gt;=40001,I4613&lt;=44101),"Ústecký kraj",(IF(AND(I4613&gt;=46001,I4613&lt;=47201),"Liberecký kraj",(IF(AND(I4613&gt;=51202,I4613&lt;=51401),"Liberecký kraj",(IF(AND(I4613&gt;=53002,I4613&lt;=53976),"Pardubický kraj",(IF(AND(I4613&gt;=56002,I4613&lt;=57201),"Pardubický kraj",(IF(AND(I4613&gt;=60200,I4613&lt;=67201),"Jihomoravský kraj",(IF(AND(I4613&gt;=67801,I4613&lt;=68501),"Jihomoravský kraj",(IF(AND(I4613&gt;=69002,I4613&lt;=69801),"Jihomoravský kraj",(IF(AND(I4613&gt;=68601,I4613&lt;=68801),"Zlínský kraj",(IF(AND(I4613&gt;=75501,I4613&lt;=76901),"Zlínský kraj",(IF(AND(I4613&gt;=70030,I4613&lt;=74901),"Moravskoslezský kraj",(IF(AND(I4613&gt;=75000,I4613&lt;=75368),"Olomoucký kraj",(IF(AND(I4613&gt;=77200,I4613&lt;=79862),"Olomoucký kraj",(IF(AND(I4613&gt;=50011,I4613&lt;=50301),"Královéhradecký kraj",(IF(AND(I4613&gt;=54301,I4613&lt;=54303),"Královéhradecký kraj","0")))))))))))))))))))))))))))))))))))))))))))))))</f>
        <v>Moravskoslezský kraj</v>
      </c>
      <c r="AB4613" t="s">
        <v>998</v>
      </c>
      <c r="AD4613" t="s">
        <v>998</v>
      </c>
      <c r="AE4613" t="s">
        <v>998</v>
      </c>
      <c r="AF4613" t="s">
        <v>998</v>
      </c>
      <c r="AG4613" s="107">
        <v>300</v>
      </c>
      <c r="AH4613" s="107">
        <v>0</v>
      </c>
      <c r="AI4613" s="107">
        <v>0</v>
      </c>
      <c r="AJ4613" t="s">
        <v>999</v>
      </c>
      <c r="AK4613" s="106">
        <v>44923</v>
      </c>
    </row>
    <row r="4614" spans="1:37" x14ac:dyDescent="0.45">
      <c r="A4614" t="s">
        <v>1444</v>
      </c>
      <c r="B4614" t="s">
        <v>14150</v>
      </c>
      <c r="C4614" t="s">
        <v>990</v>
      </c>
      <c r="D4614" t="s">
        <v>14151</v>
      </c>
      <c r="E4614" t="s">
        <v>992</v>
      </c>
      <c r="F4614" t="s">
        <v>5336</v>
      </c>
      <c r="G4614">
        <v>386</v>
      </c>
      <c r="H4614" t="s">
        <v>9168</v>
      </c>
      <c r="I4614">
        <v>73921</v>
      </c>
      <c r="J4614">
        <v>737063954</v>
      </c>
      <c r="K4614" t="s">
        <v>14152</v>
      </c>
      <c r="L4614" s="106">
        <v>32289</v>
      </c>
      <c r="M4614">
        <v>14714604</v>
      </c>
      <c r="N4614" t="s">
        <v>996</v>
      </c>
      <c r="O4614" t="s">
        <v>12</v>
      </c>
      <c r="P4614" t="s">
        <v>997</v>
      </c>
      <c r="R4614" s="109" t="str">
        <f>IF(OR(P4614="SB",Q4614="SB"),"SB",0)</f>
        <v>SB</v>
      </c>
      <c r="T4614" s="110" t="s">
        <v>998</v>
      </c>
      <c r="V4614" s="113" t="str">
        <f>IF(AND(I4614&gt;=10000,I4614&lt;=19900),"Praha",(IF(AND(I4614&gt;=25001,I4614&lt;=29501),"Středočeský kraj",(IF(AND(I4614&gt;=30100,I4614&lt;=34972),"Středočeský kraj",(IF(AND(I4614&gt;=35002,I4614&lt;=36271),"Karlovarský kraj",(IF(AND(I4614&gt;=37001,I4614&lt;=39201),"Jihočeský kraj",(IF(AND(I4614&gt;=39701,I4614&lt;=39901),"Jihočeský kraj",(IF(AND(I4614&gt;=39301,I4614&lt;=39601),"Kraj Vysočina",(IF(AND(I4614&gt;=58001,I4614&lt;=59501),"Kraj Vysočina",(IF(AND(I4614&gt;=67401,I4614&lt;=67602),"Kraj Vysočina",(IF(AND(I4614&gt;=40001,I4614&lt;=44101),"Ústecký kraj",(IF(AND(I4614&gt;=46001,I4614&lt;=47201),"Liberecký kraj",(IF(AND(I4614&gt;=51202,I4614&lt;=51401),"Liberecký kraj",(IF(AND(I4614&gt;=53002,I4614&lt;=53976),"Pardubický kraj",(IF(AND(I4614&gt;=56002,I4614&lt;=57201),"Pardubický kraj",(IF(AND(I4614&gt;=60200,I4614&lt;=67201),"Jihomoravský kraj",(IF(AND(I4614&gt;=67801,I4614&lt;=68501),"Jihomoravský kraj",(IF(AND(I4614&gt;=69002,I4614&lt;=69801),"Jihomoravský kraj",(IF(AND(I4614&gt;=68601,I4614&lt;=68801),"Zlínský kraj",(IF(AND(I4614&gt;=75501,I4614&lt;=76901),"Zlínský kraj",(IF(AND(I4614&gt;=70030,I4614&lt;=74901),"Moravskoslezský kraj",(IF(AND(I4614&gt;=75000,I4614&lt;=75368),"Olomoucký kraj",(IF(AND(I4614&gt;=77200,I4614&lt;=79862),"Olomoucký kraj",(IF(AND(I4614&gt;=50011,I4614&lt;=50301),"Královéhradecký kraj",(IF(AND(I4614&gt;=54301,I4614&lt;=54303),"Královéhradecký kraj","0")))))))))))))))))))))))))))))))))))))))))))))))</f>
        <v>Moravskoslezský kraj</v>
      </c>
      <c r="AB4614" t="s">
        <v>998</v>
      </c>
      <c r="AD4614" t="s">
        <v>998</v>
      </c>
      <c r="AE4614" t="s">
        <v>998</v>
      </c>
      <c r="AF4614" t="s">
        <v>998</v>
      </c>
      <c r="AG4614" s="107">
        <v>0</v>
      </c>
      <c r="AH4614" s="107">
        <v>0</v>
      </c>
      <c r="AI4614" s="107">
        <v>0</v>
      </c>
      <c r="AJ4614" t="s">
        <v>1012</v>
      </c>
    </row>
    <row r="4615" spans="1:37" x14ac:dyDescent="0.45">
      <c r="A4615" t="s">
        <v>1225</v>
      </c>
      <c r="B4615" t="s">
        <v>9498</v>
      </c>
      <c r="C4615" t="s">
        <v>1002</v>
      </c>
      <c r="D4615" t="s">
        <v>9499</v>
      </c>
      <c r="E4615" t="s">
        <v>992</v>
      </c>
      <c r="F4615" t="s">
        <v>5453</v>
      </c>
      <c r="G4615">
        <v>892</v>
      </c>
      <c r="H4615" t="s">
        <v>9168</v>
      </c>
      <c r="I4615">
        <v>73921</v>
      </c>
      <c r="K4615" t="s">
        <v>9500</v>
      </c>
      <c r="L4615" s="106">
        <v>38197</v>
      </c>
      <c r="M4615">
        <v>14659535</v>
      </c>
      <c r="N4615" t="s">
        <v>996</v>
      </c>
      <c r="O4615" t="s">
        <v>12</v>
      </c>
      <c r="P4615" t="s">
        <v>997</v>
      </c>
      <c r="R4615" s="109" t="str">
        <f>IF(OR(P4615="SB",Q4615="SB"),"SB",0)</f>
        <v>SB</v>
      </c>
      <c r="V4615" s="113" t="str">
        <f>IF(AND(I4615&gt;=10000,I4615&lt;=19900),"Praha",(IF(AND(I4615&gt;=25001,I4615&lt;=29501),"Středočeský kraj",(IF(AND(I4615&gt;=30100,I4615&lt;=34972),"Středočeský kraj",(IF(AND(I4615&gt;=35002,I4615&lt;=36271),"Karlovarský kraj",(IF(AND(I4615&gt;=37001,I4615&lt;=39201),"Jihočeský kraj",(IF(AND(I4615&gt;=39701,I4615&lt;=39901),"Jihočeský kraj",(IF(AND(I4615&gt;=39301,I4615&lt;=39601),"Kraj Vysočina",(IF(AND(I4615&gt;=58001,I4615&lt;=59501),"Kraj Vysočina",(IF(AND(I4615&gt;=67401,I4615&lt;=67602),"Kraj Vysočina",(IF(AND(I4615&gt;=40001,I4615&lt;=44101),"Ústecký kraj",(IF(AND(I4615&gt;=46001,I4615&lt;=47201),"Liberecký kraj",(IF(AND(I4615&gt;=51202,I4615&lt;=51401),"Liberecký kraj",(IF(AND(I4615&gt;=53002,I4615&lt;=53976),"Pardubický kraj",(IF(AND(I4615&gt;=56002,I4615&lt;=57201),"Pardubický kraj",(IF(AND(I4615&gt;=60200,I4615&lt;=67201),"Jihomoravský kraj",(IF(AND(I4615&gt;=67801,I4615&lt;=68501),"Jihomoravský kraj",(IF(AND(I4615&gt;=69002,I4615&lt;=69801),"Jihomoravský kraj",(IF(AND(I4615&gt;=68601,I4615&lt;=68801),"Zlínský kraj",(IF(AND(I4615&gt;=75501,I4615&lt;=76901),"Zlínský kraj",(IF(AND(I4615&gt;=70030,I4615&lt;=74901),"Moravskoslezský kraj",(IF(AND(I4615&gt;=75000,I4615&lt;=75368),"Olomoucký kraj",(IF(AND(I4615&gt;=77200,I4615&lt;=79862),"Olomoucký kraj",(IF(AND(I4615&gt;=50011,I4615&lt;=50301),"Královéhradecký kraj",(IF(AND(I4615&gt;=54301,I4615&lt;=54303),"Královéhradecký kraj","0")))))))))))))))))))))))))))))))))))))))))))))))</f>
        <v>Moravskoslezský kraj</v>
      </c>
      <c r="AD4615" t="s">
        <v>998</v>
      </c>
      <c r="AE4615" t="s">
        <v>998</v>
      </c>
      <c r="AF4615" t="s">
        <v>998</v>
      </c>
      <c r="AG4615" s="107">
        <v>300</v>
      </c>
      <c r="AH4615" s="107">
        <v>0</v>
      </c>
      <c r="AI4615" s="107">
        <v>0</v>
      </c>
      <c r="AJ4615" t="s">
        <v>999</v>
      </c>
      <c r="AK4615" s="106">
        <v>44924</v>
      </c>
    </row>
    <row r="4616" spans="1:37" x14ac:dyDescent="0.45">
      <c r="A4616" t="s">
        <v>1026</v>
      </c>
      <c r="B4616" t="s">
        <v>15237</v>
      </c>
      <c r="C4616" t="s">
        <v>990</v>
      </c>
      <c r="D4616" t="s">
        <v>15238</v>
      </c>
      <c r="E4616" t="s">
        <v>992</v>
      </c>
      <c r="F4616" t="s">
        <v>3771</v>
      </c>
      <c r="G4616">
        <v>505</v>
      </c>
      <c r="H4616" t="s">
        <v>9168</v>
      </c>
      <c r="I4616">
        <v>73921</v>
      </c>
      <c r="J4616">
        <v>777189468</v>
      </c>
      <c r="K4616" t="s">
        <v>15239</v>
      </c>
      <c r="L4616" s="106">
        <v>38672</v>
      </c>
      <c r="M4616">
        <v>14702779</v>
      </c>
      <c r="N4616" t="s">
        <v>996</v>
      </c>
      <c r="O4616" t="s">
        <v>12</v>
      </c>
      <c r="P4616" t="s">
        <v>997</v>
      </c>
      <c r="R4616" s="109" t="str">
        <f>IF(OR(P4616="SB",Q4616="SB"),"SB",0)</f>
        <v>SB</v>
      </c>
      <c r="V4616" s="113" t="str">
        <f>IF(AND(I4616&gt;=10000,I4616&lt;=19900),"Praha",(IF(AND(I4616&gt;=25001,I4616&lt;=29501),"Středočeský kraj",(IF(AND(I4616&gt;=30100,I4616&lt;=34972),"Středočeský kraj",(IF(AND(I4616&gt;=35002,I4616&lt;=36271),"Karlovarský kraj",(IF(AND(I4616&gt;=37001,I4616&lt;=39201),"Jihočeský kraj",(IF(AND(I4616&gt;=39701,I4616&lt;=39901),"Jihočeský kraj",(IF(AND(I4616&gt;=39301,I4616&lt;=39601),"Kraj Vysočina",(IF(AND(I4616&gt;=58001,I4616&lt;=59501),"Kraj Vysočina",(IF(AND(I4616&gt;=67401,I4616&lt;=67602),"Kraj Vysočina",(IF(AND(I4616&gt;=40001,I4616&lt;=44101),"Ústecký kraj",(IF(AND(I4616&gt;=46001,I4616&lt;=47201),"Liberecký kraj",(IF(AND(I4616&gt;=51202,I4616&lt;=51401),"Liberecký kraj",(IF(AND(I4616&gt;=53002,I4616&lt;=53976),"Pardubický kraj",(IF(AND(I4616&gt;=56002,I4616&lt;=57201),"Pardubický kraj",(IF(AND(I4616&gt;=60200,I4616&lt;=67201),"Jihomoravský kraj",(IF(AND(I4616&gt;=67801,I4616&lt;=68501),"Jihomoravský kraj",(IF(AND(I4616&gt;=69002,I4616&lt;=69801),"Jihomoravský kraj",(IF(AND(I4616&gt;=68601,I4616&lt;=68801),"Zlínský kraj",(IF(AND(I4616&gt;=75501,I4616&lt;=76901),"Zlínský kraj",(IF(AND(I4616&gt;=70030,I4616&lt;=74901),"Moravskoslezský kraj",(IF(AND(I4616&gt;=75000,I4616&lt;=75368),"Olomoucký kraj",(IF(AND(I4616&gt;=77200,I4616&lt;=79862),"Olomoucký kraj",(IF(AND(I4616&gt;=50011,I4616&lt;=50301),"Královéhradecký kraj",(IF(AND(I4616&gt;=54301,I4616&lt;=54303),"Královéhradecký kraj","0")))))))))))))))))))))))))))))))))))))))))))))))</f>
        <v>Moravskoslezský kraj</v>
      </c>
      <c r="AD4616" t="s">
        <v>998</v>
      </c>
      <c r="AE4616" t="s">
        <v>998</v>
      </c>
      <c r="AF4616" t="s">
        <v>998</v>
      </c>
      <c r="AG4616" s="107">
        <v>300</v>
      </c>
      <c r="AH4616" s="107">
        <v>0</v>
      </c>
      <c r="AI4616" s="107">
        <v>0</v>
      </c>
      <c r="AJ4616" t="s">
        <v>999</v>
      </c>
      <c r="AK4616" s="106">
        <v>44924</v>
      </c>
    </row>
    <row r="4617" spans="1:37" x14ac:dyDescent="0.45">
      <c r="A4617" t="s">
        <v>1061</v>
      </c>
      <c r="B4617" t="s">
        <v>19114</v>
      </c>
      <c r="C4617" t="s">
        <v>990</v>
      </c>
      <c r="D4617" t="s">
        <v>19115</v>
      </c>
      <c r="E4617" t="s">
        <v>992</v>
      </c>
      <c r="F4617" t="s">
        <v>5744</v>
      </c>
      <c r="G4617">
        <v>45</v>
      </c>
      <c r="H4617" t="s">
        <v>1729</v>
      </c>
      <c r="I4617">
        <v>73924</v>
      </c>
      <c r="K4617" t="s">
        <v>19116</v>
      </c>
      <c r="L4617" s="106">
        <v>39324</v>
      </c>
      <c r="M4617">
        <v>14672467</v>
      </c>
      <c r="N4617" t="s">
        <v>1144</v>
      </c>
      <c r="O4617" t="s">
        <v>12</v>
      </c>
      <c r="P4617" t="s">
        <v>997</v>
      </c>
      <c r="R4617" s="109" t="str">
        <f>IF(OR(P4617="SB",Q4617="SB"),"SB",0)</f>
        <v>SB</v>
      </c>
      <c r="T4617" s="110" t="s">
        <v>998</v>
      </c>
      <c r="V4617" s="113" t="str">
        <f>IF(AND(I4617&gt;=10000,I4617&lt;=19900),"Praha",(IF(AND(I4617&gt;=25001,I4617&lt;=29501),"Středočeský kraj",(IF(AND(I4617&gt;=30100,I4617&lt;=34972),"Středočeský kraj",(IF(AND(I4617&gt;=35002,I4617&lt;=36271),"Karlovarský kraj",(IF(AND(I4617&gt;=37001,I4617&lt;=39201),"Jihočeský kraj",(IF(AND(I4617&gt;=39701,I4617&lt;=39901),"Jihočeský kraj",(IF(AND(I4617&gt;=39301,I4617&lt;=39601),"Kraj Vysočina",(IF(AND(I4617&gt;=58001,I4617&lt;=59501),"Kraj Vysočina",(IF(AND(I4617&gt;=67401,I4617&lt;=67602),"Kraj Vysočina",(IF(AND(I4617&gt;=40001,I4617&lt;=44101),"Ústecký kraj",(IF(AND(I4617&gt;=46001,I4617&lt;=47201),"Liberecký kraj",(IF(AND(I4617&gt;=51202,I4617&lt;=51401),"Liberecký kraj",(IF(AND(I4617&gt;=53002,I4617&lt;=53976),"Pardubický kraj",(IF(AND(I4617&gt;=56002,I4617&lt;=57201),"Pardubický kraj",(IF(AND(I4617&gt;=60200,I4617&lt;=67201),"Jihomoravský kraj",(IF(AND(I4617&gt;=67801,I4617&lt;=68501),"Jihomoravský kraj",(IF(AND(I4617&gt;=69002,I4617&lt;=69801),"Jihomoravský kraj",(IF(AND(I4617&gt;=68601,I4617&lt;=68801),"Zlínský kraj",(IF(AND(I4617&gt;=75501,I4617&lt;=76901),"Zlínský kraj",(IF(AND(I4617&gt;=70030,I4617&lt;=74901),"Moravskoslezský kraj",(IF(AND(I4617&gt;=75000,I4617&lt;=75368),"Olomoucký kraj",(IF(AND(I4617&gt;=77200,I4617&lt;=79862),"Olomoucký kraj",(IF(AND(I4617&gt;=50011,I4617&lt;=50301),"Královéhradecký kraj",(IF(AND(I4617&gt;=54301,I4617&lt;=54303),"Královéhradecký kraj","0")))))))))))))))))))))))))))))))))))))))))))))))</f>
        <v>Moravskoslezský kraj</v>
      </c>
      <c r="AB4617" t="s">
        <v>998</v>
      </c>
      <c r="AD4617" t="s">
        <v>998</v>
      </c>
      <c r="AE4617" t="s">
        <v>998</v>
      </c>
      <c r="AF4617" t="s">
        <v>998</v>
      </c>
      <c r="AG4617" s="107">
        <v>300</v>
      </c>
      <c r="AH4617" s="107">
        <v>0</v>
      </c>
      <c r="AI4617" s="107">
        <v>0</v>
      </c>
      <c r="AJ4617" t="s">
        <v>999</v>
      </c>
      <c r="AK4617" s="106">
        <v>44877</v>
      </c>
    </row>
    <row r="4618" spans="1:37" x14ac:dyDescent="0.45">
      <c r="A4618" t="s">
        <v>1708</v>
      </c>
      <c r="B4618" t="s">
        <v>3892</v>
      </c>
      <c r="C4618" t="s">
        <v>990</v>
      </c>
      <c r="D4618" t="s">
        <v>3893</v>
      </c>
      <c r="E4618" t="s">
        <v>992</v>
      </c>
      <c r="F4618" t="s">
        <v>3894</v>
      </c>
      <c r="G4618">
        <v>348</v>
      </c>
      <c r="H4618" t="s">
        <v>2414</v>
      </c>
      <c r="I4618">
        <v>73925</v>
      </c>
      <c r="K4618" t="s">
        <v>3895</v>
      </c>
      <c r="L4618" s="106">
        <v>38585</v>
      </c>
      <c r="M4618">
        <v>14604971</v>
      </c>
      <c r="N4618" t="s">
        <v>996</v>
      </c>
      <c r="O4618" t="s">
        <v>12</v>
      </c>
      <c r="P4618" t="s">
        <v>997</v>
      </c>
      <c r="R4618" s="109" t="str">
        <f>IF(OR(P4618="SB",Q4618="SB"),"SB",0)</f>
        <v>SB</v>
      </c>
      <c r="T4618" s="110" t="s">
        <v>998</v>
      </c>
      <c r="V4618" s="113" t="str">
        <f>IF(AND(I4618&gt;=10000,I4618&lt;=19900),"Praha",(IF(AND(I4618&gt;=25001,I4618&lt;=29501),"Středočeský kraj",(IF(AND(I4618&gt;=30100,I4618&lt;=34972),"Středočeský kraj",(IF(AND(I4618&gt;=35002,I4618&lt;=36271),"Karlovarský kraj",(IF(AND(I4618&gt;=37001,I4618&lt;=39201),"Jihočeský kraj",(IF(AND(I4618&gt;=39701,I4618&lt;=39901),"Jihočeský kraj",(IF(AND(I4618&gt;=39301,I4618&lt;=39601),"Kraj Vysočina",(IF(AND(I4618&gt;=58001,I4618&lt;=59501),"Kraj Vysočina",(IF(AND(I4618&gt;=67401,I4618&lt;=67602),"Kraj Vysočina",(IF(AND(I4618&gt;=40001,I4618&lt;=44101),"Ústecký kraj",(IF(AND(I4618&gt;=46001,I4618&lt;=47201),"Liberecký kraj",(IF(AND(I4618&gt;=51202,I4618&lt;=51401),"Liberecký kraj",(IF(AND(I4618&gt;=53002,I4618&lt;=53976),"Pardubický kraj",(IF(AND(I4618&gt;=56002,I4618&lt;=57201),"Pardubický kraj",(IF(AND(I4618&gt;=60200,I4618&lt;=67201),"Jihomoravský kraj",(IF(AND(I4618&gt;=67801,I4618&lt;=68501),"Jihomoravský kraj",(IF(AND(I4618&gt;=69002,I4618&lt;=69801),"Jihomoravský kraj",(IF(AND(I4618&gt;=68601,I4618&lt;=68801),"Zlínský kraj",(IF(AND(I4618&gt;=75501,I4618&lt;=76901),"Zlínský kraj",(IF(AND(I4618&gt;=70030,I4618&lt;=74901),"Moravskoslezský kraj",(IF(AND(I4618&gt;=75000,I4618&lt;=75368),"Olomoucký kraj",(IF(AND(I4618&gt;=77200,I4618&lt;=79862),"Olomoucký kraj",(IF(AND(I4618&gt;=50011,I4618&lt;=50301),"Královéhradecký kraj",(IF(AND(I4618&gt;=54301,I4618&lt;=54303),"Královéhradecký kraj","0")))))))))))))))))))))))))))))))))))))))))))))))</f>
        <v>Moravskoslezský kraj</v>
      </c>
      <c r="AB4618" t="s">
        <v>998</v>
      </c>
      <c r="AD4618" t="s">
        <v>998</v>
      </c>
      <c r="AE4618" t="s">
        <v>998</v>
      </c>
      <c r="AF4618" t="s">
        <v>998</v>
      </c>
      <c r="AG4618" s="107">
        <v>300</v>
      </c>
      <c r="AH4618" s="107">
        <v>0</v>
      </c>
      <c r="AI4618" s="107">
        <v>0</v>
      </c>
      <c r="AJ4618" t="s">
        <v>999</v>
      </c>
      <c r="AK4618" s="106">
        <v>44924</v>
      </c>
    </row>
    <row r="4619" spans="1:37" x14ac:dyDescent="0.45">
      <c r="A4619" t="s">
        <v>1187</v>
      </c>
      <c r="B4619" t="s">
        <v>12813</v>
      </c>
      <c r="C4619" t="s">
        <v>1002</v>
      </c>
      <c r="D4619" t="s">
        <v>12814</v>
      </c>
      <c r="E4619" t="s">
        <v>992</v>
      </c>
      <c r="F4619" t="s">
        <v>12815</v>
      </c>
      <c r="G4619">
        <v>519</v>
      </c>
      <c r="H4619" t="s">
        <v>1353</v>
      </c>
      <c r="I4619">
        <v>73925</v>
      </c>
      <c r="K4619" t="s">
        <v>12816</v>
      </c>
      <c r="L4619" s="106">
        <v>39360</v>
      </c>
      <c r="M4619">
        <v>14667316</v>
      </c>
      <c r="N4619" t="s">
        <v>996</v>
      </c>
      <c r="O4619" t="s">
        <v>12</v>
      </c>
      <c r="P4619" t="s">
        <v>997</v>
      </c>
      <c r="R4619" s="109" t="str">
        <f>IF(OR(P4619="SB",Q4619="SB"),"SB",0)</f>
        <v>SB</v>
      </c>
      <c r="T4619" s="110" t="s">
        <v>998</v>
      </c>
      <c r="V4619" s="113" t="str">
        <f>IF(AND(I4619&gt;=10000,I4619&lt;=19900),"Praha",(IF(AND(I4619&gt;=25001,I4619&lt;=29501),"Středočeský kraj",(IF(AND(I4619&gt;=30100,I4619&lt;=34972),"Středočeský kraj",(IF(AND(I4619&gt;=35002,I4619&lt;=36271),"Karlovarský kraj",(IF(AND(I4619&gt;=37001,I4619&lt;=39201),"Jihočeský kraj",(IF(AND(I4619&gt;=39701,I4619&lt;=39901),"Jihočeský kraj",(IF(AND(I4619&gt;=39301,I4619&lt;=39601),"Kraj Vysočina",(IF(AND(I4619&gt;=58001,I4619&lt;=59501),"Kraj Vysočina",(IF(AND(I4619&gt;=67401,I4619&lt;=67602),"Kraj Vysočina",(IF(AND(I4619&gt;=40001,I4619&lt;=44101),"Ústecký kraj",(IF(AND(I4619&gt;=46001,I4619&lt;=47201),"Liberecký kraj",(IF(AND(I4619&gt;=51202,I4619&lt;=51401),"Liberecký kraj",(IF(AND(I4619&gt;=53002,I4619&lt;=53976),"Pardubický kraj",(IF(AND(I4619&gt;=56002,I4619&lt;=57201),"Pardubický kraj",(IF(AND(I4619&gt;=60200,I4619&lt;=67201),"Jihomoravský kraj",(IF(AND(I4619&gt;=67801,I4619&lt;=68501),"Jihomoravský kraj",(IF(AND(I4619&gt;=69002,I4619&lt;=69801),"Jihomoravský kraj",(IF(AND(I4619&gt;=68601,I4619&lt;=68801),"Zlínský kraj",(IF(AND(I4619&gt;=75501,I4619&lt;=76901),"Zlínský kraj",(IF(AND(I4619&gt;=70030,I4619&lt;=74901),"Moravskoslezský kraj",(IF(AND(I4619&gt;=75000,I4619&lt;=75368),"Olomoucký kraj",(IF(AND(I4619&gt;=77200,I4619&lt;=79862),"Olomoucký kraj",(IF(AND(I4619&gt;=50011,I4619&lt;=50301),"Královéhradecký kraj",(IF(AND(I4619&gt;=54301,I4619&lt;=54303),"Královéhradecký kraj","0")))))))))))))))))))))))))))))))))))))))))))))))</f>
        <v>Moravskoslezský kraj</v>
      </c>
      <c r="AB4619" t="s">
        <v>998</v>
      </c>
      <c r="AD4619" t="s">
        <v>998</v>
      </c>
      <c r="AE4619" t="s">
        <v>998</v>
      </c>
      <c r="AF4619" t="s">
        <v>998</v>
      </c>
      <c r="AG4619" s="107">
        <v>300</v>
      </c>
      <c r="AH4619" s="107">
        <v>0</v>
      </c>
      <c r="AI4619" s="107">
        <v>0</v>
      </c>
      <c r="AJ4619" t="s">
        <v>999</v>
      </c>
      <c r="AK4619" s="106">
        <v>44923</v>
      </c>
    </row>
    <row r="4620" spans="1:37" x14ac:dyDescent="0.45">
      <c r="A4620" t="s">
        <v>1013</v>
      </c>
      <c r="B4620" t="s">
        <v>14775</v>
      </c>
      <c r="C4620" t="s">
        <v>1002</v>
      </c>
      <c r="D4620" t="s">
        <v>14776</v>
      </c>
      <c r="E4620" t="s">
        <v>992</v>
      </c>
      <c r="F4620" t="s">
        <v>14777</v>
      </c>
      <c r="G4620">
        <v>347</v>
      </c>
      <c r="H4620" t="s">
        <v>2414</v>
      </c>
      <c r="I4620">
        <v>73925</v>
      </c>
      <c r="J4620">
        <v>777614867</v>
      </c>
      <c r="K4620" t="s">
        <v>14778</v>
      </c>
      <c r="L4620" s="106">
        <v>38880</v>
      </c>
      <c r="M4620">
        <v>14696315</v>
      </c>
      <c r="N4620" t="s">
        <v>996</v>
      </c>
      <c r="O4620" t="s">
        <v>12</v>
      </c>
      <c r="P4620" t="s">
        <v>997</v>
      </c>
      <c r="R4620" s="109" t="str">
        <f>IF(OR(P4620="SB",Q4620="SB"),"SB",0)</f>
        <v>SB</v>
      </c>
      <c r="T4620" s="110" t="s">
        <v>998</v>
      </c>
      <c r="V4620" s="113" t="str">
        <f>IF(AND(I4620&gt;=10000,I4620&lt;=19900),"Praha",(IF(AND(I4620&gt;=25001,I4620&lt;=29501),"Středočeský kraj",(IF(AND(I4620&gt;=30100,I4620&lt;=34972),"Středočeský kraj",(IF(AND(I4620&gt;=35002,I4620&lt;=36271),"Karlovarský kraj",(IF(AND(I4620&gt;=37001,I4620&lt;=39201),"Jihočeský kraj",(IF(AND(I4620&gt;=39701,I4620&lt;=39901),"Jihočeský kraj",(IF(AND(I4620&gt;=39301,I4620&lt;=39601),"Kraj Vysočina",(IF(AND(I4620&gt;=58001,I4620&lt;=59501),"Kraj Vysočina",(IF(AND(I4620&gt;=67401,I4620&lt;=67602),"Kraj Vysočina",(IF(AND(I4620&gt;=40001,I4620&lt;=44101),"Ústecký kraj",(IF(AND(I4620&gt;=46001,I4620&lt;=47201),"Liberecký kraj",(IF(AND(I4620&gt;=51202,I4620&lt;=51401),"Liberecký kraj",(IF(AND(I4620&gt;=53002,I4620&lt;=53976),"Pardubický kraj",(IF(AND(I4620&gt;=56002,I4620&lt;=57201),"Pardubický kraj",(IF(AND(I4620&gt;=60200,I4620&lt;=67201),"Jihomoravský kraj",(IF(AND(I4620&gt;=67801,I4620&lt;=68501),"Jihomoravský kraj",(IF(AND(I4620&gt;=69002,I4620&lt;=69801),"Jihomoravský kraj",(IF(AND(I4620&gt;=68601,I4620&lt;=68801),"Zlínský kraj",(IF(AND(I4620&gt;=75501,I4620&lt;=76901),"Zlínský kraj",(IF(AND(I4620&gt;=70030,I4620&lt;=74901),"Moravskoslezský kraj",(IF(AND(I4620&gt;=75000,I4620&lt;=75368),"Olomoucký kraj",(IF(AND(I4620&gt;=77200,I4620&lt;=79862),"Olomoucký kraj",(IF(AND(I4620&gt;=50011,I4620&lt;=50301),"Královéhradecký kraj",(IF(AND(I4620&gt;=54301,I4620&lt;=54303),"Královéhradecký kraj","0")))))))))))))))))))))))))))))))))))))))))))))))</f>
        <v>Moravskoslezský kraj</v>
      </c>
      <c r="AB4620" t="s">
        <v>998</v>
      </c>
      <c r="AD4620" t="s">
        <v>998</v>
      </c>
      <c r="AE4620" t="s">
        <v>998</v>
      </c>
      <c r="AF4620" t="s">
        <v>998</v>
      </c>
      <c r="AG4620" s="107">
        <v>300</v>
      </c>
      <c r="AH4620" s="107">
        <v>0</v>
      </c>
      <c r="AI4620" s="107">
        <v>0</v>
      </c>
      <c r="AJ4620" t="s">
        <v>999</v>
      </c>
      <c r="AK4620" s="106">
        <v>44924</v>
      </c>
    </row>
    <row r="4621" spans="1:37" x14ac:dyDescent="0.45">
      <c r="A4621" t="s">
        <v>1007</v>
      </c>
      <c r="B4621" t="s">
        <v>7416</v>
      </c>
      <c r="C4621" t="s">
        <v>990</v>
      </c>
      <c r="D4621" t="s">
        <v>7423</v>
      </c>
      <c r="E4621" t="s">
        <v>992</v>
      </c>
      <c r="F4621" t="s">
        <v>7424</v>
      </c>
      <c r="G4621">
        <v>204</v>
      </c>
      <c r="H4621" t="s">
        <v>3680</v>
      </c>
      <c r="I4621">
        <v>73932</v>
      </c>
      <c r="J4621">
        <v>724938229</v>
      </c>
      <c r="K4621" t="s">
        <v>7425</v>
      </c>
      <c r="L4621" s="106">
        <v>24501</v>
      </c>
      <c r="M4621">
        <v>14719048</v>
      </c>
      <c r="N4621" t="s">
        <v>996</v>
      </c>
      <c r="O4621" t="s">
        <v>12</v>
      </c>
      <c r="P4621" t="s">
        <v>997</v>
      </c>
      <c r="R4621" s="109" t="str">
        <f>IF(OR(P4621="SB",Q4621="SB"),"SB",0)</f>
        <v>SB</v>
      </c>
      <c r="T4621" s="110" t="s">
        <v>998</v>
      </c>
      <c r="V4621" s="113" t="str">
        <f>IF(AND(I4621&gt;=10000,I4621&lt;=19900),"Praha",(IF(AND(I4621&gt;=25001,I4621&lt;=29501),"Středočeský kraj",(IF(AND(I4621&gt;=30100,I4621&lt;=34972),"Středočeský kraj",(IF(AND(I4621&gt;=35002,I4621&lt;=36271),"Karlovarský kraj",(IF(AND(I4621&gt;=37001,I4621&lt;=39201),"Jihočeský kraj",(IF(AND(I4621&gt;=39701,I4621&lt;=39901),"Jihočeský kraj",(IF(AND(I4621&gt;=39301,I4621&lt;=39601),"Kraj Vysočina",(IF(AND(I4621&gt;=58001,I4621&lt;=59501),"Kraj Vysočina",(IF(AND(I4621&gt;=67401,I4621&lt;=67602),"Kraj Vysočina",(IF(AND(I4621&gt;=40001,I4621&lt;=44101),"Ústecký kraj",(IF(AND(I4621&gt;=46001,I4621&lt;=47201),"Liberecký kraj",(IF(AND(I4621&gt;=51202,I4621&lt;=51401),"Liberecký kraj",(IF(AND(I4621&gt;=53002,I4621&lt;=53976),"Pardubický kraj",(IF(AND(I4621&gt;=56002,I4621&lt;=57201),"Pardubický kraj",(IF(AND(I4621&gt;=60200,I4621&lt;=67201),"Jihomoravský kraj",(IF(AND(I4621&gt;=67801,I4621&lt;=68501),"Jihomoravský kraj",(IF(AND(I4621&gt;=69002,I4621&lt;=69801),"Jihomoravský kraj",(IF(AND(I4621&gt;=68601,I4621&lt;=68801),"Zlínský kraj",(IF(AND(I4621&gt;=75501,I4621&lt;=76901),"Zlínský kraj",(IF(AND(I4621&gt;=70030,I4621&lt;=74901),"Moravskoslezský kraj",(IF(AND(I4621&gt;=75000,I4621&lt;=75368),"Olomoucký kraj",(IF(AND(I4621&gt;=77200,I4621&lt;=79862),"Olomoucký kraj",(IF(AND(I4621&gt;=50011,I4621&lt;=50301),"Královéhradecký kraj",(IF(AND(I4621&gt;=54301,I4621&lt;=54303),"Královéhradecký kraj","0")))))))))))))))))))))))))))))))))))))))))))))))</f>
        <v>Moravskoslezský kraj</v>
      </c>
      <c r="AB4621" t="s">
        <v>998</v>
      </c>
      <c r="AD4621" t="s">
        <v>998</v>
      </c>
      <c r="AE4621" t="s">
        <v>998</v>
      </c>
      <c r="AF4621" t="s">
        <v>998</v>
      </c>
      <c r="AG4621" s="107">
        <v>0</v>
      </c>
      <c r="AH4621" s="107">
        <v>0</v>
      </c>
      <c r="AI4621" s="107">
        <v>0</v>
      </c>
      <c r="AJ4621" t="s">
        <v>1012</v>
      </c>
    </row>
    <row r="4622" spans="1:37" x14ac:dyDescent="0.45">
      <c r="A4622" t="s">
        <v>1069</v>
      </c>
      <c r="B4622" t="s">
        <v>8966</v>
      </c>
      <c r="C4622" t="s">
        <v>990</v>
      </c>
      <c r="D4622" t="s">
        <v>8967</v>
      </c>
      <c r="E4622" t="s">
        <v>992</v>
      </c>
      <c r="F4622" t="s">
        <v>1876</v>
      </c>
      <c r="G4622">
        <v>1353</v>
      </c>
      <c r="H4622" t="s">
        <v>6519</v>
      </c>
      <c r="I4622">
        <v>73932</v>
      </c>
      <c r="J4622">
        <v>773549233</v>
      </c>
      <c r="K4622" t="s">
        <v>8968</v>
      </c>
      <c r="L4622" s="106">
        <v>35037</v>
      </c>
      <c r="M4622">
        <v>14688837</v>
      </c>
      <c r="N4622" t="s">
        <v>996</v>
      </c>
      <c r="O4622" t="s">
        <v>12</v>
      </c>
      <c r="P4622" t="s">
        <v>997</v>
      </c>
      <c r="R4622" s="109" t="str">
        <f>IF(OR(P4622="SB",Q4622="SB"),"SB",0)</f>
        <v>SB</v>
      </c>
      <c r="T4622" s="110" t="s">
        <v>998</v>
      </c>
      <c r="V4622" s="113" t="str">
        <f>IF(AND(I4622&gt;=10000,I4622&lt;=19900),"Praha",(IF(AND(I4622&gt;=25001,I4622&lt;=29501),"Středočeský kraj",(IF(AND(I4622&gt;=30100,I4622&lt;=34972),"Středočeský kraj",(IF(AND(I4622&gt;=35002,I4622&lt;=36271),"Karlovarský kraj",(IF(AND(I4622&gt;=37001,I4622&lt;=39201),"Jihočeský kraj",(IF(AND(I4622&gt;=39701,I4622&lt;=39901),"Jihočeský kraj",(IF(AND(I4622&gt;=39301,I4622&lt;=39601),"Kraj Vysočina",(IF(AND(I4622&gt;=58001,I4622&lt;=59501),"Kraj Vysočina",(IF(AND(I4622&gt;=67401,I4622&lt;=67602),"Kraj Vysočina",(IF(AND(I4622&gt;=40001,I4622&lt;=44101),"Ústecký kraj",(IF(AND(I4622&gt;=46001,I4622&lt;=47201),"Liberecký kraj",(IF(AND(I4622&gt;=51202,I4622&lt;=51401),"Liberecký kraj",(IF(AND(I4622&gt;=53002,I4622&lt;=53976),"Pardubický kraj",(IF(AND(I4622&gt;=56002,I4622&lt;=57201),"Pardubický kraj",(IF(AND(I4622&gt;=60200,I4622&lt;=67201),"Jihomoravský kraj",(IF(AND(I4622&gt;=67801,I4622&lt;=68501),"Jihomoravský kraj",(IF(AND(I4622&gt;=69002,I4622&lt;=69801),"Jihomoravský kraj",(IF(AND(I4622&gt;=68601,I4622&lt;=68801),"Zlínský kraj",(IF(AND(I4622&gt;=75501,I4622&lt;=76901),"Zlínský kraj",(IF(AND(I4622&gt;=70030,I4622&lt;=74901),"Moravskoslezský kraj",(IF(AND(I4622&gt;=75000,I4622&lt;=75368),"Olomoucký kraj",(IF(AND(I4622&gt;=77200,I4622&lt;=79862),"Olomoucký kraj",(IF(AND(I4622&gt;=50011,I4622&lt;=50301),"Královéhradecký kraj",(IF(AND(I4622&gt;=54301,I4622&lt;=54303),"Královéhradecký kraj","0")))))))))))))))))))))))))))))))))))))))))))))))</f>
        <v>Moravskoslezský kraj</v>
      </c>
      <c r="AB4622" t="s">
        <v>998</v>
      </c>
      <c r="AD4622" t="s">
        <v>998</v>
      </c>
      <c r="AE4622" t="s">
        <v>998</v>
      </c>
      <c r="AF4622" t="s">
        <v>998</v>
      </c>
      <c r="AG4622" s="107">
        <v>300</v>
      </c>
      <c r="AH4622" s="107">
        <v>0</v>
      </c>
      <c r="AI4622" s="107">
        <v>0</v>
      </c>
      <c r="AJ4622" t="s">
        <v>999</v>
      </c>
      <c r="AK4622" s="106">
        <v>44924</v>
      </c>
    </row>
    <row r="4623" spans="1:37" x14ac:dyDescent="0.45">
      <c r="A4623" t="s">
        <v>1225</v>
      </c>
      <c r="B4623" t="s">
        <v>15878</v>
      </c>
      <c r="C4623" t="s">
        <v>1002</v>
      </c>
      <c r="D4623" t="s">
        <v>15879</v>
      </c>
      <c r="E4623" t="s">
        <v>992</v>
      </c>
      <c r="F4623" t="s">
        <v>11031</v>
      </c>
      <c r="G4623">
        <v>366</v>
      </c>
      <c r="H4623" t="s">
        <v>15880</v>
      </c>
      <c r="I4623">
        <v>73932</v>
      </c>
      <c r="J4623">
        <v>722091835</v>
      </c>
      <c r="K4623" t="s">
        <v>15881</v>
      </c>
      <c r="L4623" s="106">
        <v>40280</v>
      </c>
      <c r="M4623">
        <v>14696618</v>
      </c>
      <c r="N4623" t="s">
        <v>996</v>
      </c>
      <c r="O4623" t="s">
        <v>12</v>
      </c>
      <c r="P4623" t="s">
        <v>997</v>
      </c>
      <c r="R4623" s="109" t="str">
        <f>IF(OR(P4623="SB",Q4623="SB"),"SB",0)</f>
        <v>SB</v>
      </c>
      <c r="T4623" s="110" t="s">
        <v>998</v>
      </c>
      <c r="V4623" s="113" t="str">
        <f>IF(AND(I4623&gt;=10000,I4623&lt;=19900),"Praha",(IF(AND(I4623&gt;=25001,I4623&lt;=29501),"Středočeský kraj",(IF(AND(I4623&gt;=30100,I4623&lt;=34972),"Středočeský kraj",(IF(AND(I4623&gt;=35002,I4623&lt;=36271),"Karlovarský kraj",(IF(AND(I4623&gt;=37001,I4623&lt;=39201),"Jihočeský kraj",(IF(AND(I4623&gt;=39701,I4623&lt;=39901),"Jihočeský kraj",(IF(AND(I4623&gt;=39301,I4623&lt;=39601),"Kraj Vysočina",(IF(AND(I4623&gt;=58001,I4623&lt;=59501),"Kraj Vysočina",(IF(AND(I4623&gt;=67401,I4623&lt;=67602),"Kraj Vysočina",(IF(AND(I4623&gt;=40001,I4623&lt;=44101),"Ústecký kraj",(IF(AND(I4623&gt;=46001,I4623&lt;=47201),"Liberecký kraj",(IF(AND(I4623&gt;=51202,I4623&lt;=51401),"Liberecký kraj",(IF(AND(I4623&gt;=53002,I4623&lt;=53976),"Pardubický kraj",(IF(AND(I4623&gt;=56002,I4623&lt;=57201),"Pardubický kraj",(IF(AND(I4623&gt;=60200,I4623&lt;=67201),"Jihomoravský kraj",(IF(AND(I4623&gt;=67801,I4623&lt;=68501),"Jihomoravský kraj",(IF(AND(I4623&gt;=69002,I4623&lt;=69801),"Jihomoravský kraj",(IF(AND(I4623&gt;=68601,I4623&lt;=68801),"Zlínský kraj",(IF(AND(I4623&gt;=75501,I4623&lt;=76901),"Zlínský kraj",(IF(AND(I4623&gt;=70030,I4623&lt;=74901),"Moravskoslezský kraj",(IF(AND(I4623&gt;=75000,I4623&lt;=75368),"Olomoucký kraj",(IF(AND(I4623&gt;=77200,I4623&lt;=79862),"Olomoucký kraj",(IF(AND(I4623&gt;=50011,I4623&lt;=50301),"Královéhradecký kraj",(IF(AND(I4623&gt;=54301,I4623&lt;=54303),"Královéhradecký kraj","0")))))))))))))))))))))))))))))))))))))))))))))))</f>
        <v>Moravskoslezský kraj</v>
      </c>
      <c r="AB4623" t="s">
        <v>998</v>
      </c>
      <c r="AD4623" t="s">
        <v>998</v>
      </c>
      <c r="AE4623" t="s">
        <v>998</v>
      </c>
      <c r="AF4623" t="s">
        <v>998</v>
      </c>
      <c r="AG4623" s="107">
        <v>300</v>
      </c>
      <c r="AH4623" s="107">
        <v>0</v>
      </c>
      <c r="AI4623" s="107">
        <v>0</v>
      </c>
      <c r="AJ4623" t="s">
        <v>999</v>
      </c>
      <c r="AK4623" s="106">
        <v>44923</v>
      </c>
    </row>
    <row r="4624" spans="1:37" x14ac:dyDescent="0.45">
      <c r="A4624" t="s">
        <v>1111</v>
      </c>
      <c r="B4624" t="s">
        <v>15878</v>
      </c>
      <c r="C4624" t="s">
        <v>1002</v>
      </c>
      <c r="D4624" t="s">
        <v>15882</v>
      </c>
      <c r="E4624" t="s">
        <v>992</v>
      </c>
      <c r="F4624" t="s">
        <v>11031</v>
      </c>
      <c r="G4624">
        <v>366</v>
      </c>
      <c r="H4624" t="s">
        <v>15880</v>
      </c>
      <c r="I4624">
        <v>73932</v>
      </c>
      <c r="J4624">
        <v>722091835</v>
      </c>
      <c r="K4624" t="s">
        <v>15883</v>
      </c>
      <c r="L4624" s="106">
        <v>39701</v>
      </c>
      <c r="M4624">
        <v>14696719</v>
      </c>
      <c r="N4624" t="s">
        <v>996</v>
      </c>
      <c r="O4624" t="s">
        <v>12</v>
      </c>
      <c r="P4624" t="s">
        <v>997</v>
      </c>
      <c r="R4624" s="109" t="str">
        <f>IF(OR(P4624="SB",Q4624="SB"),"SB",0)</f>
        <v>SB</v>
      </c>
      <c r="T4624" s="110" t="s">
        <v>998</v>
      </c>
      <c r="V4624" s="113" t="str">
        <f>IF(AND(I4624&gt;=10000,I4624&lt;=19900),"Praha",(IF(AND(I4624&gt;=25001,I4624&lt;=29501),"Středočeský kraj",(IF(AND(I4624&gt;=30100,I4624&lt;=34972),"Středočeský kraj",(IF(AND(I4624&gt;=35002,I4624&lt;=36271),"Karlovarský kraj",(IF(AND(I4624&gt;=37001,I4624&lt;=39201),"Jihočeský kraj",(IF(AND(I4624&gt;=39701,I4624&lt;=39901),"Jihočeský kraj",(IF(AND(I4624&gt;=39301,I4624&lt;=39601),"Kraj Vysočina",(IF(AND(I4624&gt;=58001,I4624&lt;=59501),"Kraj Vysočina",(IF(AND(I4624&gt;=67401,I4624&lt;=67602),"Kraj Vysočina",(IF(AND(I4624&gt;=40001,I4624&lt;=44101),"Ústecký kraj",(IF(AND(I4624&gt;=46001,I4624&lt;=47201),"Liberecký kraj",(IF(AND(I4624&gt;=51202,I4624&lt;=51401),"Liberecký kraj",(IF(AND(I4624&gt;=53002,I4624&lt;=53976),"Pardubický kraj",(IF(AND(I4624&gt;=56002,I4624&lt;=57201),"Pardubický kraj",(IF(AND(I4624&gt;=60200,I4624&lt;=67201),"Jihomoravský kraj",(IF(AND(I4624&gt;=67801,I4624&lt;=68501),"Jihomoravský kraj",(IF(AND(I4624&gt;=69002,I4624&lt;=69801),"Jihomoravský kraj",(IF(AND(I4624&gt;=68601,I4624&lt;=68801),"Zlínský kraj",(IF(AND(I4624&gt;=75501,I4624&lt;=76901),"Zlínský kraj",(IF(AND(I4624&gt;=70030,I4624&lt;=74901),"Moravskoslezský kraj",(IF(AND(I4624&gt;=75000,I4624&lt;=75368),"Olomoucký kraj",(IF(AND(I4624&gt;=77200,I4624&lt;=79862),"Olomoucký kraj",(IF(AND(I4624&gt;=50011,I4624&lt;=50301),"Královéhradecký kraj",(IF(AND(I4624&gt;=54301,I4624&lt;=54303),"Královéhradecký kraj","0")))))))))))))))))))))))))))))))))))))))))))))))</f>
        <v>Moravskoslezský kraj</v>
      </c>
      <c r="AB4624" t="s">
        <v>998</v>
      </c>
      <c r="AD4624" t="s">
        <v>998</v>
      </c>
      <c r="AE4624" t="s">
        <v>998</v>
      </c>
      <c r="AF4624" t="s">
        <v>998</v>
      </c>
      <c r="AG4624" s="107">
        <v>300</v>
      </c>
      <c r="AH4624" s="107">
        <v>0</v>
      </c>
      <c r="AI4624" s="107">
        <v>0</v>
      </c>
      <c r="AJ4624" t="s">
        <v>999</v>
      </c>
      <c r="AK4624" s="106">
        <v>44923</v>
      </c>
    </row>
    <row r="4625" spans="1:37" x14ac:dyDescent="0.45">
      <c r="A4625" t="s">
        <v>1149</v>
      </c>
      <c r="B4625" t="s">
        <v>16533</v>
      </c>
      <c r="C4625" t="s">
        <v>990</v>
      </c>
      <c r="D4625" t="s">
        <v>16534</v>
      </c>
      <c r="E4625" t="s">
        <v>992</v>
      </c>
      <c r="F4625" t="s">
        <v>1218</v>
      </c>
      <c r="G4625">
        <v>13</v>
      </c>
      <c r="H4625" t="s">
        <v>6519</v>
      </c>
      <c r="I4625">
        <v>73932</v>
      </c>
      <c r="J4625">
        <v>603264431</v>
      </c>
      <c r="K4625" t="s">
        <v>16535</v>
      </c>
      <c r="L4625" s="106">
        <v>40099</v>
      </c>
      <c r="M4625">
        <v>14722179</v>
      </c>
      <c r="N4625" t="s">
        <v>996</v>
      </c>
      <c r="O4625" t="s">
        <v>12</v>
      </c>
      <c r="P4625" t="s">
        <v>997</v>
      </c>
      <c r="R4625" s="109" t="str">
        <f>IF(OR(P4625="SB",Q4625="SB"),"SB",0)</f>
        <v>SB</v>
      </c>
      <c r="T4625" s="110" t="s">
        <v>998</v>
      </c>
      <c r="V4625" s="113" t="str">
        <f>IF(AND(I4625&gt;=10000,I4625&lt;=19900),"Praha",(IF(AND(I4625&gt;=25001,I4625&lt;=29501),"Středočeský kraj",(IF(AND(I4625&gt;=30100,I4625&lt;=34972),"Středočeský kraj",(IF(AND(I4625&gt;=35002,I4625&lt;=36271),"Karlovarský kraj",(IF(AND(I4625&gt;=37001,I4625&lt;=39201),"Jihočeský kraj",(IF(AND(I4625&gt;=39701,I4625&lt;=39901),"Jihočeský kraj",(IF(AND(I4625&gt;=39301,I4625&lt;=39601),"Kraj Vysočina",(IF(AND(I4625&gt;=58001,I4625&lt;=59501),"Kraj Vysočina",(IF(AND(I4625&gt;=67401,I4625&lt;=67602),"Kraj Vysočina",(IF(AND(I4625&gt;=40001,I4625&lt;=44101),"Ústecký kraj",(IF(AND(I4625&gt;=46001,I4625&lt;=47201),"Liberecký kraj",(IF(AND(I4625&gt;=51202,I4625&lt;=51401),"Liberecký kraj",(IF(AND(I4625&gt;=53002,I4625&lt;=53976),"Pardubický kraj",(IF(AND(I4625&gt;=56002,I4625&lt;=57201),"Pardubický kraj",(IF(AND(I4625&gt;=60200,I4625&lt;=67201),"Jihomoravský kraj",(IF(AND(I4625&gt;=67801,I4625&lt;=68501),"Jihomoravský kraj",(IF(AND(I4625&gt;=69002,I4625&lt;=69801),"Jihomoravský kraj",(IF(AND(I4625&gt;=68601,I4625&lt;=68801),"Zlínský kraj",(IF(AND(I4625&gt;=75501,I4625&lt;=76901),"Zlínský kraj",(IF(AND(I4625&gt;=70030,I4625&lt;=74901),"Moravskoslezský kraj",(IF(AND(I4625&gt;=75000,I4625&lt;=75368),"Olomoucký kraj",(IF(AND(I4625&gt;=77200,I4625&lt;=79862),"Olomoucký kraj",(IF(AND(I4625&gt;=50011,I4625&lt;=50301),"Královéhradecký kraj",(IF(AND(I4625&gt;=54301,I4625&lt;=54303),"Královéhradecký kraj","0")))))))))))))))))))))))))))))))))))))))))))))))</f>
        <v>Moravskoslezský kraj</v>
      </c>
      <c r="AB4625" t="s">
        <v>998</v>
      </c>
      <c r="AD4625" t="s">
        <v>998</v>
      </c>
      <c r="AE4625" t="s">
        <v>998</v>
      </c>
      <c r="AF4625" t="s">
        <v>998</v>
      </c>
      <c r="AG4625" s="107">
        <v>300</v>
      </c>
      <c r="AH4625" s="107">
        <v>0</v>
      </c>
      <c r="AI4625" s="107">
        <v>0</v>
      </c>
      <c r="AJ4625" t="s">
        <v>999</v>
      </c>
      <c r="AK4625" s="106">
        <v>44923</v>
      </c>
    </row>
    <row r="4626" spans="1:37" x14ac:dyDescent="0.45">
      <c r="A4626" t="s">
        <v>1694</v>
      </c>
      <c r="B4626" t="s">
        <v>17425</v>
      </c>
      <c r="C4626" t="s">
        <v>1002</v>
      </c>
      <c r="D4626" t="s">
        <v>17426</v>
      </c>
      <c r="E4626" t="s">
        <v>992</v>
      </c>
      <c r="F4626" t="s">
        <v>11970</v>
      </c>
      <c r="G4626">
        <v>8</v>
      </c>
      <c r="H4626" t="s">
        <v>3680</v>
      </c>
      <c r="I4626">
        <v>73932</v>
      </c>
      <c r="K4626" t="s">
        <v>17427</v>
      </c>
      <c r="L4626" s="106">
        <v>39169</v>
      </c>
      <c r="M4626">
        <v>14675400</v>
      </c>
      <c r="N4626" t="s">
        <v>1144</v>
      </c>
      <c r="O4626" t="s">
        <v>12</v>
      </c>
      <c r="P4626" t="s">
        <v>997</v>
      </c>
      <c r="R4626" s="109" t="str">
        <f>IF(OR(P4626="SB",Q4626="SB"),"SB",0)</f>
        <v>SB</v>
      </c>
      <c r="T4626" s="110" t="s">
        <v>998</v>
      </c>
      <c r="V4626" s="113" t="str">
        <f>IF(AND(I4626&gt;=10000,I4626&lt;=19900),"Praha",(IF(AND(I4626&gt;=25001,I4626&lt;=29501),"Středočeský kraj",(IF(AND(I4626&gt;=30100,I4626&lt;=34972),"Středočeský kraj",(IF(AND(I4626&gt;=35002,I4626&lt;=36271),"Karlovarský kraj",(IF(AND(I4626&gt;=37001,I4626&lt;=39201),"Jihočeský kraj",(IF(AND(I4626&gt;=39701,I4626&lt;=39901),"Jihočeský kraj",(IF(AND(I4626&gt;=39301,I4626&lt;=39601),"Kraj Vysočina",(IF(AND(I4626&gt;=58001,I4626&lt;=59501),"Kraj Vysočina",(IF(AND(I4626&gt;=67401,I4626&lt;=67602),"Kraj Vysočina",(IF(AND(I4626&gt;=40001,I4626&lt;=44101),"Ústecký kraj",(IF(AND(I4626&gt;=46001,I4626&lt;=47201),"Liberecký kraj",(IF(AND(I4626&gt;=51202,I4626&lt;=51401),"Liberecký kraj",(IF(AND(I4626&gt;=53002,I4626&lt;=53976),"Pardubický kraj",(IF(AND(I4626&gt;=56002,I4626&lt;=57201),"Pardubický kraj",(IF(AND(I4626&gt;=60200,I4626&lt;=67201),"Jihomoravský kraj",(IF(AND(I4626&gt;=67801,I4626&lt;=68501),"Jihomoravský kraj",(IF(AND(I4626&gt;=69002,I4626&lt;=69801),"Jihomoravský kraj",(IF(AND(I4626&gt;=68601,I4626&lt;=68801),"Zlínský kraj",(IF(AND(I4626&gt;=75501,I4626&lt;=76901),"Zlínský kraj",(IF(AND(I4626&gt;=70030,I4626&lt;=74901),"Moravskoslezský kraj",(IF(AND(I4626&gt;=75000,I4626&lt;=75368),"Olomoucký kraj",(IF(AND(I4626&gt;=77200,I4626&lt;=79862),"Olomoucký kraj",(IF(AND(I4626&gt;=50011,I4626&lt;=50301),"Královéhradecký kraj",(IF(AND(I4626&gt;=54301,I4626&lt;=54303),"Královéhradecký kraj","0")))))))))))))))))))))))))))))))))))))))))))))))</f>
        <v>Moravskoslezský kraj</v>
      </c>
      <c r="AB4626" t="s">
        <v>998</v>
      </c>
      <c r="AD4626" t="s">
        <v>998</v>
      </c>
      <c r="AE4626" t="s">
        <v>998</v>
      </c>
      <c r="AF4626" t="s">
        <v>998</v>
      </c>
      <c r="AG4626" s="107">
        <v>300</v>
      </c>
      <c r="AH4626" s="107">
        <v>0</v>
      </c>
      <c r="AI4626" s="107">
        <v>0</v>
      </c>
      <c r="AJ4626" t="s">
        <v>999</v>
      </c>
      <c r="AK4626" s="106">
        <v>44877</v>
      </c>
    </row>
    <row r="4627" spans="1:37" x14ac:dyDescent="0.45">
      <c r="A4627" t="s">
        <v>1694</v>
      </c>
      <c r="B4627" t="s">
        <v>18232</v>
      </c>
      <c r="C4627" t="s">
        <v>1002</v>
      </c>
      <c r="D4627" t="s">
        <v>18233</v>
      </c>
      <c r="E4627" t="s">
        <v>992</v>
      </c>
      <c r="F4627" t="s">
        <v>18234</v>
      </c>
      <c r="G4627">
        <v>150</v>
      </c>
      <c r="H4627" t="s">
        <v>6519</v>
      </c>
      <c r="I4627">
        <v>73932</v>
      </c>
      <c r="J4627">
        <v>732233750</v>
      </c>
      <c r="K4627" t="s">
        <v>18235</v>
      </c>
      <c r="L4627" s="106">
        <v>39467</v>
      </c>
      <c r="M4627">
        <v>14701567</v>
      </c>
      <c r="N4627" t="s">
        <v>996</v>
      </c>
      <c r="O4627" t="s">
        <v>12</v>
      </c>
      <c r="P4627" t="s">
        <v>997</v>
      </c>
      <c r="R4627" s="109" t="str">
        <f>IF(OR(P4627="SB",Q4627="SB"),"SB",0)</f>
        <v>SB</v>
      </c>
      <c r="T4627" s="110" t="s">
        <v>998</v>
      </c>
      <c r="V4627" s="113" t="str">
        <f>IF(AND(I4627&gt;=10000,I4627&lt;=19900),"Praha",(IF(AND(I4627&gt;=25001,I4627&lt;=29501),"Středočeský kraj",(IF(AND(I4627&gt;=30100,I4627&lt;=34972),"Středočeský kraj",(IF(AND(I4627&gt;=35002,I4627&lt;=36271),"Karlovarský kraj",(IF(AND(I4627&gt;=37001,I4627&lt;=39201),"Jihočeský kraj",(IF(AND(I4627&gt;=39701,I4627&lt;=39901),"Jihočeský kraj",(IF(AND(I4627&gt;=39301,I4627&lt;=39601),"Kraj Vysočina",(IF(AND(I4627&gt;=58001,I4627&lt;=59501),"Kraj Vysočina",(IF(AND(I4627&gt;=67401,I4627&lt;=67602),"Kraj Vysočina",(IF(AND(I4627&gt;=40001,I4627&lt;=44101),"Ústecký kraj",(IF(AND(I4627&gt;=46001,I4627&lt;=47201),"Liberecký kraj",(IF(AND(I4627&gt;=51202,I4627&lt;=51401),"Liberecký kraj",(IF(AND(I4627&gt;=53002,I4627&lt;=53976),"Pardubický kraj",(IF(AND(I4627&gt;=56002,I4627&lt;=57201),"Pardubický kraj",(IF(AND(I4627&gt;=60200,I4627&lt;=67201),"Jihomoravský kraj",(IF(AND(I4627&gt;=67801,I4627&lt;=68501),"Jihomoravský kraj",(IF(AND(I4627&gt;=69002,I4627&lt;=69801),"Jihomoravský kraj",(IF(AND(I4627&gt;=68601,I4627&lt;=68801),"Zlínský kraj",(IF(AND(I4627&gt;=75501,I4627&lt;=76901),"Zlínský kraj",(IF(AND(I4627&gt;=70030,I4627&lt;=74901),"Moravskoslezský kraj",(IF(AND(I4627&gt;=75000,I4627&lt;=75368),"Olomoucký kraj",(IF(AND(I4627&gt;=77200,I4627&lt;=79862),"Olomoucký kraj",(IF(AND(I4627&gt;=50011,I4627&lt;=50301),"Královéhradecký kraj",(IF(AND(I4627&gt;=54301,I4627&lt;=54303),"Královéhradecký kraj","0")))))))))))))))))))))))))))))))))))))))))))))))</f>
        <v>Moravskoslezský kraj</v>
      </c>
      <c r="AB4627" t="s">
        <v>998</v>
      </c>
      <c r="AD4627" t="s">
        <v>998</v>
      </c>
      <c r="AE4627" t="s">
        <v>998</v>
      </c>
      <c r="AF4627" t="s">
        <v>998</v>
      </c>
      <c r="AG4627" s="107">
        <v>300</v>
      </c>
      <c r="AH4627" s="107">
        <v>0</v>
      </c>
      <c r="AI4627" s="107">
        <v>0</v>
      </c>
      <c r="AJ4627" t="s">
        <v>999</v>
      </c>
      <c r="AK4627" s="106">
        <v>44923</v>
      </c>
    </row>
    <row r="4628" spans="1:37" x14ac:dyDescent="0.45">
      <c r="A4628" t="s">
        <v>1061</v>
      </c>
      <c r="B4628" t="s">
        <v>18239</v>
      </c>
      <c r="C4628" t="s">
        <v>990</v>
      </c>
      <c r="D4628" t="s">
        <v>18240</v>
      </c>
      <c r="E4628" t="s">
        <v>992</v>
      </c>
      <c r="F4628" t="s">
        <v>13520</v>
      </c>
      <c r="G4628">
        <v>5</v>
      </c>
      <c r="H4628" t="s">
        <v>6519</v>
      </c>
      <c r="I4628">
        <v>73932</v>
      </c>
      <c r="J4628">
        <v>737424259</v>
      </c>
      <c r="K4628" t="s">
        <v>18241</v>
      </c>
      <c r="L4628" s="106">
        <v>39849</v>
      </c>
      <c r="M4628">
        <v>14700153</v>
      </c>
      <c r="N4628" t="s">
        <v>996</v>
      </c>
      <c r="O4628" t="s">
        <v>12</v>
      </c>
      <c r="P4628" t="s">
        <v>997</v>
      </c>
      <c r="R4628" s="109" t="str">
        <f>IF(OR(P4628="SB",Q4628="SB"),"SB",0)</f>
        <v>SB</v>
      </c>
      <c r="T4628" s="110" t="s">
        <v>998</v>
      </c>
      <c r="V4628" s="113" t="str">
        <f>IF(AND(I4628&gt;=10000,I4628&lt;=19900),"Praha",(IF(AND(I4628&gt;=25001,I4628&lt;=29501),"Středočeský kraj",(IF(AND(I4628&gt;=30100,I4628&lt;=34972),"Středočeský kraj",(IF(AND(I4628&gt;=35002,I4628&lt;=36271),"Karlovarský kraj",(IF(AND(I4628&gt;=37001,I4628&lt;=39201),"Jihočeský kraj",(IF(AND(I4628&gt;=39701,I4628&lt;=39901),"Jihočeský kraj",(IF(AND(I4628&gt;=39301,I4628&lt;=39601),"Kraj Vysočina",(IF(AND(I4628&gt;=58001,I4628&lt;=59501),"Kraj Vysočina",(IF(AND(I4628&gt;=67401,I4628&lt;=67602),"Kraj Vysočina",(IF(AND(I4628&gt;=40001,I4628&lt;=44101),"Ústecký kraj",(IF(AND(I4628&gt;=46001,I4628&lt;=47201),"Liberecký kraj",(IF(AND(I4628&gt;=51202,I4628&lt;=51401),"Liberecký kraj",(IF(AND(I4628&gt;=53002,I4628&lt;=53976),"Pardubický kraj",(IF(AND(I4628&gt;=56002,I4628&lt;=57201),"Pardubický kraj",(IF(AND(I4628&gt;=60200,I4628&lt;=67201),"Jihomoravský kraj",(IF(AND(I4628&gt;=67801,I4628&lt;=68501),"Jihomoravský kraj",(IF(AND(I4628&gt;=69002,I4628&lt;=69801),"Jihomoravský kraj",(IF(AND(I4628&gt;=68601,I4628&lt;=68801),"Zlínský kraj",(IF(AND(I4628&gt;=75501,I4628&lt;=76901),"Zlínský kraj",(IF(AND(I4628&gt;=70030,I4628&lt;=74901),"Moravskoslezský kraj",(IF(AND(I4628&gt;=75000,I4628&lt;=75368),"Olomoucký kraj",(IF(AND(I4628&gt;=77200,I4628&lt;=79862),"Olomoucký kraj",(IF(AND(I4628&gt;=50011,I4628&lt;=50301),"Královéhradecký kraj",(IF(AND(I4628&gt;=54301,I4628&lt;=54303),"Královéhradecký kraj","0")))))))))))))))))))))))))))))))))))))))))))))))</f>
        <v>Moravskoslezský kraj</v>
      </c>
      <c r="AB4628" t="s">
        <v>998</v>
      </c>
      <c r="AD4628" t="s">
        <v>998</v>
      </c>
      <c r="AE4628" t="s">
        <v>998</v>
      </c>
      <c r="AF4628" t="s">
        <v>998</v>
      </c>
      <c r="AG4628" s="107">
        <v>300</v>
      </c>
      <c r="AH4628" s="107">
        <v>0</v>
      </c>
      <c r="AI4628" s="107">
        <v>0</v>
      </c>
      <c r="AJ4628" t="s">
        <v>999</v>
      </c>
      <c r="AK4628" s="106">
        <v>44923</v>
      </c>
    </row>
    <row r="4629" spans="1:37" x14ac:dyDescent="0.45">
      <c r="A4629" t="s">
        <v>1007</v>
      </c>
      <c r="B4629" t="s">
        <v>19304</v>
      </c>
      <c r="C4629" t="s">
        <v>990</v>
      </c>
      <c r="D4629" t="s">
        <v>19305</v>
      </c>
      <c r="E4629" t="s">
        <v>992</v>
      </c>
      <c r="F4629" t="s">
        <v>19306</v>
      </c>
      <c r="G4629">
        <v>81</v>
      </c>
      <c r="H4629" t="s">
        <v>6519</v>
      </c>
      <c r="I4629">
        <v>73932</v>
      </c>
      <c r="J4629">
        <v>605467570</v>
      </c>
      <c r="K4629" t="s">
        <v>19307</v>
      </c>
      <c r="L4629" s="106">
        <v>41185</v>
      </c>
      <c r="M4629">
        <v>14703991</v>
      </c>
      <c r="N4629" t="s">
        <v>996</v>
      </c>
      <c r="O4629" t="s">
        <v>12</v>
      </c>
      <c r="P4629" t="s">
        <v>997</v>
      </c>
      <c r="R4629" s="109" t="str">
        <f>IF(OR(P4629="SB",Q4629="SB"),"SB",0)</f>
        <v>SB</v>
      </c>
      <c r="T4629" s="110" t="s">
        <v>998</v>
      </c>
      <c r="V4629" s="113" t="str">
        <f>IF(AND(I4629&gt;=10000,I4629&lt;=19900),"Praha",(IF(AND(I4629&gt;=25001,I4629&lt;=29501),"Středočeský kraj",(IF(AND(I4629&gt;=30100,I4629&lt;=34972),"Středočeský kraj",(IF(AND(I4629&gt;=35002,I4629&lt;=36271),"Karlovarský kraj",(IF(AND(I4629&gt;=37001,I4629&lt;=39201),"Jihočeský kraj",(IF(AND(I4629&gt;=39701,I4629&lt;=39901),"Jihočeský kraj",(IF(AND(I4629&gt;=39301,I4629&lt;=39601),"Kraj Vysočina",(IF(AND(I4629&gt;=58001,I4629&lt;=59501),"Kraj Vysočina",(IF(AND(I4629&gt;=67401,I4629&lt;=67602),"Kraj Vysočina",(IF(AND(I4629&gt;=40001,I4629&lt;=44101),"Ústecký kraj",(IF(AND(I4629&gt;=46001,I4629&lt;=47201),"Liberecký kraj",(IF(AND(I4629&gt;=51202,I4629&lt;=51401),"Liberecký kraj",(IF(AND(I4629&gt;=53002,I4629&lt;=53976),"Pardubický kraj",(IF(AND(I4629&gt;=56002,I4629&lt;=57201),"Pardubický kraj",(IF(AND(I4629&gt;=60200,I4629&lt;=67201),"Jihomoravský kraj",(IF(AND(I4629&gt;=67801,I4629&lt;=68501),"Jihomoravský kraj",(IF(AND(I4629&gt;=69002,I4629&lt;=69801),"Jihomoravský kraj",(IF(AND(I4629&gt;=68601,I4629&lt;=68801),"Zlínský kraj",(IF(AND(I4629&gt;=75501,I4629&lt;=76901),"Zlínský kraj",(IF(AND(I4629&gt;=70030,I4629&lt;=74901),"Moravskoslezský kraj",(IF(AND(I4629&gt;=75000,I4629&lt;=75368),"Olomoucký kraj",(IF(AND(I4629&gt;=77200,I4629&lt;=79862),"Olomoucký kraj",(IF(AND(I4629&gt;=50011,I4629&lt;=50301),"Královéhradecký kraj",(IF(AND(I4629&gt;=54301,I4629&lt;=54303),"Královéhradecký kraj","0")))))))))))))))))))))))))))))))))))))))))))))))</f>
        <v>Moravskoslezský kraj</v>
      </c>
      <c r="AB4629" t="s">
        <v>998</v>
      </c>
      <c r="AD4629" t="s">
        <v>998</v>
      </c>
      <c r="AE4629" t="s">
        <v>998</v>
      </c>
      <c r="AF4629" t="s">
        <v>998</v>
      </c>
      <c r="AG4629" s="107">
        <v>0</v>
      </c>
      <c r="AH4629" s="107">
        <v>0</v>
      </c>
      <c r="AI4629" s="107">
        <v>0</v>
      </c>
      <c r="AJ4629" t="s">
        <v>1012</v>
      </c>
    </row>
    <row r="4630" spans="1:37" x14ac:dyDescent="0.45">
      <c r="A4630" t="s">
        <v>1087</v>
      </c>
      <c r="B4630" t="s">
        <v>19304</v>
      </c>
      <c r="C4630" t="s">
        <v>990</v>
      </c>
      <c r="D4630" t="s">
        <v>19313</v>
      </c>
      <c r="E4630" t="s">
        <v>992</v>
      </c>
      <c r="F4630" t="s">
        <v>19314</v>
      </c>
      <c r="G4630">
        <v>82</v>
      </c>
      <c r="H4630" t="s">
        <v>6519</v>
      </c>
      <c r="I4630">
        <v>73932</v>
      </c>
      <c r="J4630">
        <v>605467570</v>
      </c>
      <c r="K4630" t="s">
        <v>19315</v>
      </c>
      <c r="L4630" s="106">
        <v>39883</v>
      </c>
      <c r="M4630">
        <v>14698840</v>
      </c>
      <c r="N4630" t="s">
        <v>996</v>
      </c>
      <c r="O4630" t="s">
        <v>12</v>
      </c>
      <c r="P4630" t="s">
        <v>997</v>
      </c>
      <c r="R4630" s="109" t="str">
        <f>IF(OR(P4630="SB",Q4630="SB"),"SB",0)</f>
        <v>SB</v>
      </c>
      <c r="T4630" s="110" t="s">
        <v>998</v>
      </c>
      <c r="V4630" s="113" t="str">
        <f>IF(AND(I4630&gt;=10000,I4630&lt;=19900),"Praha",(IF(AND(I4630&gt;=25001,I4630&lt;=29501),"Středočeský kraj",(IF(AND(I4630&gt;=30100,I4630&lt;=34972),"Středočeský kraj",(IF(AND(I4630&gt;=35002,I4630&lt;=36271),"Karlovarský kraj",(IF(AND(I4630&gt;=37001,I4630&lt;=39201),"Jihočeský kraj",(IF(AND(I4630&gt;=39701,I4630&lt;=39901),"Jihočeský kraj",(IF(AND(I4630&gt;=39301,I4630&lt;=39601),"Kraj Vysočina",(IF(AND(I4630&gt;=58001,I4630&lt;=59501),"Kraj Vysočina",(IF(AND(I4630&gt;=67401,I4630&lt;=67602),"Kraj Vysočina",(IF(AND(I4630&gt;=40001,I4630&lt;=44101),"Ústecký kraj",(IF(AND(I4630&gt;=46001,I4630&lt;=47201),"Liberecký kraj",(IF(AND(I4630&gt;=51202,I4630&lt;=51401),"Liberecký kraj",(IF(AND(I4630&gt;=53002,I4630&lt;=53976),"Pardubický kraj",(IF(AND(I4630&gt;=56002,I4630&lt;=57201),"Pardubický kraj",(IF(AND(I4630&gt;=60200,I4630&lt;=67201),"Jihomoravský kraj",(IF(AND(I4630&gt;=67801,I4630&lt;=68501),"Jihomoravský kraj",(IF(AND(I4630&gt;=69002,I4630&lt;=69801),"Jihomoravský kraj",(IF(AND(I4630&gt;=68601,I4630&lt;=68801),"Zlínský kraj",(IF(AND(I4630&gt;=75501,I4630&lt;=76901),"Zlínský kraj",(IF(AND(I4630&gt;=70030,I4630&lt;=74901),"Moravskoslezský kraj",(IF(AND(I4630&gt;=75000,I4630&lt;=75368),"Olomoucký kraj",(IF(AND(I4630&gt;=77200,I4630&lt;=79862),"Olomoucký kraj",(IF(AND(I4630&gt;=50011,I4630&lt;=50301),"Královéhradecký kraj",(IF(AND(I4630&gt;=54301,I4630&lt;=54303),"Královéhradecký kraj","0")))))))))))))))))))))))))))))))))))))))))))))))</f>
        <v>Moravskoslezský kraj</v>
      </c>
      <c r="AB4630" t="s">
        <v>998</v>
      </c>
      <c r="AD4630" t="s">
        <v>998</v>
      </c>
      <c r="AE4630" t="s">
        <v>998</v>
      </c>
      <c r="AF4630" t="s">
        <v>998</v>
      </c>
      <c r="AG4630" s="107">
        <v>300</v>
      </c>
      <c r="AH4630" s="107">
        <v>0</v>
      </c>
      <c r="AI4630" s="107">
        <v>0</v>
      </c>
      <c r="AJ4630" t="s">
        <v>999</v>
      </c>
      <c r="AK4630" s="106">
        <v>44923</v>
      </c>
    </row>
    <row r="4631" spans="1:37" x14ac:dyDescent="0.45">
      <c r="A4631" t="s">
        <v>1406</v>
      </c>
      <c r="B4631" t="s">
        <v>12938</v>
      </c>
      <c r="C4631" t="s">
        <v>1002</v>
      </c>
      <c r="D4631" t="s">
        <v>12939</v>
      </c>
      <c r="E4631" t="s">
        <v>992</v>
      </c>
      <c r="F4631" t="s">
        <v>12940</v>
      </c>
      <c r="G4631">
        <v>1176</v>
      </c>
      <c r="H4631" t="s">
        <v>6519</v>
      </c>
      <c r="I4631">
        <v>73932</v>
      </c>
      <c r="K4631" t="s">
        <v>12941</v>
      </c>
      <c r="L4631" s="106">
        <v>40022</v>
      </c>
      <c r="M4631">
        <v>14687019</v>
      </c>
      <c r="N4631" t="s">
        <v>996</v>
      </c>
      <c r="O4631" t="s">
        <v>12</v>
      </c>
      <c r="P4631" t="s">
        <v>997</v>
      </c>
      <c r="R4631" s="109" t="str">
        <f>IF(OR(P4631="SB",Q4631="SB"),"SB",0)</f>
        <v>SB</v>
      </c>
      <c r="V4631" s="113" t="str">
        <f>IF(AND(I4631&gt;=10000,I4631&lt;=19900),"Praha",(IF(AND(I4631&gt;=25001,I4631&lt;=29501),"Středočeský kraj",(IF(AND(I4631&gt;=30100,I4631&lt;=34972),"Středočeský kraj",(IF(AND(I4631&gt;=35002,I4631&lt;=36271),"Karlovarský kraj",(IF(AND(I4631&gt;=37001,I4631&lt;=39201),"Jihočeský kraj",(IF(AND(I4631&gt;=39701,I4631&lt;=39901),"Jihočeský kraj",(IF(AND(I4631&gt;=39301,I4631&lt;=39601),"Kraj Vysočina",(IF(AND(I4631&gt;=58001,I4631&lt;=59501),"Kraj Vysočina",(IF(AND(I4631&gt;=67401,I4631&lt;=67602),"Kraj Vysočina",(IF(AND(I4631&gt;=40001,I4631&lt;=44101),"Ústecký kraj",(IF(AND(I4631&gt;=46001,I4631&lt;=47201),"Liberecký kraj",(IF(AND(I4631&gt;=51202,I4631&lt;=51401),"Liberecký kraj",(IF(AND(I4631&gt;=53002,I4631&lt;=53976),"Pardubický kraj",(IF(AND(I4631&gt;=56002,I4631&lt;=57201),"Pardubický kraj",(IF(AND(I4631&gt;=60200,I4631&lt;=67201),"Jihomoravský kraj",(IF(AND(I4631&gt;=67801,I4631&lt;=68501),"Jihomoravský kraj",(IF(AND(I4631&gt;=69002,I4631&lt;=69801),"Jihomoravský kraj",(IF(AND(I4631&gt;=68601,I4631&lt;=68801),"Zlínský kraj",(IF(AND(I4631&gt;=75501,I4631&lt;=76901),"Zlínský kraj",(IF(AND(I4631&gt;=70030,I4631&lt;=74901),"Moravskoslezský kraj",(IF(AND(I4631&gt;=75000,I4631&lt;=75368),"Olomoucký kraj",(IF(AND(I4631&gt;=77200,I4631&lt;=79862),"Olomoucký kraj",(IF(AND(I4631&gt;=50011,I4631&lt;=50301),"Královéhradecký kraj",(IF(AND(I4631&gt;=54301,I4631&lt;=54303),"Královéhradecký kraj","0")))))))))))))))))))))))))))))))))))))))))))))))</f>
        <v>Moravskoslezský kraj</v>
      </c>
      <c r="AD4631" t="s">
        <v>998</v>
      </c>
      <c r="AE4631" t="s">
        <v>998</v>
      </c>
      <c r="AF4631" t="s">
        <v>998</v>
      </c>
      <c r="AG4631" s="107">
        <v>300</v>
      </c>
      <c r="AH4631" s="107">
        <v>0</v>
      </c>
      <c r="AI4631" s="107">
        <v>0</v>
      </c>
      <c r="AJ4631" t="s">
        <v>999</v>
      </c>
      <c r="AK4631" s="106">
        <v>44924</v>
      </c>
    </row>
    <row r="4632" spans="1:37" x14ac:dyDescent="0.45">
      <c r="A4632" t="s">
        <v>15017</v>
      </c>
      <c r="B4632" t="s">
        <v>15018</v>
      </c>
      <c r="C4632" t="s">
        <v>990</v>
      </c>
      <c r="D4632" t="s">
        <v>15019</v>
      </c>
      <c r="E4632" t="s">
        <v>992</v>
      </c>
      <c r="F4632" t="s">
        <v>15020</v>
      </c>
      <c r="G4632">
        <v>180</v>
      </c>
      <c r="H4632" t="s">
        <v>1231</v>
      </c>
      <c r="I4632">
        <v>73934</v>
      </c>
      <c r="J4632">
        <v>777169970</v>
      </c>
      <c r="K4632" t="s">
        <v>15021</v>
      </c>
      <c r="L4632" s="106">
        <v>39483</v>
      </c>
      <c r="M4632">
        <v>14720866</v>
      </c>
      <c r="N4632" t="s">
        <v>996</v>
      </c>
      <c r="O4632" t="s">
        <v>12</v>
      </c>
      <c r="P4632" t="s">
        <v>997</v>
      </c>
      <c r="R4632" s="109" t="str">
        <f>IF(OR(P4632="SB",Q4632="SB"),"SB",0)</f>
        <v>SB</v>
      </c>
      <c r="T4632" s="110" t="s">
        <v>998</v>
      </c>
      <c r="V4632" s="113" t="str">
        <f>IF(AND(I4632&gt;=10000,I4632&lt;=19900),"Praha",(IF(AND(I4632&gt;=25001,I4632&lt;=29501),"Středočeský kraj",(IF(AND(I4632&gt;=30100,I4632&lt;=34972),"Středočeský kraj",(IF(AND(I4632&gt;=35002,I4632&lt;=36271),"Karlovarský kraj",(IF(AND(I4632&gt;=37001,I4632&lt;=39201),"Jihočeský kraj",(IF(AND(I4632&gt;=39701,I4632&lt;=39901),"Jihočeský kraj",(IF(AND(I4632&gt;=39301,I4632&lt;=39601),"Kraj Vysočina",(IF(AND(I4632&gt;=58001,I4632&lt;=59501),"Kraj Vysočina",(IF(AND(I4632&gt;=67401,I4632&lt;=67602),"Kraj Vysočina",(IF(AND(I4632&gt;=40001,I4632&lt;=44101),"Ústecký kraj",(IF(AND(I4632&gt;=46001,I4632&lt;=47201),"Liberecký kraj",(IF(AND(I4632&gt;=51202,I4632&lt;=51401),"Liberecký kraj",(IF(AND(I4632&gt;=53002,I4632&lt;=53976),"Pardubický kraj",(IF(AND(I4632&gt;=56002,I4632&lt;=57201),"Pardubický kraj",(IF(AND(I4632&gt;=60200,I4632&lt;=67201),"Jihomoravský kraj",(IF(AND(I4632&gt;=67801,I4632&lt;=68501),"Jihomoravský kraj",(IF(AND(I4632&gt;=69002,I4632&lt;=69801),"Jihomoravský kraj",(IF(AND(I4632&gt;=68601,I4632&lt;=68801),"Zlínský kraj",(IF(AND(I4632&gt;=75501,I4632&lt;=76901),"Zlínský kraj",(IF(AND(I4632&gt;=70030,I4632&lt;=74901),"Moravskoslezský kraj",(IF(AND(I4632&gt;=75000,I4632&lt;=75368),"Olomoucký kraj",(IF(AND(I4632&gt;=77200,I4632&lt;=79862),"Olomoucký kraj",(IF(AND(I4632&gt;=50011,I4632&lt;=50301),"Královéhradecký kraj",(IF(AND(I4632&gt;=54301,I4632&lt;=54303),"Královéhradecký kraj","0")))))))))))))))))))))))))))))))))))))))))))))))</f>
        <v>Moravskoslezský kraj</v>
      </c>
      <c r="AB4632" t="s">
        <v>998</v>
      </c>
      <c r="AD4632" t="s">
        <v>998</v>
      </c>
      <c r="AE4632" t="s">
        <v>998</v>
      </c>
      <c r="AF4632" t="s">
        <v>998</v>
      </c>
      <c r="AG4632" s="107">
        <v>300</v>
      </c>
      <c r="AH4632" s="107">
        <v>0</v>
      </c>
      <c r="AI4632" s="107">
        <v>0</v>
      </c>
      <c r="AJ4632" t="s">
        <v>999</v>
      </c>
      <c r="AK4632" s="106">
        <v>44923</v>
      </c>
    </row>
    <row r="4633" spans="1:37" x14ac:dyDescent="0.45">
      <c r="A4633" t="s">
        <v>1129</v>
      </c>
      <c r="B4633" t="s">
        <v>16418</v>
      </c>
      <c r="C4633" t="s">
        <v>990</v>
      </c>
      <c r="D4633" t="s">
        <v>16450</v>
      </c>
      <c r="E4633" t="s">
        <v>992</v>
      </c>
      <c r="F4633" t="s">
        <v>9795</v>
      </c>
      <c r="G4633">
        <v>573</v>
      </c>
      <c r="H4633" t="s">
        <v>10137</v>
      </c>
      <c r="I4633">
        <v>73934</v>
      </c>
      <c r="K4633" t="s">
        <v>16451</v>
      </c>
      <c r="L4633" s="106">
        <v>25850</v>
      </c>
      <c r="M4633">
        <v>14698537</v>
      </c>
      <c r="N4633" t="s">
        <v>996</v>
      </c>
      <c r="O4633" t="s">
        <v>12</v>
      </c>
      <c r="P4633" t="s">
        <v>997</v>
      </c>
      <c r="R4633" s="109" t="str">
        <f>IF(OR(P4633="SB",Q4633="SB"),"SB",0)</f>
        <v>SB</v>
      </c>
      <c r="T4633" s="110" t="s">
        <v>998</v>
      </c>
      <c r="V4633" s="113" t="str">
        <f>IF(AND(I4633&gt;=10000,I4633&lt;=19900),"Praha",(IF(AND(I4633&gt;=25001,I4633&lt;=29501),"Středočeský kraj",(IF(AND(I4633&gt;=30100,I4633&lt;=34972),"Středočeský kraj",(IF(AND(I4633&gt;=35002,I4633&lt;=36271),"Karlovarský kraj",(IF(AND(I4633&gt;=37001,I4633&lt;=39201),"Jihočeský kraj",(IF(AND(I4633&gt;=39701,I4633&lt;=39901),"Jihočeský kraj",(IF(AND(I4633&gt;=39301,I4633&lt;=39601),"Kraj Vysočina",(IF(AND(I4633&gt;=58001,I4633&lt;=59501),"Kraj Vysočina",(IF(AND(I4633&gt;=67401,I4633&lt;=67602),"Kraj Vysočina",(IF(AND(I4633&gt;=40001,I4633&lt;=44101),"Ústecký kraj",(IF(AND(I4633&gt;=46001,I4633&lt;=47201),"Liberecký kraj",(IF(AND(I4633&gt;=51202,I4633&lt;=51401),"Liberecký kraj",(IF(AND(I4633&gt;=53002,I4633&lt;=53976),"Pardubický kraj",(IF(AND(I4633&gt;=56002,I4633&lt;=57201),"Pardubický kraj",(IF(AND(I4633&gt;=60200,I4633&lt;=67201),"Jihomoravský kraj",(IF(AND(I4633&gt;=67801,I4633&lt;=68501),"Jihomoravský kraj",(IF(AND(I4633&gt;=69002,I4633&lt;=69801),"Jihomoravský kraj",(IF(AND(I4633&gt;=68601,I4633&lt;=68801),"Zlínský kraj",(IF(AND(I4633&gt;=75501,I4633&lt;=76901),"Zlínský kraj",(IF(AND(I4633&gt;=70030,I4633&lt;=74901),"Moravskoslezský kraj",(IF(AND(I4633&gt;=75000,I4633&lt;=75368),"Olomoucký kraj",(IF(AND(I4633&gt;=77200,I4633&lt;=79862),"Olomoucký kraj",(IF(AND(I4633&gt;=50011,I4633&lt;=50301),"Královéhradecký kraj",(IF(AND(I4633&gt;=54301,I4633&lt;=54303),"Královéhradecký kraj","0")))))))))))))))))))))))))))))))))))))))))))))))</f>
        <v>Moravskoslezský kraj</v>
      </c>
      <c r="AB4633" t="s">
        <v>998</v>
      </c>
      <c r="AD4633" t="s">
        <v>998</v>
      </c>
      <c r="AE4633" t="s">
        <v>998</v>
      </c>
      <c r="AF4633" t="s">
        <v>998</v>
      </c>
      <c r="AG4633" s="107">
        <v>0</v>
      </c>
      <c r="AH4633" s="107">
        <v>0</v>
      </c>
      <c r="AI4633" s="107">
        <v>0</v>
      </c>
      <c r="AJ4633" t="s">
        <v>1012</v>
      </c>
    </row>
    <row r="4634" spans="1:37" x14ac:dyDescent="0.45">
      <c r="A4634" t="s">
        <v>1076</v>
      </c>
      <c r="B4634" t="s">
        <v>1758</v>
      </c>
      <c r="C4634" t="s">
        <v>990</v>
      </c>
      <c r="D4634" t="s">
        <v>1760</v>
      </c>
      <c r="E4634" t="s">
        <v>992</v>
      </c>
      <c r="F4634" t="s">
        <v>1761</v>
      </c>
      <c r="G4634">
        <v>1527</v>
      </c>
      <c r="H4634" t="s">
        <v>1231</v>
      </c>
      <c r="I4634">
        <v>73934</v>
      </c>
      <c r="J4634">
        <v>602683697</v>
      </c>
      <c r="K4634" t="s">
        <v>1762</v>
      </c>
      <c r="L4634" s="106">
        <v>38919</v>
      </c>
      <c r="M4634">
        <v>14693584</v>
      </c>
      <c r="N4634" t="s">
        <v>996</v>
      </c>
      <c r="O4634" t="s">
        <v>12</v>
      </c>
      <c r="P4634" t="s">
        <v>997</v>
      </c>
      <c r="R4634" s="109" t="str">
        <f>IF(OR(P4634="SB",Q4634="SB"),"SB",0)</f>
        <v>SB</v>
      </c>
      <c r="V4634" s="113" t="str">
        <f>IF(AND(I4634&gt;=10000,I4634&lt;=19900),"Praha",(IF(AND(I4634&gt;=25001,I4634&lt;=29501),"Středočeský kraj",(IF(AND(I4634&gt;=30100,I4634&lt;=34972),"Středočeský kraj",(IF(AND(I4634&gt;=35002,I4634&lt;=36271),"Karlovarský kraj",(IF(AND(I4634&gt;=37001,I4634&lt;=39201),"Jihočeský kraj",(IF(AND(I4634&gt;=39701,I4634&lt;=39901),"Jihočeský kraj",(IF(AND(I4634&gt;=39301,I4634&lt;=39601),"Kraj Vysočina",(IF(AND(I4634&gt;=58001,I4634&lt;=59501),"Kraj Vysočina",(IF(AND(I4634&gt;=67401,I4634&lt;=67602),"Kraj Vysočina",(IF(AND(I4634&gt;=40001,I4634&lt;=44101),"Ústecký kraj",(IF(AND(I4634&gt;=46001,I4634&lt;=47201),"Liberecký kraj",(IF(AND(I4634&gt;=51202,I4634&lt;=51401),"Liberecký kraj",(IF(AND(I4634&gt;=53002,I4634&lt;=53976),"Pardubický kraj",(IF(AND(I4634&gt;=56002,I4634&lt;=57201),"Pardubický kraj",(IF(AND(I4634&gt;=60200,I4634&lt;=67201),"Jihomoravský kraj",(IF(AND(I4634&gt;=67801,I4634&lt;=68501),"Jihomoravský kraj",(IF(AND(I4634&gt;=69002,I4634&lt;=69801),"Jihomoravský kraj",(IF(AND(I4634&gt;=68601,I4634&lt;=68801),"Zlínský kraj",(IF(AND(I4634&gt;=75501,I4634&lt;=76901),"Zlínský kraj",(IF(AND(I4634&gt;=70030,I4634&lt;=74901),"Moravskoslezský kraj",(IF(AND(I4634&gt;=75000,I4634&lt;=75368),"Olomoucký kraj",(IF(AND(I4634&gt;=77200,I4634&lt;=79862),"Olomoucký kraj",(IF(AND(I4634&gt;=50011,I4634&lt;=50301),"Královéhradecký kraj",(IF(AND(I4634&gt;=54301,I4634&lt;=54303),"Královéhradecký kraj","0")))))))))))))))))))))))))))))))))))))))))))))))</f>
        <v>Moravskoslezský kraj</v>
      </c>
      <c r="AD4634" t="s">
        <v>998</v>
      </c>
      <c r="AE4634" t="s">
        <v>998</v>
      </c>
      <c r="AF4634" t="s">
        <v>998</v>
      </c>
      <c r="AG4634" s="107">
        <v>300</v>
      </c>
      <c r="AH4634" s="107">
        <v>0</v>
      </c>
      <c r="AI4634" s="107">
        <v>0</v>
      </c>
      <c r="AJ4634" t="s">
        <v>999</v>
      </c>
      <c r="AK4634" s="106">
        <v>44923</v>
      </c>
    </row>
    <row r="4635" spans="1:37" x14ac:dyDescent="0.45">
      <c r="A4635" t="s">
        <v>1403</v>
      </c>
      <c r="B4635" t="s">
        <v>6180</v>
      </c>
      <c r="C4635" t="s">
        <v>990</v>
      </c>
      <c r="D4635" t="s">
        <v>6181</v>
      </c>
      <c r="E4635" t="s">
        <v>992</v>
      </c>
      <c r="F4635" t="s">
        <v>3723</v>
      </c>
      <c r="G4635">
        <v>455</v>
      </c>
      <c r="H4635" t="s">
        <v>3723</v>
      </c>
      <c r="I4635">
        <v>73937</v>
      </c>
      <c r="K4635" t="s">
        <v>6182</v>
      </c>
      <c r="L4635" s="106">
        <v>38731</v>
      </c>
      <c r="M4635">
        <v>14670851</v>
      </c>
      <c r="N4635" t="s">
        <v>996</v>
      </c>
      <c r="O4635" t="s">
        <v>12</v>
      </c>
      <c r="P4635" t="s">
        <v>997</v>
      </c>
      <c r="R4635" s="109" t="str">
        <f>IF(OR(P4635="SB",Q4635="SB"),"SB",0)</f>
        <v>SB</v>
      </c>
      <c r="T4635" s="110" t="s">
        <v>998</v>
      </c>
      <c r="V4635" s="113" t="str">
        <f>IF(AND(I4635&gt;=10000,I4635&lt;=19900),"Praha",(IF(AND(I4635&gt;=25001,I4635&lt;=29501),"Středočeský kraj",(IF(AND(I4635&gt;=30100,I4635&lt;=34972),"Středočeský kraj",(IF(AND(I4635&gt;=35002,I4635&lt;=36271),"Karlovarský kraj",(IF(AND(I4635&gt;=37001,I4635&lt;=39201),"Jihočeský kraj",(IF(AND(I4635&gt;=39701,I4635&lt;=39901),"Jihočeský kraj",(IF(AND(I4635&gt;=39301,I4635&lt;=39601),"Kraj Vysočina",(IF(AND(I4635&gt;=58001,I4635&lt;=59501),"Kraj Vysočina",(IF(AND(I4635&gt;=67401,I4635&lt;=67602),"Kraj Vysočina",(IF(AND(I4635&gt;=40001,I4635&lt;=44101),"Ústecký kraj",(IF(AND(I4635&gt;=46001,I4635&lt;=47201),"Liberecký kraj",(IF(AND(I4635&gt;=51202,I4635&lt;=51401),"Liberecký kraj",(IF(AND(I4635&gt;=53002,I4635&lt;=53976),"Pardubický kraj",(IF(AND(I4635&gt;=56002,I4635&lt;=57201),"Pardubický kraj",(IF(AND(I4635&gt;=60200,I4635&lt;=67201),"Jihomoravský kraj",(IF(AND(I4635&gt;=67801,I4635&lt;=68501),"Jihomoravský kraj",(IF(AND(I4635&gt;=69002,I4635&lt;=69801),"Jihomoravský kraj",(IF(AND(I4635&gt;=68601,I4635&lt;=68801),"Zlínský kraj",(IF(AND(I4635&gt;=75501,I4635&lt;=76901),"Zlínský kraj",(IF(AND(I4635&gt;=70030,I4635&lt;=74901),"Moravskoslezský kraj",(IF(AND(I4635&gt;=75000,I4635&lt;=75368),"Olomoucký kraj",(IF(AND(I4635&gt;=77200,I4635&lt;=79862),"Olomoucký kraj",(IF(AND(I4635&gt;=50011,I4635&lt;=50301),"Královéhradecký kraj",(IF(AND(I4635&gt;=54301,I4635&lt;=54303),"Královéhradecký kraj","0")))))))))))))))))))))))))))))))))))))))))))))))</f>
        <v>Moravskoslezský kraj</v>
      </c>
      <c r="AB4635" t="s">
        <v>998</v>
      </c>
      <c r="AD4635" t="s">
        <v>998</v>
      </c>
      <c r="AE4635" t="s">
        <v>998</v>
      </c>
      <c r="AF4635" t="s">
        <v>998</v>
      </c>
      <c r="AG4635" s="107">
        <v>300</v>
      </c>
      <c r="AH4635" s="107">
        <v>0</v>
      </c>
      <c r="AI4635" s="107">
        <v>0</v>
      </c>
      <c r="AJ4635" t="s">
        <v>999</v>
      </c>
      <c r="AK4635" s="106">
        <v>44923</v>
      </c>
    </row>
    <row r="4636" spans="1:37" x14ac:dyDescent="0.45">
      <c r="A4636" t="s">
        <v>1208</v>
      </c>
      <c r="B4636" t="s">
        <v>18952</v>
      </c>
      <c r="C4636" t="s">
        <v>1002</v>
      </c>
      <c r="D4636" t="s">
        <v>18953</v>
      </c>
      <c r="E4636" t="s">
        <v>992</v>
      </c>
      <c r="F4636" t="s">
        <v>6818</v>
      </c>
      <c r="G4636">
        <v>141</v>
      </c>
      <c r="H4636" t="s">
        <v>6818</v>
      </c>
      <c r="I4636">
        <v>73938</v>
      </c>
      <c r="K4636" t="s">
        <v>18954</v>
      </c>
      <c r="L4636" s="106">
        <v>36521</v>
      </c>
      <c r="M4636">
        <v>14678430</v>
      </c>
      <c r="N4636" t="s">
        <v>996</v>
      </c>
      <c r="O4636" t="s">
        <v>12</v>
      </c>
      <c r="P4636" t="s">
        <v>997</v>
      </c>
      <c r="R4636" s="109" t="str">
        <f>IF(OR(P4636="SB",Q4636="SB"),"SB",0)</f>
        <v>SB</v>
      </c>
      <c r="T4636" s="110" t="s">
        <v>998</v>
      </c>
      <c r="V4636" s="113" t="str">
        <f>IF(AND(I4636&gt;=10000,I4636&lt;=19900),"Praha",(IF(AND(I4636&gt;=25001,I4636&lt;=29501),"Středočeský kraj",(IF(AND(I4636&gt;=30100,I4636&lt;=34972),"Středočeský kraj",(IF(AND(I4636&gt;=35002,I4636&lt;=36271),"Karlovarský kraj",(IF(AND(I4636&gt;=37001,I4636&lt;=39201),"Jihočeský kraj",(IF(AND(I4636&gt;=39701,I4636&lt;=39901),"Jihočeský kraj",(IF(AND(I4636&gt;=39301,I4636&lt;=39601),"Kraj Vysočina",(IF(AND(I4636&gt;=58001,I4636&lt;=59501),"Kraj Vysočina",(IF(AND(I4636&gt;=67401,I4636&lt;=67602),"Kraj Vysočina",(IF(AND(I4636&gt;=40001,I4636&lt;=44101),"Ústecký kraj",(IF(AND(I4636&gt;=46001,I4636&lt;=47201),"Liberecký kraj",(IF(AND(I4636&gt;=51202,I4636&lt;=51401),"Liberecký kraj",(IF(AND(I4636&gt;=53002,I4636&lt;=53976),"Pardubický kraj",(IF(AND(I4636&gt;=56002,I4636&lt;=57201),"Pardubický kraj",(IF(AND(I4636&gt;=60200,I4636&lt;=67201),"Jihomoravský kraj",(IF(AND(I4636&gt;=67801,I4636&lt;=68501),"Jihomoravský kraj",(IF(AND(I4636&gt;=69002,I4636&lt;=69801),"Jihomoravský kraj",(IF(AND(I4636&gt;=68601,I4636&lt;=68801),"Zlínský kraj",(IF(AND(I4636&gt;=75501,I4636&lt;=76901),"Zlínský kraj",(IF(AND(I4636&gt;=70030,I4636&lt;=74901),"Moravskoslezský kraj",(IF(AND(I4636&gt;=75000,I4636&lt;=75368),"Olomoucký kraj",(IF(AND(I4636&gt;=77200,I4636&lt;=79862),"Olomoucký kraj",(IF(AND(I4636&gt;=50011,I4636&lt;=50301),"Královéhradecký kraj",(IF(AND(I4636&gt;=54301,I4636&lt;=54303),"Královéhradecký kraj","0")))))))))))))))))))))))))))))))))))))))))))))))</f>
        <v>Moravskoslezský kraj</v>
      </c>
      <c r="AB4636" t="s">
        <v>998</v>
      </c>
      <c r="AD4636" t="s">
        <v>998</v>
      </c>
      <c r="AE4636" t="s">
        <v>998</v>
      </c>
      <c r="AF4636" t="s">
        <v>998</v>
      </c>
      <c r="AG4636" s="107">
        <v>300</v>
      </c>
      <c r="AH4636" s="107">
        <v>0</v>
      </c>
      <c r="AI4636" s="107">
        <v>0</v>
      </c>
      <c r="AJ4636" t="s">
        <v>999</v>
      </c>
      <c r="AK4636" s="106">
        <v>44924</v>
      </c>
    </row>
    <row r="4637" spans="1:37" x14ac:dyDescent="0.45">
      <c r="A4637" t="s">
        <v>1061</v>
      </c>
      <c r="B4637" t="s">
        <v>3857</v>
      </c>
      <c r="C4637" t="s">
        <v>990</v>
      </c>
      <c r="D4637" t="s">
        <v>3858</v>
      </c>
      <c r="E4637" t="s">
        <v>992</v>
      </c>
      <c r="F4637" t="s">
        <v>3859</v>
      </c>
      <c r="G4637">
        <v>438</v>
      </c>
      <c r="H4637" t="s">
        <v>3859</v>
      </c>
      <c r="I4637">
        <v>73939</v>
      </c>
      <c r="K4637" t="s">
        <v>3860</v>
      </c>
      <c r="L4637" s="106">
        <v>38400</v>
      </c>
      <c r="M4637">
        <v>14670750</v>
      </c>
      <c r="N4637" t="s">
        <v>996</v>
      </c>
      <c r="O4637" t="s">
        <v>12</v>
      </c>
      <c r="P4637" t="s">
        <v>997</v>
      </c>
      <c r="R4637" s="109" t="str">
        <f>IF(OR(P4637="SB",Q4637="SB"),"SB",0)</f>
        <v>SB</v>
      </c>
      <c r="T4637" s="110" t="s">
        <v>998</v>
      </c>
      <c r="V4637" s="113" t="str">
        <f>IF(AND(I4637&gt;=10000,I4637&lt;=19900),"Praha",(IF(AND(I4637&gt;=25001,I4637&lt;=29501),"Středočeský kraj",(IF(AND(I4637&gt;=30100,I4637&lt;=34972),"Středočeský kraj",(IF(AND(I4637&gt;=35002,I4637&lt;=36271),"Karlovarský kraj",(IF(AND(I4637&gt;=37001,I4637&lt;=39201),"Jihočeský kraj",(IF(AND(I4637&gt;=39701,I4637&lt;=39901),"Jihočeský kraj",(IF(AND(I4637&gt;=39301,I4637&lt;=39601),"Kraj Vysočina",(IF(AND(I4637&gt;=58001,I4637&lt;=59501),"Kraj Vysočina",(IF(AND(I4637&gt;=67401,I4637&lt;=67602),"Kraj Vysočina",(IF(AND(I4637&gt;=40001,I4637&lt;=44101),"Ústecký kraj",(IF(AND(I4637&gt;=46001,I4637&lt;=47201),"Liberecký kraj",(IF(AND(I4637&gt;=51202,I4637&lt;=51401),"Liberecký kraj",(IF(AND(I4637&gt;=53002,I4637&lt;=53976),"Pardubický kraj",(IF(AND(I4637&gt;=56002,I4637&lt;=57201),"Pardubický kraj",(IF(AND(I4637&gt;=60200,I4637&lt;=67201),"Jihomoravský kraj",(IF(AND(I4637&gt;=67801,I4637&lt;=68501),"Jihomoravský kraj",(IF(AND(I4637&gt;=69002,I4637&lt;=69801),"Jihomoravský kraj",(IF(AND(I4637&gt;=68601,I4637&lt;=68801),"Zlínský kraj",(IF(AND(I4637&gt;=75501,I4637&lt;=76901),"Zlínský kraj",(IF(AND(I4637&gt;=70030,I4637&lt;=74901),"Moravskoslezský kraj",(IF(AND(I4637&gt;=75000,I4637&lt;=75368),"Olomoucký kraj",(IF(AND(I4637&gt;=77200,I4637&lt;=79862),"Olomoucký kraj",(IF(AND(I4637&gt;=50011,I4637&lt;=50301),"Královéhradecký kraj",(IF(AND(I4637&gt;=54301,I4637&lt;=54303),"Královéhradecký kraj","0")))))))))))))))))))))))))))))))))))))))))))))))</f>
        <v>Moravskoslezský kraj</v>
      </c>
      <c r="AB4637" t="s">
        <v>998</v>
      </c>
      <c r="AD4637" t="s">
        <v>998</v>
      </c>
      <c r="AE4637" t="s">
        <v>998</v>
      </c>
      <c r="AF4637" t="s">
        <v>998</v>
      </c>
      <c r="AG4637" s="107">
        <v>300</v>
      </c>
      <c r="AH4637" s="107">
        <v>0</v>
      </c>
      <c r="AI4637" s="107">
        <v>0</v>
      </c>
      <c r="AJ4637" t="s">
        <v>999</v>
      </c>
      <c r="AK4637" s="106">
        <v>44924</v>
      </c>
    </row>
    <row r="4638" spans="1:37" x14ac:dyDescent="0.45">
      <c r="A4638" t="s">
        <v>3658</v>
      </c>
      <c r="B4638" t="s">
        <v>16418</v>
      </c>
      <c r="C4638" t="s">
        <v>990</v>
      </c>
      <c r="D4638" t="s">
        <v>16459</v>
      </c>
      <c r="E4638" t="s">
        <v>992</v>
      </c>
      <c r="F4638" t="s">
        <v>3859</v>
      </c>
      <c r="G4638">
        <v>173</v>
      </c>
      <c r="H4638" t="s">
        <v>3859</v>
      </c>
      <c r="I4638">
        <v>73939</v>
      </c>
      <c r="K4638" t="s">
        <v>16460</v>
      </c>
      <c r="L4638" s="106">
        <v>19788</v>
      </c>
      <c r="M4638">
        <v>14728041</v>
      </c>
      <c r="N4638" t="s">
        <v>996</v>
      </c>
      <c r="O4638" t="s">
        <v>12</v>
      </c>
      <c r="P4638" t="s">
        <v>997</v>
      </c>
      <c r="R4638" s="109" t="str">
        <f>IF(OR(P4638="SB",Q4638="SB"),"SB",0)</f>
        <v>SB</v>
      </c>
      <c r="T4638" s="110" t="s">
        <v>998</v>
      </c>
      <c r="V4638" s="113" t="str">
        <f>IF(AND(I4638&gt;=10000,I4638&lt;=19900),"Praha",(IF(AND(I4638&gt;=25001,I4638&lt;=29501),"Středočeský kraj",(IF(AND(I4638&gt;=30100,I4638&lt;=34972),"Středočeský kraj",(IF(AND(I4638&gt;=35002,I4638&lt;=36271),"Karlovarský kraj",(IF(AND(I4638&gt;=37001,I4638&lt;=39201),"Jihočeský kraj",(IF(AND(I4638&gt;=39701,I4638&lt;=39901),"Jihočeský kraj",(IF(AND(I4638&gt;=39301,I4638&lt;=39601),"Kraj Vysočina",(IF(AND(I4638&gt;=58001,I4638&lt;=59501),"Kraj Vysočina",(IF(AND(I4638&gt;=67401,I4638&lt;=67602),"Kraj Vysočina",(IF(AND(I4638&gt;=40001,I4638&lt;=44101),"Ústecký kraj",(IF(AND(I4638&gt;=46001,I4638&lt;=47201),"Liberecký kraj",(IF(AND(I4638&gt;=51202,I4638&lt;=51401),"Liberecký kraj",(IF(AND(I4638&gt;=53002,I4638&lt;=53976),"Pardubický kraj",(IF(AND(I4638&gt;=56002,I4638&lt;=57201),"Pardubický kraj",(IF(AND(I4638&gt;=60200,I4638&lt;=67201),"Jihomoravský kraj",(IF(AND(I4638&gt;=67801,I4638&lt;=68501),"Jihomoravský kraj",(IF(AND(I4638&gt;=69002,I4638&lt;=69801),"Jihomoravský kraj",(IF(AND(I4638&gt;=68601,I4638&lt;=68801),"Zlínský kraj",(IF(AND(I4638&gt;=75501,I4638&lt;=76901),"Zlínský kraj",(IF(AND(I4638&gt;=70030,I4638&lt;=74901),"Moravskoslezský kraj",(IF(AND(I4638&gt;=75000,I4638&lt;=75368),"Olomoucký kraj",(IF(AND(I4638&gt;=77200,I4638&lt;=79862),"Olomoucký kraj",(IF(AND(I4638&gt;=50011,I4638&lt;=50301),"Královéhradecký kraj",(IF(AND(I4638&gt;=54301,I4638&lt;=54303),"Královéhradecký kraj","0")))))))))))))))))))))))))))))))))))))))))))))))</f>
        <v>Moravskoslezský kraj</v>
      </c>
      <c r="AB4638" t="s">
        <v>998</v>
      </c>
      <c r="AD4638" t="s">
        <v>998</v>
      </c>
      <c r="AE4638" t="s">
        <v>998</v>
      </c>
      <c r="AF4638" t="s">
        <v>998</v>
      </c>
      <c r="AG4638" s="107">
        <v>0</v>
      </c>
      <c r="AH4638" s="107">
        <v>0</v>
      </c>
      <c r="AI4638" s="107">
        <v>0</v>
      </c>
      <c r="AJ4638" t="s">
        <v>1012</v>
      </c>
    </row>
    <row r="4639" spans="1:37" x14ac:dyDescent="0.45">
      <c r="A4639" t="s">
        <v>1129</v>
      </c>
      <c r="B4639" t="s">
        <v>1486</v>
      </c>
      <c r="C4639" t="s">
        <v>990</v>
      </c>
      <c r="D4639" t="s">
        <v>4209</v>
      </c>
      <c r="E4639" t="s">
        <v>992</v>
      </c>
      <c r="F4639" t="s">
        <v>1378</v>
      </c>
      <c r="G4639">
        <v>1422</v>
      </c>
      <c r="H4639" t="s">
        <v>1353</v>
      </c>
      <c r="I4639">
        <v>73942</v>
      </c>
      <c r="J4639">
        <v>739037229</v>
      </c>
      <c r="K4639" t="s">
        <v>4210</v>
      </c>
      <c r="L4639" s="106">
        <v>38454</v>
      </c>
      <c r="M4639">
        <v>14680046</v>
      </c>
      <c r="N4639" t="s">
        <v>996</v>
      </c>
      <c r="O4639" t="s">
        <v>12</v>
      </c>
      <c r="P4639" t="s">
        <v>997</v>
      </c>
      <c r="R4639" s="109" t="str">
        <f>IF(OR(P4639="SB",Q4639="SB"),"SB",0)</f>
        <v>SB</v>
      </c>
      <c r="T4639" s="110" t="s">
        <v>998</v>
      </c>
      <c r="V4639" s="113" t="str">
        <f>IF(AND(I4639&gt;=10000,I4639&lt;=19900),"Praha",(IF(AND(I4639&gt;=25001,I4639&lt;=29501),"Středočeský kraj",(IF(AND(I4639&gt;=30100,I4639&lt;=34972),"Středočeský kraj",(IF(AND(I4639&gt;=35002,I4639&lt;=36271),"Karlovarský kraj",(IF(AND(I4639&gt;=37001,I4639&lt;=39201),"Jihočeský kraj",(IF(AND(I4639&gt;=39701,I4639&lt;=39901),"Jihočeský kraj",(IF(AND(I4639&gt;=39301,I4639&lt;=39601),"Kraj Vysočina",(IF(AND(I4639&gt;=58001,I4639&lt;=59501),"Kraj Vysočina",(IF(AND(I4639&gt;=67401,I4639&lt;=67602),"Kraj Vysočina",(IF(AND(I4639&gt;=40001,I4639&lt;=44101),"Ústecký kraj",(IF(AND(I4639&gt;=46001,I4639&lt;=47201),"Liberecký kraj",(IF(AND(I4639&gt;=51202,I4639&lt;=51401),"Liberecký kraj",(IF(AND(I4639&gt;=53002,I4639&lt;=53976),"Pardubický kraj",(IF(AND(I4639&gt;=56002,I4639&lt;=57201),"Pardubický kraj",(IF(AND(I4639&gt;=60200,I4639&lt;=67201),"Jihomoravský kraj",(IF(AND(I4639&gt;=67801,I4639&lt;=68501),"Jihomoravský kraj",(IF(AND(I4639&gt;=69002,I4639&lt;=69801),"Jihomoravský kraj",(IF(AND(I4639&gt;=68601,I4639&lt;=68801),"Zlínský kraj",(IF(AND(I4639&gt;=75501,I4639&lt;=76901),"Zlínský kraj",(IF(AND(I4639&gt;=70030,I4639&lt;=74901),"Moravskoslezský kraj",(IF(AND(I4639&gt;=75000,I4639&lt;=75368),"Olomoucký kraj",(IF(AND(I4639&gt;=77200,I4639&lt;=79862),"Olomoucký kraj",(IF(AND(I4639&gt;=50011,I4639&lt;=50301),"Královéhradecký kraj",(IF(AND(I4639&gt;=54301,I4639&lt;=54303),"Královéhradecký kraj","0")))))))))))))))))))))))))))))))))))))))))))))))</f>
        <v>Moravskoslezský kraj</v>
      </c>
      <c r="AB4639" t="s">
        <v>998</v>
      </c>
      <c r="AD4639" t="s">
        <v>998</v>
      </c>
      <c r="AE4639" t="s">
        <v>998</v>
      </c>
      <c r="AF4639" t="s">
        <v>998</v>
      </c>
      <c r="AG4639" s="107">
        <v>300</v>
      </c>
      <c r="AH4639" s="107">
        <v>0</v>
      </c>
      <c r="AI4639" s="107">
        <v>0</v>
      </c>
      <c r="AJ4639" t="s">
        <v>999</v>
      </c>
      <c r="AK4639" s="106">
        <v>44924</v>
      </c>
    </row>
    <row r="4640" spans="1:37" x14ac:dyDescent="0.45">
      <c r="A4640" t="s">
        <v>1076</v>
      </c>
      <c r="B4640" t="s">
        <v>4358</v>
      </c>
      <c r="C4640" t="s">
        <v>990</v>
      </c>
      <c r="D4640" t="s">
        <v>4363</v>
      </c>
      <c r="E4640" t="s">
        <v>992</v>
      </c>
      <c r="F4640" t="s">
        <v>4364</v>
      </c>
      <c r="G4640">
        <v>2242</v>
      </c>
      <c r="H4640" t="s">
        <v>1353</v>
      </c>
      <c r="I4640">
        <v>73942</v>
      </c>
      <c r="J4640">
        <v>608739629</v>
      </c>
      <c r="K4640" t="s">
        <v>4365</v>
      </c>
      <c r="L4640" s="106">
        <v>39329</v>
      </c>
      <c r="M4640">
        <v>14684490</v>
      </c>
      <c r="N4640" t="s">
        <v>996</v>
      </c>
      <c r="O4640" t="s">
        <v>12</v>
      </c>
      <c r="P4640" t="s">
        <v>997</v>
      </c>
      <c r="R4640" s="109" t="str">
        <f>IF(OR(P4640="SB",Q4640="SB"),"SB",0)</f>
        <v>SB</v>
      </c>
      <c r="T4640" s="110" t="s">
        <v>998</v>
      </c>
      <c r="V4640" s="113" t="str">
        <f>IF(AND(I4640&gt;=10000,I4640&lt;=19900),"Praha",(IF(AND(I4640&gt;=25001,I4640&lt;=29501),"Středočeský kraj",(IF(AND(I4640&gt;=30100,I4640&lt;=34972),"Středočeský kraj",(IF(AND(I4640&gt;=35002,I4640&lt;=36271),"Karlovarský kraj",(IF(AND(I4640&gt;=37001,I4640&lt;=39201),"Jihočeský kraj",(IF(AND(I4640&gt;=39701,I4640&lt;=39901),"Jihočeský kraj",(IF(AND(I4640&gt;=39301,I4640&lt;=39601),"Kraj Vysočina",(IF(AND(I4640&gt;=58001,I4640&lt;=59501),"Kraj Vysočina",(IF(AND(I4640&gt;=67401,I4640&lt;=67602),"Kraj Vysočina",(IF(AND(I4640&gt;=40001,I4640&lt;=44101),"Ústecký kraj",(IF(AND(I4640&gt;=46001,I4640&lt;=47201),"Liberecký kraj",(IF(AND(I4640&gt;=51202,I4640&lt;=51401),"Liberecký kraj",(IF(AND(I4640&gt;=53002,I4640&lt;=53976),"Pardubický kraj",(IF(AND(I4640&gt;=56002,I4640&lt;=57201),"Pardubický kraj",(IF(AND(I4640&gt;=60200,I4640&lt;=67201),"Jihomoravský kraj",(IF(AND(I4640&gt;=67801,I4640&lt;=68501),"Jihomoravský kraj",(IF(AND(I4640&gt;=69002,I4640&lt;=69801),"Jihomoravský kraj",(IF(AND(I4640&gt;=68601,I4640&lt;=68801),"Zlínský kraj",(IF(AND(I4640&gt;=75501,I4640&lt;=76901),"Zlínský kraj",(IF(AND(I4640&gt;=70030,I4640&lt;=74901),"Moravskoslezský kraj",(IF(AND(I4640&gt;=75000,I4640&lt;=75368),"Olomoucký kraj",(IF(AND(I4640&gt;=77200,I4640&lt;=79862),"Olomoucký kraj",(IF(AND(I4640&gt;=50011,I4640&lt;=50301),"Královéhradecký kraj",(IF(AND(I4640&gt;=54301,I4640&lt;=54303),"Královéhradecký kraj","0")))))))))))))))))))))))))))))))))))))))))))))))</f>
        <v>Moravskoslezský kraj</v>
      </c>
      <c r="AB4640" t="s">
        <v>998</v>
      </c>
      <c r="AD4640" t="s">
        <v>998</v>
      </c>
      <c r="AE4640" t="s">
        <v>998</v>
      </c>
      <c r="AF4640" t="s">
        <v>998</v>
      </c>
      <c r="AG4640" s="107">
        <v>300</v>
      </c>
      <c r="AH4640" s="107">
        <v>0</v>
      </c>
      <c r="AI4640" s="107">
        <v>0</v>
      </c>
      <c r="AJ4640" t="s">
        <v>999</v>
      </c>
      <c r="AK4640" s="106">
        <v>44923</v>
      </c>
    </row>
    <row r="4641" spans="1:37" x14ac:dyDescent="0.45">
      <c r="A4641" t="s">
        <v>1112</v>
      </c>
      <c r="B4641" t="s">
        <v>8735</v>
      </c>
      <c r="C4641" t="s">
        <v>990</v>
      </c>
      <c r="D4641" t="s">
        <v>8736</v>
      </c>
      <c r="E4641" t="s">
        <v>992</v>
      </c>
      <c r="F4641" t="s">
        <v>2145</v>
      </c>
      <c r="G4641">
        <v>2751</v>
      </c>
      <c r="H4641" t="s">
        <v>1353</v>
      </c>
      <c r="I4641">
        <v>73942</v>
      </c>
      <c r="J4641">
        <v>775188016</v>
      </c>
      <c r="K4641" t="s">
        <v>8737</v>
      </c>
      <c r="L4641" s="106">
        <v>38577</v>
      </c>
      <c r="M4641">
        <v>14682874</v>
      </c>
      <c r="N4641" t="s">
        <v>996</v>
      </c>
      <c r="O4641" t="s">
        <v>12</v>
      </c>
      <c r="P4641" t="s">
        <v>997</v>
      </c>
      <c r="R4641" s="109" t="str">
        <f>IF(OR(P4641="SB",Q4641="SB"),"SB",0)</f>
        <v>SB</v>
      </c>
      <c r="T4641" s="110" t="s">
        <v>998</v>
      </c>
      <c r="V4641" s="113" t="str">
        <f>IF(AND(I4641&gt;=10000,I4641&lt;=19900),"Praha",(IF(AND(I4641&gt;=25001,I4641&lt;=29501),"Středočeský kraj",(IF(AND(I4641&gt;=30100,I4641&lt;=34972),"Středočeský kraj",(IF(AND(I4641&gt;=35002,I4641&lt;=36271),"Karlovarský kraj",(IF(AND(I4641&gt;=37001,I4641&lt;=39201),"Jihočeský kraj",(IF(AND(I4641&gt;=39701,I4641&lt;=39901),"Jihočeský kraj",(IF(AND(I4641&gt;=39301,I4641&lt;=39601),"Kraj Vysočina",(IF(AND(I4641&gt;=58001,I4641&lt;=59501),"Kraj Vysočina",(IF(AND(I4641&gt;=67401,I4641&lt;=67602),"Kraj Vysočina",(IF(AND(I4641&gt;=40001,I4641&lt;=44101),"Ústecký kraj",(IF(AND(I4641&gt;=46001,I4641&lt;=47201),"Liberecký kraj",(IF(AND(I4641&gt;=51202,I4641&lt;=51401),"Liberecký kraj",(IF(AND(I4641&gt;=53002,I4641&lt;=53976),"Pardubický kraj",(IF(AND(I4641&gt;=56002,I4641&lt;=57201),"Pardubický kraj",(IF(AND(I4641&gt;=60200,I4641&lt;=67201),"Jihomoravský kraj",(IF(AND(I4641&gt;=67801,I4641&lt;=68501),"Jihomoravský kraj",(IF(AND(I4641&gt;=69002,I4641&lt;=69801),"Jihomoravský kraj",(IF(AND(I4641&gt;=68601,I4641&lt;=68801),"Zlínský kraj",(IF(AND(I4641&gt;=75501,I4641&lt;=76901),"Zlínský kraj",(IF(AND(I4641&gt;=70030,I4641&lt;=74901),"Moravskoslezský kraj",(IF(AND(I4641&gt;=75000,I4641&lt;=75368),"Olomoucký kraj",(IF(AND(I4641&gt;=77200,I4641&lt;=79862),"Olomoucký kraj",(IF(AND(I4641&gt;=50011,I4641&lt;=50301),"Královéhradecký kraj",(IF(AND(I4641&gt;=54301,I4641&lt;=54303),"Královéhradecký kraj","0")))))))))))))))))))))))))))))))))))))))))))))))</f>
        <v>Moravskoslezský kraj</v>
      </c>
      <c r="AB4641" t="s">
        <v>998</v>
      </c>
      <c r="AD4641" t="s">
        <v>998</v>
      </c>
      <c r="AE4641" t="s">
        <v>998</v>
      </c>
      <c r="AF4641" t="s">
        <v>998</v>
      </c>
      <c r="AG4641" s="107">
        <v>300</v>
      </c>
      <c r="AH4641" s="107">
        <v>0</v>
      </c>
      <c r="AI4641" s="107">
        <v>0</v>
      </c>
      <c r="AJ4641" t="s">
        <v>999</v>
      </c>
      <c r="AK4641" s="106">
        <v>44924</v>
      </c>
    </row>
    <row r="4642" spans="1:37" x14ac:dyDescent="0.45">
      <c r="A4642" t="s">
        <v>1087</v>
      </c>
      <c r="B4642" t="s">
        <v>10125</v>
      </c>
      <c r="C4642" t="s">
        <v>990</v>
      </c>
      <c r="D4642" t="s">
        <v>10126</v>
      </c>
      <c r="E4642" t="s">
        <v>992</v>
      </c>
      <c r="F4642" t="s">
        <v>3113</v>
      </c>
      <c r="G4642">
        <v>1864</v>
      </c>
      <c r="H4642" t="s">
        <v>1353</v>
      </c>
      <c r="I4642">
        <v>73942</v>
      </c>
      <c r="K4642" t="s">
        <v>10127</v>
      </c>
      <c r="L4642" s="106">
        <v>39229</v>
      </c>
      <c r="M4642">
        <v>14684995</v>
      </c>
      <c r="N4642" t="s">
        <v>996</v>
      </c>
      <c r="O4642" t="s">
        <v>12</v>
      </c>
      <c r="P4642" t="s">
        <v>997</v>
      </c>
      <c r="R4642" s="109" t="str">
        <f>IF(OR(P4642="SB",Q4642="SB"),"SB",0)</f>
        <v>SB</v>
      </c>
      <c r="T4642" s="110" t="s">
        <v>998</v>
      </c>
      <c r="V4642" s="113" t="str">
        <f>IF(AND(I4642&gt;=10000,I4642&lt;=19900),"Praha",(IF(AND(I4642&gt;=25001,I4642&lt;=29501),"Středočeský kraj",(IF(AND(I4642&gt;=30100,I4642&lt;=34972),"Středočeský kraj",(IF(AND(I4642&gt;=35002,I4642&lt;=36271),"Karlovarský kraj",(IF(AND(I4642&gt;=37001,I4642&lt;=39201),"Jihočeský kraj",(IF(AND(I4642&gt;=39701,I4642&lt;=39901),"Jihočeský kraj",(IF(AND(I4642&gt;=39301,I4642&lt;=39601),"Kraj Vysočina",(IF(AND(I4642&gt;=58001,I4642&lt;=59501),"Kraj Vysočina",(IF(AND(I4642&gt;=67401,I4642&lt;=67602),"Kraj Vysočina",(IF(AND(I4642&gt;=40001,I4642&lt;=44101),"Ústecký kraj",(IF(AND(I4642&gt;=46001,I4642&lt;=47201),"Liberecký kraj",(IF(AND(I4642&gt;=51202,I4642&lt;=51401),"Liberecký kraj",(IF(AND(I4642&gt;=53002,I4642&lt;=53976),"Pardubický kraj",(IF(AND(I4642&gt;=56002,I4642&lt;=57201),"Pardubický kraj",(IF(AND(I4642&gt;=60200,I4642&lt;=67201),"Jihomoravský kraj",(IF(AND(I4642&gt;=67801,I4642&lt;=68501),"Jihomoravský kraj",(IF(AND(I4642&gt;=69002,I4642&lt;=69801),"Jihomoravský kraj",(IF(AND(I4642&gt;=68601,I4642&lt;=68801),"Zlínský kraj",(IF(AND(I4642&gt;=75501,I4642&lt;=76901),"Zlínský kraj",(IF(AND(I4642&gt;=70030,I4642&lt;=74901),"Moravskoslezský kraj",(IF(AND(I4642&gt;=75000,I4642&lt;=75368),"Olomoucký kraj",(IF(AND(I4642&gt;=77200,I4642&lt;=79862),"Olomoucký kraj",(IF(AND(I4642&gt;=50011,I4642&lt;=50301),"Královéhradecký kraj",(IF(AND(I4642&gt;=54301,I4642&lt;=54303),"Královéhradecký kraj","0")))))))))))))))))))))))))))))))))))))))))))))))</f>
        <v>Moravskoslezský kraj</v>
      </c>
      <c r="AB4642" t="s">
        <v>998</v>
      </c>
      <c r="AD4642" t="s">
        <v>998</v>
      </c>
      <c r="AE4642" t="s">
        <v>998</v>
      </c>
      <c r="AF4642" t="s">
        <v>998</v>
      </c>
      <c r="AG4642" s="107">
        <v>300</v>
      </c>
      <c r="AH4642" s="107">
        <v>0</v>
      </c>
      <c r="AI4642" s="107">
        <v>0</v>
      </c>
      <c r="AJ4642" t="s">
        <v>999</v>
      </c>
      <c r="AK4642" s="106">
        <v>44923</v>
      </c>
    </row>
    <row r="4643" spans="1:37" x14ac:dyDescent="0.45">
      <c r="A4643" t="s">
        <v>1187</v>
      </c>
      <c r="B4643" t="s">
        <v>14028</v>
      </c>
      <c r="C4643" t="s">
        <v>1002</v>
      </c>
      <c r="D4643" t="s">
        <v>14029</v>
      </c>
      <c r="E4643" t="s">
        <v>992</v>
      </c>
      <c r="F4643" t="s">
        <v>1100</v>
      </c>
      <c r="G4643">
        <v>66</v>
      </c>
      <c r="H4643" t="s">
        <v>1353</v>
      </c>
      <c r="I4643">
        <v>73942</v>
      </c>
      <c r="J4643">
        <v>776031662</v>
      </c>
      <c r="K4643" t="s">
        <v>14030</v>
      </c>
      <c r="L4643" s="106">
        <v>39866</v>
      </c>
      <c r="M4643">
        <v>14683682</v>
      </c>
      <c r="N4643" t="s">
        <v>996</v>
      </c>
      <c r="O4643" t="s">
        <v>12</v>
      </c>
      <c r="P4643" t="s">
        <v>997</v>
      </c>
      <c r="R4643" s="109" t="str">
        <f>IF(OR(P4643="SB",Q4643="SB"),"SB",0)</f>
        <v>SB</v>
      </c>
      <c r="T4643" s="110" t="s">
        <v>998</v>
      </c>
      <c r="V4643" s="113" t="str">
        <f>IF(AND(I4643&gt;=10000,I4643&lt;=19900),"Praha",(IF(AND(I4643&gt;=25001,I4643&lt;=29501),"Středočeský kraj",(IF(AND(I4643&gt;=30100,I4643&lt;=34972),"Středočeský kraj",(IF(AND(I4643&gt;=35002,I4643&lt;=36271),"Karlovarský kraj",(IF(AND(I4643&gt;=37001,I4643&lt;=39201),"Jihočeský kraj",(IF(AND(I4643&gt;=39701,I4643&lt;=39901),"Jihočeský kraj",(IF(AND(I4643&gt;=39301,I4643&lt;=39601),"Kraj Vysočina",(IF(AND(I4643&gt;=58001,I4643&lt;=59501),"Kraj Vysočina",(IF(AND(I4643&gt;=67401,I4643&lt;=67602),"Kraj Vysočina",(IF(AND(I4643&gt;=40001,I4643&lt;=44101),"Ústecký kraj",(IF(AND(I4643&gt;=46001,I4643&lt;=47201),"Liberecký kraj",(IF(AND(I4643&gt;=51202,I4643&lt;=51401),"Liberecký kraj",(IF(AND(I4643&gt;=53002,I4643&lt;=53976),"Pardubický kraj",(IF(AND(I4643&gt;=56002,I4643&lt;=57201),"Pardubický kraj",(IF(AND(I4643&gt;=60200,I4643&lt;=67201),"Jihomoravský kraj",(IF(AND(I4643&gt;=67801,I4643&lt;=68501),"Jihomoravský kraj",(IF(AND(I4643&gt;=69002,I4643&lt;=69801),"Jihomoravský kraj",(IF(AND(I4643&gt;=68601,I4643&lt;=68801),"Zlínský kraj",(IF(AND(I4643&gt;=75501,I4643&lt;=76901),"Zlínský kraj",(IF(AND(I4643&gt;=70030,I4643&lt;=74901),"Moravskoslezský kraj",(IF(AND(I4643&gt;=75000,I4643&lt;=75368),"Olomoucký kraj",(IF(AND(I4643&gt;=77200,I4643&lt;=79862),"Olomoucký kraj",(IF(AND(I4643&gt;=50011,I4643&lt;=50301),"Královéhradecký kraj",(IF(AND(I4643&gt;=54301,I4643&lt;=54303),"Královéhradecký kraj","0")))))))))))))))))))))))))))))))))))))))))))))))</f>
        <v>Moravskoslezský kraj</v>
      </c>
      <c r="AB4643" t="s">
        <v>998</v>
      </c>
      <c r="AD4643" t="s">
        <v>998</v>
      </c>
      <c r="AE4643" t="s">
        <v>998</v>
      </c>
      <c r="AF4643" t="s">
        <v>998</v>
      </c>
      <c r="AG4643" s="107">
        <v>300</v>
      </c>
      <c r="AH4643" s="107">
        <v>0</v>
      </c>
      <c r="AI4643" s="107">
        <v>0</v>
      </c>
      <c r="AJ4643" t="s">
        <v>999</v>
      </c>
      <c r="AK4643" s="106">
        <v>44923</v>
      </c>
    </row>
    <row r="4644" spans="1:37" x14ac:dyDescent="0.45">
      <c r="A4644" t="s">
        <v>1481</v>
      </c>
      <c r="B4644" t="s">
        <v>14028</v>
      </c>
      <c r="C4644" t="s">
        <v>1002</v>
      </c>
      <c r="D4644" t="s">
        <v>14031</v>
      </c>
      <c r="E4644" t="s">
        <v>992</v>
      </c>
      <c r="F4644" t="s">
        <v>1100</v>
      </c>
      <c r="G4644">
        <v>66</v>
      </c>
      <c r="H4644" t="s">
        <v>1353</v>
      </c>
      <c r="I4644">
        <v>73942</v>
      </c>
      <c r="J4644">
        <v>776031662</v>
      </c>
      <c r="K4644" t="s">
        <v>14032</v>
      </c>
      <c r="L4644" s="106">
        <v>39866</v>
      </c>
      <c r="M4644">
        <v>14683581</v>
      </c>
      <c r="N4644" t="s">
        <v>996</v>
      </c>
      <c r="O4644" t="s">
        <v>12</v>
      </c>
      <c r="P4644" t="s">
        <v>997</v>
      </c>
      <c r="R4644" s="109" t="str">
        <f>IF(OR(P4644="SB",Q4644="SB"),"SB",0)</f>
        <v>SB</v>
      </c>
      <c r="T4644" s="110" t="s">
        <v>998</v>
      </c>
      <c r="V4644" s="113" t="str">
        <f>IF(AND(I4644&gt;=10000,I4644&lt;=19900),"Praha",(IF(AND(I4644&gt;=25001,I4644&lt;=29501),"Středočeský kraj",(IF(AND(I4644&gt;=30100,I4644&lt;=34972),"Středočeský kraj",(IF(AND(I4644&gt;=35002,I4644&lt;=36271),"Karlovarský kraj",(IF(AND(I4644&gt;=37001,I4644&lt;=39201),"Jihočeský kraj",(IF(AND(I4644&gt;=39701,I4644&lt;=39901),"Jihočeský kraj",(IF(AND(I4644&gt;=39301,I4644&lt;=39601),"Kraj Vysočina",(IF(AND(I4644&gt;=58001,I4644&lt;=59501),"Kraj Vysočina",(IF(AND(I4644&gt;=67401,I4644&lt;=67602),"Kraj Vysočina",(IF(AND(I4644&gt;=40001,I4644&lt;=44101),"Ústecký kraj",(IF(AND(I4644&gt;=46001,I4644&lt;=47201),"Liberecký kraj",(IF(AND(I4644&gt;=51202,I4644&lt;=51401),"Liberecký kraj",(IF(AND(I4644&gt;=53002,I4644&lt;=53976),"Pardubický kraj",(IF(AND(I4644&gt;=56002,I4644&lt;=57201),"Pardubický kraj",(IF(AND(I4644&gt;=60200,I4644&lt;=67201),"Jihomoravský kraj",(IF(AND(I4644&gt;=67801,I4644&lt;=68501),"Jihomoravský kraj",(IF(AND(I4644&gt;=69002,I4644&lt;=69801),"Jihomoravský kraj",(IF(AND(I4644&gt;=68601,I4644&lt;=68801),"Zlínský kraj",(IF(AND(I4644&gt;=75501,I4644&lt;=76901),"Zlínský kraj",(IF(AND(I4644&gt;=70030,I4644&lt;=74901),"Moravskoslezský kraj",(IF(AND(I4644&gt;=75000,I4644&lt;=75368),"Olomoucký kraj",(IF(AND(I4644&gt;=77200,I4644&lt;=79862),"Olomoucký kraj",(IF(AND(I4644&gt;=50011,I4644&lt;=50301),"Královéhradecký kraj",(IF(AND(I4644&gt;=54301,I4644&lt;=54303),"Královéhradecký kraj","0")))))))))))))))))))))))))))))))))))))))))))))))</f>
        <v>Moravskoslezský kraj</v>
      </c>
      <c r="AB4644" t="s">
        <v>998</v>
      </c>
      <c r="AD4644" t="s">
        <v>998</v>
      </c>
      <c r="AE4644" t="s">
        <v>998</v>
      </c>
      <c r="AF4644" t="s">
        <v>998</v>
      </c>
      <c r="AG4644" s="107">
        <v>300</v>
      </c>
      <c r="AH4644" s="107">
        <v>0</v>
      </c>
      <c r="AI4644" s="107">
        <v>0</v>
      </c>
      <c r="AJ4644" t="s">
        <v>999</v>
      </c>
      <c r="AK4644" s="106">
        <v>44923</v>
      </c>
    </row>
    <row r="4645" spans="1:37" x14ac:dyDescent="0.45">
      <c r="A4645" t="s">
        <v>1914</v>
      </c>
      <c r="B4645" t="s">
        <v>15596</v>
      </c>
      <c r="C4645" t="s">
        <v>1002</v>
      </c>
      <c r="D4645" t="s">
        <v>15597</v>
      </c>
      <c r="E4645" t="s">
        <v>992</v>
      </c>
      <c r="F4645" t="s">
        <v>3111</v>
      </c>
      <c r="G4645">
        <v>247</v>
      </c>
      <c r="H4645" t="s">
        <v>1353</v>
      </c>
      <c r="I4645">
        <v>73942</v>
      </c>
      <c r="J4645">
        <v>601122201</v>
      </c>
      <c r="K4645" t="s">
        <v>15598</v>
      </c>
      <c r="L4645" s="106">
        <v>39583</v>
      </c>
      <c r="M4645">
        <v>14683177</v>
      </c>
      <c r="N4645" t="s">
        <v>996</v>
      </c>
      <c r="O4645" t="s">
        <v>12</v>
      </c>
      <c r="P4645" t="s">
        <v>997</v>
      </c>
      <c r="R4645" s="109" t="str">
        <f>IF(OR(P4645="SB",Q4645="SB"),"SB",0)</f>
        <v>SB</v>
      </c>
      <c r="T4645" s="110" t="s">
        <v>998</v>
      </c>
      <c r="V4645" s="113" t="str">
        <f>IF(AND(I4645&gt;=10000,I4645&lt;=19900),"Praha",(IF(AND(I4645&gt;=25001,I4645&lt;=29501),"Středočeský kraj",(IF(AND(I4645&gt;=30100,I4645&lt;=34972),"Středočeský kraj",(IF(AND(I4645&gt;=35002,I4645&lt;=36271),"Karlovarský kraj",(IF(AND(I4645&gt;=37001,I4645&lt;=39201),"Jihočeský kraj",(IF(AND(I4645&gt;=39701,I4645&lt;=39901),"Jihočeský kraj",(IF(AND(I4645&gt;=39301,I4645&lt;=39601),"Kraj Vysočina",(IF(AND(I4645&gt;=58001,I4645&lt;=59501),"Kraj Vysočina",(IF(AND(I4645&gt;=67401,I4645&lt;=67602),"Kraj Vysočina",(IF(AND(I4645&gt;=40001,I4645&lt;=44101),"Ústecký kraj",(IF(AND(I4645&gt;=46001,I4645&lt;=47201),"Liberecký kraj",(IF(AND(I4645&gt;=51202,I4645&lt;=51401),"Liberecký kraj",(IF(AND(I4645&gt;=53002,I4645&lt;=53976),"Pardubický kraj",(IF(AND(I4645&gt;=56002,I4645&lt;=57201),"Pardubický kraj",(IF(AND(I4645&gt;=60200,I4645&lt;=67201),"Jihomoravský kraj",(IF(AND(I4645&gt;=67801,I4645&lt;=68501),"Jihomoravský kraj",(IF(AND(I4645&gt;=69002,I4645&lt;=69801),"Jihomoravský kraj",(IF(AND(I4645&gt;=68601,I4645&lt;=68801),"Zlínský kraj",(IF(AND(I4645&gt;=75501,I4645&lt;=76901),"Zlínský kraj",(IF(AND(I4645&gt;=70030,I4645&lt;=74901),"Moravskoslezský kraj",(IF(AND(I4645&gt;=75000,I4645&lt;=75368),"Olomoucký kraj",(IF(AND(I4645&gt;=77200,I4645&lt;=79862),"Olomoucký kraj",(IF(AND(I4645&gt;=50011,I4645&lt;=50301),"Královéhradecký kraj",(IF(AND(I4645&gt;=54301,I4645&lt;=54303),"Královéhradecký kraj","0")))))))))))))))))))))))))))))))))))))))))))))))</f>
        <v>Moravskoslezský kraj</v>
      </c>
      <c r="AB4645" t="s">
        <v>998</v>
      </c>
      <c r="AD4645" t="s">
        <v>998</v>
      </c>
      <c r="AE4645" t="s">
        <v>998</v>
      </c>
      <c r="AF4645" t="s">
        <v>998</v>
      </c>
      <c r="AG4645" s="107">
        <v>300</v>
      </c>
      <c r="AH4645" s="107">
        <v>0</v>
      </c>
      <c r="AI4645" s="107">
        <v>0</v>
      </c>
      <c r="AJ4645" t="s">
        <v>999</v>
      </c>
      <c r="AK4645" s="106">
        <v>44923</v>
      </c>
    </row>
    <row r="4646" spans="1:37" x14ac:dyDescent="0.45">
      <c r="A4646" t="s">
        <v>1124</v>
      </c>
      <c r="B4646" t="s">
        <v>16375</v>
      </c>
      <c r="C4646" t="s">
        <v>990</v>
      </c>
      <c r="D4646" t="s">
        <v>16379</v>
      </c>
      <c r="E4646" t="s">
        <v>992</v>
      </c>
      <c r="F4646" t="s">
        <v>6411</v>
      </c>
      <c r="G4646">
        <v>1717</v>
      </c>
      <c r="H4646" t="s">
        <v>1353</v>
      </c>
      <c r="I4646">
        <v>73942</v>
      </c>
      <c r="J4646">
        <v>739565886</v>
      </c>
      <c r="K4646" t="s">
        <v>16380</v>
      </c>
      <c r="L4646" s="106">
        <v>38867</v>
      </c>
      <c r="M4646">
        <v>14684591</v>
      </c>
      <c r="N4646" t="s">
        <v>996</v>
      </c>
      <c r="O4646" t="s">
        <v>12</v>
      </c>
      <c r="P4646" t="s">
        <v>997</v>
      </c>
      <c r="R4646" s="109" t="str">
        <f>IF(OR(P4646="SB",Q4646="SB"),"SB",0)</f>
        <v>SB</v>
      </c>
      <c r="T4646" s="110" t="s">
        <v>998</v>
      </c>
      <c r="V4646" s="113" t="str">
        <f>IF(AND(I4646&gt;=10000,I4646&lt;=19900),"Praha",(IF(AND(I4646&gt;=25001,I4646&lt;=29501),"Středočeský kraj",(IF(AND(I4646&gt;=30100,I4646&lt;=34972),"Středočeský kraj",(IF(AND(I4646&gt;=35002,I4646&lt;=36271),"Karlovarský kraj",(IF(AND(I4646&gt;=37001,I4646&lt;=39201),"Jihočeský kraj",(IF(AND(I4646&gt;=39701,I4646&lt;=39901),"Jihočeský kraj",(IF(AND(I4646&gt;=39301,I4646&lt;=39601),"Kraj Vysočina",(IF(AND(I4646&gt;=58001,I4646&lt;=59501),"Kraj Vysočina",(IF(AND(I4646&gt;=67401,I4646&lt;=67602),"Kraj Vysočina",(IF(AND(I4646&gt;=40001,I4646&lt;=44101),"Ústecký kraj",(IF(AND(I4646&gt;=46001,I4646&lt;=47201),"Liberecký kraj",(IF(AND(I4646&gt;=51202,I4646&lt;=51401),"Liberecký kraj",(IF(AND(I4646&gt;=53002,I4646&lt;=53976),"Pardubický kraj",(IF(AND(I4646&gt;=56002,I4646&lt;=57201),"Pardubický kraj",(IF(AND(I4646&gt;=60200,I4646&lt;=67201),"Jihomoravský kraj",(IF(AND(I4646&gt;=67801,I4646&lt;=68501),"Jihomoravský kraj",(IF(AND(I4646&gt;=69002,I4646&lt;=69801),"Jihomoravský kraj",(IF(AND(I4646&gt;=68601,I4646&lt;=68801),"Zlínský kraj",(IF(AND(I4646&gt;=75501,I4646&lt;=76901),"Zlínský kraj",(IF(AND(I4646&gt;=70030,I4646&lt;=74901),"Moravskoslezský kraj",(IF(AND(I4646&gt;=75000,I4646&lt;=75368),"Olomoucký kraj",(IF(AND(I4646&gt;=77200,I4646&lt;=79862),"Olomoucký kraj",(IF(AND(I4646&gt;=50011,I4646&lt;=50301),"Královéhradecký kraj",(IF(AND(I4646&gt;=54301,I4646&lt;=54303),"Královéhradecký kraj","0")))))))))))))))))))))))))))))))))))))))))))))))</f>
        <v>Moravskoslezský kraj</v>
      </c>
      <c r="AB4646" t="s">
        <v>998</v>
      </c>
      <c r="AD4646" t="s">
        <v>998</v>
      </c>
      <c r="AE4646" t="s">
        <v>998</v>
      </c>
      <c r="AF4646" t="s">
        <v>998</v>
      </c>
      <c r="AG4646" s="107">
        <v>300</v>
      </c>
      <c r="AH4646" s="107">
        <v>0</v>
      </c>
      <c r="AI4646" s="107">
        <v>0</v>
      </c>
      <c r="AJ4646" t="s">
        <v>999</v>
      </c>
      <c r="AK4646" s="106">
        <v>44924</v>
      </c>
    </row>
    <row r="4647" spans="1:37" x14ac:dyDescent="0.45">
      <c r="A4647" t="s">
        <v>1212</v>
      </c>
      <c r="B4647" t="s">
        <v>17012</v>
      </c>
      <c r="C4647" t="s">
        <v>1002</v>
      </c>
      <c r="D4647" t="s">
        <v>17013</v>
      </c>
      <c r="E4647" t="s">
        <v>992</v>
      </c>
      <c r="F4647" t="s">
        <v>2591</v>
      </c>
      <c r="G4647">
        <v>248</v>
      </c>
      <c r="H4647" t="s">
        <v>1353</v>
      </c>
      <c r="I4647">
        <v>73942</v>
      </c>
      <c r="J4647">
        <v>725343421</v>
      </c>
      <c r="K4647" t="s">
        <v>17014</v>
      </c>
      <c r="L4647" s="106">
        <v>35639</v>
      </c>
      <c r="M4647">
        <v>14685100</v>
      </c>
      <c r="N4647" t="s">
        <v>996</v>
      </c>
      <c r="O4647" t="s">
        <v>12</v>
      </c>
      <c r="P4647" t="s">
        <v>997</v>
      </c>
      <c r="R4647" s="109" t="str">
        <f>IF(OR(P4647="SB",Q4647="SB"),"SB",0)</f>
        <v>SB</v>
      </c>
      <c r="T4647" s="110" t="s">
        <v>998</v>
      </c>
      <c r="V4647" s="113" t="str">
        <f>IF(AND(I4647&gt;=10000,I4647&lt;=19900),"Praha",(IF(AND(I4647&gt;=25001,I4647&lt;=29501),"Středočeský kraj",(IF(AND(I4647&gt;=30100,I4647&lt;=34972),"Středočeský kraj",(IF(AND(I4647&gt;=35002,I4647&lt;=36271),"Karlovarský kraj",(IF(AND(I4647&gt;=37001,I4647&lt;=39201),"Jihočeský kraj",(IF(AND(I4647&gt;=39701,I4647&lt;=39901),"Jihočeský kraj",(IF(AND(I4647&gt;=39301,I4647&lt;=39601),"Kraj Vysočina",(IF(AND(I4647&gt;=58001,I4647&lt;=59501),"Kraj Vysočina",(IF(AND(I4647&gt;=67401,I4647&lt;=67602),"Kraj Vysočina",(IF(AND(I4647&gt;=40001,I4647&lt;=44101),"Ústecký kraj",(IF(AND(I4647&gt;=46001,I4647&lt;=47201),"Liberecký kraj",(IF(AND(I4647&gt;=51202,I4647&lt;=51401),"Liberecký kraj",(IF(AND(I4647&gt;=53002,I4647&lt;=53976),"Pardubický kraj",(IF(AND(I4647&gt;=56002,I4647&lt;=57201),"Pardubický kraj",(IF(AND(I4647&gt;=60200,I4647&lt;=67201),"Jihomoravský kraj",(IF(AND(I4647&gt;=67801,I4647&lt;=68501),"Jihomoravský kraj",(IF(AND(I4647&gt;=69002,I4647&lt;=69801),"Jihomoravský kraj",(IF(AND(I4647&gt;=68601,I4647&lt;=68801),"Zlínský kraj",(IF(AND(I4647&gt;=75501,I4647&lt;=76901),"Zlínský kraj",(IF(AND(I4647&gt;=70030,I4647&lt;=74901),"Moravskoslezský kraj",(IF(AND(I4647&gt;=75000,I4647&lt;=75368),"Olomoucký kraj",(IF(AND(I4647&gt;=77200,I4647&lt;=79862),"Olomoucký kraj",(IF(AND(I4647&gt;=50011,I4647&lt;=50301),"Královéhradecký kraj",(IF(AND(I4647&gt;=54301,I4647&lt;=54303),"Královéhradecký kraj","0")))))))))))))))))))))))))))))))))))))))))))))))</f>
        <v>Moravskoslezský kraj</v>
      </c>
      <c r="AB4647" t="s">
        <v>998</v>
      </c>
      <c r="AD4647" t="s">
        <v>998</v>
      </c>
      <c r="AE4647" t="s">
        <v>998</v>
      </c>
      <c r="AF4647" t="s">
        <v>998</v>
      </c>
      <c r="AG4647" s="107">
        <v>0</v>
      </c>
      <c r="AH4647" s="107">
        <v>0</v>
      </c>
      <c r="AI4647" s="107">
        <v>0</v>
      </c>
      <c r="AJ4647" t="s">
        <v>1012</v>
      </c>
    </row>
    <row r="4648" spans="1:37" x14ac:dyDescent="0.45">
      <c r="A4648" t="s">
        <v>1657</v>
      </c>
      <c r="B4648" t="s">
        <v>17448</v>
      </c>
      <c r="C4648" t="s">
        <v>1002</v>
      </c>
      <c r="D4648" t="s">
        <v>17449</v>
      </c>
      <c r="E4648" t="s">
        <v>992</v>
      </c>
      <c r="F4648" t="s">
        <v>1867</v>
      </c>
      <c r="G4648">
        <v>30</v>
      </c>
      <c r="H4648" t="s">
        <v>1353</v>
      </c>
      <c r="I4648">
        <v>73942</v>
      </c>
      <c r="J4648">
        <v>732400455</v>
      </c>
      <c r="K4648" t="s">
        <v>17450</v>
      </c>
      <c r="L4648" s="106">
        <v>39873</v>
      </c>
      <c r="M4648">
        <v>14683076</v>
      </c>
      <c r="N4648" t="s">
        <v>996</v>
      </c>
      <c r="O4648" t="s">
        <v>12</v>
      </c>
      <c r="P4648" t="s">
        <v>997</v>
      </c>
      <c r="R4648" s="109" t="str">
        <f>IF(OR(P4648="SB",Q4648="SB"),"SB",0)</f>
        <v>SB</v>
      </c>
      <c r="T4648" s="110" t="s">
        <v>998</v>
      </c>
      <c r="V4648" s="113" t="str">
        <f>IF(AND(I4648&gt;=10000,I4648&lt;=19900),"Praha",(IF(AND(I4648&gt;=25001,I4648&lt;=29501),"Středočeský kraj",(IF(AND(I4648&gt;=30100,I4648&lt;=34972),"Středočeský kraj",(IF(AND(I4648&gt;=35002,I4648&lt;=36271),"Karlovarský kraj",(IF(AND(I4648&gt;=37001,I4648&lt;=39201),"Jihočeský kraj",(IF(AND(I4648&gt;=39701,I4648&lt;=39901),"Jihočeský kraj",(IF(AND(I4648&gt;=39301,I4648&lt;=39601),"Kraj Vysočina",(IF(AND(I4648&gt;=58001,I4648&lt;=59501),"Kraj Vysočina",(IF(AND(I4648&gt;=67401,I4648&lt;=67602),"Kraj Vysočina",(IF(AND(I4648&gt;=40001,I4648&lt;=44101),"Ústecký kraj",(IF(AND(I4648&gt;=46001,I4648&lt;=47201),"Liberecký kraj",(IF(AND(I4648&gt;=51202,I4648&lt;=51401),"Liberecký kraj",(IF(AND(I4648&gt;=53002,I4648&lt;=53976),"Pardubický kraj",(IF(AND(I4648&gt;=56002,I4648&lt;=57201),"Pardubický kraj",(IF(AND(I4648&gt;=60200,I4648&lt;=67201),"Jihomoravský kraj",(IF(AND(I4648&gt;=67801,I4648&lt;=68501),"Jihomoravský kraj",(IF(AND(I4648&gt;=69002,I4648&lt;=69801),"Jihomoravský kraj",(IF(AND(I4648&gt;=68601,I4648&lt;=68801),"Zlínský kraj",(IF(AND(I4648&gt;=75501,I4648&lt;=76901),"Zlínský kraj",(IF(AND(I4648&gt;=70030,I4648&lt;=74901),"Moravskoslezský kraj",(IF(AND(I4648&gt;=75000,I4648&lt;=75368),"Olomoucký kraj",(IF(AND(I4648&gt;=77200,I4648&lt;=79862),"Olomoucký kraj",(IF(AND(I4648&gt;=50011,I4648&lt;=50301),"Královéhradecký kraj",(IF(AND(I4648&gt;=54301,I4648&lt;=54303),"Královéhradecký kraj","0")))))))))))))))))))))))))))))))))))))))))))))))</f>
        <v>Moravskoslezský kraj</v>
      </c>
      <c r="AB4648" t="s">
        <v>998</v>
      </c>
      <c r="AD4648" t="s">
        <v>998</v>
      </c>
      <c r="AE4648" t="s">
        <v>998</v>
      </c>
      <c r="AF4648" t="s">
        <v>998</v>
      </c>
      <c r="AG4648" s="107">
        <v>300</v>
      </c>
      <c r="AH4648" s="107">
        <v>0</v>
      </c>
      <c r="AI4648" s="107">
        <v>0</v>
      </c>
      <c r="AJ4648" t="s">
        <v>999</v>
      </c>
      <c r="AK4648" s="106">
        <v>44923</v>
      </c>
    </row>
    <row r="4649" spans="1:37" x14ac:dyDescent="0.45">
      <c r="A4649" t="s">
        <v>1213</v>
      </c>
      <c r="B4649" t="s">
        <v>18117</v>
      </c>
      <c r="C4649" t="s">
        <v>1002</v>
      </c>
      <c r="D4649" t="s">
        <v>18122</v>
      </c>
      <c r="E4649" t="s">
        <v>992</v>
      </c>
      <c r="F4649" t="s">
        <v>16193</v>
      </c>
      <c r="G4649">
        <v>420</v>
      </c>
      <c r="H4649" t="s">
        <v>1353</v>
      </c>
      <c r="I4649">
        <v>73942</v>
      </c>
      <c r="J4649">
        <v>730895633</v>
      </c>
      <c r="K4649" t="s">
        <v>18123</v>
      </c>
      <c r="L4649" s="106">
        <v>39143</v>
      </c>
      <c r="M4649">
        <v>14683379</v>
      </c>
      <c r="N4649" t="s">
        <v>996</v>
      </c>
      <c r="O4649" t="s">
        <v>12</v>
      </c>
      <c r="P4649" t="s">
        <v>997</v>
      </c>
      <c r="R4649" s="109" t="str">
        <f>IF(OR(P4649="SB",Q4649="SB"),"SB",0)</f>
        <v>SB</v>
      </c>
      <c r="T4649" s="110" t="s">
        <v>998</v>
      </c>
      <c r="V4649" s="113" t="str">
        <f>IF(AND(I4649&gt;=10000,I4649&lt;=19900),"Praha",(IF(AND(I4649&gt;=25001,I4649&lt;=29501),"Středočeský kraj",(IF(AND(I4649&gt;=30100,I4649&lt;=34972),"Středočeský kraj",(IF(AND(I4649&gt;=35002,I4649&lt;=36271),"Karlovarský kraj",(IF(AND(I4649&gt;=37001,I4649&lt;=39201),"Jihočeský kraj",(IF(AND(I4649&gt;=39701,I4649&lt;=39901),"Jihočeský kraj",(IF(AND(I4649&gt;=39301,I4649&lt;=39601),"Kraj Vysočina",(IF(AND(I4649&gt;=58001,I4649&lt;=59501),"Kraj Vysočina",(IF(AND(I4649&gt;=67401,I4649&lt;=67602),"Kraj Vysočina",(IF(AND(I4649&gt;=40001,I4649&lt;=44101),"Ústecký kraj",(IF(AND(I4649&gt;=46001,I4649&lt;=47201),"Liberecký kraj",(IF(AND(I4649&gt;=51202,I4649&lt;=51401),"Liberecký kraj",(IF(AND(I4649&gt;=53002,I4649&lt;=53976),"Pardubický kraj",(IF(AND(I4649&gt;=56002,I4649&lt;=57201),"Pardubický kraj",(IF(AND(I4649&gt;=60200,I4649&lt;=67201),"Jihomoravský kraj",(IF(AND(I4649&gt;=67801,I4649&lt;=68501),"Jihomoravský kraj",(IF(AND(I4649&gt;=69002,I4649&lt;=69801),"Jihomoravský kraj",(IF(AND(I4649&gt;=68601,I4649&lt;=68801),"Zlínský kraj",(IF(AND(I4649&gt;=75501,I4649&lt;=76901),"Zlínský kraj",(IF(AND(I4649&gt;=70030,I4649&lt;=74901),"Moravskoslezský kraj",(IF(AND(I4649&gt;=75000,I4649&lt;=75368),"Olomoucký kraj",(IF(AND(I4649&gt;=77200,I4649&lt;=79862),"Olomoucký kraj",(IF(AND(I4649&gt;=50011,I4649&lt;=50301),"Královéhradecký kraj",(IF(AND(I4649&gt;=54301,I4649&lt;=54303),"Královéhradecký kraj","0")))))))))))))))))))))))))))))))))))))))))))))))</f>
        <v>Moravskoslezský kraj</v>
      </c>
      <c r="AB4649" t="s">
        <v>998</v>
      </c>
      <c r="AD4649" t="s">
        <v>998</v>
      </c>
      <c r="AE4649" t="s">
        <v>998</v>
      </c>
      <c r="AF4649" t="s">
        <v>998</v>
      </c>
      <c r="AG4649" s="107">
        <v>300</v>
      </c>
      <c r="AH4649" s="107">
        <v>0</v>
      </c>
      <c r="AI4649" s="107">
        <v>0</v>
      </c>
      <c r="AJ4649" t="s">
        <v>999</v>
      </c>
      <c r="AK4649" s="106">
        <v>44923</v>
      </c>
    </row>
    <row r="4650" spans="1:37" x14ac:dyDescent="0.45">
      <c r="A4650" t="s">
        <v>988</v>
      </c>
      <c r="B4650" t="s">
        <v>19214</v>
      </c>
      <c r="C4650" t="s">
        <v>990</v>
      </c>
      <c r="D4650" t="s">
        <v>19215</v>
      </c>
      <c r="E4650" t="s">
        <v>992</v>
      </c>
      <c r="F4650" t="s">
        <v>2211</v>
      </c>
      <c r="G4650">
        <v>1832</v>
      </c>
      <c r="H4650" t="s">
        <v>1353</v>
      </c>
      <c r="I4650">
        <v>73942</v>
      </c>
      <c r="J4650">
        <v>732598964</v>
      </c>
      <c r="K4650" t="s">
        <v>19216</v>
      </c>
      <c r="L4650" s="106">
        <v>38519</v>
      </c>
      <c r="M4650">
        <v>14684086</v>
      </c>
      <c r="N4650" t="s">
        <v>996</v>
      </c>
      <c r="O4650" t="s">
        <v>12</v>
      </c>
      <c r="P4650" t="s">
        <v>997</v>
      </c>
      <c r="R4650" s="109" t="str">
        <f>IF(OR(P4650="SB",Q4650="SB"),"SB",0)</f>
        <v>SB</v>
      </c>
      <c r="T4650" s="110" t="s">
        <v>998</v>
      </c>
      <c r="V4650" s="113" t="str">
        <f>IF(AND(I4650&gt;=10000,I4650&lt;=19900),"Praha",(IF(AND(I4650&gt;=25001,I4650&lt;=29501),"Středočeský kraj",(IF(AND(I4650&gt;=30100,I4650&lt;=34972),"Středočeský kraj",(IF(AND(I4650&gt;=35002,I4650&lt;=36271),"Karlovarský kraj",(IF(AND(I4650&gt;=37001,I4650&lt;=39201),"Jihočeský kraj",(IF(AND(I4650&gt;=39701,I4650&lt;=39901),"Jihočeský kraj",(IF(AND(I4650&gt;=39301,I4650&lt;=39601),"Kraj Vysočina",(IF(AND(I4650&gt;=58001,I4650&lt;=59501),"Kraj Vysočina",(IF(AND(I4650&gt;=67401,I4650&lt;=67602),"Kraj Vysočina",(IF(AND(I4650&gt;=40001,I4650&lt;=44101),"Ústecký kraj",(IF(AND(I4650&gt;=46001,I4650&lt;=47201),"Liberecký kraj",(IF(AND(I4650&gt;=51202,I4650&lt;=51401),"Liberecký kraj",(IF(AND(I4650&gt;=53002,I4650&lt;=53976),"Pardubický kraj",(IF(AND(I4650&gt;=56002,I4650&lt;=57201),"Pardubický kraj",(IF(AND(I4650&gt;=60200,I4650&lt;=67201),"Jihomoravský kraj",(IF(AND(I4650&gt;=67801,I4650&lt;=68501),"Jihomoravský kraj",(IF(AND(I4650&gt;=69002,I4650&lt;=69801),"Jihomoravský kraj",(IF(AND(I4650&gt;=68601,I4650&lt;=68801),"Zlínský kraj",(IF(AND(I4650&gt;=75501,I4650&lt;=76901),"Zlínský kraj",(IF(AND(I4650&gt;=70030,I4650&lt;=74901),"Moravskoslezský kraj",(IF(AND(I4650&gt;=75000,I4650&lt;=75368),"Olomoucký kraj",(IF(AND(I4650&gt;=77200,I4650&lt;=79862),"Olomoucký kraj",(IF(AND(I4650&gt;=50011,I4650&lt;=50301),"Královéhradecký kraj",(IF(AND(I4650&gt;=54301,I4650&lt;=54303),"Královéhradecký kraj","0")))))))))))))))))))))))))))))))))))))))))))))))</f>
        <v>Moravskoslezský kraj</v>
      </c>
      <c r="AB4650" t="s">
        <v>998</v>
      </c>
      <c r="AD4650" t="s">
        <v>998</v>
      </c>
      <c r="AE4650" t="s">
        <v>998</v>
      </c>
      <c r="AF4650" t="s">
        <v>998</v>
      </c>
      <c r="AG4650" s="107">
        <v>300</v>
      </c>
      <c r="AH4650" s="107">
        <v>0</v>
      </c>
      <c r="AI4650" s="107">
        <v>0</v>
      </c>
      <c r="AJ4650" t="s">
        <v>999</v>
      </c>
      <c r="AK4650" s="106">
        <v>44924</v>
      </c>
    </row>
    <row r="4651" spans="1:37" x14ac:dyDescent="0.45">
      <c r="A4651" t="s">
        <v>1139</v>
      </c>
      <c r="B4651" t="s">
        <v>3777</v>
      </c>
      <c r="C4651" t="s">
        <v>990</v>
      </c>
      <c r="D4651" t="s">
        <v>3778</v>
      </c>
      <c r="E4651" t="s">
        <v>992</v>
      </c>
      <c r="F4651" t="s">
        <v>3779</v>
      </c>
      <c r="G4651">
        <v>271</v>
      </c>
      <c r="H4651" t="s">
        <v>1353</v>
      </c>
      <c r="I4651">
        <v>73942</v>
      </c>
      <c r="J4651">
        <v>777062197</v>
      </c>
      <c r="K4651" t="s">
        <v>3780</v>
      </c>
      <c r="L4651" s="106">
        <v>40766</v>
      </c>
      <c r="M4651">
        <v>14683783</v>
      </c>
      <c r="N4651" t="s">
        <v>996</v>
      </c>
      <c r="O4651" t="s">
        <v>12</v>
      </c>
      <c r="P4651" t="s">
        <v>997</v>
      </c>
      <c r="R4651" s="109" t="str">
        <f>IF(OR(P4651="SB",Q4651="SB"),"SB",0)</f>
        <v>SB</v>
      </c>
      <c r="V4651" s="113" t="str">
        <f>IF(AND(I4651&gt;=10000,I4651&lt;=19900),"Praha",(IF(AND(I4651&gt;=25001,I4651&lt;=29501),"Středočeský kraj",(IF(AND(I4651&gt;=30100,I4651&lt;=34972),"Středočeský kraj",(IF(AND(I4651&gt;=35002,I4651&lt;=36271),"Karlovarský kraj",(IF(AND(I4651&gt;=37001,I4651&lt;=39201),"Jihočeský kraj",(IF(AND(I4651&gt;=39701,I4651&lt;=39901),"Jihočeský kraj",(IF(AND(I4651&gt;=39301,I4651&lt;=39601),"Kraj Vysočina",(IF(AND(I4651&gt;=58001,I4651&lt;=59501),"Kraj Vysočina",(IF(AND(I4651&gt;=67401,I4651&lt;=67602),"Kraj Vysočina",(IF(AND(I4651&gt;=40001,I4651&lt;=44101),"Ústecký kraj",(IF(AND(I4651&gt;=46001,I4651&lt;=47201),"Liberecký kraj",(IF(AND(I4651&gt;=51202,I4651&lt;=51401),"Liberecký kraj",(IF(AND(I4651&gt;=53002,I4651&lt;=53976),"Pardubický kraj",(IF(AND(I4651&gt;=56002,I4651&lt;=57201),"Pardubický kraj",(IF(AND(I4651&gt;=60200,I4651&lt;=67201),"Jihomoravský kraj",(IF(AND(I4651&gt;=67801,I4651&lt;=68501),"Jihomoravský kraj",(IF(AND(I4651&gt;=69002,I4651&lt;=69801),"Jihomoravský kraj",(IF(AND(I4651&gt;=68601,I4651&lt;=68801),"Zlínský kraj",(IF(AND(I4651&gt;=75501,I4651&lt;=76901),"Zlínský kraj",(IF(AND(I4651&gt;=70030,I4651&lt;=74901),"Moravskoslezský kraj",(IF(AND(I4651&gt;=75000,I4651&lt;=75368),"Olomoucký kraj",(IF(AND(I4651&gt;=77200,I4651&lt;=79862),"Olomoucký kraj",(IF(AND(I4651&gt;=50011,I4651&lt;=50301),"Královéhradecký kraj",(IF(AND(I4651&gt;=54301,I4651&lt;=54303),"Královéhradecký kraj","0")))))))))))))))))))))))))))))))))))))))))))))))</f>
        <v>Moravskoslezský kraj</v>
      </c>
      <c r="AD4651" t="s">
        <v>998</v>
      </c>
      <c r="AE4651" t="s">
        <v>998</v>
      </c>
      <c r="AF4651" t="s">
        <v>998</v>
      </c>
      <c r="AG4651" s="107">
        <v>300</v>
      </c>
      <c r="AH4651" s="107">
        <v>0</v>
      </c>
      <c r="AI4651" s="107">
        <v>0</v>
      </c>
      <c r="AJ4651" t="s">
        <v>999</v>
      </c>
      <c r="AK4651" s="106">
        <v>44923</v>
      </c>
    </row>
    <row r="4652" spans="1:37" x14ac:dyDescent="0.45">
      <c r="A4652" t="s">
        <v>1129</v>
      </c>
      <c r="B4652" t="s">
        <v>17909</v>
      </c>
      <c r="C4652" t="s">
        <v>990</v>
      </c>
      <c r="D4652" t="s">
        <v>17910</v>
      </c>
      <c r="E4652" t="s">
        <v>992</v>
      </c>
      <c r="F4652" t="s">
        <v>5633</v>
      </c>
      <c r="G4652">
        <v>74343</v>
      </c>
      <c r="H4652" t="s">
        <v>5633</v>
      </c>
      <c r="I4652">
        <v>73943</v>
      </c>
      <c r="J4652">
        <v>774224030</v>
      </c>
      <c r="K4652" t="s">
        <v>17911</v>
      </c>
      <c r="L4652" s="106">
        <v>34580</v>
      </c>
      <c r="M4652">
        <v>14494938</v>
      </c>
      <c r="N4652" t="s">
        <v>1117</v>
      </c>
      <c r="O4652" t="s">
        <v>1101</v>
      </c>
      <c r="P4652" t="s">
        <v>997</v>
      </c>
      <c r="R4652" s="109" t="str">
        <f>IF(OR(P4652="SB",Q4652="SB"),"SB",0)</f>
        <v>SB</v>
      </c>
      <c r="T4652" s="110">
        <v>2018478</v>
      </c>
      <c r="U4652" t="s">
        <v>19633</v>
      </c>
      <c r="V4652" s="113" t="str">
        <f>IF(AND(I4652&gt;=10000,I4652&lt;=19900),"Praha",(IF(AND(I4652&gt;=25001,I4652&lt;=29501),"Středočeský kraj",(IF(AND(I4652&gt;=30100,I4652&lt;=34972),"Středočeský kraj",(IF(AND(I4652&gt;=35002,I4652&lt;=36271),"Karlovarský kraj",(IF(AND(I4652&gt;=37001,I4652&lt;=39201),"Jihočeský kraj",(IF(AND(I4652&gt;=39701,I4652&lt;=39901),"Jihočeský kraj",(IF(AND(I4652&gt;=39301,I4652&lt;=39601),"Kraj Vysočina",(IF(AND(I4652&gt;=58001,I4652&lt;=59501),"Kraj Vysočina",(IF(AND(I4652&gt;=67401,I4652&lt;=67602),"Kraj Vysočina",(IF(AND(I4652&gt;=40001,I4652&lt;=44101),"Ústecký kraj",(IF(AND(I4652&gt;=46001,I4652&lt;=47201),"Liberecký kraj",(IF(AND(I4652&gt;=51202,I4652&lt;=51401),"Liberecký kraj",(IF(AND(I4652&gt;=53002,I4652&lt;=53976),"Pardubický kraj",(IF(AND(I4652&gt;=56002,I4652&lt;=57201),"Pardubický kraj",(IF(AND(I4652&gt;=60200,I4652&lt;=67201),"Jihomoravský kraj",(IF(AND(I4652&gt;=67801,I4652&lt;=68501),"Jihomoravský kraj",(IF(AND(I4652&gt;=69002,I4652&lt;=69801),"Jihomoravský kraj",(IF(AND(I4652&gt;=68601,I4652&lt;=68801),"Zlínský kraj",(IF(AND(I4652&gt;=75501,I4652&lt;=76901),"Zlínský kraj",(IF(AND(I4652&gt;=70030,I4652&lt;=74901),"Moravskoslezský kraj",(IF(AND(I4652&gt;=75000,I4652&lt;=75368),"Olomoucký kraj",(IF(AND(I4652&gt;=77200,I4652&lt;=79862),"Olomoucký kraj",(IF(AND(I4652&gt;=50011,I4652&lt;=50301),"Královéhradecký kraj",(IF(AND(I4652&gt;=54301,I4652&lt;=54303),"Královéhradecký kraj","0")))))))))))))))))))))))))))))))))))))))))))))))</f>
        <v>Moravskoslezský kraj</v>
      </c>
      <c r="AB4652" t="s">
        <v>17912</v>
      </c>
      <c r="AD4652" t="s">
        <v>998</v>
      </c>
      <c r="AE4652" t="s">
        <v>998</v>
      </c>
      <c r="AF4652" t="s">
        <v>998</v>
      </c>
      <c r="AG4652" s="107">
        <v>300</v>
      </c>
      <c r="AH4652" s="107">
        <v>0</v>
      </c>
      <c r="AI4652" s="107">
        <v>0</v>
      </c>
      <c r="AJ4652" t="s">
        <v>999</v>
      </c>
      <c r="AK4652" s="106">
        <v>44967</v>
      </c>
    </row>
    <row r="4653" spans="1:37" x14ac:dyDescent="0.45">
      <c r="A4653" t="s">
        <v>1026</v>
      </c>
      <c r="B4653" t="s">
        <v>9207</v>
      </c>
      <c r="C4653" t="s">
        <v>990</v>
      </c>
      <c r="D4653" t="s">
        <v>9210</v>
      </c>
      <c r="E4653" t="s">
        <v>992</v>
      </c>
      <c r="F4653" t="s">
        <v>8100</v>
      </c>
      <c r="G4653">
        <v>1146</v>
      </c>
      <c r="H4653" t="s">
        <v>1815</v>
      </c>
      <c r="I4653">
        <v>73944</v>
      </c>
      <c r="K4653" t="s">
        <v>9211</v>
      </c>
      <c r="L4653" s="106">
        <v>39898</v>
      </c>
      <c r="M4653">
        <v>14669740</v>
      </c>
      <c r="N4653" t="s">
        <v>996</v>
      </c>
      <c r="O4653" t="s">
        <v>12</v>
      </c>
      <c r="P4653" t="s">
        <v>997</v>
      </c>
      <c r="R4653" s="109" t="str">
        <f>IF(OR(P4653="SB",Q4653="SB"),"SB",0)</f>
        <v>SB</v>
      </c>
      <c r="T4653" s="110" t="s">
        <v>998</v>
      </c>
      <c r="V4653" s="113" t="str">
        <f>IF(AND(I4653&gt;=10000,I4653&lt;=19900),"Praha",(IF(AND(I4653&gt;=25001,I4653&lt;=29501),"Středočeský kraj",(IF(AND(I4653&gt;=30100,I4653&lt;=34972),"Středočeský kraj",(IF(AND(I4653&gt;=35002,I4653&lt;=36271),"Karlovarský kraj",(IF(AND(I4653&gt;=37001,I4653&lt;=39201),"Jihočeský kraj",(IF(AND(I4653&gt;=39701,I4653&lt;=39901),"Jihočeský kraj",(IF(AND(I4653&gt;=39301,I4653&lt;=39601),"Kraj Vysočina",(IF(AND(I4653&gt;=58001,I4653&lt;=59501),"Kraj Vysočina",(IF(AND(I4653&gt;=67401,I4653&lt;=67602),"Kraj Vysočina",(IF(AND(I4653&gt;=40001,I4653&lt;=44101),"Ústecký kraj",(IF(AND(I4653&gt;=46001,I4653&lt;=47201),"Liberecký kraj",(IF(AND(I4653&gt;=51202,I4653&lt;=51401),"Liberecký kraj",(IF(AND(I4653&gt;=53002,I4653&lt;=53976),"Pardubický kraj",(IF(AND(I4653&gt;=56002,I4653&lt;=57201),"Pardubický kraj",(IF(AND(I4653&gt;=60200,I4653&lt;=67201),"Jihomoravský kraj",(IF(AND(I4653&gt;=67801,I4653&lt;=68501),"Jihomoravský kraj",(IF(AND(I4653&gt;=69002,I4653&lt;=69801),"Jihomoravský kraj",(IF(AND(I4653&gt;=68601,I4653&lt;=68801),"Zlínský kraj",(IF(AND(I4653&gt;=75501,I4653&lt;=76901),"Zlínský kraj",(IF(AND(I4653&gt;=70030,I4653&lt;=74901),"Moravskoslezský kraj",(IF(AND(I4653&gt;=75000,I4653&lt;=75368),"Olomoucký kraj",(IF(AND(I4653&gt;=77200,I4653&lt;=79862),"Olomoucký kraj",(IF(AND(I4653&gt;=50011,I4653&lt;=50301),"Královéhradecký kraj",(IF(AND(I4653&gt;=54301,I4653&lt;=54303),"Královéhradecký kraj","0")))))))))))))))))))))))))))))))))))))))))))))))</f>
        <v>Moravskoslezský kraj</v>
      </c>
      <c r="AB4653" t="s">
        <v>998</v>
      </c>
      <c r="AD4653" t="s">
        <v>998</v>
      </c>
      <c r="AE4653" t="s">
        <v>998</v>
      </c>
      <c r="AF4653" t="s">
        <v>998</v>
      </c>
      <c r="AG4653" s="107">
        <v>300</v>
      </c>
      <c r="AH4653" s="107">
        <v>0</v>
      </c>
      <c r="AI4653" s="107">
        <v>0</v>
      </c>
      <c r="AJ4653" t="s">
        <v>999</v>
      </c>
      <c r="AK4653" s="106">
        <v>44923</v>
      </c>
    </row>
    <row r="4654" spans="1:37" x14ac:dyDescent="0.45">
      <c r="A4654" t="s">
        <v>1184</v>
      </c>
      <c r="B4654" t="s">
        <v>9207</v>
      </c>
      <c r="C4654" t="s">
        <v>990</v>
      </c>
      <c r="D4654" t="s">
        <v>9208</v>
      </c>
      <c r="E4654" t="s">
        <v>992</v>
      </c>
      <c r="F4654" t="s">
        <v>8100</v>
      </c>
      <c r="G4654">
        <v>1146</v>
      </c>
      <c r="H4654" t="s">
        <v>1815</v>
      </c>
      <c r="I4654">
        <v>73944</v>
      </c>
      <c r="K4654" t="s">
        <v>9209</v>
      </c>
      <c r="L4654" s="106">
        <v>40633</v>
      </c>
      <c r="M4654">
        <v>14669841</v>
      </c>
      <c r="N4654" t="s">
        <v>996</v>
      </c>
      <c r="O4654" t="s">
        <v>12</v>
      </c>
      <c r="P4654" t="s">
        <v>997</v>
      </c>
      <c r="R4654" s="109" t="str">
        <f>IF(OR(P4654="SB",Q4654="SB"),"SB",0)</f>
        <v>SB</v>
      </c>
      <c r="V4654" s="113" t="str">
        <f>IF(AND(I4654&gt;=10000,I4654&lt;=19900),"Praha",(IF(AND(I4654&gt;=25001,I4654&lt;=29501),"Středočeský kraj",(IF(AND(I4654&gt;=30100,I4654&lt;=34972),"Středočeský kraj",(IF(AND(I4654&gt;=35002,I4654&lt;=36271),"Karlovarský kraj",(IF(AND(I4654&gt;=37001,I4654&lt;=39201),"Jihočeský kraj",(IF(AND(I4654&gt;=39701,I4654&lt;=39901),"Jihočeský kraj",(IF(AND(I4654&gt;=39301,I4654&lt;=39601),"Kraj Vysočina",(IF(AND(I4654&gt;=58001,I4654&lt;=59501),"Kraj Vysočina",(IF(AND(I4654&gt;=67401,I4654&lt;=67602),"Kraj Vysočina",(IF(AND(I4654&gt;=40001,I4654&lt;=44101),"Ústecký kraj",(IF(AND(I4654&gt;=46001,I4654&lt;=47201),"Liberecký kraj",(IF(AND(I4654&gt;=51202,I4654&lt;=51401),"Liberecký kraj",(IF(AND(I4654&gt;=53002,I4654&lt;=53976),"Pardubický kraj",(IF(AND(I4654&gt;=56002,I4654&lt;=57201),"Pardubický kraj",(IF(AND(I4654&gt;=60200,I4654&lt;=67201),"Jihomoravský kraj",(IF(AND(I4654&gt;=67801,I4654&lt;=68501),"Jihomoravský kraj",(IF(AND(I4654&gt;=69002,I4654&lt;=69801),"Jihomoravský kraj",(IF(AND(I4654&gt;=68601,I4654&lt;=68801),"Zlínský kraj",(IF(AND(I4654&gt;=75501,I4654&lt;=76901),"Zlínský kraj",(IF(AND(I4654&gt;=70030,I4654&lt;=74901),"Moravskoslezský kraj",(IF(AND(I4654&gt;=75000,I4654&lt;=75368),"Olomoucký kraj",(IF(AND(I4654&gt;=77200,I4654&lt;=79862),"Olomoucký kraj",(IF(AND(I4654&gt;=50011,I4654&lt;=50301),"Královéhradecký kraj",(IF(AND(I4654&gt;=54301,I4654&lt;=54303),"Královéhradecký kraj","0")))))))))))))))))))))))))))))))))))))))))))))))</f>
        <v>Moravskoslezský kraj</v>
      </c>
      <c r="AD4654" t="s">
        <v>998</v>
      </c>
      <c r="AE4654" t="s">
        <v>998</v>
      </c>
      <c r="AF4654" t="s">
        <v>998</v>
      </c>
      <c r="AG4654" s="107">
        <v>300</v>
      </c>
      <c r="AH4654" s="107">
        <v>0</v>
      </c>
      <c r="AI4654" s="107">
        <v>0</v>
      </c>
      <c r="AJ4654" t="s">
        <v>999</v>
      </c>
      <c r="AK4654" s="106">
        <v>44923</v>
      </c>
    </row>
    <row r="4655" spans="1:37" x14ac:dyDescent="0.45">
      <c r="A4655" t="s">
        <v>1403</v>
      </c>
      <c r="B4655" t="s">
        <v>9665</v>
      </c>
      <c r="C4655" t="s">
        <v>990</v>
      </c>
      <c r="D4655" t="s">
        <v>9666</v>
      </c>
      <c r="E4655" t="s">
        <v>992</v>
      </c>
      <c r="F4655" t="s">
        <v>9667</v>
      </c>
      <c r="G4655">
        <v>368</v>
      </c>
      <c r="H4655" t="s">
        <v>9667</v>
      </c>
      <c r="I4655">
        <v>73945</v>
      </c>
      <c r="K4655" t="s">
        <v>9668</v>
      </c>
      <c r="L4655" s="106">
        <v>38346</v>
      </c>
      <c r="M4655">
        <v>14682975</v>
      </c>
      <c r="N4655" t="s">
        <v>996</v>
      </c>
      <c r="O4655" t="s">
        <v>12</v>
      </c>
      <c r="P4655" t="s">
        <v>997</v>
      </c>
      <c r="R4655" s="109" t="str">
        <f>IF(OR(P4655="SB",Q4655="SB"),"SB",0)</f>
        <v>SB</v>
      </c>
      <c r="T4655" s="110" t="s">
        <v>998</v>
      </c>
      <c r="V4655" s="113" t="str">
        <f>IF(AND(I4655&gt;=10000,I4655&lt;=19900),"Praha",(IF(AND(I4655&gt;=25001,I4655&lt;=29501),"Středočeský kraj",(IF(AND(I4655&gt;=30100,I4655&lt;=34972),"Středočeský kraj",(IF(AND(I4655&gt;=35002,I4655&lt;=36271),"Karlovarský kraj",(IF(AND(I4655&gt;=37001,I4655&lt;=39201),"Jihočeský kraj",(IF(AND(I4655&gt;=39701,I4655&lt;=39901),"Jihočeský kraj",(IF(AND(I4655&gt;=39301,I4655&lt;=39601),"Kraj Vysočina",(IF(AND(I4655&gt;=58001,I4655&lt;=59501),"Kraj Vysočina",(IF(AND(I4655&gt;=67401,I4655&lt;=67602),"Kraj Vysočina",(IF(AND(I4655&gt;=40001,I4655&lt;=44101),"Ústecký kraj",(IF(AND(I4655&gt;=46001,I4655&lt;=47201),"Liberecký kraj",(IF(AND(I4655&gt;=51202,I4655&lt;=51401),"Liberecký kraj",(IF(AND(I4655&gt;=53002,I4655&lt;=53976),"Pardubický kraj",(IF(AND(I4655&gt;=56002,I4655&lt;=57201),"Pardubický kraj",(IF(AND(I4655&gt;=60200,I4655&lt;=67201),"Jihomoravský kraj",(IF(AND(I4655&gt;=67801,I4655&lt;=68501),"Jihomoravský kraj",(IF(AND(I4655&gt;=69002,I4655&lt;=69801),"Jihomoravský kraj",(IF(AND(I4655&gt;=68601,I4655&lt;=68801),"Zlínský kraj",(IF(AND(I4655&gt;=75501,I4655&lt;=76901),"Zlínský kraj",(IF(AND(I4655&gt;=70030,I4655&lt;=74901),"Moravskoslezský kraj",(IF(AND(I4655&gt;=75000,I4655&lt;=75368),"Olomoucký kraj",(IF(AND(I4655&gt;=77200,I4655&lt;=79862),"Olomoucký kraj",(IF(AND(I4655&gt;=50011,I4655&lt;=50301),"Královéhradecký kraj",(IF(AND(I4655&gt;=54301,I4655&lt;=54303),"Královéhradecký kraj","0")))))))))))))))))))))))))))))))))))))))))))))))</f>
        <v>Moravskoslezský kraj</v>
      </c>
      <c r="AB4655" t="s">
        <v>998</v>
      </c>
      <c r="AD4655" t="s">
        <v>998</v>
      </c>
      <c r="AE4655" t="s">
        <v>998</v>
      </c>
      <c r="AF4655" t="s">
        <v>998</v>
      </c>
      <c r="AG4655" s="107">
        <v>300</v>
      </c>
      <c r="AH4655" s="107">
        <v>0</v>
      </c>
      <c r="AI4655" s="107">
        <v>0</v>
      </c>
      <c r="AJ4655" t="s">
        <v>999</v>
      </c>
      <c r="AK4655" s="106">
        <v>44924</v>
      </c>
    </row>
    <row r="4656" spans="1:37" x14ac:dyDescent="0.45">
      <c r="A4656" t="s">
        <v>1030</v>
      </c>
      <c r="B4656" t="s">
        <v>19511</v>
      </c>
      <c r="C4656" t="s">
        <v>990</v>
      </c>
      <c r="D4656" t="s">
        <v>19512</v>
      </c>
      <c r="E4656" t="s">
        <v>992</v>
      </c>
      <c r="F4656" t="s">
        <v>19513</v>
      </c>
      <c r="G4656">
        <v>4</v>
      </c>
      <c r="H4656" t="s">
        <v>1353</v>
      </c>
      <c r="I4656">
        <v>73946</v>
      </c>
      <c r="K4656" t="s">
        <v>19514</v>
      </c>
      <c r="L4656" s="106">
        <v>34236</v>
      </c>
      <c r="M4656">
        <v>10898056</v>
      </c>
      <c r="N4656" t="s">
        <v>996</v>
      </c>
      <c r="O4656" t="s">
        <v>12</v>
      </c>
      <c r="P4656" t="s">
        <v>997</v>
      </c>
      <c r="R4656" s="109" t="str">
        <f>IF(OR(P4656="SB",Q4656="SB"),"SB",0)</f>
        <v>SB</v>
      </c>
      <c r="T4656" s="110">
        <v>11972</v>
      </c>
      <c r="U4656" t="s">
        <v>19633</v>
      </c>
      <c r="V4656" s="113" t="str">
        <f>IF(AND(I4656&gt;=10000,I4656&lt;=19900),"Praha",(IF(AND(I4656&gt;=25001,I4656&lt;=29501),"Středočeský kraj",(IF(AND(I4656&gt;=30100,I4656&lt;=34972),"Středočeský kraj",(IF(AND(I4656&gt;=35002,I4656&lt;=36271),"Karlovarský kraj",(IF(AND(I4656&gt;=37001,I4656&lt;=39201),"Jihočeský kraj",(IF(AND(I4656&gt;=39701,I4656&lt;=39901),"Jihočeský kraj",(IF(AND(I4656&gt;=39301,I4656&lt;=39601),"Kraj Vysočina",(IF(AND(I4656&gt;=58001,I4656&lt;=59501),"Kraj Vysočina",(IF(AND(I4656&gt;=67401,I4656&lt;=67602),"Kraj Vysočina",(IF(AND(I4656&gt;=40001,I4656&lt;=44101),"Ústecký kraj",(IF(AND(I4656&gt;=46001,I4656&lt;=47201),"Liberecký kraj",(IF(AND(I4656&gt;=51202,I4656&lt;=51401),"Liberecký kraj",(IF(AND(I4656&gt;=53002,I4656&lt;=53976),"Pardubický kraj",(IF(AND(I4656&gt;=56002,I4656&lt;=57201),"Pardubický kraj",(IF(AND(I4656&gt;=60200,I4656&lt;=67201),"Jihomoravský kraj",(IF(AND(I4656&gt;=67801,I4656&lt;=68501),"Jihomoravský kraj",(IF(AND(I4656&gt;=69002,I4656&lt;=69801),"Jihomoravský kraj",(IF(AND(I4656&gt;=68601,I4656&lt;=68801),"Zlínský kraj",(IF(AND(I4656&gt;=75501,I4656&lt;=76901),"Zlínský kraj",(IF(AND(I4656&gt;=70030,I4656&lt;=74901),"Moravskoslezský kraj",(IF(AND(I4656&gt;=75000,I4656&lt;=75368),"Olomoucký kraj",(IF(AND(I4656&gt;=77200,I4656&lt;=79862),"Olomoucký kraj",(IF(AND(I4656&gt;=50011,I4656&lt;=50301),"Královéhradecký kraj",(IF(AND(I4656&gt;=54301,I4656&lt;=54303),"Královéhradecký kraj","0")))))))))))))))))))))))))))))))))))))))))))))))</f>
        <v>Moravskoslezský kraj</v>
      </c>
      <c r="AD4656" t="s">
        <v>998</v>
      </c>
      <c r="AE4656" t="s">
        <v>998</v>
      </c>
      <c r="AF4656" t="s">
        <v>998</v>
      </c>
      <c r="AG4656" s="107">
        <v>0</v>
      </c>
      <c r="AH4656" s="107">
        <v>0</v>
      </c>
      <c r="AI4656" s="107">
        <v>0</v>
      </c>
      <c r="AJ4656" t="s">
        <v>1012</v>
      </c>
    </row>
    <row r="4657" spans="1:37" x14ac:dyDescent="0.45">
      <c r="A4657" t="s">
        <v>1079</v>
      </c>
      <c r="B4657" t="s">
        <v>5180</v>
      </c>
      <c r="C4657" t="s">
        <v>990</v>
      </c>
      <c r="D4657" t="s">
        <v>5181</v>
      </c>
      <c r="E4657" t="s">
        <v>992</v>
      </c>
      <c r="F4657" t="s">
        <v>3178</v>
      </c>
      <c r="G4657">
        <v>179</v>
      </c>
      <c r="H4657" t="s">
        <v>1100</v>
      </c>
      <c r="I4657">
        <v>73947</v>
      </c>
      <c r="J4657">
        <v>777670566</v>
      </c>
      <c r="K4657" t="s">
        <v>5182</v>
      </c>
      <c r="L4657" s="106">
        <v>39594</v>
      </c>
      <c r="M4657">
        <v>15517579</v>
      </c>
      <c r="N4657" t="s">
        <v>2622</v>
      </c>
      <c r="O4657" t="s">
        <v>1101</v>
      </c>
      <c r="P4657" t="s">
        <v>997</v>
      </c>
      <c r="R4657" s="109" t="str">
        <f>IF(OR(P4657="SB",Q4657="SB"),"SB",0)</f>
        <v>SB</v>
      </c>
      <c r="T4657" s="110">
        <v>2020135</v>
      </c>
      <c r="U4657" t="s">
        <v>19633</v>
      </c>
      <c r="V4657" s="113" t="str">
        <f>IF(AND(I4657&gt;=10000,I4657&lt;=19900),"Praha",(IF(AND(I4657&gt;=25001,I4657&lt;=29501),"Středočeský kraj",(IF(AND(I4657&gt;=30100,I4657&lt;=34972),"Středočeský kraj",(IF(AND(I4657&gt;=35002,I4657&lt;=36271),"Karlovarský kraj",(IF(AND(I4657&gt;=37001,I4657&lt;=39201),"Jihočeský kraj",(IF(AND(I4657&gt;=39701,I4657&lt;=39901),"Jihočeský kraj",(IF(AND(I4657&gt;=39301,I4657&lt;=39601),"Kraj Vysočina",(IF(AND(I4657&gt;=58001,I4657&lt;=59501),"Kraj Vysočina",(IF(AND(I4657&gt;=67401,I4657&lt;=67602),"Kraj Vysočina",(IF(AND(I4657&gt;=40001,I4657&lt;=44101),"Ústecký kraj",(IF(AND(I4657&gt;=46001,I4657&lt;=47201),"Liberecký kraj",(IF(AND(I4657&gt;=51202,I4657&lt;=51401),"Liberecký kraj",(IF(AND(I4657&gt;=53002,I4657&lt;=53976),"Pardubický kraj",(IF(AND(I4657&gt;=56002,I4657&lt;=57201),"Pardubický kraj",(IF(AND(I4657&gt;=60200,I4657&lt;=67201),"Jihomoravský kraj",(IF(AND(I4657&gt;=67801,I4657&lt;=68501),"Jihomoravský kraj",(IF(AND(I4657&gt;=69002,I4657&lt;=69801),"Jihomoravský kraj",(IF(AND(I4657&gt;=68601,I4657&lt;=68801),"Zlínský kraj",(IF(AND(I4657&gt;=75501,I4657&lt;=76901),"Zlínský kraj",(IF(AND(I4657&gt;=70030,I4657&lt;=74901),"Moravskoslezský kraj",(IF(AND(I4657&gt;=75000,I4657&lt;=75368),"Olomoucký kraj",(IF(AND(I4657&gt;=77200,I4657&lt;=79862),"Olomoucký kraj",(IF(AND(I4657&gt;=50011,I4657&lt;=50301),"Královéhradecký kraj",(IF(AND(I4657&gt;=54301,I4657&lt;=54303),"Královéhradecký kraj","0")))))))))))))))))))))))))))))))))))))))))))))))</f>
        <v>Moravskoslezský kraj</v>
      </c>
      <c r="AD4657" t="s">
        <v>998</v>
      </c>
      <c r="AE4657" t="s">
        <v>998</v>
      </c>
      <c r="AF4657" t="s">
        <v>998</v>
      </c>
      <c r="AG4657" s="107">
        <v>300</v>
      </c>
      <c r="AH4657" s="107">
        <v>0</v>
      </c>
      <c r="AI4657" s="107">
        <v>0</v>
      </c>
      <c r="AJ4657" t="s">
        <v>999</v>
      </c>
      <c r="AK4657" s="106">
        <v>44916</v>
      </c>
    </row>
    <row r="4658" spans="1:37" x14ac:dyDescent="0.45">
      <c r="A4658" t="s">
        <v>2564</v>
      </c>
      <c r="B4658" t="s">
        <v>12021</v>
      </c>
      <c r="C4658" t="s">
        <v>990</v>
      </c>
      <c r="D4658" t="s">
        <v>12022</v>
      </c>
      <c r="E4658" t="s">
        <v>992</v>
      </c>
      <c r="F4658" t="s">
        <v>4934</v>
      </c>
      <c r="G4658">
        <v>2</v>
      </c>
      <c r="H4658" t="s">
        <v>4934</v>
      </c>
      <c r="I4658">
        <v>73949</v>
      </c>
      <c r="K4658" t="s">
        <v>12023</v>
      </c>
      <c r="L4658" s="106">
        <v>32653</v>
      </c>
      <c r="M4658">
        <v>14727738</v>
      </c>
      <c r="N4658" t="s">
        <v>996</v>
      </c>
      <c r="O4658" t="s">
        <v>12</v>
      </c>
      <c r="P4658" t="s">
        <v>997</v>
      </c>
      <c r="R4658" s="109" t="str">
        <f>IF(OR(P4658="SB",Q4658="SB"),"SB",0)</f>
        <v>SB</v>
      </c>
      <c r="T4658" s="110" t="s">
        <v>998</v>
      </c>
      <c r="V4658" s="113" t="str">
        <f>IF(AND(I4658&gt;=10000,I4658&lt;=19900),"Praha",(IF(AND(I4658&gt;=25001,I4658&lt;=29501),"Středočeský kraj",(IF(AND(I4658&gt;=30100,I4658&lt;=34972),"Středočeský kraj",(IF(AND(I4658&gt;=35002,I4658&lt;=36271),"Karlovarský kraj",(IF(AND(I4658&gt;=37001,I4658&lt;=39201),"Jihočeský kraj",(IF(AND(I4658&gt;=39701,I4658&lt;=39901),"Jihočeský kraj",(IF(AND(I4658&gt;=39301,I4658&lt;=39601),"Kraj Vysočina",(IF(AND(I4658&gt;=58001,I4658&lt;=59501),"Kraj Vysočina",(IF(AND(I4658&gt;=67401,I4658&lt;=67602),"Kraj Vysočina",(IF(AND(I4658&gt;=40001,I4658&lt;=44101),"Ústecký kraj",(IF(AND(I4658&gt;=46001,I4658&lt;=47201),"Liberecký kraj",(IF(AND(I4658&gt;=51202,I4658&lt;=51401),"Liberecký kraj",(IF(AND(I4658&gt;=53002,I4658&lt;=53976),"Pardubický kraj",(IF(AND(I4658&gt;=56002,I4658&lt;=57201),"Pardubický kraj",(IF(AND(I4658&gt;=60200,I4658&lt;=67201),"Jihomoravský kraj",(IF(AND(I4658&gt;=67801,I4658&lt;=68501),"Jihomoravský kraj",(IF(AND(I4658&gt;=69002,I4658&lt;=69801),"Jihomoravský kraj",(IF(AND(I4658&gt;=68601,I4658&lt;=68801),"Zlínský kraj",(IF(AND(I4658&gt;=75501,I4658&lt;=76901),"Zlínský kraj",(IF(AND(I4658&gt;=70030,I4658&lt;=74901),"Moravskoslezský kraj",(IF(AND(I4658&gt;=75000,I4658&lt;=75368),"Olomoucký kraj",(IF(AND(I4658&gt;=77200,I4658&lt;=79862),"Olomoucký kraj",(IF(AND(I4658&gt;=50011,I4658&lt;=50301),"Královéhradecký kraj",(IF(AND(I4658&gt;=54301,I4658&lt;=54303),"Královéhradecký kraj","0")))))))))))))))))))))))))))))))))))))))))))))))</f>
        <v>Moravskoslezský kraj</v>
      </c>
      <c r="AB4658" t="s">
        <v>998</v>
      </c>
      <c r="AD4658" t="s">
        <v>998</v>
      </c>
      <c r="AE4658" t="s">
        <v>998</v>
      </c>
      <c r="AF4658" t="s">
        <v>998</v>
      </c>
      <c r="AG4658" s="107">
        <v>0</v>
      </c>
      <c r="AH4658" s="107">
        <v>0</v>
      </c>
      <c r="AI4658" s="107">
        <v>0</v>
      </c>
      <c r="AJ4658" t="s">
        <v>1012</v>
      </c>
    </row>
    <row r="4659" spans="1:37" x14ac:dyDescent="0.45">
      <c r="A4659" t="s">
        <v>1124</v>
      </c>
      <c r="B4659" t="s">
        <v>10443</v>
      </c>
      <c r="C4659" t="s">
        <v>990</v>
      </c>
      <c r="D4659" t="s">
        <v>10447</v>
      </c>
      <c r="E4659" t="s">
        <v>992</v>
      </c>
      <c r="F4659" t="s">
        <v>4558</v>
      </c>
      <c r="G4659">
        <v>970</v>
      </c>
      <c r="H4659" t="s">
        <v>1353</v>
      </c>
      <c r="I4659">
        <v>73951</v>
      </c>
      <c r="K4659" t="s">
        <v>10448</v>
      </c>
      <c r="L4659" s="106">
        <v>40002</v>
      </c>
      <c r="M4659">
        <v>14666508</v>
      </c>
      <c r="N4659" t="s">
        <v>996</v>
      </c>
      <c r="O4659" t="s">
        <v>12</v>
      </c>
      <c r="P4659" t="s">
        <v>997</v>
      </c>
      <c r="R4659" s="109" t="str">
        <f>IF(OR(P4659="SB",Q4659="SB"),"SB",0)</f>
        <v>SB</v>
      </c>
      <c r="T4659" s="110" t="s">
        <v>998</v>
      </c>
      <c r="V4659" s="113" t="str">
        <f>IF(AND(I4659&gt;=10000,I4659&lt;=19900),"Praha",(IF(AND(I4659&gt;=25001,I4659&lt;=29501),"Středočeský kraj",(IF(AND(I4659&gt;=30100,I4659&lt;=34972),"Středočeský kraj",(IF(AND(I4659&gt;=35002,I4659&lt;=36271),"Karlovarský kraj",(IF(AND(I4659&gt;=37001,I4659&lt;=39201),"Jihočeský kraj",(IF(AND(I4659&gt;=39701,I4659&lt;=39901),"Jihočeský kraj",(IF(AND(I4659&gt;=39301,I4659&lt;=39601),"Kraj Vysočina",(IF(AND(I4659&gt;=58001,I4659&lt;=59501),"Kraj Vysočina",(IF(AND(I4659&gt;=67401,I4659&lt;=67602),"Kraj Vysočina",(IF(AND(I4659&gt;=40001,I4659&lt;=44101),"Ústecký kraj",(IF(AND(I4659&gt;=46001,I4659&lt;=47201),"Liberecký kraj",(IF(AND(I4659&gt;=51202,I4659&lt;=51401),"Liberecký kraj",(IF(AND(I4659&gt;=53002,I4659&lt;=53976),"Pardubický kraj",(IF(AND(I4659&gt;=56002,I4659&lt;=57201),"Pardubický kraj",(IF(AND(I4659&gt;=60200,I4659&lt;=67201),"Jihomoravský kraj",(IF(AND(I4659&gt;=67801,I4659&lt;=68501),"Jihomoravský kraj",(IF(AND(I4659&gt;=69002,I4659&lt;=69801),"Jihomoravský kraj",(IF(AND(I4659&gt;=68601,I4659&lt;=68801),"Zlínský kraj",(IF(AND(I4659&gt;=75501,I4659&lt;=76901),"Zlínský kraj",(IF(AND(I4659&gt;=70030,I4659&lt;=74901),"Moravskoslezský kraj",(IF(AND(I4659&gt;=75000,I4659&lt;=75368),"Olomoucký kraj",(IF(AND(I4659&gt;=77200,I4659&lt;=79862),"Olomoucký kraj",(IF(AND(I4659&gt;=50011,I4659&lt;=50301),"Královéhradecký kraj",(IF(AND(I4659&gt;=54301,I4659&lt;=54303),"Královéhradecký kraj","0")))))))))))))))))))))))))))))))))))))))))))))))</f>
        <v>Moravskoslezský kraj</v>
      </c>
      <c r="AB4659" t="s">
        <v>998</v>
      </c>
      <c r="AD4659" t="s">
        <v>998</v>
      </c>
      <c r="AE4659" t="s">
        <v>998</v>
      </c>
      <c r="AF4659" t="s">
        <v>998</v>
      </c>
      <c r="AG4659" s="107">
        <v>300</v>
      </c>
      <c r="AH4659" s="107">
        <v>0</v>
      </c>
      <c r="AI4659" s="107">
        <v>0</v>
      </c>
      <c r="AJ4659" t="s">
        <v>999</v>
      </c>
      <c r="AK4659" s="106">
        <v>44923</v>
      </c>
    </row>
    <row r="4660" spans="1:37" x14ac:dyDescent="0.45">
      <c r="A4660" t="s">
        <v>1468</v>
      </c>
      <c r="B4660" t="s">
        <v>9310</v>
      </c>
      <c r="C4660" t="s">
        <v>1002</v>
      </c>
      <c r="D4660" t="s">
        <v>9311</v>
      </c>
      <c r="E4660" t="s">
        <v>992</v>
      </c>
      <c r="F4660" t="s">
        <v>9312</v>
      </c>
      <c r="G4660">
        <v>334</v>
      </c>
      <c r="H4660" t="s">
        <v>1353</v>
      </c>
      <c r="I4660">
        <v>73953</v>
      </c>
      <c r="K4660" t="s">
        <v>9313</v>
      </c>
      <c r="L4660" s="106">
        <v>38449</v>
      </c>
      <c r="M4660">
        <v>14667114</v>
      </c>
      <c r="N4660" t="s">
        <v>996</v>
      </c>
      <c r="O4660" t="s">
        <v>12</v>
      </c>
      <c r="P4660" t="s">
        <v>997</v>
      </c>
      <c r="R4660" s="109" t="str">
        <f>IF(OR(P4660="SB",Q4660="SB"),"SB",0)</f>
        <v>SB</v>
      </c>
      <c r="T4660" s="110" t="s">
        <v>998</v>
      </c>
      <c r="V4660" s="113" t="str">
        <f>IF(AND(I4660&gt;=10000,I4660&lt;=19900),"Praha",(IF(AND(I4660&gt;=25001,I4660&lt;=29501),"Středočeský kraj",(IF(AND(I4660&gt;=30100,I4660&lt;=34972),"Středočeský kraj",(IF(AND(I4660&gt;=35002,I4660&lt;=36271),"Karlovarský kraj",(IF(AND(I4660&gt;=37001,I4660&lt;=39201),"Jihočeský kraj",(IF(AND(I4660&gt;=39701,I4660&lt;=39901),"Jihočeský kraj",(IF(AND(I4660&gt;=39301,I4660&lt;=39601),"Kraj Vysočina",(IF(AND(I4660&gt;=58001,I4660&lt;=59501),"Kraj Vysočina",(IF(AND(I4660&gt;=67401,I4660&lt;=67602),"Kraj Vysočina",(IF(AND(I4660&gt;=40001,I4660&lt;=44101),"Ústecký kraj",(IF(AND(I4660&gt;=46001,I4660&lt;=47201),"Liberecký kraj",(IF(AND(I4660&gt;=51202,I4660&lt;=51401),"Liberecký kraj",(IF(AND(I4660&gt;=53002,I4660&lt;=53976),"Pardubický kraj",(IF(AND(I4660&gt;=56002,I4660&lt;=57201),"Pardubický kraj",(IF(AND(I4660&gt;=60200,I4660&lt;=67201),"Jihomoravský kraj",(IF(AND(I4660&gt;=67801,I4660&lt;=68501),"Jihomoravský kraj",(IF(AND(I4660&gt;=69002,I4660&lt;=69801),"Jihomoravský kraj",(IF(AND(I4660&gt;=68601,I4660&lt;=68801),"Zlínský kraj",(IF(AND(I4660&gt;=75501,I4660&lt;=76901),"Zlínský kraj",(IF(AND(I4660&gt;=70030,I4660&lt;=74901),"Moravskoslezský kraj",(IF(AND(I4660&gt;=75000,I4660&lt;=75368),"Olomoucký kraj",(IF(AND(I4660&gt;=77200,I4660&lt;=79862),"Olomoucký kraj",(IF(AND(I4660&gt;=50011,I4660&lt;=50301),"Královéhradecký kraj",(IF(AND(I4660&gt;=54301,I4660&lt;=54303),"Královéhradecký kraj","0")))))))))))))))))))))))))))))))))))))))))))))))</f>
        <v>Moravskoslezský kraj</v>
      </c>
      <c r="AB4660" t="s">
        <v>998</v>
      </c>
      <c r="AD4660" t="s">
        <v>998</v>
      </c>
      <c r="AE4660" t="s">
        <v>998</v>
      </c>
      <c r="AF4660" t="s">
        <v>998</v>
      </c>
      <c r="AG4660" s="107">
        <v>300</v>
      </c>
      <c r="AH4660" s="107">
        <v>0</v>
      </c>
      <c r="AI4660" s="107">
        <v>0</v>
      </c>
      <c r="AJ4660" t="s">
        <v>999</v>
      </c>
      <c r="AK4660" s="106">
        <v>44924</v>
      </c>
    </row>
    <row r="4661" spans="1:37" x14ac:dyDescent="0.45">
      <c r="A4661" t="s">
        <v>1007</v>
      </c>
      <c r="B4661" t="s">
        <v>2938</v>
      </c>
      <c r="C4661" t="s">
        <v>990</v>
      </c>
      <c r="D4661" t="s">
        <v>2939</v>
      </c>
      <c r="E4661" t="s">
        <v>992</v>
      </c>
      <c r="F4661" t="s">
        <v>2940</v>
      </c>
      <c r="G4661">
        <v>226</v>
      </c>
      <c r="H4661" t="s">
        <v>2593</v>
      </c>
      <c r="I4661">
        <v>73955</v>
      </c>
      <c r="K4661" t="s">
        <v>2941</v>
      </c>
      <c r="L4661" s="106">
        <v>29020</v>
      </c>
      <c r="M4661">
        <v>10861175</v>
      </c>
      <c r="N4661" t="s">
        <v>996</v>
      </c>
      <c r="O4661" t="s">
        <v>12</v>
      </c>
      <c r="P4661" t="s">
        <v>997</v>
      </c>
      <c r="R4661" s="109" t="str">
        <f>IF(OR(P4661="SB",Q4661="SB"),"SB",0)</f>
        <v>SB</v>
      </c>
      <c r="T4661" s="110">
        <v>11492</v>
      </c>
      <c r="U4661" t="s">
        <v>19633</v>
      </c>
      <c r="V4661" s="113" t="str">
        <f>IF(AND(I4661&gt;=10000,I4661&lt;=19900),"Praha",(IF(AND(I4661&gt;=25001,I4661&lt;=29501),"Středočeský kraj",(IF(AND(I4661&gt;=30100,I4661&lt;=34972),"Středočeský kraj",(IF(AND(I4661&gt;=35002,I4661&lt;=36271),"Karlovarský kraj",(IF(AND(I4661&gt;=37001,I4661&lt;=39201),"Jihočeský kraj",(IF(AND(I4661&gt;=39701,I4661&lt;=39901),"Jihočeský kraj",(IF(AND(I4661&gt;=39301,I4661&lt;=39601),"Kraj Vysočina",(IF(AND(I4661&gt;=58001,I4661&lt;=59501),"Kraj Vysočina",(IF(AND(I4661&gt;=67401,I4661&lt;=67602),"Kraj Vysočina",(IF(AND(I4661&gt;=40001,I4661&lt;=44101),"Ústecký kraj",(IF(AND(I4661&gt;=46001,I4661&lt;=47201),"Liberecký kraj",(IF(AND(I4661&gt;=51202,I4661&lt;=51401),"Liberecký kraj",(IF(AND(I4661&gt;=53002,I4661&lt;=53976),"Pardubický kraj",(IF(AND(I4661&gt;=56002,I4661&lt;=57201),"Pardubický kraj",(IF(AND(I4661&gt;=60200,I4661&lt;=67201),"Jihomoravský kraj",(IF(AND(I4661&gt;=67801,I4661&lt;=68501),"Jihomoravský kraj",(IF(AND(I4661&gt;=69002,I4661&lt;=69801),"Jihomoravský kraj",(IF(AND(I4661&gt;=68601,I4661&lt;=68801),"Zlínský kraj",(IF(AND(I4661&gt;=75501,I4661&lt;=76901),"Zlínský kraj",(IF(AND(I4661&gt;=70030,I4661&lt;=74901),"Moravskoslezský kraj",(IF(AND(I4661&gt;=75000,I4661&lt;=75368),"Olomoucký kraj",(IF(AND(I4661&gt;=77200,I4661&lt;=79862),"Olomoucký kraj",(IF(AND(I4661&gt;=50011,I4661&lt;=50301),"Královéhradecký kraj",(IF(AND(I4661&gt;=54301,I4661&lt;=54303),"Královéhradecký kraj","0")))))))))))))))))))))))))))))))))))))))))))))))</f>
        <v>Moravskoslezský kraj</v>
      </c>
      <c r="AD4661" t="s">
        <v>998</v>
      </c>
      <c r="AE4661" t="s">
        <v>998</v>
      </c>
      <c r="AF4661" t="s">
        <v>998</v>
      </c>
      <c r="AG4661" s="107">
        <v>0</v>
      </c>
      <c r="AH4661" s="107">
        <v>0</v>
      </c>
      <c r="AI4661" s="107">
        <v>0</v>
      </c>
      <c r="AJ4661" t="s">
        <v>1012</v>
      </c>
    </row>
    <row r="4662" spans="1:37" x14ac:dyDescent="0.45">
      <c r="A4662" t="s">
        <v>1112</v>
      </c>
      <c r="B4662" t="s">
        <v>13689</v>
      </c>
      <c r="C4662" t="s">
        <v>990</v>
      </c>
      <c r="D4662" t="s">
        <v>13690</v>
      </c>
      <c r="E4662" t="s">
        <v>992</v>
      </c>
      <c r="F4662" t="s">
        <v>2940</v>
      </c>
      <c r="G4662">
        <v>248</v>
      </c>
      <c r="H4662" t="s">
        <v>13691</v>
      </c>
      <c r="I4662">
        <v>73955</v>
      </c>
      <c r="K4662" t="s">
        <v>13692</v>
      </c>
      <c r="L4662" s="106">
        <v>33905</v>
      </c>
      <c r="M4662">
        <v>10896238</v>
      </c>
      <c r="N4662" t="s">
        <v>996</v>
      </c>
      <c r="O4662" t="s">
        <v>12</v>
      </c>
      <c r="P4662" t="s">
        <v>997</v>
      </c>
      <c r="R4662" s="109" t="str">
        <f>IF(OR(P4662="SB",Q4662="SB"),"SB",0)</f>
        <v>SB</v>
      </c>
      <c r="T4662" s="110">
        <v>11778</v>
      </c>
      <c r="U4662" t="s">
        <v>19633</v>
      </c>
      <c r="V4662" s="113" t="str">
        <f>IF(AND(I4662&gt;=10000,I4662&lt;=19900),"Praha",(IF(AND(I4662&gt;=25001,I4662&lt;=29501),"Středočeský kraj",(IF(AND(I4662&gt;=30100,I4662&lt;=34972),"Středočeský kraj",(IF(AND(I4662&gt;=35002,I4662&lt;=36271),"Karlovarský kraj",(IF(AND(I4662&gt;=37001,I4662&lt;=39201),"Jihočeský kraj",(IF(AND(I4662&gt;=39701,I4662&lt;=39901),"Jihočeský kraj",(IF(AND(I4662&gt;=39301,I4662&lt;=39601),"Kraj Vysočina",(IF(AND(I4662&gt;=58001,I4662&lt;=59501),"Kraj Vysočina",(IF(AND(I4662&gt;=67401,I4662&lt;=67602),"Kraj Vysočina",(IF(AND(I4662&gt;=40001,I4662&lt;=44101),"Ústecký kraj",(IF(AND(I4662&gt;=46001,I4662&lt;=47201),"Liberecký kraj",(IF(AND(I4662&gt;=51202,I4662&lt;=51401),"Liberecký kraj",(IF(AND(I4662&gt;=53002,I4662&lt;=53976),"Pardubický kraj",(IF(AND(I4662&gt;=56002,I4662&lt;=57201),"Pardubický kraj",(IF(AND(I4662&gt;=60200,I4662&lt;=67201),"Jihomoravský kraj",(IF(AND(I4662&gt;=67801,I4662&lt;=68501),"Jihomoravský kraj",(IF(AND(I4662&gt;=69002,I4662&lt;=69801),"Jihomoravský kraj",(IF(AND(I4662&gt;=68601,I4662&lt;=68801),"Zlínský kraj",(IF(AND(I4662&gt;=75501,I4662&lt;=76901),"Zlínský kraj",(IF(AND(I4662&gt;=70030,I4662&lt;=74901),"Moravskoslezský kraj",(IF(AND(I4662&gt;=75000,I4662&lt;=75368),"Olomoucký kraj",(IF(AND(I4662&gt;=77200,I4662&lt;=79862),"Olomoucký kraj",(IF(AND(I4662&gt;=50011,I4662&lt;=50301),"Královéhradecký kraj",(IF(AND(I4662&gt;=54301,I4662&lt;=54303),"Královéhradecký kraj","0")))))))))))))))))))))))))))))))))))))))))))))))</f>
        <v>Moravskoslezský kraj</v>
      </c>
      <c r="AD4662" t="s">
        <v>998</v>
      </c>
      <c r="AE4662" t="s">
        <v>998</v>
      </c>
      <c r="AF4662" t="s">
        <v>998</v>
      </c>
      <c r="AG4662" s="107">
        <v>0</v>
      </c>
      <c r="AH4662" s="107">
        <v>0</v>
      </c>
      <c r="AI4662" s="107">
        <v>0</v>
      </c>
      <c r="AJ4662" t="s">
        <v>1012</v>
      </c>
    </row>
    <row r="4663" spans="1:37" x14ac:dyDescent="0.45">
      <c r="A4663" t="s">
        <v>1111</v>
      </c>
      <c r="B4663" t="s">
        <v>6995</v>
      </c>
      <c r="C4663" t="s">
        <v>1002</v>
      </c>
      <c r="D4663" t="s">
        <v>6996</v>
      </c>
      <c r="E4663" t="s">
        <v>992</v>
      </c>
      <c r="F4663" t="s">
        <v>6997</v>
      </c>
      <c r="G4663">
        <v>316</v>
      </c>
      <c r="H4663" t="s">
        <v>2593</v>
      </c>
      <c r="I4663">
        <v>73955</v>
      </c>
      <c r="J4663">
        <v>776362940</v>
      </c>
      <c r="K4663" t="s">
        <v>6998</v>
      </c>
      <c r="L4663" s="106">
        <v>38476</v>
      </c>
      <c r="M4663">
        <v>14690453</v>
      </c>
      <c r="N4663" t="s">
        <v>996</v>
      </c>
      <c r="O4663" t="s">
        <v>12</v>
      </c>
      <c r="P4663" t="s">
        <v>997</v>
      </c>
      <c r="R4663" s="109" t="str">
        <f>IF(OR(P4663="SB",Q4663="SB"),"SB",0)</f>
        <v>SB</v>
      </c>
      <c r="T4663" s="110" t="s">
        <v>998</v>
      </c>
      <c r="V4663" s="113" t="str">
        <f>IF(AND(I4663&gt;=10000,I4663&lt;=19900),"Praha",(IF(AND(I4663&gt;=25001,I4663&lt;=29501),"Středočeský kraj",(IF(AND(I4663&gt;=30100,I4663&lt;=34972),"Středočeský kraj",(IF(AND(I4663&gt;=35002,I4663&lt;=36271),"Karlovarský kraj",(IF(AND(I4663&gt;=37001,I4663&lt;=39201),"Jihočeský kraj",(IF(AND(I4663&gt;=39701,I4663&lt;=39901),"Jihočeský kraj",(IF(AND(I4663&gt;=39301,I4663&lt;=39601),"Kraj Vysočina",(IF(AND(I4663&gt;=58001,I4663&lt;=59501),"Kraj Vysočina",(IF(AND(I4663&gt;=67401,I4663&lt;=67602),"Kraj Vysočina",(IF(AND(I4663&gt;=40001,I4663&lt;=44101),"Ústecký kraj",(IF(AND(I4663&gt;=46001,I4663&lt;=47201),"Liberecký kraj",(IF(AND(I4663&gt;=51202,I4663&lt;=51401),"Liberecký kraj",(IF(AND(I4663&gt;=53002,I4663&lt;=53976),"Pardubický kraj",(IF(AND(I4663&gt;=56002,I4663&lt;=57201),"Pardubický kraj",(IF(AND(I4663&gt;=60200,I4663&lt;=67201),"Jihomoravský kraj",(IF(AND(I4663&gt;=67801,I4663&lt;=68501),"Jihomoravský kraj",(IF(AND(I4663&gt;=69002,I4663&lt;=69801),"Jihomoravský kraj",(IF(AND(I4663&gt;=68601,I4663&lt;=68801),"Zlínský kraj",(IF(AND(I4663&gt;=75501,I4663&lt;=76901),"Zlínský kraj",(IF(AND(I4663&gt;=70030,I4663&lt;=74901),"Moravskoslezský kraj",(IF(AND(I4663&gt;=75000,I4663&lt;=75368),"Olomoucký kraj",(IF(AND(I4663&gt;=77200,I4663&lt;=79862),"Olomoucký kraj",(IF(AND(I4663&gt;=50011,I4663&lt;=50301),"Královéhradecký kraj",(IF(AND(I4663&gt;=54301,I4663&lt;=54303),"Královéhradecký kraj","0")))))))))))))))))))))))))))))))))))))))))))))))</f>
        <v>Moravskoslezský kraj</v>
      </c>
      <c r="AB4663" t="s">
        <v>998</v>
      </c>
      <c r="AD4663" t="s">
        <v>998</v>
      </c>
      <c r="AE4663" t="s">
        <v>998</v>
      </c>
      <c r="AF4663" t="s">
        <v>998</v>
      </c>
      <c r="AG4663" s="107">
        <v>300</v>
      </c>
      <c r="AH4663" s="107">
        <v>0</v>
      </c>
      <c r="AI4663" s="107">
        <v>0</v>
      </c>
      <c r="AJ4663" t="s">
        <v>999</v>
      </c>
      <c r="AK4663" s="106">
        <v>44924</v>
      </c>
    </row>
    <row r="4664" spans="1:37" x14ac:dyDescent="0.45">
      <c r="A4664" t="s">
        <v>1076</v>
      </c>
      <c r="B4664" t="s">
        <v>15102</v>
      </c>
      <c r="C4664" t="s">
        <v>990</v>
      </c>
      <c r="D4664" t="s">
        <v>15103</v>
      </c>
      <c r="E4664" t="s">
        <v>992</v>
      </c>
      <c r="F4664" t="s">
        <v>2517</v>
      </c>
      <c r="G4664">
        <v>125</v>
      </c>
      <c r="H4664" t="s">
        <v>15104</v>
      </c>
      <c r="I4664">
        <v>73960</v>
      </c>
      <c r="J4664">
        <v>779230963</v>
      </c>
      <c r="K4664" t="s">
        <v>15105</v>
      </c>
      <c r="L4664" s="106">
        <v>30073</v>
      </c>
      <c r="M4664">
        <v>10596952</v>
      </c>
      <c r="N4664" t="s">
        <v>996</v>
      </c>
      <c r="O4664" t="s">
        <v>12</v>
      </c>
      <c r="P4664" t="s">
        <v>997</v>
      </c>
      <c r="R4664" s="109" t="str">
        <f>IF(OR(P4664="SB",Q4664="SB"),"SB",0)</f>
        <v>SB</v>
      </c>
      <c r="T4664" s="110">
        <v>10650</v>
      </c>
      <c r="U4664" t="s">
        <v>19633</v>
      </c>
      <c r="V4664" s="113" t="str">
        <f>IF(AND(I4664&gt;=10000,I4664&lt;=19900),"Praha",(IF(AND(I4664&gt;=25001,I4664&lt;=29501),"Středočeský kraj",(IF(AND(I4664&gt;=30100,I4664&lt;=34972),"Středočeský kraj",(IF(AND(I4664&gt;=35002,I4664&lt;=36271),"Karlovarský kraj",(IF(AND(I4664&gt;=37001,I4664&lt;=39201),"Jihočeský kraj",(IF(AND(I4664&gt;=39701,I4664&lt;=39901),"Jihočeský kraj",(IF(AND(I4664&gt;=39301,I4664&lt;=39601),"Kraj Vysočina",(IF(AND(I4664&gt;=58001,I4664&lt;=59501),"Kraj Vysočina",(IF(AND(I4664&gt;=67401,I4664&lt;=67602),"Kraj Vysočina",(IF(AND(I4664&gt;=40001,I4664&lt;=44101),"Ústecký kraj",(IF(AND(I4664&gt;=46001,I4664&lt;=47201),"Liberecký kraj",(IF(AND(I4664&gt;=51202,I4664&lt;=51401),"Liberecký kraj",(IF(AND(I4664&gt;=53002,I4664&lt;=53976),"Pardubický kraj",(IF(AND(I4664&gt;=56002,I4664&lt;=57201),"Pardubický kraj",(IF(AND(I4664&gt;=60200,I4664&lt;=67201),"Jihomoravský kraj",(IF(AND(I4664&gt;=67801,I4664&lt;=68501),"Jihomoravský kraj",(IF(AND(I4664&gt;=69002,I4664&lt;=69801),"Jihomoravský kraj",(IF(AND(I4664&gt;=68601,I4664&lt;=68801),"Zlínský kraj",(IF(AND(I4664&gt;=75501,I4664&lt;=76901),"Zlínský kraj",(IF(AND(I4664&gt;=70030,I4664&lt;=74901),"Moravskoslezský kraj",(IF(AND(I4664&gt;=75000,I4664&lt;=75368),"Olomoucký kraj",(IF(AND(I4664&gt;=77200,I4664&lt;=79862),"Olomoucký kraj",(IF(AND(I4664&gt;=50011,I4664&lt;=50301),"Královéhradecký kraj",(IF(AND(I4664&gt;=54301,I4664&lt;=54303),"Královéhradecký kraj","0")))))))))))))))))))))))))))))))))))))))))))))))</f>
        <v>Moravskoslezský kraj</v>
      </c>
      <c r="AD4664" t="s">
        <v>998</v>
      </c>
      <c r="AE4664" t="s">
        <v>998</v>
      </c>
      <c r="AF4664" t="s">
        <v>998</v>
      </c>
      <c r="AG4664" s="107">
        <v>0</v>
      </c>
      <c r="AH4664" s="107">
        <v>0</v>
      </c>
      <c r="AI4664" s="107">
        <v>0</v>
      </c>
      <c r="AJ4664" t="s">
        <v>1012</v>
      </c>
    </row>
    <row r="4665" spans="1:37" x14ac:dyDescent="0.45">
      <c r="A4665" t="s">
        <v>1413</v>
      </c>
      <c r="B4665" t="s">
        <v>7785</v>
      </c>
      <c r="C4665" t="s">
        <v>1002</v>
      </c>
      <c r="D4665" t="s">
        <v>7786</v>
      </c>
      <c r="E4665" t="s">
        <v>992</v>
      </c>
      <c r="F4665" t="s">
        <v>7787</v>
      </c>
      <c r="G4665">
        <v>48</v>
      </c>
      <c r="H4665" t="s">
        <v>7754</v>
      </c>
      <c r="I4665">
        <v>73961</v>
      </c>
      <c r="K4665" t="s">
        <v>7788</v>
      </c>
      <c r="L4665" s="106">
        <v>31234</v>
      </c>
      <c r="M4665">
        <v>10874717</v>
      </c>
      <c r="N4665" t="s">
        <v>996</v>
      </c>
      <c r="O4665" t="s">
        <v>12</v>
      </c>
      <c r="P4665" t="s">
        <v>997</v>
      </c>
      <c r="R4665" s="109" t="str">
        <f>IF(OR(P4665="SB",Q4665="SB"),"SB",0)</f>
        <v>SB</v>
      </c>
      <c r="T4665" s="110">
        <v>51615</v>
      </c>
      <c r="U4665" t="s">
        <v>19633</v>
      </c>
      <c r="V4665" s="113" t="str">
        <f>IF(AND(I4665&gt;=10000,I4665&lt;=19900),"Praha",(IF(AND(I4665&gt;=25001,I4665&lt;=29501),"Středočeský kraj",(IF(AND(I4665&gt;=30100,I4665&lt;=34972),"Středočeský kraj",(IF(AND(I4665&gt;=35002,I4665&lt;=36271),"Karlovarský kraj",(IF(AND(I4665&gt;=37001,I4665&lt;=39201),"Jihočeský kraj",(IF(AND(I4665&gt;=39701,I4665&lt;=39901),"Jihočeský kraj",(IF(AND(I4665&gt;=39301,I4665&lt;=39601),"Kraj Vysočina",(IF(AND(I4665&gt;=58001,I4665&lt;=59501),"Kraj Vysočina",(IF(AND(I4665&gt;=67401,I4665&lt;=67602),"Kraj Vysočina",(IF(AND(I4665&gt;=40001,I4665&lt;=44101),"Ústecký kraj",(IF(AND(I4665&gt;=46001,I4665&lt;=47201),"Liberecký kraj",(IF(AND(I4665&gt;=51202,I4665&lt;=51401),"Liberecký kraj",(IF(AND(I4665&gt;=53002,I4665&lt;=53976),"Pardubický kraj",(IF(AND(I4665&gt;=56002,I4665&lt;=57201),"Pardubický kraj",(IF(AND(I4665&gt;=60200,I4665&lt;=67201),"Jihomoravský kraj",(IF(AND(I4665&gt;=67801,I4665&lt;=68501),"Jihomoravský kraj",(IF(AND(I4665&gt;=69002,I4665&lt;=69801),"Jihomoravský kraj",(IF(AND(I4665&gt;=68601,I4665&lt;=68801),"Zlínský kraj",(IF(AND(I4665&gt;=75501,I4665&lt;=76901),"Zlínský kraj",(IF(AND(I4665&gt;=70030,I4665&lt;=74901),"Moravskoslezský kraj",(IF(AND(I4665&gt;=75000,I4665&lt;=75368),"Olomoucký kraj",(IF(AND(I4665&gt;=77200,I4665&lt;=79862),"Olomoucký kraj",(IF(AND(I4665&gt;=50011,I4665&lt;=50301),"Královéhradecký kraj",(IF(AND(I4665&gt;=54301,I4665&lt;=54303),"Královéhradecký kraj","0")))))))))))))))))))))))))))))))))))))))))))))))</f>
        <v>Moravskoslezský kraj</v>
      </c>
      <c r="AD4665" t="s">
        <v>998</v>
      </c>
      <c r="AE4665" t="s">
        <v>998</v>
      </c>
      <c r="AF4665" t="s">
        <v>998</v>
      </c>
      <c r="AG4665" s="107">
        <v>0</v>
      </c>
      <c r="AH4665" s="107">
        <v>0</v>
      </c>
      <c r="AI4665" s="107">
        <v>0</v>
      </c>
      <c r="AJ4665" t="s">
        <v>1012</v>
      </c>
    </row>
    <row r="4666" spans="1:37" x14ac:dyDescent="0.45">
      <c r="A4666" t="s">
        <v>1124</v>
      </c>
      <c r="B4666" t="s">
        <v>17192</v>
      </c>
      <c r="C4666" t="s">
        <v>990</v>
      </c>
      <c r="D4666" t="s">
        <v>17193</v>
      </c>
      <c r="E4666" t="s">
        <v>992</v>
      </c>
      <c r="F4666" t="s">
        <v>2626</v>
      </c>
      <c r="G4666">
        <v>759</v>
      </c>
      <c r="H4666" t="s">
        <v>2593</v>
      </c>
      <c r="I4666">
        <v>73961</v>
      </c>
      <c r="J4666">
        <v>721459448</v>
      </c>
      <c r="K4666" t="s">
        <v>17194</v>
      </c>
      <c r="L4666" s="106">
        <v>32688</v>
      </c>
      <c r="M4666">
        <v>14060761</v>
      </c>
      <c r="N4666" t="s">
        <v>1117</v>
      </c>
      <c r="O4666" t="s">
        <v>1101</v>
      </c>
      <c r="P4666" t="s">
        <v>997</v>
      </c>
      <c r="R4666" s="109" t="str">
        <f>IF(OR(P4666="SB",Q4666="SB"),"SB",0)</f>
        <v>SB</v>
      </c>
      <c r="T4666" s="110">
        <v>171030</v>
      </c>
      <c r="U4666" t="s">
        <v>19633</v>
      </c>
      <c r="V4666" s="113" t="str">
        <f>IF(AND(I4666&gt;=10000,I4666&lt;=19900),"Praha",(IF(AND(I4666&gt;=25001,I4666&lt;=29501),"Středočeský kraj",(IF(AND(I4666&gt;=30100,I4666&lt;=34972),"Středočeský kraj",(IF(AND(I4666&gt;=35002,I4666&lt;=36271),"Karlovarský kraj",(IF(AND(I4666&gt;=37001,I4666&lt;=39201),"Jihočeský kraj",(IF(AND(I4666&gt;=39701,I4666&lt;=39901),"Jihočeský kraj",(IF(AND(I4666&gt;=39301,I4666&lt;=39601),"Kraj Vysočina",(IF(AND(I4666&gt;=58001,I4666&lt;=59501),"Kraj Vysočina",(IF(AND(I4666&gt;=67401,I4666&lt;=67602),"Kraj Vysočina",(IF(AND(I4666&gt;=40001,I4666&lt;=44101),"Ústecký kraj",(IF(AND(I4666&gt;=46001,I4666&lt;=47201),"Liberecký kraj",(IF(AND(I4666&gt;=51202,I4666&lt;=51401),"Liberecký kraj",(IF(AND(I4666&gt;=53002,I4666&lt;=53976),"Pardubický kraj",(IF(AND(I4666&gt;=56002,I4666&lt;=57201),"Pardubický kraj",(IF(AND(I4666&gt;=60200,I4666&lt;=67201),"Jihomoravský kraj",(IF(AND(I4666&gt;=67801,I4666&lt;=68501),"Jihomoravský kraj",(IF(AND(I4666&gt;=69002,I4666&lt;=69801),"Jihomoravský kraj",(IF(AND(I4666&gt;=68601,I4666&lt;=68801),"Zlínský kraj",(IF(AND(I4666&gt;=75501,I4666&lt;=76901),"Zlínský kraj",(IF(AND(I4666&gt;=70030,I4666&lt;=74901),"Moravskoslezský kraj",(IF(AND(I4666&gt;=75000,I4666&lt;=75368),"Olomoucký kraj",(IF(AND(I4666&gt;=77200,I4666&lt;=79862),"Olomoucký kraj",(IF(AND(I4666&gt;=50011,I4666&lt;=50301),"Královéhradecký kraj",(IF(AND(I4666&gt;=54301,I4666&lt;=54303),"Královéhradecký kraj","0")))))))))))))))))))))))))))))))))))))))))))))))</f>
        <v>Moravskoslezský kraj</v>
      </c>
      <c r="AB4666" t="s">
        <v>17195</v>
      </c>
      <c r="AD4666" t="s">
        <v>998</v>
      </c>
      <c r="AE4666" t="s">
        <v>998</v>
      </c>
      <c r="AF4666" t="s">
        <v>998</v>
      </c>
      <c r="AG4666" s="107">
        <v>0</v>
      </c>
      <c r="AH4666" s="107">
        <v>0</v>
      </c>
      <c r="AI4666" s="107">
        <v>0</v>
      </c>
      <c r="AJ4666" t="s">
        <v>1012</v>
      </c>
    </row>
    <row r="4667" spans="1:37" x14ac:dyDescent="0.45">
      <c r="A4667" t="s">
        <v>1061</v>
      </c>
      <c r="B4667" t="s">
        <v>13031</v>
      </c>
      <c r="C4667" t="s">
        <v>990</v>
      </c>
      <c r="D4667" t="s">
        <v>13032</v>
      </c>
      <c r="E4667" t="s">
        <v>992</v>
      </c>
      <c r="F4667" t="s">
        <v>1839</v>
      </c>
      <c r="G4667">
        <v>1294</v>
      </c>
      <c r="H4667" t="s">
        <v>2593</v>
      </c>
      <c r="I4667">
        <v>73961</v>
      </c>
      <c r="J4667" t="s">
        <v>13033</v>
      </c>
      <c r="K4667" t="s">
        <v>13034</v>
      </c>
      <c r="L4667" s="106">
        <v>33045</v>
      </c>
      <c r="M4667">
        <v>14060660</v>
      </c>
      <c r="N4667" t="s">
        <v>1117</v>
      </c>
      <c r="O4667" t="s">
        <v>1101</v>
      </c>
      <c r="P4667" t="s">
        <v>997</v>
      </c>
      <c r="R4667" s="109" t="str">
        <f>IF(OR(P4667="SB",Q4667="SB"),"SB",0)</f>
        <v>SB</v>
      </c>
      <c r="T4667" s="110">
        <v>171036</v>
      </c>
      <c r="U4667" t="s">
        <v>19633</v>
      </c>
      <c r="V4667" s="113" t="str">
        <f>IF(AND(I4667&gt;=10000,I4667&lt;=19900),"Praha",(IF(AND(I4667&gt;=25001,I4667&lt;=29501),"Středočeský kraj",(IF(AND(I4667&gt;=30100,I4667&lt;=34972),"Středočeský kraj",(IF(AND(I4667&gt;=35002,I4667&lt;=36271),"Karlovarský kraj",(IF(AND(I4667&gt;=37001,I4667&lt;=39201),"Jihočeský kraj",(IF(AND(I4667&gt;=39701,I4667&lt;=39901),"Jihočeský kraj",(IF(AND(I4667&gt;=39301,I4667&lt;=39601),"Kraj Vysočina",(IF(AND(I4667&gt;=58001,I4667&lt;=59501),"Kraj Vysočina",(IF(AND(I4667&gt;=67401,I4667&lt;=67602),"Kraj Vysočina",(IF(AND(I4667&gt;=40001,I4667&lt;=44101),"Ústecký kraj",(IF(AND(I4667&gt;=46001,I4667&lt;=47201),"Liberecký kraj",(IF(AND(I4667&gt;=51202,I4667&lt;=51401),"Liberecký kraj",(IF(AND(I4667&gt;=53002,I4667&lt;=53976),"Pardubický kraj",(IF(AND(I4667&gt;=56002,I4667&lt;=57201),"Pardubický kraj",(IF(AND(I4667&gt;=60200,I4667&lt;=67201),"Jihomoravský kraj",(IF(AND(I4667&gt;=67801,I4667&lt;=68501),"Jihomoravský kraj",(IF(AND(I4667&gt;=69002,I4667&lt;=69801),"Jihomoravský kraj",(IF(AND(I4667&gt;=68601,I4667&lt;=68801),"Zlínský kraj",(IF(AND(I4667&gt;=75501,I4667&lt;=76901),"Zlínský kraj",(IF(AND(I4667&gt;=70030,I4667&lt;=74901),"Moravskoslezský kraj",(IF(AND(I4667&gt;=75000,I4667&lt;=75368),"Olomoucký kraj",(IF(AND(I4667&gt;=77200,I4667&lt;=79862),"Olomoucký kraj",(IF(AND(I4667&gt;=50011,I4667&lt;=50301),"Královéhradecký kraj",(IF(AND(I4667&gt;=54301,I4667&lt;=54303),"Královéhradecký kraj","0")))))))))))))))))))))))))))))))))))))))))))))))</f>
        <v>Moravskoslezský kraj</v>
      </c>
      <c r="AB4667" t="s">
        <v>13035</v>
      </c>
      <c r="AD4667" t="s">
        <v>998</v>
      </c>
      <c r="AE4667" t="s">
        <v>998</v>
      </c>
      <c r="AF4667" t="s">
        <v>998</v>
      </c>
      <c r="AG4667" s="107">
        <v>0</v>
      </c>
      <c r="AH4667" s="107">
        <v>0</v>
      </c>
      <c r="AI4667" s="107">
        <v>0</v>
      </c>
      <c r="AJ4667" t="s">
        <v>1012</v>
      </c>
    </row>
    <row r="4668" spans="1:37" x14ac:dyDescent="0.45">
      <c r="A4668" t="s">
        <v>4694</v>
      </c>
      <c r="B4668" t="s">
        <v>17689</v>
      </c>
      <c r="C4668" t="s">
        <v>990</v>
      </c>
      <c r="D4668" t="s">
        <v>17690</v>
      </c>
      <c r="E4668" t="s">
        <v>992</v>
      </c>
      <c r="F4668" t="s">
        <v>1378</v>
      </c>
      <c r="G4668">
        <v>425</v>
      </c>
      <c r="H4668" t="s">
        <v>2593</v>
      </c>
      <c r="I4668">
        <v>73961</v>
      </c>
      <c r="K4668" t="s">
        <v>17691</v>
      </c>
      <c r="L4668" s="106">
        <v>35999</v>
      </c>
      <c r="M4668">
        <v>14718745</v>
      </c>
      <c r="N4668" t="s">
        <v>996</v>
      </c>
      <c r="O4668" t="s">
        <v>12</v>
      </c>
      <c r="P4668" t="s">
        <v>997</v>
      </c>
      <c r="R4668" s="109" t="str">
        <f>IF(OR(P4668="SB",Q4668="SB"),"SB",0)</f>
        <v>SB</v>
      </c>
      <c r="T4668" s="110" t="s">
        <v>998</v>
      </c>
      <c r="V4668" s="113" t="str">
        <f>IF(AND(I4668&gt;=10000,I4668&lt;=19900),"Praha",(IF(AND(I4668&gt;=25001,I4668&lt;=29501),"Středočeský kraj",(IF(AND(I4668&gt;=30100,I4668&lt;=34972),"Středočeský kraj",(IF(AND(I4668&gt;=35002,I4668&lt;=36271),"Karlovarský kraj",(IF(AND(I4668&gt;=37001,I4668&lt;=39201),"Jihočeský kraj",(IF(AND(I4668&gt;=39701,I4668&lt;=39901),"Jihočeský kraj",(IF(AND(I4668&gt;=39301,I4668&lt;=39601),"Kraj Vysočina",(IF(AND(I4668&gt;=58001,I4668&lt;=59501),"Kraj Vysočina",(IF(AND(I4668&gt;=67401,I4668&lt;=67602),"Kraj Vysočina",(IF(AND(I4668&gt;=40001,I4668&lt;=44101),"Ústecký kraj",(IF(AND(I4668&gt;=46001,I4668&lt;=47201),"Liberecký kraj",(IF(AND(I4668&gt;=51202,I4668&lt;=51401),"Liberecký kraj",(IF(AND(I4668&gt;=53002,I4668&lt;=53976),"Pardubický kraj",(IF(AND(I4668&gt;=56002,I4668&lt;=57201),"Pardubický kraj",(IF(AND(I4668&gt;=60200,I4668&lt;=67201),"Jihomoravský kraj",(IF(AND(I4668&gt;=67801,I4668&lt;=68501),"Jihomoravský kraj",(IF(AND(I4668&gt;=69002,I4668&lt;=69801),"Jihomoravský kraj",(IF(AND(I4668&gt;=68601,I4668&lt;=68801),"Zlínský kraj",(IF(AND(I4668&gt;=75501,I4668&lt;=76901),"Zlínský kraj",(IF(AND(I4668&gt;=70030,I4668&lt;=74901),"Moravskoslezský kraj",(IF(AND(I4668&gt;=75000,I4668&lt;=75368),"Olomoucký kraj",(IF(AND(I4668&gt;=77200,I4668&lt;=79862),"Olomoucký kraj",(IF(AND(I4668&gt;=50011,I4668&lt;=50301),"Královéhradecký kraj",(IF(AND(I4668&gt;=54301,I4668&lt;=54303),"Královéhradecký kraj","0")))))))))))))))))))))))))))))))))))))))))))))))</f>
        <v>Moravskoslezský kraj</v>
      </c>
      <c r="AB4668" t="s">
        <v>998</v>
      </c>
      <c r="AD4668" t="s">
        <v>998</v>
      </c>
      <c r="AE4668" t="s">
        <v>998</v>
      </c>
      <c r="AF4668" t="s">
        <v>998</v>
      </c>
      <c r="AG4668" s="107">
        <v>300</v>
      </c>
      <c r="AH4668" s="107">
        <v>0</v>
      </c>
      <c r="AI4668" s="107">
        <v>0</v>
      </c>
      <c r="AJ4668" t="s">
        <v>999</v>
      </c>
      <c r="AK4668" s="106">
        <v>44924</v>
      </c>
    </row>
    <row r="4669" spans="1:37" x14ac:dyDescent="0.45">
      <c r="A4669" t="s">
        <v>1026</v>
      </c>
      <c r="B4669" t="s">
        <v>17689</v>
      </c>
      <c r="C4669" t="s">
        <v>990</v>
      </c>
      <c r="D4669" t="s">
        <v>17692</v>
      </c>
      <c r="E4669" t="s">
        <v>992</v>
      </c>
      <c r="F4669" t="s">
        <v>1378</v>
      </c>
      <c r="G4669">
        <v>425</v>
      </c>
      <c r="H4669" t="s">
        <v>2593</v>
      </c>
      <c r="I4669">
        <v>73961</v>
      </c>
      <c r="K4669" t="s">
        <v>17693</v>
      </c>
      <c r="L4669" s="106">
        <v>37836</v>
      </c>
      <c r="M4669">
        <v>14718846</v>
      </c>
      <c r="N4669" t="s">
        <v>996</v>
      </c>
      <c r="O4669" t="s">
        <v>12</v>
      </c>
      <c r="P4669" t="s">
        <v>997</v>
      </c>
      <c r="R4669" s="109" t="str">
        <f>IF(OR(P4669="SB",Q4669="SB"),"SB",0)</f>
        <v>SB</v>
      </c>
      <c r="T4669" s="110" t="s">
        <v>998</v>
      </c>
      <c r="V4669" s="113" t="str">
        <f>IF(AND(I4669&gt;=10000,I4669&lt;=19900),"Praha",(IF(AND(I4669&gt;=25001,I4669&lt;=29501),"Středočeský kraj",(IF(AND(I4669&gt;=30100,I4669&lt;=34972),"Středočeský kraj",(IF(AND(I4669&gt;=35002,I4669&lt;=36271),"Karlovarský kraj",(IF(AND(I4669&gt;=37001,I4669&lt;=39201),"Jihočeský kraj",(IF(AND(I4669&gt;=39701,I4669&lt;=39901),"Jihočeský kraj",(IF(AND(I4669&gt;=39301,I4669&lt;=39601),"Kraj Vysočina",(IF(AND(I4669&gt;=58001,I4669&lt;=59501),"Kraj Vysočina",(IF(AND(I4669&gt;=67401,I4669&lt;=67602),"Kraj Vysočina",(IF(AND(I4669&gt;=40001,I4669&lt;=44101),"Ústecký kraj",(IF(AND(I4669&gt;=46001,I4669&lt;=47201),"Liberecký kraj",(IF(AND(I4669&gt;=51202,I4669&lt;=51401),"Liberecký kraj",(IF(AND(I4669&gt;=53002,I4669&lt;=53976),"Pardubický kraj",(IF(AND(I4669&gt;=56002,I4669&lt;=57201),"Pardubický kraj",(IF(AND(I4669&gt;=60200,I4669&lt;=67201),"Jihomoravský kraj",(IF(AND(I4669&gt;=67801,I4669&lt;=68501),"Jihomoravský kraj",(IF(AND(I4669&gt;=69002,I4669&lt;=69801),"Jihomoravský kraj",(IF(AND(I4669&gt;=68601,I4669&lt;=68801),"Zlínský kraj",(IF(AND(I4669&gt;=75501,I4669&lt;=76901),"Zlínský kraj",(IF(AND(I4669&gt;=70030,I4669&lt;=74901),"Moravskoslezský kraj",(IF(AND(I4669&gt;=75000,I4669&lt;=75368),"Olomoucký kraj",(IF(AND(I4669&gt;=77200,I4669&lt;=79862),"Olomoucký kraj",(IF(AND(I4669&gt;=50011,I4669&lt;=50301),"Královéhradecký kraj",(IF(AND(I4669&gt;=54301,I4669&lt;=54303),"Královéhradecký kraj","0")))))))))))))))))))))))))))))))))))))))))))))))</f>
        <v>Moravskoslezský kraj</v>
      </c>
      <c r="AB4669" t="s">
        <v>998</v>
      </c>
      <c r="AD4669" t="s">
        <v>998</v>
      </c>
      <c r="AE4669" t="s">
        <v>998</v>
      </c>
      <c r="AF4669" t="s">
        <v>998</v>
      </c>
      <c r="AG4669" s="107">
        <v>300</v>
      </c>
      <c r="AH4669" s="107">
        <v>0</v>
      </c>
      <c r="AI4669" s="107">
        <v>0</v>
      </c>
      <c r="AJ4669" t="s">
        <v>999</v>
      </c>
      <c r="AK4669" s="106">
        <v>44924</v>
      </c>
    </row>
    <row r="4670" spans="1:37" x14ac:dyDescent="0.45">
      <c r="A4670" t="s">
        <v>2399</v>
      </c>
      <c r="B4670" t="s">
        <v>4476</v>
      </c>
      <c r="C4670" t="s">
        <v>1002</v>
      </c>
      <c r="D4670" t="s">
        <v>4477</v>
      </c>
      <c r="E4670" t="s">
        <v>992</v>
      </c>
      <c r="F4670" t="s">
        <v>3873</v>
      </c>
      <c r="G4670">
        <v>144</v>
      </c>
      <c r="H4670" t="s">
        <v>1353</v>
      </c>
      <c r="I4670">
        <v>73981</v>
      </c>
      <c r="J4670">
        <v>420723126249</v>
      </c>
      <c r="K4670" t="s">
        <v>4478</v>
      </c>
      <c r="L4670" s="106">
        <v>31699</v>
      </c>
      <c r="M4670">
        <v>10612514</v>
      </c>
      <c r="N4670" t="s">
        <v>996</v>
      </c>
      <c r="O4670" t="s">
        <v>12</v>
      </c>
      <c r="P4670" t="s">
        <v>997</v>
      </c>
      <c r="R4670" s="109" t="str">
        <f>IF(OR(P4670="SB",Q4670="SB"),"SB",0)</f>
        <v>SB</v>
      </c>
      <c r="T4670" s="110" t="s">
        <v>998</v>
      </c>
      <c r="V4670" s="113" t="str">
        <f>IF(AND(I4670&gt;=10000,I4670&lt;=19900),"Praha",(IF(AND(I4670&gt;=25001,I4670&lt;=29501),"Středočeský kraj",(IF(AND(I4670&gt;=30100,I4670&lt;=34972),"Středočeský kraj",(IF(AND(I4670&gt;=35002,I4670&lt;=36271),"Karlovarský kraj",(IF(AND(I4670&gt;=37001,I4670&lt;=39201),"Jihočeský kraj",(IF(AND(I4670&gt;=39701,I4670&lt;=39901),"Jihočeský kraj",(IF(AND(I4670&gt;=39301,I4670&lt;=39601),"Kraj Vysočina",(IF(AND(I4670&gt;=58001,I4670&lt;=59501),"Kraj Vysočina",(IF(AND(I4670&gt;=67401,I4670&lt;=67602),"Kraj Vysočina",(IF(AND(I4670&gt;=40001,I4670&lt;=44101),"Ústecký kraj",(IF(AND(I4670&gt;=46001,I4670&lt;=47201),"Liberecký kraj",(IF(AND(I4670&gt;=51202,I4670&lt;=51401),"Liberecký kraj",(IF(AND(I4670&gt;=53002,I4670&lt;=53976),"Pardubický kraj",(IF(AND(I4670&gt;=56002,I4670&lt;=57201),"Pardubický kraj",(IF(AND(I4670&gt;=60200,I4670&lt;=67201),"Jihomoravský kraj",(IF(AND(I4670&gt;=67801,I4670&lt;=68501),"Jihomoravský kraj",(IF(AND(I4670&gt;=69002,I4670&lt;=69801),"Jihomoravský kraj",(IF(AND(I4670&gt;=68601,I4670&lt;=68801),"Zlínský kraj",(IF(AND(I4670&gt;=75501,I4670&lt;=76901),"Zlínský kraj",(IF(AND(I4670&gt;=70030,I4670&lt;=74901),"Moravskoslezský kraj",(IF(AND(I4670&gt;=75000,I4670&lt;=75368),"Olomoucký kraj",(IF(AND(I4670&gt;=77200,I4670&lt;=79862),"Olomoucký kraj",(IF(AND(I4670&gt;=50011,I4670&lt;=50301),"Královéhradecký kraj",(IF(AND(I4670&gt;=54301,I4670&lt;=54303),"Královéhradecký kraj","0")))))))))))))))))))))))))))))))))))))))))))))))</f>
        <v>Moravskoslezský kraj</v>
      </c>
      <c r="AB4670" t="s">
        <v>998</v>
      </c>
      <c r="AD4670" t="s">
        <v>998</v>
      </c>
      <c r="AE4670" t="s">
        <v>998</v>
      </c>
      <c r="AF4670" t="s">
        <v>998</v>
      </c>
      <c r="AG4670" s="107">
        <v>0</v>
      </c>
      <c r="AH4670" s="107">
        <v>0</v>
      </c>
      <c r="AI4670" s="107">
        <v>0</v>
      </c>
      <c r="AJ4670" t="s">
        <v>1012</v>
      </c>
    </row>
    <row r="4671" spans="1:37" x14ac:dyDescent="0.45">
      <c r="A4671" t="s">
        <v>1285</v>
      </c>
      <c r="B4671" t="s">
        <v>19321</v>
      </c>
      <c r="C4671" t="s">
        <v>990</v>
      </c>
      <c r="D4671" t="s">
        <v>19322</v>
      </c>
      <c r="E4671" t="s">
        <v>992</v>
      </c>
      <c r="F4671" t="s">
        <v>2683</v>
      </c>
      <c r="G4671">
        <v>34</v>
      </c>
      <c r="H4671" t="s">
        <v>1419</v>
      </c>
      <c r="I4671">
        <v>74101</v>
      </c>
      <c r="K4671" t="s">
        <v>19323</v>
      </c>
      <c r="L4671" s="106">
        <v>29146</v>
      </c>
      <c r="M4671">
        <v>10862084</v>
      </c>
      <c r="N4671" t="s">
        <v>996</v>
      </c>
      <c r="O4671" t="s">
        <v>12</v>
      </c>
      <c r="P4671" t="s">
        <v>997</v>
      </c>
      <c r="R4671" s="109" t="str">
        <f>IF(OR(P4671="SB",Q4671="SB"),"SB",0)</f>
        <v>SB</v>
      </c>
      <c r="T4671" s="110">
        <v>11966</v>
      </c>
      <c r="U4671" t="s">
        <v>19633</v>
      </c>
      <c r="V4671" s="113" t="str">
        <f>IF(AND(I4671&gt;=10000,I4671&lt;=19900),"Praha",(IF(AND(I4671&gt;=25001,I4671&lt;=29501),"Středočeský kraj",(IF(AND(I4671&gt;=30100,I4671&lt;=34972),"Středočeský kraj",(IF(AND(I4671&gt;=35002,I4671&lt;=36271),"Karlovarský kraj",(IF(AND(I4671&gt;=37001,I4671&lt;=39201),"Jihočeský kraj",(IF(AND(I4671&gt;=39701,I4671&lt;=39901),"Jihočeský kraj",(IF(AND(I4671&gt;=39301,I4671&lt;=39601),"Kraj Vysočina",(IF(AND(I4671&gt;=58001,I4671&lt;=59501),"Kraj Vysočina",(IF(AND(I4671&gt;=67401,I4671&lt;=67602),"Kraj Vysočina",(IF(AND(I4671&gt;=40001,I4671&lt;=44101),"Ústecký kraj",(IF(AND(I4671&gt;=46001,I4671&lt;=47201),"Liberecký kraj",(IF(AND(I4671&gt;=51202,I4671&lt;=51401),"Liberecký kraj",(IF(AND(I4671&gt;=53002,I4671&lt;=53976),"Pardubický kraj",(IF(AND(I4671&gt;=56002,I4671&lt;=57201),"Pardubický kraj",(IF(AND(I4671&gt;=60200,I4671&lt;=67201),"Jihomoravský kraj",(IF(AND(I4671&gt;=67801,I4671&lt;=68501),"Jihomoravský kraj",(IF(AND(I4671&gt;=69002,I4671&lt;=69801),"Jihomoravský kraj",(IF(AND(I4671&gt;=68601,I4671&lt;=68801),"Zlínský kraj",(IF(AND(I4671&gt;=75501,I4671&lt;=76901),"Zlínský kraj",(IF(AND(I4671&gt;=70030,I4671&lt;=74901),"Moravskoslezský kraj",(IF(AND(I4671&gt;=75000,I4671&lt;=75368),"Olomoucký kraj",(IF(AND(I4671&gt;=77200,I4671&lt;=79862),"Olomoucký kraj",(IF(AND(I4671&gt;=50011,I4671&lt;=50301),"Královéhradecký kraj",(IF(AND(I4671&gt;=54301,I4671&lt;=54303),"Královéhradecký kraj","0")))))))))))))))))))))))))))))))))))))))))))))))</f>
        <v>Moravskoslezský kraj</v>
      </c>
      <c r="AD4671" t="s">
        <v>998</v>
      </c>
      <c r="AE4671" t="s">
        <v>998</v>
      </c>
      <c r="AF4671" t="s">
        <v>998</v>
      </c>
      <c r="AG4671" s="107">
        <v>0</v>
      </c>
      <c r="AH4671" s="107">
        <v>0</v>
      </c>
      <c r="AI4671" s="107">
        <v>0</v>
      </c>
      <c r="AJ4671" t="s">
        <v>1012</v>
      </c>
    </row>
    <row r="4672" spans="1:37" x14ac:dyDescent="0.45">
      <c r="A4672" t="s">
        <v>1216</v>
      </c>
      <c r="B4672" t="s">
        <v>2734</v>
      </c>
      <c r="C4672" t="s">
        <v>1002</v>
      </c>
      <c r="D4672" t="s">
        <v>2744</v>
      </c>
      <c r="E4672" t="s">
        <v>992</v>
      </c>
      <c r="F4672" t="s">
        <v>2745</v>
      </c>
      <c r="G4672" t="s">
        <v>2746</v>
      </c>
      <c r="H4672" t="s">
        <v>1419</v>
      </c>
      <c r="I4672">
        <v>74101</v>
      </c>
      <c r="J4672">
        <v>731006158</v>
      </c>
      <c r="K4672" t="s">
        <v>2747</v>
      </c>
      <c r="L4672" s="106">
        <v>38082</v>
      </c>
      <c r="M4672">
        <v>14711570</v>
      </c>
      <c r="N4672" t="s">
        <v>996</v>
      </c>
      <c r="O4672" t="s">
        <v>12</v>
      </c>
      <c r="P4672" t="s">
        <v>997</v>
      </c>
      <c r="R4672" s="109" t="str">
        <f>IF(OR(P4672="SB",Q4672="SB"),"SB",0)</f>
        <v>SB</v>
      </c>
      <c r="T4672" s="110" t="s">
        <v>998</v>
      </c>
      <c r="V4672" s="113" t="str">
        <f>IF(AND(I4672&gt;=10000,I4672&lt;=19900),"Praha",(IF(AND(I4672&gt;=25001,I4672&lt;=29501),"Středočeský kraj",(IF(AND(I4672&gt;=30100,I4672&lt;=34972),"Středočeský kraj",(IF(AND(I4672&gt;=35002,I4672&lt;=36271),"Karlovarský kraj",(IF(AND(I4672&gt;=37001,I4672&lt;=39201),"Jihočeský kraj",(IF(AND(I4672&gt;=39701,I4672&lt;=39901),"Jihočeský kraj",(IF(AND(I4672&gt;=39301,I4672&lt;=39601),"Kraj Vysočina",(IF(AND(I4672&gt;=58001,I4672&lt;=59501),"Kraj Vysočina",(IF(AND(I4672&gt;=67401,I4672&lt;=67602),"Kraj Vysočina",(IF(AND(I4672&gt;=40001,I4672&lt;=44101),"Ústecký kraj",(IF(AND(I4672&gt;=46001,I4672&lt;=47201),"Liberecký kraj",(IF(AND(I4672&gt;=51202,I4672&lt;=51401),"Liberecký kraj",(IF(AND(I4672&gt;=53002,I4672&lt;=53976),"Pardubický kraj",(IF(AND(I4672&gt;=56002,I4672&lt;=57201),"Pardubický kraj",(IF(AND(I4672&gt;=60200,I4672&lt;=67201),"Jihomoravský kraj",(IF(AND(I4672&gt;=67801,I4672&lt;=68501),"Jihomoravský kraj",(IF(AND(I4672&gt;=69002,I4672&lt;=69801),"Jihomoravský kraj",(IF(AND(I4672&gt;=68601,I4672&lt;=68801),"Zlínský kraj",(IF(AND(I4672&gt;=75501,I4672&lt;=76901),"Zlínský kraj",(IF(AND(I4672&gt;=70030,I4672&lt;=74901),"Moravskoslezský kraj",(IF(AND(I4672&gt;=75000,I4672&lt;=75368),"Olomoucký kraj",(IF(AND(I4672&gt;=77200,I4672&lt;=79862),"Olomoucký kraj",(IF(AND(I4672&gt;=50011,I4672&lt;=50301),"Královéhradecký kraj",(IF(AND(I4672&gt;=54301,I4672&lt;=54303),"Královéhradecký kraj","0")))))))))))))))))))))))))))))))))))))))))))))))</f>
        <v>Moravskoslezský kraj</v>
      </c>
      <c r="AB4672" t="s">
        <v>998</v>
      </c>
      <c r="AD4672" t="s">
        <v>998</v>
      </c>
      <c r="AE4672" t="s">
        <v>998</v>
      </c>
      <c r="AF4672" t="s">
        <v>998</v>
      </c>
      <c r="AG4672" s="107">
        <v>300</v>
      </c>
      <c r="AH4672" s="107">
        <v>0</v>
      </c>
      <c r="AI4672" s="107">
        <v>0</v>
      </c>
      <c r="AJ4672" t="s">
        <v>999</v>
      </c>
      <c r="AK4672" s="106">
        <v>44924</v>
      </c>
    </row>
    <row r="4673" spans="1:37" x14ac:dyDescent="0.45">
      <c r="A4673" t="s">
        <v>1986</v>
      </c>
      <c r="B4673" t="s">
        <v>4456</v>
      </c>
      <c r="C4673" t="s">
        <v>1002</v>
      </c>
      <c r="D4673" t="s">
        <v>4457</v>
      </c>
      <c r="E4673" t="s">
        <v>992</v>
      </c>
      <c r="F4673" t="s">
        <v>4458</v>
      </c>
      <c r="G4673">
        <v>170</v>
      </c>
      <c r="H4673" t="s">
        <v>1419</v>
      </c>
      <c r="I4673">
        <v>74101</v>
      </c>
      <c r="J4673">
        <v>777800825</v>
      </c>
      <c r="K4673" t="s">
        <v>4459</v>
      </c>
      <c r="L4673" s="106">
        <v>39814</v>
      </c>
      <c r="M4673">
        <v>14688231</v>
      </c>
      <c r="N4673" t="s">
        <v>996</v>
      </c>
      <c r="O4673" t="s">
        <v>12</v>
      </c>
      <c r="P4673" t="s">
        <v>997</v>
      </c>
      <c r="R4673" s="109" t="str">
        <f>IF(OR(P4673="SB",Q4673="SB"),"SB",0)</f>
        <v>SB</v>
      </c>
      <c r="T4673" s="110" t="s">
        <v>998</v>
      </c>
      <c r="V4673" s="113" t="str">
        <f>IF(AND(I4673&gt;=10000,I4673&lt;=19900),"Praha",(IF(AND(I4673&gt;=25001,I4673&lt;=29501),"Středočeský kraj",(IF(AND(I4673&gt;=30100,I4673&lt;=34972),"Středočeský kraj",(IF(AND(I4673&gt;=35002,I4673&lt;=36271),"Karlovarský kraj",(IF(AND(I4673&gt;=37001,I4673&lt;=39201),"Jihočeský kraj",(IF(AND(I4673&gt;=39701,I4673&lt;=39901),"Jihočeský kraj",(IF(AND(I4673&gt;=39301,I4673&lt;=39601),"Kraj Vysočina",(IF(AND(I4673&gt;=58001,I4673&lt;=59501),"Kraj Vysočina",(IF(AND(I4673&gt;=67401,I4673&lt;=67602),"Kraj Vysočina",(IF(AND(I4673&gt;=40001,I4673&lt;=44101),"Ústecký kraj",(IF(AND(I4673&gt;=46001,I4673&lt;=47201),"Liberecký kraj",(IF(AND(I4673&gt;=51202,I4673&lt;=51401),"Liberecký kraj",(IF(AND(I4673&gt;=53002,I4673&lt;=53976),"Pardubický kraj",(IF(AND(I4673&gt;=56002,I4673&lt;=57201),"Pardubický kraj",(IF(AND(I4673&gt;=60200,I4673&lt;=67201),"Jihomoravský kraj",(IF(AND(I4673&gt;=67801,I4673&lt;=68501),"Jihomoravský kraj",(IF(AND(I4673&gt;=69002,I4673&lt;=69801),"Jihomoravský kraj",(IF(AND(I4673&gt;=68601,I4673&lt;=68801),"Zlínský kraj",(IF(AND(I4673&gt;=75501,I4673&lt;=76901),"Zlínský kraj",(IF(AND(I4673&gt;=70030,I4673&lt;=74901),"Moravskoslezský kraj",(IF(AND(I4673&gt;=75000,I4673&lt;=75368),"Olomoucký kraj",(IF(AND(I4673&gt;=77200,I4673&lt;=79862),"Olomoucký kraj",(IF(AND(I4673&gt;=50011,I4673&lt;=50301),"Královéhradecký kraj",(IF(AND(I4673&gt;=54301,I4673&lt;=54303),"Královéhradecký kraj","0")))))))))))))))))))))))))))))))))))))))))))))))</f>
        <v>Moravskoslezský kraj</v>
      </c>
      <c r="AB4673" t="s">
        <v>998</v>
      </c>
      <c r="AD4673" t="s">
        <v>998</v>
      </c>
      <c r="AE4673" t="s">
        <v>998</v>
      </c>
      <c r="AF4673" t="s">
        <v>998</v>
      </c>
      <c r="AG4673" s="107">
        <v>300</v>
      </c>
      <c r="AH4673" s="107">
        <v>0</v>
      </c>
      <c r="AI4673" s="107">
        <v>0</v>
      </c>
      <c r="AJ4673" t="s">
        <v>999</v>
      </c>
      <c r="AK4673" s="106">
        <v>44923</v>
      </c>
    </row>
    <row r="4674" spans="1:37" x14ac:dyDescent="0.45">
      <c r="A4674" t="s">
        <v>1197</v>
      </c>
      <c r="B4674" t="s">
        <v>4927</v>
      </c>
      <c r="C4674" t="s">
        <v>1002</v>
      </c>
      <c r="D4674" t="s">
        <v>4928</v>
      </c>
      <c r="E4674" t="s">
        <v>992</v>
      </c>
      <c r="F4674" t="s">
        <v>4929</v>
      </c>
      <c r="G4674">
        <v>19</v>
      </c>
      <c r="H4674" t="s">
        <v>1419</v>
      </c>
      <c r="I4674">
        <v>74101</v>
      </c>
      <c r="K4674" t="s">
        <v>4930</v>
      </c>
      <c r="L4674" s="106">
        <v>39612</v>
      </c>
      <c r="M4674">
        <v>14669134</v>
      </c>
      <c r="N4674" t="s">
        <v>996</v>
      </c>
      <c r="O4674" t="s">
        <v>12</v>
      </c>
      <c r="P4674" t="s">
        <v>997</v>
      </c>
      <c r="R4674" s="109" t="str">
        <f>IF(OR(P4674="SB",Q4674="SB"),"SB",0)</f>
        <v>SB</v>
      </c>
      <c r="T4674" s="110" t="s">
        <v>998</v>
      </c>
      <c r="V4674" s="113" t="str">
        <f>IF(AND(I4674&gt;=10000,I4674&lt;=19900),"Praha",(IF(AND(I4674&gt;=25001,I4674&lt;=29501),"Středočeský kraj",(IF(AND(I4674&gt;=30100,I4674&lt;=34972),"Středočeský kraj",(IF(AND(I4674&gt;=35002,I4674&lt;=36271),"Karlovarský kraj",(IF(AND(I4674&gt;=37001,I4674&lt;=39201),"Jihočeský kraj",(IF(AND(I4674&gt;=39701,I4674&lt;=39901),"Jihočeský kraj",(IF(AND(I4674&gt;=39301,I4674&lt;=39601),"Kraj Vysočina",(IF(AND(I4674&gt;=58001,I4674&lt;=59501),"Kraj Vysočina",(IF(AND(I4674&gt;=67401,I4674&lt;=67602),"Kraj Vysočina",(IF(AND(I4674&gt;=40001,I4674&lt;=44101),"Ústecký kraj",(IF(AND(I4674&gt;=46001,I4674&lt;=47201),"Liberecký kraj",(IF(AND(I4674&gt;=51202,I4674&lt;=51401),"Liberecký kraj",(IF(AND(I4674&gt;=53002,I4674&lt;=53976),"Pardubický kraj",(IF(AND(I4674&gt;=56002,I4674&lt;=57201),"Pardubický kraj",(IF(AND(I4674&gt;=60200,I4674&lt;=67201),"Jihomoravský kraj",(IF(AND(I4674&gt;=67801,I4674&lt;=68501),"Jihomoravský kraj",(IF(AND(I4674&gt;=69002,I4674&lt;=69801),"Jihomoravský kraj",(IF(AND(I4674&gt;=68601,I4674&lt;=68801),"Zlínský kraj",(IF(AND(I4674&gt;=75501,I4674&lt;=76901),"Zlínský kraj",(IF(AND(I4674&gt;=70030,I4674&lt;=74901),"Moravskoslezský kraj",(IF(AND(I4674&gt;=75000,I4674&lt;=75368),"Olomoucký kraj",(IF(AND(I4674&gt;=77200,I4674&lt;=79862),"Olomoucký kraj",(IF(AND(I4674&gt;=50011,I4674&lt;=50301),"Královéhradecký kraj",(IF(AND(I4674&gt;=54301,I4674&lt;=54303),"Královéhradecký kraj","0")))))))))))))))))))))))))))))))))))))))))))))))</f>
        <v>Moravskoslezský kraj</v>
      </c>
      <c r="AB4674" t="s">
        <v>998</v>
      </c>
      <c r="AD4674" t="s">
        <v>998</v>
      </c>
      <c r="AE4674" t="s">
        <v>998</v>
      </c>
      <c r="AF4674" t="s">
        <v>998</v>
      </c>
      <c r="AG4674" s="107">
        <v>300</v>
      </c>
      <c r="AH4674" s="107">
        <v>0</v>
      </c>
      <c r="AI4674" s="107">
        <v>0</v>
      </c>
      <c r="AJ4674" t="s">
        <v>999</v>
      </c>
      <c r="AK4674" s="106">
        <v>44923</v>
      </c>
    </row>
    <row r="4675" spans="1:37" x14ac:dyDescent="0.45">
      <c r="A4675" t="s">
        <v>3651</v>
      </c>
      <c r="B4675" t="s">
        <v>4927</v>
      </c>
      <c r="C4675" t="s">
        <v>1002</v>
      </c>
      <c r="D4675" t="s">
        <v>4931</v>
      </c>
      <c r="E4675" t="s">
        <v>992</v>
      </c>
      <c r="F4675" t="s">
        <v>4929</v>
      </c>
      <c r="G4675">
        <v>19</v>
      </c>
      <c r="H4675" t="s">
        <v>1419</v>
      </c>
      <c r="I4675">
        <v>74101</v>
      </c>
      <c r="K4675" t="s">
        <v>4932</v>
      </c>
      <c r="L4675" s="106">
        <v>38799</v>
      </c>
      <c r="M4675">
        <v>14669033</v>
      </c>
      <c r="N4675" t="s">
        <v>996</v>
      </c>
      <c r="O4675" t="s">
        <v>12</v>
      </c>
      <c r="P4675" t="s">
        <v>997</v>
      </c>
      <c r="R4675" s="109" t="str">
        <f>IF(OR(P4675="SB",Q4675="SB"),"SB",0)</f>
        <v>SB</v>
      </c>
      <c r="T4675" s="110" t="s">
        <v>998</v>
      </c>
      <c r="V4675" s="113" t="str">
        <f>IF(AND(I4675&gt;=10000,I4675&lt;=19900),"Praha",(IF(AND(I4675&gt;=25001,I4675&lt;=29501),"Středočeský kraj",(IF(AND(I4675&gt;=30100,I4675&lt;=34972),"Středočeský kraj",(IF(AND(I4675&gt;=35002,I4675&lt;=36271),"Karlovarský kraj",(IF(AND(I4675&gt;=37001,I4675&lt;=39201),"Jihočeský kraj",(IF(AND(I4675&gt;=39701,I4675&lt;=39901),"Jihočeský kraj",(IF(AND(I4675&gt;=39301,I4675&lt;=39601),"Kraj Vysočina",(IF(AND(I4675&gt;=58001,I4675&lt;=59501),"Kraj Vysočina",(IF(AND(I4675&gt;=67401,I4675&lt;=67602),"Kraj Vysočina",(IF(AND(I4675&gt;=40001,I4675&lt;=44101),"Ústecký kraj",(IF(AND(I4675&gt;=46001,I4675&lt;=47201),"Liberecký kraj",(IF(AND(I4675&gt;=51202,I4675&lt;=51401),"Liberecký kraj",(IF(AND(I4675&gt;=53002,I4675&lt;=53976),"Pardubický kraj",(IF(AND(I4675&gt;=56002,I4675&lt;=57201),"Pardubický kraj",(IF(AND(I4675&gt;=60200,I4675&lt;=67201),"Jihomoravský kraj",(IF(AND(I4675&gt;=67801,I4675&lt;=68501),"Jihomoravský kraj",(IF(AND(I4675&gt;=69002,I4675&lt;=69801),"Jihomoravský kraj",(IF(AND(I4675&gt;=68601,I4675&lt;=68801),"Zlínský kraj",(IF(AND(I4675&gt;=75501,I4675&lt;=76901),"Zlínský kraj",(IF(AND(I4675&gt;=70030,I4675&lt;=74901),"Moravskoslezský kraj",(IF(AND(I4675&gt;=75000,I4675&lt;=75368),"Olomoucký kraj",(IF(AND(I4675&gt;=77200,I4675&lt;=79862),"Olomoucký kraj",(IF(AND(I4675&gt;=50011,I4675&lt;=50301),"Královéhradecký kraj",(IF(AND(I4675&gt;=54301,I4675&lt;=54303),"Královéhradecký kraj","0")))))))))))))))))))))))))))))))))))))))))))))))</f>
        <v>Moravskoslezský kraj</v>
      </c>
      <c r="AB4675" t="s">
        <v>998</v>
      </c>
      <c r="AD4675" t="s">
        <v>998</v>
      </c>
      <c r="AE4675" t="s">
        <v>998</v>
      </c>
      <c r="AF4675" t="s">
        <v>998</v>
      </c>
      <c r="AG4675" s="107">
        <v>300</v>
      </c>
      <c r="AH4675" s="107">
        <v>0</v>
      </c>
      <c r="AI4675" s="107">
        <v>0</v>
      </c>
      <c r="AJ4675" t="s">
        <v>999</v>
      </c>
      <c r="AK4675" s="106">
        <v>44923</v>
      </c>
    </row>
    <row r="4676" spans="1:37" x14ac:dyDescent="0.45">
      <c r="A4676" t="s">
        <v>1124</v>
      </c>
      <c r="B4676" t="s">
        <v>4933</v>
      </c>
      <c r="C4676" t="s">
        <v>990</v>
      </c>
      <c r="D4676" t="s">
        <v>4935</v>
      </c>
      <c r="E4676" t="s">
        <v>992</v>
      </c>
      <c r="F4676" t="s">
        <v>4929</v>
      </c>
      <c r="G4676">
        <v>19</v>
      </c>
      <c r="H4676" t="s">
        <v>1419</v>
      </c>
      <c r="I4676">
        <v>74101</v>
      </c>
      <c r="K4676" t="s">
        <v>4936</v>
      </c>
      <c r="L4676" s="106">
        <v>39612</v>
      </c>
      <c r="M4676">
        <v>14669235</v>
      </c>
      <c r="N4676" t="s">
        <v>996</v>
      </c>
      <c r="O4676" t="s">
        <v>12</v>
      </c>
      <c r="P4676" t="s">
        <v>997</v>
      </c>
      <c r="R4676" s="109" t="str">
        <f>IF(OR(P4676="SB",Q4676="SB"),"SB",0)</f>
        <v>SB</v>
      </c>
      <c r="T4676" s="110" t="s">
        <v>998</v>
      </c>
      <c r="V4676" s="113" t="str">
        <f>IF(AND(I4676&gt;=10000,I4676&lt;=19900),"Praha",(IF(AND(I4676&gt;=25001,I4676&lt;=29501),"Středočeský kraj",(IF(AND(I4676&gt;=30100,I4676&lt;=34972),"Středočeský kraj",(IF(AND(I4676&gt;=35002,I4676&lt;=36271),"Karlovarský kraj",(IF(AND(I4676&gt;=37001,I4676&lt;=39201),"Jihočeský kraj",(IF(AND(I4676&gt;=39701,I4676&lt;=39901),"Jihočeský kraj",(IF(AND(I4676&gt;=39301,I4676&lt;=39601),"Kraj Vysočina",(IF(AND(I4676&gt;=58001,I4676&lt;=59501),"Kraj Vysočina",(IF(AND(I4676&gt;=67401,I4676&lt;=67602),"Kraj Vysočina",(IF(AND(I4676&gt;=40001,I4676&lt;=44101),"Ústecký kraj",(IF(AND(I4676&gt;=46001,I4676&lt;=47201),"Liberecký kraj",(IF(AND(I4676&gt;=51202,I4676&lt;=51401),"Liberecký kraj",(IF(AND(I4676&gt;=53002,I4676&lt;=53976),"Pardubický kraj",(IF(AND(I4676&gt;=56002,I4676&lt;=57201),"Pardubický kraj",(IF(AND(I4676&gt;=60200,I4676&lt;=67201),"Jihomoravský kraj",(IF(AND(I4676&gt;=67801,I4676&lt;=68501),"Jihomoravský kraj",(IF(AND(I4676&gt;=69002,I4676&lt;=69801),"Jihomoravský kraj",(IF(AND(I4676&gt;=68601,I4676&lt;=68801),"Zlínský kraj",(IF(AND(I4676&gt;=75501,I4676&lt;=76901),"Zlínský kraj",(IF(AND(I4676&gt;=70030,I4676&lt;=74901),"Moravskoslezský kraj",(IF(AND(I4676&gt;=75000,I4676&lt;=75368),"Olomoucký kraj",(IF(AND(I4676&gt;=77200,I4676&lt;=79862),"Olomoucký kraj",(IF(AND(I4676&gt;=50011,I4676&lt;=50301),"Královéhradecký kraj",(IF(AND(I4676&gt;=54301,I4676&lt;=54303),"Královéhradecký kraj","0")))))))))))))))))))))))))))))))))))))))))))))))</f>
        <v>Moravskoslezský kraj</v>
      </c>
      <c r="AB4676" t="s">
        <v>998</v>
      </c>
      <c r="AD4676" t="s">
        <v>998</v>
      </c>
      <c r="AE4676" t="s">
        <v>998</v>
      </c>
      <c r="AF4676" t="s">
        <v>998</v>
      </c>
      <c r="AG4676" s="107">
        <v>300</v>
      </c>
      <c r="AH4676" s="107">
        <v>0</v>
      </c>
      <c r="AI4676" s="107">
        <v>0</v>
      </c>
      <c r="AJ4676" t="s">
        <v>999</v>
      </c>
      <c r="AK4676" s="106">
        <v>44923</v>
      </c>
    </row>
    <row r="4677" spans="1:37" x14ac:dyDescent="0.45">
      <c r="A4677" t="s">
        <v>1403</v>
      </c>
      <c r="B4677" t="s">
        <v>6520</v>
      </c>
      <c r="C4677" t="s">
        <v>990</v>
      </c>
      <c r="D4677" t="s">
        <v>6521</v>
      </c>
      <c r="E4677" t="s">
        <v>992</v>
      </c>
      <c r="F4677" t="s">
        <v>6522</v>
      </c>
      <c r="G4677">
        <v>227</v>
      </c>
      <c r="H4677" t="s">
        <v>1419</v>
      </c>
      <c r="I4677">
        <v>74101</v>
      </c>
      <c r="J4677">
        <v>608153503</v>
      </c>
      <c r="K4677" t="s">
        <v>6523</v>
      </c>
      <c r="L4677" s="106">
        <v>39395</v>
      </c>
      <c r="M4677">
        <v>14720361</v>
      </c>
      <c r="N4677" t="s">
        <v>996</v>
      </c>
      <c r="O4677" t="s">
        <v>12</v>
      </c>
      <c r="P4677" t="s">
        <v>997</v>
      </c>
      <c r="R4677" s="109" t="str">
        <f>IF(OR(P4677="SB",Q4677="SB"),"SB",0)</f>
        <v>SB</v>
      </c>
      <c r="T4677" s="110" t="s">
        <v>998</v>
      </c>
      <c r="V4677" s="113" t="str">
        <f>IF(AND(I4677&gt;=10000,I4677&lt;=19900),"Praha",(IF(AND(I4677&gt;=25001,I4677&lt;=29501),"Středočeský kraj",(IF(AND(I4677&gt;=30100,I4677&lt;=34972),"Středočeský kraj",(IF(AND(I4677&gt;=35002,I4677&lt;=36271),"Karlovarský kraj",(IF(AND(I4677&gt;=37001,I4677&lt;=39201),"Jihočeský kraj",(IF(AND(I4677&gt;=39701,I4677&lt;=39901),"Jihočeský kraj",(IF(AND(I4677&gt;=39301,I4677&lt;=39601),"Kraj Vysočina",(IF(AND(I4677&gt;=58001,I4677&lt;=59501),"Kraj Vysočina",(IF(AND(I4677&gt;=67401,I4677&lt;=67602),"Kraj Vysočina",(IF(AND(I4677&gt;=40001,I4677&lt;=44101),"Ústecký kraj",(IF(AND(I4677&gt;=46001,I4677&lt;=47201),"Liberecký kraj",(IF(AND(I4677&gt;=51202,I4677&lt;=51401),"Liberecký kraj",(IF(AND(I4677&gt;=53002,I4677&lt;=53976),"Pardubický kraj",(IF(AND(I4677&gt;=56002,I4677&lt;=57201),"Pardubický kraj",(IF(AND(I4677&gt;=60200,I4677&lt;=67201),"Jihomoravský kraj",(IF(AND(I4677&gt;=67801,I4677&lt;=68501),"Jihomoravský kraj",(IF(AND(I4677&gt;=69002,I4677&lt;=69801),"Jihomoravský kraj",(IF(AND(I4677&gt;=68601,I4677&lt;=68801),"Zlínský kraj",(IF(AND(I4677&gt;=75501,I4677&lt;=76901),"Zlínský kraj",(IF(AND(I4677&gt;=70030,I4677&lt;=74901),"Moravskoslezský kraj",(IF(AND(I4677&gt;=75000,I4677&lt;=75368),"Olomoucký kraj",(IF(AND(I4677&gt;=77200,I4677&lt;=79862),"Olomoucký kraj",(IF(AND(I4677&gt;=50011,I4677&lt;=50301),"Královéhradecký kraj",(IF(AND(I4677&gt;=54301,I4677&lt;=54303),"Královéhradecký kraj","0")))))))))))))))))))))))))))))))))))))))))))))))</f>
        <v>Moravskoslezský kraj</v>
      </c>
      <c r="AB4677" t="s">
        <v>998</v>
      </c>
      <c r="AD4677" t="s">
        <v>998</v>
      </c>
      <c r="AE4677" t="s">
        <v>998</v>
      </c>
      <c r="AF4677" t="s">
        <v>998</v>
      </c>
      <c r="AG4677" s="107">
        <v>300</v>
      </c>
      <c r="AH4677" s="107">
        <v>0</v>
      </c>
      <c r="AI4677" s="107">
        <v>0</v>
      </c>
      <c r="AJ4677" t="s">
        <v>999</v>
      </c>
      <c r="AK4677" s="106">
        <v>44923</v>
      </c>
    </row>
    <row r="4678" spans="1:37" x14ac:dyDescent="0.45">
      <c r="A4678" t="s">
        <v>1264</v>
      </c>
      <c r="B4678" t="s">
        <v>8250</v>
      </c>
      <c r="C4678" t="s">
        <v>1002</v>
      </c>
      <c r="D4678" t="s">
        <v>8256</v>
      </c>
      <c r="E4678" t="s">
        <v>992</v>
      </c>
      <c r="F4678" t="s">
        <v>1561</v>
      </c>
      <c r="G4678">
        <v>327</v>
      </c>
      <c r="H4678" t="s">
        <v>1419</v>
      </c>
      <c r="I4678">
        <v>74101</v>
      </c>
      <c r="J4678">
        <v>733698596</v>
      </c>
      <c r="K4678" t="s">
        <v>8257</v>
      </c>
      <c r="L4678" s="106">
        <v>38499</v>
      </c>
      <c r="M4678">
        <v>14702072</v>
      </c>
      <c r="N4678" t="s">
        <v>996</v>
      </c>
      <c r="O4678" t="s">
        <v>12</v>
      </c>
      <c r="P4678" t="s">
        <v>997</v>
      </c>
      <c r="R4678" s="109" t="str">
        <f>IF(OR(P4678="SB",Q4678="SB"),"SB",0)</f>
        <v>SB</v>
      </c>
      <c r="T4678" s="110" t="s">
        <v>998</v>
      </c>
      <c r="V4678" s="113" t="str">
        <f>IF(AND(I4678&gt;=10000,I4678&lt;=19900),"Praha",(IF(AND(I4678&gt;=25001,I4678&lt;=29501),"Středočeský kraj",(IF(AND(I4678&gt;=30100,I4678&lt;=34972),"Středočeský kraj",(IF(AND(I4678&gt;=35002,I4678&lt;=36271),"Karlovarský kraj",(IF(AND(I4678&gt;=37001,I4678&lt;=39201),"Jihočeský kraj",(IF(AND(I4678&gt;=39701,I4678&lt;=39901),"Jihočeský kraj",(IF(AND(I4678&gt;=39301,I4678&lt;=39601),"Kraj Vysočina",(IF(AND(I4678&gt;=58001,I4678&lt;=59501),"Kraj Vysočina",(IF(AND(I4678&gt;=67401,I4678&lt;=67602),"Kraj Vysočina",(IF(AND(I4678&gt;=40001,I4678&lt;=44101),"Ústecký kraj",(IF(AND(I4678&gt;=46001,I4678&lt;=47201),"Liberecký kraj",(IF(AND(I4678&gt;=51202,I4678&lt;=51401),"Liberecký kraj",(IF(AND(I4678&gt;=53002,I4678&lt;=53976),"Pardubický kraj",(IF(AND(I4678&gt;=56002,I4678&lt;=57201),"Pardubický kraj",(IF(AND(I4678&gt;=60200,I4678&lt;=67201),"Jihomoravský kraj",(IF(AND(I4678&gt;=67801,I4678&lt;=68501),"Jihomoravský kraj",(IF(AND(I4678&gt;=69002,I4678&lt;=69801),"Jihomoravský kraj",(IF(AND(I4678&gt;=68601,I4678&lt;=68801),"Zlínský kraj",(IF(AND(I4678&gt;=75501,I4678&lt;=76901),"Zlínský kraj",(IF(AND(I4678&gt;=70030,I4678&lt;=74901),"Moravskoslezský kraj",(IF(AND(I4678&gt;=75000,I4678&lt;=75368),"Olomoucký kraj",(IF(AND(I4678&gt;=77200,I4678&lt;=79862),"Olomoucký kraj",(IF(AND(I4678&gt;=50011,I4678&lt;=50301),"Královéhradecký kraj",(IF(AND(I4678&gt;=54301,I4678&lt;=54303),"Královéhradecký kraj","0")))))))))))))))))))))))))))))))))))))))))))))))</f>
        <v>Moravskoslezský kraj</v>
      </c>
      <c r="AB4678" t="s">
        <v>998</v>
      </c>
      <c r="AD4678" t="s">
        <v>998</v>
      </c>
      <c r="AE4678" t="s">
        <v>998</v>
      </c>
      <c r="AF4678" t="s">
        <v>998</v>
      </c>
      <c r="AG4678" s="107">
        <v>300</v>
      </c>
      <c r="AH4678" s="107">
        <v>0</v>
      </c>
      <c r="AI4678" s="107">
        <v>0</v>
      </c>
      <c r="AJ4678" t="s">
        <v>999</v>
      </c>
      <c r="AK4678" s="106">
        <v>44924</v>
      </c>
    </row>
    <row r="4679" spans="1:37" x14ac:dyDescent="0.45">
      <c r="A4679" t="s">
        <v>1112</v>
      </c>
      <c r="B4679" t="s">
        <v>8640</v>
      </c>
      <c r="C4679" t="s">
        <v>990</v>
      </c>
      <c r="D4679" t="s">
        <v>8641</v>
      </c>
      <c r="E4679" t="s">
        <v>992</v>
      </c>
      <c r="F4679" t="s">
        <v>8627</v>
      </c>
      <c r="G4679">
        <v>161</v>
      </c>
      <c r="H4679" t="s">
        <v>1419</v>
      </c>
      <c r="I4679">
        <v>74101</v>
      </c>
      <c r="J4679">
        <v>604674974</v>
      </c>
      <c r="K4679" t="s">
        <v>8642</v>
      </c>
      <c r="L4679" s="106">
        <v>37419</v>
      </c>
      <c r="M4679">
        <v>14695305</v>
      </c>
      <c r="N4679" t="s">
        <v>996</v>
      </c>
      <c r="O4679" t="s">
        <v>12</v>
      </c>
      <c r="P4679" t="s">
        <v>997</v>
      </c>
      <c r="R4679" s="109" t="str">
        <f>IF(OR(P4679="SB",Q4679="SB"),"SB",0)</f>
        <v>SB</v>
      </c>
      <c r="T4679" s="110" t="s">
        <v>998</v>
      </c>
      <c r="V4679" s="113" t="str">
        <f>IF(AND(I4679&gt;=10000,I4679&lt;=19900),"Praha",(IF(AND(I4679&gt;=25001,I4679&lt;=29501),"Středočeský kraj",(IF(AND(I4679&gt;=30100,I4679&lt;=34972),"Středočeský kraj",(IF(AND(I4679&gt;=35002,I4679&lt;=36271),"Karlovarský kraj",(IF(AND(I4679&gt;=37001,I4679&lt;=39201),"Jihočeský kraj",(IF(AND(I4679&gt;=39701,I4679&lt;=39901),"Jihočeský kraj",(IF(AND(I4679&gt;=39301,I4679&lt;=39601),"Kraj Vysočina",(IF(AND(I4679&gt;=58001,I4679&lt;=59501),"Kraj Vysočina",(IF(AND(I4679&gt;=67401,I4679&lt;=67602),"Kraj Vysočina",(IF(AND(I4679&gt;=40001,I4679&lt;=44101),"Ústecký kraj",(IF(AND(I4679&gt;=46001,I4679&lt;=47201),"Liberecký kraj",(IF(AND(I4679&gt;=51202,I4679&lt;=51401),"Liberecký kraj",(IF(AND(I4679&gt;=53002,I4679&lt;=53976),"Pardubický kraj",(IF(AND(I4679&gt;=56002,I4679&lt;=57201),"Pardubický kraj",(IF(AND(I4679&gt;=60200,I4679&lt;=67201),"Jihomoravský kraj",(IF(AND(I4679&gt;=67801,I4679&lt;=68501),"Jihomoravský kraj",(IF(AND(I4679&gt;=69002,I4679&lt;=69801),"Jihomoravský kraj",(IF(AND(I4679&gt;=68601,I4679&lt;=68801),"Zlínský kraj",(IF(AND(I4679&gt;=75501,I4679&lt;=76901),"Zlínský kraj",(IF(AND(I4679&gt;=70030,I4679&lt;=74901),"Moravskoslezský kraj",(IF(AND(I4679&gt;=75000,I4679&lt;=75368),"Olomoucký kraj",(IF(AND(I4679&gt;=77200,I4679&lt;=79862),"Olomoucký kraj",(IF(AND(I4679&gt;=50011,I4679&lt;=50301),"Královéhradecký kraj",(IF(AND(I4679&gt;=54301,I4679&lt;=54303),"Královéhradecký kraj","0")))))))))))))))))))))))))))))))))))))))))))))))</f>
        <v>Moravskoslezský kraj</v>
      </c>
      <c r="AB4679" t="s">
        <v>998</v>
      </c>
      <c r="AD4679" t="s">
        <v>998</v>
      </c>
      <c r="AE4679" t="s">
        <v>998</v>
      </c>
      <c r="AF4679" t="s">
        <v>998</v>
      </c>
      <c r="AG4679" s="107">
        <v>300</v>
      </c>
      <c r="AH4679" s="107">
        <v>0</v>
      </c>
      <c r="AI4679" s="107">
        <v>0</v>
      </c>
      <c r="AJ4679" t="s">
        <v>999</v>
      </c>
      <c r="AK4679" s="106">
        <v>44924</v>
      </c>
    </row>
    <row r="4680" spans="1:37" x14ac:dyDescent="0.45">
      <c r="A4680" t="s">
        <v>1061</v>
      </c>
      <c r="B4680" t="s">
        <v>11383</v>
      </c>
      <c r="C4680" t="s">
        <v>1002</v>
      </c>
      <c r="D4680" t="s">
        <v>11384</v>
      </c>
      <c r="E4680" t="s">
        <v>992</v>
      </c>
      <c r="F4680" t="s">
        <v>11385</v>
      </c>
      <c r="G4680">
        <v>389</v>
      </c>
      <c r="H4680" t="s">
        <v>1419</v>
      </c>
      <c r="I4680">
        <v>74101</v>
      </c>
      <c r="J4680">
        <v>731569445</v>
      </c>
      <c r="K4680" t="s">
        <v>11386</v>
      </c>
      <c r="L4680" s="106">
        <v>40632</v>
      </c>
      <c r="M4680">
        <v>14680349</v>
      </c>
      <c r="N4680" t="s">
        <v>996</v>
      </c>
      <c r="O4680" t="s">
        <v>12</v>
      </c>
      <c r="P4680" t="s">
        <v>997</v>
      </c>
      <c r="R4680" s="109" t="str">
        <f>IF(OR(P4680="SB",Q4680="SB"),"SB",0)</f>
        <v>SB</v>
      </c>
      <c r="T4680" s="110" t="s">
        <v>998</v>
      </c>
      <c r="V4680" s="113" t="str">
        <f>IF(AND(I4680&gt;=10000,I4680&lt;=19900),"Praha",(IF(AND(I4680&gt;=25001,I4680&lt;=29501),"Středočeský kraj",(IF(AND(I4680&gt;=30100,I4680&lt;=34972),"Středočeský kraj",(IF(AND(I4680&gt;=35002,I4680&lt;=36271),"Karlovarský kraj",(IF(AND(I4680&gt;=37001,I4680&lt;=39201),"Jihočeský kraj",(IF(AND(I4680&gt;=39701,I4680&lt;=39901),"Jihočeský kraj",(IF(AND(I4680&gt;=39301,I4680&lt;=39601),"Kraj Vysočina",(IF(AND(I4680&gt;=58001,I4680&lt;=59501),"Kraj Vysočina",(IF(AND(I4680&gt;=67401,I4680&lt;=67602),"Kraj Vysočina",(IF(AND(I4680&gt;=40001,I4680&lt;=44101),"Ústecký kraj",(IF(AND(I4680&gt;=46001,I4680&lt;=47201),"Liberecký kraj",(IF(AND(I4680&gt;=51202,I4680&lt;=51401),"Liberecký kraj",(IF(AND(I4680&gt;=53002,I4680&lt;=53976),"Pardubický kraj",(IF(AND(I4680&gt;=56002,I4680&lt;=57201),"Pardubický kraj",(IF(AND(I4680&gt;=60200,I4680&lt;=67201),"Jihomoravský kraj",(IF(AND(I4680&gt;=67801,I4680&lt;=68501),"Jihomoravský kraj",(IF(AND(I4680&gt;=69002,I4680&lt;=69801),"Jihomoravský kraj",(IF(AND(I4680&gt;=68601,I4680&lt;=68801),"Zlínský kraj",(IF(AND(I4680&gt;=75501,I4680&lt;=76901),"Zlínský kraj",(IF(AND(I4680&gt;=70030,I4680&lt;=74901),"Moravskoslezský kraj",(IF(AND(I4680&gt;=75000,I4680&lt;=75368),"Olomoucký kraj",(IF(AND(I4680&gt;=77200,I4680&lt;=79862),"Olomoucký kraj",(IF(AND(I4680&gt;=50011,I4680&lt;=50301),"Královéhradecký kraj",(IF(AND(I4680&gt;=54301,I4680&lt;=54303),"Královéhradecký kraj","0")))))))))))))))))))))))))))))))))))))))))))))))</f>
        <v>Moravskoslezský kraj</v>
      </c>
      <c r="AB4680" t="s">
        <v>998</v>
      </c>
      <c r="AD4680" t="s">
        <v>998</v>
      </c>
      <c r="AE4680" t="s">
        <v>998</v>
      </c>
      <c r="AF4680" t="s">
        <v>998</v>
      </c>
      <c r="AG4680" s="107">
        <v>300</v>
      </c>
      <c r="AH4680" s="107">
        <v>0</v>
      </c>
      <c r="AI4680" s="107">
        <v>0</v>
      </c>
      <c r="AJ4680" t="s">
        <v>999</v>
      </c>
      <c r="AK4680" s="106">
        <v>44923</v>
      </c>
    </row>
    <row r="4681" spans="1:37" x14ac:dyDescent="0.45">
      <c r="A4681" t="s">
        <v>1128</v>
      </c>
      <c r="B4681" t="s">
        <v>13545</v>
      </c>
      <c r="C4681" t="s">
        <v>990</v>
      </c>
      <c r="D4681" t="s">
        <v>13548</v>
      </c>
      <c r="E4681" t="s">
        <v>992</v>
      </c>
      <c r="F4681" t="s">
        <v>7284</v>
      </c>
      <c r="G4681">
        <v>1189</v>
      </c>
      <c r="H4681" t="s">
        <v>1419</v>
      </c>
      <c r="I4681">
        <v>74101</v>
      </c>
      <c r="J4681">
        <v>737485198</v>
      </c>
      <c r="K4681" t="s">
        <v>13549</v>
      </c>
      <c r="L4681" s="106">
        <v>40606</v>
      </c>
      <c r="M4681">
        <v>14680551</v>
      </c>
      <c r="N4681" t="s">
        <v>996</v>
      </c>
      <c r="O4681" t="s">
        <v>12</v>
      </c>
      <c r="P4681" t="s">
        <v>997</v>
      </c>
      <c r="R4681" s="109" t="str">
        <f>IF(OR(P4681="SB",Q4681="SB"),"SB",0)</f>
        <v>SB</v>
      </c>
      <c r="T4681" s="110" t="s">
        <v>998</v>
      </c>
      <c r="V4681" s="113" t="str">
        <f>IF(AND(I4681&gt;=10000,I4681&lt;=19900),"Praha",(IF(AND(I4681&gt;=25001,I4681&lt;=29501),"Středočeský kraj",(IF(AND(I4681&gt;=30100,I4681&lt;=34972),"Středočeský kraj",(IF(AND(I4681&gt;=35002,I4681&lt;=36271),"Karlovarský kraj",(IF(AND(I4681&gt;=37001,I4681&lt;=39201),"Jihočeský kraj",(IF(AND(I4681&gt;=39701,I4681&lt;=39901),"Jihočeský kraj",(IF(AND(I4681&gt;=39301,I4681&lt;=39601),"Kraj Vysočina",(IF(AND(I4681&gt;=58001,I4681&lt;=59501),"Kraj Vysočina",(IF(AND(I4681&gt;=67401,I4681&lt;=67602),"Kraj Vysočina",(IF(AND(I4681&gt;=40001,I4681&lt;=44101),"Ústecký kraj",(IF(AND(I4681&gt;=46001,I4681&lt;=47201),"Liberecký kraj",(IF(AND(I4681&gt;=51202,I4681&lt;=51401),"Liberecký kraj",(IF(AND(I4681&gt;=53002,I4681&lt;=53976),"Pardubický kraj",(IF(AND(I4681&gt;=56002,I4681&lt;=57201),"Pardubický kraj",(IF(AND(I4681&gt;=60200,I4681&lt;=67201),"Jihomoravský kraj",(IF(AND(I4681&gt;=67801,I4681&lt;=68501),"Jihomoravský kraj",(IF(AND(I4681&gt;=69002,I4681&lt;=69801),"Jihomoravský kraj",(IF(AND(I4681&gt;=68601,I4681&lt;=68801),"Zlínský kraj",(IF(AND(I4681&gt;=75501,I4681&lt;=76901),"Zlínský kraj",(IF(AND(I4681&gt;=70030,I4681&lt;=74901),"Moravskoslezský kraj",(IF(AND(I4681&gt;=75000,I4681&lt;=75368),"Olomoucký kraj",(IF(AND(I4681&gt;=77200,I4681&lt;=79862),"Olomoucký kraj",(IF(AND(I4681&gt;=50011,I4681&lt;=50301),"Královéhradecký kraj",(IF(AND(I4681&gt;=54301,I4681&lt;=54303),"Královéhradecký kraj","0")))))))))))))))))))))))))))))))))))))))))))))))</f>
        <v>Moravskoslezský kraj</v>
      </c>
      <c r="AB4681" t="s">
        <v>998</v>
      </c>
      <c r="AD4681" t="s">
        <v>998</v>
      </c>
      <c r="AE4681" t="s">
        <v>998</v>
      </c>
      <c r="AF4681" t="s">
        <v>998</v>
      </c>
      <c r="AG4681" s="107">
        <v>300</v>
      </c>
      <c r="AH4681" s="107">
        <v>0</v>
      </c>
      <c r="AI4681" s="107">
        <v>0</v>
      </c>
      <c r="AJ4681" t="s">
        <v>999</v>
      </c>
      <c r="AK4681" s="106">
        <v>44923</v>
      </c>
    </row>
    <row r="4682" spans="1:37" x14ac:dyDescent="0.45">
      <c r="A4682" t="s">
        <v>1055</v>
      </c>
      <c r="B4682" t="s">
        <v>14765</v>
      </c>
      <c r="C4682" t="s">
        <v>1002</v>
      </c>
      <c r="D4682" t="s">
        <v>14766</v>
      </c>
      <c r="E4682" t="s">
        <v>992</v>
      </c>
      <c r="F4682" t="s">
        <v>14767</v>
      </c>
      <c r="G4682">
        <v>94</v>
      </c>
      <c r="H4682" t="s">
        <v>1419</v>
      </c>
      <c r="I4682">
        <v>74101</v>
      </c>
      <c r="K4682" t="s">
        <v>14768</v>
      </c>
      <c r="L4682" s="106">
        <v>36536</v>
      </c>
      <c r="M4682">
        <v>14678228</v>
      </c>
      <c r="N4682" t="s">
        <v>996</v>
      </c>
      <c r="O4682" t="s">
        <v>12</v>
      </c>
      <c r="P4682" t="s">
        <v>997</v>
      </c>
      <c r="R4682" s="109" t="str">
        <f>IF(OR(P4682="SB",Q4682="SB"),"SB",0)</f>
        <v>SB</v>
      </c>
      <c r="T4682" s="110" t="s">
        <v>998</v>
      </c>
      <c r="V4682" s="113" t="str">
        <f>IF(AND(I4682&gt;=10000,I4682&lt;=19900),"Praha",(IF(AND(I4682&gt;=25001,I4682&lt;=29501),"Středočeský kraj",(IF(AND(I4682&gt;=30100,I4682&lt;=34972),"Středočeský kraj",(IF(AND(I4682&gt;=35002,I4682&lt;=36271),"Karlovarský kraj",(IF(AND(I4682&gt;=37001,I4682&lt;=39201),"Jihočeský kraj",(IF(AND(I4682&gt;=39701,I4682&lt;=39901),"Jihočeský kraj",(IF(AND(I4682&gt;=39301,I4682&lt;=39601),"Kraj Vysočina",(IF(AND(I4682&gt;=58001,I4682&lt;=59501),"Kraj Vysočina",(IF(AND(I4682&gt;=67401,I4682&lt;=67602),"Kraj Vysočina",(IF(AND(I4682&gt;=40001,I4682&lt;=44101),"Ústecký kraj",(IF(AND(I4682&gt;=46001,I4682&lt;=47201),"Liberecký kraj",(IF(AND(I4682&gt;=51202,I4682&lt;=51401),"Liberecký kraj",(IF(AND(I4682&gt;=53002,I4682&lt;=53976),"Pardubický kraj",(IF(AND(I4682&gt;=56002,I4682&lt;=57201),"Pardubický kraj",(IF(AND(I4682&gt;=60200,I4682&lt;=67201),"Jihomoravský kraj",(IF(AND(I4682&gt;=67801,I4682&lt;=68501),"Jihomoravský kraj",(IF(AND(I4682&gt;=69002,I4682&lt;=69801),"Jihomoravský kraj",(IF(AND(I4682&gt;=68601,I4682&lt;=68801),"Zlínský kraj",(IF(AND(I4682&gt;=75501,I4682&lt;=76901),"Zlínský kraj",(IF(AND(I4682&gt;=70030,I4682&lt;=74901),"Moravskoslezský kraj",(IF(AND(I4682&gt;=75000,I4682&lt;=75368),"Olomoucký kraj",(IF(AND(I4682&gt;=77200,I4682&lt;=79862),"Olomoucký kraj",(IF(AND(I4682&gt;=50011,I4682&lt;=50301),"Královéhradecký kraj",(IF(AND(I4682&gt;=54301,I4682&lt;=54303),"Královéhradecký kraj","0")))))))))))))))))))))))))))))))))))))))))))))))</f>
        <v>Moravskoslezský kraj</v>
      </c>
      <c r="AB4682" t="s">
        <v>998</v>
      </c>
      <c r="AD4682" t="s">
        <v>998</v>
      </c>
      <c r="AE4682" t="s">
        <v>998</v>
      </c>
      <c r="AF4682" t="s">
        <v>998</v>
      </c>
      <c r="AG4682" s="107">
        <v>300</v>
      </c>
      <c r="AH4682" s="107">
        <v>0</v>
      </c>
      <c r="AI4682" s="107">
        <v>0</v>
      </c>
      <c r="AJ4682" t="s">
        <v>999</v>
      </c>
      <c r="AK4682" s="106">
        <v>44924</v>
      </c>
    </row>
    <row r="4683" spans="1:37" x14ac:dyDescent="0.45">
      <c r="A4683" t="s">
        <v>1275</v>
      </c>
      <c r="B4683" t="s">
        <v>14868</v>
      </c>
      <c r="C4683" t="s">
        <v>1002</v>
      </c>
      <c r="D4683" t="s">
        <v>14869</v>
      </c>
      <c r="E4683" t="s">
        <v>992</v>
      </c>
      <c r="F4683" t="s">
        <v>14870</v>
      </c>
      <c r="G4683">
        <v>154</v>
      </c>
      <c r="H4683" t="s">
        <v>1419</v>
      </c>
      <c r="I4683">
        <v>74101</v>
      </c>
      <c r="K4683" t="s">
        <v>14871</v>
      </c>
      <c r="L4683" s="106">
        <v>38984</v>
      </c>
      <c r="M4683">
        <v>14698941</v>
      </c>
      <c r="N4683" t="s">
        <v>996</v>
      </c>
      <c r="O4683" t="s">
        <v>12</v>
      </c>
      <c r="P4683" t="s">
        <v>997</v>
      </c>
      <c r="R4683" s="109" t="str">
        <f>IF(OR(P4683="SB",Q4683="SB"),"SB",0)</f>
        <v>SB</v>
      </c>
      <c r="T4683" s="110" t="s">
        <v>998</v>
      </c>
      <c r="V4683" s="113" t="str">
        <f>IF(AND(I4683&gt;=10000,I4683&lt;=19900),"Praha",(IF(AND(I4683&gt;=25001,I4683&lt;=29501),"Středočeský kraj",(IF(AND(I4683&gt;=30100,I4683&lt;=34972),"Středočeský kraj",(IF(AND(I4683&gt;=35002,I4683&lt;=36271),"Karlovarský kraj",(IF(AND(I4683&gt;=37001,I4683&lt;=39201),"Jihočeský kraj",(IF(AND(I4683&gt;=39701,I4683&lt;=39901),"Jihočeský kraj",(IF(AND(I4683&gt;=39301,I4683&lt;=39601),"Kraj Vysočina",(IF(AND(I4683&gt;=58001,I4683&lt;=59501),"Kraj Vysočina",(IF(AND(I4683&gt;=67401,I4683&lt;=67602),"Kraj Vysočina",(IF(AND(I4683&gt;=40001,I4683&lt;=44101),"Ústecký kraj",(IF(AND(I4683&gt;=46001,I4683&lt;=47201),"Liberecký kraj",(IF(AND(I4683&gt;=51202,I4683&lt;=51401),"Liberecký kraj",(IF(AND(I4683&gt;=53002,I4683&lt;=53976),"Pardubický kraj",(IF(AND(I4683&gt;=56002,I4683&lt;=57201),"Pardubický kraj",(IF(AND(I4683&gt;=60200,I4683&lt;=67201),"Jihomoravský kraj",(IF(AND(I4683&gt;=67801,I4683&lt;=68501),"Jihomoravský kraj",(IF(AND(I4683&gt;=69002,I4683&lt;=69801),"Jihomoravský kraj",(IF(AND(I4683&gt;=68601,I4683&lt;=68801),"Zlínský kraj",(IF(AND(I4683&gt;=75501,I4683&lt;=76901),"Zlínský kraj",(IF(AND(I4683&gt;=70030,I4683&lt;=74901),"Moravskoslezský kraj",(IF(AND(I4683&gt;=75000,I4683&lt;=75368),"Olomoucký kraj",(IF(AND(I4683&gt;=77200,I4683&lt;=79862),"Olomoucký kraj",(IF(AND(I4683&gt;=50011,I4683&lt;=50301),"Královéhradecký kraj",(IF(AND(I4683&gt;=54301,I4683&lt;=54303),"Královéhradecký kraj","0")))))))))))))))))))))))))))))))))))))))))))))))</f>
        <v>Moravskoslezský kraj</v>
      </c>
      <c r="AB4683" t="s">
        <v>998</v>
      </c>
      <c r="AD4683" t="s">
        <v>998</v>
      </c>
      <c r="AE4683" t="s">
        <v>998</v>
      </c>
      <c r="AF4683" t="s">
        <v>998</v>
      </c>
      <c r="AG4683" s="107">
        <v>300</v>
      </c>
      <c r="AH4683" s="107">
        <v>0</v>
      </c>
      <c r="AI4683" s="107">
        <v>0</v>
      </c>
      <c r="AJ4683" t="s">
        <v>999</v>
      </c>
      <c r="AK4683" s="106">
        <v>44923</v>
      </c>
    </row>
    <row r="4684" spans="1:37" x14ac:dyDescent="0.45">
      <c r="A4684" t="s">
        <v>1161</v>
      </c>
      <c r="B4684" t="s">
        <v>14926</v>
      </c>
      <c r="C4684" t="s">
        <v>990</v>
      </c>
      <c r="D4684" t="s">
        <v>14927</v>
      </c>
      <c r="E4684" t="s">
        <v>992</v>
      </c>
      <c r="F4684" t="s">
        <v>14928</v>
      </c>
      <c r="G4684">
        <v>305</v>
      </c>
      <c r="H4684" t="s">
        <v>1419</v>
      </c>
      <c r="I4684">
        <v>74101</v>
      </c>
      <c r="J4684">
        <v>737276444</v>
      </c>
      <c r="K4684" t="s">
        <v>14929</v>
      </c>
      <c r="L4684" s="106">
        <v>38820</v>
      </c>
      <c r="M4684">
        <v>14702375</v>
      </c>
      <c r="N4684" t="s">
        <v>996</v>
      </c>
      <c r="O4684" t="s">
        <v>12</v>
      </c>
      <c r="P4684" t="s">
        <v>997</v>
      </c>
      <c r="R4684" s="109" t="str">
        <f>IF(OR(P4684="SB",Q4684="SB"),"SB",0)</f>
        <v>SB</v>
      </c>
      <c r="T4684" s="110" t="s">
        <v>998</v>
      </c>
      <c r="V4684" s="113" t="str">
        <f>IF(AND(I4684&gt;=10000,I4684&lt;=19900),"Praha",(IF(AND(I4684&gt;=25001,I4684&lt;=29501),"Středočeský kraj",(IF(AND(I4684&gt;=30100,I4684&lt;=34972),"Středočeský kraj",(IF(AND(I4684&gt;=35002,I4684&lt;=36271),"Karlovarský kraj",(IF(AND(I4684&gt;=37001,I4684&lt;=39201),"Jihočeský kraj",(IF(AND(I4684&gt;=39701,I4684&lt;=39901),"Jihočeský kraj",(IF(AND(I4684&gt;=39301,I4684&lt;=39601),"Kraj Vysočina",(IF(AND(I4684&gt;=58001,I4684&lt;=59501),"Kraj Vysočina",(IF(AND(I4684&gt;=67401,I4684&lt;=67602),"Kraj Vysočina",(IF(AND(I4684&gt;=40001,I4684&lt;=44101),"Ústecký kraj",(IF(AND(I4684&gt;=46001,I4684&lt;=47201),"Liberecký kraj",(IF(AND(I4684&gt;=51202,I4684&lt;=51401),"Liberecký kraj",(IF(AND(I4684&gt;=53002,I4684&lt;=53976),"Pardubický kraj",(IF(AND(I4684&gt;=56002,I4684&lt;=57201),"Pardubický kraj",(IF(AND(I4684&gt;=60200,I4684&lt;=67201),"Jihomoravský kraj",(IF(AND(I4684&gt;=67801,I4684&lt;=68501),"Jihomoravský kraj",(IF(AND(I4684&gt;=69002,I4684&lt;=69801),"Jihomoravský kraj",(IF(AND(I4684&gt;=68601,I4684&lt;=68801),"Zlínský kraj",(IF(AND(I4684&gt;=75501,I4684&lt;=76901),"Zlínský kraj",(IF(AND(I4684&gt;=70030,I4684&lt;=74901),"Moravskoslezský kraj",(IF(AND(I4684&gt;=75000,I4684&lt;=75368),"Olomoucký kraj",(IF(AND(I4684&gt;=77200,I4684&lt;=79862),"Olomoucký kraj",(IF(AND(I4684&gt;=50011,I4684&lt;=50301),"Královéhradecký kraj",(IF(AND(I4684&gt;=54301,I4684&lt;=54303),"Královéhradecký kraj","0")))))))))))))))))))))))))))))))))))))))))))))))</f>
        <v>Moravskoslezský kraj</v>
      </c>
      <c r="AB4684" t="s">
        <v>998</v>
      </c>
      <c r="AD4684" t="s">
        <v>998</v>
      </c>
      <c r="AE4684" t="s">
        <v>998</v>
      </c>
      <c r="AF4684" t="s">
        <v>998</v>
      </c>
      <c r="AG4684" s="107">
        <v>300</v>
      </c>
      <c r="AH4684" s="107">
        <v>0</v>
      </c>
      <c r="AI4684" s="107">
        <v>0</v>
      </c>
      <c r="AJ4684" t="s">
        <v>999</v>
      </c>
      <c r="AK4684" s="106">
        <v>44923</v>
      </c>
    </row>
    <row r="4685" spans="1:37" x14ac:dyDescent="0.45">
      <c r="A4685" t="s">
        <v>1161</v>
      </c>
      <c r="B4685" t="s">
        <v>15141</v>
      </c>
      <c r="C4685" t="s">
        <v>990</v>
      </c>
      <c r="D4685" t="s">
        <v>15142</v>
      </c>
      <c r="E4685" t="s">
        <v>992</v>
      </c>
      <c r="F4685" t="s">
        <v>15143</v>
      </c>
      <c r="G4685">
        <v>249</v>
      </c>
      <c r="H4685" t="s">
        <v>1419</v>
      </c>
      <c r="I4685">
        <v>74101</v>
      </c>
      <c r="J4685">
        <v>734707951</v>
      </c>
      <c r="K4685" t="s">
        <v>15144</v>
      </c>
      <c r="L4685" s="106">
        <v>33503</v>
      </c>
      <c r="M4685">
        <v>14702173</v>
      </c>
      <c r="N4685" t="s">
        <v>996</v>
      </c>
      <c r="O4685" t="s">
        <v>12</v>
      </c>
      <c r="P4685" t="s">
        <v>997</v>
      </c>
      <c r="R4685" s="109" t="str">
        <f>IF(OR(P4685="SB",Q4685="SB"),"SB",0)</f>
        <v>SB</v>
      </c>
      <c r="T4685" s="110" t="s">
        <v>998</v>
      </c>
      <c r="V4685" s="113" t="str">
        <f>IF(AND(I4685&gt;=10000,I4685&lt;=19900),"Praha",(IF(AND(I4685&gt;=25001,I4685&lt;=29501),"Středočeský kraj",(IF(AND(I4685&gt;=30100,I4685&lt;=34972),"Středočeský kraj",(IF(AND(I4685&gt;=35002,I4685&lt;=36271),"Karlovarský kraj",(IF(AND(I4685&gt;=37001,I4685&lt;=39201),"Jihočeský kraj",(IF(AND(I4685&gt;=39701,I4685&lt;=39901),"Jihočeský kraj",(IF(AND(I4685&gt;=39301,I4685&lt;=39601),"Kraj Vysočina",(IF(AND(I4685&gt;=58001,I4685&lt;=59501),"Kraj Vysočina",(IF(AND(I4685&gt;=67401,I4685&lt;=67602),"Kraj Vysočina",(IF(AND(I4685&gt;=40001,I4685&lt;=44101),"Ústecký kraj",(IF(AND(I4685&gt;=46001,I4685&lt;=47201),"Liberecký kraj",(IF(AND(I4685&gt;=51202,I4685&lt;=51401),"Liberecký kraj",(IF(AND(I4685&gt;=53002,I4685&lt;=53976),"Pardubický kraj",(IF(AND(I4685&gt;=56002,I4685&lt;=57201),"Pardubický kraj",(IF(AND(I4685&gt;=60200,I4685&lt;=67201),"Jihomoravský kraj",(IF(AND(I4685&gt;=67801,I4685&lt;=68501),"Jihomoravský kraj",(IF(AND(I4685&gt;=69002,I4685&lt;=69801),"Jihomoravský kraj",(IF(AND(I4685&gt;=68601,I4685&lt;=68801),"Zlínský kraj",(IF(AND(I4685&gt;=75501,I4685&lt;=76901),"Zlínský kraj",(IF(AND(I4685&gt;=70030,I4685&lt;=74901),"Moravskoslezský kraj",(IF(AND(I4685&gt;=75000,I4685&lt;=75368),"Olomoucký kraj",(IF(AND(I4685&gt;=77200,I4685&lt;=79862),"Olomoucký kraj",(IF(AND(I4685&gt;=50011,I4685&lt;=50301),"Královéhradecký kraj",(IF(AND(I4685&gt;=54301,I4685&lt;=54303),"Královéhradecký kraj","0")))))))))))))))))))))))))))))))))))))))))))))))</f>
        <v>Moravskoslezský kraj</v>
      </c>
      <c r="AB4685" t="s">
        <v>998</v>
      </c>
      <c r="AD4685" t="s">
        <v>998</v>
      </c>
      <c r="AE4685" t="s">
        <v>998</v>
      </c>
      <c r="AF4685" t="s">
        <v>998</v>
      </c>
      <c r="AG4685" s="107">
        <v>0</v>
      </c>
      <c r="AH4685" s="107">
        <v>0</v>
      </c>
      <c r="AI4685" s="107">
        <v>0</v>
      </c>
      <c r="AJ4685" t="s">
        <v>1012</v>
      </c>
    </row>
    <row r="4686" spans="1:37" x14ac:dyDescent="0.45">
      <c r="A4686" t="s">
        <v>988</v>
      </c>
      <c r="B4686" t="s">
        <v>15625</v>
      </c>
      <c r="C4686" t="s">
        <v>990</v>
      </c>
      <c r="D4686" t="s">
        <v>15626</v>
      </c>
      <c r="E4686" t="s">
        <v>992</v>
      </c>
      <c r="F4686" t="s">
        <v>15627</v>
      </c>
      <c r="G4686">
        <v>853</v>
      </c>
      <c r="H4686" t="s">
        <v>1419</v>
      </c>
      <c r="I4686">
        <v>74101</v>
      </c>
      <c r="J4686">
        <v>721868966</v>
      </c>
      <c r="K4686" t="s">
        <v>15628</v>
      </c>
      <c r="L4686" s="106">
        <v>38205</v>
      </c>
      <c r="M4686">
        <v>14718442</v>
      </c>
      <c r="N4686" t="s">
        <v>996</v>
      </c>
      <c r="O4686" t="s">
        <v>12</v>
      </c>
      <c r="P4686" t="s">
        <v>997</v>
      </c>
      <c r="R4686" s="109" t="str">
        <f>IF(OR(P4686="SB",Q4686="SB"),"SB",0)</f>
        <v>SB</v>
      </c>
      <c r="T4686" s="110" t="s">
        <v>998</v>
      </c>
      <c r="V4686" s="113" t="str">
        <f>IF(AND(I4686&gt;=10000,I4686&lt;=19900),"Praha",(IF(AND(I4686&gt;=25001,I4686&lt;=29501),"Středočeský kraj",(IF(AND(I4686&gt;=30100,I4686&lt;=34972),"Středočeský kraj",(IF(AND(I4686&gt;=35002,I4686&lt;=36271),"Karlovarský kraj",(IF(AND(I4686&gt;=37001,I4686&lt;=39201),"Jihočeský kraj",(IF(AND(I4686&gt;=39701,I4686&lt;=39901),"Jihočeský kraj",(IF(AND(I4686&gt;=39301,I4686&lt;=39601),"Kraj Vysočina",(IF(AND(I4686&gt;=58001,I4686&lt;=59501),"Kraj Vysočina",(IF(AND(I4686&gt;=67401,I4686&lt;=67602),"Kraj Vysočina",(IF(AND(I4686&gt;=40001,I4686&lt;=44101),"Ústecký kraj",(IF(AND(I4686&gt;=46001,I4686&lt;=47201),"Liberecký kraj",(IF(AND(I4686&gt;=51202,I4686&lt;=51401),"Liberecký kraj",(IF(AND(I4686&gt;=53002,I4686&lt;=53976),"Pardubický kraj",(IF(AND(I4686&gt;=56002,I4686&lt;=57201),"Pardubický kraj",(IF(AND(I4686&gt;=60200,I4686&lt;=67201),"Jihomoravský kraj",(IF(AND(I4686&gt;=67801,I4686&lt;=68501),"Jihomoravský kraj",(IF(AND(I4686&gt;=69002,I4686&lt;=69801),"Jihomoravský kraj",(IF(AND(I4686&gt;=68601,I4686&lt;=68801),"Zlínský kraj",(IF(AND(I4686&gt;=75501,I4686&lt;=76901),"Zlínský kraj",(IF(AND(I4686&gt;=70030,I4686&lt;=74901),"Moravskoslezský kraj",(IF(AND(I4686&gt;=75000,I4686&lt;=75368),"Olomoucký kraj",(IF(AND(I4686&gt;=77200,I4686&lt;=79862),"Olomoucký kraj",(IF(AND(I4686&gt;=50011,I4686&lt;=50301),"Královéhradecký kraj",(IF(AND(I4686&gt;=54301,I4686&lt;=54303),"Královéhradecký kraj","0")))))))))))))))))))))))))))))))))))))))))))))))</f>
        <v>Moravskoslezský kraj</v>
      </c>
      <c r="AB4686" t="s">
        <v>998</v>
      </c>
      <c r="AD4686" t="s">
        <v>998</v>
      </c>
      <c r="AE4686" t="s">
        <v>998</v>
      </c>
      <c r="AF4686" t="s">
        <v>998</v>
      </c>
      <c r="AG4686" s="107">
        <v>300</v>
      </c>
      <c r="AH4686" s="107">
        <v>0</v>
      </c>
      <c r="AI4686" s="107">
        <v>0</v>
      </c>
      <c r="AJ4686" t="s">
        <v>999</v>
      </c>
      <c r="AK4686" s="106">
        <v>44924</v>
      </c>
    </row>
    <row r="4687" spans="1:37" x14ac:dyDescent="0.45">
      <c r="A4687" t="s">
        <v>1403</v>
      </c>
      <c r="B4687" t="s">
        <v>16347</v>
      </c>
      <c r="C4687" t="s">
        <v>990</v>
      </c>
      <c r="D4687" t="s">
        <v>16348</v>
      </c>
      <c r="E4687" t="s">
        <v>992</v>
      </c>
      <c r="F4687" t="s">
        <v>1004</v>
      </c>
      <c r="G4687">
        <v>201</v>
      </c>
      <c r="H4687" t="s">
        <v>1419</v>
      </c>
      <c r="I4687">
        <v>74101</v>
      </c>
      <c r="J4687">
        <v>603323327</v>
      </c>
      <c r="K4687" t="s">
        <v>16349</v>
      </c>
      <c r="L4687" s="106">
        <v>38550</v>
      </c>
      <c r="M4687">
        <v>14718543</v>
      </c>
      <c r="N4687" t="s">
        <v>996</v>
      </c>
      <c r="O4687" t="s">
        <v>12</v>
      </c>
      <c r="P4687" t="s">
        <v>997</v>
      </c>
      <c r="R4687" s="109" t="str">
        <f>IF(OR(P4687="SB",Q4687="SB"),"SB",0)</f>
        <v>SB</v>
      </c>
      <c r="T4687" s="110" t="s">
        <v>998</v>
      </c>
      <c r="V4687" s="113" t="str">
        <f>IF(AND(I4687&gt;=10000,I4687&lt;=19900),"Praha",(IF(AND(I4687&gt;=25001,I4687&lt;=29501),"Středočeský kraj",(IF(AND(I4687&gt;=30100,I4687&lt;=34972),"Středočeský kraj",(IF(AND(I4687&gt;=35002,I4687&lt;=36271),"Karlovarský kraj",(IF(AND(I4687&gt;=37001,I4687&lt;=39201),"Jihočeský kraj",(IF(AND(I4687&gt;=39701,I4687&lt;=39901),"Jihočeský kraj",(IF(AND(I4687&gt;=39301,I4687&lt;=39601),"Kraj Vysočina",(IF(AND(I4687&gt;=58001,I4687&lt;=59501),"Kraj Vysočina",(IF(AND(I4687&gt;=67401,I4687&lt;=67602),"Kraj Vysočina",(IF(AND(I4687&gt;=40001,I4687&lt;=44101),"Ústecký kraj",(IF(AND(I4687&gt;=46001,I4687&lt;=47201),"Liberecký kraj",(IF(AND(I4687&gt;=51202,I4687&lt;=51401),"Liberecký kraj",(IF(AND(I4687&gt;=53002,I4687&lt;=53976),"Pardubický kraj",(IF(AND(I4687&gt;=56002,I4687&lt;=57201),"Pardubický kraj",(IF(AND(I4687&gt;=60200,I4687&lt;=67201),"Jihomoravský kraj",(IF(AND(I4687&gt;=67801,I4687&lt;=68501),"Jihomoravský kraj",(IF(AND(I4687&gt;=69002,I4687&lt;=69801),"Jihomoravský kraj",(IF(AND(I4687&gt;=68601,I4687&lt;=68801),"Zlínský kraj",(IF(AND(I4687&gt;=75501,I4687&lt;=76901),"Zlínský kraj",(IF(AND(I4687&gt;=70030,I4687&lt;=74901),"Moravskoslezský kraj",(IF(AND(I4687&gt;=75000,I4687&lt;=75368),"Olomoucký kraj",(IF(AND(I4687&gt;=77200,I4687&lt;=79862),"Olomoucký kraj",(IF(AND(I4687&gt;=50011,I4687&lt;=50301),"Královéhradecký kraj",(IF(AND(I4687&gt;=54301,I4687&lt;=54303),"Královéhradecký kraj","0")))))))))))))))))))))))))))))))))))))))))))))))</f>
        <v>Moravskoslezský kraj</v>
      </c>
      <c r="AB4687" t="s">
        <v>998</v>
      </c>
      <c r="AD4687" t="s">
        <v>998</v>
      </c>
      <c r="AE4687" t="s">
        <v>998</v>
      </c>
      <c r="AF4687" t="s">
        <v>998</v>
      </c>
      <c r="AG4687" s="107">
        <v>300</v>
      </c>
      <c r="AH4687" s="107">
        <v>0</v>
      </c>
      <c r="AI4687" s="107">
        <v>0</v>
      </c>
      <c r="AJ4687" t="s">
        <v>999</v>
      </c>
      <c r="AK4687" s="106">
        <v>44924</v>
      </c>
    </row>
    <row r="4688" spans="1:37" x14ac:dyDescent="0.45">
      <c r="A4688" t="s">
        <v>1007</v>
      </c>
      <c r="B4688" t="s">
        <v>18434</v>
      </c>
      <c r="C4688" t="s">
        <v>990</v>
      </c>
      <c r="D4688" t="s">
        <v>18435</v>
      </c>
      <c r="E4688" t="s">
        <v>992</v>
      </c>
      <c r="F4688" t="s">
        <v>18436</v>
      </c>
      <c r="G4688">
        <v>690</v>
      </c>
      <c r="H4688" t="s">
        <v>1419</v>
      </c>
      <c r="I4688">
        <v>74101</v>
      </c>
      <c r="J4688">
        <v>737406466</v>
      </c>
      <c r="K4688" t="s">
        <v>18437</v>
      </c>
      <c r="L4688" s="106">
        <v>34603</v>
      </c>
      <c r="M4688">
        <v>14703082</v>
      </c>
      <c r="N4688" t="s">
        <v>996</v>
      </c>
      <c r="O4688" t="s">
        <v>12</v>
      </c>
      <c r="P4688" t="s">
        <v>997</v>
      </c>
      <c r="R4688" s="109" t="str">
        <f>IF(OR(P4688="SB",Q4688="SB"),"SB",0)</f>
        <v>SB</v>
      </c>
      <c r="T4688" s="110" t="s">
        <v>998</v>
      </c>
      <c r="V4688" s="113" t="str">
        <f>IF(AND(I4688&gt;=10000,I4688&lt;=19900),"Praha",(IF(AND(I4688&gt;=25001,I4688&lt;=29501),"Středočeský kraj",(IF(AND(I4688&gt;=30100,I4688&lt;=34972),"Středočeský kraj",(IF(AND(I4688&gt;=35002,I4688&lt;=36271),"Karlovarský kraj",(IF(AND(I4688&gt;=37001,I4688&lt;=39201),"Jihočeský kraj",(IF(AND(I4688&gt;=39701,I4688&lt;=39901),"Jihočeský kraj",(IF(AND(I4688&gt;=39301,I4688&lt;=39601),"Kraj Vysočina",(IF(AND(I4688&gt;=58001,I4688&lt;=59501),"Kraj Vysočina",(IF(AND(I4688&gt;=67401,I4688&lt;=67602),"Kraj Vysočina",(IF(AND(I4688&gt;=40001,I4688&lt;=44101),"Ústecký kraj",(IF(AND(I4688&gt;=46001,I4688&lt;=47201),"Liberecký kraj",(IF(AND(I4688&gt;=51202,I4688&lt;=51401),"Liberecký kraj",(IF(AND(I4688&gt;=53002,I4688&lt;=53976),"Pardubický kraj",(IF(AND(I4688&gt;=56002,I4688&lt;=57201),"Pardubický kraj",(IF(AND(I4688&gt;=60200,I4688&lt;=67201),"Jihomoravský kraj",(IF(AND(I4688&gt;=67801,I4688&lt;=68501),"Jihomoravský kraj",(IF(AND(I4688&gt;=69002,I4688&lt;=69801),"Jihomoravský kraj",(IF(AND(I4688&gt;=68601,I4688&lt;=68801),"Zlínský kraj",(IF(AND(I4688&gt;=75501,I4688&lt;=76901),"Zlínský kraj",(IF(AND(I4688&gt;=70030,I4688&lt;=74901),"Moravskoslezský kraj",(IF(AND(I4688&gt;=75000,I4688&lt;=75368),"Olomoucký kraj",(IF(AND(I4688&gt;=77200,I4688&lt;=79862),"Olomoucký kraj",(IF(AND(I4688&gt;=50011,I4688&lt;=50301),"Královéhradecký kraj",(IF(AND(I4688&gt;=54301,I4688&lt;=54303),"Královéhradecký kraj","0")))))))))))))))))))))))))))))))))))))))))))))))</f>
        <v>Moravskoslezský kraj</v>
      </c>
      <c r="AB4688" t="s">
        <v>998</v>
      </c>
      <c r="AD4688" t="s">
        <v>998</v>
      </c>
      <c r="AE4688" t="s">
        <v>998</v>
      </c>
      <c r="AF4688" t="s">
        <v>998</v>
      </c>
      <c r="AG4688" s="107">
        <v>0</v>
      </c>
      <c r="AH4688" s="107">
        <v>0</v>
      </c>
      <c r="AI4688" s="107">
        <v>0</v>
      </c>
      <c r="AJ4688" t="s">
        <v>1012</v>
      </c>
    </row>
    <row r="4689" spans="1:37" x14ac:dyDescent="0.45">
      <c r="A4689" t="s">
        <v>1164</v>
      </c>
      <c r="B4689" t="s">
        <v>14926</v>
      </c>
      <c r="C4689" t="s">
        <v>990</v>
      </c>
      <c r="D4689" t="s">
        <v>14930</v>
      </c>
      <c r="E4689" t="s">
        <v>992</v>
      </c>
      <c r="F4689" t="s">
        <v>14928</v>
      </c>
      <c r="G4689">
        <v>305</v>
      </c>
      <c r="H4689" t="s">
        <v>1419</v>
      </c>
      <c r="I4689">
        <v>74101</v>
      </c>
      <c r="J4689">
        <v>737276444</v>
      </c>
      <c r="K4689" t="s">
        <v>14931</v>
      </c>
      <c r="L4689" s="106">
        <v>38820</v>
      </c>
      <c r="M4689">
        <v>14702476</v>
      </c>
      <c r="N4689" t="s">
        <v>996</v>
      </c>
      <c r="O4689" t="s">
        <v>12</v>
      </c>
      <c r="P4689" t="s">
        <v>997</v>
      </c>
      <c r="R4689" s="109" t="str">
        <f>IF(OR(P4689="SB",Q4689="SB"),"SB",0)</f>
        <v>SB</v>
      </c>
      <c r="V4689" s="113" t="str">
        <f>IF(AND(I4689&gt;=10000,I4689&lt;=19900),"Praha",(IF(AND(I4689&gt;=25001,I4689&lt;=29501),"Středočeský kraj",(IF(AND(I4689&gt;=30100,I4689&lt;=34972),"Středočeský kraj",(IF(AND(I4689&gt;=35002,I4689&lt;=36271),"Karlovarský kraj",(IF(AND(I4689&gt;=37001,I4689&lt;=39201),"Jihočeský kraj",(IF(AND(I4689&gt;=39701,I4689&lt;=39901),"Jihočeský kraj",(IF(AND(I4689&gt;=39301,I4689&lt;=39601),"Kraj Vysočina",(IF(AND(I4689&gt;=58001,I4689&lt;=59501),"Kraj Vysočina",(IF(AND(I4689&gt;=67401,I4689&lt;=67602),"Kraj Vysočina",(IF(AND(I4689&gt;=40001,I4689&lt;=44101),"Ústecký kraj",(IF(AND(I4689&gt;=46001,I4689&lt;=47201),"Liberecký kraj",(IF(AND(I4689&gt;=51202,I4689&lt;=51401),"Liberecký kraj",(IF(AND(I4689&gt;=53002,I4689&lt;=53976),"Pardubický kraj",(IF(AND(I4689&gt;=56002,I4689&lt;=57201),"Pardubický kraj",(IF(AND(I4689&gt;=60200,I4689&lt;=67201),"Jihomoravský kraj",(IF(AND(I4689&gt;=67801,I4689&lt;=68501),"Jihomoravský kraj",(IF(AND(I4689&gt;=69002,I4689&lt;=69801),"Jihomoravský kraj",(IF(AND(I4689&gt;=68601,I4689&lt;=68801),"Zlínský kraj",(IF(AND(I4689&gt;=75501,I4689&lt;=76901),"Zlínský kraj",(IF(AND(I4689&gt;=70030,I4689&lt;=74901),"Moravskoslezský kraj",(IF(AND(I4689&gt;=75000,I4689&lt;=75368),"Olomoucký kraj",(IF(AND(I4689&gt;=77200,I4689&lt;=79862),"Olomoucký kraj",(IF(AND(I4689&gt;=50011,I4689&lt;=50301),"Královéhradecký kraj",(IF(AND(I4689&gt;=54301,I4689&lt;=54303),"Královéhradecký kraj","0")))))))))))))))))))))))))))))))))))))))))))))))</f>
        <v>Moravskoslezský kraj</v>
      </c>
      <c r="AD4689" t="s">
        <v>998</v>
      </c>
      <c r="AE4689" t="s">
        <v>998</v>
      </c>
      <c r="AF4689" t="s">
        <v>998</v>
      </c>
      <c r="AG4689" s="107">
        <v>300</v>
      </c>
      <c r="AH4689" s="107">
        <v>0</v>
      </c>
      <c r="AI4689" s="107">
        <v>0</v>
      </c>
      <c r="AJ4689" t="s">
        <v>999</v>
      </c>
      <c r="AK4689" s="106">
        <v>44923</v>
      </c>
    </row>
    <row r="4690" spans="1:37" x14ac:dyDescent="0.45">
      <c r="A4690" t="s">
        <v>1026</v>
      </c>
      <c r="B4690" t="s">
        <v>1079</v>
      </c>
      <c r="C4690" t="s">
        <v>990</v>
      </c>
      <c r="D4690" t="s">
        <v>11768</v>
      </c>
      <c r="E4690" t="s">
        <v>992</v>
      </c>
      <c r="F4690" t="s">
        <v>11769</v>
      </c>
      <c r="G4690">
        <v>518</v>
      </c>
      <c r="H4690" t="s">
        <v>11604</v>
      </c>
      <c r="I4690">
        <v>74201</v>
      </c>
      <c r="J4690">
        <v>737739587</v>
      </c>
      <c r="K4690" t="s">
        <v>11770</v>
      </c>
      <c r="L4690" s="106">
        <v>40123</v>
      </c>
      <c r="M4690">
        <v>14712681</v>
      </c>
      <c r="N4690" t="s">
        <v>996</v>
      </c>
      <c r="O4690" t="s">
        <v>12</v>
      </c>
      <c r="P4690" t="s">
        <v>997</v>
      </c>
      <c r="R4690" s="109" t="str">
        <f>IF(OR(P4690="SB",Q4690="SB"),"SB",0)</f>
        <v>SB</v>
      </c>
      <c r="T4690" s="110" t="s">
        <v>998</v>
      </c>
      <c r="V4690" s="113" t="str">
        <f>IF(AND(I4690&gt;=10000,I4690&lt;=19900),"Praha",(IF(AND(I4690&gt;=25001,I4690&lt;=29501),"Středočeský kraj",(IF(AND(I4690&gt;=30100,I4690&lt;=34972),"Středočeský kraj",(IF(AND(I4690&gt;=35002,I4690&lt;=36271),"Karlovarský kraj",(IF(AND(I4690&gt;=37001,I4690&lt;=39201),"Jihočeský kraj",(IF(AND(I4690&gt;=39701,I4690&lt;=39901),"Jihočeský kraj",(IF(AND(I4690&gt;=39301,I4690&lt;=39601),"Kraj Vysočina",(IF(AND(I4690&gt;=58001,I4690&lt;=59501),"Kraj Vysočina",(IF(AND(I4690&gt;=67401,I4690&lt;=67602),"Kraj Vysočina",(IF(AND(I4690&gt;=40001,I4690&lt;=44101),"Ústecký kraj",(IF(AND(I4690&gt;=46001,I4690&lt;=47201),"Liberecký kraj",(IF(AND(I4690&gt;=51202,I4690&lt;=51401),"Liberecký kraj",(IF(AND(I4690&gt;=53002,I4690&lt;=53976),"Pardubický kraj",(IF(AND(I4690&gt;=56002,I4690&lt;=57201),"Pardubický kraj",(IF(AND(I4690&gt;=60200,I4690&lt;=67201),"Jihomoravský kraj",(IF(AND(I4690&gt;=67801,I4690&lt;=68501),"Jihomoravský kraj",(IF(AND(I4690&gt;=69002,I4690&lt;=69801),"Jihomoravský kraj",(IF(AND(I4690&gt;=68601,I4690&lt;=68801),"Zlínský kraj",(IF(AND(I4690&gt;=75501,I4690&lt;=76901),"Zlínský kraj",(IF(AND(I4690&gt;=70030,I4690&lt;=74901),"Moravskoslezský kraj",(IF(AND(I4690&gt;=75000,I4690&lt;=75368),"Olomoucký kraj",(IF(AND(I4690&gt;=77200,I4690&lt;=79862),"Olomoucký kraj",(IF(AND(I4690&gt;=50011,I4690&lt;=50301),"Královéhradecký kraj",(IF(AND(I4690&gt;=54301,I4690&lt;=54303),"Královéhradecký kraj","0")))))))))))))))))))))))))))))))))))))))))))))))</f>
        <v>Moravskoslezský kraj</v>
      </c>
      <c r="AB4690" t="s">
        <v>998</v>
      </c>
      <c r="AD4690" t="s">
        <v>998</v>
      </c>
      <c r="AE4690" t="s">
        <v>998</v>
      </c>
      <c r="AF4690" t="s">
        <v>998</v>
      </c>
      <c r="AG4690" s="107">
        <v>300</v>
      </c>
      <c r="AH4690" s="107">
        <v>0</v>
      </c>
      <c r="AI4690" s="107">
        <v>0</v>
      </c>
      <c r="AJ4690" t="s">
        <v>999</v>
      </c>
      <c r="AK4690" s="106">
        <v>44923</v>
      </c>
    </row>
    <row r="4691" spans="1:37" x14ac:dyDescent="0.45">
      <c r="A4691" t="s">
        <v>3658</v>
      </c>
      <c r="B4691" t="s">
        <v>7029</v>
      </c>
      <c r="C4691" t="s">
        <v>990</v>
      </c>
      <c r="D4691" t="s">
        <v>7030</v>
      </c>
      <c r="E4691" t="s">
        <v>992</v>
      </c>
      <c r="F4691" t="s">
        <v>7031</v>
      </c>
      <c r="G4691">
        <v>912</v>
      </c>
      <c r="H4691" t="s">
        <v>7032</v>
      </c>
      <c r="I4691">
        <v>74213</v>
      </c>
      <c r="J4691">
        <v>776724288</v>
      </c>
      <c r="K4691" t="s">
        <v>7033</v>
      </c>
      <c r="L4691" s="106">
        <v>38939</v>
      </c>
      <c r="M4691">
        <v>14688736</v>
      </c>
      <c r="N4691" t="s">
        <v>996</v>
      </c>
      <c r="O4691" t="s">
        <v>12</v>
      </c>
      <c r="P4691" t="s">
        <v>997</v>
      </c>
      <c r="R4691" s="109" t="str">
        <f>IF(OR(P4691="SB",Q4691="SB"),"SB",0)</f>
        <v>SB</v>
      </c>
      <c r="T4691" s="110" t="s">
        <v>998</v>
      </c>
      <c r="V4691" s="113" t="str">
        <f>IF(AND(I4691&gt;=10000,I4691&lt;=19900),"Praha",(IF(AND(I4691&gt;=25001,I4691&lt;=29501),"Středočeský kraj",(IF(AND(I4691&gt;=30100,I4691&lt;=34972),"Středočeský kraj",(IF(AND(I4691&gt;=35002,I4691&lt;=36271),"Karlovarský kraj",(IF(AND(I4691&gt;=37001,I4691&lt;=39201),"Jihočeský kraj",(IF(AND(I4691&gt;=39701,I4691&lt;=39901),"Jihočeský kraj",(IF(AND(I4691&gt;=39301,I4691&lt;=39601),"Kraj Vysočina",(IF(AND(I4691&gt;=58001,I4691&lt;=59501),"Kraj Vysočina",(IF(AND(I4691&gt;=67401,I4691&lt;=67602),"Kraj Vysočina",(IF(AND(I4691&gt;=40001,I4691&lt;=44101),"Ústecký kraj",(IF(AND(I4691&gt;=46001,I4691&lt;=47201),"Liberecký kraj",(IF(AND(I4691&gt;=51202,I4691&lt;=51401),"Liberecký kraj",(IF(AND(I4691&gt;=53002,I4691&lt;=53976),"Pardubický kraj",(IF(AND(I4691&gt;=56002,I4691&lt;=57201),"Pardubický kraj",(IF(AND(I4691&gt;=60200,I4691&lt;=67201),"Jihomoravský kraj",(IF(AND(I4691&gt;=67801,I4691&lt;=68501),"Jihomoravský kraj",(IF(AND(I4691&gt;=69002,I4691&lt;=69801),"Jihomoravský kraj",(IF(AND(I4691&gt;=68601,I4691&lt;=68801),"Zlínský kraj",(IF(AND(I4691&gt;=75501,I4691&lt;=76901),"Zlínský kraj",(IF(AND(I4691&gt;=70030,I4691&lt;=74901),"Moravskoslezský kraj",(IF(AND(I4691&gt;=75000,I4691&lt;=75368),"Olomoucký kraj",(IF(AND(I4691&gt;=77200,I4691&lt;=79862),"Olomoucký kraj",(IF(AND(I4691&gt;=50011,I4691&lt;=50301),"Královéhradecký kraj",(IF(AND(I4691&gt;=54301,I4691&lt;=54303),"Královéhradecký kraj","0")))))))))))))))))))))))))))))))))))))))))))))))</f>
        <v>Moravskoslezský kraj</v>
      </c>
      <c r="AB4691" t="s">
        <v>998</v>
      </c>
      <c r="AD4691" t="s">
        <v>998</v>
      </c>
      <c r="AE4691" t="s">
        <v>998</v>
      </c>
      <c r="AF4691" t="s">
        <v>998</v>
      </c>
      <c r="AG4691" s="107">
        <v>300</v>
      </c>
      <c r="AH4691" s="107">
        <v>0</v>
      </c>
      <c r="AI4691" s="107">
        <v>0</v>
      </c>
      <c r="AJ4691" t="s">
        <v>999</v>
      </c>
      <c r="AK4691" s="106">
        <v>44923</v>
      </c>
    </row>
    <row r="4692" spans="1:37" x14ac:dyDescent="0.45">
      <c r="A4692" t="s">
        <v>1087</v>
      </c>
      <c r="B4692" t="s">
        <v>19538</v>
      </c>
      <c r="C4692" t="s">
        <v>990</v>
      </c>
      <c r="D4692" t="s">
        <v>19539</v>
      </c>
      <c r="E4692" t="s">
        <v>992</v>
      </c>
      <c r="F4692" t="s">
        <v>19540</v>
      </c>
      <c r="G4692">
        <v>916</v>
      </c>
      <c r="H4692" t="s">
        <v>7032</v>
      </c>
      <c r="I4692">
        <v>74213</v>
      </c>
      <c r="J4692">
        <v>602771588</v>
      </c>
      <c r="K4692" t="s">
        <v>19541</v>
      </c>
      <c r="L4692" s="106">
        <v>38541</v>
      </c>
      <c r="M4692">
        <v>14687827</v>
      </c>
      <c r="N4692" t="s">
        <v>996</v>
      </c>
      <c r="O4692" t="s">
        <v>12</v>
      </c>
      <c r="P4692" t="s">
        <v>997</v>
      </c>
      <c r="R4692" s="109" t="str">
        <f>IF(OR(P4692="SB",Q4692="SB"),"SB",0)</f>
        <v>SB</v>
      </c>
      <c r="T4692" s="110" t="s">
        <v>998</v>
      </c>
      <c r="V4692" s="113" t="str">
        <f>IF(AND(I4692&gt;=10000,I4692&lt;=19900),"Praha",(IF(AND(I4692&gt;=25001,I4692&lt;=29501),"Středočeský kraj",(IF(AND(I4692&gt;=30100,I4692&lt;=34972),"Středočeský kraj",(IF(AND(I4692&gt;=35002,I4692&lt;=36271),"Karlovarský kraj",(IF(AND(I4692&gt;=37001,I4692&lt;=39201),"Jihočeský kraj",(IF(AND(I4692&gt;=39701,I4692&lt;=39901),"Jihočeský kraj",(IF(AND(I4692&gt;=39301,I4692&lt;=39601),"Kraj Vysočina",(IF(AND(I4692&gt;=58001,I4692&lt;=59501),"Kraj Vysočina",(IF(AND(I4692&gt;=67401,I4692&lt;=67602),"Kraj Vysočina",(IF(AND(I4692&gt;=40001,I4692&lt;=44101),"Ústecký kraj",(IF(AND(I4692&gt;=46001,I4692&lt;=47201),"Liberecký kraj",(IF(AND(I4692&gt;=51202,I4692&lt;=51401),"Liberecký kraj",(IF(AND(I4692&gt;=53002,I4692&lt;=53976),"Pardubický kraj",(IF(AND(I4692&gt;=56002,I4692&lt;=57201),"Pardubický kraj",(IF(AND(I4692&gt;=60200,I4692&lt;=67201),"Jihomoravský kraj",(IF(AND(I4692&gt;=67801,I4692&lt;=68501),"Jihomoravský kraj",(IF(AND(I4692&gt;=69002,I4692&lt;=69801),"Jihomoravský kraj",(IF(AND(I4692&gt;=68601,I4692&lt;=68801),"Zlínský kraj",(IF(AND(I4692&gt;=75501,I4692&lt;=76901),"Zlínský kraj",(IF(AND(I4692&gt;=70030,I4692&lt;=74901),"Moravskoslezský kraj",(IF(AND(I4692&gt;=75000,I4692&lt;=75368),"Olomoucký kraj",(IF(AND(I4692&gt;=77200,I4692&lt;=79862),"Olomoucký kraj",(IF(AND(I4692&gt;=50011,I4692&lt;=50301),"Královéhradecký kraj",(IF(AND(I4692&gt;=54301,I4692&lt;=54303),"Královéhradecký kraj","0")))))))))))))))))))))))))))))))))))))))))))))))</f>
        <v>Moravskoslezský kraj</v>
      </c>
      <c r="AB4692" t="s">
        <v>998</v>
      </c>
      <c r="AD4692" t="s">
        <v>998</v>
      </c>
      <c r="AE4692" t="s">
        <v>998</v>
      </c>
      <c r="AF4692" t="s">
        <v>998</v>
      </c>
      <c r="AG4692" s="107">
        <v>300</v>
      </c>
      <c r="AH4692" s="107">
        <v>0</v>
      </c>
      <c r="AI4692" s="107">
        <v>0</v>
      </c>
      <c r="AJ4692" t="s">
        <v>999</v>
      </c>
      <c r="AK4692" s="106">
        <v>44924</v>
      </c>
    </row>
    <row r="4693" spans="1:37" x14ac:dyDescent="0.45">
      <c r="A4693" t="s">
        <v>1468</v>
      </c>
      <c r="B4693" t="s">
        <v>1488</v>
      </c>
      <c r="C4693" t="s">
        <v>1002</v>
      </c>
      <c r="D4693" t="s">
        <v>1489</v>
      </c>
      <c r="E4693" t="s">
        <v>992</v>
      </c>
      <c r="F4693" t="s">
        <v>1490</v>
      </c>
      <c r="G4693">
        <v>1234</v>
      </c>
      <c r="H4693" t="s">
        <v>1491</v>
      </c>
      <c r="I4693">
        <v>74221</v>
      </c>
      <c r="J4693">
        <v>606651987</v>
      </c>
      <c r="K4693" t="s">
        <v>1492</v>
      </c>
      <c r="L4693" s="106">
        <v>34732</v>
      </c>
      <c r="M4693">
        <v>14721674</v>
      </c>
      <c r="N4693" t="s">
        <v>996</v>
      </c>
      <c r="O4693" t="s">
        <v>12</v>
      </c>
      <c r="P4693" t="s">
        <v>997</v>
      </c>
      <c r="R4693" s="109" t="str">
        <f>IF(OR(P4693="SB",Q4693="SB"),"SB",0)</f>
        <v>SB</v>
      </c>
      <c r="T4693" s="110" t="s">
        <v>998</v>
      </c>
      <c r="V4693" s="113" t="str">
        <f>IF(AND(I4693&gt;=10000,I4693&lt;=19900),"Praha",(IF(AND(I4693&gt;=25001,I4693&lt;=29501),"Středočeský kraj",(IF(AND(I4693&gt;=30100,I4693&lt;=34972),"Středočeský kraj",(IF(AND(I4693&gt;=35002,I4693&lt;=36271),"Karlovarský kraj",(IF(AND(I4693&gt;=37001,I4693&lt;=39201),"Jihočeský kraj",(IF(AND(I4693&gt;=39701,I4693&lt;=39901),"Jihočeský kraj",(IF(AND(I4693&gt;=39301,I4693&lt;=39601),"Kraj Vysočina",(IF(AND(I4693&gt;=58001,I4693&lt;=59501),"Kraj Vysočina",(IF(AND(I4693&gt;=67401,I4693&lt;=67602),"Kraj Vysočina",(IF(AND(I4693&gt;=40001,I4693&lt;=44101),"Ústecký kraj",(IF(AND(I4693&gt;=46001,I4693&lt;=47201),"Liberecký kraj",(IF(AND(I4693&gt;=51202,I4693&lt;=51401),"Liberecký kraj",(IF(AND(I4693&gt;=53002,I4693&lt;=53976),"Pardubický kraj",(IF(AND(I4693&gt;=56002,I4693&lt;=57201),"Pardubický kraj",(IF(AND(I4693&gt;=60200,I4693&lt;=67201),"Jihomoravský kraj",(IF(AND(I4693&gt;=67801,I4693&lt;=68501),"Jihomoravský kraj",(IF(AND(I4693&gt;=69002,I4693&lt;=69801),"Jihomoravský kraj",(IF(AND(I4693&gt;=68601,I4693&lt;=68801),"Zlínský kraj",(IF(AND(I4693&gt;=75501,I4693&lt;=76901),"Zlínský kraj",(IF(AND(I4693&gt;=70030,I4693&lt;=74901),"Moravskoslezský kraj",(IF(AND(I4693&gt;=75000,I4693&lt;=75368),"Olomoucký kraj",(IF(AND(I4693&gt;=77200,I4693&lt;=79862),"Olomoucký kraj",(IF(AND(I4693&gt;=50011,I4693&lt;=50301),"Královéhradecký kraj",(IF(AND(I4693&gt;=54301,I4693&lt;=54303),"Královéhradecký kraj","0")))))))))))))))))))))))))))))))))))))))))))))))</f>
        <v>Moravskoslezský kraj</v>
      </c>
      <c r="AB4693" t="s">
        <v>998</v>
      </c>
      <c r="AD4693" t="s">
        <v>998</v>
      </c>
      <c r="AE4693" t="s">
        <v>998</v>
      </c>
      <c r="AF4693" t="s">
        <v>998</v>
      </c>
      <c r="AG4693" s="107">
        <v>300</v>
      </c>
      <c r="AH4693" s="107">
        <v>0</v>
      </c>
      <c r="AI4693" s="107">
        <v>0</v>
      </c>
      <c r="AJ4693" t="s">
        <v>999</v>
      </c>
      <c r="AK4693" s="106">
        <v>44924</v>
      </c>
    </row>
    <row r="4694" spans="1:37" x14ac:dyDescent="0.45">
      <c r="A4694" t="s">
        <v>1189</v>
      </c>
      <c r="B4694" t="s">
        <v>1994</v>
      </c>
      <c r="C4694" t="s">
        <v>1002</v>
      </c>
      <c r="D4694" t="s">
        <v>1998</v>
      </c>
      <c r="E4694" t="s">
        <v>992</v>
      </c>
      <c r="F4694" t="s">
        <v>1999</v>
      </c>
      <c r="G4694">
        <v>1272</v>
      </c>
      <c r="H4694" t="s">
        <v>2000</v>
      </c>
      <c r="I4694">
        <v>74221</v>
      </c>
      <c r="K4694" t="s">
        <v>2001</v>
      </c>
      <c r="L4694" s="106">
        <v>38705</v>
      </c>
      <c r="M4694">
        <v>14697325</v>
      </c>
      <c r="N4694" t="s">
        <v>996</v>
      </c>
      <c r="O4694" t="s">
        <v>12</v>
      </c>
      <c r="P4694" t="s">
        <v>997</v>
      </c>
      <c r="R4694" s="109" t="str">
        <f>IF(OR(P4694="SB",Q4694="SB"),"SB",0)</f>
        <v>SB</v>
      </c>
      <c r="T4694" s="110" t="s">
        <v>998</v>
      </c>
      <c r="V4694" s="113" t="str">
        <f>IF(AND(I4694&gt;=10000,I4694&lt;=19900),"Praha",(IF(AND(I4694&gt;=25001,I4694&lt;=29501),"Středočeský kraj",(IF(AND(I4694&gt;=30100,I4694&lt;=34972),"Středočeský kraj",(IF(AND(I4694&gt;=35002,I4694&lt;=36271),"Karlovarský kraj",(IF(AND(I4694&gt;=37001,I4694&lt;=39201),"Jihočeský kraj",(IF(AND(I4694&gt;=39701,I4694&lt;=39901),"Jihočeský kraj",(IF(AND(I4694&gt;=39301,I4694&lt;=39601),"Kraj Vysočina",(IF(AND(I4694&gt;=58001,I4694&lt;=59501),"Kraj Vysočina",(IF(AND(I4694&gt;=67401,I4694&lt;=67602),"Kraj Vysočina",(IF(AND(I4694&gt;=40001,I4694&lt;=44101),"Ústecký kraj",(IF(AND(I4694&gt;=46001,I4694&lt;=47201),"Liberecký kraj",(IF(AND(I4694&gt;=51202,I4694&lt;=51401),"Liberecký kraj",(IF(AND(I4694&gt;=53002,I4694&lt;=53976),"Pardubický kraj",(IF(AND(I4694&gt;=56002,I4694&lt;=57201),"Pardubický kraj",(IF(AND(I4694&gt;=60200,I4694&lt;=67201),"Jihomoravský kraj",(IF(AND(I4694&gt;=67801,I4694&lt;=68501),"Jihomoravský kraj",(IF(AND(I4694&gt;=69002,I4694&lt;=69801),"Jihomoravský kraj",(IF(AND(I4694&gt;=68601,I4694&lt;=68801),"Zlínský kraj",(IF(AND(I4694&gt;=75501,I4694&lt;=76901),"Zlínský kraj",(IF(AND(I4694&gt;=70030,I4694&lt;=74901),"Moravskoslezský kraj",(IF(AND(I4694&gt;=75000,I4694&lt;=75368),"Olomoucký kraj",(IF(AND(I4694&gt;=77200,I4694&lt;=79862),"Olomoucký kraj",(IF(AND(I4694&gt;=50011,I4694&lt;=50301),"Královéhradecký kraj",(IF(AND(I4694&gt;=54301,I4694&lt;=54303),"Královéhradecký kraj","0")))))))))))))))))))))))))))))))))))))))))))))))</f>
        <v>Moravskoslezský kraj</v>
      </c>
      <c r="AB4694" t="s">
        <v>998</v>
      </c>
      <c r="AD4694" t="s">
        <v>998</v>
      </c>
      <c r="AE4694" t="s">
        <v>998</v>
      </c>
      <c r="AF4694" t="s">
        <v>998</v>
      </c>
      <c r="AG4694" s="107">
        <v>300</v>
      </c>
      <c r="AH4694" s="107">
        <v>0</v>
      </c>
      <c r="AI4694" s="107">
        <v>0</v>
      </c>
      <c r="AJ4694" t="s">
        <v>999</v>
      </c>
      <c r="AK4694" s="106">
        <v>44924</v>
      </c>
    </row>
    <row r="4695" spans="1:37" x14ac:dyDescent="0.45">
      <c r="A4695" t="s">
        <v>1408</v>
      </c>
      <c r="B4695" t="s">
        <v>5264</v>
      </c>
      <c r="C4695" t="s">
        <v>1002</v>
      </c>
      <c r="D4695" t="s">
        <v>5266</v>
      </c>
      <c r="E4695" t="s">
        <v>992</v>
      </c>
      <c r="F4695" t="s">
        <v>2643</v>
      </c>
      <c r="G4695">
        <v>1194</v>
      </c>
      <c r="H4695" t="s">
        <v>1491</v>
      </c>
      <c r="I4695">
        <v>74221</v>
      </c>
      <c r="J4695">
        <v>737590343</v>
      </c>
      <c r="K4695" t="s">
        <v>5267</v>
      </c>
      <c r="L4695" s="106">
        <v>40841</v>
      </c>
      <c r="M4695">
        <v>14682167</v>
      </c>
      <c r="N4695" t="s">
        <v>996</v>
      </c>
      <c r="O4695" t="s">
        <v>12</v>
      </c>
      <c r="P4695" t="s">
        <v>997</v>
      </c>
      <c r="R4695" s="109" t="str">
        <f>IF(OR(P4695="SB",Q4695="SB"),"SB",0)</f>
        <v>SB</v>
      </c>
      <c r="T4695" s="110" t="s">
        <v>998</v>
      </c>
      <c r="V4695" s="113" t="str">
        <f>IF(AND(I4695&gt;=10000,I4695&lt;=19900),"Praha",(IF(AND(I4695&gt;=25001,I4695&lt;=29501),"Středočeský kraj",(IF(AND(I4695&gt;=30100,I4695&lt;=34972),"Středočeský kraj",(IF(AND(I4695&gt;=35002,I4695&lt;=36271),"Karlovarský kraj",(IF(AND(I4695&gt;=37001,I4695&lt;=39201),"Jihočeský kraj",(IF(AND(I4695&gt;=39701,I4695&lt;=39901),"Jihočeský kraj",(IF(AND(I4695&gt;=39301,I4695&lt;=39601),"Kraj Vysočina",(IF(AND(I4695&gt;=58001,I4695&lt;=59501),"Kraj Vysočina",(IF(AND(I4695&gt;=67401,I4695&lt;=67602),"Kraj Vysočina",(IF(AND(I4695&gt;=40001,I4695&lt;=44101),"Ústecký kraj",(IF(AND(I4695&gt;=46001,I4695&lt;=47201),"Liberecký kraj",(IF(AND(I4695&gt;=51202,I4695&lt;=51401),"Liberecký kraj",(IF(AND(I4695&gt;=53002,I4695&lt;=53976),"Pardubický kraj",(IF(AND(I4695&gt;=56002,I4695&lt;=57201),"Pardubický kraj",(IF(AND(I4695&gt;=60200,I4695&lt;=67201),"Jihomoravský kraj",(IF(AND(I4695&gt;=67801,I4695&lt;=68501),"Jihomoravský kraj",(IF(AND(I4695&gt;=69002,I4695&lt;=69801),"Jihomoravský kraj",(IF(AND(I4695&gt;=68601,I4695&lt;=68801),"Zlínský kraj",(IF(AND(I4695&gt;=75501,I4695&lt;=76901),"Zlínský kraj",(IF(AND(I4695&gt;=70030,I4695&lt;=74901),"Moravskoslezský kraj",(IF(AND(I4695&gt;=75000,I4695&lt;=75368),"Olomoucký kraj",(IF(AND(I4695&gt;=77200,I4695&lt;=79862),"Olomoucký kraj",(IF(AND(I4695&gt;=50011,I4695&lt;=50301),"Královéhradecký kraj",(IF(AND(I4695&gt;=54301,I4695&lt;=54303),"Královéhradecký kraj","0")))))))))))))))))))))))))))))))))))))))))))))))</f>
        <v>Moravskoslezský kraj</v>
      </c>
      <c r="AB4695" t="s">
        <v>998</v>
      </c>
      <c r="AD4695" t="s">
        <v>998</v>
      </c>
      <c r="AE4695" t="s">
        <v>998</v>
      </c>
      <c r="AF4695" t="s">
        <v>998</v>
      </c>
      <c r="AG4695" s="107">
        <v>300</v>
      </c>
      <c r="AH4695" s="107">
        <v>0</v>
      </c>
      <c r="AI4695" s="107">
        <v>0</v>
      </c>
      <c r="AJ4695" t="s">
        <v>999</v>
      </c>
      <c r="AK4695" s="106">
        <v>44923</v>
      </c>
    </row>
    <row r="4696" spans="1:37" x14ac:dyDescent="0.45">
      <c r="A4696" t="s">
        <v>8633</v>
      </c>
      <c r="B4696" t="s">
        <v>8629</v>
      </c>
      <c r="C4696" t="s">
        <v>990</v>
      </c>
      <c r="D4696" t="s">
        <v>8634</v>
      </c>
      <c r="E4696" t="s">
        <v>992</v>
      </c>
      <c r="F4696" t="s">
        <v>8635</v>
      </c>
      <c r="G4696">
        <v>991</v>
      </c>
      <c r="H4696" t="s">
        <v>1491</v>
      </c>
      <c r="I4696">
        <v>74221</v>
      </c>
      <c r="J4696">
        <v>603100945</v>
      </c>
      <c r="K4696" t="s">
        <v>8636</v>
      </c>
      <c r="L4696" s="106">
        <v>40631</v>
      </c>
      <c r="M4696">
        <v>14685201</v>
      </c>
      <c r="N4696" t="s">
        <v>996</v>
      </c>
      <c r="O4696" t="s">
        <v>12</v>
      </c>
      <c r="P4696" t="s">
        <v>997</v>
      </c>
      <c r="R4696" s="109" t="str">
        <f>IF(OR(P4696="SB",Q4696="SB"),"SB",0)</f>
        <v>SB</v>
      </c>
      <c r="T4696" s="110" t="s">
        <v>998</v>
      </c>
      <c r="V4696" s="113" t="str">
        <f>IF(AND(I4696&gt;=10000,I4696&lt;=19900),"Praha",(IF(AND(I4696&gt;=25001,I4696&lt;=29501),"Středočeský kraj",(IF(AND(I4696&gt;=30100,I4696&lt;=34972),"Středočeský kraj",(IF(AND(I4696&gt;=35002,I4696&lt;=36271),"Karlovarský kraj",(IF(AND(I4696&gt;=37001,I4696&lt;=39201),"Jihočeský kraj",(IF(AND(I4696&gt;=39701,I4696&lt;=39901),"Jihočeský kraj",(IF(AND(I4696&gt;=39301,I4696&lt;=39601),"Kraj Vysočina",(IF(AND(I4696&gt;=58001,I4696&lt;=59501),"Kraj Vysočina",(IF(AND(I4696&gt;=67401,I4696&lt;=67602),"Kraj Vysočina",(IF(AND(I4696&gt;=40001,I4696&lt;=44101),"Ústecký kraj",(IF(AND(I4696&gt;=46001,I4696&lt;=47201),"Liberecký kraj",(IF(AND(I4696&gt;=51202,I4696&lt;=51401),"Liberecký kraj",(IF(AND(I4696&gt;=53002,I4696&lt;=53976),"Pardubický kraj",(IF(AND(I4696&gt;=56002,I4696&lt;=57201),"Pardubický kraj",(IF(AND(I4696&gt;=60200,I4696&lt;=67201),"Jihomoravský kraj",(IF(AND(I4696&gt;=67801,I4696&lt;=68501),"Jihomoravský kraj",(IF(AND(I4696&gt;=69002,I4696&lt;=69801),"Jihomoravský kraj",(IF(AND(I4696&gt;=68601,I4696&lt;=68801),"Zlínský kraj",(IF(AND(I4696&gt;=75501,I4696&lt;=76901),"Zlínský kraj",(IF(AND(I4696&gt;=70030,I4696&lt;=74901),"Moravskoslezský kraj",(IF(AND(I4696&gt;=75000,I4696&lt;=75368),"Olomoucký kraj",(IF(AND(I4696&gt;=77200,I4696&lt;=79862),"Olomoucký kraj",(IF(AND(I4696&gt;=50011,I4696&lt;=50301),"Královéhradecký kraj",(IF(AND(I4696&gt;=54301,I4696&lt;=54303),"Královéhradecký kraj","0")))))))))))))))))))))))))))))))))))))))))))))))</f>
        <v>Moravskoslezský kraj</v>
      </c>
      <c r="AB4696" t="s">
        <v>998</v>
      </c>
      <c r="AD4696" t="s">
        <v>998</v>
      </c>
      <c r="AE4696" t="s">
        <v>998</v>
      </c>
      <c r="AF4696" t="s">
        <v>998</v>
      </c>
      <c r="AG4696" s="107">
        <v>300</v>
      </c>
      <c r="AH4696" s="107">
        <v>0</v>
      </c>
      <c r="AI4696" s="107">
        <v>0</v>
      </c>
      <c r="AJ4696" t="s">
        <v>999</v>
      </c>
      <c r="AK4696" s="106">
        <v>44923</v>
      </c>
    </row>
    <row r="4697" spans="1:37" x14ac:dyDescent="0.45">
      <c r="A4697" t="s">
        <v>1084</v>
      </c>
      <c r="B4697" t="s">
        <v>12342</v>
      </c>
      <c r="C4697" t="s">
        <v>990</v>
      </c>
      <c r="D4697" t="s">
        <v>12343</v>
      </c>
      <c r="E4697" t="s">
        <v>992</v>
      </c>
      <c r="F4697" t="s">
        <v>12344</v>
      </c>
      <c r="G4697">
        <v>517</v>
      </c>
      <c r="H4697" t="s">
        <v>1491</v>
      </c>
      <c r="I4697">
        <v>74221</v>
      </c>
      <c r="K4697" t="s">
        <v>12345</v>
      </c>
      <c r="L4697" s="106">
        <v>38022</v>
      </c>
      <c r="M4697">
        <v>14719856</v>
      </c>
      <c r="N4697" t="s">
        <v>996</v>
      </c>
      <c r="O4697" t="s">
        <v>12</v>
      </c>
      <c r="P4697" t="s">
        <v>997</v>
      </c>
      <c r="R4697" s="109" t="str">
        <f>IF(OR(P4697="SB",Q4697="SB"),"SB",0)</f>
        <v>SB</v>
      </c>
      <c r="T4697" s="110" t="s">
        <v>998</v>
      </c>
      <c r="V4697" s="113" t="str">
        <f>IF(AND(I4697&gt;=10000,I4697&lt;=19900),"Praha",(IF(AND(I4697&gt;=25001,I4697&lt;=29501),"Středočeský kraj",(IF(AND(I4697&gt;=30100,I4697&lt;=34972),"Středočeský kraj",(IF(AND(I4697&gt;=35002,I4697&lt;=36271),"Karlovarský kraj",(IF(AND(I4697&gt;=37001,I4697&lt;=39201),"Jihočeský kraj",(IF(AND(I4697&gt;=39701,I4697&lt;=39901),"Jihočeský kraj",(IF(AND(I4697&gt;=39301,I4697&lt;=39601),"Kraj Vysočina",(IF(AND(I4697&gt;=58001,I4697&lt;=59501),"Kraj Vysočina",(IF(AND(I4697&gt;=67401,I4697&lt;=67602),"Kraj Vysočina",(IF(AND(I4697&gt;=40001,I4697&lt;=44101),"Ústecký kraj",(IF(AND(I4697&gt;=46001,I4697&lt;=47201),"Liberecký kraj",(IF(AND(I4697&gt;=51202,I4697&lt;=51401),"Liberecký kraj",(IF(AND(I4697&gt;=53002,I4697&lt;=53976),"Pardubický kraj",(IF(AND(I4697&gt;=56002,I4697&lt;=57201),"Pardubický kraj",(IF(AND(I4697&gt;=60200,I4697&lt;=67201),"Jihomoravský kraj",(IF(AND(I4697&gt;=67801,I4697&lt;=68501),"Jihomoravský kraj",(IF(AND(I4697&gt;=69002,I4697&lt;=69801),"Jihomoravský kraj",(IF(AND(I4697&gt;=68601,I4697&lt;=68801),"Zlínský kraj",(IF(AND(I4697&gt;=75501,I4697&lt;=76901),"Zlínský kraj",(IF(AND(I4697&gt;=70030,I4697&lt;=74901),"Moravskoslezský kraj",(IF(AND(I4697&gt;=75000,I4697&lt;=75368),"Olomoucký kraj",(IF(AND(I4697&gt;=77200,I4697&lt;=79862),"Olomoucký kraj",(IF(AND(I4697&gt;=50011,I4697&lt;=50301),"Královéhradecký kraj",(IF(AND(I4697&gt;=54301,I4697&lt;=54303),"Královéhradecký kraj","0")))))))))))))))))))))))))))))))))))))))))))))))</f>
        <v>Moravskoslezský kraj</v>
      </c>
      <c r="AB4697" t="s">
        <v>998</v>
      </c>
      <c r="AD4697" t="s">
        <v>998</v>
      </c>
      <c r="AE4697" t="s">
        <v>998</v>
      </c>
      <c r="AF4697" t="s">
        <v>998</v>
      </c>
      <c r="AG4697" s="107">
        <v>300</v>
      </c>
      <c r="AH4697" s="107">
        <v>0</v>
      </c>
      <c r="AI4697" s="107">
        <v>0</v>
      </c>
      <c r="AJ4697" t="s">
        <v>999</v>
      </c>
      <c r="AK4697" s="106">
        <v>44924</v>
      </c>
    </row>
    <row r="4698" spans="1:37" x14ac:dyDescent="0.45">
      <c r="A4698" t="s">
        <v>1270</v>
      </c>
      <c r="B4698" t="s">
        <v>13905</v>
      </c>
      <c r="C4698" t="s">
        <v>990</v>
      </c>
      <c r="D4698" t="s">
        <v>13906</v>
      </c>
      <c r="E4698" t="s">
        <v>992</v>
      </c>
      <c r="F4698" t="s">
        <v>6227</v>
      </c>
      <c r="G4698">
        <v>1238</v>
      </c>
      <c r="H4698" t="s">
        <v>1491</v>
      </c>
      <c r="I4698">
        <v>74221</v>
      </c>
      <c r="J4698">
        <v>776098540</v>
      </c>
      <c r="K4698" t="s">
        <v>13907</v>
      </c>
      <c r="L4698" s="106">
        <v>40642</v>
      </c>
      <c r="M4698">
        <v>14716321</v>
      </c>
      <c r="N4698" t="s">
        <v>996</v>
      </c>
      <c r="O4698" t="s">
        <v>12</v>
      </c>
      <c r="P4698" t="s">
        <v>997</v>
      </c>
      <c r="R4698" s="109" t="str">
        <f>IF(OR(P4698="SB",Q4698="SB"),"SB",0)</f>
        <v>SB</v>
      </c>
      <c r="T4698" s="110" t="s">
        <v>998</v>
      </c>
      <c r="V4698" s="113" t="str">
        <f>IF(AND(I4698&gt;=10000,I4698&lt;=19900),"Praha",(IF(AND(I4698&gt;=25001,I4698&lt;=29501),"Středočeský kraj",(IF(AND(I4698&gt;=30100,I4698&lt;=34972),"Středočeský kraj",(IF(AND(I4698&gt;=35002,I4698&lt;=36271),"Karlovarský kraj",(IF(AND(I4698&gt;=37001,I4698&lt;=39201),"Jihočeský kraj",(IF(AND(I4698&gt;=39701,I4698&lt;=39901),"Jihočeský kraj",(IF(AND(I4698&gt;=39301,I4698&lt;=39601),"Kraj Vysočina",(IF(AND(I4698&gt;=58001,I4698&lt;=59501),"Kraj Vysočina",(IF(AND(I4698&gt;=67401,I4698&lt;=67602),"Kraj Vysočina",(IF(AND(I4698&gt;=40001,I4698&lt;=44101),"Ústecký kraj",(IF(AND(I4698&gt;=46001,I4698&lt;=47201),"Liberecký kraj",(IF(AND(I4698&gt;=51202,I4698&lt;=51401),"Liberecký kraj",(IF(AND(I4698&gt;=53002,I4698&lt;=53976),"Pardubický kraj",(IF(AND(I4698&gt;=56002,I4698&lt;=57201),"Pardubický kraj",(IF(AND(I4698&gt;=60200,I4698&lt;=67201),"Jihomoravský kraj",(IF(AND(I4698&gt;=67801,I4698&lt;=68501),"Jihomoravský kraj",(IF(AND(I4698&gt;=69002,I4698&lt;=69801),"Jihomoravský kraj",(IF(AND(I4698&gt;=68601,I4698&lt;=68801),"Zlínský kraj",(IF(AND(I4698&gt;=75501,I4698&lt;=76901),"Zlínský kraj",(IF(AND(I4698&gt;=70030,I4698&lt;=74901),"Moravskoslezský kraj",(IF(AND(I4698&gt;=75000,I4698&lt;=75368),"Olomoucký kraj",(IF(AND(I4698&gt;=77200,I4698&lt;=79862),"Olomoucký kraj",(IF(AND(I4698&gt;=50011,I4698&lt;=50301),"Královéhradecký kraj",(IF(AND(I4698&gt;=54301,I4698&lt;=54303),"Královéhradecký kraj","0")))))))))))))))))))))))))))))))))))))))))))))))</f>
        <v>Moravskoslezský kraj</v>
      </c>
      <c r="AB4698" t="s">
        <v>998</v>
      </c>
      <c r="AD4698" t="s">
        <v>998</v>
      </c>
      <c r="AE4698" t="s">
        <v>998</v>
      </c>
      <c r="AF4698" t="s">
        <v>998</v>
      </c>
      <c r="AG4698" s="107">
        <v>300</v>
      </c>
      <c r="AH4698" s="107">
        <v>0</v>
      </c>
      <c r="AI4698" s="107">
        <v>0</v>
      </c>
      <c r="AJ4698" t="s">
        <v>999</v>
      </c>
      <c r="AK4698" s="106">
        <v>44923</v>
      </c>
    </row>
    <row r="4699" spans="1:37" x14ac:dyDescent="0.45">
      <c r="A4699" t="s">
        <v>1055</v>
      </c>
      <c r="B4699" t="s">
        <v>17594</v>
      </c>
      <c r="C4699" t="s">
        <v>1002</v>
      </c>
      <c r="D4699" t="s">
        <v>17595</v>
      </c>
      <c r="E4699" t="s">
        <v>992</v>
      </c>
      <c r="F4699" t="s">
        <v>2010</v>
      </c>
      <c r="G4699">
        <v>933</v>
      </c>
      <c r="H4699" t="s">
        <v>1491</v>
      </c>
      <c r="I4699">
        <v>74221</v>
      </c>
      <c r="J4699">
        <v>728484030</v>
      </c>
      <c r="K4699" t="s">
        <v>17596</v>
      </c>
      <c r="L4699" s="106">
        <v>38422</v>
      </c>
      <c r="M4699">
        <v>14683480</v>
      </c>
      <c r="N4699" t="s">
        <v>996</v>
      </c>
      <c r="O4699" t="s">
        <v>12</v>
      </c>
      <c r="P4699" t="s">
        <v>997</v>
      </c>
      <c r="R4699" s="109" t="str">
        <f>IF(OR(P4699="SB",Q4699="SB"),"SB",0)</f>
        <v>SB</v>
      </c>
      <c r="T4699" s="110" t="s">
        <v>998</v>
      </c>
      <c r="V4699" s="113" t="str">
        <f>IF(AND(I4699&gt;=10000,I4699&lt;=19900),"Praha",(IF(AND(I4699&gt;=25001,I4699&lt;=29501),"Středočeský kraj",(IF(AND(I4699&gt;=30100,I4699&lt;=34972),"Středočeský kraj",(IF(AND(I4699&gt;=35002,I4699&lt;=36271),"Karlovarský kraj",(IF(AND(I4699&gt;=37001,I4699&lt;=39201),"Jihočeský kraj",(IF(AND(I4699&gt;=39701,I4699&lt;=39901),"Jihočeský kraj",(IF(AND(I4699&gt;=39301,I4699&lt;=39601),"Kraj Vysočina",(IF(AND(I4699&gt;=58001,I4699&lt;=59501),"Kraj Vysočina",(IF(AND(I4699&gt;=67401,I4699&lt;=67602),"Kraj Vysočina",(IF(AND(I4699&gt;=40001,I4699&lt;=44101),"Ústecký kraj",(IF(AND(I4699&gt;=46001,I4699&lt;=47201),"Liberecký kraj",(IF(AND(I4699&gt;=51202,I4699&lt;=51401),"Liberecký kraj",(IF(AND(I4699&gt;=53002,I4699&lt;=53976),"Pardubický kraj",(IF(AND(I4699&gt;=56002,I4699&lt;=57201),"Pardubický kraj",(IF(AND(I4699&gt;=60200,I4699&lt;=67201),"Jihomoravský kraj",(IF(AND(I4699&gt;=67801,I4699&lt;=68501),"Jihomoravský kraj",(IF(AND(I4699&gt;=69002,I4699&lt;=69801),"Jihomoravský kraj",(IF(AND(I4699&gt;=68601,I4699&lt;=68801),"Zlínský kraj",(IF(AND(I4699&gt;=75501,I4699&lt;=76901),"Zlínský kraj",(IF(AND(I4699&gt;=70030,I4699&lt;=74901),"Moravskoslezský kraj",(IF(AND(I4699&gt;=75000,I4699&lt;=75368),"Olomoucký kraj",(IF(AND(I4699&gt;=77200,I4699&lt;=79862),"Olomoucký kraj",(IF(AND(I4699&gt;=50011,I4699&lt;=50301),"Královéhradecký kraj",(IF(AND(I4699&gt;=54301,I4699&lt;=54303),"Královéhradecký kraj","0")))))))))))))))))))))))))))))))))))))))))))))))</f>
        <v>Moravskoslezský kraj</v>
      </c>
      <c r="AB4699" t="s">
        <v>998</v>
      </c>
      <c r="AD4699" t="s">
        <v>998</v>
      </c>
      <c r="AE4699" t="s">
        <v>998</v>
      </c>
      <c r="AF4699" t="s">
        <v>998</v>
      </c>
      <c r="AG4699" s="107">
        <v>300</v>
      </c>
      <c r="AH4699" s="107">
        <v>0</v>
      </c>
      <c r="AI4699" s="107">
        <v>0</v>
      </c>
      <c r="AJ4699" t="s">
        <v>999</v>
      </c>
      <c r="AK4699" s="106">
        <v>44924</v>
      </c>
    </row>
    <row r="4700" spans="1:37" x14ac:dyDescent="0.45">
      <c r="A4700" t="s">
        <v>1112</v>
      </c>
      <c r="B4700" t="s">
        <v>18969</v>
      </c>
      <c r="C4700" t="s">
        <v>990</v>
      </c>
      <c r="D4700" t="s">
        <v>18970</v>
      </c>
      <c r="E4700" t="s">
        <v>992</v>
      </c>
      <c r="F4700" t="s">
        <v>18971</v>
      </c>
      <c r="G4700">
        <v>1</v>
      </c>
      <c r="H4700" t="s">
        <v>2000</v>
      </c>
      <c r="I4700">
        <v>74221</v>
      </c>
      <c r="J4700">
        <v>604968320</v>
      </c>
      <c r="K4700" t="s">
        <v>18972</v>
      </c>
      <c r="L4700" s="106">
        <v>38860</v>
      </c>
      <c r="M4700">
        <v>14718341</v>
      </c>
      <c r="N4700" t="s">
        <v>996</v>
      </c>
      <c r="O4700" t="s">
        <v>12</v>
      </c>
      <c r="P4700" t="s">
        <v>997</v>
      </c>
      <c r="R4700" s="109" t="str">
        <f>IF(OR(P4700="SB",Q4700="SB"),"SB",0)</f>
        <v>SB</v>
      </c>
      <c r="T4700" s="110" t="s">
        <v>998</v>
      </c>
      <c r="V4700" s="113" t="str">
        <f>IF(AND(I4700&gt;=10000,I4700&lt;=19900),"Praha",(IF(AND(I4700&gt;=25001,I4700&lt;=29501),"Středočeský kraj",(IF(AND(I4700&gt;=30100,I4700&lt;=34972),"Středočeský kraj",(IF(AND(I4700&gt;=35002,I4700&lt;=36271),"Karlovarský kraj",(IF(AND(I4700&gt;=37001,I4700&lt;=39201),"Jihočeský kraj",(IF(AND(I4700&gt;=39701,I4700&lt;=39901),"Jihočeský kraj",(IF(AND(I4700&gt;=39301,I4700&lt;=39601),"Kraj Vysočina",(IF(AND(I4700&gt;=58001,I4700&lt;=59501),"Kraj Vysočina",(IF(AND(I4700&gt;=67401,I4700&lt;=67602),"Kraj Vysočina",(IF(AND(I4700&gt;=40001,I4700&lt;=44101),"Ústecký kraj",(IF(AND(I4700&gt;=46001,I4700&lt;=47201),"Liberecký kraj",(IF(AND(I4700&gt;=51202,I4700&lt;=51401),"Liberecký kraj",(IF(AND(I4700&gt;=53002,I4700&lt;=53976),"Pardubický kraj",(IF(AND(I4700&gt;=56002,I4700&lt;=57201),"Pardubický kraj",(IF(AND(I4700&gt;=60200,I4700&lt;=67201),"Jihomoravský kraj",(IF(AND(I4700&gt;=67801,I4700&lt;=68501),"Jihomoravský kraj",(IF(AND(I4700&gt;=69002,I4700&lt;=69801),"Jihomoravský kraj",(IF(AND(I4700&gt;=68601,I4700&lt;=68801),"Zlínský kraj",(IF(AND(I4700&gt;=75501,I4700&lt;=76901),"Zlínský kraj",(IF(AND(I4700&gt;=70030,I4700&lt;=74901),"Moravskoslezský kraj",(IF(AND(I4700&gt;=75000,I4700&lt;=75368),"Olomoucký kraj",(IF(AND(I4700&gt;=77200,I4700&lt;=79862),"Olomoucký kraj",(IF(AND(I4700&gt;=50011,I4700&lt;=50301),"Královéhradecký kraj",(IF(AND(I4700&gt;=54301,I4700&lt;=54303),"Královéhradecký kraj","0")))))))))))))))))))))))))))))))))))))))))))))))</f>
        <v>Moravskoslezský kraj</v>
      </c>
      <c r="AB4700" t="s">
        <v>998</v>
      </c>
      <c r="AD4700" t="s">
        <v>998</v>
      </c>
      <c r="AE4700" t="s">
        <v>998</v>
      </c>
      <c r="AF4700" t="s">
        <v>998</v>
      </c>
      <c r="AG4700" s="107">
        <v>300</v>
      </c>
      <c r="AH4700" s="107">
        <v>0</v>
      </c>
      <c r="AI4700" s="107">
        <v>0</v>
      </c>
      <c r="AJ4700" t="s">
        <v>999</v>
      </c>
      <c r="AK4700" s="106">
        <v>44923</v>
      </c>
    </row>
    <row r="4701" spans="1:37" x14ac:dyDescent="0.45">
      <c r="A4701" t="s">
        <v>1507</v>
      </c>
      <c r="B4701" t="s">
        <v>19515</v>
      </c>
      <c r="C4701" t="s">
        <v>1002</v>
      </c>
      <c r="D4701" t="s">
        <v>19516</v>
      </c>
      <c r="E4701" t="s">
        <v>992</v>
      </c>
      <c r="F4701" t="s">
        <v>2643</v>
      </c>
      <c r="G4701">
        <v>1194</v>
      </c>
      <c r="H4701" t="s">
        <v>1491</v>
      </c>
      <c r="I4701">
        <v>74221</v>
      </c>
      <c r="J4701">
        <v>737590343</v>
      </c>
      <c r="K4701" t="s">
        <v>19517</v>
      </c>
      <c r="L4701" s="106">
        <v>37923</v>
      </c>
      <c r="M4701">
        <v>14682268</v>
      </c>
      <c r="N4701" t="s">
        <v>996</v>
      </c>
      <c r="O4701" t="s">
        <v>12</v>
      </c>
      <c r="P4701" t="s">
        <v>997</v>
      </c>
      <c r="R4701" s="109" t="str">
        <f>IF(OR(P4701="SB",Q4701="SB"),"SB",0)</f>
        <v>SB</v>
      </c>
      <c r="T4701" s="110" t="s">
        <v>998</v>
      </c>
      <c r="V4701" s="113" t="str">
        <f>IF(AND(I4701&gt;=10000,I4701&lt;=19900),"Praha",(IF(AND(I4701&gt;=25001,I4701&lt;=29501),"Středočeský kraj",(IF(AND(I4701&gt;=30100,I4701&lt;=34972),"Středočeský kraj",(IF(AND(I4701&gt;=35002,I4701&lt;=36271),"Karlovarský kraj",(IF(AND(I4701&gt;=37001,I4701&lt;=39201),"Jihočeský kraj",(IF(AND(I4701&gt;=39701,I4701&lt;=39901),"Jihočeský kraj",(IF(AND(I4701&gt;=39301,I4701&lt;=39601),"Kraj Vysočina",(IF(AND(I4701&gt;=58001,I4701&lt;=59501),"Kraj Vysočina",(IF(AND(I4701&gt;=67401,I4701&lt;=67602),"Kraj Vysočina",(IF(AND(I4701&gt;=40001,I4701&lt;=44101),"Ústecký kraj",(IF(AND(I4701&gt;=46001,I4701&lt;=47201),"Liberecký kraj",(IF(AND(I4701&gt;=51202,I4701&lt;=51401),"Liberecký kraj",(IF(AND(I4701&gt;=53002,I4701&lt;=53976),"Pardubický kraj",(IF(AND(I4701&gt;=56002,I4701&lt;=57201),"Pardubický kraj",(IF(AND(I4701&gt;=60200,I4701&lt;=67201),"Jihomoravský kraj",(IF(AND(I4701&gt;=67801,I4701&lt;=68501),"Jihomoravský kraj",(IF(AND(I4701&gt;=69002,I4701&lt;=69801),"Jihomoravský kraj",(IF(AND(I4701&gt;=68601,I4701&lt;=68801),"Zlínský kraj",(IF(AND(I4701&gt;=75501,I4701&lt;=76901),"Zlínský kraj",(IF(AND(I4701&gt;=70030,I4701&lt;=74901),"Moravskoslezský kraj",(IF(AND(I4701&gt;=75000,I4701&lt;=75368),"Olomoucký kraj",(IF(AND(I4701&gt;=77200,I4701&lt;=79862),"Olomoucký kraj",(IF(AND(I4701&gt;=50011,I4701&lt;=50301),"Královéhradecký kraj",(IF(AND(I4701&gt;=54301,I4701&lt;=54303),"Královéhradecký kraj","0")))))))))))))))))))))))))))))))))))))))))))))))</f>
        <v>Moravskoslezský kraj</v>
      </c>
      <c r="AB4701" t="s">
        <v>998</v>
      </c>
      <c r="AD4701" t="s">
        <v>998</v>
      </c>
      <c r="AE4701" t="s">
        <v>998</v>
      </c>
      <c r="AF4701" t="s">
        <v>998</v>
      </c>
      <c r="AG4701" s="107">
        <v>300</v>
      </c>
      <c r="AH4701" s="107">
        <v>0</v>
      </c>
      <c r="AI4701" s="107">
        <v>0</v>
      </c>
      <c r="AJ4701" t="s">
        <v>999</v>
      </c>
      <c r="AK4701" s="106">
        <v>44924</v>
      </c>
    </row>
    <row r="4702" spans="1:37" x14ac:dyDescent="0.45">
      <c r="A4702" t="s">
        <v>1190</v>
      </c>
      <c r="B4702" t="s">
        <v>15654</v>
      </c>
      <c r="C4702" t="s">
        <v>1002</v>
      </c>
      <c r="D4702" t="s">
        <v>15658</v>
      </c>
      <c r="E4702" t="s">
        <v>992</v>
      </c>
      <c r="F4702" t="s">
        <v>2155</v>
      </c>
      <c r="G4702">
        <v>799</v>
      </c>
      <c r="H4702" t="s">
        <v>2000</v>
      </c>
      <c r="I4702">
        <v>74221</v>
      </c>
      <c r="J4702">
        <v>723231963</v>
      </c>
      <c r="K4702" t="s">
        <v>15659</v>
      </c>
      <c r="L4702" s="106">
        <v>40311</v>
      </c>
      <c r="M4702">
        <v>14708136</v>
      </c>
      <c r="N4702" t="s">
        <v>996</v>
      </c>
      <c r="O4702" t="s">
        <v>12</v>
      </c>
      <c r="P4702" t="s">
        <v>997</v>
      </c>
      <c r="R4702" s="109" t="str">
        <f>IF(OR(P4702="SB",Q4702="SB"),"SB",0)</f>
        <v>SB</v>
      </c>
      <c r="V4702" s="113" t="str">
        <f>IF(AND(I4702&gt;=10000,I4702&lt;=19900),"Praha",(IF(AND(I4702&gt;=25001,I4702&lt;=29501),"Středočeský kraj",(IF(AND(I4702&gt;=30100,I4702&lt;=34972),"Středočeský kraj",(IF(AND(I4702&gt;=35002,I4702&lt;=36271),"Karlovarský kraj",(IF(AND(I4702&gt;=37001,I4702&lt;=39201),"Jihočeský kraj",(IF(AND(I4702&gt;=39701,I4702&lt;=39901),"Jihočeský kraj",(IF(AND(I4702&gt;=39301,I4702&lt;=39601),"Kraj Vysočina",(IF(AND(I4702&gt;=58001,I4702&lt;=59501),"Kraj Vysočina",(IF(AND(I4702&gt;=67401,I4702&lt;=67602),"Kraj Vysočina",(IF(AND(I4702&gt;=40001,I4702&lt;=44101),"Ústecký kraj",(IF(AND(I4702&gt;=46001,I4702&lt;=47201),"Liberecký kraj",(IF(AND(I4702&gt;=51202,I4702&lt;=51401),"Liberecký kraj",(IF(AND(I4702&gt;=53002,I4702&lt;=53976),"Pardubický kraj",(IF(AND(I4702&gt;=56002,I4702&lt;=57201),"Pardubický kraj",(IF(AND(I4702&gt;=60200,I4702&lt;=67201),"Jihomoravský kraj",(IF(AND(I4702&gt;=67801,I4702&lt;=68501),"Jihomoravský kraj",(IF(AND(I4702&gt;=69002,I4702&lt;=69801),"Jihomoravský kraj",(IF(AND(I4702&gt;=68601,I4702&lt;=68801),"Zlínský kraj",(IF(AND(I4702&gt;=75501,I4702&lt;=76901),"Zlínský kraj",(IF(AND(I4702&gt;=70030,I4702&lt;=74901),"Moravskoslezský kraj",(IF(AND(I4702&gt;=75000,I4702&lt;=75368),"Olomoucký kraj",(IF(AND(I4702&gt;=77200,I4702&lt;=79862),"Olomoucký kraj",(IF(AND(I4702&gt;=50011,I4702&lt;=50301),"Královéhradecký kraj",(IF(AND(I4702&gt;=54301,I4702&lt;=54303),"Královéhradecký kraj","0")))))))))))))))))))))))))))))))))))))))))))))))</f>
        <v>Moravskoslezský kraj</v>
      </c>
      <c r="AD4702" t="s">
        <v>998</v>
      </c>
      <c r="AE4702" t="s">
        <v>998</v>
      </c>
      <c r="AF4702" t="s">
        <v>998</v>
      </c>
      <c r="AG4702" s="107">
        <v>300</v>
      </c>
      <c r="AH4702" s="107">
        <v>0</v>
      </c>
      <c r="AI4702" s="107">
        <v>0</v>
      </c>
      <c r="AJ4702" t="s">
        <v>999</v>
      </c>
      <c r="AK4702" s="106">
        <v>44923</v>
      </c>
    </row>
    <row r="4703" spans="1:37" x14ac:dyDescent="0.45">
      <c r="A4703" t="s">
        <v>3130</v>
      </c>
      <c r="B4703" t="s">
        <v>1169</v>
      </c>
      <c r="C4703" t="s">
        <v>990</v>
      </c>
      <c r="D4703" t="s">
        <v>13988</v>
      </c>
      <c r="E4703" t="s">
        <v>992</v>
      </c>
      <c r="F4703" t="s">
        <v>2820</v>
      </c>
      <c r="G4703">
        <v>34</v>
      </c>
      <c r="H4703" t="s">
        <v>1813</v>
      </c>
      <c r="I4703">
        <v>74235</v>
      </c>
      <c r="K4703" t="s">
        <v>2727</v>
      </c>
      <c r="L4703" s="106">
        <v>41033</v>
      </c>
      <c r="M4703">
        <v>16075836</v>
      </c>
      <c r="N4703" t="s">
        <v>1144</v>
      </c>
      <c r="O4703" t="s">
        <v>12</v>
      </c>
      <c r="P4703" t="s">
        <v>997</v>
      </c>
      <c r="R4703" s="109" t="str">
        <f>IF(OR(P4703="SB",Q4703="SB"),"SB",0)</f>
        <v>SB</v>
      </c>
      <c r="T4703" s="110" t="s">
        <v>998</v>
      </c>
      <c r="V4703" s="113" t="str">
        <f>IF(AND(I4703&gt;=10000,I4703&lt;=19900),"Praha",(IF(AND(I4703&gt;=25001,I4703&lt;=29501),"Středočeský kraj",(IF(AND(I4703&gt;=30100,I4703&lt;=34972),"Středočeský kraj",(IF(AND(I4703&gt;=35002,I4703&lt;=36271),"Karlovarský kraj",(IF(AND(I4703&gt;=37001,I4703&lt;=39201),"Jihočeský kraj",(IF(AND(I4703&gt;=39701,I4703&lt;=39901),"Jihočeský kraj",(IF(AND(I4703&gt;=39301,I4703&lt;=39601),"Kraj Vysočina",(IF(AND(I4703&gt;=58001,I4703&lt;=59501),"Kraj Vysočina",(IF(AND(I4703&gt;=67401,I4703&lt;=67602),"Kraj Vysočina",(IF(AND(I4703&gt;=40001,I4703&lt;=44101),"Ústecký kraj",(IF(AND(I4703&gt;=46001,I4703&lt;=47201),"Liberecký kraj",(IF(AND(I4703&gt;=51202,I4703&lt;=51401),"Liberecký kraj",(IF(AND(I4703&gt;=53002,I4703&lt;=53976),"Pardubický kraj",(IF(AND(I4703&gt;=56002,I4703&lt;=57201),"Pardubický kraj",(IF(AND(I4703&gt;=60200,I4703&lt;=67201),"Jihomoravský kraj",(IF(AND(I4703&gt;=67801,I4703&lt;=68501),"Jihomoravský kraj",(IF(AND(I4703&gt;=69002,I4703&lt;=69801),"Jihomoravský kraj",(IF(AND(I4703&gt;=68601,I4703&lt;=68801),"Zlínský kraj",(IF(AND(I4703&gt;=75501,I4703&lt;=76901),"Zlínský kraj",(IF(AND(I4703&gt;=70030,I4703&lt;=74901),"Moravskoslezský kraj",(IF(AND(I4703&gt;=75000,I4703&lt;=75368),"Olomoucký kraj",(IF(AND(I4703&gt;=77200,I4703&lt;=79862),"Olomoucký kraj",(IF(AND(I4703&gt;=50011,I4703&lt;=50301),"Královéhradecký kraj",(IF(AND(I4703&gt;=54301,I4703&lt;=54303),"Královéhradecký kraj","0")))))))))))))))))))))))))))))))))))))))))))))))</f>
        <v>Moravskoslezský kraj</v>
      </c>
      <c r="AB4703" t="s">
        <v>998</v>
      </c>
      <c r="AD4703" t="s">
        <v>998</v>
      </c>
      <c r="AE4703" t="s">
        <v>998</v>
      </c>
      <c r="AF4703" t="s">
        <v>998</v>
      </c>
      <c r="AG4703" s="107">
        <v>300</v>
      </c>
      <c r="AH4703" s="107">
        <v>0</v>
      </c>
      <c r="AI4703" s="107">
        <v>0</v>
      </c>
      <c r="AJ4703" t="s">
        <v>999</v>
      </c>
      <c r="AK4703" s="106">
        <v>44877</v>
      </c>
    </row>
    <row r="4704" spans="1:37" x14ac:dyDescent="0.45">
      <c r="A4704" t="s">
        <v>1326</v>
      </c>
      <c r="B4704" t="s">
        <v>17701</v>
      </c>
      <c r="C4704" t="s">
        <v>990</v>
      </c>
      <c r="D4704" t="s">
        <v>17702</v>
      </c>
      <c r="E4704" t="s">
        <v>992</v>
      </c>
      <c r="F4704" t="s">
        <v>6078</v>
      </c>
      <c r="G4704">
        <v>403</v>
      </c>
      <c r="H4704" t="s">
        <v>17703</v>
      </c>
      <c r="I4704">
        <v>74247</v>
      </c>
      <c r="K4704" t="s">
        <v>17704</v>
      </c>
      <c r="L4704" s="106">
        <v>35615</v>
      </c>
      <c r="M4704">
        <v>14672871</v>
      </c>
      <c r="N4704" t="s">
        <v>1144</v>
      </c>
      <c r="O4704" t="s">
        <v>12</v>
      </c>
      <c r="P4704" t="s">
        <v>997</v>
      </c>
      <c r="R4704" s="109" t="str">
        <f>IF(OR(P4704="SB",Q4704="SB"),"SB",0)</f>
        <v>SB</v>
      </c>
      <c r="T4704" s="110" t="s">
        <v>998</v>
      </c>
      <c r="V4704" s="113" t="str">
        <f>IF(AND(I4704&gt;=10000,I4704&lt;=19900),"Praha",(IF(AND(I4704&gt;=25001,I4704&lt;=29501),"Středočeský kraj",(IF(AND(I4704&gt;=30100,I4704&lt;=34972),"Středočeský kraj",(IF(AND(I4704&gt;=35002,I4704&lt;=36271),"Karlovarský kraj",(IF(AND(I4704&gt;=37001,I4704&lt;=39201),"Jihočeský kraj",(IF(AND(I4704&gt;=39701,I4704&lt;=39901),"Jihočeský kraj",(IF(AND(I4704&gt;=39301,I4704&lt;=39601),"Kraj Vysočina",(IF(AND(I4704&gt;=58001,I4704&lt;=59501),"Kraj Vysočina",(IF(AND(I4704&gt;=67401,I4704&lt;=67602),"Kraj Vysočina",(IF(AND(I4704&gt;=40001,I4704&lt;=44101),"Ústecký kraj",(IF(AND(I4704&gt;=46001,I4704&lt;=47201),"Liberecký kraj",(IF(AND(I4704&gt;=51202,I4704&lt;=51401),"Liberecký kraj",(IF(AND(I4704&gt;=53002,I4704&lt;=53976),"Pardubický kraj",(IF(AND(I4704&gt;=56002,I4704&lt;=57201),"Pardubický kraj",(IF(AND(I4704&gt;=60200,I4704&lt;=67201),"Jihomoravský kraj",(IF(AND(I4704&gt;=67801,I4704&lt;=68501),"Jihomoravský kraj",(IF(AND(I4704&gt;=69002,I4704&lt;=69801),"Jihomoravský kraj",(IF(AND(I4704&gt;=68601,I4704&lt;=68801),"Zlínský kraj",(IF(AND(I4704&gt;=75501,I4704&lt;=76901),"Zlínský kraj",(IF(AND(I4704&gt;=70030,I4704&lt;=74901),"Moravskoslezský kraj",(IF(AND(I4704&gt;=75000,I4704&lt;=75368),"Olomoucký kraj",(IF(AND(I4704&gt;=77200,I4704&lt;=79862),"Olomoucký kraj",(IF(AND(I4704&gt;=50011,I4704&lt;=50301),"Královéhradecký kraj",(IF(AND(I4704&gt;=54301,I4704&lt;=54303),"Královéhradecký kraj","0")))))))))))))))))))))))))))))))))))))))))))))))</f>
        <v>Moravskoslezský kraj</v>
      </c>
      <c r="AB4704" t="s">
        <v>998</v>
      </c>
      <c r="AD4704" t="s">
        <v>998</v>
      </c>
      <c r="AE4704" t="s">
        <v>998</v>
      </c>
      <c r="AF4704" t="s">
        <v>998</v>
      </c>
      <c r="AG4704" s="107">
        <v>300</v>
      </c>
      <c r="AH4704" s="107">
        <v>0</v>
      </c>
      <c r="AI4704" s="107">
        <v>0</v>
      </c>
      <c r="AJ4704" t="s">
        <v>999</v>
      </c>
      <c r="AK4704" s="106">
        <v>44923</v>
      </c>
    </row>
    <row r="4705" spans="1:37" x14ac:dyDescent="0.45">
      <c r="A4705" t="s">
        <v>1174</v>
      </c>
      <c r="B4705" t="s">
        <v>17697</v>
      </c>
      <c r="C4705" t="s">
        <v>990</v>
      </c>
      <c r="D4705" t="s">
        <v>17698</v>
      </c>
      <c r="E4705" t="s">
        <v>992</v>
      </c>
      <c r="F4705" t="s">
        <v>4529</v>
      </c>
      <c r="G4705">
        <v>412</v>
      </c>
      <c r="H4705" t="s">
        <v>17699</v>
      </c>
      <c r="I4705">
        <v>74247</v>
      </c>
      <c r="J4705">
        <v>731087723</v>
      </c>
      <c r="K4705" t="s">
        <v>17700</v>
      </c>
      <c r="L4705" s="106">
        <v>39293</v>
      </c>
      <c r="M4705">
        <v>14701163</v>
      </c>
      <c r="N4705" t="s">
        <v>996</v>
      </c>
      <c r="O4705" t="s">
        <v>12</v>
      </c>
      <c r="P4705" t="s">
        <v>997</v>
      </c>
      <c r="R4705" s="109" t="str">
        <f>IF(OR(P4705="SB",Q4705="SB"),"SB",0)</f>
        <v>SB</v>
      </c>
      <c r="V4705" s="113" t="str">
        <f>IF(AND(I4705&gt;=10000,I4705&lt;=19900),"Praha",(IF(AND(I4705&gt;=25001,I4705&lt;=29501),"Středočeský kraj",(IF(AND(I4705&gt;=30100,I4705&lt;=34972),"Středočeský kraj",(IF(AND(I4705&gt;=35002,I4705&lt;=36271),"Karlovarský kraj",(IF(AND(I4705&gt;=37001,I4705&lt;=39201),"Jihočeský kraj",(IF(AND(I4705&gt;=39701,I4705&lt;=39901),"Jihočeský kraj",(IF(AND(I4705&gt;=39301,I4705&lt;=39601),"Kraj Vysočina",(IF(AND(I4705&gt;=58001,I4705&lt;=59501),"Kraj Vysočina",(IF(AND(I4705&gt;=67401,I4705&lt;=67602),"Kraj Vysočina",(IF(AND(I4705&gt;=40001,I4705&lt;=44101),"Ústecký kraj",(IF(AND(I4705&gt;=46001,I4705&lt;=47201),"Liberecký kraj",(IF(AND(I4705&gt;=51202,I4705&lt;=51401),"Liberecký kraj",(IF(AND(I4705&gt;=53002,I4705&lt;=53976),"Pardubický kraj",(IF(AND(I4705&gt;=56002,I4705&lt;=57201),"Pardubický kraj",(IF(AND(I4705&gt;=60200,I4705&lt;=67201),"Jihomoravský kraj",(IF(AND(I4705&gt;=67801,I4705&lt;=68501),"Jihomoravský kraj",(IF(AND(I4705&gt;=69002,I4705&lt;=69801),"Jihomoravský kraj",(IF(AND(I4705&gt;=68601,I4705&lt;=68801),"Zlínský kraj",(IF(AND(I4705&gt;=75501,I4705&lt;=76901),"Zlínský kraj",(IF(AND(I4705&gt;=70030,I4705&lt;=74901),"Moravskoslezský kraj",(IF(AND(I4705&gt;=75000,I4705&lt;=75368),"Olomoucký kraj",(IF(AND(I4705&gt;=77200,I4705&lt;=79862),"Olomoucký kraj",(IF(AND(I4705&gt;=50011,I4705&lt;=50301),"Královéhradecký kraj",(IF(AND(I4705&gt;=54301,I4705&lt;=54303),"Královéhradecký kraj","0")))))))))))))))))))))))))))))))))))))))))))))))</f>
        <v>Moravskoslezský kraj</v>
      </c>
      <c r="AD4705" t="s">
        <v>998</v>
      </c>
      <c r="AE4705" t="s">
        <v>998</v>
      </c>
      <c r="AF4705" t="s">
        <v>998</v>
      </c>
      <c r="AG4705" s="107">
        <v>300</v>
      </c>
      <c r="AH4705" s="107">
        <v>0</v>
      </c>
      <c r="AI4705" s="107">
        <v>0</v>
      </c>
      <c r="AJ4705" t="s">
        <v>999</v>
      </c>
      <c r="AK4705" s="106">
        <v>44923</v>
      </c>
    </row>
    <row r="4706" spans="1:37" x14ac:dyDescent="0.45">
      <c r="A4706" t="s">
        <v>1186</v>
      </c>
      <c r="B4706" t="s">
        <v>11056</v>
      </c>
      <c r="C4706" t="s">
        <v>990</v>
      </c>
      <c r="D4706" t="s">
        <v>11057</v>
      </c>
      <c r="E4706" t="s">
        <v>992</v>
      </c>
      <c r="F4706" t="s">
        <v>4458</v>
      </c>
      <c r="G4706">
        <v>182</v>
      </c>
      <c r="H4706" t="s">
        <v>11058</v>
      </c>
      <c r="I4706">
        <v>74257</v>
      </c>
      <c r="K4706" t="s">
        <v>11059</v>
      </c>
      <c r="L4706" s="106">
        <v>33435</v>
      </c>
      <c r="M4706">
        <v>10893511</v>
      </c>
      <c r="N4706" t="s">
        <v>996</v>
      </c>
      <c r="O4706" t="s">
        <v>12</v>
      </c>
      <c r="P4706" t="s">
        <v>997</v>
      </c>
      <c r="R4706" s="109" t="str">
        <f>IF(OR(P4706="SB",Q4706="SB"),"SB",0)</f>
        <v>SB</v>
      </c>
      <c r="T4706" s="110">
        <v>11701</v>
      </c>
      <c r="U4706" t="s">
        <v>19633</v>
      </c>
      <c r="V4706" s="113" t="str">
        <f>IF(AND(I4706&gt;=10000,I4706&lt;=19900),"Praha",(IF(AND(I4706&gt;=25001,I4706&lt;=29501),"Středočeský kraj",(IF(AND(I4706&gt;=30100,I4706&lt;=34972),"Středočeský kraj",(IF(AND(I4706&gt;=35002,I4706&lt;=36271),"Karlovarský kraj",(IF(AND(I4706&gt;=37001,I4706&lt;=39201),"Jihočeský kraj",(IF(AND(I4706&gt;=39701,I4706&lt;=39901),"Jihočeský kraj",(IF(AND(I4706&gt;=39301,I4706&lt;=39601),"Kraj Vysočina",(IF(AND(I4706&gt;=58001,I4706&lt;=59501),"Kraj Vysočina",(IF(AND(I4706&gt;=67401,I4706&lt;=67602),"Kraj Vysočina",(IF(AND(I4706&gt;=40001,I4706&lt;=44101),"Ústecký kraj",(IF(AND(I4706&gt;=46001,I4706&lt;=47201),"Liberecký kraj",(IF(AND(I4706&gt;=51202,I4706&lt;=51401),"Liberecký kraj",(IF(AND(I4706&gt;=53002,I4706&lt;=53976),"Pardubický kraj",(IF(AND(I4706&gt;=56002,I4706&lt;=57201),"Pardubický kraj",(IF(AND(I4706&gt;=60200,I4706&lt;=67201),"Jihomoravský kraj",(IF(AND(I4706&gt;=67801,I4706&lt;=68501),"Jihomoravský kraj",(IF(AND(I4706&gt;=69002,I4706&lt;=69801),"Jihomoravský kraj",(IF(AND(I4706&gt;=68601,I4706&lt;=68801),"Zlínský kraj",(IF(AND(I4706&gt;=75501,I4706&lt;=76901),"Zlínský kraj",(IF(AND(I4706&gt;=70030,I4706&lt;=74901),"Moravskoslezský kraj",(IF(AND(I4706&gt;=75000,I4706&lt;=75368),"Olomoucký kraj",(IF(AND(I4706&gt;=77200,I4706&lt;=79862),"Olomoucký kraj",(IF(AND(I4706&gt;=50011,I4706&lt;=50301),"Královéhradecký kraj",(IF(AND(I4706&gt;=54301,I4706&lt;=54303),"Královéhradecký kraj","0")))))))))))))))))))))))))))))))))))))))))))))))</f>
        <v>Moravskoslezský kraj</v>
      </c>
      <c r="AD4706" t="s">
        <v>998</v>
      </c>
      <c r="AE4706" t="s">
        <v>998</v>
      </c>
      <c r="AF4706" t="s">
        <v>998</v>
      </c>
      <c r="AG4706" s="107">
        <v>0</v>
      </c>
      <c r="AH4706" s="107">
        <v>0</v>
      </c>
      <c r="AI4706" s="107">
        <v>0</v>
      </c>
      <c r="AJ4706" t="s">
        <v>1012</v>
      </c>
    </row>
    <row r="4707" spans="1:37" x14ac:dyDescent="0.45">
      <c r="A4707" t="s">
        <v>1845</v>
      </c>
      <c r="B4707" t="s">
        <v>2624</v>
      </c>
      <c r="C4707" t="s">
        <v>990</v>
      </c>
      <c r="D4707" t="s">
        <v>2625</v>
      </c>
      <c r="E4707" t="s">
        <v>992</v>
      </c>
      <c r="F4707" t="s">
        <v>2626</v>
      </c>
      <c r="G4707">
        <v>1349</v>
      </c>
      <c r="H4707" t="s">
        <v>2000</v>
      </c>
      <c r="I4707">
        <v>74258</v>
      </c>
      <c r="K4707" t="s">
        <v>2627</v>
      </c>
      <c r="L4707" s="106">
        <v>39148</v>
      </c>
      <c r="M4707">
        <v>14676309</v>
      </c>
      <c r="N4707" t="s">
        <v>1144</v>
      </c>
      <c r="O4707" t="s">
        <v>12</v>
      </c>
      <c r="P4707" t="s">
        <v>997</v>
      </c>
      <c r="R4707" s="109" t="str">
        <f>IF(OR(P4707="SB",Q4707="SB"),"SB",0)</f>
        <v>SB</v>
      </c>
      <c r="T4707" s="110" t="s">
        <v>998</v>
      </c>
      <c r="V4707" s="113" t="str">
        <f>IF(AND(I4707&gt;=10000,I4707&lt;=19900),"Praha",(IF(AND(I4707&gt;=25001,I4707&lt;=29501),"Středočeský kraj",(IF(AND(I4707&gt;=30100,I4707&lt;=34972),"Středočeský kraj",(IF(AND(I4707&gt;=35002,I4707&lt;=36271),"Karlovarský kraj",(IF(AND(I4707&gt;=37001,I4707&lt;=39201),"Jihočeský kraj",(IF(AND(I4707&gt;=39701,I4707&lt;=39901),"Jihočeský kraj",(IF(AND(I4707&gt;=39301,I4707&lt;=39601),"Kraj Vysočina",(IF(AND(I4707&gt;=58001,I4707&lt;=59501),"Kraj Vysočina",(IF(AND(I4707&gt;=67401,I4707&lt;=67602),"Kraj Vysočina",(IF(AND(I4707&gt;=40001,I4707&lt;=44101),"Ústecký kraj",(IF(AND(I4707&gt;=46001,I4707&lt;=47201),"Liberecký kraj",(IF(AND(I4707&gt;=51202,I4707&lt;=51401),"Liberecký kraj",(IF(AND(I4707&gt;=53002,I4707&lt;=53976),"Pardubický kraj",(IF(AND(I4707&gt;=56002,I4707&lt;=57201),"Pardubický kraj",(IF(AND(I4707&gt;=60200,I4707&lt;=67201),"Jihomoravský kraj",(IF(AND(I4707&gt;=67801,I4707&lt;=68501),"Jihomoravský kraj",(IF(AND(I4707&gt;=69002,I4707&lt;=69801),"Jihomoravský kraj",(IF(AND(I4707&gt;=68601,I4707&lt;=68801),"Zlínský kraj",(IF(AND(I4707&gt;=75501,I4707&lt;=76901),"Zlínský kraj",(IF(AND(I4707&gt;=70030,I4707&lt;=74901),"Moravskoslezský kraj",(IF(AND(I4707&gt;=75000,I4707&lt;=75368),"Olomoucký kraj",(IF(AND(I4707&gt;=77200,I4707&lt;=79862),"Olomoucký kraj",(IF(AND(I4707&gt;=50011,I4707&lt;=50301),"Královéhradecký kraj",(IF(AND(I4707&gt;=54301,I4707&lt;=54303),"Královéhradecký kraj","0")))))))))))))))))))))))))))))))))))))))))))))))</f>
        <v>Moravskoslezský kraj</v>
      </c>
      <c r="AB4707" t="s">
        <v>998</v>
      </c>
      <c r="AD4707" t="s">
        <v>998</v>
      </c>
      <c r="AE4707" t="s">
        <v>998</v>
      </c>
      <c r="AF4707" t="s">
        <v>998</v>
      </c>
      <c r="AG4707" s="107">
        <v>300</v>
      </c>
      <c r="AH4707" s="107">
        <v>0</v>
      </c>
      <c r="AI4707" s="107">
        <v>0</v>
      </c>
      <c r="AJ4707" t="s">
        <v>999</v>
      </c>
      <c r="AK4707" s="106">
        <v>44877</v>
      </c>
    </row>
    <row r="4708" spans="1:37" x14ac:dyDescent="0.45">
      <c r="A4708" t="s">
        <v>1128</v>
      </c>
      <c r="B4708" t="s">
        <v>14374</v>
      </c>
      <c r="C4708" t="s">
        <v>990</v>
      </c>
      <c r="D4708" t="s">
        <v>14377</v>
      </c>
      <c r="E4708" t="s">
        <v>992</v>
      </c>
      <c r="F4708" t="s">
        <v>12159</v>
      </c>
      <c r="G4708">
        <v>56</v>
      </c>
      <c r="H4708" t="s">
        <v>1419</v>
      </c>
      <c r="I4708">
        <v>74258</v>
      </c>
      <c r="K4708" t="s">
        <v>14378</v>
      </c>
      <c r="L4708" s="106">
        <v>39830</v>
      </c>
      <c r="M4708">
        <v>14670245</v>
      </c>
      <c r="N4708" t="s">
        <v>996</v>
      </c>
      <c r="O4708" t="s">
        <v>12</v>
      </c>
      <c r="P4708" t="s">
        <v>997</v>
      </c>
      <c r="R4708" s="109" t="str">
        <f>IF(OR(P4708="SB",Q4708="SB"),"SB",0)</f>
        <v>SB</v>
      </c>
      <c r="T4708" s="110" t="s">
        <v>998</v>
      </c>
      <c r="V4708" s="113" t="str">
        <f>IF(AND(I4708&gt;=10000,I4708&lt;=19900),"Praha",(IF(AND(I4708&gt;=25001,I4708&lt;=29501),"Středočeský kraj",(IF(AND(I4708&gt;=30100,I4708&lt;=34972),"Středočeský kraj",(IF(AND(I4708&gt;=35002,I4708&lt;=36271),"Karlovarský kraj",(IF(AND(I4708&gt;=37001,I4708&lt;=39201),"Jihočeský kraj",(IF(AND(I4708&gt;=39701,I4708&lt;=39901),"Jihočeský kraj",(IF(AND(I4708&gt;=39301,I4708&lt;=39601),"Kraj Vysočina",(IF(AND(I4708&gt;=58001,I4708&lt;=59501),"Kraj Vysočina",(IF(AND(I4708&gt;=67401,I4708&lt;=67602),"Kraj Vysočina",(IF(AND(I4708&gt;=40001,I4708&lt;=44101),"Ústecký kraj",(IF(AND(I4708&gt;=46001,I4708&lt;=47201),"Liberecký kraj",(IF(AND(I4708&gt;=51202,I4708&lt;=51401),"Liberecký kraj",(IF(AND(I4708&gt;=53002,I4708&lt;=53976),"Pardubický kraj",(IF(AND(I4708&gt;=56002,I4708&lt;=57201),"Pardubický kraj",(IF(AND(I4708&gt;=60200,I4708&lt;=67201),"Jihomoravský kraj",(IF(AND(I4708&gt;=67801,I4708&lt;=68501),"Jihomoravský kraj",(IF(AND(I4708&gt;=69002,I4708&lt;=69801),"Jihomoravský kraj",(IF(AND(I4708&gt;=68601,I4708&lt;=68801),"Zlínský kraj",(IF(AND(I4708&gt;=75501,I4708&lt;=76901),"Zlínský kraj",(IF(AND(I4708&gt;=70030,I4708&lt;=74901),"Moravskoslezský kraj",(IF(AND(I4708&gt;=75000,I4708&lt;=75368),"Olomoucký kraj",(IF(AND(I4708&gt;=77200,I4708&lt;=79862),"Olomoucký kraj",(IF(AND(I4708&gt;=50011,I4708&lt;=50301),"Královéhradecký kraj",(IF(AND(I4708&gt;=54301,I4708&lt;=54303),"Královéhradecký kraj","0")))))))))))))))))))))))))))))))))))))))))))))))</f>
        <v>Moravskoslezský kraj</v>
      </c>
      <c r="AB4708" t="s">
        <v>998</v>
      </c>
      <c r="AD4708" t="s">
        <v>998</v>
      </c>
      <c r="AE4708" t="s">
        <v>998</v>
      </c>
      <c r="AF4708" t="s">
        <v>998</v>
      </c>
      <c r="AG4708" s="107">
        <v>300</v>
      </c>
      <c r="AH4708" s="107">
        <v>0</v>
      </c>
      <c r="AI4708" s="107">
        <v>0</v>
      </c>
      <c r="AJ4708" t="s">
        <v>999</v>
      </c>
      <c r="AK4708" s="106">
        <v>44923</v>
      </c>
    </row>
    <row r="4709" spans="1:37" x14ac:dyDescent="0.45">
      <c r="A4709" t="s">
        <v>1411</v>
      </c>
      <c r="B4709" t="s">
        <v>14374</v>
      </c>
      <c r="C4709" t="s">
        <v>990</v>
      </c>
      <c r="D4709" t="s">
        <v>14379</v>
      </c>
      <c r="E4709" t="s">
        <v>992</v>
      </c>
      <c r="F4709" t="s">
        <v>12159</v>
      </c>
      <c r="G4709">
        <v>56</v>
      </c>
      <c r="H4709" t="s">
        <v>1419</v>
      </c>
      <c r="I4709">
        <v>74258</v>
      </c>
      <c r="K4709" t="s">
        <v>14380</v>
      </c>
      <c r="L4709" s="106">
        <v>39280</v>
      </c>
      <c r="M4709">
        <v>14670144</v>
      </c>
      <c r="N4709" t="s">
        <v>996</v>
      </c>
      <c r="O4709" t="s">
        <v>12</v>
      </c>
      <c r="P4709" t="s">
        <v>997</v>
      </c>
      <c r="R4709" s="109" t="str">
        <f>IF(OR(P4709="SB",Q4709="SB"),"SB",0)</f>
        <v>SB</v>
      </c>
      <c r="T4709" s="110" t="s">
        <v>998</v>
      </c>
      <c r="V4709" s="113" t="str">
        <f>IF(AND(I4709&gt;=10000,I4709&lt;=19900),"Praha",(IF(AND(I4709&gt;=25001,I4709&lt;=29501),"Středočeský kraj",(IF(AND(I4709&gt;=30100,I4709&lt;=34972),"Středočeský kraj",(IF(AND(I4709&gt;=35002,I4709&lt;=36271),"Karlovarský kraj",(IF(AND(I4709&gt;=37001,I4709&lt;=39201),"Jihočeský kraj",(IF(AND(I4709&gt;=39701,I4709&lt;=39901),"Jihočeský kraj",(IF(AND(I4709&gt;=39301,I4709&lt;=39601),"Kraj Vysočina",(IF(AND(I4709&gt;=58001,I4709&lt;=59501),"Kraj Vysočina",(IF(AND(I4709&gt;=67401,I4709&lt;=67602),"Kraj Vysočina",(IF(AND(I4709&gt;=40001,I4709&lt;=44101),"Ústecký kraj",(IF(AND(I4709&gt;=46001,I4709&lt;=47201),"Liberecký kraj",(IF(AND(I4709&gt;=51202,I4709&lt;=51401),"Liberecký kraj",(IF(AND(I4709&gt;=53002,I4709&lt;=53976),"Pardubický kraj",(IF(AND(I4709&gt;=56002,I4709&lt;=57201),"Pardubický kraj",(IF(AND(I4709&gt;=60200,I4709&lt;=67201),"Jihomoravský kraj",(IF(AND(I4709&gt;=67801,I4709&lt;=68501),"Jihomoravský kraj",(IF(AND(I4709&gt;=69002,I4709&lt;=69801),"Jihomoravský kraj",(IF(AND(I4709&gt;=68601,I4709&lt;=68801),"Zlínský kraj",(IF(AND(I4709&gt;=75501,I4709&lt;=76901),"Zlínský kraj",(IF(AND(I4709&gt;=70030,I4709&lt;=74901),"Moravskoslezský kraj",(IF(AND(I4709&gt;=75000,I4709&lt;=75368),"Olomoucký kraj",(IF(AND(I4709&gt;=77200,I4709&lt;=79862),"Olomoucký kraj",(IF(AND(I4709&gt;=50011,I4709&lt;=50301),"Královéhradecký kraj",(IF(AND(I4709&gt;=54301,I4709&lt;=54303),"Královéhradecký kraj","0")))))))))))))))))))))))))))))))))))))))))))))))</f>
        <v>Moravskoslezský kraj</v>
      </c>
      <c r="AB4709" t="s">
        <v>998</v>
      </c>
      <c r="AD4709" t="s">
        <v>998</v>
      </c>
      <c r="AE4709" t="s">
        <v>998</v>
      </c>
      <c r="AF4709" t="s">
        <v>998</v>
      </c>
      <c r="AG4709" s="107">
        <v>300</v>
      </c>
      <c r="AH4709" s="107">
        <v>0</v>
      </c>
      <c r="AI4709" s="107">
        <v>0</v>
      </c>
      <c r="AJ4709" t="s">
        <v>999</v>
      </c>
      <c r="AK4709" s="106">
        <v>44923</v>
      </c>
    </row>
    <row r="4710" spans="1:37" x14ac:dyDescent="0.45">
      <c r="A4710" t="s">
        <v>1225</v>
      </c>
      <c r="B4710" t="s">
        <v>8841</v>
      </c>
      <c r="C4710" t="s">
        <v>1002</v>
      </c>
      <c r="D4710" t="s">
        <v>8842</v>
      </c>
      <c r="E4710" t="s">
        <v>992</v>
      </c>
      <c r="F4710" t="s">
        <v>5051</v>
      </c>
      <c r="G4710">
        <v>33</v>
      </c>
      <c r="H4710" t="s">
        <v>5051</v>
      </c>
      <c r="I4710">
        <v>74260</v>
      </c>
      <c r="K4710" t="s">
        <v>8843</v>
      </c>
      <c r="L4710" s="106">
        <v>39706</v>
      </c>
      <c r="M4710">
        <v>14677723</v>
      </c>
      <c r="N4710" t="s">
        <v>1144</v>
      </c>
      <c r="O4710" t="s">
        <v>12</v>
      </c>
      <c r="P4710" t="s">
        <v>997</v>
      </c>
      <c r="R4710" s="109" t="str">
        <f>IF(OR(P4710="SB",Q4710="SB"),"SB",0)</f>
        <v>SB</v>
      </c>
      <c r="V4710" s="113" t="str">
        <f>IF(AND(I4710&gt;=10000,I4710&lt;=19900),"Praha",(IF(AND(I4710&gt;=25001,I4710&lt;=29501),"Středočeský kraj",(IF(AND(I4710&gt;=30100,I4710&lt;=34972),"Středočeský kraj",(IF(AND(I4710&gt;=35002,I4710&lt;=36271),"Karlovarský kraj",(IF(AND(I4710&gt;=37001,I4710&lt;=39201),"Jihočeský kraj",(IF(AND(I4710&gt;=39701,I4710&lt;=39901),"Jihočeský kraj",(IF(AND(I4710&gt;=39301,I4710&lt;=39601),"Kraj Vysočina",(IF(AND(I4710&gt;=58001,I4710&lt;=59501),"Kraj Vysočina",(IF(AND(I4710&gt;=67401,I4710&lt;=67602),"Kraj Vysočina",(IF(AND(I4710&gt;=40001,I4710&lt;=44101),"Ústecký kraj",(IF(AND(I4710&gt;=46001,I4710&lt;=47201),"Liberecký kraj",(IF(AND(I4710&gt;=51202,I4710&lt;=51401),"Liberecký kraj",(IF(AND(I4710&gt;=53002,I4710&lt;=53976),"Pardubický kraj",(IF(AND(I4710&gt;=56002,I4710&lt;=57201),"Pardubický kraj",(IF(AND(I4710&gt;=60200,I4710&lt;=67201),"Jihomoravský kraj",(IF(AND(I4710&gt;=67801,I4710&lt;=68501),"Jihomoravský kraj",(IF(AND(I4710&gt;=69002,I4710&lt;=69801),"Jihomoravský kraj",(IF(AND(I4710&gt;=68601,I4710&lt;=68801),"Zlínský kraj",(IF(AND(I4710&gt;=75501,I4710&lt;=76901),"Zlínský kraj",(IF(AND(I4710&gt;=70030,I4710&lt;=74901),"Moravskoslezský kraj",(IF(AND(I4710&gt;=75000,I4710&lt;=75368),"Olomoucký kraj",(IF(AND(I4710&gt;=77200,I4710&lt;=79862),"Olomoucký kraj",(IF(AND(I4710&gt;=50011,I4710&lt;=50301),"Královéhradecký kraj",(IF(AND(I4710&gt;=54301,I4710&lt;=54303),"Královéhradecký kraj","0")))))))))))))))))))))))))))))))))))))))))))))))</f>
        <v>Moravskoslezský kraj</v>
      </c>
      <c r="AD4710" t="s">
        <v>998</v>
      </c>
      <c r="AE4710" t="s">
        <v>998</v>
      </c>
      <c r="AF4710" t="s">
        <v>998</v>
      </c>
      <c r="AG4710" s="107">
        <v>300</v>
      </c>
      <c r="AH4710" s="107">
        <v>0</v>
      </c>
      <c r="AI4710" s="107">
        <v>0</v>
      </c>
      <c r="AJ4710" t="s">
        <v>999</v>
      </c>
      <c r="AK4710" s="106">
        <v>44877</v>
      </c>
    </row>
    <row r="4711" spans="1:37" x14ac:dyDescent="0.45">
      <c r="A4711" t="s">
        <v>988</v>
      </c>
      <c r="B4711" t="s">
        <v>10215</v>
      </c>
      <c r="C4711" t="s">
        <v>990</v>
      </c>
      <c r="D4711" t="s">
        <v>10216</v>
      </c>
      <c r="E4711" t="s">
        <v>992</v>
      </c>
      <c r="F4711" t="s">
        <v>10217</v>
      </c>
      <c r="G4711">
        <v>655</v>
      </c>
      <c r="H4711" t="s">
        <v>9721</v>
      </c>
      <c r="I4711">
        <v>74272</v>
      </c>
      <c r="J4711">
        <v>733547302</v>
      </c>
      <c r="K4711" t="s">
        <v>10218</v>
      </c>
      <c r="L4711" s="106">
        <v>38612</v>
      </c>
      <c r="M4711">
        <v>14702577</v>
      </c>
      <c r="N4711" t="s">
        <v>996</v>
      </c>
      <c r="O4711" t="s">
        <v>12</v>
      </c>
      <c r="P4711" t="s">
        <v>997</v>
      </c>
      <c r="R4711" s="109" t="str">
        <f>IF(OR(P4711="SB",Q4711="SB"),"SB",0)</f>
        <v>SB</v>
      </c>
      <c r="T4711" s="110" t="s">
        <v>998</v>
      </c>
      <c r="V4711" s="113" t="str">
        <f>IF(AND(I4711&gt;=10000,I4711&lt;=19900),"Praha",(IF(AND(I4711&gt;=25001,I4711&lt;=29501),"Středočeský kraj",(IF(AND(I4711&gt;=30100,I4711&lt;=34972),"Středočeský kraj",(IF(AND(I4711&gt;=35002,I4711&lt;=36271),"Karlovarský kraj",(IF(AND(I4711&gt;=37001,I4711&lt;=39201),"Jihočeský kraj",(IF(AND(I4711&gt;=39701,I4711&lt;=39901),"Jihočeský kraj",(IF(AND(I4711&gt;=39301,I4711&lt;=39601),"Kraj Vysočina",(IF(AND(I4711&gt;=58001,I4711&lt;=59501),"Kraj Vysočina",(IF(AND(I4711&gt;=67401,I4711&lt;=67602),"Kraj Vysočina",(IF(AND(I4711&gt;=40001,I4711&lt;=44101),"Ústecký kraj",(IF(AND(I4711&gt;=46001,I4711&lt;=47201),"Liberecký kraj",(IF(AND(I4711&gt;=51202,I4711&lt;=51401),"Liberecký kraj",(IF(AND(I4711&gt;=53002,I4711&lt;=53976),"Pardubický kraj",(IF(AND(I4711&gt;=56002,I4711&lt;=57201),"Pardubický kraj",(IF(AND(I4711&gt;=60200,I4711&lt;=67201),"Jihomoravský kraj",(IF(AND(I4711&gt;=67801,I4711&lt;=68501),"Jihomoravský kraj",(IF(AND(I4711&gt;=69002,I4711&lt;=69801),"Jihomoravský kraj",(IF(AND(I4711&gt;=68601,I4711&lt;=68801),"Zlínský kraj",(IF(AND(I4711&gt;=75501,I4711&lt;=76901),"Zlínský kraj",(IF(AND(I4711&gt;=70030,I4711&lt;=74901),"Moravskoslezský kraj",(IF(AND(I4711&gt;=75000,I4711&lt;=75368),"Olomoucký kraj",(IF(AND(I4711&gt;=77200,I4711&lt;=79862),"Olomoucký kraj",(IF(AND(I4711&gt;=50011,I4711&lt;=50301),"Královéhradecký kraj",(IF(AND(I4711&gt;=54301,I4711&lt;=54303),"Královéhradecký kraj","0")))))))))))))))))))))))))))))))))))))))))))))))</f>
        <v>Moravskoslezský kraj</v>
      </c>
      <c r="AB4711" t="s">
        <v>998</v>
      </c>
      <c r="AD4711" t="s">
        <v>998</v>
      </c>
      <c r="AE4711" t="s">
        <v>998</v>
      </c>
      <c r="AF4711" t="s">
        <v>998</v>
      </c>
      <c r="AG4711" s="107">
        <v>300</v>
      </c>
      <c r="AH4711" s="107">
        <v>0</v>
      </c>
      <c r="AI4711" s="107">
        <v>0</v>
      </c>
      <c r="AJ4711" t="s">
        <v>999</v>
      </c>
      <c r="AK4711" s="106">
        <v>44924</v>
      </c>
    </row>
    <row r="4712" spans="1:37" x14ac:dyDescent="0.45">
      <c r="A4712" t="s">
        <v>1169</v>
      </c>
      <c r="B4712" t="s">
        <v>6053</v>
      </c>
      <c r="C4712" t="s">
        <v>990</v>
      </c>
      <c r="D4712" t="s">
        <v>6054</v>
      </c>
      <c r="E4712" t="s">
        <v>992</v>
      </c>
      <c r="F4712" t="s">
        <v>3619</v>
      </c>
      <c r="G4712">
        <v>553</v>
      </c>
      <c r="H4712" t="s">
        <v>3619</v>
      </c>
      <c r="I4712">
        <v>74274</v>
      </c>
      <c r="J4712">
        <v>725617497</v>
      </c>
      <c r="K4712" t="s">
        <v>6055</v>
      </c>
      <c r="L4712" s="106">
        <v>40696</v>
      </c>
      <c r="M4712">
        <v>15770991</v>
      </c>
      <c r="N4712" t="s">
        <v>2622</v>
      </c>
      <c r="O4712" t="s">
        <v>1101</v>
      </c>
      <c r="P4712" t="s">
        <v>997</v>
      </c>
      <c r="R4712" s="109" t="str">
        <f>IF(OR(P4712="SB",Q4712="SB"),"SB",0)</f>
        <v>SB</v>
      </c>
      <c r="T4712" s="110">
        <v>2022069</v>
      </c>
      <c r="U4712" t="s">
        <v>19633</v>
      </c>
      <c r="V4712" s="113" t="str">
        <f>IF(AND(I4712&gt;=10000,I4712&lt;=19900),"Praha",(IF(AND(I4712&gt;=25001,I4712&lt;=29501),"Středočeský kraj",(IF(AND(I4712&gt;=30100,I4712&lt;=34972),"Středočeský kraj",(IF(AND(I4712&gt;=35002,I4712&lt;=36271),"Karlovarský kraj",(IF(AND(I4712&gt;=37001,I4712&lt;=39201),"Jihočeský kraj",(IF(AND(I4712&gt;=39701,I4712&lt;=39901),"Jihočeský kraj",(IF(AND(I4712&gt;=39301,I4712&lt;=39601),"Kraj Vysočina",(IF(AND(I4712&gt;=58001,I4712&lt;=59501),"Kraj Vysočina",(IF(AND(I4712&gt;=67401,I4712&lt;=67602),"Kraj Vysočina",(IF(AND(I4712&gt;=40001,I4712&lt;=44101),"Ústecký kraj",(IF(AND(I4712&gt;=46001,I4712&lt;=47201),"Liberecký kraj",(IF(AND(I4712&gt;=51202,I4712&lt;=51401),"Liberecký kraj",(IF(AND(I4712&gt;=53002,I4712&lt;=53976),"Pardubický kraj",(IF(AND(I4712&gt;=56002,I4712&lt;=57201),"Pardubický kraj",(IF(AND(I4712&gt;=60200,I4712&lt;=67201),"Jihomoravský kraj",(IF(AND(I4712&gt;=67801,I4712&lt;=68501),"Jihomoravský kraj",(IF(AND(I4712&gt;=69002,I4712&lt;=69801),"Jihomoravský kraj",(IF(AND(I4712&gt;=68601,I4712&lt;=68801),"Zlínský kraj",(IF(AND(I4712&gt;=75501,I4712&lt;=76901),"Zlínský kraj",(IF(AND(I4712&gt;=70030,I4712&lt;=74901),"Moravskoslezský kraj",(IF(AND(I4712&gt;=75000,I4712&lt;=75368),"Olomoucký kraj",(IF(AND(I4712&gt;=77200,I4712&lt;=79862),"Olomoucký kraj",(IF(AND(I4712&gt;=50011,I4712&lt;=50301),"Královéhradecký kraj",(IF(AND(I4712&gt;=54301,I4712&lt;=54303),"Královéhradecký kraj","0")))))))))))))))))))))))))))))))))))))))))))))))</f>
        <v>Moravskoslezský kraj</v>
      </c>
      <c r="AD4712" t="s">
        <v>998</v>
      </c>
      <c r="AE4712" t="s">
        <v>998</v>
      </c>
      <c r="AF4712" t="s">
        <v>998</v>
      </c>
      <c r="AG4712" s="107">
        <v>300</v>
      </c>
      <c r="AH4712" s="107">
        <v>0</v>
      </c>
      <c r="AI4712" s="107">
        <v>0</v>
      </c>
      <c r="AJ4712" t="s">
        <v>999</v>
      </c>
      <c r="AK4712" s="106">
        <v>44916</v>
      </c>
    </row>
    <row r="4713" spans="1:37" x14ac:dyDescent="0.45">
      <c r="A4713" t="s">
        <v>1212</v>
      </c>
      <c r="B4713" t="s">
        <v>6061</v>
      </c>
      <c r="C4713" t="s">
        <v>1002</v>
      </c>
      <c r="D4713" t="s">
        <v>6062</v>
      </c>
      <c r="E4713" t="s">
        <v>992</v>
      </c>
      <c r="F4713" t="s">
        <v>3619</v>
      </c>
      <c r="G4713">
        <v>553</v>
      </c>
      <c r="H4713" t="s">
        <v>3619</v>
      </c>
      <c r="I4713">
        <v>74274</v>
      </c>
      <c r="J4713" s="108">
        <v>725617497</v>
      </c>
      <c r="K4713" t="s">
        <v>6055</v>
      </c>
      <c r="L4713" s="106">
        <v>41841</v>
      </c>
      <c r="M4713">
        <v>13814221</v>
      </c>
      <c r="N4713" t="s">
        <v>2622</v>
      </c>
      <c r="O4713" t="s">
        <v>1101</v>
      </c>
      <c r="P4713" t="s">
        <v>997</v>
      </c>
      <c r="R4713" s="109" t="str">
        <f>IF(OR(P4713="SB",Q4713="SB"),"SB",0)</f>
        <v>SB</v>
      </c>
      <c r="T4713" s="110" t="s">
        <v>998</v>
      </c>
      <c r="V4713" s="113" t="str">
        <f>IF(AND(I4713&gt;=10000,I4713&lt;=19900),"Praha",(IF(AND(I4713&gt;=25001,I4713&lt;=29501),"Středočeský kraj",(IF(AND(I4713&gt;=30100,I4713&lt;=34972),"Středočeský kraj",(IF(AND(I4713&gt;=35002,I4713&lt;=36271),"Karlovarský kraj",(IF(AND(I4713&gt;=37001,I4713&lt;=39201),"Jihočeský kraj",(IF(AND(I4713&gt;=39701,I4713&lt;=39901),"Jihočeský kraj",(IF(AND(I4713&gt;=39301,I4713&lt;=39601),"Kraj Vysočina",(IF(AND(I4713&gt;=58001,I4713&lt;=59501),"Kraj Vysočina",(IF(AND(I4713&gt;=67401,I4713&lt;=67602),"Kraj Vysočina",(IF(AND(I4713&gt;=40001,I4713&lt;=44101),"Ústecký kraj",(IF(AND(I4713&gt;=46001,I4713&lt;=47201),"Liberecký kraj",(IF(AND(I4713&gt;=51202,I4713&lt;=51401),"Liberecký kraj",(IF(AND(I4713&gt;=53002,I4713&lt;=53976),"Pardubický kraj",(IF(AND(I4713&gt;=56002,I4713&lt;=57201),"Pardubický kraj",(IF(AND(I4713&gt;=60200,I4713&lt;=67201),"Jihomoravský kraj",(IF(AND(I4713&gt;=67801,I4713&lt;=68501),"Jihomoravský kraj",(IF(AND(I4713&gt;=69002,I4713&lt;=69801),"Jihomoravský kraj",(IF(AND(I4713&gt;=68601,I4713&lt;=68801),"Zlínský kraj",(IF(AND(I4713&gt;=75501,I4713&lt;=76901),"Zlínský kraj",(IF(AND(I4713&gt;=70030,I4713&lt;=74901),"Moravskoslezský kraj",(IF(AND(I4713&gt;=75000,I4713&lt;=75368),"Olomoucký kraj",(IF(AND(I4713&gt;=77200,I4713&lt;=79862),"Olomoucký kraj",(IF(AND(I4713&gt;=50011,I4713&lt;=50301),"Královéhradecký kraj",(IF(AND(I4713&gt;=54301,I4713&lt;=54303),"Královéhradecký kraj","0")))))))))))))))))))))))))))))))))))))))))))))))</f>
        <v>Moravskoslezský kraj</v>
      </c>
      <c r="AB4713" t="s">
        <v>998</v>
      </c>
      <c r="AD4713" t="s">
        <v>998</v>
      </c>
      <c r="AE4713" t="s">
        <v>998</v>
      </c>
      <c r="AF4713" t="s">
        <v>998</v>
      </c>
      <c r="AG4713" s="107">
        <v>0</v>
      </c>
      <c r="AH4713" s="107">
        <v>0</v>
      </c>
      <c r="AI4713" s="107">
        <v>0</v>
      </c>
      <c r="AJ4713" t="s">
        <v>1012</v>
      </c>
    </row>
    <row r="4714" spans="1:37" x14ac:dyDescent="0.45">
      <c r="A4714" t="s">
        <v>1403</v>
      </c>
      <c r="B4714" t="s">
        <v>12377</v>
      </c>
      <c r="C4714" t="s">
        <v>990</v>
      </c>
      <c r="D4714" t="s">
        <v>12380</v>
      </c>
      <c r="E4714" t="s">
        <v>992</v>
      </c>
      <c r="F4714" t="s">
        <v>1365</v>
      </c>
      <c r="G4714">
        <v>816</v>
      </c>
      <c r="H4714" t="s">
        <v>3537</v>
      </c>
      <c r="I4714">
        <v>74283</v>
      </c>
      <c r="J4714">
        <v>605117941</v>
      </c>
      <c r="K4714" t="s">
        <v>12379</v>
      </c>
      <c r="L4714" s="106">
        <v>38898</v>
      </c>
      <c r="M4714">
        <v>13366708</v>
      </c>
      <c r="N4714" t="s">
        <v>2622</v>
      </c>
      <c r="O4714" t="s">
        <v>1101</v>
      </c>
      <c r="P4714" t="s">
        <v>997</v>
      </c>
      <c r="R4714" s="109" t="str">
        <f>IF(OR(P4714="SB",Q4714="SB"),"SB",0)</f>
        <v>SB</v>
      </c>
      <c r="T4714" s="110">
        <v>16034</v>
      </c>
      <c r="U4714" t="s">
        <v>19633</v>
      </c>
      <c r="V4714" s="113" t="str">
        <f>IF(AND(I4714&gt;=10000,I4714&lt;=19900),"Praha",(IF(AND(I4714&gt;=25001,I4714&lt;=29501),"Středočeský kraj",(IF(AND(I4714&gt;=30100,I4714&lt;=34972),"Středočeský kraj",(IF(AND(I4714&gt;=35002,I4714&lt;=36271),"Karlovarský kraj",(IF(AND(I4714&gt;=37001,I4714&lt;=39201),"Jihočeský kraj",(IF(AND(I4714&gt;=39701,I4714&lt;=39901),"Jihočeský kraj",(IF(AND(I4714&gt;=39301,I4714&lt;=39601),"Kraj Vysočina",(IF(AND(I4714&gt;=58001,I4714&lt;=59501),"Kraj Vysočina",(IF(AND(I4714&gt;=67401,I4714&lt;=67602),"Kraj Vysočina",(IF(AND(I4714&gt;=40001,I4714&lt;=44101),"Ústecký kraj",(IF(AND(I4714&gt;=46001,I4714&lt;=47201),"Liberecký kraj",(IF(AND(I4714&gt;=51202,I4714&lt;=51401),"Liberecký kraj",(IF(AND(I4714&gt;=53002,I4714&lt;=53976),"Pardubický kraj",(IF(AND(I4714&gt;=56002,I4714&lt;=57201),"Pardubický kraj",(IF(AND(I4714&gt;=60200,I4714&lt;=67201),"Jihomoravský kraj",(IF(AND(I4714&gt;=67801,I4714&lt;=68501),"Jihomoravský kraj",(IF(AND(I4714&gt;=69002,I4714&lt;=69801),"Jihomoravský kraj",(IF(AND(I4714&gt;=68601,I4714&lt;=68801),"Zlínský kraj",(IF(AND(I4714&gt;=75501,I4714&lt;=76901),"Zlínský kraj",(IF(AND(I4714&gt;=70030,I4714&lt;=74901),"Moravskoslezský kraj",(IF(AND(I4714&gt;=75000,I4714&lt;=75368),"Olomoucký kraj",(IF(AND(I4714&gt;=77200,I4714&lt;=79862),"Olomoucký kraj",(IF(AND(I4714&gt;=50011,I4714&lt;=50301),"Královéhradecký kraj",(IF(AND(I4714&gt;=54301,I4714&lt;=54303),"Královéhradecký kraj","0")))))))))))))))))))))))))))))))))))))))))))))))</f>
        <v>Moravskoslezský kraj</v>
      </c>
      <c r="AB4714" t="s">
        <v>12381</v>
      </c>
      <c r="AD4714" t="s">
        <v>998</v>
      </c>
      <c r="AE4714" t="s">
        <v>998</v>
      </c>
      <c r="AF4714" t="s">
        <v>998</v>
      </c>
      <c r="AG4714" s="107">
        <v>300</v>
      </c>
      <c r="AH4714" s="107">
        <v>0</v>
      </c>
      <c r="AI4714" s="107">
        <v>0</v>
      </c>
      <c r="AJ4714" t="s">
        <v>999</v>
      </c>
      <c r="AK4714" s="106">
        <v>44916</v>
      </c>
    </row>
    <row r="4715" spans="1:37" x14ac:dyDescent="0.45">
      <c r="A4715" t="s">
        <v>1213</v>
      </c>
      <c r="B4715" t="s">
        <v>12383</v>
      </c>
      <c r="C4715" t="s">
        <v>1002</v>
      </c>
      <c r="D4715" t="s">
        <v>12387</v>
      </c>
      <c r="E4715" t="s">
        <v>992</v>
      </c>
      <c r="F4715" t="s">
        <v>1365</v>
      </c>
      <c r="G4715">
        <v>816</v>
      </c>
      <c r="H4715" t="s">
        <v>3537</v>
      </c>
      <c r="I4715">
        <v>74283</v>
      </c>
      <c r="K4715" t="s">
        <v>12386</v>
      </c>
      <c r="L4715" s="106">
        <v>40044</v>
      </c>
      <c r="M4715">
        <v>14463616</v>
      </c>
      <c r="N4715" t="s">
        <v>2622</v>
      </c>
      <c r="O4715" t="s">
        <v>1101</v>
      </c>
      <c r="P4715" t="s">
        <v>997</v>
      </c>
      <c r="R4715" s="109" t="str">
        <f>IF(OR(P4715="SB",Q4715="SB"),"SB",0)</f>
        <v>SB</v>
      </c>
      <c r="T4715" s="110">
        <v>2018011</v>
      </c>
      <c r="U4715" t="s">
        <v>19633</v>
      </c>
      <c r="V4715" s="113" t="str">
        <f>IF(AND(I4715&gt;=10000,I4715&lt;=19900),"Praha",(IF(AND(I4715&gt;=25001,I4715&lt;=29501),"Středočeský kraj",(IF(AND(I4715&gt;=30100,I4715&lt;=34972),"Středočeský kraj",(IF(AND(I4715&gt;=35002,I4715&lt;=36271),"Karlovarský kraj",(IF(AND(I4715&gt;=37001,I4715&lt;=39201),"Jihočeský kraj",(IF(AND(I4715&gt;=39701,I4715&lt;=39901),"Jihočeský kraj",(IF(AND(I4715&gt;=39301,I4715&lt;=39601),"Kraj Vysočina",(IF(AND(I4715&gt;=58001,I4715&lt;=59501),"Kraj Vysočina",(IF(AND(I4715&gt;=67401,I4715&lt;=67602),"Kraj Vysočina",(IF(AND(I4715&gt;=40001,I4715&lt;=44101),"Ústecký kraj",(IF(AND(I4715&gt;=46001,I4715&lt;=47201),"Liberecký kraj",(IF(AND(I4715&gt;=51202,I4715&lt;=51401),"Liberecký kraj",(IF(AND(I4715&gt;=53002,I4715&lt;=53976),"Pardubický kraj",(IF(AND(I4715&gt;=56002,I4715&lt;=57201),"Pardubický kraj",(IF(AND(I4715&gt;=60200,I4715&lt;=67201),"Jihomoravský kraj",(IF(AND(I4715&gt;=67801,I4715&lt;=68501),"Jihomoravský kraj",(IF(AND(I4715&gt;=69002,I4715&lt;=69801),"Jihomoravský kraj",(IF(AND(I4715&gt;=68601,I4715&lt;=68801),"Zlínský kraj",(IF(AND(I4715&gt;=75501,I4715&lt;=76901),"Zlínský kraj",(IF(AND(I4715&gt;=70030,I4715&lt;=74901),"Moravskoslezský kraj",(IF(AND(I4715&gt;=75000,I4715&lt;=75368),"Olomoucký kraj",(IF(AND(I4715&gt;=77200,I4715&lt;=79862),"Olomoucký kraj",(IF(AND(I4715&gt;=50011,I4715&lt;=50301),"Královéhradecký kraj",(IF(AND(I4715&gt;=54301,I4715&lt;=54303),"Královéhradecký kraj","0")))))))))))))))))))))))))))))))))))))))))))))))</f>
        <v>Moravskoslezský kraj</v>
      </c>
      <c r="AD4715" t="s">
        <v>998</v>
      </c>
      <c r="AE4715" t="s">
        <v>998</v>
      </c>
      <c r="AF4715" t="s">
        <v>998</v>
      </c>
      <c r="AG4715" s="107">
        <v>300</v>
      </c>
      <c r="AH4715" s="107">
        <v>0</v>
      </c>
      <c r="AI4715" s="107">
        <v>0</v>
      </c>
      <c r="AJ4715" t="s">
        <v>999</v>
      </c>
      <c r="AK4715" s="106">
        <v>44916</v>
      </c>
    </row>
    <row r="4716" spans="1:37" x14ac:dyDescent="0.45">
      <c r="A4716" t="s">
        <v>1021</v>
      </c>
      <c r="B4716" t="s">
        <v>12377</v>
      </c>
      <c r="C4716" t="s">
        <v>990</v>
      </c>
      <c r="D4716" t="s">
        <v>12382</v>
      </c>
      <c r="E4716" t="s">
        <v>992</v>
      </c>
      <c r="F4716" t="s">
        <v>1365</v>
      </c>
      <c r="G4716">
        <v>816</v>
      </c>
      <c r="H4716" t="s">
        <v>3537</v>
      </c>
      <c r="I4716">
        <v>74283</v>
      </c>
      <c r="J4716" s="108">
        <v>420605117941</v>
      </c>
      <c r="K4716" t="s">
        <v>12379</v>
      </c>
      <c r="L4716" s="106">
        <v>27865</v>
      </c>
      <c r="M4716">
        <v>14522927</v>
      </c>
      <c r="N4716" t="s">
        <v>2622</v>
      </c>
      <c r="O4716" t="s">
        <v>1101</v>
      </c>
      <c r="P4716" t="s">
        <v>997</v>
      </c>
      <c r="R4716" s="109" t="str">
        <f>IF(OR(P4716="SB",Q4716="SB"),"SB",0)</f>
        <v>SB</v>
      </c>
      <c r="T4716" s="110" t="s">
        <v>998</v>
      </c>
      <c r="V4716" s="113" t="str">
        <f>IF(AND(I4716&gt;=10000,I4716&lt;=19900),"Praha",(IF(AND(I4716&gt;=25001,I4716&lt;=29501),"Středočeský kraj",(IF(AND(I4716&gt;=30100,I4716&lt;=34972),"Středočeský kraj",(IF(AND(I4716&gt;=35002,I4716&lt;=36271),"Karlovarský kraj",(IF(AND(I4716&gt;=37001,I4716&lt;=39201),"Jihočeský kraj",(IF(AND(I4716&gt;=39701,I4716&lt;=39901),"Jihočeský kraj",(IF(AND(I4716&gt;=39301,I4716&lt;=39601),"Kraj Vysočina",(IF(AND(I4716&gt;=58001,I4716&lt;=59501),"Kraj Vysočina",(IF(AND(I4716&gt;=67401,I4716&lt;=67602),"Kraj Vysočina",(IF(AND(I4716&gt;=40001,I4716&lt;=44101),"Ústecký kraj",(IF(AND(I4716&gt;=46001,I4716&lt;=47201),"Liberecký kraj",(IF(AND(I4716&gt;=51202,I4716&lt;=51401),"Liberecký kraj",(IF(AND(I4716&gt;=53002,I4716&lt;=53976),"Pardubický kraj",(IF(AND(I4716&gt;=56002,I4716&lt;=57201),"Pardubický kraj",(IF(AND(I4716&gt;=60200,I4716&lt;=67201),"Jihomoravský kraj",(IF(AND(I4716&gt;=67801,I4716&lt;=68501),"Jihomoravský kraj",(IF(AND(I4716&gt;=69002,I4716&lt;=69801),"Jihomoravský kraj",(IF(AND(I4716&gt;=68601,I4716&lt;=68801),"Zlínský kraj",(IF(AND(I4716&gt;=75501,I4716&lt;=76901),"Zlínský kraj",(IF(AND(I4716&gt;=70030,I4716&lt;=74901),"Moravskoslezský kraj",(IF(AND(I4716&gt;=75000,I4716&lt;=75368),"Olomoucký kraj",(IF(AND(I4716&gt;=77200,I4716&lt;=79862),"Olomoucký kraj",(IF(AND(I4716&gt;=50011,I4716&lt;=50301),"Královéhradecký kraj",(IF(AND(I4716&gt;=54301,I4716&lt;=54303),"Královéhradecký kraj","0")))))))))))))))))))))))))))))))))))))))))))))))</f>
        <v>Moravskoslezský kraj</v>
      </c>
      <c r="AB4716" t="s">
        <v>998</v>
      </c>
      <c r="AD4716" t="s">
        <v>1024</v>
      </c>
      <c r="AE4716" t="s">
        <v>1515</v>
      </c>
      <c r="AF4716" t="s">
        <v>998</v>
      </c>
      <c r="AG4716" s="107">
        <v>300</v>
      </c>
      <c r="AH4716" s="107">
        <v>0</v>
      </c>
      <c r="AI4716" s="107">
        <v>0</v>
      </c>
      <c r="AJ4716" t="s">
        <v>999</v>
      </c>
      <c r="AK4716" s="106">
        <v>44916</v>
      </c>
    </row>
    <row r="4717" spans="1:37" x14ac:dyDescent="0.45">
      <c r="A4717" t="s">
        <v>4524</v>
      </c>
      <c r="B4717" t="s">
        <v>12383</v>
      </c>
      <c r="C4717" t="s">
        <v>1002</v>
      </c>
      <c r="D4717" t="s">
        <v>12384</v>
      </c>
      <c r="E4717" t="s">
        <v>992</v>
      </c>
      <c r="F4717" t="s">
        <v>1365</v>
      </c>
      <c r="G4717">
        <v>816</v>
      </c>
      <c r="H4717" t="s">
        <v>12385</v>
      </c>
      <c r="I4717">
        <v>74283</v>
      </c>
      <c r="J4717">
        <v>736673521</v>
      </c>
      <c r="K4717" t="s">
        <v>12386</v>
      </c>
      <c r="L4717" s="106">
        <v>28168</v>
      </c>
      <c r="M4717">
        <v>15672880</v>
      </c>
      <c r="N4717" t="s">
        <v>2622</v>
      </c>
      <c r="O4717" t="s">
        <v>1101</v>
      </c>
      <c r="P4717" t="s">
        <v>997</v>
      </c>
      <c r="R4717" s="109" t="str">
        <f>IF(OR(P4717="SB",Q4717="SB"),"SB",0)</f>
        <v>SB</v>
      </c>
      <c r="T4717" s="110" t="s">
        <v>998</v>
      </c>
      <c r="V4717" s="113" t="str">
        <f>IF(AND(I4717&gt;=10000,I4717&lt;=19900),"Praha",(IF(AND(I4717&gt;=25001,I4717&lt;=29501),"Středočeský kraj",(IF(AND(I4717&gt;=30100,I4717&lt;=34972),"Středočeský kraj",(IF(AND(I4717&gt;=35002,I4717&lt;=36271),"Karlovarský kraj",(IF(AND(I4717&gt;=37001,I4717&lt;=39201),"Jihočeský kraj",(IF(AND(I4717&gt;=39701,I4717&lt;=39901),"Jihočeský kraj",(IF(AND(I4717&gt;=39301,I4717&lt;=39601),"Kraj Vysočina",(IF(AND(I4717&gt;=58001,I4717&lt;=59501),"Kraj Vysočina",(IF(AND(I4717&gt;=67401,I4717&lt;=67602),"Kraj Vysočina",(IF(AND(I4717&gt;=40001,I4717&lt;=44101),"Ústecký kraj",(IF(AND(I4717&gt;=46001,I4717&lt;=47201),"Liberecký kraj",(IF(AND(I4717&gt;=51202,I4717&lt;=51401),"Liberecký kraj",(IF(AND(I4717&gt;=53002,I4717&lt;=53976),"Pardubický kraj",(IF(AND(I4717&gt;=56002,I4717&lt;=57201),"Pardubický kraj",(IF(AND(I4717&gt;=60200,I4717&lt;=67201),"Jihomoravský kraj",(IF(AND(I4717&gt;=67801,I4717&lt;=68501),"Jihomoravský kraj",(IF(AND(I4717&gt;=69002,I4717&lt;=69801),"Jihomoravský kraj",(IF(AND(I4717&gt;=68601,I4717&lt;=68801),"Zlínský kraj",(IF(AND(I4717&gt;=75501,I4717&lt;=76901),"Zlínský kraj",(IF(AND(I4717&gt;=70030,I4717&lt;=74901),"Moravskoslezský kraj",(IF(AND(I4717&gt;=75000,I4717&lt;=75368),"Olomoucký kraj",(IF(AND(I4717&gt;=77200,I4717&lt;=79862),"Olomoucký kraj",(IF(AND(I4717&gt;=50011,I4717&lt;=50301),"Královéhradecký kraj",(IF(AND(I4717&gt;=54301,I4717&lt;=54303),"Královéhradecký kraj","0")))))))))))))))))))))))))))))))))))))))))))))))</f>
        <v>Moravskoslezský kraj</v>
      </c>
      <c r="AB4717" t="s">
        <v>998</v>
      </c>
      <c r="AD4717" t="s">
        <v>998</v>
      </c>
      <c r="AE4717" t="s">
        <v>998</v>
      </c>
      <c r="AF4717" t="s">
        <v>998</v>
      </c>
      <c r="AG4717" s="107">
        <v>300</v>
      </c>
      <c r="AH4717" s="107">
        <v>0</v>
      </c>
      <c r="AI4717" s="107">
        <v>0</v>
      </c>
      <c r="AJ4717" t="s">
        <v>999</v>
      </c>
      <c r="AK4717" s="106">
        <v>44916</v>
      </c>
    </row>
    <row r="4718" spans="1:37" x14ac:dyDescent="0.45">
      <c r="A4718" t="s">
        <v>1061</v>
      </c>
      <c r="B4718" t="s">
        <v>9809</v>
      </c>
      <c r="C4718" t="s">
        <v>990</v>
      </c>
      <c r="D4718" t="s">
        <v>9810</v>
      </c>
      <c r="E4718" t="s">
        <v>992</v>
      </c>
      <c r="F4718" t="s">
        <v>1999</v>
      </c>
      <c r="G4718">
        <v>193</v>
      </c>
      <c r="H4718" t="s">
        <v>3537</v>
      </c>
      <c r="I4718">
        <v>74283</v>
      </c>
      <c r="J4718">
        <v>723634188</v>
      </c>
      <c r="K4718" t="s">
        <v>9811</v>
      </c>
      <c r="L4718" s="106">
        <v>40652</v>
      </c>
      <c r="M4718">
        <v>14684389</v>
      </c>
      <c r="N4718" t="s">
        <v>996</v>
      </c>
      <c r="O4718" t="s">
        <v>12</v>
      </c>
      <c r="P4718" t="s">
        <v>997</v>
      </c>
      <c r="R4718" s="109" t="str">
        <f>IF(OR(P4718="SB",Q4718="SB"),"SB",0)</f>
        <v>SB</v>
      </c>
      <c r="V4718" s="113" t="str">
        <f>IF(AND(I4718&gt;=10000,I4718&lt;=19900),"Praha",(IF(AND(I4718&gt;=25001,I4718&lt;=29501),"Středočeský kraj",(IF(AND(I4718&gt;=30100,I4718&lt;=34972),"Středočeský kraj",(IF(AND(I4718&gt;=35002,I4718&lt;=36271),"Karlovarský kraj",(IF(AND(I4718&gt;=37001,I4718&lt;=39201),"Jihočeský kraj",(IF(AND(I4718&gt;=39701,I4718&lt;=39901),"Jihočeský kraj",(IF(AND(I4718&gt;=39301,I4718&lt;=39601),"Kraj Vysočina",(IF(AND(I4718&gt;=58001,I4718&lt;=59501),"Kraj Vysočina",(IF(AND(I4718&gt;=67401,I4718&lt;=67602),"Kraj Vysočina",(IF(AND(I4718&gt;=40001,I4718&lt;=44101),"Ústecký kraj",(IF(AND(I4718&gt;=46001,I4718&lt;=47201),"Liberecký kraj",(IF(AND(I4718&gt;=51202,I4718&lt;=51401),"Liberecký kraj",(IF(AND(I4718&gt;=53002,I4718&lt;=53976),"Pardubický kraj",(IF(AND(I4718&gt;=56002,I4718&lt;=57201),"Pardubický kraj",(IF(AND(I4718&gt;=60200,I4718&lt;=67201),"Jihomoravský kraj",(IF(AND(I4718&gt;=67801,I4718&lt;=68501),"Jihomoravský kraj",(IF(AND(I4718&gt;=69002,I4718&lt;=69801),"Jihomoravský kraj",(IF(AND(I4718&gt;=68601,I4718&lt;=68801),"Zlínský kraj",(IF(AND(I4718&gt;=75501,I4718&lt;=76901),"Zlínský kraj",(IF(AND(I4718&gt;=70030,I4718&lt;=74901),"Moravskoslezský kraj",(IF(AND(I4718&gt;=75000,I4718&lt;=75368),"Olomoucký kraj",(IF(AND(I4718&gt;=77200,I4718&lt;=79862),"Olomoucký kraj",(IF(AND(I4718&gt;=50011,I4718&lt;=50301),"Královéhradecký kraj",(IF(AND(I4718&gt;=54301,I4718&lt;=54303),"Královéhradecký kraj","0")))))))))))))))))))))))))))))))))))))))))))))))</f>
        <v>Moravskoslezský kraj</v>
      </c>
      <c r="AD4718" t="s">
        <v>998</v>
      </c>
      <c r="AE4718" t="s">
        <v>998</v>
      </c>
      <c r="AF4718" t="s">
        <v>998</v>
      </c>
      <c r="AG4718" s="107">
        <v>300</v>
      </c>
      <c r="AH4718" s="107">
        <v>0</v>
      </c>
      <c r="AI4718" s="107">
        <v>0</v>
      </c>
      <c r="AJ4718" t="s">
        <v>999</v>
      </c>
      <c r="AK4718" s="106">
        <v>44923</v>
      </c>
    </row>
    <row r="4719" spans="1:37" x14ac:dyDescent="0.45">
      <c r="A4719" t="s">
        <v>1411</v>
      </c>
      <c r="B4719" t="s">
        <v>17394</v>
      </c>
      <c r="C4719" t="s">
        <v>990</v>
      </c>
      <c r="D4719" t="s">
        <v>17395</v>
      </c>
      <c r="E4719" t="s">
        <v>992</v>
      </c>
      <c r="F4719" t="s">
        <v>1455</v>
      </c>
      <c r="G4719">
        <v>500</v>
      </c>
      <c r="H4719" t="s">
        <v>4319</v>
      </c>
      <c r="I4719">
        <v>74285</v>
      </c>
      <c r="J4719">
        <v>607106873</v>
      </c>
      <c r="K4719" t="s">
        <v>17396</v>
      </c>
      <c r="L4719" s="106">
        <v>38905</v>
      </c>
      <c r="M4719">
        <v>14713792</v>
      </c>
      <c r="N4719" t="s">
        <v>996</v>
      </c>
      <c r="O4719" t="s">
        <v>12</v>
      </c>
      <c r="P4719" t="s">
        <v>997</v>
      </c>
      <c r="R4719" s="109" t="str">
        <f>IF(OR(P4719="SB",Q4719="SB"),"SB",0)</f>
        <v>SB</v>
      </c>
      <c r="T4719" s="110" t="s">
        <v>998</v>
      </c>
      <c r="V4719" s="113" t="str">
        <f>IF(AND(I4719&gt;=10000,I4719&lt;=19900),"Praha",(IF(AND(I4719&gt;=25001,I4719&lt;=29501),"Středočeský kraj",(IF(AND(I4719&gt;=30100,I4719&lt;=34972),"Středočeský kraj",(IF(AND(I4719&gt;=35002,I4719&lt;=36271),"Karlovarský kraj",(IF(AND(I4719&gt;=37001,I4719&lt;=39201),"Jihočeský kraj",(IF(AND(I4719&gt;=39701,I4719&lt;=39901),"Jihočeský kraj",(IF(AND(I4719&gt;=39301,I4719&lt;=39601),"Kraj Vysočina",(IF(AND(I4719&gt;=58001,I4719&lt;=59501),"Kraj Vysočina",(IF(AND(I4719&gt;=67401,I4719&lt;=67602),"Kraj Vysočina",(IF(AND(I4719&gt;=40001,I4719&lt;=44101),"Ústecký kraj",(IF(AND(I4719&gt;=46001,I4719&lt;=47201),"Liberecký kraj",(IF(AND(I4719&gt;=51202,I4719&lt;=51401),"Liberecký kraj",(IF(AND(I4719&gt;=53002,I4719&lt;=53976),"Pardubický kraj",(IF(AND(I4719&gt;=56002,I4719&lt;=57201),"Pardubický kraj",(IF(AND(I4719&gt;=60200,I4719&lt;=67201),"Jihomoravský kraj",(IF(AND(I4719&gt;=67801,I4719&lt;=68501),"Jihomoravský kraj",(IF(AND(I4719&gt;=69002,I4719&lt;=69801),"Jihomoravský kraj",(IF(AND(I4719&gt;=68601,I4719&lt;=68801),"Zlínský kraj",(IF(AND(I4719&gt;=75501,I4719&lt;=76901),"Zlínský kraj",(IF(AND(I4719&gt;=70030,I4719&lt;=74901),"Moravskoslezský kraj",(IF(AND(I4719&gt;=75000,I4719&lt;=75368),"Olomoucký kraj",(IF(AND(I4719&gt;=77200,I4719&lt;=79862),"Olomoucký kraj",(IF(AND(I4719&gt;=50011,I4719&lt;=50301),"Královéhradecký kraj",(IF(AND(I4719&gt;=54301,I4719&lt;=54303),"Královéhradecký kraj","0")))))))))))))))))))))))))))))))))))))))))))))))</f>
        <v>Moravskoslezský kraj</v>
      </c>
      <c r="AB4719" t="s">
        <v>998</v>
      </c>
      <c r="AD4719" t="s">
        <v>998</v>
      </c>
      <c r="AE4719" t="s">
        <v>998</v>
      </c>
      <c r="AF4719" t="s">
        <v>998</v>
      </c>
      <c r="AG4719" s="107">
        <v>300</v>
      </c>
      <c r="AH4719" s="107">
        <v>0</v>
      </c>
      <c r="AI4719" s="107">
        <v>0</v>
      </c>
      <c r="AJ4719" t="s">
        <v>999</v>
      </c>
      <c r="AK4719" s="106">
        <v>44923</v>
      </c>
    </row>
    <row r="4720" spans="1:37" x14ac:dyDescent="0.45">
      <c r="A4720" t="s">
        <v>19535</v>
      </c>
      <c r="B4720" t="s">
        <v>19529</v>
      </c>
      <c r="C4720" t="s">
        <v>1002</v>
      </c>
      <c r="D4720" t="s">
        <v>19536</v>
      </c>
      <c r="E4720" t="s">
        <v>992</v>
      </c>
      <c r="F4720" t="s">
        <v>1455</v>
      </c>
      <c r="G4720">
        <v>703</v>
      </c>
      <c r="H4720" t="s">
        <v>4319</v>
      </c>
      <c r="I4720">
        <v>74285</v>
      </c>
      <c r="K4720" t="s">
        <v>19537</v>
      </c>
      <c r="L4720" s="106">
        <v>38616</v>
      </c>
      <c r="M4720">
        <v>14708641</v>
      </c>
      <c r="N4720" t="s">
        <v>996</v>
      </c>
      <c r="O4720" t="s">
        <v>12</v>
      </c>
      <c r="P4720" t="s">
        <v>997</v>
      </c>
      <c r="R4720" s="109" t="str">
        <f>IF(OR(P4720="SB",Q4720="SB"),"SB",0)</f>
        <v>SB</v>
      </c>
      <c r="T4720" s="110" t="s">
        <v>998</v>
      </c>
      <c r="V4720" s="113" t="str">
        <f>IF(AND(I4720&gt;=10000,I4720&lt;=19900),"Praha",(IF(AND(I4720&gt;=25001,I4720&lt;=29501),"Středočeský kraj",(IF(AND(I4720&gt;=30100,I4720&lt;=34972),"Středočeský kraj",(IF(AND(I4720&gt;=35002,I4720&lt;=36271),"Karlovarský kraj",(IF(AND(I4720&gt;=37001,I4720&lt;=39201),"Jihočeský kraj",(IF(AND(I4720&gt;=39701,I4720&lt;=39901),"Jihočeský kraj",(IF(AND(I4720&gt;=39301,I4720&lt;=39601),"Kraj Vysočina",(IF(AND(I4720&gt;=58001,I4720&lt;=59501),"Kraj Vysočina",(IF(AND(I4720&gt;=67401,I4720&lt;=67602),"Kraj Vysočina",(IF(AND(I4720&gt;=40001,I4720&lt;=44101),"Ústecký kraj",(IF(AND(I4720&gt;=46001,I4720&lt;=47201),"Liberecký kraj",(IF(AND(I4720&gt;=51202,I4720&lt;=51401),"Liberecký kraj",(IF(AND(I4720&gt;=53002,I4720&lt;=53976),"Pardubický kraj",(IF(AND(I4720&gt;=56002,I4720&lt;=57201),"Pardubický kraj",(IF(AND(I4720&gt;=60200,I4720&lt;=67201),"Jihomoravský kraj",(IF(AND(I4720&gt;=67801,I4720&lt;=68501),"Jihomoravský kraj",(IF(AND(I4720&gt;=69002,I4720&lt;=69801),"Jihomoravský kraj",(IF(AND(I4720&gt;=68601,I4720&lt;=68801),"Zlínský kraj",(IF(AND(I4720&gt;=75501,I4720&lt;=76901),"Zlínský kraj",(IF(AND(I4720&gt;=70030,I4720&lt;=74901),"Moravskoslezský kraj",(IF(AND(I4720&gt;=75000,I4720&lt;=75368),"Olomoucký kraj",(IF(AND(I4720&gt;=77200,I4720&lt;=79862),"Olomoucký kraj",(IF(AND(I4720&gt;=50011,I4720&lt;=50301),"Královéhradecký kraj",(IF(AND(I4720&gt;=54301,I4720&lt;=54303),"Královéhradecký kraj","0")))))))))))))))))))))))))))))))))))))))))))))))</f>
        <v>Moravskoslezský kraj</v>
      </c>
      <c r="AB4720" t="s">
        <v>998</v>
      </c>
      <c r="AD4720" t="s">
        <v>998</v>
      </c>
      <c r="AE4720" t="s">
        <v>998</v>
      </c>
      <c r="AF4720" t="s">
        <v>998</v>
      </c>
      <c r="AG4720" s="107">
        <v>300</v>
      </c>
      <c r="AH4720" s="107">
        <v>0</v>
      </c>
      <c r="AI4720" s="107">
        <v>0</v>
      </c>
      <c r="AJ4720" t="s">
        <v>999</v>
      </c>
      <c r="AK4720" s="106">
        <v>44924</v>
      </c>
    </row>
    <row r="4721" spans="1:37" x14ac:dyDescent="0.45">
      <c r="A4721" t="s">
        <v>1109</v>
      </c>
      <c r="B4721" t="s">
        <v>4530</v>
      </c>
      <c r="C4721" t="s">
        <v>1002</v>
      </c>
      <c r="D4721" t="s">
        <v>4531</v>
      </c>
      <c r="E4721" t="s">
        <v>992</v>
      </c>
      <c r="F4721" t="s">
        <v>4532</v>
      </c>
      <c r="G4721">
        <v>47</v>
      </c>
      <c r="H4721" t="s">
        <v>1014</v>
      </c>
      <c r="I4721">
        <v>74301</v>
      </c>
      <c r="J4721">
        <v>731690794</v>
      </c>
      <c r="K4721" t="s">
        <v>4533</v>
      </c>
      <c r="L4721" s="106">
        <v>41143</v>
      </c>
      <c r="M4721">
        <v>14704193</v>
      </c>
      <c r="N4721" t="s">
        <v>996</v>
      </c>
      <c r="O4721" t="s">
        <v>12</v>
      </c>
      <c r="P4721" t="s">
        <v>997</v>
      </c>
      <c r="R4721" s="109" t="str">
        <f>IF(OR(P4721="SB",Q4721="SB"),"SB",0)</f>
        <v>SB</v>
      </c>
      <c r="T4721" s="110" t="s">
        <v>998</v>
      </c>
      <c r="V4721" s="113" t="str">
        <f>IF(AND(I4721&gt;=10000,I4721&lt;=19900),"Praha",(IF(AND(I4721&gt;=25001,I4721&lt;=29501),"Středočeský kraj",(IF(AND(I4721&gt;=30100,I4721&lt;=34972),"Středočeský kraj",(IF(AND(I4721&gt;=35002,I4721&lt;=36271),"Karlovarský kraj",(IF(AND(I4721&gt;=37001,I4721&lt;=39201),"Jihočeský kraj",(IF(AND(I4721&gt;=39701,I4721&lt;=39901),"Jihočeský kraj",(IF(AND(I4721&gt;=39301,I4721&lt;=39601),"Kraj Vysočina",(IF(AND(I4721&gt;=58001,I4721&lt;=59501),"Kraj Vysočina",(IF(AND(I4721&gt;=67401,I4721&lt;=67602),"Kraj Vysočina",(IF(AND(I4721&gt;=40001,I4721&lt;=44101),"Ústecký kraj",(IF(AND(I4721&gt;=46001,I4721&lt;=47201),"Liberecký kraj",(IF(AND(I4721&gt;=51202,I4721&lt;=51401),"Liberecký kraj",(IF(AND(I4721&gt;=53002,I4721&lt;=53976),"Pardubický kraj",(IF(AND(I4721&gt;=56002,I4721&lt;=57201),"Pardubický kraj",(IF(AND(I4721&gt;=60200,I4721&lt;=67201),"Jihomoravský kraj",(IF(AND(I4721&gt;=67801,I4721&lt;=68501),"Jihomoravský kraj",(IF(AND(I4721&gt;=69002,I4721&lt;=69801),"Jihomoravský kraj",(IF(AND(I4721&gt;=68601,I4721&lt;=68801),"Zlínský kraj",(IF(AND(I4721&gt;=75501,I4721&lt;=76901),"Zlínský kraj",(IF(AND(I4721&gt;=70030,I4721&lt;=74901),"Moravskoslezský kraj",(IF(AND(I4721&gt;=75000,I4721&lt;=75368),"Olomoucký kraj",(IF(AND(I4721&gt;=77200,I4721&lt;=79862),"Olomoucký kraj",(IF(AND(I4721&gt;=50011,I4721&lt;=50301),"Královéhradecký kraj",(IF(AND(I4721&gt;=54301,I4721&lt;=54303),"Královéhradecký kraj","0")))))))))))))))))))))))))))))))))))))))))))))))</f>
        <v>Moravskoslezský kraj</v>
      </c>
      <c r="AB4721" t="s">
        <v>998</v>
      </c>
      <c r="AD4721" t="s">
        <v>998</v>
      </c>
      <c r="AE4721" t="s">
        <v>998</v>
      </c>
      <c r="AF4721" t="s">
        <v>998</v>
      </c>
      <c r="AG4721" s="107">
        <v>300</v>
      </c>
      <c r="AH4721" s="107">
        <v>0</v>
      </c>
      <c r="AI4721" s="107">
        <v>0</v>
      </c>
      <c r="AJ4721" t="s">
        <v>999</v>
      </c>
      <c r="AK4721" s="106">
        <v>44923</v>
      </c>
    </row>
    <row r="4722" spans="1:37" x14ac:dyDescent="0.45">
      <c r="A4722" t="s">
        <v>1128</v>
      </c>
      <c r="B4722" t="s">
        <v>5980</v>
      </c>
      <c r="C4722" t="s">
        <v>990</v>
      </c>
      <c r="D4722" t="s">
        <v>5981</v>
      </c>
      <c r="E4722" t="s">
        <v>992</v>
      </c>
      <c r="F4722" t="s">
        <v>5982</v>
      </c>
      <c r="G4722">
        <v>175</v>
      </c>
      <c r="H4722" t="s">
        <v>1014</v>
      </c>
      <c r="I4722">
        <v>74301</v>
      </c>
      <c r="J4722">
        <v>604794737</v>
      </c>
      <c r="K4722" t="s">
        <v>5983</v>
      </c>
      <c r="L4722" s="106">
        <v>39474</v>
      </c>
      <c r="M4722">
        <v>14718240</v>
      </c>
      <c r="N4722" t="s">
        <v>996</v>
      </c>
      <c r="O4722" t="s">
        <v>12</v>
      </c>
      <c r="P4722" t="s">
        <v>997</v>
      </c>
      <c r="R4722" s="109" t="str">
        <f>IF(OR(P4722="SB",Q4722="SB"),"SB",0)</f>
        <v>SB</v>
      </c>
      <c r="T4722" s="110" t="s">
        <v>998</v>
      </c>
      <c r="V4722" s="113" t="str">
        <f>IF(AND(I4722&gt;=10000,I4722&lt;=19900),"Praha",(IF(AND(I4722&gt;=25001,I4722&lt;=29501),"Středočeský kraj",(IF(AND(I4722&gt;=30100,I4722&lt;=34972),"Středočeský kraj",(IF(AND(I4722&gt;=35002,I4722&lt;=36271),"Karlovarský kraj",(IF(AND(I4722&gt;=37001,I4722&lt;=39201),"Jihočeský kraj",(IF(AND(I4722&gt;=39701,I4722&lt;=39901),"Jihočeský kraj",(IF(AND(I4722&gt;=39301,I4722&lt;=39601),"Kraj Vysočina",(IF(AND(I4722&gt;=58001,I4722&lt;=59501),"Kraj Vysočina",(IF(AND(I4722&gt;=67401,I4722&lt;=67602),"Kraj Vysočina",(IF(AND(I4722&gt;=40001,I4722&lt;=44101),"Ústecký kraj",(IF(AND(I4722&gt;=46001,I4722&lt;=47201),"Liberecký kraj",(IF(AND(I4722&gt;=51202,I4722&lt;=51401),"Liberecký kraj",(IF(AND(I4722&gt;=53002,I4722&lt;=53976),"Pardubický kraj",(IF(AND(I4722&gt;=56002,I4722&lt;=57201),"Pardubický kraj",(IF(AND(I4722&gt;=60200,I4722&lt;=67201),"Jihomoravský kraj",(IF(AND(I4722&gt;=67801,I4722&lt;=68501),"Jihomoravský kraj",(IF(AND(I4722&gt;=69002,I4722&lt;=69801),"Jihomoravský kraj",(IF(AND(I4722&gt;=68601,I4722&lt;=68801),"Zlínský kraj",(IF(AND(I4722&gt;=75501,I4722&lt;=76901),"Zlínský kraj",(IF(AND(I4722&gt;=70030,I4722&lt;=74901),"Moravskoslezský kraj",(IF(AND(I4722&gt;=75000,I4722&lt;=75368),"Olomoucký kraj",(IF(AND(I4722&gt;=77200,I4722&lt;=79862),"Olomoucký kraj",(IF(AND(I4722&gt;=50011,I4722&lt;=50301),"Královéhradecký kraj",(IF(AND(I4722&gt;=54301,I4722&lt;=54303),"Královéhradecký kraj","0")))))))))))))))))))))))))))))))))))))))))))))))</f>
        <v>Moravskoslezský kraj</v>
      </c>
      <c r="AB4722" t="s">
        <v>998</v>
      </c>
      <c r="AD4722" t="s">
        <v>998</v>
      </c>
      <c r="AE4722" t="s">
        <v>998</v>
      </c>
      <c r="AF4722" t="s">
        <v>998</v>
      </c>
      <c r="AG4722" s="107">
        <v>300</v>
      </c>
      <c r="AH4722" s="107">
        <v>0</v>
      </c>
      <c r="AI4722" s="107">
        <v>0</v>
      </c>
      <c r="AJ4722" t="s">
        <v>999</v>
      </c>
      <c r="AK4722" s="106">
        <v>44923</v>
      </c>
    </row>
    <row r="4723" spans="1:37" x14ac:dyDescent="0.45">
      <c r="A4723" t="s">
        <v>1037</v>
      </c>
      <c r="B4723" t="s">
        <v>11539</v>
      </c>
      <c r="C4723" t="s">
        <v>990</v>
      </c>
      <c r="D4723" t="s">
        <v>11540</v>
      </c>
      <c r="E4723" t="s">
        <v>992</v>
      </c>
      <c r="F4723" t="s">
        <v>11541</v>
      </c>
      <c r="G4723">
        <v>73</v>
      </c>
      <c r="H4723" t="s">
        <v>11541</v>
      </c>
      <c r="I4723">
        <v>74301</v>
      </c>
      <c r="K4723" t="s">
        <v>11542</v>
      </c>
      <c r="L4723" s="106">
        <v>38701</v>
      </c>
      <c r="M4723">
        <v>14707429</v>
      </c>
      <c r="N4723" t="s">
        <v>996</v>
      </c>
      <c r="O4723" t="s">
        <v>12</v>
      </c>
      <c r="P4723" t="s">
        <v>997</v>
      </c>
      <c r="R4723" s="109" t="str">
        <f>IF(OR(P4723="SB",Q4723="SB"),"SB",0)</f>
        <v>SB</v>
      </c>
      <c r="V4723" s="113" t="str">
        <f>IF(AND(I4723&gt;=10000,I4723&lt;=19900),"Praha",(IF(AND(I4723&gt;=25001,I4723&lt;=29501),"Středočeský kraj",(IF(AND(I4723&gt;=30100,I4723&lt;=34972),"Středočeský kraj",(IF(AND(I4723&gt;=35002,I4723&lt;=36271),"Karlovarský kraj",(IF(AND(I4723&gt;=37001,I4723&lt;=39201),"Jihočeský kraj",(IF(AND(I4723&gt;=39701,I4723&lt;=39901),"Jihočeský kraj",(IF(AND(I4723&gt;=39301,I4723&lt;=39601),"Kraj Vysočina",(IF(AND(I4723&gt;=58001,I4723&lt;=59501),"Kraj Vysočina",(IF(AND(I4723&gt;=67401,I4723&lt;=67602),"Kraj Vysočina",(IF(AND(I4723&gt;=40001,I4723&lt;=44101),"Ústecký kraj",(IF(AND(I4723&gt;=46001,I4723&lt;=47201),"Liberecký kraj",(IF(AND(I4723&gt;=51202,I4723&lt;=51401),"Liberecký kraj",(IF(AND(I4723&gt;=53002,I4723&lt;=53976),"Pardubický kraj",(IF(AND(I4723&gt;=56002,I4723&lt;=57201),"Pardubický kraj",(IF(AND(I4723&gt;=60200,I4723&lt;=67201),"Jihomoravský kraj",(IF(AND(I4723&gt;=67801,I4723&lt;=68501),"Jihomoravský kraj",(IF(AND(I4723&gt;=69002,I4723&lt;=69801),"Jihomoravský kraj",(IF(AND(I4723&gt;=68601,I4723&lt;=68801),"Zlínský kraj",(IF(AND(I4723&gt;=75501,I4723&lt;=76901),"Zlínský kraj",(IF(AND(I4723&gt;=70030,I4723&lt;=74901),"Moravskoslezský kraj",(IF(AND(I4723&gt;=75000,I4723&lt;=75368),"Olomoucký kraj",(IF(AND(I4723&gt;=77200,I4723&lt;=79862),"Olomoucký kraj",(IF(AND(I4723&gt;=50011,I4723&lt;=50301),"Královéhradecký kraj",(IF(AND(I4723&gt;=54301,I4723&lt;=54303),"Královéhradecký kraj","0")))))))))))))))))))))))))))))))))))))))))))))))</f>
        <v>Moravskoslezský kraj</v>
      </c>
      <c r="AD4723" t="s">
        <v>998</v>
      </c>
      <c r="AE4723" t="s">
        <v>998</v>
      </c>
      <c r="AF4723" t="s">
        <v>998</v>
      </c>
      <c r="AG4723" s="107">
        <v>300</v>
      </c>
      <c r="AH4723" s="107">
        <v>0</v>
      </c>
      <c r="AI4723" s="107">
        <v>0</v>
      </c>
      <c r="AJ4723" t="s">
        <v>999</v>
      </c>
      <c r="AK4723" s="106">
        <v>44924</v>
      </c>
    </row>
    <row r="4724" spans="1:37" x14ac:dyDescent="0.45">
      <c r="A4724" t="s">
        <v>1044</v>
      </c>
      <c r="B4724" t="s">
        <v>4151</v>
      </c>
      <c r="C4724" t="s">
        <v>990</v>
      </c>
      <c r="D4724" t="s">
        <v>4162</v>
      </c>
      <c r="E4724" t="s">
        <v>992</v>
      </c>
      <c r="F4724" t="s">
        <v>4163</v>
      </c>
      <c r="G4724">
        <v>42</v>
      </c>
      <c r="H4724" t="s">
        <v>4163</v>
      </c>
      <c r="I4724">
        <v>74401</v>
      </c>
      <c r="J4724">
        <v>608035402</v>
      </c>
      <c r="K4724" t="s">
        <v>4164</v>
      </c>
      <c r="L4724" s="106">
        <v>27541</v>
      </c>
      <c r="M4724">
        <v>14721876</v>
      </c>
      <c r="N4724" t="s">
        <v>996</v>
      </c>
      <c r="O4724" t="s">
        <v>12</v>
      </c>
      <c r="P4724" t="s">
        <v>997</v>
      </c>
      <c r="R4724" s="109" t="str">
        <f>IF(OR(P4724="SB",Q4724="SB"),"SB",0)</f>
        <v>SB</v>
      </c>
      <c r="T4724" s="110" t="s">
        <v>998</v>
      </c>
      <c r="V4724" s="113" t="str">
        <f>IF(AND(I4724&gt;=10000,I4724&lt;=19900),"Praha",(IF(AND(I4724&gt;=25001,I4724&lt;=29501),"Středočeský kraj",(IF(AND(I4724&gt;=30100,I4724&lt;=34972),"Středočeský kraj",(IF(AND(I4724&gt;=35002,I4724&lt;=36271),"Karlovarský kraj",(IF(AND(I4724&gt;=37001,I4724&lt;=39201),"Jihočeský kraj",(IF(AND(I4724&gt;=39701,I4724&lt;=39901),"Jihočeský kraj",(IF(AND(I4724&gt;=39301,I4724&lt;=39601),"Kraj Vysočina",(IF(AND(I4724&gt;=58001,I4724&lt;=59501),"Kraj Vysočina",(IF(AND(I4724&gt;=67401,I4724&lt;=67602),"Kraj Vysočina",(IF(AND(I4724&gt;=40001,I4724&lt;=44101),"Ústecký kraj",(IF(AND(I4724&gt;=46001,I4724&lt;=47201),"Liberecký kraj",(IF(AND(I4724&gt;=51202,I4724&lt;=51401),"Liberecký kraj",(IF(AND(I4724&gt;=53002,I4724&lt;=53976),"Pardubický kraj",(IF(AND(I4724&gt;=56002,I4724&lt;=57201),"Pardubický kraj",(IF(AND(I4724&gt;=60200,I4724&lt;=67201),"Jihomoravský kraj",(IF(AND(I4724&gt;=67801,I4724&lt;=68501),"Jihomoravský kraj",(IF(AND(I4724&gt;=69002,I4724&lt;=69801),"Jihomoravský kraj",(IF(AND(I4724&gt;=68601,I4724&lt;=68801),"Zlínský kraj",(IF(AND(I4724&gt;=75501,I4724&lt;=76901),"Zlínský kraj",(IF(AND(I4724&gt;=70030,I4724&lt;=74901),"Moravskoslezský kraj",(IF(AND(I4724&gt;=75000,I4724&lt;=75368),"Olomoucký kraj",(IF(AND(I4724&gt;=77200,I4724&lt;=79862),"Olomoucký kraj",(IF(AND(I4724&gt;=50011,I4724&lt;=50301),"Královéhradecký kraj",(IF(AND(I4724&gt;=54301,I4724&lt;=54303),"Královéhradecký kraj","0")))))))))))))))))))))))))))))))))))))))))))))))</f>
        <v>Moravskoslezský kraj</v>
      </c>
      <c r="AB4724" t="s">
        <v>998</v>
      </c>
      <c r="AD4724" t="s">
        <v>998</v>
      </c>
      <c r="AE4724" t="s">
        <v>998</v>
      </c>
      <c r="AF4724" t="s">
        <v>998</v>
      </c>
      <c r="AG4724" s="107">
        <v>0</v>
      </c>
      <c r="AH4724" s="107">
        <v>0</v>
      </c>
      <c r="AI4724" s="107">
        <v>0</v>
      </c>
      <c r="AJ4724" t="s">
        <v>1012</v>
      </c>
    </row>
    <row r="4725" spans="1:37" x14ac:dyDescent="0.45">
      <c r="A4725" t="s">
        <v>1026</v>
      </c>
      <c r="B4725" t="s">
        <v>10892</v>
      </c>
      <c r="C4725" t="s">
        <v>990</v>
      </c>
      <c r="D4725" t="s">
        <v>10896</v>
      </c>
      <c r="E4725" t="s">
        <v>992</v>
      </c>
      <c r="F4725" t="s">
        <v>10897</v>
      </c>
      <c r="G4725">
        <v>332</v>
      </c>
      <c r="H4725" t="s">
        <v>2631</v>
      </c>
      <c r="I4725">
        <v>74401</v>
      </c>
      <c r="K4725" t="s">
        <v>10898</v>
      </c>
      <c r="L4725" s="106">
        <v>28594</v>
      </c>
      <c r="M4725">
        <v>14728647</v>
      </c>
      <c r="N4725" t="s">
        <v>996</v>
      </c>
      <c r="O4725" t="s">
        <v>12</v>
      </c>
      <c r="P4725" t="s">
        <v>997</v>
      </c>
      <c r="R4725" s="109" t="str">
        <f>IF(OR(P4725="SB",Q4725="SB"),"SB",0)</f>
        <v>SB</v>
      </c>
      <c r="T4725" s="110" t="s">
        <v>998</v>
      </c>
      <c r="V4725" s="113" t="str">
        <f>IF(AND(I4725&gt;=10000,I4725&lt;=19900),"Praha",(IF(AND(I4725&gt;=25001,I4725&lt;=29501),"Středočeský kraj",(IF(AND(I4725&gt;=30100,I4725&lt;=34972),"Středočeský kraj",(IF(AND(I4725&gt;=35002,I4725&lt;=36271),"Karlovarský kraj",(IF(AND(I4725&gt;=37001,I4725&lt;=39201),"Jihočeský kraj",(IF(AND(I4725&gt;=39701,I4725&lt;=39901),"Jihočeský kraj",(IF(AND(I4725&gt;=39301,I4725&lt;=39601),"Kraj Vysočina",(IF(AND(I4725&gt;=58001,I4725&lt;=59501),"Kraj Vysočina",(IF(AND(I4725&gt;=67401,I4725&lt;=67602),"Kraj Vysočina",(IF(AND(I4725&gt;=40001,I4725&lt;=44101),"Ústecký kraj",(IF(AND(I4725&gt;=46001,I4725&lt;=47201),"Liberecký kraj",(IF(AND(I4725&gt;=51202,I4725&lt;=51401),"Liberecký kraj",(IF(AND(I4725&gt;=53002,I4725&lt;=53976),"Pardubický kraj",(IF(AND(I4725&gt;=56002,I4725&lt;=57201),"Pardubický kraj",(IF(AND(I4725&gt;=60200,I4725&lt;=67201),"Jihomoravský kraj",(IF(AND(I4725&gt;=67801,I4725&lt;=68501),"Jihomoravský kraj",(IF(AND(I4725&gt;=69002,I4725&lt;=69801),"Jihomoravský kraj",(IF(AND(I4725&gt;=68601,I4725&lt;=68801),"Zlínský kraj",(IF(AND(I4725&gt;=75501,I4725&lt;=76901),"Zlínský kraj",(IF(AND(I4725&gt;=70030,I4725&lt;=74901),"Moravskoslezský kraj",(IF(AND(I4725&gt;=75000,I4725&lt;=75368),"Olomoucký kraj",(IF(AND(I4725&gt;=77200,I4725&lt;=79862),"Olomoucký kraj",(IF(AND(I4725&gt;=50011,I4725&lt;=50301),"Královéhradecký kraj",(IF(AND(I4725&gt;=54301,I4725&lt;=54303),"Královéhradecký kraj","0")))))))))))))))))))))))))))))))))))))))))))))))</f>
        <v>Moravskoslezský kraj</v>
      </c>
      <c r="AB4725" t="s">
        <v>998</v>
      </c>
      <c r="AD4725" t="s">
        <v>998</v>
      </c>
      <c r="AE4725" t="s">
        <v>998</v>
      </c>
      <c r="AF4725" t="s">
        <v>998</v>
      </c>
      <c r="AG4725" s="107">
        <v>0</v>
      </c>
      <c r="AH4725" s="107">
        <v>0</v>
      </c>
      <c r="AI4725" s="107">
        <v>0</v>
      </c>
      <c r="AJ4725" t="s">
        <v>1012</v>
      </c>
    </row>
    <row r="4726" spans="1:37" x14ac:dyDescent="0.45">
      <c r="A4726" t="s">
        <v>1112</v>
      </c>
      <c r="B4726" t="s">
        <v>10524</v>
      </c>
      <c r="C4726" t="s">
        <v>990</v>
      </c>
      <c r="D4726" t="s">
        <v>10525</v>
      </c>
      <c r="E4726" t="s">
        <v>992</v>
      </c>
      <c r="F4726" t="s">
        <v>10526</v>
      </c>
      <c r="G4726">
        <v>1063</v>
      </c>
      <c r="H4726" t="s">
        <v>2631</v>
      </c>
      <c r="I4726">
        <v>74401</v>
      </c>
      <c r="J4726">
        <v>734869869</v>
      </c>
      <c r="K4726" t="s">
        <v>10527</v>
      </c>
      <c r="L4726" s="106">
        <v>35167</v>
      </c>
      <c r="M4726">
        <v>11722556</v>
      </c>
      <c r="N4726" t="s">
        <v>3962</v>
      </c>
      <c r="O4726" t="s">
        <v>1050</v>
      </c>
      <c r="P4726" t="s">
        <v>997</v>
      </c>
      <c r="R4726" s="109" t="str">
        <f>IF(OR(P4726="SB",Q4726="SB"),"SB",0)</f>
        <v>SB</v>
      </c>
      <c r="V4726" s="113" t="str">
        <f>IF(AND(I4726&gt;=10000,I4726&lt;=19900),"Praha",(IF(AND(I4726&gt;=25001,I4726&lt;=29501),"Středočeský kraj",(IF(AND(I4726&gt;=30100,I4726&lt;=34972),"Středočeský kraj",(IF(AND(I4726&gt;=35002,I4726&lt;=36271),"Karlovarský kraj",(IF(AND(I4726&gt;=37001,I4726&lt;=39201),"Jihočeský kraj",(IF(AND(I4726&gt;=39701,I4726&lt;=39901),"Jihočeský kraj",(IF(AND(I4726&gt;=39301,I4726&lt;=39601),"Kraj Vysočina",(IF(AND(I4726&gt;=58001,I4726&lt;=59501),"Kraj Vysočina",(IF(AND(I4726&gt;=67401,I4726&lt;=67602),"Kraj Vysočina",(IF(AND(I4726&gt;=40001,I4726&lt;=44101),"Ústecký kraj",(IF(AND(I4726&gt;=46001,I4726&lt;=47201),"Liberecký kraj",(IF(AND(I4726&gt;=51202,I4726&lt;=51401),"Liberecký kraj",(IF(AND(I4726&gt;=53002,I4726&lt;=53976),"Pardubický kraj",(IF(AND(I4726&gt;=56002,I4726&lt;=57201),"Pardubický kraj",(IF(AND(I4726&gt;=60200,I4726&lt;=67201),"Jihomoravský kraj",(IF(AND(I4726&gt;=67801,I4726&lt;=68501),"Jihomoravský kraj",(IF(AND(I4726&gt;=69002,I4726&lt;=69801),"Jihomoravský kraj",(IF(AND(I4726&gt;=68601,I4726&lt;=68801),"Zlínský kraj",(IF(AND(I4726&gt;=75501,I4726&lt;=76901),"Zlínský kraj",(IF(AND(I4726&gt;=70030,I4726&lt;=74901),"Moravskoslezský kraj",(IF(AND(I4726&gt;=75000,I4726&lt;=75368),"Olomoucký kraj",(IF(AND(I4726&gt;=77200,I4726&lt;=79862),"Olomoucký kraj",(IF(AND(I4726&gt;=50011,I4726&lt;=50301),"Královéhradecký kraj",(IF(AND(I4726&gt;=54301,I4726&lt;=54303),"Královéhradecký kraj","0")))))))))))))))))))))))))))))))))))))))))))))))</f>
        <v>Moravskoslezský kraj</v>
      </c>
      <c r="AD4726" t="s">
        <v>998</v>
      </c>
      <c r="AE4726" t="s">
        <v>998</v>
      </c>
      <c r="AF4726" t="s">
        <v>998</v>
      </c>
      <c r="AG4726" s="107">
        <v>0</v>
      </c>
      <c r="AH4726" s="107">
        <v>0</v>
      </c>
      <c r="AI4726" s="107">
        <v>0</v>
      </c>
      <c r="AJ4726" t="s">
        <v>1012</v>
      </c>
    </row>
    <row r="4727" spans="1:37" x14ac:dyDescent="0.45">
      <c r="A4727" t="s">
        <v>1089</v>
      </c>
      <c r="B4727" t="s">
        <v>11464</v>
      </c>
      <c r="C4727" t="s">
        <v>990</v>
      </c>
      <c r="D4727" t="s">
        <v>11465</v>
      </c>
      <c r="E4727" t="s">
        <v>992</v>
      </c>
      <c r="F4727" t="s">
        <v>3411</v>
      </c>
      <c r="G4727">
        <v>52</v>
      </c>
      <c r="H4727" t="s">
        <v>1660</v>
      </c>
      <c r="I4727">
        <v>74601</v>
      </c>
      <c r="K4727" t="s">
        <v>11466</v>
      </c>
      <c r="L4727" s="106">
        <v>33679</v>
      </c>
      <c r="M4727">
        <v>10895632</v>
      </c>
      <c r="N4727" t="s">
        <v>996</v>
      </c>
      <c r="O4727" t="s">
        <v>12</v>
      </c>
      <c r="P4727" t="s">
        <v>997</v>
      </c>
      <c r="R4727" s="109" t="str">
        <f>IF(OR(P4727="SB",Q4727="SB"),"SB",0)</f>
        <v>SB</v>
      </c>
      <c r="T4727" s="110">
        <v>11716</v>
      </c>
      <c r="U4727" t="s">
        <v>19634</v>
      </c>
      <c r="V4727" s="113" t="str">
        <f>IF(AND(I4727&gt;=10000,I4727&lt;=19900),"Praha",(IF(AND(I4727&gt;=25001,I4727&lt;=29501),"Středočeský kraj",(IF(AND(I4727&gt;=30100,I4727&lt;=34972),"Středočeský kraj",(IF(AND(I4727&gt;=35002,I4727&lt;=36271),"Karlovarský kraj",(IF(AND(I4727&gt;=37001,I4727&lt;=39201),"Jihočeský kraj",(IF(AND(I4727&gt;=39701,I4727&lt;=39901),"Jihočeský kraj",(IF(AND(I4727&gt;=39301,I4727&lt;=39601),"Kraj Vysočina",(IF(AND(I4727&gt;=58001,I4727&lt;=59501),"Kraj Vysočina",(IF(AND(I4727&gt;=67401,I4727&lt;=67602),"Kraj Vysočina",(IF(AND(I4727&gt;=40001,I4727&lt;=44101),"Ústecký kraj",(IF(AND(I4727&gt;=46001,I4727&lt;=47201),"Liberecký kraj",(IF(AND(I4727&gt;=51202,I4727&lt;=51401),"Liberecký kraj",(IF(AND(I4727&gt;=53002,I4727&lt;=53976),"Pardubický kraj",(IF(AND(I4727&gt;=56002,I4727&lt;=57201),"Pardubický kraj",(IF(AND(I4727&gt;=60200,I4727&lt;=67201),"Jihomoravský kraj",(IF(AND(I4727&gt;=67801,I4727&lt;=68501),"Jihomoravský kraj",(IF(AND(I4727&gt;=69002,I4727&lt;=69801),"Jihomoravský kraj",(IF(AND(I4727&gt;=68601,I4727&lt;=68801),"Zlínský kraj",(IF(AND(I4727&gt;=75501,I4727&lt;=76901),"Zlínský kraj",(IF(AND(I4727&gt;=70030,I4727&lt;=74901),"Moravskoslezský kraj",(IF(AND(I4727&gt;=75000,I4727&lt;=75368),"Olomoucký kraj",(IF(AND(I4727&gt;=77200,I4727&lt;=79862),"Olomoucký kraj",(IF(AND(I4727&gt;=50011,I4727&lt;=50301),"Královéhradecký kraj",(IF(AND(I4727&gt;=54301,I4727&lt;=54303),"Královéhradecký kraj","0")))))))))))))))))))))))))))))))))))))))))))))))</f>
        <v>Moravskoslezský kraj</v>
      </c>
      <c r="W4727" s="111">
        <v>11716</v>
      </c>
      <c r="X4727" s="111" t="s">
        <v>19633</v>
      </c>
      <c r="AD4727" t="s">
        <v>998</v>
      </c>
      <c r="AE4727" t="s">
        <v>1515</v>
      </c>
      <c r="AF4727" t="s">
        <v>998</v>
      </c>
      <c r="AG4727" s="107">
        <v>0</v>
      </c>
      <c r="AH4727" s="107">
        <v>0</v>
      </c>
      <c r="AI4727" s="107">
        <v>0</v>
      </c>
      <c r="AJ4727" t="s">
        <v>1012</v>
      </c>
    </row>
    <row r="4728" spans="1:37" x14ac:dyDescent="0.45">
      <c r="A4728" t="s">
        <v>1007</v>
      </c>
      <c r="B4728" t="s">
        <v>3372</v>
      </c>
      <c r="C4728" t="s">
        <v>990</v>
      </c>
      <c r="D4728" t="s">
        <v>3373</v>
      </c>
      <c r="E4728" t="s">
        <v>992</v>
      </c>
      <c r="F4728" t="s">
        <v>3374</v>
      </c>
      <c r="G4728">
        <v>19</v>
      </c>
      <c r="H4728" t="s">
        <v>1660</v>
      </c>
      <c r="I4728">
        <v>74601</v>
      </c>
      <c r="K4728" t="s">
        <v>3375</v>
      </c>
      <c r="L4728" s="106">
        <v>33668</v>
      </c>
      <c r="M4728">
        <v>14587692</v>
      </c>
      <c r="N4728" t="s">
        <v>1144</v>
      </c>
      <c r="O4728" t="s">
        <v>12</v>
      </c>
      <c r="P4728" t="s">
        <v>997</v>
      </c>
      <c r="R4728" s="109" t="str">
        <f>IF(OR(P4728="SB",Q4728="SB"),"SB",0)</f>
        <v>SB</v>
      </c>
      <c r="T4728" s="110" t="s">
        <v>998</v>
      </c>
      <c r="V4728" s="113" t="str">
        <f>IF(AND(I4728&gt;=10000,I4728&lt;=19900),"Praha",(IF(AND(I4728&gt;=25001,I4728&lt;=29501),"Středočeský kraj",(IF(AND(I4728&gt;=30100,I4728&lt;=34972),"Středočeský kraj",(IF(AND(I4728&gt;=35002,I4728&lt;=36271),"Karlovarský kraj",(IF(AND(I4728&gt;=37001,I4728&lt;=39201),"Jihočeský kraj",(IF(AND(I4728&gt;=39701,I4728&lt;=39901),"Jihočeský kraj",(IF(AND(I4728&gt;=39301,I4728&lt;=39601),"Kraj Vysočina",(IF(AND(I4728&gt;=58001,I4728&lt;=59501),"Kraj Vysočina",(IF(AND(I4728&gt;=67401,I4728&lt;=67602),"Kraj Vysočina",(IF(AND(I4728&gt;=40001,I4728&lt;=44101),"Ústecký kraj",(IF(AND(I4728&gt;=46001,I4728&lt;=47201),"Liberecký kraj",(IF(AND(I4728&gt;=51202,I4728&lt;=51401),"Liberecký kraj",(IF(AND(I4728&gt;=53002,I4728&lt;=53976),"Pardubický kraj",(IF(AND(I4728&gt;=56002,I4728&lt;=57201),"Pardubický kraj",(IF(AND(I4728&gt;=60200,I4728&lt;=67201),"Jihomoravský kraj",(IF(AND(I4728&gt;=67801,I4728&lt;=68501),"Jihomoravský kraj",(IF(AND(I4728&gt;=69002,I4728&lt;=69801),"Jihomoravský kraj",(IF(AND(I4728&gt;=68601,I4728&lt;=68801),"Zlínský kraj",(IF(AND(I4728&gt;=75501,I4728&lt;=76901),"Zlínský kraj",(IF(AND(I4728&gt;=70030,I4728&lt;=74901),"Moravskoslezský kraj",(IF(AND(I4728&gt;=75000,I4728&lt;=75368),"Olomoucký kraj",(IF(AND(I4728&gt;=77200,I4728&lt;=79862),"Olomoucký kraj",(IF(AND(I4728&gt;=50011,I4728&lt;=50301),"Královéhradecký kraj",(IF(AND(I4728&gt;=54301,I4728&lt;=54303),"Královéhradecký kraj","0")))))))))))))))))))))))))))))))))))))))))))))))</f>
        <v>Moravskoslezský kraj</v>
      </c>
      <c r="AB4728" t="s">
        <v>998</v>
      </c>
      <c r="AD4728" t="s">
        <v>998</v>
      </c>
      <c r="AE4728" t="s">
        <v>998</v>
      </c>
      <c r="AF4728" t="s">
        <v>998</v>
      </c>
      <c r="AG4728" s="107">
        <v>300</v>
      </c>
      <c r="AH4728" s="107">
        <v>0</v>
      </c>
      <c r="AI4728" s="107">
        <v>0</v>
      </c>
      <c r="AJ4728" t="s">
        <v>999</v>
      </c>
      <c r="AK4728" s="106">
        <v>44923</v>
      </c>
    </row>
    <row r="4729" spans="1:37" x14ac:dyDescent="0.45">
      <c r="A4729" t="s">
        <v>1206</v>
      </c>
      <c r="B4729" t="s">
        <v>6184</v>
      </c>
      <c r="C4729" t="s">
        <v>1002</v>
      </c>
      <c r="D4729" t="s">
        <v>6185</v>
      </c>
      <c r="E4729" t="s">
        <v>992</v>
      </c>
      <c r="F4729" t="s">
        <v>1759</v>
      </c>
      <c r="G4729">
        <v>69</v>
      </c>
      <c r="H4729" t="s">
        <v>6186</v>
      </c>
      <c r="I4729">
        <v>74601</v>
      </c>
      <c r="J4729">
        <v>774062701</v>
      </c>
      <c r="K4729" t="s">
        <v>6187</v>
      </c>
      <c r="L4729" s="106">
        <v>39886</v>
      </c>
      <c r="M4729">
        <v>14699648</v>
      </c>
      <c r="N4729" t="s">
        <v>996</v>
      </c>
      <c r="O4729" t="s">
        <v>12</v>
      </c>
      <c r="P4729" t="s">
        <v>997</v>
      </c>
      <c r="R4729" s="109" t="str">
        <f>IF(OR(P4729="SB",Q4729="SB"),"SB",0)</f>
        <v>SB</v>
      </c>
      <c r="T4729" s="110" t="s">
        <v>998</v>
      </c>
      <c r="V4729" s="113" t="str">
        <f>IF(AND(I4729&gt;=10000,I4729&lt;=19900),"Praha",(IF(AND(I4729&gt;=25001,I4729&lt;=29501),"Středočeský kraj",(IF(AND(I4729&gt;=30100,I4729&lt;=34972),"Středočeský kraj",(IF(AND(I4729&gt;=35002,I4729&lt;=36271),"Karlovarský kraj",(IF(AND(I4729&gt;=37001,I4729&lt;=39201),"Jihočeský kraj",(IF(AND(I4729&gt;=39701,I4729&lt;=39901),"Jihočeský kraj",(IF(AND(I4729&gt;=39301,I4729&lt;=39601),"Kraj Vysočina",(IF(AND(I4729&gt;=58001,I4729&lt;=59501),"Kraj Vysočina",(IF(AND(I4729&gt;=67401,I4729&lt;=67602),"Kraj Vysočina",(IF(AND(I4729&gt;=40001,I4729&lt;=44101),"Ústecký kraj",(IF(AND(I4729&gt;=46001,I4729&lt;=47201),"Liberecký kraj",(IF(AND(I4729&gt;=51202,I4729&lt;=51401),"Liberecký kraj",(IF(AND(I4729&gt;=53002,I4729&lt;=53976),"Pardubický kraj",(IF(AND(I4729&gt;=56002,I4729&lt;=57201),"Pardubický kraj",(IF(AND(I4729&gt;=60200,I4729&lt;=67201),"Jihomoravský kraj",(IF(AND(I4729&gt;=67801,I4729&lt;=68501),"Jihomoravský kraj",(IF(AND(I4729&gt;=69002,I4729&lt;=69801),"Jihomoravský kraj",(IF(AND(I4729&gt;=68601,I4729&lt;=68801),"Zlínský kraj",(IF(AND(I4729&gt;=75501,I4729&lt;=76901),"Zlínský kraj",(IF(AND(I4729&gt;=70030,I4729&lt;=74901),"Moravskoslezský kraj",(IF(AND(I4729&gt;=75000,I4729&lt;=75368),"Olomoucký kraj",(IF(AND(I4729&gt;=77200,I4729&lt;=79862),"Olomoucký kraj",(IF(AND(I4729&gt;=50011,I4729&lt;=50301),"Královéhradecký kraj",(IF(AND(I4729&gt;=54301,I4729&lt;=54303),"Královéhradecký kraj","0")))))))))))))))))))))))))))))))))))))))))))))))</f>
        <v>Moravskoslezský kraj</v>
      </c>
      <c r="AB4729" t="s">
        <v>998</v>
      </c>
      <c r="AD4729" t="s">
        <v>998</v>
      </c>
      <c r="AE4729" t="s">
        <v>998</v>
      </c>
      <c r="AF4729" t="s">
        <v>998</v>
      </c>
      <c r="AG4729" s="107">
        <v>300</v>
      </c>
      <c r="AH4729" s="107">
        <v>0</v>
      </c>
      <c r="AI4729" s="107">
        <v>0</v>
      </c>
      <c r="AJ4729" t="s">
        <v>999</v>
      </c>
      <c r="AK4729" s="106">
        <v>44923</v>
      </c>
    </row>
    <row r="4730" spans="1:37" x14ac:dyDescent="0.45">
      <c r="A4730" t="s">
        <v>1981</v>
      </c>
      <c r="B4730" t="s">
        <v>10568</v>
      </c>
      <c r="C4730" t="s">
        <v>990</v>
      </c>
      <c r="D4730" t="s">
        <v>10569</v>
      </c>
      <c r="E4730" t="s">
        <v>992</v>
      </c>
      <c r="F4730" t="s">
        <v>3822</v>
      </c>
      <c r="G4730">
        <v>1473</v>
      </c>
      <c r="H4730" t="s">
        <v>6186</v>
      </c>
      <c r="I4730">
        <v>74601</v>
      </c>
      <c r="K4730" t="s">
        <v>10570</v>
      </c>
      <c r="L4730" s="106">
        <v>38670</v>
      </c>
      <c r="M4730">
        <v>14713186</v>
      </c>
      <c r="N4730" t="s">
        <v>996</v>
      </c>
      <c r="O4730" t="s">
        <v>12</v>
      </c>
      <c r="P4730" t="s">
        <v>997</v>
      </c>
      <c r="R4730" s="109" t="str">
        <f>IF(OR(P4730="SB",Q4730="SB"),"SB",0)</f>
        <v>SB</v>
      </c>
      <c r="T4730" s="110" t="s">
        <v>998</v>
      </c>
      <c r="V4730" s="113" t="str">
        <f>IF(AND(I4730&gt;=10000,I4730&lt;=19900),"Praha",(IF(AND(I4730&gt;=25001,I4730&lt;=29501),"Středočeský kraj",(IF(AND(I4730&gt;=30100,I4730&lt;=34972),"Středočeský kraj",(IF(AND(I4730&gt;=35002,I4730&lt;=36271),"Karlovarský kraj",(IF(AND(I4730&gt;=37001,I4730&lt;=39201),"Jihočeský kraj",(IF(AND(I4730&gt;=39701,I4730&lt;=39901),"Jihočeský kraj",(IF(AND(I4730&gt;=39301,I4730&lt;=39601),"Kraj Vysočina",(IF(AND(I4730&gt;=58001,I4730&lt;=59501),"Kraj Vysočina",(IF(AND(I4730&gt;=67401,I4730&lt;=67602),"Kraj Vysočina",(IF(AND(I4730&gt;=40001,I4730&lt;=44101),"Ústecký kraj",(IF(AND(I4730&gt;=46001,I4730&lt;=47201),"Liberecký kraj",(IF(AND(I4730&gt;=51202,I4730&lt;=51401),"Liberecký kraj",(IF(AND(I4730&gt;=53002,I4730&lt;=53976),"Pardubický kraj",(IF(AND(I4730&gt;=56002,I4730&lt;=57201),"Pardubický kraj",(IF(AND(I4730&gt;=60200,I4730&lt;=67201),"Jihomoravský kraj",(IF(AND(I4730&gt;=67801,I4730&lt;=68501),"Jihomoravský kraj",(IF(AND(I4730&gt;=69002,I4730&lt;=69801),"Jihomoravský kraj",(IF(AND(I4730&gt;=68601,I4730&lt;=68801),"Zlínský kraj",(IF(AND(I4730&gt;=75501,I4730&lt;=76901),"Zlínský kraj",(IF(AND(I4730&gt;=70030,I4730&lt;=74901),"Moravskoslezský kraj",(IF(AND(I4730&gt;=75000,I4730&lt;=75368),"Olomoucký kraj",(IF(AND(I4730&gt;=77200,I4730&lt;=79862),"Olomoucký kraj",(IF(AND(I4730&gt;=50011,I4730&lt;=50301),"Královéhradecký kraj",(IF(AND(I4730&gt;=54301,I4730&lt;=54303),"Královéhradecký kraj","0")))))))))))))))))))))))))))))))))))))))))))))))</f>
        <v>Moravskoslezský kraj</v>
      </c>
      <c r="AB4730" t="s">
        <v>998</v>
      </c>
      <c r="AD4730" t="s">
        <v>998</v>
      </c>
      <c r="AE4730" t="s">
        <v>998</v>
      </c>
      <c r="AF4730" t="s">
        <v>998</v>
      </c>
      <c r="AG4730" s="107">
        <v>300</v>
      </c>
      <c r="AH4730" s="107">
        <v>0</v>
      </c>
      <c r="AI4730" s="107">
        <v>0</v>
      </c>
      <c r="AJ4730" t="s">
        <v>999</v>
      </c>
      <c r="AK4730" s="106">
        <v>44924</v>
      </c>
    </row>
    <row r="4731" spans="1:37" x14ac:dyDescent="0.45">
      <c r="A4731" t="s">
        <v>1128</v>
      </c>
      <c r="B4731" t="s">
        <v>10800</v>
      </c>
      <c r="C4731" t="s">
        <v>990</v>
      </c>
      <c r="D4731" t="s">
        <v>10801</v>
      </c>
      <c r="E4731" t="s">
        <v>992</v>
      </c>
      <c r="F4731" t="s">
        <v>5988</v>
      </c>
      <c r="G4731">
        <v>22</v>
      </c>
      <c r="H4731" t="s">
        <v>1660</v>
      </c>
      <c r="I4731">
        <v>74601</v>
      </c>
      <c r="K4731" t="s">
        <v>10802</v>
      </c>
      <c r="L4731" s="106">
        <v>30856</v>
      </c>
      <c r="M4731">
        <v>13395707</v>
      </c>
      <c r="N4731" t="s">
        <v>996</v>
      </c>
      <c r="O4731" t="s">
        <v>12</v>
      </c>
      <c r="P4731" t="s">
        <v>997</v>
      </c>
      <c r="R4731" s="109" t="str">
        <f>IF(OR(P4731="SB",Q4731="SB"),"SB",0)</f>
        <v>SB</v>
      </c>
      <c r="T4731" s="110" t="s">
        <v>998</v>
      </c>
      <c r="V4731" s="113" t="str">
        <f>IF(AND(I4731&gt;=10000,I4731&lt;=19900),"Praha",(IF(AND(I4731&gt;=25001,I4731&lt;=29501),"Středočeský kraj",(IF(AND(I4731&gt;=30100,I4731&lt;=34972),"Středočeský kraj",(IF(AND(I4731&gt;=35002,I4731&lt;=36271),"Karlovarský kraj",(IF(AND(I4731&gt;=37001,I4731&lt;=39201),"Jihočeský kraj",(IF(AND(I4731&gt;=39701,I4731&lt;=39901),"Jihočeský kraj",(IF(AND(I4731&gt;=39301,I4731&lt;=39601),"Kraj Vysočina",(IF(AND(I4731&gt;=58001,I4731&lt;=59501),"Kraj Vysočina",(IF(AND(I4731&gt;=67401,I4731&lt;=67602),"Kraj Vysočina",(IF(AND(I4731&gt;=40001,I4731&lt;=44101),"Ústecký kraj",(IF(AND(I4731&gt;=46001,I4731&lt;=47201),"Liberecký kraj",(IF(AND(I4731&gt;=51202,I4731&lt;=51401),"Liberecký kraj",(IF(AND(I4731&gt;=53002,I4731&lt;=53976),"Pardubický kraj",(IF(AND(I4731&gt;=56002,I4731&lt;=57201),"Pardubický kraj",(IF(AND(I4731&gt;=60200,I4731&lt;=67201),"Jihomoravský kraj",(IF(AND(I4731&gt;=67801,I4731&lt;=68501),"Jihomoravský kraj",(IF(AND(I4731&gt;=69002,I4731&lt;=69801),"Jihomoravský kraj",(IF(AND(I4731&gt;=68601,I4731&lt;=68801),"Zlínský kraj",(IF(AND(I4731&gt;=75501,I4731&lt;=76901),"Zlínský kraj",(IF(AND(I4731&gt;=70030,I4731&lt;=74901),"Moravskoslezský kraj",(IF(AND(I4731&gt;=75000,I4731&lt;=75368),"Olomoucký kraj",(IF(AND(I4731&gt;=77200,I4731&lt;=79862),"Olomoucký kraj",(IF(AND(I4731&gt;=50011,I4731&lt;=50301),"Královéhradecký kraj",(IF(AND(I4731&gt;=54301,I4731&lt;=54303),"Královéhradecký kraj","0")))))))))))))))))))))))))))))))))))))))))))))))</f>
        <v>Moravskoslezský kraj</v>
      </c>
      <c r="AB4731" t="s">
        <v>998</v>
      </c>
      <c r="AD4731" t="s">
        <v>998</v>
      </c>
      <c r="AE4731" t="s">
        <v>998</v>
      </c>
      <c r="AF4731" t="s">
        <v>998</v>
      </c>
      <c r="AG4731" s="107">
        <v>0</v>
      </c>
      <c r="AH4731" s="107">
        <v>0</v>
      </c>
      <c r="AI4731" s="107">
        <v>0</v>
      </c>
      <c r="AJ4731" t="s">
        <v>1012</v>
      </c>
    </row>
    <row r="4732" spans="1:37" x14ac:dyDescent="0.45">
      <c r="A4732" t="s">
        <v>15445</v>
      </c>
      <c r="B4732" t="s">
        <v>15446</v>
      </c>
      <c r="C4732" t="s">
        <v>1002</v>
      </c>
      <c r="D4732" t="s">
        <v>15447</v>
      </c>
      <c r="E4732" t="s">
        <v>992</v>
      </c>
      <c r="F4732" t="s">
        <v>3967</v>
      </c>
      <c r="G4732">
        <v>1036</v>
      </c>
      <c r="H4732" t="s">
        <v>6186</v>
      </c>
      <c r="I4732">
        <v>74601</v>
      </c>
      <c r="J4732">
        <v>602517731</v>
      </c>
      <c r="K4732" t="s">
        <v>15448</v>
      </c>
      <c r="L4732" s="106">
        <v>36048</v>
      </c>
      <c r="M4732">
        <v>14693786</v>
      </c>
      <c r="N4732" t="s">
        <v>996</v>
      </c>
      <c r="O4732" t="s">
        <v>12</v>
      </c>
      <c r="P4732" t="s">
        <v>997</v>
      </c>
      <c r="R4732" s="109" t="str">
        <f>IF(OR(P4732="SB",Q4732="SB"),"SB",0)</f>
        <v>SB</v>
      </c>
      <c r="T4732" s="110" t="s">
        <v>998</v>
      </c>
      <c r="V4732" s="113" t="str">
        <f>IF(AND(I4732&gt;=10000,I4732&lt;=19900),"Praha",(IF(AND(I4732&gt;=25001,I4732&lt;=29501),"Středočeský kraj",(IF(AND(I4732&gt;=30100,I4732&lt;=34972),"Středočeský kraj",(IF(AND(I4732&gt;=35002,I4732&lt;=36271),"Karlovarský kraj",(IF(AND(I4732&gt;=37001,I4732&lt;=39201),"Jihočeský kraj",(IF(AND(I4732&gt;=39701,I4732&lt;=39901),"Jihočeský kraj",(IF(AND(I4732&gt;=39301,I4732&lt;=39601),"Kraj Vysočina",(IF(AND(I4732&gt;=58001,I4732&lt;=59501),"Kraj Vysočina",(IF(AND(I4732&gt;=67401,I4732&lt;=67602),"Kraj Vysočina",(IF(AND(I4732&gt;=40001,I4732&lt;=44101),"Ústecký kraj",(IF(AND(I4732&gt;=46001,I4732&lt;=47201),"Liberecký kraj",(IF(AND(I4732&gt;=51202,I4732&lt;=51401),"Liberecký kraj",(IF(AND(I4732&gt;=53002,I4732&lt;=53976),"Pardubický kraj",(IF(AND(I4732&gt;=56002,I4732&lt;=57201),"Pardubický kraj",(IF(AND(I4732&gt;=60200,I4732&lt;=67201),"Jihomoravský kraj",(IF(AND(I4732&gt;=67801,I4732&lt;=68501),"Jihomoravský kraj",(IF(AND(I4732&gt;=69002,I4732&lt;=69801),"Jihomoravský kraj",(IF(AND(I4732&gt;=68601,I4732&lt;=68801),"Zlínský kraj",(IF(AND(I4732&gt;=75501,I4732&lt;=76901),"Zlínský kraj",(IF(AND(I4732&gt;=70030,I4732&lt;=74901),"Moravskoslezský kraj",(IF(AND(I4732&gt;=75000,I4732&lt;=75368),"Olomoucký kraj",(IF(AND(I4732&gt;=77200,I4732&lt;=79862),"Olomoucký kraj",(IF(AND(I4732&gt;=50011,I4732&lt;=50301),"Královéhradecký kraj",(IF(AND(I4732&gt;=54301,I4732&lt;=54303),"Královéhradecký kraj","0")))))))))))))))))))))))))))))))))))))))))))))))</f>
        <v>Moravskoslezský kraj</v>
      </c>
      <c r="AB4732" t="s">
        <v>998</v>
      </c>
      <c r="AD4732" t="s">
        <v>998</v>
      </c>
      <c r="AE4732" t="s">
        <v>998</v>
      </c>
      <c r="AF4732" t="s">
        <v>998</v>
      </c>
      <c r="AG4732" s="107">
        <v>300</v>
      </c>
      <c r="AH4732" s="107">
        <v>0</v>
      </c>
      <c r="AI4732" s="107">
        <v>0</v>
      </c>
      <c r="AJ4732" t="s">
        <v>999</v>
      </c>
      <c r="AK4732" s="106">
        <v>44924</v>
      </c>
    </row>
    <row r="4733" spans="1:37" x14ac:dyDescent="0.45">
      <c r="A4733" t="s">
        <v>1055</v>
      </c>
      <c r="B4733" t="s">
        <v>8602</v>
      </c>
      <c r="C4733" t="s">
        <v>1002</v>
      </c>
      <c r="D4733" t="s">
        <v>19183</v>
      </c>
      <c r="E4733" t="s">
        <v>992</v>
      </c>
      <c r="F4733" t="s">
        <v>19184</v>
      </c>
      <c r="G4733">
        <v>5</v>
      </c>
      <c r="H4733" t="s">
        <v>1660</v>
      </c>
      <c r="I4733">
        <v>74601</v>
      </c>
      <c r="J4733">
        <v>603496382</v>
      </c>
      <c r="K4733" t="s">
        <v>19185</v>
      </c>
      <c r="L4733" s="106">
        <v>29099</v>
      </c>
      <c r="M4733">
        <v>14714402</v>
      </c>
      <c r="N4733" t="s">
        <v>996</v>
      </c>
      <c r="O4733" t="s">
        <v>12</v>
      </c>
      <c r="P4733" t="s">
        <v>997</v>
      </c>
      <c r="R4733" s="109" t="str">
        <f>IF(OR(P4733="SB",Q4733="SB"),"SB",0)</f>
        <v>SB</v>
      </c>
      <c r="T4733" s="110" t="s">
        <v>998</v>
      </c>
      <c r="V4733" s="113" t="str">
        <f>IF(AND(I4733&gt;=10000,I4733&lt;=19900),"Praha",(IF(AND(I4733&gt;=25001,I4733&lt;=29501),"Středočeský kraj",(IF(AND(I4733&gt;=30100,I4733&lt;=34972),"Středočeský kraj",(IF(AND(I4733&gt;=35002,I4733&lt;=36271),"Karlovarský kraj",(IF(AND(I4733&gt;=37001,I4733&lt;=39201),"Jihočeský kraj",(IF(AND(I4733&gt;=39701,I4733&lt;=39901),"Jihočeský kraj",(IF(AND(I4733&gt;=39301,I4733&lt;=39601),"Kraj Vysočina",(IF(AND(I4733&gt;=58001,I4733&lt;=59501),"Kraj Vysočina",(IF(AND(I4733&gt;=67401,I4733&lt;=67602),"Kraj Vysočina",(IF(AND(I4733&gt;=40001,I4733&lt;=44101),"Ústecký kraj",(IF(AND(I4733&gt;=46001,I4733&lt;=47201),"Liberecký kraj",(IF(AND(I4733&gt;=51202,I4733&lt;=51401),"Liberecký kraj",(IF(AND(I4733&gt;=53002,I4733&lt;=53976),"Pardubický kraj",(IF(AND(I4733&gt;=56002,I4733&lt;=57201),"Pardubický kraj",(IF(AND(I4733&gt;=60200,I4733&lt;=67201),"Jihomoravský kraj",(IF(AND(I4733&gt;=67801,I4733&lt;=68501),"Jihomoravský kraj",(IF(AND(I4733&gt;=69002,I4733&lt;=69801),"Jihomoravský kraj",(IF(AND(I4733&gt;=68601,I4733&lt;=68801),"Zlínský kraj",(IF(AND(I4733&gt;=75501,I4733&lt;=76901),"Zlínský kraj",(IF(AND(I4733&gt;=70030,I4733&lt;=74901),"Moravskoslezský kraj",(IF(AND(I4733&gt;=75000,I4733&lt;=75368),"Olomoucký kraj",(IF(AND(I4733&gt;=77200,I4733&lt;=79862),"Olomoucký kraj",(IF(AND(I4733&gt;=50011,I4733&lt;=50301),"Královéhradecký kraj",(IF(AND(I4733&gt;=54301,I4733&lt;=54303),"Královéhradecký kraj","0")))))))))))))))))))))))))))))))))))))))))))))))</f>
        <v>Moravskoslezský kraj</v>
      </c>
      <c r="AB4733" t="s">
        <v>998</v>
      </c>
      <c r="AD4733" t="s">
        <v>998</v>
      </c>
      <c r="AE4733" t="s">
        <v>998</v>
      </c>
      <c r="AF4733" t="s">
        <v>998</v>
      </c>
      <c r="AG4733" s="107">
        <v>0</v>
      </c>
      <c r="AH4733" s="107">
        <v>0</v>
      </c>
      <c r="AI4733" s="107">
        <v>0</v>
      </c>
      <c r="AJ4733" t="s">
        <v>1012</v>
      </c>
    </row>
    <row r="4734" spans="1:37" x14ac:dyDescent="0.45">
      <c r="A4734" t="s">
        <v>1225</v>
      </c>
      <c r="B4734" t="s">
        <v>19590</v>
      </c>
      <c r="C4734" t="s">
        <v>1002</v>
      </c>
      <c r="D4734" t="s">
        <v>19591</v>
      </c>
      <c r="E4734" t="s">
        <v>992</v>
      </c>
      <c r="F4734" t="s">
        <v>3849</v>
      </c>
      <c r="G4734">
        <v>29</v>
      </c>
      <c r="H4734" t="s">
        <v>1660</v>
      </c>
      <c r="I4734">
        <v>74601</v>
      </c>
      <c r="J4734">
        <v>775666718</v>
      </c>
      <c r="K4734" t="s">
        <v>19592</v>
      </c>
      <c r="L4734" s="106">
        <v>37397</v>
      </c>
      <c r="M4734">
        <v>14672265</v>
      </c>
      <c r="N4734" t="s">
        <v>1144</v>
      </c>
      <c r="O4734" t="s">
        <v>12</v>
      </c>
      <c r="P4734" t="s">
        <v>997</v>
      </c>
      <c r="R4734" s="109" t="str">
        <f>IF(OR(P4734="SB",Q4734="SB"),"SB",0)</f>
        <v>SB</v>
      </c>
      <c r="V4734" s="113" t="str">
        <f>IF(AND(I4734&gt;=10000,I4734&lt;=19900),"Praha",(IF(AND(I4734&gt;=25001,I4734&lt;=29501),"Středočeský kraj",(IF(AND(I4734&gt;=30100,I4734&lt;=34972),"Středočeský kraj",(IF(AND(I4734&gt;=35002,I4734&lt;=36271),"Karlovarský kraj",(IF(AND(I4734&gt;=37001,I4734&lt;=39201),"Jihočeský kraj",(IF(AND(I4734&gt;=39701,I4734&lt;=39901),"Jihočeský kraj",(IF(AND(I4734&gt;=39301,I4734&lt;=39601),"Kraj Vysočina",(IF(AND(I4734&gt;=58001,I4734&lt;=59501),"Kraj Vysočina",(IF(AND(I4734&gt;=67401,I4734&lt;=67602),"Kraj Vysočina",(IF(AND(I4734&gt;=40001,I4734&lt;=44101),"Ústecký kraj",(IF(AND(I4734&gt;=46001,I4734&lt;=47201),"Liberecký kraj",(IF(AND(I4734&gt;=51202,I4734&lt;=51401),"Liberecký kraj",(IF(AND(I4734&gt;=53002,I4734&lt;=53976),"Pardubický kraj",(IF(AND(I4734&gt;=56002,I4734&lt;=57201),"Pardubický kraj",(IF(AND(I4734&gt;=60200,I4734&lt;=67201),"Jihomoravský kraj",(IF(AND(I4734&gt;=67801,I4734&lt;=68501),"Jihomoravský kraj",(IF(AND(I4734&gt;=69002,I4734&lt;=69801),"Jihomoravský kraj",(IF(AND(I4734&gt;=68601,I4734&lt;=68801),"Zlínský kraj",(IF(AND(I4734&gt;=75501,I4734&lt;=76901),"Zlínský kraj",(IF(AND(I4734&gt;=70030,I4734&lt;=74901),"Moravskoslezský kraj",(IF(AND(I4734&gt;=75000,I4734&lt;=75368),"Olomoucký kraj",(IF(AND(I4734&gt;=77200,I4734&lt;=79862),"Olomoucký kraj",(IF(AND(I4734&gt;=50011,I4734&lt;=50301),"Královéhradecký kraj",(IF(AND(I4734&gt;=54301,I4734&lt;=54303),"Královéhradecký kraj","0")))))))))))))))))))))))))))))))))))))))))))))))</f>
        <v>Moravskoslezský kraj</v>
      </c>
      <c r="AD4734" t="s">
        <v>998</v>
      </c>
      <c r="AE4734" t="s">
        <v>998</v>
      </c>
      <c r="AF4734" t="s">
        <v>998</v>
      </c>
      <c r="AG4734" s="107">
        <v>300</v>
      </c>
      <c r="AH4734" s="107">
        <v>0</v>
      </c>
      <c r="AI4734" s="107">
        <v>0</v>
      </c>
      <c r="AJ4734" t="s">
        <v>999</v>
      </c>
      <c r="AK4734" s="106">
        <v>44923</v>
      </c>
    </row>
    <row r="4735" spans="1:37" x14ac:dyDescent="0.45">
      <c r="A4735" t="s">
        <v>1111</v>
      </c>
      <c r="B4735" t="s">
        <v>18449</v>
      </c>
      <c r="C4735" t="s">
        <v>1002</v>
      </c>
      <c r="D4735" t="s">
        <v>18450</v>
      </c>
      <c r="E4735" t="s">
        <v>992</v>
      </c>
      <c r="F4735" t="s">
        <v>18451</v>
      </c>
      <c r="G4735">
        <v>601</v>
      </c>
      <c r="H4735" t="s">
        <v>6056</v>
      </c>
      <c r="I4735">
        <v>74700</v>
      </c>
      <c r="J4735">
        <v>602341578</v>
      </c>
      <c r="K4735" t="s">
        <v>18452</v>
      </c>
      <c r="L4735" s="106">
        <v>28713</v>
      </c>
      <c r="M4735">
        <v>14714095</v>
      </c>
      <c r="N4735" t="s">
        <v>996</v>
      </c>
      <c r="O4735" t="s">
        <v>12</v>
      </c>
      <c r="P4735" t="s">
        <v>997</v>
      </c>
      <c r="R4735" s="109" t="str">
        <f>IF(OR(P4735="SB",Q4735="SB"),"SB",0)</f>
        <v>SB</v>
      </c>
      <c r="T4735" s="110" t="s">
        <v>998</v>
      </c>
      <c r="V4735" s="113" t="str">
        <f>IF(AND(I4735&gt;=10000,I4735&lt;=19900),"Praha",(IF(AND(I4735&gt;=25001,I4735&lt;=29501),"Středočeský kraj",(IF(AND(I4735&gt;=30100,I4735&lt;=34972),"Středočeský kraj",(IF(AND(I4735&gt;=35002,I4735&lt;=36271),"Karlovarský kraj",(IF(AND(I4735&gt;=37001,I4735&lt;=39201),"Jihočeský kraj",(IF(AND(I4735&gt;=39701,I4735&lt;=39901),"Jihočeský kraj",(IF(AND(I4735&gt;=39301,I4735&lt;=39601),"Kraj Vysočina",(IF(AND(I4735&gt;=58001,I4735&lt;=59501),"Kraj Vysočina",(IF(AND(I4735&gt;=67401,I4735&lt;=67602),"Kraj Vysočina",(IF(AND(I4735&gt;=40001,I4735&lt;=44101),"Ústecký kraj",(IF(AND(I4735&gt;=46001,I4735&lt;=47201),"Liberecký kraj",(IF(AND(I4735&gt;=51202,I4735&lt;=51401),"Liberecký kraj",(IF(AND(I4735&gt;=53002,I4735&lt;=53976),"Pardubický kraj",(IF(AND(I4735&gt;=56002,I4735&lt;=57201),"Pardubický kraj",(IF(AND(I4735&gt;=60200,I4735&lt;=67201),"Jihomoravský kraj",(IF(AND(I4735&gt;=67801,I4735&lt;=68501),"Jihomoravský kraj",(IF(AND(I4735&gt;=69002,I4735&lt;=69801),"Jihomoravský kraj",(IF(AND(I4735&gt;=68601,I4735&lt;=68801),"Zlínský kraj",(IF(AND(I4735&gt;=75501,I4735&lt;=76901),"Zlínský kraj",(IF(AND(I4735&gt;=70030,I4735&lt;=74901),"Moravskoslezský kraj",(IF(AND(I4735&gt;=75000,I4735&lt;=75368),"Olomoucký kraj",(IF(AND(I4735&gt;=77200,I4735&lt;=79862),"Olomoucký kraj",(IF(AND(I4735&gt;=50011,I4735&lt;=50301),"Královéhradecký kraj",(IF(AND(I4735&gt;=54301,I4735&lt;=54303),"Královéhradecký kraj","0")))))))))))))))))))))))))))))))))))))))))))))))</f>
        <v>Moravskoslezský kraj</v>
      </c>
      <c r="AB4735" t="s">
        <v>998</v>
      </c>
      <c r="AD4735" t="s">
        <v>998</v>
      </c>
      <c r="AE4735" t="s">
        <v>998</v>
      </c>
      <c r="AF4735" t="s">
        <v>998</v>
      </c>
      <c r="AG4735" s="107">
        <v>0</v>
      </c>
      <c r="AH4735" s="107">
        <v>0</v>
      </c>
      <c r="AI4735" s="107">
        <v>0</v>
      </c>
      <c r="AJ4735" t="s">
        <v>1012</v>
      </c>
    </row>
    <row r="4736" spans="1:37" x14ac:dyDescent="0.45">
      <c r="A4736" t="s">
        <v>1061</v>
      </c>
      <c r="B4736" t="s">
        <v>8091</v>
      </c>
      <c r="C4736" t="s">
        <v>990</v>
      </c>
      <c r="D4736" t="s">
        <v>8092</v>
      </c>
      <c r="E4736" t="s">
        <v>992</v>
      </c>
      <c r="F4736" t="s">
        <v>8093</v>
      </c>
      <c r="G4736">
        <v>21</v>
      </c>
      <c r="H4736" t="s">
        <v>1660</v>
      </c>
      <c r="I4736">
        <v>74701</v>
      </c>
      <c r="J4736">
        <v>420604203533</v>
      </c>
      <c r="K4736" t="s">
        <v>8094</v>
      </c>
      <c r="L4736" s="106">
        <v>31660</v>
      </c>
      <c r="M4736">
        <v>10589575</v>
      </c>
      <c r="N4736" t="s">
        <v>996</v>
      </c>
      <c r="O4736" t="s">
        <v>12</v>
      </c>
      <c r="P4736" t="s">
        <v>997</v>
      </c>
      <c r="R4736" s="109" t="str">
        <f>IF(OR(P4736="SB",Q4736="SB"),"SB",0)</f>
        <v>SB</v>
      </c>
      <c r="T4736" s="110">
        <v>10596</v>
      </c>
      <c r="U4736" t="s">
        <v>19633</v>
      </c>
      <c r="V4736" s="113" t="str">
        <f>IF(AND(I4736&gt;=10000,I4736&lt;=19900),"Praha",(IF(AND(I4736&gt;=25001,I4736&lt;=29501),"Středočeský kraj",(IF(AND(I4736&gt;=30100,I4736&lt;=34972),"Středočeský kraj",(IF(AND(I4736&gt;=35002,I4736&lt;=36271),"Karlovarský kraj",(IF(AND(I4736&gt;=37001,I4736&lt;=39201),"Jihočeský kraj",(IF(AND(I4736&gt;=39701,I4736&lt;=39901),"Jihočeský kraj",(IF(AND(I4736&gt;=39301,I4736&lt;=39601),"Kraj Vysočina",(IF(AND(I4736&gt;=58001,I4736&lt;=59501),"Kraj Vysočina",(IF(AND(I4736&gt;=67401,I4736&lt;=67602),"Kraj Vysočina",(IF(AND(I4736&gt;=40001,I4736&lt;=44101),"Ústecký kraj",(IF(AND(I4736&gt;=46001,I4736&lt;=47201),"Liberecký kraj",(IF(AND(I4736&gt;=51202,I4736&lt;=51401),"Liberecký kraj",(IF(AND(I4736&gt;=53002,I4736&lt;=53976),"Pardubický kraj",(IF(AND(I4736&gt;=56002,I4736&lt;=57201),"Pardubický kraj",(IF(AND(I4736&gt;=60200,I4736&lt;=67201),"Jihomoravský kraj",(IF(AND(I4736&gt;=67801,I4736&lt;=68501),"Jihomoravský kraj",(IF(AND(I4736&gt;=69002,I4736&lt;=69801),"Jihomoravský kraj",(IF(AND(I4736&gt;=68601,I4736&lt;=68801),"Zlínský kraj",(IF(AND(I4736&gt;=75501,I4736&lt;=76901),"Zlínský kraj",(IF(AND(I4736&gt;=70030,I4736&lt;=74901),"Moravskoslezský kraj",(IF(AND(I4736&gt;=75000,I4736&lt;=75368),"Olomoucký kraj",(IF(AND(I4736&gt;=77200,I4736&lt;=79862),"Olomoucký kraj",(IF(AND(I4736&gt;=50011,I4736&lt;=50301),"Královéhradecký kraj",(IF(AND(I4736&gt;=54301,I4736&lt;=54303),"Královéhradecký kraj","0")))))))))))))))))))))))))))))))))))))))))))))))</f>
        <v>Moravskoslezský kraj</v>
      </c>
      <c r="AD4736" t="s">
        <v>998</v>
      </c>
      <c r="AE4736" t="s">
        <v>998</v>
      </c>
      <c r="AF4736" t="s">
        <v>998</v>
      </c>
      <c r="AG4736" s="107">
        <v>0</v>
      </c>
      <c r="AH4736" s="107">
        <v>0</v>
      </c>
      <c r="AI4736" s="107">
        <v>0</v>
      </c>
      <c r="AJ4736" t="s">
        <v>1012</v>
      </c>
    </row>
    <row r="4737" spans="1:37" x14ac:dyDescent="0.45">
      <c r="A4737" t="s">
        <v>1408</v>
      </c>
      <c r="B4737" t="s">
        <v>7488</v>
      </c>
      <c r="C4737" t="s">
        <v>1002</v>
      </c>
      <c r="D4737" t="s">
        <v>7489</v>
      </c>
      <c r="E4737" t="s">
        <v>992</v>
      </c>
      <c r="F4737" t="s">
        <v>7481</v>
      </c>
      <c r="G4737">
        <v>21</v>
      </c>
      <c r="H4737" t="s">
        <v>1660</v>
      </c>
      <c r="I4737">
        <v>74706</v>
      </c>
      <c r="J4737">
        <v>724358206</v>
      </c>
      <c r="K4737" t="s">
        <v>7482</v>
      </c>
      <c r="L4737" s="106">
        <v>38703</v>
      </c>
      <c r="M4737">
        <v>14523028</v>
      </c>
      <c r="N4737" t="s">
        <v>2622</v>
      </c>
      <c r="O4737" t="s">
        <v>1101</v>
      </c>
      <c r="P4737" t="s">
        <v>997</v>
      </c>
      <c r="R4737" s="109" t="str">
        <f>IF(OR(P4737="SB",Q4737="SB"),"SB",0)</f>
        <v>SB</v>
      </c>
      <c r="T4737" s="110">
        <v>2019103</v>
      </c>
      <c r="U4737" t="s">
        <v>19633</v>
      </c>
      <c r="V4737" s="113" t="str">
        <f>IF(AND(I4737&gt;=10000,I4737&lt;=19900),"Praha",(IF(AND(I4737&gt;=25001,I4737&lt;=29501),"Středočeský kraj",(IF(AND(I4737&gt;=30100,I4737&lt;=34972),"Středočeský kraj",(IF(AND(I4737&gt;=35002,I4737&lt;=36271),"Karlovarský kraj",(IF(AND(I4737&gt;=37001,I4737&lt;=39201),"Jihočeský kraj",(IF(AND(I4737&gt;=39701,I4737&lt;=39901),"Jihočeský kraj",(IF(AND(I4737&gt;=39301,I4737&lt;=39601),"Kraj Vysočina",(IF(AND(I4737&gt;=58001,I4737&lt;=59501),"Kraj Vysočina",(IF(AND(I4737&gt;=67401,I4737&lt;=67602),"Kraj Vysočina",(IF(AND(I4737&gt;=40001,I4737&lt;=44101),"Ústecký kraj",(IF(AND(I4737&gt;=46001,I4737&lt;=47201),"Liberecký kraj",(IF(AND(I4737&gt;=51202,I4737&lt;=51401),"Liberecký kraj",(IF(AND(I4737&gt;=53002,I4737&lt;=53976),"Pardubický kraj",(IF(AND(I4737&gt;=56002,I4737&lt;=57201),"Pardubický kraj",(IF(AND(I4737&gt;=60200,I4737&lt;=67201),"Jihomoravský kraj",(IF(AND(I4737&gt;=67801,I4737&lt;=68501),"Jihomoravský kraj",(IF(AND(I4737&gt;=69002,I4737&lt;=69801),"Jihomoravský kraj",(IF(AND(I4737&gt;=68601,I4737&lt;=68801),"Zlínský kraj",(IF(AND(I4737&gt;=75501,I4737&lt;=76901),"Zlínský kraj",(IF(AND(I4737&gt;=70030,I4737&lt;=74901),"Moravskoslezský kraj",(IF(AND(I4737&gt;=75000,I4737&lt;=75368),"Olomoucký kraj",(IF(AND(I4737&gt;=77200,I4737&lt;=79862),"Olomoucký kraj",(IF(AND(I4737&gt;=50011,I4737&lt;=50301),"Královéhradecký kraj",(IF(AND(I4737&gt;=54301,I4737&lt;=54303),"Královéhradecký kraj","0")))))))))))))))))))))))))))))))))))))))))))))))</f>
        <v>Moravskoslezský kraj</v>
      </c>
      <c r="AB4737" t="s">
        <v>7490</v>
      </c>
      <c r="AD4737" t="s">
        <v>998</v>
      </c>
      <c r="AE4737" t="s">
        <v>998</v>
      </c>
      <c r="AF4737" t="s">
        <v>998</v>
      </c>
      <c r="AG4737" s="107">
        <v>300</v>
      </c>
      <c r="AH4737" s="107">
        <v>0</v>
      </c>
      <c r="AI4737" s="107">
        <v>0</v>
      </c>
      <c r="AJ4737" t="s">
        <v>999</v>
      </c>
      <c r="AK4737" s="106">
        <v>44916</v>
      </c>
    </row>
    <row r="4738" spans="1:37" x14ac:dyDescent="0.45">
      <c r="A4738" t="s">
        <v>1128</v>
      </c>
      <c r="B4738" t="s">
        <v>7479</v>
      </c>
      <c r="C4738" t="s">
        <v>990</v>
      </c>
      <c r="D4738" t="s">
        <v>7480</v>
      </c>
      <c r="E4738" t="s">
        <v>992</v>
      </c>
      <c r="F4738" t="s">
        <v>7481</v>
      </c>
      <c r="G4738">
        <v>21</v>
      </c>
      <c r="H4738" t="s">
        <v>1660</v>
      </c>
      <c r="I4738">
        <v>74706</v>
      </c>
      <c r="K4738" t="s">
        <v>7482</v>
      </c>
      <c r="L4738" s="106">
        <v>27911</v>
      </c>
      <c r="M4738">
        <v>15673082</v>
      </c>
      <c r="N4738" t="s">
        <v>2622</v>
      </c>
      <c r="O4738" t="s">
        <v>1101</v>
      </c>
      <c r="P4738" t="s">
        <v>997</v>
      </c>
      <c r="R4738" s="109" t="str">
        <f>IF(OR(P4738="SB",Q4738="SB"),"SB",0)</f>
        <v>SB</v>
      </c>
      <c r="T4738" s="110" t="s">
        <v>998</v>
      </c>
      <c r="V4738" s="113" t="str">
        <f>IF(AND(I4738&gt;=10000,I4738&lt;=19900),"Praha",(IF(AND(I4738&gt;=25001,I4738&lt;=29501),"Středočeský kraj",(IF(AND(I4738&gt;=30100,I4738&lt;=34972),"Středočeský kraj",(IF(AND(I4738&gt;=35002,I4738&lt;=36271),"Karlovarský kraj",(IF(AND(I4738&gt;=37001,I4738&lt;=39201),"Jihočeský kraj",(IF(AND(I4738&gt;=39701,I4738&lt;=39901),"Jihočeský kraj",(IF(AND(I4738&gt;=39301,I4738&lt;=39601),"Kraj Vysočina",(IF(AND(I4738&gt;=58001,I4738&lt;=59501),"Kraj Vysočina",(IF(AND(I4738&gt;=67401,I4738&lt;=67602),"Kraj Vysočina",(IF(AND(I4738&gt;=40001,I4738&lt;=44101),"Ústecký kraj",(IF(AND(I4738&gt;=46001,I4738&lt;=47201),"Liberecký kraj",(IF(AND(I4738&gt;=51202,I4738&lt;=51401),"Liberecký kraj",(IF(AND(I4738&gt;=53002,I4738&lt;=53976),"Pardubický kraj",(IF(AND(I4738&gt;=56002,I4738&lt;=57201),"Pardubický kraj",(IF(AND(I4738&gt;=60200,I4738&lt;=67201),"Jihomoravský kraj",(IF(AND(I4738&gt;=67801,I4738&lt;=68501),"Jihomoravský kraj",(IF(AND(I4738&gt;=69002,I4738&lt;=69801),"Jihomoravský kraj",(IF(AND(I4738&gt;=68601,I4738&lt;=68801),"Zlínský kraj",(IF(AND(I4738&gt;=75501,I4738&lt;=76901),"Zlínský kraj",(IF(AND(I4738&gt;=70030,I4738&lt;=74901),"Moravskoslezský kraj",(IF(AND(I4738&gt;=75000,I4738&lt;=75368),"Olomoucký kraj",(IF(AND(I4738&gt;=77200,I4738&lt;=79862),"Olomoucký kraj",(IF(AND(I4738&gt;=50011,I4738&lt;=50301),"Královéhradecký kraj",(IF(AND(I4738&gt;=54301,I4738&lt;=54303),"Královéhradecký kraj","0")))))))))))))))))))))))))))))))))))))))))))))))</f>
        <v>Moravskoslezský kraj</v>
      </c>
      <c r="AB4738" t="s">
        <v>998</v>
      </c>
      <c r="AD4738" t="s">
        <v>998</v>
      </c>
      <c r="AE4738" t="s">
        <v>998</v>
      </c>
      <c r="AF4738" t="s">
        <v>998</v>
      </c>
      <c r="AG4738" s="107">
        <v>300</v>
      </c>
      <c r="AH4738" s="107">
        <v>0</v>
      </c>
      <c r="AI4738" s="107">
        <v>0</v>
      </c>
      <c r="AJ4738" t="s">
        <v>999</v>
      </c>
      <c r="AK4738" s="106">
        <v>44916</v>
      </c>
    </row>
    <row r="4739" spans="1:37" x14ac:dyDescent="0.45">
      <c r="A4739" t="s">
        <v>1641</v>
      </c>
      <c r="B4739" t="s">
        <v>19223</v>
      </c>
      <c r="C4739" t="s">
        <v>1002</v>
      </c>
      <c r="D4739" t="s">
        <v>19224</v>
      </c>
      <c r="E4739" t="s">
        <v>992</v>
      </c>
      <c r="F4739" t="s">
        <v>4889</v>
      </c>
      <c r="G4739">
        <v>23</v>
      </c>
      <c r="H4739" t="s">
        <v>1660</v>
      </c>
      <c r="I4739">
        <v>74706</v>
      </c>
      <c r="K4739" t="s">
        <v>19225</v>
      </c>
      <c r="L4739" s="106">
        <v>27538</v>
      </c>
      <c r="M4739">
        <v>12915050</v>
      </c>
      <c r="N4739" t="s">
        <v>996</v>
      </c>
      <c r="O4739" t="s">
        <v>12</v>
      </c>
      <c r="P4739" t="s">
        <v>997</v>
      </c>
      <c r="R4739" s="109" t="str">
        <f>IF(OR(P4739="SB",Q4739="SB"),"SB",0)</f>
        <v>SB</v>
      </c>
      <c r="T4739" s="110" t="s">
        <v>998</v>
      </c>
      <c r="V4739" s="113" t="str">
        <f>IF(AND(I4739&gt;=10000,I4739&lt;=19900),"Praha",(IF(AND(I4739&gt;=25001,I4739&lt;=29501),"Středočeský kraj",(IF(AND(I4739&gt;=30100,I4739&lt;=34972),"Středočeský kraj",(IF(AND(I4739&gt;=35002,I4739&lt;=36271),"Karlovarský kraj",(IF(AND(I4739&gt;=37001,I4739&lt;=39201),"Jihočeský kraj",(IF(AND(I4739&gt;=39701,I4739&lt;=39901),"Jihočeský kraj",(IF(AND(I4739&gt;=39301,I4739&lt;=39601),"Kraj Vysočina",(IF(AND(I4739&gt;=58001,I4739&lt;=59501),"Kraj Vysočina",(IF(AND(I4739&gt;=67401,I4739&lt;=67602),"Kraj Vysočina",(IF(AND(I4739&gt;=40001,I4739&lt;=44101),"Ústecký kraj",(IF(AND(I4739&gt;=46001,I4739&lt;=47201),"Liberecký kraj",(IF(AND(I4739&gt;=51202,I4739&lt;=51401),"Liberecký kraj",(IF(AND(I4739&gt;=53002,I4739&lt;=53976),"Pardubický kraj",(IF(AND(I4739&gt;=56002,I4739&lt;=57201),"Pardubický kraj",(IF(AND(I4739&gt;=60200,I4739&lt;=67201),"Jihomoravský kraj",(IF(AND(I4739&gt;=67801,I4739&lt;=68501),"Jihomoravský kraj",(IF(AND(I4739&gt;=69002,I4739&lt;=69801),"Jihomoravský kraj",(IF(AND(I4739&gt;=68601,I4739&lt;=68801),"Zlínský kraj",(IF(AND(I4739&gt;=75501,I4739&lt;=76901),"Zlínský kraj",(IF(AND(I4739&gt;=70030,I4739&lt;=74901),"Moravskoslezský kraj",(IF(AND(I4739&gt;=75000,I4739&lt;=75368),"Olomoucký kraj",(IF(AND(I4739&gt;=77200,I4739&lt;=79862),"Olomoucký kraj",(IF(AND(I4739&gt;=50011,I4739&lt;=50301),"Královéhradecký kraj",(IF(AND(I4739&gt;=54301,I4739&lt;=54303),"Královéhradecký kraj","0")))))))))))))))))))))))))))))))))))))))))))))))</f>
        <v>Moravskoslezský kraj</v>
      </c>
      <c r="AB4739" t="s">
        <v>998</v>
      </c>
      <c r="AD4739" t="s">
        <v>998</v>
      </c>
      <c r="AE4739" t="s">
        <v>998</v>
      </c>
      <c r="AF4739" t="s">
        <v>998</v>
      </c>
      <c r="AG4739" s="107">
        <v>0</v>
      </c>
      <c r="AH4739" s="107">
        <v>0</v>
      </c>
      <c r="AI4739" s="107">
        <v>0</v>
      </c>
      <c r="AJ4739" t="s">
        <v>1012</v>
      </c>
    </row>
    <row r="4740" spans="1:37" x14ac:dyDescent="0.45">
      <c r="A4740" t="s">
        <v>1084</v>
      </c>
      <c r="B4740" t="s">
        <v>19610</v>
      </c>
      <c r="C4740" t="s">
        <v>990</v>
      </c>
      <c r="D4740" t="s">
        <v>19611</v>
      </c>
      <c r="E4740" t="s">
        <v>992</v>
      </c>
      <c r="F4740" t="s">
        <v>15790</v>
      </c>
      <c r="G4740">
        <v>534</v>
      </c>
      <c r="H4740" t="s">
        <v>10170</v>
      </c>
      <c r="I4740">
        <v>74714</v>
      </c>
      <c r="J4740">
        <v>775909070</v>
      </c>
      <c r="K4740" t="s">
        <v>19612</v>
      </c>
      <c r="L4740" s="106">
        <v>38352</v>
      </c>
      <c r="M4740">
        <v>14711065</v>
      </c>
      <c r="N4740" t="s">
        <v>996</v>
      </c>
      <c r="O4740" t="s">
        <v>12</v>
      </c>
      <c r="P4740" t="s">
        <v>997</v>
      </c>
      <c r="R4740" s="109" t="str">
        <f>IF(OR(P4740="SB",Q4740="SB"),"SB",0)</f>
        <v>SB</v>
      </c>
      <c r="T4740" s="110" t="s">
        <v>998</v>
      </c>
      <c r="V4740" s="113" t="str">
        <f>IF(AND(I4740&gt;=10000,I4740&lt;=19900),"Praha",(IF(AND(I4740&gt;=25001,I4740&lt;=29501),"Středočeský kraj",(IF(AND(I4740&gt;=30100,I4740&lt;=34972),"Středočeský kraj",(IF(AND(I4740&gt;=35002,I4740&lt;=36271),"Karlovarský kraj",(IF(AND(I4740&gt;=37001,I4740&lt;=39201),"Jihočeský kraj",(IF(AND(I4740&gt;=39701,I4740&lt;=39901),"Jihočeský kraj",(IF(AND(I4740&gt;=39301,I4740&lt;=39601),"Kraj Vysočina",(IF(AND(I4740&gt;=58001,I4740&lt;=59501),"Kraj Vysočina",(IF(AND(I4740&gt;=67401,I4740&lt;=67602),"Kraj Vysočina",(IF(AND(I4740&gt;=40001,I4740&lt;=44101),"Ústecký kraj",(IF(AND(I4740&gt;=46001,I4740&lt;=47201),"Liberecký kraj",(IF(AND(I4740&gt;=51202,I4740&lt;=51401),"Liberecký kraj",(IF(AND(I4740&gt;=53002,I4740&lt;=53976),"Pardubický kraj",(IF(AND(I4740&gt;=56002,I4740&lt;=57201),"Pardubický kraj",(IF(AND(I4740&gt;=60200,I4740&lt;=67201),"Jihomoravský kraj",(IF(AND(I4740&gt;=67801,I4740&lt;=68501),"Jihomoravský kraj",(IF(AND(I4740&gt;=69002,I4740&lt;=69801),"Jihomoravský kraj",(IF(AND(I4740&gt;=68601,I4740&lt;=68801),"Zlínský kraj",(IF(AND(I4740&gt;=75501,I4740&lt;=76901),"Zlínský kraj",(IF(AND(I4740&gt;=70030,I4740&lt;=74901),"Moravskoslezský kraj",(IF(AND(I4740&gt;=75000,I4740&lt;=75368),"Olomoucký kraj",(IF(AND(I4740&gt;=77200,I4740&lt;=79862),"Olomoucký kraj",(IF(AND(I4740&gt;=50011,I4740&lt;=50301),"Královéhradecký kraj",(IF(AND(I4740&gt;=54301,I4740&lt;=54303),"Královéhradecký kraj","0")))))))))))))))))))))))))))))))))))))))))))))))</f>
        <v>Moravskoslezský kraj</v>
      </c>
      <c r="AB4740" t="s">
        <v>998</v>
      </c>
      <c r="AD4740" t="s">
        <v>998</v>
      </c>
      <c r="AE4740" t="s">
        <v>998</v>
      </c>
      <c r="AF4740" t="s">
        <v>998</v>
      </c>
      <c r="AG4740" s="107">
        <v>300</v>
      </c>
      <c r="AH4740" s="107">
        <v>0</v>
      </c>
      <c r="AI4740" s="107">
        <v>0</v>
      </c>
      <c r="AJ4740" t="s">
        <v>999</v>
      </c>
      <c r="AK4740" s="106">
        <v>44924</v>
      </c>
    </row>
    <row r="4741" spans="1:37" x14ac:dyDescent="0.45">
      <c r="A4741" t="s">
        <v>1087</v>
      </c>
      <c r="B4741" t="s">
        <v>6742</v>
      </c>
      <c r="C4741" t="s">
        <v>990</v>
      </c>
      <c r="D4741" t="s">
        <v>6743</v>
      </c>
      <c r="E4741" t="s">
        <v>992</v>
      </c>
      <c r="F4741" t="s">
        <v>2190</v>
      </c>
      <c r="G4741">
        <v>8</v>
      </c>
      <c r="H4741" t="s">
        <v>6744</v>
      </c>
      <c r="I4741">
        <v>74716</v>
      </c>
      <c r="K4741" t="s">
        <v>6745</v>
      </c>
      <c r="L4741" s="106">
        <v>38755</v>
      </c>
      <c r="M4741">
        <v>14704601</v>
      </c>
      <c r="N4741" t="s">
        <v>996</v>
      </c>
      <c r="O4741" t="s">
        <v>12</v>
      </c>
      <c r="P4741" t="s">
        <v>997</v>
      </c>
      <c r="R4741" s="109" t="str">
        <f>IF(OR(P4741="SB",Q4741="SB"),"SB",0)</f>
        <v>SB</v>
      </c>
      <c r="T4741" s="110" t="s">
        <v>998</v>
      </c>
      <c r="V4741" s="113" t="str">
        <f>IF(AND(I4741&gt;=10000,I4741&lt;=19900),"Praha",(IF(AND(I4741&gt;=25001,I4741&lt;=29501),"Středočeský kraj",(IF(AND(I4741&gt;=30100,I4741&lt;=34972),"Středočeský kraj",(IF(AND(I4741&gt;=35002,I4741&lt;=36271),"Karlovarský kraj",(IF(AND(I4741&gt;=37001,I4741&lt;=39201),"Jihočeský kraj",(IF(AND(I4741&gt;=39701,I4741&lt;=39901),"Jihočeský kraj",(IF(AND(I4741&gt;=39301,I4741&lt;=39601),"Kraj Vysočina",(IF(AND(I4741&gt;=58001,I4741&lt;=59501),"Kraj Vysočina",(IF(AND(I4741&gt;=67401,I4741&lt;=67602),"Kraj Vysočina",(IF(AND(I4741&gt;=40001,I4741&lt;=44101),"Ústecký kraj",(IF(AND(I4741&gt;=46001,I4741&lt;=47201),"Liberecký kraj",(IF(AND(I4741&gt;=51202,I4741&lt;=51401),"Liberecký kraj",(IF(AND(I4741&gt;=53002,I4741&lt;=53976),"Pardubický kraj",(IF(AND(I4741&gt;=56002,I4741&lt;=57201),"Pardubický kraj",(IF(AND(I4741&gt;=60200,I4741&lt;=67201),"Jihomoravský kraj",(IF(AND(I4741&gt;=67801,I4741&lt;=68501),"Jihomoravský kraj",(IF(AND(I4741&gt;=69002,I4741&lt;=69801),"Jihomoravský kraj",(IF(AND(I4741&gt;=68601,I4741&lt;=68801),"Zlínský kraj",(IF(AND(I4741&gt;=75501,I4741&lt;=76901),"Zlínský kraj",(IF(AND(I4741&gt;=70030,I4741&lt;=74901),"Moravskoslezský kraj",(IF(AND(I4741&gt;=75000,I4741&lt;=75368),"Olomoucký kraj",(IF(AND(I4741&gt;=77200,I4741&lt;=79862),"Olomoucký kraj",(IF(AND(I4741&gt;=50011,I4741&lt;=50301),"Královéhradecký kraj",(IF(AND(I4741&gt;=54301,I4741&lt;=54303),"Královéhradecký kraj","0")))))))))))))))))))))))))))))))))))))))))))))))</f>
        <v>Moravskoslezský kraj</v>
      </c>
      <c r="AB4741" t="s">
        <v>998</v>
      </c>
      <c r="AD4741" t="s">
        <v>998</v>
      </c>
      <c r="AE4741" t="s">
        <v>998</v>
      </c>
      <c r="AF4741" t="s">
        <v>998</v>
      </c>
      <c r="AG4741" s="107">
        <v>300</v>
      </c>
      <c r="AH4741" s="107">
        <v>0</v>
      </c>
      <c r="AI4741" s="107">
        <v>0</v>
      </c>
      <c r="AJ4741" t="s">
        <v>999</v>
      </c>
      <c r="AK4741" s="106">
        <v>44923</v>
      </c>
    </row>
    <row r="4742" spans="1:37" x14ac:dyDescent="0.45">
      <c r="A4742" t="s">
        <v>1007</v>
      </c>
      <c r="B4742" t="s">
        <v>14422</v>
      </c>
      <c r="C4742" t="s">
        <v>990</v>
      </c>
      <c r="D4742" t="s">
        <v>14423</v>
      </c>
      <c r="E4742" t="s">
        <v>992</v>
      </c>
      <c r="F4742" t="s">
        <v>14424</v>
      </c>
      <c r="G4742">
        <v>451</v>
      </c>
      <c r="H4742" t="s">
        <v>6744</v>
      </c>
      <c r="I4742">
        <v>74716</v>
      </c>
      <c r="J4742">
        <v>737482107</v>
      </c>
      <c r="K4742" t="s">
        <v>14425</v>
      </c>
      <c r="L4742" s="106">
        <v>39470</v>
      </c>
      <c r="M4742">
        <v>14710156</v>
      </c>
      <c r="N4742" t="s">
        <v>996</v>
      </c>
      <c r="O4742" t="s">
        <v>12</v>
      </c>
      <c r="P4742" t="s">
        <v>997</v>
      </c>
      <c r="R4742" s="109" t="str">
        <f>IF(OR(P4742="SB",Q4742="SB"),"SB",0)</f>
        <v>SB</v>
      </c>
      <c r="T4742" s="110" t="s">
        <v>998</v>
      </c>
      <c r="V4742" s="113" t="str">
        <f>IF(AND(I4742&gt;=10000,I4742&lt;=19900),"Praha",(IF(AND(I4742&gt;=25001,I4742&lt;=29501),"Středočeský kraj",(IF(AND(I4742&gt;=30100,I4742&lt;=34972),"Středočeský kraj",(IF(AND(I4742&gt;=35002,I4742&lt;=36271),"Karlovarský kraj",(IF(AND(I4742&gt;=37001,I4742&lt;=39201),"Jihočeský kraj",(IF(AND(I4742&gt;=39701,I4742&lt;=39901),"Jihočeský kraj",(IF(AND(I4742&gt;=39301,I4742&lt;=39601),"Kraj Vysočina",(IF(AND(I4742&gt;=58001,I4742&lt;=59501),"Kraj Vysočina",(IF(AND(I4742&gt;=67401,I4742&lt;=67602),"Kraj Vysočina",(IF(AND(I4742&gt;=40001,I4742&lt;=44101),"Ústecký kraj",(IF(AND(I4742&gt;=46001,I4742&lt;=47201),"Liberecký kraj",(IF(AND(I4742&gt;=51202,I4742&lt;=51401),"Liberecký kraj",(IF(AND(I4742&gt;=53002,I4742&lt;=53976),"Pardubický kraj",(IF(AND(I4742&gt;=56002,I4742&lt;=57201),"Pardubický kraj",(IF(AND(I4742&gt;=60200,I4742&lt;=67201),"Jihomoravský kraj",(IF(AND(I4742&gt;=67801,I4742&lt;=68501),"Jihomoravský kraj",(IF(AND(I4742&gt;=69002,I4742&lt;=69801),"Jihomoravský kraj",(IF(AND(I4742&gt;=68601,I4742&lt;=68801),"Zlínský kraj",(IF(AND(I4742&gt;=75501,I4742&lt;=76901),"Zlínský kraj",(IF(AND(I4742&gt;=70030,I4742&lt;=74901),"Moravskoslezský kraj",(IF(AND(I4742&gt;=75000,I4742&lt;=75368),"Olomoucký kraj",(IF(AND(I4742&gt;=77200,I4742&lt;=79862),"Olomoucký kraj",(IF(AND(I4742&gt;=50011,I4742&lt;=50301),"Královéhradecký kraj",(IF(AND(I4742&gt;=54301,I4742&lt;=54303),"Královéhradecký kraj","0")))))))))))))))))))))))))))))))))))))))))))))))</f>
        <v>Moravskoslezský kraj</v>
      </c>
      <c r="AB4742" t="s">
        <v>998</v>
      </c>
      <c r="AD4742" t="s">
        <v>998</v>
      </c>
      <c r="AE4742" t="s">
        <v>998</v>
      </c>
      <c r="AF4742" t="s">
        <v>998</v>
      </c>
      <c r="AG4742" s="107">
        <v>300</v>
      </c>
      <c r="AH4742" s="107">
        <v>0</v>
      </c>
      <c r="AI4742" s="107">
        <v>0</v>
      </c>
      <c r="AJ4742" t="s">
        <v>999</v>
      </c>
      <c r="AK4742" s="106">
        <v>44923</v>
      </c>
    </row>
    <row r="4743" spans="1:37" x14ac:dyDescent="0.45">
      <c r="A4743" t="s">
        <v>988</v>
      </c>
      <c r="B4743" t="s">
        <v>8040</v>
      </c>
      <c r="C4743" t="s">
        <v>990</v>
      </c>
      <c r="D4743" t="s">
        <v>8041</v>
      </c>
      <c r="E4743" t="s">
        <v>992</v>
      </c>
      <c r="F4743" t="s">
        <v>8042</v>
      </c>
      <c r="G4743">
        <v>278</v>
      </c>
      <c r="H4743" t="s">
        <v>6744</v>
      </c>
      <c r="I4743">
        <v>74717</v>
      </c>
      <c r="J4743">
        <v>739344913</v>
      </c>
      <c r="K4743" t="s">
        <v>8043</v>
      </c>
      <c r="L4743" s="106">
        <v>39949</v>
      </c>
      <c r="M4743">
        <v>14683884</v>
      </c>
      <c r="N4743" t="s">
        <v>996</v>
      </c>
      <c r="O4743" t="s">
        <v>12</v>
      </c>
      <c r="P4743" t="s">
        <v>997</v>
      </c>
      <c r="R4743" s="109" t="str">
        <f>IF(OR(P4743="SB",Q4743="SB"),"SB",0)</f>
        <v>SB</v>
      </c>
      <c r="T4743" s="110" t="s">
        <v>998</v>
      </c>
      <c r="V4743" s="113" t="str">
        <f>IF(AND(I4743&gt;=10000,I4743&lt;=19900),"Praha",(IF(AND(I4743&gt;=25001,I4743&lt;=29501),"Středočeský kraj",(IF(AND(I4743&gt;=30100,I4743&lt;=34972),"Středočeský kraj",(IF(AND(I4743&gt;=35002,I4743&lt;=36271),"Karlovarský kraj",(IF(AND(I4743&gt;=37001,I4743&lt;=39201),"Jihočeský kraj",(IF(AND(I4743&gt;=39701,I4743&lt;=39901),"Jihočeský kraj",(IF(AND(I4743&gt;=39301,I4743&lt;=39601),"Kraj Vysočina",(IF(AND(I4743&gt;=58001,I4743&lt;=59501),"Kraj Vysočina",(IF(AND(I4743&gt;=67401,I4743&lt;=67602),"Kraj Vysočina",(IF(AND(I4743&gt;=40001,I4743&lt;=44101),"Ústecký kraj",(IF(AND(I4743&gt;=46001,I4743&lt;=47201),"Liberecký kraj",(IF(AND(I4743&gt;=51202,I4743&lt;=51401),"Liberecký kraj",(IF(AND(I4743&gt;=53002,I4743&lt;=53976),"Pardubický kraj",(IF(AND(I4743&gt;=56002,I4743&lt;=57201),"Pardubický kraj",(IF(AND(I4743&gt;=60200,I4743&lt;=67201),"Jihomoravský kraj",(IF(AND(I4743&gt;=67801,I4743&lt;=68501),"Jihomoravský kraj",(IF(AND(I4743&gt;=69002,I4743&lt;=69801),"Jihomoravský kraj",(IF(AND(I4743&gt;=68601,I4743&lt;=68801),"Zlínský kraj",(IF(AND(I4743&gt;=75501,I4743&lt;=76901),"Zlínský kraj",(IF(AND(I4743&gt;=70030,I4743&lt;=74901),"Moravskoslezský kraj",(IF(AND(I4743&gt;=75000,I4743&lt;=75368),"Olomoucký kraj",(IF(AND(I4743&gt;=77200,I4743&lt;=79862),"Olomoucký kraj",(IF(AND(I4743&gt;=50011,I4743&lt;=50301),"Královéhradecký kraj",(IF(AND(I4743&gt;=54301,I4743&lt;=54303),"Královéhradecký kraj","0")))))))))))))))))))))))))))))))))))))))))))))))</f>
        <v>Moravskoslezský kraj</v>
      </c>
      <c r="AB4743" t="s">
        <v>998</v>
      </c>
      <c r="AD4743" t="s">
        <v>998</v>
      </c>
      <c r="AE4743" t="s">
        <v>998</v>
      </c>
      <c r="AF4743" t="s">
        <v>998</v>
      </c>
      <c r="AG4743" s="107">
        <v>300</v>
      </c>
      <c r="AH4743" s="107">
        <v>0</v>
      </c>
      <c r="AI4743" s="107">
        <v>0</v>
      </c>
      <c r="AJ4743" t="s">
        <v>999</v>
      </c>
      <c r="AK4743" s="106">
        <v>44923</v>
      </c>
    </row>
    <row r="4744" spans="1:37" x14ac:dyDescent="0.45">
      <c r="A4744" t="s">
        <v>1069</v>
      </c>
      <c r="B4744" t="s">
        <v>13780</v>
      </c>
      <c r="C4744" t="s">
        <v>990</v>
      </c>
      <c r="D4744" t="s">
        <v>13781</v>
      </c>
      <c r="E4744" t="s">
        <v>992</v>
      </c>
      <c r="F4744" t="s">
        <v>13782</v>
      </c>
      <c r="G4744" t="s">
        <v>13783</v>
      </c>
      <c r="H4744" t="s">
        <v>13784</v>
      </c>
      <c r="I4744">
        <v>74718</v>
      </c>
      <c r="J4744">
        <v>728642683</v>
      </c>
      <c r="K4744" t="s">
        <v>13785</v>
      </c>
      <c r="L4744" s="106">
        <v>39416</v>
      </c>
      <c r="M4744">
        <v>14697123</v>
      </c>
      <c r="N4744" t="s">
        <v>996</v>
      </c>
      <c r="O4744" t="s">
        <v>12</v>
      </c>
      <c r="P4744" t="s">
        <v>997</v>
      </c>
      <c r="R4744" s="109" t="str">
        <f>IF(OR(P4744="SB",Q4744="SB"),"SB",0)</f>
        <v>SB</v>
      </c>
      <c r="T4744" s="110" t="s">
        <v>998</v>
      </c>
      <c r="V4744" s="113" t="str">
        <f>IF(AND(I4744&gt;=10000,I4744&lt;=19900),"Praha",(IF(AND(I4744&gt;=25001,I4744&lt;=29501),"Středočeský kraj",(IF(AND(I4744&gt;=30100,I4744&lt;=34972),"Středočeský kraj",(IF(AND(I4744&gt;=35002,I4744&lt;=36271),"Karlovarský kraj",(IF(AND(I4744&gt;=37001,I4744&lt;=39201),"Jihočeský kraj",(IF(AND(I4744&gt;=39701,I4744&lt;=39901),"Jihočeský kraj",(IF(AND(I4744&gt;=39301,I4744&lt;=39601),"Kraj Vysočina",(IF(AND(I4744&gt;=58001,I4744&lt;=59501),"Kraj Vysočina",(IF(AND(I4744&gt;=67401,I4744&lt;=67602),"Kraj Vysočina",(IF(AND(I4744&gt;=40001,I4744&lt;=44101),"Ústecký kraj",(IF(AND(I4744&gt;=46001,I4744&lt;=47201),"Liberecký kraj",(IF(AND(I4744&gt;=51202,I4744&lt;=51401),"Liberecký kraj",(IF(AND(I4744&gt;=53002,I4744&lt;=53976),"Pardubický kraj",(IF(AND(I4744&gt;=56002,I4744&lt;=57201),"Pardubický kraj",(IF(AND(I4744&gt;=60200,I4744&lt;=67201),"Jihomoravský kraj",(IF(AND(I4744&gt;=67801,I4744&lt;=68501),"Jihomoravský kraj",(IF(AND(I4744&gt;=69002,I4744&lt;=69801),"Jihomoravský kraj",(IF(AND(I4744&gt;=68601,I4744&lt;=68801),"Zlínský kraj",(IF(AND(I4744&gt;=75501,I4744&lt;=76901),"Zlínský kraj",(IF(AND(I4744&gt;=70030,I4744&lt;=74901),"Moravskoslezský kraj",(IF(AND(I4744&gt;=75000,I4744&lt;=75368),"Olomoucký kraj",(IF(AND(I4744&gt;=77200,I4744&lt;=79862),"Olomoucký kraj",(IF(AND(I4744&gt;=50011,I4744&lt;=50301),"Královéhradecký kraj",(IF(AND(I4744&gt;=54301,I4744&lt;=54303),"Královéhradecký kraj","0")))))))))))))))))))))))))))))))))))))))))))))))</f>
        <v>Moravskoslezský kraj</v>
      </c>
      <c r="AB4744" t="s">
        <v>998</v>
      </c>
      <c r="AD4744" t="s">
        <v>998</v>
      </c>
      <c r="AE4744" t="s">
        <v>998</v>
      </c>
      <c r="AF4744" t="s">
        <v>998</v>
      </c>
      <c r="AG4744" s="107">
        <v>300</v>
      </c>
      <c r="AH4744" s="107">
        <v>0</v>
      </c>
      <c r="AI4744" s="107">
        <v>0</v>
      </c>
      <c r="AJ4744" t="s">
        <v>999</v>
      </c>
      <c r="AK4744" s="106">
        <v>44923</v>
      </c>
    </row>
    <row r="4745" spans="1:37" x14ac:dyDescent="0.45">
      <c r="A4745" t="s">
        <v>1915</v>
      </c>
      <c r="B4745" t="s">
        <v>9289</v>
      </c>
      <c r="C4745" t="s">
        <v>1002</v>
      </c>
      <c r="D4745" t="s">
        <v>9290</v>
      </c>
      <c r="E4745" t="s">
        <v>992</v>
      </c>
      <c r="F4745" t="s">
        <v>1369</v>
      </c>
      <c r="G4745">
        <v>15</v>
      </c>
      <c r="H4745" t="s">
        <v>1370</v>
      </c>
      <c r="I4745">
        <v>74721</v>
      </c>
      <c r="K4745" t="s">
        <v>9287</v>
      </c>
      <c r="L4745" s="106">
        <v>39677</v>
      </c>
      <c r="M4745">
        <v>15674601</v>
      </c>
      <c r="N4745" t="s">
        <v>2622</v>
      </c>
      <c r="O4745" t="s">
        <v>1101</v>
      </c>
      <c r="P4745" t="s">
        <v>997</v>
      </c>
      <c r="R4745" s="109" t="str">
        <f>IF(OR(P4745="SB",Q4745="SB"),"SB",0)</f>
        <v>SB</v>
      </c>
      <c r="T4745" s="110">
        <v>2022030</v>
      </c>
      <c r="U4745" t="s">
        <v>19633</v>
      </c>
      <c r="V4745" s="113" t="str">
        <f>IF(AND(I4745&gt;=10000,I4745&lt;=19900),"Praha",(IF(AND(I4745&gt;=25001,I4745&lt;=29501),"Středočeský kraj",(IF(AND(I4745&gt;=30100,I4745&lt;=34972),"Středočeský kraj",(IF(AND(I4745&gt;=35002,I4745&lt;=36271),"Karlovarský kraj",(IF(AND(I4745&gt;=37001,I4745&lt;=39201),"Jihočeský kraj",(IF(AND(I4745&gt;=39701,I4745&lt;=39901),"Jihočeský kraj",(IF(AND(I4745&gt;=39301,I4745&lt;=39601),"Kraj Vysočina",(IF(AND(I4745&gt;=58001,I4745&lt;=59501),"Kraj Vysočina",(IF(AND(I4745&gt;=67401,I4745&lt;=67602),"Kraj Vysočina",(IF(AND(I4745&gt;=40001,I4745&lt;=44101),"Ústecký kraj",(IF(AND(I4745&gt;=46001,I4745&lt;=47201),"Liberecký kraj",(IF(AND(I4745&gt;=51202,I4745&lt;=51401),"Liberecký kraj",(IF(AND(I4745&gt;=53002,I4745&lt;=53976),"Pardubický kraj",(IF(AND(I4745&gt;=56002,I4745&lt;=57201),"Pardubický kraj",(IF(AND(I4745&gt;=60200,I4745&lt;=67201),"Jihomoravský kraj",(IF(AND(I4745&gt;=67801,I4745&lt;=68501),"Jihomoravský kraj",(IF(AND(I4745&gt;=69002,I4745&lt;=69801),"Jihomoravský kraj",(IF(AND(I4745&gt;=68601,I4745&lt;=68801),"Zlínský kraj",(IF(AND(I4745&gt;=75501,I4745&lt;=76901),"Zlínský kraj",(IF(AND(I4745&gt;=70030,I4745&lt;=74901),"Moravskoslezský kraj",(IF(AND(I4745&gt;=75000,I4745&lt;=75368),"Olomoucký kraj",(IF(AND(I4745&gt;=77200,I4745&lt;=79862),"Olomoucký kraj",(IF(AND(I4745&gt;=50011,I4745&lt;=50301),"Královéhradecký kraj",(IF(AND(I4745&gt;=54301,I4745&lt;=54303),"Královéhradecký kraj","0")))))))))))))))))))))))))))))))))))))))))))))))</f>
        <v>Moravskoslezský kraj</v>
      </c>
      <c r="AD4745" t="s">
        <v>998</v>
      </c>
      <c r="AE4745" t="s">
        <v>998</v>
      </c>
      <c r="AF4745" t="s">
        <v>998</v>
      </c>
      <c r="AG4745" s="107">
        <v>300</v>
      </c>
      <c r="AH4745" s="107">
        <v>0</v>
      </c>
      <c r="AI4745" s="107">
        <v>0</v>
      </c>
      <c r="AJ4745" t="s">
        <v>999</v>
      </c>
      <c r="AK4745" s="106">
        <v>44916</v>
      </c>
    </row>
    <row r="4746" spans="1:37" x14ac:dyDescent="0.45">
      <c r="A4746" t="s">
        <v>1089</v>
      </c>
      <c r="B4746" t="s">
        <v>9285</v>
      </c>
      <c r="C4746" t="s">
        <v>990</v>
      </c>
      <c r="D4746" t="s">
        <v>9286</v>
      </c>
      <c r="E4746" t="s">
        <v>992</v>
      </c>
      <c r="F4746" t="s">
        <v>1369</v>
      </c>
      <c r="G4746">
        <v>15</v>
      </c>
      <c r="H4746" t="s">
        <v>1370</v>
      </c>
      <c r="I4746">
        <v>74721</v>
      </c>
      <c r="K4746" t="s">
        <v>9287</v>
      </c>
      <c r="L4746" s="106">
        <v>38527</v>
      </c>
      <c r="M4746">
        <v>15674500</v>
      </c>
      <c r="N4746" t="s">
        <v>2622</v>
      </c>
      <c r="O4746" t="s">
        <v>1101</v>
      </c>
      <c r="P4746" t="s">
        <v>997</v>
      </c>
      <c r="R4746" s="109" t="str">
        <f>IF(OR(P4746="SB",Q4746="SB"),"SB",0)</f>
        <v>SB</v>
      </c>
      <c r="T4746" s="110">
        <v>2022031</v>
      </c>
      <c r="U4746" t="s">
        <v>19633</v>
      </c>
      <c r="V4746" s="113" t="str">
        <f>IF(AND(I4746&gt;=10000,I4746&lt;=19900),"Praha",(IF(AND(I4746&gt;=25001,I4746&lt;=29501),"Středočeský kraj",(IF(AND(I4746&gt;=30100,I4746&lt;=34972),"Středočeský kraj",(IF(AND(I4746&gt;=35002,I4746&lt;=36271),"Karlovarský kraj",(IF(AND(I4746&gt;=37001,I4746&lt;=39201),"Jihočeský kraj",(IF(AND(I4746&gt;=39701,I4746&lt;=39901),"Jihočeský kraj",(IF(AND(I4746&gt;=39301,I4746&lt;=39601),"Kraj Vysočina",(IF(AND(I4746&gt;=58001,I4746&lt;=59501),"Kraj Vysočina",(IF(AND(I4746&gt;=67401,I4746&lt;=67602),"Kraj Vysočina",(IF(AND(I4746&gt;=40001,I4746&lt;=44101),"Ústecký kraj",(IF(AND(I4746&gt;=46001,I4746&lt;=47201),"Liberecký kraj",(IF(AND(I4746&gt;=51202,I4746&lt;=51401),"Liberecký kraj",(IF(AND(I4746&gt;=53002,I4746&lt;=53976),"Pardubický kraj",(IF(AND(I4746&gt;=56002,I4746&lt;=57201),"Pardubický kraj",(IF(AND(I4746&gt;=60200,I4746&lt;=67201),"Jihomoravský kraj",(IF(AND(I4746&gt;=67801,I4746&lt;=68501),"Jihomoravský kraj",(IF(AND(I4746&gt;=69002,I4746&lt;=69801),"Jihomoravský kraj",(IF(AND(I4746&gt;=68601,I4746&lt;=68801),"Zlínský kraj",(IF(AND(I4746&gt;=75501,I4746&lt;=76901),"Zlínský kraj",(IF(AND(I4746&gt;=70030,I4746&lt;=74901),"Moravskoslezský kraj",(IF(AND(I4746&gt;=75000,I4746&lt;=75368),"Olomoucký kraj",(IF(AND(I4746&gt;=77200,I4746&lt;=79862),"Olomoucký kraj",(IF(AND(I4746&gt;=50011,I4746&lt;=50301),"Královéhradecký kraj",(IF(AND(I4746&gt;=54301,I4746&lt;=54303),"Královéhradecký kraj","0")))))))))))))))))))))))))))))))))))))))))))))))</f>
        <v>Moravskoslezský kraj</v>
      </c>
      <c r="AB4746" t="s">
        <v>9288</v>
      </c>
      <c r="AD4746" t="s">
        <v>998</v>
      </c>
      <c r="AE4746" t="s">
        <v>998</v>
      </c>
      <c r="AF4746" t="s">
        <v>998</v>
      </c>
      <c r="AG4746" s="107">
        <v>300</v>
      </c>
      <c r="AH4746" s="107">
        <v>0</v>
      </c>
      <c r="AI4746" s="107">
        <v>0</v>
      </c>
      <c r="AJ4746" t="s">
        <v>999</v>
      </c>
      <c r="AK4746" s="106">
        <v>44916</v>
      </c>
    </row>
    <row r="4747" spans="1:37" x14ac:dyDescent="0.45">
      <c r="A4747" t="s">
        <v>988</v>
      </c>
      <c r="B4747" t="s">
        <v>17992</v>
      </c>
      <c r="C4747" t="s">
        <v>990</v>
      </c>
      <c r="D4747" t="s">
        <v>17993</v>
      </c>
      <c r="E4747" t="s">
        <v>992</v>
      </c>
      <c r="F4747" t="s">
        <v>5636</v>
      </c>
      <c r="G4747">
        <v>7</v>
      </c>
      <c r="H4747" t="s">
        <v>1370</v>
      </c>
      <c r="I4747">
        <v>74721</v>
      </c>
      <c r="K4747" t="s">
        <v>17994</v>
      </c>
      <c r="L4747" s="106">
        <v>35190</v>
      </c>
      <c r="M4747">
        <v>13394794</v>
      </c>
      <c r="N4747" t="s">
        <v>996</v>
      </c>
      <c r="O4747" t="s">
        <v>12</v>
      </c>
      <c r="P4747" t="s">
        <v>997</v>
      </c>
      <c r="R4747" s="109" t="str">
        <f>IF(OR(P4747="SB",Q4747="SB"),"SB",0)</f>
        <v>SB</v>
      </c>
      <c r="T4747" s="110" t="s">
        <v>998</v>
      </c>
      <c r="V4747" s="113" t="str">
        <f>IF(AND(I4747&gt;=10000,I4747&lt;=19900),"Praha",(IF(AND(I4747&gt;=25001,I4747&lt;=29501),"Středočeský kraj",(IF(AND(I4747&gt;=30100,I4747&lt;=34972),"Středočeský kraj",(IF(AND(I4747&gt;=35002,I4747&lt;=36271),"Karlovarský kraj",(IF(AND(I4747&gt;=37001,I4747&lt;=39201),"Jihočeský kraj",(IF(AND(I4747&gt;=39701,I4747&lt;=39901),"Jihočeský kraj",(IF(AND(I4747&gt;=39301,I4747&lt;=39601),"Kraj Vysočina",(IF(AND(I4747&gt;=58001,I4747&lt;=59501),"Kraj Vysočina",(IF(AND(I4747&gt;=67401,I4747&lt;=67602),"Kraj Vysočina",(IF(AND(I4747&gt;=40001,I4747&lt;=44101),"Ústecký kraj",(IF(AND(I4747&gt;=46001,I4747&lt;=47201),"Liberecký kraj",(IF(AND(I4747&gt;=51202,I4747&lt;=51401),"Liberecký kraj",(IF(AND(I4747&gt;=53002,I4747&lt;=53976),"Pardubický kraj",(IF(AND(I4747&gt;=56002,I4747&lt;=57201),"Pardubický kraj",(IF(AND(I4747&gt;=60200,I4747&lt;=67201),"Jihomoravský kraj",(IF(AND(I4747&gt;=67801,I4747&lt;=68501),"Jihomoravský kraj",(IF(AND(I4747&gt;=69002,I4747&lt;=69801),"Jihomoravský kraj",(IF(AND(I4747&gt;=68601,I4747&lt;=68801),"Zlínský kraj",(IF(AND(I4747&gt;=75501,I4747&lt;=76901),"Zlínský kraj",(IF(AND(I4747&gt;=70030,I4747&lt;=74901),"Moravskoslezský kraj",(IF(AND(I4747&gt;=75000,I4747&lt;=75368),"Olomoucký kraj",(IF(AND(I4747&gt;=77200,I4747&lt;=79862),"Olomoucký kraj",(IF(AND(I4747&gt;=50011,I4747&lt;=50301),"Královéhradecký kraj",(IF(AND(I4747&gt;=54301,I4747&lt;=54303),"Královéhradecký kraj","0")))))))))))))))))))))))))))))))))))))))))))))))</f>
        <v>Moravskoslezský kraj</v>
      </c>
      <c r="AB4747" t="s">
        <v>998</v>
      </c>
      <c r="AD4747" t="s">
        <v>998</v>
      </c>
      <c r="AE4747" t="s">
        <v>998</v>
      </c>
      <c r="AF4747" t="s">
        <v>998</v>
      </c>
      <c r="AG4747" s="107">
        <v>0</v>
      </c>
      <c r="AH4747" s="107">
        <v>0</v>
      </c>
      <c r="AI4747" s="107">
        <v>0</v>
      </c>
      <c r="AJ4747" t="s">
        <v>1012</v>
      </c>
    </row>
    <row r="4748" spans="1:37" x14ac:dyDescent="0.45">
      <c r="A4748" t="s">
        <v>1208</v>
      </c>
      <c r="B4748" t="s">
        <v>17995</v>
      </c>
      <c r="C4748" t="s">
        <v>990</v>
      </c>
      <c r="D4748" t="s">
        <v>17996</v>
      </c>
      <c r="E4748" t="s">
        <v>992</v>
      </c>
      <c r="F4748" t="s">
        <v>5636</v>
      </c>
      <c r="G4748">
        <v>8</v>
      </c>
      <c r="H4748" t="s">
        <v>1370</v>
      </c>
      <c r="I4748">
        <v>74721</v>
      </c>
      <c r="K4748" t="s">
        <v>17997</v>
      </c>
      <c r="L4748" s="106">
        <v>33999</v>
      </c>
      <c r="M4748">
        <v>13394693</v>
      </c>
      <c r="N4748" t="s">
        <v>996</v>
      </c>
      <c r="O4748" t="s">
        <v>12</v>
      </c>
      <c r="P4748" t="s">
        <v>997</v>
      </c>
      <c r="R4748" s="109" t="str">
        <f>IF(OR(P4748="SB",Q4748="SB"),"SB",0)</f>
        <v>SB</v>
      </c>
      <c r="T4748" s="110" t="s">
        <v>998</v>
      </c>
      <c r="V4748" s="113" t="str">
        <f>IF(AND(I4748&gt;=10000,I4748&lt;=19900),"Praha",(IF(AND(I4748&gt;=25001,I4748&lt;=29501),"Středočeský kraj",(IF(AND(I4748&gt;=30100,I4748&lt;=34972),"Středočeský kraj",(IF(AND(I4748&gt;=35002,I4748&lt;=36271),"Karlovarský kraj",(IF(AND(I4748&gt;=37001,I4748&lt;=39201),"Jihočeský kraj",(IF(AND(I4748&gt;=39701,I4748&lt;=39901),"Jihočeský kraj",(IF(AND(I4748&gt;=39301,I4748&lt;=39601),"Kraj Vysočina",(IF(AND(I4748&gt;=58001,I4748&lt;=59501),"Kraj Vysočina",(IF(AND(I4748&gt;=67401,I4748&lt;=67602),"Kraj Vysočina",(IF(AND(I4748&gt;=40001,I4748&lt;=44101),"Ústecký kraj",(IF(AND(I4748&gt;=46001,I4748&lt;=47201),"Liberecký kraj",(IF(AND(I4748&gt;=51202,I4748&lt;=51401),"Liberecký kraj",(IF(AND(I4748&gt;=53002,I4748&lt;=53976),"Pardubický kraj",(IF(AND(I4748&gt;=56002,I4748&lt;=57201),"Pardubický kraj",(IF(AND(I4748&gt;=60200,I4748&lt;=67201),"Jihomoravský kraj",(IF(AND(I4748&gt;=67801,I4748&lt;=68501),"Jihomoravský kraj",(IF(AND(I4748&gt;=69002,I4748&lt;=69801),"Jihomoravský kraj",(IF(AND(I4748&gt;=68601,I4748&lt;=68801),"Zlínský kraj",(IF(AND(I4748&gt;=75501,I4748&lt;=76901),"Zlínský kraj",(IF(AND(I4748&gt;=70030,I4748&lt;=74901),"Moravskoslezský kraj",(IF(AND(I4748&gt;=75000,I4748&lt;=75368),"Olomoucký kraj",(IF(AND(I4748&gt;=77200,I4748&lt;=79862),"Olomoucký kraj",(IF(AND(I4748&gt;=50011,I4748&lt;=50301),"Královéhradecký kraj",(IF(AND(I4748&gt;=54301,I4748&lt;=54303),"Královéhradecký kraj","0")))))))))))))))))))))))))))))))))))))))))))))))</f>
        <v>Moravskoslezský kraj</v>
      </c>
      <c r="AB4748" t="s">
        <v>998</v>
      </c>
      <c r="AD4748" t="s">
        <v>998</v>
      </c>
      <c r="AE4748" t="s">
        <v>998</v>
      </c>
      <c r="AF4748" t="s">
        <v>998</v>
      </c>
      <c r="AG4748" s="107">
        <v>0</v>
      </c>
      <c r="AH4748" s="107">
        <v>0</v>
      </c>
      <c r="AI4748" s="107">
        <v>0</v>
      </c>
      <c r="AJ4748" t="s">
        <v>1012</v>
      </c>
    </row>
    <row r="4749" spans="1:37" x14ac:dyDescent="0.45">
      <c r="A4749" t="s">
        <v>1842</v>
      </c>
      <c r="B4749" t="s">
        <v>12502</v>
      </c>
      <c r="C4749" t="s">
        <v>990</v>
      </c>
      <c r="D4749" t="s">
        <v>12513</v>
      </c>
      <c r="E4749" t="s">
        <v>992</v>
      </c>
      <c r="F4749" t="s">
        <v>5940</v>
      </c>
      <c r="G4749">
        <v>435</v>
      </c>
      <c r="H4749" t="s">
        <v>7465</v>
      </c>
      <c r="I4749">
        <v>74722</v>
      </c>
      <c r="J4749">
        <v>731134293</v>
      </c>
      <c r="K4749" t="s">
        <v>12514</v>
      </c>
      <c r="L4749" s="106">
        <v>40605</v>
      </c>
      <c r="M4749">
        <v>14675295</v>
      </c>
      <c r="N4749" t="s">
        <v>1144</v>
      </c>
      <c r="O4749" t="s">
        <v>12</v>
      </c>
      <c r="P4749" t="s">
        <v>997</v>
      </c>
      <c r="R4749" s="109" t="str">
        <f>IF(OR(P4749="SB",Q4749="SB"),"SB",0)</f>
        <v>SB</v>
      </c>
      <c r="T4749" s="110" t="s">
        <v>998</v>
      </c>
      <c r="V4749" s="113" t="str">
        <f>IF(AND(I4749&gt;=10000,I4749&lt;=19900),"Praha",(IF(AND(I4749&gt;=25001,I4749&lt;=29501),"Středočeský kraj",(IF(AND(I4749&gt;=30100,I4749&lt;=34972),"Středočeský kraj",(IF(AND(I4749&gt;=35002,I4749&lt;=36271),"Karlovarský kraj",(IF(AND(I4749&gt;=37001,I4749&lt;=39201),"Jihočeský kraj",(IF(AND(I4749&gt;=39701,I4749&lt;=39901),"Jihočeský kraj",(IF(AND(I4749&gt;=39301,I4749&lt;=39601),"Kraj Vysočina",(IF(AND(I4749&gt;=58001,I4749&lt;=59501),"Kraj Vysočina",(IF(AND(I4749&gt;=67401,I4749&lt;=67602),"Kraj Vysočina",(IF(AND(I4749&gt;=40001,I4749&lt;=44101),"Ústecký kraj",(IF(AND(I4749&gt;=46001,I4749&lt;=47201),"Liberecký kraj",(IF(AND(I4749&gt;=51202,I4749&lt;=51401),"Liberecký kraj",(IF(AND(I4749&gt;=53002,I4749&lt;=53976),"Pardubický kraj",(IF(AND(I4749&gt;=56002,I4749&lt;=57201),"Pardubický kraj",(IF(AND(I4749&gt;=60200,I4749&lt;=67201),"Jihomoravský kraj",(IF(AND(I4749&gt;=67801,I4749&lt;=68501),"Jihomoravský kraj",(IF(AND(I4749&gt;=69002,I4749&lt;=69801),"Jihomoravský kraj",(IF(AND(I4749&gt;=68601,I4749&lt;=68801),"Zlínský kraj",(IF(AND(I4749&gt;=75501,I4749&lt;=76901),"Zlínský kraj",(IF(AND(I4749&gt;=70030,I4749&lt;=74901),"Moravskoslezský kraj",(IF(AND(I4749&gt;=75000,I4749&lt;=75368),"Olomoucký kraj",(IF(AND(I4749&gt;=77200,I4749&lt;=79862),"Olomoucký kraj",(IF(AND(I4749&gt;=50011,I4749&lt;=50301),"Královéhradecký kraj",(IF(AND(I4749&gt;=54301,I4749&lt;=54303),"Královéhradecký kraj","0")))))))))))))))))))))))))))))))))))))))))))))))</f>
        <v>Moravskoslezský kraj</v>
      </c>
      <c r="AB4749" t="s">
        <v>998</v>
      </c>
      <c r="AD4749" t="s">
        <v>998</v>
      </c>
      <c r="AE4749" t="s">
        <v>998</v>
      </c>
      <c r="AF4749" t="s">
        <v>998</v>
      </c>
      <c r="AG4749" s="107">
        <v>300</v>
      </c>
      <c r="AH4749" s="107">
        <v>0</v>
      </c>
      <c r="AI4749" s="107">
        <v>0</v>
      </c>
      <c r="AJ4749" t="s">
        <v>999</v>
      </c>
      <c r="AK4749" s="106">
        <v>44877</v>
      </c>
    </row>
    <row r="4750" spans="1:37" x14ac:dyDescent="0.45">
      <c r="A4750" t="s">
        <v>1156</v>
      </c>
      <c r="B4750" t="s">
        <v>16195</v>
      </c>
      <c r="C4750" t="s">
        <v>990</v>
      </c>
      <c r="D4750" t="s">
        <v>16196</v>
      </c>
      <c r="E4750" t="s">
        <v>992</v>
      </c>
      <c r="F4750" t="s">
        <v>1027</v>
      </c>
      <c r="G4750">
        <v>258</v>
      </c>
      <c r="H4750" t="s">
        <v>16197</v>
      </c>
      <c r="I4750">
        <v>74723</v>
      </c>
      <c r="J4750">
        <v>604627416</v>
      </c>
      <c r="K4750" t="s">
        <v>16198</v>
      </c>
      <c r="L4750" s="106">
        <v>28522</v>
      </c>
      <c r="M4750">
        <v>14712580</v>
      </c>
      <c r="N4750" t="s">
        <v>996</v>
      </c>
      <c r="O4750" t="s">
        <v>12</v>
      </c>
      <c r="P4750" t="s">
        <v>997</v>
      </c>
      <c r="R4750" s="109" t="str">
        <f>IF(OR(P4750="SB",Q4750="SB"),"SB",0)</f>
        <v>SB</v>
      </c>
      <c r="T4750" s="110" t="s">
        <v>998</v>
      </c>
      <c r="V4750" s="113" t="str">
        <f>IF(AND(I4750&gt;=10000,I4750&lt;=19900),"Praha",(IF(AND(I4750&gt;=25001,I4750&lt;=29501),"Středočeský kraj",(IF(AND(I4750&gt;=30100,I4750&lt;=34972),"Středočeský kraj",(IF(AND(I4750&gt;=35002,I4750&lt;=36271),"Karlovarský kraj",(IF(AND(I4750&gt;=37001,I4750&lt;=39201),"Jihočeský kraj",(IF(AND(I4750&gt;=39701,I4750&lt;=39901),"Jihočeský kraj",(IF(AND(I4750&gt;=39301,I4750&lt;=39601),"Kraj Vysočina",(IF(AND(I4750&gt;=58001,I4750&lt;=59501),"Kraj Vysočina",(IF(AND(I4750&gt;=67401,I4750&lt;=67602),"Kraj Vysočina",(IF(AND(I4750&gt;=40001,I4750&lt;=44101),"Ústecký kraj",(IF(AND(I4750&gt;=46001,I4750&lt;=47201),"Liberecký kraj",(IF(AND(I4750&gt;=51202,I4750&lt;=51401),"Liberecký kraj",(IF(AND(I4750&gt;=53002,I4750&lt;=53976),"Pardubický kraj",(IF(AND(I4750&gt;=56002,I4750&lt;=57201),"Pardubický kraj",(IF(AND(I4750&gt;=60200,I4750&lt;=67201),"Jihomoravský kraj",(IF(AND(I4750&gt;=67801,I4750&lt;=68501),"Jihomoravský kraj",(IF(AND(I4750&gt;=69002,I4750&lt;=69801),"Jihomoravský kraj",(IF(AND(I4750&gt;=68601,I4750&lt;=68801),"Zlínský kraj",(IF(AND(I4750&gt;=75501,I4750&lt;=76901),"Zlínský kraj",(IF(AND(I4750&gt;=70030,I4750&lt;=74901),"Moravskoslezský kraj",(IF(AND(I4750&gt;=75000,I4750&lt;=75368),"Olomoucký kraj",(IF(AND(I4750&gt;=77200,I4750&lt;=79862),"Olomoucký kraj",(IF(AND(I4750&gt;=50011,I4750&lt;=50301),"Královéhradecký kraj",(IF(AND(I4750&gt;=54301,I4750&lt;=54303),"Královéhradecký kraj","0")))))))))))))))))))))))))))))))))))))))))))))))</f>
        <v>Moravskoslezský kraj</v>
      </c>
      <c r="AB4750" t="s">
        <v>998</v>
      </c>
      <c r="AD4750" t="s">
        <v>998</v>
      </c>
      <c r="AE4750" t="s">
        <v>998</v>
      </c>
      <c r="AF4750" t="s">
        <v>998</v>
      </c>
      <c r="AG4750" s="107">
        <v>0</v>
      </c>
      <c r="AH4750" s="107">
        <v>0</v>
      </c>
      <c r="AI4750" s="107">
        <v>0</v>
      </c>
      <c r="AJ4750" t="s">
        <v>1012</v>
      </c>
    </row>
    <row r="4751" spans="1:37" x14ac:dyDescent="0.45">
      <c r="A4751" t="s">
        <v>1275</v>
      </c>
      <c r="B4751" t="s">
        <v>11160</v>
      </c>
      <c r="C4751" t="s">
        <v>1002</v>
      </c>
      <c r="D4751" t="s">
        <v>11161</v>
      </c>
      <c r="E4751" t="s">
        <v>992</v>
      </c>
      <c r="F4751" t="s">
        <v>1214</v>
      </c>
      <c r="G4751">
        <v>553</v>
      </c>
      <c r="H4751" t="s">
        <v>8036</v>
      </c>
      <c r="I4751">
        <v>74727</v>
      </c>
      <c r="J4751" s="108">
        <v>777467806</v>
      </c>
      <c r="K4751" t="s">
        <v>11162</v>
      </c>
      <c r="L4751" s="106">
        <v>38197</v>
      </c>
      <c r="M4751">
        <v>16231642</v>
      </c>
      <c r="N4751" t="s">
        <v>1614</v>
      </c>
      <c r="O4751" t="s">
        <v>1101</v>
      </c>
      <c r="P4751" t="s">
        <v>997</v>
      </c>
      <c r="R4751" s="109" t="str">
        <f>IF(OR(P4751="SB",Q4751="SB"),"SB",0)</f>
        <v>SB</v>
      </c>
      <c r="T4751" s="110">
        <v>2023024</v>
      </c>
      <c r="U4751" t="s">
        <v>19633</v>
      </c>
      <c r="V4751" s="113" t="str">
        <f>IF(AND(I4751&gt;=10000,I4751&lt;=19900),"Praha",(IF(AND(I4751&gt;=25001,I4751&lt;=29501),"Středočeský kraj",(IF(AND(I4751&gt;=30100,I4751&lt;=34972),"Středočeský kraj",(IF(AND(I4751&gt;=35002,I4751&lt;=36271),"Karlovarský kraj",(IF(AND(I4751&gt;=37001,I4751&lt;=39201),"Jihočeský kraj",(IF(AND(I4751&gt;=39701,I4751&lt;=39901),"Jihočeský kraj",(IF(AND(I4751&gt;=39301,I4751&lt;=39601),"Kraj Vysočina",(IF(AND(I4751&gt;=58001,I4751&lt;=59501),"Kraj Vysočina",(IF(AND(I4751&gt;=67401,I4751&lt;=67602),"Kraj Vysočina",(IF(AND(I4751&gt;=40001,I4751&lt;=44101),"Ústecký kraj",(IF(AND(I4751&gt;=46001,I4751&lt;=47201),"Liberecký kraj",(IF(AND(I4751&gt;=51202,I4751&lt;=51401),"Liberecký kraj",(IF(AND(I4751&gt;=53002,I4751&lt;=53976),"Pardubický kraj",(IF(AND(I4751&gt;=56002,I4751&lt;=57201),"Pardubický kraj",(IF(AND(I4751&gt;=60200,I4751&lt;=67201),"Jihomoravský kraj",(IF(AND(I4751&gt;=67801,I4751&lt;=68501),"Jihomoravský kraj",(IF(AND(I4751&gt;=69002,I4751&lt;=69801),"Jihomoravský kraj",(IF(AND(I4751&gt;=68601,I4751&lt;=68801),"Zlínský kraj",(IF(AND(I4751&gt;=75501,I4751&lt;=76901),"Zlínský kraj",(IF(AND(I4751&gt;=70030,I4751&lt;=74901),"Moravskoslezský kraj",(IF(AND(I4751&gt;=75000,I4751&lt;=75368),"Olomoucký kraj",(IF(AND(I4751&gt;=77200,I4751&lt;=79862),"Olomoucký kraj",(IF(AND(I4751&gt;=50011,I4751&lt;=50301),"Královéhradecký kraj",(IF(AND(I4751&gt;=54301,I4751&lt;=54303),"Královéhradecký kraj","0")))))))))))))))))))))))))))))))))))))))))))))))</f>
        <v>Moravskoslezský kraj</v>
      </c>
      <c r="AB4751" t="s">
        <v>11163</v>
      </c>
      <c r="AD4751" t="s">
        <v>998</v>
      </c>
      <c r="AE4751" t="s">
        <v>998</v>
      </c>
      <c r="AF4751" t="s">
        <v>998</v>
      </c>
      <c r="AG4751" s="107">
        <v>300</v>
      </c>
      <c r="AH4751" s="107">
        <v>0</v>
      </c>
      <c r="AI4751" s="107">
        <v>0</v>
      </c>
      <c r="AJ4751" t="s">
        <v>999</v>
      </c>
      <c r="AK4751" s="106">
        <v>44985</v>
      </c>
    </row>
    <row r="4752" spans="1:37" x14ac:dyDescent="0.45">
      <c r="A4752" t="s">
        <v>1216</v>
      </c>
      <c r="B4752" t="s">
        <v>11160</v>
      </c>
      <c r="C4752" t="s">
        <v>1002</v>
      </c>
      <c r="D4752" t="s">
        <v>11164</v>
      </c>
      <c r="E4752" t="s">
        <v>992</v>
      </c>
      <c r="F4752" t="s">
        <v>1214</v>
      </c>
      <c r="G4752">
        <v>788</v>
      </c>
      <c r="H4752" t="s">
        <v>8036</v>
      </c>
      <c r="I4752">
        <v>74727</v>
      </c>
      <c r="J4752" s="108">
        <v>775564622</v>
      </c>
      <c r="K4752" t="s">
        <v>11165</v>
      </c>
      <c r="L4752" s="106">
        <v>39432</v>
      </c>
      <c r="M4752">
        <v>16231541</v>
      </c>
      <c r="N4752" t="s">
        <v>1614</v>
      </c>
      <c r="O4752" t="s">
        <v>1101</v>
      </c>
      <c r="P4752" t="s">
        <v>997</v>
      </c>
      <c r="R4752" s="109" t="str">
        <f>IF(OR(P4752="SB",Q4752="SB"),"SB",0)</f>
        <v>SB</v>
      </c>
      <c r="T4752" s="110">
        <v>2023025</v>
      </c>
      <c r="U4752" t="s">
        <v>19633</v>
      </c>
      <c r="V4752" s="113" t="str">
        <f>IF(AND(I4752&gt;=10000,I4752&lt;=19900),"Praha",(IF(AND(I4752&gt;=25001,I4752&lt;=29501),"Středočeský kraj",(IF(AND(I4752&gt;=30100,I4752&lt;=34972),"Středočeský kraj",(IF(AND(I4752&gt;=35002,I4752&lt;=36271),"Karlovarský kraj",(IF(AND(I4752&gt;=37001,I4752&lt;=39201),"Jihočeský kraj",(IF(AND(I4752&gt;=39701,I4752&lt;=39901),"Jihočeský kraj",(IF(AND(I4752&gt;=39301,I4752&lt;=39601),"Kraj Vysočina",(IF(AND(I4752&gt;=58001,I4752&lt;=59501),"Kraj Vysočina",(IF(AND(I4752&gt;=67401,I4752&lt;=67602),"Kraj Vysočina",(IF(AND(I4752&gt;=40001,I4752&lt;=44101),"Ústecký kraj",(IF(AND(I4752&gt;=46001,I4752&lt;=47201),"Liberecký kraj",(IF(AND(I4752&gt;=51202,I4752&lt;=51401),"Liberecký kraj",(IF(AND(I4752&gt;=53002,I4752&lt;=53976),"Pardubický kraj",(IF(AND(I4752&gt;=56002,I4752&lt;=57201),"Pardubický kraj",(IF(AND(I4752&gt;=60200,I4752&lt;=67201),"Jihomoravský kraj",(IF(AND(I4752&gt;=67801,I4752&lt;=68501),"Jihomoravský kraj",(IF(AND(I4752&gt;=69002,I4752&lt;=69801),"Jihomoravský kraj",(IF(AND(I4752&gt;=68601,I4752&lt;=68801),"Zlínský kraj",(IF(AND(I4752&gt;=75501,I4752&lt;=76901),"Zlínský kraj",(IF(AND(I4752&gt;=70030,I4752&lt;=74901),"Moravskoslezský kraj",(IF(AND(I4752&gt;=75000,I4752&lt;=75368),"Olomoucký kraj",(IF(AND(I4752&gt;=77200,I4752&lt;=79862),"Olomoucký kraj",(IF(AND(I4752&gt;=50011,I4752&lt;=50301),"Královéhradecký kraj",(IF(AND(I4752&gt;=54301,I4752&lt;=54303),"Královéhradecký kraj","0")))))))))))))))))))))))))))))))))))))))))))))))</f>
        <v>Moravskoslezský kraj</v>
      </c>
      <c r="AB4752" t="s">
        <v>11166</v>
      </c>
      <c r="AD4752" t="s">
        <v>998</v>
      </c>
      <c r="AE4752" t="s">
        <v>998</v>
      </c>
      <c r="AF4752" t="s">
        <v>998</v>
      </c>
      <c r="AG4752" s="107">
        <v>300</v>
      </c>
      <c r="AH4752" s="107">
        <v>0</v>
      </c>
      <c r="AI4752" s="107">
        <v>0</v>
      </c>
      <c r="AJ4752" t="s">
        <v>999</v>
      </c>
      <c r="AK4752" s="106">
        <v>44985</v>
      </c>
    </row>
    <row r="4753" spans="1:37" x14ac:dyDescent="0.45">
      <c r="A4753" t="s">
        <v>1007</v>
      </c>
      <c r="B4753" t="s">
        <v>8033</v>
      </c>
      <c r="C4753" t="s">
        <v>990</v>
      </c>
      <c r="D4753" t="s">
        <v>8034</v>
      </c>
      <c r="E4753" t="s">
        <v>992</v>
      </c>
      <c r="F4753" t="s">
        <v>8035</v>
      </c>
      <c r="G4753">
        <v>25</v>
      </c>
      <c r="H4753" t="s">
        <v>8036</v>
      </c>
      <c r="I4753">
        <v>74727</v>
      </c>
      <c r="J4753">
        <v>721065700</v>
      </c>
      <c r="K4753" t="s">
        <v>8037</v>
      </c>
      <c r="L4753" s="106">
        <v>35847</v>
      </c>
      <c r="M4753">
        <v>14691665</v>
      </c>
      <c r="N4753" t="s">
        <v>996</v>
      </c>
      <c r="O4753" t="s">
        <v>12</v>
      </c>
      <c r="P4753" t="s">
        <v>997</v>
      </c>
      <c r="R4753" s="109" t="str">
        <f>IF(OR(P4753="SB",Q4753="SB"),"SB",0)</f>
        <v>SB</v>
      </c>
      <c r="T4753" s="110" t="s">
        <v>998</v>
      </c>
      <c r="V4753" s="113" t="str">
        <f>IF(AND(I4753&gt;=10000,I4753&lt;=19900),"Praha",(IF(AND(I4753&gt;=25001,I4753&lt;=29501),"Středočeský kraj",(IF(AND(I4753&gt;=30100,I4753&lt;=34972),"Středočeský kraj",(IF(AND(I4753&gt;=35002,I4753&lt;=36271),"Karlovarský kraj",(IF(AND(I4753&gt;=37001,I4753&lt;=39201),"Jihočeský kraj",(IF(AND(I4753&gt;=39701,I4753&lt;=39901),"Jihočeský kraj",(IF(AND(I4753&gt;=39301,I4753&lt;=39601),"Kraj Vysočina",(IF(AND(I4753&gt;=58001,I4753&lt;=59501),"Kraj Vysočina",(IF(AND(I4753&gt;=67401,I4753&lt;=67602),"Kraj Vysočina",(IF(AND(I4753&gt;=40001,I4753&lt;=44101),"Ústecký kraj",(IF(AND(I4753&gt;=46001,I4753&lt;=47201),"Liberecký kraj",(IF(AND(I4753&gt;=51202,I4753&lt;=51401),"Liberecký kraj",(IF(AND(I4753&gt;=53002,I4753&lt;=53976),"Pardubický kraj",(IF(AND(I4753&gt;=56002,I4753&lt;=57201),"Pardubický kraj",(IF(AND(I4753&gt;=60200,I4753&lt;=67201),"Jihomoravský kraj",(IF(AND(I4753&gt;=67801,I4753&lt;=68501),"Jihomoravský kraj",(IF(AND(I4753&gt;=69002,I4753&lt;=69801),"Jihomoravský kraj",(IF(AND(I4753&gt;=68601,I4753&lt;=68801),"Zlínský kraj",(IF(AND(I4753&gt;=75501,I4753&lt;=76901),"Zlínský kraj",(IF(AND(I4753&gt;=70030,I4753&lt;=74901),"Moravskoslezský kraj",(IF(AND(I4753&gt;=75000,I4753&lt;=75368),"Olomoucký kraj",(IF(AND(I4753&gt;=77200,I4753&lt;=79862),"Olomoucký kraj",(IF(AND(I4753&gt;=50011,I4753&lt;=50301),"Královéhradecký kraj",(IF(AND(I4753&gt;=54301,I4753&lt;=54303),"Královéhradecký kraj","0")))))))))))))))))))))))))))))))))))))))))))))))</f>
        <v>Moravskoslezský kraj</v>
      </c>
      <c r="AB4753" t="s">
        <v>998</v>
      </c>
      <c r="AD4753" t="s">
        <v>998</v>
      </c>
      <c r="AE4753" t="s">
        <v>998</v>
      </c>
      <c r="AF4753" t="s">
        <v>998</v>
      </c>
      <c r="AG4753" s="107">
        <v>300</v>
      </c>
      <c r="AH4753" s="107">
        <v>0</v>
      </c>
      <c r="AI4753" s="107">
        <v>0</v>
      </c>
      <c r="AJ4753" t="s">
        <v>999</v>
      </c>
      <c r="AK4753" s="106">
        <v>44924</v>
      </c>
    </row>
    <row r="4754" spans="1:37" x14ac:dyDescent="0.45">
      <c r="A4754" t="s">
        <v>1177</v>
      </c>
      <c r="B4754" t="s">
        <v>11157</v>
      </c>
      <c r="C4754" t="s">
        <v>990</v>
      </c>
      <c r="D4754" t="s">
        <v>11158</v>
      </c>
      <c r="E4754" t="s">
        <v>992</v>
      </c>
      <c r="F4754" t="s">
        <v>1214</v>
      </c>
      <c r="G4754">
        <v>788</v>
      </c>
      <c r="H4754" t="s">
        <v>8036</v>
      </c>
      <c r="I4754">
        <v>74727</v>
      </c>
      <c r="J4754" s="108">
        <v>774900800</v>
      </c>
      <c r="K4754" t="s">
        <v>11159</v>
      </c>
      <c r="L4754" s="106">
        <v>40410</v>
      </c>
      <c r="M4754">
        <v>16244170</v>
      </c>
      <c r="N4754" t="s">
        <v>1614</v>
      </c>
      <c r="O4754" t="s">
        <v>1101</v>
      </c>
      <c r="P4754" t="s">
        <v>997</v>
      </c>
      <c r="R4754" s="109" t="str">
        <f>IF(OR(P4754="SB",Q4754="SB"),"SB",0)</f>
        <v>SB</v>
      </c>
      <c r="T4754" s="110" t="s">
        <v>998</v>
      </c>
      <c r="V4754" s="113" t="str">
        <f>IF(AND(I4754&gt;=10000,I4754&lt;=19900),"Praha",(IF(AND(I4754&gt;=25001,I4754&lt;=29501),"Středočeský kraj",(IF(AND(I4754&gt;=30100,I4754&lt;=34972),"Středočeský kraj",(IF(AND(I4754&gt;=35002,I4754&lt;=36271),"Karlovarský kraj",(IF(AND(I4754&gt;=37001,I4754&lt;=39201),"Jihočeský kraj",(IF(AND(I4754&gt;=39701,I4754&lt;=39901),"Jihočeský kraj",(IF(AND(I4754&gt;=39301,I4754&lt;=39601),"Kraj Vysočina",(IF(AND(I4754&gt;=58001,I4754&lt;=59501),"Kraj Vysočina",(IF(AND(I4754&gt;=67401,I4754&lt;=67602),"Kraj Vysočina",(IF(AND(I4754&gt;=40001,I4754&lt;=44101),"Ústecký kraj",(IF(AND(I4754&gt;=46001,I4754&lt;=47201),"Liberecký kraj",(IF(AND(I4754&gt;=51202,I4754&lt;=51401),"Liberecký kraj",(IF(AND(I4754&gt;=53002,I4754&lt;=53976),"Pardubický kraj",(IF(AND(I4754&gt;=56002,I4754&lt;=57201),"Pardubický kraj",(IF(AND(I4754&gt;=60200,I4754&lt;=67201),"Jihomoravský kraj",(IF(AND(I4754&gt;=67801,I4754&lt;=68501),"Jihomoravský kraj",(IF(AND(I4754&gt;=69002,I4754&lt;=69801),"Jihomoravský kraj",(IF(AND(I4754&gt;=68601,I4754&lt;=68801),"Zlínský kraj",(IF(AND(I4754&gt;=75501,I4754&lt;=76901),"Zlínský kraj",(IF(AND(I4754&gt;=70030,I4754&lt;=74901),"Moravskoslezský kraj",(IF(AND(I4754&gt;=75000,I4754&lt;=75368),"Olomoucký kraj",(IF(AND(I4754&gt;=77200,I4754&lt;=79862),"Olomoucký kraj",(IF(AND(I4754&gt;=50011,I4754&lt;=50301),"Královéhradecký kraj",(IF(AND(I4754&gt;=54301,I4754&lt;=54303),"Královéhradecký kraj","0")))))))))))))))))))))))))))))))))))))))))))))))</f>
        <v>Moravskoslezský kraj</v>
      </c>
      <c r="AB4754" t="s">
        <v>998</v>
      </c>
      <c r="AD4754" t="s">
        <v>998</v>
      </c>
      <c r="AE4754" t="s">
        <v>998</v>
      </c>
      <c r="AF4754" t="s">
        <v>998</v>
      </c>
      <c r="AG4754" s="107">
        <v>300</v>
      </c>
      <c r="AH4754" s="107">
        <v>0</v>
      </c>
      <c r="AI4754" s="107">
        <v>0</v>
      </c>
      <c r="AJ4754" t="s">
        <v>999</v>
      </c>
      <c r="AK4754" s="106">
        <v>45001</v>
      </c>
    </row>
    <row r="4755" spans="1:37" x14ac:dyDescent="0.45">
      <c r="A4755" t="s">
        <v>1156</v>
      </c>
      <c r="B4755" t="s">
        <v>16103</v>
      </c>
      <c r="C4755" t="s">
        <v>990</v>
      </c>
      <c r="D4755" t="s">
        <v>16107</v>
      </c>
      <c r="E4755" t="s">
        <v>992</v>
      </c>
      <c r="F4755" t="s">
        <v>2190</v>
      </c>
      <c r="G4755">
        <v>17</v>
      </c>
      <c r="H4755" t="s">
        <v>7195</v>
      </c>
      <c r="I4755">
        <v>74728</v>
      </c>
      <c r="J4755">
        <v>608774412</v>
      </c>
      <c r="K4755" t="s">
        <v>16105</v>
      </c>
      <c r="L4755" s="106">
        <v>36705</v>
      </c>
      <c r="M4755">
        <v>13387017</v>
      </c>
      <c r="N4755" t="s">
        <v>2622</v>
      </c>
      <c r="O4755" t="s">
        <v>1101</v>
      </c>
      <c r="P4755" t="s">
        <v>997</v>
      </c>
      <c r="R4755" s="109" t="str">
        <f>IF(OR(P4755="SB",Q4755="SB"),"SB",0)</f>
        <v>SB</v>
      </c>
      <c r="T4755" s="110">
        <v>17003</v>
      </c>
      <c r="U4755" t="s">
        <v>19633</v>
      </c>
      <c r="V4755" s="113" t="str">
        <f>IF(AND(I4755&gt;=10000,I4755&lt;=19900),"Praha",(IF(AND(I4755&gt;=25001,I4755&lt;=29501),"Středočeský kraj",(IF(AND(I4755&gt;=30100,I4755&lt;=34972),"Středočeský kraj",(IF(AND(I4755&gt;=35002,I4755&lt;=36271),"Karlovarský kraj",(IF(AND(I4755&gt;=37001,I4755&lt;=39201),"Jihočeský kraj",(IF(AND(I4755&gt;=39701,I4755&lt;=39901),"Jihočeský kraj",(IF(AND(I4755&gt;=39301,I4755&lt;=39601),"Kraj Vysočina",(IF(AND(I4755&gt;=58001,I4755&lt;=59501),"Kraj Vysočina",(IF(AND(I4755&gt;=67401,I4755&lt;=67602),"Kraj Vysočina",(IF(AND(I4755&gt;=40001,I4755&lt;=44101),"Ústecký kraj",(IF(AND(I4755&gt;=46001,I4755&lt;=47201),"Liberecký kraj",(IF(AND(I4755&gt;=51202,I4755&lt;=51401),"Liberecký kraj",(IF(AND(I4755&gt;=53002,I4755&lt;=53976),"Pardubický kraj",(IF(AND(I4755&gt;=56002,I4755&lt;=57201),"Pardubický kraj",(IF(AND(I4755&gt;=60200,I4755&lt;=67201),"Jihomoravský kraj",(IF(AND(I4755&gt;=67801,I4755&lt;=68501),"Jihomoravský kraj",(IF(AND(I4755&gt;=69002,I4755&lt;=69801),"Jihomoravský kraj",(IF(AND(I4755&gt;=68601,I4755&lt;=68801),"Zlínský kraj",(IF(AND(I4755&gt;=75501,I4755&lt;=76901),"Zlínský kraj",(IF(AND(I4755&gt;=70030,I4755&lt;=74901),"Moravskoslezský kraj",(IF(AND(I4755&gt;=75000,I4755&lt;=75368),"Olomoucký kraj",(IF(AND(I4755&gt;=77200,I4755&lt;=79862),"Olomoucký kraj",(IF(AND(I4755&gt;=50011,I4755&lt;=50301),"Královéhradecký kraj",(IF(AND(I4755&gt;=54301,I4755&lt;=54303),"Královéhradecký kraj","0")))))))))))))))))))))))))))))))))))))))))))))))</f>
        <v>Moravskoslezský kraj</v>
      </c>
      <c r="AB4755" t="s">
        <v>16108</v>
      </c>
      <c r="AD4755" t="s">
        <v>998</v>
      </c>
      <c r="AE4755" t="s">
        <v>998</v>
      </c>
      <c r="AF4755" t="s">
        <v>998</v>
      </c>
      <c r="AG4755" s="107">
        <v>300</v>
      </c>
      <c r="AH4755" s="107">
        <v>0</v>
      </c>
      <c r="AI4755" s="107">
        <v>0</v>
      </c>
      <c r="AJ4755" t="s">
        <v>999</v>
      </c>
      <c r="AK4755" s="106">
        <v>44916</v>
      </c>
    </row>
    <row r="4756" spans="1:37" x14ac:dyDescent="0.45">
      <c r="A4756" t="s">
        <v>1156</v>
      </c>
      <c r="B4756" t="s">
        <v>16103</v>
      </c>
      <c r="C4756" t="s">
        <v>990</v>
      </c>
      <c r="D4756" t="s">
        <v>16104</v>
      </c>
      <c r="E4756" t="s">
        <v>992</v>
      </c>
      <c r="F4756" t="s">
        <v>2190</v>
      </c>
      <c r="G4756">
        <v>17</v>
      </c>
      <c r="H4756" t="s">
        <v>7195</v>
      </c>
      <c r="I4756">
        <v>74728</v>
      </c>
      <c r="J4756">
        <v>608774412</v>
      </c>
      <c r="K4756" t="s">
        <v>16105</v>
      </c>
      <c r="L4756" s="106">
        <v>27339</v>
      </c>
      <c r="M4756">
        <v>13387219</v>
      </c>
      <c r="N4756" t="s">
        <v>2622</v>
      </c>
      <c r="O4756" t="s">
        <v>1101</v>
      </c>
      <c r="P4756" t="s">
        <v>997</v>
      </c>
      <c r="R4756" s="109" t="str">
        <f>IF(OR(P4756="SB",Q4756="SB"),"SB",0)</f>
        <v>SB</v>
      </c>
      <c r="T4756" s="110">
        <v>161010</v>
      </c>
      <c r="U4756" t="s">
        <v>19633</v>
      </c>
      <c r="V4756" s="113" t="str">
        <f>IF(AND(I4756&gt;=10000,I4756&lt;=19900),"Praha",(IF(AND(I4756&gt;=25001,I4756&lt;=29501),"Středočeský kraj",(IF(AND(I4756&gt;=30100,I4756&lt;=34972),"Středočeský kraj",(IF(AND(I4756&gt;=35002,I4756&lt;=36271),"Karlovarský kraj",(IF(AND(I4756&gt;=37001,I4756&lt;=39201),"Jihočeský kraj",(IF(AND(I4756&gt;=39701,I4756&lt;=39901),"Jihočeský kraj",(IF(AND(I4756&gt;=39301,I4756&lt;=39601),"Kraj Vysočina",(IF(AND(I4756&gt;=58001,I4756&lt;=59501),"Kraj Vysočina",(IF(AND(I4756&gt;=67401,I4756&lt;=67602),"Kraj Vysočina",(IF(AND(I4756&gt;=40001,I4756&lt;=44101),"Ústecký kraj",(IF(AND(I4756&gt;=46001,I4756&lt;=47201),"Liberecký kraj",(IF(AND(I4756&gt;=51202,I4756&lt;=51401),"Liberecký kraj",(IF(AND(I4756&gt;=53002,I4756&lt;=53976),"Pardubický kraj",(IF(AND(I4756&gt;=56002,I4756&lt;=57201),"Pardubický kraj",(IF(AND(I4756&gt;=60200,I4756&lt;=67201),"Jihomoravský kraj",(IF(AND(I4756&gt;=67801,I4756&lt;=68501),"Jihomoravský kraj",(IF(AND(I4756&gt;=69002,I4756&lt;=69801),"Jihomoravský kraj",(IF(AND(I4756&gt;=68601,I4756&lt;=68801),"Zlínský kraj",(IF(AND(I4756&gt;=75501,I4756&lt;=76901),"Zlínský kraj",(IF(AND(I4756&gt;=70030,I4756&lt;=74901),"Moravskoslezský kraj",(IF(AND(I4756&gt;=75000,I4756&lt;=75368),"Olomoucký kraj",(IF(AND(I4756&gt;=77200,I4756&lt;=79862),"Olomoucký kraj",(IF(AND(I4756&gt;=50011,I4756&lt;=50301),"Královéhradecký kraj",(IF(AND(I4756&gt;=54301,I4756&lt;=54303),"Královéhradecký kraj","0")))))))))))))))))))))))))))))))))))))))))))))))</f>
        <v>Moravskoslezský kraj</v>
      </c>
      <c r="AB4756" t="s">
        <v>16106</v>
      </c>
      <c r="AD4756" t="s">
        <v>998</v>
      </c>
      <c r="AE4756" t="s">
        <v>998</v>
      </c>
      <c r="AF4756" t="s">
        <v>998</v>
      </c>
      <c r="AG4756" s="107">
        <v>300</v>
      </c>
      <c r="AH4756" s="107">
        <v>0</v>
      </c>
      <c r="AI4756" s="107">
        <v>0</v>
      </c>
      <c r="AJ4756" t="s">
        <v>999</v>
      </c>
      <c r="AK4756" s="106">
        <v>44916</v>
      </c>
    </row>
    <row r="4757" spans="1:37" x14ac:dyDescent="0.45">
      <c r="A4757" t="s">
        <v>1806</v>
      </c>
      <c r="B4757" t="s">
        <v>16109</v>
      </c>
      <c r="C4757" t="s">
        <v>1002</v>
      </c>
      <c r="D4757" t="s">
        <v>16112</v>
      </c>
      <c r="E4757" t="s">
        <v>992</v>
      </c>
      <c r="F4757" t="s">
        <v>2190</v>
      </c>
      <c r="G4757">
        <v>17</v>
      </c>
      <c r="H4757" t="s">
        <v>7195</v>
      </c>
      <c r="I4757">
        <v>74728</v>
      </c>
      <c r="J4757">
        <v>608774412</v>
      </c>
      <c r="K4757" t="s">
        <v>16105</v>
      </c>
      <c r="L4757" s="106">
        <v>37425</v>
      </c>
      <c r="M4757">
        <v>13387118</v>
      </c>
      <c r="N4757" t="s">
        <v>2622</v>
      </c>
      <c r="O4757" t="s">
        <v>1101</v>
      </c>
      <c r="P4757" t="s">
        <v>997</v>
      </c>
      <c r="R4757" s="109" t="str">
        <f>IF(OR(P4757="SB",Q4757="SB"),"SB",0)</f>
        <v>SB</v>
      </c>
      <c r="T4757" s="110">
        <v>161011</v>
      </c>
      <c r="U4757" t="s">
        <v>19633</v>
      </c>
      <c r="V4757" s="113" t="str">
        <f>IF(AND(I4757&gt;=10000,I4757&lt;=19900),"Praha",(IF(AND(I4757&gt;=25001,I4757&lt;=29501),"Středočeský kraj",(IF(AND(I4757&gt;=30100,I4757&lt;=34972),"Středočeský kraj",(IF(AND(I4757&gt;=35002,I4757&lt;=36271),"Karlovarský kraj",(IF(AND(I4757&gt;=37001,I4757&lt;=39201),"Jihočeský kraj",(IF(AND(I4757&gt;=39701,I4757&lt;=39901),"Jihočeský kraj",(IF(AND(I4757&gt;=39301,I4757&lt;=39601),"Kraj Vysočina",(IF(AND(I4757&gt;=58001,I4757&lt;=59501),"Kraj Vysočina",(IF(AND(I4757&gt;=67401,I4757&lt;=67602),"Kraj Vysočina",(IF(AND(I4757&gt;=40001,I4757&lt;=44101),"Ústecký kraj",(IF(AND(I4757&gt;=46001,I4757&lt;=47201),"Liberecký kraj",(IF(AND(I4757&gt;=51202,I4757&lt;=51401),"Liberecký kraj",(IF(AND(I4757&gt;=53002,I4757&lt;=53976),"Pardubický kraj",(IF(AND(I4757&gt;=56002,I4757&lt;=57201),"Pardubický kraj",(IF(AND(I4757&gt;=60200,I4757&lt;=67201),"Jihomoravský kraj",(IF(AND(I4757&gt;=67801,I4757&lt;=68501),"Jihomoravský kraj",(IF(AND(I4757&gt;=69002,I4757&lt;=69801),"Jihomoravský kraj",(IF(AND(I4757&gt;=68601,I4757&lt;=68801),"Zlínský kraj",(IF(AND(I4757&gt;=75501,I4757&lt;=76901),"Zlínský kraj",(IF(AND(I4757&gt;=70030,I4757&lt;=74901),"Moravskoslezský kraj",(IF(AND(I4757&gt;=75000,I4757&lt;=75368),"Olomoucký kraj",(IF(AND(I4757&gt;=77200,I4757&lt;=79862),"Olomoucký kraj",(IF(AND(I4757&gt;=50011,I4757&lt;=50301),"Královéhradecký kraj",(IF(AND(I4757&gt;=54301,I4757&lt;=54303),"Královéhradecký kraj","0")))))))))))))))))))))))))))))))))))))))))))))))</f>
        <v>Moravskoslezský kraj</v>
      </c>
      <c r="AB4757" t="s">
        <v>16113</v>
      </c>
      <c r="AD4757" t="s">
        <v>998</v>
      </c>
      <c r="AE4757" t="s">
        <v>998</v>
      </c>
      <c r="AF4757" t="s">
        <v>998</v>
      </c>
      <c r="AG4757" s="107">
        <v>300</v>
      </c>
      <c r="AH4757" s="107">
        <v>0</v>
      </c>
      <c r="AI4757" s="107">
        <v>0</v>
      </c>
      <c r="AJ4757" t="s">
        <v>999</v>
      </c>
      <c r="AK4757" s="106">
        <v>44916</v>
      </c>
    </row>
    <row r="4758" spans="1:37" x14ac:dyDescent="0.45">
      <c r="A4758" t="s">
        <v>1446</v>
      </c>
      <c r="B4758" t="s">
        <v>7192</v>
      </c>
      <c r="C4758" t="s">
        <v>990</v>
      </c>
      <c r="D4758" t="s">
        <v>7194</v>
      </c>
      <c r="E4758" t="s">
        <v>992</v>
      </c>
      <c r="F4758" t="s">
        <v>7195</v>
      </c>
      <c r="G4758">
        <v>747</v>
      </c>
      <c r="H4758" t="s">
        <v>7195</v>
      </c>
      <c r="I4758">
        <v>74728</v>
      </c>
      <c r="J4758">
        <v>607198145</v>
      </c>
      <c r="K4758" t="s">
        <v>7196</v>
      </c>
      <c r="L4758" s="106">
        <v>39962</v>
      </c>
      <c r="M4758">
        <v>14687120</v>
      </c>
      <c r="N4758" t="s">
        <v>996</v>
      </c>
      <c r="O4758" t="s">
        <v>12</v>
      </c>
      <c r="P4758" t="s">
        <v>997</v>
      </c>
      <c r="R4758" s="109" t="str">
        <f>IF(OR(P4758="SB",Q4758="SB"),"SB",0)</f>
        <v>SB</v>
      </c>
      <c r="T4758" s="110" t="s">
        <v>998</v>
      </c>
      <c r="V4758" s="113" t="str">
        <f>IF(AND(I4758&gt;=10000,I4758&lt;=19900),"Praha",(IF(AND(I4758&gt;=25001,I4758&lt;=29501),"Středočeský kraj",(IF(AND(I4758&gt;=30100,I4758&lt;=34972),"Středočeský kraj",(IF(AND(I4758&gt;=35002,I4758&lt;=36271),"Karlovarský kraj",(IF(AND(I4758&gt;=37001,I4758&lt;=39201),"Jihočeský kraj",(IF(AND(I4758&gt;=39701,I4758&lt;=39901),"Jihočeský kraj",(IF(AND(I4758&gt;=39301,I4758&lt;=39601),"Kraj Vysočina",(IF(AND(I4758&gt;=58001,I4758&lt;=59501),"Kraj Vysočina",(IF(AND(I4758&gt;=67401,I4758&lt;=67602),"Kraj Vysočina",(IF(AND(I4758&gt;=40001,I4758&lt;=44101),"Ústecký kraj",(IF(AND(I4758&gt;=46001,I4758&lt;=47201),"Liberecký kraj",(IF(AND(I4758&gt;=51202,I4758&lt;=51401),"Liberecký kraj",(IF(AND(I4758&gt;=53002,I4758&lt;=53976),"Pardubický kraj",(IF(AND(I4758&gt;=56002,I4758&lt;=57201),"Pardubický kraj",(IF(AND(I4758&gt;=60200,I4758&lt;=67201),"Jihomoravský kraj",(IF(AND(I4758&gt;=67801,I4758&lt;=68501),"Jihomoravský kraj",(IF(AND(I4758&gt;=69002,I4758&lt;=69801),"Jihomoravský kraj",(IF(AND(I4758&gt;=68601,I4758&lt;=68801),"Zlínský kraj",(IF(AND(I4758&gt;=75501,I4758&lt;=76901),"Zlínský kraj",(IF(AND(I4758&gt;=70030,I4758&lt;=74901),"Moravskoslezský kraj",(IF(AND(I4758&gt;=75000,I4758&lt;=75368),"Olomoucký kraj",(IF(AND(I4758&gt;=77200,I4758&lt;=79862),"Olomoucký kraj",(IF(AND(I4758&gt;=50011,I4758&lt;=50301),"Královéhradecký kraj",(IF(AND(I4758&gt;=54301,I4758&lt;=54303),"Královéhradecký kraj","0")))))))))))))))))))))))))))))))))))))))))))))))</f>
        <v>Moravskoslezský kraj</v>
      </c>
      <c r="AB4758" t="s">
        <v>998</v>
      </c>
      <c r="AD4758" t="s">
        <v>998</v>
      </c>
      <c r="AE4758" t="s">
        <v>998</v>
      </c>
      <c r="AF4758" t="s">
        <v>998</v>
      </c>
      <c r="AG4758" s="107">
        <v>300</v>
      </c>
      <c r="AH4758" s="107">
        <v>0</v>
      </c>
      <c r="AI4758" s="107">
        <v>0</v>
      </c>
      <c r="AJ4758" t="s">
        <v>999</v>
      </c>
      <c r="AK4758" s="106">
        <v>44923</v>
      </c>
    </row>
    <row r="4759" spans="1:37" x14ac:dyDescent="0.45">
      <c r="A4759" t="s">
        <v>1051</v>
      </c>
      <c r="B4759" t="s">
        <v>16109</v>
      </c>
      <c r="C4759" t="s">
        <v>1002</v>
      </c>
      <c r="D4759" t="s">
        <v>16110</v>
      </c>
      <c r="E4759" t="s">
        <v>992</v>
      </c>
      <c r="F4759" t="s">
        <v>2190</v>
      </c>
      <c r="G4759">
        <v>17</v>
      </c>
      <c r="H4759" t="s">
        <v>7195</v>
      </c>
      <c r="I4759">
        <v>74728</v>
      </c>
      <c r="K4759" t="s">
        <v>16111</v>
      </c>
      <c r="L4759" s="106">
        <v>27501</v>
      </c>
      <c r="M4759">
        <v>15673385</v>
      </c>
      <c r="N4759" t="s">
        <v>2622</v>
      </c>
      <c r="O4759" t="s">
        <v>1101</v>
      </c>
      <c r="P4759" t="s">
        <v>997</v>
      </c>
      <c r="R4759" s="109" t="str">
        <f>IF(OR(P4759="SB",Q4759="SB"),"SB",0)</f>
        <v>SB</v>
      </c>
      <c r="T4759" s="110" t="s">
        <v>998</v>
      </c>
      <c r="V4759" s="113" t="str">
        <f>IF(AND(I4759&gt;=10000,I4759&lt;=19900),"Praha",(IF(AND(I4759&gt;=25001,I4759&lt;=29501),"Středočeský kraj",(IF(AND(I4759&gt;=30100,I4759&lt;=34972),"Středočeský kraj",(IF(AND(I4759&gt;=35002,I4759&lt;=36271),"Karlovarský kraj",(IF(AND(I4759&gt;=37001,I4759&lt;=39201),"Jihočeský kraj",(IF(AND(I4759&gt;=39701,I4759&lt;=39901),"Jihočeský kraj",(IF(AND(I4759&gt;=39301,I4759&lt;=39601),"Kraj Vysočina",(IF(AND(I4759&gt;=58001,I4759&lt;=59501),"Kraj Vysočina",(IF(AND(I4759&gt;=67401,I4759&lt;=67602),"Kraj Vysočina",(IF(AND(I4759&gt;=40001,I4759&lt;=44101),"Ústecký kraj",(IF(AND(I4759&gt;=46001,I4759&lt;=47201),"Liberecký kraj",(IF(AND(I4759&gt;=51202,I4759&lt;=51401),"Liberecký kraj",(IF(AND(I4759&gt;=53002,I4759&lt;=53976),"Pardubický kraj",(IF(AND(I4759&gt;=56002,I4759&lt;=57201),"Pardubický kraj",(IF(AND(I4759&gt;=60200,I4759&lt;=67201),"Jihomoravský kraj",(IF(AND(I4759&gt;=67801,I4759&lt;=68501),"Jihomoravský kraj",(IF(AND(I4759&gt;=69002,I4759&lt;=69801),"Jihomoravský kraj",(IF(AND(I4759&gt;=68601,I4759&lt;=68801),"Zlínský kraj",(IF(AND(I4759&gt;=75501,I4759&lt;=76901),"Zlínský kraj",(IF(AND(I4759&gt;=70030,I4759&lt;=74901),"Moravskoslezský kraj",(IF(AND(I4759&gt;=75000,I4759&lt;=75368),"Olomoucký kraj",(IF(AND(I4759&gt;=77200,I4759&lt;=79862),"Olomoucký kraj",(IF(AND(I4759&gt;=50011,I4759&lt;=50301),"Královéhradecký kraj",(IF(AND(I4759&gt;=54301,I4759&lt;=54303),"Královéhradecký kraj","0")))))))))))))))))))))))))))))))))))))))))))))))</f>
        <v>Moravskoslezský kraj</v>
      </c>
      <c r="AB4759" t="s">
        <v>998</v>
      </c>
      <c r="AD4759" t="s">
        <v>998</v>
      </c>
      <c r="AE4759" t="s">
        <v>998</v>
      </c>
      <c r="AF4759" t="s">
        <v>998</v>
      </c>
      <c r="AG4759" s="107">
        <v>0</v>
      </c>
      <c r="AH4759" s="107">
        <v>0</v>
      </c>
      <c r="AI4759" s="107">
        <v>0</v>
      </c>
      <c r="AJ4759" t="s">
        <v>1012</v>
      </c>
    </row>
    <row r="4760" spans="1:37" x14ac:dyDescent="0.45">
      <c r="A4760" t="s">
        <v>1076</v>
      </c>
      <c r="B4760" t="s">
        <v>10065</v>
      </c>
      <c r="C4760" t="s">
        <v>990</v>
      </c>
      <c r="D4760" t="s">
        <v>10074</v>
      </c>
      <c r="E4760" t="s">
        <v>992</v>
      </c>
      <c r="F4760" t="s">
        <v>5940</v>
      </c>
      <c r="G4760">
        <v>204</v>
      </c>
      <c r="H4760" t="s">
        <v>10075</v>
      </c>
      <c r="I4760">
        <v>74731</v>
      </c>
      <c r="K4760" t="s">
        <v>10076</v>
      </c>
      <c r="L4760" s="106">
        <v>31851</v>
      </c>
      <c r="M4760">
        <v>14659030</v>
      </c>
      <c r="N4760" t="s">
        <v>996</v>
      </c>
      <c r="O4760" t="s">
        <v>12</v>
      </c>
      <c r="P4760" t="s">
        <v>997</v>
      </c>
      <c r="R4760" s="109" t="str">
        <f>IF(OR(P4760="SB",Q4760="SB"),"SB",0)</f>
        <v>SB</v>
      </c>
      <c r="T4760" s="110" t="s">
        <v>998</v>
      </c>
      <c r="V4760" s="113" t="str">
        <f>IF(AND(I4760&gt;=10000,I4760&lt;=19900),"Praha",(IF(AND(I4760&gt;=25001,I4760&lt;=29501),"Středočeský kraj",(IF(AND(I4760&gt;=30100,I4760&lt;=34972),"Středočeský kraj",(IF(AND(I4760&gt;=35002,I4760&lt;=36271),"Karlovarský kraj",(IF(AND(I4760&gt;=37001,I4760&lt;=39201),"Jihočeský kraj",(IF(AND(I4760&gt;=39701,I4760&lt;=39901),"Jihočeský kraj",(IF(AND(I4760&gt;=39301,I4760&lt;=39601),"Kraj Vysočina",(IF(AND(I4760&gt;=58001,I4760&lt;=59501),"Kraj Vysočina",(IF(AND(I4760&gt;=67401,I4760&lt;=67602),"Kraj Vysočina",(IF(AND(I4760&gt;=40001,I4760&lt;=44101),"Ústecký kraj",(IF(AND(I4760&gt;=46001,I4760&lt;=47201),"Liberecký kraj",(IF(AND(I4760&gt;=51202,I4760&lt;=51401),"Liberecký kraj",(IF(AND(I4760&gt;=53002,I4760&lt;=53976),"Pardubický kraj",(IF(AND(I4760&gt;=56002,I4760&lt;=57201),"Pardubický kraj",(IF(AND(I4760&gt;=60200,I4760&lt;=67201),"Jihomoravský kraj",(IF(AND(I4760&gt;=67801,I4760&lt;=68501),"Jihomoravský kraj",(IF(AND(I4760&gt;=69002,I4760&lt;=69801),"Jihomoravský kraj",(IF(AND(I4760&gt;=68601,I4760&lt;=68801),"Zlínský kraj",(IF(AND(I4760&gt;=75501,I4760&lt;=76901),"Zlínský kraj",(IF(AND(I4760&gt;=70030,I4760&lt;=74901),"Moravskoslezský kraj",(IF(AND(I4760&gt;=75000,I4760&lt;=75368),"Olomoucký kraj",(IF(AND(I4760&gt;=77200,I4760&lt;=79862),"Olomoucký kraj",(IF(AND(I4760&gt;=50011,I4760&lt;=50301),"Královéhradecký kraj",(IF(AND(I4760&gt;=54301,I4760&lt;=54303),"Královéhradecký kraj","0")))))))))))))))))))))))))))))))))))))))))))))))</f>
        <v>Moravskoslezský kraj</v>
      </c>
      <c r="AB4760" t="s">
        <v>998</v>
      </c>
      <c r="AD4760" t="s">
        <v>998</v>
      </c>
      <c r="AE4760" t="s">
        <v>998</v>
      </c>
      <c r="AF4760" t="s">
        <v>998</v>
      </c>
      <c r="AG4760" s="107">
        <v>0</v>
      </c>
      <c r="AH4760" s="107">
        <v>0</v>
      </c>
      <c r="AI4760" s="107">
        <v>0</v>
      </c>
      <c r="AJ4760" t="s">
        <v>1012</v>
      </c>
    </row>
    <row r="4761" spans="1:37" x14ac:dyDescent="0.45">
      <c r="A4761" t="s">
        <v>1112</v>
      </c>
      <c r="B4761" t="s">
        <v>1917</v>
      </c>
      <c r="C4761" t="s">
        <v>990</v>
      </c>
      <c r="D4761" t="s">
        <v>1919</v>
      </c>
      <c r="E4761" t="s">
        <v>992</v>
      </c>
      <c r="F4761" t="s">
        <v>1537</v>
      </c>
      <c r="G4761">
        <v>49</v>
      </c>
      <c r="H4761" t="s">
        <v>1920</v>
      </c>
      <c r="I4761">
        <v>74741</v>
      </c>
      <c r="K4761" t="s">
        <v>1921</v>
      </c>
      <c r="L4761" s="106">
        <v>39018</v>
      </c>
      <c r="M4761">
        <v>14666609</v>
      </c>
      <c r="N4761" t="s">
        <v>996</v>
      </c>
      <c r="O4761" t="s">
        <v>12</v>
      </c>
      <c r="P4761" t="s">
        <v>997</v>
      </c>
      <c r="R4761" s="109" t="str">
        <f>IF(OR(P4761="SB",Q4761="SB"),"SB",0)</f>
        <v>SB</v>
      </c>
      <c r="T4761" s="110" t="s">
        <v>998</v>
      </c>
      <c r="V4761" s="113" t="str">
        <f>IF(AND(I4761&gt;=10000,I4761&lt;=19900),"Praha",(IF(AND(I4761&gt;=25001,I4761&lt;=29501),"Středočeský kraj",(IF(AND(I4761&gt;=30100,I4761&lt;=34972),"Středočeský kraj",(IF(AND(I4761&gt;=35002,I4761&lt;=36271),"Karlovarský kraj",(IF(AND(I4761&gt;=37001,I4761&lt;=39201),"Jihočeský kraj",(IF(AND(I4761&gt;=39701,I4761&lt;=39901),"Jihočeský kraj",(IF(AND(I4761&gt;=39301,I4761&lt;=39601),"Kraj Vysočina",(IF(AND(I4761&gt;=58001,I4761&lt;=59501),"Kraj Vysočina",(IF(AND(I4761&gt;=67401,I4761&lt;=67602),"Kraj Vysočina",(IF(AND(I4761&gt;=40001,I4761&lt;=44101),"Ústecký kraj",(IF(AND(I4761&gt;=46001,I4761&lt;=47201),"Liberecký kraj",(IF(AND(I4761&gt;=51202,I4761&lt;=51401),"Liberecký kraj",(IF(AND(I4761&gt;=53002,I4761&lt;=53976),"Pardubický kraj",(IF(AND(I4761&gt;=56002,I4761&lt;=57201),"Pardubický kraj",(IF(AND(I4761&gt;=60200,I4761&lt;=67201),"Jihomoravský kraj",(IF(AND(I4761&gt;=67801,I4761&lt;=68501),"Jihomoravský kraj",(IF(AND(I4761&gt;=69002,I4761&lt;=69801),"Jihomoravský kraj",(IF(AND(I4761&gt;=68601,I4761&lt;=68801),"Zlínský kraj",(IF(AND(I4761&gt;=75501,I4761&lt;=76901),"Zlínský kraj",(IF(AND(I4761&gt;=70030,I4761&lt;=74901),"Moravskoslezský kraj",(IF(AND(I4761&gt;=75000,I4761&lt;=75368),"Olomoucký kraj",(IF(AND(I4761&gt;=77200,I4761&lt;=79862),"Olomoucký kraj",(IF(AND(I4761&gt;=50011,I4761&lt;=50301),"Královéhradecký kraj",(IF(AND(I4761&gt;=54301,I4761&lt;=54303),"Královéhradecký kraj","0")))))))))))))))))))))))))))))))))))))))))))))))</f>
        <v>Moravskoslezský kraj</v>
      </c>
      <c r="AB4761" t="s">
        <v>998</v>
      </c>
      <c r="AD4761" t="s">
        <v>998</v>
      </c>
      <c r="AE4761" t="s">
        <v>998</v>
      </c>
      <c r="AF4761" t="s">
        <v>998</v>
      </c>
      <c r="AG4761" s="107">
        <v>300</v>
      </c>
      <c r="AH4761" s="107">
        <v>0</v>
      </c>
      <c r="AI4761" s="107">
        <v>0</v>
      </c>
      <c r="AJ4761" t="s">
        <v>999</v>
      </c>
      <c r="AK4761" s="106">
        <v>44923</v>
      </c>
    </row>
    <row r="4762" spans="1:37" x14ac:dyDescent="0.45">
      <c r="A4762" t="s">
        <v>1793</v>
      </c>
      <c r="B4762" t="s">
        <v>19346</v>
      </c>
      <c r="C4762" t="s">
        <v>990</v>
      </c>
      <c r="D4762" t="s">
        <v>19347</v>
      </c>
      <c r="E4762" t="s">
        <v>992</v>
      </c>
      <c r="F4762" t="s">
        <v>19348</v>
      </c>
      <c r="G4762">
        <v>11</v>
      </c>
      <c r="H4762" t="s">
        <v>19348</v>
      </c>
      <c r="I4762">
        <v>74752</v>
      </c>
      <c r="J4762">
        <v>777664519</v>
      </c>
      <c r="K4762" t="s">
        <v>19349</v>
      </c>
      <c r="L4762" s="106">
        <v>37693</v>
      </c>
      <c r="M4762">
        <v>14684288</v>
      </c>
      <c r="N4762" t="s">
        <v>996</v>
      </c>
      <c r="O4762" t="s">
        <v>12</v>
      </c>
      <c r="P4762" t="s">
        <v>997</v>
      </c>
      <c r="R4762" s="109" t="str">
        <f>IF(OR(P4762="SB",Q4762="SB"),"SB",0)</f>
        <v>SB</v>
      </c>
      <c r="T4762" s="110" t="s">
        <v>998</v>
      </c>
      <c r="V4762" s="113" t="str">
        <f>IF(AND(I4762&gt;=10000,I4762&lt;=19900),"Praha",(IF(AND(I4762&gt;=25001,I4762&lt;=29501),"Středočeský kraj",(IF(AND(I4762&gt;=30100,I4762&lt;=34972),"Středočeský kraj",(IF(AND(I4762&gt;=35002,I4762&lt;=36271),"Karlovarský kraj",(IF(AND(I4762&gt;=37001,I4762&lt;=39201),"Jihočeský kraj",(IF(AND(I4762&gt;=39701,I4762&lt;=39901),"Jihočeský kraj",(IF(AND(I4762&gt;=39301,I4762&lt;=39601),"Kraj Vysočina",(IF(AND(I4762&gt;=58001,I4762&lt;=59501),"Kraj Vysočina",(IF(AND(I4762&gt;=67401,I4762&lt;=67602),"Kraj Vysočina",(IF(AND(I4762&gt;=40001,I4762&lt;=44101),"Ústecký kraj",(IF(AND(I4762&gt;=46001,I4762&lt;=47201),"Liberecký kraj",(IF(AND(I4762&gt;=51202,I4762&lt;=51401),"Liberecký kraj",(IF(AND(I4762&gt;=53002,I4762&lt;=53976),"Pardubický kraj",(IF(AND(I4762&gt;=56002,I4762&lt;=57201),"Pardubický kraj",(IF(AND(I4762&gt;=60200,I4762&lt;=67201),"Jihomoravský kraj",(IF(AND(I4762&gt;=67801,I4762&lt;=68501),"Jihomoravský kraj",(IF(AND(I4762&gt;=69002,I4762&lt;=69801),"Jihomoravský kraj",(IF(AND(I4762&gt;=68601,I4762&lt;=68801),"Zlínský kraj",(IF(AND(I4762&gt;=75501,I4762&lt;=76901),"Zlínský kraj",(IF(AND(I4762&gt;=70030,I4762&lt;=74901),"Moravskoslezský kraj",(IF(AND(I4762&gt;=75000,I4762&lt;=75368),"Olomoucký kraj",(IF(AND(I4762&gt;=77200,I4762&lt;=79862),"Olomoucký kraj",(IF(AND(I4762&gt;=50011,I4762&lt;=50301),"Královéhradecký kraj",(IF(AND(I4762&gt;=54301,I4762&lt;=54303),"Královéhradecký kraj","0")))))))))))))))))))))))))))))))))))))))))))))))</f>
        <v>Moravskoslezský kraj</v>
      </c>
      <c r="AB4762" t="s">
        <v>998</v>
      </c>
      <c r="AD4762" t="s">
        <v>998</v>
      </c>
      <c r="AE4762" t="s">
        <v>998</v>
      </c>
      <c r="AF4762" t="s">
        <v>998</v>
      </c>
      <c r="AG4762" s="107">
        <v>300</v>
      </c>
      <c r="AH4762" s="107">
        <v>0</v>
      </c>
      <c r="AI4762" s="107">
        <v>0</v>
      </c>
      <c r="AJ4762" t="s">
        <v>999</v>
      </c>
      <c r="AK4762" s="106">
        <v>44924</v>
      </c>
    </row>
    <row r="4763" spans="1:37" x14ac:dyDescent="0.45">
      <c r="A4763" t="s">
        <v>1128</v>
      </c>
      <c r="B4763" t="s">
        <v>19047</v>
      </c>
      <c r="C4763" t="s">
        <v>990</v>
      </c>
      <c r="D4763" t="s">
        <v>19048</v>
      </c>
      <c r="E4763" t="s">
        <v>992</v>
      </c>
      <c r="F4763" t="s">
        <v>19049</v>
      </c>
      <c r="G4763">
        <v>100</v>
      </c>
      <c r="H4763" t="s">
        <v>19050</v>
      </c>
      <c r="I4763">
        <v>74753</v>
      </c>
      <c r="K4763" t="s">
        <v>19051</v>
      </c>
      <c r="L4763" s="106">
        <v>29262</v>
      </c>
      <c r="M4763">
        <v>10862892</v>
      </c>
      <c r="N4763" t="s">
        <v>996</v>
      </c>
      <c r="O4763" t="s">
        <v>12</v>
      </c>
      <c r="P4763" t="s">
        <v>997</v>
      </c>
      <c r="R4763" s="109" t="str">
        <f>IF(OR(P4763="SB",Q4763="SB"),"SB",0)</f>
        <v>SB</v>
      </c>
      <c r="T4763" s="110">
        <v>11953</v>
      </c>
      <c r="U4763" t="s">
        <v>19633</v>
      </c>
      <c r="V4763" s="113" t="str">
        <f>IF(AND(I4763&gt;=10000,I4763&lt;=19900),"Praha",(IF(AND(I4763&gt;=25001,I4763&lt;=29501),"Středočeský kraj",(IF(AND(I4763&gt;=30100,I4763&lt;=34972),"Středočeský kraj",(IF(AND(I4763&gt;=35002,I4763&lt;=36271),"Karlovarský kraj",(IF(AND(I4763&gt;=37001,I4763&lt;=39201),"Jihočeský kraj",(IF(AND(I4763&gt;=39701,I4763&lt;=39901),"Jihočeský kraj",(IF(AND(I4763&gt;=39301,I4763&lt;=39601),"Kraj Vysočina",(IF(AND(I4763&gt;=58001,I4763&lt;=59501),"Kraj Vysočina",(IF(AND(I4763&gt;=67401,I4763&lt;=67602),"Kraj Vysočina",(IF(AND(I4763&gt;=40001,I4763&lt;=44101),"Ústecký kraj",(IF(AND(I4763&gt;=46001,I4763&lt;=47201),"Liberecký kraj",(IF(AND(I4763&gt;=51202,I4763&lt;=51401),"Liberecký kraj",(IF(AND(I4763&gt;=53002,I4763&lt;=53976),"Pardubický kraj",(IF(AND(I4763&gt;=56002,I4763&lt;=57201),"Pardubický kraj",(IF(AND(I4763&gt;=60200,I4763&lt;=67201),"Jihomoravský kraj",(IF(AND(I4763&gt;=67801,I4763&lt;=68501),"Jihomoravský kraj",(IF(AND(I4763&gt;=69002,I4763&lt;=69801),"Jihomoravský kraj",(IF(AND(I4763&gt;=68601,I4763&lt;=68801),"Zlínský kraj",(IF(AND(I4763&gt;=75501,I4763&lt;=76901),"Zlínský kraj",(IF(AND(I4763&gt;=70030,I4763&lt;=74901),"Moravskoslezský kraj",(IF(AND(I4763&gt;=75000,I4763&lt;=75368),"Olomoucký kraj",(IF(AND(I4763&gt;=77200,I4763&lt;=79862),"Olomoucký kraj",(IF(AND(I4763&gt;=50011,I4763&lt;=50301),"Královéhradecký kraj",(IF(AND(I4763&gt;=54301,I4763&lt;=54303),"Královéhradecký kraj","0")))))))))))))))))))))))))))))))))))))))))))))))</f>
        <v>Moravskoslezský kraj</v>
      </c>
      <c r="AD4763" t="s">
        <v>998</v>
      </c>
      <c r="AE4763" t="s">
        <v>998</v>
      </c>
      <c r="AF4763" t="s">
        <v>998</v>
      </c>
      <c r="AG4763" s="107">
        <v>0</v>
      </c>
      <c r="AH4763" s="107">
        <v>0</v>
      </c>
      <c r="AI4763" s="107">
        <v>0</v>
      </c>
      <c r="AJ4763" t="s">
        <v>1012</v>
      </c>
    </row>
    <row r="4764" spans="1:37" x14ac:dyDescent="0.45">
      <c r="A4764" t="s">
        <v>6036</v>
      </c>
      <c r="B4764" t="s">
        <v>6037</v>
      </c>
      <c r="C4764" t="s">
        <v>1002</v>
      </c>
      <c r="D4764" t="s">
        <v>6038</v>
      </c>
      <c r="E4764" t="s">
        <v>992</v>
      </c>
      <c r="F4764" t="s">
        <v>6039</v>
      </c>
      <c r="G4764">
        <v>4433</v>
      </c>
      <c r="H4764" t="s">
        <v>6040</v>
      </c>
      <c r="I4764">
        <v>74762</v>
      </c>
      <c r="K4764" t="s">
        <v>6041</v>
      </c>
      <c r="L4764" s="106">
        <v>38520</v>
      </c>
      <c r="M4764">
        <v>14707227</v>
      </c>
      <c r="N4764" t="s">
        <v>996</v>
      </c>
      <c r="O4764" t="s">
        <v>12</v>
      </c>
      <c r="P4764" t="s">
        <v>997</v>
      </c>
      <c r="R4764" s="109" t="str">
        <f>IF(OR(P4764="SB",Q4764="SB"),"SB",0)</f>
        <v>SB</v>
      </c>
      <c r="T4764" s="110" t="s">
        <v>998</v>
      </c>
      <c r="V4764" s="113" t="str">
        <f>IF(AND(I4764&gt;=10000,I4764&lt;=19900),"Praha",(IF(AND(I4764&gt;=25001,I4764&lt;=29501),"Středočeský kraj",(IF(AND(I4764&gt;=30100,I4764&lt;=34972),"Středočeský kraj",(IF(AND(I4764&gt;=35002,I4764&lt;=36271),"Karlovarský kraj",(IF(AND(I4764&gt;=37001,I4764&lt;=39201),"Jihočeský kraj",(IF(AND(I4764&gt;=39701,I4764&lt;=39901),"Jihočeský kraj",(IF(AND(I4764&gt;=39301,I4764&lt;=39601),"Kraj Vysočina",(IF(AND(I4764&gt;=58001,I4764&lt;=59501),"Kraj Vysočina",(IF(AND(I4764&gt;=67401,I4764&lt;=67602),"Kraj Vysočina",(IF(AND(I4764&gt;=40001,I4764&lt;=44101),"Ústecký kraj",(IF(AND(I4764&gt;=46001,I4764&lt;=47201),"Liberecký kraj",(IF(AND(I4764&gt;=51202,I4764&lt;=51401),"Liberecký kraj",(IF(AND(I4764&gt;=53002,I4764&lt;=53976),"Pardubický kraj",(IF(AND(I4764&gt;=56002,I4764&lt;=57201),"Pardubický kraj",(IF(AND(I4764&gt;=60200,I4764&lt;=67201),"Jihomoravský kraj",(IF(AND(I4764&gt;=67801,I4764&lt;=68501),"Jihomoravský kraj",(IF(AND(I4764&gt;=69002,I4764&lt;=69801),"Jihomoravský kraj",(IF(AND(I4764&gt;=68601,I4764&lt;=68801),"Zlínský kraj",(IF(AND(I4764&gt;=75501,I4764&lt;=76901),"Zlínský kraj",(IF(AND(I4764&gt;=70030,I4764&lt;=74901),"Moravskoslezský kraj",(IF(AND(I4764&gt;=75000,I4764&lt;=75368),"Olomoucký kraj",(IF(AND(I4764&gt;=77200,I4764&lt;=79862),"Olomoucký kraj",(IF(AND(I4764&gt;=50011,I4764&lt;=50301),"Královéhradecký kraj",(IF(AND(I4764&gt;=54301,I4764&lt;=54303),"Královéhradecký kraj","0")))))))))))))))))))))))))))))))))))))))))))))))</f>
        <v>Moravskoslezský kraj</v>
      </c>
      <c r="AB4764" t="s">
        <v>998</v>
      </c>
      <c r="AD4764" t="s">
        <v>998</v>
      </c>
      <c r="AE4764" t="s">
        <v>998</v>
      </c>
      <c r="AF4764" t="s">
        <v>998</v>
      </c>
      <c r="AG4764" s="107">
        <v>300</v>
      </c>
      <c r="AH4764" s="107">
        <v>0</v>
      </c>
      <c r="AI4764" s="107">
        <v>0</v>
      </c>
      <c r="AJ4764" t="s">
        <v>999</v>
      </c>
      <c r="AK4764" s="106">
        <v>44924</v>
      </c>
    </row>
    <row r="4765" spans="1:37" x14ac:dyDescent="0.45">
      <c r="A4765" t="s">
        <v>1139</v>
      </c>
      <c r="B4765" t="s">
        <v>9791</v>
      </c>
      <c r="C4765" t="s">
        <v>990</v>
      </c>
      <c r="D4765" t="s">
        <v>9792</v>
      </c>
      <c r="E4765" t="s">
        <v>992</v>
      </c>
      <c r="F4765" t="s">
        <v>9793</v>
      </c>
      <c r="G4765">
        <v>267</v>
      </c>
      <c r="H4765" t="s">
        <v>6040</v>
      </c>
      <c r="I4765">
        <v>74762</v>
      </c>
      <c r="J4765">
        <v>775964416</v>
      </c>
      <c r="K4765" t="s">
        <v>9794</v>
      </c>
      <c r="L4765" s="106">
        <v>39508</v>
      </c>
      <c r="M4765">
        <v>14707126</v>
      </c>
      <c r="N4765" t="s">
        <v>996</v>
      </c>
      <c r="O4765" t="s">
        <v>12</v>
      </c>
      <c r="P4765" t="s">
        <v>997</v>
      </c>
      <c r="R4765" s="109" t="str">
        <f>IF(OR(P4765="SB",Q4765="SB"),"SB",0)</f>
        <v>SB</v>
      </c>
      <c r="T4765" s="110" t="s">
        <v>998</v>
      </c>
      <c r="V4765" s="113" t="str">
        <f>IF(AND(I4765&gt;=10000,I4765&lt;=19900),"Praha",(IF(AND(I4765&gt;=25001,I4765&lt;=29501),"Středočeský kraj",(IF(AND(I4765&gt;=30100,I4765&lt;=34972),"Středočeský kraj",(IF(AND(I4765&gt;=35002,I4765&lt;=36271),"Karlovarský kraj",(IF(AND(I4765&gt;=37001,I4765&lt;=39201),"Jihočeský kraj",(IF(AND(I4765&gt;=39701,I4765&lt;=39901),"Jihočeský kraj",(IF(AND(I4765&gt;=39301,I4765&lt;=39601),"Kraj Vysočina",(IF(AND(I4765&gt;=58001,I4765&lt;=59501),"Kraj Vysočina",(IF(AND(I4765&gt;=67401,I4765&lt;=67602),"Kraj Vysočina",(IF(AND(I4765&gt;=40001,I4765&lt;=44101),"Ústecký kraj",(IF(AND(I4765&gt;=46001,I4765&lt;=47201),"Liberecký kraj",(IF(AND(I4765&gt;=51202,I4765&lt;=51401),"Liberecký kraj",(IF(AND(I4765&gt;=53002,I4765&lt;=53976),"Pardubický kraj",(IF(AND(I4765&gt;=56002,I4765&lt;=57201),"Pardubický kraj",(IF(AND(I4765&gt;=60200,I4765&lt;=67201),"Jihomoravský kraj",(IF(AND(I4765&gt;=67801,I4765&lt;=68501),"Jihomoravský kraj",(IF(AND(I4765&gt;=69002,I4765&lt;=69801),"Jihomoravský kraj",(IF(AND(I4765&gt;=68601,I4765&lt;=68801),"Zlínský kraj",(IF(AND(I4765&gt;=75501,I4765&lt;=76901),"Zlínský kraj",(IF(AND(I4765&gt;=70030,I4765&lt;=74901),"Moravskoslezský kraj",(IF(AND(I4765&gt;=75000,I4765&lt;=75368),"Olomoucký kraj",(IF(AND(I4765&gt;=77200,I4765&lt;=79862),"Olomoucký kraj",(IF(AND(I4765&gt;=50011,I4765&lt;=50301),"Královéhradecký kraj",(IF(AND(I4765&gt;=54301,I4765&lt;=54303),"Královéhradecký kraj","0")))))))))))))))))))))))))))))))))))))))))))))))</f>
        <v>Moravskoslezský kraj</v>
      </c>
      <c r="AB4765" t="s">
        <v>998</v>
      </c>
      <c r="AD4765" t="s">
        <v>998</v>
      </c>
      <c r="AE4765" t="s">
        <v>998</v>
      </c>
      <c r="AF4765" t="s">
        <v>998</v>
      </c>
      <c r="AG4765" s="107">
        <v>300</v>
      </c>
      <c r="AH4765" s="107">
        <v>0</v>
      </c>
      <c r="AI4765" s="107">
        <v>0</v>
      </c>
      <c r="AJ4765" t="s">
        <v>999</v>
      </c>
      <c r="AK4765" s="106">
        <v>44923</v>
      </c>
    </row>
    <row r="4766" spans="1:37" x14ac:dyDescent="0.45">
      <c r="A4766" t="s">
        <v>1326</v>
      </c>
      <c r="B4766" t="s">
        <v>10906</v>
      </c>
      <c r="C4766" t="s">
        <v>990</v>
      </c>
      <c r="D4766" t="s">
        <v>10913</v>
      </c>
      <c r="E4766" t="s">
        <v>992</v>
      </c>
      <c r="F4766" t="s">
        <v>9793</v>
      </c>
      <c r="G4766">
        <v>339</v>
      </c>
      <c r="H4766" t="s">
        <v>6040</v>
      </c>
      <c r="I4766">
        <v>74762</v>
      </c>
      <c r="J4766">
        <v>605001055</v>
      </c>
      <c r="K4766" t="s">
        <v>10914</v>
      </c>
      <c r="L4766" s="106">
        <v>39814</v>
      </c>
      <c r="M4766">
        <v>14712782</v>
      </c>
      <c r="N4766" t="s">
        <v>996</v>
      </c>
      <c r="O4766" t="s">
        <v>12</v>
      </c>
      <c r="P4766" t="s">
        <v>997</v>
      </c>
      <c r="R4766" s="109" t="str">
        <f>IF(OR(P4766="SB",Q4766="SB"),"SB",0)</f>
        <v>SB</v>
      </c>
      <c r="T4766" s="110" t="s">
        <v>998</v>
      </c>
      <c r="V4766" s="113" t="str">
        <f>IF(AND(I4766&gt;=10000,I4766&lt;=19900),"Praha",(IF(AND(I4766&gt;=25001,I4766&lt;=29501),"Středočeský kraj",(IF(AND(I4766&gt;=30100,I4766&lt;=34972),"Středočeský kraj",(IF(AND(I4766&gt;=35002,I4766&lt;=36271),"Karlovarský kraj",(IF(AND(I4766&gt;=37001,I4766&lt;=39201),"Jihočeský kraj",(IF(AND(I4766&gt;=39701,I4766&lt;=39901),"Jihočeský kraj",(IF(AND(I4766&gt;=39301,I4766&lt;=39601),"Kraj Vysočina",(IF(AND(I4766&gt;=58001,I4766&lt;=59501),"Kraj Vysočina",(IF(AND(I4766&gt;=67401,I4766&lt;=67602),"Kraj Vysočina",(IF(AND(I4766&gt;=40001,I4766&lt;=44101),"Ústecký kraj",(IF(AND(I4766&gt;=46001,I4766&lt;=47201),"Liberecký kraj",(IF(AND(I4766&gt;=51202,I4766&lt;=51401),"Liberecký kraj",(IF(AND(I4766&gt;=53002,I4766&lt;=53976),"Pardubický kraj",(IF(AND(I4766&gt;=56002,I4766&lt;=57201),"Pardubický kraj",(IF(AND(I4766&gt;=60200,I4766&lt;=67201),"Jihomoravský kraj",(IF(AND(I4766&gt;=67801,I4766&lt;=68501),"Jihomoravský kraj",(IF(AND(I4766&gt;=69002,I4766&lt;=69801),"Jihomoravský kraj",(IF(AND(I4766&gt;=68601,I4766&lt;=68801),"Zlínský kraj",(IF(AND(I4766&gt;=75501,I4766&lt;=76901),"Zlínský kraj",(IF(AND(I4766&gt;=70030,I4766&lt;=74901),"Moravskoslezský kraj",(IF(AND(I4766&gt;=75000,I4766&lt;=75368),"Olomoucký kraj",(IF(AND(I4766&gt;=77200,I4766&lt;=79862),"Olomoucký kraj",(IF(AND(I4766&gt;=50011,I4766&lt;=50301),"Královéhradecký kraj",(IF(AND(I4766&gt;=54301,I4766&lt;=54303),"Královéhradecký kraj","0")))))))))))))))))))))))))))))))))))))))))))))))</f>
        <v>Moravskoslezský kraj</v>
      </c>
      <c r="AB4766" t="s">
        <v>998</v>
      </c>
      <c r="AD4766" t="s">
        <v>998</v>
      </c>
      <c r="AE4766" t="s">
        <v>998</v>
      </c>
      <c r="AF4766" t="s">
        <v>998</v>
      </c>
      <c r="AG4766" s="107">
        <v>300</v>
      </c>
      <c r="AH4766" s="107">
        <v>0</v>
      </c>
      <c r="AI4766" s="107">
        <v>0</v>
      </c>
      <c r="AJ4766" t="s">
        <v>999</v>
      </c>
      <c r="AK4766" s="106">
        <v>44923</v>
      </c>
    </row>
    <row r="4767" spans="1:37" x14ac:dyDescent="0.45">
      <c r="A4767" t="s">
        <v>1076</v>
      </c>
      <c r="B4767" t="s">
        <v>5593</v>
      </c>
      <c r="C4767" t="s">
        <v>990</v>
      </c>
      <c r="D4767" t="s">
        <v>5598</v>
      </c>
      <c r="E4767" t="s">
        <v>992</v>
      </c>
      <c r="F4767" t="s">
        <v>5599</v>
      </c>
      <c r="G4767">
        <v>181</v>
      </c>
      <c r="H4767" t="s">
        <v>5600</v>
      </c>
      <c r="I4767">
        <v>74764</v>
      </c>
      <c r="J4767">
        <v>773541524</v>
      </c>
      <c r="K4767" t="s">
        <v>5601</v>
      </c>
      <c r="L4767" s="106">
        <v>38592</v>
      </c>
      <c r="M4767">
        <v>14706823</v>
      </c>
      <c r="N4767" t="s">
        <v>996</v>
      </c>
      <c r="O4767" t="s">
        <v>12</v>
      </c>
      <c r="P4767" t="s">
        <v>997</v>
      </c>
      <c r="R4767" s="109" t="str">
        <f>IF(OR(P4767="SB",Q4767="SB"),"SB",0)</f>
        <v>SB</v>
      </c>
      <c r="T4767" s="110" t="s">
        <v>998</v>
      </c>
      <c r="V4767" s="113" t="str">
        <f>IF(AND(I4767&gt;=10000,I4767&lt;=19900),"Praha",(IF(AND(I4767&gt;=25001,I4767&lt;=29501),"Středočeský kraj",(IF(AND(I4767&gt;=30100,I4767&lt;=34972),"Středočeský kraj",(IF(AND(I4767&gt;=35002,I4767&lt;=36271),"Karlovarský kraj",(IF(AND(I4767&gt;=37001,I4767&lt;=39201),"Jihočeský kraj",(IF(AND(I4767&gt;=39701,I4767&lt;=39901),"Jihočeský kraj",(IF(AND(I4767&gt;=39301,I4767&lt;=39601),"Kraj Vysočina",(IF(AND(I4767&gt;=58001,I4767&lt;=59501),"Kraj Vysočina",(IF(AND(I4767&gt;=67401,I4767&lt;=67602),"Kraj Vysočina",(IF(AND(I4767&gt;=40001,I4767&lt;=44101),"Ústecký kraj",(IF(AND(I4767&gt;=46001,I4767&lt;=47201),"Liberecký kraj",(IF(AND(I4767&gt;=51202,I4767&lt;=51401),"Liberecký kraj",(IF(AND(I4767&gt;=53002,I4767&lt;=53976),"Pardubický kraj",(IF(AND(I4767&gt;=56002,I4767&lt;=57201),"Pardubický kraj",(IF(AND(I4767&gt;=60200,I4767&lt;=67201),"Jihomoravský kraj",(IF(AND(I4767&gt;=67801,I4767&lt;=68501),"Jihomoravský kraj",(IF(AND(I4767&gt;=69002,I4767&lt;=69801),"Jihomoravský kraj",(IF(AND(I4767&gt;=68601,I4767&lt;=68801),"Zlínský kraj",(IF(AND(I4767&gt;=75501,I4767&lt;=76901),"Zlínský kraj",(IF(AND(I4767&gt;=70030,I4767&lt;=74901),"Moravskoslezský kraj",(IF(AND(I4767&gt;=75000,I4767&lt;=75368),"Olomoucký kraj",(IF(AND(I4767&gt;=77200,I4767&lt;=79862),"Olomoucký kraj",(IF(AND(I4767&gt;=50011,I4767&lt;=50301),"Královéhradecký kraj",(IF(AND(I4767&gt;=54301,I4767&lt;=54303),"Královéhradecký kraj","0")))))))))))))))))))))))))))))))))))))))))))))))</f>
        <v>Moravskoslezský kraj</v>
      </c>
      <c r="AB4767" t="s">
        <v>998</v>
      </c>
      <c r="AD4767" t="s">
        <v>998</v>
      </c>
      <c r="AE4767" t="s">
        <v>998</v>
      </c>
      <c r="AF4767" t="s">
        <v>998</v>
      </c>
      <c r="AG4767" s="107">
        <v>300</v>
      </c>
      <c r="AH4767" s="107">
        <v>0</v>
      </c>
      <c r="AI4767" s="107">
        <v>0</v>
      </c>
      <c r="AJ4767" t="s">
        <v>999</v>
      </c>
      <c r="AK4767" s="106">
        <v>44924</v>
      </c>
    </row>
    <row r="4768" spans="1:37" x14ac:dyDescent="0.45">
      <c r="A4768" t="s">
        <v>8070</v>
      </c>
      <c r="B4768" t="s">
        <v>8071</v>
      </c>
      <c r="C4768" t="s">
        <v>1002</v>
      </c>
      <c r="D4768" t="s">
        <v>8072</v>
      </c>
      <c r="E4768" t="s">
        <v>992</v>
      </c>
      <c r="F4768" t="s">
        <v>8073</v>
      </c>
      <c r="G4768">
        <v>39</v>
      </c>
      <c r="H4768" t="s">
        <v>8074</v>
      </c>
      <c r="I4768">
        <v>74764</v>
      </c>
      <c r="K4768" t="s">
        <v>8075</v>
      </c>
      <c r="L4768" s="106">
        <v>40784</v>
      </c>
      <c r="M4768">
        <v>14667417</v>
      </c>
      <c r="N4768" t="s">
        <v>996</v>
      </c>
      <c r="O4768" t="s">
        <v>12</v>
      </c>
      <c r="P4768" t="s">
        <v>997</v>
      </c>
      <c r="R4768" s="109" t="str">
        <f>IF(OR(P4768="SB",Q4768="SB"),"SB",0)</f>
        <v>SB</v>
      </c>
      <c r="T4768" s="110" t="s">
        <v>998</v>
      </c>
      <c r="V4768" s="113" t="str">
        <f>IF(AND(I4768&gt;=10000,I4768&lt;=19900),"Praha",(IF(AND(I4768&gt;=25001,I4768&lt;=29501),"Středočeský kraj",(IF(AND(I4768&gt;=30100,I4768&lt;=34972),"Středočeský kraj",(IF(AND(I4768&gt;=35002,I4768&lt;=36271),"Karlovarský kraj",(IF(AND(I4768&gt;=37001,I4768&lt;=39201),"Jihočeský kraj",(IF(AND(I4768&gt;=39701,I4768&lt;=39901),"Jihočeský kraj",(IF(AND(I4768&gt;=39301,I4768&lt;=39601),"Kraj Vysočina",(IF(AND(I4768&gt;=58001,I4768&lt;=59501),"Kraj Vysočina",(IF(AND(I4768&gt;=67401,I4768&lt;=67602),"Kraj Vysočina",(IF(AND(I4768&gt;=40001,I4768&lt;=44101),"Ústecký kraj",(IF(AND(I4768&gt;=46001,I4768&lt;=47201),"Liberecký kraj",(IF(AND(I4768&gt;=51202,I4768&lt;=51401),"Liberecký kraj",(IF(AND(I4768&gt;=53002,I4768&lt;=53976),"Pardubický kraj",(IF(AND(I4768&gt;=56002,I4768&lt;=57201),"Pardubický kraj",(IF(AND(I4768&gt;=60200,I4768&lt;=67201),"Jihomoravský kraj",(IF(AND(I4768&gt;=67801,I4768&lt;=68501),"Jihomoravský kraj",(IF(AND(I4768&gt;=69002,I4768&lt;=69801),"Jihomoravský kraj",(IF(AND(I4768&gt;=68601,I4768&lt;=68801),"Zlínský kraj",(IF(AND(I4768&gt;=75501,I4768&lt;=76901),"Zlínský kraj",(IF(AND(I4768&gt;=70030,I4768&lt;=74901),"Moravskoslezský kraj",(IF(AND(I4768&gt;=75000,I4768&lt;=75368),"Olomoucký kraj",(IF(AND(I4768&gt;=77200,I4768&lt;=79862),"Olomoucký kraj",(IF(AND(I4768&gt;=50011,I4768&lt;=50301),"Královéhradecký kraj",(IF(AND(I4768&gt;=54301,I4768&lt;=54303),"Královéhradecký kraj","0")))))))))))))))))))))))))))))))))))))))))))))))</f>
        <v>Moravskoslezský kraj</v>
      </c>
      <c r="AB4768" t="s">
        <v>998</v>
      </c>
      <c r="AD4768" t="s">
        <v>998</v>
      </c>
      <c r="AE4768" t="s">
        <v>998</v>
      </c>
      <c r="AF4768" t="s">
        <v>998</v>
      </c>
      <c r="AG4768" s="107">
        <v>300</v>
      </c>
      <c r="AH4768" s="107">
        <v>0</v>
      </c>
      <c r="AI4768" s="107">
        <v>0</v>
      </c>
      <c r="AJ4768" t="s">
        <v>999</v>
      </c>
      <c r="AK4768" s="106">
        <v>44923</v>
      </c>
    </row>
    <row r="4769" spans="1:37" x14ac:dyDescent="0.45">
      <c r="A4769" t="s">
        <v>1268</v>
      </c>
      <c r="B4769" t="s">
        <v>10145</v>
      </c>
      <c r="C4769" t="s">
        <v>990</v>
      </c>
      <c r="D4769" t="s">
        <v>10146</v>
      </c>
      <c r="E4769" t="s">
        <v>992</v>
      </c>
      <c r="F4769" t="s">
        <v>7595</v>
      </c>
      <c r="G4769">
        <v>94</v>
      </c>
      <c r="H4769" t="s">
        <v>5600</v>
      </c>
      <c r="I4769">
        <v>74764</v>
      </c>
      <c r="J4769">
        <v>775045580</v>
      </c>
      <c r="K4769" t="s">
        <v>10147</v>
      </c>
      <c r="L4769" s="106">
        <v>38817</v>
      </c>
      <c r="M4769">
        <v>14702678</v>
      </c>
      <c r="N4769" t="s">
        <v>996</v>
      </c>
      <c r="O4769" t="s">
        <v>12</v>
      </c>
      <c r="P4769" t="s">
        <v>997</v>
      </c>
      <c r="R4769" s="109" t="str">
        <f>IF(OR(P4769="SB",Q4769="SB"),"SB",0)</f>
        <v>SB</v>
      </c>
      <c r="T4769" s="110" t="s">
        <v>998</v>
      </c>
      <c r="V4769" s="113" t="str">
        <f>IF(AND(I4769&gt;=10000,I4769&lt;=19900),"Praha",(IF(AND(I4769&gt;=25001,I4769&lt;=29501),"Středočeský kraj",(IF(AND(I4769&gt;=30100,I4769&lt;=34972),"Středočeský kraj",(IF(AND(I4769&gt;=35002,I4769&lt;=36271),"Karlovarský kraj",(IF(AND(I4769&gt;=37001,I4769&lt;=39201),"Jihočeský kraj",(IF(AND(I4769&gt;=39701,I4769&lt;=39901),"Jihočeský kraj",(IF(AND(I4769&gt;=39301,I4769&lt;=39601),"Kraj Vysočina",(IF(AND(I4769&gt;=58001,I4769&lt;=59501),"Kraj Vysočina",(IF(AND(I4769&gt;=67401,I4769&lt;=67602),"Kraj Vysočina",(IF(AND(I4769&gt;=40001,I4769&lt;=44101),"Ústecký kraj",(IF(AND(I4769&gt;=46001,I4769&lt;=47201),"Liberecký kraj",(IF(AND(I4769&gt;=51202,I4769&lt;=51401),"Liberecký kraj",(IF(AND(I4769&gt;=53002,I4769&lt;=53976),"Pardubický kraj",(IF(AND(I4769&gt;=56002,I4769&lt;=57201),"Pardubický kraj",(IF(AND(I4769&gt;=60200,I4769&lt;=67201),"Jihomoravský kraj",(IF(AND(I4769&gt;=67801,I4769&lt;=68501),"Jihomoravský kraj",(IF(AND(I4769&gt;=69002,I4769&lt;=69801),"Jihomoravský kraj",(IF(AND(I4769&gt;=68601,I4769&lt;=68801),"Zlínský kraj",(IF(AND(I4769&gt;=75501,I4769&lt;=76901),"Zlínský kraj",(IF(AND(I4769&gt;=70030,I4769&lt;=74901),"Moravskoslezský kraj",(IF(AND(I4769&gt;=75000,I4769&lt;=75368),"Olomoucký kraj",(IF(AND(I4769&gt;=77200,I4769&lt;=79862),"Olomoucký kraj",(IF(AND(I4769&gt;=50011,I4769&lt;=50301),"Královéhradecký kraj",(IF(AND(I4769&gt;=54301,I4769&lt;=54303),"Královéhradecký kraj","0")))))))))))))))))))))))))))))))))))))))))))))))</f>
        <v>Moravskoslezský kraj</v>
      </c>
      <c r="AB4769" t="s">
        <v>998</v>
      </c>
      <c r="AD4769" t="s">
        <v>998</v>
      </c>
      <c r="AE4769" t="s">
        <v>998</v>
      </c>
      <c r="AF4769" t="s">
        <v>998</v>
      </c>
      <c r="AG4769" s="107">
        <v>300</v>
      </c>
      <c r="AH4769" s="107">
        <v>0</v>
      </c>
      <c r="AI4769" s="107">
        <v>0</v>
      </c>
      <c r="AJ4769" t="s">
        <v>999</v>
      </c>
      <c r="AK4769" s="106">
        <v>44923</v>
      </c>
    </row>
    <row r="4770" spans="1:37" x14ac:dyDescent="0.45">
      <c r="A4770" t="s">
        <v>1061</v>
      </c>
      <c r="B4770" t="s">
        <v>15157</v>
      </c>
      <c r="C4770" t="s">
        <v>990</v>
      </c>
      <c r="D4770" t="s">
        <v>15158</v>
      </c>
      <c r="E4770" t="s">
        <v>992</v>
      </c>
      <c r="F4770" t="s">
        <v>15159</v>
      </c>
      <c r="G4770">
        <v>241</v>
      </c>
      <c r="H4770" t="s">
        <v>5600</v>
      </c>
      <c r="I4770">
        <v>74764</v>
      </c>
      <c r="J4770">
        <v>724671061</v>
      </c>
      <c r="K4770" t="s">
        <v>15160</v>
      </c>
      <c r="L4770" s="106">
        <v>38888</v>
      </c>
      <c r="M4770">
        <v>14706924</v>
      </c>
      <c r="N4770" t="s">
        <v>996</v>
      </c>
      <c r="O4770" t="s">
        <v>12</v>
      </c>
      <c r="P4770" t="s">
        <v>997</v>
      </c>
      <c r="R4770" s="109" t="str">
        <f>IF(OR(P4770="SB",Q4770="SB"),"SB",0)</f>
        <v>SB</v>
      </c>
      <c r="T4770" s="110" t="s">
        <v>998</v>
      </c>
      <c r="V4770" s="113" t="str">
        <f>IF(AND(I4770&gt;=10000,I4770&lt;=19900),"Praha",(IF(AND(I4770&gt;=25001,I4770&lt;=29501),"Středočeský kraj",(IF(AND(I4770&gt;=30100,I4770&lt;=34972),"Středočeský kraj",(IF(AND(I4770&gt;=35002,I4770&lt;=36271),"Karlovarský kraj",(IF(AND(I4770&gt;=37001,I4770&lt;=39201),"Jihočeský kraj",(IF(AND(I4770&gt;=39701,I4770&lt;=39901),"Jihočeský kraj",(IF(AND(I4770&gt;=39301,I4770&lt;=39601),"Kraj Vysočina",(IF(AND(I4770&gt;=58001,I4770&lt;=59501),"Kraj Vysočina",(IF(AND(I4770&gt;=67401,I4770&lt;=67602),"Kraj Vysočina",(IF(AND(I4770&gt;=40001,I4770&lt;=44101),"Ústecký kraj",(IF(AND(I4770&gt;=46001,I4770&lt;=47201),"Liberecký kraj",(IF(AND(I4770&gt;=51202,I4770&lt;=51401),"Liberecký kraj",(IF(AND(I4770&gt;=53002,I4770&lt;=53976),"Pardubický kraj",(IF(AND(I4770&gt;=56002,I4770&lt;=57201),"Pardubický kraj",(IF(AND(I4770&gt;=60200,I4770&lt;=67201),"Jihomoravský kraj",(IF(AND(I4770&gt;=67801,I4770&lt;=68501),"Jihomoravský kraj",(IF(AND(I4770&gt;=69002,I4770&lt;=69801),"Jihomoravský kraj",(IF(AND(I4770&gt;=68601,I4770&lt;=68801),"Zlínský kraj",(IF(AND(I4770&gt;=75501,I4770&lt;=76901),"Zlínský kraj",(IF(AND(I4770&gt;=70030,I4770&lt;=74901),"Moravskoslezský kraj",(IF(AND(I4770&gt;=75000,I4770&lt;=75368),"Olomoucký kraj",(IF(AND(I4770&gt;=77200,I4770&lt;=79862),"Olomoucký kraj",(IF(AND(I4770&gt;=50011,I4770&lt;=50301),"Královéhradecký kraj",(IF(AND(I4770&gt;=54301,I4770&lt;=54303),"Královéhradecký kraj","0")))))))))))))))))))))))))))))))))))))))))))))))</f>
        <v>Moravskoslezský kraj</v>
      </c>
      <c r="AB4770" t="s">
        <v>998</v>
      </c>
      <c r="AD4770" t="s">
        <v>998</v>
      </c>
      <c r="AE4770" t="s">
        <v>998</v>
      </c>
      <c r="AF4770" t="s">
        <v>998</v>
      </c>
      <c r="AG4770" s="107">
        <v>300</v>
      </c>
      <c r="AH4770" s="107">
        <v>0</v>
      </c>
      <c r="AI4770" s="107">
        <v>0</v>
      </c>
      <c r="AJ4770" t="s">
        <v>999</v>
      </c>
      <c r="AK4770" s="106">
        <v>44923</v>
      </c>
    </row>
    <row r="4771" spans="1:37" x14ac:dyDescent="0.45">
      <c r="A4771" t="s">
        <v>1069</v>
      </c>
      <c r="B4771" t="s">
        <v>15508</v>
      </c>
      <c r="C4771" t="s">
        <v>990</v>
      </c>
      <c r="D4771" t="s">
        <v>15509</v>
      </c>
      <c r="E4771" t="s">
        <v>992</v>
      </c>
      <c r="F4771" t="s">
        <v>1817</v>
      </c>
      <c r="G4771">
        <v>540</v>
      </c>
      <c r="H4771" t="s">
        <v>1818</v>
      </c>
      <c r="I4771">
        <v>74764</v>
      </c>
      <c r="K4771" t="s">
        <v>15510</v>
      </c>
      <c r="L4771" s="106">
        <v>40034</v>
      </c>
      <c r="M4771">
        <v>14673881</v>
      </c>
      <c r="N4771" t="s">
        <v>1144</v>
      </c>
      <c r="O4771" t="s">
        <v>12</v>
      </c>
      <c r="P4771" t="s">
        <v>997</v>
      </c>
      <c r="R4771" s="109" t="str">
        <f>IF(OR(P4771="SB",Q4771="SB"),"SB",0)</f>
        <v>SB</v>
      </c>
      <c r="T4771" s="110" t="s">
        <v>998</v>
      </c>
      <c r="V4771" s="113" t="str">
        <f>IF(AND(I4771&gt;=10000,I4771&lt;=19900),"Praha",(IF(AND(I4771&gt;=25001,I4771&lt;=29501),"Středočeský kraj",(IF(AND(I4771&gt;=30100,I4771&lt;=34972),"Středočeský kraj",(IF(AND(I4771&gt;=35002,I4771&lt;=36271),"Karlovarský kraj",(IF(AND(I4771&gt;=37001,I4771&lt;=39201),"Jihočeský kraj",(IF(AND(I4771&gt;=39701,I4771&lt;=39901),"Jihočeský kraj",(IF(AND(I4771&gt;=39301,I4771&lt;=39601),"Kraj Vysočina",(IF(AND(I4771&gt;=58001,I4771&lt;=59501),"Kraj Vysočina",(IF(AND(I4771&gt;=67401,I4771&lt;=67602),"Kraj Vysočina",(IF(AND(I4771&gt;=40001,I4771&lt;=44101),"Ústecký kraj",(IF(AND(I4771&gt;=46001,I4771&lt;=47201),"Liberecký kraj",(IF(AND(I4771&gt;=51202,I4771&lt;=51401),"Liberecký kraj",(IF(AND(I4771&gt;=53002,I4771&lt;=53976),"Pardubický kraj",(IF(AND(I4771&gt;=56002,I4771&lt;=57201),"Pardubický kraj",(IF(AND(I4771&gt;=60200,I4771&lt;=67201),"Jihomoravský kraj",(IF(AND(I4771&gt;=67801,I4771&lt;=68501),"Jihomoravský kraj",(IF(AND(I4771&gt;=69002,I4771&lt;=69801),"Jihomoravský kraj",(IF(AND(I4771&gt;=68601,I4771&lt;=68801),"Zlínský kraj",(IF(AND(I4771&gt;=75501,I4771&lt;=76901),"Zlínský kraj",(IF(AND(I4771&gt;=70030,I4771&lt;=74901),"Moravskoslezský kraj",(IF(AND(I4771&gt;=75000,I4771&lt;=75368),"Olomoucký kraj",(IF(AND(I4771&gt;=77200,I4771&lt;=79862),"Olomoucký kraj",(IF(AND(I4771&gt;=50011,I4771&lt;=50301),"Královéhradecký kraj",(IF(AND(I4771&gt;=54301,I4771&lt;=54303),"Královéhradecký kraj","0")))))))))))))))))))))))))))))))))))))))))))))))</f>
        <v>Moravskoslezský kraj</v>
      </c>
      <c r="AB4771" t="s">
        <v>998</v>
      </c>
      <c r="AD4771" t="s">
        <v>998</v>
      </c>
      <c r="AE4771" t="s">
        <v>998</v>
      </c>
      <c r="AF4771" t="s">
        <v>998</v>
      </c>
      <c r="AG4771" s="107">
        <v>300</v>
      </c>
      <c r="AH4771" s="107">
        <v>0</v>
      </c>
      <c r="AI4771" s="107">
        <v>0</v>
      </c>
      <c r="AJ4771" t="s">
        <v>999</v>
      </c>
      <c r="AK4771" s="106">
        <v>44877</v>
      </c>
    </row>
    <row r="4772" spans="1:37" x14ac:dyDescent="0.45">
      <c r="A4772" t="s">
        <v>988</v>
      </c>
      <c r="B4772" t="s">
        <v>17470</v>
      </c>
      <c r="C4772" t="s">
        <v>990</v>
      </c>
      <c r="D4772" t="s">
        <v>17471</v>
      </c>
      <c r="E4772" t="s">
        <v>992</v>
      </c>
      <c r="F4772" t="s">
        <v>1273</v>
      </c>
      <c r="G4772">
        <v>83</v>
      </c>
      <c r="H4772" t="s">
        <v>1818</v>
      </c>
      <c r="I4772">
        <v>74764</v>
      </c>
      <c r="K4772" t="s">
        <v>17472</v>
      </c>
      <c r="L4772" s="106">
        <v>37993</v>
      </c>
      <c r="M4772">
        <v>14673982</v>
      </c>
      <c r="N4772" t="s">
        <v>1144</v>
      </c>
      <c r="O4772" t="s">
        <v>12</v>
      </c>
      <c r="P4772" t="s">
        <v>997</v>
      </c>
      <c r="R4772" s="109" t="str">
        <f>IF(OR(P4772="SB",Q4772="SB"),"SB",0)</f>
        <v>SB</v>
      </c>
      <c r="T4772" s="110" t="s">
        <v>998</v>
      </c>
      <c r="V4772" s="113" t="str">
        <f>IF(AND(I4772&gt;=10000,I4772&lt;=19900),"Praha",(IF(AND(I4772&gt;=25001,I4772&lt;=29501),"Středočeský kraj",(IF(AND(I4772&gt;=30100,I4772&lt;=34972),"Středočeský kraj",(IF(AND(I4772&gt;=35002,I4772&lt;=36271),"Karlovarský kraj",(IF(AND(I4772&gt;=37001,I4772&lt;=39201),"Jihočeský kraj",(IF(AND(I4772&gt;=39701,I4772&lt;=39901),"Jihočeský kraj",(IF(AND(I4772&gt;=39301,I4772&lt;=39601),"Kraj Vysočina",(IF(AND(I4772&gt;=58001,I4772&lt;=59501),"Kraj Vysočina",(IF(AND(I4772&gt;=67401,I4772&lt;=67602),"Kraj Vysočina",(IF(AND(I4772&gt;=40001,I4772&lt;=44101),"Ústecký kraj",(IF(AND(I4772&gt;=46001,I4772&lt;=47201),"Liberecký kraj",(IF(AND(I4772&gt;=51202,I4772&lt;=51401),"Liberecký kraj",(IF(AND(I4772&gt;=53002,I4772&lt;=53976),"Pardubický kraj",(IF(AND(I4772&gt;=56002,I4772&lt;=57201),"Pardubický kraj",(IF(AND(I4772&gt;=60200,I4772&lt;=67201),"Jihomoravský kraj",(IF(AND(I4772&gt;=67801,I4772&lt;=68501),"Jihomoravský kraj",(IF(AND(I4772&gt;=69002,I4772&lt;=69801),"Jihomoravský kraj",(IF(AND(I4772&gt;=68601,I4772&lt;=68801),"Zlínský kraj",(IF(AND(I4772&gt;=75501,I4772&lt;=76901),"Zlínský kraj",(IF(AND(I4772&gt;=70030,I4772&lt;=74901),"Moravskoslezský kraj",(IF(AND(I4772&gt;=75000,I4772&lt;=75368),"Olomoucký kraj",(IF(AND(I4772&gt;=77200,I4772&lt;=79862),"Olomoucký kraj",(IF(AND(I4772&gt;=50011,I4772&lt;=50301),"Královéhradecký kraj",(IF(AND(I4772&gt;=54301,I4772&lt;=54303),"Královéhradecký kraj","0")))))))))))))))))))))))))))))))))))))))))))))))</f>
        <v>Moravskoslezský kraj</v>
      </c>
      <c r="AB4772" t="s">
        <v>998</v>
      </c>
      <c r="AD4772" t="s">
        <v>998</v>
      </c>
      <c r="AE4772" t="s">
        <v>998</v>
      </c>
      <c r="AF4772" t="s">
        <v>998</v>
      </c>
      <c r="AG4772" s="107">
        <v>300</v>
      </c>
      <c r="AH4772" s="107">
        <v>0</v>
      </c>
      <c r="AI4772" s="107">
        <v>0</v>
      </c>
      <c r="AJ4772" t="s">
        <v>999</v>
      </c>
      <c r="AK4772" s="106">
        <v>44877</v>
      </c>
    </row>
    <row r="4773" spans="1:37" x14ac:dyDescent="0.45">
      <c r="A4773" t="s">
        <v>1411</v>
      </c>
      <c r="B4773" t="s">
        <v>5485</v>
      </c>
      <c r="C4773" t="s">
        <v>990</v>
      </c>
      <c r="D4773" t="s">
        <v>18191</v>
      </c>
      <c r="E4773" t="s">
        <v>992</v>
      </c>
      <c r="F4773" t="s">
        <v>1273</v>
      </c>
      <c r="G4773">
        <v>83</v>
      </c>
      <c r="H4773" t="s">
        <v>1818</v>
      </c>
      <c r="I4773">
        <v>74764</v>
      </c>
      <c r="K4773" t="s">
        <v>18192</v>
      </c>
      <c r="L4773" s="106">
        <v>40444</v>
      </c>
      <c r="M4773">
        <v>14674083</v>
      </c>
      <c r="N4773" t="s">
        <v>1144</v>
      </c>
      <c r="O4773" t="s">
        <v>12</v>
      </c>
      <c r="P4773" t="s">
        <v>997</v>
      </c>
      <c r="R4773" s="109" t="str">
        <f>IF(OR(P4773="SB",Q4773="SB"),"SB",0)</f>
        <v>SB</v>
      </c>
      <c r="T4773" s="110" t="s">
        <v>998</v>
      </c>
      <c r="V4773" s="113" t="str">
        <f>IF(AND(I4773&gt;=10000,I4773&lt;=19900),"Praha",(IF(AND(I4773&gt;=25001,I4773&lt;=29501),"Středočeský kraj",(IF(AND(I4773&gt;=30100,I4773&lt;=34972),"Středočeský kraj",(IF(AND(I4773&gt;=35002,I4773&lt;=36271),"Karlovarský kraj",(IF(AND(I4773&gt;=37001,I4773&lt;=39201),"Jihočeský kraj",(IF(AND(I4773&gt;=39701,I4773&lt;=39901),"Jihočeský kraj",(IF(AND(I4773&gt;=39301,I4773&lt;=39601),"Kraj Vysočina",(IF(AND(I4773&gt;=58001,I4773&lt;=59501),"Kraj Vysočina",(IF(AND(I4773&gt;=67401,I4773&lt;=67602),"Kraj Vysočina",(IF(AND(I4773&gt;=40001,I4773&lt;=44101),"Ústecký kraj",(IF(AND(I4773&gt;=46001,I4773&lt;=47201),"Liberecký kraj",(IF(AND(I4773&gt;=51202,I4773&lt;=51401),"Liberecký kraj",(IF(AND(I4773&gt;=53002,I4773&lt;=53976),"Pardubický kraj",(IF(AND(I4773&gt;=56002,I4773&lt;=57201),"Pardubický kraj",(IF(AND(I4773&gt;=60200,I4773&lt;=67201),"Jihomoravský kraj",(IF(AND(I4773&gt;=67801,I4773&lt;=68501),"Jihomoravský kraj",(IF(AND(I4773&gt;=69002,I4773&lt;=69801),"Jihomoravský kraj",(IF(AND(I4773&gt;=68601,I4773&lt;=68801),"Zlínský kraj",(IF(AND(I4773&gt;=75501,I4773&lt;=76901),"Zlínský kraj",(IF(AND(I4773&gt;=70030,I4773&lt;=74901),"Moravskoslezský kraj",(IF(AND(I4773&gt;=75000,I4773&lt;=75368),"Olomoucký kraj",(IF(AND(I4773&gt;=77200,I4773&lt;=79862),"Olomoucký kraj",(IF(AND(I4773&gt;=50011,I4773&lt;=50301),"Královéhradecký kraj",(IF(AND(I4773&gt;=54301,I4773&lt;=54303),"Královéhradecký kraj","0")))))))))))))))))))))))))))))))))))))))))))))))</f>
        <v>Moravskoslezský kraj</v>
      </c>
      <c r="AB4773" t="s">
        <v>998</v>
      </c>
      <c r="AD4773" t="s">
        <v>998</v>
      </c>
      <c r="AE4773" t="s">
        <v>998</v>
      </c>
      <c r="AF4773" t="s">
        <v>998</v>
      </c>
      <c r="AG4773" s="107">
        <v>300</v>
      </c>
      <c r="AH4773" s="107">
        <v>0</v>
      </c>
      <c r="AI4773" s="107">
        <v>0</v>
      </c>
      <c r="AJ4773" t="s">
        <v>999</v>
      </c>
      <c r="AK4773" s="106">
        <v>44877</v>
      </c>
    </row>
    <row r="4774" spans="1:37" x14ac:dyDescent="0.45">
      <c r="A4774" t="s">
        <v>1061</v>
      </c>
      <c r="B4774" t="s">
        <v>3045</v>
      </c>
      <c r="C4774" t="s">
        <v>990</v>
      </c>
      <c r="D4774" t="s">
        <v>3046</v>
      </c>
      <c r="E4774" t="s">
        <v>992</v>
      </c>
      <c r="F4774" t="s">
        <v>1817</v>
      </c>
      <c r="G4774">
        <v>525</v>
      </c>
      <c r="H4774" t="s">
        <v>1818</v>
      </c>
      <c r="I4774">
        <v>74764</v>
      </c>
      <c r="J4774">
        <v>732608639</v>
      </c>
      <c r="K4774" t="s">
        <v>3047</v>
      </c>
      <c r="L4774" s="106">
        <v>39338</v>
      </c>
      <c r="M4774">
        <v>14677521</v>
      </c>
      <c r="N4774" t="s">
        <v>1144</v>
      </c>
      <c r="O4774" t="s">
        <v>12</v>
      </c>
      <c r="P4774" t="s">
        <v>997</v>
      </c>
      <c r="R4774" s="109" t="str">
        <f>IF(OR(P4774="SB",Q4774="SB"),"SB",0)</f>
        <v>SB</v>
      </c>
      <c r="V4774" s="113" t="str">
        <f>IF(AND(I4774&gt;=10000,I4774&lt;=19900),"Praha",(IF(AND(I4774&gt;=25001,I4774&lt;=29501),"Středočeský kraj",(IF(AND(I4774&gt;=30100,I4774&lt;=34972),"Středočeský kraj",(IF(AND(I4774&gt;=35002,I4774&lt;=36271),"Karlovarský kraj",(IF(AND(I4774&gt;=37001,I4774&lt;=39201),"Jihočeský kraj",(IF(AND(I4774&gt;=39701,I4774&lt;=39901),"Jihočeský kraj",(IF(AND(I4774&gt;=39301,I4774&lt;=39601),"Kraj Vysočina",(IF(AND(I4774&gt;=58001,I4774&lt;=59501),"Kraj Vysočina",(IF(AND(I4774&gt;=67401,I4774&lt;=67602),"Kraj Vysočina",(IF(AND(I4774&gt;=40001,I4774&lt;=44101),"Ústecký kraj",(IF(AND(I4774&gt;=46001,I4774&lt;=47201),"Liberecký kraj",(IF(AND(I4774&gt;=51202,I4774&lt;=51401),"Liberecký kraj",(IF(AND(I4774&gt;=53002,I4774&lt;=53976),"Pardubický kraj",(IF(AND(I4774&gt;=56002,I4774&lt;=57201),"Pardubický kraj",(IF(AND(I4774&gt;=60200,I4774&lt;=67201),"Jihomoravský kraj",(IF(AND(I4774&gt;=67801,I4774&lt;=68501),"Jihomoravský kraj",(IF(AND(I4774&gt;=69002,I4774&lt;=69801),"Jihomoravský kraj",(IF(AND(I4774&gt;=68601,I4774&lt;=68801),"Zlínský kraj",(IF(AND(I4774&gt;=75501,I4774&lt;=76901),"Zlínský kraj",(IF(AND(I4774&gt;=70030,I4774&lt;=74901),"Moravskoslezský kraj",(IF(AND(I4774&gt;=75000,I4774&lt;=75368),"Olomoucký kraj",(IF(AND(I4774&gt;=77200,I4774&lt;=79862),"Olomoucký kraj",(IF(AND(I4774&gt;=50011,I4774&lt;=50301),"Královéhradecký kraj",(IF(AND(I4774&gt;=54301,I4774&lt;=54303),"Královéhradecký kraj","0")))))))))))))))))))))))))))))))))))))))))))))))</f>
        <v>Moravskoslezský kraj</v>
      </c>
      <c r="AD4774" t="s">
        <v>998</v>
      </c>
      <c r="AE4774" t="s">
        <v>998</v>
      </c>
      <c r="AF4774" t="s">
        <v>998</v>
      </c>
      <c r="AG4774" s="107">
        <v>300</v>
      </c>
      <c r="AH4774" s="107">
        <v>0</v>
      </c>
      <c r="AI4774" s="107">
        <v>0</v>
      </c>
      <c r="AJ4774" t="s">
        <v>999</v>
      </c>
      <c r="AK4774" s="106">
        <v>44877</v>
      </c>
    </row>
    <row r="4775" spans="1:37" x14ac:dyDescent="0.45">
      <c r="A4775" t="s">
        <v>1164</v>
      </c>
      <c r="B4775" t="s">
        <v>13387</v>
      </c>
      <c r="C4775" t="s">
        <v>990</v>
      </c>
      <c r="D4775" t="s">
        <v>13388</v>
      </c>
      <c r="E4775" t="s">
        <v>992</v>
      </c>
      <c r="F4775" t="s">
        <v>13389</v>
      </c>
      <c r="G4775">
        <v>431</v>
      </c>
      <c r="H4775" t="s">
        <v>2049</v>
      </c>
      <c r="I4775">
        <v>74766</v>
      </c>
      <c r="J4775">
        <v>72478117</v>
      </c>
      <c r="K4775" t="s">
        <v>13390</v>
      </c>
      <c r="L4775" s="106">
        <v>39689</v>
      </c>
      <c r="M4775">
        <v>14682066</v>
      </c>
      <c r="N4775" t="s">
        <v>996</v>
      </c>
      <c r="O4775" t="s">
        <v>12</v>
      </c>
      <c r="P4775" t="s">
        <v>997</v>
      </c>
      <c r="R4775" s="109" t="str">
        <f>IF(OR(P4775="SB",Q4775="SB"),"SB",0)</f>
        <v>SB</v>
      </c>
      <c r="V4775" s="113" t="str">
        <f>IF(AND(I4775&gt;=10000,I4775&lt;=19900),"Praha",(IF(AND(I4775&gt;=25001,I4775&lt;=29501),"Středočeský kraj",(IF(AND(I4775&gt;=30100,I4775&lt;=34972),"Středočeský kraj",(IF(AND(I4775&gt;=35002,I4775&lt;=36271),"Karlovarský kraj",(IF(AND(I4775&gt;=37001,I4775&lt;=39201),"Jihočeský kraj",(IF(AND(I4775&gt;=39701,I4775&lt;=39901),"Jihočeský kraj",(IF(AND(I4775&gt;=39301,I4775&lt;=39601),"Kraj Vysočina",(IF(AND(I4775&gt;=58001,I4775&lt;=59501),"Kraj Vysočina",(IF(AND(I4775&gt;=67401,I4775&lt;=67602),"Kraj Vysočina",(IF(AND(I4775&gt;=40001,I4775&lt;=44101),"Ústecký kraj",(IF(AND(I4775&gt;=46001,I4775&lt;=47201),"Liberecký kraj",(IF(AND(I4775&gt;=51202,I4775&lt;=51401),"Liberecký kraj",(IF(AND(I4775&gt;=53002,I4775&lt;=53976),"Pardubický kraj",(IF(AND(I4775&gt;=56002,I4775&lt;=57201),"Pardubický kraj",(IF(AND(I4775&gt;=60200,I4775&lt;=67201),"Jihomoravský kraj",(IF(AND(I4775&gt;=67801,I4775&lt;=68501),"Jihomoravský kraj",(IF(AND(I4775&gt;=69002,I4775&lt;=69801),"Jihomoravský kraj",(IF(AND(I4775&gt;=68601,I4775&lt;=68801),"Zlínský kraj",(IF(AND(I4775&gt;=75501,I4775&lt;=76901),"Zlínský kraj",(IF(AND(I4775&gt;=70030,I4775&lt;=74901),"Moravskoslezský kraj",(IF(AND(I4775&gt;=75000,I4775&lt;=75368),"Olomoucký kraj",(IF(AND(I4775&gt;=77200,I4775&lt;=79862),"Olomoucký kraj",(IF(AND(I4775&gt;=50011,I4775&lt;=50301),"Královéhradecký kraj",(IF(AND(I4775&gt;=54301,I4775&lt;=54303),"Královéhradecký kraj","0")))))))))))))))))))))))))))))))))))))))))))))))</f>
        <v>Moravskoslezský kraj</v>
      </c>
      <c r="AD4775" t="s">
        <v>998</v>
      </c>
      <c r="AE4775" t="s">
        <v>998</v>
      </c>
      <c r="AF4775" t="s">
        <v>998</v>
      </c>
      <c r="AG4775" s="107">
        <v>300</v>
      </c>
      <c r="AH4775" s="107">
        <v>0</v>
      </c>
      <c r="AI4775" s="107">
        <v>0</v>
      </c>
      <c r="AJ4775" t="s">
        <v>999</v>
      </c>
      <c r="AK4775" s="106">
        <v>44923</v>
      </c>
    </row>
    <row r="4776" spans="1:37" x14ac:dyDescent="0.45">
      <c r="A4776" t="s">
        <v>1026</v>
      </c>
      <c r="B4776" t="s">
        <v>10906</v>
      </c>
      <c r="C4776" t="s">
        <v>990</v>
      </c>
      <c r="D4776" t="s">
        <v>10915</v>
      </c>
      <c r="E4776" t="s">
        <v>992</v>
      </c>
      <c r="F4776" t="s">
        <v>6501</v>
      </c>
      <c r="G4776">
        <v>4</v>
      </c>
      <c r="H4776" t="s">
        <v>10916</v>
      </c>
      <c r="I4776">
        <v>74769</v>
      </c>
      <c r="J4776">
        <v>721807088</v>
      </c>
      <c r="K4776" t="s">
        <v>10917</v>
      </c>
      <c r="L4776" s="106">
        <v>39024</v>
      </c>
      <c r="M4776">
        <v>14681056</v>
      </c>
      <c r="N4776" t="s">
        <v>996</v>
      </c>
      <c r="O4776" t="s">
        <v>12</v>
      </c>
      <c r="P4776" t="s">
        <v>997</v>
      </c>
      <c r="R4776" s="109" t="str">
        <f>IF(OR(P4776="SB",Q4776="SB"),"SB",0)</f>
        <v>SB</v>
      </c>
      <c r="T4776" s="110" t="s">
        <v>998</v>
      </c>
      <c r="V4776" s="113" t="str">
        <f>IF(AND(I4776&gt;=10000,I4776&lt;=19900),"Praha",(IF(AND(I4776&gt;=25001,I4776&lt;=29501),"Středočeský kraj",(IF(AND(I4776&gt;=30100,I4776&lt;=34972),"Středočeský kraj",(IF(AND(I4776&gt;=35002,I4776&lt;=36271),"Karlovarský kraj",(IF(AND(I4776&gt;=37001,I4776&lt;=39201),"Jihočeský kraj",(IF(AND(I4776&gt;=39701,I4776&lt;=39901),"Jihočeský kraj",(IF(AND(I4776&gt;=39301,I4776&lt;=39601),"Kraj Vysočina",(IF(AND(I4776&gt;=58001,I4776&lt;=59501),"Kraj Vysočina",(IF(AND(I4776&gt;=67401,I4776&lt;=67602),"Kraj Vysočina",(IF(AND(I4776&gt;=40001,I4776&lt;=44101),"Ústecký kraj",(IF(AND(I4776&gt;=46001,I4776&lt;=47201),"Liberecký kraj",(IF(AND(I4776&gt;=51202,I4776&lt;=51401),"Liberecký kraj",(IF(AND(I4776&gt;=53002,I4776&lt;=53976),"Pardubický kraj",(IF(AND(I4776&gt;=56002,I4776&lt;=57201),"Pardubický kraj",(IF(AND(I4776&gt;=60200,I4776&lt;=67201),"Jihomoravský kraj",(IF(AND(I4776&gt;=67801,I4776&lt;=68501),"Jihomoravský kraj",(IF(AND(I4776&gt;=69002,I4776&lt;=69801),"Jihomoravský kraj",(IF(AND(I4776&gt;=68601,I4776&lt;=68801),"Zlínský kraj",(IF(AND(I4776&gt;=75501,I4776&lt;=76901),"Zlínský kraj",(IF(AND(I4776&gt;=70030,I4776&lt;=74901),"Moravskoslezský kraj",(IF(AND(I4776&gt;=75000,I4776&lt;=75368),"Olomoucký kraj",(IF(AND(I4776&gt;=77200,I4776&lt;=79862),"Olomoucký kraj",(IF(AND(I4776&gt;=50011,I4776&lt;=50301),"Královéhradecký kraj",(IF(AND(I4776&gt;=54301,I4776&lt;=54303),"Královéhradecký kraj","0")))))))))))))))))))))))))))))))))))))))))))))))</f>
        <v>Moravskoslezský kraj</v>
      </c>
      <c r="AB4776" t="s">
        <v>998</v>
      </c>
      <c r="AD4776" t="s">
        <v>998</v>
      </c>
      <c r="AE4776" t="s">
        <v>998</v>
      </c>
      <c r="AF4776" t="s">
        <v>998</v>
      </c>
      <c r="AG4776" s="107">
        <v>300</v>
      </c>
      <c r="AH4776" s="107">
        <v>0</v>
      </c>
      <c r="AI4776" s="107">
        <v>0</v>
      </c>
      <c r="AJ4776" t="s">
        <v>999</v>
      </c>
      <c r="AK4776" s="106">
        <v>44923</v>
      </c>
    </row>
    <row r="4777" spans="1:37" x14ac:dyDescent="0.45">
      <c r="A4777" t="s">
        <v>1169</v>
      </c>
      <c r="B4777" t="s">
        <v>7243</v>
      </c>
      <c r="C4777" t="s">
        <v>990</v>
      </c>
      <c r="D4777" t="s">
        <v>7244</v>
      </c>
      <c r="E4777" t="s">
        <v>992</v>
      </c>
      <c r="F4777" t="s">
        <v>7245</v>
      </c>
      <c r="G4777">
        <v>106</v>
      </c>
      <c r="H4777" t="s">
        <v>7246</v>
      </c>
      <c r="I4777">
        <v>74792</v>
      </c>
      <c r="K4777" t="s">
        <v>7247</v>
      </c>
      <c r="L4777" s="106">
        <v>29842</v>
      </c>
      <c r="M4777">
        <v>10864815</v>
      </c>
      <c r="N4777" t="s">
        <v>996</v>
      </c>
      <c r="O4777" t="s">
        <v>12</v>
      </c>
      <c r="P4777" t="s">
        <v>997</v>
      </c>
      <c r="R4777" s="109" t="str">
        <f>IF(OR(P4777="SB",Q4777="SB"),"SB",0)</f>
        <v>SB</v>
      </c>
      <c r="T4777" s="110">
        <v>11602</v>
      </c>
      <c r="U4777" t="s">
        <v>19633</v>
      </c>
      <c r="V4777" s="113" t="str">
        <f>IF(AND(I4777&gt;=10000,I4777&lt;=19900),"Praha",(IF(AND(I4777&gt;=25001,I4777&lt;=29501),"Středočeský kraj",(IF(AND(I4777&gt;=30100,I4777&lt;=34972),"Středočeský kraj",(IF(AND(I4777&gt;=35002,I4777&lt;=36271),"Karlovarský kraj",(IF(AND(I4777&gt;=37001,I4777&lt;=39201),"Jihočeský kraj",(IF(AND(I4777&gt;=39701,I4777&lt;=39901),"Jihočeský kraj",(IF(AND(I4777&gt;=39301,I4777&lt;=39601),"Kraj Vysočina",(IF(AND(I4777&gt;=58001,I4777&lt;=59501),"Kraj Vysočina",(IF(AND(I4777&gt;=67401,I4777&lt;=67602),"Kraj Vysočina",(IF(AND(I4777&gt;=40001,I4777&lt;=44101),"Ústecký kraj",(IF(AND(I4777&gt;=46001,I4777&lt;=47201),"Liberecký kraj",(IF(AND(I4777&gt;=51202,I4777&lt;=51401),"Liberecký kraj",(IF(AND(I4777&gt;=53002,I4777&lt;=53976),"Pardubický kraj",(IF(AND(I4777&gt;=56002,I4777&lt;=57201),"Pardubický kraj",(IF(AND(I4777&gt;=60200,I4777&lt;=67201),"Jihomoravský kraj",(IF(AND(I4777&gt;=67801,I4777&lt;=68501),"Jihomoravský kraj",(IF(AND(I4777&gt;=69002,I4777&lt;=69801),"Jihomoravský kraj",(IF(AND(I4777&gt;=68601,I4777&lt;=68801),"Zlínský kraj",(IF(AND(I4777&gt;=75501,I4777&lt;=76901),"Zlínský kraj",(IF(AND(I4777&gt;=70030,I4777&lt;=74901),"Moravskoslezský kraj",(IF(AND(I4777&gt;=75000,I4777&lt;=75368),"Olomoucký kraj",(IF(AND(I4777&gt;=77200,I4777&lt;=79862),"Olomoucký kraj",(IF(AND(I4777&gt;=50011,I4777&lt;=50301),"Královéhradecký kraj",(IF(AND(I4777&gt;=54301,I4777&lt;=54303),"Královéhradecký kraj","0")))))))))))))))))))))))))))))))))))))))))))))))</f>
        <v>Moravskoslezský kraj</v>
      </c>
      <c r="AD4777" t="s">
        <v>998</v>
      </c>
      <c r="AE4777" t="s">
        <v>998</v>
      </c>
      <c r="AF4777" t="s">
        <v>998</v>
      </c>
      <c r="AG4777" s="107">
        <v>0</v>
      </c>
      <c r="AH4777" s="107">
        <v>0</v>
      </c>
      <c r="AI4777" s="107">
        <v>0</v>
      </c>
      <c r="AJ4777" t="s">
        <v>1012</v>
      </c>
    </row>
    <row r="4778" spans="1:37" x14ac:dyDescent="0.45">
      <c r="A4778" t="s">
        <v>1793</v>
      </c>
      <c r="B4778" t="s">
        <v>8786</v>
      </c>
      <c r="C4778" t="s">
        <v>990</v>
      </c>
      <c r="D4778" t="s">
        <v>8787</v>
      </c>
      <c r="E4778" t="s">
        <v>992</v>
      </c>
      <c r="F4778" t="s">
        <v>1277</v>
      </c>
      <c r="G4778">
        <v>222</v>
      </c>
      <c r="H4778" t="s">
        <v>7246</v>
      </c>
      <c r="I4778">
        <v>74792</v>
      </c>
      <c r="J4778">
        <v>605544003</v>
      </c>
      <c r="K4778" t="s">
        <v>8788</v>
      </c>
      <c r="L4778" s="106">
        <v>38423</v>
      </c>
      <c r="M4778">
        <v>14679743</v>
      </c>
      <c r="N4778" t="s">
        <v>996</v>
      </c>
      <c r="O4778" t="s">
        <v>12</v>
      </c>
      <c r="P4778" t="s">
        <v>997</v>
      </c>
      <c r="R4778" s="109" t="str">
        <f>IF(OR(P4778="SB",Q4778="SB"),"SB",0)</f>
        <v>SB</v>
      </c>
      <c r="T4778" s="110" t="s">
        <v>998</v>
      </c>
      <c r="V4778" s="113" t="str">
        <f>IF(AND(I4778&gt;=10000,I4778&lt;=19900),"Praha",(IF(AND(I4778&gt;=25001,I4778&lt;=29501),"Středočeský kraj",(IF(AND(I4778&gt;=30100,I4778&lt;=34972),"Středočeský kraj",(IF(AND(I4778&gt;=35002,I4778&lt;=36271),"Karlovarský kraj",(IF(AND(I4778&gt;=37001,I4778&lt;=39201),"Jihočeský kraj",(IF(AND(I4778&gt;=39701,I4778&lt;=39901),"Jihočeský kraj",(IF(AND(I4778&gt;=39301,I4778&lt;=39601),"Kraj Vysočina",(IF(AND(I4778&gt;=58001,I4778&lt;=59501),"Kraj Vysočina",(IF(AND(I4778&gt;=67401,I4778&lt;=67602),"Kraj Vysočina",(IF(AND(I4778&gt;=40001,I4778&lt;=44101),"Ústecký kraj",(IF(AND(I4778&gt;=46001,I4778&lt;=47201),"Liberecký kraj",(IF(AND(I4778&gt;=51202,I4778&lt;=51401),"Liberecký kraj",(IF(AND(I4778&gt;=53002,I4778&lt;=53976),"Pardubický kraj",(IF(AND(I4778&gt;=56002,I4778&lt;=57201),"Pardubický kraj",(IF(AND(I4778&gt;=60200,I4778&lt;=67201),"Jihomoravský kraj",(IF(AND(I4778&gt;=67801,I4778&lt;=68501),"Jihomoravský kraj",(IF(AND(I4778&gt;=69002,I4778&lt;=69801),"Jihomoravský kraj",(IF(AND(I4778&gt;=68601,I4778&lt;=68801),"Zlínský kraj",(IF(AND(I4778&gt;=75501,I4778&lt;=76901),"Zlínský kraj",(IF(AND(I4778&gt;=70030,I4778&lt;=74901),"Moravskoslezský kraj",(IF(AND(I4778&gt;=75000,I4778&lt;=75368),"Olomoucký kraj",(IF(AND(I4778&gt;=77200,I4778&lt;=79862),"Olomoucký kraj",(IF(AND(I4778&gt;=50011,I4778&lt;=50301),"Královéhradecký kraj",(IF(AND(I4778&gt;=54301,I4778&lt;=54303),"Královéhradecký kraj","0")))))))))))))))))))))))))))))))))))))))))))))))</f>
        <v>Moravskoslezský kraj</v>
      </c>
      <c r="AB4778" t="s">
        <v>998</v>
      </c>
      <c r="AD4778" t="s">
        <v>998</v>
      </c>
      <c r="AE4778" t="s">
        <v>998</v>
      </c>
      <c r="AF4778" t="s">
        <v>998</v>
      </c>
      <c r="AG4778" s="107">
        <v>300</v>
      </c>
      <c r="AH4778" s="107">
        <v>0</v>
      </c>
      <c r="AI4778" s="107">
        <v>0</v>
      </c>
      <c r="AJ4778" t="s">
        <v>999</v>
      </c>
      <c r="AK4778" s="106">
        <v>44924</v>
      </c>
    </row>
    <row r="4779" spans="1:37" x14ac:dyDescent="0.45">
      <c r="A4779" t="s">
        <v>1326</v>
      </c>
      <c r="B4779" t="s">
        <v>12255</v>
      </c>
      <c r="C4779" t="s">
        <v>990</v>
      </c>
      <c r="D4779" t="s">
        <v>12256</v>
      </c>
      <c r="E4779" t="s">
        <v>992</v>
      </c>
      <c r="F4779" t="s">
        <v>1936</v>
      </c>
      <c r="G4779">
        <v>32</v>
      </c>
      <c r="H4779" t="s">
        <v>7246</v>
      </c>
      <c r="I4779">
        <v>74792</v>
      </c>
      <c r="J4779">
        <v>606958080</v>
      </c>
      <c r="K4779" t="s">
        <v>12257</v>
      </c>
      <c r="L4779" s="106">
        <v>39304</v>
      </c>
      <c r="M4779">
        <v>14680854</v>
      </c>
      <c r="N4779" t="s">
        <v>996</v>
      </c>
      <c r="O4779" t="s">
        <v>12</v>
      </c>
      <c r="P4779" t="s">
        <v>997</v>
      </c>
      <c r="R4779" s="109" t="str">
        <f>IF(OR(P4779="SB",Q4779="SB"),"SB",0)</f>
        <v>SB</v>
      </c>
      <c r="T4779" s="110" t="s">
        <v>998</v>
      </c>
      <c r="V4779" s="113" t="str">
        <f>IF(AND(I4779&gt;=10000,I4779&lt;=19900),"Praha",(IF(AND(I4779&gt;=25001,I4779&lt;=29501),"Středočeský kraj",(IF(AND(I4779&gt;=30100,I4779&lt;=34972),"Středočeský kraj",(IF(AND(I4779&gt;=35002,I4779&lt;=36271),"Karlovarský kraj",(IF(AND(I4779&gt;=37001,I4779&lt;=39201),"Jihočeský kraj",(IF(AND(I4779&gt;=39701,I4779&lt;=39901),"Jihočeský kraj",(IF(AND(I4779&gt;=39301,I4779&lt;=39601),"Kraj Vysočina",(IF(AND(I4779&gt;=58001,I4779&lt;=59501),"Kraj Vysočina",(IF(AND(I4779&gt;=67401,I4779&lt;=67602),"Kraj Vysočina",(IF(AND(I4779&gt;=40001,I4779&lt;=44101),"Ústecký kraj",(IF(AND(I4779&gt;=46001,I4779&lt;=47201),"Liberecký kraj",(IF(AND(I4779&gt;=51202,I4779&lt;=51401),"Liberecký kraj",(IF(AND(I4779&gt;=53002,I4779&lt;=53976),"Pardubický kraj",(IF(AND(I4779&gt;=56002,I4779&lt;=57201),"Pardubický kraj",(IF(AND(I4779&gt;=60200,I4779&lt;=67201),"Jihomoravský kraj",(IF(AND(I4779&gt;=67801,I4779&lt;=68501),"Jihomoravský kraj",(IF(AND(I4779&gt;=69002,I4779&lt;=69801),"Jihomoravský kraj",(IF(AND(I4779&gt;=68601,I4779&lt;=68801),"Zlínský kraj",(IF(AND(I4779&gt;=75501,I4779&lt;=76901),"Zlínský kraj",(IF(AND(I4779&gt;=70030,I4779&lt;=74901),"Moravskoslezský kraj",(IF(AND(I4779&gt;=75000,I4779&lt;=75368),"Olomoucký kraj",(IF(AND(I4779&gt;=77200,I4779&lt;=79862),"Olomoucký kraj",(IF(AND(I4779&gt;=50011,I4779&lt;=50301),"Královéhradecký kraj",(IF(AND(I4779&gt;=54301,I4779&lt;=54303),"Královéhradecký kraj","0")))))))))))))))))))))))))))))))))))))))))))))))</f>
        <v>Moravskoslezský kraj</v>
      </c>
      <c r="AB4779" t="s">
        <v>998</v>
      </c>
      <c r="AD4779" t="s">
        <v>998</v>
      </c>
      <c r="AE4779" t="s">
        <v>998</v>
      </c>
      <c r="AF4779" t="s">
        <v>998</v>
      </c>
      <c r="AG4779" s="107">
        <v>300</v>
      </c>
      <c r="AH4779" s="107">
        <v>0</v>
      </c>
      <c r="AI4779" s="107">
        <v>0</v>
      </c>
      <c r="AJ4779" t="s">
        <v>999</v>
      </c>
      <c r="AK4779" s="106">
        <v>44923</v>
      </c>
    </row>
    <row r="4780" spans="1:37" x14ac:dyDescent="0.45">
      <c r="A4780" t="s">
        <v>1084</v>
      </c>
      <c r="B4780" t="s">
        <v>14320</v>
      </c>
      <c r="C4780" t="s">
        <v>990</v>
      </c>
      <c r="D4780" t="s">
        <v>14321</v>
      </c>
      <c r="E4780" t="s">
        <v>992</v>
      </c>
      <c r="F4780" t="s">
        <v>3774</v>
      </c>
      <c r="G4780">
        <v>161</v>
      </c>
      <c r="H4780" t="s">
        <v>14322</v>
      </c>
      <c r="I4780">
        <v>74792</v>
      </c>
      <c r="K4780" t="s">
        <v>14323</v>
      </c>
      <c r="L4780" s="106">
        <v>38797</v>
      </c>
      <c r="M4780">
        <v>14721270</v>
      </c>
      <c r="N4780" t="s">
        <v>996</v>
      </c>
      <c r="O4780" t="s">
        <v>12</v>
      </c>
      <c r="P4780" t="s">
        <v>997</v>
      </c>
      <c r="R4780" s="109" t="str">
        <f>IF(OR(P4780="SB",Q4780="SB"),"SB",0)</f>
        <v>SB</v>
      </c>
      <c r="T4780" s="110" t="s">
        <v>998</v>
      </c>
      <c r="V4780" s="113" t="str">
        <f>IF(AND(I4780&gt;=10000,I4780&lt;=19900),"Praha",(IF(AND(I4780&gt;=25001,I4780&lt;=29501),"Středočeský kraj",(IF(AND(I4780&gt;=30100,I4780&lt;=34972),"Středočeský kraj",(IF(AND(I4780&gt;=35002,I4780&lt;=36271),"Karlovarský kraj",(IF(AND(I4780&gt;=37001,I4780&lt;=39201),"Jihočeský kraj",(IF(AND(I4780&gt;=39701,I4780&lt;=39901),"Jihočeský kraj",(IF(AND(I4780&gt;=39301,I4780&lt;=39601),"Kraj Vysočina",(IF(AND(I4780&gt;=58001,I4780&lt;=59501),"Kraj Vysočina",(IF(AND(I4780&gt;=67401,I4780&lt;=67602),"Kraj Vysočina",(IF(AND(I4780&gt;=40001,I4780&lt;=44101),"Ústecký kraj",(IF(AND(I4780&gt;=46001,I4780&lt;=47201),"Liberecký kraj",(IF(AND(I4780&gt;=51202,I4780&lt;=51401),"Liberecký kraj",(IF(AND(I4780&gt;=53002,I4780&lt;=53976),"Pardubický kraj",(IF(AND(I4780&gt;=56002,I4780&lt;=57201),"Pardubický kraj",(IF(AND(I4780&gt;=60200,I4780&lt;=67201),"Jihomoravský kraj",(IF(AND(I4780&gt;=67801,I4780&lt;=68501),"Jihomoravský kraj",(IF(AND(I4780&gt;=69002,I4780&lt;=69801),"Jihomoravský kraj",(IF(AND(I4780&gt;=68601,I4780&lt;=68801),"Zlínský kraj",(IF(AND(I4780&gt;=75501,I4780&lt;=76901),"Zlínský kraj",(IF(AND(I4780&gt;=70030,I4780&lt;=74901),"Moravskoslezský kraj",(IF(AND(I4780&gt;=75000,I4780&lt;=75368),"Olomoucký kraj",(IF(AND(I4780&gt;=77200,I4780&lt;=79862),"Olomoucký kraj",(IF(AND(I4780&gt;=50011,I4780&lt;=50301),"Královéhradecký kraj",(IF(AND(I4780&gt;=54301,I4780&lt;=54303),"Královéhradecký kraj","0")))))))))))))))))))))))))))))))))))))))))))))))</f>
        <v>Moravskoslezský kraj</v>
      </c>
      <c r="AB4780" t="s">
        <v>998</v>
      </c>
      <c r="AD4780" t="s">
        <v>998</v>
      </c>
      <c r="AE4780" t="s">
        <v>998</v>
      </c>
      <c r="AF4780" t="s">
        <v>998</v>
      </c>
      <c r="AG4780" s="107">
        <v>300</v>
      </c>
      <c r="AH4780" s="107">
        <v>0</v>
      </c>
      <c r="AI4780" s="107">
        <v>0</v>
      </c>
      <c r="AJ4780" t="s">
        <v>999</v>
      </c>
      <c r="AK4780" s="106">
        <v>44923</v>
      </c>
    </row>
    <row r="4781" spans="1:37" x14ac:dyDescent="0.45">
      <c r="A4781" t="s">
        <v>1225</v>
      </c>
      <c r="B4781" t="s">
        <v>14324</v>
      </c>
      <c r="C4781" t="s">
        <v>1002</v>
      </c>
      <c r="D4781" t="s">
        <v>14325</v>
      </c>
      <c r="E4781" t="s">
        <v>992</v>
      </c>
      <c r="F4781" t="s">
        <v>3774</v>
      </c>
      <c r="G4781">
        <v>161</v>
      </c>
      <c r="H4781" t="s">
        <v>14322</v>
      </c>
      <c r="I4781">
        <v>74792</v>
      </c>
      <c r="K4781" t="s">
        <v>14326</v>
      </c>
      <c r="L4781" s="106">
        <v>39394</v>
      </c>
      <c r="M4781">
        <v>14721169</v>
      </c>
      <c r="N4781" t="s">
        <v>996</v>
      </c>
      <c r="O4781" t="s">
        <v>12</v>
      </c>
      <c r="P4781" t="s">
        <v>997</v>
      </c>
      <c r="R4781" s="109" t="str">
        <f>IF(OR(P4781="SB",Q4781="SB"),"SB",0)</f>
        <v>SB</v>
      </c>
      <c r="T4781" s="110" t="s">
        <v>998</v>
      </c>
      <c r="V4781" s="113" t="str">
        <f>IF(AND(I4781&gt;=10000,I4781&lt;=19900),"Praha",(IF(AND(I4781&gt;=25001,I4781&lt;=29501),"Středočeský kraj",(IF(AND(I4781&gt;=30100,I4781&lt;=34972),"Středočeský kraj",(IF(AND(I4781&gt;=35002,I4781&lt;=36271),"Karlovarský kraj",(IF(AND(I4781&gt;=37001,I4781&lt;=39201),"Jihočeský kraj",(IF(AND(I4781&gt;=39701,I4781&lt;=39901),"Jihočeský kraj",(IF(AND(I4781&gt;=39301,I4781&lt;=39601),"Kraj Vysočina",(IF(AND(I4781&gt;=58001,I4781&lt;=59501),"Kraj Vysočina",(IF(AND(I4781&gt;=67401,I4781&lt;=67602),"Kraj Vysočina",(IF(AND(I4781&gt;=40001,I4781&lt;=44101),"Ústecký kraj",(IF(AND(I4781&gt;=46001,I4781&lt;=47201),"Liberecký kraj",(IF(AND(I4781&gt;=51202,I4781&lt;=51401),"Liberecký kraj",(IF(AND(I4781&gt;=53002,I4781&lt;=53976),"Pardubický kraj",(IF(AND(I4781&gt;=56002,I4781&lt;=57201),"Pardubický kraj",(IF(AND(I4781&gt;=60200,I4781&lt;=67201),"Jihomoravský kraj",(IF(AND(I4781&gt;=67801,I4781&lt;=68501),"Jihomoravský kraj",(IF(AND(I4781&gt;=69002,I4781&lt;=69801),"Jihomoravský kraj",(IF(AND(I4781&gt;=68601,I4781&lt;=68801),"Zlínský kraj",(IF(AND(I4781&gt;=75501,I4781&lt;=76901),"Zlínský kraj",(IF(AND(I4781&gt;=70030,I4781&lt;=74901),"Moravskoslezský kraj",(IF(AND(I4781&gt;=75000,I4781&lt;=75368),"Olomoucký kraj",(IF(AND(I4781&gt;=77200,I4781&lt;=79862),"Olomoucký kraj",(IF(AND(I4781&gt;=50011,I4781&lt;=50301),"Královéhradecký kraj",(IF(AND(I4781&gt;=54301,I4781&lt;=54303),"Královéhradecký kraj","0")))))))))))))))))))))))))))))))))))))))))))))))</f>
        <v>Moravskoslezský kraj</v>
      </c>
      <c r="AB4781" t="s">
        <v>998</v>
      </c>
      <c r="AD4781" t="s">
        <v>998</v>
      </c>
      <c r="AE4781" t="s">
        <v>998</v>
      </c>
      <c r="AF4781" t="s">
        <v>998</v>
      </c>
      <c r="AG4781" s="107">
        <v>300</v>
      </c>
      <c r="AH4781" s="107">
        <v>0</v>
      </c>
      <c r="AI4781" s="107">
        <v>0</v>
      </c>
      <c r="AJ4781" t="s">
        <v>999</v>
      </c>
      <c r="AK4781" s="106">
        <v>44923</v>
      </c>
    </row>
    <row r="4782" spans="1:37" x14ac:dyDescent="0.45">
      <c r="A4782" t="s">
        <v>1208</v>
      </c>
      <c r="B4782" t="s">
        <v>16293</v>
      </c>
      <c r="C4782" t="s">
        <v>1002</v>
      </c>
      <c r="D4782" t="s">
        <v>16294</v>
      </c>
      <c r="E4782" t="s">
        <v>992</v>
      </c>
      <c r="F4782" t="s">
        <v>6381</v>
      </c>
      <c r="G4782">
        <v>6</v>
      </c>
      <c r="H4782" t="s">
        <v>1660</v>
      </c>
      <c r="I4782">
        <v>74795</v>
      </c>
      <c r="K4782" t="s">
        <v>16295</v>
      </c>
      <c r="L4782" s="106">
        <v>34020</v>
      </c>
      <c r="M4782">
        <v>14752693</v>
      </c>
      <c r="N4782" t="s">
        <v>996</v>
      </c>
      <c r="O4782" t="s">
        <v>12</v>
      </c>
      <c r="P4782" t="s">
        <v>997</v>
      </c>
      <c r="R4782" s="109" t="str">
        <f>IF(OR(P4782="SB",Q4782="SB"),"SB",0)</f>
        <v>SB</v>
      </c>
      <c r="T4782" s="110" t="s">
        <v>998</v>
      </c>
      <c r="V4782" s="113" t="str">
        <f>IF(AND(I4782&gt;=10000,I4782&lt;=19900),"Praha",(IF(AND(I4782&gt;=25001,I4782&lt;=29501),"Středočeský kraj",(IF(AND(I4782&gt;=30100,I4782&lt;=34972),"Středočeský kraj",(IF(AND(I4782&gt;=35002,I4782&lt;=36271),"Karlovarský kraj",(IF(AND(I4782&gt;=37001,I4782&lt;=39201),"Jihočeský kraj",(IF(AND(I4782&gt;=39701,I4782&lt;=39901),"Jihočeský kraj",(IF(AND(I4782&gt;=39301,I4782&lt;=39601),"Kraj Vysočina",(IF(AND(I4782&gt;=58001,I4782&lt;=59501),"Kraj Vysočina",(IF(AND(I4782&gt;=67401,I4782&lt;=67602),"Kraj Vysočina",(IF(AND(I4782&gt;=40001,I4782&lt;=44101),"Ústecký kraj",(IF(AND(I4782&gt;=46001,I4782&lt;=47201),"Liberecký kraj",(IF(AND(I4782&gt;=51202,I4782&lt;=51401),"Liberecký kraj",(IF(AND(I4782&gt;=53002,I4782&lt;=53976),"Pardubický kraj",(IF(AND(I4782&gt;=56002,I4782&lt;=57201),"Pardubický kraj",(IF(AND(I4782&gt;=60200,I4782&lt;=67201),"Jihomoravský kraj",(IF(AND(I4782&gt;=67801,I4782&lt;=68501),"Jihomoravský kraj",(IF(AND(I4782&gt;=69002,I4782&lt;=69801),"Jihomoravský kraj",(IF(AND(I4782&gt;=68601,I4782&lt;=68801),"Zlínský kraj",(IF(AND(I4782&gt;=75501,I4782&lt;=76901),"Zlínský kraj",(IF(AND(I4782&gt;=70030,I4782&lt;=74901),"Moravskoslezský kraj",(IF(AND(I4782&gt;=75000,I4782&lt;=75368),"Olomoucký kraj",(IF(AND(I4782&gt;=77200,I4782&lt;=79862),"Olomoucký kraj",(IF(AND(I4782&gt;=50011,I4782&lt;=50301),"Královéhradecký kraj",(IF(AND(I4782&gt;=54301,I4782&lt;=54303),"Královéhradecký kraj","0")))))))))))))))))))))))))))))))))))))))))))))))</f>
        <v>Moravskoslezský kraj</v>
      </c>
      <c r="AB4782" t="s">
        <v>998</v>
      </c>
      <c r="AD4782" t="s">
        <v>998</v>
      </c>
      <c r="AE4782" t="s">
        <v>998</v>
      </c>
      <c r="AF4782" t="s">
        <v>998</v>
      </c>
      <c r="AG4782" s="107">
        <v>0</v>
      </c>
      <c r="AH4782" s="107">
        <v>0</v>
      </c>
      <c r="AI4782" s="107">
        <v>0</v>
      </c>
      <c r="AJ4782" t="s">
        <v>1012</v>
      </c>
    </row>
    <row r="4783" spans="1:37" x14ac:dyDescent="0.45">
      <c r="A4783" t="s">
        <v>988</v>
      </c>
      <c r="B4783" t="s">
        <v>1802</v>
      </c>
      <c r="C4783" t="s">
        <v>990</v>
      </c>
      <c r="D4783" t="s">
        <v>1803</v>
      </c>
      <c r="E4783" t="s">
        <v>992</v>
      </c>
      <c r="F4783" t="s">
        <v>1804</v>
      </c>
      <c r="G4783">
        <v>2006</v>
      </c>
      <c r="H4783" t="s">
        <v>1613</v>
      </c>
      <c r="I4783">
        <v>74801</v>
      </c>
      <c r="J4783">
        <v>777010666</v>
      </c>
      <c r="K4783" t="s">
        <v>1805</v>
      </c>
      <c r="L4783" s="106">
        <v>37191</v>
      </c>
      <c r="M4783">
        <v>14722381</v>
      </c>
      <c r="N4783" t="s">
        <v>996</v>
      </c>
      <c r="O4783" t="s">
        <v>12</v>
      </c>
      <c r="P4783" t="s">
        <v>997</v>
      </c>
      <c r="R4783" s="109" t="str">
        <f>IF(OR(P4783="SB",Q4783="SB"),"SB",0)</f>
        <v>SB</v>
      </c>
      <c r="T4783" s="110" t="s">
        <v>998</v>
      </c>
      <c r="V4783" s="113" t="str">
        <f>IF(AND(I4783&gt;=10000,I4783&lt;=19900),"Praha",(IF(AND(I4783&gt;=25001,I4783&lt;=29501),"Středočeský kraj",(IF(AND(I4783&gt;=30100,I4783&lt;=34972),"Středočeský kraj",(IF(AND(I4783&gt;=35002,I4783&lt;=36271),"Karlovarský kraj",(IF(AND(I4783&gt;=37001,I4783&lt;=39201),"Jihočeský kraj",(IF(AND(I4783&gt;=39701,I4783&lt;=39901),"Jihočeský kraj",(IF(AND(I4783&gt;=39301,I4783&lt;=39601),"Kraj Vysočina",(IF(AND(I4783&gt;=58001,I4783&lt;=59501),"Kraj Vysočina",(IF(AND(I4783&gt;=67401,I4783&lt;=67602),"Kraj Vysočina",(IF(AND(I4783&gt;=40001,I4783&lt;=44101),"Ústecký kraj",(IF(AND(I4783&gt;=46001,I4783&lt;=47201),"Liberecký kraj",(IF(AND(I4783&gt;=51202,I4783&lt;=51401),"Liberecký kraj",(IF(AND(I4783&gt;=53002,I4783&lt;=53976),"Pardubický kraj",(IF(AND(I4783&gt;=56002,I4783&lt;=57201),"Pardubický kraj",(IF(AND(I4783&gt;=60200,I4783&lt;=67201),"Jihomoravský kraj",(IF(AND(I4783&gt;=67801,I4783&lt;=68501),"Jihomoravský kraj",(IF(AND(I4783&gt;=69002,I4783&lt;=69801),"Jihomoravský kraj",(IF(AND(I4783&gt;=68601,I4783&lt;=68801),"Zlínský kraj",(IF(AND(I4783&gt;=75501,I4783&lt;=76901),"Zlínský kraj",(IF(AND(I4783&gt;=70030,I4783&lt;=74901),"Moravskoslezský kraj",(IF(AND(I4783&gt;=75000,I4783&lt;=75368),"Olomoucký kraj",(IF(AND(I4783&gt;=77200,I4783&lt;=79862),"Olomoucký kraj",(IF(AND(I4783&gt;=50011,I4783&lt;=50301),"Královéhradecký kraj",(IF(AND(I4783&gt;=54301,I4783&lt;=54303),"Královéhradecký kraj","0")))))))))))))))))))))))))))))))))))))))))))))))</f>
        <v>Moravskoslezský kraj</v>
      </c>
      <c r="AB4783" t="s">
        <v>998</v>
      </c>
      <c r="AD4783" t="s">
        <v>998</v>
      </c>
      <c r="AE4783" t="s">
        <v>998</v>
      </c>
      <c r="AF4783" t="s">
        <v>998</v>
      </c>
      <c r="AG4783" s="107">
        <v>300</v>
      </c>
      <c r="AH4783" s="107">
        <v>0</v>
      </c>
      <c r="AI4783" s="107">
        <v>0</v>
      </c>
      <c r="AJ4783" t="s">
        <v>999</v>
      </c>
      <c r="AK4783" s="106">
        <v>44924</v>
      </c>
    </row>
    <row r="4784" spans="1:37" x14ac:dyDescent="0.45">
      <c r="A4784" t="s">
        <v>1079</v>
      </c>
      <c r="B4784" t="s">
        <v>2172</v>
      </c>
      <c r="C4784" t="s">
        <v>990</v>
      </c>
      <c r="D4784" t="s">
        <v>2173</v>
      </c>
      <c r="E4784" t="s">
        <v>992</v>
      </c>
      <c r="F4784" t="s">
        <v>1804</v>
      </c>
      <c r="G4784">
        <v>13</v>
      </c>
      <c r="H4784" t="s">
        <v>1613</v>
      </c>
      <c r="I4784">
        <v>74801</v>
      </c>
      <c r="K4784" t="s">
        <v>2174</v>
      </c>
      <c r="L4784" s="106">
        <v>34271</v>
      </c>
      <c r="M4784">
        <v>14706419</v>
      </c>
      <c r="N4784" t="s">
        <v>996</v>
      </c>
      <c r="O4784" t="s">
        <v>12</v>
      </c>
      <c r="P4784" t="s">
        <v>997</v>
      </c>
      <c r="R4784" s="109" t="str">
        <f>IF(OR(P4784="SB",Q4784="SB"),"SB",0)</f>
        <v>SB</v>
      </c>
      <c r="T4784" s="110" t="s">
        <v>998</v>
      </c>
      <c r="V4784" s="113" t="str">
        <f>IF(AND(I4784&gt;=10000,I4784&lt;=19900),"Praha",(IF(AND(I4784&gt;=25001,I4784&lt;=29501),"Středočeský kraj",(IF(AND(I4784&gt;=30100,I4784&lt;=34972),"Středočeský kraj",(IF(AND(I4784&gt;=35002,I4784&lt;=36271),"Karlovarský kraj",(IF(AND(I4784&gt;=37001,I4784&lt;=39201),"Jihočeský kraj",(IF(AND(I4784&gt;=39701,I4784&lt;=39901),"Jihočeský kraj",(IF(AND(I4784&gt;=39301,I4784&lt;=39601),"Kraj Vysočina",(IF(AND(I4784&gt;=58001,I4784&lt;=59501),"Kraj Vysočina",(IF(AND(I4784&gt;=67401,I4784&lt;=67602),"Kraj Vysočina",(IF(AND(I4784&gt;=40001,I4784&lt;=44101),"Ústecký kraj",(IF(AND(I4784&gt;=46001,I4784&lt;=47201),"Liberecký kraj",(IF(AND(I4784&gt;=51202,I4784&lt;=51401),"Liberecký kraj",(IF(AND(I4784&gt;=53002,I4784&lt;=53976),"Pardubický kraj",(IF(AND(I4784&gt;=56002,I4784&lt;=57201),"Pardubický kraj",(IF(AND(I4784&gt;=60200,I4784&lt;=67201),"Jihomoravský kraj",(IF(AND(I4784&gt;=67801,I4784&lt;=68501),"Jihomoravský kraj",(IF(AND(I4784&gt;=69002,I4784&lt;=69801),"Jihomoravský kraj",(IF(AND(I4784&gt;=68601,I4784&lt;=68801),"Zlínský kraj",(IF(AND(I4784&gt;=75501,I4784&lt;=76901),"Zlínský kraj",(IF(AND(I4784&gt;=70030,I4784&lt;=74901),"Moravskoslezský kraj",(IF(AND(I4784&gt;=75000,I4784&lt;=75368),"Olomoucký kraj",(IF(AND(I4784&gt;=77200,I4784&lt;=79862),"Olomoucký kraj",(IF(AND(I4784&gt;=50011,I4784&lt;=50301),"Královéhradecký kraj",(IF(AND(I4784&gt;=54301,I4784&lt;=54303),"Královéhradecký kraj","0")))))))))))))))))))))))))))))))))))))))))))))))</f>
        <v>Moravskoslezský kraj</v>
      </c>
      <c r="AB4784" t="s">
        <v>998</v>
      </c>
      <c r="AD4784" t="s">
        <v>998</v>
      </c>
      <c r="AE4784" t="s">
        <v>998</v>
      </c>
      <c r="AF4784" t="s">
        <v>998</v>
      </c>
      <c r="AG4784" s="107">
        <v>0</v>
      </c>
      <c r="AH4784" s="107">
        <v>0</v>
      </c>
      <c r="AI4784" s="107">
        <v>0</v>
      </c>
      <c r="AJ4784" t="s">
        <v>1012</v>
      </c>
    </row>
    <row r="4785" spans="1:37" x14ac:dyDescent="0.45">
      <c r="A4785" t="s">
        <v>1069</v>
      </c>
      <c r="B4785" t="s">
        <v>4173</v>
      </c>
      <c r="C4785" t="s">
        <v>990</v>
      </c>
      <c r="D4785" t="s">
        <v>4175</v>
      </c>
      <c r="E4785" t="s">
        <v>992</v>
      </c>
      <c r="F4785" t="s">
        <v>4176</v>
      </c>
      <c r="G4785">
        <v>164</v>
      </c>
      <c r="H4785" t="s">
        <v>1613</v>
      </c>
      <c r="I4785">
        <v>74801</v>
      </c>
      <c r="J4785">
        <v>776774757</v>
      </c>
      <c r="K4785" t="s">
        <v>4177</v>
      </c>
      <c r="L4785" s="106">
        <v>40311</v>
      </c>
      <c r="M4785">
        <v>14682773</v>
      </c>
      <c r="N4785" t="s">
        <v>996</v>
      </c>
      <c r="O4785" t="s">
        <v>12</v>
      </c>
      <c r="P4785" t="s">
        <v>997</v>
      </c>
      <c r="R4785" s="109" t="str">
        <f>IF(OR(P4785="SB",Q4785="SB"),"SB",0)</f>
        <v>SB</v>
      </c>
      <c r="T4785" s="110" t="s">
        <v>998</v>
      </c>
      <c r="V4785" s="113" t="str">
        <f>IF(AND(I4785&gt;=10000,I4785&lt;=19900),"Praha",(IF(AND(I4785&gt;=25001,I4785&lt;=29501),"Středočeský kraj",(IF(AND(I4785&gt;=30100,I4785&lt;=34972),"Středočeský kraj",(IF(AND(I4785&gt;=35002,I4785&lt;=36271),"Karlovarský kraj",(IF(AND(I4785&gt;=37001,I4785&lt;=39201),"Jihočeský kraj",(IF(AND(I4785&gt;=39701,I4785&lt;=39901),"Jihočeský kraj",(IF(AND(I4785&gt;=39301,I4785&lt;=39601),"Kraj Vysočina",(IF(AND(I4785&gt;=58001,I4785&lt;=59501),"Kraj Vysočina",(IF(AND(I4785&gt;=67401,I4785&lt;=67602),"Kraj Vysočina",(IF(AND(I4785&gt;=40001,I4785&lt;=44101),"Ústecký kraj",(IF(AND(I4785&gt;=46001,I4785&lt;=47201),"Liberecký kraj",(IF(AND(I4785&gt;=51202,I4785&lt;=51401),"Liberecký kraj",(IF(AND(I4785&gt;=53002,I4785&lt;=53976),"Pardubický kraj",(IF(AND(I4785&gt;=56002,I4785&lt;=57201),"Pardubický kraj",(IF(AND(I4785&gt;=60200,I4785&lt;=67201),"Jihomoravský kraj",(IF(AND(I4785&gt;=67801,I4785&lt;=68501),"Jihomoravský kraj",(IF(AND(I4785&gt;=69002,I4785&lt;=69801),"Jihomoravský kraj",(IF(AND(I4785&gt;=68601,I4785&lt;=68801),"Zlínský kraj",(IF(AND(I4785&gt;=75501,I4785&lt;=76901),"Zlínský kraj",(IF(AND(I4785&gt;=70030,I4785&lt;=74901),"Moravskoslezský kraj",(IF(AND(I4785&gt;=75000,I4785&lt;=75368),"Olomoucký kraj",(IF(AND(I4785&gt;=77200,I4785&lt;=79862),"Olomoucký kraj",(IF(AND(I4785&gt;=50011,I4785&lt;=50301),"Královéhradecký kraj",(IF(AND(I4785&gt;=54301,I4785&lt;=54303),"Královéhradecký kraj","0")))))))))))))))))))))))))))))))))))))))))))))))</f>
        <v>Moravskoslezský kraj</v>
      </c>
      <c r="AB4785" t="s">
        <v>998</v>
      </c>
      <c r="AD4785" t="s">
        <v>998</v>
      </c>
      <c r="AE4785" t="s">
        <v>998</v>
      </c>
      <c r="AF4785" t="s">
        <v>998</v>
      </c>
      <c r="AG4785" s="107">
        <v>300</v>
      </c>
      <c r="AH4785" s="107">
        <v>0</v>
      </c>
      <c r="AI4785" s="107">
        <v>0</v>
      </c>
      <c r="AJ4785" t="s">
        <v>999</v>
      </c>
      <c r="AK4785" s="106">
        <v>44923</v>
      </c>
    </row>
    <row r="4786" spans="1:37" x14ac:dyDescent="0.45">
      <c r="A4786" t="s">
        <v>1013</v>
      </c>
      <c r="B4786" t="s">
        <v>5619</v>
      </c>
      <c r="C4786" t="s">
        <v>1002</v>
      </c>
      <c r="D4786" t="s">
        <v>5620</v>
      </c>
      <c r="E4786" t="s">
        <v>992</v>
      </c>
      <c r="F4786" t="s">
        <v>5621</v>
      </c>
      <c r="G4786">
        <v>5</v>
      </c>
      <c r="H4786" t="s">
        <v>1613</v>
      </c>
      <c r="I4786">
        <v>74801</v>
      </c>
      <c r="J4786">
        <v>604551775</v>
      </c>
      <c r="K4786" t="s">
        <v>5622</v>
      </c>
      <c r="L4786" s="106">
        <v>35528</v>
      </c>
      <c r="M4786">
        <v>14706318</v>
      </c>
      <c r="N4786" t="s">
        <v>996</v>
      </c>
      <c r="O4786" t="s">
        <v>12</v>
      </c>
      <c r="P4786" t="s">
        <v>997</v>
      </c>
      <c r="R4786" s="109" t="str">
        <f>IF(OR(P4786="SB",Q4786="SB"),"SB",0)</f>
        <v>SB</v>
      </c>
      <c r="T4786" s="110" t="s">
        <v>998</v>
      </c>
      <c r="V4786" s="113" t="str">
        <f>IF(AND(I4786&gt;=10000,I4786&lt;=19900),"Praha",(IF(AND(I4786&gt;=25001,I4786&lt;=29501),"Středočeský kraj",(IF(AND(I4786&gt;=30100,I4786&lt;=34972),"Středočeský kraj",(IF(AND(I4786&gt;=35002,I4786&lt;=36271),"Karlovarský kraj",(IF(AND(I4786&gt;=37001,I4786&lt;=39201),"Jihočeský kraj",(IF(AND(I4786&gt;=39701,I4786&lt;=39901),"Jihočeský kraj",(IF(AND(I4786&gt;=39301,I4786&lt;=39601),"Kraj Vysočina",(IF(AND(I4786&gt;=58001,I4786&lt;=59501),"Kraj Vysočina",(IF(AND(I4786&gt;=67401,I4786&lt;=67602),"Kraj Vysočina",(IF(AND(I4786&gt;=40001,I4786&lt;=44101),"Ústecký kraj",(IF(AND(I4786&gt;=46001,I4786&lt;=47201),"Liberecký kraj",(IF(AND(I4786&gt;=51202,I4786&lt;=51401),"Liberecký kraj",(IF(AND(I4786&gt;=53002,I4786&lt;=53976),"Pardubický kraj",(IF(AND(I4786&gt;=56002,I4786&lt;=57201),"Pardubický kraj",(IF(AND(I4786&gt;=60200,I4786&lt;=67201),"Jihomoravský kraj",(IF(AND(I4786&gt;=67801,I4786&lt;=68501),"Jihomoravský kraj",(IF(AND(I4786&gt;=69002,I4786&lt;=69801),"Jihomoravský kraj",(IF(AND(I4786&gt;=68601,I4786&lt;=68801),"Zlínský kraj",(IF(AND(I4786&gt;=75501,I4786&lt;=76901),"Zlínský kraj",(IF(AND(I4786&gt;=70030,I4786&lt;=74901),"Moravskoslezský kraj",(IF(AND(I4786&gt;=75000,I4786&lt;=75368),"Olomoucký kraj",(IF(AND(I4786&gt;=77200,I4786&lt;=79862),"Olomoucký kraj",(IF(AND(I4786&gt;=50011,I4786&lt;=50301),"Královéhradecký kraj",(IF(AND(I4786&gt;=54301,I4786&lt;=54303),"Královéhradecký kraj","0")))))))))))))))))))))))))))))))))))))))))))))))</f>
        <v>Moravskoslezský kraj</v>
      </c>
      <c r="AB4786" t="s">
        <v>998</v>
      </c>
      <c r="AD4786" t="s">
        <v>998</v>
      </c>
      <c r="AE4786" t="s">
        <v>998</v>
      </c>
      <c r="AF4786" t="s">
        <v>998</v>
      </c>
      <c r="AG4786" s="107">
        <v>300</v>
      </c>
      <c r="AH4786" s="107">
        <v>0</v>
      </c>
      <c r="AI4786" s="107">
        <v>0</v>
      </c>
      <c r="AJ4786" t="s">
        <v>999</v>
      </c>
      <c r="AK4786" s="106">
        <v>44924</v>
      </c>
    </row>
    <row r="4787" spans="1:37" x14ac:dyDescent="0.45">
      <c r="A4787" t="s">
        <v>1007</v>
      </c>
      <c r="B4787" t="s">
        <v>8637</v>
      </c>
      <c r="C4787" t="s">
        <v>990</v>
      </c>
      <c r="D4787" t="s">
        <v>8638</v>
      </c>
      <c r="E4787" t="s">
        <v>992</v>
      </c>
      <c r="F4787" t="s">
        <v>1613</v>
      </c>
      <c r="G4787">
        <v>53</v>
      </c>
      <c r="H4787" t="s">
        <v>1660</v>
      </c>
      <c r="I4787">
        <v>74801</v>
      </c>
      <c r="K4787" t="s">
        <v>8639</v>
      </c>
      <c r="L4787" s="106">
        <v>33403</v>
      </c>
      <c r="M4787">
        <v>12922629</v>
      </c>
      <c r="N4787" t="s">
        <v>996</v>
      </c>
      <c r="O4787" t="s">
        <v>12</v>
      </c>
      <c r="P4787" t="s">
        <v>997</v>
      </c>
      <c r="R4787" s="109" t="str">
        <f>IF(OR(P4787="SB",Q4787="SB"),"SB",0)</f>
        <v>SB</v>
      </c>
      <c r="T4787" s="110" t="s">
        <v>998</v>
      </c>
      <c r="V4787" s="113" t="str">
        <f>IF(AND(I4787&gt;=10000,I4787&lt;=19900),"Praha",(IF(AND(I4787&gt;=25001,I4787&lt;=29501),"Středočeský kraj",(IF(AND(I4787&gt;=30100,I4787&lt;=34972),"Středočeský kraj",(IF(AND(I4787&gt;=35002,I4787&lt;=36271),"Karlovarský kraj",(IF(AND(I4787&gt;=37001,I4787&lt;=39201),"Jihočeský kraj",(IF(AND(I4787&gt;=39701,I4787&lt;=39901),"Jihočeský kraj",(IF(AND(I4787&gt;=39301,I4787&lt;=39601),"Kraj Vysočina",(IF(AND(I4787&gt;=58001,I4787&lt;=59501),"Kraj Vysočina",(IF(AND(I4787&gt;=67401,I4787&lt;=67602),"Kraj Vysočina",(IF(AND(I4787&gt;=40001,I4787&lt;=44101),"Ústecký kraj",(IF(AND(I4787&gt;=46001,I4787&lt;=47201),"Liberecký kraj",(IF(AND(I4787&gt;=51202,I4787&lt;=51401),"Liberecký kraj",(IF(AND(I4787&gt;=53002,I4787&lt;=53976),"Pardubický kraj",(IF(AND(I4787&gt;=56002,I4787&lt;=57201),"Pardubický kraj",(IF(AND(I4787&gt;=60200,I4787&lt;=67201),"Jihomoravský kraj",(IF(AND(I4787&gt;=67801,I4787&lt;=68501),"Jihomoravský kraj",(IF(AND(I4787&gt;=69002,I4787&lt;=69801),"Jihomoravský kraj",(IF(AND(I4787&gt;=68601,I4787&lt;=68801),"Zlínský kraj",(IF(AND(I4787&gt;=75501,I4787&lt;=76901),"Zlínský kraj",(IF(AND(I4787&gt;=70030,I4787&lt;=74901),"Moravskoslezský kraj",(IF(AND(I4787&gt;=75000,I4787&lt;=75368),"Olomoucký kraj",(IF(AND(I4787&gt;=77200,I4787&lt;=79862),"Olomoucký kraj",(IF(AND(I4787&gt;=50011,I4787&lt;=50301),"Královéhradecký kraj",(IF(AND(I4787&gt;=54301,I4787&lt;=54303),"Královéhradecký kraj","0")))))))))))))))))))))))))))))))))))))))))))))))</f>
        <v>Moravskoslezský kraj</v>
      </c>
      <c r="AB4787" t="s">
        <v>998</v>
      </c>
      <c r="AD4787" t="s">
        <v>998</v>
      </c>
      <c r="AE4787" t="s">
        <v>998</v>
      </c>
      <c r="AF4787" t="s">
        <v>998</v>
      </c>
      <c r="AG4787" s="107">
        <v>0</v>
      </c>
      <c r="AH4787" s="107">
        <v>0</v>
      </c>
      <c r="AI4787" s="107">
        <v>0</v>
      </c>
      <c r="AJ4787" t="s">
        <v>1012</v>
      </c>
    </row>
    <row r="4788" spans="1:37" x14ac:dyDescent="0.45">
      <c r="A4788" t="s">
        <v>1843</v>
      </c>
      <c r="B4788" t="s">
        <v>10409</v>
      </c>
      <c r="C4788" t="s">
        <v>1002</v>
      </c>
      <c r="D4788" t="s">
        <v>10410</v>
      </c>
      <c r="E4788" t="s">
        <v>992</v>
      </c>
      <c r="F4788" t="s">
        <v>1876</v>
      </c>
      <c r="G4788">
        <v>1183</v>
      </c>
      <c r="H4788" t="s">
        <v>1613</v>
      </c>
      <c r="I4788">
        <v>74801</v>
      </c>
      <c r="K4788" t="s">
        <v>10411</v>
      </c>
      <c r="L4788" s="106">
        <v>29480</v>
      </c>
      <c r="M4788">
        <v>14659131</v>
      </c>
      <c r="N4788" t="s">
        <v>996</v>
      </c>
      <c r="O4788" t="s">
        <v>12</v>
      </c>
      <c r="P4788" t="s">
        <v>997</v>
      </c>
      <c r="R4788" s="109" t="str">
        <f>IF(OR(P4788="SB",Q4788="SB"),"SB",0)</f>
        <v>SB</v>
      </c>
      <c r="T4788" s="110" t="s">
        <v>998</v>
      </c>
      <c r="V4788" s="113" t="str">
        <f>IF(AND(I4788&gt;=10000,I4788&lt;=19900),"Praha",(IF(AND(I4788&gt;=25001,I4788&lt;=29501),"Středočeský kraj",(IF(AND(I4788&gt;=30100,I4788&lt;=34972),"Středočeský kraj",(IF(AND(I4788&gt;=35002,I4788&lt;=36271),"Karlovarský kraj",(IF(AND(I4788&gt;=37001,I4788&lt;=39201),"Jihočeský kraj",(IF(AND(I4788&gt;=39701,I4788&lt;=39901),"Jihočeský kraj",(IF(AND(I4788&gt;=39301,I4788&lt;=39601),"Kraj Vysočina",(IF(AND(I4788&gt;=58001,I4788&lt;=59501),"Kraj Vysočina",(IF(AND(I4788&gt;=67401,I4788&lt;=67602),"Kraj Vysočina",(IF(AND(I4788&gt;=40001,I4788&lt;=44101),"Ústecký kraj",(IF(AND(I4788&gt;=46001,I4788&lt;=47201),"Liberecký kraj",(IF(AND(I4788&gt;=51202,I4788&lt;=51401),"Liberecký kraj",(IF(AND(I4788&gt;=53002,I4788&lt;=53976),"Pardubický kraj",(IF(AND(I4788&gt;=56002,I4788&lt;=57201),"Pardubický kraj",(IF(AND(I4788&gt;=60200,I4788&lt;=67201),"Jihomoravský kraj",(IF(AND(I4788&gt;=67801,I4788&lt;=68501),"Jihomoravský kraj",(IF(AND(I4788&gt;=69002,I4788&lt;=69801),"Jihomoravský kraj",(IF(AND(I4788&gt;=68601,I4788&lt;=68801),"Zlínský kraj",(IF(AND(I4788&gt;=75501,I4788&lt;=76901),"Zlínský kraj",(IF(AND(I4788&gt;=70030,I4788&lt;=74901),"Moravskoslezský kraj",(IF(AND(I4788&gt;=75000,I4788&lt;=75368),"Olomoucký kraj",(IF(AND(I4788&gt;=77200,I4788&lt;=79862),"Olomoucký kraj",(IF(AND(I4788&gt;=50011,I4788&lt;=50301),"Královéhradecký kraj",(IF(AND(I4788&gt;=54301,I4788&lt;=54303),"Královéhradecký kraj","0")))))))))))))))))))))))))))))))))))))))))))))))</f>
        <v>Moravskoslezský kraj</v>
      </c>
      <c r="AB4788" t="s">
        <v>998</v>
      </c>
      <c r="AD4788" t="s">
        <v>998</v>
      </c>
      <c r="AE4788" t="s">
        <v>998</v>
      </c>
      <c r="AF4788" t="s">
        <v>998</v>
      </c>
      <c r="AG4788" s="107">
        <v>0</v>
      </c>
      <c r="AH4788" s="107">
        <v>0</v>
      </c>
      <c r="AI4788" s="107">
        <v>0</v>
      </c>
      <c r="AJ4788" t="s">
        <v>1012</v>
      </c>
    </row>
    <row r="4789" spans="1:37" x14ac:dyDescent="0.45">
      <c r="A4789" t="s">
        <v>1285</v>
      </c>
      <c r="B4789" t="s">
        <v>13590</v>
      </c>
      <c r="C4789" t="s">
        <v>990</v>
      </c>
      <c r="D4789" t="s">
        <v>13591</v>
      </c>
      <c r="E4789" t="s">
        <v>992</v>
      </c>
      <c r="F4789" t="s">
        <v>1759</v>
      </c>
      <c r="G4789">
        <v>7</v>
      </c>
      <c r="H4789" t="s">
        <v>1613</v>
      </c>
      <c r="I4789">
        <v>74801</v>
      </c>
      <c r="K4789" t="s">
        <v>13592</v>
      </c>
      <c r="L4789" s="106">
        <v>31519</v>
      </c>
      <c r="M4789">
        <v>13393582</v>
      </c>
      <c r="N4789" t="s">
        <v>996</v>
      </c>
      <c r="O4789" t="s">
        <v>12</v>
      </c>
      <c r="P4789" t="s">
        <v>997</v>
      </c>
      <c r="R4789" s="109" t="str">
        <f>IF(OR(P4789="SB",Q4789="SB"),"SB",0)</f>
        <v>SB</v>
      </c>
      <c r="T4789" s="110" t="s">
        <v>998</v>
      </c>
      <c r="V4789" s="113" t="str">
        <f>IF(AND(I4789&gt;=10000,I4789&lt;=19900),"Praha",(IF(AND(I4789&gt;=25001,I4789&lt;=29501),"Středočeský kraj",(IF(AND(I4789&gt;=30100,I4789&lt;=34972),"Středočeský kraj",(IF(AND(I4789&gt;=35002,I4789&lt;=36271),"Karlovarský kraj",(IF(AND(I4789&gt;=37001,I4789&lt;=39201),"Jihočeský kraj",(IF(AND(I4789&gt;=39701,I4789&lt;=39901),"Jihočeský kraj",(IF(AND(I4789&gt;=39301,I4789&lt;=39601),"Kraj Vysočina",(IF(AND(I4789&gt;=58001,I4789&lt;=59501),"Kraj Vysočina",(IF(AND(I4789&gt;=67401,I4789&lt;=67602),"Kraj Vysočina",(IF(AND(I4789&gt;=40001,I4789&lt;=44101),"Ústecký kraj",(IF(AND(I4789&gt;=46001,I4789&lt;=47201),"Liberecký kraj",(IF(AND(I4789&gt;=51202,I4789&lt;=51401),"Liberecký kraj",(IF(AND(I4789&gt;=53002,I4789&lt;=53976),"Pardubický kraj",(IF(AND(I4789&gt;=56002,I4789&lt;=57201),"Pardubický kraj",(IF(AND(I4789&gt;=60200,I4789&lt;=67201),"Jihomoravský kraj",(IF(AND(I4789&gt;=67801,I4789&lt;=68501),"Jihomoravský kraj",(IF(AND(I4789&gt;=69002,I4789&lt;=69801),"Jihomoravský kraj",(IF(AND(I4789&gt;=68601,I4789&lt;=68801),"Zlínský kraj",(IF(AND(I4789&gt;=75501,I4789&lt;=76901),"Zlínský kraj",(IF(AND(I4789&gt;=70030,I4789&lt;=74901),"Moravskoslezský kraj",(IF(AND(I4789&gt;=75000,I4789&lt;=75368),"Olomoucký kraj",(IF(AND(I4789&gt;=77200,I4789&lt;=79862),"Olomoucký kraj",(IF(AND(I4789&gt;=50011,I4789&lt;=50301),"Královéhradecký kraj",(IF(AND(I4789&gt;=54301,I4789&lt;=54303),"Královéhradecký kraj","0")))))))))))))))))))))))))))))))))))))))))))))))</f>
        <v>Moravskoslezský kraj</v>
      </c>
      <c r="AB4789" t="s">
        <v>998</v>
      </c>
      <c r="AD4789" t="s">
        <v>998</v>
      </c>
      <c r="AE4789" t="s">
        <v>998</v>
      </c>
      <c r="AF4789" t="s">
        <v>998</v>
      </c>
      <c r="AG4789" s="107">
        <v>0</v>
      </c>
      <c r="AH4789" s="107">
        <v>0</v>
      </c>
      <c r="AI4789" s="107">
        <v>0</v>
      </c>
      <c r="AJ4789" t="s">
        <v>1012</v>
      </c>
    </row>
    <row r="4790" spans="1:37" x14ac:dyDescent="0.45">
      <c r="A4790" t="s">
        <v>1411</v>
      </c>
      <c r="B4790" t="s">
        <v>14039</v>
      </c>
      <c r="C4790" t="s">
        <v>990</v>
      </c>
      <c r="D4790" t="s">
        <v>14040</v>
      </c>
      <c r="E4790" t="s">
        <v>992</v>
      </c>
      <c r="F4790" t="s">
        <v>6227</v>
      </c>
      <c r="G4790">
        <v>34</v>
      </c>
      <c r="H4790" t="s">
        <v>1613</v>
      </c>
      <c r="I4790">
        <v>74801</v>
      </c>
      <c r="K4790" t="s">
        <v>14041</v>
      </c>
      <c r="L4790" s="106">
        <v>39051</v>
      </c>
      <c r="M4790">
        <v>14670649</v>
      </c>
      <c r="N4790" t="s">
        <v>996</v>
      </c>
      <c r="O4790" t="s">
        <v>12</v>
      </c>
      <c r="P4790" t="s">
        <v>997</v>
      </c>
      <c r="R4790" s="109" t="str">
        <f>IF(OR(P4790="SB",Q4790="SB"),"SB",0)</f>
        <v>SB</v>
      </c>
      <c r="T4790" s="110" t="s">
        <v>998</v>
      </c>
      <c r="V4790" s="113" t="str">
        <f>IF(AND(I4790&gt;=10000,I4790&lt;=19900),"Praha",(IF(AND(I4790&gt;=25001,I4790&lt;=29501),"Středočeský kraj",(IF(AND(I4790&gt;=30100,I4790&lt;=34972),"Středočeský kraj",(IF(AND(I4790&gt;=35002,I4790&lt;=36271),"Karlovarský kraj",(IF(AND(I4790&gt;=37001,I4790&lt;=39201),"Jihočeský kraj",(IF(AND(I4790&gt;=39701,I4790&lt;=39901),"Jihočeský kraj",(IF(AND(I4790&gt;=39301,I4790&lt;=39601),"Kraj Vysočina",(IF(AND(I4790&gt;=58001,I4790&lt;=59501),"Kraj Vysočina",(IF(AND(I4790&gt;=67401,I4790&lt;=67602),"Kraj Vysočina",(IF(AND(I4790&gt;=40001,I4790&lt;=44101),"Ústecký kraj",(IF(AND(I4790&gt;=46001,I4790&lt;=47201),"Liberecký kraj",(IF(AND(I4790&gt;=51202,I4790&lt;=51401),"Liberecký kraj",(IF(AND(I4790&gt;=53002,I4790&lt;=53976),"Pardubický kraj",(IF(AND(I4790&gt;=56002,I4790&lt;=57201),"Pardubický kraj",(IF(AND(I4790&gt;=60200,I4790&lt;=67201),"Jihomoravský kraj",(IF(AND(I4790&gt;=67801,I4790&lt;=68501),"Jihomoravský kraj",(IF(AND(I4790&gt;=69002,I4790&lt;=69801),"Jihomoravský kraj",(IF(AND(I4790&gt;=68601,I4790&lt;=68801),"Zlínský kraj",(IF(AND(I4790&gt;=75501,I4790&lt;=76901),"Zlínský kraj",(IF(AND(I4790&gt;=70030,I4790&lt;=74901),"Moravskoslezský kraj",(IF(AND(I4790&gt;=75000,I4790&lt;=75368),"Olomoucký kraj",(IF(AND(I4790&gt;=77200,I4790&lt;=79862),"Olomoucký kraj",(IF(AND(I4790&gt;=50011,I4790&lt;=50301),"Královéhradecký kraj",(IF(AND(I4790&gt;=54301,I4790&lt;=54303),"Královéhradecký kraj","0")))))))))))))))))))))))))))))))))))))))))))))))</f>
        <v>Moravskoslezský kraj</v>
      </c>
      <c r="AB4790" t="s">
        <v>998</v>
      </c>
      <c r="AD4790" t="s">
        <v>998</v>
      </c>
      <c r="AE4790" t="s">
        <v>998</v>
      </c>
      <c r="AF4790" t="s">
        <v>998</v>
      </c>
      <c r="AG4790" s="107">
        <v>300</v>
      </c>
      <c r="AH4790" s="107">
        <v>0</v>
      </c>
      <c r="AI4790" s="107">
        <v>0</v>
      </c>
      <c r="AJ4790" t="s">
        <v>999</v>
      </c>
      <c r="AK4790" s="106">
        <v>44923</v>
      </c>
    </row>
    <row r="4791" spans="1:37" x14ac:dyDescent="0.45">
      <c r="A4791" t="s">
        <v>1213</v>
      </c>
      <c r="B4791" t="s">
        <v>14042</v>
      </c>
      <c r="C4791" t="s">
        <v>1002</v>
      </c>
      <c r="D4791" t="s">
        <v>14043</v>
      </c>
      <c r="E4791" t="s">
        <v>992</v>
      </c>
      <c r="F4791" t="s">
        <v>6227</v>
      </c>
      <c r="G4791">
        <v>34</v>
      </c>
      <c r="H4791" t="s">
        <v>1613</v>
      </c>
      <c r="I4791">
        <v>74801</v>
      </c>
      <c r="K4791" t="s">
        <v>14044</v>
      </c>
      <c r="L4791" s="106">
        <v>39672</v>
      </c>
      <c r="M4791">
        <v>14670548</v>
      </c>
      <c r="N4791" t="s">
        <v>996</v>
      </c>
      <c r="O4791" t="s">
        <v>12</v>
      </c>
      <c r="P4791" t="s">
        <v>997</v>
      </c>
      <c r="R4791" s="109" t="str">
        <f>IF(OR(P4791="SB",Q4791="SB"),"SB",0)</f>
        <v>SB</v>
      </c>
      <c r="T4791" s="110" t="s">
        <v>998</v>
      </c>
      <c r="V4791" s="113" t="str">
        <f>IF(AND(I4791&gt;=10000,I4791&lt;=19900),"Praha",(IF(AND(I4791&gt;=25001,I4791&lt;=29501),"Středočeský kraj",(IF(AND(I4791&gt;=30100,I4791&lt;=34972),"Středočeský kraj",(IF(AND(I4791&gt;=35002,I4791&lt;=36271),"Karlovarský kraj",(IF(AND(I4791&gt;=37001,I4791&lt;=39201),"Jihočeský kraj",(IF(AND(I4791&gt;=39701,I4791&lt;=39901),"Jihočeský kraj",(IF(AND(I4791&gt;=39301,I4791&lt;=39601),"Kraj Vysočina",(IF(AND(I4791&gt;=58001,I4791&lt;=59501),"Kraj Vysočina",(IF(AND(I4791&gt;=67401,I4791&lt;=67602),"Kraj Vysočina",(IF(AND(I4791&gt;=40001,I4791&lt;=44101),"Ústecký kraj",(IF(AND(I4791&gt;=46001,I4791&lt;=47201),"Liberecký kraj",(IF(AND(I4791&gt;=51202,I4791&lt;=51401),"Liberecký kraj",(IF(AND(I4791&gt;=53002,I4791&lt;=53976),"Pardubický kraj",(IF(AND(I4791&gt;=56002,I4791&lt;=57201),"Pardubický kraj",(IF(AND(I4791&gt;=60200,I4791&lt;=67201),"Jihomoravský kraj",(IF(AND(I4791&gt;=67801,I4791&lt;=68501),"Jihomoravský kraj",(IF(AND(I4791&gt;=69002,I4791&lt;=69801),"Jihomoravský kraj",(IF(AND(I4791&gt;=68601,I4791&lt;=68801),"Zlínský kraj",(IF(AND(I4791&gt;=75501,I4791&lt;=76901),"Zlínský kraj",(IF(AND(I4791&gt;=70030,I4791&lt;=74901),"Moravskoslezský kraj",(IF(AND(I4791&gt;=75000,I4791&lt;=75368),"Olomoucký kraj",(IF(AND(I4791&gt;=77200,I4791&lt;=79862),"Olomoucký kraj",(IF(AND(I4791&gt;=50011,I4791&lt;=50301),"Královéhradecký kraj",(IF(AND(I4791&gt;=54301,I4791&lt;=54303),"Královéhradecký kraj","0")))))))))))))))))))))))))))))))))))))))))))))))</f>
        <v>Moravskoslezský kraj</v>
      </c>
      <c r="AB4791" t="s">
        <v>998</v>
      </c>
      <c r="AD4791" t="s">
        <v>998</v>
      </c>
      <c r="AE4791" t="s">
        <v>998</v>
      </c>
      <c r="AF4791" t="s">
        <v>998</v>
      </c>
      <c r="AG4791" s="107">
        <v>300</v>
      </c>
      <c r="AH4791" s="107">
        <v>0</v>
      </c>
      <c r="AI4791" s="107">
        <v>0</v>
      </c>
      <c r="AJ4791" t="s">
        <v>999</v>
      </c>
      <c r="AK4791" s="106">
        <v>44923</v>
      </c>
    </row>
    <row r="4792" spans="1:37" x14ac:dyDescent="0.45">
      <c r="A4792" t="s">
        <v>1224</v>
      </c>
      <c r="B4792" t="s">
        <v>15505</v>
      </c>
      <c r="C4792" t="s">
        <v>1002</v>
      </c>
      <c r="D4792" t="s">
        <v>15506</v>
      </c>
      <c r="E4792" t="s">
        <v>992</v>
      </c>
      <c r="F4792" t="s">
        <v>1999</v>
      </c>
      <c r="G4792">
        <v>1203</v>
      </c>
      <c r="H4792" t="s">
        <v>1660</v>
      </c>
      <c r="I4792">
        <v>74801</v>
      </c>
      <c r="K4792" t="s">
        <v>15507</v>
      </c>
      <c r="L4792" s="106">
        <v>38909</v>
      </c>
      <c r="M4792">
        <v>14658323</v>
      </c>
      <c r="N4792" t="s">
        <v>996</v>
      </c>
      <c r="O4792" t="s">
        <v>12</v>
      </c>
      <c r="P4792" t="s">
        <v>997</v>
      </c>
      <c r="R4792" s="109" t="str">
        <f>IF(OR(P4792="SB",Q4792="SB"),"SB",0)</f>
        <v>SB</v>
      </c>
      <c r="T4792" s="110" t="s">
        <v>998</v>
      </c>
      <c r="V4792" s="113" t="str">
        <f>IF(AND(I4792&gt;=10000,I4792&lt;=19900),"Praha",(IF(AND(I4792&gt;=25001,I4792&lt;=29501),"Středočeský kraj",(IF(AND(I4792&gt;=30100,I4792&lt;=34972),"Středočeský kraj",(IF(AND(I4792&gt;=35002,I4792&lt;=36271),"Karlovarský kraj",(IF(AND(I4792&gt;=37001,I4792&lt;=39201),"Jihočeský kraj",(IF(AND(I4792&gt;=39701,I4792&lt;=39901),"Jihočeský kraj",(IF(AND(I4792&gt;=39301,I4792&lt;=39601),"Kraj Vysočina",(IF(AND(I4792&gt;=58001,I4792&lt;=59501),"Kraj Vysočina",(IF(AND(I4792&gt;=67401,I4792&lt;=67602),"Kraj Vysočina",(IF(AND(I4792&gt;=40001,I4792&lt;=44101),"Ústecký kraj",(IF(AND(I4792&gt;=46001,I4792&lt;=47201),"Liberecký kraj",(IF(AND(I4792&gt;=51202,I4792&lt;=51401),"Liberecký kraj",(IF(AND(I4792&gt;=53002,I4792&lt;=53976),"Pardubický kraj",(IF(AND(I4792&gt;=56002,I4792&lt;=57201),"Pardubický kraj",(IF(AND(I4792&gt;=60200,I4792&lt;=67201),"Jihomoravský kraj",(IF(AND(I4792&gt;=67801,I4792&lt;=68501),"Jihomoravský kraj",(IF(AND(I4792&gt;=69002,I4792&lt;=69801),"Jihomoravský kraj",(IF(AND(I4792&gt;=68601,I4792&lt;=68801),"Zlínský kraj",(IF(AND(I4792&gt;=75501,I4792&lt;=76901),"Zlínský kraj",(IF(AND(I4792&gt;=70030,I4792&lt;=74901),"Moravskoslezský kraj",(IF(AND(I4792&gt;=75000,I4792&lt;=75368),"Olomoucký kraj",(IF(AND(I4792&gt;=77200,I4792&lt;=79862),"Olomoucký kraj",(IF(AND(I4792&gt;=50011,I4792&lt;=50301),"Královéhradecký kraj",(IF(AND(I4792&gt;=54301,I4792&lt;=54303),"Královéhradecký kraj","0")))))))))))))))))))))))))))))))))))))))))))))))</f>
        <v>Moravskoslezský kraj</v>
      </c>
      <c r="AB4792" t="s">
        <v>998</v>
      </c>
      <c r="AD4792" t="s">
        <v>998</v>
      </c>
      <c r="AE4792" t="s">
        <v>998</v>
      </c>
      <c r="AF4792" t="s">
        <v>998</v>
      </c>
      <c r="AG4792" s="107">
        <v>300</v>
      </c>
      <c r="AH4792" s="107">
        <v>0</v>
      </c>
      <c r="AI4792" s="107">
        <v>0</v>
      </c>
      <c r="AJ4792" t="s">
        <v>999</v>
      </c>
      <c r="AK4792" s="106">
        <v>44923</v>
      </c>
    </row>
    <row r="4793" spans="1:37" x14ac:dyDescent="0.45">
      <c r="A4793" t="s">
        <v>1210</v>
      </c>
      <c r="B4793" t="s">
        <v>17223</v>
      </c>
      <c r="C4793" t="s">
        <v>1002</v>
      </c>
      <c r="D4793" t="s">
        <v>17224</v>
      </c>
      <c r="E4793" t="s">
        <v>992</v>
      </c>
      <c r="F4793" t="s">
        <v>1804</v>
      </c>
      <c r="G4793">
        <v>36</v>
      </c>
      <c r="H4793" t="s">
        <v>1613</v>
      </c>
      <c r="I4793">
        <v>74801</v>
      </c>
      <c r="J4793">
        <v>604551775</v>
      </c>
      <c r="K4793" t="s">
        <v>17225</v>
      </c>
      <c r="L4793" s="106">
        <v>39093</v>
      </c>
      <c r="M4793">
        <v>14706217</v>
      </c>
      <c r="N4793" t="s">
        <v>996</v>
      </c>
      <c r="O4793" t="s">
        <v>12</v>
      </c>
      <c r="P4793" t="s">
        <v>997</v>
      </c>
      <c r="R4793" s="109" t="str">
        <f>IF(OR(P4793="SB",Q4793="SB"),"SB",0)</f>
        <v>SB</v>
      </c>
      <c r="T4793" s="110" t="s">
        <v>998</v>
      </c>
      <c r="V4793" s="113" t="str">
        <f>IF(AND(I4793&gt;=10000,I4793&lt;=19900),"Praha",(IF(AND(I4793&gt;=25001,I4793&lt;=29501),"Středočeský kraj",(IF(AND(I4793&gt;=30100,I4793&lt;=34972),"Středočeský kraj",(IF(AND(I4793&gt;=35002,I4793&lt;=36271),"Karlovarský kraj",(IF(AND(I4793&gt;=37001,I4793&lt;=39201),"Jihočeský kraj",(IF(AND(I4793&gt;=39701,I4793&lt;=39901),"Jihočeský kraj",(IF(AND(I4793&gt;=39301,I4793&lt;=39601),"Kraj Vysočina",(IF(AND(I4793&gt;=58001,I4793&lt;=59501),"Kraj Vysočina",(IF(AND(I4793&gt;=67401,I4793&lt;=67602),"Kraj Vysočina",(IF(AND(I4793&gt;=40001,I4793&lt;=44101),"Ústecký kraj",(IF(AND(I4793&gt;=46001,I4793&lt;=47201),"Liberecký kraj",(IF(AND(I4793&gt;=51202,I4793&lt;=51401),"Liberecký kraj",(IF(AND(I4793&gt;=53002,I4793&lt;=53976),"Pardubický kraj",(IF(AND(I4793&gt;=56002,I4793&lt;=57201),"Pardubický kraj",(IF(AND(I4793&gt;=60200,I4793&lt;=67201),"Jihomoravský kraj",(IF(AND(I4793&gt;=67801,I4793&lt;=68501),"Jihomoravský kraj",(IF(AND(I4793&gt;=69002,I4793&lt;=69801),"Jihomoravský kraj",(IF(AND(I4793&gt;=68601,I4793&lt;=68801),"Zlínský kraj",(IF(AND(I4793&gt;=75501,I4793&lt;=76901),"Zlínský kraj",(IF(AND(I4793&gt;=70030,I4793&lt;=74901),"Moravskoslezský kraj",(IF(AND(I4793&gt;=75000,I4793&lt;=75368),"Olomoucký kraj",(IF(AND(I4793&gt;=77200,I4793&lt;=79862),"Olomoucký kraj",(IF(AND(I4793&gt;=50011,I4793&lt;=50301),"Královéhradecký kraj",(IF(AND(I4793&gt;=54301,I4793&lt;=54303),"Královéhradecký kraj","0")))))))))))))))))))))))))))))))))))))))))))))))</f>
        <v>Moravskoslezský kraj</v>
      </c>
      <c r="AB4793" t="s">
        <v>998</v>
      </c>
      <c r="AD4793" t="s">
        <v>998</v>
      </c>
      <c r="AE4793" t="s">
        <v>998</v>
      </c>
      <c r="AF4793" t="s">
        <v>998</v>
      </c>
      <c r="AG4793" s="107">
        <v>300</v>
      </c>
      <c r="AH4793" s="107">
        <v>0</v>
      </c>
      <c r="AI4793" s="107">
        <v>0</v>
      </c>
      <c r="AJ4793" t="s">
        <v>999</v>
      </c>
      <c r="AK4793" s="106">
        <v>44923</v>
      </c>
    </row>
    <row r="4794" spans="1:37" x14ac:dyDescent="0.45">
      <c r="A4794" t="s">
        <v>1210</v>
      </c>
      <c r="B4794" t="s">
        <v>2261</v>
      </c>
      <c r="C4794" t="s">
        <v>1002</v>
      </c>
      <c r="D4794" t="s">
        <v>2262</v>
      </c>
      <c r="E4794" t="s">
        <v>992</v>
      </c>
      <c r="F4794" t="s">
        <v>1097</v>
      </c>
      <c r="G4794">
        <v>29</v>
      </c>
      <c r="H4794" t="s">
        <v>1613</v>
      </c>
      <c r="I4794">
        <v>74801</v>
      </c>
      <c r="K4794" t="s">
        <v>2263</v>
      </c>
      <c r="L4794" s="106">
        <v>39190</v>
      </c>
      <c r="M4794">
        <v>14676208</v>
      </c>
      <c r="N4794" t="s">
        <v>1144</v>
      </c>
      <c r="O4794" t="s">
        <v>12</v>
      </c>
      <c r="P4794" t="s">
        <v>997</v>
      </c>
      <c r="R4794" s="109" t="str">
        <f>IF(OR(P4794="SB",Q4794="SB"),"SB",0)</f>
        <v>SB</v>
      </c>
      <c r="V4794" s="113" t="str">
        <f>IF(AND(I4794&gt;=10000,I4794&lt;=19900),"Praha",(IF(AND(I4794&gt;=25001,I4794&lt;=29501),"Středočeský kraj",(IF(AND(I4794&gt;=30100,I4794&lt;=34972),"Středočeský kraj",(IF(AND(I4794&gt;=35002,I4794&lt;=36271),"Karlovarský kraj",(IF(AND(I4794&gt;=37001,I4794&lt;=39201),"Jihočeský kraj",(IF(AND(I4794&gt;=39701,I4794&lt;=39901),"Jihočeský kraj",(IF(AND(I4794&gt;=39301,I4794&lt;=39601),"Kraj Vysočina",(IF(AND(I4794&gt;=58001,I4794&lt;=59501),"Kraj Vysočina",(IF(AND(I4794&gt;=67401,I4794&lt;=67602),"Kraj Vysočina",(IF(AND(I4794&gt;=40001,I4794&lt;=44101),"Ústecký kraj",(IF(AND(I4794&gt;=46001,I4794&lt;=47201),"Liberecký kraj",(IF(AND(I4794&gt;=51202,I4794&lt;=51401),"Liberecký kraj",(IF(AND(I4794&gt;=53002,I4794&lt;=53976),"Pardubický kraj",(IF(AND(I4794&gt;=56002,I4794&lt;=57201),"Pardubický kraj",(IF(AND(I4794&gt;=60200,I4794&lt;=67201),"Jihomoravský kraj",(IF(AND(I4794&gt;=67801,I4794&lt;=68501),"Jihomoravský kraj",(IF(AND(I4794&gt;=69002,I4794&lt;=69801),"Jihomoravský kraj",(IF(AND(I4794&gt;=68601,I4794&lt;=68801),"Zlínský kraj",(IF(AND(I4794&gt;=75501,I4794&lt;=76901),"Zlínský kraj",(IF(AND(I4794&gt;=70030,I4794&lt;=74901),"Moravskoslezský kraj",(IF(AND(I4794&gt;=75000,I4794&lt;=75368),"Olomoucký kraj",(IF(AND(I4794&gt;=77200,I4794&lt;=79862),"Olomoucký kraj",(IF(AND(I4794&gt;=50011,I4794&lt;=50301),"Královéhradecký kraj",(IF(AND(I4794&gt;=54301,I4794&lt;=54303),"Královéhradecký kraj","0")))))))))))))))))))))))))))))))))))))))))))))))</f>
        <v>Moravskoslezský kraj</v>
      </c>
      <c r="AD4794" t="s">
        <v>998</v>
      </c>
      <c r="AE4794" t="s">
        <v>998</v>
      </c>
      <c r="AF4794" t="s">
        <v>998</v>
      </c>
      <c r="AG4794" s="107">
        <v>300</v>
      </c>
      <c r="AH4794" s="107">
        <v>0</v>
      </c>
      <c r="AI4794" s="107">
        <v>0</v>
      </c>
      <c r="AJ4794" t="s">
        <v>999</v>
      </c>
      <c r="AK4794" s="106">
        <v>44877</v>
      </c>
    </row>
    <row r="4795" spans="1:37" x14ac:dyDescent="0.45">
      <c r="A4795" t="s">
        <v>1055</v>
      </c>
      <c r="B4795" t="s">
        <v>5517</v>
      </c>
      <c r="C4795" t="s">
        <v>1002</v>
      </c>
      <c r="D4795" t="s">
        <v>5518</v>
      </c>
      <c r="E4795" t="s">
        <v>992</v>
      </c>
      <c r="F4795" t="s">
        <v>2626</v>
      </c>
      <c r="G4795">
        <v>4</v>
      </c>
      <c r="H4795" t="s">
        <v>5519</v>
      </c>
      <c r="I4795">
        <v>74801</v>
      </c>
      <c r="K4795" t="s">
        <v>5520</v>
      </c>
      <c r="L4795" s="106">
        <v>38167</v>
      </c>
      <c r="M4795">
        <v>14674689</v>
      </c>
      <c r="N4795" t="s">
        <v>1144</v>
      </c>
      <c r="O4795" t="s">
        <v>12</v>
      </c>
      <c r="P4795" t="s">
        <v>997</v>
      </c>
      <c r="R4795" s="109" t="str">
        <f>IF(OR(P4795="SB",Q4795="SB"),"SB",0)</f>
        <v>SB</v>
      </c>
      <c r="V4795" s="113" t="str">
        <f>IF(AND(I4795&gt;=10000,I4795&lt;=19900),"Praha",(IF(AND(I4795&gt;=25001,I4795&lt;=29501),"Středočeský kraj",(IF(AND(I4795&gt;=30100,I4795&lt;=34972),"Středočeský kraj",(IF(AND(I4795&gt;=35002,I4795&lt;=36271),"Karlovarský kraj",(IF(AND(I4795&gt;=37001,I4795&lt;=39201),"Jihočeský kraj",(IF(AND(I4795&gt;=39701,I4795&lt;=39901),"Jihočeský kraj",(IF(AND(I4795&gt;=39301,I4795&lt;=39601),"Kraj Vysočina",(IF(AND(I4795&gt;=58001,I4795&lt;=59501),"Kraj Vysočina",(IF(AND(I4795&gt;=67401,I4795&lt;=67602),"Kraj Vysočina",(IF(AND(I4795&gt;=40001,I4795&lt;=44101),"Ústecký kraj",(IF(AND(I4795&gt;=46001,I4795&lt;=47201),"Liberecký kraj",(IF(AND(I4795&gt;=51202,I4795&lt;=51401),"Liberecký kraj",(IF(AND(I4795&gt;=53002,I4795&lt;=53976),"Pardubický kraj",(IF(AND(I4795&gt;=56002,I4795&lt;=57201),"Pardubický kraj",(IF(AND(I4795&gt;=60200,I4795&lt;=67201),"Jihomoravský kraj",(IF(AND(I4795&gt;=67801,I4795&lt;=68501),"Jihomoravský kraj",(IF(AND(I4795&gt;=69002,I4795&lt;=69801),"Jihomoravský kraj",(IF(AND(I4795&gt;=68601,I4795&lt;=68801),"Zlínský kraj",(IF(AND(I4795&gt;=75501,I4795&lt;=76901),"Zlínský kraj",(IF(AND(I4795&gt;=70030,I4795&lt;=74901),"Moravskoslezský kraj",(IF(AND(I4795&gt;=75000,I4795&lt;=75368),"Olomoucký kraj",(IF(AND(I4795&gt;=77200,I4795&lt;=79862),"Olomoucký kraj",(IF(AND(I4795&gt;=50011,I4795&lt;=50301),"Královéhradecký kraj",(IF(AND(I4795&gt;=54301,I4795&lt;=54303),"Královéhradecký kraj","0")))))))))))))))))))))))))))))))))))))))))))))))</f>
        <v>Moravskoslezský kraj</v>
      </c>
      <c r="AD4795" t="s">
        <v>998</v>
      </c>
      <c r="AE4795" t="s">
        <v>998</v>
      </c>
      <c r="AF4795" t="s">
        <v>998</v>
      </c>
      <c r="AG4795" s="107">
        <v>300</v>
      </c>
      <c r="AH4795" s="107">
        <v>0</v>
      </c>
      <c r="AI4795" s="107">
        <v>0</v>
      </c>
      <c r="AJ4795" t="s">
        <v>999</v>
      </c>
      <c r="AK4795" s="106">
        <v>44877</v>
      </c>
    </row>
    <row r="4796" spans="1:37" x14ac:dyDescent="0.45">
      <c r="A4796" t="s">
        <v>1407</v>
      </c>
      <c r="B4796" t="s">
        <v>5517</v>
      </c>
      <c r="C4796" t="s">
        <v>1002</v>
      </c>
      <c r="D4796" t="s">
        <v>5521</v>
      </c>
      <c r="E4796" t="s">
        <v>992</v>
      </c>
      <c r="F4796" t="s">
        <v>2626</v>
      </c>
      <c r="G4796">
        <v>4</v>
      </c>
      <c r="H4796" t="s">
        <v>5519</v>
      </c>
      <c r="I4796">
        <v>74801</v>
      </c>
      <c r="K4796" t="s">
        <v>5520</v>
      </c>
      <c r="L4796" s="106">
        <v>39580</v>
      </c>
      <c r="M4796">
        <v>14674790</v>
      </c>
      <c r="N4796" t="s">
        <v>1144</v>
      </c>
      <c r="O4796" t="s">
        <v>12</v>
      </c>
      <c r="P4796" t="s">
        <v>997</v>
      </c>
      <c r="R4796" s="109" t="str">
        <f>IF(OR(P4796="SB",Q4796="SB"),"SB",0)</f>
        <v>SB</v>
      </c>
      <c r="V4796" s="113" t="str">
        <f>IF(AND(I4796&gt;=10000,I4796&lt;=19900),"Praha",(IF(AND(I4796&gt;=25001,I4796&lt;=29501),"Středočeský kraj",(IF(AND(I4796&gt;=30100,I4796&lt;=34972),"Středočeský kraj",(IF(AND(I4796&gt;=35002,I4796&lt;=36271),"Karlovarský kraj",(IF(AND(I4796&gt;=37001,I4796&lt;=39201),"Jihočeský kraj",(IF(AND(I4796&gt;=39701,I4796&lt;=39901),"Jihočeský kraj",(IF(AND(I4796&gt;=39301,I4796&lt;=39601),"Kraj Vysočina",(IF(AND(I4796&gt;=58001,I4796&lt;=59501),"Kraj Vysočina",(IF(AND(I4796&gt;=67401,I4796&lt;=67602),"Kraj Vysočina",(IF(AND(I4796&gt;=40001,I4796&lt;=44101),"Ústecký kraj",(IF(AND(I4796&gt;=46001,I4796&lt;=47201),"Liberecký kraj",(IF(AND(I4796&gt;=51202,I4796&lt;=51401),"Liberecký kraj",(IF(AND(I4796&gt;=53002,I4796&lt;=53976),"Pardubický kraj",(IF(AND(I4796&gt;=56002,I4796&lt;=57201),"Pardubický kraj",(IF(AND(I4796&gt;=60200,I4796&lt;=67201),"Jihomoravský kraj",(IF(AND(I4796&gt;=67801,I4796&lt;=68501),"Jihomoravský kraj",(IF(AND(I4796&gt;=69002,I4796&lt;=69801),"Jihomoravský kraj",(IF(AND(I4796&gt;=68601,I4796&lt;=68801),"Zlínský kraj",(IF(AND(I4796&gt;=75501,I4796&lt;=76901),"Zlínský kraj",(IF(AND(I4796&gt;=70030,I4796&lt;=74901),"Moravskoslezský kraj",(IF(AND(I4796&gt;=75000,I4796&lt;=75368),"Olomoucký kraj",(IF(AND(I4796&gt;=77200,I4796&lt;=79862),"Olomoucký kraj",(IF(AND(I4796&gt;=50011,I4796&lt;=50301),"Královéhradecký kraj",(IF(AND(I4796&gt;=54301,I4796&lt;=54303),"Královéhradecký kraj","0")))))))))))))))))))))))))))))))))))))))))))))))</f>
        <v>Moravskoslezský kraj</v>
      </c>
      <c r="AD4796" t="s">
        <v>998</v>
      </c>
      <c r="AE4796" t="s">
        <v>998</v>
      </c>
      <c r="AF4796" t="s">
        <v>998</v>
      </c>
      <c r="AG4796" s="107">
        <v>300</v>
      </c>
      <c r="AH4796" s="107">
        <v>0</v>
      </c>
      <c r="AI4796" s="107">
        <v>0</v>
      </c>
      <c r="AJ4796" t="s">
        <v>999</v>
      </c>
      <c r="AK4796" s="106">
        <v>44877</v>
      </c>
    </row>
    <row r="4797" spans="1:37" x14ac:dyDescent="0.45">
      <c r="A4797" t="s">
        <v>1216</v>
      </c>
      <c r="B4797" t="s">
        <v>6132</v>
      </c>
      <c r="C4797" t="s">
        <v>1002</v>
      </c>
      <c r="D4797" t="s">
        <v>6133</v>
      </c>
      <c r="E4797" t="s">
        <v>992</v>
      </c>
      <c r="F4797" t="s">
        <v>2626</v>
      </c>
      <c r="G4797">
        <v>1615</v>
      </c>
      <c r="H4797" t="s">
        <v>5519</v>
      </c>
      <c r="I4797">
        <v>74801</v>
      </c>
      <c r="K4797" t="s">
        <v>6134</v>
      </c>
      <c r="L4797" s="106">
        <v>38198</v>
      </c>
      <c r="M4797">
        <v>14674588</v>
      </c>
      <c r="N4797" t="s">
        <v>1144</v>
      </c>
      <c r="O4797" t="s">
        <v>12</v>
      </c>
      <c r="P4797" t="s">
        <v>997</v>
      </c>
      <c r="R4797" s="109" t="str">
        <f>IF(OR(P4797="SB",Q4797="SB"),"SB",0)</f>
        <v>SB</v>
      </c>
      <c r="V4797" s="113" t="str">
        <f>IF(AND(I4797&gt;=10000,I4797&lt;=19900),"Praha",(IF(AND(I4797&gt;=25001,I4797&lt;=29501),"Středočeský kraj",(IF(AND(I4797&gt;=30100,I4797&lt;=34972),"Středočeský kraj",(IF(AND(I4797&gt;=35002,I4797&lt;=36271),"Karlovarský kraj",(IF(AND(I4797&gt;=37001,I4797&lt;=39201),"Jihočeský kraj",(IF(AND(I4797&gt;=39701,I4797&lt;=39901),"Jihočeský kraj",(IF(AND(I4797&gt;=39301,I4797&lt;=39601),"Kraj Vysočina",(IF(AND(I4797&gt;=58001,I4797&lt;=59501),"Kraj Vysočina",(IF(AND(I4797&gt;=67401,I4797&lt;=67602),"Kraj Vysočina",(IF(AND(I4797&gt;=40001,I4797&lt;=44101),"Ústecký kraj",(IF(AND(I4797&gt;=46001,I4797&lt;=47201),"Liberecký kraj",(IF(AND(I4797&gt;=51202,I4797&lt;=51401),"Liberecký kraj",(IF(AND(I4797&gt;=53002,I4797&lt;=53976),"Pardubický kraj",(IF(AND(I4797&gt;=56002,I4797&lt;=57201),"Pardubický kraj",(IF(AND(I4797&gt;=60200,I4797&lt;=67201),"Jihomoravský kraj",(IF(AND(I4797&gt;=67801,I4797&lt;=68501),"Jihomoravský kraj",(IF(AND(I4797&gt;=69002,I4797&lt;=69801),"Jihomoravský kraj",(IF(AND(I4797&gt;=68601,I4797&lt;=68801),"Zlínský kraj",(IF(AND(I4797&gt;=75501,I4797&lt;=76901),"Zlínský kraj",(IF(AND(I4797&gt;=70030,I4797&lt;=74901),"Moravskoslezský kraj",(IF(AND(I4797&gt;=75000,I4797&lt;=75368),"Olomoucký kraj",(IF(AND(I4797&gt;=77200,I4797&lt;=79862),"Olomoucký kraj",(IF(AND(I4797&gt;=50011,I4797&lt;=50301),"Královéhradecký kraj",(IF(AND(I4797&gt;=54301,I4797&lt;=54303),"Královéhradecký kraj","0")))))))))))))))))))))))))))))))))))))))))))))))</f>
        <v>Moravskoslezský kraj</v>
      </c>
      <c r="AD4797" t="s">
        <v>998</v>
      </c>
      <c r="AE4797" t="s">
        <v>998</v>
      </c>
      <c r="AF4797" t="s">
        <v>998</v>
      </c>
      <c r="AG4797" s="107">
        <v>300</v>
      </c>
      <c r="AH4797" s="107">
        <v>0</v>
      </c>
      <c r="AI4797" s="107">
        <v>0</v>
      </c>
      <c r="AJ4797" t="s">
        <v>999</v>
      </c>
      <c r="AK4797" s="106">
        <v>44877</v>
      </c>
    </row>
    <row r="4798" spans="1:37" x14ac:dyDescent="0.45">
      <c r="A4798" t="s">
        <v>1213</v>
      </c>
      <c r="B4798" t="s">
        <v>9682</v>
      </c>
      <c r="C4798" t="s">
        <v>1002</v>
      </c>
      <c r="D4798" t="s">
        <v>9683</v>
      </c>
      <c r="E4798" t="s">
        <v>992</v>
      </c>
      <c r="F4798" t="s">
        <v>1804</v>
      </c>
      <c r="G4798">
        <v>35</v>
      </c>
      <c r="H4798" t="s">
        <v>1613</v>
      </c>
      <c r="I4798">
        <v>74801</v>
      </c>
      <c r="J4798">
        <v>604551775</v>
      </c>
      <c r="K4798" t="s">
        <v>9684</v>
      </c>
      <c r="L4798" s="106">
        <v>39143</v>
      </c>
      <c r="M4798">
        <v>14706116</v>
      </c>
      <c r="N4798" t="s">
        <v>996</v>
      </c>
      <c r="O4798" t="s">
        <v>12</v>
      </c>
      <c r="P4798" t="s">
        <v>997</v>
      </c>
      <c r="R4798" s="109" t="str">
        <f>IF(OR(P4798="SB",Q4798="SB"),"SB",0)</f>
        <v>SB</v>
      </c>
      <c r="V4798" s="113" t="str">
        <f>IF(AND(I4798&gt;=10000,I4798&lt;=19900),"Praha",(IF(AND(I4798&gt;=25001,I4798&lt;=29501),"Středočeský kraj",(IF(AND(I4798&gt;=30100,I4798&lt;=34972),"Středočeský kraj",(IF(AND(I4798&gt;=35002,I4798&lt;=36271),"Karlovarský kraj",(IF(AND(I4798&gt;=37001,I4798&lt;=39201),"Jihočeský kraj",(IF(AND(I4798&gt;=39701,I4798&lt;=39901),"Jihočeský kraj",(IF(AND(I4798&gt;=39301,I4798&lt;=39601),"Kraj Vysočina",(IF(AND(I4798&gt;=58001,I4798&lt;=59501),"Kraj Vysočina",(IF(AND(I4798&gt;=67401,I4798&lt;=67602),"Kraj Vysočina",(IF(AND(I4798&gt;=40001,I4798&lt;=44101),"Ústecký kraj",(IF(AND(I4798&gt;=46001,I4798&lt;=47201),"Liberecký kraj",(IF(AND(I4798&gt;=51202,I4798&lt;=51401),"Liberecký kraj",(IF(AND(I4798&gt;=53002,I4798&lt;=53976),"Pardubický kraj",(IF(AND(I4798&gt;=56002,I4798&lt;=57201),"Pardubický kraj",(IF(AND(I4798&gt;=60200,I4798&lt;=67201),"Jihomoravský kraj",(IF(AND(I4798&gt;=67801,I4798&lt;=68501),"Jihomoravský kraj",(IF(AND(I4798&gt;=69002,I4798&lt;=69801),"Jihomoravský kraj",(IF(AND(I4798&gt;=68601,I4798&lt;=68801),"Zlínský kraj",(IF(AND(I4798&gt;=75501,I4798&lt;=76901),"Zlínský kraj",(IF(AND(I4798&gt;=70030,I4798&lt;=74901),"Moravskoslezský kraj",(IF(AND(I4798&gt;=75000,I4798&lt;=75368),"Olomoucký kraj",(IF(AND(I4798&gt;=77200,I4798&lt;=79862),"Olomoucký kraj",(IF(AND(I4798&gt;=50011,I4798&lt;=50301),"Královéhradecký kraj",(IF(AND(I4798&gt;=54301,I4798&lt;=54303),"Královéhradecký kraj","0")))))))))))))))))))))))))))))))))))))))))))))))</f>
        <v>Moravskoslezský kraj</v>
      </c>
      <c r="AD4798" t="s">
        <v>998</v>
      </c>
      <c r="AE4798" t="s">
        <v>998</v>
      </c>
      <c r="AF4798" t="s">
        <v>998</v>
      </c>
      <c r="AG4798" s="107">
        <v>300</v>
      </c>
      <c r="AH4798" s="107">
        <v>0</v>
      </c>
      <c r="AI4798" s="107">
        <v>0</v>
      </c>
      <c r="AJ4798" t="s">
        <v>999</v>
      </c>
      <c r="AK4798" s="106">
        <v>44923</v>
      </c>
    </row>
    <row r="4799" spans="1:37" x14ac:dyDescent="0.45">
      <c r="A4799" t="s">
        <v>1254</v>
      </c>
      <c r="B4799" t="s">
        <v>1128</v>
      </c>
      <c r="C4799" t="s">
        <v>990</v>
      </c>
      <c r="D4799" t="s">
        <v>12229</v>
      </c>
      <c r="E4799" t="s">
        <v>992</v>
      </c>
      <c r="F4799" t="s">
        <v>12230</v>
      </c>
      <c r="G4799">
        <v>2737</v>
      </c>
      <c r="H4799" t="s">
        <v>2059</v>
      </c>
      <c r="I4799">
        <v>75000</v>
      </c>
      <c r="J4799">
        <v>724905233</v>
      </c>
      <c r="K4799" t="s">
        <v>12231</v>
      </c>
      <c r="L4799" s="106">
        <v>30838</v>
      </c>
      <c r="M4799">
        <v>13637092</v>
      </c>
      <c r="N4799" t="s">
        <v>1367</v>
      </c>
      <c r="O4799" t="s">
        <v>1091</v>
      </c>
      <c r="P4799" t="s">
        <v>997</v>
      </c>
      <c r="R4799" s="109" t="str">
        <f>IF(OR(P4799="SB",Q4799="SB"),"SB",0)</f>
        <v>SB</v>
      </c>
      <c r="T4799" s="110">
        <v>16001</v>
      </c>
      <c r="U4799" t="s">
        <v>19633</v>
      </c>
      <c r="V4799" s="113" t="str">
        <f>IF(AND(I4799&gt;=10000,I4799&lt;=19900),"Praha",(IF(AND(I4799&gt;=25001,I4799&lt;=29501),"Středočeský kraj",(IF(AND(I4799&gt;=30100,I4799&lt;=34972),"Středočeský kraj",(IF(AND(I4799&gt;=35002,I4799&lt;=36271),"Karlovarský kraj",(IF(AND(I4799&gt;=37001,I4799&lt;=39201),"Jihočeský kraj",(IF(AND(I4799&gt;=39701,I4799&lt;=39901),"Jihočeský kraj",(IF(AND(I4799&gt;=39301,I4799&lt;=39601),"Kraj Vysočina",(IF(AND(I4799&gt;=58001,I4799&lt;=59501),"Kraj Vysočina",(IF(AND(I4799&gt;=67401,I4799&lt;=67602),"Kraj Vysočina",(IF(AND(I4799&gt;=40001,I4799&lt;=44101),"Ústecký kraj",(IF(AND(I4799&gt;=46001,I4799&lt;=47201),"Liberecký kraj",(IF(AND(I4799&gt;=51202,I4799&lt;=51401),"Liberecký kraj",(IF(AND(I4799&gt;=53002,I4799&lt;=53976),"Pardubický kraj",(IF(AND(I4799&gt;=56002,I4799&lt;=57201),"Pardubický kraj",(IF(AND(I4799&gt;=60200,I4799&lt;=67201),"Jihomoravský kraj",(IF(AND(I4799&gt;=67801,I4799&lt;=68501),"Jihomoravský kraj",(IF(AND(I4799&gt;=69002,I4799&lt;=69801),"Jihomoravský kraj",(IF(AND(I4799&gt;=68601,I4799&lt;=68801),"Zlínský kraj",(IF(AND(I4799&gt;=75501,I4799&lt;=76901),"Zlínský kraj",(IF(AND(I4799&gt;=70030,I4799&lt;=74901),"Moravskoslezský kraj",(IF(AND(I4799&gt;=75000,I4799&lt;=75368),"Olomoucký kraj",(IF(AND(I4799&gt;=77200,I4799&lt;=79862),"Olomoucký kraj",(IF(AND(I4799&gt;=50011,I4799&lt;=50301),"Královéhradecký kraj",(IF(AND(I4799&gt;=54301,I4799&lt;=54303),"Královéhradecký kraj","0")))))))))))))))))))))))))))))))))))))))))))))))</f>
        <v>Olomoucký kraj</v>
      </c>
      <c r="AB4799" t="s">
        <v>12232</v>
      </c>
      <c r="AD4799" t="s">
        <v>998</v>
      </c>
      <c r="AE4799" t="s">
        <v>998</v>
      </c>
      <c r="AF4799" t="s">
        <v>998</v>
      </c>
      <c r="AG4799" s="107">
        <v>300</v>
      </c>
      <c r="AH4799" s="107">
        <v>0</v>
      </c>
      <c r="AI4799" s="107">
        <v>0</v>
      </c>
      <c r="AJ4799" t="s">
        <v>999</v>
      </c>
      <c r="AK4799" s="106">
        <v>44956</v>
      </c>
    </row>
    <row r="4800" spans="1:37" x14ac:dyDescent="0.45">
      <c r="A4800" t="s">
        <v>1076</v>
      </c>
      <c r="B4800" t="s">
        <v>8242</v>
      </c>
      <c r="C4800" t="s">
        <v>990</v>
      </c>
      <c r="D4800" t="s">
        <v>8243</v>
      </c>
      <c r="E4800" t="s">
        <v>992</v>
      </c>
      <c r="F4800" t="s">
        <v>2966</v>
      </c>
      <c r="G4800">
        <v>6</v>
      </c>
      <c r="H4800" t="s">
        <v>2059</v>
      </c>
      <c r="I4800">
        <v>75002</v>
      </c>
      <c r="K4800" t="s">
        <v>8244</v>
      </c>
      <c r="L4800" s="106">
        <v>27954</v>
      </c>
      <c r="M4800">
        <v>10859054</v>
      </c>
      <c r="N4800" t="s">
        <v>996</v>
      </c>
      <c r="O4800" t="s">
        <v>12</v>
      </c>
      <c r="P4800" t="s">
        <v>997</v>
      </c>
      <c r="R4800" s="109" t="str">
        <f>IF(OR(P4800="SB",Q4800="SB"),"SB",0)</f>
        <v>SB</v>
      </c>
      <c r="T4800" s="110">
        <v>11628</v>
      </c>
      <c r="U4800" t="s">
        <v>19633</v>
      </c>
      <c r="V4800" s="113" t="str">
        <f>IF(AND(I4800&gt;=10000,I4800&lt;=19900),"Praha",(IF(AND(I4800&gt;=25001,I4800&lt;=29501),"Středočeský kraj",(IF(AND(I4800&gt;=30100,I4800&lt;=34972),"Středočeský kraj",(IF(AND(I4800&gt;=35002,I4800&lt;=36271),"Karlovarský kraj",(IF(AND(I4800&gt;=37001,I4800&lt;=39201),"Jihočeský kraj",(IF(AND(I4800&gt;=39701,I4800&lt;=39901),"Jihočeský kraj",(IF(AND(I4800&gt;=39301,I4800&lt;=39601),"Kraj Vysočina",(IF(AND(I4800&gt;=58001,I4800&lt;=59501),"Kraj Vysočina",(IF(AND(I4800&gt;=67401,I4800&lt;=67602),"Kraj Vysočina",(IF(AND(I4800&gt;=40001,I4800&lt;=44101),"Ústecký kraj",(IF(AND(I4800&gt;=46001,I4800&lt;=47201),"Liberecký kraj",(IF(AND(I4800&gt;=51202,I4800&lt;=51401),"Liberecký kraj",(IF(AND(I4800&gt;=53002,I4800&lt;=53976),"Pardubický kraj",(IF(AND(I4800&gt;=56002,I4800&lt;=57201),"Pardubický kraj",(IF(AND(I4800&gt;=60200,I4800&lt;=67201),"Jihomoravský kraj",(IF(AND(I4800&gt;=67801,I4800&lt;=68501),"Jihomoravský kraj",(IF(AND(I4800&gt;=69002,I4800&lt;=69801),"Jihomoravský kraj",(IF(AND(I4800&gt;=68601,I4800&lt;=68801),"Zlínský kraj",(IF(AND(I4800&gt;=75501,I4800&lt;=76901),"Zlínský kraj",(IF(AND(I4800&gt;=70030,I4800&lt;=74901),"Moravskoslezský kraj",(IF(AND(I4800&gt;=75000,I4800&lt;=75368),"Olomoucký kraj",(IF(AND(I4800&gt;=77200,I4800&lt;=79862),"Olomoucký kraj",(IF(AND(I4800&gt;=50011,I4800&lt;=50301),"Královéhradecký kraj",(IF(AND(I4800&gt;=54301,I4800&lt;=54303),"Královéhradecký kraj","0")))))))))))))))))))))))))))))))))))))))))))))))</f>
        <v>Olomoucký kraj</v>
      </c>
      <c r="AD4800" t="s">
        <v>998</v>
      </c>
      <c r="AE4800" t="s">
        <v>998</v>
      </c>
      <c r="AF4800" t="s">
        <v>998</v>
      </c>
      <c r="AG4800" s="107">
        <v>0</v>
      </c>
      <c r="AH4800" s="107">
        <v>0</v>
      </c>
      <c r="AI4800" s="107">
        <v>0</v>
      </c>
      <c r="AJ4800" t="s">
        <v>1012</v>
      </c>
    </row>
    <row r="4801" spans="1:37" x14ac:dyDescent="0.45">
      <c r="A4801" t="s">
        <v>6979</v>
      </c>
      <c r="B4801" t="s">
        <v>18526</v>
      </c>
      <c r="C4801" t="s">
        <v>990</v>
      </c>
      <c r="D4801" t="s">
        <v>18527</v>
      </c>
      <c r="E4801" t="s">
        <v>992</v>
      </c>
      <c r="F4801" t="s">
        <v>1525</v>
      </c>
      <c r="G4801">
        <v>30</v>
      </c>
      <c r="H4801" t="s">
        <v>2059</v>
      </c>
      <c r="I4801">
        <v>75002</v>
      </c>
      <c r="K4801" t="s">
        <v>18528</v>
      </c>
      <c r="L4801" s="106">
        <v>37859</v>
      </c>
      <c r="M4801">
        <v>13635274</v>
      </c>
      <c r="N4801" t="s">
        <v>3978</v>
      </c>
      <c r="O4801" t="s">
        <v>1091</v>
      </c>
      <c r="P4801" t="s">
        <v>997</v>
      </c>
      <c r="R4801" s="109" t="str">
        <f>IF(OR(P4801="SB",Q4801="SB"),"SB",0)</f>
        <v>SB</v>
      </c>
      <c r="T4801" s="110">
        <v>16085</v>
      </c>
      <c r="U4801" t="s">
        <v>19633</v>
      </c>
      <c r="V4801" s="113" t="str">
        <f>IF(AND(I4801&gt;=10000,I4801&lt;=19900),"Praha",(IF(AND(I4801&gt;=25001,I4801&lt;=29501),"Středočeský kraj",(IF(AND(I4801&gt;=30100,I4801&lt;=34972),"Středočeský kraj",(IF(AND(I4801&gt;=35002,I4801&lt;=36271),"Karlovarský kraj",(IF(AND(I4801&gt;=37001,I4801&lt;=39201),"Jihočeský kraj",(IF(AND(I4801&gt;=39701,I4801&lt;=39901),"Jihočeský kraj",(IF(AND(I4801&gt;=39301,I4801&lt;=39601),"Kraj Vysočina",(IF(AND(I4801&gt;=58001,I4801&lt;=59501),"Kraj Vysočina",(IF(AND(I4801&gt;=67401,I4801&lt;=67602),"Kraj Vysočina",(IF(AND(I4801&gt;=40001,I4801&lt;=44101),"Ústecký kraj",(IF(AND(I4801&gt;=46001,I4801&lt;=47201),"Liberecký kraj",(IF(AND(I4801&gt;=51202,I4801&lt;=51401),"Liberecký kraj",(IF(AND(I4801&gt;=53002,I4801&lt;=53976),"Pardubický kraj",(IF(AND(I4801&gt;=56002,I4801&lt;=57201),"Pardubický kraj",(IF(AND(I4801&gt;=60200,I4801&lt;=67201),"Jihomoravský kraj",(IF(AND(I4801&gt;=67801,I4801&lt;=68501),"Jihomoravský kraj",(IF(AND(I4801&gt;=69002,I4801&lt;=69801),"Jihomoravský kraj",(IF(AND(I4801&gt;=68601,I4801&lt;=68801),"Zlínský kraj",(IF(AND(I4801&gt;=75501,I4801&lt;=76901),"Zlínský kraj",(IF(AND(I4801&gt;=70030,I4801&lt;=74901),"Moravskoslezský kraj",(IF(AND(I4801&gt;=75000,I4801&lt;=75368),"Olomoucký kraj",(IF(AND(I4801&gt;=77200,I4801&lt;=79862),"Olomoucký kraj",(IF(AND(I4801&gt;=50011,I4801&lt;=50301),"Královéhradecký kraj",(IF(AND(I4801&gt;=54301,I4801&lt;=54303),"Královéhradecký kraj","0")))))))))))))))))))))))))))))))))))))))))))))))</f>
        <v>Olomoucký kraj</v>
      </c>
      <c r="AD4801" t="s">
        <v>998</v>
      </c>
      <c r="AE4801" t="s">
        <v>998</v>
      </c>
      <c r="AF4801" t="s">
        <v>998</v>
      </c>
      <c r="AG4801" s="107">
        <v>0</v>
      </c>
      <c r="AH4801" s="107">
        <v>0</v>
      </c>
      <c r="AI4801" s="107">
        <v>0</v>
      </c>
      <c r="AJ4801" t="s">
        <v>1012</v>
      </c>
    </row>
    <row r="4802" spans="1:37" x14ac:dyDescent="0.45">
      <c r="A4802" t="s">
        <v>1264</v>
      </c>
      <c r="B4802" t="s">
        <v>2055</v>
      </c>
      <c r="C4802" t="s">
        <v>1002</v>
      </c>
      <c r="D4802" t="s">
        <v>2061</v>
      </c>
      <c r="E4802" t="s">
        <v>992</v>
      </c>
      <c r="F4802" t="s">
        <v>2058</v>
      </c>
      <c r="G4802">
        <v>1</v>
      </c>
      <c r="H4802" t="s">
        <v>2059</v>
      </c>
      <c r="I4802">
        <v>75002</v>
      </c>
      <c r="K4802" t="s">
        <v>2062</v>
      </c>
      <c r="L4802" s="106">
        <v>37924</v>
      </c>
      <c r="M4802">
        <v>13635375</v>
      </c>
      <c r="N4802" t="s">
        <v>2063</v>
      </c>
      <c r="O4802" t="s">
        <v>1173</v>
      </c>
      <c r="P4802" t="s">
        <v>997</v>
      </c>
      <c r="R4802" s="109" t="str">
        <f>IF(OR(P4802="SB",Q4802="SB"),"SB",0)</f>
        <v>SB</v>
      </c>
      <c r="T4802" s="110">
        <v>16067</v>
      </c>
      <c r="U4802" t="s">
        <v>19634</v>
      </c>
      <c r="V4802" s="113" t="str">
        <f>IF(AND(I4802&gt;=10000,I4802&lt;=19900),"Praha",(IF(AND(I4802&gt;=25001,I4802&lt;=29501),"Středočeský kraj",(IF(AND(I4802&gt;=30100,I4802&lt;=34972),"Středočeský kraj",(IF(AND(I4802&gt;=35002,I4802&lt;=36271),"Karlovarský kraj",(IF(AND(I4802&gt;=37001,I4802&lt;=39201),"Jihočeský kraj",(IF(AND(I4802&gt;=39701,I4802&lt;=39901),"Jihočeský kraj",(IF(AND(I4802&gt;=39301,I4802&lt;=39601),"Kraj Vysočina",(IF(AND(I4802&gt;=58001,I4802&lt;=59501),"Kraj Vysočina",(IF(AND(I4802&gt;=67401,I4802&lt;=67602),"Kraj Vysočina",(IF(AND(I4802&gt;=40001,I4802&lt;=44101),"Ústecký kraj",(IF(AND(I4802&gt;=46001,I4802&lt;=47201),"Liberecký kraj",(IF(AND(I4802&gt;=51202,I4802&lt;=51401),"Liberecký kraj",(IF(AND(I4802&gt;=53002,I4802&lt;=53976),"Pardubický kraj",(IF(AND(I4802&gt;=56002,I4802&lt;=57201),"Pardubický kraj",(IF(AND(I4802&gt;=60200,I4802&lt;=67201),"Jihomoravský kraj",(IF(AND(I4802&gt;=67801,I4802&lt;=68501),"Jihomoravský kraj",(IF(AND(I4802&gt;=69002,I4802&lt;=69801),"Jihomoravský kraj",(IF(AND(I4802&gt;=68601,I4802&lt;=68801),"Zlínský kraj",(IF(AND(I4802&gt;=75501,I4802&lt;=76901),"Zlínský kraj",(IF(AND(I4802&gt;=70030,I4802&lt;=74901),"Moravskoslezský kraj",(IF(AND(I4802&gt;=75000,I4802&lt;=75368),"Olomoucký kraj",(IF(AND(I4802&gt;=77200,I4802&lt;=79862),"Olomoucký kraj",(IF(AND(I4802&gt;=50011,I4802&lt;=50301),"Královéhradecký kraj",(IF(AND(I4802&gt;=54301,I4802&lt;=54303),"Královéhradecký kraj","0")))))))))))))))))))))))))))))))))))))))))))))))</f>
        <v>Olomoucký kraj</v>
      </c>
      <c r="W4802" s="111">
        <v>16067</v>
      </c>
      <c r="X4802" s="111" t="s">
        <v>19633</v>
      </c>
      <c r="AB4802" t="s">
        <v>2064</v>
      </c>
      <c r="AD4802" t="s">
        <v>1034</v>
      </c>
      <c r="AE4802" t="s">
        <v>1515</v>
      </c>
      <c r="AF4802" t="s">
        <v>998</v>
      </c>
      <c r="AG4802" s="107">
        <v>300</v>
      </c>
      <c r="AH4802" s="107">
        <v>0</v>
      </c>
      <c r="AI4802" s="107">
        <v>0</v>
      </c>
      <c r="AJ4802" t="s">
        <v>999</v>
      </c>
      <c r="AK4802" s="106">
        <v>44910</v>
      </c>
    </row>
    <row r="4803" spans="1:37" x14ac:dyDescent="0.45">
      <c r="A4803" t="s">
        <v>1468</v>
      </c>
      <c r="B4803" t="s">
        <v>2055</v>
      </c>
      <c r="C4803" t="s">
        <v>1002</v>
      </c>
      <c r="D4803" t="s">
        <v>2057</v>
      </c>
      <c r="E4803" t="s">
        <v>992</v>
      </c>
      <c r="F4803" t="s">
        <v>2058</v>
      </c>
      <c r="G4803">
        <v>2760</v>
      </c>
      <c r="H4803" t="s">
        <v>2059</v>
      </c>
      <c r="I4803">
        <v>75002</v>
      </c>
      <c r="J4803">
        <v>774435522</v>
      </c>
      <c r="K4803" t="s">
        <v>2060</v>
      </c>
      <c r="L4803" s="106">
        <v>38653</v>
      </c>
      <c r="M4803">
        <v>14412991</v>
      </c>
      <c r="N4803" t="s">
        <v>1367</v>
      </c>
      <c r="O4803" t="s">
        <v>1091</v>
      </c>
      <c r="P4803" t="s">
        <v>997</v>
      </c>
      <c r="R4803" s="109" t="str">
        <f>IF(OR(P4803="SB",Q4803="SB"),"SB",0)</f>
        <v>SB</v>
      </c>
      <c r="T4803" s="110" t="s">
        <v>998</v>
      </c>
      <c r="V4803" s="113" t="str">
        <f>IF(AND(I4803&gt;=10000,I4803&lt;=19900),"Praha",(IF(AND(I4803&gt;=25001,I4803&lt;=29501),"Středočeský kraj",(IF(AND(I4803&gt;=30100,I4803&lt;=34972),"Středočeský kraj",(IF(AND(I4803&gt;=35002,I4803&lt;=36271),"Karlovarský kraj",(IF(AND(I4803&gt;=37001,I4803&lt;=39201),"Jihočeský kraj",(IF(AND(I4803&gt;=39701,I4803&lt;=39901),"Jihočeský kraj",(IF(AND(I4803&gt;=39301,I4803&lt;=39601),"Kraj Vysočina",(IF(AND(I4803&gt;=58001,I4803&lt;=59501),"Kraj Vysočina",(IF(AND(I4803&gt;=67401,I4803&lt;=67602),"Kraj Vysočina",(IF(AND(I4803&gt;=40001,I4803&lt;=44101),"Ústecký kraj",(IF(AND(I4803&gt;=46001,I4803&lt;=47201),"Liberecký kraj",(IF(AND(I4803&gt;=51202,I4803&lt;=51401),"Liberecký kraj",(IF(AND(I4803&gt;=53002,I4803&lt;=53976),"Pardubický kraj",(IF(AND(I4803&gt;=56002,I4803&lt;=57201),"Pardubický kraj",(IF(AND(I4803&gt;=60200,I4803&lt;=67201),"Jihomoravský kraj",(IF(AND(I4803&gt;=67801,I4803&lt;=68501),"Jihomoravský kraj",(IF(AND(I4803&gt;=69002,I4803&lt;=69801),"Jihomoravský kraj",(IF(AND(I4803&gt;=68601,I4803&lt;=68801),"Zlínský kraj",(IF(AND(I4803&gt;=75501,I4803&lt;=76901),"Zlínský kraj",(IF(AND(I4803&gt;=70030,I4803&lt;=74901),"Moravskoslezský kraj",(IF(AND(I4803&gt;=75000,I4803&lt;=75368),"Olomoucký kraj",(IF(AND(I4803&gt;=77200,I4803&lt;=79862),"Olomoucký kraj",(IF(AND(I4803&gt;=50011,I4803&lt;=50301),"Královéhradecký kraj",(IF(AND(I4803&gt;=54301,I4803&lt;=54303),"Královéhradecký kraj","0")))))))))))))))))))))))))))))))))))))))))))))))</f>
        <v>Olomoucký kraj</v>
      </c>
      <c r="AB4803" t="s">
        <v>998</v>
      </c>
      <c r="AD4803" t="s">
        <v>998</v>
      </c>
      <c r="AE4803" t="s">
        <v>998</v>
      </c>
      <c r="AF4803" t="s">
        <v>998</v>
      </c>
      <c r="AG4803" s="107">
        <v>0</v>
      </c>
      <c r="AH4803" s="107">
        <v>0</v>
      </c>
      <c r="AI4803" s="107">
        <v>0</v>
      </c>
      <c r="AJ4803" t="s">
        <v>1012</v>
      </c>
    </row>
    <row r="4804" spans="1:37" x14ac:dyDescent="0.45">
      <c r="A4804" t="s">
        <v>1037</v>
      </c>
      <c r="B4804" t="s">
        <v>2095</v>
      </c>
      <c r="C4804" t="s">
        <v>990</v>
      </c>
      <c r="D4804" t="s">
        <v>2096</v>
      </c>
      <c r="E4804" t="s">
        <v>992</v>
      </c>
      <c r="F4804" t="s">
        <v>2097</v>
      </c>
      <c r="G4804" t="s">
        <v>2098</v>
      </c>
      <c r="H4804" t="s">
        <v>2059</v>
      </c>
      <c r="I4804">
        <v>75002</v>
      </c>
      <c r="K4804" t="s">
        <v>2099</v>
      </c>
      <c r="L4804" s="106">
        <v>26861</v>
      </c>
      <c r="M4804">
        <v>14727637</v>
      </c>
      <c r="N4804" t="s">
        <v>996</v>
      </c>
      <c r="O4804" t="s">
        <v>12</v>
      </c>
      <c r="P4804" t="s">
        <v>997</v>
      </c>
      <c r="R4804" s="109" t="str">
        <f>IF(OR(P4804="SB",Q4804="SB"),"SB",0)</f>
        <v>SB</v>
      </c>
      <c r="T4804" s="110" t="s">
        <v>998</v>
      </c>
      <c r="V4804" s="113" t="str">
        <f>IF(AND(I4804&gt;=10000,I4804&lt;=19900),"Praha",(IF(AND(I4804&gt;=25001,I4804&lt;=29501),"Středočeský kraj",(IF(AND(I4804&gt;=30100,I4804&lt;=34972),"Středočeský kraj",(IF(AND(I4804&gt;=35002,I4804&lt;=36271),"Karlovarský kraj",(IF(AND(I4804&gt;=37001,I4804&lt;=39201),"Jihočeský kraj",(IF(AND(I4804&gt;=39701,I4804&lt;=39901),"Jihočeský kraj",(IF(AND(I4804&gt;=39301,I4804&lt;=39601),"Kraj Vysočina",(IF(AND(I4804&gt;=58001,I4804&lt;=59501),"Kraj Vysočina",(IF(AND(I4804&gt;=67401,I4804&lt;=67602),"Kraj Vysočina",(IF(AND(I4804&gt;=40001,I4804&lt;=44101),"Ústecký kraj",(IF(AND(I4804&gt;=46001,I4804&lt;=47201),"Liberecký kraj",(IF(AND(I4804&gt;=51202,I4804&lt;=51401),"Liberecký kraj",(IF(AND(I4804&gt;=53002,I4804&lt;=53976),"Pardubický kraj",(IF(AND(I4804&gt;=56002,I4804&lt;=57201),"Pardubický kraj",(IF(AND(I4804&gt;=60200,I4804&lt;=67201),"Jihomoravský kraj",(IF(AND(I4804&gt;=67801,I4804&lt;=68501),"Jihomoravský kraj",(IF(AND(I4804&gt;=69002,I4804&lt;=69801),"Jihomoravský kraj",(IF(AND(I4804&gt;=68601,I4804&lt;=68801),"Zlínský kraj",(IF(AND(I4804&gt;=75501,I4804&lt;=76901),"Zlínský kraj",(IF(AND(I4804&gt;=70030,I4804&lt;=74901),"Moravskoslezský kraj",(IF(AND(I4804&gt;=75000,I4804&lt;=75368),"Olomoucký kraj",(IF(AND(I4804&gt;=77200,I4804&lt;=79862),"Olomoucký kraj",(IF(AND(I4804&gt;=50011,I4804&lt;=50301),"Královéhradecký kraj",(IF(AND(I4804&gt;=54301,I4804&lt;=54303),"Královéhradecký kraj","0")))))))))))))))))))))))))))))))))))))))))))))))</f>
        <v>Olomoucký kraj</v>
      </c>
      <c r="AB4804" t="s">
        <v>998</v>
      </c>
      <c r="AD4804" t="s">
        <v>998</v>
      </c>
      <c r="AE4804" t="s">
        <v>998</v>
      </c>
      <c r="AF4804" t="s">
        <v>998</v>
      </c>
      <c r="AG4804" s="107">
        <v>0</v>
      </c>
      <c r="AH4804" s="107">
        <v>0</v>
      </c>
      <c r="AI4804" s="107">
        <v>0</v>
      </c>
      <c r="AJ4804" t="s">
        <v>1012</v>
      </c>
    </row>
    <row r="4805" spans="1:37" x14ac:dyDescent="0.45">
      <c r="A4805" t="s">
        <v>2650</v>
      </c>
      <c r="B4805" t="s">
        <v>2649</v>
      </c>
      <c r="C4805" t="s">
        <v>990</v>
      </c>
      <c r="D4805" t="s">
        <v>2651</v>
      </c>
      <c r="E4805" t="s">
        <v>992</v>
      </c>
      <c r="F4805" t="s">
        <v>2652</v>
      </c>
      <c r="G4805">
        <v>326</v>
      </c>
      <c r="H4805" t="s">
        <v>2059</v>
      </c>
      <c r="I4805">
        <v>75002</v>
      </c>
      <c r="J4805">
        <v>733373614</v>
      </c>
      <c r="K4805" t="s">
        <v>2653</v>
      </c>
      <c r="L4805" s="106">
        <v>39293</v>
      </c>
      <c r="M4805">
        <v>14710257</v>
      </c>
      <c r="N4805" t="s">
        <v>996</v>
      </c>
      <c r="O4805" t="s">
        <v>12</v>
      </c>
      <c r="P4805" t="s">
        <v>997</v>
      </c>
      <c r="R4805" s="109" t="str">
        <f>IF(OR(P4805="SB",Q4805="SB"),"SB",0)</f>
        <v>SB</v>
      </c>
      <c r="T4805" s="110" t="s">
        <v>998</v>
      </c>
      <c r="V4805" s="113" t="str">
        <f>IF(AND(I4805&gt;=10000,I4805&lt;=19900),"Praha",(IF(AND(I4805&gt;=25001,I4805&lt;=29501),"Středočeský kraj",(IF(AND(I4805&gt;=30100,I4805&lt;=34972),"Středočeský kraj",(IF(AND(I4805&gt;=35002,I4805&lt;=36271),"Karlovarský kraj",(IF(AND(I4805&gt;=37001,I4805&lt;=39201),"Jihočeský kraj",(IF(AND(I4805&gt;=39701,I4805&lt;=39901),"Jihočeský kraj",(IF(AND(I4805&gt;=39301,I4805&lt;=39601),"Kraj Vysočina",(IF(AND(I4805&gt;=58001,I4805&lt;=59501),"Kraj Vysočina",(IF(AND(I4805&gt;=67401,I4805&lt;=67602),"Kraj Vysočina",(IF(AND(I4805&gt;=40001,I4805&lt;=44101),"Ústecký kraj",(IF(AND(I4805&gt;=46001,I4805&lt;=47201),"Liberecký kraj",(IF(AND(I4805&gt;=51202,I4805&lt;=51401),"Liberecký kraj",(IF(AND(I4805&gt;=53002,I4805&lt;=53976),"Pardubický kraj",(IF(AND(I4805&gt;=56002,I4805&lt;=57201),"Pardubický kraj",(IF(AND(I4805&gt;=60200,I4805&lt;=67201),"Jihomoravský kraj",(IF(AND(I4805&gt;=67801,I4805&lt;=68501),"Jihomoravský kraj",(IF(AND(I4805&gt;=69002,I4805&lt;=69801),"Jihomoravský kraj",(IF(AND(I4805&gt;=68601,I4805&lt;=68801),"Zlínský kraj",(IF(AND(I4805&gt;=75501,I4805&lt;=76901),"Zlínský kraj",(IF(AND(I4805&gt;=70030,I4805&lt;=74901),"Moravskoslezský kraj",(IF(AND(I4805&gt;=75000,I4805&lt;=75368),"Olomoucký kraj",(IF(AND(I4805&gt;=77200,I4805&lt;=79862),"Olomoucký kraj",(IF(AND(I4805&gt;=50011,I4805&lt;=50301),"Královéhradecký kraj",(IF(AND(I4805&gt;=54301,I4805&lt;=54303),"Královéhradecký kraj","0")))))))))))))))))))))))))))))))))))))))))))))))</f>
        <v>Olomoucký kraj</v>
      </c>
      <c r="AB4805" t="s">
        <v>998</v>
      </c>
      <c r="AD4805" t="s">
        <v>998</v>
      </c>
      <c r="AE4805" t="s">
        <v>998</v>
      </c>
      <c r="AF4805" t="s">
        <v>998</v>
      </c>
      <c r="AG4805" s="107">
        <v>300</v>
      </c>
      <c r="AH4805" s="107">
        <v>0</v>
      </c>
      <c r="AI4805" s="107">
        <v>0</v>
      </c>
      <c r="AJ4805" t="s">
        <v>999</v>
      </c>
      <c r="AK4805" s="106">
        <v>44923</v>
      </c>
    </row>
    <row r="4806" spans="1:37" x14ac:dyDescent="0.45">
      <c r="A4806" t="s">
        <v>2068</v>
      </c>
      <c r="B4806" t="s">
        <v>2840</v>
      </c>
      <c r="C4806" t="s">
        <v>1002</v>
      </c>
      <c r="D4806" t="s">
        <v>2855</v>
      </c>
      <c r="E4806" t="s">
        <v>992</v>
      </c>
      <c r="F4806" t="s">
        <v>2058</v>
      </c>
      <c r="G4806">
        <v>2760</v>
      </c>
      <c r="H4806" t="s">
        <v>2059</v>
      </c>
      <c r="I4806">
        <v>75002</v>
      </c>
      <c r="J4806">
        <v>774435522</v>
      </c>
      <c r="K4806" t="s">
        <v>2062</v>
      </c>
      <c r="L4806" s="106">
        <v>27789</v>
      </c>
      <c r="M4806">
        <v>14413092</v>
      </c>
      <c r="N4806" t="s">
        <v>1367</v>
      </c>
      <c r="O4806" t="s">
        <v>1091</v>
      </c>
      <c r="P4806" t="s">
        <v>997</v>
      </c>
      <c r="R4806" s="109" t="str">
        <f>IF(OR(P4806="SB",Q4806="SB"),"SB",0)</f>
        <v>SB</v>
      </c>
      <c r="T4806" s="110" t="s">
        <v>998</v>
      </c>
      <c r="V4806" s="113" t="str">
        <f>IF(AND(I4806&gt;=10000,I4806&lt;=19900),"Praha",(IF(AND(I4806&gt;=25001,I4806&lt;=29501),"Středočeský kraj",(IF(AND(I4806&gt;=30100,I4806&lt;=34972),"Středočeský kraj",(IF(AND(I4806&gt;=35002,I4806&lt;=36271),"Karlovarský kraj",(IF(AND(I4806&gt;=37001,I4806&lt;=39201),"Jihočeský kraj",(IF(AND(I4806&gt;=39701,I4806&lt;=39901),"Jihočeský kraj",(IF(AND(I4806&gt;=39301,I4806&lt;=39601),"Kraj Vysočina",(IF(AND(I4806&gt;=58001,I4806&lt;=59501),"Kraj Vysočina",(IF(AND(I4806&gt;=67401,I4806&lt;=67602),"Kraj Vysočina",(IF(AND(I4806&gt;=40001,I4806&lt;=44101),"Ústecký kraj",(IF(AND(I4806&gt;=46001,I4806&lt;=47201),"Liberecký kraj",(IF(AND(I4806&gt;=51202,I4806&lt;=51401),"Liberecký kraj",(IF(AND(I4806&gt;=53002,I4806&lt;=53976),"Pardubický kraj",(IF(AND(I4806&gt;=56002,I4806&lt;=57201),"Pardubický kraj",(IF(AND(I4806&gt;=60200,I4806&lt;=67201),"Jihomoravský kraj",(IF(AND(I4806&gt;=67801,I4806&lt;=68501),"Jihomoravský kraj",(IF(AND(I4806&gt;=69002,I4806&lt;=69801),"Jihomoravský kraj",(IF(AND(I4806&gt;=68601,I4806&lt;=68801),"Zlínský kraj",(IF(AND(I4806&gt;=75501,I4806&lt;=76901),"Zlínský kraj",(IF(AND(I4806&gt;=70030,I4806&lt;=74901),"Moravskoslezský kraj",(IF(AND(I4806&gt;=75000,I4806&lt;=75368),"Olomoucký kraj",(IF(AND(I4806&gt;=77200,I4806&lt;=79862),"Olomoucký kraj",(IF(AND(I4806&gt;=50011,I4806&lt;=50301),"Královéhradecký kraj",(IF(AND(I4806&gt;=54301,I4806&lt;=54303),"Královéhradecký kraj","0")))))))))))))))))))))))))))))))))))))))))))))))</f>
        <v>Olomoucký kraj</v>
      </c>
      <c r="AB4806" t="s">
        <v>998</v>
      </c>
      <c r="AD4806" t="s">
        <v>998</v>
      </c>
      <c r="AE4806" t="s">
        <v>998</v>
      </c>
      <c r="AF4806" t="s">
        <v>998</v>
      </c>
      <c r="AG4806" s="107">
        <v>0</v>
      </c>
      <c r="AH4806" s="107">
        <v>0</v>
      </c>
      <c r="AI4806" s="107">
        <v>0</v>
      </c>
      <c r="AJ4806" t="s">
        <v>1012</v>
      </c>
    </row>
    <row r="4807" spans="1:37" x14ac:dyDescent="0.45">
      <c r="A4807" t="s">
        <v>1095</v>
      </c>
      <c r="B4807" t="s">
        <v>3952</v>
      </c>
      <c r="C4807" t="s">
        <v>990</v>
      </c>
      <c r="D4807" t="s">
        <v>3975</v>
      </c>
      <c r="E4807" t="s">
        <v>992</v>
      </c>
      <c r="F4807" t="s">
        <v>3976</v>
      </c>
      <c r="G4807">
        <v>34</v>
      </c>
      <c r="H4807" t="s">
        <v>2059</v>
      </c>
      <c r="I4807">
        <v>75002</v>
      </c>
      <c r="J4807">
        <v>602861411</v>
      </c>
      <c r="K4807" t="s">
        <v>3977</v>
      </c>
      <c r="L4807" s="106">
        <v>23418</v>
      </c>
      <c r="M4807">
        <v>10436395</v>
      </c>
      <c r="N4807" t="s">
        <v>3978</v>
      </c>
      <c r="O4807" t="s">
        <v>1091</v>
      </c>
      <c r="P4807" t="s">
        <v>997</v>
      </c>
      <c r="Q4807" t="s">
        <v>1016</v>
      </c>
      <c r="R4807" s="109" t="str">
        <f>IF(OR(P4807="SB",Q4807="SB"),"SB",0)</f>
        <v>SB</v>
      </c>
      <c r="T4807" s="110" t="s">
        <v>998</v>
      </c>
      <c r="V4807" s="113" t="str">
        <f>IF(AND(I4807&gt;=10000,I4807&lt;=19900),"Praha",(IF(AND(I4807&gt;=25001,I4807&lt;=29501),"Středočeský kraj",(IF(AND(I4807&gt;=30100,I4807&lt;=34972),"Středočeský kraj",(IF(AND(I4807&gt;=35002,I4807&lt;=36271),"Karlovarský kraj",(IF(AND(I4807&gt;=37001,I4807&lt;=39201),"Jihočeský kraj",(IF(AND(I4807&gt;=39701,I4807&lt;=39901),"Jihočeský kraj",(IF(AND(I4807&gt;=39301,I4807&lt;=39601),"Kraj Vysočina",(IF(AND(I4807&gt;=58001,I4807&lt;=59501),"Kraj Vysočina",(IF(AND(I4807&gt;=67401,I4807&lt;=67602),"Kraj Vysočina",(IF(AND(I4807&gt;=40001,I4807&lt;=44101),"Ústecký kraj",(IF(AND(I4807&gt;=46001,I4807&lt;=47201),"Liberecký kraj",(IF(AND(I4807&gt;=51202,I4807&lt;=51401),"Liberecký kraj",(IF(AND(I4807&gt;=53002,I4807&lt;=53976),"Pardubický kraj",(IF(AND(I4807&gt;=56002,I4807&lt;=57201),"Pardubický kraj",(IF(AND(I4807&gt;=60200,I4807&lt;=67201),"Jihomoravský kraj",(IF(AND(I4807&gt;=67801,I4807&lt;=68501),"Jihomoravský kraj",(IF(AND(I4807&gt;=69002,I4807&lt;=69801),"Jihomoravský kraj",(IF(AND(I4807&gt;=68601,I4807&lt;=68801),"Zlínský kraj",(IF(AND(I4807&gt;=75501,I4807&lt;=76901),"Zlínský kraj",(IF(AND(I4807&gt;=70030,I4807&lt;=74901),"Moravskoslezský kraj",(IF(AND(I4807&gt;=75000,I4807&lt;=75368),"Olomoucký kraj",(IF(AND(I4807&gt;=77200,I4807&lt;=79862),"Olomoucký kraj",(IF(AND(I4807&gt;=50011,I4807&lt;=50301),"Královéhradecký kraj",(IF(AND(I4807&gt;=54301,I4807&lt;=54303),"Královéhradecký kraj","0")))))))))))))))))))))))))))))))))))))))))))))))</f>
        <v>Olomoucký kraj</v>
      </c>
      <c r="AB4807" t="s">
        <v>998</v>
      </c>
      <c r="AD4807" t="s">
        <v>1024</v>
      </c>
      <c r="AE4807" t="s">
        <v>998</v>
      </c>
      <c r="AF4807" t="s">
        <v>998</v>
      </c>
      <c r="AG4807" s="107">
        <v>0</v>
      </c>
      <c r="AH4807" s="107">
        <v>0</v>
      </c>
      <c r="AI4807" s="107">
        <v>0</v>
      </c>
      <c r="AJ4807" t="s">
        <v>1012</v>
      </c>
    </row>
    <row r="4808" spans="1:37" x14ac:dyDescent="0.45">
      <c r="A4808" t="s">
        <v>1037</v>
      </c>
      <c r="B4808" t="s">
        <v>4727</v>
      </c>
      <c r="C4808" t="s">
        <v>990</v>
      </c>
      <c r="D4808" t="s">
        <v>4728</v>
      </c>
      <c r="E4808" t="s">
        <v>992</v>
      </c>
      <c r="F4808" t="s">
        <v>4729</v>
      </c>
      <c r="G4808">
        <v>1362</v>
      </c>
      <c r="H4808" t="s">
        <v>2059</v>
      </c>
      <c r="I4808">
        <v>75002</v>
      </c>
      <c r="K4808" t="s">
        <v>4730</v>
      </c>
      <c r="L4808" s="106">
        <v>25452</v>
      </c>
      <c r="M4808">
        <v>12971331</v>
      </c>
      <c r="N4808" t="s">
        <v>996</v>
      </c>
      <c r="O4808" t="s">
        <v>12</v>
      </c>
      <c r="P4808" t="s">
        <v>997</v>
      </c>
      <c r="R4808" s="109" t="str">
        <f>IF(OR(P4808="SB",Q4808="SB"),"SB",0)</f>
        <v>SB</v>
      </c>
      <c r="T4808" s="110" t="s">
        <v>998</v>
      </c>
      <c r="V4808" s="113" t="str">
        <f>IF(AND(I4808&gt;=10000,I4808&lt;=19900),"Praha",(IF(AND(I4808&gt;=25001,I4808&lt;=29501),"Středočeský kraj",(IF(AND(I4808&gt;=30100,I4808&lt;=34972),"Středočeský kraj",(IF(AND(I4808&gt;=35002,I4808&lt;=36271),"Karlovarský kraj",(IF(AND(I4808&gt;=37001,I4808&lt;=39201),"Jihočeský kraj",(IF(AND(I4808&gt;=39701,I4808&lt;=39901),"Jihočeský kraj",(IF(AND(I4808&gt;=39301,I4808&lt;=39601),"Kraj Vysočina",(IF(AND(I4808&gt;=58001,I4808&lt;=59501),"Kraj Vysočina",(IF(AND(I4808&gt;=67401,I4808&lt;=67602),"Kraj Vysočina",(IF(AND(I4808&gt;=40001,I4808&lt;=44101),"Ústecký kraj",(IF(AND(I4808&gt;=46001,I4808&lt;=47201),"Liberecký kraj",(IF(AND(I4808&gt;=51202,I4808&lt;=51401),"Liberecký kraj",(IF(AND(I4808&gt;=53002,I4808&lt;=53976),"Pardubický kraj",(IF(AND(I4808&gt;=56002,I4808&lt;=57201),"Pardubický kraj",(IF(AND(I4808&gt;=60200,I4808&lt;=67201),"Jihomoravský kraj",(IF(AND(I4808&gt;=67801,I4808&lt;=68501),"Jihomoravský kraj",(IF(AND(I4808&gt;=69002,I4808&lt;=69801),"Jihomoravský kraj",(IF(AND(I4808&gt;=68601,I4808&lt;=68801),"Zlínský kraj",(IF(AND(I4808&gt;=75501,I4808&lt;=76901),"Zlínský kraj",(IF(AND(I4808&gt;=70030,I4808&lt;=74901),"Moravskoslezský kraj",(IF(AND(I4808&gt;=75000,I4808&lt;=75368),"Olomoucký kraj",(IF(AND(I4808&gt;=77200,I4808&lt;=79862),"Olomoucký kraj",(IF(AND(I4808&gt;=50011,I4808&lt;=50301),"Královéhradecký kraj",(IF(AND(I4808&gt;=54301,I4808&lt;=54303),"Královéhradecký kraj","0")))))))))))))))))))))))))))))))))))))))))))))))</f>
        <v>Olomoucký kraj</v>
      </c>
      <c r="AB4808" t="s">
        <v>998</v>
      </c>
      <c r="AD4808" t="s">
        <v>998</v>
      </c>
      <c r="AE4808" t="s">
        <v>998</v>
      </c>
      <c r="AF4808" t="s">
        <v>998</v>
      </c>
      <c r="AG4808" s="107">
        <v>0</v>
      </c>
      <c r="AH4808" s="107">
        <v>0</v>
      </c>
      <c r="AI4808" s="107">
        <v>0</v>
      </c>
      <c r="AJ4808" t="s">
        <v>1012</v>
      </c>
    </row>
    <row r="4809" spans="1:37" x14ac:dyDescent="0.45">
      <c r="A4809" t="s">
        <v>1161</v>
      </c>
      <c r="B4809" t="s">
        <v>6125</v>
      </c>
      <c r="C4809" t="s">
        <v>990</v>
      </c>
      <c r="D4809" t="s">
        <v>6126</v>
      </c>
      <c r="E4809" t="s">
        <v>992</v>
      </c>
      <c r="F4809" t="s">
        <v>4623</v>
      </c>
      <c r="G4809">
        <v>56</v>
      </c>
      <c r="H4809" t="s">
        <v>2059</v>
      </c>
      <c r="I4809">
        <v>75002</v>
      </c>
      <c r="K4809" t="s">
        <v>6127</v>
      </c>
      <c r="L4809" s="106">
        <v>27444</v>
      </c>
      <c r="M4809">
        <v>13390249</v>
      </c>
      <c r="N4809" t="s">
        <v>996</v>
      </c>
      <c r="O4809" t="s">
        <v>12</v>
      </c>
      <c r="P4809" t="s">
        <v>997</v>
      </c>
      <c r="R4809" s="109" t="str">
        <f>IF(OR(P4809="SB",Q4809="SB"),"SB",0)</f>
        <v>SB</v>
      </c>
      <c r="T4809" s="110" t="s">
        <v>998</v>
      </c>
      <c r="V4809" s="113" t="str">
        <f>IF(AND(I4809&gt;=10000,I4809&lt;=19900),"Praha",(IF(AND(I4809&gt;=25001,I4809&lt;=29501),"Středočeský kraj",(IF(AND(I4809&gt;=30100,I4809&lt;=34972),"Středočeský kraj",(IF(AND(I4809&gt;=35002,I4809&lt;=36271),"Karlovarský kraj",(IF(AND(I4809&gt;=37001,I4809&lt;=39201),"Jihočeský kraj",(IF(AND(I4809&gt;=39701,I4809&lt;=39901),"Jihočeský kraj",(IF(AND(I4809&gt;=39301,I4809&lt;=39601),"Kraj Vysočina",(IF(AND(I4809&gt;=58001,I4809&lt;=59501),"Kraj Vysočina",(IF(AND(I4809&gt;=67401,I4809&lt;=67602),"Kraj Vysočina",(IF(AND(I4809&gt;=40001,I4809&lt;=44101),"Ústecký kraj",(IF(AND(I4809&gt;=46001,I4809&lt;=47201),"Liberecký kraj",(IF(AND(I4809&gt;=51202,I4809&lt;=51401),"Liberecký kraj",(IF(AND(I4809&gt;=53002,I4809&lt;=53976),"Pardubický kraj",(IF(AND(I4809&gt;=56002,I4809&lt;=57201),"Pardubický kraj",(IF(AND(I4809&gt;=60200,I4809&lt;=67201),"Jihomoravský kraj",(IF(AND(I4809&gt;=67801,I4809&lt;=68501),"Jihomoravský kraj",(IF(AND(I4809&gt;=69002,I4809&lt;=69801),"Jihomoravský kraj",(IF(AND(I4809&gt;=68601,I4809&lt;=68801),"Zlínský kraj",(IF(AND(I4809&gt;=75501,I4809&lt;=76901),"Zlínský kraj",(IF(AND(I4809&gt;=70030,I4809&lt;=74901),"Moravskoslezský kraj",(IF(AND(I4809&gt;=75000,I4809&lt;=75368),"Olomoucký kraj",(IF(AND(I4809&gt;=77200,I4809&lt;=79862),"Olomoucký kraj",(IF(AND(I4809&gt;=50011,I4809&lt;=50301),"Královéhradecký kraj",(IF(AND(I4809&gt;=54301,I4809&lt;=54303),"Královéhradecký kraj","0")))))))))))))))))))))))))))))))))))))))))))))))</f>
        <v>Olomoucký kraj</v>
      </c>
      <c r="AB4809" t="s">
        <v>998</v>
      </c>
      <c r="AD4809" t="s">
        <v>998</v>
      </c>
      <c r="AE4809" t="s">
        <v>998</v>
      </c>
      <c r="AF4809" t="s">
        <v>998</v>
      </c>
      <c r="AG4809" s="107">
        <v>0</v>
      </c>
      <c r="AH4809" s="107">
        <v>0</v>
      </c>
      <c r="AI4809" s="107">
        <v>0</v>
      </c>
      <c r="AJ4809" t="s">
        <v>1012</v>
      </c>
    </row>
    <row r="4810" spans="1:37" x14ac:dyDescent="0.45">
      <c r="A4810" t="s">
        <v>1604</v>
      </c>
      <c r="B4810" t="s">
        <v>6442</v>
      </c>
      <c r="C4810" t="s">
        <v>990</v>
      </c>
      <c r="D4810" t="s">
        <v>6443</v>
      </c>
      <c r="E4810" t="s">
        <v>992</v>
      </c>
      <c r="F4810" t="s">
        <v>3774</v>
      </c>
      <c r="G4810">
        <v>5</v>
      </c>
      <c r="H4810" t="s">
        <v>2059</v>
      </c>
      <c r="I4810">
        <v>75002</v>
      </c>
      <c r="K4810" t="s">
        <v>6444</v>
      </c>
      <c r="L4810" s="106">
        <v>26403</v>
      </c>
      <c r="M4810">
        <v>13023972</v>
      </c>
      <c r="N4810" t="s">
        <v>996</v>
      </c>
      <c r="O4810" t="s">
        <v>12</v>
      </c>
      <c r="P4810" t="s">
        <v>997</v>
      </c>
      <c r="R4810" s="109" t="str">
        <f>IF(OR(P4810="SB",Q4810="SB"),"SB",0)</f>
        <v>SB</v>
      </c>
      <c r="T4810" s="110" t="s">
        <v>998</v>
      </c>
      <c r="V4810" s="113" t="str">
        <f>IF(AND(I4810&gt;=10000,I4810&lt;=19900),"Praha",(IF(AND(I4810&gt;=25001,I4810&lt;=29501),"Středočeský kraj",(IF(AND(I4810&gt;=30100,I4810&lt;=34972),"Středočeský kraj",(IF(AND(I4810&gt;=35002,I4810&lt;=36271),"Karlovarský kraj",(IF(AND(I4810&gt;=37001,I4810&lt;=39201),"Jihočeský kraj",(IF(AND(I4810&gt;=39701,I4810&lt;=39901),"Jihočeský kraj",(IF(AND(I4810&gt;=39301,I4810&lt;=39601),"Kraj Vysočina",(IF(AND(I4810&gt;=58001,I4810&lt;=59501),"Kraj Vysočina",(IF(AND(I4810&gt;=67401,I4810&lt;=67602),"Kraj Vysočina",(IF(AND(I4810&gt;=40001,I4810&lt;=44101),"Ústecký kraj",(IF(AND(I4810&gt;=46001,I4810&lt;=47201),"Liberecký kraj",(IF(AND(I4810&gt;=51202,I4810&lt;=51401),"Liberecký kraj",(IF(AND(I4810&gt;=53002,I4810&lt;=53976),"Pardubický kraj",(IF(AND(I4810&gt;=56002,I4810&lt;=57201),"Pardubický kraj",(IF(AND(I4810&gt;=60200,I4810&lt;=67201),"Jihomoravský kraj",(IF(AND(I4810&gt;=67801,I4810&lt;=68501),"Jihomoravský kraj",(IF(AND(I4810&gt;=69002,I4810&lt;=69801),"Jihomoravský kraj",(IF(AND(I4810&gt;=68601,I4810&lt;=68801),"Zlínský kraj",(IF(AND(I4810&gt;=75501,I4810&lt;=76901),"Zlínský kraj",(IF(AND(I4810&gt;=70030,I4810&lt;=74901),"Moravskoslezský kraj",(IF(AND(I4810&gt;=75000,I4810&lt;=75368),"Olomoucký kraj",(IF(AND(I4810&gt;=77200,I4810&lt;=79862),"Olomoucký kraj",(IF(AND(I4810&gt;=50011,I4810&lt;=50301),"Královéhradecký kraj",(IF(AND(I4810&gt;=54301,I4810&lt;=54303),"Královéhradecký kraj","0")))))))))))))))))))))))))))))))))))))))))))))))</f>
        <v>Olomoucký kraj</v>
      </c>
      <c r="AB4810" t="s">
        <v>998</v>
      </c>
      <c r="AD4810" t="s">
        <v>998</v>
      </c>
      <c r="AE4810" t="s">
        <v>998</v>
      </c>
      <c r="AF4810" t="s">
        <v>998</v>
      </c>
      <c r="AG4810" s="107">
        <v>0</v>
      </c>
      <c r="AH4810" s="107">
        <v>0</v>
      </c>
      <c r="AI4810" s="107">
        <v>0</v>
      </c>
      <c r="AJ4810" t="s">
        <v>1012</v>
      </c>
    </row>
    <row r="4811" spans="1:37" x14ac:dyDescent="0.45">
      <c r="A4811" t="s">
        <v>1225</v>
      </c>
      <c r="B4811" t="s">
        <v>7699</v>
      </c>
      <c r="C4811" t="s">
        <v>1002</v>
      </c>
      <c r="D4811" t="s">
        <v>7700</v>
      </c>
      <c r="E4811" t="s">
        <v>992</v>
      </c>
      <c r="F4811" t="s">
        <v>6840</v>
      </c>
      <c r="G4811">
        <v>56</v>
      </c>
      <c r="H4811" t="s">
        <v>2059</v>
      </c>
      <c r="I4811">
        <v>75002</v>
      </c>
      <c r="K4811" t="s">
        <v>7701</v>
      </c>
      <c r="L4811" s="106">
        <v>39954</v>
      </c>
      <c r="M4811">
        <v>14639630</v>
      </c>
      <c r="N4811" t="s">
        <v>996</v>
      </c>
      <c r="O4811" t="s">
        <v>12</v>
      </c>
      <c r="P4811" t="s">
        <v>997</v>
      </c>
      <c r="R4811" s="109" t="str">
        <f>IF(OR(P4811="SB",Q4811="SB"),"SB",0)</f>
        <v>SB</v>
      </c>
      <c r="T4811" s="110" t="s">
        <v>998</v>
      </c>
      <c r="V4811" s="113" t="str">
        <f>IF(AND(I4811&gt;=10000,I4811&lt;=19900),"Praha",(IF(AND(I4811&gt;=25001,I4811&lt;=29501),"Středočeský kraj",(IF(AND(I4811&gt;=30100,I4811&lt;=34972),"Středočeský kraj",(IF(AND(I4811&gt;=35002,I4811&lt;=36271),"Karlovarský kraj",(IF(AND(I4811&gt;=37001,I4811&lt;=39201),"Jihočeský kraj",(IF(AND(I4811&gt;=39701,I4811&lt;=39901),"Jihočeský kraj",(IF(AND(I4811&gt;=39301,I4811&lt;=39601),"Kraj Vysočina",(IF(AND(I4811&gt;=58001,I4811&lt;=59501),"Kraj Vysočina",(IF(AND(I4811&gt;=67401,I4811&lt;=67602),"Kraj Vysočina",(IF(AND(I4811&gt;=40001,I4811&lt;=44101),"Ústecký kraj",(IF(AND(I4811&gt;=46001,I4811&lt;=47201),"Liberecký kraj",(IF(AND(I4811&gt;=51202,I4811&lt;=51401),"Liberecký kraj",(IF(AND(I4811&gt;=53002,I4811&lt;=53976),"Pardubický kraj",(IF(AND(I4811&gt;=56002,I4811&lt;=57201),"Pardubický kraj",(IF(AND(I4811&gt;=60200,I4811&lt;=67201),"Jihomoravský kraj",(IF(AND(I4811&gt;=67801,I4811&lt;=68501),"Jihomoravský kraj",(IF(AND(I4811&gt;=69002,I4811&lt;=69801),"Jihomoravský kraj",(IF(AND(I4811&gt;=68601,I4811&lt;=68801),"Zlínský kraj",(IF(AND(I4811&gt;=75501,I4811&lt;=76901),"Zlínský kraj",(IF(AND(I4811&gt;=70030,I4811&lt;=74901),"Moravskoslezský kraj",(IF(AND(I4811&gt;=75000,I4811&lt;=75368),"Olomoucký kraj",(IF(AND(I4811&gt;=77200,I4811&lt;=79862),"Olomoucký kraj",(IF(AND(I4811&gt;=50011,I4811&lt;=50301),"Královéhradecký kraj",(IF(AND(I4811&gt;=54301,I4811&lt;=54303),"Královéhradecký kraj","0")))))))))))))))))))))))))))))))))))))))))))))))</f>
        <v>Olomoucký kraj</v>
      </c>
      <c r="AB4811" t="s">
        <v>998</v>
      </c>
      <c r="AD4811" t="s">
        <v>998</v>
      </c>
      <c r="AE4811" t="s">
        <v>998</v>
      </c>
      <c r="AF4811" t="s">
        <v>998</v>
      </c>
      <c r="AG4811" s="107">
        <v>300</v>
      </c>
      <c r="AH4811" s="107">
        <v>0</v>
      </c>
      <c r="AI4811" s="107">
        <v>0</v>
      </c>
      <c r="AJ4811" t="s">
        <v>999</v>
      </c>
      <c r="AK4811" s="106">
        <v>44923</v>
      </c>
    </row>
    <row r="4812" spans="1:37" x14ac:dyDescent="0.45">
      <c r="A4812" t="s">
        <v>2606</v>
      </c>
      <c r="B4812" t="s">
        <v>8515</v>
      </c>
      <c r="C4812" t="s">
        <v>1002</v>
      </c>
      <c r="D4812" t="s">
        <v>8516</v>
      </c>
      <c r="E4812" t="s">
        <v>992</v>
      </c>
      <c r="F4812" t="s">
        <v>8517</v>
      </c>
      <c r="G4812">
        <v>7</v>
      </c>
      <c r="H4812" t="s">
        <v>2059</v>
      </c>
      <c r="I4812">
        <v>75002</v>
      </c>
      <c r="K4812" t="s">
        <v>8518</v>
      </c>
      <c r="L4812" s="106">
        <v>40016</v>
      </c>
      <c r="M4812">
        <v>14599921</v>
      </c>
      <c r="N4812" t="s">
        <v>1431</v>
      </c>
      <c r="O4812" t="s">
        <v>1282</v>
      </c>
      <c r="P4812" t="s">
        <v>997</v>
      </c>
      <c r="R4812" s="109" t="str">
        <f>IF(OR(P4812="SB",Q4812="SB"),"SB",0)</f>
        <v>SB</v>
      </c>
      <c r="T4812" s="110" t="s">
        <v>998</v>
      </c>
      <c r="V4812" s="113" t="str">
        <f>IF(AND(I4812&gt;=10000,I4812&lt;=19900),"Praha",(IF(AND(I4812&gt;=25001,I4812&lt;=29501),"Středočeský kraj",(IF(AND(I4812&gt;=30100,I4812&lt;=34972),"Středočeský kraj",(IF(AND(I4812&gt;=35002,I4812&lt;=36271),"Karlovarský kraj",(IF(AND(I4812&gt;=37001,I4812&lt;=39201),"Jihočeský kraj",(IF(AND(I4812&gt;=39701,I4812&lt;=39901),"Jihočeský kraj",(IF(AND(I4812&gt;=39301,I4812&lt;=39601),"Kraj Vysočina",(IF(AND(I4812&gt;=58001,I4812&lt;=59501),"Kraj Vysočina",(IF(AND(I4812&gt;=67401,I4812&lt;=67602),"Kraj Vysočina",(IF(AND(I4812&gt;=40001,I4812&lt;=44101),"Ústecký kraj",(IF(AND(I4812&gt;=46001,I4812&lt;=47201),"Liberecký kraj",(IF(AND(I4812&gt;=51202,I4812&lt;=51401),"Liberecký kraj",(IF(AND(I4812&gt;=53002,I4812&lt;=53976),"Pardubický kraj",(IF(AND(I4812&gt;=56002,I4812&lt;=57201),"Pardubický kraj",(IF(AND(I4812&gt;=60200,I4812&lt;=67201),"Jihomoravský kraj",(IF(AND(I4812&gt;=67801,I4812&lt;=68501),"Jihomoravský kraj",(IF(AND(I4812&gt;=69002,I4812&lt;=69801),"Jihomoravský kraj",(IF(AND(I4812&gt;=68601,I4812&lt;=68801),"Zlínský kraj",(IF(AND(I4812&gt;=75501,I4812&lt;=76901),"Zlínský kraj",(IF(AND(I4812&gt;=70030,I4812&lt;=74901),"Moravskoslezský kraj",(IF(AND(I4812&gt;=75000,I4812&lt;=75368),"Olomoucký kraj",(IF(AND(I4812&gt;=77200,I4812&lt;=79862),"Olomoucký kraj",(IF(AND(I4812&gt;=50011,I4812&lt;=50301),"Královéhradecký kraj",(IF(AND(I4812&gt;=54301,I4812&lt;=54303),"Královéhradecký kraj","0")))))))))))))))))))))))))))))))))))))))))))))))</f>
        <v>Olomoucký kraj</v>
      </c>
      <c r="AB4812" t="s">
        <v>998</v>
      </c>
      <c r="AD4812" t="s">
        <v>998</v>
      </c>
      <c r="AE4812" t="s">
        <v>998</v>
      </c>
      <c r="AF4812" t="s">
        <v>998</v>
      </c>
      <c r="AG4812" s="107">
        <v>300</v>
      </c>
      <c r="AH4812" s="107">
        <v>0</v>
      </c>
      <c r="AI4812" s="107">
        <v>0</v>
      </c>
      <c r="AJ4812" t="s">
        <v>999</v>
      </c>
      <c r="AK4812" s="106">
        <v>44920</v>
      </c>
    </row>
    <row r="4813" spans="1:37" x14ac:dyDescent="0.45">
      <c r="A4813" t="s">
        <v>1284</v>
      </c>
      <c r="B4813" t="s">
        <v>11070</v>
      </c>
      <c r="C4813" t="s">
        <v>1002</v>
      </c>
      <c r="D4813" t="s">
        <v>11071</v>
      </c>
      <c r="E4813" t="s">
        <v>992</v>
      </c>
      <c r="F4813" t="s">
        <v>11072</v>
      </c>
      <c r="G4813">
        <v>24</v>
      </c>
      <c r="H4813" t="s">
        <v>2059</v>
      </c>
      <c r="I4813">
        <v>75002</v>
      </c>
      <c r="J4813">
        <v>731444499</v>
      </c>
      <c r="K4813" t="s">
        <v>11073</v>
      </c>
      <c r="L4813" s="106">
        <v>41077</v>
      </c>
      <c r="M4813">
        <v>14688433</v>
      </c>
      <c r="N4813" t="s">
        <v>996</v>
      </c>
      <c r="O4813" t="s">
        <v>12</v>
      </c>
      <c r="P4813" t="s">
        <v>997</v>
      </c>
      <c r="R4813" s="109" t="str">
        <f>IF(OR(P4813="SB",Q4813="SB"),"SB",0)</f>
        <v>SB</v>
      </c>
      <c r="T4813" s="110" t="s">
        <v>998</v>
      </c>
      <c r="V4813" s="113" t="str">
        <f>IF(AND(I4813&gt;=10000,I4813&lt;=19900),"Praha",(IF(AND(I4813&gt;=25001,I4813&lt;=29501),"Středočeský kraj",(IF(AND(I4813&gt;=30100,I4813&lt;=34972),"Středočeský kraj",(IF(AND(I4813&gt;=35002,I4813&lt;=36271),"Karlovarský kraj",(IF(AND(I4813&gt;=37001,I4813&lt;=39201),"Jihočeský kraj",(IF(AND(I4813&gt;=39701,I4813&lt;=39901),"Jihočeský kraj",(IF(AND(I4813&gt;=39301,I4813&lt;=39601),"Kraj Vysočina",(IF(AND(I4813&gt;=58001,I4813&lt;=59501),"Kraj Vysočina",(IF(AND(I4813&gt;=67401,I4813&lt;=67602),"Kraj Vysočina",(IF(AND(I4813&gt;=40001,I4813&lt;=44101),"Ústecký kraj",(IF(AND(I4813&gt;=46001,I4813&lt;=47201),"Liberecký kraj",(IF(AND(I4813&gt;=51202,I4813&lt;=51401),"Liberecký kraj",(IF(AND(I4813&gt;=53002,I4813&lt;=53976),"Pardubický kraj",(IF(AND(I4813&gt;=56002,I4813&lt;=57201),"Pardubický kraj",(IF(AND(I4813&gt;=60200,I4813&lt;=67201),"Jihomoravský kraj",(IF(AND(I4813&gt;=67801,I4813&lt;=68501),"Jihomoravský kraj",(IF(AND(I4813&gt;=69002,I4813&lt;=69801),"Jihomoravský kraj",(IF(AND(I4813&gt;=68601,I4813&lt;=68801),"Zlínský kraj",(IF(AND(I4813&gt;=75501,I4813&lt;=76901),"Zlínský kraj",(IF(AND(I4813&gt;=70030,I4813&lt;=74901),"Moravskoslezský kraj",(IF(AND(I4813&gt;=75000,I4813&lt;=75368),"Olomoucký kraj",(IF(AND(I4813&gt;=77200,I4813&lt;=79862),"Olomoucký kraj",(IF(AND(I4813&gt;=50011,I4813&lt;=50301),"Královéhradecký kraj",(IF(AND(I4813&gt;=54301,I4813&lt;=54303),"Královéhradecký kraj","0")))))))))))))))))))))))))))))))))))))))))))))))</f>
        <v>Olomoucký kraj</v>
      </c>
      <c r="AB4813" t="s">
        <v>998</v>
      </c>
      <c r="AD4813" t="s">
        <v>998</v>
      </c>
      <c r="AE4813" t="s">
        <v>998</v>
      </c>
      <c r="AF4813" t="s">
        <v>998</v>
      </c>
      <c r="AG4813" s="107">
        <v>300</v>
      </c>
      <c r="AH4813" s="107">
        <v>0</v>
      </c>
      <c r="AI4813" s="107">
        <v>0</v>
      </c>
      <c r="AJ4813" t="s">
        <v>999</v>
      </c>
      <c r="AK4813" s="106">
        <v>44923</v>
      </c>
    </row>
    <row r="4814" spans="1:37" x14ac:dyDescent="0.45">
      <c r="A4814" t="s">
        <v>1055</v>
      </c>
      <c r="B4814" t="s">
        <v>11657</v>
      </c>
      <c r="C4814" t="s">
        <v>1002</v>
      </c>
      <c r="D4814" t="s">
        <v>11658</v>
      </c>
      <c r="E4814" t="s">
        <v>992</v>
      </c>
      <c r="F4814" t="s">
        <v>11659</v>
      </c>
      <c r="G4814">
        <v>80</v>
      </c>
      <c r="H4814" t="s">
        <v>2059</v>
      </c>
      <c r="I4814">
        <v>75002</v>
      </c>
      <c r="J4814">
        <v>777126978</v>
      </c>
      <c r="K4814" t="s">
        <v>11660</v>
      </c>
      <c r="L4814" s="106">
        <v>39580</v>
      </c>
      <c r="M4814">
        <v>14689645</v>
      </c>
      <c r="N4814" t="s">
        <v>996</v>
      </c>
      <c r="O4814" t="s">
        <v>12</v>
      </c>
      <c r="P4814" t="s">
        <v>997</v>
      </c>
      <c r="R4814" s="109" t="str">
        <f>IF(OR(P4814="SB",Q4814="SB"),"SB",0)</f>
        <v>SB</v>
      </c>
      <c r="T4814" s="110" t="s">
        <v>998</v>
      </c>
      <c r="V4814" s="113" t="str">
        <f>IF(AND(I4814&gt;=10000,I4814&lt;=19900),"Praha",(IF(AND(I4814&gt;=25001,I4814&lt;=29501),"Středočeský kraj",(IF(AND(I4814&gt;=30100,I4814&lt;=34972),"Středočeský kraj",(IF(AND(I4814&gt;=35002,I4814&lt;=36271),"Karlovarský kraj",(IF(AND(I4814&gt;=37001,I4814&lt;=39201),"Jihočeský kraj",(IF(AND(I4814&gt;=39701,I4814&lt;=39901),"Jihočeský kraj",(IF(AND(I4814&gt;=39301,I4814&lt;=39601),"Kraj Vysočina",(IF(AND(I4814&gt;=58001,I4814&lt;=59501),"Kraj Vysočina",(IF(AND(I4814&gt;=67401,I4814&lt;=67602),"Kraj Vysočina",(IF(AND(I4814&gt;=40001,I4814&lt;=44101),"Ústecký kraj",(IF(AND(I4814&gt;=46001,I4814&lt;=47201),"Liberecký kraj",(IF(AND(I4814&gt;=51202,I4814&lt;=51401),"Liberecký kraj",(IF(AND(I4814&gt;=53002,I4814&lt;=53976),"Pardubický kraj",(IF(AND(I4814&gt;=56002,I4814&lt;=57201),"Pardubický kraj",(IF(AND(I4814&gt;=60200,I4814&lt;=67201),"Jihomoravský kraj",(IF(AND(I4814&gt;=67801,I4814&lt;=68501),"Jihomoravský kraj",(IF(AND(I4814&gt;=69002,I4814&lt;=69801),"Jihomoravský kraj",(IF(AND(I4814&gt;=68601,I4814&lt;=68801),"Zlínský kraj",(IF(AND(I4814&gt;=75501,I4814&lt;=76901),"Zlínský kraj",(IF(AND(I4814&gt;=70030,I4814&lt;=74901),"Moravskoslezský kraj",(IF(AND(I4814&gt;=75000,I4814&lt;=75368),"Olomoucký kraj",(IF(AND(I4814&gt;=77200,I4814&lt;=79862),"Olomoucký kraj",(IF(AND(I4814&gt;=50011,I4814&lt;=50301),"Královéhradecký kraj",(IF(AND(I4814&gt;=54301,I4814&lt;=54303),"Královéhradecký kraj","0")))))))))))))))))))))))))))))))))))))))))))))))</f>
        <v>Olomoucký kraj</v>
      </c>
      <c r="AB4814" t="s">
        <v>998</v>
      </c>
      <c r="AD4814" t="s">
        <v>998</v>
      </c>
      <c r="AE4814" t="s">
        <v>998</v>
      </c>
      <c r="AF4814" t="s">
        <v>998</v>
      </c>
      <c r="AG4814" s="107">
        <v>300</v>
      </c>
      <c r="AH4814" s="107">
        <v>0</v>
      </c>
      <c r="AI4814" s="107">
        <v>0</v>
      </c>
      <c r="AJ4814" t="s">
        <v>999</v>
      </c>
      <c r="AK4814" s="106">
        <v>44923</v>
      </c>
    </row>
    <row r="4815" spans="1:37" x14ac:dyDescent="0.45">
      <c r="A4815" t="s">
        <v>1055</v>
      </c>
      <c r="B4815" t="s">
        <v>13587</v>
      </c>
      <c r="C4815" t="s">
        <v>1002</v>
      </c>
      <c r="D4815" t="s">
        <v>13588</v>
      </c>
      <c r="E4815" t="s">
        <v>992</v>
      </c>
      <c r="F4815" t="s">
        <v>3967</v>
      </c>
      <c r="G4815">
        <v>2414</v>
      </c>
      <c r="H4815" t="s">
        <v>2059</v>
      </c>
      <c r="I4815">
        <v>75002</v>
      </c>
      <c r="J4815">
        <v>724686451</v>
      </c>
      <c r="K4815" t="s">
        <v>13589</v>
      </c>
      <c r="L4815" s="106">
        <v>38395</v>
      </c>
      <c r="M4815">
        <v>14696113</v>
      </c>
      <c r="N4815" t="s">
        <v>996</v>
      </c>
      <c r="O4815" t="s">
        <v>12</v>
      </c>
      <c r="P4815" t="s">
        <v>997</v>
      </c>
      <c r="R4815" s="109" t="str">
        <f>IF(OR(P4815="SB",Q4815="SB"),"SB",0)</f>
        <v>SB</v>
      </c>
      <c r="T4815" s="110" t="s">
        <v>998</v>
      </c>
      <c r="V4815" s="113" t="str">
        <f>IF(AND(I4815&gt;=10000,I4815&lt;=19900),"Praha",(IF(AND(I4815&gt;=25001,I4815&lt;=29501),"Středočeský kraj",(IF(AND(I4815&gt;=30100,I4815&lt;=34972),"Středočeský kraj",(IF(AND(I4815&gt;=35002,I4815&lt;=36271),"Karlovarský kraj",(IF(AND(I4815&gt;=37001,I4815&lt;=39201),"Jihočeský kraj",(IF(AND(I4815&gt;=39701,I4815&lt;=39901),"Jihočeský kraj",(IF(AND(I4815&gt;=39301,I4815&lt;=39601),"Kraj Vysočina",(IF(AND(I4815&gt;=58001,I4815&lt;=59501),"Kraj Vysočina",(IF(AND(I4815&gt;=67401,I4815&lt;=67602),"Kraj Vysočina",(IF(AND(I4815&gt;=40001,I4815&lt;=44101),"Ústecký kraj",(IF(AND(I4815&gt;=46001,I4815&lt;=47201),"Liberecký kraj",(IF(AND(I4815&gt;=51202,I4815&lt;=51401),"Liberecký kraj",(IF(AND(I4815&gt;=53002,I4815&lt;=53976),"Pardubický kraj",(IF(AND(I4815&gt;=56002,I4815&lt;=57201),"Pardubický kraj",(IF(AND(I4815&gt;=60200,I4815&lt;=67201),"Jihomoravský kraj",(IF(AND(I4815&gt;=67801,I4815&lt;=68501),"Jihomoravský kraj",(IF(AND(I4815&gt;=69002,I4815&lt;=69801),"Jihomoravský kraj",(IF(AND(I4815&gt;=68601,I4815&lt;=68801),"Zlínský kraj",(IF(AND(I4815&gt;=75501,I4815&lt;=76901),"Zlínský kraj",(IF(AND(I4815&gt;=70030,I4815&lt;=74901),"Moravskoslezský kraj",(IF(AND(I4815&gt;=75000,I4815&lt;=75368),"Olomoucký kraj",(IF(AND(I4815&gt;=77200,I4815&lt;=79862),"Olomoucký kraj",(IF(AND(I4815&gt;=50011,I4815&lt;=50301),"Královéhradecký kraj",(IF(AND(I4815&gt;=54301,I4815&lt;=54303),"Královéhradecký kraj","0")))))))))))))))))))))))))))))))))))))))))))))))</f>
        <v>Olomoucký kraj</v>
      </c>
      <c r="AB4815" t="s">
        <v>998</v>
      </c>
      <c r="AD4815" t="s">
        <v>998</v>
      </c>
      <c r="AE4815" t="s">
        <v>998</v>
      </c>
      <c r="AF4815" t="s">
        <v>998</v>
      </c>
      <c r="AG4815" s="107">
        <v>300</v>
      </c>
      <c r="AH4815" s="107">
        <v>0</v>
      </c>
      <c r="AI4815" s="107">
        <v>0</v>
      </c>
      <c r="AJ4815" t="s">
        <v>999</v>
      </c>
      <c r="AK4815" s="106">
        <v>44924</v>
      </c>
    </row>
    <row r="4816" spans="1:37" x14ac:dyDescent="0.45">
      <c r="A4816" t="s">
        <v>1224</v>
      </c>
      <c r="B4816" t="s">
        <v>14240</v>
      </c>
      <c r="C4816" t="s">
        <v>1002</v>
      </c>
      <c r="D4816" t="s">
        <v>14241</v>
      </c>
      <c r="E4816" t="s">
        <v>992</v>
      </c>
      <c r="F4816" t="s">
        <v>14242</v>
      </c>
      <c r="G4816">
        <v>19</v>
      </c>
      <c r="H4816" t="s">
        <v>2059</v>
      </c>
      <c r="I4816">
        <v>75002</v>
      </c>
      <c r="K4816" t="s">
        <v>14243</v>
      </c>
      <c r="L4816" s="106">
        <v>38523</v>
      </c>
      <c r="M4816">
        <v>14607395</v>
      </c>
      <c r="N4816" t="s">
        <v>996</v>
      </c>
      <c r="O4816" t="s">
        <v>12</v>
      </c>
      <c r="P4816" t="s">
        <v>997</v>
      </c>
      <c r="R4816" s="109" t="str">
        <f>IF(OR(P4816="SB",Q4816="SB"),"SB",0)</f>
        <v>SB</v>
      </c>
      <c r="T4816" s="110" t="s">
        <v>998</v>
      </c>
      <c r="V4816" s="113" t="str">
        <f>IF(AND(I4816&gt;=10000,I4816&lt;=19900),"Praha",(IF(AND(I4816&gt;=25001,I4816&lt;=29501),"Středočeský kraj",(IF(AND(I4816&gt;=30100,I4816&lt;=34972),"Středočeský kraj",(IF(AND(I4816&gt;=35002,I4816&lt;=36271),"Karlovarský kraj",(IF(AND(I4816&gt;=37001,I4816&lt;=39201),"Jihočeský kraj",(IF(AND(I4816&gt;=39701,I4816&lt;=39901),"Jihočeský kraj",(IF(AND(I4816&gt;=39301,I4816&lt;=39601),"Kraj Vysočina",(IF(AND(I4816&gt;=58001,I4816&lt;=59501),"Kraj Vysočina",(IF(AND(I4816&gt;=67401,I4816&lt;=67602),"Kraj Vysočina",(IF(AND(I4816&gt;=40001,I4816&lt;=44101),"Ústecký kraj",(IF(AND(I4816&gt;=46001,I4816&lt;=47201),"Liberecký kraj",(IF(AND(I4816&gt;=51202,I4816&lt;=51401),"Liberecký kraj",(IF(AND(I4816&gt;=53002,I4816&lt;=53976),"Pardubický kraj",(IF(AND(I4816&gt;=56002,I4816&lt;=57201),"Pardubický kraj",(IF(AND(I4816&gt;=60200,I4816&lt;=67201),"Jihomoravský kraj",(IF(AND(I4816&gt;=67801,I4816&lt;=68501),"Jihomoravský kraj",(IF(AND(I4816&gt;=69002,I4816&lt;=69801),"Jihomoravský kraj",(IF(AND(I4816&gt;=68601,I4816&lt;=68801),"Zlínský kraj",(IF(AND(I4816&gt;=75501,I4816&lt;=76901),"Zlínský kraj",(IF(AND(I4816&gt;=70030,I4816&lt;=74901),"Moravskoslezský kraj",(IF(AND(I4816&gt;=75000,I4816&lt;=75368),"Olomoucký kraj",(IF(AND(I4816&gt;=77200,I4816&lt;=79862),"Olomoucký kraj",(IF(AND(I4816&gt;=50011,I4816&lt;=50301),"Královéhradecký kraj",(IF(AND(I4816&gt;=54301,I4816&lt;=54303),"Královéhradecký kraj","0")))))))))))))))))))))))))))))))))))))))))))))))</f>
        <v>Olomoucký kraj</v>
      </c>
      <c r="AB4816" t="s">
        <v>998</v>
      </c>
      <c r="AD4816" t="s">
        <v>998</v>
      </c>
      <c r="AE4816" t="s">
        <v>998</v>
      </c>
      <c r="AF4816" t="s">
        <v>998</v>
      </c>
      <c r="AG4816" s="107">
        <v>300</v>
      </c>
      <c r="AH4816" s="107">
        <v>0</v>
      </c>
      <c r="AI4816" s="107">
        <v>0</v>
      </c>
      <c r="AJ4816" t="s">
        <v>999</v>
      </c>
      <c r="AK4816" s="106">
        <v>44924</v>
      </c>
    </row>
    <row r="4817" spans="1:37" x14ac:dyDescent="0.45">
      <c r="A4817" t="s">
        <v>1408</v>
      </c>
      <c r="B4817" t="s">
        <v>15117</v>
      </c>
      <c r="C4817" t="s">
        <v>1002</v>
      </c>
      <c r="D4817" t="s">
        <v>15124</v>
      </c>
      <c r="E4817" t="s">
        <v>992</v>
      </c>
      <c r="F4817" t="s">
        <v>15125</v>
      </c>
      <c r="G4817" t="s">
        <v>15126</v>
      </c>
      <c r="H4817" t="s">
        <v>2059</v>
      </c>
      <c r="I4817">
        <v>75002</v>
      </c>
      <c r="K4817" t="s">
        <v>15127</v>
      </c>
      <c r="L4817" s="106">
        <v>32951</v>
      </c>
      <c r="M4817">
        <v>14752996</v>
      </c>
      <c r="N4817" t="s">
        <v>996</v>
      </c>
      <c r="O4817" t="s">
        <v>12</v>
      </c>
      <c r="P4817" t="s">
        <v>997</v>
      </c>
      <c r="R4817" s="109" t="str">
        <f>IF(OR(P4817="SB",Q4817="SB"),"SB",0)</f>
        <v>SB</v>
      </c>
      <c r="T4817" s="110" t="s">
        <v>998</v>
      </c>
      <c r="V4817" s="113" t="str">
        <f>IF(AND(I4817&gt;=10000,I4817&lt;=19900),"Praha",(IF(AND(I4817&gt;=25001,I4817&lt;=29501),"Středočeský kraj",(IF(AND(I4817&gt;=30100,I4817&lt;=34972),"Středočeský kraj",(IF(AND(I4817&gt;=35002,I4817&lt;=36271),"Karlovarský kraj",(IF(AND(I4817&gt;=37001,I4817&lt;=39201),"Jihočeský kraj",(IF(AND(I4817&gt;=39701,I4817&lt;=39901),"Jihočeský kraj",(IF(AND(I4817&gt;=39301,I4817&lt;=39601),"Kraj Vysočina",(IF(AND(I4817&gt;=58001,I4817&lt;=59501),"Kraj Vysočina",(IF(AND(I4817&gt;=67401,I4817&lt;=67602),"Kraj Vysočina",(IF(AND(I4817&gt;=40001,I4817&lt;=44101),"Ústecký kraj",(IF(AND(I4817&gt;=46001,I4817&lt;=47201),"Liberecký kraj",(IF(AND(I4817&gt;=51202,I4817&lt;=51401),"Liberecký kraj",(IF(AND(I4817&gt;=53002,I4817&lt;=53976),"Pardubický kraj",(IF(AND(I4817&gt;=56002,I4817&lt;=57201),"Pardubický kraj",(IF(AND(I4817&gt;=60200,I4817&lt;=67201),"Jihomoravský kraj",(IF(AND(I4817&gt;=67801,I4817&lt;=68501),"Jihomoravský kraj",(IF(AND(I4817&gt;=69002,I4817&lt;=69801),"Jihomoravský kraj",(IF(AND(I4817&gt;=68601,I4817&lt;=68801),"Zlínský kraj",(IF(AND(I4817&gt;=75501,I4817&lt;=76901),"Zlínský kraj",(IF(AND(I4817&gt;=70030,I4817&lt;=74901),"Moravskoslezský kraj",(IF(AND(I4817&gt;=75000,I4817&lt;=75368),"Olomoucký kraj",(IF(AND(I4817&gt;=77200,I4817&lt;=79862),"Olomoucký kraj",(IF(AND(I4817&gt;=50011,I4817&lt;=50301),"Královéhradecký kraj",(IF(AND(I4817&gt;=54301,I4817&lt;=54303),"Královéhradecký kraj","0")))))))))))))))))))))))))))))))))))))))))))))))</f>
        <v>Olomoucký kraj</v>
      </c>
      <c r="AB4817" t="s">
        <v>998</v>
      </c>
      <c r="AD4817" t="s">
        <v>998</v>
      </c>
      <c r="AE4817" t="s">
        <v>998</v>
      </c>
      <c r="AF4817" t="s">
        <v>998</v>
      </c>
      <c r="AG4817" s="107">
        <v>0</v>
      </c>
      <c r="AH4817" s="107">
        <v>0</v>
      </c>
      <c r="AI4817" s="107">
        <v>0</v>
      </c>
      <c r="AJ4817" t="s">
        <v>1012</v>
      </c>
    </row>
    <row r="4818" spans="1:37" x14ac:dyDescent="0.45">
      <c r="A4818" t="s">
        <v>1079</v>
      </c>
      <c r="B4818" t="s">
        <v>19217</v>
      </c>
      <c r="C4818" t="s">
        <v>990</v>
      </c>
      <c r="D4818" t="s">
        <v>19221</v>
      </c>
      <c r="E4818" t="s">
        <v>992</v>
      </c>
      <c r="F4818" t="s">
        <v>2616</v>
      </c>
      <c r="G4818">
        <v>590</v>
      </c>
      <c r="H4818" t="s">
        <v>2059</v>
      </c>
      <c r="I4818">
        <v>75002</v>
      </c>
      <c r="K4818" t="s">
        <v>19222</v>
      </c>
      <c r="L4818" s="106">
        <v>37151</v>
      </c>
      <c r="M4818">
        <v>14669437</v>
      </c>
      <c r="N4818" t="s">
        <v>996</v>
      </c>
      <c r="O4818" t="s">
        <v>12</v>
      </c>
      <c r="P4818" t="s">
        <v>997</v>
      </c>
      <c r="R4818" s="109" t="str">
        <f>IF(OR(P4818="SB",Q4818="SB"),"SB",0)</f>
        <v>SB</v>
      </c>
      <c r="T4818" s="110" t="s">
        <v>998</v>
      </c>
      <c r="V4818" s="113" t="str">
        <f>IF(AND(I4818&gt;=10000,I4818&lt;=19900),"Praha",(IF(AND(I4818&gt;=25001,I4818&lt;=29501),"Středočeský kraj",(IF(AND(I4818&gt;=30100,I4818&lt;=34972),"Středočeský kraj",(IF(AND(I4818&gt;=35002,I4818&lt;=36271),"Karlovarský kraj",(IF(AND(I4818&gt;=37001,I4818&lt;=39201),"Jihočeský kraj",(IF(AND(I4818&gt;=39701,I4818&lt;=39901),"Jihočeský kraj",(IF(AND(I4818&gt;=39301,I4818&lt;=39601),"Kraj Vysočina",(IF(AND(I4818&gt;=58001,I4818&lt;=59501),"Kraj Vysočina",(IF(AND(I4818&gt;=67401,I4818&lt;=67602),"Kraj Vysočina",(IF(AND(I4818&gt;=40001,I4818&lt;=44101),"Ústecký kraj",(IF(AND(I4818&gt;=46001,I4818&lt;=47201),"Liberecký kraj",(IF(AND(I4818&gt;=51202,I4818&lt;=51401),"Liberecký kraj",(IF(AND(I4818&gt;=53002,I4818&lt;=53976),"Pardubický kraj",(IF(AND(I4818&gt;=56002,I4818&lt;=57201),"Pardubický kraj",(IF(AND(I4818&gt;=60200,I4818&lt;=67201),"Jihomoravský kraj",(IF(AND(I4818&gt;=67801,I4818&lt;=68501),"Jihomoravský kraj",(IF(AND(I4818&gt;=69002,I4818&lt;=69801),"Jihomoravský kraj",(IF(AND(I4818&gt;=68601,I4818&lt;=68801),"Zlínský kraj",(IF(AND(I4818&gt;=75501,I4818&lt;=76901),"Zlínský kraj",(IF(AND(I4818&gt;=70030,I4818&lt;=74901),"Moravskoslezský kraj",(IF(AND(I4818&gt;=75000,I4818&lt;=75368),"Olomoucký kraj",(IF(AND(I4818&gt;=77200,I4818&lt;=79862),"Olomoucký kraj",(IF(AND(I4818&gt;=50011,I4818&lt;=50301),"Královéhradecký kraj",(IF(AND(I4818&gt;=54301,I4818&lt;=54303),"Královéhradecký kraj","0")))))))))))))))))))))))))))))))))))))))))))))))</f>
        <v>Olomoucký kraj</v>
      </c>
      <c r="AB4818" t="s">
        <v>998</v>
      </c>
      <c r="AD4818" t="s">
        <v>998</v>
      </c>
      <c r="AE4818" t="s">
        <v>998</v>
      </c>
      <c r="AF4818" t="s">
        <v>998</v>
      </c>
      <c r="AG4818" s="107">
        <v>300</v>
      </c>
      <c r="AH4818" s="107">
        <v>0</v>
      </c>
      <c r="AI4818" s="107">
        <v>0</v>
      </c>
      <c r="AJ4818" t="s">
        <v>999</v>
      </c>
      <c r="AK4818" s="106">
        <v>44924</v>
      </c>
    </row>
    <row r="4819" spans="1:37" x14ac:dyDescent="0.45">
      <c r="A4819" t="s">
        <v>1349</v>
      </c>
      <c r="B4819" t="s">
        <v>19223</v>
      </c>
      <c r="C4819" t="s">
        <v>1002</v>
      </c>
      <c r="D4819" t="s">
        <v>19226</v>
      </c>
      <c r="E4819" t="s">
        <v>992</v>
      </c>
      <c r="F4819" t="s">
        <v>2616</v>
      </c>
      <c r="G4819">
        <v>590</v>
      </c>
      <c r="H4819" t="s">
        <v>2059</v>
      </c>
      <c r="I4819">
        <v>75002</v>
      </c>
      <c r="K4819" t="s">
        <v>19227</v>
      </c>
      <c r="L4819" s="106">
        <v>38649</v>
      </c>
      <c r="M4819">
        <v>14669336</v>
      </c>
      <c r="N4819" t="s">
        <v>996</v>
      </c>
      <c r="O4819" t="s">
        <v>12</v>
      </c>
      <c r="P4819" t="s">
        <v>997</v>
      </c>
      <c r="R4819" s="109" t="str">
        <f>IF(OR(P4819="SB",Q4819="SB"),"SB",0)</f>
        <v>SB</v>
      </c>
      <c r="T4819" s="110" t="s">
        <v>998</v>
      </c>
      <c r="V4819" s="113" t="str">
        <f>IF(AND(I4819&gt;=10000,I4819&lt;=19900),"Praha",(IF(AND(I4819&gt;=25001,I4819&lt;=29501),"Středočeský kraj",(IF(AND(I4819&gt;=30100,I4819&lt;=34972),"Středočeský kraj",(IF(AND(I4819&gt;=35002,I4819&lt;=36271),"Karlovarský kraj",(IF(AND(I4819&gt;=37001,I4819&lt;=39201),"Jihočeský kraj",(IF(AND(I4819&gt;=39701,I4819&lt;=39901),"Jihočeský kraj",(IF(AND(I4819&gt;=39301,I4819&lt;=39601),"Kraj Vysočina",(IF(AND(I4819&gt;=58001,I4819&lt;=59501),"Kraj Vysočina",(IF(AND(I4819&gt;=67401,I4819&lt;=67602),"Kraj Vysočina",(IF(AND(I4819&gt;=40001,I4819&lt;=44101),"Ústecký kraj",(IF(AND(I4819&gt;=46001,I4819&lt;=47201),"Liberecký kraj",(IF(AND(I4819&gt;=51202,I4819&lt;=51401),"Liberecký kraj",(IF(AND(I4819&gt;=53002,I4819&lt;=53976),"Pardubický kraj",(IF(AND(I4819&gt;=56002,I4819&lt;=57201),"Pardubický kraj",(IF(AND(I4819&gt;=60200,I4819&lt;=67201),"Jihomoravský kraj",(IF(AND(I4819&gt;=67801,I4819&lt;=68501),"Jihomoravský kraj",(IF(AND(I4819&gt;=69002,I4819&lt;=69801),"Jihomoravský kraj",(IF(AND(I4819&gt;=68601,I4819&lt;=68801),"Zlínský kraj",(IF(AND(I4819&gt;=75501,I4819&lt;=76901),"Zlínský kraj",(IF(AND(I4819&gt;=70030,I4819&lt;=74901),"Moravskoslezský kraj",(IF(AND(I4819&gt;=75000,I4819&lt;=75368),"Olomoucký kraj",(IF(AND(I4819&gt;=77200,I4819&lt;=79862),"Olomoucký kraj",(IF(AND(I4819&gt;=50011,I4819&lt;=50301),"Královéhradecký kraj",(IF(AND(I4819&gt;=54301,I4819&lt;=54303),"Královéhradecký kraj","0")))))))))))))))))))))))))))))))))))))))))))))))</f>
        <v>Olomoucký kraj</v>
      </c>
      <c r="AB4819" t="s">
        <v>998</v>
      </c>
      <c r="AD4819" t="s">
        <v>998</v>
      </c>
      <c r="AE4819" t="s">
        <v>998</v>
      </c>
      <c r="AF4819" t="s">
        <v>998</v>
      </c>
      <c r="AG4819" s="107">
        <v>300</v>
      </c>
      <c r="AH4819" s="107">
        <v>0</v>
      </c>
      <c r="AI4819" s="107">
        <v>0</v>
      </c>
      <c r="AJ4819" t="s">
        <v>999</v>
      </c>
      <c r="AK4819" s="106">
        <v>44924</v>
      </c>
    </row>
    <row r="4820" spans="1:37" x14ac:dyDescent="0.45">
      <c r="A4820" t="s">
        <v>1641</v>
      </c>
      <c r="B4820" t="s">
        <v>9105</v>
      </c>
      <c r="C4820" t="s">
        <v>1002</v>
      </c>
      <c r="D4820" t="s">
        <v>9106</v>
      </c>
      <c r="E4820" t="s">
        <v>992</v>
      </c>
      <c r="F4820" t="s">
        <v>9107</v>
      </c>
      <c r="G4820">
        <v>42</v>
      </c>
      <c r="H4820" t="s">
        <v>2059</v>
      </c>
      <c r="I4820">
        <v>75002</v>
      </c>
      <c r="K4820" t="s">
        <v>9108</v>
      </c>
      <c r="L4820" s="106">
        <v>39787</v>
      </c>
      <c r="M4820">
        <v>14594463</v>
      </c>
      <c r="N4820" t="s">
        <v>1144</v>
      </c>
      <c r="O4820" t="s">
        <v>12</v>
      </c>
      <c r="P4820" t="s">
        <v>997</v>
      </c>
      <c r="R4820" s="109" t="str">
        <f>IF(OR(P4820="SB",Q4820="SB"),"SB",0)</f>
        <v>SB</v>
      </c>
      <c r="V4820" s="113" t="str">
        <f>IF(AND(I4820&gt;=10000,I4820&lt;=19900),"Praha",(IF(AND(I4820&gt;=25001,I4820&lt;=29501),"Středočeský kraj",(IF(AND(I4820&gt;=30100,I4820&lt;=34972),"Středočeský kraj",(IF(AND(I4820&gt;=35002,I4820&lt;=36271),"Karlovarský kraj",(IF(AND(I4820&gt;=37001,I4820&lt;=39201),"Jihočeský kraj",(IF(AND(I4820&gt;=39701,I4820&lt;=39901),"Jihočeský kraj",(IF(AND(I4820&gt;=39301,I4820&lt;=39601),"Kraj Vysočina",(IF(AND(I4820&gt;=58001,I4820&lt;=59501),"Kraj Vysočina",(IF(AND(I4820&gt;=67401,I4820&lt;=67602),"Kraj Vysočina",(IF(AND(I4820&gt;=40001,I4820&lt;=44101),"Ústecký kraj",(IF(AND(I4820&gt;=46001,I4820&lt;=47201),"Liberecký kraj",(IF(AND(I4820&gt;=51202,I4820&lt;=51401),"Liberecký kraj",(IF(AND(I4820&gt;=53002,I4820&lt;=53976),"Pardubický kraj",(IF(AND(I4820&gt;=56002,I4820&lt;=57201),"Pardubický kraj",(IF(AND(I4820&gt;=60200,I4820&lt;=67201),"Jihomoravský kraj",(IF(AND(I4820&gt;=67801,I4820&lt;=68501),"Jihomoravský kraj",(IF(AND(I4820&gt;=69002,I4820&lt;=69801),"Jihomoravský kraj",(IF(AND(I4820&gt;=68601,I4820&lt;=68801),"Zlínský kraj",(IF(AND(I4820&gt;=75501,I4820&lt;=76901),"Zlínský kraj",(IF(AND(I4820&gt;=70030,I4820&lt;=74901),"Moravskoslezský kraj",(IF(AND(I4820&gt;=75000,I4820&lt;=75368),"Olomoucký kraj",(IF(AND(I4820&gt;=77200,I4820&lt;=79862),"Olomoucký kraj",(IF(AND(I4820&gt;=50011,I4820&lt;=50301),"Královéhradecký kraj",(IF(AND(I4820&gt;=54301,I4820&lt;=54303),"Královéhradecký kraj","0")))))))))))))))))))))))))))))))))))))))))))))))</f>
        <v>Olomoucký kraj</v>
      </c>
      <c r="AD4820" t="s">
        <v>998</v>
      </c>
      <c r="AE4820" t="s">
        <v>998</v>
      </c>
      <c r="AF4820" t="s">
        <v>998</v>
      </c>
      <c r="AG4820" s="107">
        <v>300</v>
      </c>
      <c r="AH4820" s="107">
        <v>0</v>
      </c>
      <c r="AI4820" s="107">
        <v>0</v>
      </c>
      <c r="AJ4820" t="s">
        <v>999</v>
      </c>
      <c r="AK4820" s="106">
        <v>44877</v>
      </c>
    </row>
    <row r="4821" spans="1:37" x14ac:dyDescent="0.45">
      <c r="A4821" t="s">
        <v>1479</v>
      </c>
      <c r="B4821" t="s">
        <v>13584</v>
      </c>
      <c r="C4821" t="s">
        <v>990</v>
      </c>
      <c r="D4821" t="s">
        <v>13585</v>
      </c>
      <c r="E4821" t="s">
        <v>992</v>
      </c>
      <c r="F4821" t="s">
        <v>3967</v>
      </c>
      <c r="G4821">
        <v>2414</v>
      </c>
      <c r="H4821" t="s">
        <v>2059</v>
      </c>
      <c r="I4821">
        <v>75002</v>
      </c>
      <c r="J4821">
        <v>724686451</v>
      </c>
      <c r="K4821" t="s">
        <v>13586</v>
      </c>
      <c r="L4821" s="106">
        <v>39353</v>
      </c>
      <c r="M4821">
        <v>14696012</v>
      </c>
      <c r="N4821" t="s">
        <v>996</v>
      </c>
      <c r="O4821" t="s">
        <v>12</v>
      </c>
      <c r="P4821" t="s">
        <v>997</v>
      </c>
      <c r="R4821" s="109" t="str">
        <f>IF(OR(P4821="SB",Q4821="SB"),"SB",0)</f>
        <v>SB</v>
      </c>
      <c r="V4821" s="113" t="str">
        <f>IF(AND(I4821&gt;=10000,I4821&lt;=19900),"Praha",(IF(AND(I4821&gt;=25001,I4821&lt;=29501),"Středočeský kraj",(IF(AND(I4821&gt;=30100,I4821&lt;=34972),"Středočeský kraj",(IF(AND(I4821&gt;=35002,I4821&lt;=36271),"Karlovarský kraj",(IF(AND(I4821&gt;=37001,I4821&lt;=39201),"Jihočeský kraj",(IF(AND(I4821&gt;=39701,I4821&lt;=39901),"Jihočeský kraj",(IF(AND(I4821&gt;=39301,I4821&lt;=39601),"Kraj Vysočina",(IF(AND(I4821&gt;=58001,I4821&lt;=59501),"Kraj Vysočina",(IF(AND(I4821&gt;=67401,I4821&lt;=67602),"Kraj Vysočina",(IF(AND(I4821&gt;=40001,I4821&lt;=44101),"Ústecký kraj",(IF(AND(I4821&gt;=46001,I4821&lt;=47201),"Liberecký kraj",(IF(AND(I4821&gt;=51202,I4821&lt;=51401),"Liberecký kraj",(IF(AND(I4821&gt;=53002,I4821&lt;=53976),"Pardubický kraj",(IF(AND(I4821&gt;=56002,I4821&lt;=57201),"Pardubický kraj",(IF(AND(I4821&gt;=60200,I4821&lt;=67201),"Jihomoravský kraj",(IF(AND(I4821&gt;=67801,I4821&lt;=68501),"Jihomoravský kraj",(IF(AND(I4821&gt;=69002,I4821&lt;=69801),"Jihomoravský kraj",(IF(AND(I4821&gt;=68601,I4821&lt;=68801),"Zlínský kraj",(IF(AND(I4821&gt;=75501,I4821&lt;=76901),"Zlínský kraj",(IF(AND(I4821&gt;=70030,I4821&lt;=74901),"Moravskoslezský kraj",(IF(AND(I4821&gt;=75000,I4821&lt;=75368),"Olomoucký kraj",(IF(AND(I4821&gt;=77200,I4821&lt;=79862),"Olomoucký kraj",(IF(AND(I4821&gt;=50011,I4821&lt;=50301),"Královéhradecký kraj",(IF(AND(I4821&gt;=54301,I4821&lt;=54303),"Královéhradecký kraj","0")))))))))))))))))))))))))))))))))))))))))))))))</f>
        <v>Olomoucký kraj</v>
      </c>
      <c r="AD4821" t="s">
        <v>998</v>
      </c>
      <c r="AE4821" t="s">
        <v>998</v>
      </c>
      <c r="AF4821" t="s">
        <v>998</v>
      </c>
      <c r="AG4821" s="107">
        <v>300</v>
      </c>
      <c r="AH4821" s="107">
        <v>0</v>
      </c>
      <c r="AI4821" s="107">
        <v>0</v>
      </c>
      <c r="AJ4821" t="s">
        <v>999</v>
      </c>
      <c r="AK4821" s="106">
        <v>44923</v>
      </c>
    </row>
    <row r="4822" spans="1:37" x14ac:dyDescent="0.45">
      <c r="A4822" t="s">
        <v>1061</v>
      </c>
      <c r="B4822" t="s">
        <v>14844</v>
      </c>
      <c r="C4822" t="s">
        <v>990</v>
      </c>
      <c r="D4822" t="s">
        <v>14845</v>
      </c>
      <c r="E4822" t="s">
        <v>992</v>
      </c>
      <c r="F4822" t="s">
        <v>14846</v>
      </c>
      <c r="G4822" t="s">
        <v>14847</v>
      </c>
      <c r="H4822" t="s">
        <v>14848</v>
      </c>
      <c r="I4822">
        <v>75102</v>
      </c>
      <c r="K4822" t="s">
        <v>14849</v>
      </c>
      <c r="L4822" s="106">
        <v>38889</v>
      </c>
      <c r="M4822">
        <v>14606587</v>
      </c>
      <c r="N4822" t="s">
        <v>996</v>
      </c>
      <c r="O4822" t="s">
        <v>12</v>
      </c>
      <c r="P4822" t="s">
        <v>997</v>
      </c>
      <c r="R4822" s="109" t="str">
        <f>IF(OR(P4822="SB",Q4822="SB"),"SB",0)</f>
        <v>SB</v>
      </c>
      <c r="T4822" s="110" t="s">
        <v>998</v>
      </c>
      <c r="V4822" s="113" t="str">
        <f>IF(AND(I4822&gt;=10000,I4822&lt;=19900),"Praha",(IF(AND(I4822&gt;=25001,I4822&lt;=29501),"Středočeský kraj",(IF(AND(I4822&gt;=30100,I4822&lt;=34972),"Středočeský kraj",(IF(AND(I4822&gt;=35002,I4822&lt;=36271),"Karlovarský kraj",(IF(AND(I4822&gt;=37001,I4822&lt;=39201),"Jihočeský kraj",(IF(AND(I4822&gt;=39701,I4822&lt;=39901),"Jihočeský kraj",(IF(AND(I4822&gt;=39301,I4822&lt;=39601),"Kraj Vysočina",(IF(AND(I4822&gt;=58001,I4822&lt;=59501),"Kraj Vysočina",(IF(AND(I4822&gt;=67401,I4822&lt;=67602),"Kraj Vysočina",(IF(AND(I4822&gt;=40001,I4822&lt;=44101),"Ústecký kraj",(IF(AND(I4822&gt;=46001,I4822&lt;=47201),"Liberecký kraj",(IF(AND(I4822&gt;=51202,I4822&lt;=51401),"Liberecký kraj",(IF(AND(I4822&gt;=53002,I4822&lt;=53976),"Pardubický kraj",(IF(AND(I4822&gt;=56002,I4822&lt;=57201),"Pardubický kraj",(IF(AND(I4822&gt;=60200,I4822&lt;=67201),"Jihomoravský kraj",(IF(AND(I4822&gt;=67801,I4822&lt;=68501),"Jihomoravský kraj",(IF(AND(I4822&gt;=69002,I4822&lt;=69801),"Jihomoravský kraj",(IF(AND(I4822&gt;=68601,I4822&lt;=68801),"Zlínský kraj",(IF(AND(I4822&gt;=75501,I4822&lt;=76901),"Zlínský kraj",(IF(AND(I4822&gt;=70030,I4822&lt;=74901),"Moravskoslezský kraj",(IF(AND(I4822&gt;=75000,I4822&lt;=75368),"Olomoucký kraj",(IF(AND(I4822&gt;=77200,I4822&lt;=79862),"Olomoucký kraj",(IF(AND(I4822&gt;=50011,I4822&lt;=50301),"Královéhradecký kraj",(IF(AND(I4822&gt;=54301,I4822&lt;=54303),"Královéhradecký kraj","0")))))))))))))))))))))))))))))))))))))))))))))))</f>
        <v>Olomoucký kraj</v>
      </c>
      <c r="AB4822" t="s">
        <v>998</v>
      </c>
      <c r="AD4822" t="s">
        <v>998</v>
      </c>
      <c r="AE4822" t="s">
        <v>998</v>
      </c>
      <c r="AF4822" t="s">
        <v>998</v>
      </c>
      <c r="AG4822" s="107">
        <v>300</v>
      </c>
      <c r="AH4822" s="107">
        <v>0</v>
      </c>
      <c r="AI4822" s="107">
        <v>0</v>
      </c>
      <c r="AJ4822" t="s">
        <v>999</v>
      </c>
      <c r="AK4822" s="106">
        <v>44923</v>
      </c>
    </row>
    <row r="4823" spans="1:37" x14ac:dyDescent="0.45">
      <c r="A4823" t="s">
        <v>1444</v>
      </c>
      <c r="B4823" t="s">
        <v>10496</v>
      </c>
      <c r="C4823" t="s">
        <v>990</v>
      </c>
      <c r="D4823" t="s">
        <v>10497</v>
      </c>
      <c r="E4823" t="s">
        <v>992</v>
      </c>
      <c r="F4823" t="s">
        <v>7926</v>
      </c>
      <c r="G4823">
        <v>328</v>
      </c>
      <c r="H4823" t="s">
        <v>10498</v>
      </c>
      <c r="I4823">
        <v>75103</v>
      </c>
      <c r="K4823" t="s">
        <v>10499</v>
      </c>
      <c r="L4823" s="106">
        <v>31022</v>
      </c>
      <c r="M4823">
        <v>10871279</v>
      </c>
      <c r="N4823" t="s">
        <v>996</v>
      </c>
      <c r="O4823" t="s">
        <v>12</v>
      </c>
      <c r="P4823" t="s">
        <v>997</v>
      </c>
      <c r="R4823" s="109" t="str">
        <f>IF(OR(P4823="SB",Q4823="SB"),"SB",0)</f>
        <v>SB</v>
      </c>
      <c r="T4823" s="110">
        <v>11683</v>
      </c>
      <c r="U4823" t="s">
        <v>19633</v>
      </c>
      <c r="V4823" s="113" t="str">
        <f>IF(AND(I4823&gt;=10000,I4823&lt;=19900),"Praha",(IF(AND(I4823&gt;=25001,I4823&lt;=29501),"Středočeský kraj",(IF(AND(I4823&gt;=30100,I4823&lt;=34972),"Středočeský kraj",(IF(AND(I4823&gt;=35002,I4823&lt;=36271),"Karlovarský kraj",(IF(AND(I4823&gt;=37001,I4823&lt;=39201),"Jihočeský kraj",(IF(AND(I4823&gt;=39701,I4823&lt;=39901),"Jihočeský kraj",(IF(AND(I4823&gt;=39301,I4823&lt;=39601),"Kraj Vysočina",(IF(AND(I4823&gt;=58001,I4823&lt;=59501),"Kraj Vysočina",(IF(AND(I4823&gt;=67401,I4823&lt;=67602),"Kraj Vysočina",(IF(AND(I4823&gt;=40001,I4823&lt;=44101),"Ústecký kraj",(IF(AND(I4823&gt;=46001,I4823&lt;=47201),"Liberecký kraj",(IF(AND(I4823&gt;=51202,I4823&lt;=51401),"Liberecký kraj",(IF(AND(I4823&gt;=53002,I4823&lt;=53976),"Pardubický kraj",(IF(AND(I4823&gt;=56002,I4823&lt;=57201),"Pardubický kraj",(IF(AND(I4823&gt;=60200,I4823&lt;=67201),"Jihomoravský kraj",(IF(AND(I4823&gt;=67801,I4823&lt;=68501),"Jihomoravský kraj",(IF(AND(I4823&gt;=69002,I4823&lt;=69801),"Jihomoravský kraj",(IF(AND(I4823&gt;=68601,I4823&lt;=68801),"Zlínský kraj",(IF(AND(I4823&gt;=75501,I4823&lt;=76901),"Zlínský kraj",(IF(AND(I4823&gt;=70030,I4823&lt;=74901),"Moravskoslezský kraj",(IF(AND(I4823&gt;=75000,I4823&lt;=75368),"Olomoucký kraj",(IF(AND(I4823&gt;=77200,I4823&lt;=79862),"Olomoucký kraj",(IF(AND(I4823&gt;=50011,I4823&lt;=50301),"Královéhradecký kraj",(IF(AND(I4823&gt;=54301,I4823&lt;=54303),"Královéhradecký kraj","0")))))))))))))))))))))))))))))))))))))))))))))))</f>
        <v>Olomoucký kraj</v>
      </c>
      <c r="AD4823" t="s">
        <v>998</v>
      </c>
      <c r="AE4823" t="s">
        <v>998</v>
      </c>
      <c r="AF4823" t="s">
        <v>998</v>
      </c>
      <c r="AG4823" s="107">
        <v>0</v>
      </c>
      <c r="AH4823" s="107">
        <v>0</v>
      </c>
      <c r="AI4823" s="107">
        <v>0</v>
      </c>
      <c r="AJ4823" t="s">
        <v>1012</v>
      </c>
    </row>
    <row r="4824" spans="1:37" x14ac:dyDescent="0.45">
      <c r="A4824" t="s">
        <v>988</v>
      </c>
      <c r="B4824" t="s">
        <v>4151</v>
      </c>
      <c r="C4824" t="s">
        <v>990</v>
      </c>
      <c r="D4824" t="s">
        <v>4156</v>
      </c>
      <c r="E4824" t="s">
        <v>992</v>
      </c>
      <c r="F4824" t="s">
        <v>4157</v>
      </c>
      <c r="G4824">
        <v>82</v>
      </c>
      <c r="H4824" t="s">
        <v>4157</v>
      </c>
      <c r="I4824">
        <v>75111</v>
      </c>
      <c r="J4824">
        <v>737252510</v>
      </c>
      <c r="K4824" t="s">
        <v>4158</v>
      </c>
      <c r="L4824" s="106">
        <v>26275</v>
      </c>
      <c r="M4824">
        <v>10609379</v>
      </c>
      <c r="N4824" t="s">
        <v>996</v>
      </c>
      <c r="O4824" t="s">
        <v>12</v>
      </c>
      <c r="P4824" t="s">
        <v>997</v>
      </c>
      <c r="R4824" s="109" t="str">
        <f>IF(OR(P4824="SB",Q4824="SB"),"SB",0)</f>
        <v>SB</v>
      </c>
      <c r="T4824" s="110" t="s">
        <v>998</v>
      </c>
      <c r="V4824" s="113" t="str">
        <f>IF(AND(I4824&gt;=10000,I4824&lt;=19900),"Praha",(IF(AND(I4824&gt;=25001,I4824&lt;=29501),"Středočeský kraj",(IF(AND(I4824&gt;=30100,I4824&lt;=34972),"Středočeský kraj",(IF(AND(I4824&gt;=35002,I4824&lt;=36271),"Karlovarský kraj",(IF(AND(I4824&gt;=37001,I4824&lt;=39201),"Jihočeský kraj",(IF(AND(I4824&gt;=39701,I4824&lt;=39901),"Jihočeský kraj",(IF(AND(I4824&gt;=39301,I4824&lt;=39601),"Kraj Vysočina",(IF(AND(I4824&gt;=58001,I4824&lt;=59501),"Kraj Vysočina",(IF(AND(I4824&gt;=67401,I4824&lt;=67602),"Kraj Vysočina",(IF(AND(I4824&gt;=40001,I4824&lt;=44101),"Ústecký kraj",(IF(AND(I4824&gt;=46001,I4824&lt;=47201),"Liberecký kraj",(IF(AND(I4824&gt;=51202,I4824&lt;=51401),"Liberecký kraj",(IF(AND(I4824&gt;=53002,I4824&lt;=53976),"Pardubický kraj",(IF(AND(I4824&gt;=56002,I4824&lt;=57201),"Pardubický kraj",(IF(AND(I4824&gt;=60200,I4824&lt;=67201),"Jihomoravský kraj",(IF(AND(I4824&gt;=67801,I4824&lt;=68501),"Jihomoravský kraj",(IF(AND(I4824&gt;=69002,I4824&lt;=69801),"Jihomoravský kraj",(IF(AND(I4824&gt;=68601,I4824&lt;=68801),"Zlínský kraj",(IF(AND(I4824&gt;=75501,I4824&lt;=76901),"Zlínský kraj",(IF(AND(I4824&gt;=70030,I4824&lt;=74901),"Moravskoslezský kraj",(IF(AND(I4824&gt;=75000,I4824&lt;=75368),"Olomoucký kraj",(IF(AND(I4824&gt;=77200,I4824&lt;=79862),"Olomoucký kraj",(IF(AND(I4824&gt;=50011,I4824&lt;=50301),"Královéhradecký kraj",(IF(AND(I4824&gt;=54301,I4824&lt;=54303),"Královéhradecký kraj","0")))))))))))))))))))))))))))))))))))))))))))))))</f>
        <v>Olomoucký kraj</v>
      </c>
      <c r="AB4824" t="s">
        <v>998</v>
      </c>
      <c r="AD4824" t="s">
        <v>998</v>
      </c>
      <c r="AE4824" t="s">
        <v>998</v>
      </c>
      <c r="AF4824" t="s">
        <v>998</v>
      </c>
      <c r="AG4824" s="107">
        <v>0</v>
      </c>
      <c r="AH4824" s="107">
        <v>0</v>
      </c>
      <c r="AI4824" s="107">
        <v>0</v>
      </c>
      <c r="AJ4824" t="s">
        <v>1012</v>
      </c>
    </row>
    <row r="4825" spans="1:37" x14ac:dyDescent="0.45">
      <c r="A4825" t="s">
        <v>1164</v>
      </c>
      <c r="B4825" t="s">
        <v>14682</v>
      </c>
      <c r="C4825" t="s">
        <v>990</v>
      </c>
      <c r="D4825" t="s">
        <v>14687</v>
      </c>
      <c r="E4825" t="s">
        <v>992</v>
      </c>
      <c r="F4825" t="s">
        <v>1110</v>
      </c>
      <c r="G4825">
        <v>395</v>
      </c>
      <c r="H4825" t="s">
        <v>14688</v>
      </c>
      <c r="I4825">
        <v>75114</v>
      </c>
      <c r="K4825" t="s">
        <v>14689</v>
      </c>
      <c r="L4825" s="106">
        <v>32252</v>
      </c>
      <c r="M4825">
        <v>10880878</v>
      </c>
      <c r="N4825" t="s">
        <v>996</v>
      </c>
      <c r="O4825" t="s">
        <v>12</v>
      </c>
      <c r="P4825" t="s">
        <v>997</v>
      </c>
      <c r="R4825" s="109" t="str">
        <f>IF(OR(P4825="SB",Q4825="SB"),"SB",0)</f>
        <v>SB</v>
      </c>
      <c r="T4825" s="110">
        <v>11807</v>
      </c>
      <c r="U4825" t="s">
        <v>19633</v>
      </c>
      <c r="V4825" s="113" t="str">
        <f>IF(AND(I4825&gt;=10000,I4825&lt;=19900),"Praha",(IF(AND(I4825&gt;=25001,I4825&lt;=29501),"Středočeský kraj",(IF(AND(I4825&gt;=30100,I4825&lt;=34972),"Středočeský kraj",(IF(AND(I4825&gt;=35002,I4825&lt;=36271),"Karlovarský kraj",(IF(AND(I4825&gt;=37001,I4825&lt;=39201),"Jihočeský kraj",(IF(AND(I4825&gt;=39701,I4825&lt;=39901),"Jihočeský kraj",(IF(AND(I4825&gt;=39301,I4825&lt;=39601),"Kraj Vysočina",(IF(AND(I4825&gt;=58001,I4825&lt;=59501),"Kraj Vysočina",(IF(AND(I4825&gt;=67401,I4825&lt;=67602),"Kraj Vysočina",(IF(AND(I4825&gt;=40001,I4825&lt;=44101),"Ústecký kraj",(IF(AND(I4825&gt;=46001,I4825&lt;=47201),"Liberecký kraj",(IF(AND(I4825&gt;=51202,I4825&lt;=51401),"Liberecký kraj",(IF(AND(I4825&gt;=53002,I4825&lt;=53976),"Pardubický kraj",(IF(AND(I4825&gt;=56002,I4825&lt;=57201),"Pardubický kraj",(IF(AND(I4825&gt;=60200,I4825&lt;=67201),"Jihomoravský kraj",(IF(AND(I4825&gt;=67801,I4825&lt;=68501),"Jihomoravský kraj",(IF(AND(I4825&gt;=69002,I4825&lt;=69801),"Jihomoravský kraj",(IF(AND(I4825&gt;=68601,I4825&lt;=68801),"Zlínský kraj",(IF(AND(I4825&gt;=75501,I4825&lt;=76901),"Zlínský kraj",(IF(AND(I4825&gt;=70030,I4825&lt;=74901),"Moravskoslezský kraj",(IF(AND(I4825&gt;=75000,I4825&lt;=75368),"Olomoucký kraj",(IF(AND(I4825&gt;=77200,I4825&lt;=79862),"Olomoucký kraj",(IF(AND(I4825&gt;=50011,I4825&lt;=50301),"Královéhradecký kraj",(IF(AND(I4825&gt;=54301,I4825&lt;=54303),"Královéhradecký kraj","0")))))))))))))))))))))))))))))))))))))))))))))))</f>
        <v>Olomoucký kraj</v>
      </c>
      <c r="AD4825" t="s">
        <v>998</v>
      </c>
      <c r="AE4825" t="s">
        <v>998</v>
      </c>
      <c r="AF4825" t="s">
        <v>998</v>
      </c>
      <c r="AG4825" s="107">
        <v>0</v>
      </c>
      <c r="AH4825" s="107">
        <v>0</v>
      </c>
      <c r="AI4825" s="107">
        <v>0</v>
      </c>
      <c r="AJ4825" t="s">
        <v>1012</v>
      </c>
    </row>
    <row r="4826" spans="1:37" x14ac:dyDescent="0.45">
      <c r="A4826" t="s">
        <v>1156</v>
      </c>
      <c r="B4826" t="s">
        <v>10628</v>
      </c>
      <c r="C4826" t="s">
        <v>990</v>
      </c>
      <c r="D4826" t="s">
        <v>10629</v>
      </c>
      <c r="E4826" t="s">
        <v>992</v>
      </c>
      <c r="F4826" t="s">
        <v>10630</v>
      </c>
      <c r="G4826">
        <v>30</v>
      </c>
      <c r="H4826" t="s">
        <v>10631</v>
      </c>
      <c r="I4826">
        <v>75119</v>
      </c>
      <c r="K4826" t="s">
        <v>10632</v>
      </c>
      <c r="L4826" s="106">
        <v>31318</v>
      </c>
      <c r="M4826">
        <v>14704803</v>
      </c>
      <c r="N4826" t="s">
        <v>996</v>
      </c>
      <c r="O4826" t="s">
        <v>12</v>
      </c>
      <c r="P4826" t="s">
        <v>997</v>
      </c>
      <c r="R4826" s="109" t="str">
        <f>IF(OR(P4826="SB",Q4826="SB"),"SB",0)</f>
        <v>SB</v>
      </c>
      <c r="T4826" s="110" t="s">
        <v>998</v>
      </c>
      <c r="V4826" s="113" t="str">
        <f>IF(AND(I4826&gt;=10000,I4826&lt;=19900),"Praha",(IF(AND(I4826&gt;=25001,I4826&lt;=29501),"Středočeský kraj",(IF(AND(I4826&gt;=30100,I4826&lt;=34972),"Středočeský kraj",(IF(AND(I4826&gt;=35002,I4826&lt;=36271),"Karlovarský kraj",(IF(AND(I4826&gt;=37001,I4826&lt;=39201),"Jihočeský kraj",(IF(AND(I4826&gt;=39701,I4826&lt;=39901),"Jihočeský kraj",(IF(AND(I4826&gt;=39301,I4826&lt;=39601),"Kraj Vysočina",(IF(AND(I4826&gt;=58001,I4826&lt;=59501),"Kraj Vysočina",(IF(AND(I4826&gt;=67401,I4826&lt;=67602),"Kraj Vysočina",(IF(AND(I4826&gt;=40001,I4826&lt;=44101),"Ústecký kraj",(IF(AND(I4826&gt;=46001,I4826&lt;=47201),"Liberecký kraj",(IF(AND(I4826&gt;=51202,I4826&lt;=51401),"Liberecký kraj",(IF(AND(I4826&gt;=53002,I4826&lt;=53976),"Pardubický kraj",(IF(AND(I4826&gt;=56002,I4826&lt;=57201),"Pardubický kraj",(IF(AND(I4826&gt;=60200,I4826&lt;=67201),"Jihomoravský kraj",(IF(AND(I4826&gt;=67801,I4826&lt;=68501),"Jihomoravský kraj",(IF(AND(I4826&gt;=69002,I4826&lt;=69801),"Jihomoravský kraj",(IF(AND(I4826&gt;=68601,I4826&lt;=68801),"Zlínský kraj",(IF(AND(I4826&gt;=75501,I4826&lt;=76901),"Zlínský kraj",(IF(AND(I4826&gt;=70030,I4826&lt;=74901),"Moravskoslezský kraj",(IF(AND(I4826&gt;=75000,I4826&lt;=75368),"Olomoucký kraj",(IF(AND(I4826&gt;=77200,I4826&lt;=79862),"Olomoucký kraj",(IF(AND(I4826&gt;=50011,I4826&lt;=50301),"Královéhradecký kraj",(IF(AND(I4826&gt;=54301,I4826&lt;=54303),"Královéhradecký kraj","0")))))))))))))))))))))))))))))))))))))))))))))))</f>
        <v>Olomoucký kraj</v>
      </c>
      <c r="AB4826" t="s">
        <v>998</v>
      </c>
      <c r="AD4826" t="s">
        <v>998</v>
      </c>
      <c r="AE4826" t="s">
        <v>998</v>
      </c>
      <c r="AF4826" t="s">
        <v>998</v>
      </c>
      <c r="AG4826" s="107">
        <v>0</v>
      </c>
      <c r="AH4826" s="107">
        <v>0</v>
      </c>
      <c r="AI4826" s="107">
        <v>0</v>
      </c>
      <c r="AJ4826" t="s">
        <v>1012</v>
      </c>
    </row>
    <row r="4827" spans="1:37" x14ac:dyDescent="0.45">
      <c r="A4827" t="s">
        <v>1069</v>
      </c>
      <c r="B4827" t="s">
        <v>15686</v>
      </c>
      <c r="C4827" t="s">
        <v>990</v>
      </c>
      <c r="D4827" t="s">
        <v>15687</v>
      </c>
      <c r="E4827" t="s">
        <v>992</v>
      </c>
      <c r="F4827" t="s">
        <v>9194</v>
      </c>
      <c r="G4827">
        <v>40</v>
      </c>
      <c r="H4827" t="s">
        <v>15688</v>
      </c>
      <c r="I4827">
        <v>75124</v>
      </c>
      <c r="K4827" t="s">
        <v>15689</v>
      </c>
      <c r="L4827" s="106">
        <v>36879</v>
      </c>
      <c r="M4827">
        <v>13635577</v>
      </c>
      <c r="N4827" t="s">
        <v>3978</v>
      </c>
      <c r="O4827" t="s">
        <v>1091</v>
      </c>
      <c r="P4827" t="s">
        <v>997</v>
      </c>
      <c r="R4827" s="109" t="str">
        <f>IF(OR(P4827="SB",Q4827="SB"),"SB",0)</f>
        <v>SB</v>
      </c>
      <c r="T4827" s="110">
        <v>16026</v>
      </c>
      <c r="U4827" t="s">
        <v>19633</v>
      </c>
      <c r="V4827" s="113" t="str">
        <f>IF(AND(I4827&gt;=10000,I4827&lt;=19900),"Praha",(IF(AND(I4827&gt;=25001,I4827&lt;=29501),"Středočeský kraj",(IF(AND(I4827&gt;=30100,I4827&lt;=34972),"Středočeský kraj",(IF(AND(I4827&gt;=35002,I4827&lt;=36271),"Karlovarský kraj",(IF(AND(I4827&gt;=37001,I4827&lt;=39201),"Jihočeský kraj",(IF(AND(I4827&gt;=39701,I4827&lt;=39901),"Jihočeský kraj",(IF(AND(I4827&gt;=39301,I4827&lt;=39601),"Kraj Vysočina",(IF(AND(I4827&gt;=58001,I4827&lt;=59501),"Kraj Vysočina",(IF(AND(I4827&gt;=67401,I4827&lt;=67602),"Kraj Vysočina",(IF(AND(I4827&gt;=40001,I4827&lt;=44101),"Ústecký kraj",(IF(AND(I4827&gt;=46001,I4827&lt;=47201),"Liberecký kraj",(IF(AND(I4827&gt;=51202,I4827&lt;=51401),"Liberecký kraj",(IF(AND(I4827&gt;=53002,I4827&lt;=53976),"Pardubický kraj",(IF(AND(I4827&gt;=56002,I4827&lt;=57201),"Pardubický kraj",(IF(AND(I4827&gt;=60200,I4827&lt;=67201),"Jihomoravský kraj",(IF(AND(I4827&gt;=67801,I4827&lt;=68501),"Jihomoravský kraj",(IF(AND(I4827&gt;=69002,I4827&lt;=69801),"Jihomoravský kraj",(IF(AND(I4827&gt;=68601,I4827&lt;=68801),"Zlínský kraj",(IF(AND(I4827&gt;=75501,I4827&lt;=76901),"Zlínský kraj",(IF(AND(I4827&gt;=70030,I4827&lt;=74901),"Moravskoslezský kraj",(IF(AND(I4827&gt;=75000,I4827&lt;=75368),"Olomoucký kraj",(IF(AND(I4827&gt;=77200,I4827&lt;=79862),"Olomoucký kraj",(IF(AND(I4827&gt;=50011,I4827&lt;=50301),"Královéhradecký kraj",(IF(AND(I4827&gt;=54301,I4827&lt;=54303),"Královéhradecký kraj","0")))))))))))))))))))))))))))))))))))))))))))))))</f>
        <v>Olomoucký kraj</v>
      </c>
      <c r="AB4827" t="s">
        <v>15690</v>
      </c>
      <c r="AD4827" t="s">
        <v>998</v>
      </c>
      <c r="AE4827" t="s">
        <v>998</v>
      </c>
      <c r="AF4827" t="s">
        <v>998</v>
      </c>
      <c r="AG4827" s="107">
        <v>0</v>
      </c>
      <c r="AH4827" s="107">
        <v>0</v>
      </c>
      <c r="AI4827" s="107">
        <v>0</v>
      </c>
      <c r="AJ4827" t="s">
        <v>1012</v>
      </c>
    </row>
    <row r="4828" spans="1:37" x14ac:dyDescent="0.45">
      <c r="A4828" t="s">
        <v>1111</v>
      </c>
      <c r="B4828" t="s">
        <v>11607</v>
      </c>
      <c r="C4828" t="s">
        <v>1002</v>
      </c>
      <c r="D4828" t="s">
        <v>11608</v>
      </c>
      <c r="E4828" t="s">
        <v>992</v>
      </c>
      <c r="F4828" t="s">
        <v>11609</v>
      </c>
      <c r="G4828">
        <v>267</v>
      </c>
      <c r="H4828" t="s">
        <v>11610</v>
      </c>
      <c r="I4828">
        <v>75124</v>
      </c>
      <c r="J4828">
        <v>737688947</v>
      </c>
      <c r="K4828" t="s">
        <v>11611</v>
      </c>
      <c r="L4828" s="106">
        <v>36303</v>
      </c>
      <c r="M4828">
        <v>14120072</v>
      </c>
      <c r="N4828" t="s">
        <v>1367</v>
      </c>
      <c r="O4828" t="s">
        <v>1091</v>
      </c>
      <c r="P4828" t="s">
        <v>997</v>
      </c>
      <c r="R4828" s="109" t="str">
        <f>IF(OR(P4828="SB",Q4828="SB"),"SB",0)</f>
        <v>SB</v>
      </c>
      <c r="T4828" s="110">
        <v>171037</v>
      </c>
      <c r="U4828" t="s">
        <v>19633</v>
      </c>
      <c r="V4828" s="113" t="str">
        <f>IF(AND(I4828&gt;=10000,I4828&lt;=19900),"Praha",(IF(AND(I4828&gt;=25001,I4828&lt;=29501),"Středočeský kraj",(IF(AND(I4828&gt;=30100,I4828&lt;=34972),"Středočeský kraj",(IF(AND(I4828&gt;=35002,I4828&lt;=36271),"Karlovarský kraj",(IF(AND(I4828&gt;=37001,I4828&lt;=39201),"Jihočeský kraj",(IF(AND(I4828&gt;=39701,I4828&lt;=39901),"Jihočeský kraj",(IF(AND(I4828&gt;=39301,I4828&lt;=39601),"Kraj Vysočina",(IF(AND(I4828&gt;=58001,I4828&lt;=59501),"Kraj Vysočina",(IF(AND(I4828&gt;=67401,I4828&lt;=67602),"Kraj Vysočina",(IF(AND(I4828&gt;=40001,I4828&lt;=44101),"Ústecký kraj",(IF(AND(I4828&gt;=46001,I4828&lt;=47201),"Liberecký kraj",(IF(AND(I4828&gt;=51202,I4828&lt;=51401),"Liberecký kraj",(IF(AND(I4828&gt;=53002,I4828&lt;=53976),"Pardubický kraj",(IF(AND(I4828&gt;=56002,I4828&lt;=57201),"Pardubický kraj",(IF(AND(I4828&gt;=60200,I4828&lt;=67201),"Jihomoravský kraj",(IF(AND(I4828&gt;=67801,I4828&lt;=68501),"Jihomoravský kraj",(IF(AND(I4828&gt;=69002,I4828&lt;=69801),"Jihomoravský kraj",(IF(AND(I4828&gt;=68601,I4828&lt;=68801),"Zlínský kraj",(IF(AND(I4828&gt;=75501,I4828&lt;=76901),"Zlínský kraj",(IF(AND(I4828&gt;=70030,I4828&lt;=74901),"Moravskoslezský kraj",(IF(AND(I4828&gt;=75000,I4828&lt;=75368),"Olomoucký kraj",(IF(AND(I4828&gt;=77200,I4828&lt;=79862),"Olomoucký kraj",(IF(AND(I4828&gt;=50011,I4828&lt;=50301),"Královéhradecký kraj",(IF(AND(I4828&gt;=54301,I4828&lt;=54303),"Královéhradecký kraj","0")))))))))))))))))))))))))))))))))))))))))))))))</f>
        <v>Olomoucký kraj</v>
      </c>
      <c r="AB4828" t="s">
        <v>11612</v>
      </c>
      <c r="AD4828" t="s">
        <v>998</v>
      </c>
      <c r="AE4828" t="s">
        <v>998</v>
      </c>
      <c r="AF4828" t="s">
        <v>998</v>
      </c>
      <c r="AG4828" s="107">
        <v>0</v>
      </c>
      <c r="AH4828" s="107">
        <v>0</v>
      </c>
      <c r="AI4828" s="107">
        <v>0</v>
      </c>
      <c r="AJ4828" t="s">
        <v>1012</v>
      </c>
    </row>
    <row r="4829" spans="1:37" x14ac:dyDescent="0.45">
      <c r="A4829" t="s">
        <v>1128</v>
      </c>
      <c r="B4829" t="s">
        <v>2574</v>
      </c>
      <c r="C4829" t="s">
        <v>990</v>
      </c>
      <c r="D4829" t="s">
        <v>2577</v>
      </c>
      <c r="E4829" t="s">
        <v>992</v>
      </c>
      <c r="F4829" t="s">
        <v>2578</v>
      </c>
      <c r="G4829">
        <v>6</v>
      </c>
      <c r="H4829" t="s">
        <v>2059</v>
      </c>
      <c r="I4829">
        <v>75124</v>
      </c>
      <c r="J4829">
        <v>604241648</v>
      </c>
      <c r="K4829" t="s">
        <v>2579</v>
      </c>
      <c r="L4829" s="106">
        <v>42397</v>
      </c>
      <c r="M4829">
        <v>16024205</v>
      </c>
      <c r="N4829" t="s">
        <v>1757</v>
      </c>
      <c r="O4829" t="s">
        <v>1010</v>
      </c>
      <c r="P4829" t="s">
        <v>997</v>
      </c>
      <c r="R4829" s="109" t="str">
        <f>IF(OR(P4829="SB",Q4829="SB"),"SB",0)</f>
        <v>SB</v>
      </c>
      <c r="T4829" s="110">
        <v>2022119</v>
      </c>
      <c r="U4829" t="s">
        <v>19633</v>
      </c>
      <c r="V4829" s="113" t="str">
        <f>IF(AND(I4829&gt;=10000,I4829&lt;=19900),"Praha",(IF(AND(I4829&gt;=25001,I4829&lt;=29501),"Středočeský kraj",(IF(AND(I4829&gt;=30100,I4829&lt;=34972),"Středočeský kraj",(IF(AND(I4829&gt;=35002,I4829&lt;=36271),"Karlovarský kraj",(IF(AND(I4829&gt;=37001,I4829&lt;=39201),"Jihočeský kraj",(IF(AND(I4829&gt;=39701,I4829&lt;=39901),"Jihočeský kraj",(IF(AND(I4829&gt;=39301,I4829&lt;=39601),"Kraj Vysočina",(IF(AND(I4829&gt;=58001,I4829&lt;=59501),"Kraj Vysočina",(IF(AND(I4829&gt;=67401,I4829&lt;=67602),"Kraj Vysočina",(IF(AND(I4829&gt;=40001,I4829&lt;=44101),"Ústecký kraj",(IF(AND(I4829&gt;=46001,I4829&lt;=47201),"Liberecký kraj",(IF(AND(I4829&gt;=51202,I4829&lt;=51401),"Liberecký kraj",(IF(AND(I4829&gt;=53002,I4829&lt;=53976),"Pardubický kraj",(IF(AND(I4829&gt;=56002,I4829&lt;=57201),"Pardubický kraj",(IF(AND(I4829&gt;=60200,I4829&lt;=67201),"Jihomoravský kraj",(IF(AND(I4829&gt;=67801,I4829&lt;=68501),"Jihomoravský kraj",(IF(AND(I4829&gt;=69002,I4829&lt;=69801),"Jihomoravský kraj",(IF(AND(I4829&gt;=68601,I4829&lt;=68801),"Zlínský kraj",(IF(AND(I4829&gt;=75501,I4829&lt;=76901),"Zlínský kraj",(IF(AND(I4829&gt;=70030,I4829&lt;=74901),"Moravskoslezský kraj",(IF(AND(I4829&gt;=75000,I4829&lt;=75368),"Olomoucký kraj",(IF(AND(I4829&gt;=77200,I4829&lt;=79862),"Olomoucký kraj",(IF(AND(I4829&gt;=50011,I4829&lt;=50301),"Královéhradecký kraj",(IF(AND(I4829&gt;=54301,I4829&lt;=54303),"Královéhradecký kraj","0")))))))))))))))))))))))))))))))))))))))))))))))</f>
        <v>Olomoucký kraj</v>
      </c>
      <c r="AD4829" t="s">
        <v>998</v>
      </c>
      <c r="AE4829" t="s">
        <v>998</v>
      </c>
      <c r="AF4829" t="s">
        <v>998</v>
      </c>
      <c r="AG4829" s="107">
        <v>300</v>
      </c>
      <c r="AH4829" s="107">
        <v>0</v>
      </c>
      <c r="AI4829" s="107">
        <v>0</v>
      </c>
      <c r="AJ4829" t="s">
        <v>999</v>
      </c>
      <c r="AK4829" s="106">
        <v>44925</v>
      </c>
    </row>
    <row r="4830" spans="1:37" x14ac:dyDescent="0.45">
      <c r="A4830" t="s">
        <v>1129</v>
      </c>
      <c r="B4830" t="s">
        <v>1793</v>
      </c>
      <c r="C4830" t="s">
        <v>990</v>
      </c>
      <c r="D4830" t="s">
        <v>17230</v>
      </c>
      <c r="E4830" t="s">
        <v>992</v>
      </c>
      <c r="F4830" t="s">
        <v>3217</v>
      </c>
      <c r="G4830">
        <v>37</v>
      </c>
      <c r="H4830" t="s">
        <v>2059</v>
      </c>
      <c r="I4830">
        <v>75124</v>
      </c>
      <c r="K4830" t="s">
        <v>17231</v>
      </c>
      <c r="L4830" s="106">
        <v>32522</v>
      </c>
      <c r="M4830">
        <v>13396414</v>
      </c>
      <c r="N4830" t="s">
        <v>996</v>
      </c>
      <c r="O4830" t="s">
        <v>12</v>
      </c>
      <c r="P4830" t="s">
        <v>997</v>
      </c>
      <c r="R4830" s="109" t="str">
        <f>IF(OR(P4830="SB",Q4830="SB"),"SB",0)</f>
        <v>SB</v>
      </c>
      <c r="T4830" s="110" t="s">
        <v>998</v>
      </c>
      <c r="V4830" s="113" t="str">
        <f>IF(AND(I4830&gt;=10000,I4830&lt;=19900),"Praha",(IF(AND(I4830&gt;=25001,I4830&lt;=29501),"Středočeský kraj",(IF(AND(I4830&gt;=30100,I4830&lt;=34972),"Středočeský kraj",(IF(AND(I4830&gt;=35002,I4830&lt;=36271),"Karlovarský kraj",(IF(AND(I4830&gt;=37001,I4830&lt;=39201),"Jihočeský kraj",(IF(AND(I4830&gt;=39701,I4830&lt;=39901),"Jihočeský kraj",(IF(AND(I4830&gt;=39301,I4830&lt;=39601),"Kraj Vysočina",(IF(AND(I4830&gt;=58001,I4830&lt;=59501),"Kraj Vysočina",(IF(AND(I4830&gt;=67401,I4830&lt;=67602),"Kraj Vysočina",(IF(AND(I4830&gt;=40001,I4830&lt;=44101),"Ústecký kraj",(IF(AND(I4830&gt;=46001,I4830&lt;=47201),"Liberecký kraj",(IF(AND(I4830&gt;=51202,I4830&lt;=51401),"Liberecký kraj",(IF(AND(I4830&gt;=53002,I4830&lt;=53976),"Pardubický kraj",(IF(AND(I4830&gt;=56002,I4830&lt;=57201),"Pardubický kraj",(IF(AND(I4830&gt;=60200,I4830&lt;=67201),"Jihomoravský kraj",(IF(AND(I4830&gt;=67801,I4830&lt;=68501),"Jihomoravský kraj",(IF(AND(I4830&gt;=69002,I4830&lt;=69801),"Jihomoravský kraj",(IF(AND(I4830&gt;=68601,I4830&lt;=68801),"Zlínský kraj",(IF(AND(I4830&gt;=75501,I4830&lt;=76901),"Zlínský kraj",(IF(AND(I4830&gt;=70030,I4830&lt;=74901),"Moravskoslezský kraj",(IF(AND(I4830&gt;=75000,I4830&lt;=75368),"Olomoucký kraj",(IF(AND(I4830&gt;=77200,I4830&lt;=79862),"Olomoucký kraj",(IF(AND(I4830&gt;=50011,I4830&lt;=50301),"Královéhradecký kraj",(IF(AND(I4830&gt;=54301,I4830&lt;=54303),"Královéhradecký kraj","0")))))))))))))))))))))))))))))))))))))))))))))))</f>
        <v>Olomoucký kraj</v>
      </c>
      <c r="AB4830" t="s">
        <v>998</v>
      </c>
      <c r="AD4830" t="s">
        <v>998</v>
      </c>
      <c r="AE4830" t="s">
        <v>998</v>
      </c>
      <c r="AF4830" t="s">
        <v>998</v>
      </c>
      <c r="AG4830" s="107">
        <v>0</v>
      </c>
      <c r="AH4830" s="107">
        <v>0</v>
      </c>
      <c r="AI4830" s="107">
        <v>0</v>
      </c>
      <c r="AJ4830" t="s">
        <v>1012</v>
      </c>
    </row>
    <row r="4831" spans="1:37" x14ac:dyDescent="0.45">
      <c r="A4831" t="s">
        <v>1413</v>
      </c>
      <c r="B4831" t="s">
        <v>17045</v>
      </c>
      <c r="C4831" t="s">
        <v>1002</v>
      </c>
      <c r="D4831" t="s">
        <v>17056</v>
      </c>
      <c r="E4831" t="s">
        <v>992</v>
      </c>
      <c r="F4831" t="s">
        <v>17057</v>
      </c>
      <c r="G4831">
        <v>3</v>
      </c>
      <c r="H4831" t="s">
        <v>2059</v>
      </c>
      <c r="I4831">
        <v>75124</v>
      </c>
      <c r="K4831" t="s">
        <v>17058</v>
      </c>
      <c r="L4831" s="106">
        <v>40928</v>
      </c>
      <c r="M4831">
        <v>14580723</v>
      </c>
      <c r="N4831" t="s">
        <v>1144</v>
      </c>
      <c r="O4831" t="s">
        <v>12</v>
      </c>
      <c r="P4831" t="s">
        <v>997</v>
      </c>
      <c r="R4831" s="109" t="str">
        <f>IF(OR(P4831="SB",Q4831="SB"),"SB",0)</f>
        <v>SB</v>
      </c>
      <c r="V4831" s="113" t="str">
        <f>IF(AND(I4831&gt;=10000,I4831&lt;=19900),"Praha",(IF(AND(I4831&gt;=25001,I4831&lt;=29501),"Středočeský kraj",(IF(AND(I4831&gt;=30100,I4831&lt;=34972),"Středočeský kraj",(IF(AND(I4831&gt;=35002,I4831&lt;=36271),"Karlovarský kraj",(IF(AND(I4831&gt;=37001,I4831&lt;=39201),"Jihočeský kraj",(IF(AND(I4831&gt;=39701,I4831&lt;=39901),"Jihočeský kraj",(IF(AND(I4831&gt;=39301,I4831&lt;=39601),"Kraj Vysočina",(IF(AND(I4831&gt;=58001,I4831&lt;=59501),"Kraj Vysočina",(IF(AND(I4831&gt;=67401,I4831&lt;=67602),"Kraj Vysočina",(IF(AND(I4831&gt;=40001,I4831&lt;=44101),"Ústecký kraj",(IF(AND(I4831&gt;=46001,I4831&lt;=47201),"Liberecký kraj",(IF(AND(I4831&gt;=51202,I4831&lt;=51401),"Liberecký kraj",(IF(AND(I4831&gt;=53002,I4831&lt;=53976),"Pardubický kraj",(IF(AND(I4831&gt;=56002,I4831&lt;=57201),"Pardubický kraj",(IF(AND(I4831&gt;=60200,I4831&lt;=67201),"Jihomoravský kraj",(IF(AND(I4831&gt;=67801,I4831&lt;=68501),"Jihomoravský kraj",(IF(AND(I4831&gt;=69002,I4831&lt;=69801),"Jihomoravský kraj",(IF(AND(I4831&gt;=68601,I4831&lt;=68801),"Zlínský kraj",(IF(AND(I4831&gt;=75501,I4831&lt;=76901),"Zlínský kraj",(IF(AND(I4831&gt;=70030,I4831&lt;=74901),"Moravskoslezský kraj",(IF(AND(I4831&gt;=75000,I4831&lt;=75368),"Olomoucký kraj",(IF(AND(I4831&gt;=77200,I4831&lt;=79862),"Olomoucký kraj",(IF(AND(I4831&gt;=50011,I4831&lt;=50301),"Královéhradecký kraj",(IF(AND(I4831&gt;=54301,I4831&lt;=54303),"Královéhradecký kraj","0")))))))))))))))))))))))))))))))))))))))))))))))</f>
        <v>Olomoucký kraj</v>
      </c>
      <c r="AD4831" t="s">
        <v>998</v>
      </c>
      <c r="AE4831" t="s">
        <v>998</v>
      </c>
      <c r="AF4831" t="s">
        <v>998</v>
      </c>
      <c r="AG4831" s="107">
        <v>300</v>
      </c>
      <c r="AH4831" s="107">
        <v>0</v>
      </c>
      <c r="AI4831" s="107">
        <v>0</v>
      </c>
      <c r="AJ4831" t="s">
        <v>999</v>
      </c>
      <c r="AK4831" s="106">
        <v>44877</v>
      </c>
    </row>
    <row r="4832" spans="1:37" x14ac:dyDescent="0.45">
      <c r="A4832" t="s">
        <v>1411</v>
      </c>
      <c r="B4832" t="s">
        <v>12730</v>
      </c>
      <c r="C4832" t="s">
        <v>990</v>
      </c>
      <c r="D4832" t="s">
        <v>12731</v>
      </c>
      <c r="E4832" t="s">
        <v>992</v>
      </c>
      <c r="F4832" t="s">
        <v>3700</v>
      </c>
      <c r="G4832">
        <v>275</v>
      </c>
      <c r="H4832" t="s">
        <v>3700</v>
      </c>
      <c r="I4832">
        <v>75125</v>
      </c>
      <c r="K4832" t="s">
        <v>12732</v>
      </c>
      <c r="L4832" s="106">
        <v>39836</v>
      </c>
      <c r="M4832">
        <v>14672972</v>
      </c>
      <c r="N4832" t="s">
        <v>1144</v>
      </c>
      <c r="O4832" t="s">
        <v>12</v>
      </c>
      <c r="P4832" t="s">
        <v>997</v>
      </c>
      <c r="R4832" s="109" t="str">
        <f>IF(OR(P4832="SB",Q4832="SB"),"SB",0)</f>
        <v>SB</v>
      </c>
      <c r="T4832" s="110" t="s">
        <v>998</v>
      </c>
      <c r="V4832" s="113" t="str">
        <f>IF(AND(I4832&gt;=10000,I4832&lt;=19900),"Praha",(IF(AND(I4832&gt;=25001,I4832&lt;=29501),"Středočeský kraj",(IF(AND(I4832&gt;=30100,I4832&lt;=34972),"Středočeský kraj",(IF(AND(I4832&gt;=35002,I4832&lt;=36271),"Karlovarský kraj",(IF(AND(I4832&gt;=37001,I4832&lt;=39201),"Jihočeský kraj",(IF(AND(I4832&gt;=39701,I4832&lt;=39901),"Jihočeský kraj",(IF(AND(I4832&gt;=39301,I4832&lt;=39601),"Kraj Vysočina",(IF(AND(I4832&gt;=58001,I4832&lt;=59501),"Kraj Vysočina",(IF(AND(I4832&gt;=67401,I4832&lt;=67602),"Kraj Vysočina",(IF(AND(I4832&gt;=40001,I4832&lt;=44101),"Ústecký kraj",(IF(AND(I4832&gt;=46001,I4832&lt;=47201),"Liberecký kraj",(IF(AND(I4832&gt;=51202,I4832&lt;=51401),"Liberecký kraj",(IF(AND(I4832&gt;=53002,I4832&lt;=53976),"Pardubický kraj",(IF(AND(I4832&gt;=56002,I4832&lt;=57201),"Pardubický kraj",(IF(AND(I4832&gt;=60200,I4832&lt;=67201),"Jihomoravský kraj",(IF(AND(I4832&gt;=67801,I4832&lt;=68501),"Jihomoravský kraj",(IF(AND(I4832&gt;=69002,I4832&lt;=69801),"Jihomoravský kraj",(IF(AND(I4832&gt;=68601,I4832&lt;=68801),"Zlínský kraj",(IF(AND(I4832&gt;=75501,I4832&lt;=76901),"Zlínský kraj",(IF(AND(I4832&gt;=70030,I4832&lt;=74901),"Moravskoslezský kraj",(IF(AND(I4832&gt;=75000,I4832&lt;=75368),"Olomoucký kraj",(IF(AND(I4832&gt;=77200,I4832&lt;=79862),"Olomoucký kraj",(IF(AND(I4832&gt;=50011,I4832&lt;=50301),"Královéhradecký kraj",(IF(AND(I4832&gt;=54301,I4832&lt;=54303),"Královéhradecký kraj","0")))))))))))))))))))))))))))))))))))))))))))))))</f>
        <v>Olomoucký kraj</v>
      </c>
      <c r="AB4832" t="s">
        <v>998</v>
      </c>
      <c r="AD4832" t="s">
        <v>998</v>
      </c>
      <c r="AE4832" t="s">
        <v>998</v>
      </c>
      <c r="AF4832" t="s">
        <v>998</v>
      </c>
      <c r="AG4832" s="107">
        <v>300</v>
      </c>
      <c r="AH4832" s="107">
        <v>0</v>
      </c>
      <c r="AI4832" s="107">
        <v>0</v>
      </c>
      <c r="AJ4832" t="s">
        <v>999</v>
      </c>
      <c r="AK4832" s="106">
        <v>44877</v>
      </c>
    </row>
    <row r="4833" spans="1:37" x14ac:dyDescent="0.45">
      <c r="A4833" t="s">
        <v>1129</v>
      </c>
      <c r="B4833" t="s">
        <v>16789</v>
      </c>
      <c r="C4833" t="s">
        <v>990</v>
      </c>
      <c r="D4833" t="s">
        <v>16790</v>
      </c>
      <c r="E4833" t="s">
        <v>992</v>
      </c>
      <c r="F4833" t="s">
        <v>16791</v>
      </c>
      <c r="G4833">
        <v>466</v>
      </c>
      <c r="H4833" t="s">
        <v>1302</v>
      </c>
      <c r="I4833">
        <v>75131</v>
      </c>
      <c r="K4833" t="s">
        <v>16792</v>
      </c>
      <c r="L4833" s="106">
        <v>34349</v>
      </c>
      <c r="M4833">
        <v>14586985</v>
      </c>
      <c r="N4833" t="s">
        <v>1144</v>
      </c>
      <c r="O4833" t="s">
        <v>12</v>
      </c>
      <c r="P4833" t="s">
        <v>997</v>
      </c>
      <c r="R4833" s="109" t="str">
        <f>IF(OR(P4833="SB",Q4833="SB"),"SB",0)</f>
        <v>SB</v>
      </c>
      <c r="T4833" s="110" t="s">
        <v>998</v>
      </c>
      <c r="V4833" s="113" t="str">
        <f>IF(AND(I4833&gt;=10000,I4833&lt;=19900),"Praha",(IF(AND(I4833&gt;=25001,I4833&lt;=29501),"Středočeský kraj",(IF(AND(I4833&gt;=30100,I4833&lt;=34972),"Středočeský kraj",(IF(AND(I4833&gt;=35002,I4833&lt;=36271),"Karlovarský kraj",(IF(AND(I4833&gt;=37001,I4833&lt;=39201),"Jihočeský kraj",(IF(AND(I4833&gt;=39701,I4833&lt;=39901),"Jihočeský kraj",(IF(AND(I4833&gt;=39301,I4833&lt;=39601),"Kraj Vysočina",(IF(AND(I4833&gt;=58001,I4833&lt;=59501),"Kraj Vysočina",(IF(AND(I4833&gt;=67401,I4833&lt;=67602),"Kraj Vysočina",(IF(AND(I4833&gt;=40001,I4833&lt;=44101),"Ústecký kraj",(IF(AND(I4833&gt;=46001,I4833&lt;=47201),"Liberecký kraj",(IF(AND(I4833&gt;=51202,I4833&lt;=51401),"Liberecký kraj",(IF(AND(I4833&gt;=53002,I4833&lt;=53976),"Pardubický kraj",(IF(AND(I4833&gt;=56002,I4833&lt;=57201),"Pardubický kraj",(IF(AND(I4833&gt;=60200,I4833&lt;=67201),"Jihomoravský kraj",(IF(AND(I4833&gt;=67801,I4833&lt;=68501),"Jihomoravský kraj",(IF(AND(I4833&gt;=69002,I4833&lt;=69801),"Jihomoravský kraj",(IF(AND(I4833&gt;=68601,I4833&lt;=68801),"Zlínský kraj",(IF(AND(I4833&gt;=75501,I4833&lt;=76901),"Zlínský kraj",(IF(AND(I4833&gt;=70030,I4833&lt;=74901),"Moravskoslezský kraj",(IF(AND(I4833&gt;=75000,I4833&lt;=75368),"Olomoucký kraj",(IF(AND(I4833&gt;=77200,I4833&lt;=79862),"Olomoucký kraj",(IF(AND(I4833&gt;=50011,I4833&lt;=50301),"Královéhradecký kraj",(IF(AND(I4833&gt;=54301,I4833&lt;=54303),"Královéhradecký kraj","0")))))))))))))))))))))))))))))))))))))))))))))))</f>
        <v>Olomoucký kraj</v>
      </c>
      <c r="AB4833" t="s">
        <v>998</v>
      </c>
      <c r="AD4833" t="s">
        <v>998</v>
      </c>
      <c r="AE4833" t="s">
        <v>998</v>
      </c>
      <c r="AF4833" t="s">
        <v>998</v>
      </c>
      <c r="AG4833" s="107">
        <v>300</v>
      </c>
      <c r="AH4833" s="107">
        <v>0</v>
      </c>
      <c r="AI4833" s="107">
        <v>0</v>
      </c>
      <c r="AJ4833" t="s">
        <v>999</v>
      </c>
      <c r="AK4833" s="106">
        <v>44923</v>
      </c>
    </row>
    <row r="4834" spans="1:37" x14ac:dyDescent="0.45">
      <c r="A4834" t="s">
        <v>1124</v>
      </c>
      <c r="B4834" t="s">
        <v>7843</v>
      </c>
      <c r="C4834" t="s">
        <v>990</v>
      </c>
      <c r="D4834" t="s">
        <v>7844</v>
      </c>
      <c r="E4834" t="s">
        <v>992</v>
      </c>
      <c r="F4834" t="s">
        <v>7845</v>
      </c>
      <c r="G4834">
        <v>1407</v>
      </c>
      <c r="H4834" t="s">
        <v>7846</v>
      </c>
      <c r="I4834">
        <v>75201</v>
      </c>
      <c r="K4834" t="s">
        <v>7847</v>
      </c>
      <c r="L4834" s="106">
        <v>39430</v>
      </c>
      <c r="M4834">
        <v>14640539</v>
      </c>
      <c r="N4834" t="s">
        <v>996</v>
      </c>
      <c r="O4834" t="s">
        <v>12</v>
      </c>
      <c r="P4834" t="s">
        <v>997</v>
      </c>
      <c r="R4834" s="109" t="str">
        <f>IF(OR(P4834="SB",Q4834="SB"),"SB",0)</f>
        <v>SB</v>
      </c>
      <c r="T4834" s="110" t="s">
        <v>998</v>
      </c>
      <c r="V4834" s="113" t="str">
        <f>IF(AND(I4834&gt;=10000,I4834&lt;=19900),"Praha",(IF(AND(I4834&gt;=25001,I4834&lt;=29501),"Středočeský kraj",(IF(AND(I4834&gt;=30100,I4834&lt;=34972),"Středočeský kraj",(IF(AND(I4834&gt;=35002,I4834&lt;=36271),"Karlovarský kraj",(IF(AND(I4834&gt;=37001,I4834&lt;=39201),"Jihočeský kraj",(IF(AND(I4834&gt;=39701,I4834&lt;=39901),"Jihočeský kraj",(IF(AND(I4834&gt;=39301,I4834&lt;=39601),"Kraj Vysočina",(IF(AND(I4834&gt;=58001,I4834&lt;=59501),"Kraj Vysočina",(IF(AND(I4834&gt;=67401,I4834&lt;=67602),"Kraj Vysočina",(IF(AND(I4834&gt;=40001,I4834&lt;=44101),"Ústecký kraj",(IF(AND(I4834&gt;=46001,I4834&lt;=47201),"Liberecký kraj",(IF(AND(I4834&gt;=51202,I4834&lt;=51401),"Liberecký kraj",(IF(AND(I4834&gt;=53002,I4834&lt;=53976),"Pardubický kraj",(IF(AND(I4834&gt;=56002,I4834&lt;=57201),"Pardubický kraj",(IF(AND(I4834&gt;=60200,I4834&lt;=67201),"Jihomoravský kraj",(IF(AND(I4834&gt;=67801,I4834&lt;=68501),"Jihomoravský kraj",(IF(AND(I4834&gt;=69002,I4834&lt;=69801),"Jihomoravský kraj",(IF(AND(I4834&gt;=68601,I4834&lt;=68801),"Zlínský kraj",(IF(AND(I4834&gt;=75501,I4834&lt;=76901),"Zlínský kraj",(IF(AND(I4834&gt;=70030,I4834&lt;=74901),"Moravskoslezský kraj",(IF(AND(I4834&gt;=75000,I4834&lt;=75368),"Olomoucký kraj",(IF(AND(I4834&gt;=77200,I4834&lt;=79862),"Olomoucký kraj",(IF(AND(I4834&gt;=50011,I4834&lt;=50301),"Královéhradecký kraj",(IF(AND(I4834&gt;=54301,I4834&lt;=54303),"Královéhradecký kraj","0")))))))))))))))))))))))))))))))))))))))))))))))</f>
        <v>Olomoucký kraj</v>
      </c>
      <c r="AB4834" t="s">
        <v>998</v>
      </c>
      <c r="AD4834" t="s">
        <v>998</v>
      </c>
      <c r="AE4834" t="s">
        <v>998</v>
      </c>
      <c r="AF4834" t="s">
        <v>998</v>
      </c>
      <c r="AG4834" s="107">
        <v>300</v>
      </c>
      <c r="AH4834" s="107">
        <v>0</v>
      </c>
      <c r="AI4834" s="107">
        <v>0</v>
      </c>
      <c r="AJ4834" t="s">
        <v>999</v>
      </c>
      <c r="AK4834" s="106">
        <v>44923</v>
      </c>
    </row>
    <row r="4835" spans="1:37" x14ac:dyDescent="0.45">
      <c r="A4835" t="s">
        <v>1061</v>
      </c>
      <c r="B4835" t="s">
        <v>17024</v>
      </c>
      <c r="C4835" t="s">
        <v>990</v>
      </c>
      <c r="D4835" t="s">
        <v>17025</v>
      </c>
      <c r="E4835" t="s">
        <v>992</v>
      </c>
      <c r="F4835" t="s">
        <v>17026</v>
      </c>
      <c r="G4835">
        <v>1324</v>
      </c>
      <c r="H4835" t="s">
        <v>7846</v>
      </c>
      <c r="I4835">
        <v>75201</v>
      </c>
      <c r="J4835">
        <v>776606366</v>
      </c>
      <c r="K4835" t="s">
        <v>17027</v>
      </c>
      <c r="L4835" s="106">
        <v>38222</v>
      </c>
      <c r="M4835">
        <v>14527472</v>
      </c>
      <c r="N4835" t="s">
        <v>3687</v>
      </c>
      <c r="O4835" t="s">
        <v>12</v>
      </c>
      <c r="P4835" t="s">
        <v>997</v>
      </c>
      <c r="R4835" s="109" t="str">
        <f>IF(OR(P4835="SB",Q4835="SB"),"SB",0)</f>
        <v>SB</v>
      </c>
      <c r="T4835" s="110" t="s">
        <v>998</v>
      </c>
      <c r="V4835" s="113" t="str">
        <f>IF(AND(I4835&gt;=10000,I4835&lt;=19900),"Praha",(IF(AND(I4835&gt;=25001,I4835&lt;=29501),"Středočeský kraj",(IF(AND(I4835&gt;=30100,I4835&lt;=34972),"Středočeský kraj",(IF(AND(I4835&gt;=35002,I4835&lt;=36271),"Karlovarský kraj",(IF(AND(I4835&gt;=37001,I4835&lt;=39201),"Jihočeský kraj",(IF(AND(I4835&gt;=39701,I4835&lt;=39901),"Jihočeský kraj",(IF(AND(I4835&gt;=39301,I4835&lt;=39601),"Kraj Vysočina",(IF(AND(I4835&gt;=58001,I4835&lt;=59501),"Kraj Vysočina",(IF(AND(I4835&gt;=67401,I4835&lt;=67602),"Kraj Vysočina",(IF(AND(I4835&gt;=40001,I4835&lt;=44101),"Ústecký kraj",(IF(AND(I4835&gt;=46001,I4835&lt;=47201),"Liberecký kraj",(IF(AND(I4835&gt;=51202,I4835&lt;=51401),"Liberecký kraj",(IF(AND(I4835&gt;=53002,I4835&lt;=53976),"Pardubický kraj",(IF(AND(I4835&gt;=56002,I4835&lt;=57201),"Pardubický kraj",(IF(AND(I4835&gt;=60200,I4835&lt;=67201),"Jihomoravský kraj",(IF(AND(I4835&gt;=67801,I4835&lt;=68501),"Jihomoravský kraj",(IF(AND(I4835&gt;=69002,I4835&lt;=69801),"Jihomoravský kraj",(IF(AND(I4835&gt;=68601,I4835&lt;=68801),"Zlínský kraj",(IF(AND(I4835&gt;=75501,I4835&lt;=76901),"Zlínský kraj",(IF(AND(I4835&gt;=70030,I4835&lt;=74901),"Moravskoslezský kraj",(IF(AND(I4835&gt;=75000,I4835&lt;=75368),"Olomoucký kraj",(IF(AND(I4835&gt;=77200,I4835&lt;=79862),"Olomoucký kraj",(IF(AND(I4835&gt;=50011,I4835&lt;=50301),"Královéhradecký kraj",(IF(AND(I4835&gt;=54301,I4835&lt;=54303),"Královéhradecký kraj","0")))))))))))))))))))))))))))))))))))))))))))))))</f>
        <v>Olomoucký kraj</v>
      </c>
      <c r="AB4835" t="s">
        <v>998</v>
      </c>
      <c r="AD4835" t="s">
        <v>998</v>
      </c>
      <c r="AE4835" t="s">
        <v>998</v>
      </c>
      <c r="AF4835" t="s">
        <v>998</v>
      </c>
      <c r="AG4835" s="107">
        <v>0</v>
      </c>
      <c r="AH4835" s="107">
        <v>0</v>
      </c>
      <c r="AI4835" s="107">
        <v>0</v>
      </c>
      <c r="AJ4835" t="s">
        <v>1012</v>
      </c>
    </row>
    <row r="4836" spans="1:37" x14ac:dyDescent="0.45">
      <c r="A4836" t="s">
        <v>1111</v>
      </c>
      <c r="B4836" t="s">
        <v>6311</v>
      </c>
      <c r="C4836" t="s">
        <v>1002</v>
      </c>
      <c r="D4836" t="s">
        <v>6312</v>
      </c>
      <c r="E4836" t="s">
        <v>992</v>
      </c>
      <c r="F4836" t="s">
        <v>5162</v>
      </c>
      <c r="G4836">
        <v>1792</v>
      </c>
      <c r="H4836" t="s">
        <v>2588</v>
      </c>
      <c r="I4836">
        <v>75301</v>
      </c>
      <c r="K4836" t="s">
        <v>6313</v>
      </c>
      <c r="L4836" s="106">
        <v>33742</v>
      </c>
      <c r="M4836">
        <v>10896945</v>
      </c>
      <c r="N4836" t="s">
        <v>996</v>
      </c>
      <c r="O4836" t="s">
        <v>12</v>
      </c>
      <c r="P4836" t="s">
        <v>997</v>
      </c>
      <c r="R4836" s="109" t="str">
        <f>IF(OR(P4836="SB",Q4836="SB"),"SB",0)</f>
        <v>SB</v>
      </c>
      <c r="T4836" s="110">
        <v>51583</v>
      </c>
      <c r="U4836" t="s">
        <v>19633</v>
      </c>
      <c r="V4836" s="113" t="str">
        <f>IF(AND(I4836&gt;=10000,I4836&lt;=19900),"Praha",(IF(AND(I4836&gt;=25001,I4836&lt;=29501),"Středočeský kraj",(IF(AND(I4836&gt;=30100,I4836&lt;=34972),"Středočeský kraj",(IF(AND(I4836&gt;=35002,I4836&lt;=36271),"Karlovarský kraj",(IF(AND(I4836&gt;=37001,I4836&lt;=39201),"Jihočeský kraj",(IF(AND(I4836&gt;=39701,I4836&lt;=39901),"Jihočeský kraj",(IF(AND(I4836&gt;=39301,I4836&lt;=39601),"Kraj Vysočina",(IF(AND(I4836&gt;=58001,I4836&lt;=59501),"Kraj Vysočina",(IF(AND(I4836&gt;=67401,I4836&lt;=67602),"Kraj Vysočina",(IF(AND(I4836&gt;=40001,I4836&lt;=44101),"Ústecký kraj",(IF(AND(I4836&gt;=46001,I4836&lt;=47201),"Liberecký kraj",(IF(AND(I4836&gt;=51202,I4836&lt;=51401),"Liberecký kraj",(IF(AND(I4836&gt;=53002,I4836&lt;=53976),"Pardubický kraj",(IF(AND(I4836&gt;=56002,I4836&lt;=57201),"Pardubický kraj",(IF(AND(I4836&gt;=60200,I4836&lt;=67201),"Jihomoravský kraj",(IF(AND(I4836&gt;=67801,I4836&lt;=68501),"Jihomoravský kraj",(IF(AND(I4836&gt;=69002,I4836&lt;=69801),"Jihomoravský kraj",(IF(AND(I4836&gt;=68601,I4836&lt;=68801),"Zlínský kraj",(IF(AND(I4836&gt;=75501,I4836&lt;=76901),"Zlínský kraj",(IF(AND(I4836&gt;=70030,I4836&lt;=74901),"Moravskoslezský kraj",(IF(AND(I4836&gt;=75000,I4836&lt;=75368),"Olomoucký kraj",(IF(AND(I4836&gt;=77200,I4836&lt;=79862),"Olomoucký kraj",(IF(AND(I4836&gt;=50011,I4836&lt;=50301),"Královéhradecký kraj",(IF(AND(I4836&gt;=54301,I4836&lt;=54303),"Královéhradecký kraj","0")))))))))))))))))))))))))))))))))))))))))))))))</f>
        <v>Olomoucký kraj</v>
      </c>
      <c r="AD4836" t="s">
        <v>998</v>
      </c>
      <c r="AE4836" t="s">
        <v>998</v>
      </c>
      <c r="AF4836" t="s">
        <v>998</v>
      </c>
      <c r="AG4836" s="107">
        <v>0</v>
      </c>
      <c r="AH4836" s="107">
        <v>0</v>
      </c>
      <c r="AI4836" s="107">
        <v>0</v>
      </c>
      <c r="AJ4836" t="s">
        <v>1012</v>
      </c>
    </row>
    <row r="4837" spans="1:37" x14ac:dyDescent="0.45">
      <c r="A4837" t="s">
        <v>1349</v>
      </c>
      <c r="B4837" t="s">
        <v>5141</v>
      </c>
      <c r="C4837" t="s">
        <v>1002</v>
      </c>
      <c r="D4837" t="s">
        <v>5161</v>
      </c>
      <c r="E4837" t="s">
        <v>992</v>
      </c>
      <c r="F4837" t="s">
        <v>5162</v>
      </c>
      <c r="G4837">
        <v>1886</v>
      </c>
      <c r="H4837" t="s">
        <v>2588</v>
      </c>
      <c r="I4837">
        <v>75301</v>
      </c>
      <c r="K4837" t="s">
        <v>5163</v>
      </c>
      <c r="L4837" s="106">
        <v>33060</v>
      </c>
      <c r="M4837">
        <v>11470760</v>
      </c>
      <c r="N4837" t="s">
        <v>996</v>
      </c>
      <c r="O4837" t="s">
        <v>12</v>
      </c>
      <c r="P4837" t="s">
        <v>997</v>
      </c>
      <c r="R4837" s="109" t="str">
        <f>IF(OR(P4837="SB",Q4837="SB"),"SB",0)</f>
        <v>SB</v>
      </c>
      <c r="T4837" s="110">
        <v>52732</v>
      </c>
      <c r="U4837" t="s">
        <v>19633</v>
      </c>
      <c r="V4837" s="113" t="str">
        <f>IF(AND(I4837&gt;=10000,I4837&lt;=19900),"Praha",(IF(AND(I4837&gt;=25001,I4837&lt;=29501),"Středočeský kraj",(IF(AND(I4837&gt;=30100,I4837&lt;=34972),"Středočeský kraj",(IF(AND(I4837&gt;=35002,I4837&lt;=36271),"Karlovarský kraj",(IF(AND(I4837&gt;=37001,I4837&lt;=39201),"Jihočeský kraj",(IF(AND(I4837&gt;=39701,I4837&lt;=39901),"Jihočeský kraj",(IF(AND(I4837&gt;=39301,I4837&lt;=39601),"Kraj Vysočina",(IF(AND(I4837&gt;=58001,I4837&lt;=59501),"Kraj Vysočina",(IF(AND(I4837&gt;=67401,I4837&lt;=67602),"Kraj Vysočina",(IF(AND(I4837&gt;=40001,I4837&lt;=44101),"Ústecký kraj",(IF(AND(I4837&gt;=46001,I4837&lt;=47201),"Liberecký kraj",(IF(AND(I4837&gt;=51202,I4837&lt;=51401),"Liberecký kraj",(IF(AND(I4837&gt;=53002,I4837&lt;=53976),"Pardubický kraj",(IF(AND(I4837&gt;=56002,I4837&lt;=57201),"Pardubický kraj",(IF(AND(I4837&gt;=60200,I4837&lt;=67201),"Jihomoravský kraj",(IF(AND(I4837&gt;=67801,I4837&lt;=68501),"Jihomoravský kraj",(IF(AND(I4837&gt;=69002,I4837&lt;=69801),"Jihomoravský kraj",(IF(AND(I4837&gt;=68601,I4837&lt;=68801),"Zlínský kraj",(IF(AND(I4837&gt;=75501,I4837&lt;=76901),"Zlínský kraj",(IF(AND(I4837&gt;=70030,I4837&lt;=74901),"Moravskoslezský kraj",(IF(AND(I4837&gt;=75000,I4837&lt;=75368),"Olomoucký kraj",(IF(AND(I4837&gt;=77200,I4837&lt;=79862),"Olomoucký kraj",(IF(AND(I4837&gt;=50011,I4837&lt;=50301),"Královéhradecký kraj",(IF(AND(I4837&gt;=54301,I4837&lt;=54303),"Královéhradecký kraj","0")))))))))))))))))))))))))))))))))))))))))))))))</f>
        <v>Olomoucký kraj</v>
      </c>
      <c r="AD4837" t="s">
        <v>998</v>
      </c>
      <c r="AE4837" t="s">
        <v>998</v>
      </c>
      <c r="AF4837" t="s">
        <v>998</v>
      </c>
      <c r="AG4837" s="107">
        <v>0</v>
      </c>
      <c r="AH4837" s="107">
        <v>0</v>
      </c>
      <c r="AI4837" s="107">
        <v>0</v>
      </c>
      <c r="AJ4837" t="s">
        <v>1012</v>
      </c>
    </row>
    <row r="4838" spans="1:37" x14ac:dyDescent="0.45">
      <c r="A4838" t="s">
        <v>6659</v>
      </c>
      <c r="B4838" t="s">
        <v>10726</v>
      </c>
      <c r="C4838" t="s">
        <v>1002</v>
      </c>
      <c r="D4838" t="s">
        <v>10732</v>
      </c>
      <c r="E4838" t="s">
        <v>992</v>
      </c>
      <c r="F4838" t="s">
        <v>10724</v>
      </c>
      <c r="G4838">
        <v>1807</v>
      </c>
      <c r="H4838" t="s">
        <v>2588</v>
      </c>
      <c r="I4838">
        <v>75301</v>
      </c>
      <c r="K4838" t="s">
        <v>10733</v>
      </c>
      <c r="L4838" s="106">
        <v>26458</v>
      </c>
      <c r="M4838">
        <v>11442367</v>
      </c>
      <c r="N4838" t="s">
        <v>2743</v>
      </c>
      <c r="O4838" t="s">
        <v>12</v>
      </c>
      <c r="P4838" t="s">
        <v>997</v>
      </c>
      <c r="R4838" s="109" t="str">
        <f>IF(OR(P4838="SB",Q4838="SB"),"SB",0)</f>
        <v>SB</v>
      </c>
      <c r="T4838" s="110" t="s">
        <v>998</v>
      </c>
      <c r="V4838" s="113" t="str">
        <f>IF(AND(I4838&gt;=10000,I4838&lt;=19900),"Praha",(IF(AND(I4838&gt;=25001,I4838&lt;=29501),"Středočeský kraj",(IF(AND(I4838&gt;=30100,I4838&lt;=34972),"Středočeský kraj",(IF(AND(I4838&gt;=35002,I4838&lt;=36271),"Karlovarský kraj",(IF(AND(I4838&gt;=37001,I4838&lt;=39201),"Jihočeský kraj",(IF(AND(I4838&gt;=39701,I4838&lt;=39901),"Jihočeský kraj",(IF(AND(I4838&gt;=39301,I4838&lt;=39601),"Kraj Vysočina",(IF(AND(I4838&gt;=58001,I4838&lt;=59501),"Kraj Vysočina",(IF(AND(I4838&gt;=67401,I4838&lt;=67602),"Kraj Vysočina",(IF(AND(I4838&gt;=40001,I4838&lt;=44101),"Ústecký kraj",(IF(AND(I4838&gt;=46001,I4838&lt;=47201),"Liberecký kraj",(IF(AND(I4838&gt;=51202,I4838&lt;=51401),"Liberecký kraj",(IF(AND(I4838&gt;=53002,I4838&lt;=53976),"Pardubický kraj",(IF(AND(I4838&gt;=56002,I4838&lt;=57201),"Pardubický kraj",(IF(AND(I4838&gt;=60200,I4838&lt;=67201),"Jihomoravský kraj",(IF(AND(I4838&gt;=67801,I4838&lt;=68501),"Jihomoravský kraj",(IF(AND(I4838&gt;=69002,I4838&lt;=69801),"Jihomoravský kraj",(IF(AND(I4838&gt;=68601,I4838&lt;=68801),"Zlínský kraj",(IF(AND(I4838&gt;=75501,I4838&lt;=76901),"Zlínský kraj",(IF(AND(I4838&gt;=70030,I4838&lt;=74901),"Moravskoslezský kraj",(IF(AND(I4838&gt;=75000,I4838&lt;=75368),"Olomoucký kraj",(IF(AND(I4838&gt;=77200,I4838&lt;=79862),"Olomoucký kraj",(IF(AND(I4838&gt;=50011,I4838&lt;=50301),"Královéhradecký kraj",(IF(AND(I4838&gt;=54301,I4838&lt;=54303),"Královéhradecký kraj","0")))))))))))))))))))))))))))))))))))))))))))))))</f>
        <v>Olomoucký kraj</v>
      </c>
      <c r="AB4838" t="s">
        <v>998</v>
      </c>
      <c r="AD4838" t="s">
        <v>998</v>
      </c>
      <c r="AE4838" t="s">
        <v>998</v>
      </c>
      <c r="AF4838" t="s">
        <v>998</v>
      </c>
      <c r="AG4838" s="107">
        <v>300</v>
      </c>
      <c r="AH4838" s="107">
        <v>0</v>
      </c>
      <c r="AI4838" s="107">
        <v>0</v>
      </c>
      <c r="AJ4838" t="s">
        <v>999</v>
      </c>
      <c r="AK4838" s="106">
        <v>44924</v>
      </c>
    </row>
    <row r="4839" spans="1:37" x14ac:dyDescent="0.45">
      <c r="A4839" t="s">
        <v>1128</v>
      </c>
      <c r="B4839" t="s">
        <v>11004</v>
      </c>
      <c r="C4839" t="s">
        <v>990</v>
      </c>
      <c r="D4839" t="s">
        <v>11005</v>
      </c>
      <c r="E4839" t="s">
        <v>992</v>
      </c>
      <c r="F4839" t="s">
        <v>1265</v>
      </c>
      <c r="G4839">
        <v>2367</v>
      </c>
      <c r="H4839" t="s">
        <v>3012</v>
      </c>
      <c r="I4839">
        <v>75301</v>
      </c>
      <c r="K4839" t="s">
        <v>11006</v>
      </c>
      <c r="L4839" s="106">
        <v>29881</v>
      </c>
      <c r="M4839">
        <v>11431152</v>
      </c>
      <c r="N4839" t="s">
        <v>2743</v>
      </c>
      <c r="O4839" t="s">
        <v>12</v>
      </c>
      <c r="P4839" t="s">
        <v>997</v>
      </c>
      <c r="R4839" s="109" t="str">
        <f>IF(OR(P4839="SB",Q4839="SB"),"SB",0)</f>
        <v>SB</v>
      </c>
      <c r="T4839" s="110" t="s">
        <v>998</v>
      </c>
      <c r="V4839" s="113" t="str">
        <f>IF(AND(I4839&gt;=10000,I4839&lt;=19900),"Praha",(IF(AND(I4839&gt;=25001,I4839&lt;=29501),"Středočeský kraj",(IF(AND(I4839&gt;=30100,I4839&lt;=34972),"Středočeský kraj",(IF(AND(I4839&gt;=35002,I4839&lt;=36271),"Karlovarský kraj",(IF(AND(I4839&gt;=37001,I4839&lt;=39201),"Jihočeský kraj",(IF(AND(I4839&gt;=39701,I4839&lt;=39901),"Jihočeský kraj",(IF(AND(I4839&gt;=39301,I4839&lt;=39601),"Kraj Vysočina",(IF(AND(I4839&gt;=58001,I4839&lt;=59501),"Kraj Vysočina",(IF(AND(I4839&gt;=67401,I4839&lt;=67602),"Kraj Vysočina",(IF(AND(I4839&gt;=40001,I4839&lt;=44101),"Ústecký kraj",(IF(AND(I4839&gt;=46001,I4839&lt;=47201),"Liberecký kraj",(IF(AND(I4839&gt;=51202,I4839&lt;=51401),"Liberecký kraj",(IF(AND(I4839&gt;=53002,I4839&lt;=53976),"Pardubický kraj",(IF(AND(I4839&gt;=56002,I4839&lt;=57201),"Pardubický kraj",(IF(AND(I4839&gt;=60200,I4839&lt;=67201),"Jihomoravský kraj",(IF(AND(I4839&gt;=67801,I4839&lt;=68501),"Jihomoravský kraj",(IF(AND(I4839&gt;=69002,I4839&lt;=69801),"Jihomoravský kraj",(IF(AND(I4839&gt;=68601,I4839&lt;=68801),"Zlínský kraj",(IF(AND(I4839&gt;=75501,I4839&lt;=76901),"Zlínský kraj",(IF(AND(I4839&gt;=70030,I4839&lt;=74901),"Moravskoslezský kraj",(IF(AND(I4839&gt;=75000,I4839&lt;=75368),"Olomoucký kraj",(IF(AND(I4839&gt;=77200,I4839&lt;=79862),"Olomoucký kraj",(IF(AND(I4839&gt;=50011,I4839&lt;=50301),"Královéhradecký kraj",(IF(AND(I4839&gt;=54301,I4839&lt;=54303),"Královéhradecký kraj","0")))))))))))))))))))))))))))))))))))))))))))))))</f>
        <v>Olomoucký kraj</v>
      </c>
      <c r="AB4839" t="s">
        <v>998</v>
      </c>
      <c r="AD4839" t="s">
        <v>998</v>
      </c>
      <c r="AE4839" t="s">
        <v>1515</v>
      </c>
      <c r="AF4839" t="s">
        <v>998</v>
      </c>
      <c r="AG4839" s="107">
        <v>300</v>
      </c>
      <c r="AH4839" s="107">
        <v>0</v>
      </c>
      <c r="AI4839" s="107">
        <v>0</v>
      </c>
      <c r="AJ4839" t="s">
        <v>999</v>
      </c>
      <c r="AK4839" s="106">
        <v>44924</v>
      </c>
    </row>
    <row r="4840" spans="1:37" x14ac:dyDescent="0.45">
      <c r="A4840" t="s">
        <v>1026</v>
      </c>
      <c r="B4840" t="s">
        <v>19418</v>
      </c>
      <c r="C4840" t="s">
        <v>990</v>
      </c>
      <c r="D4840" t="s">
        <v>19422</v>
      </c>
      <c r="E4840" t="s">
        <v>992</v>
      </c>
      <c r="F4840" t="s">
        <v>6821</v>
      </c>
      <c r="G4840">
        <v>64</v>
      </c>
      <c r="H4840" t="s">
        <v>2588</v>
      </c>
      <c r="I4840">
        <v>75301</v>
      </c>
      <c r="J4840">
        <v>777658156</v>
      </c>
      <c r="K4840" t="s">
        <v>19423</v>
      </c>
      <c r="L4840" s="106">
        <v>39211</v>
      </c>
      <c r="M4840">
        <v>14679036</v>
      </c>
      <c r="N4840" t="s">
        <v>996</v>
      </c>
      <c r="O4840" t="s">
        <v>12</v>
      </c>
      <c r="P4840" t="s">
        <v>997</v>
      </c>
      <c r="R4840" s="109" t="str">
        <f>IF(OR(P4840="SB",Q4840="SB"),"SB",0)</f>
        <v>SB</v>
      </c>
      <c r="T4840" s="110" t="s">
        <v>998</v>
      </c>
      <c r="V4840" s="113" t="str">
        <f>IF(AND(I4840&gt;=10000,I4840&lt;=19900),"Praha",(IF(AND(I4840&gt;=25001,I4840&lt;=29501),"Středočeský kraj",(IF(AND(I4840&gt;=30100,I4840&lt;=34972),"Středočeský kraj",(IF(AND(I4840&gt;=35002,I4840&lt;=36271),"Karlovarský kraj",(IF(AND(I4840&gt;=37001,I4840&lt;=39201),"Jihočeský kraj",(IF(AND(I4840&gt;=39701,I4840&lt;=39901),"Jihočeský kraj",(IF(AND(I4840&gt;=39301,I4840&lt;=39601),"Kraj Vysočina",(IF(AND(I4840&gt;=58001,I4840&lt;=59501),"Kraj Vysočina",(IF(AND(I4840&gt;=67401,I4840&lt;=67602),"Kraj Vysočina",(IF(AND(I4840&gt;=40001,I4840&lt;=44101),"Ústecký kraj",(IF(AND(I4840&gt;=46001,I4840&lt;=47201),"Liberecký kraj",(IF(AND(I4840&gt;=51202,I4840&lt;=51401),"Liberecký kraj",(IF(AND(I4840&gt;=53002,I4840&lt;=53976),"Pardubický kraj",(IF(AND(I4840&gt;=56002,I4840&lt;=57201),"Pardubický kraj",(IF(AND(I4840&gt;=60200,I4840&lt;=67201),"Jihomoravský kraj",(IF(AND(I4840&gt;=67801,I4840&lt;=68501),"Jihomoravský kraj",(IF(AND(I4840&gt;=69002,I4840&lt;=69801),"Jihomoravský kraj",(IF(AND(I4840&gt;=68601,I4840&lt;=68801),"Zlínský kraj",(IF(AND(I4840&gt;=75501,I4840&lt;=76901),"Zlínský kraj",(IF(AND(I4840&gt;=70030,I4840&lt;=74901),"Moravskoslezský kraj",(IF(AND(I4840&gt;=75000,I4840&lt;=75368),"Olomoucký kraj",(IF(AND(I4840&gt;=77200,I4840&lt;=79862),"Olomoucký kraj",(IF(AND(I4840&gt;=50011,I4840&lt;=50301),"Královéhradecký kraj",(IF(AND(I4840&gt;=54301,I4840&lt;=54303),"Královéhradecký kraj","0")))))))))))))))))))))))))))))))))))))))))))))))</f>
        <v>Olomoucký kraj</v>
      </c>
      <c r="AB4840" t="s">
        <v>998</v>
      </c>
      <c r="AD4840" t="s">
        <v>998</v>
      </c>
      <c r="AE4840" t="s">
        <v>998</v>
      </c>
      <c r="AF4840" t="s">
        <v>998</v>
      </c>
      <c r="AG4840" s="107">
        <v>300</v>
      </c>
      <c r="AH4840" s="107">
        <v>0</v>
      </c>
      <c r="AI4840" s="107">
        <v>0</v>
      </c>
      <c r="AJ4840" t="s">
        <v>999</v>
      </c>
      <c r="AK4840" s="106">
        <v>44924</v>
      </c>
    </row>
    <row r="4841" spans="1:37" x14ac:dyDescent="0.45">
      <c r="A4841" t="s">
        <v>2709</v>
      </c>
      <c r="B4841" t="s">
        <v>10713</v>
      </c>
      <c r="C4841" t="s">
        <v>990</v>
      </c>
      <c r="D4841" t="s">
        <v>10720</v>
      </c>
      <c r="E4841" t="s">
        <v>992</v>
      </c>
      <c r="F4841" t="s">
        <v>10721</v>
      </c>
      <c r="G4841">
        <v>1807</v>
      </c>
      <c r="H4841" t="s">
        <v>2588</v>
      </c>
      <c r="I4841">
        <v>75301</v>
      </c>
      <c r="K4841" t="s">
        <v>10722</v>
      </c>
      <c r="L4841" s="106">
        <v>38862</v>
      </c>
      <c r="M4841">
        <v>11442266</v>
      </c>
      <c r="N4841" t="s">
        <v>2743</v>
      </c>
      <c r="O4841" t="s">
        <v>12</v>
      </c>
      <c r="P4841" t="s">
        <v>997</v>
      </c>
      <c r="R4841" s="109" t="str">
        <f>IF(OR(P4841="SB",Q4841="SB"),"SB",0)</f>
        <v>SB</v>
      </c>
      <c r="V4841" s="113" t="str">
        <f>IF(AND(I4841&gt;=10000,I4841&lt;=19900),"Praha",(IF(AND(I4841&gt;=25001,I4841&lt;=29501),"Středočeský kraj",(IF(AND(I4841&gt;=30100,I4841&lt;=34972),"Středočeský kraj",(IF(AND(I4841&gt;=35002,I4841&lt;=36271),"Karlovarský kraj",(IF(AND(I4841&gt;=37001,I4841&lt;=39201),"Jihočeský kraj",(IF(AND(I4841&gt;=39701,I4841&lt;=39901),"Jihočeský kraj",(IF(AND(I4841&gt;=39301,I4841&lt;=39601),"Kraj Vysočina",(IF(AND(I4841&gt;=58001,I4841&lt;=59501),"Kraj Vysočina",(IF(AND(I4841&gt;=67401,I4841&lt;=67602),"Kraj Vysočina",(IF(AND(I4841&gt;=40001,I4841&lt;=44101),"Ústecký kraj",(IF(AND(I4841&gt;=46001,I4841&lt;=47201),"Liberecký kraj",(IF(AND(I4841&gt;=51202,I4841&lt;=51401),"Liberecký kraj",(IF(AND(I4841&gt;=53002,I4841&lt;=53976),"Pardubický kraj",(IF(AND(I4841&gt;=56002,I4841&lt;=57201),"Pardubický kraj",(IF(AND(I4841&gt;=60200,I4841&lt;=67201),"Jihomoravský kraj",(IF(AND(I4841&gt;=67801,I4841&lt;=68501),"Jihomoravský kraj",(IF(AND(I4841&gt;=69002,I4841&lt;=69801),"Jihomoravský kraj",(IF(AND(I4841&gt;=68601,I4841&lt;=68801),"Zlínský kraj",(IF(AND(I4841&gt;=75501,I4841&lt;=76901),"Zlínský kraj",(IF(AND(I4841&gt;=70030,I4841&lt;=74901),"Moravskoslezský kraj",(IF(AND(I4841&gt;=75000,I4841&lt;=75368),"Olomoucký kraj",(IF(AND(I4841&gt;=77200,I4841&lt;=79862),"Olomoucký kraj",(IF(AND(I4841&gt;=50011,I4841&lt;=50301),"Královéhradecký kraj",(IF(AND(I4841&gt;=54301,I4841&lt;=54303),"Královéhradecký kraj","0")))))))))))))))))))))))))))))))))))))))))))))))</f>
        <v>Olomoucký kraj</v>
      </c>
      <c r="AD4841" t="s">
        <v>998</v>
      </c>
      <c r="AE4841" t="s">
        <v>998</v>
      </c>
      <c r="AF4841" t="s">
        <v>998</v>
      </c>
      <c r="AG4841" s="107">
        <v>300</v>
      </c>
      <c r="AH4841" s="107">
        <v>0</v>
      </c>
      <c r="AI4841" s="107">
        <v>0</v>
      </c>
      <c r="AJ4841" t="s">
        <v>999</v>
      </c>
      <c r="AK4841" s="106">
        <v>44924</v>
      </c>
    </row>
    <row r="4842" spans="1:37" x14ac:dyDescent="0.45">
      <c r="A4842" t="s">
        <v>1403</v>
      </c>
      <c r="B4842" t="s">
        <v>10713</v>
      </c>
      <c r="C4842" t="s">
        <v>990</v>
      </c>
      <c r="D4842" t="s">
        <v>10723</v>
      </c>
      <c r="E4842" t="s">
        <v>992</v>
      </c>
      <c r="F4842" t="s">
        <v>10724</v>
      </c>
      <c r="G4842">
        <v>1807</v>
      </c>
      <c r="H4842" t="s">
        <v>2588</v>
      </c>
      <c r="I4842">
        <v>75301</v>
      </c>
      <c r="K4842" t="s">
        <v>10725</v>
      </c>
      <c r="L4842" s="106">
        <v>36083</v>
      </c>
      <c r="M4842">
        <v>11442165</v>
      </c>
      <c r="N4842" t="s">
        <v>2743</v>
      </c>
      <c r="O4842" t="s">
        <v>12</v>
      </c>
      <c r="P4842" t="s">
        <v>997</v>
      </c>
      <c r="R4842" s="109" t="str">
        <f>IF(OR(P4842="SB",Q4842="SB"),"SB",0)</f>
        <v>SB</v>
      </c>
      <c r="V4842" s="113" t="str">
        <f>IF(AND(I4842&gt;=10000,I4842&lt;=19900),"Praha",(IF(AND(I4842&gt;=25001,I4842&lt;=29501),"Středočeský kraj",(IF(AND(I4842&gt;=30100,I4842&lt;=34972),"Středočeský kraj",(IF(AND(I4842&gt;=35002,I4842&lt;=36271),"Karlovarský kraj",(IF(AND(I4842&gt;=37001,I4842&lt;=39201),"Jihočeský kraj",(IF(AND(I4842&gt;=39701,I4842&lt;=39901),"Jihočeský kraj",(IF(AND(I4842&gt;=39301,I4842&lt;=39601),"Kraj Vysočina",(IF(AND(I4842&gt;=58001,I4842&lt;=59501),"Kraj Vysočina",(IF(AND(I4842&gt;=67401,I4842&lt;=67602),"Kraj Vysočina",(IF(AND(I4842&gt;=40001,I4842&lt;=44101),"Ústecký kraj",(IF(AND(I4842&gt;=46001,I4842&lt;=47201),"Liberecký kraj",(IF(AND(I4842&gt;=51202,I4842&lt;=51401),"Liberecký kraj",(IF(AND(I4842&gt;=53002,I4842&lt;=53976),"Pardubický kraj",(IF(AND(I4842&gt;=56002,I4842&lt;=57201),"Pardubický kraj",(IF(AND(I4842&gt;=60200,I4842&lt;=67201),"Jihomoravský kraj",(IF(AND(I4842&gt;=67801,I4842&lt;=68501),"Jihomoravský kraj",(IF(AND(I4842&gt;=69002,I4842&lt;=69801),"Jihomoravský kraj",(IF(AND(I4842&gt;=68601,I4842&lt;=68801),"Zlínský kraj",(IF(AND(I4842&gt;=75501,I4842&lt;=76901),"Zlínský kraj",(IF(AND(I4842&gt;=70030,I4842&lt;=74901),"Moravskoslezský kraj",(IF(AND(I4842&gt;=75000,I4842&lt;=75368),"Olomoucký kraj",(IF(AND(I4842&gt;=77200,I4842&lt;=79862),"Olomoucký kraj",(IF(AND(I4842&gt;=50011,I4842&lt;=50301),"Královéhradecký kraj",(IF(AND(I4842&gt;=54301,I4842&lt;=54303),"Královéhradecký kraj","0")))))))))))))))))))))))))))))))))))))))))))))))</f>
        <v>Olomoucký kraj</v>
      </c>
      <c r="AD4842" t="s">
        <v>998</v>
      </c>
      <c r="AE4842" t="s">
        <v>998</v>
      </c>
      <c r="AF4842" t="s">
        <v>998</v>
      </c>
      <c r="AG4842" s="107">
        <v>300</v>
      </c>
      <c r="AH4842" s="107">
        <v>0</v>
      </c>
      <c r="AI4842" s="107">
        <v>0</v>
      </c>
      <c r="AJ4842" t="s">
        <v>999</v>
      </c>
      <c r="AK4842" s="106">
        <v>44924</v>
      </c>
    </row>
    <row r="4843" spans="1:37" x14ac:dyDescent="0.45">
      <c r="A4843" t="s">
        <v>1007</v>
      </c>
      <c r="B4843" t="s">
        <v>16409</v>
      </c>
      <c r="C4843" t="s">
        <v>990</v>
      </c>
      <c r="D4843" t="s">
        <v>16413</v>
      </c>
      <c r="E4843" t="s">
        <v>992</v>
      </c>
      <c r="F4843" t="s">
        <v>11951</v>
      </c>
      <c r="G4843">
        <v>37</v>
      </c>
      <c r="H4843" t="s">
        <v>11951</v>
      </c>
      <c r="I4843">
        <v>75353</v>
      </c>
      <c r="K4843" t="s">
        <v>16414</v>
      </c>
      <c r="L4843" s="106">
        <v>33679</v>
      </c>
      <c r="M4843">
        <v>10895531</v>
      </c>
      <c r="N4843" t="s">
        <v>996</v>
      </c>
      <c r="O4843" t="s">
        <v>12</v>
      </c>
      <c r="P4843" t="s">
        <v>997</v>
      </c>
      <c r="R4843" s="109" t="str">
        <f>IF(OR(P4843="SB",Q4843="SB"),"SB",0)</f>
        <v>SB</v>
      </c>
      <c r="T4843" s="110">
        <v>11862</v>
      </c>
      <c r="U4843" t="s">
        <v>19633</v>
      </c>
      <c r="V4843" s="113" t="str">
        <f>IF(AND(I4843&gt;=10000,I4843&lt;=19900),"Praha",(IF(AND(I4843&gt;=25001,I4843&lt;=29501),"Středočeský kraj",(IF(AND(I4843&gt;=30100,I4843&lt;=34972),"Středočeský kraj",(IF(AND(I4843&gt;=35002,I4843&lt;=36271),"Karlovarský kraj",(IF(AND(I4843&gt;=37001,I4843&lt;=39201),"Jihočeský kraj",(IF(AND(I4843&gt;=39701,I4843&lt;=39901),"Jihočeský kraj",(IF(AND(I4843&gt;=39301,I4843&lt;=39601),"Kraj Vysočina",(IF(AND(I4843&gt;=58001,I4843&lt;=59501),"Kraj Vysočina",(IF(AND(I4843&gt;=67401,I4843&lt;=67602),"Kraj Vysočina",(IF(AND(I4843&gt;=40001,I4843&lt;=44101),"Ústecký kraj",(IF(AND(I4843&gt;=46001,I4843&lt;=47201),"Liberecký kraj",(IF(AND(I4843&gt;=51202,I4843&lt;=51401),"Liberecký kraj",(IF(AND(I4843&gt;=53002,I4843&lt;=53976),"Pardubický kraj",(IF(AND(I4843&gt;=56002,I4843&lt;=57201),"Pardubický kraj",(IF(AND(I4843&gt;=60200,I4843&lt;=67201),"Jihomoravský kraj",(IF(AND(I4843&gt;=67801,I4843&lt;=68501),"Jihomoravský kraj",(IF(AND(I4843&gt;=69002,I4843&lt;=69801),"Jihomoravský kraj",(IF(AND(I4843&gt;=68601,I4843&lt;=68801),"Zlínský kraj",(IF(AND(I4843&gt;=75501,I4843&lt;=76901),"Zlínský kraj",(IF(AND(I4843&gt;=70030,I4843&lt;=74901),"Moravskoslezský kraj",(IF(AND(I4843&gt;=75000,I4843&lt;=75368),"Olomoucký kraj",(IF(AND(I4843&gt;=77200,I4843&lt;=79862),"Olomoucký kraj",(IF(AND(I4843&gt;=50011,I4843&lt;=50301),"Královéhradecký kraj",(IF(AND(I4843&gt;=54301,I4843&lt;=54303),"Královéhradecký kraj","0")))))))))))))))))))))))))))))))))))))))))))))))</f>
        <v>Olomoucký kraj</v>
      </c>
      <c r="AD4843" t="s">
        <v>998</v>
      </c>
      <c r="AE4843" t="s">
        <v>998</v>
      </c>
      <c r="AF4843" t="s">
        <v>998</v>
      </c>
      <c r="AG4843" s="107">
        <v>0</v>
      </c>
      <c r="AH4843" s="107">
        <v>0</v>
      </c>
      <c r="AI4843" s="107">
        <v>0</v>
      </c>
      <c r="AJ4843" t="s">
        <v>1012</v>
      </c>
    </row>
    <row r="4844" spans="1:37" x14ac:dyDescent="0.45">
      <c r="A4844" t="s">
        <v>1133</v>
      </c>
      <c r="B4844" t="s">
        <v>16418</v>
      </c>
      <c r="C4844" t="s">
        <v>990</v>
      </c>
      <c r="D4844" t="s">
        <v>16461</v>
      </c>
      <c r="E4844" t="s">
        <v>992</v>
      </c>
      <c r="F4844" t="s">
        <v>11951</v>
      </c>
      <c r="G4844">
        <v>41</v>
      </c>
      <c r="H4844" t="s">
        <v>11951</v>
      </c>
      <c r="I4844">
        <v>75353</v>
      </c>
      <c r="K4844" t="s">
        <v>16462</v>
      </c>
      <c r="L4844" s="106">
        <v>35594</v>
      </c>
      <c r="M4844">
        <v>14601739</v>
      </c>
      <c r="N4844" t="s">
        <v>1431</v>
      </c>
      <c r="O4844" t="s">
        <v>1282</v>
      </c>
      <c r="P4844" t="s">
        <v>997</v>
      </c>
      <c r="R4844" s="109" t="str">
        <f>IF(OR(P4844="SB",Q4844="SB"),"SB",0)</f>
        <v>SB</v>
      </c>
      <c r="T4844" s="110" t="s">
        <v>998</v>
      </c>
      <c r="V4844" s="113" t="str">
        <f>IF(AND(I4844&gt;=10000,I4844&lt;=19900),"Praha",(IF(AND(I4844&gt;=25001,I4844&lt;=29501),"Středočeský kraj",(IF(AND(I4844&gt;=30100,I4844&lt;=34972),"Středočeský kraj",(IF(AND(I4844&gt;=35002,I4844&lt;=36271),"Karlovarský kraj",(IF(AND(I4844&gt;=37001,I4844&lt;=39201),"Jihočeský kraj",(IF(AND(I4844&gt;=39701,I4844&lt;=39901),"Jihočeský kraj",(IF(AND(I4844&gt;=39301,I4844&lt;=39601),"Kraj Vysočina",(IF(AND(I4844&gt;=58001,I4844&lt;=59501),"Kraj Vysočina",(IF(AND(I4844&gt;=67401,I4844&lt;=67602),"Kraj Vysočina",(IF(AND(I4844&gt;=40001,I4844&lt;=44101),"Ústecký kraj",(IF(AND(I4844&gt;=46001,I4844&lt;=47201),"Liberecký kraj",(IF(AND(I4844&gt;=51202,I4844&lt;=51401),"Liberecký kraj",(IF(AND(I4844&gt;=53002,I4844&lt;=53976),"Pardubický kraj",(IF(AND(I4844&gt;=56002,I4844&lt;=57201),"Pardubický kraj",(IF(AND(I4844&gt;=60200,I4844&lt;=67201),"Jihomoravský kraj",(IF(AND(I4844&gt;=67801,I4844&lt;=68501),"Jihomoravský kraj",(IF(AND(I4844&gt;=69002,I4844&lt;=69801),"Jihomoravský kraj",(IF(AND(I4844&gt;=68601,I4844&lt;=68801),"Zlínský kraj",(IF(AND(I4844&gt;=75501,I4844&lt;=76901),"Zlínský kraj",(IF(AND(I4844&gt;=70030,I4844&lt;=74901),"Moravskoslezský kraj",(IF(AND(I4844&gt;=75000,I4844&lt;=75368),"Olomoucký kraj",(IF(AND(I4844&gt;=77200,I4844&lt;=79862),"Olomoucký kraj",(IF(AND(I4844&gt;=50011,I4844&lt;=50301),"Královéhradecký kraj",(IF(AND(I4844&gt;=54301,I4844&lt;=54303),"Královéhradecký kraj","0")))))))))))))))))))))))))))))))))))))))))))))))</f>
        <v>Olomoucký kraj</v>
      </c>
      <c r="AB4844" t="s">
        <v>998</v>
      </c>
      <c r="AD4844" t="s">
        <v>998</v>
      </c>
      <c r="AE4844" t="s">
        <v>998</v>
      </c>
      <c r="AF4844" t="s">
        <v>998</v>
      </c>
      <c r="AG4844" s="107">
        <v>300</v>
      </c>
      <c r="AH4844" s="107">
        <v>0</v>
      </c>
      <c r="AI4844" s="107">
        <v>0</v>
      </c>
      <c r="AJ4844" t="s">
        <v>999</v>
      </c>
      <c r="AK4844" s="106">
        <v>44920</v>
      </c>
    </row>
    <row r="4845" spans="1:37" x14ac:dyDescent="0.45">
      <c r="A4845" t="s">
        <v>1727</v>
      </c>
      <c r="B4845" t="s">
        <v>9054</v>
      </c>
      <c r="C4845" t="s">
        <v>1002</v>
      </c>
      <c r="D4845" t="s">
        <v>9055</v>
      </c>
      <c r="E4845" t="s">
        <v>992</v>
      </c>
      <c r="F4845" t="s">
        <v>8108</v>
      </c>
      <c r="G4845">
        <v>49</v>
      </c>
      <c r="H4845" t="s">
        <v>7150</v>
      </c>
      <c r="I4845">
        <v>75362</v>
      </c>
      <c r="K4845" t="s">
        <v>8586</v>
      </c>
      <c r="L4845" s="106">
        <v>32364</v>
      </c>
      <c r="M4845">
        <v>13358927</v>
      </c>
      <c r="N4845" t="s">
        <v>4313</v>
      </c>
      <c r="O4845" t="s">
        <v>1020</v>
      </c>
      <c r="P4845" t="s">
        <v>997</v>
      </c>
      <c r="R4845" s="109" t="str">
        <f>IF(OR(P4845="SB",Q4845="SB"),"SB",0)</f>
        <v>SB</v>
      </c>
      <c r="T4845" s="110" t="s">
        <v>998</v>
      </c>
      <c r="V4845" s="113" t="str">
        <f>IF(AND(I4845&gt;=10000,I4845&lt;=19900),"Praha",(IF(AND(I4845&gt;=25001,I4845&lt;=29501),"Středočeský kraj",(IF(AND(I4845&gt;=30100,I4845&lt;=34972),"Středočeský kraj",(IF(AND(I4845&gt;=35002,I4845&lt;=36271),"Karlovarský kraj",(IF(AND(I4845&gt;=37001,I4845&lt;=39201),"Jihočeský kraj",(IF(AND(I4845&gt;=39701,I4845&lt;=39901),"Jihočeský kraj",(IF(AND(I4845&gt;=39301,I4845&lt;=39601),"Kraj Vysočina",(IF(AND(I4845&gt;=58001,I4845&lt;=59501),"Kraj Vysočina",(IF(AND(I4845&gt;=67401,I4845&lt;=67602),"Kraj Vysočina",(IF(AND(I4845&gt;=40001,I4845&lt;=44101),"Ústecký kraj",(IF(AND(I4845&gt;=46001,I4845&lt;=47201),"Liberecký kraj",(IF(AND(I4845&gt;=51202,I4845&lt;=51401),"Liberecký kraj",(IF(AND(I4845&gt;=53002,I4845&lt;=53976),"Pardubický kraj",(IF(AND(I4845&gt;=56002,I4845&lt;=57201),"Pardubický kraj",(IF(AND(I4845&gt;=60200,I4845&lt;=67201),"Jihomoravský kraj",(IF(AND(I4845&gt;=67801,I4845&lt;=68501),"Jihomoravský kraj",(IF(AND(I4845&gt;=69002,I4845&lt;=69801),"Jihomoravský kraj",(IF(AND(I4845&gt;=68601,I4845&lt;=68801),"Zlínský kraj",(IF(AND(I4845&gt;=75501,I4845&lt;=76901),"Zlínský kraj",(IF(AND(I4845&gt;=70030,I4845&lt;=74901),"Moravskoslezský kraj",(IF(AND(I4845&gt;=75000,I4845&lt;=75368),"Olomoucký kraj",(IF(AND(I4845&gt;=77200,I4845&lt;=79862),"Olomoucký kraj",(IF(AND(I4845&gt;=50011,I4845&lt;=50301),"Královéhradecký kraj",(IF(AND(I4845&gt;=54301,I4845&lt;=54303),"Královéhradecký kraj","0")))))))))))))))))))))))))))))))))))))))))))))))</f>
        <v>Olomoucký kraj</v>
      </c>
      <c r="AB4845" t="s">
        <v>998</v>
      </c>
      <c r="AD4845" t="s">
        <v>998</v>
      </c>
      <c r="AE4845" t="s">
        <v>998</v>
      </c>
      <c r="AF4845" t="s">
        <v>998</v>
      </c>
      <c r="AG4845" s="107">
        <v>0</v>
      </c>
      <c r="AH4845" s="107">
        <v>0</v>
      </c>
      <c r="AI4845" s="107">
        <v>0</v>
      </c>
      <c r="AJ4845" t="s">
        <v>1012</v>
      </c>
    </row>
    <row r="4846" spans="1:37" x14ac:dyDescent="0.45">
      <c r="A4846" t="s">
        <v>1128</v>
      </c>
      <c r="B4846" t="s">
        <v>8197</v>
      </c>
      <c r="C4846" t="s">
        <v>990</v>
      </c>
      <c r="D4846" t="s">
        <v>8199</v>
      </c>
      <c r="E4846" t="s">
        <v>992</v>
      </c>
      <c r="F4846" t="s">
        <v>8198</v>
      </c>
      <c r="G4846">
        <v>1891</v>
      </c>
      <c r="H4846" t="s">
        <v>1108</v>
      </c>
      <c r="I4846">
        <v>75501</v>
      </c>
      <c r="K4846" t="s">
        <v>8200</v>
      </c>
      <c r="L4846" s="106">
        <v>30770</v>
      </c>
      <c r="M4846">
        <v>10869663</v>
      </c>
      <c r="N4846" t="s">
        <v>996</v>
      </c>
      <c r="O4846" t="s">
        <v>12</v>
      </c>
      <c r="P4846" t="s">
        <v>997</v>
      </c>
      <c r="R4846" s="109" t="str">
        <f>IF(OR(P4846="SB",Q4846="SB"),"SB",0)</f>
        <v>SB</v>
      </c>
      <c r="T4846" s="110">
        <v>11627</v>
      </c>
      <c r="U4846" t="s">
        <v>19633</v>
      </c>
      <c r="V4846" s="113" t="str">
        <f>IF(AND(I4846&gt;=10000,I4846&lt;=19900),"Praha",(IF(AND(I4846&gt;=25001,I4846&lt;=29501),"Středočeský kraj",(IF(AND(I4846&gt;=30100,I4846&lt;=34972),"Středočeský kraj",(IF(AND(I4846&gt;=35002,I4846&lt;=36271),"Karlovarský kraj",(IF(AND(I4846&gt;=37001,I4846&lt;=39201),"Jihočeský kraj",(IF(AND(I4846&gt;=39701,I4846&lt;=39901),"Jihočeský kraj",(IF(AND(I4846&gt;=39301,I4846&lt;=39601),"Kraj Vysočina",(IF(AND(I4846&gt;=58001,I4846&lt;=59501),"Kraj Vysočina",(IF(AND(I4846&gt;=67401,I4846&lt;=67602),"Kraj Vysočina",(IF(AND(I4846&gt;=40001,I4846&lt;=44101),"Ústecký kraj",(IF(AND(I4846&gt;=46001,I4846&lt;=47201),"Liberecký kraj",(IF(AND(I4846&gt;=51202,I4846&lt;=51401),"Liberecký kraj",(IF(AND(I4846&gt;=53002,I4846&lt;=53976),"Pardubický kraj",(IF(AND(I4846&gt;=56002,I4846&lt;=57201),"Pardubický kraj",(IF(AND(I4846&gt;=60200,I4846&lt;=67201),"Jihomoravský kraj",(IF(AND(I4846&gt;=67801,I4846&lt;=68501),"Jihomoravský kraj",(IF(AND(I4846&gt;=69002,I4846&lt;=69801),"Jihomoravský kraj",(IF(AND(I4846&gt;=68601,I4846&lt;=68801),"Zlínský kraj",(IF(AND(I4846&gt;=75501,I4846&lt;=76901),"Zlínský kraj",(IF(AND(I4846&gt;=70030,I4846&lt;=74901),"Moravskoslezský kraj",(IF(AND(I4846&gt;=75000,I4846&lt;=75368),"Olomoucký kraj",(IF(AND(I4846&gt;=77200,I4846&lt;=79862),"Olomoucký kraj",(IF(AND(I4846&gt;=50011,I4846&lt;=50301),"Královéhradecký kraj",(IF(AND(I4846&gt;=54301,I4846&lt;=54303),"Královéhradecký kraj","0")))))))))))))))))))))))))))))))))))))))))))))))</f>
        <v>Zlínský kraj</v>
      </c>
      <c r="AD4846" t="s">
        <v>998</v>
      </c>
      <c r="AE4846" t="s">
        <v>998</v>
      </c>
      <c r="AF4846" t="s">
        <v>998</v>
      </c>
      <c r="AG4846" s="107">
        <v>0</v>
      </c>
      <c r="AH4846" s="107">
        <v>0</v>
      </c>
      <c r="AI4846" s="107">
        <v>0</v>
      </c>
      <c r="AJ4846" t="s">
        <v>1012</v>
      </c>
    </row>
    <row r="4847" spans="1:37" x14ac:dyDescent="0.45">
      <c r="A4847" t="s">
        <v>1164</v>
      </c>
      <c r="B4847" t="s">
        <v>18933</v>
      </c>
      <c r="C4847" t="s">
        <v>990</v>
      </c>
      <c r="D4847" t="s">
        <v>18934</v>
      </c>
      <c r="E4847" t="s">
        <v>992</v>
      </c>
      <c r="F4847" t="s">
        <v>1909</v>
      </c>
      <c r="G4847">
        <v>359</v>
      </c>
      <c r="H4847" t="s">
        <v>1108</v>
      </c>
      <c r="I4847">
        <v>75501</v>
      </c>
      <c r="K4847" t="s">
        <v>18935</v>
      </c>
      <c r="L4847" s="106">
        <v>32588</v>
      </c>
      <c r="M4847">
        <v>10883710</v>
      </c>
      <c r="N4847" t="s">
        <v>996</v>
      </c>
      <c r="O4847" t="s">
        <v>12</v>
      </c>
      <c r="P4847" t="s">
        <v>997</v>
      </c>
      <c r="R4847" s="109" t="str">
        <f>IF(OR(P4847="SB",Q4847="SB"),"SB",0)</f>
        <v>SB</v>
      </c>
      <c r="T4847" s="110">
        <v>11947</v>
      </c>
      <c r="U4847" t="s">
        <v>19633</v>
      </c>
      <c r="V4847" s="113" t="str">
        <f>IF(AND(I4847&gt;=10000,I4847&lt;=19900),"Praha",(IF(AND(I4847&gt;=25001,I4847&lt;=29501),"Středočeský kraj",(IF(AND(I4847&gt;=30100,I4847&lt;=34972),"Středočeský kraj",(IF(AND(I4847&gt;=35002,I4847&lt;=36271),"Karlovarský kraj",(IF(AND(I4847&gt;=37001,I4847&lt;=39201),"Jihočeský kraj",(IF(AND(I4847&gt;=39701,I4847&lt;=39901),"Jihočeský kraj",(IF(AND(I4847&gt;=39301,I4847&lt;=39601),"Kraj Vysočina",(IF(AND(I4847&gt;=58001,I4847&lt;=59501),"Kraj Vysočina",(IF(AND(I4847&gt;=67401,I4847&lt;=67602),"Kraj Vysočina",(IF(AND(I4847&gt;=40001,I4847&lt;=44101),"Ústecký kraj",(IF(AND(I4847&gt;=46001,I4847&lt;=47201),"Liberecký kraj",(IF(AND(I4847&gt;=51202,I4847&lt;=51401),"Liberecký kraj",(IF(AND(I4847&gt;=53002,I4847&lt;=53976),"Pardubický kraj",(IF(AND(I4847&gt;=56002,I4847&lt;=57201),"Pardubický kraj",(IF(AND(I4847&gt;=60200,I4847&lt;=67201),"Jihomoravský kraj",(IF(AND(I4847&gt;=67801,I4847&lt;=68501),"Jihomoravský kraj",(IF(AND(I4847&gt;=69002,I4847&lt;=69801),"Jihomoravský kraj",(IF(AND(I4847&gt;=68601,I4847&lt;=68801),"Zlínský kraj",(IF(AND(I4847&gt;=75501,I4847&lt;=76901),"Zlínský kraj",(IF(AND(I4847&gt;=70030,I4847&lt;=74901),"Moravskoslezský kraj",(IF(AND(I4847&gt;=75000,I4847&lt;=75368),"Olomoucký kraj",(IF(AND(I4847&gt;=77200,I4847&lt;=79862),"Olomoucký kraj",(IF(AND(I4847&gt;=50011,I4847&lt;=50301),"Královéhradecký kraj",(IF(AND(I4847&gt;=54301,I4847&lt;=54303),"Královéhradecký kraj","0")))))))))))))))))))))))))))))))))))))))))))))))</f>
        <v>Zlínský kraj</v>
      </c>
      <c r="AD4847" t="s">
        <v>998</v>
      </c>
      <c r="AE4847" t="s">
        <v>998</v>
      </c>
      <c r="AF4847" t="s">
        <v>998</v>
      </c>
      <c r="AG4847" s="107">
        <v>0</v>
      </c>
      <c r="AH4847" s="107">
        <v>0</v>
      </c>
      <c r="AI4847" s="107">
        <v>0</v>
      </c>
      <c r="AJ4847" t="s">
        <v>1012</v>
      </c>
    </row>
    <row r="4848" spans="1:37" x14ac:dyDescent="0.45">
      <c r="A4848" t="s">
        <v>12647</v>
      </c>
      <c r="B4848" t="s">
        <v>12648</v>
      </c>
      <c r="C4848" t="s">
        <v>1002</v>
      </c>
      <c r="D4848" t="s">
        <v>12649</v>
      </c>
      <c r="E4848" t="s">
        <v>992</v>
      </c>
      <c r="F4848" t="s">
        <v>12650</v>
      </c>
      <c r="G4848">
        <v>1014</v>
      </c>
      <c r="H4848" t="s">
        <v>1108</v>
      </c>
      <c r="I4848">
        <v>75501</v>
      </c>
      <c r="J4848">
        <v>777668178</v>
      </c>
      <c r="K4848" t="s">
        <v>12651</v>
      </c>
      <c r="L4848" s="106">
        <v>36860</v>
      </c>
      <c r="M4848">
        <v>11867349</v>
      </c>
      <c r="N4848" t="s">
        <v>1698</v>
      </c>
      <c r="O4848" t="s">
        <v>12</v>
      </c>
      <c r="P4848" t="s">
        <v>997</v>
      </c>
      <c r="R4848" s="109" t="str">
        <f>IF(OR(P4848="SB",Q4848="SB"),"SB",0)</f>
        <v>SB</v>
      </c>
      <c r="T4848" s="110">
        <v>16011</v>
      </c>
      <c r="U4848" t="s">
        <v>19633</v>
      </c>
      <c r="V4848" s="113" t="str">
        <f>IF(AND(I4848&gt;=10000,I4848&lt;=19900),"Praha",(IF(AND(I4848&gt;=25001,I4848&lt;=29501),"Středočeský kraj",(IF(AND(I4848&gt;=30100,I4848&lt;=34972),"Středočeský kraj",(IF(AND(I4848&gt;=35002,I4848&lt;=36271),"Karlovarský kraj",(IF(AND(I4848&gt;=37001,I4848&lt;=39201),"Jihočeský kraj",(IF(AND(I4848&gt;=39701,I4848&lt;=39901),"Jihočeský kraj",(IF(AND(I4848&gt;=39301,I4848&lt;=39601),"Kraj Vysočina",(IF(AND(I4848&gt;=58001,I4848&lt;=59501),"Kraj Vysočina",(IF(AND(I4848&gt;=67401,I4848&lt;=67602),"Kraj Vysočina",(IF(AND(I4848&gt;=40001,I4848&lt;=44101),"Ústecký kraj",(IF(AND(I4848&gt;=46001,I4848&lt;=47201),"Liberecký kraj",(IF(AND(I4848&gt;=51202,I4848&lt;=51401),"Liberecký kraj",(IF(AND(I4848&gt;=53002,I4848&lt;=53976),"Pardubický kraj",(IF(AND(I4848&gt;=56002,I4848&lt;=57201),"Pardubický kraj",(IF(AND(I4848&gt;=60200,I4848&lt;=67201),"Jihomoravský kraj",(IF(AND(I4848&gt;=67801,I4848&lt;=68501),"Jihomoravský kraj",(IF(AND(I4848&gt;=69002,I4848&lt;=69801),"Jihomoravský kraj",(IF(AND(I4848&gt;=68601,I4848&lt;=68801),"Zlínský kraj",(IF(AND(I4848&gt;=75501,I4848&lt;=76901),"Zlínský kraj",(IF(AND(I4848&gt;=70030,I4848&lt;=74901),"Moravskoslezský kraj",(IF(AND(I4848&gt;=75000,I4848&lt;=75368),"Olomoucký kraj",(IF(AND(I4848&gt;=77200,I4848&lt;=79862),"Olomoucký kraj",(IF(AND(I4848&gt;=50011,I4848&lt;=50301),"Královéhradecký kraj",(IF(AND(I4848&gt;=54301,I4848&lt;=54303),"Královéhradecký kraj","0")))))))))))))))))))))))))))))))))))))))))))))))</f>
        <v>Zlínský kraj</v>
      </c>
      <c r="AB4848" t="s">
        <v>12652</v>
      </c>
      <c r="AD4848" t="s">
        <v>998</v>
      </c>
      <c r="AE4848" t="s">
        <v>998</v>
      </c>
      <c r="AF4848" t="s">
        <v>998</v>
      </c>
      <c r="AG4848" s="107">
        <v>300</v>
      </c>
      <c r="AH4848" s="107">
        <v>0</v>
      </c>
      <c r="AI4848" s="107">
        <v>0</v>
      </c>
      <c r="AJ4848" t="s">
        <v>999</v>
      </c>
      <c r="AK4848" s="106">
        <v>44921</v>
      </c>
    </row>
    <row r="4849" spans="1:37" x14ac:dyDescent="0.45">
      <c r="A4849" t="s">
        <v>1225</v>
      </c>
      <c r="B4849" t="s">
        <v>17467</v>
      </c>
      <c r="C4849" t="s">
        <v>1002</v>
      </c>
      <c r="D4849" t="s">
        <v>17468</v>
      </c>
      <c r="E4849" t="s">
        <v>992</v>
      </c>
      <c r="F4849" t="s">
        <v>1751</v>
      </c>
      <c r="G4849">
        <v>1034</v>
      </c>
      <c r="H4849" t="s">
        <v>1108</v>
      </c>
      <c r="I4849">
        <v>75501</v>
      </c>
      <c r="J4849">
        <v>777820070</v>
      </c>
      <c r="K4849" t="s">
        <v>17469</v>
      </c>
      <c r="L4849" s="106">
        <v>28700</v>
      </c>
      <c r="M4849">
        <v>10591292</v>
      </c>
      <c r="N4849" t="s">
        <v>996</v>
      </c>
      <c r="O4849" t="s">
        <v>12</v>
      </c>
      <c r="P4849" t="s">
        <v>997</v>
      </c>
      <c r="R4849" s="109" t="str">
        <f>IF(OR(P4849="SB",Q4849="SB"),"SB",0)</f>
        <v>SB</v>
      </c>
      <c r="T4849" s="110">
        <v>50609</v>
      </c>
      <c r="U4849" t="s">
        <v>19633</v>
      </c>
      <c r="V4849" s="113" t="str">
        <f>IF(AND(I4849&gt;=10000,I4849&lt;=19900),"Praha",(IF(AND(I4849&gt;=25001,I4849&lt;=29501),"Středočeský kraj",(IF(AND(I4849&gt;=30100,I4849&lt;=34972),"Středočeský kraj",(IF(AND(I4849&gt;=35002,I4849&lt;=36271),"Karlovarský kraj",(IF(AND(I4849&gt;=37001,I4849&lt;=39201),"Jihočeský kraj",(IF(AND(I4849&gt;=39701,I4849&lt;=39901),"Jihočeský kraj",(IF(AND(I4849&gt;=39301,I4849&lt;=39601),"Kraj Vysočina",(IF(AND(I4849&gt;=58001,I4849&lt;=59501),"Kraj Vysočina",(IF(AND(I4849&gt;=67401,I4849&lt;=67602),"Kraj Vysočina",(IF(AND(I4849&gt;=40001,I4849&lt;=44101),"Ústecký kraj",(IF(AND(I4849&gt;=46001,I4849&lt;=47201),"Liberecký kraj",(IF(AND(I4849&gt;=51202,I4849&lt;=51401),"Liberecký kraj",(IF(AND(I4849&gt;=53002,I4849&lt;=53976),"Pardubický kraj",(IF(AND(I4849&gt;=56002,I4849&lt;=57201),"Pardubický kraj",(IF(AND(I4849&gt;=60200,I4849&lt;=67201),"Jihomoravský kraj",(IF(AND(I4849&gt;=67801,I4849&lt;=68501),"Jihomoravský kraj",(IF(AND(I4849&gt;=69002,I4849&lt;=69801),"Jihomoravský kraj",(IF(AND(I4849&gt;=68601,I4849&lt;=68801),"Zlínský kraj",(IF(AND(I4849&gt;=75501,I4849&lt;=76901),"Zlínský kraj",(IF(AND(I4849&gt;=70030,I4849&lt;=74901),"Moravskoslezský kraj",(IF(AND(I4849&gt;=75000,I4849&lt;=75368),"Olomoucký kraj",(IF(AND(I4849&gt;=77200,I4849&lt;=79862),"Olomoucký kraj",(IF(AND(I4849&gt;=50011,I4849&lt;=50301),"Královéhradecký kraj",(IF(AND(I4849&gt;=54301,I4849&lt;=54303),"Královéhradecký kraj","0")))))))))))))))))))))))))))))))))))))))))))))))</f>
        <v>Zlínský kraj</v>
      </c>
      <c r="AD4849" t="s">
        <v>998</v>
      </c>
      <c r="AE4849" t="s">
        <v>998</v>
      </c>
      <c r="AF4849" t="s">
        <v>998</v>
      </c>
      <c r="AG4849" s="107">
        <v>0</v>
      </c>
      <c r="AH4849" s="107">
        <v>0</v>
      </c>
      <c r="AI4849" s="107">
        <v>0</v>
      </c>
      <c r="AJ4849" t="s">
        <v>1012</v>
      </c>
    </row>
    <row r="4850" spans="1:37" x14ac:dyDescent="0.45">
      <c r="A4850" t="s">
        <v>1124</v>
      </c>
      <c r="B4850" t="s">
        <v>8848</v>
      </c>
      <c r="C4850" t="s">
        <v>990</v>
      </c>
      <c r="D4850" t="s">
        <v>8849</v>
      </c>
      <c r="E4850" t="s">
        <v>992</v>
      </c>
      <c r="F4850" t="s">
        <v>8850</v>
      </c>
      <c r="G4850">
        <v>149</v>
      </c>
      <c r="H4850" t="s">
        <v>1108</v>
      </c>
      <c r="I4850">
        <v>75501</v>
      </c>
      <c r="K4850" t="s">
        <v>8851</v>
      </c>
      <c r="L4850" s="106">
        <v>33045</v>
      </c>
      <c r="M4850">
        <v>10749324</v>
      </c>
      <c r="N4850" t="s">
        <v>996</v>
      </c>
      <c r="O4850" t="s">
        <v>12</v>
      </c>
      <c r="P4850" t="s">
        <v>997</v>
      </c>
      <c r="R4850" s="109" t="str">
        <f>IF(OR(P4850="SB",Q4850="SB"),"SB",0)</f>
        <v>SB</v>
      </c>
      <c r="T4850" s="110">
        <v>11191</v>
      </c>
      <c r="U4850" t="s">
        <v>19634</v>
      </c>
      <c r="V4850" s="113" t="str">
        <f>IF(AND(I4850&gt;=10000,I4850&lt;=19900),"Praha",(IF(AND(I4850&gt;=25001,I4850&lt;=29501),"Středočeský kraj",(IF(AND(I4850&gt;=30100,I4850&lt;=34972),"Středočeský kraj",(IF(AND(I4850&gt;=35002,I4850&lt;=36271),"Karlovarský kraj",(IF(AND(I4850&gt;=37001,I4850&lt;=39201),"Jihočeský kraj",(IF(AND(I4850&gt;=39701,I4850&lt;=39901),"Jihočeský kraj",(IF(AND(I4850&gt;=39301,I4850&lt;=39601),"Kraj Vysočina",(IF(AND(I4850&gt;=58001,I4850&lt;=59501),"Kraj Vysočina",(IF(AND(I4850&gt;=67401,I4850&lt;=67602),"Kraj Vysočina",(IF(AND(I4850&gt;=40001,I4850&lt;=44101),"Ústecký kraj",(IF(AND(I4850&gt;=46001,I4850&lt;=47201),"Liberecký kraj",(IF(AND(I4850&gt;=51202,I4850&lt;=51401),"Liberecký kraj",(IF(AND(I4850&gt;=53002,I4850&lt;=53976),"Pardubický kraj",(IF(AND(I4850&gt;=56002,I4850&lt;=57201),"Pardubický kraj",(IF(AND(I4850&gt;=60200,I4850&lt;=67201),"Jihomoravský kraj",(IF(AND(I4850&gt;=67801,I4850&lt;=68501),"Jihomoravský kraj",(IF(AND(I4850&gt;=69002,I4850&lt;=69801),"Jihomoravský kraj",(IF(AND(I4850&gt;=68601,I4850&lt;=68801),"Zlínský kraj",(IF(AND(I4850&gt;=75501,I4850&lt;=76901),"Zlínský kraj",(IF(AND(I4850&gt;=70030,I4850&lt;=74901),"Moravskoslezský kraj",(IF(AND(I4850&gt;=75000,I4850&lt;=75368),"Olomoucký kraj",(IF(AND(I4850&gt;=77200,I4850&lt;=79862),"Olomoucký kraj",(IF(AND(I4850&gt;=50011,I4850&lt;=50301),"Královéhradecký kraj",(IF(AND(I4850&gt;=54301,I4850&lt;=54303),"Královéhradecký kraj","0")))))))))))))))))))))))))))))))))))))))))))))))</f>
        <v>Zlínský kraj</v>
      </c>
      <c r="W4850" s="111">
        <v>11191</v>
      </c>
      <c r="X4850" s="111" t="s">
        <v>19633</v>
      </c>
      <c r="AD4850" t="s">
        <v>1024</v>
      </c>
      <c r="AE4850" t="s">
        <v>1272</v>
      </c>
      <c r="AF4850" t="s">
        <v>998</v>
      </c>
      <c r="AG4850" s="107">
        <v>0</v>
      </c>
      <c r="AH4850" s="107">
        <v>0</v>
      </c>
      <c r="AI4850" s="107">
        <v>0</v>
      </c>
      <c r="AJ4850" t="s">
        <v>1012</v>
      </c>
    </row>
    <row r="4851" spans="1:37" x14ac:dyDescent="0.45">
      <c r="A4851" t="s">
        <v>1007</v>
      </c>
      <c r="B4851" t="s">
        <v>8852</v>
      </c>
      <c r="C4851" t="s">
        <v>990</v>
      </c>
      <c r="D4851" t="s">
        <v>8853</v>
      </c>
      <c r="E4851" t="s">
        <v>992</v>
      </c>
      <c r="F4851" t="s">
        <v>8850</v>
      </c>
      <c r="G4851">
        <v>149</v>
      </c>
      <c r="H4851" t="s">
        <v>1108</v>
      </c>
      <c r="I4851">
        <v>75501</v>
      </c>
      <c r="K4851" t="s">
        <v>8854</v>
      </c>
      <c r="L4851" s="106">
        <v>31225</v>
      </c>
      <c r="M4851">
        <v>10873606</v>
      </c>
      <c r="N4851" t="s">
        <v>996</v>
      </c>
      <c r="O4851" t="s">
        <v>12</v>
      </c>
      <c r="P4851" t="s">
        <v>997</v>
      </c>
      <c r="R4851" s="109" t="str">
        <f>IF(OR(P4851="SB",Q4851="SB"),"SB",0)</f>
        <v>SB</v>
      </c>
      <c r="T4851" s="110">
        <v>11639</v>
      </c>
      <c r="U4851" t="s">
        <v>19634</v>
      </c>
      <c r="V4851" s="113" t="str">
        <f>IF(AND(I4851&gt;=10000,I4851&lt;=19900),"Praha",(IF(AND(I4851&gt;=25001,I4851&lt;=29501),"Středočeský kraj",(IF(AND(I4851&gt;=30100,I4851&lt;=34972),"Středočeský kraj",(IF(AND(I4851&gt;=35002,I4851&lt;=36271),"Karlovarský kraj",(IF(AND(I4851&gt;=37001,I4851&lt;=39201),"Jihočeský kraj",(IF(AND(I4851&gt;=39701,I4851&lt;=39901),"Jihočeský kraj",(IF(AND(I4851&gt;=39301,I4851&lt;=39601),"Kraj Vysočina",(IF(AND(I4851&gt;=58001,I4851&lt;=59501),"Kraj Vysočina",(IF(AND(I4851&gt;=67401,I4851&lt;=67602),"Kraj Vysočina",(IF(AND(I4851&gt;=40001,I4851&lt;=44101),"Ústecký kraj",(IF(AND(I4851&gt;=46001,I4851&lt;=47201),"Liberecký kraj",(IF(AND(I4851&gt;=51202,I4851&lt;=51401),"Liberecký kraj",(IF(AND(I4851&gt;=53002,I4851&lt;=53976),"Pardubický kraj",(IF(AND(I4851&gt;=56002,I4851&lt;=57201),"Pardubický kraj",(IF(AND(I4851&gt;=60200,I4851&lt;=67201),"Jihomoravský kraj",(IF(AND(I4851&gt;=67801,I4851&lt;=68501),"Jihomoravský kraj",(IF(AND(I4851&gt;=69002,I4851&lt;=69801),"Jihomoravský kraj",(IF(AND(I4851&gt;=68601,I4851&lt;=68801),"Zlínský kraj",(IF(AND(I4851&gt;=75501,I4851&lt;=76901),"Zlínský kraj",(IF(AND(I4851&gt;=70030,I4851&lt;=74901),"Moravskoslezský kraj",(IF(AND(I4851&gt;=75000,I4851&lt;=75368),"Olomoucký kraj",(IF(AND(I4851&gt;=77200,I4851&lt;=79862),"Olomoucký kraj",(IF(AND(I4851&gt;=50011,I4851&lt;=50301),"Královéhradecký kraj",(IF(AND(I4851&gt;=54301,I4851&lt;=54303),"Královéhradecký kraj","0")))))))))))))))))))))))))))))))))))))))))))))))</f>
        <v>Zlínský kraj</v>
      </c>
      <c r="W4851" s="111">
        <v>11639</v>
      </c>
      <c r="X4851" s="111" t="s">
        <v>19633</v>
      </c>
      <c r="AD4851" t="s">
        <v>1024</v>
      </c>
      <c r="AE4851" t="s">
        <v>1515</v>
      </c>
      <c r="AF4851" t="s">
        <v>998</v>
      </c>
      <c r="AG4851" s="107">
        <v>0</v>
      </c>
      <c r="AH4851" s="107">
        <v>0</v>
      </c>
      <c r="AI4851" s="107">
        <v>0</v>
      </c>
      <c r="AJ4851" t="s">
        <v>1012</v>
      </c>
    </row>
    <row r="4852" spans="1:37" x14ac:dyDescent="0.45">
      <c r="A4852" t="s">
        <v>6724</v>
      </c>
      <c r="B4852" t="s">
        <v>6725</v>
      </c>
      <c r="C4852" t="s">
        <v>990</v>
      </c>
      <c r="D4852" t="s">
        <v>6726</v>
      </c>
      <c r="E4852" t="s">
        <v>992</v>
      </c>
      <c r="F4852" t="s">
        <v>6727</v>
      </c>
      <c r="G4852">
        <v>1237</v>
      </c>
      <c r="H4852" t="s">
        <v>1108</v>
      </c>
      <c r="I4852">
        <v>75501</v>
      </c>
      <c r="K4852" t="s">
        <v>6728</v>
      </c>
      <c r="L4852" s="106">
        <v>32510</v>
      </c>
      <c r="M4852">
        <v>14671760</v>
      </c>
      <c r="N4852" t="s">
        <v>996</v>
      </c>
      <c r="O4852" t="s">
        <v>12</v>
      </c>
      <c r="P4852" t="s">
        <v>997</v>
      </c>
      <c r="R4852" s="109" t="str">
        <f>IF(OR(P4852="SB",Q4852="SB"),"SB",0)</f>
        <v>SB</v>
      </c>
      <c r="T4852" s="110" t="s">
        <v>998</v>
      </c>
      <c r="V4852" s="113" t="str">
        <f>IF(AND(I4852&gt;=10000,I4852&lt;=19900),"Praha",(IF(AND(I4852&gt;=25001,I4852&lt;=29501),"Středočeský kraj",(IF(AND(I4852&gt;=30100,I4852&lt;=34972),"Středočeský kraj",(IF(AND(I4852&gt;=35002,I4852&lt;=36271),"Karlovarský kraj",(IF(AND(I4852&gt;=37001,I4852&lt;=39201),"Jihočeský kraj",(IF(AND(I4852&gt;=39701,I4852&lt;=39901),"Jihočeský kraj",(IF(AND(I4852&gt;=39301,I4852&lt;=39601),"Kraj Vysočina",(IF(AND(I4852&gt;=58001,I4852&lt;=59501),"Kraj Vysočina",(IF(AND(I4852&gt;=67401,I4852&lt;=67602),"Kraj Vysočina",(IF(AND(I4852&gt;=40001,I4852&lt;=44101),"Ústecký kraj",(IF(AND(I4852&gt;=46001,I4852&lt;=47201),"Liberecký kraj",(IF(AND(I4852&gt;=51202,I4852&lt;=51401),"Liberecký kraj",(IF(AND(I4852&gt;=53002,I4852&lt;=53976),"Pardubický kraj",(IF(AND(I4852&gt;=56002,I4852&lt;=57201),"Pardubický kraj",(IF(AND(I4852&gt;=60200,I4852&lt;=67201),"Jihomoravský kraj",(IF(AND(I4852&gt;=67801,I4852&lt;=68501),"Jihomoravský kraj",(IF(AND(I4852&gt;=69002,I4852&lt;=69801),"Jihomoravský kraj",(IF(AND(I4852&gt;=68601,I4852&lt;=68801),"Zlínský kraj",(IF(AND(I4852&gt;=75501,I4852&lt;=76901),"Zlínský kraj",(IF(AND(I4852&gt;=70030,I4852&lt;=74901),"Moravskoslezský kraj",(IF(AND(I4852&gt;=75000,I4852&lt;=75368),"Olomoucký kraj",(IF(AND(I4852&gt;=77200,I4852&lt;=79862),"Olomoucký kraj",(IF(AND(I4852&gt;=50011,I4852&lt;=50301),"Královéhradecký kraj",(IF(AND(I4852&gt;=54301,I4852&lt;=54303),"Královéhradecký kraj","0")))))))))))))))))))))))))))))))))))))))))))))))</f>
        <v>Zlínský kraj</v>
      </c>
      <c r="AB4852" t="s">
        <v>998</v>
      </c>
      <c r="AD4852" t="s">
        <v>998</v>
      </c>
      <c r="AE4852" t="s">
        <v>998</v>
      </c>
      <c r="AF4852" t="s">
        <v>998</v>
      </c>
      <c r="AG4852" s="107">
        <v>0</v>
      </c>
      <c r="AH4852" s="107">
        <v>0</v>
      </c>
      <c r="AI4852" s="107">
        <v>0</v>
      </c>
      <c r="AJ4852" t="s">
        <v>1012</v>
      </c>
    </row>
    <row r="4853" spans="1:37" x14ac:dyDescent="0.45">
      <c r="A4853" t="s">
        <v>9671</v>
      </c>
      <c r="B4853" t="s">
        <v>9670</v>
      </c>
      <c r="C4853" t="s">
        <v>990</v>
      </c>
      <c r="D4853" t="s">
        <v>9672</v>
      </c>
      <c r="E4853" t="s">
        <v>992</v>
      </c>
      <c r="F4853" t="s">
        <v>9673</v>
      </c>
      <c r="G4853">
        <v>76</v>
      </c>
      <c r="H4853" t="s">
        <v>1108</v>
      </c>
      <c r="I4853">
        <v>75501</v>
      </c>
      <c r="J4853">
        <v>737440316</v>
      </c>
      <c r="K4853" t="s">
        <v>9674</v>
      </c>
      <c r="L4853" s="106">
        <v>39883</v>
      </c>
      <c r="M4853">
        <v>14703890</v>
      </c>
      <c r="N4853" t="s">
        <v>996</v>
      </c>
      <c r="O4853" t="s">
        <v>12</v>
      </c>
      <c r="P4853" t="s">
        <v>997</v>
      </c>
      <c r="R4853" s="109" t="str">
        <f>IF(OR(P4853="SB",Q4853="SB"),"SB",0)</f>
        <v>SB</v>
      </c>
      <c r="T4853" s="110" t="s">
        <v>998</v>
      </c>
      <c r="V4853" s="113" t="str">
        <f>IF(AND(I4853&gt;=10000,I4853&lt;=19900),"Praha",(IF(AND(I4853&gt;=25001,I4853&lt;=29501),"Středočeský kraj",(IF(AND(I4853&gt;=30100,I4853&lt;=34972),"Středočeský kraj",(IF(AND(I4853&gt;=35002,I4853&lt;=36271),"Karlovarský kraj",(IF(AND(I4853&gt;=37001,I4853&lt;=39201),"Jihočeský kraj",(IF(AND(I4853&gt;=39701,I4853&lt;=39901),"Jihočeský kraj",(IF(AND(I4853&gt;=39301,I4853&lt;=39601),"Kraj Vysočina",(IF(AND(I4853&gt;=58001,I4853&lt;=59501),"Kraj Vysočina",(IF(AND(I4853&gt;=67401,I4853&lt;=67602),"Kraj Vysočina",(IF(AND(I4853&gt;=40001,I4853&lt;=44101),"Ústecký kraj",(IF(AND(I4853&gt;=46001,I4853&lt;=47201),"Liberecký kraj",(IF(AND(I4853&gt;=51202,I4853&lt;=51401),"Liberecký kraj",(IF(AND(I4853&gt;=53002,I4853&lt;=53976),"Pardubický kraj",(IF(AND(I4853&gt;=56002,I4853&lt;=57201),"Pardubický kraj",(IF(AND(I4853&gt;=60200,I4853&lt;=67201),"Jihomoravský kraj",(IF(AND(I4853&gt;=67801,I4853&lt;=68501),"Jihomoravský kraj",(IF(AND(I4853&gt;=69002,I4853&lt;=69801),"Jihomoravský kraj",(IF(AND(I4853&gt;=68601,I4853&lt;=68801),"Zlínský kraj",(IF(AND(I4853&gt;=75501,I4853&lt;=76901),"Zlínský kraj",(IF(AND(I4853&gt;=70030,I4853&lt;=74901),"Moravskoslezský kraj",(IF(AND(I4853&gt;=75000,I4853&lt;=75368),"Olomoucký kraj",(IF(AND(I4853&gt;=77200,I4853&lt;=79862),"Olomoucký kraj",(IF(AND(I4853&gt;=50011,I4853&lt;=50301),"Královéhradecký kraj",(IF(AND(I4853&gt;=54301,I4853&lt;=54303),"Královéhradecký kraj","0")))))))))))))))))))))))))))))))))))))))))))))))</f>
        <v>Zlínský kraj</v>
      </c>
      <c r="AB4853" t="s">
        <v>998</v>
      </c>
      <c r="AD4853" t="s">
        <v>998</v>
      </c>
      <c r="AE4853" t="s">
        <v>998</v>
      </c>
      <c r="AF4853" t="s">
        <v>998</v>
      </c>
      <c r="AG4853" s="107">
        <v>300</v>
      </c>
      <c r="AH4853" s="107">
        <v>0</v>
      </c>
      <c r="AI4853" s="107">
        <v>0</v>
      </c>
      <c r="AJ4853" t="s">
        <v>999</v>
      </c>
      <c r="AK4853" s="106">
        <v>44923</v>
      </c>
    </row>
    <row r="4854" spans="1:37" x14ac:dyDescent="0.45">
      <c r="A4854" t="s">
        <v>1084</v>
      </c>
      <c r="B4854" t="s">
        <v>12335</v>
      </c>
      <c r="C4854" t="s">
        <v>990</v>
      </c>
      <c r="D4854" t="s">
        <v>12336</v>
      </c>
      <c r="E4854" t="s">
        <v>992</v>
      </c>
      <c r="F4854" t="s">
        <v>12337</v>
      </c>
      <c r="G4854">
        <v>1061</v>
      </c>
      <c r="H4854" t="s">
        <v>1108</v>
      </c>
      <c r="I4854">
        <v>75501</v>
      </c>
      <c r="J4854">
        <v>737144979</v>
      </c>
      <c r="K4854" t="s">
        <v>12338</v>
      </c>
      <c r="L4854" s="106">
        <v>39621</v>
      </c>
      <c r="M4854">
        <v>14696820</v>
      </c>
      <c r="N4854" t="s">
        <v>996</v>
      </c>
      <c r="O4854" t="s">
        <v>12</v>
      </c>
      <c r="P4854" t="s">
        <v>997</v>
      </c>
      <c r="R4854" s="109" t="str">
        <f>IF(OR(P4854="SB",Q4854="SB"),"SB",0)</f>
        <v>SB</v>
      </c>
      <c r="T4854" s="110" t="s">
        <v>998</v>
      </c>
      <c r="V4854" s="113" t="str">
        <f>IF(AND(I4854&gt;=10000,I4854&lt;=19900),"Praha",(IF(AND(I4854&gt;=25001,I4854&lt;=29501),"Středočeský kraj",(IF(AND(I4854&gt;=30100,I4854&lt;=34972),"Středočeský kraj",(IF(AND(I4854&gt;=35002,I4854&lt;=36271),"Karlovarský kraj",(IF(AND(I4854&gt;=37001,I4854&lt;=39201),"Jihočeský kraj",(IF(AND(I4854&gt;=39701,I4854&lt;=39901),"Jihočeský kraj",(IF(AND(I4854&gt;=39301,I4854&lt;=39601),"Kraj Vysočina",(IF(AND(I4854&gt;=58001,I4854&lt;=59501),"Kraj Vysočina",(IF(AND(I4854&gt;=67401,I4854&lt;=67602),"Kraj Vysočina",(IF(AND(I4854&gt;=40001,I4854&lt;=44101),"Ústecký kraj",(IF(AND(I4854&gt;=46001,I4854&lt;=47201),"Liberecký kraj",(IF(AND(I4854&gt;=51202,I4854&lt;=51401),"Liberecký kraj",(IF(AND(I4854&gt;=53002,I4854&lt;=53976),"Pardubický kraj",(IF(AND(I4854&gt;=56002,I4854&lt;=57201),"Pardubický kraj",(IF(AND(I4854&gt;=60200,I4854&lt;=67201),"Jihomoravský kraj",(IF(AND(I4854&gt;=67801,I4854&lt;=68501),"Jihomoravský kraj",(IF(AND(I4854&gt;=69002,I4854&lt;=69801),"Jihomoravský kraj",(IF(AND(I4854&gt;=68601,I4854&lt;=68801),"Zlínský kraj",(IF(AND(I4854&gt;=75501,I4854&lt;=76901),"Zlínský kraj",(IF(AND(I4854&gt;=70030,I4854&lt;=74901),"Moravskoslezský kraj",(IF(AND(I4854&gt;=75000,I4854&lt;=75368),"Olomoucký kraj",(IF(AND(I4854&gt;=77200,I4854&lt;=79862),"Olomoucký kraj",(IF(AND(I4854&gt;=50011,I4854&lt;=50301),"Královéhradecký kraj",(IF(AND(I4854&gt;=54301,I4854&lt;=54303),"Královéhradecký kraj","0")))))))))))))))))))))))))))))))))))))))))))))))</f>
        <v>Zlínský kraj</v>
      </c>
      <c r="AB4854" t="s">
        <v>998</v>
      </c>
      <c r="AD4854" t="s">
        <v>998</v>
      </c>
      <c r="AE4854" t="s">
        <v>998</v>
      </c>
      <c r="AF4854" t="s">
        <v>998</v>
      </c>
      <c r="AG4854" s="107">
        <v>300</v>
      </c>
      <c r="AH4854" s="107">
        <v>0</v>
      </c>
      <c r="AI4854" s="107">
        <v>0</v>
      </c>
      <c r="AJ4854" t="s">
        <v>999</v>
      </c>
      <c r="AK4854" s="106">
        <v>44923</v>
      </c>
    </row>
    <row r="4855" spans="1:37" x14ac:dyDescent="0.45">
      <c r="A4855" t="s">
        <v>2709</v>
      </c>
      <c r="B4855" t="s">
        <v>12567</v>
      </c>
      <c r="C4855" t="s">
        <v>990</v>
      </c>
      <c r="D4855" t="s">
        <v>12568</v>
      </c>
      <c r="E4855" t="s">
        <v>992</v>
      </c>
      <c r="F4855" t="s">
        <v>10738</v>
      </c>
      <c r="G4855">
        <v>1080</v>
      </c>
      <c r="H4855" t="s">
        <v>1108</v>
      </c>
      <c r="I4855">
        <v>75501</v>
      </c>
      <c r="K4855" t="s">
        <v>12569</v>
      </c>
      <c r="L4855" s="106">
        <v>38364</v>
      </c>
      <c r="M4855">
        <v>14622553</v>
      </c>
      <c r="N4855" t="s">
        <v>996</v>
      </c>
      <c r="O4855" t="s">
        <v>12</v>
      </c>
      <c r="P4855" t="s">
        <v>997</v>
      </c>
      <c r="R4855" s="109" t="str">
        <f>IF(OR(P4855="SB",Q4855="SB"),"SB",0)</f>
        <v>SB</v>
      </c>
      <c r="T4855" s="110" t="s">
        <v>998</v>
      </c>
      <c r="V4855" s="113" t="str">
        <f>IF(AND(I4855&gt;=10000,I4855&lt;=19900),"Praha",(IF(AND(I4855&gt;=25001,I4855&lt;=29501),"Středočeský kraj",(IF(AND(I4855&gt;=30100,I4855&lt;=34972),"Středočeský kraj",(IF(AND(I4855&gt;=35002,I4855&lt;=36271),"Karlovarský kraj",(IF(AND(I4855&gt;=37001,I4855&lt;=39201),"Jihočeský kraj",(IF(AND(I4855&gt;=39701,I4855&lt;=39901),"Jihočeský kraj",(IF(AND(I4855&gt;=39301,I4855&lt;=39601),"Kraj Vysočina",(IF(AND(I4855&gt;=58001,I4855&lt;=59501),"Kraj Vysočina",(IF(AND(I4855&gt;=67401,I4855&lt;=67602),"Kraj Vysočina",(IF(AND(I4855&gt;=40001,I4855&lt;=44101),"Ústecký kraj",(IF(AND(I4855&gt;=46001,I4855&lt;=47201),"Liberecký kraj",(IF(AND(I4855&gt;=51202,I4855&lt;=51401),"Liberecký kraj",(IF(AND(I4855&gt;=53002,I4855&lt;=53976),"Pardubický kraj",(IF(AND(I4855&gt;=56002,I4855&lt;=57201),"Pardubický kraj",(IF(AND(I4855&gt;=60200,I4855&lt;=67201),"Jihomoravský kraj",(IF(AND(I4855&gt;=67801,I4855&lt;=68501),"Jihomoravský kraj",(IF(AND(I4855&gt;=69002,I4855&lt;=69801),"Jihomoravský kraj",(IF(AND(I4855&gt;=68601,I4855&lt;=68801),"Zlínský kraj",(IF(AND(I4855&gt;=75501,I4855&lt;=76901),"Zlínský kraj",(IF(AND(I4855&gt;=70030,I4855&lt;=74901),"Moravskoslezský kraj",(IF(AND(I4855&gt;=75000,I4855&lt;=75368),"Olomoucký kraj",(IF(AND(I4855&gt;=77200,I4855&lt;=79862),"Olomoucký kraj",(IF(AND(I4855&gt;=50011,I4855&lt;=50301),"Královéhradecký kraj",(IF(AND(I4855&gt;=54301,I4855&lt;=54303),"Královéhradecký kraj","0")))))))))))))))))))))))))))))))))))))))))))))))</f>
        <v>Zlínský kraj</v>
      </c>
      <c r="AB4855" t="s">
        <v>998</v>
      </c>
      <c r="AD4855" t="s">
        <v>998</v>
      </c>
      <c r="AE4855" t="s">
        <v>998</v>
      </c>
      <c r="AF4855" t="s">
        <v>998</v>
      </c>
      <c r="AG4855" s="107">
        <v>0</v>
      </c>
      <c r="AH4855" s="107">
        <v>0</v>
      </c>
      <c r="AI4855" s="107">
        <v>0</v>
      </c>
      <c r="AJ4855" t="s">
        <v>1012</v>
      </c>
    </row>
    <row r="4856" spans="1:37" x14ac:dyDescent="0.45">
      <c r="A4856" t="s">
        <v>1102</v>
      </c>
      <c r="B4856" t="s">
        <v>16720</v>
      </c>
      <c r="C4856" t="s">
        <v>1002</v>
      </c>
      <c r="D4856" t="s">
        <v>16721</v>
      </c>
      <c r="E4856" t="s">
        <v>992</v>
      </c>
      <c r="F4856" t="s">
        <v>3825</v>
      </c>
      <c r="G4856">
        <v>1505</v>
      </c>
      <c r="H4856" t="s">
        <v>1108</v>
      </c>
      <c r="I4856">
        <v>75501</v>
      </c>
      <c r="J4856">
        <v>777726888</v>
      </c>
      <c r="K4856" t="s">
        <v>16722</v>
      </c>
      <c r="L4856" s="106">
        <v>29133</v>
      </c>
      <c r="M4856">
        <v>10591393</v>
      </c>
      <c r="N4856" t="s">
        <v>996</v>
      </c>
      <c r="O4856" t="s">
        <v>12</v>
      </c>
      <c r="P4856" t="s">
        <v>997</v>
      </c>
      <c r="R4856" s="109" t="str">
        <f>IF(OR(P4856="SB",Q4856="SB"),"SB",0)</f>
        <v>SB</v>
      </c>
      <c r="T4856" s="110" t="s">
        <v>998</v>
      </c>
      <c r="V4856" s="113" t="str">
        <f>IF(AND(I4856&gt;=10000,I4856&lt;=19900),"Praha",(IF(AND(I4856&gt;=25001,I4856&lt;=29501),"Středočeský kraj",(IF(AND(I4856&gt;=30100,I4856&lt;=34972),"Středočeský kraj",(IF(AND(I4856&gt;=35002,I4856&lt;=36271),"Karlovarský kraj",(IF(AND(I4856&gt;=37001,I4856&lt;=39201),"Jihočeský kraj",(IF(AND(I4856&gt;=39701,I4856&lt;=39901),"Jihočeský kraj",(IF(AND(I4856&gt;=39301,I4856&lt;=39601),"Kraj Vysočina",(IF(AND(I4856&gt;=58001,I4856&lt;=59501),"Kraj Vysočina",(IF(AND(I4856&gt;=67401,I4856&lt;=67602),"Kraj Vysočina",(IF(AND(I4856&gt;=40001,I4856&lt;=44101),"Ústecký kraj",(IF(AND(I4856&gt;=46001,I4856&lt;=47201),"Liberecký kraj",(IF(AND(I4856&gt;=51202,I4856&lt;=51401),"Liberecký kraj",(IF(AND(I4856&gt;=53002,I4856&lt;=53976),"Pardubický kraj",(IF(AND(I4856&gt;=56002,I4856&lt;=57201),"Pardubický kraj",(IF(AND(I4856&gt;=60200,I4856&lt;=67201),"Jihomoravský kraj",(IF(AND(I4856&gt;=67801,I4856&lt;=68501),"Jihomoravský kraj",(IF(AND(I4856&gt;=69002,I4856&lt;=69801),"Jihomoravský kraj",(IF(AND(I4856&gt;=68601,I4856&lt;=68801),"Zlínský kraj",(IF(AND(I4856&gt;=75501,I4856&lt;=76901),"Zlínský kraj",(IF(AND(I4856&gt;=70030,I4856&lt;=74901),"Moravskoslezský kraj",(IF(AND(I4856&gt;=75000,I4856&lt;=75368),"Olomoucký kraj",(IF(AND(I4856&gt;=77200,I4856&lt;=79862),"Olomoucký kraj",(IF(AND(I4856&gt;=50011,I4856&lt;=50301),"Královéhradecký kraj",(IF(AND(I4856&gt;=54301,I4856&lt;=54303),"Královéhradecký kraj","0")))))))))))))))))))))))))))))))))))))))))))))))</f>
        <v>Zlínský kraj</v>
      </c>
      <c r="AB4856" t="s">
        <v>998</v>
      </c>
      <c r="AD4856" t="s">
        <v>998</v>
      </c>
      <c r="AE4856" t="s">
        <v>998</v>
      </c>
      <c r="AF4856" t="s">
        <v>998</v>
      </c>
      <c r="AG4856" s="107">
        <v>0</v>
      </c>
      <c r="AH4856" s="107">
        <v>0</v>
      </c>
      <c r="AI4856" s="107">
        <v>0</v>
      </c>
      <c r="AJ4856" t="s">
        <v>1012</v>
      </c>
    </row>
    <row r="4857" spans="1:37" x14ac:dyDescent="0.45">
      <c r="A4857" t="s">
        <v>1026</v>
      </c>
      <c r="B4857" t="s">
        <v>19086</v>
      </c>
      <c r="C4857" t="s">
        <v>990</v>
      </c>
      <c r="D4857" t="s">
        <v>19087</v>
      </c>
      <c r="E4857" t="s">
        <v>992</v>
      </c>
      <c r="F4857" t="s">
        <v>11721</v>
      </c>
      <c r="G4857">
        <v>544</v>
      </c>
      <c r="H4857" t="s">
        <v>1108</v>
      </c>
      <c r="I4857">
        <v>75501</v>
      </c>
      <c r="J4857" s="108">
        <v>731807186</v>
      </c>
      <c r="K4857" t="s">
        <v>19088</v>
      </c>
      <c r="L4857" s="106">
        <v>32598</v>
      </c>
      <c r="M4857">
        <v>13024881</v>
      </c>
      <c r="N4857" t="s">
        <v>996</v>
      </c>
      <c r="O4857" t="s">
        <v>12</v>
      </c>
      <c r="P4857" t="s">
        <v>997</v>
      </c>
      <c r="R4857" s="109" t="str">
        <f>IF(OR(P4857="SB",Q4857="SB"),"SB",0)</f>
        <v>SB</v>
      </c>
      <c r="T4857" s="110" t="s">
        <v>998</v>
      </c>
      <c r="V4857" s="113" t="str">
        <f>IF(AND(I4857&gt;=10000,I4857&lt;=19900),"Praha",(IF(AND(I4857&gt;=25001,I4857&lt;=29501),"Středočeský kraj",(IF(AND(I4857&gt;=30100,I4857&lt;=34972),"Středočeský kraj",(IF(AND(I4857&gt;=35002,I4857&lt;=36271),"Karlovarský kraj",(IF(AND(I4857&gt;=37001,I4857&lt;=39201),"Jihočeský kraj",(IF(AND(I4857&gt;=39701,I4857&lt;=39901),"Jihočeský kraj",(IF(AND(I4857&gt;=39301,I4857&lt;=39601),"Kraj Vysočina",(IF(AND(I4857&gt;=58001,I4857&lt;=59501),"Kraj Vysočina",(IF(AND(I4857&gt;=67401,I4857&lt;=67602),"Kraj Vysočina",(IF(AND(I4857&gt;=40001,I4857&lt;=44101),"Ústecký kraj",(IF(AND(I4857&gt;=46001,I4857&lt;=47201),"Liberecký kraj",(IF(AND(I4857&gt;=51202,I4857&lt;=51401),"Liberecký kraj",(IF(AND(I4857&gt;=53002,I4857&lt;=53976),"Pardubický kraj",(IF(AND(I4857&gt;=56002,I4857&lt;=57201),"Pardubický kraj",(IF(AND(I4857&gt;=60200,I4857&lt;=67201),"Jihomoravský kraj",(IF(AND(I4857&gt;=67801,I4857&lt;=68501),"Jihomoravský kraj",(IF(AND(I4857&gt;=69002,I4857&lt;=69801),"Jihomoravský kraj",(IF(AND(I4857&gt;=68601,I4857&lt;=68801),"Zlínský kraj",(IF(AND(I4857&gt;=75501,I4857&lt;=76901),"Zlínský kraj",(IF(AND(I4857&gt;=70030,I4857&lt;=74901),"Moravskoslezský kraj",(IF(AND(I4857&gt;=75000,I4857&lt;=75368),"Olomoucký kraj",(IF(AND(I4857&gt;=77200,I4857&lt;=79862),"Olomoucký kraj",(IF(AND(I4857&gt;=50011,I4857&lt;=50301),"Královéhradecký kraj",(IF(AND(I4857&gt;=54301,I4857&lt;=54303),"Královéhradecký kraj","0")))))))))))))))))))))))))))))))))))))))))))))))</f>
        <v>Zlínský kraj</v>
      </c>
      <c r="AB4857" t="s">
        <v>998</v>
      </c>
      <c r="AD4857" t="s">
        <v>998</v>
      </c>
      <c r="AE4857" t="s">
        <v>998</v>
      </c>
      <c r="AF4857" t="s">
        <v>998</v>
      </c>
      <c r="AG4857" s="107">
        <v>0</v>
      </c>
      <c r="AH4857" s="107">
        <v>0</v>
      </c>
      <c r="AI4857" s="107">
        <v>0</v>
      </c>
      <c r="AJ4857" t="s">
        <v>1012</v>
      </c>
    </row>
    <row r="4858" spans="1:37" x14ac:dyDescent="0.45">
      <c r="A4858" t="s">
        <v>1403</v>
      </c>
      <c r="B4858" t="s">
        <v>1145</v>
      </c>
      <c r="C4858" t="s">
        <v>990</v>
      </c>
      <c r="D4858" t="s">
        <v>7680</v>
      </c>
      <c r="E4858" t="s">
        <v>992</v>
      </c>
      <c r="F4858" t="s">
        <v>7675</v>
      </c>
      <c r="G4858">
        <v>354</v>
      </c>
      <c r="H4858" t="s">
        <v>7675</v>
      </c>
      <c r="I4858">
        <v>75601</v>
      </c>
      <c r="K4858" t="s">
        <v>7676</v>
      </c>
      <c r="L4858" s="106">
        <v>38844</v>
      </c>
      <c r="M4858">
        <v>14675703</v>
      </c>
      <c r="N4858" t="s">
        <v>1144</v>
      </c>
      <c r="O4858" t="s">
        <v>12</v>
      </c>
      <c r="P4858" t="s">
        <v>997</v>
      </c>
      <c r="R4858" s="109" t="str">
        <f>IF(OR(P4858="SB",Q4858="SB"),"SB",0)</f>
        <v>SB</v>
      </c>
      <c r="T4858" s="110" t="s">
        <v>998</v>
      </c>
      <c r="V4858" s="113" t="str">
        <f>IF(AND(I4858&gt;=10000,I4858&lt;=19900),"Praha",(IF(AND(I4858&gt;=25001,I4858&lt;=29501),"Středočeský kraj",(IF(AND(I4858&gt;=30100,I4858&lt;=34972),"Středočeský kraj",(IF(AND(I4858&gt;=35002,I4858&lt;=36271),"Karlovarský kraj",(IF(AND(I4858&gt;=37001,I4858&lt;=39201),"Jihočeský kraj",(IF(AND(I4858&gt;=39701,I4858&lt;=39901),"Jihočeský kraj",(IF(AND(I4858&gt;=39301,I4858&lt;=39601),"Kraj Vysočina",(IF(AND(I4858&gt;=58001,I4858&lt;=59501),"Kraj Vysočina",(IF(AND(I4858&gt;=67401,I4858&lt;=67602),"Kraj Vysočina",(IF(AND(I4858&gt;=40001,I4858&lt;=44101),"Ústecký kraj",(IF(AND(I4858&gt;=46001,I4858&lt;=47201),"Liberecký kraj",(IF(AND(I4858&gt;=51202,I4858&lt;=51401),"Liberecký kraj",(IF(AND(I4858&gt;=53002,I4858&lt;=53976),"Pardubický kraj",(IF(AND(I4858&gt;=56002,I4858&lt;=57201),"Pardubický kraj",(IF(AND(I4858&gt;=60200,I4858&lt;=67201),"Jihomoravský kraj",(IF(AND(I4858&gt;=67801,I4858&lt;=68501),"Jihomoravský kraj",(IF(AND(I4858&gt;=69002,I4858&lt;=69801),"Jihomoravský kraj",(IF(AND(I4858&gt;=68601,I4858&lt;=68801),"Zlínský kraj",(IF(AND(I4858&gt;=75501,I4858&lt;=76901),"Zlínský kraj",(IF(AND(I4858&gt;=70030,I4858&lt;=74901),"Moravskoslezský kraj",(IF(AND(I4858&gt;=75000,I4858&lt;=75368),"Olomoucký kraj",(IF(AND(I4858&gt;=77200,I4858&lt;=79862),"Olomoucký kraj",(IF(AND(I4858&gt;=50011,I4858&lt;=50301),"Královéhradecký kraj",(IF(AND(I4858&gt;=54301,I4858&lt;=54303),"Královéhradecký kraj","0")))))))))))))))))))))))))))))))))))))))))))))))</f>
        <v>Zlínský kraj</v>
      </c>
      <c r="AB4858" t="s">
        <v>998</v>
      </c>
      <c r="AD4858" t="s">
        <v>998</v>
      </c>
      <c r="AE4858" t="s">
        <v>998</v>
      </c>
      <c r="AF4858" t="s">
        <v>998</v>
      </c>
      <c r="AG4858" s="107">
        <v>300</v>
      </c>
      <c r="AH4858" s="107">
        <v>0</v>
      </c>
      <c r="AI4858" s="107">
        <v>0</v>
      </c>
      <c r="AJ4858" t="s">
        <v>999</v>
      </c>
      <c r="AK4858" s="106">
        <v>44877</v>
      </c>
    </row>
    <row r="4859" spans="1:37" x14ac:dyDescent="0.45">
      <c r="A4859" t="s">
        <v>1169</v>
      </c>
      <c r="B4859" t="s">
        <v>19500</v>
      </c>
      <c r="C4859" t="s">
        <v>990</v>
      </c>
      <c r="D4859" t="s">
        <v>19503</v>
      </c>
      <c r="E4859" t="s">
        <v>992</v>
      </c>
      <c r="F4859" t="s">
        <v>8106</v>
      </c>
      <c r="G4859">
        <v>304</v>
      </c>
      <c r="H4859" t="s">
        <v>1822</v>
      </c>
      <c r="I4859">
        <v>75606</v>
      </c>
      <c r="J4859">
        <v>775774022</v>
      </c>
      <c r="K4859" t="s">
        <v>19504</v>
      </c>
      <c r="L4859" s="106">
        <v>36785</v>
      </c>
      <c r="M4859">
        <v>14146546</v>
      </c>
      <c r="N4859" t="s">
        <v>1324</v>
      </c>
      <c r="O4859" t="s">
        <v>1071</v>
      </c>
      <c r="P4859" t="s">
        <v>997</v>
      </c>
      <c r="R4859" s="109" t="str">
        <f>IF(OR(P4859="SB",Q4859="SB"),"SB",0)</f>
        <v>SB</v>
      </c>
      <c r="T4859" s="110">
        <v>2022990</v>
      </c>
      <c r="U4859" t="s">
        <v>19633</v>
      </c>
      <c r="V4859" s="113" t="str">
        <f>IF(AND(I4859&gt;=10000,I4859&lt;=19900),"Praha",(IF(AND(I4859&gt;=25001,I4859&lt;=29501),"Středočeský kraj",(IF(AND(I4859&gt;=30100,I4859&lt;=34972),"Středočeský kraj",(IF(AND(I4859&gt;=35002,I4859&lt;=36271),"Karlovarský kraj",(IF(AND(I4859&gt;=37001,I4859&lt;=39201),"Jihočeský kraj",(IF(AND(I4859&gt;=39701,I4859&lt;=39901),"Jihočeský kraj",(IF(AND(I4859&gt;=39301,I4859&lt;=39601),"Kraj Vysočina",(IF(AND(I4859&gt;=58001,I4859&lt;=59501),"Kraj Vysočina",(IF(AND(I4859&gt;=67401,I4859&lt;=67602),"Kraj Vysočina",(IF(AND(I4859&gt;=40001,I4859&lt;=44101),"Ústecký kraj",(IF(AND(I4859&gt;=46001,I4859&lt;=47201),"Liberecký kraj",(IF(AND(I4859&gt;=51202,I4859&lt;=51401),"Liberecký kraj",(IF(AND(I4859&gt;=53002,I4859&lt;=53976),"Pardubický kraj",(IF(AND(I4859&gt;=56002,I4859&lt;=57201),"Pardubický kraj",(IF(AND(I4859&gt;=60200,I4859&lt;=67201),"Jihomoravský kraj",(IF(AND(I4859&gt;=67801,I4859&lt;=68501),"Jihomoravský kraj",(IF(AND(I4859&gt;=69002,I4859&lt;=69801),"Jihomoravský kraj",(IF(AND(I4859&gt;=68601,I4859&lt;=68801),"Zlínský kraj",(IF(AND(I4859&gt;=75501,I4859&lt;=76901),"Zlínský kraj",(IF(AND(I4859&gt;=70030,I4859&lt;=74901),"Moravskoslezský kraj",(IF(AND(I4859&gt;=75000,I4859&lt;=75368),"Olomoucký kraj",(IF(AND(I4859&gt;=77200,I4859&lt;=79862),"Olomoucký kraj",(IF(AND(I4859&gt;=50011,I4859&lt;=50301),"Královéhradecký kraj",(IF(AND(I4859&gt;=54301,I4859&lt;=54303),"Královéhradecký kraj","0")))))))))))))))))))))))))))))))))))))))))))))))</f>
        <v>Zlínský kraj</v>
      </c>
      <c r="AB4859" t="s">
        <v>19505</v>
      </c>
      <c r="AD4859" t="s">
        <v>998</v>
      </c>
      <c r="AE4859" t="s">
        <v>998</v>
      </c>
      <c r="AF4859" t="s">
        <v>998</v>
      </c>
      <c r="AG4859" s="107">
        <v>300</v>
      </c>
      <c r="AH4859" s="107">
        <v>0</v>
      </c>
      <c r="AI4859" s="107">
        <v>0</v>
      </c>
      <c r="AJ4859" t="s">
        <v>999</v>
      </c>
      <c r="AK4859" s="106">
        <v>44836</v>
      </c>
    </row>
    <row r="4860" spans="1:37" x14ac:dyDescent="0.45">
      <c r="A4860" t="s">
        <v>1156</v>
      </c>
      <c r="B4860" t="s">
        <v>19500</v>
      </c>
      <c r="C4860" t="s">
        <v>990</v>
      </c>
      <c r="D4860" t="s">
        <v>19501</v>
      </c>
      <c r="E4860" t="s">
        <v>992</v>
      </c>
      <c r="F4860" t="s">
        <v>1822</v>
      </c>
      <c r="G4860">
        <v>93</v>
      </c>
      <c r="H4860" t="s">
        <v>1822</v>
      </c>
      <c r="I4860">
        <v>75606</v>
      </c>
      <c r="K4860" t="s">
        <v>19502</v>
      </c>
      <c r="L4860" s="106">
        <v>36363</v>
      </c>
      <c r="M4860">
        <v>13411467</v>
      </c>
      <c r="N4860" t="s">
        <v>996</v>
      </c>
      <c r="O4860" t="s">
        <v>12</v>
      </c>
      <c r="P4860" t="s">
        <v>997</v>
      </c>
      <c r="R4860" s="109" t="str">
        <f>IF(OR(P4860="SB",Q4860="SB"),"SB",0)</f>
        <v>SB</v>
      </c>
      <c r="V4860" s="113" t="str">
        <f>IF(AND(I4860&gt;=10000,I4860&lt;=19900),"Praha",(IF(AND(I4860&gt;=25001,I4860&lt;=29501),"Středočeský kraj",(IF(AND(I4860&gt;=30100,I4860&lt;=34972),"Středočeský kraj",(IF(AND(I4860&gt;=35002,I4860&lt;=36271),"Karlovarský kraj",(IF(AND(I4860&gt;=37001,I4860&lt;=39201),"Jihočeský kraj",(IF(AND(I4860&gt;=39701,I4860&lt;=39901),"Jihočeský kraj",(IF(AND(I4860&gt;=39301,I4860&lt;=39601),"Kraj Vysočina",(IF(AND(I4860&gt;=58001,I4860&lt;=59501),"Kraj Vysočina",(IF(AND(I4860&gt;=67401,I4860&lt;=67602),"Kraj Vysočina",(IF(AND(I4860&gt;=40001,I4860&lt;=44101),"Ústecký kraj",(IF(AND(I4860&gt;=46001,I4860&lt;=47201),"Liberecký kraj",(IF(AND(I4860&gt;=51202,I4860&lt;=51401),"Liberecký kraj",(IF(AND(I4860&gt;=53002,I4860&lt;=53976),"Pardubický kraj",(IF(AND(I4860&gt;=56002,I4860&lt;=57201),"Pardubický kraj",(IF(AND(I4860&gt;=60200,I4860&lt;=67201),"Jihomoravský kraj",(IF(AND(I4860&gt;=67801,I4860&lt;=68501),"Jihomoravský kraj",(IF(AND(I4860&gt;=69002,I4860&lt;=69801),"Jihomoravský kraj",(IF(AND(I4860&gt;=68601,I4860&lt;=68801),"Zlínský kraj",(IF(AND(I4860&gt;=75501,I4860&lt;=76901),"Zlínský kraj",(IF(AND(I4860&gt;=70030,I4860&lt;=74901),"Moravskoslezský kraj",(IF(AND(I4860&gt;=75000,I4860&lt;=75368),"Olomoucký kraj",(IF(AND(I4860&gt;=77200,I4860&lt;=79862),"Olomoucký kraj",(IF(AND(I4860&gt;=50011,I4860&lt;=50301),"Královéhradecký kraj",(IF(AND(I4860&gt;=54301,I4860&lt;=54303),"Královéhradecký kraj","0")))))))))))))))))))))))))))))))))))))))))))))))</f>
        <v>Zlínský kraj</v>
      </c>
      <c r="AD4860" t="s">
        <v>998</v>
      </c>
      <c r="AE4860" t="s">
        <v>998</v>
      </c>
      <c r="AF4860" t="s">
        <v>998</v>
      </c>
      <c r="AG4860" s="107">
        <v>300</v>
      </c>
      <c r="AH4860" s="107">
        <v>0</v>
      </c>
      <c r="AI4860" s="107">
        <v>0</v>
      </c>
      <c r="AJ4860" t="s">
        <v>999</v>
      </c>
      <c r="AK4860" s="106">
        <v>44924</v>
      </c>
    </row>
    <row r="4861" spans="1:37" x14ac:dyDescent="0.45">
      <c r="A4861" t="s">
        <v>1061</v>
      </c>
      <c r="B4861" t="s">
        <v>1145</v>
      </c>
      <c r="C4861" t="s">
        <v>990</v>
      </c>
      <c r="D4861" t="s">
        <v>7674</v>
      </c>
      <c r="E4861" t="s">
        <v>992</v>
      </c>
      <c r="F4861" t="s">
        <v>7675</v>
      </c>
      <c r="G4861">
        <v>354</v>
      </c>
      <c r="H4861" t="s">
        <v>7675</v>
      </c>
      <c r="I4861">
        <v>75621</v>
      </c>
      <c r="K4861" t="s">
        <v>7676</v>
      </c>
      <c r="L4861" s="106">
        <v>39886</v>
      </c>
      <c r="M4861">
        <v>14675602</v>
      </c>
      <c r="N4861" t="s">
        <v>1144</v>
      </c>
      <c r="O4861" t="s">
        <v>12</v>
      </c>
      <c r="P4861" t="s">
        <v>997</v>
      </c>
      <c r="R4861" s="109" t="str">
        <f>IF(OR(P4861="SB",Q4861="SB"),"SB",0)</f>
        <v>SB</v>
      </c>
      <c r="T4861" s="110" t="s">
        <v>998</v>
      </c>
      <c r="V4861" s="113" t="str">
        <f>IF(AND(I4861&gt;=10000,I4861&lt;=19900),"Praha",(IF(AND(I4861&gt;=25001,I4861&lt;=29501),"Středočeský kraj",(IF(AND(I4861&gt;=30100,I4861&lt;=34972),"Středočeský kraj",(IF(AND(I4861&gt;=35002,I4861&lt;=36271),"Karlovarský kraj",(IF(AND(I4861&gt;=37001,I4861&lt;=39201),"Jihočeský kraj",(IF(AND(I4861&gt;=39701,I4861&lt;=39901),"Jihočeský kraj",(IF(AND(I4861&gt;=39301,I4861&lt;=39601),"Kraj Vysočina",(IF(AND(I4861&gt;=58001,I4861&lt;=59501),"Kraj Vysočina",(IF(AND(I4861&gt;=67401,I4861&lt;=67602),"Kraj Vysočina",(IF(AND(I4861&gt;=40001,I4861&lt;=44101),"Ústecký kraj",(IF(AND(I4861&gt;=46001,I4861&lt;=47201),"Liberecký kraj",(IF(AND(I4861&gt;=51202,I4861&lt;=51401),"Liberecký kraj",(IF(AND(I4861&gt;=53002,I4861&lt;=53976),"Pardubický kraj",(IF(AND(I4861&gt;=56002,I4861&lt;=57201),"Pardubický kraj",(IF(AND(I4861&gt;=60200,I4861&lt;=67201),"Jihomoravský kraj",(IF(AND(I4861&gt;=67801,I4861&lt;=68501),"Jihomoravský kraj",(IF(AND(I4861&gt;=69002,I4861&lt;=69801),"Jihomoravský kraj",(IF(AND(I4861&gt;=68601,I4861&lt;=68801),"Zlínský kraj",(IF(AND(I4861&gt;=75501,I4861&lt;=76901),"Zlínský kraj",(IF(AND(I4861&gt;=70030,I4861&lt;=74901),"Moravskoslezský kraj",(IF(AND(I4861&gt;=75000,I4861&lt;=75368),"Olomoucký kraj",(IF(AND(I4861&gt;=77200,I4861&lt;=79862),"Olomoucký kraj",(IF(AND(I4861&gt;=50011,I4861&lt;=50301),"Královéhradecký kraj",(IF(AND(I4861&gt;=54301,I4861&lt;=54303),"Královéhradecký kraj","0")))))))))))))))))))))))))))))))))))))))))))))))</f>
        <v>Zlínský kraj</v>
      </c>
      <c r="AB4861" t="s">
        <v>998</v>
      </c>
      <c r="AD4861" t="s">
        <v>998</v>
      </c>
      <c r="AE4861" t="s">
        <v>998</v>
      </c>
      <c r="AF4861" t="s">
        <v>998</v>
      </c>
      <c r="AG4861" s="107">
        <v>300</v>
      </c>
      <c r="AH4861" s="107">
        <v>0</v>
      </c>
      <c r="AI4861" s="107">
        <v>0</v>
      </c>
      <c r="AJ4861" t="s">
        <v>999</v>
      </c>
      <c r="AK4861" s="106">
        <v>44877</v>
      </c>
    </row>
    <row r="4862" spans="1:37" x14ac:dyDescent="0.45">
      <c r="A4862" t="s">
        <v>1169</v>
      </c>
      <c r="B4862" t="s">
        <v>18555</v>
      </c>
      <c r="C4862" t="s">
        <v>990</v>
      </c>
      <c r="D4862" t="s">
        <v>18567</v>
      </c>
      <c r="E4862" t="s">
        <v>992</v>
      </c>
      <c r="F4862" t="s">
        <v>5558</v>
      </c>
      <c r="G4862">
        <v>501</v>
      </c>
      <c r="H4862" t="s">
        <v>5558</v>
      </c>
      <c r="I4862">
        <v>75643</v>
      </c>
      <c r="K4862" t="s">
        <v>18568</v>
      </c>
      <c r="L4862" s="106">
        <v>31989</v>
      </c>
      <c r="M4862">
        <v>14632152</v>
      </c>
      <c r="N4862" t="s">
        <v>996</v>
      </c>
      <c r="O4862" t="s">
        <v>12</v>
      </c>
      <c r="P4862" t="s">
        <v>997</v>
      </c>
      <c r="R4862" s="109" t="str">
        <f>IF(OR(P4862="SB",Q4862="SB"),"SB",0)</f>
        <v>SB</v>
      </c>
      <c r="T4862" s="110" t="s">
        <v>998</v>
      </c>
      <c r="V4862" s="113" t="str">
        <f>IF(AND(I4862&gt;=10000,I4862&lt;=19900),"Praha",(IF(AND(I4862&gt;=25001,I4862&lt;=29501),"Středočeský kraj",(IF(AND(I4862&gt;=30100,I4862&lt;=34972),"Středočeský kraj",(IF(AND(I4862&gt;=35002,I4862&lt;=36271),"Karlovarský kraj",(IF(AND(I4862&gt;=37001,I4862&lt;=39201),"Jihočeský kraj",(IF(AND(I4862&gt;=39701,I4862&lt;=39901),"Jihočeský kraj",(IF(AND(I4862&gt;=39301,I4862&lt;=39601),"Kraj Vysočina",(IF(AND(I4862&gt;=58001,I4862&lt;=59501),"Kraj Vysočina",(IF(AND(I4862&gt;=67401,I4862&lt;=67602),"Kraj Vysočina",(IF(AND(I4862&gt;=40001,I4862&lt;=44101),"Ústecký kraj",(IF(AND(I4862&gt;=46001,I4862&lt;=47201),"Liberecký kraj",(IF(AND(I4862&gt;=51202,I4862&lt;=51401),"Liberecký kraj",(IF(AND(I4862&gt;=53002,I4862&lt;=53976),"Pardubický kraj",(IF(AND(I4862&gt;=56002,I4862&lt;=57201),"Pardubický kraj",(IF(AND(I4862&gt;=60200,I4862&lt;=67201),"Jihomoravský kraj",(IF(AND(I4862&gt;=67801,I4862&lt;=68501),"Jihomoravský kraj",(IF(AND(I4862&gt;=69002,I4862&lt;=69801),"Jihomoravský kraj",(IF(AND(I4862&gt;=68601,I4862&lt;=68801),"Zlínský kraj",(IF(AND(I4862&gt;=75501,I4862&lt;=76901),"Zlínský kraj",(IF(AND(I4862&gt;=70030,I4862&lt;=74901),"Moravskoslezský kraj",(IF(AND(I4862&gt;=75000,I4862&lt;=75368),"Olomoucký kraj",(IF(AND(I4862&gt;=77200,I4862&lt;=79862),"Olomoucký kraj",(IF(AND(I4862&gt;=50011,I4862&lt;=50301),"Královéhradecký kraj",(IF(AND(I4862&gt;=54301,I4862&lt;=54303),"Královéhradecký kraj","0")))))))))))))))))))))))))))))))))))))))))))))))</f>
        <v>Zlínský kraj</v>
      </c>
      <c r="AB4862" t="s">
        <v>998</v>
      </c>
      <c r="AD4862" t="s">
        <v>998</v>
      </c>
      <c r="AE4862" t="s">
        <v>998</v>
      </c>
      <c r="AF4862" t="s">
        <v>998</v>
      </c>
      <c r="AG4862" s="107">
        <v>0</v>
      </c>
      <c r="AH4862" s="107">
        <v>0</v>
      </c>
      <c r="AI4862" s="107">
        <v>0</v>
      </c>
      <c r="AJ4862" t="s">
        <v>1012</v>
      </c>
    </row>
    <row r="4863" spans="1:37" x14ac:dyDescent="0.45">
      <c r="A4863" t="s">
        <v>3813</v>
      </c>
      <c r="B4863" t="s">
        <v>16036</v>
      </c>
      <c r="C4863" t="s">
        <v>990</v>
      </c>
      <c r="D4863" t="s">
        <v>16037</v>
      </c>
      <c r="E4863" t="s">
        <v>992</v>
      </c>
      <c r="F4863" t="s">
        <v>5558</v>
      </c>
      <c r="G4863">
        <v>507</v>
      </c>
      <c r="H4863" t="s">
        <v>5558</v>
      </c>
      <c r="I4863">
        <v>75643</v>
      </c>
      <c r="J4863">
        <v>736675425</v>
      </c>
      <c r="K4863" t="s">
        <v>16038</v>
      </c>
      <c r="L4863" s="106">
        <v>36694</v>
      </c>
      <c r="M4863">
        <v>10607965</v>
      </c>
      <c r="N4863" t="s">
        <v>996</v>
      </c>
      <c r="O4863" t="s">
        <v>12</v>
      </c>
      <c r="P4863" t="s">
        <v>997</v>
      </c>
      <c r="R4863" s="109" t="str">
        <f>IF(OR(P4863="SB",Q4863="SB"),"SB",0)</f>
        <v>SB</v>
      </c>
      <c r="V4863" s="113" t="str">
        <f>IF(AND(I4863&gt;=10000,I4863&lt;=19900),"Praha",(IF(AND(I4863&gt;=25001,I4863&lt;=29501),"Středočeský kraj",(IF(AND(I4863&gt;=30100,I4863&lt;=34972),"Středočeský kraj",(IF(AND(I4863&gt;=35002,I4863&lt;=36271),"Karlovarský kraj",(IF(AND(I4863&gt;=37001,I4863&lt;=39201),"Jihočeský kraj",(IF(AND(I4863&gt;=39701,I4863&lt;=39901),"Jihočeský kraj",(IF(AND(I4863&gt;=39301,I4863&lt;=39601),"Kraj Vysočina",(IF(AND(I4863&gt;=58001,I4863&lt;=59501),"Kraj Vysočina",(IF(AND(I4863&gt;=67401,I4863&lt;=67602),"Kraj Vysočina",(IF(AND(I4863&gt;=40001,I4863&lt;=44101),"Ústecký kraj",(IF(AND(I4863&gt;=46001,I4863&lt;=47201),"Liberecký kraj",(IF(AND(I4863&gt;=51202,I4863&lt;=51401),"Liberecký kraj",(IF(AND(I4863&gt;=53002,I4863&lt;=53976),"Pardubický kraj",(IF(AND(I4863&gt;=56002,I4863&lt;=57201),"Pardubický kraj",(IF(AND(I4863&gt;=60200,I4863&lt;=67201),"Jihomoravský kraj",(IF(AND(I4863&gt;=67801,I4863&lt;=68501),"Jihomoravský kraj",(IF(AND(I4863&gt;=69002,I4863&lt;=69801),"Jihomoravský kraj",(IF(AND(I4863&gt;=68601,I4863&lt;=68801),"Zlínský kraj",(IF(AND(I4863&gt;=75501,I4863&lt;=76901),"Zlínský kraj",(IF(AND(I4863&gt;=70030,I4863&lt;=74901),"Moravskoslezský kraj",(IF(AND(I4863&gt;=75000,I4863&lt;=75368),"Olomoucký kraj",(IF(AND(I4863&gt;=77200,I4863&lt;=79862),"Olomoucký kraj",(IF(AND(I4863&gt;=50011,I4863&lt;=50301),"Královéhradecký kraj",(IF(AND(I4863&gt;=54301,I4863&lt;=54303),"Královéhradecký kraj","0")))))))))))))))))))))))))))))))))))))))))))))))</f>
        <v>Zlínský kraj</v>
      </c>
      <c r="AD4863" t="s">
        <v>998</v>
      </c>
      <c r="AE4863" t="s">
        <v>998</v>
      </c>
      <c r="AF4863" t="s">
        <v>998</v>
      </c>
      <c r="AG4863" s="107">
        <v>300</v>
      </c>
      <c r="AH4863" s="107">
        <v>0</v>
      </c>
      <c r="AI4863" s="107">
        <v>0</v>
      </c>
      <c r="AJ4863" t="s">
        <v>999</v>
      </c>
      <c r="AK4863" s="106">
        <v>44924</v>
      </c>
    </row>
    <row r="4864" spans="1:37" x14ac:dyDescent="0.45">
      <c r="A4864" t="s">
        <v>1069</v>
      </c>
      <c r="B4864" t="s">
        <v>15419</v>
      </c>
      <c r="C4864" t="s">
        <v>990</v>
      </c>
      <c r="D4864" t="s">
        <v>15420</v>
      </c>
      <c r="E4864" t="s">
        <v>992</v>
      </c>
      <c r="F4864" t="s">
        <v>6500</v>
      </c>
      <c r="G4864">
        <v>182</v>
      </c>
      <c r="H4864" t="s">
        <v>6500</v>
      </c>
      <c r="I4864">
        <v>75644</v>
      </c>
      <c r="J4864">
        <v>732225437</v>
      </c>
      <c r="K4864" t="s">
        <v>15421</v>
      </c>
      <c r="L4864" s="106">
        <v>34572</v>
      </c>
      <c r="M4864">
        <v>14122496</v>
      </c>
      <c r="N4864" t="s">
        <v>1324</v>
      </c>
      <c r="O4864" t="s">
        <v>1071</v>
      </c>
      <c r="P4864" t="s">
        <v>997</v>
      </c>
      <c r="R4864" s="109" t="str">
        <f>IF(OR(P4864="SB",Q4864="SB"),"SB",0)</f>
        <v>SB</v>
      </c>
      <c r="T4864" s="110">
        <v>17031</v>
      </c>
      <c r="U4864" t="s">
        <v>19633</v>
      </c>
      <c r="V4864" s="113" t="str">
        <f>IF(AND(I4864&gt;=10000,I4864&lt;=19900),"Praha",(IF(AND(I4864&gt;=25001,I4864&lt;=29501),"Středočeský kraj",(IF(AND(I4864&gt;=30100,I4864&lt;=34972),"Středočeský kraj",(IF(AND(I4864&gt;=35002,I4864&lt;=36271),"Karlovarský kraj",(IF(AND(I4864&gt;=37001,I4864&lt;=39201),"Jihočeský kraj",(IF(AND(I4864&gt;=39701,I4864&lt;=39901),"Jihočeský kraj",(IF(AND(I4864&gt;=39301,I4864&lt;=39601),"Kraj Vysočina",(IF(AND(I4864&gt;=58001,I4864&lt;=59501),"Kraj Vysočina",(IF(AND(I4864&gt;=67401,I4864&lt;=67602),"Kraj Vysočina",(IF(AND(I4864&gt;=40001,I4864&lt;=44101),"Ústecký kraj",(IF(AND(I4864&gt;=46001,I4864&lt;=47201),"Liberecký kraj",(IF(AND(I4864&gt;=51202,I4864&lt;=51401),"Liberecký kraj",(IF(AND(I4864&gt;=53002,I4864&lt;=53976),"Pardubický kraj",(IF(AND(I4864&gt;=56002,I4864&lt;=57201),"Pardubický kraj",(IF(AND(I4864&gt;=60200,I4864&lt;=67201),"Jihomoravský kraj",(IF(AND(I4864&gt;=67801,I4864&lt;=68501),"Jihomoravský kraj",(IF(AND(I4864&gt;=69002,I4864&lt;=69801),"Jihomoravský kraj",(IF(AND(I4864&gt;=68601,I4864&lt;=68801),"Zlínský kraj",(IF(AND(I4864&gt;=75501,I4864&lt;=76901),"Zlínský kraj",(IF(AND(I4864&gt;=70030,I4864&lt;=74901),"Moravskoslezský kraj",(IF(AND(I4864&gt;=75000,I4864&lt;=75368),"Olomoucký kraj",(IF(AND(I4864&gt;=77200,I4864&lt;=79862),"Olomoucký kraj",(IF(AND(I4864&gt;=50011,I4864&lt;=50301),"Královéhradecký kraj",(IF(AND(I4864&gt;=54301,I4864&lt;=54303),"Královéhradecký kraj","0")))))))))))))))))))))))))))))))))))))))))))))))</f>
        <v>Zlínský kraj</v>
      </c>
      <c r="AB4864" t="s">
        <v>15422</v>
      </c>
      <c r="AD4864" t="s">
        <v>998</v>
      </c>
      <c r="AE4864" t="s">
        <v>998</v>
      </c>
      <c r="AF4864" t="s">
        <v>998</v>
      </c>
      <c r="AG4864" s="107">
        <v>0</v>
      </c>
      <c r="AH4864" s="107">
        <v>0</v>
      </c>
      <c r="AI4864" s="107">
        <v>0</v>
      </c>
      <c r="AJ4864" t="s">
        <v>1012</v>
      </c>
    </row>
    <row r="4865" spans="1:37" x14ac:dyDescent="0.45">
      <c r="A4865" t="s">
        <v>1349</v>
      </c>
      <c r="B4865" t="s">
        <v>17263</v>
      </c>
      <c r="C4865" t="s">
        <v>1002</v>
      </c>
      <c r="D4865" t="s">
        <v>17264</v>
      </c>
      <c r="E4865" t="s">
        <v>992</v>
      </c>
      <c r="F4865" t="s">
        <v>3248</v>
      </c>
      <c r="G4865">
        <v>557</v>
      </c>
      <c r="H4865" t="s">
        <v>3248</v>
      </c>
      <c r="I4865">
        <v>75651</v>
      </c>
      <c r="K4865" t="s">
        <v>17265</v>
      </c>
      <c r="L4865" s="106">
        <v>31134</v>
      </c>
      <c r="M4865">
        <v>15969843</v>
      </c>
      <c r="N4865" t="s">
        <v>2113</v>
      </c>
      <c r="O4865" t="s">
        <v>1010</v>
      </c>
      <c r="P4865" t="s">
        <v>997</v>
      </c>
      <c r="R4865" s="109" t="str">
        <f>IF(OR(P4865="SB",Q4865="SB"),"SB",0)</f>
        <v>SB</v>
      </c>
      <c r="T4865" s="110" t="s">
        <v>998</v>
      </c>
      <c r="V4865" s="113" t="str">
        <f>IF(AND(I4865&gt;=10000,I4865&lt;=19900),"Praha",(IF(AND(I4865&gt;=25001,I4865&lt;=29501),"Středočeský kraj",(IF(AND(I4865&gt;=30100,I4865&lt;=34972),"Středočeský kraj",(IF(AND(I4865&gt;=35002,I4865&lt;=36271),"Karlovarský kraj",(IF(AND(I4865&gt;=37001,I4865&lt;=39201),"Jihočeský kraj",(IF(AND(I4865&gt;=39701,I4865&lt;=39901),"Jihočeský kraj",(IF(AND(I4865&gt;=39301,I4865&lt;=39601),"Kraj Vysočina",(IF(AND(I4865&gt;=58001,I4865&lt;=59501),"Kraj Vysočina",(IF(AND(I4865&gt;=67401,I4865&lt;=67602),"Kraj Vysočina",(IF(AND(I4865&gt;=40001,I4865&lt;=44101),"Ústecký kraj",(IF(AND(I4865&gt;=46001,I4865&lt;=47201),"Liberecký kraj",(IF(AND(I4865&gt;=51202,I4865&lt;=51401),"Liberecký kraj",(IF(AND(I4865&gt;=53002,I4865&lt;=53976),"Pardubický kraj",(IF(AND(I4865&gt;=56002,I4865&lt;=57201),"Pardubický kraj",(IF(AND(I4865&gt;=60200,I4865&lt;=67201),"Jihomoravský kraj",(IF(AND(I4865&gt;=67801,I4865&lt;=68501),"Jihomoravský kraj",(IF(AND(I4865&gt;=69002,I4865&lt;=69801),"Jihomoravský kraj",(IF(AND(I4865&gt;=68601,I4865&lt;=68801),"Zlínský kraj",(IF(AND(I4865&gt;=75501,I4865&lt;=76901),"Zlínský kraj",(IF(AND(I4865&gt;=70030,I4865&lt;=74901),"Moravskoslezský kraj",(IF(AND(I4865&gt;=75000,I4865&lt;=75368),"Olomoucký kraj",(IF(AND(I4865&gt;=77200,I4865&lt;=79862),"Olomoucký kraj",(IF(AND(I4865&gt;=50011,I4865&lt;=50301),"Královéhradecký kraj",(IF(AND(I4865&gt;=54301,I4865&lt;=54303),"Královéhradecký kraj","0")))))))))))))))))))))))))))))))))))))))))))))))</f>
        <v>Zlínský kraj</v>
      </c>
      <c r="AB4865" t="s">
        <v>998</v>
      </c>
      <c r="AD4865" t="s">
        <v>998</v>
      </c>
      <c r="AE4865" t="s">
        <v>998</v>
      </c>
      <c r="AF4865" t="s">
        <v>998</v>
      </c>
      <c r="AG4865" s="107">
        <v>300</v>
      </c>
      <c r="AH4865" s="107">
        <v>0</v>
      </c>
      <c r="AI4865" s="107">
        <v>0</v>
      </c>
      <c r="AJ4865" t="s">
        <v>1012</v>
      </c>
    </row>
    <row r="4866" spans="1:37" x14ac:dyDescent="0.45">
      <c r="A4866" t="s">
        <v>1468</v>
      </c>
      <c r="B4866" t="s">
        <v>19606</v>
      </c>
      <c r="C4866" t="s">
        <v>1002</v>
      </c>
      <c r="D4866" t="s">
        <v>19607</v>
      </c>
      <c r="E4866" t="s">
        <v>992</v>
      </c>
      <c r="F4866" t="s">
        <v>19608</v>
      </c>
      <c r="G4866">
        <v>196</v>
      </c>
      <c r="H4866" t="s">
        <v>4499</v>
      </c>
      <c r="I4866">
        <v>75652</v>
      </c>
      <c r="J4866">
        <v>732704027</v>
      </c>
      <c r="K4866" t="s">
        <v>19609</v>
      </c>
      <c r="L4866" s="106">
        <v>39103</v>
      </c>
      <c r="M4866">
        <v>14711974</v>
      </c>
      <c r="N4866" t="s">
        <v>996</v>
      </c>
      <c r="O4866" t="s">
        <v>12</v>
      </c>
      <c r="P4866" t="s">
        <v>997</v>
      </c>
      <c r="R4866" s="109" t="str">
        <f>IF(OR(P4866="SB",Q4866="SB"),"SB",0)</f>
        <v>SB</v>
      </c>
      <c r="T4866" s="110" t="s">
        <v>998</v>
      </c>
      <c r="V4866" s="113" t="str">
        <f>IF(AND(I4866&gt;=10000,I4866&lt;=19900),"Praha",(IF(AND(I4866&gt;=25001,I4866&lt;=29501),"Středočeský kraj",(IF(AND(I4866&gt;=30100,I4866&lt;=34972),"Středočeský kraj",(IF(AND(I4866&gt;=35002,I4866&lt;=36271),"Karlovarský kraj",(IF(AND(I4866&gt;=37001,I4866&lt;=39201),"Jihočeský kraj",(IF(AND(I4866&gt;=39701,I4866&lt;=39901),"Jihočeský kraj",(IF(AND(I4866&gt;=39301,I4866&lt;=39601),"Kraj Vysočina",(IF(AND(I4866&gt;=58001,I4866&lt;=59501),"Kraj Vysočina",(IF(AND(I4866&gt;=67401,I4866&lt;=67602),"Kraj Vysočina",(IF(AND(I4866&gt;=40001,I4866&lt;=44101),"Ústecký kraj",(IF(AND(I4866&gt;=46001,I4866&lt;=47201),"Liberecký kraj",(IF(AND(I4866&gt;=51202,I4866&lt;=51401),"Liberecký kraj",(IF(AND(I4866&gt;=53002,I4866&lt;=53976),"Pardubický kraj",(IF(AND(I4866&gt;=56002,I4866&lt;=57201),"Pardubický kraj",(IF(AND(I4866&gt;=60200,I4866&lt;=67201),"Jihomoravský kraj",(IF(AND(I4866&gt;=67801,I4866&lt;=68501),"Jihomoravský kraj",(IF(AND(I4866&gt;=69002,I4866&lt;=69801),"Jihomoravský kraj",(IF(AND(I4866&gt;=68601,I4866&lt;=68801),"Zlínský kraj",(IF(AND(I4866&gt;=75501,I4866&lt;=76901),"Zlínský kraj",(IF(AND(I4866&gt;=70030,I4866&lt;=74901),"Moravskoslezský kraj",(IF(AND(I4866&gt;=75000,I4866&lt;=75368),"Olomoucký kraj",(IF(AND(I4866&gt;=77200,I4866&lt;=79862),"Olomoucký kraj",(IF(AND(I4866&gt;=50011,I4866&lt;=50301),"Královéhradecký kraj",(IF(AND(I4866&gt;=54301,I4866&lt;=54303),"Královéhradecký kraj","0")))))))))))))))))))))))))))))))))))))))))))))))</f>
        <v>Zlínský kraj</v>
      </c>
      <c r="AB4866" t="s">
        <v>998</v>
      </c>
      <c r="AD4866" t="s">
        <v>998</v>
      </c>
      <c r="AE4866" t="s">
        <v>998</v>
      </c>
      <c r="AF4866" t="s">
        <v>998</v>
      </c>
      <c r="AG4866" s="107">
        <v>300</v>
      </c>
      <c r="AH4866" s="107">
        <v>0</v>
      </c>
      <c r="AI4866" s="107">
        <v>0</v>
      </c>
      <c r="AJ4866" t="s">
        <v>999</v>
      </c>
      <c r="AK4866" s="106">
        <v>44923</v>
      </c>
    </row>
    <row r="4867" spans="1:37" x14ac:dyDescent="0.45">
      <c r="A4867" t="s">
        <v>988</v>
      </c>
      <c r="B4867" t="s">
        <v>10472</v>
      </c>
      <c r="C4867" t="s">
        <v>990</v>
      </c>
      <c r="D4867" t="s">
        <v>12287</v>
      </c>
      <c r="E4867" t="s">
        <v>992</v>
      </c>
      <c r="F4867" t="s">
        <v>4498</v>
      </c>
      <c r="G4867">
        <v>127</v>
      </c>
      <c r="H4867" t="s">
        <v>4498</v>
      </c>
      <c r="I4867">
        <v>75656</v>
      </c>
      <c r="K4867" t="s">
        <v>12288</v>
      </c>
      <c r="L4867" s="106">
        <v>30707</v>
      </c>
      <c r="M4867">
        <v>10869562</v>
      </c>
      <c r="N4867" t="s">
        <v>996</v>
      </c>
      <c r="O4867" t="s">
        <v>12</v>
      </c>
      <c r="P4867" t="s">
        <v>997</v>
      </c>
      <c r="R4867" s="109" t="str">
        <f>IF(OR(P4867="SB",Q4867="SB"),"SB",0)</f>
        <v>SB</v>
      </c>
      <c r="T4867" s="110">
        <v>11743</v>
      </c>
      <c r="U4867" t="s">
        <v>19633</v>
      </c>
      <c r="V4867" s="113" t="str">
        <f>IF(AND(I4867&gt;=10000,I4867&lt;=19900),"Praha",(IF(AND(I4867&gt;=25001,I4867&lt;=29501),"Středočeský kraj",(IF(AND(I4867&gt;=30100,I4867&lt;=34972),"Středočeský kraj",(IF(AND(I4867&gt;=35002,I4867&lt;=36271),"Karlovarský kraj",(IF(AND(I4867&gt;=37001,I4867&lt;=39201),"Jihočeský kraj",(IF(AND(I4867&gt;=39701,I4867&lt;=39901),"Jihočeský kraj",(IF(AND(I4867&gt;=39301,I4867&lt;=39601),"Kraj Vysočina",(IF(AND(I4867&gt;=58001,I4867&lt;=59501),"Kraj Vysočina",(IF(AND(I4867&gt;=67401,I4867&lt;=67602),"Kraj Vysočina",(IF(AND(I4867&gt;=40001,I4867&lt;=44101),"Ústecký kraj",(IF(AND(I4867&gt;=46001,I4867&lt;=47201),"Liberecký kraj",(IF(AND(I4867&gt;=51202,I4867&lt;=51401),"Liberecký kraj",(IF(AND(I4867&gt;=53002,I4867&lt;=53976),"Pardubický kraj",(IF(AND(I4867&gt;=56002,I4867&lt;=57201),"Pardubický kraj",(IF(AND(I4867&gt;=60200,I4867&lt;=67201),"Jihomoravský kraj",(IF(AND(I4867&gt;=67801,I4867&lt;=68501),"Jihomoravský kraj",(IF(AND(I4867&gt;=69002,I4867&lt;=69801),"Jihomoravský kraj",(IF(AND(I4867&gt;=68601,I4867&lt;=68801),"Zlínský kraj",(IF(AND(I4867&gt;=75501,I4867&lt;=76901),"Zlínský kraj",(IF(AND(I4867&gt;=70030,I4867&lt;=74901),"Moravskoslezský kraj",(IF(AND(I4867&gt;=75000,I4867&lt;=75368),"Olomoucký kraj",(IF(AND(I4867&gt;=77200,I4867&lt;=79862),"Olomoucký kraj",(IF(AND(I4867&gt;=50011,I4867&lt;=50301),"Královéhradecký kraj",(IF(AND(I4867&gt;=54301,I4867&lt;=54303),"Královéhradecký kraj","0")))))))))))))))))))))))))))))))))))))))))))))))</f>
        <v>Zlínský kraj</v>
      </c>
      <c r="AD4867" t="s">
        <v>998</v>
      </c>
      <c r="AE4867" t="s">
        <v>998</v>
      </c>
      <c r="AF4867" t="s">
        <v>998</v>
      </c>
      <c r="AG4867" s="107">
        <v>0</v>
      </c>
      <c r="AH4867" s="107">
        <v>0</v>
      </c>
      <c r="AI4867" s="107">
        <v>0</v>
      </c>
      <c r="AJ4867" t="s">
        <v>1012</v>
      </c>
    </row>
    <row r="4868" spans="1:37" x14ac:dyDescent="0.45">
      <c r="A4868" t="s">
        <v>13519</v>
      </c>
      <c r="B4868" t="s">
        <v>15196</v>
      </c>
      <c r="C4868" t="s">
        <v>990</v>
      </c>
      <c r="D4868" t="s">
        <v>15197</v>
      </c>
      <c r="E4868" t="s">
        <v>992</v>
      </c>
      <c r="F4868" t="s">
        <v>1823</v>
      </c>
      <c r="G4868">
        <v>846</v>
      </c>
      <c r="H4868" t="s">
        <v>1823</v>
      </c>
      <c r="I4868">
        <v>75657</v>
      </c>
      <c r="K4868" t="s">
        <v>15198</v>
      </c>
      <c r="L4868" s="106">
        <v>30655</v>
      </c>
      <c r="M4868">
        <v>10869057</v>
      </c>
      <c r="N4868" t="s">
        <v>996</v>
      </c>
      <c r="O4868" t="s">
        <v>12</v>
      </c>
      <c r="P4868" t="s">
        <v>997</v>
      </c>
      <c r="R4868" s="109" t="str">
        <f>IF(OR(P4868="SB",Q4868="SB"),"SB",0)</f>
        <v>SB</v>
      </c>
      <c r="T4868" s="110">
        <v>11823</v>
      </c>
      <c r="U4868" t="s">
        <v>19633</v>
      </c>
      <c r="V4868" s="113" t="str">
        <f>IF(AND(I4868&gt;=10000,I4868&lt;=19900),"Praha",(IF(AND(I4868&gt;=25001,I4868&lt;=29501),"Středočeský kraj",(IF(AND(I4868&gt;=30100,I4868&lt;=34972),"Středočeský kraj",(IF(AND(I4868&gt;=35002,I4868&lt;=36271),"Karlovarský kraj",(IF(AND(I4868&gt;=37001,I4868&lt;=39201),"Jihočeský kraj",(IF(AND(I4868&gt;=39701,I4868&lt;=39901),"Jihočeský kraj",(IF(AND(I4868&gt;=39301,I4868&lt;=39601),"Kraj Vysočina",(IF(AND(I4868&gt;=58001,I4868&lt;=59501),"Kraj Vysočina",(IF(AND(I4868&gt;=67401,I4868&lt;=67602),"Kraj Vysočina",(IF(AND(I4868&gt;=40001,I4868&lt;=44101),"Ústecký kraj",(IF(AND(I4868&gt;=46001,I4868&lt;=47201),"Liberecký kraj",(IF(AND(I4868&gt;=51202,I4868&lt;=51401),"Liberecký kraj",(IF(AND(I4868&gt;=53002,I4868&lt;=53976),"Pardubický kraj",(IF(AND(I4868&gt;=56002,I4868&lt;=57201),"Pardubický kraj",(IF(AND(I4868&gt;=60200,I4868&lt;=67201),"Jihomoravský kraj",(IF(AND(I4868&gt;=67801,I4868&lt;=68501),"Jihomoravský kraj",(IF(AND(I4868&gt;=69002,I4868&lt;=69801),"Jihomoravský kraj",(IF(AND(I4868&gt;=68601,I4868&lt;=68801),"Zlínský kraj",(IF(AND(I4868&gt;=75501,I4868&lt;=76901),"Zlínský kraj",(IF(AND(I4868&gt;=70030,I4868&lt;=74901),"Moravskoslezský kraj",(IF(AND(I4868&gt;=75000,I4868&lt;=75368),"Olomoucký kraj",(IF(AND(I4868&gt;=77200,I4868&lt;=79862),"Olomoucký kraj",(IF(AND(I4868&gt;=50011,I4868&lt;=50301),"Královéhradecký kraj",(IF(AND(I4868&gt;=54301,I4868&lt;=54303),"Královéhradecký kraj","0")))))))))))))))))))))))))))))))))))))))))))))))</f>
        <v>Zlínský kraj</v>
      </c>
      <c r="AD4868" t="s">
        <v>998</v>
      </c>
      <c r="AE4868" t="s">
        <v>998</v>
      </c>
      <c r="AF4868" t="s">
        <v>998</v>
      </c>
      <c r="AG4868" s="107">
        <v>0</v>
      </c>
      <c r="AH4868" s="107">
        <v>0</v>
      </c>
      <c r="AI4868" s="107">
        <v>0</v>
      </c>
      <c r="AJ4868" t="s">
        <v>1012</v>
      </c>
    </row>
    <row r="4869" spans="1:37" x14ac:dyDescent="0.45">
      <c r="A4869" t="s">
        <v>1243</v>
      </c>
      <c r="B4869" t="s">
        <v>5967</v>
      </c>
      <c r="C4869" t="s">
        <v>990</v>
      </c>
      <c r="D4869" t="s">
        <v>5971</v>
      </c>
      <c r="E4869" t="s">
        <v>992</v>
      </c>
      <c r="F4869" t="s">
        <v>5972</v>
      </c>
      <c r="G4869">
        <v>1639</v>
      </c>
      <c r="H4869" t="s">
        <v>5973</v>
      </c>
      <c r="I4869">
        <v>75661</v>
      </c>
      <c r="K4869" t="s">
        <v>5974</v>
      </c>
      <c r="L4869" s="106">
        <v>33045</v>
      </c>
      <c r="M4869">
        <v>10888659</v>
      </c>
      <c r="N4869" t="s">
        <v>996</v>
      </c>
      <c r="O4869" t="s">
        <v>12</v>
      </c>
      <c r="P4869" t="s">
        <v>997</v>
      </c>
      <c r="R4869" s="109" t="str">
        <f>IF(OR(P4869="SB",Q4869="SB"),"SB",0)</f>
        <v>SB</v>
      </c>
      <c r="T4869" s="110">
        <v>11571</v>
      </c>
      <c r="U4869" t="s">
        <v>19633</v>
      </c>
      <c r="V4869" s="113" t="str">
        <f>IF(AND(I4869&gt;=10000,I4869&lt;=19900),"Praha",(IF(AND(I4869&gt;=25001,I4869&lt;=29501),"Středočeský kraj",(IF(AND(I4869&gt;=30100,I4869&lt;=34972),"Středočeský kraj",(IF(AND(I4869&gt;=35002,I4869&lt;=36271),"Karlovarský kraj",(IF(AND(I4869&gt;=37001,I4869&lt;=39201),"Jihočeský kraj",(IF(AND(I4869&gt;=39701,I4869&lt;=39901),"Jihočeský kraj",(IF(AND(I4869&gt;=39301,I4869&lt;=39601),"Kraj Vysočina",(IF(AND(I4869&gt;=58001,I4869&lt;=59501),"Kraj Vysočina",(IF(AND(I4869&gt;=67401,I4869&lt;=67602),"Kraj Vysočina",(IF(AND(I4869&gt;=40001,I4869&lt;=44101),"Ústecký kraj",(IF(AND(I4869&gt;=46001,I4869&lt;=47201),"Liberecký kraj",(IF(AND(I4869&gt;=51202,I4869&lt;=51401),"Liberecký kraj",(IF(AND(I4869&gt;=53002,I4869&lt;=53976),"Pardubický kraj",(IF(AND(I4869&gt;=56002,I4869&lt;=57201),"Pardubický kraj",(IF(AND(I4869&gt;=60200,I4869&lt;=67201),"Jihomoravský kraj",(IF(AND(I4869&gt;=67801,I4869&lt;=68501),"Jihomoravský kraj",(IF(AND(I4869&gt;=69002,I4869&lt;=69801),"Jihomoravský kraj",(IF(AND(I4869&gt;=68601,I4869&lt;=68801),"Zlínský kraj",(IF(AND(I4869&gt;=75501,I4869&lt;=76901),"Zlínský kraj",(IF(AND(I4869&gt;=70030,I4869&lt;=74901),"Moravskoslezský kraj",(IF(AND(I4869&gt;=75000,I4869&lt;=75368),"Olomoucký kraj",(IF(AND(I4869&gt;=77200,I4869&lt;=79862),"Olomoucký kraj",(IF(AND(I4869&gt;=50011,I4869&lt;=50301),"Královéhradecký kraj",(IF(AND(I4869&gt;=54301,I4869&lt;=54303),"Královéhradecký kraj","0")))))))))))))))))))))))))))))))))))))))))))))))</f>
        <v>Zlínský kraj</v>
      </c>
      <c r="AD4869" t="s">
        <v>998</v>
      </c>
      <c r="AE4869" t="s">
        <v>998</v>
      </c>
      <c r="AF4869" t="s">
        <v>998</v>
      </c>
      <c r="AG4869" s="107">
        <v>0</v>
      </c>
      <c r="AH4869" s="107">
        <v>0</v>
      </c>
      <c r="AI4869" s="107">
        <v>0</v>
      </c>
      <c r="AJ4869" t="s">
        <v>1012</v>
      </c>
    </row>
    <row r="4870" spans="1:37" x14ac:dyDescent="0.45">
      <c r="A4870" t="s">
        <v>1112</v>
      </c>
      <c r="B4870" t="s">
        <v>4581</v>
      </c>
      <c r="C4870" t="s">
        <v>990</v>
      </c>
      <c r="D4870" t="s">
        <v>4582</v>
      </c>
      <c r="E4870" t="s">
        <v>992</v>
      </c>
      <c r="F4870" t="s">
        <v>4583</v>
      </c>
      <c r="G4870">
        <v>2832</v>
      </c>
      <c r="H4870" t="s">
        <v>1612</v>
      </c>
      <c r="I4870">
        <v>75661</v>
      </c>
      <c r="J4870">
        <v>724785582</v>
      </c>
      <c r="K4870" t="s">
        <v>4584</v>
      </c>
      <c r="L4870" s="106">
        <v>37664</v>
      </c>
      <c r="M4870">
        <v>14717331</v>
      </c>
      <c r="N4870" t="s">
        <v>996</v>
      </c>
      <c r="O4870" t="s">
        <v>12</v>
      </c>
      <c r="P4870" t="s">
        <v>997</v>
      </c>
      <c r="R4870" s="109" t="str">
        <f>IF(OR(P4870="SB",Q4870="SB"),"SB",0)</f>
        <v>SB</v>
      </c>
      <c r="T4870" s="110" t="s">
        <v>998</v>
      </c>
      <c r="V4870" s="113" t="str">
        <f>IF(AND(I4870&gt;=10000,I4870&lt;=19900),"Praha",(IF(AND(I4870&gt;=25001,I4870&lt;=29501),"Středočeský kraj",(IF(AND(I4870&gt;=30100,I4870&lt;=34972),"Středočeský kraj",(IF(AND(I4870&gt;=35002,I4870&lt;=36271),"Karlovarský kraj",(IF(AND(I4870&gt;=37001,I4870&lt;=39201),"Jihočeský kraj",(IF(AND(I4870&gt;=39701,I4870&lt;=39901),"Jihočeský kraj",(IF(AND(I4870&gt;=39301,I4870&lt;=39601),"Kraj Vysočina",(IF(AND(I4870&gt;=58001,I4870&lt;=59501),"Kraj Vysočina",(IF(AND(I4870&gt;=67401,I4870&lt;=67602),"Kraj Vysočina",(IF(AND(I4870&gt;=40001,I4870&lt;=44101),"Ústecký kraj",(IF(AND(I4870&gt;=46001,I4870&lt;=47201),"Liberecký kraj",(IF(AND(I4870&gt;=51202,I4870&lt;=51401),"Liberecký kraj",(IF(AND(I4870&gt;=53002,I4870&lt;=53976),"Pardubický kraj",(IF(AND(I4870&gt;=56002,I4870&lt;=57201),"Pardubický kraj",(IF(AND(I4870&gt;=60200,I4870&lt;=67201),"Jihomoravský kraj",(IF(AND(I4870&gt;=67801,I4870&lt;=68501),"Jihomoravský kraj",(IF(AND(I4870&gt;=69002,I4870&lt;=69801),"Jihomoravský kraj",(IF(AND(I4870&gt;=68601,I4870&lt;=68801),"Zlínský kraj",(IF(AND(I4870&gt;=75501,I4870&lt;=76901),"Zlínský kraj",(IF(AND(I4870&gt;=70030,I4870&lt;=74901),"Moravskoslezský kraj",(IF(AND(I4870&gt;=75000,I4870&lt;=75368),"Olomoucký kraj",(IF(AND(I4870&gt;=77200,I4870&lt;=79862),"Olomoucký kraj",(IF(AND(I4870&gt;=50011,I4870&lt;=50301),"Královéhradecký kraj",(IF(AND(I4870&gt;=54301,I4870&lt;=54303),"Královéhradecký kraj","0")))))))))))))))))))))))))))))))))))))))))))))))</f>
        <v>Zlínský kraj</v>
      </c>
      <c r="AB4870" t="s">
        <v>998</v>
      </c>
      <c r="AD4870" t="s">
        <v>998</v>
      </c>
      <c r="AE4870" t="s">
        <v>998</v>
      </c>
      <c r="AF4870" t="s">
        <v>998</v>
      </c>
      <c r="AG4870" s="107">
        <v>300</v>
      </c>
      <c r="AH4870" s="107">
        <v>0</v>
      </c>
      <c r="AI4870" s="107">
        <v>0</v>
      </c>
      <c r="AJ4870" t="s">
        <v>999</v>
      </c>
      <c r="AK4870" s="106">
        <v>44924</v>
      </c>
    </row>
    <row r="4871" spans="1:37" x14ac:dyDescent="0.45">
      <c r="A4871" t="s">
        <v>1156</v>
      </c>
      <c r="B4871" t="s">
        <v>4581</v>
      </c>
      <c r="C4871" t="s">
        <v>990</v>
      </c>
      <c r="D4871" t="s">
        <v>4585</v>
      </c>
      <c r="E4871" t="s">
        <v>992</v>
      </c>
      <c r="F4871" t="s">
        <v>4583</v>
      </c>
      <c r="G4871">
        <v>2832</v>
      </c>
      <c r="H4871" t="s">
        <v>1612</v>
      </c>
      <c r="I4871">
        <v>75661</v>
      </c>
      <c r="J4871">
        <v>724785582</v>
      </c>
      <c r="K4871" t="s">
        <v>4586</v>
      </c>
      <c r="L4871" s="106">
        <v>27302</v>
      </c>
      <c r="M4871">
        <v>14717230</v>
      </c>
      <c r="N4871" t="s">
        <v>996</v>
      </c>
      <c r="O4871" t="s">
        <v>12</v>
      </c>
      <c r="P4871" t="s">
        <v>997</v>
      </c>
      <c r="R4871" s="109" t="str">
        <f>IF(OR(P4871="SB",Q4871="SB"),"SB",0)</f>
        <v>SB</v>
      </c>
      <c r="T4871" s="110" t="s">
        <v>998</v>
      </c>
      <c r="V4871" s="113" t="str">
        <f>IF(AND(I4871&gt;=10000,I4871&lt;=19900),"Praha",(IF(AND(I4871&gt;=25001,I4871&lt;=29501),"Středočeský kraj",(IF(AND(I4871&gt;=30100,I4871&lt;=34972),"Středočeský kraj",(IF(AND(I4871&gt;=35002,I4871&lt;=36271),"Karlovarský kraj",(IF(AND(I4871&gt;=37001,I4871&lt;=39201),"Jihočeský kraj",(IF(AND(I4871&gt;=39701,I4871&lt;=39901),"Jihočeský kraj",(IF(AND(I4871&gt;=39301,I4871&lt;=39601),"Kraj Vysočina",(IF(AND(I4871&gt;=58001,I4871&lt;=59501),"Kraj Vysočina",(IF(AND(I4871&gt;=67401,I4871&lt;=67602),"Kraj Vysočina",(IF(AND(I4871&gt;=40001,I4871&lt;=44101),"Ústecký kraj",(IF(AND(I4871&gt;=46001,I4871&lt;=47201),"Liberecký kraj",(IF(AND(I4871&gt;=51202,I4871&lt;=51401),"Liberecký kraj",(IF(AND(I4871&gt;=53002,I4871&lt;=53976),"Pardubický kraj",(IF(AND(I4871&gt;=56002,I4871&lt;=57201),"Pardubický kraj",(IF(AND(I4871&gt;=60200,I4871&lt;=67201),"Jihomoravský kraj",(IF(AND(I4871&gt;=67801,I4871&lt;=68501),"Jihomoravský kraj",(IF(AND(I4871&gt;=69002,I4871&lt;=69801),"Jihomoravský kraj",(IF(AND(I4871&gt;=68601,I4871&lt;=68801),"Zlínský kraj",(IF(AND(I4871&gt;=75501,I4871&lt;=76901),"Zlínský kraj",(IF(AND(I4871&gt;=70030,I4871&lt;=74901),"Moravskoslezský kraj",(IF(AND(I4871&gt;=75000,I4871&lt;=75368),"Olomoucký kraj",(IF(AND(I4871&gt;=77200,I4871&lt;=79862),"Olomoucký kraj",(IF(AND(I4871&gt;=50011,I4871&lt;=50301),"Královéhradecký kraj",(IF(AND(I4871&gt;=54301,I4871&lt;=54303),"Královéhradecký kraj","0")))))))))))))))))))))))))))))))))))))))))))))))</f>
        <v>Zlínský kraj</v>
      </c>
      <c r="AB4871" t="s">
        <v>998</v>
      </c>
      <c r="AD4871" t="s">
        <v>998</v>
      </c>
      <c r="AE4871" t="s">
        <v>998</v>
      </c>
      <c r="AF4871" t="s">
        <v>998</v>
      </c>
      <c r="AG4871" s="107">
        <v>0</v>
      </c>
      <c r="AH4871" s="107">
        <v>0</v>
      </c>
      <c r="AI4871" s="107">
        <v>0</v>
      </c>
      <c r="AJ4871" t="s">
        <v>1012</v>
      </c>
    </row>
    <row r="4872" spans="1:37" x14ac:dyDescent="0.45">
      <c r="A4872" t="s">
        <v>2048</v>
      </c>
      <c r="B4872" t="s">
        <v>8214</v>
      </c>
      <c r="C4872" t="s">
        <v>1002</v>
      </c>
      <c r="D4872" t="s">
        <v>8215</v>
      </c>
      <c r="E4872" t="s">
        <v>992</v>
      </c>
      <c r="F4872" t="s">
        <v>1544</v>
      </c>
      <c r="G4872">
        <v>1429</v>
      </c>
      <c r="H4872" t="s">
        <v>8216</v>
      </c>
      <c r="I4872">
        <v>75661</v>
      </c>
      <c r="J4872">
        <v>733619389</v>
      </c>
      <c r="K4872" t="s">
        <v>8217</v>
      </c>
      <c r="L4872" s="106">
        <v>38086</v>
      </c>
      <c r="M4872">
        <v>14697224</v>
      </c>
      <c r="N4872" t="s">
        <v>996</v>
      </c>
      <c r="O4872" t="s">
        <v>12</v>
      </c>
      <c r="P4872" t="s">
        <v>997</v>
      </c>
      <c r="R4872" s="109" t="str">
        <f>IF(OR(P4872="SB",Q4872="SB"),"SB",0)</f>
        <v>SB</v>
      </c>
      <c r="T4872" s="110" t="s">
        <v>998</v>
      </c>
      <c r="V4872" s="113" t="str">
        <f>IF(AND(I4872&gt;=10000,I4872&lt;=19900),"Praha",(IF(AND(I4872&gt;=25001,I4872&lt;=29501),"Středočeský kraj",(IF(AND(I4872&gt;=30100,I4872&lt;=34972),"Středočeský kraj",(IF(AND(I4872&gt;=35002,I4872&lt;=36271),"Karlovarský kraj",(IF(AND(I4872&gt;=37001,I4872&lt;=39201),"Jihočeský kraj",(IF(AND(I4872&gt;=39701,I4872&lt;=39901),"Jihočeský kraj",(IF(AND(I4872&gt;=39301,I4872&lt;=39601),"Kraj Vysočina",(IF(AND(I4872&gt;=58001,I4872&lt;=59501),"Kraj Vysočina",(IF(AND(I4872&gt;=67401,I4872&lt;=67602),"Kraj Vysočina",(IF(AND(I4872&gt;=40001,I4872&lt;=44101),"Ústecký kraj",(IF(AND(I4872&gt;=46001,I4872&lt;=47201),"Liberecký kraj",(IF(AND(I4872&gt;=51202,I4872&lt;=51401),"Liberecký kraj",(IF(AND(I4872&gt;=53002,I4872&lt;=53976),"Pardubický kraj",(IF(AND(I4872&gt;=56002,I4872&lt;=57201),"Pardubický kraj",(IF(AND(I4872&gt;=60200,I4872&lt;=67201),"Jihomoravský kraj",(IF(AND(I4872&gt;=67801,I4872&lt;=68501),"Jihomoravský kraj",(IF(AND(I4872&gt;=69002,I4872&lt;=69801),"Jihomoravský kraj",(IF(AND(I4872&gt;=68601,I4872&lt;=68801),"Zlínský kraj",(IF(AND(I4872&gt;=75501,I4872&lt;=76901),"Zlínský kraj",(IF(AND(I4872&gt;=70030,I4872&lt;=74901),"Moravskoslezský kraj",(IF(AND(I4872&gt;=75000,I4872&lt;=75368),"Olomoucký kraj",(IF(AND(I4872&gt;=77200,I4872&lt;=79862),"Olomoucký kraj",(IF(AND(I4872&gt;=50011,I4872&lt;=50301),"Královéhradecký kraj",(IF(AND(I4872&gt;=54301,I4872&lt;=54303),"Královéhradecký kraj","0")))))))))))))))))))))))))))))))))))))))))))))))</f>
        <v>Zlínský kraj</v>
      </c>
      <c r="AB4872" t="s">
        <v>998</v>
      </c>
      <c r="AD4872" t="s">
        <v>998</v>
      </c>
      <c r="AE4872" t="s">
        <v>998</v>
      </c>
      <c r="AF4872" t="s">
        <v>998</v>
      </c>
      <c r="AG4872" s="107">
        <v>300</v>
      </c>
      <c r="AH4872" s="107">
        <v>0</v>
      </c>
      <c r="AI4872" s="107">
        <v>0</v>
      </c>
      <c r="AJ4872" t="s">
        <v>999</v>
      </c>
      <c r="AK4872" s="106">
        <v>44924</v>
      </c>
    </row>
    <row r="4873" spans="1:37" x14ac:dyDescent="0.45">
      <c r="A4873" t="s">
        <v>1197</v>
      </c>
      <c r="B4873" t="s">
        <v>13375</v>
      </c>
      <c r="C4873" t="s">
        <v>1002</v>
      </c>
      <c r="D4873" t="s">
        <v>13376</v>
      </c>
      <c r="E4873" t="s">
        <v>992</v>
      </c>
      <c r="F4873" t="s">
        <v>13377</v>
      </c>
      <c r="G4873">
        <v>1349</v>
      </c>
      <c r="H4873" t="s">
        <v>8216</v>
      </c>
      <c r="I4873">
        <v>75661</v>
      </c>
      <c r="J4873">
        <v>724021677</v>
      </c>
      <c r="K4873" t="s">
        <v>13378</v>
      </c>
      <c r="L4873" s="106">
        <v>39871</v>
      </c>
      <c r="M4873">
        <v>14694493</v>
      </c>
      <c r="N4873" t="s">
        <v>996</v>
      </c>
      <c r="O4873" t="s">
        <v>12</v>
      </c>
      <c r="P4873" t="s">
        <v>997</v>
      </c>
      <c r="R4873" s="109" t="str">
        <f>IF(OR(P4873="SB",Q4873="SB"),"SB",0)</f>
        <v>SB</v>
      </c>
      <c r="T4873" s="110" t="s">
        <v>998</v>
      </c>
      <c r="V4873" s="113" t="str">
        <f>IF(AND(I4873&gt;=10000,I4873&lt;=19900),"Praha",(IF(AND(I4873&gt;=25001,I4873&lt;=29501),"Středočeský kraj",(IF(AND(I4873&gt;=30100,I4873&lt;=34972),"Středočeský kraj",(IF(AND(I4873&gt;=35002,I4873&lt;=36271),"Karlovarský kraj",(IF(AND(I4873&gt;=37001,I4873&lt;=39201),"Jihočeský kraj",(IF(AND(I4873&gt;=39701,I4873&lt;=39901),"Jihočeský kraj",(IF(AND(I4873&gt;=39301,I4873&lt;=39601),"Kraj Vysočina",(IF(AND(I4873&gt;=58001,I4873&lt;=59501),"Kraj Vysočina",(IF(AND(I4873&gt;=67401,I4873&lt;=67602),"Kraj Vysočina",(IF(AND(I4873&gt;=40001,I4873&lt;=44101),"Ústecký kraj",(IF(AND(I4873&gt;=46001,I4873&lt;=47201),"Liberecký kraj",(IF(AND(I4873&gt;=51202,I4873&lt;=51401),"Liberecký kraj",(IF(AND(I4873&gt;=53002,I4873&lt;=53976),"Pardubický kraj",(IF(AND(I4873&gt;=56002,I4873&lt;=57201),"Pardubický kraj",(IF(AND(I4873&gt;=60200,I4873&lt;=67201),"Jihomoravský kraj",(IF(AND(I4873&gt;=67801,I4873&lt;=68501),"Jihomoravský kraj",(IF(AND(I4873&gt;=69002,I4873&lt;=69801),"Jihomoravský kraj",(IF(AND(I4873&gt;=68601,I4873&lt;=68801),"Zlínský kraj",(IF(AND(I4873&gt;=75501,I4873&lt;=76901),"Zlínský kraj",(IF(AND(I4873&gt;=70030,I4873&lt;=74901),"Moravskoslezský kraj",(IF(AND(I4873&gt;=75000,I4873&lt;=75368),"Olomoucký kraj",(IF(AND(I4873&gt;=77200,I4873&lt;=79862),"Olomoucký kraj",(IF(AND(I4873&gt;=50011,I4873&lt;=50301),"Královéhradecký kraj",(IF(AND(I4873&gt;=54301,I4873&lt;=54303),"Královéhradecký kraj","0")))))))))))))))))))))))))))))))))))))))))))))))</f>
        <v>Zlínský kraj</v>
      </c>
      <c r="AB4873" t="s">
        <v>998</v>
      </c>
      <c r="AD4873" t="s">
        <v>998</v>
      </c>
      <c r="AE4873" t="s">
        <v>998</v>
      </c>
      <c r="AF4873" t="s">
        <v>998</v>
      </c>
      <c r="AG4873" s="107">
        <v>300</v>
      </c>
      <c r="AH4873" s="107">
        <v>0</v>
      </c>
      <c r="AI4873" s="107">
        <v>0</v>
      </c>
      <c r="AJ4873" t="s">
        <v>999</v>
      </c>
      <c r="AK4873" s="106">
        <v>44923</v>
      </c>
    </row>
    <row r="4874" spans="1:37" x14ac:dyDescent="0.45">
      <c r="A4874" t="s">
        <v>1210</v>
      </c>
      <c r="B4874" t="s">
        <v>15416</v>
      </c>
      <c r="C4874" t="s">
        <v>1002</v>
      </c>
      <c r="D4874" t="s">
        <v>15417</v>
      </c>
      <c r="E4874" t="s">
        <v>992</v>
      </c>
      <c r="F4874" t="s">
        <v>2143</v>
      </c>
      <c r="G4874">
        <v>925</v>
      </c>
      <c r="H4874" t="s">
        <v>8216</v>
      </c>
      <c r="I4874">
        <v>75661</v>
      </c>
      <c r="J4874">
        <v>724216500</v>
      </c>
      <c r="K4874" t="s">
        <v>15418</v>
      </c>
      <c r="L4874" s="106">
        <v>39861</v>
      </c>
      <c r="M4874">
        <v>14708035</v>
      </c>
      <c r="N4874" t="s">
        <v>996</v>
      </c>
      <c r="O4874" t="s">
        <v>12</v>
      </c>
      <c r="P4874" t="s">
        <v>997</v>
      </c>
      <c r="R4874" s="109" t="str">
        <f>IF(OR(P4874="SB",Q4874="SB"),"SB",0)</f>
        <v>SB</v>
      </c>
      <c r="T4874" s="110" t="s">
        <v>998</v>
      </c>
      <c r="V4874" s="113" t="str">
        <f>IF(AND(I4874&gt;=10000,I4874&lt;=19900),"Praha",(IF(AND(I4874&gt;=25001,I4874&lt;=29501),"Středočeský kraj",(IF(AND(I4874&gt;=30100,I4874&lt;=34972),"Středočeský kraj",(IF(AND(I4874&gt;=35002,I4874&lt;=36271),"Karlovarský kraj",(IF(AND(I4874&gt;=37001,I4874&lt;=39201),"Jihočeský kraj",(IF(AND(I4874&gt;=39701,I4874&lt;=39901),"Jihočeský kraj",(IF(AND(I4874&gt;=39301,I4874&lt;=39601),"Kraj Vysočina",(IF(AND(I4874&gt;=58001,I4874&lt;=59501),"Kraj Vysočina",(IF(AND(I4874&gt;=67401,I4874&lt;=67602),"Kraj Vysočina",(IF(AND(I4874&gt;=40001,I4874&lt;=44101),"Ústecký kraj",(IF(AND(I4874&gt;=46001,I4874&lt;=47201),"Liberecký kraj",(IF(AND(I4874&gt;=51202,I4874&lt;=51401),"Liberecký kraj",(IF(AND(I4874&gt;=53002,I4874&lt;=53976),"Pardubický kraj",(IF(AND(I4874&gt;=56002,I4874&lt;=57201),"Pardubický kraj",(IF(AND(I4874&gt;=60200,I4874&lt;=67201),"Jihomoravský kraj",(IF(AND(I4874&gt;=67801,I4874&lt;=68501),"Jihomoravský kraj",(IF(AND(I4874&gt;=69002,I4874&lt;=69801),"Jihomoravský kraj",(IF(AND(I4874&gt;=68601,I4874&lt;=68801),"Zlínský kraj",(IF(AND(I4874&gt;=75501,I4874&lt;=76901),"Zlínský kraj",(IF(AND(I4874&gt;=70030,I4874&lt;=74901),"Moravskoslezský kraj",(IF(AND(I4874&gt;=75000,I4874&lt;=75368),"Olomoucký kraj",(IF(AND(I4874&gt;=77200,I4874&lt;=79862),"Olomoucký kraj",(IF(AND(I4874&gt;=50011,I4874&lt;=50301),"Královéhradecký kraj",(IF(AND(I4874&gt;=54301,I4874&lt;=54303),"Královéhradecký kraj","0")))))))))))))))))))))))))))))))))))))))))))))))</f>
        <v>Zlínský kraj</v>
      </c>
      <c r="AB4874" t="s">
        <v>998</v>
      </c>
      <c r="AD4874" t="s">
        <v>998</v>
      </c>
      <c r="AE4874" t="s">
        <v>998</v>
      </c>
      <c r="AF4874" t="s">
        <v>998</v>
      </c>
      <c r="AG4874" s="107">
        <v>300</v>
      </c>
      <c r="AH4874" s="107">
        <v>0</v>
      </c>
      <c r="AI4874" s="107">
        <v>0</v>
      </c>
      <c r="AJ4874" t="s">
        <v>999</v>
      </c>
      <c r="AK4874" s="106">
        <v>44923</v>
      </c>
    </row>
    <row r="4875" spans="1:37" x14ac:dyDescent="0.45">
      <c r="A4875" t="s">
        <v>1469</v>
      </c>
      <c r="B4875" t="s">
        <v>15959</v>
      </c>
      <c r="C4875" t="s">
        <v>1002</v>
      </c>
      <c r="D4875" t="s">
        <v>15960</v>
      </c>
      <c r="E4875" t="s">
        <v>992</v>
      </c>
      <c r="F4875" t="s">
        <v>4640</v>
      </c>
      <c r="G4875">
        <v>756</v>
      </c>
      <c r="H4875" t="s">
        <v>15961</v>
      </c>
      <c r="I4875">
        <v>75661</v>
      </c>
      <c r="K4875" t="s">
        <v>15962</v>
      </c>
      <c r="L4875" s="106">
        <v>28153</v>
      </c>
      <c r="M4875">
        <v>12986283</v>
      </c>
      <c r="N4875" t="s">
        <v>996</v>
      </c>
      <c r="O4875" t="s">
        <v>12</v>
      </c>
      <c r="P4875" t="s">
        <v>997</v>
      </c>
      <c r="R4875" s="109" t="str">
        <f>IF(OR(P4875="SB",Q4875="SB"),"SB",0)</f>
        <v>SB</v>
      </c>
      <c r="T4875" s="110" t="s">
        <v>998</v>
      </c>
      <c r="V4875" s="113" t="str">
        <f>IF(AND(I4875&gt;=10000,I4875&lt;=19900),"Praha",(IF(AND(I4875&gt;=25001,I4875&lt;=29501),"Středočeský kraj",(IF(AND(I4875&gt;=30100,I4875&lt;=34972),"Středočeský kraj",(IF(AND(I4875&gt;=35002,I4875&lt;=36271),"Karlovarský kraj",(IF(AND(I4875&gt;=37001,I4875&lt;=39201),"Jihočeský kraj",(IF(AND(I4875&gt;=39701,I4875&lt;=39901),"Jihočeský kraj",(IF(AND(I4875&gt;=39301,I4875&lt;=39601),"Kraj Vysočina",(IF(AND(I4875&gt;=58001,I4875&lt;=59501),"Kraj Vysočina",(IF(AND(I4875&gt;=67401,I4875&lt;=67602),"Kraj Vysočina",(IF(AND(I4875&gt;=40001,I4875&lt;=44101),"Ústecký kraj",(IF(AND(I4875&gt;=46001,I4875&lt;=47201),"Liberecký kraj",(IF(AND(I4875&gt;=51202,I4875&lt;=51401),"Liberecký kraj",(IF(AND(I4875&gt;=53002,I4875&lt;=53976),"Pardubický kraj",(IF(AND(I4875&gt;=56002,I4875&lt;=57201),"Pardubický kraj",(IF(AND(I4875&gt;=60200,I4875&lt;=67201),"Jihomoravský kraj",(IF(AND(I4875&gt;=67801,I4875&lt;=68501),"Jihomoravský kraj",(IF(AND(I4875&gt;=69002,I4875&lt;=69801),"Jihomoravský kraj",(IF(AND(I4875&gt;=68601,I4875&lt;=68801),"Zlínský kraj",(IF(AND(I4875&gt;=75501,I4875&lt;=76901),"Zlínský kraj",(IF(AND(I4875&gt;=70030,I4875&lt;=74901),"Moravskoslezský kraj",(IF(AND(I4875&gt;=75000,I4875&lt;=75368),"Olomoucký kraj",(IF(AND(I4875&gt;=77200,I4875&lt;=79862),"Olomoucký kraj",(IF(AND(I4875&gt;=50011,I4875&lt;=50301),"Královéhradecký kraj",(IF(AND(I4875&gt;=54301,I4875&lt;=54303),"Královéhradecký kraj","0")))))))))))))))))))))))))))))))))))))))))))))))</f>
        <v>Zlínský kraj</v>
      </c>
      <c r="AB4875" t="s">
        <v>998</v>
      </c>
      <c r="AD4875" t="s">
        <v>998</v>
      </c>
      <c r="AE4875" t="s">
        <v>998</v>
      </c>
      <c r="AF4875" t="s">
        <v>998</v>
      </c>
      <c r="AG4875" s="107">
        <v>0</v>
      </c>
      <c r="AH4875" s="107">
        <v>0</v>
      </c>
      <c r="AI4875" s="107">
        <v>0</v>
      </c>
      <c r="AJ4875" t="s">
        <v>1012</v>
      </c>
    </row>
    <row r="4876" spans="1:37" x14ac:dyDescent="0.45">
      <c r="A4876" t="s">
        <v>7401</v>
      </c>
      <c r="B4876" t="s">
        <v>7400</v>
      </c>
      <c r="C4876" t="s">
        <v>1002</v>
      </c>
      <c r="D4876" t="s">
        <v>7402</v>
      </c>
      <c r="E4876" t="s">
        <v>992</v>
      </c>
      <c r="F4876" t="s">
        <v>7403</v>
      </c>
      <c r="G4876">
        <v>5</v>
      </c>
      <c r="H4876" t="s">
        <v>1070</v>
      </c>
      <c r="I4876">
        <v>75701</v>
      </c>
      <c r="J4876">
        <v>0</v>
      </c>
      <c r="K4876" t="s">
        <v>7404</v>
      </c>
      <c r="L4876" s="106">
        <v>32999</v>
      </c>
      <c r="M4876">
        <v>10591090</v>
      </c>
      <c r="N4876" t="s">
        <v>996</v>
      </c>
      <c r="O4876" t="s">
        <v>12</v>
      </c>
      <c r="P4876" t="s">
        <v>997</v>
      </c>
      <c r="R4876" s="109" t="str">
        <f>IF(OR(P4876="SB",Q4876="SB"),"SB",0)</f>
        <v>SB</v>
      </c>
      <c r="T4876" s="110">
        <v>50607</v>
      </c>
      <c r="U4876" t="s">
        <v>19633</v>
      </c>
      <c r="V4876" s="113" t="str">
        <f>IF(AND(I4876&gt;=10000,I4876&lt;=19900),"Praha",(IF(AND(I4876&gt;=25001,I4876&lt;=29501),"Středočeský kraj",(IF(AND(I4876&gt;=30100,I4876&lt;=34972),"Středočeský kraj",(IF(AND(I4876&gt;=35002,I4876&lt;=36271),"Karlovarský kraj",(IF(AND(I4876&gt;=37001,I4876&lt;=39201),"Jihočeský kraj",(IF(AND(I4876&gt;=39701,I4876&lt;=39901),"Jihočeský kraj",(IF(AND(I4876&gt;=39301,I4876&lt;=39601),"Kraj Vysočina",(IF(AND(I4876&gt;=58001,I4876&lt;=59501),"Kraj Vysočina",(IF(AND(I4876&gt;=67401,I4876&lt;=67602),"Kraj Vysočina",(IF(AND(I4876&gt;=40001,I4876&lt;=44101),"Ústecký kraj",(IF(AND(I4876&gt;=46001,I4876&lt;=47201),"Liberecký kraj",(IF(AND(I4876&gt;=51202,I4876&lt;=51401),"Liberecký kraj",(IF(AND(I4876&gt;=53002,I4876&lt;=53976),"Pardubický kraj",(IF(AND(I4876&gt;=56002,I4876&lt;=57201),"Pardubický kraj",(IF(AND(I4876&gt;=60200,I4876&lt;=67201),"Jihomoravský kraj",(IF(AND(I4876&gt;=67801,I4876&lt;=68501),"Jihomoravský kraj",(IF(AND(I4876&gt;=69002,I4876&lt;=69801),"Jihomoravský kraj",(IF(AND(I4876&gt;=68601,I4876&lt;=68801),"Zlínský kraj",(IF(AND(I4876&gt;=75501,I4876&lt;=76901),"Zlínský kraj",(IF(AND(I4876&gt;=70030,I4876&lt;=74901),"Moravskoslezský kraj",(IF(AND(I4876&gt;=75000,I4876&lt;=75368),"Olomoucký kraj",(IF(AND(I4876&gt;=77200,I4876&lt;=79862),"Olomoucký kraj",(IF(AND(I4876&gt;=50011,I4876&lt;=50301),"Královéhradecký kraj",(IF(AND(I4876&gt;=54301,I4876&lt;=54303),"Královéhradecký kraj","0")))))))))))))))))))))))))))))))))))))))))))))))</f>
        <v>Zlínský kraj</v>
      </c>
      <c r="AD4876" t="s">
        <v>998</v>
      </c>
      <c r="AE4876" t="s">
        <v>998</v>
      </c>
      <c r="AF4876" t="s">
        <v>998</v>
      </c>
      <c r="AG4876" s="107">
        <v>0</v>
      </c>
      <c r="AH4876" s="107">
        <v>0</v>
      </c>
      <c r="AI4876" s="107">
        <v>0</v>
      </c>
      <c r="AJ4876" t="s">
        <v>1012</v>
      </c>
    </row>
    <row r="4877" spans="1:37" x14ac:dyDescent="0.45">
      <c r="A4877" t="s">
        <v>1479</v>
      </c>
      <c r="B4877" t="s">
        <v>10520</v>
      </c>
      <c r="C4877" t="s">
        <v>990</v>
      </c>
      <c r="D4877" t="s">
        <v>10521</v>
      </c>
      <c r="E4877" t="s">
        <v>992</v>
      </c>
      <c r="F4877" t="s">
        <v>7601</v>
      </c>
      <c r="G4877">
        <v>317</v>
      </c>
      <c r="H4877" t="s">
        <v>10522</v>
      </c>
      <c r="I4877">
        <v>75701</v>
      </c>
      <c r="J4877">
        <v>602571403</v>
      </c>
      <c r="K4877" t="s">
        <v>10523</v>
      </c>
      <c r="L4877" s="106">
        <v>39084</v>
      </c>
      <c r="M4877">
        <v>14871521</v>
      </c>
      <c r="N4877" t="s">
        <v>1324</v>
      </c>
      <c r="O4877" t="s">
        <v>1071</v>
      </c>
      <c r="P4877" t="s">
        <v>997</v>
      </c>
      <c r="R4877" s="109" t="str">
        <f>IF(OR(P4877="SB",Q4877="SB"),"SB",0)</f>
        <v>SB</v>
      </c>
      <c r="T4877" s="110">
        <v>2019002</v>
      </c>
      <c r="U4877" t="s">
        <v>19633</v>
      </c>
      <c r="V4877" s="113" t="str">
        <f>IF(AND(I4877&gt;=10000,I4877&lt;=19900),"Praha",(IF(AND(I4877&gt;=25001,I4877&lt;=29501),"Středočeský kraj",(IF(AND(I4877&gt;=30100,I4877&lt;=34972),"Středočeský kraj",(IF(AND(I4877&gt;=35002,I4877&lt;=36271),"Karlovarský kraj",(IF(AND(I4877&gt;=37001,I4877&lt;=39201),"Jihočeský kraj",(IF(AND(I4877&gt;=39701,I4877&lt;=39901),"Jihočeský kraj",(IF(AND(I4877&gt;=39301,I4877&lt;=39601),"Kraj Vysočina",(IF(AND(I4877&gt;=58001,I4877&lt;=59501),"Kraj Vysočina",(IF(AND(I4877&gt;=67401,I4877&lt;=67602),"Kraj Vysočina",(IF(AND(I4877&gt;=40001,I4877&lt;=44101),"Ústecký kraj",(IF(AND(I4877&gt;=46001,I4877&lt;=47201),"Liberecký kraj",(IF(AND(I4877&gt;=51202,I4877&lt;=51401),"Liberecký kraj",(IF(AND(I4877&gt;=53002,I4877&lt;=53976),"Pardubický kraj",(IF(AND(I4877&gt;=56002,I4877&lt;=57201),"Pardubický kraj",(IF(AND(I4877&gt;=60200,I4877&lt;=67201),"Jihomoravský kraj",(IF(AND(I4877&gt;=67801,I4877&lt;=68501),"Jihomoravský kraj",(IF(AND(I4877&gt;=69002,I4877&lt;=69801),"Jihomoravský kraj",(IF(AND(I4877&gt;=68601,I4877&lt;=68801),"Zlínský kraj",(IF(AND(I4877&gt;=75501,I4877&lt;=76901),"Zlínský kraj",(IF(AND(I4877&gt;=70030,I4877&lt;=74901),"Moravskoslezský kraj",(IF(AND(I4877&gt;=75000,I4877&lt;=75368),"Olomoucký kraj",(IF(AND(I4877&gt;=77200,I4877&lt;=79862),"Olomoucký kraj",(IF(AND(I4877&gt;=50011,I4877&lt;=50301),"Královéhradecký kraj",(IF(AND(I4877&gt;=54301,I4877&lt;=54303),"Královéhradecký kraj","0")))))))))))))))))))))))))))))))))))))))))))))))</f>
        <v>Zlínský kraj</v>
      </c>
      <c r="AD4877" t="s">
        <v>998</v>
      </c>
      <c r="AE4877" t="s">
        <v>998</v>
      </c>
      <c r="AF4877" t="s">
        <v>998</v>
      </c>
      <c r="AG4877" s="107">
        <v>0</v>
      </c>
      <c r="AH4877" s="107">
        <v>0</v>
      </c>
      <c r="AI4877" s="107">
        <v>0</v>
      </c>
      <c r="AJ4877" t="s">
        <v>1012</v>
      </c>
    </row>
    <row r="4878" spans="1:37" x14ac:dyDescent="0.45">
      <c r="A4878" t="s">
        <v>2963</v>
      </c>
      <c r="B4878" t="s">
        <v>14181</v>
      </c>
      <c r="C4878" t="s">
        <v>1002</v>
      </c>
      <c r="D4878" t="s">
        <v>14182</v>
      </c>
      <c r="E4878" t="s">
        <v>992</v>
      </c>
      <c r="F4878" t="s">
        <v>5757</v>
      </c>
      <c r="G4878">
        <v>1137</v>
      </c>
      <c r="H4878" t="s">
        <v>14183</v>
      </c>
      <c r="I4878">
        <v>75701</v>
      </c>
      <c r="K4878" t="s">
        <v>14184</v>
      </c>
      <c r="L4878" s="106">
        <v>28573</v>
      </c>
      <c r="M4878">
        <v>13384892</v>
      </c>
      <c r="N4878" t="s">
        <v>1757</v>
      </c>
      <c r="O4878" t="s">
        <v>1010</v>
      </c>
      <c r="P4878" t="s">
        <v>997</v>
      </c>
      <c r="Q4878" t="s">
        <v>14185</v>
      </c>
      <c r="R4878" s="109" t="str">
        <f>IF(OR(P4878="SB",Q4878="SB"),"SB",0)</f>
        <v>SB</v>
      </c>
      <c r="T4878" s="110">
        <v>16211</v>
      </c>
      <c r="U4878" t="s">
        <v>19634</v>
      </c>
      <c r="V4878" s="113" t="str">
        <f>IF(AND(I4878&gt;=10000,I4878&lt;=19900),"Praha",(IF(AND(I4878&gt;=25001,I4878&lt;=29501),"Středočeský kraj",(IF(AND(I4878&gt;=30100,I4878&lt;=34972),"Středočeský kraj",(IF(AND(I4878&gt;=35002,I4878&lt;=36271),"Karlovarský kraj",(IF(AND(I4878&gt;=37001,I4878&lt;=39201),"Jihočeský kraj",(IF(AND(I4878&gt;=39701,I4878&lt;=39901),"Jihočeský kraj",(IF(AND(I4878&gt;=39301,I4878&lt;=39601),"Kraj Vysočina",(IF(AND(I4878&gt;=58001,I4878&lt;=59501),"Kraj Vysočina",(IF(AND(I4878&gt;=67401,I4878&lt;=67602),"Kraj Vysočina",(IF(AND(I4878&gt;=40001,I4878&lt;=44101),"Ústecký kraj",(IF(AND(I4878&gt;=46001,I4878&lt;=47201),"Liberecký kraj",(IF(AND(I4878&gt;=51202,I4878&lt;=51401),"Liberecký kraj",(IF(AND(I4878&gt;=53002,I4878&lt;=53976),"Pardubický kraj",(IF(AND(I4878&gt;=56002,I4878&lt;=57201),"Pardubický kraj",(IF(AND(I4878&gt;=60200,I4878&lt;=67201),"Jihomoravský kraj",(IF(AND(I4878&gt;=67801,I4878&lt;=68501),"Jihomoravský kraj",(IF(AND(I4878&gt;=69002,I4878&lt;=69801),"Jihomoravský kraj",(IF(AND(I4878&gt;=68601,I4878&lt;=68801),"Zlínský kraj",(IF(AND(I4878&gt;=75501,I4878&lt;=76901),"Zlínský kraj",(IF(AND(I4878&gt;=70030,I4878&lt;=74901),"Moravskoslezský kraj",(IF(AND(I4878&gt;=75000,I4878&lt;=75368),"Olomoucký kraj",(IF(AND(I4878&gt;=77200,I4878&lt;=79862),"Olomoucký kraj",(IF(AND(I4878&gt;=50011,I4878&lt;=50301),"Královéhradecký kraj",(IF(AND(I4878&gt;=54301,I4878&lt;=54303),"Královéhradecký kraj","0")))))))))))))))))))))))))))))))))))))))))))))))</f>
        <v>Zlínský kraj</v>
      </c>
      <c r="W4878" s="111">
        <v>16211</v>
      </c>
      <c r="X4878" s="111" t="s">
        <v>19633</v>
      </c>
      <c r="AB4878" t="s">
        <v>14186</v>
      </c>
      <c r="AD4878" t="s">
        <v>1024</v>
      </c>
      <c r="AE4878" t="s">
        <v>1272</v>
      </c>
      <c r="AF4878" t="s">
        <v>1515</v>
      </c>
      <c r="AG4878" s="107">
        <v>0</v>
      </c>
      <c r="AH4878" s="107">
        <v>0</v>
      </c>
      <c r="AI4878" s="107">
        <v>0</v>
      </c>
      <c r="AJ4878" t="s">
        <v>1012</v>
      </c>
    </row>
    <row r="4879" spans="1:37" x14ac:dyDescent="0.45">
      <c r="A4879" t="s">
        <v>1139</v>
      </c>
      <c r="B4879" t="s">
        <v>18317</v>
      </c>
      <c r="C4879" t="s">
        <v>990</v>
      </c>
      <c r="D4879" t="s">
        <v>18318</v>
      </c>
      <c r="E4879" t="s">
        <v>992</v>
      </c>
      <c r="F4879" t="s">
        <v>2247</v>
      </c>
      <c r="G4879">
        <v>1579</v>
      </c>
      <c r="H4879" t="s">
        <v>1070</v>
      </c>
      <c r="I4879">
        <v>75701</v>
      </c>
      <c r="K4879" t="s">
        <v>18319</v>
      </c>
      <c r="L4879" s="106">
        <v>41821</v>
      </c>
      <c r="M4879">
        <v>14708843</v>
      </c>
      <c r="N4879" t="s">
        <v>996</v>
      </c>
      <c r="O4879" t="s">
        <v>12</v>
      </c>
      <c r="P4879" t="s">
        <v>997</v>
      </c>
      <c r="R4879" s="109" t="str">
        <f>IF(OR(P4879="SB",Q4879="SB"),"SB",0)</f>
        <v>SB</v>
      </c>
      <c r="T4879" s="110" t="s">
        <v>998</v>
      </c>
      <c r="V4879" s="113" t="str">
        <f>IF(AND(I4879&gt;=10000,I4879&lt;=19900),"Praha",(IF(AND(I4879&gt;=25001,I4879&lt;=29501),"Středočeský kraj",(IF(AND(I4879&gt;=30100,I4879&lt;=34972),"Středočeský kraj",(IF(AND(I4879&gt;=35002,I4879&lt;=36271),"Karlovarský kraj",(IF(AND(I4879&gt;=37001,I4879&lt;=39201),"Jihočeský kraj",(IF(AND(I4879&gt;=39701,I4879&lt;=39901),"Jihočeský kraj",(IF(AND(I4879&gt;=39301,I4879&lt;=39601),"Kraj Vysočina",(IF(AND(I4879&gt;=58001,I4879&lt;=59501),"Kraj Vysočina",(IF(AND(I4879&gt;=67401,I4879&lt;=67602),"Kraj Vysočina",(IF(AND(I4879&gt;=40001,I4879&lt;=44101),"Ústecký kraj",(IF(AND(I4879&gt;=46001,I4879&lt;=47201),"Liberecký kraj",(IF(AND(I4879&gt;=51202,I4879&lt;=51401),"Liberecký kraj",(IF(AND(I4879&gt;=53002,I4879&lt;=53976),"Pardubický kraj",(IF(AND(I4879&gt;=56002,I4879&lt;=57201),"Pardubický kraj",(IF(AND(I4879&gt;=60200,I4879&lt;=67201),"Jihomoravský kraj",(IF(AND(I4879&gt;=67801,I4879&lt;=68501),"Jihomoravský kraj",(IF(AND(I4879&gt;=69002,I4879&lt;=69801),"Jihomoravský kraj",(IF(AND(I4879&gt;=68601,I4879&lt;=68801),"Zlínský kraj",(IF(AND(I4879&gt;=75501,I4879&lt;=76901),"Zlínský kraj",(IF(AND(I4879&gt;=70030,I4879&lt;=74901),"Moravskoslezský kraj",(IF(AND(I4879&gt;=75000,I4879&lt;=75368),"Olomoucký kraj",(IF(AND(I4879&gt;=77200,I4879&lt;=79862),"Olomoucký kraj",(IF(AND(I4879&gt;=50011,I4879&lt;=50301),"Královéhradecký kraj",(IF(AND(I4879&gt;=54301,I4879&lt;=54303),"Královéhradecký kraj","0")))))))))))))))))))))))))))))))))))))))))))))))</f>
        <v>Zlínský kraj</v>
      </c>
      <c r="AB4879" t="s">
        <v>998</v>
      </c>
      <c r="AD4879" t="s">
        <v>998</v>
      </c>
      <c r="AE4879" t="s">
        <v>998</v>
      </c>
      <c r="AF4879" t="s">
        <v>998</v>
      </c>
      <c r="AG4879" s="107">
        <v>300</v>
      </c>
      <c r="AH4879" s="107">
        <v>0</v>
      </c>
      <c r="AI4879" s="107">
        <v>0</v>
      </c>
      <c r="AJ4879" t="s">
        <v>999</v>
      </c>
      <c r="AK4879" s="106">
        <v>44923</v>
      </c>
    </row>
    <row r="4880" spans="1:37" x14ac:dyDescent="0.45">
      <c r="A4880" t="s">
        <v>1413</v>
      </c>
      <c r="B4880" t="s">
        <v>18323</v>
      </c>
      <c r="C4880" t="s">
        <v>1002</v>
      </c>
      <c r="D4880" t="s">
        <v>18326</v>
      </c>
      <c r="E4880" t="s">
        <v>992</v>
      </c>
      <c r="F4880" t="s">
        <v>2247</v>
      </c>
      <c r="G4880">
        <v>1579</v>
      </c>
      <c r="H4880" t="s">
        <v>1070</v>
      </c>
      <c r="I4880">
        <v>75701</v>
      </c>
      <c r="K4880" t="s">
        <v>18327</v>
      </c>
      <c r="L4880" s="106">
        <v>30580</v>
      </c>
      <c r="M4880">
        <v>14708944</v>
      </c>
      <c r="N4880" t="s">
        <v>996</v>
      </c>
      <c r="O4880" t="s">
        <v>12</v>
      </c>
      <c r="P4880" t="s">
        <v>997</v>
      </c>
      <c r="R4880" s="109" t="str">
        <f>IF(OR(P4880="SB",Q4880="SB"),"SB",0)</f>
        <v>SB</v>
      </c>
      <c r="T4880" s="110" t="s">
        <v>998</v>
      </c>
      <c r="V4880" s="113" t="str">
        <f>IF(AND(I4880&gt;=10000,I4880&lt;=19900),"Praha",(IF(AND(I4880&gt;=25001,I4880&lt;=29501),"Středočeský kraj",(IF(AND(I4880&gt;=30100,I4880&lt;=34972),"Středočeský kraj",(IF(AND(I4880&gt;=35002,I4880&lt;=36271),"Karlovarský kraj",(IF(AND(I4880&gt;=37001,I4880&lt;=39201),"Jihočeský kraj",(IF(AND(I4880&gt;=39701,I4880&lt;=39901),"Jihočeský kraj",(IF(AND(I4880&gt;=39301,I4880&lt;=39601),"Kraj Vysočina",(IF(AND(I4880&gt;=58001,I4880&lt;=59501),"Kraj Vysočina",(IF(AND(I4880&gt;=67401,I4880&lt;=67602),"Kraj Vysočina",(IF(AND(I4880&gt;=40001,I4880&lt;=44101),"Ústecký kraj",(IF(AND(I4880&gt;=46001,I4880&lt;=47201),"Liberecký kraj",(IF(AND(I4880&gt;=51202,I4880&lt;=51401),"Liberecký kraj",(IF(AND(I4880&gt;=53002,I4880&lt;=53976),"Pardubický kraj",(IF(AND(I4880&gt;=56002,I4880&lt;=57201),"Pardubický kraj",(IF(AND(I4880&gt;=60200,I4880&lt;=67201),"Jihomoravský kraj",(IF(AND(I4880&gt;=67801,I4880&lt;=68501),"Jihomoravský kraj",(IF(AND(I4880&gt;=69002,I4880&lt;=69801),"Jihomoravský kraj",(IF(AND(I4880&gt;=68601,I4880&lt;=68801),"Zlínský kraj",(IF(AND(I4880&gt;=75501,I4880&lt;=76901),"Zlínský kraj",(IF(AND(I4880&gt;=70030,I4880&lt;=74901),"Moravskoslezský kraj",(IF(AND(I4880&gt;=75000,I4880&lt;=75368),"Olomoucký kraj",(IF(AND(I4880&gt;=77200,I4880&lt;=79862),"Olomoucký kraj",(IF(AND(I4880&gt;=50011,I4880&lt;=50301),"Královéhradecký kraj",(IF(AND(I4880&gt;=54301,I4880&lt;=54303),"Královéhradecký kraj","0")))))))))))))))))))))))))))))))))))))))))))))))</f>
        <v>Zlínský kraj</v>
      </c>
      <c r="AB4880" t="s">
        <v>998</v>
      </c>
      <c r="AD4880" t="s">
        <v>998</v>
      </c>
      <c r="AE4880" t="s">
        <v>998</v>
      </c>
      <c r="AF4880" t="s">
        <v>998</v>
      </c>
      <c r="AG4880" s="107">
        <v>0</v>
      </c>
      <c r="AH4880" s="107">
        <v>0</v>
      </c>
      <c r="AI4880" s="107">
        <v>0</v>
      </c>
      <c r="AJ4880" t="s">
        <v>1012</v>
      </c>
    </row>
    <row r="4881" spans="1:37" x14ac:dyDescent="0.45">
      <c r="A4881" t="s">
        <v>1169</v>
      </c>
      <c r="B4881" t="s">
        <v>7426</v>
      </c>
      <c r="C4881" t="s">
        <v>990</v>
      </c>
      <c r="D4881" t="s">
        <v>7429</v>
      </c>
      <c r="E4881" t="s">
        <v>992</v>
      </c>
      <c r="F4881" t="s">
        <v>7378</v>
      </c>
      <c r="G4881">
        <v>4600</v>
      </c>
      <c r="H4881" t="s">
        <v>1302</v>
      </c>
      <c r="I4881">
        <v>76001</v>
      </c>
      <c r="J4881">
        <v>420777883269</v>
      </c>
      <c r="K4881" t="s">
        <v>7430</v>
      </c>
      <c r="L4881" s="106">
        <v>29664</v>
      </c>
      <c r="M4881">
        <v>10597558</v>
      </c>
      <c r="N4881" t="s">
        <v>996</v>
      </c>
      <c r="O4881" t="s">
        <v>12</v>
      </c>
      <c r="P4881" t="s">
        <v>997</v>
      </c>
      <c r="R4881" s="109" t="str">
        <f>IF(OR(P4881="SB",Q4881="SB"),"SB",0)</f>
        <v>SB</v>
      </c>
      <c r="T4881" s="110">
        <v>10656</v>
      </c>
      <c r="U4881" t="s">
        <v>19633</v>
      </c>
      <c r="V4881" s="113" t="str">
        <f>IF(AND(I4881&gt;=10000,I4881&lt;=19900),"Praha",(IF(AND(I4881&gt;=25001,I4881&lt;=29501),"Středočeský kraj",(IF(AND(I4881&gt;=30100,I4881&lt;=34972),"Středočeský kraj",(IF(AND(I4881&gt;=35002,I4881&lt;=36271),"Karlovarský kraj",(IF(AND(I4881&gt;=37001,I4881&lt;=39201),"Jihočeský kraj",(IF(AND(I4881&gt;=39701,I4881&lt;=39901),"Jihočeský kraj",(IF(AND(I4881&gt;=39301,I4881&lt;=39601),"Kraj Vysočina",(IF(AND(I4881&gt;=58001,I4881&lt;=59501),"Kraj Vysočina",(IF(AND(I4881&gt;=67401,I4881&lt;=67602),"Kraj Vysočina",(IF(AND(I4881&gt;=40001,I4881&lt;=44101),"Ústecký kraj",(IF(AND(I4881&gt;=46001,I4881&lt;=47201),"Liberecký kraj",(IF(AND(I4881&gt;=51202,I4881&lt;=51401),"Liberecký kraj",(IF(AND(I4881&gt;=53002,I4881&lt;=53976),"Pardubický kraj",(IF(AND(I4881&gt;=56002,I4881&lt;=57201),"Pardubický kraj",(IF(AND(I4881&gt;=60200,I4881&lt;=67201),"Jihomoravský kraj",(IF(AND(I4881&gt;=67801,I4881&lt;=68501),"Jihomoravský kraj",(IF(AND(I4881&gt;=69002,I4881&lt;=69801),"Jihomoravský kraj",(IF(AND(I4881&gt;=68601,I4881&lt;=68801),"Zlínský kraj",(IF(AND(I4881&gt;=75501,I4881&lt;=76901),"Zlínský kraj",(IF(AND(I4881&gt;=70030,I4881&lt;=74901),"Moravskoslezský kraj",(IF(AND(I4881&gt;=75000,I4881&lt;=75368),"Olomoucký kraj",(IF(AND(I4881&gt;=77200,I4881&lt;=79862),"Olomoucký kraj",(IF(AND(I4881&gt;=50011,I4881&lt;=50301),"Královéhradecký kraj",(IF(AND(I4881&gt;=54301,I4881&lt;=54303),"Královéhradecký kraj","0")))))))))))))))))))))))))))))))))))))))))))))))</f>
        <v>Zlínský kraj</v>
      </c>
      <c r="AD4881" t="s">
        <v>998</v>
      </c>
      <c r="AE4881" t="s">
        <v>998</v>
      </c>
      <c r="AF4881" t="s">
        <v>998</v>
      </c>
      <c r="AG4881" s="107">
        <v>0</v>
      </c>
      <c r="AH4881" s="107">
        <v>0</v>
      </c>
      <c r="AI4881" s="107">
        <v>0</v>
      </c>
      <c r="AJ4881" t="s">
        <v>1012</v>
      </c>
    </row>
    <row r="4882" spans="1:37" x14ac:dyDescent="0.45">
      <c r="A4882" t="s">
        <v>1275</v>
      </c>
      <c r="B4882" t="s">
        <v>2734</v>
      </c>
      <c r="C4882" t="s">
        <v>1002</v>
      </c>
      <c r="D4882" t="s">
        <v>2735</v>
      </c>
      <c r="E4882" t="s">
        <v>992</v>
      </c>
      <c r="F4882" t="s">
        <v>2736</v>
      </c>
      <c r="G4882">
        <v>3345</v>
      </c>
      <c r="H4882" t="s">
        <v>1302</v>
      </c>
      <c r="I4882">
        <v>76001</v>
      </c>
      <c r="K4882" t="s">
        <v>2737</v>
      </c>
      <c r="L4882" s="106">
        <v>31790</v>
      </c>
      <c r="M4882">
        <v>10728914</v>
      </c>
      <c r="N4882" t="s">
        <v>996</v>
      </c>
      <c r="O4882" t="s">
        <v>12</v>
      </c>
      <c r="P4882" t="s">
        <v>997</v>
      </c>
      <c r="R4882" s="109" t="str">
        <f>IF(OR(P4882="SB",Q4882="SB"),"SB",0)</f>
        <v>SB</v>
      </c>
      <c r="T4882" s="110">
        <v>50994</v>
      </c>
      <c r="U4882" t="s">
        <v>19633</v>
      </c>
      <c r="V4882" s="113" t="str">
        <f>IF(AND(I4882&gt;=10000,I4882&lt;=19900),"Praha",(IF(AND(I4882&gt;=25001,I4882&lt;=29501),"Středočeský kraj",(IF(AND(I4882&gt;=30100,I4882&lt;=34972),"Středočeský kraj",(IF(AND(I4882&gt;=35002,I4882&lt;=36271),"Karlovarský kraj",(IF(AND(I4882&gt;=37001,I4882&lt;=39201),"Jihočeský kraj",(IF(AND(I4882&gt;=39701,I4882&lt;=39901),"Jihočeský kraj",(IF(AND(I4882&gt;=39301,I4882&lt;=39601),"Kraj Vysočina",(IF(AND(I4882&gt;=58001,I4882&lt;=59501),"Kraj Vysočina",(IF(AND(I4882&gt;=67401,I4882&lt;=67602),"Kraj Vysočina",(IF(AND(I4882&gt;=40001,I4882&lt;=44101),"Ústecký kraj",(IF(AND(I4882&gt;=46001,I4882&lt;=47201),"Liberecký kraj",(IF(AND(I4882&gt;=51202,I4882&lt;=51401),"Liberecký kraj",(IF(AND(I4882&gt;=53002,I4882&lt;=53976),"Pardubický kraj",(IF(AND(I4882&gt;=56002,I4882&lt;=57201),"Pardubický kraj",(IF(AND(I4882&gt;=60200,I4882&lt;=67201),"Jihomoravský kraj",(IF(AND(I4882&gt;=67801,I4882&lt;=68501),"Jihomoravský kraj",(IF(AND(I4882&gt;=69002,I4882&lt;=69801),"Jihomoravský kraj",(IF(AND(I4882&gt;=68601,I4882&lt;=68801),"Zlínský kraj",(IF(AND(I4882&gt;=75501,I4882&lt;=76901),"Zlínský kraj",(IF(AND(I4882&gt;=70030,I4882&lt;=74901),"Moravskoslezský kraj",(IF(AND(I4882&gt;=75000,I4882&lt;=75368),"Olomoucký kraj",(IF(AND(I4882&gt;=77200,I4882&lt;=79862),"Olomoucký kraj",(IF(AND(I4882&gt;=50011,I4882&lt;=50301),"Královéhradecký kraj",(IF(AND(I4882&gt;=54301,I4882&lt;=54303),"Královéhradecký kraj","0")))))))))))))))))))))))))))))))))))))))))))))))</f>
        <v>Zlínský kraj</v>
      </c>
      <c r="AD4882" t="s">
        <v>998</v>
      </c>
      <c r="AE4882" t="s">
        <v>998</v>
      </c>
      <c r="AF4882" t="s">
        <v>998</v>
      </c>
      <c r="AG4882" s="107">
        <v>0</v>
      </c>
      <c r="AH4882" s="107">
        <v>0</v>
      </c>
      <c r="AI4882" s="107">
        <v>0</v>
      </c>
      <c r="AJ4882" t="s">
        <v>1012</v>
      </c>
    </row>
    <row r="4883" spans="1:37" x14ac:dyDescent="0.45">
      <c r="A4883" t="s">
        <v>1174</v>
      </c>
      <c r="B4883" t="s">
        <v>18037</v>
      </c>
      <c r="C4883" t="s">
        <v>990</v>
      </c>
      <c r="D4883" t="s">
        <v>18043</v>
      </c>
      <c r="E4883" t="s">
        <v>992</v>
      </c>
      <c r="F4883" t="s">
        <v>18044</v>
      </c>
      <c r="G4883">
        <v>5283</v>
      </c>
      <c r="H4883" t="s">
        <v>1302</v>
      </c>
      <c r="I4883">
        <v>76001</v>
      </c>
      <c r="J4883">
        <v>777128189</v>
      </c>
      <c r="K4883" t="s">
        <v>18045</v>
      </c>
      <c r="L4883" s="106">
        <v>29840</v>
      </c>
      <c r="M4883">
        <v>14087033</v>
      </c>
      <c r="N4883" t="s">
        <v>2990</v>
      </c>
      <c r="O4883" t="s">
        <v>1106</v>
      </c>
      <c r="P4883" t="s">
        <v>997</v>
      </c>
      <c r="R4883" s="109" t="str">
        <f>IF(OR(P4883="SB",Q4883="SB"),"SB",0)</f>
        <v>SB</v>
      </c>
      <c r="T4883" s="110">
        <v>171063</v>
      </c>
      <c r="U4883" t="s">
        <v>19633</v>
      </c>
      <c r="V4883" s="113" t="str">
        <f>IF(AND(I4883&gt;=10000,I4883&lt;=19900),"Praha",(IF(AND(I4883&gt;=25001,I4883&lt;=29501),"Středočeský kraj",(IF(AND(I4883&gt;=30100,I4883&lt;=34972),"Středočeský kraj",(IF(AND(I4883&gt;=35002,I4883&lt;=36271),"Karlovarský kraj",(IF(AND(I4883&gt;=37001,I4883&lt;=39201),"Jihočeský kraj",(IF(AND(I4883&gt;=39701,I4883&lt;=39901),"Jihočeský kraj",(IF(AND(I4883&gt;=39301,I4883&lt;=39601),"Kraj Vysočina",(IF(AND(I4883&gt;=58001,I4883&lt;=59501),"Kraj Vysočina",(IF(AND(I4883&gt;=67401,I4883&lt;=67602),"Kraj Vysočina",(IF(AND(I4883&gt;=40001,I4883&lt;=44101),"Ústecký kraj",(IF(AND(I4883&gt;=46001,I4883&lt;=47201),"Liberecký kraj",(IF(AND(I4883&gt;=51202,I4883&lt;=51401),"Liberecký kraj",(IF(AND(I4883&gt;=53002,I4883&lt;=53976),"Pardubický kraj",(IF(AND(I4883&gt;=56002,I4883&lt;=57201),"Pardubický kraj",(IF(AND(I4883&gt;=60200,I4883&lt;=67201),"Jihomoravský kraj",(IF(AND(I4883&gt;=67801,I4883&lt;=68501),"Jihomoravský kraj",(IF(AND(I4883&gt;=69002,I4883&lt;=69801),"Jihomoravský kraj",(IF(AND(I4883&gt;=68601,I4883&lt;=68801),"Zlínský kraj",(IF(AND(I4883&gt;=75501,I4883&lt;=76901),"Zlínský kraj",(IF(AND(I4883&gt;=70030,I4883&lt;=74901),"Moravskoslezský kraj",(IF(AND(I4883&gt;=75000,I4883&lt;=75368),"Olomoucký kraj",(IF(AND(I4883&gt;=77200,I4883&lt;=79862),"Olomoucký kraj",(IF(AND(I4883&gt;=50011,I4883&lt;=50301),"Královéhradecký kraj",(IF(AND(I4883&gt;=54301,I4883&lt;=54303),"Královéhradecký kraj","0")))))))))))))))))))))))))))))))))))))))))))))))</f>
        <v>Zlínský kraj</v>
      </c>
      <c r="AB4883" t="s">
        <v>18046</v>
      </c>
      <c r="AD4883" t="s">
        <v>998</v>
      </c>
      <c r="AE4883" t="s">
        <v>998</v>
      </c>
      <c r="AF4883" t="s">
        <v>998</v>
      </c>
      <c r="AG4883" s="107">
        <v>0</v>
      </c>
      <c r="AH4883" s="107">
        <v>0</v>
      </c>
      <c r="AI4883" s="107">
        <v>0</v>
      </c>
      <c r="AJ4883" t="s">
        <v>1012</v>
      </c>
    </row>
    <row r="4884" spans="1:37" x14ac:dyDescent="0.45">
      <c r="A4884" t="s">
        <v>1055</v>
      </c>
      <c r="B4884" t="s">
        <v>14800</v>
      </c>
      <c r="C4884" t="s">
        <v>1002</v>
      </c>
      <c r="D4884" t="s">
        <v>14801</v>
      </c>
      <c r="E4884" t="s">
        <v>992</v>
      </c>
      <c r="F4884" t="s">
        <v>14802</v>
      </c>
      <c r="G4884">
        <v>1238</v>
      </c>
      <c r="H4884" t="s">
        <v>7780</v>
      </c>
      <c r="I4884">
        <v>76001</v>
      </c>
      <c r="K4884" t="s">
        <v>14803</v>
      </c>
      <c r="L4884" s="106">
        <v>37070</v>
      </c>
      <c r="M4884">
        <v>14494736</v>
      </c>
      <c r="N4884" t="s">
        <v>1324</v>
      </c>
      <c r="O4884" t="s">
        <v>1071</v>
      </c>
      <c r="P4884" t="s">
        <v>997</v>
      </c>
      <c r="R4884" s="109" t="str">
        <f>IF(OR(P4884="SB",Q4884="SB"),"SB",0)</f>
        <v>SB</v>
      </c>
      <c r="T4884" s="110">
        <v>2018481</v>
      </c>
      <c r="U4884" t="s">
        <v>19633</v>
      </c>
      <c r="V4884" s="113" t="str">
        <f>IF(AND(I4884&gt;=10000,I4884&lt;=19900),"Praha",(IF(AND(I4884&gt;=25001,I4884&lt;=29501),"Středočeský kraj",(IF(AND(I4884&gt;=30100,I4884&lt;=34972),"Středočeský kraj",(IF(AND(I4884&gt;=35002,I4884&lt;=36271),"Karlovarský kraj",(IF(AND(I4884&gt;=37001,I4884&lt;=39201),"Jihočeský kraj",(IF(AND(I4884&gt;=39701,I4884&lt;=39901),"Jihočeský kraj",(IF(AND(I4884&gt;=39301,I4884&lt;=39601),"Kraj Vysočina",(IF(AND(I4884&gt;=58001,I4884&lt;=59501),"Kraj Vysočina",(IF(AND(I4884&gt;=67401,I4884&lt;=67602),"Kraj Vysočina",(IF(AND(I4884&gt;=40001,I4884&lt;=44101),"Ústecký kraj",(IF(AND(I4884&gt;=46001,I4884&lt;=47201),"Liberecký kraj",(IF(AND(I4884&gt;=51202,I4884&lt;=51401),"Liberecký kraj",(IF(AND(I4884&gt;=53002,I4884&lt;=53976),"Pardubický kraj",(IF(AND(I4884&gt;=56002,I4884&lt;=57201),"Pardubický kraj",(IF(AND(I4884&gt;=60200,I4884&lt;=67201),"Jihomoravský kraj",(IF(AND(I4884&gt;=67801,I4884&lt;=68501),"Jihomoravský kraj",(IF(AND(I4884&gt;=69002,I4884&lt;=69801),"Jihomoravský kraj",(IF(AND(I4884&gt;=68601,I4884&lt;=68801),"Zlínský kraj",(IF(AND(I4884&gt;=75501,I4884&lt;=76901),"Zlínský kraj",(IF(AND(I4884&gt;=70030,I4884&lt;=74901),"Moravskoslezský kraj",(IF(AND(I4884&gt;=75000,I4884&lt;=75368),"Olomoucký kraj",(IF(AND(I4884&gt;=77200,I4884&lt;=79862),"Olomoucký kraj",(IF(AND(I4884&gt;=50011,I4884&lt;=50301),"Královéhradecký kraj",(IF(AND(I4884&gt;=54301,I4884&lt;=54303),"Královéhradecký kraj","0")))))))))))))))))))))))))))))))))))))))))))))))</f>
        <v>Zlínský kraj</v>
      </c>
      <c r="AB4884" t="s">
        <v>14804</v>
      </c>
      <c r="AD4884" t="s">
        <v>998</v>
      </c>
      <c r="AE4884" t="s">
        <v>998</v>
      </c>
      <c r="AF4884" t="s">
        <v>998</v>
      </c>
      <c r="AG4884" s="107">
        <v>0</v>
      </c>
      <c r="AH4884" s="107">
        <v>0</v>
      </c>
      <c r="AI4884" s="107">
        <v>0</v>
      </c>
      <c r="AJ4884" t="s">
        <v>1012</v>
      </c>
    </row>
    <row r="4885" spans="1:37" x14ac:dyDescent="0.45">
      <c r="A4885" t="s">
        <v>988</v>
      </c>
      <c r="B4885" t="s">
        <v>4151</v>
      </c>
      <c r="C4885" t="s">
        <v>990</v>
      </c>
      <c r="D4885" t="s">
        <v>4159</v>
      </c>
      <c r="E4885" t="s">
        <v>992</v>
      </c>
      <c r="F4885" t="s">
        <v>4160</v>
      </c>
      <c r="G4885">
        <v>654</v>
      </c>
      <c r="H4885" t="s">
        <v>1302</v>
      </c>
      <c r="I4885">
        <v>76001</v>
      </c>
      <c r="K4885" t="s">
        <v>4161</v>
      </c>
      <c r="L4885" s="106">
        <v>26275</v>
      </c>
      <c r="M4885">
        <v>14149374</v>
      </c>
      <c r="N4885" t="s">
        <v>1324</v>
      </c>
      <c r="O4885" t="s">
        <v>1071</v>
      </c>
      <c r="P4885" t="s">
        <v>997</v>
      </c>
      <c r="R4885" s="109" t="str">
        <f>IF(OR(P4885="SB",Q4885="SB"),"SB",0)</f>
        <v>SB</v>
      </c>
      <c r="T4885" s="110" t="s">
        <v>998</v>
      </c>
      <c r="V4885" s="113" t="str">
        <f>IF(AND(I4885&gt;=10000,I4885&lt;=19900),"Praha",(IF(AND(I4885&gt;=25001,I4885&lt;=29501),"Středočeský kraj",(IF(AND(I4885&gt;=30100,I4885&lt;=34972),"Středočeský kraj",(IF(AND(I4885&gt;=35002,I4885&lt;=36271),"Karlovarský kraj",(IF(AND(I4885&gt;=37001,I4885&lt;=39201),"Jihočeský kraj",(IF(AND(I4885&gt;=39701,I4885&lt;=39901),"Jihočeský kraj",(IF(AND(I4885&gt;=39301,I4885&lt;=39601),"Kraj Vysočina",(IF(AND(I4885&gt;=58001,I4885&lt;=59501),"Kraj Vysočina",(IF(AND(I4885&gt;=67401,I4885&lt;=67602),"Kraj Vysočina",(IF(AND(I4885&gt;=40001,I4885&lt;=44101),"Ústecký kraj",(IF(AND(I4885&gt;=46001,I4885&lt;=47201),"Liberecký kraj",(IF(AND(I4885&gt;=51202,I4885&lt;=51401),"Liberecký kraj",(IF(AND(I4885&gt;=53002,I4885&lt;=53976),"Pardubický kraj",(IF(AND(I4885&gt;=56002,I4885&lt;=57201),"Pardubický kraj",(IF(AND(I4885&gt;=60200,I4885&lt;=67201),"Jihomoravský kraj",(IF(AND(I4885&gt;=67801,I4885&lt;=68501),"Jihomoravský kraj",(IF(AND(I4885&gt;=69002,I4885&lt;=69801),"Jihomoravský kraj",(IF(AND(I4885&gt;=68601,I4885&lt;=68801),"Zlínský kraj",(IF(AND(I4885&gt;=75501,I4885&lt;=76901),"Zlínský kraj",(IF(AND(I4885&gt;=70030,I4885&lt;=74901),"Moravskoslezský kraj",(IF(AND(I4885&gt;=75000,I4885&lt;=75368),"Olomoucký kraj",(IF(AND(I4885&gt;=77200,I4885&lt;=79862),"Olomoucký kraj",(IF(AND(I4885&gt;=50011,I4885&lt;=50301),"Královéhradecký kraj",(IF(AND(I4885&gt;=54301,I4885&lt;=54303),"Královéhradecký kraj","0")))))))))))))))))))))))))))))))))))))))))))))))</f>
        <v>Zlínský kraj</v>
      </c>
      <c r="AB4885" t="s">
        <v>998</v>
      </c>
      <c r="AD4885" t="s">
        <v>998</v>
      </c>
      <c r="AE4885" t="s">
        <v>998</v>
      </c>
      <c r="AF4885" t="s">
        <v>998</v>
      </c>
      <c r="AG4885" s="107">
        <v>0</v>
      </c>
      <c r="AH4885" s="107">
        <v>0</v>
      </c>
      <c r="AI4885" s="107">
        <v>0</v>
      </c>
      <c r="AJ4885" t="s">
        <v>1012</v>
      </c>
    </row>
    <row r="4886" spans="1:37" x14ac:dyDescent="0.45">
      <c r="A4886" t="s">
        <v>1843</v>
      </c>
      <c r="B4886" t="s">
        <v>6352</v>
      </c>
      <c r="C4886" t="s">
        <v>1002</v>
      </c>
      <c r="D4886" t="s">
        <v>6353</v>
      </c>
      <c r="E4886" t="s">
        <v>992</v>
      </c>
      <c r="F4886" t="s">
        <v>6354</v>
      </c>
      <c r="G4886">
        <v>2193</v>
      </c>
      <c r="H4886" t="s">
        <v>1302</v>
      </c>
      <c r="I4886">
        <v>76001</v>
      </c>
      <c r="K4886" t="s">
        <v>6355</v>
      </c>
      <c r="L4886" s="106">
        <v>27956</v>
      </c>
      <c r="M4886">
        <v>14661959</v>
      </c>
      <c r="N4886" t="s">
        <v>996</v>
      </c>
      <c r="O4886" t="s">
        <v>12</v>
      </c>
      <c r="P4886" t="s">
        <v>997</v>
      </c>
      <c r="R4886" s="109" t="str">
        <f>IF(OR(P4886="SB",Q4886="SB"),"SB",0)</f>
        <v>SB</v>
      </c>
      <c r="T4886" s="110" t="s">
        <v>998</v>
      </c>
      <c r="V4886" s="113" t="str">
        <f>IF(AND(I4886&gt;=10000,I4886&lt;=19900),"Praha",(IF(AND(I4886&gt;=25001,I4886&lt;=29501),"Středočeský kraj",(IF(AND(I4886&gt;=30100,I4886&lt;=34972),"Středočeský kraj",(IF(AND(I4886&gt;=35002,I4886&lt;=36271),"Karlovarský kraj",(IF(AND(I4886&gt;=37001,I4886&lt;=39201),"Jihočeský kraj",(IF(AND(I4886&gt;=39701,I4886&lt;=39901),"Jihočeský kraj",(IF(AND(I4886&gt;=39301,I4886&lt;=39601),"Kraj Vysočina",(IF(AND(I4886&gt;=58001,I4886&lt;=59501),"Kraj Vysočina",(IF(AND(I4886&gt;=67401,I4886&lt;=67602),"Kraj Vysočina",(IF(AND(I4886&gt;=40001,I4886&lt;=44101),"Ústecký kraj",(IF(AND(I4886&gt;=46001,I4886&lt;=47201),"Liberecký kraj",(IF(AND(I4886&gt;=51202,I4886&lt;=51401),"Liberecký kraj",(IF(AND(I4886&gt;=53002,I4886&lt;=53976),"Pardubický kraj",(IF(AND(I4886&gt;=56002,I4886&lt;=57201),"Pardubický kraj",(IF(AND(I4886&gt;=60200,I4886&lt;=67201),"Jihomoravský kraj",(IF(AND(I4886&gt;=67801,I4886&lt;=68501),"Jihomoravský kraj",(IF(AND(I4886&gt;=69002,I4886&lt;=69801),"Jihomoravský kraj",(IF(AND(I4886&gt;=68601,I4886&lt;=68801),"Zlínský kraj",(IF(AND(I4886&gt;=75501,I4886&lt;=76901),"Zlínský kraj",(IF(AND(I4886&gt;=70030,I4886&lt;=74901),"Moravskoslezský kraj",(IF(AND(I4886&gt;=75000,I4886&lt;=75368),"Olomoucký kraj",(IF(AND(I4886&gt;=77200,I4886&lt;=79862),"Olomoucký kraj",(IF(AND(I4886&gt;=50011,I4886&lt;=50301),"Královéhradecký kraj",(IF(AND(I4886&gt;=54301,I4886&lt;=54303),"Královéhradecký kraj","0")))))))))))))))))))))))))))))))))))))))))))))))</f>
        <v>Zlínský kraj</v>
      </c>
      <c r="AB4886" t="s">
        <v>998</v>
      </c>
      <c r="AD4886" t="s">
        <v>998</v>
      </c>
      <c r="AE4886" t="s">
        <v>998</v>
      </c>
      <c r="AF4886" t="s">
        <v>998</v>
      </c>
      <c r="AG4886" s="107">
        <v>0</v>
      </c>
      <c r="AH4886" s="107">
        <v>0</v>
      </c>
      <c r="AI4886" s="107">
        <v>0</v>
      </c>
      <c r="AJ4886" t="s">
        <v>1012</v>
      </c>
    </row>
    <row r="4887" spans="1:37" x14ac:dyDescent="0.45">
      <c r="A4887" t="s">
        <v>1213</v>
      </c>
      <c r="B4887" t="s">
        <v>6352</v>
      </c>
      <c r="C4887" t="s">
        <v>1002</v>
      </c>
      <c r="D4887" t="s">
        <v>6356</v>
      </c>
      <c r="E4887" t="s">
        <v>992</v>
      </c>
      <c r="F4887" t="s">
        <v>6354</v>
      </c>
      <c r="G4887">
        <v>2193</v>
      </c>
      <c r="H4887" t="s">
        <v>1302</v>
      </c>
      <c r="I4887">
        <v>76001</v>
      </c>
      <c r="K4887" t="s">
        <v>6355</v>
      </c>
      <c r="L4887" s="106">
        <v>40403</v>
      </c>
      <c r="M4887">
        <v>14662060</v>
      </c>
      <c r="N4887" t="s">
        <v>996</v>
      </c>
      <c r="O4887" t="s">
        <v>12</v>
      </c>
      <c r="P4887" t="s">
        <v>997</v>
      </c>
      <c r="R4887" s="109" t="str">
        <f>IF(OR(P4887="SB",Q4887="SB"),"SB",0)</f>
        <v>SB</v>
      </c>
      <c r="T4887" s="110" t="s">
        <v>998</v>
      </c>
      <c r="V4887" s="113" t="str">
        <f>IF(AND(I4887&gt;=10000,I4887&lt;=19900),"Praha",(IF(AND(I4887&gt;=25001,I4887&lt;=29501),"Středočeský kraj",(IF(AND(I4887&gt;=30100,I4887&lt;=34972),"Středočeský kraj",(IF(AND(I4887&gt;=35002,I4887&lt;=36271),"Karlovarský kraj",(IF(AND(I4887&gt;=37001,I4887&lt;=39201),"Jihočeský kraj",(IF(AND(I4887&gt;=39701,I4887&lt;=39901),"Jihočeský kraj",(IF(AND(I4887&gt;=39301,I4887&lt;=39601),"Kraj Vysočina",(IF(AND(I4887&gt;=58001,I4887&lt;=59501),"Kraj Vysočina",(IF(AND(I4887&gt;=67401,I4887&lt;=67602),"Kraj Vysočina",(IF(AND(I4887&gt;=40001,I4887&lt;=44101),"Ústecký kraj",(IF(AND(I4887&gt;=46001,I4887&lt;=47201),"Liberecký kraj",(IF(AND(I4887&gt;=51202,I4887&lt;=51401),"Liberecký kraj",(IF(AND(I4887&gt;=53002,I4887&lt;=53976),"Pardubický kraj",(IF(AND(I4887&gt;=56002,I4887&lt;=57201),"Pardubický kraj",(IF(AND(I4887&gt;=60200,I4887&lt;=67201),"Jihomoravský kraj",(IF(AND(I4887&gt;=67801,I4887&lt;=68501),"Jihomoravský kraj",(IF(AND(I4887&gt;=69002,I4887&lt;=69801),"Jihomoravský kraj",(IF(AND(I4887&gt;=68601,I4887&lt;=68801),"Zlínský kraj",(IF(AND(I4887&gt;=75501,I4887&lt;=76901),"Zlínský kraj",(IF(AND(I4887&gt;=70030,I4887&lt;=74901),"Moravskoslezský kraj",(IF(AND(I4887&gt;=75000,I4887&lt;=75368),"Olomoucký kraj",(IF(AND(I4887&gt;=77200,I4887&lt;=79862),"Olomoucký kraj",(IF(AND(I4887&gt;=50011,I4887&lt;=50301),"Královéhradecký kraj",(IF(AND(I4887&gt;=54301,I4887&lt;=54303),"Královéhradecký kraj","0")))))))))))))))))))))))))))))))))))))))))))))))</f>
        <v>Zlínský kraj</v>
      </c>
      <c r="AB4887" t="s">
        <v>998</v>
      </c>
      <c r="AD4887" t="s">
        <v>998</v>
      </c>
      <c r="AE4887" t="s">
        <v>998</v>
      </c>
      <c r="AF4887" t="s">
        <v>998</v>
      </c>
      <c r="AG4887" s="107">
        <v>300</v>
      </c>
      <c r="AH4887" s="107">
        <v>0</v>
      </c>
      <c r="AI4887" s="107">
        <v>0</v>
      </c>
      <c r="AJ4887" t="s">
        <v>999</v>
      </c>
      <c r="AK4887" s="106">
        <v>44923</v>
      </c>
    </row>
    <row r="4888" spans="1:37" x14ac:dyDescent="0.45">
      <c r="A4888" t="s">
        <v>1112</v>
      </c>
      <c r="B4888" t="s">
        <v>7971</v>
      </c>
      <c r="C4888" t="s">
        <v>990</v>
      </c>
      <c r="D4888" t="s">
        <v>7972</v>
      </c>
      <c r="E4888" t="s">
        <v>992</v>
      </c>
      <c r="F4888" t="s">
        <v>5572</v>
      </c>
      <c r="G4888">
        <v>6033</v>
      </c>
      <c r="H4888" t="s">
        <v>1302</v>
      </c>
      <c r="I4888">
        <v>76001</v>
      </c>
      <c r="K4888" t="s">
        <v>7973</v>
      </c>
      <c r="L4888" s="106">
        <v>39464</v>
      </c>
      <c r="M4888">
        <v>14595473</v>
      </c>
      <c r="N4888" t="s">
        <v>1144</v>
      </c>
      <c r="O4888" t="s">
        <v>12</v>
      </c>
      <c r="P4888" t="s">
        <v>997</v>
      </c>
      <c r="R4888" s="109" t="str">
        <f>IF(OR(P4888="SB",Q4888="SB"),"SB",0)</f>
        <v>SB</v>
      </c>
      <c r="T4888" s="110" t="s">
        <v>998</v>
      </c>
      <c r="V4888" s="113" t="str">
        <f>IF(AND(I4888&gt;=10000,I4888&lt;=19900),"Praha",(IF(AND(I4888&gt;=25001,I4888&lt;=29501),"Středočeský kraj",(IF(AND(I4888&gt;=30100,I4888&lt;=34972),"Středočeský kraj",(IF(AND(I4888&gt;=35002,I4888&lt;=36271),"Karlovarský kraj",(IF(AND(I4888&gt;=37001,I4888&lt;=39201),"Jihočeský kraj",(IF(AND(I4888&gt;=39701,I4888&lt;=39901),"Jihočeský kraj",(IF(AND(I4888&gt;=39301,I4888&lt;=39601),"Kraj Vysočina",(IF(AND(I4888&gt;=58001,I4888&lt;=59501),"Kraj Vysočina",(IF(AND(I4888&gt;=67401,I4888&lt;=67602),"Kraj Vysočina",(IF(AND(I4888&gt;=40001,I4888&lt;=44101),"Ústecký kraj",(IF(AND(I4888&gt;=46001,I4888&lt;=47201),"Liberecký kraj",(IF(AND(I4888&gt;=51202,I4888&lt;=51401),"Liberecký kraj",(IF(AND(I4888&gt;=53002,I4888&lt;=53976),"Pardubický kraj",(IF(AND(I4888&gt;=56002,I4888&lt;=57201),"Pardubický kraj",(IF(AND(I4888&gt;=60200,I4888&lt;=67201),"Jihomoravský kraj",(IF(AND(I4888&gt;=67801,I4888&lt;=68501),"Jihomoravský kraj",(IF(AND(I4888&gt;=69002,I4888&lt;=69801),"Jihomoravský kraj",(IF(AND(I4888&gt;=68601,I4888&lt;=68801),"Zlínský kraj",(IF(AND(I4888&gt;=75501,I4888&lt;=76901),"Zlínský kraj",(IF(AND(I4888&gt;=70030,I4888&lt;=74901),"Moravskoslezský kraj",(IF(AND(I4888&gt;=75000,I4888&lt;=75368),"Olomoucký kraj",(IF(AND(I4888&gt;=77200,I4888&lt;=79862),"Olomoucký kraj",(IF(AND(I4888&gt;=50011,I4888&lt;=50301),"Královéhradecký kraj",(IF(AND(I4888&gt;=54301,I4888&lt;=54303),"Královéhradecký kraj","0")))))))))))))))))))))))))))))))))))))))))))))))</f>
        <v>Zlínský kraj</v>
      </c>
      <c r="AB4888" t="s">
        <v>998</v>
      </c>
      <c r="AD4888" t="s">
        <v>998</v>
      </c>
      <c r="AE4888" t="s">
        <v>998</v>
      </c>
      <c r="AF4888" t="s">
        <v>998</v>
      </c>
      <c r="AG4888" s="107">
        <v>300</v>
      </c>
      <c r="AH4888" s="107">
        <v>0</v>
      </c>
      <c r="AI4888" s="107">
        <v>0</v>
      </c>
      <c r="AJ4888" t="s">
        <v>999</v>
      </c>
      <c r="AK4888" s="106">
        <v>44877</v>
      </c>
    </row>
    <row r="4889" spans="1:37" x14ac:dyDescent="0.45">
      <c r="A4889" t="s">
        <v>5472</v>
      </c>
      <c r="B4889" t="s">
        <v>8492</v>
      </c>
      <c r="C4889" t="s">
        <v>990</v>
      </c>
      <c r="D4889" t="s">
        <v>8493</v>
      </c>
      <c r="E4889" t="s">
        <v>992</v>
      </c>
      <c r="F4889" t="s">
        <v>1893</v>
      </c>
      <c r="G4889">
        <v>4161</v>
      </c>
      <c r="H4889" t="s">
        <v>1302</v>
      </c>
      <c r="I4889">
        <v>76001</v>
      </c>
      <c r="K4889" t="s">
        <v>8494</v>
      </c>
      <c r="L4889" s="106">
        <v>32154</v>
      </c>
      <c r="M4889">
        <v>14618008</v>
      </c>
      <c r="N4889" t="s">
        <v>996</v>
      </c>
      <c r="O4889" t="s">
        <v>12</v>
      </c>
      <c r="P4889" t="s">
        <v>997</v>
      </c>
      <c r="R4889" s="109" t="str">
        <f>IF(OR(P4889="SB",Q4889="SB"),"SB",0)</f>
        <v>SB</v>
      </c>
      <c r="T4889" s="110" t="s">
        <v>998</v>
      </c>
      <c r="V4889" s="113" t="str">
        <f>IF(AND(I4889&gt;=10000,I4889&lt;=19900),"Praha",(IF(AND(I4889&gt;=25001,I4889&lt;=29501),"Středočeský kraj",(IF(AND(I4889&gt;=30100,I4889&lt;=34972),"Středočeský kraj",(IF(AND(I4889&gt;=35002,I4889&lt;=36271),"Karlovarský kraj",(IF(AND(I4889&gt;=37001,I4889&lt;=39201),"Jihočeský kraj",(IF(AND(I4889&gt;=39701,I4889&lt;=39901),"Jihočeský kraj",(IF(AND(I4889&gt;=39301,I4889&lt;=39601),"Kraj Vysočina",(IF(AND(I4889&gt;=58001,I4889&lt;=59501),"Kraj Vysočina",(IF(AND(I4889&gt;=67401,I4889&lt;=67602),"Kraj Vysočina",(IF(AND(I4889&gt;=40001,I4889&lt;=44101),"Ústecký kraj",(IF(AND(I4889&gt;=46001,I4889&lt;=47201),"Liberecký kraj",(IF(AND(I4889&gt;=51202,I4889&lt;=51401),"Liberecký kraj",(IF(AND(I4889&gt;=53002,I4889&lt;=53976),"Pardubický kraj",(IF(AND(I4889&gt;=56002,I4889&lt;=57201),"Pardubický kraj",(IF(AND(I4889&gt;=60200,I4889&lt;=67201),"Jihomoravský kraj",(IF(AND(I4889&gt;=67801,I4889&lt;=68501),"Jihomoravský kraj",(IF(AND(I4889&gt;=69002,I4889&lt;=69801),"Jihomoravský kraj",(IF(AND(I4889&gt;=68601,I4889&lt;=68801),"Zlínský kraj",(IF(AND(I4889&gt;=75501,I4889&lt;=76901),"Zlínský kraj",(IF(AND(I4889&gt;=70030,I4889&lt;=74901),"Moravskoslezský kraj",(IF(AND(I4889&gt;=75000,I4889&lt;=75368),"Olomoucký kraj",(IF(AND(I4889&gt;=77200,I4889&lt;=79862),"Olomoucký kraj",(IF(AND(I4889&gt;=50011,I4889&lt;=50301),"Královéhradecký kraj",(IF(AND(I4889&gt;=54301,I4889&lt;=54303),"Královéhradecký kraj","0")))))))))))))))))))))))))))))))))))))))))))))))</f>
        <v>Zlínský kraj</v>
      </c>
      <c r="AB4889" t="s">
        <v>998</v>
      </c>
      <c r="AD4889" t="s">
        <v>998</v>
      </c>
      <c r="AE4889" t="s">
        <v>998</v>
      </c>
      <c r="AF4889" t="s">
        <v>998</v>
      </c>
      <c r="AG4889" s="107">
        <v>0</v>
      </c>
      <c r="AH4889" s="107">
        <v>0</v>
      </c>
      <c r="AI4889" s="107">
        <v>0</v>
      </c>
      <c r="AJ4889" t="s">
        <v>1012</v>
      </c>
    </row>
    <row r="4890" spans="1:37" x14ac:dyDescent="0.45">
      <c r="A4890" t="s">
        <v>1403</v>
      </c>
      <c r="B4890" t="s">
        <v>9596</v>
      </c>
      <c r="C4890" t="s">
        <v>990</v>
      </c>
      <c r="D4890" t="s">
        <v>9597</v>
      </c>
      <c r="E4890" t="s">
        <v>992</v>
      </c>
      <c r="F4890" t="s">
        <v>9598</v>
      </c>
      <c r="G4890">
        <v>1094</v>
      </c>
      <c r="H4890" t="s">
        <v>1302</v>
      </c>
      <c r="I4890">
        <v>76001</v>
      </c>
      <c r="K4890" t="s">
        <v>9599</v>
      </c>
      <c r="L4890" s="106">
        <v>38479</v>
      </c>
      <c r="M4890">
        <v>14658424</v>
      </c>
      <c r="N4890" t="s">
        <v>996</v>
      </c>
      <c r="O4890" t="s">
        <v>12</v>
      </c>
      <c r="P4890" t="s">
        <v>997</v>
      </c>
      <c r="R4890" s="109" t="str">
        <f>IF(OR(P4890="SB",Q4890="SB"),"SB",0)</f>
        <v>SB</v>
      </c>
      <c r="T4890" s="110" t="s">
        <v>998</v>
      </c>
      <c r="V4890" s="113" t="str">
        <f>IF(AND(I4890&gt;=10000,I4890&lt;=19900),"Praha",(IF(AND(I4890&gt;=25001,I4890&lt;=29501),"Středočeský kraj",(IF(AND(I4890&gt;=30100,I4890&lt;=34972),"Středočeský kraj",(IF(AND(I4890&gt;=35002,I4890&lt;=36271),"Karlovarský kraj",(IF(AND(I4890&gt;=37001,I4890&lt;=39201),"Jihočeský kraj",(IF(AND(I4890&gt;=39701,I4890&lt;=39901),"Jihočeský kraj",(IF(AND(I4890&gt;=39301,I4890&lt;=39601),"Kraj Vysočina",(IF(AND(I4890&gt;=58001,I4890&lt;=59501),"Kraj Vysočina",(IF(AND(I4890&gt;=67401,I4890&lt;=67602),"Kraj Vysočina",(IF(AND(I4890&gt;=40001,I4890&lt;=44101),"Ústecký kraj",(IF(AND(I4890&gt;=46001,I4890&lt;=47201),"Liberecký kraj",(IF(AND(I4890&gt;=51202,I4890&lt;=51401),"Liberecký kraj",(IF(AND(I4890&gt;=53002,I4890&lt;=53976),"Pardubický kraj",(IF(AND(I4890&gt;=56002,I4890&lt;=57201),"Pardubický kraj",(IF(AND(I4890&gt;=60200,I4890&lt;=67201),"Jihomoravský kraj",(IF(AND(I4890&gt;=67801,I4890&lt;=68501),"Jihomoravský kraj",(IF(AND(I4890&gt;=69002,I4890&lt;=69801),"Jihomoravský kraj",(IF(AND(I4890&gt;=68601,I4890&lt;=68801),"Zlínský kraj",(IF(AND(I4890&gt;=75501,I4890&lt;=76901),"Zlínský kraj",(IF(AND(I4890&gt;=70030,I4890&lt;=74901),"Moravskoslezský kraj",(IF(AND(I4890&gt;=75000,I4890&lt;=75368),"Olomoucký kraj",(IF(AND(I4890&gt;=77200,I4890&lt;=79862),"Olomoucký kraj",(IF(AND(I4890&gt;=50011,I4890&lt;=50301),"Královéhradecký kraj",(IF(AND(I4890&gt;=54301,I4890&lt;=54303),"Královéhradecký kraj","0")))))))))))))))))))))))))))))))))))))))))))))))</f>
        <v>Zlínský kraj</v>
      </c>
      <c r="AB4890" t="s">
        <v>998</v>
      </c>
      <c r="AD4890" t="s">
        <v>998</v>
      </c>
      <c r="AE4890" t="s">
        <v>998</v>
      </c>
      <c r="AF4890" t="s">
        <v>998</v>
      </c>
      <c r="AG4890" s="107">
        <v>300</v>
      </c>
      <c r="AH4890" s="107">
        <v>0</v>
      </c>
      <c r="AI4890" s="107">
        <v>0</v>
      </c>
      <c r="AJ4890" t="s">
        <v>999</v>
      </c>
      <c r="AK4890" s="106">
        <v>44924</v>
      </c>
    </row>
    <row r="4891" spans="1:37" x14ac:dyDescent="0.45">
      <c r="A4891" t="s">
        <v>4447</v>
      </c>
      <c r="B4891" t="s">
        <v>13593</v>
      </c>
      <c r="C4891" t="s">
        <v>990</v>
      </c>
      <c r="D4891" t="s">
        <v>13594</v>
      </c>
      <c r="E4891" t="s">
        <v>992</v>
      </c>
      <c r="F4891" t="s">
        <v>13595</v>
      </c>
      <c r="G4891">
        <v>240</v>
      </c>
      <c r="H4891" t="s">
        <v>1302</v>
      </c>
      <c r="I4891">
        <v>76001</v>
      </c>
      <c r="K4891" t="s">
        <v>13596</v>
      </c>
      <c r="L4891" s="106">
        <v>30538</v>
      </c>
      <c r="M4891">
        <v>15969540</v>
      </c>
      <c r="N4891" t="s">
        <v>2113</v>
      </c>
      <c r="O4891" t="s">
        <v>1010</v>
      </c>
      <c r="P4891" t="s">
        <v>997</v>
      </c>
      <c r="R4891" s="109" t="str">
        <f>IF(OR(P4891="SB",Q4891="SB"),"SB",0)</f>
        <v>SB</v>
      </c>
      <c r="T4891" s="110" t="s">
        <v>998</v>
      </c>
      <c r="V4891" s="113" t="str">
        <f>IF(AND(I4891&gt;=10000,I4891&lt;=19900),"Praha",(IF(AND(I4891&gt;=25001,I4891&lt;=29501),"Středočeský kraj",(IF(AND(I4891&gt;=30100,I4891&lt;=34972),"Středočeský kraj",(IF(AND(I4891&gt;=35002,I4891&lt;=36271),"Karlovarský kraj",(IF(AND(I4891&gt;=37001,I4891&lt;=39201),"Jihočeský kraj",(IF(AND(I4891&gt;=39701,I4891&lt;=39901),"Jihočeský kraj",(IF(AND(I4891&gt;=39301,I4891&lt;=39601),"Kraj Vysočina",(IF(AND(I4891&gt;=58001,I4891&lt;=59501),"Kraj Vysočina",(IF(AND(I4891&gt;=67401,I4891&lt;=67602),"Kraj Vysočina",(IF(AND(I4891&gt;=40001,I4891&lt;=44101),"Ústecký kraj",(IF(AND(I4891&gt;=46001,I4891&lt;=47201),"Liberecký kraj",(IF(AND(I4891&gt;=51202,I4891&lt;=51401),"Liberecký kraj",(IF(AND(I4891&gt;=53002,I4891&lt;=53976),"Pardubický kraj",(IF(AND(I4891&gt;=56002,I4891&lt;=57201),"Pardubický kraj",(IF(AND(I4891&gt;=60200,I4891&lt;=67201),"Jihomoravský kraj",(IF(AND(I4891&gt;=67801,I4891&lt;=68501),"Jihomoravský kraj",(IF(AND(I4891&gt;=69002,I4891&lt;=69801),"Jihomoravský kraj",(IF(AND(I4891&gt;=68601,I4891&lt;=68801),"Zlínský kraj",(IF(AND(I4891&gt;=75501,I4891&lt;=76901),"Zlínský kraj",(IF(AND(I4891&gt;=70030,I4891&lt;=74901),"Moravskoslezský kraj",(IF(AND(I4891&gt;=75000,I4891&lt;=75368),"Olomoucký kraj",(IF(AND(I4891&gt;=77200,I4891&lt;=79862),"Olomoucký kraj",(IF(AND(I4891&gt;=50011,I4891&lt;=50301),"Královéhradecký kraj",(IF(AND(I4891&gt;=54301,I4891&lt;=54303),"Královéhradecký kraj","0")))))))))))))))))))))))))))))))))))))))))))))))</f>
        <v>Zlínský kraj</v>
      </c>
      <c r="AB4891" t="s">
        <v>998</v>
      </c>
      <c r="AD4891" t="s">
        <v>998</v>
      </c>
      <c r="AE4891" t="s">
        <v>998</v>
      </c>
      <c r="AF4891" t="s">
        <v>998</v>
      </c>
      <c r="AG4891" s="107">
        <v>300</v>
      </c>
      <c r="AH4891" s="107">
        <v>0</v>
      </c>
      <c r="AI4891" s="107">
        <v>0</v>
      </c>
      <c r="AJ4891" t="s">
        <v>1012</v>
      </c>
    </row>
    <row r="4892" spans="1:37" x14ac:dyDescent="0.45">
      <c r="A4892" t="s">
        <v>2101</v>
      </c>
      <c r="B4892" t="s">
        <v>13597</v>
      </c>
      <c r="C4892" t="s">
        <v>1002</v>
      </c>
      <c r="D4892" t="s">
        <v>13598</v>
      </c>
      <c r="E4892" t="s">
        <v>992</v>
      </c>
      <c r="F4892" t="s">
        <v>13595</v>
      </c>
      <c r="G4892">
        <v>240</v>
      </c>
      <c r="H4892" t="s">
        <v>1302</v>
      </c>
      <c r="I4892">
        <v>76001</v>
      </c>
      <c r="K4892" t="s">
        <v>13596</v>
      </c>
      <c r="L4892" s="106">
        <v>32305</v>
      </c>
      <c r="M4892">
        <v>15969641</v>
      </c>
      <c r="N4892" t="s">
        <v>2113</v>
      </c>
      <c r="O4892" t="s">
        <v>1010</v>
      </c>
      <c r="P4892" t="s">
        <v>997</v>
      </c>
      <c r="R4892" s="109" t="str">
        <f>IF(OR(P4892="SB",Q4892="SB"),"SB",0)</f>
        <v>SB</v>
      </c>
      <c r="T4892" s="110" t="s">
        <v>998</v>
      </c>
      <c r="V4892" s="113" t="str">
        <f>IF(AND(I4892&gt;=10000,I4892&lt;=19900),"Praha",(IF(AND(I4892&gt;=25001,I4892&lt;=29501),"Středočeský kraj",(IF(AND(I4892&gt;=30100,I4892&lt;=34972),"Středočeský kraj",(IF(AND(I4892&gt;=35002,I4892&lt;=36271),"Karlovarský kraj",(IF(AND(I4892&gt;=37001,I4892&lt;=39201),"Jihočeský kraj",(IF(AND(I4892&gt;=39701,I4892&lt;=39901),"Jihočeský kraj",(IF(AND(I4892&gt;=39301,I4892&lt;=39601),"Kraj Vysočina",(IF(AND(I4892&gt;=58001,I4892&lt;=59501),"Kraj Vysočina",(IF(AND(I4892&gt;=67401,I4892&lt;=67602),"Kraj Vysočina",(IF(AND(I4892&gt;=40001,I4892&lt;=44101),"Ústecký kraj",(IF(AND(I4892&gt;=46001,I4892&lt;=47201),"Liberecký kraj",(IF(AND(I4892&gt;=51202,I4892&lt;=51401),"Liberecký kraj",(IF(AND(I4892&gt;=53002,I4892&lt;=53976),"Pardubický kraj",(IF(AND(I4892&gt;=56002,I4892&lt;=57201),"Pardubický kraj",(IF(AND(I4892&gt;=60200,I4892&lt;=67201),"Jihomoravský kraj",(IF(AND(I4892&gt;=67801,I4892&lt;=68501),"Jihomoravský kraj",(IF(AND(I4892&gt;=69002,I4892&lt;=69801),"Jihomoravský kraj",(IF(AND(I4892&gt;=68601,I4892&lt;=68801),"Zlínský kraj",(IF(AND(I4892&gt;=75501,I4892&lt;=76901),"Zlínský kraj",(IF(AND(I4892&gt;=70030,I4892&lt;=74901),"Moravskoslezský kraj",(IF(AND(I4892&gt;=75000,I4892&lt;=75368),"Olomoucký kraj",(IF(AND(I4892&gt;=77200,I4892&lt;=79862),"Olomoucký kraj",(IF(AND(I4892&gt;=50011,I4892&lt;=50301),"Královéhradecký kraj",(IF(AND(I4892&gt;=54301,I4892&lt;=54303),"Královéhradecký kraj","0")))))))))))))))))))))))))))))))))))))))))))))))</f>
        <v>Zlínský kraj</v>
      </c>
      <c r="AB4892" t="s">
        <v>998</v>
      </c>
      <c r="AD4892" t="s">
        <v>998</v>
      </c>
      <c r="AE4892" t="s">
        <v>998</v>
      </c>
      <c r="AF4892" t="s">
        <v>998</v>
      </c>
      <c r="AG4892" s="107">
        <v>300</v>
      </c>
      <c r="AH4892" s="107">
        <v>0</v>
      </c>
      <c r="AI4892" s="107">
        <v>0</v>
      </c>
      <c r="AJ4892" t="s">
        <v>1012</v>
      </c>
    </row>
    <row r="4893" spans="1:37" x14ac:dyDescent="0.45">
      <c r="A4893" t="s">
        <v>2851</v>
      </c>
      <c r="B4893" t="s">
        <v>13597</v>
      </c>
      <c r="C4893" t="s">
        <v>1002</v>
      </c>
      <c r="D4893" t="s">
        <v>13599</v>
      </c>
      <c r="E4893" t="s">
        <v>992</v>
      </c>
      <c r="F4893" t="s">
        <v>13595</v>
      </c>
      <c r="G4893">
        <v>240</v>
      </c>
      <c r="H4893" t="s">
        <v>1302</v>
      </c>
      <c r="I4893">
        <v>76001</v>
      </c>
      <c r="K4893" t="s">
        <v>13596</v>
      </c>
      <c r="L4893" s="106">
        <v>41953</v>
      </c>
      <c r="M4893">
        <v>15969338</v>
      </c>
      <c r="N4893" t="s">
        <v>2113</v>
      </c>
      <c r="O4893" t="s">
        <v>1010</v>
      </c>
      <c r="P4893" t="s">
        <v>997</v>
      </c>
      <c r="R4893" s="109" t="str">
        <f>IF(OR(P4893="SB",Q4893="SB"),"SB",0)</f>
        <v>SB</v>
      </c>
      <c r="T4893" s="110" t="s">
        <v>998</v>
      </c>
      <c r="V4893" s="113" t="str">
        <f>IF(AND(I4893&gt;=10000,I4893&lt;=19900),"Praha",(IF(AND(I4893&gt;=25001,I4893&lt;=29501),"Středočeský kraj",(IF(AND(I4893&gt;=30100,I4893&lt;=34972),"Středočeský kraj",(IF(AND(I4893&gt;=35002,I4893&lt;=36271),"Karlovarský kraj",(IF(AND(I4893&gt;=37001,I4893&lt;=39201),"Jihočeský kraj",(IF(AND(I4893&gt;=39701,I4893&lt;=39901),"Jihočeský kraj",(IF(AND(I4893&gt;=39301,I4893&lt;=39601),"Kraj Vysočina",(IF(AND(I4893&gt;=58001,I4893&lt;=59501),"Kraj Vysočina",(IF(AND(I4893&gt;=67401,I4893&lt;=67602),"Kraj Vysočina",(IF(AND(I4893&gt;=40001,I4893&lt;=44101),"Ústecký kraj",(IF(AND(I4893&gt;=46001,I4893&lt;=47201),"Liberecký kraj",(IF(AND(I4893&gt;=51202,I4893&lt;=51401),"Liberecký kraj",(IF(AND(I4893&gt;=53002,I4893&lt;=53976),"Pardubický kraj",(IF(AND(I4893&gt;=56002,I4893&lt;=57201),"Pardubický kraj",(IF(AND(I4893&gt;=60200,I4893&lt;=67201),"Jihomoravský kraj",(IF(AND(I4893&gt;=67801,I4893&lt;=68501),"Jihomoravský kraj",(IF(AND(I4893&gt;=69002,I4893&lt;=69801),"Jihomoravský kraj",(IF(AND(I4893&gt;=68601,I4893&lt;=68801),"Zlínský kraj",(IF(AND(I4893&gt;=75501,I4893&lt;=76901),"Zlínský kraj",(IF(AND(I4893&gt;=70030,I4893&lt;=74901),"Moravskoslezský kraj",(IF(AND(I4893&gt;=75000,I4893&lt;=75368),"Olomoucký kraj",(IF(AND(I4893&gt;=77200,I4893&lt;=79862),"Olomoucký kraj",(IF(AND(I4893&gt;=50011,I4893&lt;=50301),"Královéhradecký kraj",(IF(AND(I4893&gt;=54301,I4893&lt;=54303),"Královéhradecký kraj","0")))))))))))))))))))))))))))))))))))))))))))))))</f>
        <v>Zlínský kraj</v>
      </c>
      <c r="AB4893" t="s">
        <v>998</v>
      </c>
      <c r="AD4893" t="s">
        <v>998</v>
      </c>
      <c r="AE4893" t="s">
        <v>998</v>
      </c>
      <c r="AF4893" t="s">
        <v>998</v>
      </c>
      <c r="AG4893" s="107">
        <v>300</v>
      </c>
      <c r="AH4893" s="107">
        <v>0</v>
      </c>
      <c r="AI4893" s="107">
        <v>0</v>
      </c>
      <c r="AJ4893" t="s">
        <v>1012</v>
      </c>
    </row>
    <row r="4894" spans="1:37" x14ac:dyDescent="0.45">
      <c r="A4894" t="s">
        <v>8011</v>
      </c>
      <c r="B4894" t="s">
        <v>13638</v>
      </c>
      <c r="C4894" t="s">
        <v>990</v>
      </c>
      <c r="D4894" t="s">
        <v>13639</v>
      </c>
      <c r="E4894" t="s">
        <v>992</v>
      </c>
      <c r="F4894" t="s">
        <v>1876</v>
      </c>
      <c r="G4894">
        <v>4445</v>
      </c>
      <c r="H4894" t="s">
        <v>1302</v>
      </c>
      <c r="I4894">
        <v>76001</v>
      </c>
      <c r="K4894" t="s">
        <v>13640</v>
      </c>
      <c r="L4894" s="106">
        <v>38525</v>
      </c>
      <c r="M4894">
        <v>14647512</v>
      </c>
      <c r="N4894" t="s">
        <v>996</v>
      </c>
      <c r="O4894" t="s">
        <v>12</v>
      </c>
      <c r="P4894" t="s">
        <v>997</v>
      </c>
      <c r="R4894" s="109" t="str">
        <f>IF(OR(P4894="SB",Q4894="SB"),"SB",0)</f>
        <v>SB</v>
      </c>
      <c r="T4894" s="110" t="s">
        <v>998</v>
      </c>
      <c r="V4894" s="113" t="str">
        <f>IF(AND(I4894&gt;=10000,I4894&lt;=19900),"Praha",(IF(AND(I4894&gt;=25001,I4894&lt;=29501),"Středočeský kraj",(IF(AND(I4894&gt;=30100,I4894&lt;=34972),"Středočeský kraj",(IF(AND(I4894&gt;=35002,I4894&lt;=36271),"Karlovarský kraj",(IF(AND(I4894&gt;=37001,I4894&lt;=39201),"Jihočeský kraj",(IF(AND(I4894&gt;=39701,I4894&lt;=39901),"Jihočeský kraj",(IF(AND(I4894&gt;=39301,I4894&lt;=39601),"Kraj Vysočina",(IF(AND(I4894&gt;=58001,I4894&lt;=59501),"Kraj Vysočina",(IF(AND(I4894&gt;=67401,I4894&lt;=67602),"Kraj Vysočina",(IF(AND(I4894&gt;=40001,I4894&lt;=44101),"Ústecký kraj",(IF(AND(I4894&gt;=46001,I4894&lt;=47201),"Liberecký kraj",(IF(AND(I4894&gt;=51202,I4894&lt;=51401),"Liberecký kraj",(IF(AND(I4894&gt;=53002,I4894&lt;=53976),"Pardubický kraj",(IF(AND(I4894&gt;=56002,I4894&lt;=57201),"Pardubický kraj",(IF(AND(I4894&gt;=60200,I4894&lt;=67201),"Jihomoravský kraj",(IF(AND(I4894&gt;=67801,I4894&lt;=68501),"Jihomoravský kraj",(IF(AND(I4894&gt;=69002,I4894&lt;=69801),"Jihomoravský kraj",(IF(AND(I4894&gt;=68601,I4894&lt;=68801),"Zlínský kraj",(IF(AND(I4894&gt;=75501,I4894&lt;=76901),"Zlínský kraj",(IF(AND(I4894&gt;=70030,I4894&lt;=74901),"Moravskoslezský kraj",(IF(AND(I4894&gt;=75000,I4894&lt;=75368),"Olomoucký kraj",(IF(AND(I4894&gt;=77200,I4894&lt;=79862),"Olomoucký kraj",(IF(AND(I4894&gt;=50011,I4894&lt;=50301),"Královéhradecký kraj",(IF(AND(I4894&gt;=54301,I4894&lt;=54303),"Královéhradecký kraj","0")))))))))))))))))))))))))))))))))))))))))))))))</f>
        <v>Zlínský kraj</v>
      </c>
      <c r="AB4894" t="s">
        <v>998</v>
      </c>
      <c r="AD4894" t="s">
        <v>998</v>
      </c>
      <c r="AE4894" t="s">
        <v>998</v>
      </c>
      <c r="AF4894" t="s">
        <v>998</v>
      </c>
      <c r="AG4894" s="107">
        <v>300</v>
      </c>
      <c r="AH4894" s="107">
        <v>0</v>
      </c>
      <c r="AI4894" s="107">
        <v>0</v>
      </c>
      <c r="AJ4894" t="s">
        <v>999</v>
      </c>
      <c r="AK4894" s="106">
        <v>44924</v>
      </c>
    </row>
    <row r="4895" spans="1:37" x14ac:dyDescent="0.45">
      <c r="A4895" t="s">
        <v>2114</v>
      </c>
      <c r="B4895" t="s">
        <v>14974</v>
      </c>
      <c r="C4895" t="s">
        <v>990</v>
      </c>
      <c r="D4895" t="s">
        <v>14975</v>
      </c>
      <c r="E4895" t="s">
        <v>992</v>
      </c>
      <c r="F4895" t="s">
        <v>14976</v>
      </c>
      <c r="G4895">
        <v>3022</v>
      </c>
      <c r="H4895" t="s">
        <v>1302</v>
      </c>
      <c r="I4895">
        <v>76001</v>
      </c>
      <c r="K4895" t="s">
        <v>14977</v>
      </c>
      <c r="L4895" s="106">
        <v>39450</v>
      </c>
      <c r="M4895">
        <v>14638216</v>
      </c>
      <c r="N4895" t="s">
        <v>996</v>
      </c>
      <c r="O4895" t="s">
        <v>12</v>
      </c>
      <c r="P4895" t="s">
        <v>997</v>
      </c>
      <c r="R4895" s="109" t="str">
        <f>IF(OR(P4895="SB",Q4895="SB"),"SB",0)</f>
        <v>SB</v>
      </c>
      <c r="T4895" s="110" t="s">
        <v>998</v>
      </c>
      <c r="V4895" s="113" t="str">
        <f>IF(AND(I4895&gt;=10000,I4895&lt;=19900),"Praha",(IF(AND(I4895&gt;=25001,I4895&lt;=29501),"Středočeský kraj",(IF(AND(I4895&gt;=30100,I4895&lt;=34972),"Středočeský kraj",(IF(AND(I4895&gt;=35002,I4895&lt;=36271),"Karlovarský kraj",(IF(AND(I4895&gt;=37001,I4895&lt;=39201),"Jihočeský kraj",(IF(AND(I4895&gt;=39701,I4895&lt;=39901),"Jihočeský kraj",(IF(AND(I4895&gt;=39301,I4895&lt;=39601),"Kraj Vysočina",(IF(AND(I4895&gt;=58001,I4895&lt;=59501),"Kraj Vysočina",(IF(AND(I4895&gt;=67401,I4895&lt;=67602),"Kraj Vysočina",(IF(AND(I4895&gt;=40001,I4895&lt;=44101),"Ústecký kraj",(IF(AND(I4895&gt;=46001,I4895&lt;=47201),"Liberecký kraj",(IF(AND(I4895&gt;=51202,I4895&lt;=51401),"Liberecký kraj",(IF(AND(I4895&gt;=53002,I4895&lt;=53976),"Pardubický kraj",(IF(AND(I4895&gt;=56002,I4895&lt;=57201),"Pardubický kraj",(IF(AND(I4895&gt;=60200,I4895&lt;=67201),"Jihomoravský kraj",(IF(AND(I4895&gt;=67801,I4895&lt;=68501),"Jihomoravský kraj",(IF(AND(I4895&gt;=69002,I4895&lt;=69801),"Jihomoravský kraj",(IF(AND(I4895&gt;=68601,I4895&lt;=68801),"Zlínský kraj",(IF(AND(I4895&gt;=75501,I4895&lt;=76901),"Zlínský kraj",(IF(AND(I4895&gt;=70030,I4895&lt;=74901),"Moravskoslezský kraj",(IF(AND(I4895&gt;=75000,I4895&lt;=75368),"Olomoucký kraj",(IF(AND(I4895&gt;=77200,I4895&lt;=79862),"Olomoucký kraj",(IF(AND(I4895&gt;=50011,I4895&lt;=50301),"Královéhradecký kraj",(IF(AND(I4895&gt;=54301,I4895&lt;=54303),"Královéhradecký kraj","0")))))))))))))))))))))))))))))))))))))))))))))))</f>
        <v>Zlínský kraj</v>
      </c>
      <c r="AB4895" t="s">
        <v>998</v>
      </c>
      <c r="AD4895" t="s">
        <v>998</v>
      </c>
      <c r="AE4895" t="s">
        <v>998</v>
      </c>
      <c r="AF4895" t="s">
        <v>998</v>
      </c>
      <c r="AG4895" s="107">
        <v>300</v>
      </c>
      <c r="AH4895" s="107">
        <v>0</v>
      </c>
      <c r="AI4895" s="107">
        <v>0</v>
      </c>
      <c r="AJ4895" t="s">
        <v>999</v>
      </c>
      <c r="AK4895" s="106">
        <v>44923</v>
      </c>
    </row>
    <row r="4896" spans="1:37" x14ac:dyDescent="0.45">
      <c r="A4896" t="s">
        <v>1128</v>
      </c>
      <c r="B4896" t="s">
        <v>16640</v>
      </c>
      <c r="C4896" t="s">
        <v>990</v>
      </c>
      <c r="D4896" t="s">
        <v>16641</v>
      </c>
      <c r="E4896" t="s">
        <v>992</v>
      </c>
      <c r="F4896" t="s">
        <v>10937</v>
      </c>
      <c r="G4896">
        <v>1441</v>
      </c>
      <c r="H4896" t="s">
        <v>1302</v>
      </c>
      <c r="I4896">
        <v>76001</v>
      </c>
      <c r="K4896" t="s">
        <v>16642</v>
      </c>
      <c r="L4896" s="106">
        <v>33417</v>
      </c>
      <c r="M4896">
        <v>14631243</v>
      </c>
      <c r="N4896" t="s">
        <v>996</v>
      </c>
      <c r="O4896" t="s">
        <v>12</v>
      </c>
      <c r="P4896" t="s">
        <v>997</v>
      </c>
      <c r="R4896" s="109" t="str">
        <f>IF(OR(P4896="SB",Q4896="SB"),"SB",0)</f>
        <v>SB</v>
      </c>
      <c r="T4896" s="110" t="s">
        <v>998</v>
      </c>
      <c r="V4896" s="113" t="str">
        <f>IF(AND(I4896&gt;=10000,I4896&lt;=19900),"Praha",(IF(AND(I4896&gt;=25001,I4896&lt;=29501),"Středočeský kraj",(IF(AND(I4896&gt;=30100,I4896&lt;=34972),"Středočeský kraj",(IF(AND(I4896&gt;=35002,I4896&lt;=36271),"Karlovarský kraj",(IF(AND(I4896&gt;=37001,I4896&lt;=39201),"Jihočeský kraj",(IF(AND(I4896&gt;=39701,I4896&lt;=39901),"Jihočeský kraj",(IF(AND(I4896&gt;=39301,I4896&lt;=39601),"Kraj Vysočina",(IF(AND(I4896&gt;=58001,I4896&lt;=59501),"Kraj Vysočina",(IF(AND(I4896&gt;=67401,I4896&lt;=67602),"Kraj Vysočina",(IF(AND(I4896&gt;=40001,I4896&lt;=44101),"Ústecký kraj",(IF(AND(I4896&gt;=46001,I4896&lt;=47201),"Liberecký kraj",(IF(AND(I4896&gt;=51202,I4896&lt;=51401),"Liberecký kraj",(IF(AND(I4896&gt;=53002,I4896&lt;=53976),"Pardubický kraj",(IF(AND(I4896&gt;=56002,I4896&lt;=57201),"Pardubický kraj",(IF(AND(I4896&gt;=60200,I4896&lt;=67201),"Jihomoravský kraj",(IF(AND(I4896&gt;=67801,I4896&lt;=68501),"Jihomoravský kraj",(IF(AND(I4896&gt;=69002,I4896&lt;=69801),"Jihomoravský kraj",(IF(AND(I4896&gt;=68601,I4896&lt;=68801),"Zlínský kraj",(IF(AND(I4896&gt;=75501,I4896&lt;=76901),"Zlínský kraj",(IF(AND(I4896&gt;=70030,I4896&lt;=74901),"Moravskoslezský kraj",(IF(AND(I4896&gt;=75000,I4896&lt;=75368),"Olomoucký kraj",(IF(AND(I4896&gt;=77200,I4896&lt;=79862),"Olomoucký kraj",(IF(AND(I4896&gt;=50011,I4896&lt;=50301),"Královéhradecký kraj",(IF(AND(I4896&gt;=54301,I4896&lt;=54303),"Královéhradecký kraj","0")))))))))))))))))))))))))))))))))))))))))))))))</f>
        <v>Zlínský kraj</v>
      </c>
      <c r="AB4896" t="s">
        <v>998</v>
      </c>
      <c r="AD4896" t="s">
        <v>998</v>
      </c>
      <c r="AE4896" t="s">
        <v>998</v>
      </c>
      <c r="AF4896" t="s">
        <v>998</v>
      </c>
      <c r="AG4896" s="107">
        <v>0</v>
      </c>
      <c r="AH4896" s="107">
        <v>0</v>
      </c>
      <c r="AI4896" s="107">
        <v>0</v>
      </c>
      <c r="AJ4896" t="s">
        <v>1012</v>
      </c>
    </row>
    <row r="4897" spans="1:37" x14ac:dyDescent="0.45">
      <c r="A4897" t="s">
        <v>1275</v>
      </c>
      <c r="B4897" t="s">
        <v>16816</v>
      </c>
      <c r="C4897" t="s">
        <v>1002</v>
      </c>
      <c r="D4897" t="s">
        <v>16817</v>
      </c>
      <c r="E4897" t="s">
        <v>992</v>
      </c>
      <c r="F4897" t="s">
        <v>16818</v>
      </c>
      <c r="G4897">
        <v>534</v>
      </c>
      <c r="H4897" t="s">
        <v>1302</v>
      </c>
      <c r="I4897">
        <v>76001</v>
      </c>
      <c r="K4897" t="s">
        <v>16819</v>
      </c>
      <c r="L4897" s="106">
        <v>39743</v>
      </c>
      <c r="M4897">
        <v>14740670</v>
      </c>
      <c r="N4897" t="s">
        <v>996</v>
      </c>
      <c r="O4897" t="s">
        <v>12</v>
      </c>
      <c r="P4897" t="s">
        <v>997</v>
      </c>
      <c r="R4897" s="109" t="str">
        <f>IF(OR(P4897="SB",Q4897="SB"),"SB",0)</f>
        <v>SB</v>
      </c>
      <c r="T4897" s="110" t="s">
        <v>998</v>
      </c>
      <c r="V4897" s="113" t="str">
        <f>IF(AND(I4897&gt;=10000,I4897&lt;=19900),"Praha",(IF(AND(I4897&gt;=25001,I4897&lt;=29501),"Středočeský kraj",(IF(AND(I4897&gt;=30100,I4897&lt;=34972),"Středočeský kraj",(IF(AND(I4897&gt;=35002,I4897&lt;=36271),"Karlovarský kraj",(IF(AND(I4897&gt;=37001,I4897&lt;=39201),"Jihočeský kraj",(IF(AND(I4897&gt;=39701,I4897&lt;=39901),"Jihočeský kraj",(IF(AND(I4897&gt;=39301,I4897&lt;=39601),"Kraj Vysočina",(IF(AND(I4897&gt;=58001,I4897&lt;=59501),"Kraj Vysočina",(IF(AND(I4897&gt;=67401,I4897&lt;=67602),"Kraj Vysočina",(IF(AND(I4897&gt;=40001,I4897&lt;=44101),"Ústecký kraj",(IF(AND(I4897&gt;=46001,I4897&lt;=47201),"Liberecký kraj",(IF(AND(I4897&gt;=51202,I4897&lt;=51401),"Liberecký kraj",(IF(AND(I4897&gt;=53002,I4897&lt;=53976),"Pardubický kraj",(IF(AND(I4897&gt;=56002,I4897&lt;=57201),"Pardubický kraj",(IF(AND(I4897&gt;=60200,I4897&lt;=67201),"Jihomoravský kraj",(IF(AND(I4897&gt;=67801,I4897&lt;=68501),"Jihomoravský kraj",(IF(AND(I4897&gt;=69002,I4897&lt;=69801),"Jihomoravský kraj",(IF(AND(I4897&gt;=68601,I4897&lt;=68801),"Zlínský kraj",(IF(AND(I4897&gt;=75501,I4897&lt;=76901),"Zlínský kraj",(IF(AND(I4897&gt;=70030,I4897&lt;=74901),"Moravskoslezský kraj",(IF(AND(I4897&gt;=75000,I4897&lt;=75368),"Olomoucký kraj",(IF(AND(I4897&gt;=77200,I4897&lt;=79862),"Olomoucký kraj",(IF(AND(I4897&gt;=50011,I4897&lt;=50301),"Královéhradecký kraj",(IF(AND(I4897&gt;=54301,I4897&lt;=54303),"Královéhradecký kraj","0")))))))))))))))))))))))))))))))))))))))))))))))</f>
        <v>Zlínský kraj</v>
      </c>
      <c r="AB4897" t="s">
        <v>998</v>
      </c>
      <c r="AD4897" t="s">
        <v>998</v>
      </c>
      <c r="AE4897" t="s">
        <v>998</v>
      </c>
      <c r="AF4897" t="s">
        <v>998</v>
      </c>
      <c r="AG4897" s="107">
        <v>300</v>
      </c>
      <c r="AH4897" s="107">
        <v>0</v>
      </c>
      <c r="AI4897" s="107">
        <v>0</v>
      </c>
      <c r="AJ4897" t="s">
        <v>999</v>
      </c>
      <c r="AK4897" s="106">
        <v>44923</v>
      </c>
    </row>
    <row r="4898" spans="1:37" x14ac:dyDescent="0.45">
      <c r="A4898" t="s">
        <v>1099</v>
      </c>
      <c r="B4898" t="s">
        <v>17897</v>
      </c>
      <c r="C4898" t="s">
        <v>1002</v>
      </c>
      <c r="D4898" t="s">
        <v>17898</v>
      </c>
      <c r="E4898" t="s">
        <v>992</v>
      </c>
      <c r="F4898" t="s">
        <v>1750</v>
      </c>
      <c r="G4898">
        <v>115</v>
      </c>
      <c r="H4898" t="s">
        <v>1302</v>
      </c>
      <c r="I4898">
        <v>76001</v>
      </c>
      <c r="K4898" t="s">
        <v>17899</v>
      </c>
      <c r="L4898" s="106">
        <v>33509</v>
      </c>
      <c r="M4898">
        <v>13054284</v>
      </c>
      <c r="N4898" t="s">
        <v>996</v>
      </c>
      <c r="O4898" t="s">
        <v>12</v>
      </c>
      <c r="P4898" t="s">
        <v>997</v>
      </c>
      <c r="R4898" s="109" t="str">
        <f>IF(OR(P4898="SB",Q4898="SB"),"SB",0)</f>
        <v>SB</v>
      </c>
      <c r="T4898" s="110" t="s">
        <v>998</v>
      </c>
      <c r="V4898" s="113" t="str">
        <f>IF(AND(I4898&gt;=10000,I4898&lt;=19900),"Praha",(IF(AND(I4898&gt;=25001,I4898&lt;=29501),"Středočeský kraj",(IF(AND(I4898&gt;=30100,I4898&lt;=34972),"Středočeský kraj",(IF(AND(I4898&gt;=35002,I4898&lt;=36271),"Karlovarský kraj",(IF(AND(I4898&gt;=37001,I4898&lt;=39201),"Jihočeský kraj",(IF(AND(I4898&gt;=39701,I4898&lt;=39901),"Jihočeský kraj",(IF(AND(I4898&gt;=39301,I4898&lt;=39601),"Kraj Vysočina",(IF(AND(I4898&gt;=58001,I4898&lt;=59501),"Kraj Vysočina",(IF(AND(I4898&gt;=67401,I4898&lt;=67602),"Kraj Vysočina",(IF(AND(I4898&gt;=40001,I4898&lt;=44101),"Ústecký kraj",(IF(AND(I4898&gt;=46001,I4898&lt;=47201),"Liberecký kraj",(IF(AND(I4898&gt;=51202,I4898&lt;=51401),"Liberecký kraj",(IF(AND(I4898&gt;=53002,I4898&lt;=53976),"Pardubický kraj",(IF(AND(I4898&gt;=56002,I4898&lt;=57201),"Pardubický kraj",(IF(AND(I4898&gt;=60200,I4898&lt;=67201),"Jihomoravský kraj",(IF(AND(I4898&gt;=67801,I4898&lt;=68501),"Jihomoravský kraj",(IF(AND(I4898&gt;=69002,I4898&lt;=69801),"Jihomoravský kraj",(IF(AND(I4898&gt;=68601,I4898&lt;=68801),"Zlínský kraj",(IF(AND(I4898&gt;=75501,I4898&lt;=76901),"Zlínský kraj",(IF(AND(I4898&gt;=70030,I4898&lt;=74901),"Moravskoslezský kraj",(IF(AND(I4898&gt;=75000,I4898&lt;=75368),"Olomoucký kraj",(IF(AND(I4898&gt;=77200,I4898&lt;=79862),"Olomoucký kraj",(IF(AND(I4898&gt;=50011,I4898&lt;=50301),"Královéhradecký kraj",(IF(AND(I4898&gt;=54301,I4898&lt;=54303),"Královéhradecký kraj","0")))))))))))))))))))))))))))))))))))))))))))))))</f>
        <v>Zlínský kraj</v>
      </c>
      <c r="AB4898" t="s">
        <v>998</v>
      </c>
      <c r="AD4898" t="s">
        <v>998</v>
      </c>
      <c r="AE4898" t="s">
        <v>998</v>
      </c>
      <c r="AF4898" t="s">
        <v>998</v>
      </c>
      <c r="AG4898" s="107">
        <v>0</v>
      </c>
      <c r="AH4898" s="107">
        <v>0</v>
      </c>
      <c r="AI4898" s="107">
        <v>0</v>
      </c>
      <c r="AJ4898" t="s">
        <v>1012</v>
      </c>
    </row>
    <row r="4899" spans="1:37" x14ac:dyDescent="0.45">
      <c r="A4899" t="s">
        <v>1111</v>
      </c>
      <c r="B4899" t="s">
        <v>18047</v>
      </c>
      <c r="C4899" t="s">
        <v>1002</v>
      </c>
      <c r="D4899" t="s">
        <v>18048</v>
      </c>
      <c r="E4899" t="s">
        <v>992</v>
      </c>
      <c r="F4899" t="s">
        <v>18044</v>
      </c>
      <c r="G4899">
        <v>5283</v>
      </c>
      <c r="H4899" t="s">
        <v>1302</v>
      </c>
      <c r="I4899">
        <v>76001</v>
      </c>
      <c r="J4899">
        <v>777128189</v>
      </c>
      <c r="K4899" t="s">
        <v>18049</v>
      </c>
      <c r="L4899" s="106">
        <v>40965</v>
      </c>
      <c r="M4899">
        <v>14414409</v>
      </c>
      <c r="N4899" t="s">
        <v>2990</v>
      </c>
      <c r="O4899" t="s">
        <v>1106</v>
      </c>
      <c r="P4899" t="s">
        <v>997</v>
      </c>
      <c r="R4899" s="109" t="str">
        <f>IF(OR(P4899="SB",Q4899="SB"),"SB",0)</f>
        <v>SB</v>
      </c>
      <c r="T4899" s="110" t="s">
        <v>998</v>
      </c>
      <c r="V4899" s="113" t="str">
        <f>IF(AND(I4899&gt;=10000,I4899&lt;=19900),"Praha",(IF(AND(I4899&gt;=25001,I4899&lt;=29501),"Středočeský kraj",(IF(AND(I4899&gt;=30100,I4899&lt;=34972),"Středočeský kraj",(IF(AND(I4899&gt;=35002,I4899&lt;=36271),"Karlovarský kraj",(IF(AND(I4899&gt;=37001,I4899&lt;=39201),"Jihočeský kraj",(IF(AND(I4899&gt;=39701,I4899&lt;=39901),"Jihočeský kraj",(IF(AND(I4899&gt;=39301,I4899&lt;=39601),"Kraj Vysočina",(IF(AND(I4899&gt;=58001,I4899&lt;=59501),"Kraj Vysočina",(IF(AND(I4899&gt;=67401,I4899&lt;=67602),"Kraj Vysočina",(IF(AND(I4899&gt;=40001,I4899&lt;=44101),"Ústecký kraj",(IF(AND(I4899&gt;=46001,I4899&lt;=47201),"Liberecký kraj",(IF(AND(I4899&gt;=51202,I4899&lt;=51401),"Liberecký kraj",(IF(AND(I4899&gt;=53002,I4899&lt;=53976),"Pardubický kraj",(IF(AND(I4899&gt;=56002,I4899&lt;=57201),"Pardubický kraj",(IF(AND(I4899&gt;=60200,I4899&lt;=67201),"Jihomoravský kraj",(IF(AND(I4899&gt;=67801,I4899&lt;=68501),"Jihomoravský kraj",(IF(AND(I4899&gt;=69002,I4899&lt;=69801),"Jihomoravský kraj",(IF(AND(I4899&gt;=68601,I4899&lt;=68801),"Zlínský kraj",(IF(AND(I4899&gt;=75501,I4899&lt;=76901),"Zlínský kraj",(IF(AND(I4899&gt;=70030,I4899&lt;=74901),"Moravskoslezský kraj",(IF(AND(I4899&gt;=75000,I4899&lt;=75368),"Olomoucký kraj",(IF(AND(I4899&gt;=77200,I4899&lt;=79862),"Olomoucký kraj",(IF(AND(I4899&gt;=50011,I4899&lt;=50301),"Královéhradecký kraj",(IF(AND(I4899&gt;=54301,I4899&lt;=54303),"Královéhradecký kraj","0")))))))))))))))))))))))))))))))))))))))))))))))</f>
        <v>Zlínský kraj</v>
      </c>
      <c r="AB4899" t="s">
        <v>998</v>
      </c>
      <c r="AD4899" t="s">
        <v>998</v>
      </c>
      <c r="AE4899" t="s">
        <v>998</v>
      </c>
      <c r="AF4899" t="s">
        <v>998</v>
      </c>
      <c r="AG4899" s="107">
        <v>300</v>
      </c>
      <c r="AH4899" s="107">
        <v>0</v>
      </c>
      <c r="AI4899" s="107">
        <v>0</v>
      </c>
      <c r="AJ4899" t="s">
        <v>999</v>
      </c>
      <c r="AK4899" s="106">
        <v>44901</v>
      </c>
    </row>
    <row r="4900" spans="1:37" x14ac:dyDescent="0.45">
      <c r="A4900" t="s">
        <v>1413</v>
      </c>
      <c r="B4900" t="s">
        <v>18047</v>
      </c>
      <c r="C4900" t="s">
        <v>1002</v>
      </c>
      <c r="D4900" t="s">
        <v>18050</v>
      </c>
      <c r="E4900" t="s">
        <v>992</v>
      </c>
      <c r="F4900" t="s">
        <v>18044</v>
      </c>
      <c r="G4900">
        <v>5283</v>
      </c>
      <c r="H4900" t="s">
        <v>1302</v>
      </c>
      <c r="I4900">
        <v>76001</v>
      </c>
      <c r="J4900">
        <v>777128189</v>
      </c>
      <c r="K4900" t="s">
        <v>18051</v>
      </c>
      <c r="L4900" s="106">
        <v>42155</v>
      </c>
      <c r="M4900">
        <v>14414510</v>
      </c>
      <c r="N4900" t="s">
        <v>2990</v>
      </c>
      <c r="O4900" t="s">
        <v>1106</v>
      </c>
      <c r="P4900" t="s">
        <v>997</v>
      </c>
      <c r="R4900" s="109" t="str">
        <f>IF(OR(P4900="SB",Q4900="SB"),"SB",0)</f>
        <v>SB</v>
      </c>
      <c r="T4900" s="110" t="s">
        <v>998</v>
      </c>
      <c r="V4900" s="113" t="str">
        <f>IF(AND(I4900&gt;=10000,I4900&lt;=19900),"Praha",(IF(AND(I4900&gt;=25001,I4900&lt;=29501),"Středočeský kraj",(IF(AND(I4900&gt;=30100,I4900&lt;=34972),"Středočeský kraj",(IF(AND(I4900&gt;=35002,I4900&lt;=36271),"Karlovarský kraj",(IF(AND(I4900&gt;=37001,I4900&lt;=39201),"Jihočeský kraj",(IF(AND(I4900&gt;=39701,I4900&lt;=39901),"Jihočeský kraj",(IF(AND(I4900&gt;=39301,I4900&lt;=39601),"Kraj Vysočina",(IF(AND(I4900&gt;=58001,I4900&lt;=59501),"Kraj Vysočina",(IF(AND(I4900&gt;=67401,I4900&lt;=67602),"Kraj Vysočina",(IF(AND(I4900&gt;=40001,I4900&lt;=44101),"Ústecký kraj",(IF(AND(I4900&gt;=46001,I4900&lt;=47201),"Liberecký kraj",(IF(AND(I4900&gt;=51202,I4900&lt;=51401),"Liberecký kraj",(IF(AND(I4900&gt;=53002,I4900&lt;=53976),"Pardubický kraj",(IF(AND(I4900&gt;=56002,I4900&lt;=57201),"Pardubický kraj",(IF(AND(I4900&gt;=60200,I4900&lt;=67201),"Jihomoravský kraj",(IF(AND(I4900&gt;=67801,I4900&lt;=68501),"Jihomoravský kraj",(IF(AND(I4900&gt;=69002,I4900&lt;=69801),"Jihomoravský kraj",(IF(AND(I4900&gt;=68601,I4900&lt;=68801),"Zlínský kraj",(IF(AND(I4900&gt;=75501,I4900&lt;=76901),"Zlínský kraj",(IF(AND(I4900&gt;=70030,I4900&lt;=74901),"Moravskoslezský kraj",(IF(AND(I4900&gt;=75000,I4900&lt;=75368),"Olomoucký kraj",(IF(AND(I4900&gt;=77200,I4900&lt;=79862),"Olomoucký kraj",(IF(AND(I4900&gt;=50011,I4900&lt;=50301),"Královéhradecký kraj",(IF(AND(I4900&gt;=54301,I4900&lt;=54303),"Královéhradecký kraj","0")))))))))))))))))))))))))))))))))))))))))))))))</f>
        <v>Zlínský kraj</v>
      </c>
      <c r="AB4900" t="s">
        <v>998</v>
      </c>
      <c r="AD4900" t="s">
        <v>998</v>
      </c>
      <c r="AE4900" t="s">
        <v>998</v>
      </c>
      <c r="AF4900" t="s">
        <v>998</v>
      </c>
      <c r="AG4900" s="107">
        <v>0</v>
      </c>
      <c r="AH4900" s="107">
        <v>0</v>
      </c>
      <c r="AI4900" s="107">
        <v>0</v>
      </c>
      <c r="AJ4900" t="s">
        <v>1012</v>
      </c>
    </row>
    <row r="4901" spans="1:37" x14ac:dyDescent="0.45">
      <c r="A4901" t="s">
        <v>1026</v>
      </c>
      <c r="B4901" t="s">
        <v>18181</v>
      </c>
      <c r="C4901" t="s">
        <v>990</v>
      </c>
      <c r="D4901" t="s">
        <v>18182</v>
      </c>
      <c r="E4901" t="s">
        <v>992</v>
      </c>
      <c r="F4901" t="s">
        <v>18183</v>
      </c>
      <c r="G4901">
        <v>466</v>
      </c>
      <c r="H4901" t="s">
        <v>1302</v>
      </c>
      <c r="I4901">
        <v>76001</v>
      </c>
      <c r="J4901">
        <v>607702430</v>
      </c>
      <c r="K4901" t="s">
        <v>18184</v>
      </c>
      <c r="L4901" s="106">
        <v>30142</v>
      </c>
      <c r="M4901">
        <v>14086932</v>
      </c>
      <c r="N4901" t="s">
        <v>2990</v>
      </c>
      <c r="O4901" t="s">
        <v>1106</v>
      </c>
      <c r="P4901" t="s">
        <v>997</v>
      </c>
      <c r="R4901" s="109" t="str">
        <f>IF(OR(P4901="SB",Q4901="SB"),"SB",0)</f>
        <v>SB</v>
      </c>
      <c r="T4901" s="110" t="s">
        <v>998</v>
      </c>
      <c r="V4901" s="113" t="str">
        <f>IF(AND(I4901&gt;=10000,I4901&lt;=19900),"Praha",(IF(AND(I4901&gt;=25001,I4901&lt;=29501),"Středočeský kraj",(IF(AND(I4901&gt;=30100,I4901&lt;=34972),"Středočeský kraj",(IF(AND(I4901&gt;=35002,I4901&lt;=36271),"Karlovarský kraj",(IF(AND(I4901&gt;=37001,I4901&lt;=39201),"Jihočeský kraj",(IF(AND(I4901&gt;=39701,I4901&lt;=39901),"Jihočeský kraj",(IF(AND(I4901&gt;=39301,I4901&lt;=39601),"Kraj Vysočina",(IF(AND(I4901&gt;=58001,I4901&lt;=59501),"Kraj Vysočina",(IF(AND(I4901&gt;=67401,I4901&lt;=67602),"Kraj Vysočina",(IF(AND(I4901&gt;=40001,I4901&lt;=44101),"Ústecký kraj",(IF(AND(I4901&gt;=46001,I4901&lt;=47201),"Liberecký kraj",(IF(AND(I4901&gt;=51202,I4901&lt;=51401),"Liberecký kraj",(IF(AND(I4901&gt;=53002,I4901&lt;=53976),"Pardubický kraj",(IF(AND(I4901&gt;=56002,I4901&lt;=57201),"Pardubický kraj",(IF(AND(I4901&gt;=60200,I4901&lt;=67201),"Jihomoravský kraj",(IF(AND(I4901&gt;=67801,I4901&lt;=68501),"Jihomoravský kraj",(IF(AND(I4901&gt;=69002,I4901&lt;=69801),"Jihomoravský kraj",(IF(AND(I4901&gt;=68601,I4901&lt;=68801),"Zlínský kraj",(IF(AND(I4901&gt;=75501,I4901&lt;=76901),"Zlínský kraj",(IF(AND(I4901&gt;=70030,I4901&lt;=74901),"Moravskoslezský kraj",(IF(AND(I4901&gt;=75000,I4901&lt;=75368),"Olomoucký kraj",(IF(AND(I4901&gt;=77200,I4901&lt;=79862),"Olomoucký kraj",(IF(AND(I4901&gt;=50011,I4901&lt;=50301),"Královéhradecký kraj",(IF(AND(I4901&gt;=54301,I4901&lt;=54303),"Královéhradecký kraj","0")))))))))))))))))))))))))))))))))))))))))))))))</f>
        <v>Zlínský kraj</v>
      </c>
      <c r="AB4901" t="s">
        <v>998</v>
      </c>
      <c r="AD4901" t="s">
        <v>998</v>
      </c>
      <c r="AE4901" t="s">
        <v>998</v>
      </c>
      <c r="AF4901" t="s">
        <v>998</v>
      </c>
      <c r="AG4901" s="107">
        <v>0</v>
      </c>
      <c r="AH4901" s="107">
        <v>0</v>
      </c>
      <c r="AI4901" s="107">
        <v>0</v>
      </c>
      <c r="AJ4901" t="s">
        <v>1012</v>
      </c>
    </row>
    <row r="4902" spans="1:37" x14ac:dyDescent="0.45">
      <c r="A4902" t="s">
        <v>1007</v>
      </c>
      <c r="B4902" t="s">
        <v>18714</v>
      </c>
      <c r="C4902" t="s">
        <v>990</v>
      </c>
      <c r="D4902" t="s">
        <v>18715</v>
      </c>
      <c r="E4902" t="s">
        <v>992</v>
      </c>
      <c r="F4902" t="s">
        <v>10490</v>
      </c>
      <c r="G4902">
        <v>250</v>
      </c>
      <c r="H4902" t="s">
        <v>10490</v>
      </c>
      <c r="I4902">
        <v>76001</v>
      </c>
      <c r="K4902" t="s">
        <v>18716</v>
      </c>
      <c r="L4902" s="106">
        <v>41586</v>
      </c>
      <c r="M4902">
        <v>14621644</v>
      </c>
      <c r="N4902" t="s">
        <v>996</v>
      </c>
      <c r="O4902" t="s">
        <v>12</v>
      </c>
      <c r="P4902" t="s">
        <v>997</v>
      </c>
      <c r="R4902" s="109" t="str">
        <f>IF(OR(P4902="SB",Q4902="SB"),"SB",0)</f>
        <v>SB</v>
      </c>
      <c r="T4902" s="110" t="s">
        <v>998</v>
      </c>
      <c r="V4902" s="113" t="str">
        <f>IF(AND(I4902&gt;=10000,I4902&lt;=19900),"Praha",(IF(AND(I4902&gt;=25001,I4902&lt;=29501),"Středočeský kraj",(IF(AND(I4902&gt;=30100,I4902&lt;=34972),"Středočeský kraj",(IF(AND(I4902&gt;=35002,I4902&lt;=36271),"Karlovarský kraj",(IF(AND(I4902&gt;=37001,I4902&lt;=39201),"Jihočeský kraj",(IF(AND(I4902&gt;=39701,I4902&lt;=39901),"Jihočeský kraj",(IF(AND(I4902&gt;=39301,I4902&lt;=39601),"Kraj Vysočina",(IF(AND(I4902&gt;=58001,I4902&lt;=59501),"Kraj Vysočina",(IF(AND(I4902&gt;=67401,I4902&lt;=67602),"Kraj Vysočina",(IF(AND(I4902&gt;=40001,I4902&lt;=44101),"Ústecký kraj",(IF(AND(I4902&gt;=46001,I4902&lt;=47201),"Liberecký kraj",(IF(AND(I4902&gt;=51202,I4902&lt;=51401),"Liberecký kraj",(IF(AND(I4902&gt;=53002,I4902&lt;=53976),"Pardubický kraj",(IF(AND(I4902&gt;=56002,I4902&lt;=57201),"Pardubický kraj",(IF(AND(I4902&gt;=60200,I4902&lt;=67201),"Jihomoravský kraj",(IF(AND(I4902&gt;=67801,I4902&lt;=68501),"Jihomoravský kraj",(IF(AND(I4902&gt;=69002,I4902&lt;=69801),"Jihomoravský kraj",(IF(AND(I4902&gt;=68601,I4902&lt;=68801),"Zlínský kraj",(IF(AND(I4902&gt;=75501,I4902&lt;=76901),"Zlínský kraj",(IF(AND(I4902&gt;=70030,I4902&lt;=74901),"Moravskoslezský kraj",(IF(AND(I4902&gt;=75000,I4902&lt;=75368),"Olomoucký kraj",(IF(AND(I4902&gt;=77200,I4902&lt;=79862),"Olomoucký kraj",(IF(AND(I4902&gt;=50011,I4902&lt;=50301),"Královéhradecký kraj",(IF(AND(I4902&gt;=54301,I4902&lt;=54303),"Královéhradecký kraj","0")))))))))))))))))))))))))))))))))))))))))))))))</f>
        <v>Zlínský kraj</v>
      </c>
      <c r="AB4902" t="s">
        <v>998</v>
      </c>
      <c r="AD4902" t="s">
        <v>998</v>
      </c>
      <c r="AE4902" t="s">
        <v>998</v>
      </c>
      <c r="AF4902" t="s">
        <v>998</v>
      </c>
      <c r="AG4902" s="107">
        <v>300</v>
      </c>
      <c r="AH4902" s="107">
        <v>0</v>
      </c>
      <c r="AI4902" s="107">
        <v>0</v>
      </c>
      <c r="AJ4902" t="s">
        <v>999</v>
      </c>
      <c r="AK4902" s="106">
        <v>44923</v>
      </c>
    </row>
    <row r="4903" spans="1:37" x14ac:dyDescent="0.45">
      <c r="A4903" t="s">
        <v>1084</v>
      </c>
      <c r="B4903" t="s">
        <v>19260</v>
      </c>
      <c r="C4903" t="s">
        <v>990</v>
      </c>
      <c r="D4903" t="s">
        <v>19261</v>
      </c>
      <c r="E4903" t="s">
        <v>992</v>
      </c>
      <c r="F4903" t="s">
        <v>12175</v>
      </c>
      <c r="G4903">
        <v>33</v>
      </c>
      <c r="H4903" t="s">
        <v>1302</v>
      </c>
      <c r="I4903">
        <v>76001</v>
      </c>
      <c r="K4903" t="s">
        <v>19262</v>
      </c>
      <c r="L4903" s="106">
        <v>40109</v>
      </c>
      <c r="M4903">
        <v>14588302</v>
      </c>
      <c r="N4903" t="s">
        <v>1144</v>
      </c>
      <c r="O4903" t="s">
        <v>12</v>
      </c>
      <c r="P4903" t="s">
        <v>997</v>
      </c>
      <c r="R4903" s="109" t="str">
        <f>IF(OR(P4903="SB",Q4903="SB"),"SB",0)</f>
        <v>SB</v>
      </c>
      <c r="T4903" s="110" t="s">
        <v>998</v>
      </c>
      <c r="V4903" s="113" t="str">
        <f>IF(AND(I4903&gt;=10000,I4903&lt;=19900),"Praha",(IF(AND(I4903&gt;=25001,I4903&lt;=29501),"Středočeský kraj",(IF(AND(I4903&gt;=30100,I4903&lt;=34972),"Středočeský kraj",(IF(AND(I4903&gt;=35002,I4903&lt;=36271),"Karlovarský kraj",(IF(AND(I4903&gt;=37001,I4903&lt;=39201),"Jihočeský kraj",(IF(AND(I4903&gt;=39701,I4903&lt;=39901),"Jihočeský kraj",(IF(AND(I4903&gt;=39301,I4903&lt;=39601),"Kraj Vysočina",(IF(AND(I4903&gt;=58001,I4903&lt;=59501),"Kraj Vysočina",(IF(AND(I4903&gt;=67401,I4903&lt;=67602),"Kraj Vysočina",(IF(AND(I4903&gt;=40001,I4903&lt;=44101),"Ústecký kraj",(IF(AND(I4903&gt;=46001,I4903&lt;=47201),"Liberecký kraj",(IF(AND(I4903&gt;=51202,I4903&lt;=51401),"Liberecký kraj",(IF(AND(I4903&gt;=53002,I4903&lt;=53976),"Pardubický kraj",(IF(AND(I4903&gt;=56002,I4903&lt;=57201),"Pardubický kraj",(IF(AND(I4903&gt;=60200,I4903&lt;=67201),"Jihomoravský kraj",(IF(AND(I4903&gt;=67801,I4903&lt;=68501),"Jihomoravský kraj",(IF(AND(I4903&gt;=69002,I4903&lt;=69801),"Jihomoravský kraj",(IF(AND(I4903&gt;=68601,I4903&lt;=68801),"Zlínský kraj",(IF(AND(I4903&gt;=75501,I4903&lt;=76901),"Zlínský kraj",(IF(AND(I4903&gt;=70030,I4903&lt;=74901),"Moravskoslezský kraj",(IF(AND(I4903&gt;=75000,I4903&lt;=75368),"Olomoucký kraj",(IF(AND(I4903&gt;=77200,I4903&lt;=79862),"Olomoucký kraj",(IF(AND(I4903&gt;=50011,I4903&lt;=50301),"Královéhradecký kraj",(IF(AND(I4903&gt;=54301,I4903&lt;=54303),"Královéhradecký kraj","0")))))))))))))))))))))))))))))))))))))))))))))))</f>
        <v>Zlínský kraj</v>
      </c>
      <c r="AB4903" t="s">
        <v>998</v>
      </c>
      <c r="AD4903" t="s">
        <v>998</v>
      </c>
      <c r="AE4903" t="s">
        <v>998</v>
      </c>
      <c r="AF4903" t="s">
        <v>998</v>
      </c>
      <c r="AG4903" s="107">
        <v>300</v>
      </c>
      <c r="AH4903" s="107">
        <v>0</v>
      </c>
      <c r="AI4903" s="107">
        <v>0</v>
      </c>
      <c r="AJ4903" t="s">
        <v>999</v>
      </c>
      <c r="AK4903" s="106">
        <v>44877</v>
      </c>
    </row>
    <row r="4904" spans="1:37" x14ac:dyDescent="0.45">
      <c r="A4904" t="s">
        <v>1084</v>
      </c>
      <c r="B4904" t="s">
        <v>9231</v>
      </c>
      <c r="C4904" t="s">
        <v>990</v>
      </c>
      <c r="D4904" t="s">
        <v>9232</v>
      </c>
      <c r="E4904" t="s">
        <v>992</v>
      </c>
      <c r="F4904" t="s">
        <v>4435</v>
      </c>
      <c r="G4904">
        <v>4271</v>
      </c>
      <c r="H4904" t="s">
        <v>1302</v>
      </c>
      <c r="I4904">
        <v>76001</v>
      </c>
      <c r="K4904" t="s">
        <v>9233</v>
      </c>
      <c r="L4904" s="106">
        <v>39063</v>
      </c>
      <c r="M4904">
        <v>14586682</v>
      </c>
      <c r="N4904" t="s">
        <v>1144</v>
      </c>
      <c r="O4904" t="s">
        <v>12</v>
      </c>
      <c r="P4904" t="s">
        <v>997</v>
      </c>
      <c r="R4904" s="109" t="str">
        <f>IF(OR(P4904="SB",Q4904="SB"),"SB",0)</f>
        <v>SB</v>
      </c>
      <c r="V4904" s="113" t="str">
        <f>IF(AND(I4904&gt;=10000,I4904&lt;=19900),"Praha",(IF(AND(I4904&gt;=25001,I4904&lt;=29501),"Středočeský kraj",(IF(AND(I4904&gt;=30100,I4904&lt;=34972),"Středočeský kraj",(IF(AND(I4904&gt;=35002,I4904&lt;=36271),"Karlovarský kraj",(IF(AND(I4904&gt;=37001,I4904&lt;=39201),"Jihočeský kraj",(IF(AND(I4904&gt;=39701,I4904&lt;=39901),"Jihočeský kraj",(IF(AND(I4904&gt;=39301,I4904&lt;=39601),"Kraj Vysočina",(IF(AND(I4904&gt;=58001,I4904&lt;=59501),"Kraj Vysočina",(IF(AND(I4904&gt;=67401,I4904&lt;=67602),"Kraj Vysočina",(IF(AND(I4904&gt;=40001,I4904&lt;=44101),"Ústecký kraj",(IF(AND(I4904&gt;=46001,I4904&lt;=47201),"Liberecký kraj",(IF(AND(I4904&gt;=51202,I4904&lt;=51401),"Liberecký kraj",(IF(AND(I4904&gt;=53002,I4904&lt;=53976),"Pardubický kraj",(IF(AND(I4904&gt;=56002,I4904&lt;=57201),"Pardubický kraj",(IF(AND(I4904&gt;=60200,I4904&lt;=67201),"Jihomoravský kraj",(IF(AND(I4904&gt;=67801,I4904&lt;=68501),"Jihomoravský kraj",(IF(AND(I4904&gt;=69002,I4904&lt;=69801),"Jihomoravský kraj",(IF(AND(I4904&gt;=68601,I4904&lt;=68801),"Zlínský kraj",(IF(AND(I4904&gt;=75501,I4904&lt;=76901),"Zlínský kraj",(IF(AND(I4904&gt;=70030,I4904&lt;=74901),"Moravskoslezský kraj",(IF(AND(I4904&gt;=75000,I4904&lt;=75368),"Olomoucký kraj",(IF(AND(I4904&gt;=77200,I4904&lt;=79862),"Olomoucký kraj",(IF(AND(I4904&gt;=50011,I4904&lt;=50301),"Královéhradecký kraj",(IF(AND(I4904&gt;=54301,I4904&lt;=54303),"Královéhradecký kraj","0")))))))))))))))))))))))))))))))))))))))))))))))</f>
        <v>Zlínský kraj</v>
      </c>
      <c r="AD4904" t="s">
        <v>998</v>
      </c>
      <c r="AE4904" t="s">
        <v>998</v>
      </c>
      <c r="AF4904" t="s">
        <v>998</v>
      </c>
      <c r="AG4904" s="107">
        <v>300</v>
      </c>
      <c r="AH4904" s="107">
        <v>0</v>
      </c>
      <c r="AI4904" s="107">
        <v>0</v>
      </c>
      <c r="AJ4904" t="s">
        <v>999</v>
      </c>
      <c r="AK4904" s="106">
        <v>44877</v>
      </c>
    </row>
    <row r="4905" spans="1:37" x14ac:dyDescent="0.45">
      <c r="A4905" t="s">
        <v>1444</v>
      </c>
      <c r="B4905" t="s">
        <v>9238</v>
      </c>
      <c r="C4905" t="s">
        <v>990</v>
      </c>
      <c r="D4905" t="s">
        <v>9241</v>
      </c>
      <c r="E4905" t="s">
        <v>992</v>
      </c>
      <c r="F4905" t="s">
        <v>4435</v>
      </c>
      <c r="G4905">
        <v>4271</v>
      </c>
      <c r="H4905" t="s">
        <v>7780</v>
      </c>
      <c r="I4905">
        <v>76001</v>
      </c>
      <c r="K4905" t="s">
        <v>9242</v>
      </c>
      <c r="L4905" s="106">
        <v>40669</v>
      </c>
      <c r="M4905">
        <v>14586884</v>
      </c>
      <c r="N4905" t="s">
        <v>1144</v>
      </c>
      <c r="O4905" t="s">
        <v>12</v>
      </c>
      <c r="P4905" t="s">
        <v>997</v>
      </c>
      <c r="R4905" s="109" t="str">
        <f>IF(OR(P4905="SB",Q4905="SB"),"SB",0)</f>
        <v>SB</v>
      </c>
      <c r="V4905" s="113" t="str">
        <f>IF(AND(I4905&gt;=10000,I4905&lt;=19900),"Praha",(IF(AND(I4905&gt;=25001,I4905&lt;=29501),"Středočeský kraj",(IF(AND(I4905&gt;=30100,I4905&lt;=34972),"Středočeský kraj",(IF(AND(I4905&gt;=35002,I4905&lt;=36271),"Karlovarský kraj",(IF(AND(I4905&gt;=37001,I4905&lt;=39201),"Jihočeský kraj",(IF(AND(I4905&gt;=39701,I4905&lt;=39901),"Jihočeský kraj",(IF(AND(I4905&gt;=39301,I4905&lt;=39601),"Kraj Vysočina",(IF(AND(I4905&gt;=58001,I4905&lt;=59501),"Kraj Vysočina",(IF(AND(I4905&gt;=67401,I4905&lt;=67602),"Kraj Vysočina",(IF(AND(I4905&gt;=40001,I4905&lt;=44101),"Ústecký kraj",(IF(AND(I4905&gt;=46001,I4905&lt;=47201),"Liberecký kraj",(IF(AND(I4905&gt;=51202,I4905&lt;=51401),"Liberecký kraj",(IF(AND(I4905&gt;=53002,I4905&lt;=53976),"Pardubický kraj",(IF(AND(I4905&gt;=56002,I4905&lt;=57201),"Pardubický kraj",(IF(AND(I4905&gt;=60200,I4905&lt;=67201),"Jihomoravský kraj",(IF(AND(I4905&gt;=67801,I4905&lt;=68501),"Jihomoravský kraj",(IF(AND(I4905&gt;=69002,I4905&lt;=69801),"Jihomoravský kraj",(IF(AND(I4905&gt;=68601,I4905&lt;=68801),"Zlínský kraj",(IF(AND(I4905&gt;=75501,I4905&lt;=76901),"Zlínský kraj",(IF(AND(I4905&gt;=70030,I4905&lt;=74901),"Moravskoslezský kraj",(IF(AND(I4905&gt;=75000,I4905&lt;=75368),"Olomoucký kraj",(IF(AND(I4905&gt;=77200,I4905&lt;=79862),"Olomoucký kraj",(IF(AND(I4905&gt;=50011,I4905&lt;=50301),"Královéhradecký kraj",(IF(AND(I4905&gt;=54301,I4905&lt;=54303),"Královéhradecký kraj","0")))))))))))))))))))))))))))))))))))))))))))))))</f>
        <v>Zlínský kraj</v>
      </c>
      <c r="AD4905" t="s">
        <v>998</v>
      </c>
      <c r="AE4905" t="s">
        <v>998</v>
      </c>
      <c r="AF4905" t="s">
        <v>998</v>
      </c>
      <c r="AG4905" s="107">
        <v>300</v>
      </c>
      <c r="AH4905" s="107">
        <v>0</v>
      </c>
      <c r="AI4905" s="107">
        <v>0</v>
      </c>
      <c r="AJ4905" t="s">
        <v>999</v>
      </c>
      <c r="AK4905" s="106">
        <v>44877</v>
      </c>
    </row>
    <row r="4906" spans="1:37" x14ac:dyDescent="0.45">
      <c r="A4906" t="s">
        <v>1087</v>
      </c>
      <c r="B4906" t="s">
        <v>4305</v>
      </c>
      <c r="C4906" t="s">
        <v>990</v>
      </c>
      <c r="D4906" t="s">
        <v>4306</v>
      </c>
      <c r="E4906" t="s">
        <v>992</v>
      </c>
      <c r="F4906" t="s">
        <v>4307</v>
      </c>
      <c r="G4906">
        <v>5559</v>
      </c>
      <c r="H4906" t="s">
        <v>1302</v>
      </c>
      <c r="I4906">
        <v>76005</v>
      </c>
      <c r="K4906" t="s">
        <v>4308</v>
      </c>
      <c r="L4906" s="106">
        <v>39638</v>
      </c>
      <c r="M4906">
        <v>14645286</v>
      </c>
      <c r="N4906" t="s">
        <v>996</v>
      </c>
      <c r="O4906" t="s">
        <v>12</v>
      </c>
      <c r="P4906" t="s">
        <v>997</v>
      </c>
      <c r="R4906" s="109" t="str">
        <f>IF(OR(P4906="SB",Q4906="SB"),"SB",0)</f>
        <v>SB</v>
      </c>
      <c r="T4906" s="110" t="s">
        <v>998</v>
      </c>
      <c r="V4906" s="113" t="str">
        <f>IF(AND(I4906&gt;=10000,I4906&lt;=19900),"Praha",(IF(AND(I4906&gt;=25001,I4906&lt;=29501),"Středočeský kraj",(IF(AND(I4906&gt;=30100,I4906&lt;=34972),"Středočeský kraj",(IF(AND(I4906&gt;=35002,I4906&lt;=36271),"Karlovarský kraj",(IF(AND(I4906&gt;=37001,I4906&lt;=39201),"Jihočeský kraj",(IF(AND(I4906&gt;=39701,I4906&lt;=39901),"Jihočeský kraj",(IF(AND(I4906&gt;=39301,I4906&lt;=39601),"Kraj Vysočina",(IF(AND(I4906&gt;=58001,I4906&lt;=59501),"Kraj Vysočina",(IF(AND(I4906&gt;=67401,I4906&lt;=67602),"Kraj Vysočina",(IF(AND(I4906&gt;=40001,I4906&lt;=44101),"Ústecký kraj",(IF(AND(I4906&gt;=46001,I4906&lt;=47201),"Liberecký kraj",(IF(AND(I4906&gt;=51202,I4906&lt;=51401),"Liberecký kraj",(IF(AND(I4906&gt;=53002,I4906&lt;=53976),"Pardubický kraj",(IF(AND(I4906&gt;=56002,I4906&lt;=57201),"Pardubický kraj",(IF(AND(I4906&gt;=60200,I4906&lt;=67201),"Jihomoravský kraj",(IF(AND(I4906&gt;=67801,I4906&lt;=68501),"Jihomoravský kraj",(IF(AND(I4906&gt;=69002,I4906&lt;=69801),"Jihomoravský kraj",(IF(AND(I4906&gt;=68601,I4906&lt;=68801),"Zlínský kraj",(IF(AND(I4906&gt;=75501,I4906&lt;=76901),"Zlínský kraj",(IF(AND(I4906&gt;=70030,I4906&lt;=74901),"Moravskoslezský kraj",(IF(AND(I4906&gt;=75000,I4906&lt;=75368),"Olomoucký kraj",(IF(AND(I4906&gt;=77200,I4906&lt;=79862),"Olomoucký kraj",(IF(AND(I4906&gt;=50011,I4906&lt;=50301),"Královéhradecký kraj",(IF(AND(I4906&gt;=54301,I4906&lt;=54303),"Královéhradecký kraj","0")))))))))))))))))))))))))))))))))))))))))))))))</f>
        <v>Zlínský kraj</v>
      </c>
      <c r="AB4906" t="s">
        <v>998</v>
      </c>
      <c r="AD4906" t="s">
        <v>998</v>
      </c>
      <c r="AE4906" t="s">
        <v>998</v>
      </c>
      <c r="AF4906" t="s">
        <v>998</v>
      </c>
      <c r="AG4906" s="107">
        <v>300</v>
      </c>
      <c r="AH4906" s="107">
        <v>0</v>
      </c>
      <c r="AI4906" s="107">
        <v>0</v>
      </c>
      <c r="AJ4906" t="s">
        <v>999</v>
      </c>
      <c r="AK4906" s="106">
        <v>44923</v>
      </c>
    </row>
    <row r="4907" spans="1:37" x14ac:dyDescent="0.45">
      <c r="A4907" t="s">
        <v>1035</v>
      </c>
      <c r="B4907" t="s">
        <v>12905</v>
      </c>
      <c r="C4907" t="s">
        <v>1002</v>
      </c>
      <c r="D4907" t="s">
        <v>12912</v>
      </c>
      <c r="E4907" t="s">
        <v>992</v>
      </c>
      <c r="F4907" t="s">
        <v>1544</v>
      </c>
      <c r="G4907">
        <v>4769</v>
      </c>
      <c r="H4907" t="s">
        <v>1302</v>
      </c>
      <c r="I4907">
        <v>76005</v>
      </c>
      <c r="K4907" t="s">
        <v>12913</v>
      </c>
      <c r="L4907" s="106">
        <v>39074</v>
      </c>
      <c r="M4907">
        <v>14754919</v>
      </c>
      <c r="N4907" t="s">
        <v>996</v>
      </c>
      <c r="O4907" t="s">
        <v>12</v>
      </c>
      <c r="P4907" t="s">
        <v>997</v>
      </c>
      <c r="R4907" s="109" t="str">
        <f>IF(OR(P4907="SB",Q4907="SB"),"SB",0)</f>
        <v>SB</v>
      </c>
      <c r="T4907" s="110" t="s">
        <v>998</v>
      </c>
      <c r="V4907" s="113" t="str">
        <f>IF(AND(I4907&gt;=10000,I4907&lt;=19900),"Praha",(IF(AND(I4907&gt;=25001,I4907&lt;=29501),"Středočeský kraj",(IF(AND(I4907&gt;=30100,I4907&lt;=34972),"Středočeský kraj",(IF(AND(I4907&gt;=35002,I4907&lt;=36271),"Karlovarský kraj",(IF(AND(I4907&gt;=37001,I4907&lt;=39201),"Jihočeský kraj",(IF(AND(I4907&gt;=39701,I4907&lt;=39901),"Jihočeský kraj",(IF(AND(I4907&gt;=39301,I4907&lt;=39601),"Kraj Vysočina",(IF(AND(I4907&gt;=58001,I4907&lt;=59501),"Kraj Vysočina",(IF(AND(I4907&gt;=67401,I4907&lt;=67602),"Kraj Vysočina",(IF(AND(I4907&gt;=40001,I4907&lt;=44101),"Ústecký kraj",(IF(AND(I4907&gt;=46001,I4907&lt;=47201),"Liberecký kraj",(IF(AND(I4907&gt;=51202,I4907&lt;=51401),"Liberecký kraj",(IF(AND(I4907&gt;=53002,I4907&lt;=53976),"Pardubický kraj",(IF(AND(I4907&gt;=56002,I4907&lt;=57201),"Pardubický kraj",(IF(AND(I4907&gt;=60200,I4907&lt;=67201),"Jihomoravský kraj",(IF(AND(I4907&gt;=67801,I4907&lt;=68501),"Jihomoravský kraj",(IF(AND(I4907&gt;=69002,I4907&lt;=69801),"Jihomoravský kraj",(IF(AND(I4907&gt;=68601,I4907&lt;=68801),"Zlínský kraj",(IF(AND(I4907&gt;=75501,I4907&lt;=76901),"Zlínský kraj",(IF(AND(I4907&gt;=70030,I4907&lt;=74901),"Moravskoslezský kraj",(IF(AND(I4907&gt;=75000,I4907&lt;=75368),"Olomoucký kraj",(IF(AND(I4907&gt;=77200,I4907&lt;=79862),"Olomoucký kraj",(IF(AND(I4907&gt;=50011,I4907&lt;=50301),"Královéhradecký kraj",(IF(AND(I4907&gt;=54301,I4907&lt;=54303),"Královéhradecký kraj","0")))))))))))))))))))))))))))))))))))))))))))))))</f>
        <v>Zlínský kraj</v>
      </c>
      <c r="AB4907" t="s">
        <v>998</v>
      </c>
      <c r="AD4907" t="s">
        <v>998</v>
      </c>
      <c r="AE4907" t="s">
        <v>998</v>
      </c>
      <c r="AF4907" t="s">
        <v>998</v>
      </c>
      <c r="AG4907" s="107">
        <v>300</v>
      </c>
      <c r="AH4907" s="107">
        <v>0</v>
      </c>
      <c r="AI4907" s="107">
        <v>0</v>
      </c>
      <c r="AJ4907" t="s">
        <v>999</v>
      </c>
      <c r="AK4907" s="106">
        <v>44923</v>
      </c>
    </row>
    <row r="4908" spans="1:37" x14ac:dyDescent="0.45">
      <c r="A4908" t="s">
        <v>9720</v>
      </c>
      <c r="B4908" t="s">
        <v>16796</v>
      </c>
      <c r="C4908" t="s">
        <v>990</v>
      </c>
      <c r="D4908" t="s">
        <v>16801</v>
      </c>
      <c r="E4908" t="s">
        <v>992</v>
      </c>
      <c r="F4908" t="s">
        <v>2457</v>
      </c>
      <c r="G4908">
        <v>4809</v>
      </c>
      <c r="H4908" t="s">
        <v>1302</v>
      </c>
      <c r="I4908">
        <v>76005</v>
      </c>
      <c r="K4908" t="s">
        <v>16802</v>
      </c>
      <c r="L4908" s="106">
        <v>41288</v>
      </c>
      <c r="M4908">
        <v>14646296</v>
      </c>
      <c r="N4908" t="s">
        <v>996</v>
      </c>
      <c r="O4908" t="s">
        <v>12</v>
      </c>
      <c r="P4908" t="s">
        <v>997</v>
      </c>
      <c r="R4908" s="109" t="str">
        <f>IF(OR(P4908="SB",Q4908="SB"),"SB",0)</f>
        <v>SB</v>
      </c>
      <c r="T4908" s="110" t="s">
        <v>998</v>
      </c>
      <c r="V4908" s="113" t="str">
        <f>IF(AND(I4908&gt;=10000,I4908&lt;=19900),"Praha",(IF(AND(I4908&gt;=25001,I4908&lt;=29501),"Středočeský kraj",(IF(AND(I4908&gt;=30100,I4908&lt;=34972),"Středočeský kraj",(IF(AND(I4908&gt;=35002,I4908&lt;=36271),"Karlovarský kraj",(IF(AND(I4908&gt;=37001,I4908&lt;=39201),"Jihočeský kraj",(IF(AND(I4908&gt;=39701,I4908&lt;=39901),"Jihočeský kraj",(IF(AND(I4908&gt;=39301,I4908&lt;=39601),"Kraj Vysočina",(IF(AND(I4908&gt;=58001,I4908&lt;=59501),"Kraj Vysočina",(IF(AND(I4908&gt;=67401,I4908&lt;=67602),"Kraj Vysočina",(IF(AND(I4908&gt;=40001,I4908&lt;=44101),"Ústecký kraj",(IF(AND(I4908&gt;=46001,I4908&lt;=47201),"Liberecký kraj",(IF(AND(I4908&gt;=51202,I4908&lt;=51401),"Liberecký kraj",(IF(AND(I4908&gt;=53002,I4908&lt;=53976),"Pardubický kraj",(IF(AND(I4908&gt;=56002,I4908&lt;=57201),"Pardubický kraj",(IF(AND(I4908&gt;=60200,I4908&lt;=67201),"Jihomoravský kraj",(IF(AND(I4908&gt;=67801,I4908&lt;=68501),"Jihomoravský kraj",(IF(AND(I4908&gt;=69002,I4908&lt;=69801),"Jihomoravský kraj",(IF(AND(I4908&gt;=68601,I4908&lt;=68801),"Zlínský kraj",(IF(AND(I4908&gt;=75501,I4908&lt;=76901),"Zlínský kraj",(IF(AND(I4908&gt;=70030,I4908&lt;=74901),"Moravskoslezský kraj",(IF(AND(I4908&gt;=75000,I4908&lt;=75368),"Olomoucký kraj",(IF(AND(I4908&gt;=77200,I4908&lt;=79862),"Olomoucký kraj",(IF(AND(I4908&gt;=50011,I4908&lt;=50301),"Královéhradecký kraj",(IF(AND(I4908&gt;=54301,I4908&lt;=54303),"Královéhradecký kraj","0")))))))))))))))))))))))))))))))))))))))))))))))</f>
        <v>Zlínský kraj</v>
      </c>
      <c r="AB4908" t="s">
        <v>998</v>
      </c>
      <c r="AD4908" t="s">
        <v>998</v>
      </c>
      <c r="AE4908" t="s">
        <v>998</v>
      </c>
      <c r="AF4908" t="s">
        <v>998</v>
      </c>
      <c r="AG4908" s="107">
        <v>300</v>
      </c>
      <c r="AH4908" s="107">
        <v>0</v>
      </c>
      <c r="AI4908" s="107">
        <v>0</v>
      </c>
      <c r="AJ4908" t="s">
        <v>999</v>
      </c>
      <c r="AK4908" s="106">
        <v>44923</v>
      </c>
    </row>
    <row r="4909" spans="1:37" x14ac:dyDescent="0.45">
      <c r="A4909" t="s">
        <v>1021</v>
      </c>
      <c r="B4909" t="s">
        <v>15036</v>
      </c>
      <c r="C4909" t="s">
        <v>990</v>
      </c>
      <c r="D4909" t="s">
        <v>15037</v>
      </c>
      <c r="E4909" t="s">
        <v>992</v>
      </c>
      <c r="F4909" t="s">
        <v>9862</v>
      </c>
      <c r="G4909">
        <v>418</v>
      </c>
      <c r="H4909" t="s">
        <v>9862</v>
      </c>
      <c r="I4909">
        <v>76064</v>
      </c>
      <c r="K4909" t="s">
        <v>15038</v>
      </c>
      <c r="L4909" s="106">
        <v>34052</v>
      </c>
      <c r="M4909">
        <v>10897551</v>
      </c>
      <c r="N4909" t="s">
        <v>996</v>
      </c>
      <c r="O4909" t="s">
        <v>12</v>
      </c>
      <c r="P4909" t="s">
        <v>997</v>
      </c>
      <c r="R4909" s="109" t="str">
        <f>IF(OR(P4909="SB",Q4909="SB"),"SB",0)</f>
        <v>SB</v>
      </c>
      <c r="T4909" s="110">
        <v>11819</v>
      </c>
      <c r="U4909" t="s">
        <v>19633</v>
      </c>
      <c r="V4909" s="113" t="str">
        <f>IF(AND(I4909&gt;=10000,I4909&lt;=19900),"Praha",(IF(AND(I4909&gt;=25001,I4909&lt;=29501),"Středočeský kraj",(IF(AND(I4909&gt;=30100,I4909&lt;=34972),"Středočeský kraj",(IF(AND(I4909&gt;=35002,I4909&lt;=36271),"Karlovarský kraj",(IF(AND(I4909&gt;=37001,I4909&lt;=39201),"Jihočeský kraj",(IF(AND(I4909&gt;=39701,I4909&lt;=39901),"Jihočeský kraj",(IF(AND(I4909&gt;=39301,I4909&lt;=39601),"Kraj Vysočina",(IF(AND(I4909&gt;=58001,I4909&lt;=59501),"Kraj Vysočina",(IF(AND(I4909&gt;=67401,I4909&lt;=67602),"Kraj Vysočina",(IF(AND(I4909&gt;=40001,I4909&lt;=44101),"Ústecký kraj",(IF(AND(I4909&gt;=46001,I4909&lt;=47201),"Liberecký kraj",(IF(AND(I4909&gt;=51202,I4909&lt;=51401),"Liberecký kraj",(IF(AND(I4909&gt;=53002,I4909&lt;=53976),"Pardubický kraj",(IF(AND(I4909&gt;=56002,I4909&lt;=57201),"Pardubický kraj",(IF(AND(I4909&gt;=60200,I4909&lt;=67201),"Jihomoravský kraj",(IF(AND(I4909&gt;=67801,I4909&lt;=68501),"Jihomoravský kraj",(IF(AND(I4909&gt;=69002,I4909&lt;=69801),"Jihomoravský kraj",(IF(AND(I4909&gt;=68601,I4909&lt;=68801),"Zlínský kraj",(IF(AND(I4909&gt;=75501,I4909&lt;=76901),"Zlínský kraj",(IF(AND(I4909&gt;=70030,I4909&lt;=74901),"Moravskoslezský kraj",(IF(AND(I4909&gt;=75000,I4909&lt;=75368),"Olomoucký kraj",(IF(AND(I4909&gt;=77200,I4909&lt;=79862),"Olomoucký kraj",(IF(AND(I4909&gt;=50011,I4909&lt;=50301),"Královéhradecký kraj",(IF(AND(I4909&gt;=54301,I4909&lt;=54303),"Královéhradecký kraj","0")))))))))))))))))))))))))))))))))))))))))))))))</f>
        <v>Zlínský kraj</v>
      </c>
      <c r="AD4909" t="s">
        <v>998</v>
      </c>
      <c r="AE4909" t="s">
        <v>998</v>
      </c>
      <c r="AF4909" t="s">
        <v>998</v>
      </c>
      <c r="AG4909" s="107">
        <v>0</v>
      </c>
      <c r="AH4909" s="107">
        <v>0</v>
      </c>
      <c r="AI4909" s="107">
        <v>0</v>
      </c>
      <c r="AJ4909" t="s">
        <v>1012</v>
      </c>
    </row>
    <row r="4910" spans="1:37" x14ac:dyDescent="0.45">
      <c r="A4910" t="s">
        <v>1095</v>
      </c>
      <c r="B4910" t="s">
        <v>18273</v>
      </c>
      <c r="C4910" t="s">
        <v>990</v>
      </c>
      <c r="D4910" t="s">
        <v>18277</v>
      </c>
      <c r="E4910" t="s">
        <v>992</v>
      </c>
      <c r="F4910" t="s">
        <v>3205</v>
      </c>
      <c r="G4910">
        <v>75</v>
      </c>
      <c r="H4910" t="s">
        <v>3205</v>
      </c>
      <c r="I4910">
        <v>76301</v>
      </c>
      <c r="K4910" t="s">
        <v>18278</v>
      </c>
      <c r="L4910" s="106">
        <v>33414</v>
      </c>
      <c r="M4910">
        <v>10893006</v>
      </c>
      <c r="N4910" t="s">
        <v>996</v>
      </c>
      <c r="O4910" t="s">
        <v>12</v>
      </c>
      <c r="P4910" t="s">
        <v>997</v>
      </c>
      <c r="R4910" s="109" t="str">
        <f>IF(OR(P4910="SB",Q4910="SB"),"SB",0)</f>
        <v>SB</v>
      </c>
      <c r="T4910" s="110">
        <v>11925</v>
      </c>
      <c r="U4910" t="s">
        <v>19633</v>
      </c>
      <c r="V4910" s="113" t="str">
        <f>IF(AND(I4910&gt;=10000,I4910&lt;=19900),"Praha",(IF(AND(I4910&gt;=25001,I4910&lt;=29501),"Středočeský kraj",(IF(AND(I4910&gt;=30100,I4910&lt;=34972),"Středočeský kraj",(IF(AND(I4910&gt;=35002,I4910&lt;=36271),"Karlovarský kraj",(IF(AND(I4910&gt;=37001,I4910&lt;=39201),"Jihočeský kraj",(IF(AND(I4910&gt;=39701,I4910&lt;=39901),"Jihočeský kraj",(IF(AND(I4910&gt;=39301,I4910&lt;=39601),"Kraj Vysočina",(IF(AND(I4910&gt;=58001,I4910&lt;=59501),"Kraj Vysočina",(IF(AND(I4910&gt;=67401,I4910&lt;=67602),"Kraj Vysočina",(IF(AND(I4910&gt;=40001,I4910&lt;=44101),"Ústecký kraj",(IF(AND(I4910&gt;=46001,I4910&lt;=47201),"Liberecký kraj",(IF(AND(I4910&gt;=51202,I4910&lt;=51401),"Liberecký kraj",(IF(AND(I4910&gt;=53002,I4910&lt;=53976),"Pardubický kraj",(IF(AND(I4910&gt;=56002,I4910&lt;=57201),"Pardubický kraj",(IF(AND(I4910&gt;=60200,I4910&lt;=67201),"Jihomoravský kraj",(IF(AND(I4910&gt;=67801,I4910&lt;=68501),"Jihomoravský kraj",(IF(AND(I4910&gt;=69002,I4910&lt;=69801),"Jihomoravský kraj",(IF(AND(I4910&gt;=68601,I4910&lt;=68801),"Zlínský kraj",(IF(AND(I4910&gt;=75501,I4910&lt;=76901),"Zlínský kraj",(IF(AND(I4910&gt;=70030,I4910&lt;=74901),"Moravskoslezský kraj",(IF(AND(I4910&gt;=75000,I4910&lt;=75368),"Olomoucký kraj",(IF(AND(I4910&gt;=77200,I4910&lt;=79862),"Olomoucký kraj",(IF(AND(I4910&gt;=50011,I4910&lt;=50301),"Královéhradecký kraj",(IF(AND(I4910&gt;=54301,I4910&lt;=54303),"Královéhradecký kraj","0")))))))))))))))))))))))))))))))))))))))))))))))</f>
        <v>Zlínský kraj</v>
      </c>
      <c r="AD4910" t="s">
        <v>998</v>
      </c>
      <c r="AE4910" t="s">
        <v>998</v>
      </c>
      <c r="AF4910" t="s">
        <v>998</v>
      </c>
      <c r="AG4910" s="107">
        <v>0</v>
      </c>
      <c r="AH4910" s="107">
        <v>0</v>
      </c>
      <c r="AI4910" s="107">
        <v>0</v>
      </c>
      <c r="AJ4910" t="s">
        <v>1012</v>
      </c>
    </row>
    <row r="4911" spans="1:37" x14ac:dyDescent="0.45">
      <c r="A4911" t="s">
        <v>1061</v>
      </c>
      <c r="B4911" t="s">
        <v>3952</v>
      </c>
      <c r="C4911" t="s">
        <v>990</v>
      </c>
      <c r="D4911" t="s">
        <v>3953</v>
      </c>
      <c r="E4911" t="s">
        <v>992</v>
      </c>
      <c r="F4911" t="s">
        <v>1545</v>
      </c>
      <c r="G4911">
        <v>1071</v>
      </c>
      <c r="H4911" t="s">
        <v>1302</v>
      </c>
      <c r="I4911">
        <v>76302</v>
      </c>
      <c r="K4911" t="s">
        <v>3954</v>
      </c>
      <c r="L4911" s="106">
        <v>41439</v>
      </c>
      <c r="M4911">
        <v>14621543</v>
      </c>
      <c r="N4911" t="s">
        <v>996</v>
      </c>
      <c r="O4911" t="s">
        <v>12</v>
      </c>
      <c r="P4911" t="s">
        <v>997</v>
      </c>
      <c r="R4911" s="109" t="str">
        <f>IF(OR(P4911="SB",Q4911="SB"),"SB",0)</f>
        <v>SB</v>
      </c>
      <c r="T4911" s="110" t="s">
        <v>998</v>
      </c>
      <c r="V4911" s="113" t="str">
        <f>IF(AND(I4911&gt;=10000,I4911&lt;=19900),"Praha",(IF(AND(I4911&gt;=25001,I4911&lt;=29501),"Středočeský kraj",(IF(AND(I4911&gt;=30100,I4911&lt;=34972),"Středočeský kraj",(IF(AND(I4911&gt;=35002,I4911&lt;=36271),"Karlovarský kraj",(IF(AND(I4911&gt;=37001,I4911&lt;=39201),"Jihočeský kraj",(IF(AND(I4911&gt;=39701,I4911&lt;=39901),"Jihočeský kraj",(IF(AND(I4911&gt;=39301,I4911&lt;=39601),"Kraj Vysočina",(IF(AND(I4911&gt;=58001,I4911&lt;=59501),"Kraj Vysočina",(IF(AND(I4911&gt;=67401,I4911&lt;=67602),"Kraj Vysočina",(IF(AND(I4911&gt;=40001,I4911&lt;=44101),"Ústecký kraj",(IF(AND(I4911&gt;=46001,I4911&lt;=47201),"Liberecký kraj",(IF(AND(I4911&gt;=51202,I4911&lt;=51401),"Liberecký kraj",(IF(AND(I4911&gt;=53002,I4911&lt;=53976),"Pardubický kraj",(IF(AND(I4911&gt;=56002,I4911&lt;=57201),"Pardubický kraj",(IF(AND(I4911&gt;=60200,I4911&lt;=67201),"Jihomoravský kraj",(IF(AND(I4911&gt;=67801,I4911&lt;=68501),"Jihomoravský kraj",(IF(AND(I4911&gt;=69002,I4911&lt;=69801),"Jihomoravský kraj",(IF(AND(I4911&gt;=68601,I4911&lt;=68801),"Zlínský kraj",(IF(AND(I4911&gt;=75501,I4911&lt;=76901),"Zlínský kraj",(IF(AND(I4911&gt;=70030,I4911&lt;=74901),"Moravskoslezský kraj",(IF(AND(I4911&gt;=75000,I4911&lt;=75368),"Olomoucký kraj",(IF(AND(I4911&gt;=77200,I4911&lt;=79862),"Olomoucký kraj",(IF(AND(I4911&gt;=50011,I4911&lt;=50301),"Královéhradecký kraj",(IF(AND(I4911&gt;=54301,I4911&lt;=54303),"Královéhradecký kraj","0")))))))))))))))))))))))))))))))))))))))))))))))</f>
        <v>Zlínský kraj</v>
      </c>
      <c r="AB4911" t="s">
        <v>998</v>
      </c>
      <c r="AD4911" t="s">
        <v>998</v>
      </c>
      <c r="AE4911" t="s">
        <v>998</v>
      </c>
      <c r="AF4911" t="s">
        <v>998</v>
      </c>
      <c r="AG4911" s="107">
        <v>300</v>
      </c>
      <c r="AH4911" s="107">
        <v>0</v>
      </c>
      <c r="AI4911" s="107">
        <v>0</v>
      </c>
      <c r="AJ4911" t="s">
        <v>999</v>
      </c>
      <c r="AK4911" s="106">
        <v>44923</v>
      </c>
    </row>
    <row r="4912" spans="1:37" x14ac:dyDescent="0.45">
      <c r="A4912" t="s">
        <v>1036</v>
      </c>
      <c r="B4912" t="s">
        <v>3983</v>
      </c>
      <c r="C4912" t="s">
        <v>1002</v>
      </c>
      <c r="D4912" t="s">
        <v>3996</v>
      </c>
      <c r="E4912" t="s">
        <v>992</v>
      </c>
      <c r="F4912" t="s">
        <v>3997</v>
      </c>
      <c r="G4912">
        <v>532</v>
      </c>
      <c r="H4912" t="s">
        <v>3043</v>
      </c>
      <c r="I4912">
        <v>76311</v>
      </c>
      <c r="K4912" t="s">
        <v>3992</v>
      </c>
      <c r="L4912" s="106">
        <v>30984</v>
      </c>
      <c r="M4912">
        <v>11470053</v>
      </c>
      <c r="N4912" t="s">
        <v>996</v>
      </c>
      <c r="O4912" t="s">
        <v>12</v>
      </c>
      <c r="P4912" t="s">
        <v>997</v>
      </c>
      <c r="R4912" s="109" t="str">
        <f>IF(OR(P4912="SB",Q4912="SB"),"SB",0)</f>
        <v>SB</v>
      </c>
      <c r="T4912" s="110">
        <v>52725</v>
      </c>
      <c r="U4912" t="s">
        <v>19633</v>
      </c>
      <c r="V4912" s="113" t="str">
        <f>IF(AND(I4912&gt;=10000,I4912&lt;=19900),"Praha",(IF(AND(I4912&gt;=25001,I4912&lt;=29501),"Středočeský kraj",(IF(AND(I4912&gt;=30100,I4912&lt;=34972),"Středočeský kraj",(IF(AND(I4912&gt;=35002,I4912&lt;=36271),"Karlovarský kraj",(IF(AND(I4912&gt;=37001,I4912&lt;=39201),"Jihočeský kraj",(IF(AND(I4912&gt;=39701,I4912&lt;=39901),"Jihočeský kraj",(IF(AND(I4912&gt;=39301,I4912&lt;=39601),"Kraj Vysočina",(IF(AND(I4912&gt;=58001,I4912&lt;=59501),"Kraj Vysočina",(IF(AND(I4912&gt;=67401,I4912&lt;=67602),"Kraj Vysočina",(IF(AND(I4912&gt;=40001,I4912&lt;=44101),"Ústecký kraj",(IF(AND(I4912&gt;=46001,I4912&lt;=47201),"Liberecký kraj",(IF(AND(I4912&gt;=51202,I4912&lt;=51401),"Liberecký kraj",(IF(AND(I4912&gt;=53002,I4912&lt;=53976),"Pardubický kraj",(IF(AND(I4912&gt;=56002,I4912&lt;=57201),"Pardubický kraj",(IF(AND(I4912&gt;=60200,I4912&lt;=67201),"Jihomoravský kraj",(IF(AND(I4912&gt;=67801,I4912&lt;=68501),"Jihomoravský kraj",(IF(AND(I4912&gt;=69002,I4912&lt;=69801),"Jihomoravský kraj",(IF(AND(I4912&gt;=68601,I4912&lt;=68801),"Zlínský kraj",(IF(AND(I4912&gt;=75501,I4912&lt;=76901),"Zlínský kraj",(IF(AND(I4912&gt;=70030,I4912&lt;=74901),"Moravskoslezský kraj",(IF(AND(I4912&gt;=75000,I4912&lt;=75368),"Olomoucký kraj",(IF(AND(I4912&gt;=77200,I4912&lt;=79862),"Olomoucký kraj",(IF(AND(I4912&gt;=50011,I4912&lt;=50301),"Královéhradecký kraj",(IF(AND(I4912&gt;=54301,I4912&lt;=54303),"Královéhradecký kraj","0")))))))))))))))))))))))))))))))))))))))))))))))</f>
        <v>Zlínský kraj</v>
      </c>
      <c r="AD4912" t="s">
        <v>998</v>
      </c>
      <c r="AE4912" t="s">
        <v>998</v>
      </c>
      <c r="AF4912" t="s">
        <v>998</v>
      </c>
      <c r="AG4912" s="107">
        <v>0</v>
      </c>
      <c r="AH4912" s="107">
        <v>0</v>
      </c>
      <c r="AI4912" s="107">
        <v>0</v>
      </c>
      <c r="AJ4912" t="s">
        <v>1012</v>
      </c>
    </row>
    <row r="4913" spans="1:37" x14ac:dyDescent="0.45">
      <c r="A4913" t="s">
        <v>1403</v>
      </c>
      <c r="B4913" t="s">
        <v>7559</v>
      </c>
      <c r="C4913" t="s">
        <v>990</v>
      </c>
      <c r="D4913" t="s">
        <v>7560</v>
      </c>
      <c r="E4913" t="s">
        <v>992</v>
      </c>
      <c r="F4913" t="s">
        <v>2392</v>
      </c>
      <c r="G4913">
        <v>657</v>
      </c>
      <c r="H4913" t="s">
        <v>3043</v>
      </c>
      <c r="I4913">
        <v>76311</v>
      </c>
      <c r="J4913">
        <v>778492392</v>
      </c>
      <c r="K4913" t="s">
        <v>7561</v>
      </c>
      <c r="L4913" s="106">
        <v>38095</v>
      </c>
      <c r="M4913">
        <v>14902742</v>
      </c>
      <c r="N4913" t="s">
        <v>2063</v>
      </c>
      <c r="O4913" t="s">
        <v>1173</v>
      </c>
      <c r="P4913" t="s">
        <v>997</v>
      </c>
      <c r="R4913" s="109" t="str">
        <f>IF(OR(P4913="SB",Q4913="SB"),"SB",0)</f>
        <v>SB</v>
      </c>
      <c r="T4913" s="110">
        <v>2019145</v>
      </c>
      <c r="U4913" t="s">
        <v>19633</v>
      </c>
      <c r="V4913" s="113" t="str">
        <f>IF(AND(I4913&gt;=10000,I4913&lt;=19900),"Praha",(IF(AND(I4913&gt;=25001,I4913&lt;=29501),"Středočeský kraj",(IF(AND(I4913&gt;=30100,I4913&lt;=34972),"Středočeský kraj",(IF(AND(I4913&gt;=35002,I4913&lt;=36271),"Karlovarský kraj",(IF(AND(I4913&gt;=37001,I4913&lt;=39201),"Jihočeský kraj",(IF(AND(I4913&gt;=39701,I4913&lt;=39901),"Jihočeský kraj",(IF(AND(I4913&gt;=39301,I4913&lt;=39601),"Kraj Vysočina",(IF(AND(I4913&gt;=58001,I4913&lt;=59501),"Kraj Vysočina",(IF(AND(I4913&gt;=67401,I4913&lt;=67602),"Kraj Vysočina",(IF(AND(I4913&gt;=40001,I4913&lt;=44101),"Ústecký kraj",(IF(AND(I4913&gt;=46001,I4913&lt;=47201),"Liberecký kraj",(IF(AND(I4913&gt;=51202,I4913&lt;=51401),"Liberecký kraj",(IF(AND(I4913&gt;=53002,I4913&lt;=53976),"Pardubický kraj",(IF(AND(I4913&gt;=56002,I4913&lt;=57201),"Pardubický kraj",(IF(AND(I4913&gt;=60200,I4913&lt;=67201),"Jihomoravský kraj",(IF(AND(I4913&gt;=67801,I4913&lt;=68501),"Jihomoravský kraj",(IF(AND(I4913&gt;=69002,I4913&lt;=69801),"Jihomoravský kraj",(IF(AND(I4913&gt;=68601,I4913&lt;=68801),"Zlínský kraj",(IF(AND(I4913&gt;=75501,I4913&lt;=76901),"Zlínský kraj",(IF(AND(I4913&gt;=70030,I4913&lt;=74901),"Moravskoslezský kraj",(IF(AND(I4913&gt;=75000,I4913&lt;=75368),"Olomoucký kraj",(IF(AND(I4913&gt;=77200,I4913&lt;=79862),"Olomoucký kraj",(IF(AND(I4913&gt;=50011,I4913&lt;=50301),"Královéhradecký kraj",(IF(AND(I4913&gt;=54301,I4913&lt;=54303),"Královéhradecký kraj","0")))))))))))))))))))))))))))))))))))))))))))))))</f>
        <v>Zlínský kraj</v>
      </c>
      <c r="AD4913" t="s">
        <v>998</v>
      </c>
      <c r="AE4913" t="s">
        <v>998</v>
      </c>
      <c r="AF4913" t="s">
        <v>998</v>
      </c>
      <c r="AG4913" s="107">
        <v>0</v>
      </c>
      <c r="AH4913" s="107">
        <v>0</v>
      </c>
      <c r="AI4913" s="107">
        <v>0</v>
      </c>
      <c r="AJ4913" t="s">
        <v>1012</v>
      </c>
    </row>
    <row r="4914" spans="1:37" x14ac:dyDescent="0.45">
      <c r="A4914" t="s">
        <v>1882</v>
      </c>
      <c r="B4914" t="s">
        <v>10193</v>
      </c>
      <c r="C4914" t="s">
        <v>1002</v>
      </c>
      <c r="D4914" t="s">
        <v>10194</v>
      </c>
      <c r="E4914" t="s">
        <v>992</v>
      </c>
      <c r="F4914" t="s">
        <v>10195</v>
      </c>
      <c r="G4914">
        <v>550</v>
      </c>
      <c r="H4914" t="s">
        <v>10196</v>
      </c>
      <c r="I4914">
        <v>76311</v>
      </c>
      <c r="K4914" t="s">
        <v>10197</v>
      </c>
      <c r="L4914" s="106">
        <v>33934</v>
      </c>
      <c r="M4914">
        <v>12972240</v>
      </c>
      <c r="N4914" t="s">
        <v>996</v>
      </c>
      <c r="O4914" t="s">
        <v>12</v>
      </c>
      <c r="P4914" t="s">
        <v>997</v>
      </c>
      <c r="R4914" s="109" t="str">
        <f>IF(OR(P4914="SB",Q4914="SB"),"SB",0)</f>
        <v>SB</v>
      </c>
      <c r="T4914" s="110" t="s">
        <v>998</v>
      </c>
      <c r="V4914" s="113" t="str">
        <f>IF(AND(I4914&gt;=10000,I4914&lt;=19900),"Praha",(IF(AND(I4914&gt;=25001,I4914&lt;=29501),"Středočeský kraj",(IF(AND(I4914&gt;=30100,I4914&lt;=34972),"Středočeský kraj",(IF(AND(I4914&gt;=35002,I4914&lt;=36271),"Karlovarský kraj",(IF(AND(I4914&gt;=37001,I4914&lt;=39201),"Jihočeský kraj",(IF(AND(I4914&gt;=39701,I4914&lt;=39901),"Jihočeský kraj",(IF(AND(I4914&gt;=39301,I4914&lt;=39601),"Kraj Vysočina",(IF(AND(I4914&gt;=58001,I4914&lt;=59501),"Kraj Vysočina",(IF(AND(I4914&gt;=67401,I4914&lt;=67602),"Kraj Vysočina",(IF(AND(I4914&gt;=40001,I4914&lt;=44101),"Ústecký kraj",(IF(AND(I4914&gt;=46001,I4914&lt;=47201),"Liberecký kraj",(IF(AND(I4914&gt;=51202,I4914&lt;=51401),"Liberecký kraj",(IF(AND(I4914&gt;=53002,I4914&lt;=53976),"Pardubický kraj",(IF(AND(I4914&gt;=56002,I4914&lt;=57201),"Pardubický kraj",(IF(AND(I4914&gt;=60200,I4914&lt;=67201),"Jihomoravský kraj",(IF(AND(I4914&gt;=67801,I4914&lt;=68501),"Jihomoravský kraj",(IF(AND(I4914&gt;=69002,I4914&lt;=69801),"Jihomoravský kraj",(IF(AND(I4914&gt;=68601,I4914&lt;=68801),"Zlínský kraj",(IF(AND(I4914&gt;=75501,I4914&lt;=76901),"Zlínský kraj",(IF(AND(I4914&gt;=70030,I4914&lt;=74901),"Moravskoslezský kraj",(IF(AND(I4914&gt;=75000,I4914&lt;=75368),"Olomoucký kraj",(IF(AND(I4914&gt;=77200,I4914&lt;=79862),"Olomoucký kraj",(IF(AND(I4914&gt;=50011,I4914&lt;=50301),"Královéhradecký kraj",(IF(AND(I4914&gt;=54301,I4914&lt;=54303),"Královéhradecký kraj","0")))))))))))))))))))))))))))))))))))))))))))))))</f>
        <v>Zlínský kraj</v>
      </c>
      <c r="AB4914" t="s">
        <v>998</v>
      </c>
      <c r="AD4914" t="s">
        <v>998</v>
      </c>
      <c r="AE4914" t="s">
        <v>998</v>
      </c>
      <c r="AF4914" t="s">
        <v>998</v>
      </c>
      <c r="AG4914" s="107">
        <v>0</v>
      </c>
      <c r="AH4914" s="107">
        <v>0</v>
      </c>
      <c r="AI4914" s="107">
        <v>0</v>
      </c>
      <c r="AJ4914" t="s">
        <v>1012</v>
      </c>
    </row>
    <row r="4915" spans="1:37" x14ac:dyDescent="0.45">
      <c r="A4915" t="s">
        <v>1111</v>
      </c>
      <c r="B4915" t="s">
        <v>10109</v>
      </c>
      <c r="C4915" t="s">
        <v>1002</v>
      </c>
      <c r="D4915" t="s">
        <v>10113</v>
      </c>
      <c r="E4915" t="s">
        <v>992</v>
      </c>
      <c r="F4915" t="s">
        <v>10114</v>
      </c>
      <c r="G4915">
        <v>6</v>
      </c>
      <c r="H4915" t="s">
        <v>8053</v>
      </c>
      <c r="I4915">
        <v>76312</v>
      </c>
      <c r="K4915" t="s">
        <v>10115</v>
      </c>
      <c r="L4915" s="106">
        <v>31186</v>
      </c>
      <c r="M4915">
        <v>14907994</v>
      </c>
      <c r="N4915" t="s">
        <v>1144</v>
      </c>
      <c r="O4915" t="s">
        <v>12</v>
      </c>
      <c r="P4915" t="s">
        <v>997</v>
      </c>
      <c r="Q4915" t="s">
        <v>1011</v>
      </c>
      <c r="R4915" s="109" t="str">
        <f>IF(OR(P4915="SB",Q4915="SB"),"SB",0)</f>
        <v>SB</v>
      </c>
      <c r="T4915" s="110" t="s">
        <v>998</v>
      </c>
      <c r="V4915" s="113" t="str">
        <f>IF(AND(I4915&gt;=10000,I4915&lt;=19900),"Praha",(IF(AND(I4915&gt;=25001,I4915&lt;=29501),"Středočeský kraj",(IF(AND(I4915&gt;=30100,I4915&lt;=34972),"Středočeský kraj",(IF(AND(I4915&gt;=35002,I4915&lt;=36271),"Karlovarský kraj",(IF(AND(I4915&gt;=37001,I4915&lt;=39201),"Jihočeský kraj",(IF(AND(I4915&gt;=39701,I4915&lt;=39901),"Jihočeský kraj",(IF(AND(I4915&gt;=39301,I4915&lt;=39601),"Kraj Vysočina",(IF(AND(I4915&gt;=58001,I4915&lt;=59501),"Kraj Vysočina",(IF(AND(I4915&gt;=67401,I4915&lt;=67602),"Kraj Vysočina",(IF(AND(I4915&gt;=40001,I4915&lt;=44101),"Ústecký kraj",(IF(AND(I4915&gt;=46001,I4915&lt;=47201),"Liberecký kraj",(IF(AND(I4915&gt;=51202,I4915&lt;=51401),"Liberecký kraj",(IF(AND(I4915&gt;=53002,I4915&lt;=53976),"Pardubický kraj",(IF(AND(I4915&gt;=56002,I4915&lt;=57201),"Pardubický kraj",(IF(AND(I4915&gt;=60200,I4915&lt;=67201),"Jihomoravský kraj",(IF(AND(I4915&gt;=67801,I4915&lt;=68501),"Jihomoravský kraj",(IF(AND(I4915&gt;=69002,I4915&lt;=69801),"Jihomoravský kraj",(IF(AND(I4915&gt;=68601,I4915&lt;=68801),"Zlínský kraj",(IF(AND(I4915&gt;=75501,I4915&lt;=76901),"Zlínský kraj",(IF(AND(I4915&gt;=70030,I4915&lt;=74901),"Moravskoslezský kraj",(IF(AND(I4915&gt;=75000,I4915&lt;=75368),"Olomoucký kraj",(IF(AND(I4915&gt;=77200,I4915&lt;=79862),"Olomoucký kraj",(IF(AND(I4915&gt;=50011,I4915&lt;=50301),"Královéhradecký kraj",(IF(AND(I4915&gt;=54301,I4915&lt;=54303),"Královéhradecký kraj","0")))))))))))))))))))))))))))))))))))))))))))))))</f>
        <v>Zlínský kraj</v>
      </c>
      <c r="AB4915" t="s">
        <v>998</v>
      </c>
      <c r="AD4915" t="s">
        <v>998</v>
      </c>
      <c r="AE4915" t="s">
        <v>998</v>
      </c>
      <c r="AF4915" t="s">
        <v>998</v>
      </c>
      <c r="AG4915" s="107">
        <v>300</v>
      </c>
      <c r="AH4915" s="107">
        <v>0</v>
      </c>
      <c r="AI4915" s="107">
        <v>0</v>
      </c>
      <c r="AJ4915" t="s">
        <v>999</v>
      </c>
      <c r="AK4915" s="106">
        <v>44923</v>
      </c>
    </row>
    <row r="4916" spans="1:37" x14ac:dyDescent="0.45">
      <c r="A4916" t="s">
        <v>1169</v>
      </c>
      <c r="B4916" t="s">
        <v>17158</v>
      </c>
      <c r="C4916" t="s">
        <v>990</v>
      </c>
      <c r="D4916" t="s">
        <v>17159</v>
      </c>
      <c r="E4916" t="s">
        <v>992</v>
      </c>
      <c r="F4916" t="s">
        <v>17160</v>
      </c>
      <c r="G4916">
        <v>1181</v>
      </c>
      <c r="H4916" t="s">
        <v>8053</v>
      </c>
      <c r="I4916">
        <v>76312</v>
      </c>
      <c r="K4916" t="s">
        <v>17161</v>
      </c>
      <c r="L4916" s="106">
        <v>34879</v>
      </c>
      <c r="M4916">
        <v>14623260</v>
      </c>
      <c r="N4916" t="s">
        <v>996</v>
      </c>
      <c r="O4916" t="s">
        <v>12</v>
      </c>
      <c r="P4916" t="s">
        <v>997</v>
      </c>
      <c r="R4916" s="109" t="str">
        <f>IF(OR(P4916="SB",Q4916="SB"),"SB",0)</f>
        <v>SB</v>
      </c>
      <c r="T4916" s="110" t="s">
        <v>998</v>
      </c>
      <c r="V4916" s="113" t="str">
        <f>IF(AND(I4916&gt;=10000,I4916&lt;=19900),"Praha",(IF(AND(I4916&gt;=25001,I4916&lt;=29501),"Středočeský kraj",(IF(AND(I4916&gt;=30100,I4916&lt;=34972),"Středočeský kraj",(IF(AND(I4916&gt;=35002,I4916&lt;=36271),"Karlovarský kraj",(IF(AND(I4916&gt;=37001,I4916&lt;=39201),"Jihočeský kraj",(IF(AND(I4916&gt;=39701,I4916&lt;=39901),"Jihočeský kraj",(IF(AND(I4916&gt;=39301,I4916&lt;=39601),"Kraj Vysočina",(IF(AND(I4916&gt;=58001,I4916&lt;=59501),"Kraj Vysočina",(IF(AND(I4916&gt;=67401,I4916&lt;=67602),"Kraj Vysočina",(IF(AND(I4916&gt;=40001,I4916&lt;=44101),"Ústecký kraj",(IF(AND(I4916&gt;=46001,I4916&lt;=47201),"Liberecký kraj",(IF(AND(I4916&gt;=51202,I4916&lt;=51401),"Liberecký kraj",(IF(AND(I4916&gt;=53002,I4916&lt;=53976),"Pardubický kraj",(IF(AND(I4916&gt;=56002,I4916&lt;=57201),"Pardubický kraj",(IF(AND(I4916&gt;=60200,I4916&lt;=67201),"Jihomoravský kraj",(IF(AND(I4916&gt;=67801,I4916&lt;=68501),"Jihomoravský kraj",(IF(AND(I4916&gt;=69002,I4916&lt;=69801),"Jihomoravský kraj",(IF(AND(I4916&gt;=68601,I4916&lt;=68801),"Zlínský kraj",(IF(AND(I4916&gt;=75501,I4916&lt;=76901),"Zlínský kraj",(IF(AND(I4916&gt;=70030,I4916&lt;=74901),"Moravskoslezský kraj",(IF(AND(I4916&gt;=75000,I4916&lt;=75368),"Olomoucký kraj",(IF(AND(I4916&gt;=77200,I4916&lt;=79862),"Olomoucký kraj",(IF(AND(I4916&gt;=50011,I4916&lt;=50301),"Královéhradecký kraj",(IF(AND(I4916&gt;=54301,I4916&lt;=54303),"Královéhradecký kraj","0")))))))))))))))))))))))))))))))))))))))))))))))</f>
        <v>Zlínský kraj</v>
      </c>
      <c r="AB4916" t="s">
        <v>998</v>
      </c>
      <c r="AD4916" t="s">
        <v>998</v>
      </c>
      <c r="AE4916" t="s">
        <v>998</v>
      </c>
      <c r="AF4916" t="s">
        <v>998</v>
      </c>
      <c r="AG4916" s="107">
        <v>0</v>
      </c>
      <c r="AH4916" s="107">
        <v>0</v>
      </c>
      <c r="AI4916" s="107">
        <v>0</v>
      </c>
      <c r="AJ4916" t="s">
        <v>1012</v>
      </c>
    </row>
    <row r="4917" spans="1:37" x14ac:dyDescent="0.45">
      <c r="A4917" t="s">
        <v>1113</v>
      </c>
      <c r="B4917" t="s">
        <v>1770</v>
      </c>
      <c r="C4917" t="s">
        <v>990</v>
      </c>
      <c r="D4917" t="s">
        <v>1772</v>
      </c>
      <c r="E4917" t="s">
        <v>992</v>
      </c>
      <c r="F4917" t="s">
        <v>1773</v>
      </c>
      <c r="G4917">
        <v>233</v>
      </c>
      <c r="H4917" t="s">
        <v>1302</v>
      </c>
      <c r="I4917">
        <v>76314</v>
      </c>
      <c r="K4917" t="s">
        <v>1774</v>
      </c>
      <c r="L4917" s="106">
        <v>26143</v>
      </c>
      <c r="M4917">
        <v>14634879</v>
      </c>
      <c r="N4917" t="s">
        <v>996</v>
      </c>
      <c r="O4917" t="s">
        <v>12</v>
      </c>
      <c r="P4917" t="s">
        <v>997</v>
      </c>
      <c r="R4917" s="109" t="str">
        <f>IF(OR(P4917="SB",Q4917="SB"),"SB",0)</f>
        <v>SB</v>
      </c>
      <c r="T4917" s="110" t="s">
        <v>998</v>
      </c>
      <c r="V4917" s="113" t="str">
        <f>IF(AND(I4917&gt;=10000,I4917&lt;=19900),"Praha",(IF(AND(I4917&gt;=25001,I4917&lt;=29501),"Středočeský kraj",(IF(AND(I4917&gt;=30100,I4917&lt;=34972),"Středočeský kraj",(IF(AND(I4917&gt;=35002,I4917&lt;=36271),"Karlovarský kraj",(IF(AND(I4917&gt;=37001,I4917&lt;=39201),"Jihočeský kraj",(IF(AND(I4917&gt;=39701,I4917&lt;=39901),"Jihočeský kraj",(IF(AND(I4917&gt;=39301,I4917&lt;=39601),"Kraj Vysočina",(IF(AND(I4917&gt;=58001,I4917&lt;=59501),"Kraj Vysočina",(IF(AND(I4917&gt;=67401,I4917&lt;=67602),"Kraj Vysočina",(IF(AND(I4917&gt;=40001,I4917&lt;=44101),"Ústecký kraj",(IF(AND(I4917&gt;=46001,I4917&lt;=47201),"Liberecký kraj",(IF(AND(I4917&gt;=51202,I4917&lt;=51401),"Liberecký kraj",(IF(AND(I4917&gt;=53002,I4917&lt;=53976),"Pardubický kraj",(IF(AND(I4917&gt;=56002,I4917&lt;=57201),"Pardubický kraj",(IF(AND(I4917&gt;=60200,I4917&lt;=67201),"Jihomoravský kraj",(IF(AND(I4917&gt;=67801,I4917&lt;=68501),"Jihomoravský kraj",(IF(AND(I4917&gt;=69002,I4917&lt;=69801),"Jihomoravský kraj",(IF(AND(I4917&gt;=68601,I4917&lt;=68801),"Zlínský kraj",(IF(AND(I4917&gt;=75501,I4917&lt;=76901),"Zlínský kraj",(IF(AND(I4917&gt;=70030,I4917&lt;=74901),"Moravskoslezský kraj",(IF(AND(I4917&gt;=75000,I4917&lt;=75368),"Olomoucký kraj",(IF(AND(I4917&gt;=77200,I4917&lt;=79862),"Olomoucký kraj",(IF(AND(I4917&gt;=50011,I4917&lt;=50301),"Královéhradecký kraj",(IF(AND(I4917&gt;=54301,I4917&lt;=54303),"Královéhradecký kraj","0")))))))))))))))))))))))))))))))))))))))))))))))</f>
        <v>Zlínský kraj</v>
      </c>
      <c r="AB4917" t="s">
        <v>998</v>
      </c>
      <c r="AD4917" t="s">
        <v>998</v>
      </c>
      <c r="AE4917" t="s">
        <v>998</v>
      </c>
      <c r="AF4917" t="s">
        <v>998</v>
      </c>
      <c r="AG4917" s="107">
        <v>0</v>
      </c>
      <c r="AH4917" s="107">
        <v>0</v>
      </c>
      <c r="AI4917" s="107">
        <v>0</v>
      </c>
      <c r="AJ4917" t="s">
        <v>1012</v>
      </c>
    </row>
    <row r="4918" spans="1:37" x14ac:dyDescent="0.45">
      <c r="A4918" t="s">
        <v>1448</v>
      </c>
      <c r="B4918" t="s">
        <v>6824</v>
      </c>
      <c r="C4918" t="s">
        <v>990</v>
      </c>
      <c r="D4918" t="s">
        <v>6825</v>
      </c>
      <c r="E4918" t="s">
        <v>992</v>
      </c>
      <c r="F4918" t="s">
        <v>2586</v>
      </c>
      <c r="G4918">
        <v>218</v>
      </c>
      <c r="H4918" t="s">
        <v>1302</v>
      </c>
      <c r="I4918">
        <v>76314</v>
      </c>
      <c r="K4918" t="s">
        <v>6826</v>
      </c>
      <c r="L4918" s="106">
        <v>29627</v>
      </c>
      <c r="M4918">
        <v>14634374</v>
      </c>
      <c r="N4918" t="s">
        <v>996</v>
      </c>
      <c r="O4918" t="s">
        <v>12</v>
      </c>
      <c r="P4918" t="s">
        <v>997</v>
      </c>
      <c r="R4918" s="109" t="str">
        <f>IF(OR(P4918="SB",Q4918="SB"),"SB",0)</f>
        <v>SB</v>
      </c>
      <c r="T4918" s="110" t="s">
        <v>998</v>
      </c>
      <c r="V4918" s="113" t="str">
        <f>IF(AND(I4918&gt;=10000,I4918&lt;=19900),"Praha",(IF(AND(I4918&gt;=25001,I4918&lt;=29501),"Středočeský kraj",(IF(AND(I4918&gt;=30100,I4918&lt;=34972),"Středočeský kraj",(IF(AND(I4918&gt;=35002,I4918&lt;=36271),"Karlovarský kraj",(IF(AND(I4918&gt;=37001,I4918&lt;=39201),"Jihočeský kraj",(IF(AND(I4918&gt;=39701,I4918&lt;=39901),"Jihočeský kraj",(IF(AND(I4918&gt;=39301,I4918&lt;=39601),"Kraj Vysočina",(IF(AND(I4918&gt;=58001,I4918&lt;=59501),"Kraj Vysočina",(IF(AND(I4918&gt;=67401,I4918&lt;=67602),"Kraj Vysočina",(IF(AND(I4918&gt;=40001,I4918&lt;=44101),"Ústecký kraj",(IF(AND(I4918&gt;=46001,I4918&lt;=47201),"Liberecký kraj",(IF(AND(I4918&gt;=51202,I4918&lt;=51401),"Liberecký kraj",(IF(AND(I4918&gt;=53002,I4918&lt;=53976),"Pardubický kraj",(IF(AND(I4918&gt;=56002,I4918&lt;=57201),"Pardubický kraj",(IF(AND(I4918&gt;=60200,I4918&lt;=67201),"Jihomoravský kraj",(IF(AND(I4918&gt;=67801,I4918&lt;=68501),"Jihomoravský kraj",(IF(AND(I4918&gt;=69002,I4918&lt;=69801),"Jihomoravský kraj",(IF(AND(I4918&gt;=68601,I4918&lt;=68801),"Zlínský kraj",(IF(AND(I4918&gt;=75501,I4918&lt;=76901),"Zlínský kraj",(IF(AND(I4918&gt;=70030,I4918&lt;=74901),"Moravskoslezský kraj",(IF(AND(I4918&gt;=75000,I4918&lt;=75368),"Olomoucký kraj",(IF(AND(I4918&gt;=77200,I4918&lt;=79862),"Olomoucký kraj",(IF(AND(I4918&gt;=50011,I4918&lt;=50301),"Královéhradecký kraj",(IF(AND(I4918&gt;=54301,I4918&lt;=54303),"Královéhradecký kraj","0")))))))))))))))))))))))))))))))))))))))))))))))</f>
        <v>Zlínský kraj</v>
      </c>
      <c r="AB4918" t="s">
        <v>998</v>
      </c>
      <c r="AD4918" t="s">
        <v>998</v>
      </c>
      <c r="AE4918" t="s">
        <v>998</v>
      </c>
      <c r="AF4918" t="s">
        <v>998</v>
      </c>
      <c r="AG4918" s="107">
        <v>0</v>
      </c>
      <c r="AH4918" s="107">
        <v>0</v>
      </c>
      <c r="AI4918" s="107">
        <v>0</v>
      </c>
      <c r="AJ4918" t="s">
        <v>1012</v>
      </c>
    </row>
    <row r="4919" spans="1:37" x14ac:dyDescent="0.45">
      <c r="A4919" t="s">
        <v>1213</v>
      </c>
      <c r="B4919" t="s">
        <v>17162</v>
      </c>
      <c r="C4919" t="s">
        <v>1002</v>
      </c>
      <c r="D4919" t="s">
        <v>17163</v>
      </c>
      <c r="E4919" t="s">
        <v>992</v>
      </c>
      <c r="F4919" t="s">
        <v>17164</v>
      </c>
      <c r="G4919">
        <v>191</v>
      </c>
      <c r="H4919" t="s">
        <v>1302</v>
      </c>
      <c r="I4919">
        <v>76314</v>
      </c>
      <c r="K4919" t="s">
        <v>17165</v>
      </c>
      <c r="L4919" s="106">
        <v>38161</v>
      </c>
      <c r="M4919">
        <v>14600527</v>
      </c>
      <c r="N4919" t="s">
        <v>1431</v>
      </c>
      <c r="O4919" t="s">
        <v>1282</v>
      </c>
      <c r="P4919" t="s">
        <v>997</v>
      </c>
      <c r="R4919" s="109" t="str">
        <f>IF(OR(P4919="SB",Q4919="SB"),"SB",0)</f>
        <v>SB</v>
      </c>
      <c r="T4919" s="110" t="s">
        <v>998</v>
      </c>
      <c r="V4919" s="113" t="str">
        <f>IF(AND(I4919&gt;=10000,I4919&lt;=19900),"Praha",(IF(AND(I4919&gt;=25001,I4919&lt;=29501),"Středočeský kraj",(IF(AND(I4919&gt;=30100,I4919&lt;=34972),"Středočeský kraj",(IF(AND(I4919&gt;=35002,I4919&lt;=36271),"Karlovarský kraj",(IF(AND(I4919&gt;=37001,I4919&lt;=39201),"Jihočeský kraj",(IF(AND(I4919&gt;=39701,I4919&lt;=39901),"Jihočeský kraj",(IF(AND(I4919&gt;=39301,I4919&lt;=39601),"Kraj Vysočina",(IF(AND(I4919&gt;=58001,I4919&lt;=59501),"Kraj Vysočina",(IF(AND(I4919&gt;=67401,I4919&lt;=67602),"Kraj Vysočina",(IF(AND(I4919&gt;=40001,I4919&lt;=44101),"Ústecký kraj",(IF(AND(I4919&gt;=46001,I4919&lt;=47201),"Liberecký kraj",(IF(AND(I4919&gt;=51202,I4919&lt;=51401),"Liberecký kraj",(IF(AND(I4919&gt;=53002,I4919&lt;=53976),"Pardubický kraj",(IF(AND(I4919&gt;=56002,I4919&lt;=57201),"Pardubický kraj",(IF(AND(I4919&gt;=60200,I4919&lt;=67201),"Jihomoravský kraj",(IF(AND(I4919&gt;=67801,I4919&lt;=68501),"Jihomoravský kraj",(IF(AND(I4919&gt;=69002,I4919&lt;=69801),"Jihomoravský kraj",(IF(AND(I4919&gt;=68601,I4919&lt;=68801),"Zlínský kraj",(IF(AND(I4919&gt;=75501,I4919&lt;=76901),"Zlínský kraj",(IF(AND(I4919&gt;=70030,I4919&lt;=74901),"Moravskoslezský kraj",(IF(AND(I4919&gt;=75000,I4919&lt;=75368),"Olomoucký kraj",(IF(AND(I4919&gt;=77200,I4919&lt;=79862),"Olomoucký kraj",(IF(AND(I4919&gt;=50011,I4919&lt;=50301),"Královéhradecký kraj",(IF(AND(I4919&gt;=54301,I4919&lt;=54303),"Královéhradecký kraj","0")))))))))))))))))))))))))))))))))))))))))))))))</f>
        <v>Zlínský kraj</v>
      </c>
      <c r="AB4919" t="s">
        <v>998</v>
      </c>
      <c r="AD4919" t="s">
        <v>998</v>
      </c>
      <c r="AE4919" t="s">
        <v>998</v>
      </c>
      <c r="AF4919" t="s">
        <v>998</v>
      </c>
      <c r="AG4919" s="107">
        <v>300</v>
      </c>
      <c r="AH4919" s="107">
        <v>0</v>
      </c>
      <c r="AI4919" s="107">
        <v>0</v>
      </c>
      <c r="AJ4919" t="s">
        <v>999</v>
      </c>
      <c r="AK4919" s="106">
        <v>44920</v>
      </c>
    </row>
    <row r="4920" spans="1:37" x14ac:dyDescent="0.45">
      <c r="A4920" t="s">
        <v>1156</v>
      </c>
      <c r="B4920" t="s">
        <v>9411</v>
      </c>
      <c r="C4920" t="s">
        <v>990</v>
      </c>
      <c r="D4920" t="s">
        <v>9412</v>
      </c>
      <c r="E4920" t="s">
        <v>992</v>
      </c>
      <c r="F4920" t="s">
        <v>9413</v>
      </c>
      <c r="G4920">
        <v>257</v>
      </c>
      <c r="H4920" t="s">
        <v>1648</v>
      </c>
      <c r="I4920">
        <v>76316</v>
      </c>
      <c r="K4920" t="s">
        <v>9414</v>
      </c>
      <c r="L4920" s="106">
        <v>30655</v>
      </c>
      <c r="M4920">
        <v>10868956</v>
      </c>
      <c r="N4920" t="s">
        <v>996</v>
      </c>
      <c r="O4920" t="s">
        <v>12</v>
      </c>
      <c r="P4920" t="s">
        <v>997</v>
      </c>
      <c r="R4920" s="109" t="str">
        <f>IF(OR(P4920="SB",Q4920="SB"),"SB",0)</f>
        <v>SB</v>
      </c>
      <c r="T4920" s="110">
        <v>11652</v>
      </c>
      <c r="U4920" t="s">
        <v>19634</v>
      </c>
      <c r="V4920" s="113" t="str">
        <f>IF(AND(I4920&gt;=10000,I4920&lt;=19900),"Praha",(IF(AND(I4920&gt;=25001,I4920&lt;=29501),"Středočeský kraj",(IF(AND(I4920&gt;=30100,I4920&lt;=34972),"Středočeský kraj",(IF(AND(I4920&gt;=35002,I4920&lt;=36271),"Karlovarský kraj",(IF(AND(I4920&gt;=37001,I4920&lt;=39201),"Jihočeský kraj",(IF(AND(I4920&gt;=39701,I4920&lt;=39901),"Jihočeský kraj",(IF(AND(I4920&gt;=39301,I4920&lt;=39601),"Kraj Vysočina",(IF(AND(I4920&gt;=58001,I4920&lt;=59501),"Kraj Vysočina",(IF(AND(I4920&gt;=67401,I4920&lt;=67602),"Kraj Vysočina",(IF(AND(I4920&gt;=40001,I4920&lt;=44101),"Ústecký kraj",(IF(AND(I4920&gt;=46001,I4920&lt;=47201),"Liberecký kraj",(IF(AND(I4920&gt;=51202,I4920&lt;=51401),"Liberecký kraj",(IF(AND(I4920&gt;=53002,I4920&lt;=53976),"Pardubický kraj",(IF(AND(I4920&gt;=56002,I4920&lt;=57201),"Pardubický kraj",(IF(AND(I4920&gt;=60200,I4920&lt;=67201),"Jihomoravský kraj",(IF(AND(I4920&gt;=67801,I4920&lt;=68501),"Jihomoravský kraj",(IF(AND(I4920&gt;=69002,I4920&lt;=69801),"Jihomoravský kraj",(IF(AND(I4920&gt;=68601,I4920&lt;=68801),"Zlínský kraj",(IF(AND(I4920&gt;=75501,I4920&lt;=76901),"Zlínský kraj",(IF(AND(I4920&gt;=70030,I4920&lt;=74901),"Moravskoslezský kraj",(IF(AND(I4920&gt;=75000,I4920&lt;=75368),"Olomoucký kraj",(IF(AND(I4920&gt;=77200,I4920&lt;=79862),"Olomoucký kraj",(IF(AND(I4920&gt;=50011,I4920&lt;=50301),"Královéhradecký kraj",(IF(AND(I4920&gt;=54301,I4920&lt;=54303),"Královéhradecký kraj","0")))))))))))))))))))))))))))))))))))))))))))))))</f>
        <v>Zlínský kraj</v>
      </c>
      <c r="W4920" s="111">
        <v>11652</v>
      </c>
      <c r="X4920" s="111" t="s">
        <v>19633</v>
      </c>
      <c r="AD4920" t="s">
        <v>1024</v>
      </c>
      <c r="AE4920" t="s">
        <v>1272</v>
      </c>
      <c r="AF4920" t="s">
        <v>998</v>
      </c>
      <c r="AG4920" s="107">
        <v>0</v>
      </c>
      <c r="AH4920" s="107">
        <v>0</v>
      </c>
      <c r="AI4920" s="107">
        <v>0</v>
      </c>
      <c r="AJ4920" t="s">
        <v>1012</v>
      </c>
    </row>
    <row r="4921" spans="1:37" x14ac:dyDescent="0.45">
      <c r="A4921" t="s">
        <v>9151</v>
      </c>
      <c r="B4921" t="s">
        <v>11952</v>
      </c>
      <c r="C4921" t="s">
        <v>1002</v>
      </c>
      <c r="D4921" t="s">
        <v>11953</v>
      </c>
      <c r="E4921" t="s">
        <v>992</v>
      </c>
      <c r="F4921" t="s">
        <v>2118</v>
      </c>
      <c r="G4921">
        <v>454</v>
      </c>
      <c r="H4921" t="s">
        <v>11954</v>
      </c>
      <c r="I4921">
        <v>76316</v>
      </c>
      <c r="K4921" t="s">
        <v>11955</v>
      </c>
      <c r="L4921" s="106">
        <v>41053</v>
      </c>
      <c r="M4921">
        <v>14601638</v>
      </c>
      <c r="N4921" t="s">
        <v>1431</v>
      </c>
      <c r="O4921" t="s">
        <v>1282</v>
      </c>
      <c r="P4921" t="s">
        <v>997</v>
      </c>
      <c r="R4921" s="109" t="str">
        <f>IF(OR(P4921="SB",Q4921="SB"),"SB",0)</f>
        <v>SB</v>
      </c>
      <c r="T4921" s="110" t="s">
        <v>998</v>
      </c>
      <c r="V4921" s="113" t="str">
        <f>IF(AND(I4921&gt;=10000,I4921&lt;=19900),"Praha",(IF(AND(I4921&gt;=25001,I4921&lt;=29501),"Středočeský kraj",(IF(AND(I4921&gt;=30100,I4921&lt;=34972),"Středočeský kraj",(IF(AND(I4921&gt;=35002,I4921&lt;=36271),"Karlovarský kraj",(IF(AND(I4921&gt;=37001,I4921&lt;=39201),"Jihočeský kraj",(IF(AND(I4921&gt;=39701,I4921&lt;=39901),"Jihočeský kraj",(IF(AND(I4921&gt;=39301,I4921&lt;=39601),"Kraj Vysočina",(IF(AND(I4921&gt;=58001,I4921&lt;=59501),"Kraj Vysočina",(IF(AND(I4921&gt;=67401,I4921&lt;=67602),"Kraj Vysočina",(IF(AND(I4921&gt;=40001,I4921&lt;=44101),"Ústecký kraj",(IF(AND(I4921&gt;=46001,I4921&lt;=47201),"Liberecký kraj",(IF(AND(I4921&gt;=51202,I4921&lt;=51401),"Liberecký kraj",(IF(AND(I4921&gt;=53002,I4921&lt;=53976),"Pardubický kraj",(IF(AND(I4921&gt;=56002,I4921&lt;=57201),"Pardubický kraj",(IF(AND(I4921&gt;=60200,I4921&lt;=67201),"Jihomoravský kraj",(IF(AND(I4921&gt;=67801,I4921&lt;=68501),"Jihomoravský kraj",(IF(AND(I4921&gt;=69002,I4921&lt;=69801),"Jihomoravský kraj",(IF(AND(I4921&gt;=68601,I4921&lt;=68801),"Zlínský kraj",(IF(AND(I4921&gt;=75501,I4921&lt;=76901),"Zlínský kraj",(IF(AND(I4921&gt;=70030,I4921&lt;=74901),"Moravskoslezský kraj",(IF(AND(I4921&gt;=75000,I4921&lt;=75368),"Olomoucký kraj",(IF(AND(I4921&gt;=77200,I4921&lt;=79862),"Olomoucký kraj",(IF(AND(I4921&gt;=50011,I4921&lt;=50301),"Královéhradecký kraj",(IF(AND(I4921&gt;=54301,I4921&lt;=54303),"Královéhradecký kraj","0")))))))))))))))))))))))))))))))))))))))))))))))</f>
        <v>Zlínský kraj</v>
      </c>
      <c r="AB4921" t="s">
        <v>998</v>
      </c>
      <c r="AD4921" t="s">
        <v>998</v>
      </c>
      <c r="AE4921" t="s">
        <v>998</v>
      </c>
      <c r="AF4921" t="s">
        <v>998</v>
      </c>
      <c r="AG4921" s="107">
        <v>300</v>
      </c>
      <c r="AH4921" s="107">
        <v>0</v>
      </c>
      <c r="AI4921" s="107">
        <v>0</v>
      </c>
      <c r="AJ4921" t="s">
        <v>999</v>
      </c>
      <c r="AK4921" s="106">
        <v>44920</v>
      </c>
    </row>
    <row r="4922" spans="1:37" x14ac:dyDescent="0.45">
      <c r="A4922" t="s">
        <v>1007</v>
      </c>
      <c r="B4922" t="s">
        <v>19240</v>
      </c>
      <c r="C4922" t="s">
        <v>990</v>
      </c>
      <c r="D4922" t="s">
        <v>19241</v>
      </c>
      <c r="E4922" t="s">
        <v>992</v>
      </c>
      <c r="F4922" t="s">
        <v>19242</v>
      </c>
      <c r="G4922">
        <v>91</v>
      </c>
      <c r="H4922" t="s">
        <v>19243</v>
      </c>
      <c r="I4922">
        <v>76316</v>
      </c>
      <c r="K4922" t="s">
        <v>19244</v>
      </c>
      <c r="L4922" s="106">
        <v>40279</v>
      </c>
      <c r="M4922">
        <v>14626492</v>
      </c>
      <c r="N4922" t="s">
        <v>996</v>
      </c>
      <c r="O4922" t="s">
        <v>12</v>
      </c>
      <c r="P4922" t="s">
        <v>997</v>
      </c>
      <c r="R4922" s="109" t="str">
        <f>IF(OR(P4922="SB",Q4922="SB"),"SB",0)</f>
        <v>SB</v>
      </c>
      <c r="V4922" s="113" t="str">
        <f>IF(AND(I4922&gt;=10000,I4922&lt;=19900),"Praha",(IF(AND(I4922&gt;=25001,I4922&lt;=29501),"Středočeský kraj",(IF(AND(I4922&gt;=30100,I4922&lt;=34972),"Středočeský kraj",(IF(AND(I4922&gt;=35002,I4922&lt;=36271),"Karlovarský kraj",(IF(AND(I4922&gt;=37001,I4922&lt;=39201),"Jihočeský kraj",(IF(AND(I4922&gt;=39701,I4922&lt;=39901),"Jihočeský kraj",(IF(AND(I4922&gt;=39301,I4922&lt;=39601),"Kraj Vysočina",(IF(AND(I4922&gt;=58001,I4922&lt;=59501),"Kraj Vysočina",(IF(AND(I4922&gt;=67401,I4922&lt;=67602),"Kraj Vysočina",(IF(AND(I4922&gt;=40001,I4922&lt;=44101),"Ústecký kraj",(IF(AND(I4922&gt;=46001,I4922&lt;=47201),"Liberecký kraj",(IF(AND(I4922&gt;=51202,I4922&lt;=51401),"Liberecký kraj",(IF(AND(I4922&gt;=53002,I4922&lt;=53976),"Pardubický kraj",(IF(AND(I4922&gt;=56002,I4922&lt;=57201),"Pardubický kraj",(IF(AND(I4922&gt;=60200,I4922&lt;=67201),"Jihomoravský kraj",(IF(AND(I4922&gt;=67801,I4922&lt;=68501),"Jihomoravský kraj",(IF(AND(I4922&gt;=69002,I4922&lt;=69801),"Jihomoravský kraj",(IF(AND(I4922&gt;=68601,I4922&lt;=68801),"Zlínský kraj",(IF(AND(I4922&gt;=75501,I4922&lt;=76901),"Zlínský kraj",(IF(AND(I4922&gt;=70030,I4922&lt;=74901),"Moravskoslezský kraj",(IF(AND(I4922&gt;=75000,I4922&lt;=75368),"Olomoucký kraj",(IF(AND(I4922&gt;=77200,I4922&lt;=79862),"Olomoucký kraj",(IF(AND(I4922&gt;=50011,I4922&lt;=50301),"Královéhradecký kraj",(IF(AND(I4922&gt;=54301,I4922&lt;=54303),"Královéhradecký kraj","0")))))))))))))))))))))))))))))))))))))))))))))))</f>
        <v>Zlínský kraj</v>
      </c>
      <c r="AD4922" t="s">
        <v>998</v>
      </c>
      <c r="AE4922" t="s">
        <v>998</v>
      </c>
      <c r="AF4922" t="s">
        <v>998</v>
      </c>
      <c r="AG4922" s="107">
        <v>300</v>
      </c>
      <c r="AH4922" s="107">
        <v>0</v>
      </c>
      <c r="AI4922" s="107">
        <v>0</v>
      </c>
      <c r="AJ4922" t="s">
        <v>999</v>
      </c>
      <c r="AK4922" s="106">
        <v>44924</v>
      </c>
    </row>
    <row r="4923" spans="1:37" x14ac:dyDescent="0.45">
      <c r="A4923" t="s">
        <v>1087</v>
      </c>
      <c r="B4923" t="s">
        <v>11568</v>
      </c>
      <c r="C4923" t="s">
        <v>990</v>
      </c>
      <c r="D4923" t="s">
        <v>11569</v>
      </c>
      <c r="E4923" t="s">
        <v>992</v>
      </c>
      <c r="F4923" t="s">
        <v>11570</v>
      </c>
      <c r="G4923">
        <v>164</v>
      </c>
      <c r="H4923" t="s">
        <v>9568</v>
      </c>
      <c r="I4923">
        <v>76317</v>
      </c>
      <c r="K4923" t="s">
        <v>11571</v>
      </c>
      <c r="L4923" s="106">
        <v>34260</v>
      </c>
      <c r="M4923">
        <v>14588605</v>
      </c>
      <c r="N4923" t="s">
        <v>1144</v>
      </c>
      <c r="O4923" t="s">
        <v>12</v>
      </c>
      <c r="P4923" t="s">
        <v>997</v>
      </c>
      <c r="R4923" s="109" t="str">
        <f>IF(OR(P4923="SB",Q4923="SB"),"SB",0)</f>
        <v>SB</v>
      </c>
      <c r="T4923" s="110" t="s">
        <v>998</v>
      </c>
      <c r="V4923" s="113" t="str">
        <f>IF(AND(I4923&gt;=10000,I4923&lt;=19900),"Praha",(IF(AND(I4923&gt;=25001,I4923&lt;=29501),"Středočeský kraj",(IF(AND(I4923&gt;=30100,I4923&lt;=34972),"Středočeský kraj",(IF(AND(I4923&gt;=35002,I4923&lt;=36271),"Karlovarský kraj",(IF(AND(I4923&gt;=37001,I4923&lt;=39201),"Jihočeský kraj",(IF(AND(I4923&gt;=39701,I4923&lt;=39901),"Jihočeský kraj",(IF(AND(I4923&gt;=39301,I4923&lt;=39601),"Kraj Vysočina",(IF(AND(I4923&gt;=58001,I4923&lt;=59501),"Kraj Vysočina",(IF(AND(I4923&gt;=67401,I4923&lt;=67602),"Kraj Vysočina",(IF(AND(I4923&gt;=40001,I4923&lt;=44101),"Ústecký kraj",(IF(AND(I4923&gt;=46001,I4923&lt;=47201),"Liberecký kraj",(IF(AND(I4923&gt;=51202,I4923&lt;=51401),"Liberecký kraj",(IF(AND(I4923&gt;=53002,I4923&lt;=53976),"Pardubický kraj",(IF(AND(I4923&gt;=56002,I4923&lt;=57201),"Pardubický kraj",(IF(AND(I4923&gt;=60200,I4923&lt;=67201),"Jihomoravský kraj",(IF(AND(I4923&gt;=67801,I4923&lt;=68501),"Jihomoravský kraj",(IF(AND(I4923&gt;=69002,I4923&lt;=69801),"Jihomoravský kraj",(IF(AND(I4923&gt;=68601,I4923&lt;=68801),"Zlínský kraj",(IF(AND(I4923&gt;=75501,I4923&lt;=76901),"Zlínský kraj",(IF(AND(I4923&gt;=70030,I4923&lt;=74901),"Moravskoslezský kraj",(IF(AND(I4923&gt;=75000,I4923&lt;=75368),"Olomoucký kraj",(IF(AND(I4923&gt;=77200,I4923&lt;=79862),"Olomoucký kraj",(IF(AND(I4923&gt;=50011,I4923&lt;=50301),"Královéhradecký kraj",(IF(AND(I4923&gt;=54301,I4923&lt;=54303),"Královéhradecký kraj","0")))))))))))))))))))))))))))))))))))))))))))))))</f>
        <v>Zlínský kraj</v>
      </c>
      <c r="AB4923" t="s">
        <v>998</v>
      </c>
      <c r="AD4923" t="s">
        <v>998</v>
      </c>
      <c r="AE4923" t="s">
        <v>998</v>
      </c>
      <c r="AF4923" t="s">
        <v>998</v>
      </c>
      <c r="AG4923" s="107">
        <v>300</v>
      </c>
      <c r="AH4923" s="107">
        <v>0</v>
      </c>
      <c r="AI4923" s="107">
        <v>0</v>
      </c>
      <c r="AJ4923" t="s">
        <v>999</v>
      </c>
      <c r="AK4923" s="106">
        <v>44923</v>
      </c>
    </row>
    <row r="4924" spans="1:37" x14ac:dyDescent="0.45">
      <c r="A4924" t="s">
        <v>1026</v>
      </c>
      <c r="B4924" t="s">
        <v>15701</v>
      </c>
      <c r="C4924" t="s">
        <v>990</v>
      </c>
      <c r="D4924" t="s">
        <v>15702</v>
      </c>
      <c r="E4924" t="s">
        <v>992</v>
      </c>
      <c r="F4924" t="s">
        <v>2465</v>
      </c>
      <c r="G4924">
        <v>395</v>
      </c>
      <c r="H4924" t="s">
        <v>1910</v>
      </c>
      <c r="I4924">
        <v>76321</v>
      </c>
      <c r="K4924" t="s">
        <v>15703</v>
      </c>
      <c r="L4924" s="106">
        <v>29114</v>
      </c>
      <c r="M4924">
        <v>10861983</v>
      </c>
      <c r="N4924" t="s">
        <v>996</v>
      </c>
      <c r="O4924" t="s">
        <v>12</v>
      </c>
      <c r="P4924" t="s">
        <v>997</v>
      </c>
      <c r="R4924" s="109" t="str">
        <f>IF(OR(P4924="SB",Q4924="SB"),"SB",0)</f>
        <v>SB</v>
      </c>
      <c r="T4924" s="110">
        <v>11842</v>
      </c>
      <c r="U4924" t="s">
        <v>19633</v>
      </c>
      <c r="V4924" s="113" t="str">
        <f>IF(AND(I4924&gt;=10000,I4924&lt;=19900),"Praha",(IF(AND(I4924&gt;=25001,I4924&lt;=29501),"Středočeský kraj",(IF(AND(I4924&gt;=30100,I4924&lt;=34972),"Středočeský kraj",(IF(AND(I4924&gt;=35002,I4924&lt;=36271),"Karlovarský kraj",(IF(AND(I4924&gt;=37001,I4924&lt;=39201),"Jihočeský kraj",(IF(AND(I4924&gt;=39701,I4924&lt;=39901),"Jihočeský kraj",(IF(AND(I4924&gt;=39301,I4924&lt;=39601),"Kraj Vysočina",(IF(AND(I4924&gt;=58001,I4924&lt;=59501),"Kraj Vysočina",(IF(AND(I4924&gt;=67401,I4924&lt;=67602),"Kraj Vysočina",(IF(AND(I4924&gt;=40001,I4924&lt;=44101),"Ústecký kraj",(IF(AND(I4924&gt;=46001,I4924&lt;=47201),"Liberecký kraj",(IF(AND(I4924&gt;=51202,I4924&lt;=51401),"Liberecký kraj",(IF(AND(I4924&gt;=53002,I4924&lt;=53976),"Pardubický kraj",(IF(AND(I4924&gt;=56002,I4924&lt;=57201),"Pardubický kraj",(IF(AND(I4924&gt;=60200,I4924&lt;=67201),"Jihomoravský kraj",(IF(AND(I4924&gt;=67801,I4924&lt;=68501),"Jihomoravský kraj",(IF(AND(I4924&gt;=69002,I4924&lt;=69801),"Jihomoravský kraj",(IF(AND(I4924&gt;=68601,I4924&lt;=68801),"Zlínský kraj",(IF(AND(I4924&gt;=75501,I4924&lt;=76901),"Zlínský kraj",(IF(AND(I4924&gt;=70030,I4924&lt;=74901),"Moravskoslezský kraj",(IF(AND(I4924&gt;=75000,I4924&lt;=75368),"Olomoucký kraj",(IF(AND(I4924&gt;=77200,I4924&lt;=79862),"Olomoucký kraj",(IF(AND(I4924&gt;=50011,I4924&lt;=50301),"Královéhradecký kraj",(IF(AND(I4924&gt;=54301,I4924&lt;=54303),"Královéhradecký kraj","0")))))))))))))))))))))))))))))))))))))))))))))))</f>
        <v>Zlínský kraj</v>
      </c>
      <c r="AD4924" t="s">
        <v>998</v>
      </c>
      <c r="AE4924" t="s">
        <v>998</v>
      </c>
      <c r="AF4924" t="s">
        <v>998</v>
      </c>
      <c r="AG4924" s="107">
        <v>0</v>
      </c>
      <c r="AH4924" s="107">
        <v>0</v>
      </c>
      <c r="AI4924" s="107">
        <v>0</v>
      </c>
      <c r="AJ4924" t="s">
        <v>1012</v>
      </c>
    </row>
    <row r="4925" spans="1:37" x14ac:dyDescent="0.45">
      <c r="A4925" t="s">
        <v>1149</v>
      </c>
      <c r="B4925" t="s">
        <v>3952</v>
      </c>
      <c r="C4925" t="s">
        <v>990</v>
      </c>
      <c r="D4925" t="s">
        <v>3955</v>
      </c>
      <c r="E4925" t="s">
        <v>992</v>
      </c>
      <c r="F4925" t="s">
        <v>3956</v>
      </c>
      <c r="G4925">
        <v>346</v>
      </c>
      <c r="H4925" t="s">
        <v>1910</v>
      </c>
      <c r="I4925">
        <v>76321</v>
      </c>
      <c r="J4925">
        <v>603935276</v>
      </c>
      <c r="K4925" t="s">
        <v>3957</v>
      </c>
      <c r="L4925" s="106">
        <v>31194</v>
      </c>
      <c r="M4925">
        <v>10591801</v>
      </c>
      <c r="N4925" t="s">
        <v>996</v>
      </c>
      <c r="O4925" t="s">
        <v>12</v>
      </c>
      <c r="P4925" t="s">
        <v>997</v>
      </c>
      <c r="R4925" s="109" t="str">
        <f>IF(OR(P4925="SB",Q4925="SB"),"SB",0)</f>
        <v>SB</v>
      </c>
      <c r="T4925" s="110">
        <v>10613</v>
      </c>
      <c r="U4925" t="s">
        <v>19634</v>
      </c>
      <c r="V4925" s="113" t="str">
        <f>IF(AND(I4925&gt;=10000,I4925&lt;=19900),"Praha",(IF(AND(I4925&gt;=25001,I4925&lt;=29501),"Středočeský kraj",(IF(AND(I4925&gt;=30100,I4925&lt;=34972),"Středočeský kraj",(IF(AND(I4925&gt;=35002,I4925&lt;=36271),"Karlovarský kraj",(IF(AND(I4925&gt;=37001,I4925&lt;=39201),"Jihočeský kraj",(IF(AND(I4925&gt;=39701,I4925&lt;=39901),"Jihočeský kraj",(IF(AND(I4925&gt;=39301,I4925&lt;=39601),"Kraj Vysočina",(IF(AND(I4925&gt;=58001,I4925&lt;=59501),"Kraj Vysočina",(IF(AND(I4925&gt;=67401,I4925&lt;=67602),"Kraj Vysočina",(IF(AND(I4925&gt;=40001,I4925&lt;=44101),"Ústecký kraj",(IF(AND(I4925&gt;=46001,I4925&lt;=47201),"Liberecký kraj",(IF(AND(I4925&gt;=51202,I4925&lt;=51401),"Liberecký kraj",(IF(AND(I4925&gt;=53002,I4925&lt;=53976),"Pardubický kraj",(IF(AND(I4925&gt;=56002,I4925&lt;=57201),"Pardubický kraj",(IF(AND(I4925&gt;=60200,I4925&lt;=67201),"Jihomoravský kraj",(IF(AND(I4925&gt;=67801,I4925&lt;=68501),"Jihomoravský kraj",(IF(AND(I4925&gt;=69002,I4925&lt;=69801),"Jihomoravský kraj",(IF(AND(I4925&gt;=68601,I4925&lt;=68801),"Zlínský kraj",(IF(AND(I4925&gt;=75501,I4925&lt;=76901),"Zlínský kraj",(IF(AND(I4925&gt;=70030,I4925&lt;=74901),"Moravskoslezský kraj",(IF(AND(I4925&gt;=75000,I4925&lt;=75368),"Olomoucký kraj",(IF(AND(I4925&gt;=77200,I4925&lt;=79862),"Olomoucký kraj",(IF(AND(I4925&gt;=50011,I4925&lt;=50301),"Královéhradecký kraj",(IF(AND(I4925&gt;=54301,I4925&lt;=54303),"Královéhradecký kraj","0")))))))))))))))))))))))))))))))))))))))))))))))</f>
        <v>Zlínský kraj</v>
      </c>
      <c r="W4925" s="111">
        <v>10613</v>
      </c>
      <c r="X4925" s="111" t="s">
        <v>19633</v>
      </c>
      <c r="AD4925" t="s">
        <v>1024</v>
      </c>
      <c r="AE4925" t="s">
        <v>1515</v>
      </c>
      <c r="AF4925" t="s">
        <v>998</v>
      </c>
      <c r="AG4925" s="107">
        <v>0</v>
      </c>
      <c r="AH4925" s="107">
        <v>0</v>
      </c>
      <c r="AI4925" s="107">
        <v>0</v>
      </c>
      <c r="AJ4925" t="s">
        <v>1012</v>
      </c>
    </row>
    <row r="4926" spans="1:37" x14ac:dyDescent="0.45">
      <c r="A4926" t="s">
        <v>1124</v>
      </c>
      <c r="B4926" t="s">
        <v>2807</v>
      </c>
      <c r="C4926" t="s">
        <v>990</v>
      </c>
      <c r="D4926" t="s">
        <v>2808</v>
      </c>
      <c r="E4926" t="s">
        <v>992</v>
      </c>
      <c r="F4926" t="s">
        <v>2809</v>
      </c>
      <c r="G4926">
        <v>343</v>
      </c>
      <c r="H4926" t="s">
        <v>1910</v>
      </c>
      <c r="I4926">
        <v>76321</v>
      </c>
      <c r="K4926" t="s">
        <v>2810</v>
      </c>
      <c r="L4926" s="106">
        <v>29116</v>
      </c>
      <c r="M4926">
        <v>12991337</v>
      </c>
      <c r="N4926" t="s">
        <v>996</v>
      </c>
      <c r="O4926" t="s">
        <v>12</v>
      </c>
      <c r="P4926" t="s">
        <v>997</v>
      </c>
      <c r="R4926" s="109" t="str">
        <f>IF(OR(P4926="SB",Q4926="SB"),"SB",0)</f>
        <v>SB</v>
      </c>
      <c r="T4926" s="110" t="s">
        <v>998</v>
      </c>
      <c r="V4926" s="113" t="str">
        <f>IF(AND(I4926&gt;=10000,I4926&lt;=19900),"Praha",(IF(AND(I4926&gt;=25001,I4926&lt;=29501),"Středočeský kraj",(IF(AND(I4926&gt;=30100,I4926&lt;=34972),"Středočeský kraj",(IF(AND(I4926&gt;=35002,I4926&lt;=36271),"Karlovarský kraj",(IF(AND(I4926&gt;=37001,I4926&lt;=39201),"Jihočeský kraj",(IF(AND(I4926&gt;=39701,I4926&lt;=39901),"Jihočeský kraj",(IF(AND(I4926&gt;=39301,I4926&lt;=39601),"Kraj Vysočina",(IF(AND(I4926&gt;=58001,I4926&lt;=59501),"Kraj Vysočina",(IF(AND(I4926&gt;=67401,I4926&lt;=67602),"Kraj Vysočina",(IF(AND(I4926&gt;=40001,I4926&lt;=44101),"Ústecký kraj",(IF(AND(I4926&gt;=46001,I4926&lt;=47201),"Liberecký kraj",(IF(AND(I4926&gt;=51202,I4926&lt;=51401),"Liberecký kraj",(IF(AND(I4926&gt;=53002,I4926&lt;=53976),"Pardubický kraj",(IF(AND(I4926&gt;=56002,I4926&lt;=57201),"Pardubický kraj",(IF(AND(I4926&gt;=60200,I4926&lt;=67201),"Jihomoravský kraj",(IF(AND(I4926&gt;=67801,I4926&lt;=68501),"Jihomoravský kraj",(IF(AND(I4926&gt;=69002,I4926&lt;=69801),"Jihomoravský kraj",(IF(AND(I4926&gt;=68601,I4926&lt;=68801),"Zlínský kraj",(IF(AND(I4926&gt;=75501,I4926&lt;=76901),"Zlínský kraj",(IF(AND(I4926&gt;=70030,I4926&lt;=74901),"Moravskoslezský kraj",(IF(AND(I4926&gt;=75000,I4926&lt;=75368),"Olomoucký kraj",(IF(AND(I4926&gt;=77200,I4926&lt;=79862),"Olomoucký kraj",(IF(AND(I4926&gt;=50011,I4926&lt;=50301),"Královéhradecký kraj",(IF(AND(I4926&gt;=54301,I4926&lt;=54303),"Královéhradecký kraj","0")))))))))))))))))))))))))))))))))))))))))))))))</f>
        <v>Zlínský kraj</v>
      </c>
      <c r="AB4926" t="s">
        <v>998</v>
      </c>
      <c r="AD4926" t="s">
        <v>998</v>
      </c>
      <c r="AE4926" t="s">
        <v>998</v>
      </c>
      <c r="AF4926" t="s">
        <v>998</v>
      </c>
      <c r="AG4926" s="107">
        <v>0</v>
      </c>
      <c r="AH4926" s="107">
        <v>0</v>
      </c>
      <c r="AI4926" s="107">
        <v>0</v>
      </c>
      <c r="AJ4926" t="s">
        <v>1012</v>
      </c>
    </row>
    <row r="4927" spans="1:37" x14ac:dyDescent="0.45">
      <c r="A4927" t="s">
        <v>1206</v>
      </c>
      <c r="B4927" t="s">
        <v>3126</v>
      </c>
      <c r="C4927" t="s">
        <v>1002</v>
      </c>
      <c r="D4927" t="s">
        <v>3127</v>
      </c>
      <c r="E4927" t="s">
        <v>992</v>
      </c>
      <c r="F4927" t="s">
        <v>3128</v>
      </c>
      <c r="G4927">
        <v>25</v>
      </c>
      <c r="H4927" t="s">
        <v>1910</v>
      </c>
      <c r="I4927">
        <v>76321</v>
      </c>
      <c r="K4927" t="s">
        <v>3129</v>
      </c>
      <c r="L4927" s="106">
        <v>29319</v>
      </c>
      <c r="M4927">
        <v>13388431</v>
      </c>
      <c r="N4927" t="s">
        <v>996</v>
      </c>
      <c r="O4927" t="s">
        <v>12</v>
      </c>
      <c r="P4927" t="s">
        <v>997</v>
      </c>
      <c r="R4927" s="109" t="str">
        <f>IF(OR(P4927="SB",Q4927="SB"),"SB",0)</f>
        <v>SB</v>
      </c>
      <c r="T4927" s="110" t="s">
        <v>998</v>
      </c>
      <c r="V4927" s="113" t="str">
        <f>IF(AND(I4927&gt;=10000,I4927&lt;=19900),"Praha",(IF(AND(I4927&gt;=25001,I4927&lt;=29501),"Středočeský kraj",(IF(AND(I4927&gt;=30100,I4927&lt;=34972),"Středočeský kraj",(IF(AND(I4927&gt;=35002,I4927&lt;=36271),"Karlovarský kraj",(IF(AND(I4927&gt;=37001,I4927&lt;=39201),"Jihočeský kraj",(IF(AND(I4927&gt;=39701,I4927&lt;=39901),"Jihočeský kraj",(IF(AND(I4927&gt;=39301,I4927&lt;=39601),"Kraj Vysočina",(IF(AND(I4927&gt;=58001,I4927&lt;=59501),"Kraj Vysočina",(IF(AND(I4927&gt;=67401,I4927&lt;=67602),"Kraj Vysočina",(IF(AND(I4927&gt;=40001,I4927&lt;=44101),"Ústecký kraj",(IF(AND(I4927&gt;=46001,I4927&lt;=47201),"Liberecký kraj",(IF(AND(I4927&gt;=51202,I4927&lt;=51401),"Liberecký kraj",(IF(AND(I4927&gt;=53002,I4927&lt;=53976),"Pardubický kraj",(IF(AND(I4927&gt;=56002,I4927&lt;=57201),"Pardubický kraj",(IF(AND(I4927&gt;=60200,I4927&lt;=67201),"Jihomoravský kraj",(IF(AND(I4927&gt;=67801,I4927&lt;=68501),"Jihomoravský kraj",(IF(AND(I4927&gt;=69002,I4927&lt;=69801),"Jihomoravský kraj",(IF(AND(I4927&gt;=68601,I4927&lt;=68801),"Zlínský kraj",(IF(AND(I4927&gt;=75501,I4927&lt;=76901),"Zlínský kraj",(IF(AND(I4927&gt;=70030,I4927&lt;=74901),"Moravskoslezský kraj",(IF(AND(I4927&gt;=75000,I4927&lt;=75368),"Olomoucký kraj",(IF(AND(I4927&gt;=77200,I4927&lt;=79862),"Olomoucký kraj",(IF(AND(I4927&gt;=50011,I4927&lt;=50301),"Královéhradecký kraj",(IF(AND(I4927&gt;=54301,I4927&lt;=54303),"Královéhradecký kraj","0")))))))))))))))))))))))))))))))))))))))))))))))</f>
        <v>Zlínský kraj</v>
      </c>
      <c r="AB4927" t="s">
        <v>998</v>
      </c>
      <c r="AD4927" t="s">
        <v>998</v>
      </c>
      <c r="AE4927" t="s">
        <v>998</v>
      </c>
      <c r="AF4927" t="s">
        <v>998</v>
      </c>
      <c r="AG4927" s="107">
        <v>0</v>
      </c>
      <c r="AH4927" s="107">
        <v>0</v>
      </c>
      <c r="AI4927" s="107">
        <v>0</v>
      </c>
      <c r="AJ4927" t="s">
        <v>1012</v>
      </c>
    </row>
    <row r="4928" spans="1:37" x14ac:dyDescent="0.45">
      <c r="A4928" t="s">
        <v>1582</v>
      </c>
      <c r="B4928" t="s">
        <v>3664</v>
      </c>
      <c r="C4928" t="s">
        <v>990</v>
      </c>
      <c r="D4928" t="s">
        <v>3665</v>
      </c>
      <c r="E4928" t="s">
        <v>992</v>
      </c>
      <c r="F4928" t="s">
        <v>1162</v>
      </c>
      <c r="G4928">
        <v>3</v>
      </c>
      <c r="H4928" t="s">
        <v>1910</v>
      </c>
      <c r="I4928">
        <v>76321</v>
      </c>
      <c r="K4928" t="s">
        <v>3666</v>
      </c>
      <c r="L4928" s="106">
        <v>31670</v>
      </c>
      <c r="M4928">
        <v>13389037</v>
      </c>
      <c r="N4928" t="s">
        <v>996</v>
      </c>
      <c r="O4928" t="s">
        <v>12</v>
      </c>
      <c r="P4928" t="s">
        <v>997</v>
      </c>
      <c r="R4928" s="109" t="str">
        <f>IF(OR(P4928="SB",Q4928="SB"),"SB",0)</f>
        <v>SB</v>
      </c>
      <c r="T4928" s="110" t="s">
        <v>998</v>
      </c>
      <c r="V4928" s="113" t="str">
        <f>IF(AND(I4928&gt;=10000,I4928&lt;=19900),"Praha",(IF(AND(I4928&gt;=25001,I4928&lt;=29501),"Středočeský kraj",(IF(AND(I4928&gt;=30100,I4928&lt;=34972),"Středočeský kraj",(IF(AND(I4928&gt;=35002,I4928&lt;=36271),"Karlovarský kraj",(IF(AND(I4928&gt;=37001,I4928&lt;=39201),"Jihočeský kraj",(IF(AND(I4928&gt;=39701,I4928&lt;=39901),"Jihočeský kraj",(IF(AND(I4928&gt;=39301,I4928&lt;=39601),"Kraj Vysočina",(IF(AND(I4928&gt;=58001,I4928&lt;=59501),"Kraj Vysočina",(IF(AND(I4928&gt;=67401,I4928&lt;=67602),"Kraj Vysočina",(IF(AND(I4928&gt;=40001,I4928&lt;=44101),"Ústecký kraj",(IF(AND(I4928&gt;=46001,I4928&lt;=47201),"Liberecký kraj",(IF(AND(I4928&gt;=51202,I4928&lt;=51401),"Liberecký kraj",(IF(AND(I4928&gt;=53002,I4928&lt;=53976),"Pardubický kraj",(IF(AND(I4928&gt;=56002,I4928&lt;=57201),"Pardubický kraj",(IF(AND(I4928&gt;=60200,I4928&lt;=67201),"Jihomoravský kraj",(IF(AND(I4928&gt;=67801,I4928&lt;=68501),"Jihomoravský kraj",(IF(AND(I4928&gt;=69002,I4928&lt;=69801),"Jihomoravský kraj",(IF(AND(I4928&gt;=68601,I4928&lt;=68801),"Zlínský kraj",(IF(AND(I4928&gt;=75501,I4928&lt;=76901),"Zlínský kraj",(IF(AND(I4928&gt;=70030,I4928&lt;=74901),"Moravskoslezský kraj",(IF(AND(I4928&gt;=75000,I4928&lt;=75368),"Olomoucký kraj",(IF(AND(I4928&gt;=77200,I4928&lt;=79862),"Olomoucký kraj",(IF(AND(I4928&gt;=50011,I4928&lt;=50301),"Královéhradecký kraj",(IF(AND(I4928&gt;=54301,I4928&lt;=54303),"Královéhradecký kraj","0")))))))))))))))))))))))))))))))))))))))))))))))</f>
        <v>Zlínský kraj</v>
      </c>
      <c r="AB4928" t="s">
        <v>998</v>
      </c>
      <c r="AD4928" t="s">
        <v>998</v>
      </c>
      <c r="AE4928" t="s">
        <v>998</v>
      </c>
      <c r="AF4928" t="s">
        <v>998</v>
      </c>
      <c r="AG4928" s="107">
        <v>0</v>
      </c>
      <c r="AH4928" s="107">
        <v>0</v>
      </c>
      <c r="AI4928" s="107">
        <v>0</v>
      </c>
      <c r="AJ4928" t="s">
        <v>1012</v>
      </c>
    </row>
    <row r="4929" spans="1:37" x14ac:dyDescent="0.45">
      <c r="A4929" t="s">
        <v>1156</v>
      </c>
      <c r="B4929" t="s">
        <v>4990</v>
      </c>
      <c r="C4929" t="s">
        <v>990</v>
      </c>
      <c r="D4929" t="s">
        <v>4991</v>
      </c>
      <c r="E4929" t="s">
        <v>992</v>
      </c>
      <c r="F4929" t="s">
        <v>4992</v>
      </c>
      <c r="G4929">
        <v>3</v>
      </c>
      <c r="H4929" t="s">
        <v>1910</v>
      </c>
      <c r="I4929">
        <v>76321</v>
      </c>
      <c r="K4929" t="s">
        <v>4993</v>
      </c>
      <c r="L4929" s="106">
        <v>28927</v>
      </c>
      <c r="M4929">
        <v>13389744</v>
      </c>
      <c r="N4929" t="s">
        <v>996</v>
      </c>
      <c r="O4929" t="s">
        <v>12</v>
      </c>
      <c r="P4929" t="s">
        <v>997</v>
      </c>
      <c r="R4929" s="109" t="str">
        <f>IF(OR(P4929="SB",Q4929="SB"),"SB",0)</f>
        <v>SB</v>
      </c>
      <c r="T4929" s="110" t="s">
        <v>998</v>
      </c>
      <c r="V4929" s="113" t="str">
        <f>IF(AND(I4929&gt;=10000,I4929&lt;=19900),"Praha",(IF(AND(I4929&gt;=25001,I4929&lt;=29501),"Středočeský kraj",(IF(AND(I4929&gt;=30100,I4929&lt;=34972),"Středočeský kraj",(IF(AND(I4929&gt;=35002,I4929&lt;=36271),"Karlovarský kraj",(IF(AND(I4929&gt;=37001,I4929&lt;=39201),"Jihočeský kraj",(IF(AND(I4929&gt;=39701,I4929&lt;=39901),"Jihočeský kraj",(IF(AND(I4929&gt;=39301,I4929&lt;=39601),"Kraj Vysočina",(IF(AND(I4929&gt;=58001,I4929&lt;=59501),"Kraj Vysočina",(IF(AND(I4929&gt;=67401,I4929&lt;=67602),"Kraj Vysočina",(IF(AND(I4929&gt;=40001,I4929&lt;=44101),"Ústecký kraj",(IF(AND(I4929&gt;=46001,I4929&lt;=47201),"Liberecký kraj",(IF(AND(I4929&gt;=51202,I4929&lt;=51401),"Liberecký kraj",(IF(AND(I4929&gt;=53002,I4929&lt;=53976),"Pardubický kraj",(IF(AND(I4929&gt;=56002,I4929&lt;=57201),"Pardubický kraj",(IF(AND(I4929&gt;=60200,I4929&lt;=67201),"Jihomoravský kraj",(IF(AND(I4929&gt;=67801,I4929&lt;=68501),"Jihomoravský kraj",(IF(AND(I4929&gt;=69002,I4929&lt;=69801),"Jihomoravský kraj",(IF(AND(I4929&gt;=68601,I4929&lt;=68801),"Zlínský kraj",(IF(AND(I4929&gt;=75501,I4929&lt;=76901),"Zlínský kraj",(IF(AND(I4929&gt;=70030,I4929&lt;=74901),"Moravskoslezský kraj",(IF(AND(I4929&gt;=75000,I4929&lt;=75368),"Olomoucký kraj",(IF(AND(I4929&gt;=77200,I4929&lt;=79862),"Olomoucký kraj",(IF(AND(I4929&gt;=50011,I4929&lt;=50301),"Královéhradecký kraj",(IF(AND(I4929&gt;=54301,I4929&lt;=54303),"Královéhradecký kraj","0")))))))))))))))))))))))))))))))))))))))))))))))</f>
        <v>Zlínský kraj</v>
      </c>
      <c r="AB4929" t="s">
        <v>998</v>
      </c>
      <c r="AD4929" t="s">
        <v>998</v>
      </c>
      <c r="AE4929" t="s">
        <v>998</v>
      </c>
      <c r="AF4929" t="s">
        <v>998</v>
      </c>
      <c r="AG4929" s="107">
        <v>0</v>
      </c>
      <c r="AH4929" s="107">
        <v>0</v>
      </c>
      <c r="AI4929" s="107">
        <v>0</v>
      </c>
      <c r="AJ4929" t="s">
        <v>1012</v>
      </c>
    </row>
    <row r="4930" spans="1:37" x14ac:dyDescent="0.45">
      <c r="A4930" t="s">
        <v>1112</v>
      </c>
      <c r="B4930" t="s">
        <v>6465</v>
      </c>
      <c r="C4930" t="s">
        <v>990</v>
      </c>
      <c r="D4930" t="s">
        <v>6466</v>
      </c>
      <c r="E4930" t="s">
        <v>992</v>
      </c>
      <c r="F4930" t="s">
        <v>6467</v>
      </c>
      <c r="G4930">
        <v>108</v>
      </c>
      <c r="H4930" t="s">
        <v>1910</v>
      </c>
      <c r="I4930">
        <v>76321</v>
      </c>
      <c r="K4930" t="s">
        <v>6468</v>
      </c>
      <c r="L4930" s="106">
        <v>32283</v>
      </c>
      <c r="M4930">
        <v>14654683</v>
      </c>
      <c r="N4930" t="s">
        <v>996</v>
      </c>
      <c r="O4930" t="s">
        <v>12</v>
      </c>
      <c r="P4930" t="s">
        <v>997</v>
      </c>
      <c r="R4930" s="109" t="str">
        <f>IF(OR(P4930="SB",Q4930="SB"),"SB",0)</f>
        <v>SB</v>
      </c>
      <c r="T4930" s="110" t="s">
        <v>998</v>
      </c>
      <c r="V4930" s="113" t="str">
        <f>IF(AND(I4930&gt;=10000,I4930&lt;=19900),"Praha",(IF(AND(I4930&gt;=25001,I4930&lt;=29501),"Středočeský kraj",(IF(AND(I4930&gt;=30100,I4930&lt;=34972),"Středočeský kraj",(IF(AND(I4930&gt;=35002,I4930&lt;=36271),"Karlovarský kraj",(IF(AND(I4930&gt;=37001,I4930&lt;=39201),"Jihočeský kraj",(IF(AND(I4930&gt;=39701,I4930&lt;=39901),"Jihočeský kraj",(IF(AND(I4930&gt;=39301,I4930&lt;=39601),"Kraj Vysočina",(IF(AND(I4930&gt;=58001,I4930&lt;=59501),"Kraj Vysočina",(IF(AND(I4930&gt;=67401,I4930&lt;=67602),"Kraj Vysočina",(IF(AND(I4930&gt;=40001,I4930&lt;=44101),"Ústecký kraj",(IF(AND(I4930&gt;=46001,I4930&lt;=47201),"Liberecký kraj",(IF(AND(I4930&gt;=51202,I4930&lt;=51401),"Liberecký kraj",(IF(AND(I4930&gt;=53002,I4930&lt;=53976),"Pardubický kraj",(IF(AND(I4930&gt;=56002,I4930&lt;=57201),"Pardubický kraj",(IF(AND(I4930&gt;=60200,I4930&lt;=67201),"Jihomoravský kraj",(IF(AND(I4930&gt;=67801,I4930&lt;=68501),"Jihomoravský kraj",(IF(AND(I4930&gt;=69002,I4930&lt;=69801),"Jihomoravský kraj",(IF(AND(I4930&gt;=68601,I4930&lt;=68801),"Zlínský kraj",(IF(AND(I4930&gt;=75501,I4930&lt;=76901),"Zlínský kraj",(IF(AND(I4930&gt;=70030,I4930&lt;=74901),"Moravskoslezský kraj",(IF(AND(I4930&gt;=75000,I4930&lt;=75368),"Olomoucký kraj",(IF(AND(I4930&gt;=77200,I4930&lt;=79862),"Olomoucký kraj",(IF(AND(I4930&gt;=50011,I4930&lt;=50301),"Královéhradecký kraj",(IF(AND(I4930&gt;=54301,I4930&lt;=54303),"Královéhradecký kraj","0")))))))))))))))))))))))))))))))))))))))))))))))</f>
        <v>Zlínský kraj</v>
      </c>
      <c r="AB4930" t="s">
        <v>998</v>
      </c>
      <c r="AD4930" t="s">
        <v>998</v>
      </c>
      <c r="AE4930" t="s">
        <v>998</v>
      </c>
      <c r="AF4930" t="s">
        <v>998</v>
      </c>
      <c r="AG4930" s="107">
        <v>0</v>
      </c>
      <c r="AH4930" s="107">
        <v>0</v>
      </c>
      <c r="AI4930" s="107">
        <v>0</v>
      </c>
      <c r="AJ4930" t="s">
        <v>1012</v>
      </c>
    </row>
    <row r="4931" spans="1:37" x14ac:dyDescent="0.45">
      <c r="A4931" t="s">
        <v>1026</v>
      </c>
      <c r="B4931" t="s">
        <v>10834</v>
      </c>
      <c r="C4931" t="s">
        <v>990</v>
      </c>
      <c r="D4931" t="s">
        <v>10835</v>
      </c>
      <c r="E4931" t="s">
        <v>992</v>
      </c>
      <c r="F4931" t="s">
        <v>7226</v>
      </c>
      <c r="G4931">
        <v>17</v>
      </c>
      <c r="H4931" t="s">
        <v>1910</v>
      </c>
      <c r="I4931">
        <v>76321</v>
      </c>
      <c r="K4931" t="s">
        <v>10836</v>
      </c>
      <c r="L4931" s="106">
        <v>32298</v>
      </c>
      <c r="M4931">
        <v>13396616</v>
      </c>
      <c r="N4931" t="s">
        <v>996</v>
      </c>
      <c r="O4931" t="s">
        <v>12</v>
      </c>
      <c r="P4931" t="s">
        <v>997</v>
      </c>
      <c r="R4931" s="109" t="str">
        <f>IF(OR(P4931="SB",Q4931="SB"),"SB",0)</f>
        <v>SB</v>
      </c>
      <c r="T4931" s="110" t="s">
        <v>998</v>
      </c>
      <c r="V4931" s="113" t="str">
        <f>IF(AND(I4931&gt;=10000,I4931&lt;=19900),"Praha",(IF(AND(I4931&gt;=25001,I4931&lt;=29501),"Středočeský kraj",(IF(AND(I4931&gt;=30100,I4931&lt;=34972),"Středočeský kraj",(IF(AND(I4931&gt;=35002,I4931&lt;=36271),"Karlovarský kraj",(IF(AND(I4931&gt;=37001,I4931&lt;=39201),"Jihočeský kraj",(IF(AND(I4931&gt;=39701,I4931&lt;=39901),"Jihočeský kraj",(IF(AND(I4931&gt;=39301,I4931&lt;=39601),"Kraj Vysočina",(IF(AND(I4931&gt;=58001,I4931&lt;=59501),"Kraj Vysočina",(IF(AND(I4931&gt;=67401,I4931&lt;=67602),"Kraj Vysočina",(IF(AND(I4931&gt;=40001,I4931&lt;=44101),"Ústecký kraj",(IF(AND(I4931&gt;=46001,I4931&lt;=47201),"Liberecký kraj",(IF(AND(I4931&gt;=51202,I4931&lt;=51401),"Liberecký kraj",(IF(AND(I4931&gt;=53002,I4931&lt;=53976),"Pardubický kraj",(IF(AND(I4931&gt;=56002,I4931&lt;=57201),"Pardubický kraj",(IF(AND(I4931&gt;=60200,I4931&lt;=67201),"Jihomoravský kraj",(IF(AND(I4931&gt;=67801,I4931&lt;=68501),"Jihomoravský kraj",(IF(AND(I4931&gt;=69002,I4931&lt;=69801),"Jihomoravský kraj",(IF(AND(I4931&gt;=68601,I4931&lt;=68801),"Zlínský kraj",(IF(AND(I4931&gt;=75501,I4931&lt;=76901),"Zlínský kraj",(IF(AND(I4931&gt;=70030,I4931&lt;=74901),"Moravskoslezský kraj",(IF(AND(I4931&gt;=75000,I4931&lt;=75368),"Olomoucký kraj",(IF(AND(I4931&gt;=77200,I4931&lt;=79862),"Olomoucký kraj",(IF(AND(I4931&gt;=50011,I4931&lt;=50301),"Královéhradecký kraj",(IF(AND(I4931&gt;=54301,I4931&lt;=54303),"Královéhradecký kraj","0")))))))))))))))))))))))))))))))))))))))))))))))</f>
        <v>Zlínský kraj</v>
      </c>
      <c r="AB4931" t="s">
        <v>998</v>
      </c>
      <c r="AD4931" t="s">
        <v>998</v>
      </c>
      <c r="AE4931" t="s">
        <v>998</v>
      </c>
      <c r="AF4931" t="s">
        <v>998</v>
      </c>
      <c r="AG4931" s="107">
        <v>0</v>
      </c>
      <c r="AH4931" s="107">
        <v>0</v>
      </c>
      <c r="AI4931" s="107">
        <v>0</v>
      </c>
      <c r="AJ4931" t="s">
        <v>1012</v>
      </c>
    </row>
    <row r="4932" spans="1:37" x14ac:dyDescent="0.45">
      <c r="A4932" t="s">
        <v>1190</v>
      </c>
      <c r="B4932" t="s">
        <v>19223</v>
      </c>
      <c r="C4932" t="s">
        <v>1002</v>
      </c>
      <c r="D4932" t="s">
        <v>19228</v>
      </c>
      <c r="E4932" t="s">
        <v>992</v>
      </c>
      <c r="F4932" t="s">
        <v>8074</v>
      </c>
      <c r="G4932">
        <v>169</v>
      </c>
      <c r="H4932" t="s">
        <v>8074</v>
      </c>
      <c r="I4932">
        <v>76323</v>
      </c>
      <c r="K4932" t="s">
        <v>19229</v>
      </c>
      <c r="L4932" s="106">
        <v>39765</v>
      </c>
      <c r="M4932">
        <v>14663575</v>
      </c>
      <c r="N4932" t="s">
        <v>996</v>
      </c>
      <c r="O4932" t="s">
        <v>12</v>
      </c>
      <c r="P4932" t="s">
        <v>997</v>
      </c>
      <c r="R4932" s="109" t="str">
        <f>IF(OR(P4932="SB",Q4932="SB"),"SB",0)</f>
        <v>SB</v>
      </c>
      <c r="T4932" s="110" t="s">
        <v>998</v>
      </c>
      <c r="V4932" s="113" t="str">
        <f>IF(AND(I4932&gt;=10000,I4932&lt;=19900),"Praha",(IF(AND(I4932&gt;=25001,I4932&lt;=29501),"Středočeský kraj",(IF(AND(I4932&gt;=30100,I4932&lt;=34972),"Středočeský kraj",(IF(AND(I4932&gt;=35002,I4932&lt;=36271),"Karlovarský kraj",(IF(AND(I4932&gt;=37001,I4932&lt;=39201),"Jihočeský kraj",(IF(AND(I4932&gt;=39701,I4932&lt;=39901),"Jihočeský kraj",(IF(AND(I4932&gt;=39301,I4932&lt;=39601),"Kraj Vysočina",(IF(AND(I4932&gt;=58001,I4932&lt;=59501),"Kraj Vysočina",(IF(AND(I4932&gt;=67401,I4932&lt;=67602),"Kraj Vysočina",(IF(AND(I4932&gt;=40001,I4932&lt;=44101),"Ústecký kraj",(IF(AND(I4932&gt;=46001,I4932&lt;=47201),"Liberecký kraj",(IF(AND(I4932&gt;=51202,I4932&lt;=51401),"Liberecký kraj",(IF(AND(I4932&gt;=53002,I4932&lt;=53976),"Pardubický kraj",(IF(AND(I4932&gt;=56002,I4932&lt;=57201),"Pardubický kraj",(IF(AND(I4932&gt;=60200,I4932&lt;=67201),"Jihomoravský kraj",(IF(AND(I4932&gt;=67801,I4932&lt;=68501),"Jihomoravský kraj",(IF(AND(I4932&gt;=69002,I4932&lt;=69801),"Jihomoravský kraj",(IF(AND(I4932&gt;=68601,I4932&lt;=68801),"Zlínský kraj",(IF(AND(I4932&gt;=75501,I4932&lt;=76901),"Zlínský kraj",(IF(AND(I4932&gt;=70030,I4932&lt;=74901),"Moravskoslezský kraj",(IF(AND(I4932&gt;=75000,I4932&lt;=75368),"Olomoucký kraj",(IF(AND(I4932&gt;=77200,I4932&lt;=79862),"Olomoucký kraj",(IF(AND(I4932&gt;=50011,I4932&lt;=50301),"Královéhradecký kraj",(IF(AND(I4932&gt;=54301,I4932&lt;=54303),"Královéhradecký kraj","0")))))))))))))))))))))))))))))))))))))))))))))))</f>
        <v>Zlínský kraj</v>
      </c>
      <c r="AB4932" t="s">
        <v>998</v>
      </c>
      <c r="AD4932" t="s">
        <v>998</v>
      </c>
      <c r="AE4932" t="s">
        <v>998</v>
      </c>
      <c r="AF4932" t="s">
        <v>998</v>
      </c>
      <c r="AG4932" s="107">
        <v>300</v>
      </c>
      <c r="AH4932" s="107">
        <v>0</v>
      </c>
      <c r="AI4932" s="107">
        <v>0</v>
      </c>
      <c r="AJ4932" t="s">
        <v>999</v>
      </c>
      <c r="AK4932" s="106">
        <v>44923</v>
      </c>
    </row>
    <row r="4933" spans="1:37" x14ac:dyDescent="0.45">
      <c r="A4933" t="s">
        <v>1687</v>
      </c>
      <c r="B4933" t="s">
        <v>9539</v>
      </c>
      <c r="C4933" t="s">
        <v>1002</v>
      </c>
      <c r="D4933" t="s">
        <v>9540</v>
      </c>
      <c r="E4933" t="s">
        <v>992</v>
      </c>
      <c r="F4933" t="s">
        <v>4997</v>
      </c>
      <c r="G4933">
        <v>54</v>
      </c>
      <c r="H4933" t="s">
        <v>4997</v>
      </c>
      <c r="I4933">
        <v>76324</v>
      </c>
      <c r="K4933" t="s">
        <v>9541</v>
      </c>
      <c r="L4933" s="106">
        <v>40837</v>
      </c>
      <c r="M4933">
        <v>14593251</v>
      </c>
      <c r="N4933" t="s">
        <v>1144</v>
      </c>
      <c r="O4933" t="s">
        <v>12</v>
      </c>
      <c r="P4933" t="s">
        <v>997</v>
      </c>
      <c r="R4933" s="109" t="str">
        <f>IF(OR(P4933="SB",Q4933="SB"),"SB",0)</f>
        <v>SB</v>
      </c>
      <c r="T4933" s="110" t="s">
        <v>998</v>
      </c>
      <c r="V4933" s="113" t="str">
        <f>IF(AND(I4933&gt;=10000,I4933&lt;=19900),"Praha",(IF(AND(I4933&gt;=25001,I4933&lt;=29501),"Středočeský kraj",(IF(AND(I4933&gt;=30100,I4933&lt;=34972),"Středočeský kraj",(IF(AND(I4933&gt;=35002,I4933&lt;=36271),"Karlovarský kraj",(IF(AND(I4933&gt;=37001,I4933&lt;=39201),"Jihočeský kraj",(IF(AND(I4933&gt;=39701,I4933&lt;=39901),"Jihočeský kraj",(IF(AND(I4933&gt;=39301,I4933&lt;=39601),"Kraj Vysočina",(IF(AND(I4933&gt;=58001,I4933&lt;=59501),"Kraj Vysočina",(IF(AND(I4933&gt;=67401,I4933&lt;=67602),"Kraj Vysočina",(IF(AND(I4933&gt;=40001,I4933&lt;=44101),"Ústecký kraj",(IF(AND(I4933&gt;=46001,I4933&lt;=47201),"Liberecký kraj",(IF(AND(I4933&gt;=51202,I4933&lt;=51401),"Liberecký kraj",(IF(AND(I4933&gt;=53002,I4933&lt;=53976),"Pardubický kraj",(IF(AND(I4933&gt;=56002,I4933&lt;=57201),"Pardubický kraj",(IF(AND(I4933&gt;=60200,I4933&lt;=67201),"Jihomoravský kraj",(IF(AND(I4933&gt;=67801,I4933&lt;=68501),"Jihomoravský kraj",(IF(AND(I4933&gt;=69002,I4933&lt;=69801),"Jihomoravský kraj",(IF(AND(I4933&gt;=68601,I4933&lt;=68801),"Zlínský kraj",(IF(AND(I4933&gt;=75501,I4933&lt;=76901),"Zlínský kraj",(IF(AND(I4933&gt;=70030,I4933&lt;=74901),"Moravskoslezský kraj",(IF(AND(I4933&gt;=75000,I4933&lt;=75368),"Olomoucký kraj",(IF(AND(I4933&gt;=77200,I4933&lt;=79862),"Olomoucký kraj",(IF(AND(I4933&gt;=50011,I4933&lt;=50301),"Královéhradecký kraj",(IF(AND(I4933&gt;=54301,I4933&lt;=54303),"Královéhradecký kraj","0")))))))))))))))))))))))))))))))))))))))))))))))</f>
        <v>Zlínský kraj</v>
      </c>
      <c r="AB4933" t="s">
        <v>998</v>
      </c>
      <c r="AD4933" t="s">
        <v>998</v>
      </c>
      <c r="AE4933" t="s">
        <v>998</v>
      </c>
      <c r="AF4933" t="s">
        <v>998</v>
      </c>
      <c r="AG4933" s="107">
        <v>300</v>
      </c>
      <c r="AH4933" s="107">
        <v>0</v>
      </c>
      <c r="AI4933" s="107">
        <v>0</v>
      </c>
      <c r="AJ4933" t="s">
        <v>999</v>
      </c>
      <c r="AK4933" s="106">
        <v>44877</v>
      </c>
    </row>
    <row r="4934" spans="1:37" x14ac:dyDescent="0.45">
      <c r="A4934" t="s">
        <v>1076</v>
      </c>
      <c r="B4934" t="s">
        <v>5193</v>
      </c>
      <c r="C4934" t="s">
        <v>990</v>
      </c>
      <c r="D4934" t="s">
        <v>5194</v>
      </c>
      <c r="E4934" t="s">
        <v>992</v>
      </c>
      <c r="F4934" t="s">
        <v>2190</v>
      </c>
      <c r="G4934">
        <v>977</v>
      </c>
      <c r="H4934" t="s">
        <v>3958</v>
      </c>
      <c r="I4934">
        <v>76326</v>
      </c>
      <c r="K4934" t="s">
        <v>5195</v>
      </c>
      <c r="L4934" s="106">
        <v>34825</v>
      </c>
      <c r="M4934">
        <v>11470962</v>
      </c>
      <c r="N4934" t="s">
        <v>996</v>
      </c>
      <c r="O4934" t="s">
        <v>12</v>
      </c>
      <c r="P4934" t="s">
        <v>997</v>
      </c>
      <c r="R4934" s="109" t="str">
        <f>IF(OR(P4934="SB",Q4934="SB"),"SB",0)</f>
        <v>SB</v>
      </c>
      <c r="T4934" s="110">
        <v>12734</v>
      </c>
      <c r="U4934" t="s">
        <v>19633</v>
      </c>
      <c r="V4934" s="113" t="str">
        <f>IF(AND(I4934&gt;=10000,I4934&lt;=19900),"Praha",(IF(AND(I4934&gt;=25001,I4934&lt;=29501),"Středočeský kraj",(IF(AND(I4934&gt;=30100,I4934&lt;=34972),"Středočeský kraj",(IF(AND(I4934&gt;=35002,I4934&lt;=36271),"Karlovarský kraj",(IF(AND(I4934&gt;=37001,I4934&lt;=39201),"Jihočeský kraj",(IF(AND(I4934&gt;=39701,I4934&lt;=39901),"Jihočeský kraj",(IF(AND(I4934&gt;=39301,I4934&lt;=39601),"Kraj Vysočina",(IF(AND(I4934&gt;=58001,I4934&lt;=59501),"Kraj Vysočina",(IF(AND(I4934&gt;=67401,I4934&lt;=67602),"Kraj Vysočina",(IF(AND(I4934&gt;=40001,I4934&lt;=44101),"Ústecký kraj",(IF(AND(I4934&gt;=46001,I4934&lt;=47201),"Liberecký kraj",(IF(AND(I4934&gt;=51202,I4934&lt;=51401),"Liberecký kraj",(IF(AND(I4934&gt;=53002,I4934&lt;=53976),"Pardubický kraj",(IF(AND(I4934&gt;=56002,I4934&lt;=57201),"Pardubický kraj",(IF(AND(I4934&gt;=60200,I4934&lt;=67201),"Jihomoravský kraj",(IF(AND(I4934&gt;=67801,I4934&lt;=68501),"Jihomoravský kraj",(IF(AND(I4934&gt;=69002,I4934&lt;=69801),"Jihomoravský kraj",(IF(AND(I4934&gt;=68601,I4934&lt;=68801),"Zlínský kraj",(IF(AND(I4934&gt;=75501,I4934&lt;=76901),"Zlínský kraj",(IF(AND(I4934&gt;=70030,I4934&lt;=74901),"Moravskoslezský kraj",(IF(AND(I4934&gt;=75000,I4934&lt;=75368),"Olomoucký kraj",(IF(AND(I4934&gt;=77200,I4934&lt;=79862),"Olomoucký kraj",(IF(AND(I4934&gt;=50011,I4934&lt;=50301),"Královéhradecký kraj",(IF(AND(I4934&gt;=54301,I4934&lt;=54303),"Královéhradecký kraj","0")))))))))))))))))))))))))))))))))))))))))))))))</f>
        <v>Zlínský kraj</v>
      </c>
      <c r="AD4934" t="s">
        <v>998</v>
      </c>
      <c r="AE4934" t="s">
        <v>998</v>
      </c>
      <c r="AF4934" t="s">
        <v>998</v>
      </c>
      <c r="AG4934" s="107">
        <v>300</v>
      </c>
      <c r="AH4934" s="107">
        <v>0</v>
      </c>
      <c r="AI4934" s="107">
        <v>0</v>
      </c>
      <c r="AJ4934" t="s">
        <v>999</v>
      </c>
      <c r="AK4934" s="106">
        <v>44924</v>
      </c>
    </row>
    <row r="4935" spans="1:37" x14ac:dyDescent="0.45">
      <c r="A4935" t="s">
        <v>1793</v>
      </c>
      <c r="B4935" t="s">
        <v>11642</v>
      </c>
      <c r="C4935" t="s">
        <v>990</v>
      </c>
      <c r="D4935" t="s">
        <v>11643</v>
      </c>
      <c r="E4935" t="s">
        <v>992</v>
      </c>
      <c r="F4935" t="s">
        <v>4388</v>
      </c>
      <c r="G4935">
        <v>153</v>
      </c>
      <c r="H4935" t="s">
        <v>11644</v>
      </c>
      <c r="I4935">
        <v>76326</v>
      </c>
      <c r="K4935" t="s">
        <v>11645</v>
      </c>
      <c r="L4935" s="106">
        <v>37375</v>
      </c>
      <c r="M4935">
        <v>13636385</v>
      </c>
      <c r="N4935" t="s">
        <v>2063</v>
      </c>
      <c r="O4935" t="s">
        <v>1173</v>
      </c>
      <c r="P4935" t="s">
        <v>997</v>
      </c>
      <c r="R4935" s="109" t="str">
        <f>IF(OR(P4935="SB",Q4935="SB"),"SB",0)</f>
        <v>SB</v>
      </c>
      <c r="T4935" s="110">
        <v>16079</v>
      </c>
      <c r="U4935" t="s">
        <v>19633</v>
      </c>
      <c r="V4935" s="113" t="str">
        <f>IF(AND(I4935&gt;=10000,I4935&lt;=19900),"Praha",(IF(AND(I4935&gt;=25001,I4935&lt;=29501),"Středočeský kraj",(IF(AND(I4935&gt;=30100,I4935&lt;=34972),"Středočeský kraj",(IF(AND(I4935&gt;=35002,I4935&lt;=36271),"Karlovarský kraj",(IF(AND(I4935&gt;=37001,I4935&lt;=39201),"Jihočeský kraj",(IF(AND(I4935&gt;=39701,I4935&lt;=39901),"Jihočeský kraj",(IF(AND(I4935&gt;=39301,I4935&lt;=39601),"Kraj Vysočina",(IF(AND(I4935&gt;=58001,I4935&lt;=59501),"Kraj Vysočina",(IF(AND(I4935&gt;=67401,I4935&lt;=67602),"Kraj Vysočina",(IF(AND(I4935&gt;=40001,I4935&lt;=44101),"Ústecký kraj",(IF(AND(I4935&gt;=46001,I4935&lt;=47201),"Liberecký kraj",(IF(AND(I4935&gt;=51202,I4935&lt;=51401),"Liberecký kraj",(IF(AND(I4935&gt;=53002,I4935&lt;=53976),"Pardubický kraj",(IF(AND(I4935&gt;=56002,I4935&lt;=57201),"Pardubický kraj",(IF(AND(I4935&gt;=60200,I4935&lt;=67201),"Jihomoravský kraj",(IF(AND(I4935&gt;=67801,I4935&lt;=68501),"Jihomoravský kraj",(IF(AND(I4935&gt;=69002,I4935&lt;=69801),"Jihomoravský kraj",(IF(AND(I4935&gt;=68601,I4935&lt;=68801),"Zlínský kraj",(IF(AND(I4935&gt;=75501,I4935&lt;=76901),"Zlínský kraj",(IF(AND(I4935&gt;=70030,I4935&lt;=74901),"Moravskoslezský kraj",(IF(AND(I4935&gt;=75000,I4935&lt;=75368),"Olomoucký kraj",(IF(AND(I4935&gt;=77200,I4935&lt;=79862),"Olomoucký kraj",(IF(AND(I4935&gt;=50011,I4935&lt;=50301),"Královéhradecký kraj",(IF(AND(I4935&gt;=54301,I4935&lt;=54303),"Královéhradecký kraj","0")))))))))))))))))))))))))))))))))))))))))))))))</f>
        <v>Zlínský kraj</v>
      </c>
      <c r="AD4935" t="s">
        <v>998</v>
      </c>
      <c r="AE4935" t="s">
        <v>998</v>
      </c>
      <c r="AF4935" t="s">
        <v>998</v>
      </c>
      <c r="AG4935" s="107">
        <v>0</v>
      </c>
      <c r="AH4935" s="107">
        <v>0</v>
      </c>
      <c r="AI4935" s="107">
        <v>0</v>
      </c>
      <c r="AJ4935" t="s">
        <v>1012</v>
      </c>
    </row>
    <row r="4936" spans="1:37" x14ac:dyDescent="0.45">
      <c r="A4936" t="s">
        <v>1021</v>
      </c>
      <c r="B4936" t="s">
        <v>10645</v>
      </c>
      <c r="C4936" t="s">
        <v>990</v>
      </c>
      <c r="D4936" t="s">
        <v>10646</v>
      </c>
      <c r="E4936" t="s">
        <v>992</v>
      </c>
      <c r="F4936" t="s">
        <v>1004</v>
      </c>
      <c r="G4936">
        <v>1088</v>
      </c>
      <c r="H4936" t="s">
        <v>7859</v>
      </c>
      <c r="I4936">
        <v>76361</v>
      </c>
      <c r="J4936">
        <v>608608033</v>
      </c>
      <c r="K4936" t="s">
        <v>10647</v>
      </c>
      <c r="L4936" s="106">
        <v>28506</v>
      </c>
      <c r="M4936">
        <v>10585939</v>
      </c>
      <c r="N4936" t="s">
        <v>996</v>
      </c>
      <c r="O4936" t="s">
        <v>12</v>
      </c>
      <c r="P4936" t="s">
        <v>997</v>
      </c>
      <c r="R4936" s="109" t="str">
        <f>IF(OR(P4936="SB",Q4936="SB"),"SB",0)</f>
        <v>SB</v>
      </c>
      <c r="T4936" s="110">
        <v>10570</v>
      </c>
      <c r="U4936" t="s">
        <v>19633</v>
      </c>
      <c r="V4936" s="113" t="str">
        <f>IF(AND(I4936&gt;=10000,I4936&lt;=19900),"Praha",(IF(AND(I4936&gt;=25001,I4936&lt;=29501),"Středočeský kraj",(IF(AND(I4936&gt;=30100,I4936&lt;=34972),"Středočeský kraj",(IF(AND(I4936&gt;=35002,I4936&lt;=36271),"Karlovarský kraj",(IF(AND(I4936&gt;=37001,I4936&lt;=39201),"Jihočeský kraj",(IF(AND(I4936&gt;=39701,I4936&lt;=39901),"Jihočeský kraj",(IF(AND(I4936&gt;=39301,I4936&lt;=39601),"Kraj Vysočina",(IF(AND(I4936&gt;=58001,I4936&lt;=59501),"Kraj Vysočina",(IF(AND(I4936&gt;=67401,I4936&lt;=67602),"Kraj Vysočina",(IF(AND(I4936&gt;=40001,I4936&lt;=44101),"Ústecký kraj",(IF(AND(I4936&gt;=46001,I4936&lt;=47201),"Liberecký kraj",(IF(AND(I4936&gt;=51202,I4936&lt;=51401),"Liberecký kraj",(IF(AND(I4936&gt;=53002,I4936&lt;=53976),"Pardubický kraj",(IF(AND(I4936&gt;=56002,I4936&lt;=57201),"Pardubický kraj",(IF(AND(I4936&gt;=60200,I4936&lt;=67201),"Jihomoravský kraj",(IF(AND(I4936&gt;=67801,I4936&lt;=68501),"Jihomoravský kraj",(IF(AND(I4936&gt;=69002,I4936&lt;=69801),"Jihomoravský kraj",(IF(AND(I4936&gt;=68601,I4936&lt;=68801),"Zlínský kraj",(IF(AND(I4936&gt;=75501,I4936&lt;=76901),"Zlínský kraj",(IF(AND(I4936&gt;=70030,I4936&lt;=74901),"Moravskoslezský kraj",(IF(AND(I4936&gt;=75000,I4936&lt;=75368),"Olomoucký kraj",(IF(AND(I4936&gt;=77200,I4936&lt;=79862),"Olomoucký kraj",(IF(AND(I4936&gt;=50011,I4936&lt;=50301),"Královéhradecký kraj",(IF(AND(I4936&gt;=54301,I4936&lt;=54303),"Královéhradecký kraj","0")))))))))))))))))))))))))))))))))))))))))))))))</f>
        <v>Zlínský kraj</v>
      </c>
      <c r="AD4936" t="s">
        <v>998</v>
      </c>
      <c r="AE4936" t="s">
        <v>998</v>
      </c>
      <c r="AF4936" t="s">
        <v>998</v>
      </c>
      <c r="AG4936" s="107">
        <v>0</v>
      </c>
      <c r="AH4936" s="107">
        <v>0</v>
      </c>
      <c r="AI4936" s="107">
        <v>0</v>
      </c>
      <c r="AJ4936" t="s">
        <v>1012</v>
      </c>
    </row>
    <row r="4937" spans="1:37" x14ac:dyDescent="0.45">
      <c r="A4937" t="s">
        <v>1275</v>
      </c>
      <c r="B4937" t="s">
        <v>18025</v>
      </c>
      <c r="C4937" t="s">
        <v>1002</v>
      </c>
      <c r="D4937" t="s">
        <v>18026</v>
      </c>
      <c r="E4937" t="s">
        <v>992</v>
      </c>
      <c r="F4937" t="s">
        <v>4219</v>
      </c>
      <c r="G4937">
        <v>54</v>
      </c>
      <c r="H4937" t="s">
        <v>7859</v>
      </c>
      <c r="I4937">
        <v>76361</v>
      </c>
      <c r="K4937" t="s">
        <v>18027</v>
      </c>
      <c r="L4937" s="106">
        <v>38592</v>
      </c>
      <c r="M4937">
        <v>14665696</v>
      </c>
      <c r="N4937" t="s">
        <v>996</v>
      </c>
      <c r="O4937" t="s">
        <v>12</v>
      </c>
      <c r="P4937" t="s">
        <v>997</v>
      </c>
      <c r="R4937" s="109" t="str">
        <f>IF(OR(P4937="SB",Q4937="SB"),"SB",0)</f>
        <v>SB</v>
      </c>
      <c r="T4937" s="110" t="s">
        <v>998</v>
      </c>
      <c r="V4937" s="113" t="str">
        <f>IF(AND(I4937&gt;=10000,I4937&lt;=19900),"Praha",(IF(AND(I4937&gt;=25001,I4937&lt;=29501),"Středočeský kraj",(IF(AND(I4937&gt;=30100,I4937&lt;=34972),"Středočeský kraj",(IF(AND(I4937&gt;=35002,I4937&lt;=36271),"Karlovarský kraj",(IF(AND(I4937&gt;=37001,I4937&lt;=39201),"Jihočeský kraj",(IF(AND(I4937&gt;=39701,I4937&lt;=39901),"Jihočeský kraj",(IF(AND(I4937&gt;=39301,I4937&lt;=39601),"Kraj Vysočina",(IF(AND(I4937&gt;=58001,I4937&lt;=59501),"Kraj Vysočina",(IF(AND(I4937&gt;=67401,I4937&lt;=67602),"Kraj Vysočina",(IF(AND(I4937&gt;=40001,I4937&lt;=44101),"Ústecký kraj",(IF(AND(I4937&gt;=46001,I4937&lt;=47201),"Liberecký kraj",(IF(AND(I4937&gt;=51202,I4937&lt;=51401),"Liberecký kraj",(IF(AND(I4937&gt;=53002,I4937&lt;=53976),"Pardubický kraj",(IF(AND(I4937&gt;=56002,I4937&lt;=57201),"Pardubický kraj",(IF(AND(I4937&gt;=60200,I4937&lt;=67201),"Jihomoravský kraj",(IF(AND(I4937&gt;=67801,I4937&lt;=68501),"Jihomoravský kraj",(IF(AND(I4937&gt;=69002,I4937&lt;=69801),"Jihomoravský kraj",(IF(AND(I4937&gt;=68601,I4937&lt;=68801),"Zlínský kraj",(IF(AND(I4937&gt;=75501,I4937&lt;=76901),"Zlínský kraj",(IF(AND(I4937&gt;=70030,I4937&lt;=74901),"Moravskoslezský kraj",(IF(AND(I4937&gt;=75000,I4937&lt;=75368),"Olomoucký kraj",(IF(AND(I4937&gt;=77200,I4937&lt;=79862),"Olomoucký kraj",(IF(AND(I4937&gt;=50011,I4937&lt;=50301),"Královéhradecký kraj",(IF(AND(I4937&gt;=54301,I4937&lt;=54303),"Královéhradecký kraj","0")))))))))))))))))))))))))))))))))))))))))))))))</f>
        <v>Zlínský kraj</v>
      </c>
      <c r="AB4937" t="s">
        <v>998</v>
      </c>
      <c r="AD4937" t="s">
        <v>998</v>
      </c>
      <c r="AE4937" t="s">
        <v>998</v>
      </c>
      <c r="AF4937" t="s">
        <v>998</v>
      </c>
      <c r="AG4937" s="107">
        <v>300</v>
      </c>
      <c r="AH4937" s="107">
        <v>0</v>
      </c>
      <c r="AI4937" s="107">
        <v>0</v>
      </c>
      <c r="AJ4937" t="s">
        <v>999</v>
      </c>
      <c r="AK4937" s="106">
        <v>44924</v>
      </c>
    </row>
    <row r="4938" spans="1:37" x14ac:dyDescent="0.45">
      <c r="A4938" t="s">
        <v>1007</v>
      </c>
      <c r="B4938" t="s">
        <v>19284</v>
      </c>
      <c r="C4938" t="s">
        <v>990</v>
      </c>
      <c r="D4938" t="s">
        <v>19285</v>
      </c>
      <c r="E4938" t="s">
        <v>992</v>
      </c>
      <c r="F4938" t="s">
        <v>18032</v>
      </c>
      <c r="G4938">
        <v>1111</v>
      </c>
      <c r="H4938" t="s">
        <v>7859</v>
      </c>
      <c r="I4938">
        <v>76361</v>
      </c>
      <c r="K4938" t="s">
        <v>19286</v>
      </c>
      <c r="L4938" s="106">
        <v>33269</v>
      </c>
      <c r="M4938">
        <v>14725112</v>
      </c>
      <c r="N4938" t="s">
        <v>996</v>
      </c>
      <c r="O4938" t="s">
        <v>12</v>
      </c>
      <c r="P4938" t="s">
        <v>997</v>
      </c>
      <c r="R4938" s="109" t="str">
        <f>IF(OR(P4938="SB",Q4938="SB"),"SB",0)</f>
        <v>SB</v>
      </c>
      <c r="T4938" s="110" t="s">
        <v>998</v>
      </c>
      <c r="V4938" s="113" t="str">
        <f>IF(AND(I4938&gt;=10000,I4938&lt;=19900),"Praha",(IF(AND(I4938&gt;=25001,I4938&lt;=29501),"Středočeský kraj",(IF(AND(I4938&gt;=30100,I4938&lt;=34972),"Středočeský kraj",(IF(AND(I4938&gt;=35002,I4938&lt;=36271),"Karlovarský kraj",(IF(AND(I4938&gt;=37001,I4938&lt;=39201),"Jihočeský kraj",(IF(AND(I4938&gt;=39701,I4938&lt;=39901),"Jihočeský kraj",(IF(AND(I4938&gt;=39301,I4938&lt;=39601),"Kraj Vysočina",(IF(AND(I4938&gt;=58001,I4938&lt;=59501),"Kraj Vysočina",(IF(AND(I4938&gt;=67401,I4938&lt;=67602),"Kraj Vysočina",(IF(AND(I4938&gt;=40001,I4938&lt;=44101),"Ústecký kraj",(IF(AND(I4938&gt;=46001,I4938&lt;=47201),"Liberecký kraj",(IF(AND(I4938&gt;=51202,I4938&lt;=51401),"Liberecký kraj",(IF(AND(I4938&gt;=53002,I4938&lt;=53976),"Pardubický kraj",(IF(AND(I4938&gt;=56002,I4938&lt;=57201),"Pardubický kraj",(IF(AND(I4938&gt;=60200,I4938&lt;=67201),"Jihomoravský kraj",(IF(AND(I4938&gt;=67801,I4938&lt;=68501),"Jihomoravský kraj",(IF(AND(I4938&gt;=69002,I4938&lt;=69801),"Jihomoravský kraj",(IF(AND(I4938&gt;=68601,I4938&lt;=68801),"Zlínský kraj",(IF(AND(I4938&gt;=75501,I4938&lt;=76901),"Zlínský kraj",(IF(AND(I4938&gt;=70030,I4938&lt;=74901),"Moravskoslezský kraj",(IF(AND(I4938&gt;=75000,I4938&lt;=75368),"Olomoucký kraj",(IF(AND(I4938&gt;=77200,I4938&lt;=79862),"Olomoucký kraj",(IF(AND(I4938&gt;=50011,I4938&lt;=50301),"Královéhradecký kraj",(IF(AND(I4938&gt;=54301,I4938&lt;=54303),"Královéhradecký kraj","0")))))))))))))))))))))))))))))))))))))))))))))))</f>
        <v>Zlínský kraj</v>
      </c>
      <c r="AB4938" t="s">
        <v>998</v>
      </c>
      <c r="AD4938" t="s">
        <v>998</v>
      </c>
      <c r="AE4938" t="s">
        <v>998</v>
      </c>
      <c r="AF4938" t="s">
        <v>998</v>
      </c>
      <c r="AG4938" s="107">
        <v>0</v>
      </c>
      <c r="AH4938" s="107">
        <v>0</v>
      </c>
      <c r="AI4938" s="107">
        <v>0</v>
      </c>
      <c r="AJ4938" t="s">
        <v>1012</v>
      </c>
    </row>
    <row r="4939" spans="1:37" x14ac:dyDescent="0.45">
      <c r="A4939" t="s">
        <v>1007</v>
      </c>
      <c r="B4939" t="s">
        <v>17035</v>
      </c>
      <c r="C4939" t="s">
        <v>990</v>
      </c>
      <c r="D4939" t="s">
        <v>17039</v>
      </c>
      <c r="E4939" t="s">
        <v>992</v>
      </c>
      <c r="F4939" t="s">
        <v>2719</v>
      </c>
      <c r="G4939">
        <v>477</v>
      </c>
      <c r="H4939" t="s">
        <v>17040</v>
      </c>
      <c r="I4939">
        <v>76362</v>
      </c>
      <c r="K4939" t="s">
        <v>17041</v>
      </c>
      <c r="L4939" s="106">
        <v>32078</v>
      </c>
      <c r="M4939">
        <v>14629223</v>
      </c>
      <c r="N4939" t="s">
        <v>996</v>
      </c>
      <c r="O4939" t="s">
        <v>12</v>
      </c>
      <c r="P4939" t="s">
        <v>997</v>
      </c>
      <c r="R4939" s="109" t="str">
        <f>IF(OR(P4939="SB",Q4939="SB"),"SB",0)</f>
        <v>SB</v>
      </c>
      <c r="T4939" s="110" t="s">
        <v>998</v>
      </c>
      <c r="V4939" s="113" t="str">
        <f>IF(AND(I4939&gt;=10000,I4939&lt;=19900),"Praha",(IF(AND(I4939&gt;=25001,I4939&lt;=29501),"Středočeský kraj",(IF(AND(I4939&gt;=30100,I4939&lt;=34972),"Středočeský kraj",(IF(AND(I4939&gt;=35002,I4939&lt;=36271),"Karlovarský kraj",(IF(AND(I4939&gt;=37001,I4939&lt;=39201),"Jihočeský kraj",(IF(AND(I4939&gt;=39701,I4939&lt;=39901),"Jihočeský kraj",(IF(AND(I4939&gt;=39301,I4939&lt;=39601),"Kraj Vysočina",(IF(AND(I4939&gt;=58001,I4939&lt;=59501),"Kraj Vysočina",(IF(AND(I4939&gt;=67401,I4939&lt;=67602),"Kraj Vysočina",(IF(AND(I4939&gt;=40001,I4939&lt;=44101),"Ústecký kraj",(IF(AND(I4939&gt;=46001,I4939&lt;=47201),"Liberecký kraj",(IF(AND(I4939&gt;=51202,I4939&lt;=51401),"Liberecký kraj",(IF(AND(I4939&gt;=53002,I4939&lt;=53976),"Pardubický kraj",(IF(AND(I4939&gt;=56002,I4939&lt;=57201),"Pardubický kraj",(IF(AND(I4939&gt;=60200,I4939&lt;=67201),"Jihomoravský kraj",(IF(AND(I4939&gt;=67801,I4939&lt;=68501),"Jihomoravský kraj",(IF(AND(I4939&gt;=69002,I4939&lt;=69801),"Jihomoravský kraj",(IF(AND(I4939&gt;=68601,I4939&lt;=68801),"Zlínský kraj",(IF(AND(I4939&gt;=75501,I4939&lt;=76901),"Zlínský kraj",(IF(AND(I4939&gt;=70030,I4939&lt;=74901),"Moravskoslezský kraj",(IF(AND(I4939&gt;=75000,I4939&lt;=75368),"Olomoucký kraj",(IF(AND(I4939&gt;=77200,I4939&lt;=79862),"Olomoucký kraj",(IF(AND(I4939&gt;=50011,I4939&lt;=50301),"Královéhradecký kraj",(IF(AND(I4939&gt;=54301,I4939&lt;=54303),"Královéhradecký kraj","0")))))))))))))))))))))))))))))))))))))))))))))))</f>
        <v>Zlínský kraj</v>
      </c>
      <c r="AB4939" t="s">
        <v>998</v>
      </c>
      <c r="AD4939" t="s">
        <v>998</v>
      </c>
      <c r="AE4939" t="s">
        <v>998</v>
      </c>
      <c r="AF4939" t="s">
        <v>998</v>
      </c>
      <c r="AG4939" s="107">
        <v>0</v>
      </c>
      <c r="AH4939" s="107">
        <v>0</v>
      </c>
      <c r="AI4939" s="107">
        <v>0</v>
      </c>
      <c r="AJ4939" t="s">
        <v>1012</v>
      </c>
    </row>
    <row r="4940" spans="1:37" x14ac:dyDescent="0.45">
      <c r="A4940" t="s">
        <v>1687</v>
      </c>
      <c r="B4940" t="s">
        <v>18185</v>
      </c>
      <c r="C4940" t="s">
        <v>1002</v>
      </c>
      <c r="D4940" t="s">
        <v>18186</v>
      </c>
      <c r="E4940" t="s">
        <v>992</v>
      </c>
      <c r="F4940" t="s">
        <v>14507</v>
      </c>
      <c r="G4940">
        <v>896</v>
      </c>
      <c r="H4940" t="s">
        <v>17040</v>
      </c>
      <c r="I4940">
        <v>76362</v>
      </c>
      <c r="K4940" t="s">
        <v>18187</v>
      </c>
      <c r="L4940" s="106">
        <v>39421</v>
      </c>
      <c r="M4940">
        <v>14755525</v>
      </c>
      <c r="N4940" t="s">
        <v>996</v>
      </c>
      <c r="O4940" t="s">
        <v>12</v>
      </c>
      <c r="P4940" t="s">
        <v>997</v>
      </c>
      <c r="R4940" s="109" t="str">
        <f>IF(OR(P4940="SB",Q4940="SB"),"SB",0)</f>
        <v>SB</v>
      </c>
      <c r="T4940" s="110" t="s">
        <v>998</v>
      </c>
      <c r="V4940" s="113" t="str">
        <f>IF(AND(I4940&gt;=10000,I4940&lt;=19900),"Praha",(IF(AND(I4940&gt;=25001,I4940&lt;=29501),"Středočeský kraj",(IF(AND(I4940&gt;=30100,I4940&lt;=34972),"Středočeský kraj",(IF(AND(I4940&gt;=35002,I4940&lt;=36271),"Karlovarský kraj",(IF(AND(I4940&gt;=37001,I4940&lt;=39201),"Jihočeský kraj",(IF(AND(I4940&gt;=39701,I4940&lt;=39901),"Jihočeský kraj",(IF(AND(I4940&gt;=39301,I4940&lt;=39601),"Kraj Vysočina",(IF(AND(I4940&gt;=58001,I4940&lt;=59501),"Kraj Vysočina",(IF(AND(I4940&gt;=67401,I4940&lt;=67602),"Kraj Vysočina",(IF(AND(I4940&gt;=40001,I4940&lt;=44101),"Ústecký kraj",(IF(AND(I4940&gt;=46001,I4940&lt;=47201),"Liberecký kraj",(IF(AND(I4940&gt;=51202,I4940&lt;=51401),"Liberecký kraj",(IF(AND(I4940&gt;=53002,I4940&lt;=53976),"Pardubický kraj",(IF(AND(I4940&gt;=56002,I4940&lt;=57201),"Pardubický kraj",(IF(AND(I4940&gt;=60200,I4940&lt;=67201),"Jihomoravský kraj",(IF(AND(I4940&gt;=67801,I4940&lt;=68501),"Jihomoravský kraj",(IF(AND(I4940&gt;=69002,I4940&lt;=69801),"Jihomoravský kraj",(IF(AND(I4940&gt;=68601,I4940&lt;=68801),"Zlínský kraj",(IF(AND(I4940&gt;=75501,I4940&lt;=76901),"Zlínský kraj",(IF(AND(I4940&gt;=70030,I4940&lt;=74901),"Moravskoslezský kraj",(IF(AND(I4940&gt;=75000,I4940&lt;=75368),"Olomoucký kraj",(IF(AND(I4940&gt;=77200,I4940&lt;=79862),"Olomoucký kraj",(IF(AND(I4940&gt;=50011,I4940&lt;=50301),"Královéhradecký kraj",(IF(AND(I4940&gt;=54301,I4940&lt;=54303),"Královéhradecký kraj","0")))))))))))))))))))))))))))))))))))))))))))))))</f>
        <v>Zlínský kraj</v>
      </c>
      <c r="AB4940" t="s">
        <v>998</v>
      </c>
      <c r="AD4940" t="s">
        <v>998</v>
      </c>
      <c r="AE4940" t="s">
        <v>998</v>
      </c>
      <c r="AF4940" t="s">
        <v>998</v>
      </c>
      <c r="AG4940" s="107">
        <v>300</v>
      </c>
      <c r="AH4940" s="107">
        <v>0</v>
      </c>
      <c r="AI4940" s="107">
        <v>0</v>
      </c>
      <c r="AJ4940" t="s">
        <v>999</v>
      </c>
      <c r="AK4940" s="106">
        <v>44923</v>
      </c>
    </row>
    <row r="4941" spans="1:37" x14ac:dyDescent="0.45">
      <c r="A4941" t="s">
        <v>1013</v>
      </c>
      <c r="B4941" t="s">
        <v>18185</v>
      </c>
      <c r="C4941" t="s">
        <v>1002</v>
      </c>
      <c r="D4941" t="s">
        <v>18188</v>
      </c>
      <c r="E4941" t="s">
        <v>992</v>
      </c>
      <c r="F4941" t="s">
        <v>14507</v>
      </c>
      <c r="G4941">
        <v>896</v>
      </c>
      <c r="H4941" t="s">
        <v>17040</v>
      </c>
      <c r="I4941">
        <v>76362</v>
      </c>
      <c r="K4941" t="s">
        <v>18187</v>
      </c>
      <c r="L4941" s="106">
        <v>38652</v>
      </c>
      <c r="M4941">
        <v>14744007</v>
      </c>
      <c r="N4941" t="s">
        <v>996</v>
      </c>
      <c r="O4941" t="s">
        <v>12</v>
      </c>
      <c r="P4941" t="s">
        <v>997</v>
      </c>
      <c r="R4941" s="109" t="str">
        <f>IF(OR(P4941="SB",Q4941="SB"),"SB",0)</f>
        <v>SB</v>
      </c>
      <c r="V4941" s="113" t="str">
        <f>IF(AND(I4941&gt;=10000,I4941&lt;=19900),"Praha",(IF(AND(I4941&gt;=25001,I4941&lt;=29501),"Středočeský kraj",(IF(AND(I4941&gt;=30100,I4941&lt;=34972),"Středočeský kraj",(IF(AND(I4941&gt;=35002,I4941&lt;=36271),"Karlovarský kraj",(IF(AND(I4941&gt;=37001,I4941&lt;=39201),"Jihočeský kraj",(IF(AND(I4941&gt;=39701,I4941&lt;=39901),"Jihočeský kraj",(IF(AND(I4941&gt;=39301,I4941&lt;=39601),"Kraj Vysočina",(IF(AND(I4941&gt;=58001,I4941&lt;=59501),"Kraj Vysočina",(IF(AND(I4941&gt;=67401,I4941&lt;=67602),"Kraj Vysočina",(IF(AND(I4941&gt;=40001,I4941&lt;=44101),"Ústecký kraj",(IF(AND(I4941&gt;=46001,I4941&lt;=47201),"Liberecký kraj",(IF(AND(I4941&gt;=51202,I4941&lt;=51401),"Liberecký kraj",(IF(AND(I4941&gt;=53002,I4941&lt;=53976),"Pardubický kraj",(IF(AND(I4941&gt;=56002,I4941&lt;=57201),"Pardubický kraj",(IF(AND(I4941&gt;=60200,I4941&lt;=67201),"Jihomoravský kraj",(IF(AND(I4941&gt;=67801,I4941&lt;=68501),"Jihomoravský kraj",(IF(AND(I4941&gt;=69002,I4941&lt;=69801),"Jihomoravský kraj",(IF(AND(I4941&gt;=68601,I4941&lt;=68801),"Zlínský kraj",(IF(AND(I4941&gt;=75501,I4941&lt;=76901),"Zlínský kraj",(IF(AND(I4941&gt;=70030,I4941&lt;=74901),"Moravskoslezský kraj",(IF(AND(I4941&gt;=75000,I4941&lt;=75368),"Olomoucký kraj",(IF(AND(I4941&gt;=77200,I4941&lt;=79862),"Olomoucký kraj",(IF(AND(I4941&gt;=50011,I4941&lt;=50301),"Královéhradecký kraj",(IF(AND(I4941&gt;=54301,I4941&lt;=54303),"Královéhradecký kraj","0")))))))))))))))))))))))))))))))))))))))))))))))</f>
        <v>Zlínský kraj</v>
      </c>
      <c r="AD4941" t="s">
        <v>998</v>
      </c>
      <c r="AE4941" t="s">
        <v>998</v>
      </c>
      <c r="AF4941" t="s">
        <v>998</v>
      </c>
      <c r="AG4941" s="107">
        <v>300</v>
      </c>
      <c r="AH4941" s="107">
        <v>0</v>
      </c>
      <c r="AI4941" s="107">
        <v>0</v>
      </c>
      <c r="AJ4941" t="s">
        <v>999</v>
      </c>
      <c r="AK4941" s="106">
        <v>44924</v>
      </c>
    </row>
    <row r="4942" spans="1:37" x14ac:dyDescent="0.45">
      <c r="A4942" t="s">
        <v>988</v>
      </c>
      <c r="B4942" t="s">
        <v>1254</v>
      </c>
      <c r="C4942" t="s">
        <v>990</v>
      </c>
      <c r="D4942" t="s">
        <v>16075</v>
      </c>
      <c r="E4942" t="s">
        <v>992</v>
      </c>
      <c r="F4942" t="s">
        <v>15251</v>
      </c>
      <c r="G4942">
        <v>510</v>
      </c>
      <c r="H4942" t="s">
        <v>15251</v>
      </c>
      <c r="I4942">
        <v>76364</v>
      </c>
      <c r="K4942" t="s">
        <v>16076</v>
      </c>
      <c r="L4942" s="106">
        <v>36866</v>
      </c>
      <c r="M4942">
        <v>14665393</v>
      </c>
      <c r="N4942" t="s">
        <v>996</v>
      </c>
      <c r="O4942" t="s">
        <v>12</v>
      </c>
      <c r="P4942" t="s">
        <v>997</v>
      </c>
      <c r="R4942" s="109" t="str">
        <f>IF(OR(P4942="SB",Q4942="SB"),"SB",0)</f>
        <v>SB</v>
      </c>
      <c r="T4942" s="110" t="s">
        <v>998</v>
      </c>
      <c r="V4942" s="113" t="str">
        <f>IF(AND(I4942&gt;=10000,I4942&lt;=19900),"Praha",(IF(AND(I4942&gt;=25001,I4942&lt;=29501),"Středočeský kraj",(IF(AND(I4942&gt;=30100,I4942&lt;=34972),"Středočeský kraj",(IF(AND(I4942&gt;=35002,I4942&lt;=36271),"Karlovarský kraj",(IF(AND(I4942&gt;=37001,I4942&lt;=39201),"Jihočeský kraj",(IF(AND(I4942&gt;=39701,I4942&lt;=39901),"Jihočeský kraj",(IF(AND(I4942&gt;=39301,I4942&lt;=39601),"Kraj Vysočina",(IF(AND(I4942&gt;=58001,I4942&lt;=59501),"Kraj Vysočina",(IF(AND(I4942&gt;=67401,I4942&lt;=67602),"Kraj Vysočina",(IF(AND(I4942&gt;=40001,I4942&lt;=44101),"Ústecký kraj",(IF(AND(I4942&gt;=46001,I4942&lt;=47201),"Liberecký kraj",(IF(AND(I4942&gt;=51202,I4942&lt;=51401),"Liberecký kraj",(IF(AND(I4942&gt;=53002,I4942&lt;=53976),"Pardubický kraj",(IF(AND(I4942&gt;=56002,I4942&lt;=57201),"Pardubický kraj",(IF(AND(I4942&gt;=60200,I4942&lt;=67201),"Jihomoravský kraj",(IF(AND(I4942&gt;=67801,I4942&lt;=68501),"Jihomoravský kraj",(IF(AND(I4942&gt;=69002,I4942&lt;=69801),"Jihomoravský kraj",(IF(AND(I4942&gt;=68601,I4942&lt;=68801),"Zlínský kraj",(IF(AND(I4942&gt;=75501,I4942&lt;=76901),"Zlínský kraj",(IF(AND(I4942&gt;=70030,I4942&lt;=74901),"Moravskoslezský kraj",(IF(AND(I4942&gt;=75000,I4942&lt;=75368),"Olomoucký kraj",(IF(AND(I4942&gt;=77200,I4942&lt;=79862),"Olomoucký kraj",(IF(AND(I4942&gt;=50011,I4942&lt;=50301),"Královéhradecký kraj",(IF(AND(I4942&gt;=54301,I4942&lt;=54303),"Královéhradecký kraj","0")))))))))))))))))))))))))))))))))))))))))))))))</f>
        <v>Zlínský kraj</v>
      </c>
      <c r="AB4942" t="s">
        <v>998</v>
      </c>
      <c r="AD4942" t="s">
        <v>998</v>
      </c>
      <c r="AE4942" t="s">
        <v>998</v>
      </c>
      <c r="AF4942" t="s">
        <v>998</v>
      </c>
      <c r="AG4942" s="107">
        <v>300</v>
      </c>
      <c r="AH4942" s="107">
        <v>0</v>
      </c>
      <c r="AI4942" s="107">
        <v>0</v>
      </c>
      <c r="AJ4942" t="s">
        <v>999</v>
      </c>
      <c r="AK4942" s="106">
        <v>44924</v>
      </c>
    </row>
    <row r="4943" spans="1:37" x14ac:dyDescent="0.45">
      <c r="A4943" t="s">
        <v>1479</v>
      </c>
      <c r="B4943" t="s">
        <v>1254</v>
      </c>
      <c r="C4943" t="s">
        <v>990</v>
      </c>
      <c r="D4943" t="s">
        <v>16082</v>
      </c>
      <c r="E4943" t="s">
        <v>992</v>
      </c>
      <c r="F4943" t="s">
        <v>15251</v>
      </c>
      <c r="G4943">
        <v>50</v>
      </c>
      <c r="H4943" t="s">
        <v>15251</v>
      </c>
      <c r="I4943">
        <v>76364</v>
      </c>
      <c r="K4943" t="s">
        <v>16083</v>
      </c>
      <c r="L4943" s="106">
        <v>38485</v>
      </c>
      <c r="M4943">
        <v>14665090</v>
      </c>
      <c r="N4943" t="s">
        <v>996</v>
      </c>
      <c r="O4943" t="s">
        <v>12</v>
      </c>
      <c r="P4943" t="s">
        <v>997</v>
      </c>
      <c r="R4943" s="109" t="str">
        <f>IF(OR(P4943="SB",Q4943="SB"),"SB",0)</f>
        <v>SB</v>
      </c>
      <c r="T4943" s="110" t="s">
        <v>998</v>
      </c>
      <c r="V4943" s="113" t="str">
        <f>IF(AND(I4943&gt;=10000,I4943&lt;=19900),"Praha",(IF(AND(I4943&gt;=25001,I4943&lt;=29501),"Středočeský kraj",(IF(AND(I4943&gt;=30100,I4943&lt;=34972),"Středočeský kraj",(IF(AND(I4943&gt;=35002,I4943&lt;=36271),"Karlovarský kraj",(IF(AND(I4943&gt;=37001,I4943&lt;=39201),"Jihočeský kraj",(IF(AND(I4943&gt;=39701,I4943&lt;=39901),"Jihočeský kraj",(IF(AND(I4943&gt;=39301,I4943&lt;=39601),"Kraj Vysočina",(IF(AND(I4943&gt;=58001,I4943&lt;=59501),"Kraj Vysočina",(IF(AND(I4943&gt;=67401,I4943&lt;=67602),"Kraj Vysočina",(IF(AND(I4943&gt;=40001,I4943&lt;=44101),"Ústecký kraj",(IF(AND(I4943&gt;=46001,I4943&lt;=47201),"Liberecký kraj",(IF(AND(I4943&gt;=51202,I4943&lt;=51401),"Liberecký kraj",(IF(AND(I4943&gt;=53002,I4943&lt;=53976),"Pardubický kraj",(IF(AND(I4943&gt;=56002,I4943&lt;=57201),"Pardubický kraj",(IF(AND(I4943&gt;=60200,I4943&lt;=67201),"Jihomoravský kraj",(IF(AND(I4943&gt;=67801,I4943&lt;=68501),"Jihomoravský kraj",(IF(AND(I4943&gt;=69002,I4943&lt;=69801),"Jihomoravský kraj",(IF(AND(I4943&gt;=68601,I4943&lt;=68801),"Zlínský kraj",(IF(AND(I4943&gt;=75501,I4943&lt;=76901),"Zlínský kraj",(IF(AND(I4943&gt;=70030,I4943&lt;=74901),"Moravskoslezský kraj",(IF(AND(I4943&gt;=75000,I4943&lt;=75368),"Olomoucký kraj",(IF(AND(I4943&gt;=77200,I4943&lt;=79862),"Olomoucký kraj",(IF(AND(I4943&gt;=50011,I4943&lt;=50301),"Královéhradecký kraj",(IF(AND(I4943&gt;=54301,I4943&lt;=54303),"Královéhradecký kraj","0")))))))))))))))))))))))))))))))))))))))))))))))</f>
        <v>Zlínský kraj</v>
      </c>
      <c r="AB4943" t="s">
        <v>998</v>
      </c>
      <c r="AD4943" t="s">
        <v>998</v>
      </c>
      <c r="AE4943" t="s">
        <v>998</v>
      </c>
      <c r="AF4943" t="s">
        <v>998</v>
      </c>
      <c r="AG4943" s="107">
        <v>300</v>
      </c>
      <c r="AH4943" s="107">
        <v>0</v>
      </c>
      <c r="AI4943" s="107">
        <v>0</v>
      </c>
      <c r="AJ4943" t="s">
        <v>999</v>
      </c>
      <c r="AK4943" s="106">
        <v>44924</v>
      </c>
    </row>
    <row r="4944" spans="1:37" x14ac:dyDescent="0.45">
      <c r="A4944" t="s">
        <v>1111</v>
      </c>
      <c r="B4944" t="s">
        <v>8889</v>
      </c>
      <c r="C4944" t="s">
        <v>1002</v>
      </c>
      <c r="D4944" t="s">
        <v>8890</v>
      </c>
      <c r="E4944" t="s">
        <v>992</v>
      </c>
      <c r="F4944" t="s">
        <v>1750</v>
      </c>
      <c r="G4944">
        <v>1247</v>
      </c>
      <c r="H4944" t="s">
        <v>2003</v>
      </c>
      <c r="I4944">
        <v>76502</v>
      </c>
      <c r="K4944" t="s">
        <v>8891</v>
      </c>
      <c r="L4944" s="106">
        <v>38171</v>
      </c>
      <c r="M4944">
        <v>14755424</v>
      </c>
      <c r="N4944" t="s">
        <v>996</v>
      </c>
      <c r="O4944" t="s">
        <v>12</v>
      </c>
      <c r="P4944" t="s">
        <v>997</v>
      </c>
      <c r="R4944" s="109" t="str">
        <f>IF(OR(P4944="SB",Q4944="SB"),"SB",0)</f>
        <v>SB</v>
      </c>
      <c r="T4944" s="110" t="s">
        <v>998</v>
      </c>
      <c r="V4944" s="113" t="str">
        <f>IF(AND(I4944&gt;=10000,I4944&lt;=19900),"Praha",(IF(AND(I4944&gt;=25001,I4944&lt;=29501),"Středočeský kraj",(IF(AND(I4944&gt;=30100,I4944&lt;=34972),"Středočeský kraj",(IF(AND(I4944&gt;=35002,I4944&lt;=36271),"Karlovarský kraj",(IF(AND(I4944&gt;=37001,I4944&lt;=39201),"Jihočeský kraj",(IF(AND(I4944&gt;=39701,I4944&lt;=39901),"Jihočeský kraj",(IF(AND(I4944&gt;=39301,I4944&lt;=39601),"Kraj Vysočina",(IF(AND(I4944&gt;=58001,I4944&lt;=59501),"Kraj Vysočina",(IF(AND(I4944&gt;=67401,I4944&lt;=67602),"Kraj Vysočina",(IF(AND(I4944&gt;=40001,I4944&lt;=44101),"Ústecký kraj",(IF(AND(I4944&gt;=46001,I4944&lt;=47201),"Liberecký kraj",(IF(AND(I4944&gt;=51202,I4944&lt;=51401),"Liberecký kraj",(IF(AND(I4944&gt;=53002,I4944&lt;=53976),"Pardubický kraj",(IF(AND(I4944&gt;=56002,I4944&lt;=57201),"Pardubický kraj",(IF(AND(I4944&gt;=60200,I4944&lt;=67201),"Jihomoravský kraj",(IF(AND(I4944&gt;=67801,I4944&lt;=68501),"Jihomoravský kraj",(IF(AND(I4944&gt;=69002,I4944&lt;=69801),"Jihomoravský kraj",(IF(AND(I4944&gt;=68601,I4944&lt;=68801),"Zlínský kraj",(IF(AND(I4944&gt;=75501,I4944&lt;=76901),"Zlínský kraj",(IF(AND(I4944&gt;=70030,I4944&lt;=74901),"Moravskoslezský kraj",(IF(AND(I4944&gt;=75000,I4944&lt;=75368),"Olomoucký kraj",(IF(AND(I4944&gt;=77200,I4944&lt;=79862),"Olomoucký kraj",(IF(AND(I4944&gt;=50011,I4944&lt;=50301),"Královéhradecký kraj",(IF(AND(I4944&gt;=54301,I4944&lt;=54303),"Královéhradecký kraj","0")))))))))))))))))))))))))))))))))))))))))))))))</f>
        <v>Zlínský kraj</v>
      </c>
      <c r="AB4944" t="s">
        <v>998</v>
      </c>
      <c r="AD4944" t="s">
        <v>998</v>
      </c>
      <c r="AE4944" t="s">
        <v>998</v>
      </c>
      <c r="AF4944" t="s">
        <v>998</v>
      </c>
      <c r="AG4944" s="107">
        <v>0</v>
      </c>
      <c r="AH4944" s="107">
        <v>0</v>
      </c>
      <c r="AI4944" s="107">
        <v>0</v>
      </c>
      <c r="AJ4944" t="s">
        <v>1012</v>
      </c>
    </row>
    <row r="4945" spans="1:37" x14ac:dyDescent="0.45">
      <c r="A4945" t="s">
        <v>1084</v>
      </c>
      <c r="B4945" t="s">
        <v>11835</v>
      </c>
      <c r="C4945" t="s">
        <v>990</v>
      </c>
      <c r="D4945" t="s">
        <v>11838</v>
      </c>
      <c r="E4945" t="s">
        <v>992</v>
      </c>
      <c r="F4945" t="s">
        <v>11839</v>
      </c>
      <c r="G4945">
        <v>858</v>
      </c>
      <c r="H4945" t="s">
        <v>2003</v>
      </c>
      <c r="I4945">
        <v>76502</v>
      </c>
      <c r="J4945" s="108">
        <v>724604910</v>
      </c>
      <c r="K4945" t="s">
        <v>11840</v>
      </c>
      <c r="L4945" s="106">
        <v>37900</v>
      </c>
      <c r="M4945">
        <v>13559900</v>
      </c>
      <c r="N4945" t="s">
        <v>1698</v>
      </c>
      <c r="O4945" t="s">
        <v>12</v>
      </c>
      <c r="P4945" t="s">
        <v>997</v>
      </c>
      <c r="R4945" s="109" t="str">
        <f>IF(OR(P4945="SB",Q4945="SB"),"SB",0)</f>
        <v>SB</v>
      </c>
      <c r="T4945" s="110" t="s">
        <v>998</v>
      </c>
      <c r="V4945" s="113" t="str">
        <f>IF(AND(I4945&gt;=10000,I4945&lt;=19900),"Praha",(IF(AND(I4945&gt;=25001,I4945&lt;=29501),"Středočeský kraj",(IF(AND(I4945&gt;=30100,I4945&lt;=34972),"Středočeský kraj",(IF(AND(I4945&gt;=35002,I4945&lt;=36271),"Karlovarský kraj",(IF(AND(I4945&gt;=37001,I4945&lt;=39201),"Jihočeský kraj",(IF(AND(I4945&gt;=39701,I4945&lt;=39901),"Jihočeský kraj",(IF(AND(I4945&gt;=39301,I4945&lt;=39601),"Kraj Vysočina",(IF(AND(I4945&gt;=58001,I4945&lt;=59501),"Kraj Vysočina",(IF(AND(I4945&gt;=67401,I4945&lt;=67602),"Kraj Vysočina",(IF(AND(I4945&gt;=40001,I4945&lt;=44101),"Ústecký kraj",(IF(AND(I4945&gt;=46001,I4945&lt;=47201),"Liberecký kraj",(IF(AND(I4945&gt;=51202,I4945&lt;=51401),"Liberecký kraj",(IF(AND(I4945&gt;=53002,I4945&lt;=53976),"Pardubický kraj",(IF(AND(I4945&gt;=56002,I4945&lt;=57201),"Pardubický kraj",(IF(AND(I4945&gt;=60200,I4945&lt;=67201),"Jihomoravský kraj",(IF(AND(I4945&gt;=67801,I4945&lt;=68501),"Jihomoravský kraj",(IF(AND(I4945&gt;=69002,I4945&lt;=69801),"Jihomoravský kraj",(IF(AND(I4945&gt;=68601,I4945&lt;=68801),"Zlínský kraj",(IF(AND(I4945&gt;=75501,I4945&lt;=76901),"Zlínský kraj",(IF(AND(I4945&gt;=70030,I4945&lt;=74901),"Moravskoslezský kraj",(IF(AND(I4945&gt;=75000,I4945&lt;=75368),"Olomoucký kraj",(IF(AND(I4945&gt;=77200,I4945&lt;=79862),"Olomoucký kraj",(IF(AND(I4945&gt;=50011,I4945&lt;=50301),"Královéhradecký kraj",(IF(AND(I4945&gt;=54301,I4945&lt;=54303),"Královéhradecký kraj","0")))))))))))))))))))))))))))))))))))))))))))))))</f>
        <v>Zlínský kraj</v>
      </c>
      <c r="AB4945" t="s">
        <v>998</v>
      </c>
      <c r="AD4945" t="s">
        <v>998</v>
      </c>
      <c r="AE4945" t="s">
        <v>998</v>
      </c>
      <c r="AF4945" t="s">
        <v>998</v>
      </c>
      <c r="AG4945" s="107">
        <v>300</v>
      </c>
      <c r="AH4945" s="107">
        <v>0</v>
      </c>
      <c r="AI4945" s="107">
        <v>0</v>
      </c>
      <c r="AJ4945" t="s">
        <v>999</v>
      </c>
      <c r="AK4945" s="106">
        <v>44921</v>
      </c>
    </row>
    <row r="4946" spans="1:37" x14ac:dyDescent="0.45">
      <c r="A4946" t="s">
        <v>1225</v>
      </c>
      <c r="B4946" t="s">
        <v>11845</v>
      </c>
      <c r="C4946" t="s">
        <v>1002</v>
      </c>
      <c r="D4946" t="s">
        <v>11851</v>
      </c>
      <c r="E4946" t="s">
        <v>992</v>
      </c>
      <c r="F4946" t="s">
        <v>11839</v>
      </c>
      <c r="G4946">
        <v>858</v>
      </c>
      <c r="H4946" t="s">
        <v>2003</v>
      </c>
      <c r="I4946">
        <v>76502</v>
      </c>
      <c r="J4946" s="108">
        <v>724604910</v>
      </c>
      <c r="K4946" t="s">
        <v>11840</v>
      </c>
      <c r="L4946" s="106">
        <v>38903</v>
      </c>
      <c r="M4946">
        <v>13560102</v>
      </c>
      <c r="N4946" t="s">
        <v>1698</v>
      </c>
      <c r="O4946" t="s">
        <v>12</v>
      </c>
      <c r="P4946" t="s">
        <v>997</v>
      </c>
      <c r="R4946" s="109" t="str">
        <f>IF(OR(P4946="SB",Q4946="SB"),"SB",0)</f>
        <v>SB</v>
      </c>
      <c r="T4946" s="110" t="s">
        <v>998</v>
      </c>
      <c r="V4946" s="113" t="str">
        <f>IF(AND(I4946&gt;=10000,I4946&lt;=19900),"Praha",(IF(AND(I4946&gt;=25001,I4946&lt;=29501),"Středočeský kraj",(IF(AND(I4946&gt;=30100,I4946&lt;=34972),"Středočeský kraj",(IF(AND(I4946&gt;=35002,I4946&lt;=36271),"Karlovarský kraj",(IF(AND(I4946&gt;=37001,I4946&lt;=39201),"Jihočeský kraj",(IF(AND(I4946&gt;=39701,I4946&lt;=39901),"Jihočeský kraj",(IF(AND(I4946&gt;=39301,I4946&lt;=39601),"Kraj Vysočina",(IF(AND(I4946&gt;=58001,I4946&lt;=59501),"Kraj Vysočina",(IF(AND(I4946&gt;=67401,I4946&lt;=67602),"Kraj Vysočina",(IF(AND(I4946&gt;=40001,I4946&lt;=44101),"Ústecký kraj",(IF(AND(I4946&gt;=46001,I4946&lt;=47201),"Liberecký kraj",(IF(AND(I4946&gt;=51202,I4946&lt;=51401),"Liberecký kraj",(IF(AND(I4946&gt;=53002,I4946&lt;=53976),"Pardubický kraj",(IF(AND(I4946&gt;=56002,I4946&lt;=57201),"Pardubický kraj",(IF(AND(I4946&gt;=60200,I4946&lt;=67201),"Jihomoravský kraj",(IF(AND(I4946&gt;=67801,I4946&lt;=68501),"Jihomoravský kraj",(IF(AND(I4946&gt;=69002,I4946&lt;=69801),"Jihomoravský kraj",(IF(AND(I4946&gt;=68601,I4946&lt;=68801),"Zlínský kraj",(IF(AND(I4946&gt;=75501,I4946&lt;=76901),"Zlínský kraj",(IF(AND(I4946&gt;=70030,I4946&lt;=74901),"Moravskoslezský kraj",(IF(AND(I4946&gt;=75000,I4946&lt;=75368),"Olomoucký kraj",(IF(AND(I4946&gt;=77200,I4946&lt;=79862),"Olomoucký kraj",(IF(AND(I4946&gt;=50011,I4946&lt;=50301),"Královéhradecký kraj",(IF(AND(I4946&gt;=54301,I4946&lt;=54303),"Královéhradecký kraj","0")))))))))))))))))))))))))))))))))))))))))))))))</f>
        <v>Zlínský kraj</v>
      </c>
      <c r="AB4946" t="s">
        <v>998</v>
      </c>
      <c r="AD4946" t="s">
        <v>998</v>
      </c>
      <c r="AE4946" t="s">
        <v>998</v>
      </c>
      <c r="AF4946" t="s">
        <v>998</v>
      </c>
      <c r="AG4946" s="107">
        <v>300</v>
      </c>
      <c r="AH4946" s="107">
        <v>0</v>
      </c>
      <c r="AI4946" s="107">
        <v>0</v>
      </c>
      <c r="AJ4946" t="s">
        <v>999</v>
      </c>
      <c r="AK4946" s="106">
        <v>44921</v>
      </c>
    </row>
    <row r="4947" spans="1:37" x14ac:dyDescent="0.45">
      <c r="A4947" t="s">
        <v>1687</v>
      </c>
      <c r="B4947" t="s">
        <v>11845</v>
      </c>
      <c r="C4947" t="s">
        <v>1002</v>
      </c>
      <c r="D4947" t="s">
        <v>11852</v>
      </c>
      <c r="E4947" t="s">
        <v>992</v>
      </c>
      <c r="F4947" t="s">
        <v>11839</v>
      </c>
      <c r="G4947">
        <v>858</v>
      </c>
      <c r="H4947" t="s">
        <v>2003</v>
      </c>
      <c r="I4947">
        <v>76502</v>
      </c>
      <c r="J4947" s="108">
        <v>724604910</v>
      </c>
      <c r="K4947" t="s">
        <v>11840</v>
      </c>
      <c r="L4947" s="106">
        <v>39671</v>
      </c>
      <c r="M4947">
        <v>13560203</v>
      </c>
      <c r="N4947" t="s">
        <v>1698</v>
      </c>
      <c r="O4947" t="s">
        <v>12</v>
      </c>
      <c r="P4947" t="s">
        <v>997</v>
      </c>
      <c r="R4947" s="109" t="str">
        <f>IF(OR(P4947="SB",Q4947="SB"),"SB",0)</f>
        <v>SB</v>
      </c>
      <c r="T4947" s="110" t="s">
        <v>998</v>
      </c>
      <c r="V4947" s="113" t="str">
        <f>IF(AND(I4947&gt;=10000,I4947&lt;=19900),"Praha",(IF(AND(I4947&gt;=25001,I4947&lt;=29501),"Středočeský kraj",(IF(AND(I4947&gt;=30100,I4947&lt;=34972),"Středočeský kraj",(IF(AND(I4947&gt;=35002,I4947&lt;=36271),"Karlovarský kraj",(IF(AND(I4947&gt;=37001,I4947&lt;=39201),"Jihočeský kraj",(IF(AND(I4947&gt;=39701,I4947&lt;=39901),"Jihočeský kraj",(IF(AND(I4947&gt;=39301,I4947&lt;=39601),"Kraj Vysočina",(IF(AND(I4947&gt;=58001,I4947&lt;=59501),"Kraj Vysočina",(IF(AND(I4947&gt;=67401,I4947&lt;=67602),"Kraj Vysočina",(IF(AND(I4947&gt;=40001,I4947&lt;=44101),"Ústecký kraj",(IF(AND(I4947&gt;=46001,I4947&lt;=47201),"Liberecký kraj",(IF(AND(I4947&gt;=51202,I4947&lt;=51401),"Liberecký kraj",(IF(AND(I4947&gt;=53002,I4947&lt;=53976),"Pardubický kraj",(IF(AND(I4947&gt;=56002,I4947&lt;=57201),"Pardubický kraj",(IF(AND(I4947&gt;=60200,I4947&lt;=67201),"Jihomoravský kraj",(IF(AND(I4947&gt;=67801,I4947&lt;=68501),"Jihomoravský kraj",(IF(AND(I4947&gt;=69002,I4947&lt;=69801),"Jihomoravský kraj",(IF(AND(I4947&gt;=68601,I4947&lt;=68801),"Zlínský kraj",(IF(AND(I4947&gt;=75501,I4947&lt;=76901),"Zlínský kraj",(IF(AND(I4947&gt;=70030,I4947&lt;=74901),"Moravskoslezský kraj",(IF(AND(I4947&gt;=75000,I4947&lt;=75368),"Olomoucký kraj",(IF(AND(I4947&gt;=77200,I4947&lt;=79862),"Olomoucký kraj",(IF(AND(I4947&gt;=50011,I4947&lt;=50301),"Královéhradecký kraj",(IF(AND(I4947&gt;=54301,I4947&lt;=54303),"Královéhradecký kraj","0")))))))))))))))))))))))))))))))))))))))))))))))</f>
        <v>Zlínský kraj</v>
      </c>
      <c r="AB4947" t="s">
        <v>998</v>
      </c>
      <c r="AD4947" t="s">
        <v>998</v>
      </c>
      <c r="AE4947" t="s">
        <v>998</v>
      </c>
      <c r="AF4947" t="s">
        <v>998</v>
      </c>
      <c r="AG4947" s="107">
        <v>300</v>
      </c>
      <c r="AH4947" s="107">
        <v>0</v>
      </c>
      <c r="AI4947" s="107">
        <v>0</v>
      </c>
      <c r="AJ4947" t="s">
        <v>999</v>
      </c>
      <c r="AK4947" s="106">
        <v>44921</v>
      </c>
    </row>
    <row r="4948" spans="1:37" x14ac:dyDescent="0.45">
      <c r="A4948" t="s">
        <v>1169</v>
      </c>
      <c r="B4948" t="s">
        <v>12710</v>
      </c>
      <c r="C4948" t="s">
        <v>990</v>
      </c>
      <c r="D4948" t="s">
        <v>12718</v>
      </c>
      <c r="E4948" t="s">
        <v>992</v>
      </c>
      <c r="F4948" t="s">
        <v>10749</v>
      </c>
      <c r="G4948">
        <v>1304</v>
      </c>
      <c r="H4948" t="s">
        <v>2003</v>
      </c>
      <c r="I4948">
        <v>76502</v>
      </c>
      <c r="K4948" t="s">
        <v>2727</v>
      </c>
      <c r="L4948" s="106">
        <v>36979</v>
      </c>
      <c r="M4948">
        <v>16077250</v>
      </c>
      <c r="N4948" t="s">
        <v>1144</v>
      </c>
      <c r="O4948" t="s">
        <v>12</v>
      </c>
      <c r="P4948" t="s">
        <v>997</v>
      </c>
      <c r="R4948" s="109" t="str">
        <f>IF(OR(P4948="SB",Q4948="SB"),"SB",0)</f>
        <v>SB</v>
      </c>
      <c r="T4948" s="110" t="s">
        <v>998</v>
      </c>
      <c r="V4948" s="113" t="str">
        <f>IF(AND(I4948&gt;=10000,I4948&lt;=19900),"Praha",(IF(AND(I4948&gt;=25001,I4948&lt;=29501),"Středočeský kraj",(IF(AND(I4948&gt;=30100,I4948&lt;=34972),"Středočeský kraj",(IF(AND(I4948&gt;=35002,I4948&lt;=36271),"Karlovarský kraj",(IF(AND(I4948&gt;=37001,I4948&lt;=39201),"Jihočeský kraj",(IF(AND(I4948&gt;=39701,I4948&lt;=39901),"Jihočeský kraj",(IF(AND(I4948&gt;=39301,I4948&lt;=39601),"Kraj Vysočina",(IF(AND(I4948&gt;=58001,I4948&lt;=59501),"Kraj Vysočina",(IF(AND(I4948&gt;=67401,I4948&lt;=67602),"Kraj Vysočina",(IF(AND(I4948&gt;=40001,I4948&lt;=44101),"Ústecký kraj",(IF(AND(I4948&gt;=46001,I4948&lt;=47201),"Liberecký kraj",(IF(AND(I4948&gt;=51202,I4948&lt;=51401),"Liberecký kraj",(IF(AND(I4948&gt;=53002,I4948&lt;=53976),"Pardubický kraj",(IF(AND(I4948&gt;=56002,I4948&lt;=57201),"Pardubický kraj",(IF(AND(I4948&gt;=60200,I4948&lt;=67201),"Jihomoravský kraj",(IF(AND(I4948&gt;=67801,I4948&lt;=68501),"Jihomoravský kraj",(IF(AND(I4948&gt;=69002,I4948&lt;=69801),"Jihomoravský kraj",(IF(AND(I4948&gt;=68601,I4948&lt;=68801),"Zlínský kraj",(IF(AND(I4948&gt;=75501,I4948&lt;=76901),"Zlínský kraj",(IF(AND(I4948&gt;=70030,I4948&lt;=74901),"Moravskoslezský kraj",(IF(AND(I4948&gt;=75000,I4948&lt;=75368),"Olomoucký kraj",(IF(AND(I4948&gt;=77200,I4948&lt;=79862),"Olomoucký kraj",(IF(AND(I4948&gt;=50011,I4948&lt;=50301),"Královéhradecký kraj",(IF(AND(I4948&gt;=54301,I4948&lt;=54303),"Královéhradecký kraj","0")))))))))))))))))))))))))))))))))))))))))))))))</f>
        <v>Zlínský kraj</v>
      </c>
      <c r="AB4948" t="s">
        <v>998</v>
      </c>
      <c r="AD4948" t="s">
        <v>998</v>
      </c>
      <c r="AE4948" t="s">
        <v>998</v>
      </c>
      <c r="AF4948" t="s">
        <v>998</v>
      </c>
      <c r="AG4948" s="107">
        <v>300</v>
      </c>
      <c r="AH4948" s="107">
        <v>0</v>
      </c>
      <c r="AI4948" s="107">
        <v>0</v>
      </c>
      <c r="AJ4948" t="s">
        <v>999</v>
      </c>
      <c r="AK4948" s="106">
        <v>44923</v>
      </c>
    </row>
    <row r="4949" spans="1:37" x14ac:dyDescent="0.45">
      <c r="A4949" t="s">
        <v>1224</v>
      </c>
      <c r="B4949" t="s">
        <v>9542</v>
      </c>
      <c r="C4949" t="s">
        <v>1002</v>
      </c>
      <c r="D4949" t="s">
        <v>9553</v>
      </c>
      <c r="E4949" t="s">
        <v>992</v>
      </c>
      <c r="F4949" t="s">
        <v>2377</v>
      </c>
      <c r="G4949">
        <v>991</v>
      </c>
      <c r="H4949" t="s">
        <v>2003</v>
      </c>
      <c r="I4949">
        <v>76502</v>
      </c>
      <c r="K4949" t="s">
        <v>9554</v>
      </c>
      <c r="L4949" s="106">
        <v>38565</v>
      </c>
      <c r="M4949">
        <v>14594968</v>
      </c>
      <c r="N4949" t="s">
        <v>1144</v>
      </c>
      <c r="O4949" t="s">
        <v>12</v>
      </c>
      <c r="P4949" t="s">
        <v>997</v>
      </c>
      <c r="R4949" s="109" t="str">
        <f>IF(OR(P4949="SB",Q4949="SB"),"SB",0)</f>
        <v>SB</v>
      </c>
      <c r="V4949" s="113" t="str">
        <f>IF(AND(I4949&gt;=10000,I4949&lt;=19900),"Praha",(IF(AND(I4949&gt;=25001,I4949&lt;=29501),"Středočeský kraj",(IF(AND(I4949&gt;=30100,I4949&lt;=34972),"Středočeský kraj",(IF(AND(I4949&gt;=35002,I4949&lt;=36271),"Karlovarský kraj",(IF(AND(I4949&gt;=37001,I4949&lt;=39201),"Jihočeský kraj",(IF(AND(I4949&gt;=39701,I4949&lt;=39901),"Jihočeský kraj",(IF(AND(I4949&gt;=39301,I4949&lt;=39601),"Kraj Vysočina",(IF(AND(I4949&gt;=58001,I4949&lt;=59501),"Kraj Vysočina",(IF(AND(I4949&gt;=67401,I4949&lt;=67602),"Kraj Vysočina",(IF(AND(I4949&gt;=40001,I4949&lt;=44101),"Ústecký kraj",(IF(AND(I4949&gt;=46001,I4949&lt;=47201),"Liberecký kraj",(IF(AND(I4949&gt;=51202,I4949&lt;=51401),"Liberecký kraj",(IF(AND(I4949&gt;=53002,I4949&lt;=53976),"Pardubický kraj",(IF(AND(I4949&gt;=56002,I4949&lt;=57201),"Pardubický kraj",(IF(AND(I4949&gt;=60200,I4949&lt;=67201),"Jihomoravský kraj",(IF(AND(I4949&gt;=67801,I4949&lt;=68501),"Jihomoravský kraj",(IF(AND(I4949&gt;=69002,I4949&lt;=69801),"Jihomoravský kraj",(IF(AND(I4949&gt;=68601,I4949&lt;=68801),"Zlínský kraj",(IF(AND(I4949&gt;=75501,I4949&lt;=76901),"Zlínský kraj",(IF(AND(I4949&gt;=70030,I4949&lt;=74901),"Moravskoslezský kraj",(IF(AND(I4949&gt;=75000,I4949&lt;=75368),"Olomoucký kraj",(IF(AND(I4949&gt;=77200,I4949&lt;=79862),"Olomoucký kraj",(IF(AND(I4949&gt;=50011,I4949&lt;=50301),"Královéhradecký kraj",(IF(AND(I4949&gt;=54301,I4949&lt;=54303),"Královéhradecký kraj","0")))))))))))))))))))))))))))))))))))))))))))))))</f>
        <v>Zlínský kraj</v>
      </c>
      <c r="AD4949" t="s">
        <v>998</v>
      </c>
      <c r="AE4949" t="s">
        <v>998</v>
      </c>
      <c r="AF4949" t="s">
        <v>998</v>
      </c>
      <c r="AG4949" s="107">
        <v>300</v>
      </c>
      <c r="AH4949" s="107">
        <v>0</v>
      </c>
      <c r="AI4949" s="107">
        <v>0</v>
      </c>
      <c r="AJ4949" t="s">
        <v>999</v>
      </c>
      <c r="AK4949" s="106">
        <v>44877</v>
      </c>
    </row>
    <row r="4950" spans="1:37" x14ac:dyDescent="0.45">
      <c r="A4950" t="s">
        <v>1107</v>
      </c>
      <c r="B4950" t="s">
        <v>9542</v>
      </c>
      <c r="C4950" t="s">
        <v>1002</v>
      </c>
      <c r="D4950" t="s">
        <v>9562</v>
      </c>
      <c r="E4950" t="s">
        <v>992</v>
      </c>
      <c r="F4950" t="s">
        <v>2377</v>
      </c>
      <c r="G4950">
        <v>991</v>
      </c>
      <c r="H4950" t="s">
        <v>2003</v>
      </c>
      <c r="I4950">
        <v>76502</v>
      </c>
      <c r="K4950" t="s">
        <v>9554</v>
      </c>
      <c r="L4950" s="106">
        <v>39531</v>
      </c>
      <c r="M4950">
        <v>14594867</v>
      </c>
      <c r="N4950" t="s">
        <v>1144</v>
      </c>
      <c r="O4950" t="s">
        <v>12</v>
      </c>
      <c r="P4950" t="s">
        <v>997</v>
      </c>
      <c r="R4950" s="109" t="str">
        <f>IF(OR(P4950="SB",Q4950="SB"),"SB",0)</f>
        <v>SB</v>
      </c>
      <c r="V4950" s="113" t="str">
        <f>IF(AND(I4950&gt;=10000,I4950&lt;=19900),"Praha",(IF(AND(I4950&gt;=25001,I4950&lt;=29501),"Středočeský kraj",(IF(AND(I4950&gt;=30100,I4950&lt;=34972),"Středočeský kraj",(IF(AND(I4950&gt;=35002,I4950&lt;=36271),"Karlovarský kraj",(IF(AND(I4950&gt;=37001,I4950&lt;=39201),"Jihočeský kraj",(IF(AND(I4950&gt;=39701,I4950&lt;=39901),"Jihočeský kraj",(IF(AND(I4950&gt;=39301,I4950&lt;=39601),"Kraj Vysočina",(IF(AND(I4950&gt;=58001,I4950&lt;=59501),"Kraj Vysočina",(IF(AND(I4950&gt;=67401,I4950&lt;=67602),"Kraj Vysočina",(IF(AND(I4950&gt;=40001,I4950&lt;=44101),"Ústecký kraj",(IF(AND(I4950&gt;=46001,I4950&lt;=47201),"Liberecký kraj",(IF(AND(I4950&gt;=51202,I4950&lt;=51401),"Liberecký kraj",(IF(AND(I4950&gt;=53002,I4950&lt;=53976),"Pardubický kraj",(IF(AND(I4950&gt;=56002,I4950&lt;=57201),"Pardubický kraj",(IF(AND(I4950&gt;=60200,I4950&lt;=67201),"Jihomoravský kraj",(IF(AND(I4950&gt;=67801,I4950&lt;=68501),"Jihomoravský kraj",(IF(AND(I4950&gt;=69002,I4950&lt;=69801),"Jihomoravský kraj",(IF(AND(I4950&gt;=68601,I4950&lt;=68801),"Zlínský kraj",(IF(AND(I4950&gt;=75501,I4950&lt;=76901),"Zlínský kraj",(IF(AND(I4950&gt;=70030,I4950&lt;=74901),"Moravskoslezský kraj",(IF(AND(I4950&gt;=75000,I4950&lt;=75368),"Olomoucký kraj",(IF(AND(I4950&gt;=77200,I4950&lt;=79862),"Olomoucký kraj",(IF(AND(I4950&gt;=50011,I4950&lt;=50301),"Královéhradecký kraj",(IF(AND(I4950&gt;=54301,I4950&lt;=54303),"Královéhradecký kraj","0")))))))))))))))))))))))))))))))))))))))))))))))</f>
        <v>Zlínský kraj</v>
      </c>
      <c r="AD4950" t="s">
        <v>998</v>
      </c>
      <c r="AE4950" t="s">
        <v>998</v>
      </c>
      <c r="AF4950" t="s">
        <v>998</v>
      </c>
      <c r="AG4950" s="107">
        <v>300</v>
      </c>
      <c r="AH4950" s="107">
        <v>0</v>
      </c>
      <c r="AI4950" s="107">
        <v>0</v>
      </c>
      <c r="AJ4950" t="s">
        <v>999</v>
      </c>
      <c r="AK4950" s="106">
        <v>44877</v>
      </c>
    </row>
    <row r="4951" spans="1:37" x14ac:dyDescent="0.45">
      <c r="A4951" t="s">
        <v>1124</v>
      </c>
      <c r="B4951" t="s">
        <v>5912</v>
      </c>
      <c r="C4951" t="s">
        <v>990</v>
      </c>
      <c r="D4951" t="s">
        <v>5913</v>
      </c>
      <c r="E4951" t="s">
        <v>992</v>
      </c>
      <c r="F4951" t="s">
        <v>5914</v>
      </c>
      <c r="G4951">
        <v>1</v>
      </c>
      <c r="H4951" t="s">
        <v>5914</v>
      </c>
      <c r="I4951">
        <v>76601</v>
      </c>
      <c r="J4951">
        <v>605524201</v>
      </c>
      <c r="K4951" t="s">
        <v>5915</v>
      </c>
      <c r="L4951" s="106">
        <v>37811</v>
      </c>
      <c r="M4951">
        <v>14718139</v>
      </c>
      <c r="N4951" t="s">
        <v>996</v>
      </c>
      <c r="O4951" t="s">
        <v>12</v>
      </c>
      <c r="P4951" t="s">
        <v>997</v>
      </c>
      <c r="R4951" s="109" t="str">
        <f>IF(OR(P4951="SB",Q4951="SB"),"SB",0)</f>
        <v>SB</v>
      </c>
      <c r="T4951" s="110" t="s">
        <v>998</v>
      </c>
      <c r="V4951" s="113" t="str">
        <f>IF(AND(I4951&gt;=10000,I4951&lt;=19900),"Praha",(IF(AND(I4951&gt;=25001,I4951&lt;=29501),"Středočeský kraj",(IF(AND(I4951&gt;=30100,I4951&lt;=34972),"Středočeský kraj",(IF(AND(I4951&gt;=35002,I4951&lt;=36271),"Karlovarský kraj",(IF(AND(I4951&gt;=37001,I4951&lt;=39201),"Jihočeský kraj",(IF(AND(I4951&gt;=39701,I4951&lt;=39901),"Jihočeský kraj",(IF(AND(I4951&gt;=39301,I4951&lt;=39601),"Kraj Vysočina",(IF(AND(I4951&gt;=58001,I4951&lt;=59501),"Kraj Vysočina",(IF(AND(I4951&gt;=67401,I4951&lt;=67602),"Kraj Vysočina",(IF(AND(I4951&gt;=40001,I4951&lt;=44101),"Ústecký kraj",(IF(AND(I4951&gt;=46001,I4951&lt;=47201),"Liberecký kraj",(IF(AND(I4951&gt;=51202,I4951&lt;=51401),"Liberecký kraj",(IF(AND(I4951&gt;=53002,I4951&lt;=53976),"Pardubický kraj",(IF(AND(I4951&gt;=56002,I4951&lt;=57201),"Pardubický kraj",(IF(AND(I4951&gt;=60200,I4951&lt;=67201),"Jihomoravský kraj",(IF(AND(I4951&gt;=67801,I4951&lt;=68501),"Jihomoravský kraj",(IF(AND(I4951&gt;=69002,I4951&lt;=69801),"Jihomoravský kraj",(IF(AND(I4951&gt;=68601,I4951&lt;=68801),"Zlínský kraj",(IF(AND(I4951&gt;=75501,I4951&lt;=76901),"Zlínský kraj",(IF(AND(I4951&gt;=70030,I4951&lt;=74901),"Moravskoslezský kraj",(IF(AND(I4951&gt;=75000,I4951&lt;=75368),"Olomoucký kraj",(IF(AND(I4951&gt;=77200,I4951&lt;=79862),"Olomoucký kraj",(IF(AND(I4951&gt;=50011,I4951&lt;=50301),"Královéhradecký kraj",(IF(AND(I4951&gt;=54301,I4951&lt;=54303),"Královéhradecký kraj","0")))))))))))))))))))))))))))))))))))))))))))))))</f>
        <v>Zlínský kraj</v>
      </c>
      <c r="AB4951" t="s">
        <v>998</v>
      </c>
      <c r="AD4951" t="s">
        <v>998</v>
      </c>
      <c r="AE4951" t="s">
        <v>998</v>
      </c>
      <c r="AF4951" t="s">
        <v>998</v>
      </c>
      <c r="AG4951" s="107">
        <v>300</v>
      </c>
      <c r="AH4951" s="107">
        <v>0</v>
      </c>
      <c r="AI4951" s="107">
        <v>0</v>
      </c>
      <c r="AJ4951" t="s">
        <v>999</v>
      </c>
      <c r="AK4951" s="106">
        <v>44924</v>
      </c>
    </row>
    <row r="4952" spans="1:37" x14ac:dyDescent="0.45">
      <c r="A4952" t="s">
        <v>1793</v>
      </c>
      <c r="B4952" t="s">
        <v>14999</v>
      </c>
      <c r="C4952" t="s">
        <v>990</v>
      </c>
      <c r="D4952" t="s">
        <v>15000</v>
      </c>
      <c r="E4952" t="s">
        <v>992</v>
      </c>
      <c r="F4952" t="s">
        <v>8193</v>
      </c>
      <c r="G4952">
        <v>957</v>
      </c>
      <c r="H4952" t="s">
        <v>11986</v>
      </c>
      <c r="I4952">
        <v>76601</v>
      </c>
      <c r="K4952" t="s">
        <v>15001</v>
      </c>
      <c r="L4952" s="106">
        <v>32811</v>
      </c>
      <c r="M4952">
        <v>13038322</v>
      </c>
      <c r="N4952" t="s">
        <v>996</v>
      </c>
      <c r="O4952" t="s">
        <v>12</v>
      </c>
      <c r="P4952" t="s">
        <v>997</v>
      </c>
      <c r="R4952" s="109" t="str">
        <f>IF(OR(P4952="SB",Q4952="SB"),"SB",0)</f>
        <v>SB</v>
      </c>
      <c r="T4952" s="110" t="s">
        <v>998</v>
      </c>
      <c r="V4952" s="113" t="str">
        <f>IF(AND(I4952&gt;=10000,I4952&lt;=19900),"Praha",(IF(AND(I4952&gt;=25001,I4952&lt;=29501),"Středočeský kraj",(IF(AND(I4952&gt;=30100,I4952&lt;=34972),"Středočeský kraj",(IF(AND(I4952&gt;=35002,I4952&lt;=36271),"Karlovarský kraj",(IF(AND(I4952&gt;=37001,I4952&lt;=39201),"Jihočeský kraj",(IF(AND(I4952&gt;=39701,I4952&lt;=39901),"Jihočeský kraj",(IF(AND(I4952&gt;=39301,I4952&lt;=39601),"Kraj Vysočina",(IF(AND(I4952&gt;=58001,I4952&lt;=59501),"Kraj Vysočina",(IF(AND(I4952&gt;=67401,I4952&lt;=67602),"Kraj Vysočina",(IF(AND(I4952&gt;=40001,I4952&lt;=44101),"Ústecký kraj",(IF(AND(I4952&gt;=46001,I4952&lt;=47201),"Liberecký kraj",(IF(AND(I4952&gt;=51202,I4952&lt;=51401),"Liberecký kraj",(IF(AND(I4952&gt;=53002,I4952&lt;=53976),"Pardubický kraj",(IF(AND(I4952&gt;=56002,I4952&lt;=57201),"Pardubický kraj",(IF(AND(I4952&gt;=60200,I4952&lt;=67201),"Jihomoravský kraj",(IF(AND(I4952&gt;=67801,I4952&lt;=68501),"Jihomoravský kraj",(IF(AND(I4952&gt;=69002,I4952&lt;=69801),"Jihomoravský kraj",(IF(AND(I4952&gt;=68601,I4952&lt;=68801),"Zlínský kraj",(IF(AND(I4952&gt;=75501,I4952&lt;=76901),"Zlínský kraj",(IF(AND(I4952&gt;=70030,I4952&lt;=74901),"Moravskoslezský kraj",(IF(AND(I4952&gt;=75000,I4952&lt;=75368),"Olomoucký kraj",(IF(AND(I4952&gt;=77200,I4952&lt;=79862),"Olomoucký kraj",(IF(AND(I4952&gt;=50011,I4952&lt;=50301),"Královéhradecký kraj",(IF(AND(I4952&gt;=54301,I4952&lt;=54303),"Královéhradecký kraj","0")))))))))))))))))))))))))))))))))))))))))))))))</f>
        <v>Zlínský kraj</v>
      </c>
      <c r="AB4952" t="s">
        <v>998</v>
      </c>
      <c r="AD4952" t="s">
        <v>998</v>
      </c>
      <c r="AE4952" t="s">
        <v>998</v>
      </c>
      <c r="AF4952" t="s">
        <v>998</v>
      </c>
      <c r="AG4952" s="107">
        <v>0</v>
      </c>
      <c r="AH4952" s="107">
        <v>0</v>
      </c>
      <c r="AI4952" s="107">
        <v>0</v>
      </c>
      <c r="AJ4952" t="s">
        <v>1012</v>
      </c>
    </row>
    <row r="4953" spans="1:37" x14ac:dyDescent="0.45">
      <c r="A4953" t="s">
        <v>1268</v>
      </c>
      <c r="B4953" t="s">
        <v>19217</v>
      </c>
      <c r="C4953" t="s">
        <v>990</v>
      </c>
      <c r="D4953" t="s">
        <v>19218</v>
      </c>
      <c r="E4953" t="s">
        <v>992</v>
      </c>
      <c r="F4953" t="s">
        <v>2012</v>
      </c>
      <c r="G4953">
        <v>4004</v>
      </c>
      <c r="H4953" t="s">
        <v>2726</v>
      </c>
      <c r="I4953">
        <v>76601</v>
      </c>
      <c r="K4953" t="s">
        <v>19219</v>
      </c>
      <c r="L4953" s="106">
        <v>40150</v>
      </c>
      <c r="M4953">
        <v>14637105</v>
      </c>
      <c r="N4953" t="s">
        <v>996</v>
      </c>
      <c r="O4953" t="s">
        <v>12</v>
      </c>
      <c r="P4953" t="s">
        <v>997</v>
      </c>
      <c r="R4953" s="109" t="str">
        <f>IF(OR(P4953="SB",Q4953="SB"),"SB",0)</f>
        <v>SB</v>
      </c>
      <c r="T4953" s="110" t="s">
        <v>998</v>
      </c>
      <c r="V4953" s="113" t="str">
        <f>IF(AND(I4953&gt;=10000,I4953&lt;=19900),"Praha",(IF(AND(I4953&gt;=25001,I4953&lt;=29501),"Středočeský kraj",(IF(AND(I4953&gt;=30100,I4953&lt;=34972),"Středočeský kraj",(IF(AND(I4953&gt;=35002,I4953&lt;=36271),"Karlovarský kraj",(IF(AND(I4953&gt;=37001,I4953&lt;=39201),"Jihočeský kraj",(IF(AND(I4953&gt;=39701,I4953&lt;=39901),"Jihočeský kraj",(IF(AND(I4953&gt;=39301,I4953&lt;=39601),"Kraj Vysočina",(IF(AND(I4953&gt;=58001,I4953&lt;=59501),"Kraj Vysočina",(IF(AND(I4953&gt;=67401,I4953&lt;=67602),"Kraj Vysočina",(IF(AND(I4953&gt;=40001,I4953&lt;=44101),"Ústecký kraj",(IF(AND(I4953&gt;=46001,I4953&lt;=47201),"Liberecký kraj",(IF(AND(I4953&gt;=51202,I4953&lt;=51401),"Liberecký kraj",(IF(AND(I4953&gt;=53002,I4953&lt;=53976),"Pardubický kraj",(IF(AND(I4953&gt;=56002,I4953&lt;=57201),"Pardubický kraj",(IF(AND(I4953&gt;=60200,I4953&lt;=67201),"Jihomoravský kraj",(IF(AND(I4953&gt;=67801,I4953&lt;=68501),"Jihomoravský kraj",(IF(AND(I4953&gt;=69002,I4953&lt;=69801),"Jihomoravský kraj",(IF(AND(I4953&gt;=68601,I4953&lt;=68801),"Zlínský kraj",(IF(AND(I4953&gt;=75501,I4953&lt;=76901),"Zlínský kraj",(IF(AND(I4953&gt;=70030,I4953&lt;=74901),"Moravskoslezský kraj",(IF(AND(I4953&gt;=75000,I4953&lt;=75368),"Olomoucký kraj",(IF(AND(I4953&gt;=77200,I4953&lt;=79862),"Olomoucký kraj",(IF(AND(I4953&gt;=50011,I4953&lt;=50301),"Královéhradecký kraj",(IF(AND(I4953&gt;=54301,I4953&lt;=54303),"Královéhradecký kraj","0")))))))))))))))))))))))))))))))))))))))))))))))</f>
        <v>Zlínský kraj</v>
      </c>
      <c r="AB4953" t="s">
        <v>998</v>
      </c>
      <c r="AD4953" t="s">
        <v>998</v>
      </c>
      <c r="AE4953" t="s">
        <v>998</v>
      </c>
      <c r="AF4953" t="s">
        <v>998</v>
      </c>
      <c r="AG4953" s="107">
        <v>300</v>
      </c>
      <c r="AH4953" s="107">
        <v>0</v>
      </c>
      <c r="AI4953" s="107">
        <v>0</v>
      </c>
      <c r="AJ4953" t="s">
        <v>999</v>
      </c>
      <c r="AK4953" s="106">
        <v>44924</v>
      </c>
    </row>
    <row r="4954" spans="1:37" x14ac:dyDescent="0.45">
      <c r="A4954" t="s">
        <v>1087</v>
      </c>
      <c r="B4954" t="s">
        <v>16734</v>
      </c>
      <c r="C4954" t="s">
        <v>990</v>
      </c>
      <c r="D4954" t="s">
        <v>16736</v>
      </c>
      <c r="E4954" t="s">
        <v>992</v>
      </c>
      <c r="F4954" t="s">
        <v>3434</v>
      </c>
      <c r="G4954">
        <v>3447</v>
      </c>
      <c r="H4954" t="s">
        <v>2726</v>
      </c>
      <c r="I4954">
        <v>76701</v>
      </c>
      <c r="K4954" t="s">
        <v>16737</v>
      </c>
      <c r="L4954" s="106">
        <v>31852</v>
      </c>
      <c r="M4954">
        <v>10877646</v>
      </c>
      <c r="N4954" t="s">
        <v>996</v>
      </c>
      <c r="O4954" t="s">
        <v>12</v>
      </c>
      <c r="P4954" t="s">
        <v>997</v>
      </c>
      <c r="R4954" s="109" t="str">
        <f>IF(OR(P4954="SB",Q4954="SB"),"SB",0)</f>
        <v>SB</v>
      </c>
      <c r="T4954" s="110">
        <v>11871</v>
      </c>
      <c r="U4954" t="s">
        <v>19633</v>
      </c>
      <c r="V4954" s="113" t="str">
        <f>IF(AND(I4954&gt;=10000,I4954&lt;=19900),"Praha",(IF(AND(I4954&gt;=25001,I4954&lt;=29501),"Středočeský kraj",(IF(AND(I4954&gt;=30100,I4954&lt;=34972),"Středočeský kraj",(IF(AND(I4954&gt;=35002,I4954&lt;=36271),"Karlovarský kraj",(IF(AND(I4954&gt;=37001,I4954&lt;=39201),"Jihočeský kraj",(IF(AND(I4954&gt;=39701,I4954&lt;=39901),"Jihočeský kraj",(IF(AND(I4954&gt;=39301,I4954&lt;=39601),"Kraj Vysočina",(IF(AND(I4954&gt;=58001,I4954&lt;=59501),"Kraj Vysočina",(IF(AND(I4954&gt;=67401,I4954&lt;=67602),"Kraj Vysočina",(IF(AND(I4954&gt;=40001,I4954&lt;=44101),"Ústecký kraj",(IF(AND(I4954&gt;=46001,I4954&lt;=47201),"Liberecký kraj",(IF(AND(I4954&gt;=51202,I4954&lt;=51401),"Liberecký kraj",(IF(AND(I4954&gt;=53002,I4954&lt;=53976),"Pardubický kraj",(IF(AND(I4954&gt;=56002,I4954&lt;=57201),"Pardubický kraj",(IF(AND(I4954&gt;=60200,I4954&lt;=67201),"Jihomoravský kraj",(IF(AND(I4954&gt;=67801,I4954&lt;=68501),"Jihomoravský kraj",(IF(AND(I4954&gt;=69002,I4954&lt;=69801),"Jihomoravský kraj",(IF(AND(I4954&gt;=68601,I4954&lt;=68801),"Zlínský kraj",(IF(AND(I4954&gt;=75501,I4954&lt;=76901),"Zlínský kraj",(IF(AND(I4954&gt;=70030,I4954&lt;=74901),"Moravskoslezský kraj",(IF(AND(I4954&gt;=75000,I4954&lt;=75368),"Olomoucký kraj",(IF(AND(I4954&gt;=77200,I4954&lt;=79862),"Olomoucký kraj",(IF(AND(I4954&gt;=50011,I4954&lt;=50301),"Královéhradecký kraj",(IF(AND(I4954&gt;=54301,I4954&lt;=54303),"Královéhradecký kraj","0")))))))))))))))))))))))))))))))))))))))))))))))</f>
        <v>Zlínský kraj</v>
      </c>
      <c r="AD4954" t="s">
        <v>998</v>
      </c>
      <c r="AE4954" t="s">
        <v>998</v>
      </c>
      <c r="AF4954" t="s">
        <v>998</v>
      </c>
      <c r="AG4954" s="107">
        <v>0</v>
      </c>
      <c r="AH4954" s="107">
        <v>0</v>
      </c>
      <c r="AI4954" s="107">
        <v>0</v>
      </c>
      <c r="AJ4954" t="s">
        <v>1012</v>
      </c>
    </row>
    <row r="4955" spans="1:37" x14ac:dyDescent="0.45">
      <c r="A4955" t="s">
        <v>1037</v>
      </c>
      <c r="B4955" t="s">
        <v>2913</v>
      </c>
      <c r="C4955" t="s">
        <v>990</v>
      </c>
      <c r="D4955" t="s">
        <v>2914</v>
      </c>
      <c r="E4955" t="s">
        <v>992</v>
      </c>
      <c r="F4955" t="s">
        <v>2211</v>
      </c>
      <c r="G4955">
        <v>575</v>
      </c>
      <c r="H4955" t="s">
        <v>2726</v>
      </c>
      <c r="I4955">
        <v>76701</v>
      </c>
      <c r="K4955" t="s">
        <v>2915</v>
      </c>
      <c r="L4955" s="106">
        <v>31900</v>
      </c>
      <c r="M4955">
        <v>11488847</v>
      </c>
      <c r="N4955" t="s">
        <v>996</v>
      </c>
      <c r="O4955" t="s">
        <v>12</v>
      </c>
      <c r="P4955" t="s">
        <v>997</v>
      </c>
      <c r="R4955" s="109" t="str">
        <f>IF(OR(P4955="SB",Q4955="SB"),"SB",0)</f>
        <v>SB</v>
      </c>
      <c r="T4955" s="110">
        <v>12902</v>
      </c>
      <c r="U4955" t="s">
        <v>19633</v>
      </c>
      <c r="V4955" s="113" t="str">
        <f>IF(AND(I4955&gt;=10000,I4955&lt;=19900),"Praha",(IF(AND(I4955&gt;=25001,I4955&lt;=29501),"Středočeský kraj",(IF(AND(I4955&gt;=30100,I4955&lt;=34972),"Středočeský kraj",(IF(AND(I4955&gt;=35002,I4955&lt;=36271),"Karlovarský kraj",(IF(AND(I4955&gt;=37001,I4955&lt;=39201),"Jihočeský kraj",(IF(AND(I4955&gt;=39701,I4955&lt;=39901),"Jihočeský kraj",(IF(AND(I4955&gt;=39301,I4955&lt;=39601),"Kraj Vysočina",(IF(AND(I4955&gt;=58001,I4955&lt;=59501),"Kraj Vysočina",(IF(AND(I4955&gt;=67401,I4955&lt;=67602),"Kraj Vysočina",(IF(AND(I4955&gt;=40001,I4955&lt;=44101),"Ústecký kraj",(IF(AND(I4955&gt;=46001,I4955&lt;=47201),"Liberecký kraj",(IF(AND(I4955&gt;=51202,I4955&lt;=51401),"Liberecký kraj",(IF(AND(I4955&gt;=53002,I4955&lt;=53976),"Pardubický kraj",(IF(AND(I4955&gt;=56002,I4955&lt;=57201),"Pardubický kraj",(IF(AND(I4955&gt;=60200,I4955&lt;=67201),"Jihomoravský kraj",(IF(AND(I4955&gt;=67801,I4955&lt;=68501),"Jihomoravský kraj",(IF(AND(I4955&gt;=69002,I4955&lt;=69801),"Jihomoravský kraj",(IF(AND(I4955&gt;=68601,I4955&lt;=68801),"Zlínský kraj",(IF(AND(I4955&gt;=75501,I4955&lt;=76901),"Zlínský kraj",(IF(AND(I4955&gt;=70030,I4955&lt;=74901),"Moravskoslezský kraj",(IF(AND(I4955&gt;=75000,I4955&lt;=75368),"Olomoucký kraj",(IF(AND(I4955&gt;=77200,I4955&lt;=79862),"Olomoucký kraj",(IF(AND(I4955&gt;=50011,I4955&lt;=50301),"Královéhradecký kraj",(IF(AND(I4955&gt;=54301,I4955&lt;=54303),"Královéhradecký kraj","0")))))))))))))))))))))))))))))))))))))))))))))))</f>
        <v>Zlínský kraj</v>
      </c>
      <c r="AD4955" t="s">
        <v>998</v>
      </c>
      <c r="AE4955" t="s">
        <v>998</v>
      </c>
      <c r="AF4955" t="s">
        <v>998</v>
      </c>
      <c r="AG4955" s="107">
        <v>0</v>
      </c>
      <c r="AH4955" s="107">
        <v>0</v>
      </c>
      <c r="AI4955" s="107">
        <v>0</v>
      </c>
      <c r="AJ4955" t="s">
        <v>1012</v>
      </c>
    </row>
    <row r="4956" spans="1:37" x14ac:dyDescent="0.45">
      <c r="A4956" t="s">
        <v>3543</v>
      </c>
      <c r="B4956" t="s">
        <v>14682</v>
      </c>
      <c r="C4956" t="s">
        <v>990</v>
      </c>
      <c r="D4956" t="s">
        <v>14683</v>
      </c>
      <c r="E4956" t="s">
        <v>992</v>
      </c>
      <c r="F4956" t="s">
        <v>7181</v>
      </c>
      <c r="G4956" t="s">
        <v>14684</v>
      </c>
      <c r="H4956" t="s">
        <v>2726</v>
      </c>
      <c r="I4956">
        <v>76701</v>
      </c>
      <c r="J4956">
        <v>420774947</v>
      </c>
      <c r="K4956" t="s">
        <v>14685</v>
      </c>
      <c r="L4956" s="106">
        <v>36641</v>
      </c>
      <c r="M4956">
        <v>14799779</v>
      </c>
      <c r="N4956" t="s">
        <v>1324</v>
      </c>
      <c r="O4956" t="s">
        <v>1071</v>
      </c>
      <c r="P4956" t="s">
        <v>997</v>
      </c>
      <c r="R4956" s="109" t="str">
        <f>IF(OR(P4956="SB",Q4956="SB"),"SB",0)</f>
        <v>SB</v>
      </c>
      <c r="T4956" s="110">
        <v>2019142</v>
      </c>
      <c r="U4956" t="s">
        <v>19633</v>
      </c>
      <c r="V4956" s="113" t="str">
        <f>IF(AND(I4956&gt;=10000,I4956&lt;=19900),"Praha",(IF(AND(I4956&gt;=25001,I4956&lt;=29501),"Středočeský kraj",(IF(AND(I4956&gt;=30100,I4956&lt;=34972),"Středočeský kraj",(IF(AND(I4956&gt;=35002,I4956&lt;=36271),"Karlovarský kraj",(IF(AND(I4956&gt;=37001,I4956&lt;=39201),"Jihočeský kraj",(IF(AND(I4956&gt;=39701,I4956&lt;=39901),"Jihočeský kraj",(IF(AND(I4956&gt;=39301,I4956&lt;=39601),"Kraj Vysočina",(IF(AND(I4956&gt;=58001,I4956&lt;=59501),"Kraj Vysočina",(IF(AND(I4956&gt;=67401,I4956&lt;=67602),"Kraj Vysočina",(IF(AND(I4956&gt;=40001,I4956&lt;=44101),"Ústecký kraj",(IF(AND(I4956&gt;=46001,I4956&lt;=47201),"Liberecký kraj",(IF(AND(I4956&gt;=51202,I4956&lt;=51401),"Liberecký kraj",(IF(AND(I4956&gt;=53002,I4956&lt;=53976),"Pardubický kraj",(IF(AND(I4956&gt;=56002,I4956&lt;=57201),"Pardubický kraj",(IF(AND(I4956&gt;=60200,I4956&lt;=67201),"Jihomoravský kraj",(IF(AND(I4956&gt;=67801,I4956&lt;=68501),"Jihomoravský kraj",(IF(AND(I4956&gt;=69002,I4956&lt;=69801),"Jihomoravský kraj",(IF(AND(I4956&gt;=68601,I4956&lt;=68801),"Zlínský kraj",(IF(AND(I4956&gt;=75501,I4956&lt;=76901),"Zlínský kraj",(IF(AND(I4956&gt;=70030,I4956&lt;=74901),"Moravskoslezský kraj",(IF(AND(I4956&gt;=75000,I4956&lt;=75368),"Olomoucký kraj",(IF(AND(I4956&gt;=77200,I4956&lt;=79862),"Olomoucký kraj",(IF(AND(I4956&gt;=50011,I4956&lt;=50301),"Královéhradecký kraj",(IF(AND(I4956&gt;=54301,I4956&lt;=54303),"Královéhradecký kraj","0")))))))))))))))))))))))))))))))))))))))))))))))</f>
        <v>Zlínský kraj</v>
      </c>
      <c r="AB4956" t="s">
        <v>14686</v>
      </c>
      <c r="AD4956" t="s">
        <v>998</v>
      </c>
      <c r="AE4956" t="s">
        <v>998</v>
      </c>
      <c r="AF4956" t="s">
        <v>998</v>
      </c>
      <c r="AG4956" s="107">
        <v>0</v>
      </c>
      <c r="AH4956" s="107">
        <v>0</v>
      </c>
      <c r="AI4956" s="107">
        <v>0</v>
      </c>
      <c r="AJ4956" t="s">
        <v>1012</v>
      </c>
    </row>
    <row r="4957" spans="1:37" x14ac:dyDescent="0.45">
      <c r="A4957" t="s">
        <v>1026</v>
      </c>
      <c r="B4957" t="s">
        <v>2710</v>
      </c>
      <c r="C4957" t="s">
        <v>990</v>
      </c>
      <c r="D4957" t="s">
        <v>2724</v>
      </c>
      <c r="E4957" t="s">
        <v>992</v>
      </c>
      <c r="F4957" t="s">
        <v>2725</v>
      </c>
      <c r="G4957">
        <v>96</v>
      </c>
      <c r="H4957" t="s">
        <v>2726</v>
      </c>
      <c r="I4957">
        <v>76701</v>
      </c>
      <c r="K4957" t="s">
        <v>2727</v>
      </c>
      <c r="L4957" s="106">
        <v>37784</v>
      </c>
      <c r="M4957">
        <v>16076038</v>
      </c>
      <c r="N4957" t="s">
        <v>1144</v>
      </c>
      <c r="O4957" t="s">
        <v>12</v>
      </c>
      <c r="P4957" t="s">
        <v>997</v>
      </c>
      <c r="R4957" s="109" t="str">
        <f>IF(OR(P4957="SB",Q4957="SB"),"SB",0)</f>
        <v>SB</v>
      </c>
      <c r="T4957" s="110" t="s">
        <v>998</v>
      </c>
      <c r="V4957" s="113" t="str">
        <f>IF(AND(I4957&gt;=10000,I4957&lt;=19900),"Praha",(IF(AND(I4957&gt;=25001,I4957&lt;=29501),"Středočeský kraj",(IF(AND(I4957&gt;=30100,I4957&lt;=34972),"Středočeský kraj",(IF(AND(I4957&gt;=35002,I4957&lt;=36271),"Karlovarský kraj",(IF(AND(I4957&gt;=37001,I4957&lt;=39201),"Jihočeský kraj",(IF(AND(I4957&gt;=39701,I4957&lt;=39901),"Jihočeský kraj",(IF(AND(I4957&gt;=39301,I4957&lt;=39601),"Kraj Vysočina",(IF(AND(I4957&gt;=58001,I4957&lt;=59501),"Kraj Vysočina",(IF(AND(I4957&gt;=67401,I4957&lt;=67602),"Kraj Vysočina",(IF(AND(I4957&gt;=40001,I4957&lt;=44101),"Ústecký kraj",(IF(AND(I4957&gt;=46001,I4957&lt;=47201),"Liberecký kraj",(IF(AND(I4957&gt;=51202,I4957&lt;=51401),"Liberecký kraj",(IF(AND(I4957&gt;=53002,I4957&lt;=53976),"Pardubický kraj",(IF(AND(I4957&gt;=56002,I4957&lt;=57201),"Pardubický kraj",(IF(AND(I4957&gt;=60200,I4957&lt;=67201),"Jihomoravský kraj",(IF(AND(I4957&gt;=67801,I4957&lt;=68501),"Jihomoravský kraj",(IF(AND(I4957&gt;=69002,I4957&lt;=69801),"Jihomoravský kraj",(IF(AND(I4957&gt;=68601,I4957&lt;=68801),"Zlínský kraj",(IF(AND(I4957&gt;=75501,I4957&lt;=76901),"Zlínský kraj",(IF(AND(I4957&gt;=70030,I4957&lt;=74901),"Moravskoslezský kraj",(IF(AND(I4957&gt;=75000,I4957&lt;=75368),"Olomoucký kraj",(IF(AND(I4957&gt;=77200,I4957&lt;=79862),"Olomoucký kraj",(IF(AND(I4957&gt;=50011,I4957&lt;=50301),"Královéhradecký kraj",(IF(AND(I4957&gt;=54301,I4957&lt;=54303),"Královéhradecký kraj","0")))))))))))))))))))))))))))))))))))))))))))))))</f>
        <v>Zlínský kraj</v>
      </c>
      <c r="AB4957" t="s">
        <v>998</v>
      </c>
      <c r="AD4957" t="s">
        <v>998</v>
      </c>
      <c r="AE4957" t="s">
        <v>998</v>
      </c>
      <c r="AF4957" t="s">
        <v>998</v>
      </c>
      <c r="AG4957" s="107">
        <v>300</v>
      </c>
      <c r="AH4957" s="107">
        <v>0</v>
      </c>
      <c r="AI4957" s="107">
        <v>0</v>
      </c>
      <c r="AJ4957" t="s">
        <v>999</v>
      </c>
      <c r="AK4957" s="106">
        <v>44877</v>
      </c>
    </row>
    <row r="4958" spans="1:37" x14ac:dyDescent="0.45">
      <c r="A4958" t="s">
        <v>1007</v>
      </c>
      <c r="B4958" t="s">
        <v>5481</v>
      </c>
      <c r="C4958" t="s">
        <v>990</v>
      </c>
      <c r="D4958" t="s">
        <v>5482</v>
      </c>
      <c r="E4958" t="s">
        <v>992</v>
      </c>
      <c r="F4958" t="s">
        <v>1365</v>
      </c>
      <c r="G4958">
        <v>1280</v>
      </c>
      <c r="H4958" t="s">
        <v>2726</v>
      </c>
      <c r="I4958">
        <v>76701</v>
      </c>
      <c r="K4958" t="s">
        <v>5483</v>
      </c>
      <c r="L4958" s="106">
        <v>30894</v>
      </c>
      <c r="M4958">
        <v>14642963</v>
      </c>
      <c r="N4958" t="s">
        <v>996</v>
      </c>
      <c r="O4958" t="s">
        <v>12</v>
      </c>
      <c r="P4958" t="s">
        <v>997</v>
      </c>
      <c r="R4958" s="109" t="str">
        <f>IF(OR(P4958="SB",Q4958="SB"),"SB",0)</f>
        <v>SB</v>
      </c>
      <c r="T4958" s="110" t="s">
        <v>998</v>
      </c>
      <c r="V4958" s="113" t="str">
        <f>IF(AND(I4958&gt;=10000,I4958&lt;=19900),"Praha",(IF(AND(I4958&gt;=25001,I4958&lt;=29501),"Středočeský kraj",(IF(AND(I4958&gt;=30100,I4958&lt;=34972),"Středočeský kraj",(IF(AND(I4958&gt;=35002,I4958&lt;=36271),"Karlovarský kraj",(IF(AND(I4958&gt;=37001,I4958&lt;=39201),"Jihočeský kraj",(IF(AND(I4958&gt;=39701,I4958&lt;=39901),"Jihočeský kraj",(IF(AND(I4958&gt;=39301,I4958&lt;=39601),"Kraj Vysočina",(IF(AND(I4958&gt;=58001,I4958&lt;=59501),"Kraj Vysočina",(IF(AND(I4958&gt;=67401,I4958&lt;=67602),"Kraj Vysočina",(IF(AND(I4958&gt;=40001,I4958&lt;=44101),"Ústecký kraj",(IF(AND(I4958&gt;=46001,I4958&lt;=47201),"Liberecký kraj",(IF(AND(I4958&gt;=51202,I4958&lt;=51401),"Liberecký kraj",(IF(AND(I4958&gt;=53002,I4958&lt;=53976),"Pardubický kraj",(IF(AND(I4958&gt;=56002,I4958&lt;=57201),"Pardubický kraj",(IF(AND(I4958&gt;=60200,I4958&lt;=67201),"Jihomoravský kraj",(IF(AND(I4958&gt;=67801,I4958&lt;=68501),"Jihomoravský kraj",(IF(AND(I4958&gt;=69002,I4958&lt;=69801),"Jihomoravský kraj",(IF(AND(I4958&gt;=68601,I4958&lt;=68801),"Zlínský kraj",(IF(AND(I4958&gt;=75501,I4958&lt;=76901),"Zlínský kraj",(IF(AND(I4958&gt;=70030,I4958&lt;=74901),"Moravskoslezský kraj",(IF(AND(I4958&gt;=75000,I4958&lt;=75368),"Olomoucký kraj",(IF(AND(I4958&gt;=77200,I4958&lt;=79862),"Olomoucký kraj",(IF(AND(I4958&gt;=50011,I4958&lt;=50301),"Královéhradecký kraj",(IF(AND(I4958&gt;=54301,I4958&lt;=54303),"Královéhradecký kraj","0")))))))))))))))))))))))))))))))))))))))))))))))</f>
        <v>Zlínský kraj</v>
      </c>
      <c r="AB4958" t="s">
        <v>998</v>
      </c>
      <c r="AD4958" t="s">
        <v>998</v>
      </c>
      <c r="AE4958" t="s">
        <v>998</v>
      </c>
      <c r="AF4958" t="s">
        <v>998</v>
      </c>
      <c r="AG4958" s="107">
        <v>0</v>
      </c>
      <c r="AH4958" s="107">
        <v>0</v>
      </c>
      <c r="AI4958" s="107">
        <v>0</v>
      </c>
      <c r="AJ4958" t="s">
        <v>1012</v>
      </c>
    </row>
    <row r="4959" spans="1:37" x14ac:dyDescent="0.45">
      <c r="A4959" t="s">
        <v>1268</v>
      </c>
      <c r="B4959" t="s">
        <v>10472</v>
      </c>
      <c r="C4959" t="s">
        <v>990</v>
      </c>
      <c r="D4959" t="s">
        <v>12284</v>
      </c>
      <c r="E4959" t="s">
        <v>992</v>
      </c>
      <c r="F4959" t="s">
        <v>1365</v>
      </c>
      <c r="G4959" t="s">
        <v>12285</v>
      </c>
      <c r="H4959" t="s">
        <v>2726</v>
      </c>
      <c r="I4959">
        <v>76701</v>
      </c>
      <c r="K4959" t="s">
        <v>12286</v>
      </c>
      <c r="L4959" s="106">
        <v>38930</v>
      </c>
      <c r="M4959">
        <v>14619220</v>
      </c>
      <c r="N4959" t="s">
        <v>996</v>
      </c>
      <c r="O4959" t="s">
        <v>12</v>
      </c>
      <c r="P4959" t="s">
        <v>997</v>
      </c>
      <c r="R4959" s="109" t="str">
        <f>IF(OR(P4959="SB",Q4959="SB"),"SB",0)</f>
        <v>SB</v>
      </c>
      <c r="T4959" s="110" t="s">
        <v>998</v>
      </c>
      <c r="V4959" s="113" t="str">
        <f>IF(AND(I4959&gt;=10000,I4959&lt;=19900),"Praha",(IF(AND(I4959&gt;=25001,I4959&lt;=29501),"Středočeský kraj",(IF(AND(I4959&gt;=30100,I4959&lt;=34972),"Středočeský kraj",(IF(AND(I4959&gt;=35002,I4959&lt;=36271),"Karlovarský kraj",(IF(AND(I4959&gt;=37001,I4959&lt;=39201),"Jihočeský kraj",(IF(AND(I4959&gt;=39701,I4959&lt;=39901),"Jihočeský kraj",(IF(AND(I4959&gt;=39301,I4959&lt;=39601),"Kraj Vysočina",(IF(AND(I4959&gt;=58001,I4959&lt;=59501),"Kraj Vysočina",(IF(AND(I4959&gt;=67401,I4959&lt;=67602),"Kraj Vysočina",(IF(AND(I4959&gt;=40001,I4959&lt;=44101),"Ústecký kraj",(IF(AND(I4959&gt;=46001,I4959&lt;=47201),"Liberecký kraj",(IF(AND(I4959&gt;=51202,I4959&lt;=51401),"Liberecký kraj",(IF(AND(I4959&gt;=53002,I4959&lt;=53976),"Pardubický kraj",(IF(AND(I4959&gt;=56002,I4959&lt;=57201),"Pardubický kraj",(IF(AND(I4959&gt;=60200,I4959&lt;=67201),"Jihomoravský kraj",(IF(AND(I4959&gt;=67801,I4959&lt;=68501),"Jihomoravský kraj",(IF(AND(I4959&gt;=69002,I4959&lt;=69801),"Jihomoravský kraj",(IF(AND(I4959&gt;=68601,I4959&lt;=68801),"Zlínský kraj",(IF(AND(I4959&gt;=75501,I4959&lt;=76901),"Zlínský kraj",(IF(AND(I4959&gt;=70030,I4959&lt;=74901),"Moravskoslezský kraj",(IF(AND(I4959&gt;=75000,I4959&lt;=75368),"Olomoucký kraj",(IF(AND(I4959&gt;=77200,I4959&lt;=79862),"Olomoucký kraj",(IF(AND(I4959&gt;=50011,I4959&lt;=50301),"Královéhradecký kraj",(IF(AND(I4959&gt;=54301,I4959&lt;=54303),"Královéhradecký kraj","0")))))))))))))))))))))))))))))))))))))))))))))))</f>
        <v>Zlínský kraj</v>
      </c>
      <c r="AB4959" t="s">
        <v>998</v>
      </c>
      <c r="AD4959" t="s">
        <v>998</v>
      </c>
      <c r="AE4959" t="s">
        <v>998</v>
      </c>
      <c r="AF4959" t="s">
        <v>998</v>
      </c>
      <c r="AG4959" s="107">
        <v>300</v>
      </c>
      <c r="AH4959" s="107">
        <v>0</v>
      </c>
      <c r="AI4959" s="107">
        <v>0</v>
      </c>
      <c r="AJ4959" t="s">
        <v>999</v>
      </c>
      <c r="AK4959" s="106">
        <v>44924</v>
      </c>
    </row>
    <row r="4960" spans="1:37" x14ac:dyDescent="0.45">
      <c r="A4960" t="s">
        <v>1268</v>
      </c>
      <c r="B4960" t="s">
        <v>12853</v>
      </c>
      <c r="C4960" t="s">
        <v>990</v>
      </c>
      <c r="D4960" t="s">
        <v>12854</v>
      </c>
      <c r="E4960" t="s">
        <v>992</v>
      </c>
      <c r="F4960" t="s">
        <v>12855</v>
      </c>
      <c r="G4960">
        <v>840</v>
      </c>
      <c r="H4960" t="s">
        <v>2726</v>
      </c>
      <c r="I4960">
        <v>76701</v>
      </c>
      <c r="K4960" t="s">
        <v>12856</v>
      </c>
      <c r="L4960" s="106">
        <v>38104</v>
      </c>
      <c r="M4960">
        <v>14627910</v>
      </c>
      <c r="N4960" t="s">
        <v>996</v>
      </c>
      <c r="O4960" t="s">
        <v>12</v>
      </c>
      <c r="P4960" t="s">
        <v>997</v>
      </c>
      <c r="R4960" s="109" t="str">
        <f>IF(OR(P4960="SB",Q4960="SB"),"SB",0)</f>
        <v>SB</v>
      </c>
      <c r="T4960" s="110" t="s">
        <v>998</v>
      </c>
      <c r="V4960" s="113" t="str">
        <f>IF(AND(I4960&gt;=10000,I4960&lt;=19900),"Praha",(IF(AND(I4960&gt;=25001,I4960&lt;=29501),"Středočeský kraj",(IF(AND(I4960&gt;=30100,I4960&lt;=34972),"Středočeský kraj",(IF(AND(I4960&gt;=35002,I4960&lt;=36271),"Karlovarský kraj",(IF(AND(I4960&gt;=37001,I4960&lt;=39201),"Jihočeský kraj",(IF(AND(I4960&gt;=39701,I4960&lt;=39901),"Jihočeský kraj",(IF(AND(I4960&gt;=39301,I4960&lt;=39601),"Kraj Vysočina",(IF(AND(I4960&gt;=58001,I4960&lt;=59501),"Kraj Vysočina",(IF(AND(I4960&gt;=67401,I4960&lt;=67602),"Kraj Vysočina",(IF(AND(I4960&gt;=40001,I4960&lt;=44101),"Ústecký kraj",(IF(AND(I4960&gt;=46001,I4960&lt;=47201),"Liberecký kraj",(IF(AND(I4960&gt;=51202,I4960&lt;=51401),"Liberecký kraj",(IF(AND(I4960&gt;=53002,I4960&lt;=53976),"Pardubický kraj",(IF(AND(I4960&gt;=56002,I4960&lt;=57201),"Pardubický kraj",(IF(AND(I4960&gt;=60200,I4960&lt;=67201),"Jihomoravský kraj",(IF(AND(I4960&gt;=67801,I4960&lt;=68501),"Jihomoravský kraj",(IF(AND(I4960&gt;=69002,I4960&lt;=69801),"Jihomoravský kraj",(IF(AND(I4960&gt;=68601,I4960&lt;=68801),"Zlínský kraj",(IF(AND(I4960&gt;=75501,I4960&lt;=76901),"Zlínský kraj",(IF(AND(I4960&gt;=70030,I4960&lt;=74901),"Moravskoslezský kraj",(IF(AND(I4960&gt;=75000,I4960&lt;=75368),"Olomoucký kraj",(IF(AND(I4960&gt;=77200,I4960&lt;=79862),"Olomoucký kraj",(IF(AND(I4960&gt;=50011,I4960&lt;=50301),"Královéhradecký kraj",(IF(AND(I4960&gt;=54301,I4960&lt;=54303),"Královéhradecký kraj","0")))))))))))))))))))))))))))))))))))))))))))))))</f>
        <v>Zlínský kraj</v>
      </c>
      <c r="AB4960" t="s">
        <v>998</v>
      </c>
      <c r="AD4960" t="s">
        <v>998</v>
      </c>
      <c r="AE4960" t="s">
        <v>998</v>
      </c>
      <c r="AF4960" t="s">
        <v>998</v>
      </c>
      <c r="AG4960" s="107">
        <v>300</v>
      </c>
      <c r="AH4960" s="107">
        <v>0</v>
      </c>
      <c r="AI4960" s="107">
        <v>0</v>
      </c>
      <c r="AJ4960" t="s">
        <v>999</v>
      </c>
      <c r="AK4960" s="106">
        <v>44924</v>
      </c>
    </row>
    <row r="4961" spans="1:37" x14ac:dyDescent="0.45">
      <c r="A4961" t="s">
        <v>1076</v>
      </c>
      <c r="B4961" t="s">
        <v>12853</v>
      </c>
      <c r="C4961" t="s">
        <v>990</v>
      </c>
      <c r="D4961" t="s">
        <v>12857</v>
      </c>
      <c r="E4961" t="s">
        <v>992</v>
      </c>
      <c r="F4961" t="s">
        <v>12855</v>
      </c>
      <c r="G4961">
        <v>840</v>
      </c>
      <c r="H4961" t="s">
        <v>2726</v>
      </c>
      <c r="I4961">
        <v>76701</v>
      </c>
      <c r="K4961" t="s">
        <v>12858</v>
      </c>
      <c r="L4961" s="106">
        <v>39122</v>
      </c>
      <c r="M4961">
        <v>14628011</v>
      </c>
      <c r="N4961" t="s">
        <v>996</v>
      </c>
      <c r="O4961" t="s">
        <v>12</v>
      </c>
      <c r="P4961" t="s">
        <v>997</v>
      </c>
      <c r="R4961" s="109" t="str">
        <f>IF(OR(P4961="SB",Q4961="SB"),"SB",0)</f>
        <v>SB</v>
      </c>
      <c r="T4961" s="110" t="s">
        <v>998</v>
      </c>
      <c r="V4961" s="113" t="str">
        <f>IF(AND(I4961&gt;=10000,I4961&lt;=19900),"Praha",(IF(AND(I4961&gt;=25001,I4961&lt;=29501),"Středočeský kraj",(IF(AND(I4961&gt;=30100,I4961&lt;=34972),"Středočeský kraj",(IF(AND(I4961&gt;=35002,I4961&lt;=36271),"Karlovarský kraj",(IF(AND(I4961&gt;=37001,I4961&lt;=39201),"Jihočeský kraj",(IF(AND(I4961&gt;=39701,I4961&lt;=39901),"Jihočeský kraj",(IF(AND(I4961&gt;=39301,I4961&lt;=39601),"Kraj Vysočina",(IF(AND(I4961&gt;=58001,I4961&lt;=59501),"Kraj Vysočina",(IF(AND(I4961&gt;=67401,I4961&lt;=67602),"Kraj Vysočina",(IF(AND(I4961&gt;=40001,I4961&lt;=44101),"Ústecký kraj",(IF(AND(I4961&gt;=46001,I4961&lt;=47201),"Liberecký kraj",(IF(AND(I4961&gt;=51202,I4961&lt;=51401),"Liberecký kraj",(IF(AND(I4961&gt;=53002,I4961&lt;=53976),"Pardubický kraj",(IF(AND(I4961&gt;=56002,I4961&lt;=57201),"Pardubický kraj",(IF(AND(I4961&gt;=60200,I4961&lt;=67201),"Jihomoravský kraj",(IF(AND(I4961&gt;=67801,I4961&lt;=68501),"Jihomoravský kraj",(IF(AND(I4961&gt;=69002,I4961&lt;=69801),"Jihomoravský kraj",(IF(AND(I4961&gt;=68601,I4961&lt;=68801),"Zlínský kraj",(IF(AND(I4961&gt;=75501,I4961&lt;=76901),"Zlínský kraj",(IF(AND(I4961&gt;=70030,I4961&lt;=74901),"Moravskoslezský kraj",(IF(AND(I4961&gt;=75000,I4961&lt;=75368),"Olomoucký kraj",(IF(AND(I4961&gt;=77200,I4961&lt;=79862),"Olomoucký kraj",(IF(AND(I4961&gt;=50011,I4961&lt;=50301),"Královéhradecký kraj",(IF(AND(I4961&gt;=54301,I4961&lt;=54303),"Královéhradecký kraj","0")))))))))))))))))))))))))))))))))))))))))))))))</f>
        <v>Zlínský kraj</v>
      </c>
      <c r="AB4961" t="s">
        <v>998</v>
      </c>
      <c r="AD4961" t="s">
        <v>998</v>
      </c>
      <c r="AE4961" t="s">
        <v>998</v>
      </c>
      <c r="AF4961" t="s">
        <v>998</v>
      </c>
      <c r="AG4961" s="107">
        <v>300</v>
      </c>
      <c r="AH4961" s="107">
        <v>0</v>
      </c>
      <c r="AI4961" s="107">
        <v>0</v>
      </c>
      <c r="AJ4961" t="s">
        <v>999</v>
      </c>
      <c r="AK4961" s="106">
        <v>44923</v>
      </c>
    </row>
    <row r="4962" spans="1:37" x14ac:dyDescent="0.45">
      <c r="A4962" t="s">
        <v>1363</v>
      </c>
      <c r="B4962" t="s">
        <v>13563</v>
      </c>
      <c r="C4962" t="s">
        <v>990</v>
      </c>
      <c r="D4962" t="s">
        <v>13564</v>
      </c>
      <c r="E4962" t="s">
        <v>992</v>
      </c>
      <c r="F4962" t="s">
        <v>1445</v>
      </c>
      <c r="G4962">
        <v>2984</v>
      </c>
      <c r="H4962" t="s">
        <v>2726</v>
      </c>
      <c r="I4962">
        <v>76701</v>
      </c>
      <c r="K4962" t="s">
        <v>13565</v>
      </c>
      <c r="L4962" s="106">
        <v>40918</v>
      </c>
      <c r="M4962">
        <v>14627102</v>
      </c>
      <c r="N4962" t="s">
        <v>996</v>
      </c>
      <c r="O4962" t="s">
        <v>12</v>
      </c>
      <c r="P4962" t="s">
        <v>997</v>
      </c>
      <c r="R4962" s="109" t="str">
        <f>IF(OR(P4962="SB",Q4962="SB"),"SB",0)</f>
        <v>SB</v>
      </c>
      <c r="T4962" s="110" t="s">
        <v>998</v>
      </c>
      <c r="V4962" s="113" t="str">
        <f>IF(AND(I4962&gt;=10000,I4962&lt;=19900),"Praha",(IF(AND(I4962&gt;=25001,I4962&lt;=29501),"Středočeský kraj",(IF(AND(I4962&gt;=30100,I4962&lt;=34972),"Středočeský kraj",(IF(AND(I4962&gt;=35002,I4962&lt;=36271),"Karlovarský kraj",(IF(AND(I4962&gt;=37001,I4962&lt;=39201),"Jihočeský kraj",(IF(AND(I4962&gt;=39701,I4962&lt;=39901),"Jihočeský kraj",(IF(AND(I4962&gt;=39301,I4962&lt;=39601),"Kraj Vysočina",(IF(AND(I4962&gt;=58001,I4962&lt;=59501),"Kraj Vysočina",(IF(AND(I4962&gt;=67401,I4962&lt;=67602),"Kraj Vysočina",(IF(AND(I4962&gt;=40001,I4962&lt;=44101),"Ústecký kraj",(IF(AND(I4962&gt;=46001,I4962&lt;=47201),"Liberecký kraj",(IF(AND(I4962&gt;=51202,I4962&lt;=51401),"Liberecký kraj",(IF(AND(I4962&gt;=53002,I4962&lt;=53976),"Pardubický kraj",(IF(AND(I4962&gt;=56002,I4962&lt;=57201),"Pardubický kraj",(IF(AND(I4962&gt;=60200,I4962&lt;=67201),"Jihomoravský kraj",(IF(AND(I4962&gt;=67801,I4962&lt;=68501),"Jihomoravský kraj",(IF(AND(I4962&gt;=69002,I4962&lt;=69801),"Jihomoravský kraj",(IF(AND(I4962&gt;=68601,I4962&lt;=68801),"Zlínský kraj",(IF(AND(I4962&gt;=75501,I4962&lt;=76901),"Zlínský kraj",(IF(AND(I4962&gt;=70030,I4962&lt;=74901),"Moravskoslezský kraj",(IF(AND(I4962&gt;=75000,I4962&lt;=75368),"Olomoucký kraj",(IF(AND(I4962&gt;=77200,I4962&lt;=79862),"Olomoucký kraj",(IF(AND(I4962&gt;=50011,I4962&lt;=50301),"Královéhradecký kraj",(IF(AND(I4962&gt;=54301,I4962&lt;=54303),"Královéhradecký kraj","0")))))))))))))))))))))))))))))))))))))))))))))))</f>
        <v>Zlínský kraj</v>
      </c>
      <c r="AB4962" t="s">
        <v>998</v>
      </c>
      <c r="AD4962" t="s">
        <v>998</v>
      </c>
      <c r="AE4962" t="s">
        <v>998</v>
      </c>
      <c r="AF4962" t="s">
        <v>998</v>
      </c>
      <c r="AG4962" s="107">
        <v>300</v>
      </c>
      <c r="AH4962" s="107">
        <v>0</v>
      </c>
      <c r="AI4962" s="107">
        <v>0</v>
      </c>
      <c r="AJ4962" t="s">
        <v>999</v>
      </c>
      <c r="AK4962" s="106">
        <v>44923</v>
      </c>
    </row>
    <row r="4963" spans="1:37" x14ac:dyDescent="0.45">
      <c r="A4963" t="s">
        <v>6370</v>
      </c>
      <c r="B4963" t="s">
        <v>13672</v>
      </c>
      <c r="C4963" t="s">
        <v>990</v>
      </c>
      <c r="D4963" t="s">
        <v>13673</v>
      </c>
      <c r="E4963" t="s">
        <v>992</v>
      </c>
      <c r="F4963" t="s">
        <v>2032</v>
      </c>
      <c r="G4963">
        <v>2563</v>
      </c>
      <c r="H4963" t="s">
        <v>2726</v>
      </c>
      <c r="I4963">
        <v>76701</v>
      </c>
      <c r="K4963" t="s">
        <v>13674</v>
      </c>
      <c r="L4963" s="106">
        <v>38470</v>
      </c>
      <c r="M4963">
        <v>14597695</v>
      </c>
      <c r="N4963" t="s">
        <v>1155</v>
      </c>
      <c r="O4963" t="s">
        <v>1023</v>
      </c>
      <c r="P4963" t="s">
        <v>997</v>
      </c>
      <c r="R4963" s="109" t="str">
        <f>IF(OR(P4963="SB",Q4963="SB"),"SB",0)</f>
        <v>SB</v>
      </c>
      <c r="T4963" s="110" t="s">
        <v>998</v>
      </c>
      <c r="V4963" s="113" t="str">
        <f>IF(AND(I4963&gt;=10000,I4963&lt;=19900),"Praha",(IF(AND(I4963&gt;=25001,I4963&lt;=29501),"Středočeský kraj",(IF(AND(I4963&gt;=30100,I4963&lt;=34972),"Středočeský kraj",(IF(AND(I4963&gt;=35002,I4963&lt;=36271),"Karlovarský kraj",(IF(AND(I4963&gt;=37001,I4963&lt;=39201),"Jihočeský kraj",(IF(AND(I4963&gt;=39701,I4963&lt;=39901),"Jihočeský kraj",(IF(AND(I4963&gt;=39301,I4963&lt;=39601),"Kraj Vysočina",(IF(AND(I4963&gt;=58001,I4963&lt;=59501),"Kraj Vysočina",(IF(AND(I4963&gt;=67401,I4963&lt;=67602),"Kraj Vysočina",(IF(AND(I4963&gt;=40001,I4963&lt;=44101),"Ústecký kraj",(IF(AND(I4963&gt;=46001,I4963&lt;=47201),"Liberecký kraj",(IF(AND(I4963&gt;=51202,I4963&lt;=51401),"Liberecký kraj",(IF(AND(I4963&gt;=53002,I4963&lt;=53976),"Pardubický kraj",(IF(AND(I4963&gt;=56002,I4963&lt;=57201),"Pardubický kraj",(IF(AND(I4963&gt;=60200,I4963&lt;=67201),"Jihomoravský kraj",(IF(AND(I4963&gt;=67801,I4963&lt;=68501),"Jihomoravský kraj",(IF(AND(I4963&gt;=69002,I4963&lt;=69801),"Jihomoravský kraj",(IF(AND(I4963&gt;=68601,I4963&lt;=68801),"Zlínský kraj",(IF(AND(I4963&gt;=75501,I4963&lt;=76901),"Zlínský kraj",(IF(AND(I4963&gt;=70030,I4963&lt;=74901),"Moravskoslezský kraj",(IF(AND(I4963&gt;=75000,I4963&lt;=75368),"Olomoucký kraj",(IF(AND(I4963&gt;=77200,I4963&lt;=79862),"Olomoucký kraj",(IF(AND(I4963&gt;=50011,I4963&lt;=50301),"Královéhradecký kraj",(IF(AND(I4963&gt;=54301,I4963&lt;=54303),"Královéhradecký kraj","0")))))))))))))))))))))))))))))))))))))))))))))))</f>
        <v>Zlínský kraj</v>
      </c>
      <c r="AB4963" t="s">
        <v>998</v>
      </c>
      <c r="AD4963" t="s">
        <v>998</v>
      </c>
      <c r="AE4963" t="s">
        <v>998</v>
      </c>
      <c r="AF4963" t="s">
        <v>998</v>
      </c>
      <c r="AG4963" s="107">
        <v>300</v>
      </c>
      <c r="AH4963" s="107">
        <v>0</v>
      </c>
      <c r="AI4963" s="107">
        <v>0</v>
      </c>
      <c r="AJ4963" t="s">
        <v>999</v>
      </c>
      <c r="AK4963" s="106">
        <v>44924</v>
      </c>
    </row>
    <row r="4964" spans="1:37" x14ac:dyDescent="0.45">
      <c r="A4964" t="s">
        <v>1256</v>
      </c>
      <c r="B4964" t="s">
        <v>15969</v>
      </c>
      <c r="C4964" t="s">
        <v>1002</v>
      </c>
      <c r="D4964" t="s">
        <v>15970</v>
      </c>
      <c r="E4964" t="s">
        <v>992</v>
      </c>
      <c r="F4964" t="s">
        <v>2839</v>
      </c>
      <c r="G4964" t="s">
        <v>15971</v>
      </c>
      <c r="H4964" t="s">
        <v>2726</v>
      </c>
      <c r="I4964">
        <v>76701</v>
      </c>
      <c r="K4964" t="s">
        <v>15972</v>
      </c>
      <c r="L4964" s="106">
        <v>39537</v>
      </c>
      <c r="M4964">
        <v>14751784</v>
      </c>
      <c r="N4964" t="s">
        <v>996</v>
      </c>
      <c r="O4964" t="s">
        <v>12</v>
      </c>
      <c r="P4964" t="s">
        <v>997</v>
      </c>
      <c r="R4964" s="109" t="str">
        <f>IF(OR(P4964="SB",Q4964="SB"),"SB",0)</f>
        <v>SB</v>
      </c>
      <c r="T4964" s="110" t="s">
        <v>998</v>
      </c>
      <c r="V4964" s="113" t="str">
        <f>IF(AND(I4964&gt;=10000,I4964&lt;=19900),"Praha",(IF(AND(I4964&gt;=25001,I4964&lt;=29501),"Středočeský kraj",(IF(AND(I4964&gt;=30100,I4964&lt;=34972),"Středočeský kraj",(IF(AND(I4964&gt;=35002,I4964&lt;=36271),"Karlovarský kraj",(IF(AND(I4964&gt;=37001,I4964&lt;=39201),"Jihočeský kraj",(IF(AND(I4964&gt;=39701,I4964&lt;=39901),"Jihočeský kraj",(IF(AND(I4964&gt;=39301,I4964&lt;=39601),"Kraj Vysočina",(IF(AND(I4964&gt;=58001,I4964&lt;=59501),"Kraj Vysočina",(IF(AND(I4964&gt;=67401,I4964&lt;=67602),"Kraj Vysočina",(IF(AND(I4964&gt;=40001,I4964&lt;=44101),"Ústecký kraj",(IF(AND(I4964&gt;=46001,I4964&lt;=47201),"Liberecký kraj",(IF(AND(I4964&gt;=51202,I4964&lt;=51401),"Liberecký kraj",(IF(AND(I4964&gt;=53002,I4964&lt;=53976),"Pardubický kraj",(IF(AND(I4964&gt;=56002,I4964&lt;=57201),"Pardubický kraj",(IF(AND(I4964&gt;=60200,I4964&lt;=67201),"Jihomoravský kraj",(IF(AND(I4964&gt;=67801,I4964&lt;=68501),"Jihomoravský kraj",(IF(AND(I4964&gt;=69002,I4964&lt;=69801),"Jihomoravský kraj",(IF(AND(I4964&gt;=68601,I4964&lt;=68801),"Zlínský kraj",(IF(AND(I4964&gt;=75501,I4964&lt;=76901),"Zlínský kraj",(IF(AND(I4964&gt;=70030,I4964&lt;=74901),"Moravskoslezský kraj",(IF(AND(I4964&gt;=75000,I4964&lt;=75368),"Olomoucký kraj",(IF(AND(I4964&gt;=77200,I4964&lt;=79862),"Olomoucký kraj",(IF(AND(I4964&gt;=50011,I4964&lt;=50301),"Královéhradecký kraj",(IF(AND(I4964&gt;=54301,I4964&lt;=54303),"Královéhradecký kraj","0")))))))))))))))))))))))))))))))))))))))))))))))</f>
        <v>Zlínský kraj</v>
      </c>
      <c r="AB4964" t="s">
        <v>998</v>
      </c>
      <c r="AD4964" t="s">
        <v>998</v>
      </c>
      <c r="AE4964" t="s">
        <v>998</v>
      </c>
      <c r="AF4964" t="s">
        <v>998</v>
      </c>
      <c r="AG4964" s="107">
        <v>300</v>
      </c>
      <c r="AH4964" s="107">
        <v>0</v>
      </c>
      <c r="AI4964" s="107">
        <v>0</v>
      </c>
      <c r="AJ4964" t="s">
        <v>999</v>
      </c>
      <c r="AK4964" s="106">
        <v>44923</v>
      </c>
    </row>
    <row r="4965" spans="1:37" x14ac:dyDescent="0.45">
      <c r="A4965" t="s">
        <v>1349</v>
      </c>
      <c r="B4965" t="s">
        <v>16857</v>
      </c>
      <c r="C4965" t="s">
        <v>1002</v>
      </c>
      <c r="D4965" t="s">
        <v>16858</v>
      </c>
      <c r="E4965" t="s">
        <v>992</v>
      </c>
      <c r="F4965" t="s">
        <v>16859</v>
      </c>
      <c r="G4965">
        <v>150</v>
      </c>
      <c r="H4965" t="s">
        <v>3850</v>
      </c>
      <c r="I4965">
        <v>76701</v>
      </c>
      <c r="K4965" t="s">
        <v>16860</v>
      </c>
      <c r="L4965" s="106">
        <v>30354</v>
      </c>
      <c r="M4965">
        <v>14637307</v>
      </c>
      <c r="N4965" t="s">
        <v>996</v>
      </c>
      <c r="O4965" t="s">
        <v>12</v>
      </c>
      <c r="P4965" t="s">
        <v>997</v>
      </c>
      <c r="R4965" s="109" t="str">
        <f>IF(OR(P4965="SB",Q4965="SB"),"SB",0)</f>
        <v>SB</v>
      </c>
      <c r="T4965" s="110" t="s">
        <v>998</v>
      </c>
      <c r="V4965" s="113" t="str">
        <f>IF(AND(I4965&gt;=10000,I4965&lt;=19900),"Praha",(IF(AND(I4965&gt;=25001,I4965&lt;=29501),"Středočeský kraj",(IF(AND(I4965&gt;=30100,I4965&lt;=34972),"Středočeský kraj",(IF(AND(I4965&gt;=35002,I4965&lt;=36271),"Karlovarský kraj",(IF(AND(I4965&gt;=37001,I4965&lt;=39201),"Jihočeský kraj",(IF(AND(I4965&gt;=39701,I4965&lt;=39901),"Jihočeský kraj",(IF(AND(I4965&gt;=39301,I4965&lt;=39601),"Kraj Vysočina",(IF(AND(I4965&gt;=58001,I4965&lt;=59501),"Kraj Vysočina",(IF(AND(I4965&gt;=67401,I4965&lt;=67602),"Kraj Vysočina",(IF(AND(I4965&gt;=40001,I4965&lt;=44101),"Ústecký kraj",(IF(AND(I4965&gt;=46001,I4965&lt;=47201),"Liberecký kraj",(IF(AND(I4965&gt;=51202,I4965&lt;=51401),"Liberecký kraj",(IF(AND(I4965&gt;=53002,I4965&lt;=53976),"Pardubický kraj",(IF(AND(I4965&gt;=56002,I4965&lt;=57201),"Pardubický kraj",(IF(AND(I4965&gt;=60200,I4965&lt;=67201),"Jihomoravský kraj",(IF(AND(I4965&gt;=67801,I4965&lt;=68501),"Jihomoravský kraj",(IF(AND(I4965&gt;=69002,I4965&lt;=69801),"Jihomoravský kraj",(IF(AND(I4965&gt;=68601,I4965&lt;=68801),"Zlínský kraj",(IF(AND(I4965&gt;=75501,I4965&lt;=76901),"Zlínský kraj",(IF(AND(I4965&gt;=70030,I4965&lt;=74901),"Moravskoslezský kraj",(IF(AND(I4965&gt;=75000,I4965&lt;=75368),"Olomoucký kraj",(IF(AND(I4965&gt;=77200,I4965&lt;=79862),"Olomoucký kraj",(IF(AND(I4965&gt;=50011,I4965&lt;=50301),"Královéhradecký kraj",(IF(AND(I4965&gt;=54301,I4965&lt;=54303),"Královéhradecký kraj","0")))))))))))))))))))))))))))))))))))))))))))))))</f>
        <v>Zlínský kraj</v>
      </c>
      <c r="AB4965" t="s">
        <v>998</v>
      </c>
      <c r="AD4965" t="s">
        <v>998</v>
      </c>
      <c r="AE4965" t="s">
        <v>998</v>
      </c>
      <c r="AF4965" t="s">
        <v>998</v>
      </c>
      <c r="AG4965" s="107">
        <v>0</v>
      </c>
      <c r="AH4965" s="107">
        <v>0</v>
      </c>
      <c r="AI4965" s="107">
        <v>0</v>
      </c>
      <c r="AJ4965" t="s">
        <v>1012</v>
      </c>
    </row>
    <row r="4966" spans="1:37" x14ac:dyDescent="0.45">
      <c r="A4966" t="s">
        <v>1112</v>
      </c>
      <c r="B4966" t="s">
        <v>19217</v>
      </c>
      <c r="C4966" t="s">
        <v>990</v>
      </c>
      <c r="D4966" t="s">
        <v>19220</v>
      </c>
      <c r="E4966" t="s">
        <v>992</v>
      </c>
      <c r="F4966" t="s">
        <v>2012</v>
      </c>
      <c r="G4966">
        <v>4</v>
      </c>
      <c r="H4966" t="s">
        <v>2726</v>
      </c>
      <c r="I4966">
        <v>76701</v>
      </c>
      <c r="K4966" t="s">
        <v>19219</v>
      </c>
      <c r="L4966" s="106">
        <v>36595</v>
      </c>
      <c r="M4966">
        <v>14644276</v>
      </c>
      <c r="N4966" t="s">
        <v>996</v>
      </c>
      <c r="O4966" t="s">
        <v>12</v>
      </c>
      <c r="P4966" t="s">
        <v>997</v>
      </c>
      <c r="R4966" s="109" t="str">
        <f>IF(OR(P4966="SB",Q4966="SB"),"SB",0)</f>
        <v>SB</v>
      </c>
      <c r="T4966" s="110" t="s">
        <v>998</v>
      </c>
      <c r="V4966" s="113" t="str">
        <f>IF(AND(I4966&gt;=10000,I4966&lt;=19900),"Praha",(IF(AND(I4966&gt;=25001,I4966&lt;=29501),"Středočeský kraj",(IF(AND(I4966&gt;=30100,I4966&lt;=34972),"Středočeský kraj",(IF(AND(I4966&gt;=35002,I4966&lt;=36271),"Karlovarský kraj",(IF(AND(I4966&gt;=37001,I4966&lt;=39201),"Jihočeský kraj",(IF(AND(I4966&gt;=39701,I4966&lt;=39901),"Jihočeský kraj",(IF(AND(I4966&gt;=39301,I4966&lt;=39601),"Kraj Vysočina",(IF(AND(I4966&gt;=58001,I4966&lt;=59501),"Kraj Vysočina",(IF(AND(I4966&gt;=67401,I4966&lt;=67602),"Kraj Vysočina",(IF(AND(I4966&gt;=40001,I4966&lt;=44101),"Ústecký kraj",(IF(AND(I4966&gt;=46001,I4966&lt;=47201),"Liberecký kraj",(IF(AND(I4966&gt;=51202,I4966&lt;=51401),"Liberecký kraj",(IF(AND(I4966&gt;=53002,I4966&lt;=53976),"Pardubický kraj",(IF(AND(I4966&gt;=56002,I4966&lt;=57201),"Pardubický kraj",(IF(AND(I4966&gt;=60200,I4966&lt;=67201),"Jihomoravský kraj",(IF(AND(I4966&gt;=67801,I4966&lt;=68501),"Jihomoravský kraj",(IF(AND(I4966&gt;=69002,I4966&lt;=69801),"Jihomoravský kraj",(IF(AND(I4966&gt;=68601,I4966&lt;=68801),"Zlínský kraj",(IF(AND(I4966&gt;=75501,I4966&lt;=76901),"Zlínský kraj",(IF(AND(I4966&gt;=70030,I4966&lt;=74901),"Moravskoslezský kraj",(IF(AND(I4966&gt;=75000,I4966&lt;=75368),"Olomoucký kraj",(IF(AND(I4966&gt;=77200,I4966&lt;=79862),"Olomoucký kraj",(IF(AND(I4966&gt;=50011,I4966&lt;=50301),"Královéhradecký kraj",(IF(AND(I4966&gt;=54301,I4966&lt;=54303),"Královéhradecký kraj","0")))))))))))))))))))))))))))))))))))))))))))))))</f>
        <v>Zlínský kraj</v>
      </c>
      <c r="AB4966" t="s">
        <v>998</v>
      </c>
      <c r="AD4966" t="s">
        <v>998</v>
      </c>
      <c r="AE4966" t="s">
        <v>998</v>
      </c>
      <c r="AF4966" t="s">
        <v>998</v>
      </c>
      <c r="AG4966" s="107">
        <v>300</v>
      </c>
      <c r="AH4966" s="107">
        <v>0</v>
      </c>
      <c r="AI4966" s="107">
        <v>0</v>
      </c>
      <c r="AJ4966" t="s">
        <v>999</v>
      </c>
      <c r="AK4966" s="106">
        <v>44924</v>
      </c>
    </row>
    <row r="4967" spans="1:37" x14ac:dyDescent="0.45">
      <c r="A4967" t="s">
        <v>2374</v>
      </c>
      <c r="B4967" t="s">
        <v>12144</v>
      </c>
      <c r="C4967" t="s">
        <v>990</v>
      </c>
      <c r="D4967" t="s">
        <v>12145</v>
      </c>
      <c r="E4967" t="s">
        <v>992</v>
      </c>
      <c r="F4967" t="s">
        <v>12146</v>
      </c>
      <c r="G4967" t="s">
        <v>12147</v>
      </c>
      <c r="H4967" t="s">
        <v>2726</v>
      </c>
      <c r="I4967">
        <v>76701</v>
      </c>
      <c r="K4967" t="s">
        <v>12148</v>
      </c>
      <c r="L4967" s="106">
        <v>40620</v>
      </c>
      <c r="M4967">
        <v>14622149</v>
      </c>
      <c r="N4967" t="s">
        <v>996</v>
      </c>
      <c r="O4967" t="s">
        <v>12</v>
      </c>
      <c r="P4967" t="s">
        <v>997</v>
      </c>
      <c r="R4967" s="109" t="str">
        <f>IF(OR(P4967="SB",Q4967="SB"),"SB",0)</f>
        <v>SB</v>
      </c>
      <c r="V4967" s="113" t="str">
        <f>IF(AND(I4967&gt;=10000,I4967&lt;=19900),"Praha",(IF(AND(I4967&gt;=25001,I4967&lt;=29501),"Středočeský kraj",(IF(AND(I4967&gt;=30100,I4967&lt;=34972),"Středočeský kraj",(IF(AND(I4967&gt;=35002,I4967&lt;=36271),"Karlovarský kraj",(IF(AND(I4967&gt;=37001,I4967&lt;=39201),"Jihočeský kraj",(IF(AND(I4967&gt;=39701,I4967&lt;=39901),"Jihočeský kraj",(IF(AND(I4967&gt;=39301,I4967&lt;=39601),"Kraj Vysočina",(IF(AND(I4967&gt;=58001,I4967&lt;=59501),"Kraj Vysočina",(IF(AND(I4967&gt;=67401,I4967&lt;=67602),"Kraj Vysočina",(IF(AND(I4967&gt;=40001,I4967&lt;=44101),"Ústecký kraj",(IF(AND(I4967&gt;=46001,I4967&lt;=47201),"Liberecký kraj",(IF(AND(I4967&gt;=51202,I4967&lt;=51401),"Liberecký kraj",(IF(AND(I4967&gt;=53002,I4967&lt;=53976),"Pardubický kraj",(IF(AND(I4967&gt;=56002,I4967&lt;=57201),"Pardubický kraj",(IF(AND(I4967&gt;=60200,I4967&lt;=67201),"Jihomoravský kraj",(IF(AND(I4967&gt;=67801,I4967&lt;=68501),"Jihomoravský kraj",(IF(AND(I4967&gt;=69002,I4967&lt;=69801),"Jihomoravský kraj",(IF(AND(I4967&gt;=68601,I4967&lt;=68801),"Zlínský kraj",(IF(AND(I4967&gt;=75501,I4967&lt;=76901),"Zlínský kraj",(IF(AND(I4967&gt;=70030,I4967&lt;=74901),"Moravskoslezský kraj",(IF(AND(I4967&gt;=75000,I4967&lt;=75368),"Olomoucký kraj",(IF(AND(I4967&gt;=77200,I4967&lt;=79862),"Olomoucký kraj",(IF(AND(I4967&gt;=50011,I4967&lt;=50301),"Královéhradecký kraj",(IF(AND(I4967&gt;=54301,I4967&lt;=54303),"Královéhradecký kraj","0")))))))))))))))))))))))))))))))))))))))))))))))</f>
        <v>Zlínský kraj</v>
      </c>
      <c r="AD4967" t="s">
        <v>998</v>
      </c>
      <c r="AE4967" t="s">
        <v>998</v>
      </c>
      <c r="AF4967" t="s">
        <v>998</v>
      </c>
      <c r="AG4967" s="107">
        <v>300</v>
      </c>
      <c r="AH4967" s="107">
        <v>0</v>
      </c>
      <c r="AI4967" s="107">
        <v>0</v>
      </c>
      <c r="AJ4967" t="s">
        <v>999</v>
      </c>
      <c r="AK4967" s="106">
        <v>44923</v>
      </c>
    </row>
    <row r="4968" spans="1:37" x14ac:dyDescent="0.45">
      <c r="A4968" t="s">
        <v>12294</v>
      </c>
      <c r="B4968" t="s">
        <v>12293</v>
      </c>
      <c r="C4968" t="s">
        <v>1002</v>
      </c>
      <c r="D4968" t="s">
        <v>12295</v>
      </c>
      <c r="E4968" t="s">
        <v>992</v>
      </c>
      <c r="F4968" t="s">
        <v>1365</v>
      </c>
      <c r="G4968" t="s">
        <v>12285</v>
      </c>
      <c r="H4968" t="s">
        <v>2726</v>
      </c>
      <c r="I4968">
        <v>76701</v>
      </c>
      <c r="K4968" t="s">
        <v>12296</v>
      </c>
      <c r="L4968" s="106">
        <v>40021</v>
      </c>
      <c r="M4968">
        <v>14619422</v>
      </c>
      <c r="N4968" t="s">
        <v>996</v>
      </c>
      <c r="O4968" t="s">
        <v>12</v>
      </c>
      <c r="P4968" t="s">
        <v>997</v>
      </c>
      <c r="R4968" s="109" t="str">
        <f>IF(OR(P4968="SB",Q4968="SB"),"SB",0)</f>
        <v>SB</v>
      </c>
      <c r="V4968" s="113" t="str">
        <f>IF(AND(I4968&gt;=10000,I4968&lt;=19900),"Praha",(IF(AND(I4968&gt;=25001,I4968&lt;=29501),"Středočeský kraj",(IF(AND(I4968&gt;=30100,I4968&lt;=34972),"Středočeský kraj",(IF(AND(I4968&gt;=35002,I4968&lt;=36271),"Karlovarský kraj",(IF(AND(I4968&gt;=37001,I4968&lt;=39201),"Jihočeský kraj",(IF(AND(I4968&gt;=39701,I4968&lt;=39901),"Jihočeský kraj",(IF(AND(I4968&gt;=39301,I4968&lt;=39601),"Kraj Vysočina",(IF(AND(I4968&gt;=58001,I4968&lt;=59501),"Kraj Vysočina",(IF(AND(I4968&gt;=67401,I4968&lt;=67602),"Kraj Vysočina",(IF(AND(I4968&gt;=40001,I4968&lt;=44101),"Ústecký kraj",(IF(AND(I4968&gt;=46001,I4968&lt;=47201),"Liberecký kraj",(IF(AND(I4968&gt;=51202,I4968&lt;=51401),"Liberecký kraj",(IF(AND(I4968&gt;=53002,I4968&lt;=53976),"Pardubický kraj",(IF(AND(I4968&gt;=56002,I4968&lt;=57201),"Pardubický kraj",(IF(AND(I4968&gt;=60200,I4968&lt;=67201),"Jihomoravský kraj",(IF(AND(I4968&gt;=67801,I4968&lt;=68501),"Jihomoravský kraj",(IF(AND(I4968&gt;=69002,I4968&lt;=69801),"Jihomoravský kraj",(IF(AND(I4968&gt;=68601,I4968&lt;=68801),"Zlínský kraj",(IF(AND(I4968&gt;=75501,I4968&lt;=76901),"Zlínský kraj",(IF(AND(I4968&gt;=70030,I4968&lt;=74901),"Moravskoslezský kraj",(IF(AND(I4968&gt;=75000,I4968&lt;=75368),"Olomoucký kraj",(IF(AND(I4968&gt;=77200,I4968&lt;=79862),"Olomoucký kraj",(IF(AND(I4968&gt;=50011,I4968&lt;=50301),"Královéhradecký kraj",(IF(AND(I4968&gt;=54301,I4968&lt;=54303),"Královéhradecký kraj","0")))))))))))))))))))))))))))))))))))))))))))))))</f>
        <v>Zlínský kraj</v>
      </c>
      <c r="AD4968" t="s">
        <v>998</v>
      </c>
      <c r="AE4968" t="s">
        <v>998</v>
      </c>
      <c r="AF4968" t="s">
        <v>998</v>
      </c>
      <c r="AG4968" s="107">
        <v>300</v>
      </c>
      <c r="AH4968" s="107">
        <v>0</v>
      </c>
      <c r="AI4968" s="107">
        <v>0</v>
      </c>
      <c r="AJ4968" t="s">
        <v>999</v>
      </c>
      <c r="AK4968" s="106">
        <v>44923</v>
      </c>
    </row>
    <row r="4969" spans="1:37" x14ac:dyDescent="0.45">
      <c r="A4969" t="s">
        <v>1208</v>
      </c>
      <c r="B4969" t="s">
        <v>17273</v>
      </c>
      <c r="C4969" t="s">
        <v>1002</v>
      </c>
      <c r="D4969" t="s">
        <v>17274</v>
      </c>
      <c r="E4969" t="s">
        <v>992</v>
      </c>
      <c r="F4969" t="s">
        <v>17275</v>
      </c>
      <c r="G4969">
        <v>466</v>
      </c>
      <c r="H4969" t="s">
        <v>7628</v>
      </c>
      <c r="I4969">
        <v>76824</v>
      </c>
      <c r="K4969" t="s">
        <v>17276</v>
      </c>
      <c r="L4969" s="106">
        <v>38603</v>
      </c>
      <c r="M4969">
        <v>14751077</v>
      </c>
      <c r="N4969" t="s">
        <v>996</v>
      </c>
      <c r="O4969" t="s">
        <v>12</v>
      </c>
      <c r="P4969" t="s">
        <v>997</v>
      </c>
      <c r="R4969" s="109" t="str">
        <f>IF(OR(P4969="SB",Q4969="SB"),"SB",0)</f>
        <v>SB</v>
      </c>
      <c r="T4969" s="110" t="s">
        <v>998</v>
      </c>
      <c r="V4969" s="113" t="str">
        <f>IF(AND(I4969&gt;=10000,I4969&lt;=19900),"Praha",(IF(AND(I4969&gt;=25001,I4969&lt;=29501),"Středočeský kraj",(IF(AND(I4969&gt;=30100,I4969&lt;=34972),"Středočeský kraj",(IF(AND(I4969&gt;=35002,I4969&lt;=36271),"Karlovarský kraj",(IF(AND(I4969&gt;=37001,I4969&lt;=39201),"Jihočeský kraj",(IF(AND(I4969&gt;=39701,I4969&lt;=39901),"Jihočeský kraj",(IF(AND(I4969&gt;=39301,I4969&lt;=39601),"Kraj Vysočina",(IF(AND(I4969&gt;=58001,I4969&lt;=59501),"Kraj Vysočina",(IF(AND(I4969&gt;=67401,I4969&lt;=67602),"Kraj Vysočina",(IF(AND(I4969&gt;=40001,I4969&lt;=44101),"Ústecký kraj",(IF(AND(I4969&gt;=46001,I4969&lt;=47201),"Liberecký kraj",(IF(AND(I4969&gt;=51202,I4969&lt;=51401),"Liberecký kraj",(IF(AND(I4969&gt;=53002,I4969&lt;=53976),"Pardubický kraj",(IF(AND(I4969&gt;=56002,I4969&lt;=57201),"Pardubický kraj",(IF(AND(I4969&gt;=60200,I4969&lt;=67201),"Jihomoravský kraj",(IF(AND(I4969&gt;=67801,I4969&lt;=68501),"Jihomoravský kraj",(IF(AND(I4969&gt;=69002,I4969&lt;=69801),"Jihomoravský kraj",(IF(AND(I4969&gt;=68601,I4969&lt;=68801),"Zlínský kraj",(IF(AND(I4969&gt;=75501,I4969&lt;=76901),"Zlínský kraj",(IF(AND(I4969&gt;=70030,I4969&lt;=74901),"Moravskoslezský kraj",(IF(AND(I4969&gt;=75000,I4969&lt;=75368),"Olomoucký kraj",(IF(AND(I4969&gt;=77200,I4969&lt;=79862),"Olomoucký kraj",(IF(AND(I4969&gt;=50011,I4969&lt;=50301),"Královéhradecký kraj",(IF(AND(I4969&gt;=54301,I4969&lt;=54303),"Královéhradecký kraj","0")))))))))))))))))))))))))))))))))))))))))))))))</f>
        <v>Zlínský kraj</v>
      </c>
      <c r="AB4969" t="s">
        <v>998</v>
      </c>
      <c r="AD4969" t="s">
        <v>998</v>
      </c>
      <c r="AE4969" t="s">
        <v>998</v>
      </c>
      <c r="AF4969" t="s">
        <v>998</v>
      </c>
      <c r="AG4969" s="107">
        <v>300</v>
      </c>
      <c r="AH4969" s="107">
        <v>0</v>
      </c>
      <c r="AI4969" s="107">
        <v>0</v>
      </c>
      <c r="AJ4969" t="s">
        <v>999</v>
      </c>
      <c r="AK4969" s="106">
        <v>44924</v>
      </c>
    </row>
    <row r="4970" spans="1:37" x14ac:dyDescent="0.45">
      <c r="A4970" t="s">
        <v>1035</v>
      </c>
      <c r="B4970" t="s">
        <v>14690</v>
      </c>
      <c r="C4970" t="s">
        <v>1002</v>
      </c>
      <c r="D4970" t="s">
        <v>14691</v>
      </c>
      <c r="E4970" t="s">
        <v>992</v>
      </c>
      <c r="F4970" t="s">
        <v>1214</v>
      </c>
      <c r="G4970">
        <v>828</v>
      </c>
      <c r="H4970" t="s">
        <v>14692</v>
      </c>
      <c r="I4970">
        <v>76833</v>
      </c>
      <c r="K4970" t="s">
        <v>14693</v>
      </c>
      <c r="L4970" s="106">
        <v>40033</v>
      </c>
      <c r="M4970">
        <v>14599719</v>
      </c>
      <c r="N4970" t="s">
        <v>1431</v>
      </c>
      <c r="O4970" t="s">
        <v>1282</v>
      </c>
      <c r="P4970" t="s">
        <v>997</v>
      </c>
      <c r="R4970" s="109" t="str">
        <f>IF(OR(P4970="SB",Q4970="SB"),"SB",0)</f>
        <v>SB</v>
      </c>
      <c r="T4970" s="110" t="s">
        <v>998</v>
      </c>
      <c r="V4970" s="113" t="str">
        <f>IF(AND(I4970&gt;=10000,I4970&lt;=19900),"Praha",(IF(AND(I4970&gt;=25001,I4970&lt;=29501),"Středočeský kraj",(IF(AND(I4970&gt;=30100,I4970&lt;=34972),"Středočeský kraj",(IF(AND(I4970&gt;=35002,I4970&lt;=36271),"Karlovarský kraj",(IF(AND(I4970&gt;=37001,I4970&lt;=39201),"Jihočeský kraj",(IF(AND(I4970&gt;=39701,I4970&lt;=39901),"Jihočeský kraj",(IF(AND(I4970&gt;=39301,I4970&lt;=39601),"Kraj Vysočina",(IF(AND(I4970&gt;=58001,I4970&lt;=59501),"Kraj Vysočina",(IF(AND(I4970&gt;=67401,I4970&lt;=67602),"Kraj Vysočina",(IF(AND(I4970&gt;=40001,I4970&lt;=44101),"Ústecký kraj",(IF(AND(I4970&gt;=46001,I4970&lt;=47201),"Liberecký kraj",(IF(AND(I4970&gt;=51202,I4970&lt;=51401),"Liberecký kraj",(IF(AND(I4970&gt;=53002,I4970&lt;=53976),"Pardubický kraj",(IF(AND(I4970&gt;=56002,I4970&lt;=57201),"Pardubický kraj",(IF(AND(I4970&gt;=60200,I4970&lt;=67201),"Jihomoravský kraj",(IF(AND(I4970&gt;=67801,I4970&lt;=68501),"Jihomoravský kraj",(IF(AND(I4970&gt;=69002,I4970&lt;=69801),"Jihomoravský kraj",(IF(AND(I4970&gt;=68601,I4970&lt;=68801),"Zlínský kraj",(IF(AND(I4970&gt;=75501,I4970&lt;=76901),"Zlínský kraj",(IF(AND(I4970&gt;=70030,I4970&lt;=74901),"Moravskoslezský kraj",(IF(AND(I4970&gt;=75000,I4970&lt;=75368),"Olomoucký kraj",(IF(AND(I4970&gt;=77200,I4970&lt;=79862),"Olomoucký kraj",(IF(AND(I4970&gt;=50011,I4970&lt;=50301),"Královéhradecký kraj",(IF(AND(I4970&gt;=54301,I4970&lt;=54303),"Královéhradecký kraj","0")))))))))))))))))))))))))))))))))))))))))))))))</f>
        <v>Zlínský kraj</v>
      </c>
      <c r="AB4970" t="s">
        <v>998</v>
      </c>
      <c r="AD4970" t="s">
        <v>998</v>
      </c>
      <c r="AE4970" t="s">
        <v>998</v>
      </c>
      <c r="AF4970" t="s">
        <v>998</v>
      </c>
      <c r="AG4970" s="107">
        <v>300</v>
      </c>
      <c r="AH4970" s="107">
        <v>0</v>
      </c>
      <c r="AI4970" s="107">
        <v>0</v>
      </c>
      <c r="AJ4970" t="s">
        <v>999</v>
      </c>
      <c r="AK4970" s="106">
        <v>44920</v>
      </c>
    </row>
    <row r="4971" spans="1:37" x14ac:dyDescent="0.45">
      <c r="A4971" t="s">
        <v>1206</v>
      </c>
      <c r="B4971" t="s">
        <v>12013</v>
      </c>
      <c r="C4971" t="s">
        <v>1002</v>
      </c>
      <c r="D4971" t="s">
        <v>12014</v>
      </c>
      <c r="E4971" t="s">
        <v>992</v>
      </c>
      <c r="F4971" t="s">
        <v>12015</v>
      </c>
      <c r="G4971">
        <v>271</v>
      </c>
      <c r="H4971" t="s">
        <v>12016</v>
      </c>
      <c r="I4971">
        <v>76841</v>
      </c>
      <c r="J4971">
        <v>737016772</v>
      </c>
      <c r="K4971" t="s">
        <v>12017</v>
      </c>
      <c r="L4971" s="106">
        <v>29323</v>
      </c>
      <c r="M4971">
        <v>14694594</v>
      </c>
      <c r="N4971" t="s">
        <v>996</v>
      </c>
      <c r="O4971" t="s">
        <v>12</v>
      </c>
      <c r="P4971" t="s">
        <v>997</v>
      </c>
      <c r="R4971" s="109" t="str">
        <f>IF(OR(P4971="SB",Q4971="SB"),"SB",0)</f>
        <v>SB</v>
      </c>
      <c r="T4971" s="110" t="s">
        <v>998</v>
      </c>
      <c r="V4971" s="113" t="str">
        <f>IF(AND(I4971&gt;=10000,I4971&lt;=19900),"Praha",(IF(AND(I4971&gt;=25001,I4971&lt;=29501),"Středočeský kraj",(IF(AND(I4971&gt;=30100,I4971&lt;=34972),"Středočeský kraj",(IF(AND(I4971&gt;=35002,I4971&lt;=36271),"Karlovarský kraj",(IF(AND(I4971&gt;=37001,I4971&lt;=39201),"Jihočeský kraj",(IF(AND(I4971&gt;=39701,I4971&lt;=39901),"Jihočeský kraj",(IF(AND(I4971&gt;=39301,I4971&lt;=39601),"Kraj Vysočina",(IF(AND(I4971&gt;=58001,I4971&lt;=59501),"Kraj Vysočina",(IF(AND(I4971&gt;=67401,I4971&lt;=67602),"Kraj Vysočina",(IF(AND(I4971&gt;=40001,I4971&lt;=44101),"Ústecký kraj",(IF(AND(I4971&gt;=46001,I4971&lt;=47201),"Liberecký kraj",(IF(AND(I4971&gt;=51202,I4971&lt;=51401),"Liberecký kraj",(IF(AND(I4971&gt;=53002,I4971&lt;=53976),"Pardubický kraj",(IF(AND(I4971&gt;=56002,I4971&lt;=57201),"Pardubický kraj",(IF(AND(I4971&gt;=60200,I4971&lt;=67201),"Jihomoravský kraj",(IF(AND(I4971&gt;=67801,I4971&lt;=68501),"Jihomoravský kraj",(IF(AND(I4971&gt;=69002,I4971&lt;=69801),"Jihomoravský kraj",(IF(AND(I4971&gt;=68601,I4971&lt;=68801),"Zlínský kraj",(IF(AND(I4971&gt;=75501,I4971&lt;=76901),"Zlínský kraj",(IF(AND(I4971&gt;=70030,I4971&lt;=74901),"Moravskoslezský kraj",(IF(AND(I4971&gt;=75000,I4971&lt;=75368),"Olomoucký kraj",(IF(AND(I4971&gt;=77200,I4971&lt;=79862),"Olomoucký kraj",(IF(AND(I4971&gt;=50011,I4971&lt;=50301),"Královéhradecký kraj",(IF(AND(I4971&gt;=54301,I4971&lt;=54303),"Královéhradecký kraj","0")))))))))))))))))))))))))))))))))))))))))))))))</f>
        <v>Zlínský kraj</v>
      </c>
      <c r="AB4971" t="s">
        <v>998</v>
      </c>
      <c r="AD4971" t="s">
        <v>998</v>
      </c>
      <c r="AE4971" t="s">
        <v>998</v>
      </c>
      <c r="AF4971" t="s">
        <v>998</v>
      </c>
      <c r="AG4971" s="107">
        <v>0</v>
      </c>
      <c r="AH4971" s="107">
        <v>0</v>
      </c>
      <c r="AI4971" s="107">
        <v>0</v>
      </c>
      <c r="AJ4971" t="s">
        <v>1012</v>
      </c>
    </row>
    <row r="4972" spans="1:37" x14ac:dyDescent="0.45">
      <c r="A4972" t="s">
        <v>2399</v>
      </c>
      <c r="B4972" t="s">
        <v>8590</v>
      </c>
      <c r="C4972" t="s">
        <v>1002</v>
      </c>
      <c r="D4972" t="s">
        <v>8591</v>
      </c>
      <c r="E4972" t="s">
        <v>992</v>
      </c>
      <c r="F4972" t="s">
        <v>8592</v>
      </c>
      <c r="G4972">
        <v>94</v>
      </c>
      <c r="H4972" t="s">
        <v>8593</v>
      </c>
      <c r="I4972">
        <v>76851</v>
      </c>
      <c r="K4972" t="s">
        <v>8594</v>
      </c>
      <c r="L4972" s="106">
        <v>32092</v>
      </c>
      <c r="M4972">
        <v>10611100</v>
      </c>
      <c r="N4972" t="s">
        <v>996</v>
      </c>
      <c r="O4972" t="s">
        <v>12</v>
      </c>
      <c r="P4972" t="s">
        <v>997</v>
      </c>
      <c r="R4972" s="109" t="str">
        <f>IF(OR(P4972="SB",Q4972="SB"),"SB",0)</f>
        <v>SB</v>
      </c>
      <c r="T4972" s="110">
        <v>50770</v>
      </c>
      <c r="U4972" t="s">
        <v>19633</v>
      </c>
      <c r="V4972" s="113" t="str">
        <f>IF(AND(I4972&gt;=10000,I4972&lt;=19900),"Praha",(IF(AND(I4972&gt;=25001,I4972&lt;=29501),"Středočeský kraj",(IF(AND(I4972&gt;=30100,I4972&lt;=34972),"Středočeský kraj",(IF(AND(I4972&gt;=35002,I4972&lt;=36271),"Karlovarský kraj",(IF(AND(I4972&gt;=37001,I4972&lt;=39201),"Jihočeský kraj",(IF(AND(I4972&gt;=39701,I4972&lt;=39901),"Jihočeský kraj",(IF(AND(I4972&gt;=39301,I4972&lt;=39601),"Kraj Vysočina",(IF(AND(I4972&gt;=58001,I4972&lt;=59501),"Kraj Vysočina",(IF(AND(I4972&gt;=67401,I4972&lt;=67602),"Kraj Vysočina",(IF(AND(I4972&gt;=40001,I4972&lt;=44101),"Ústecký kraj",(IF(AND(I4972&gt;=46001,I4972&lt;=47201),"Liberecký kraj",(IF(AND(I4972&gt;=51202,I4972&lt;=51401),"Liberecký kraj",(IF(AND(I4972&gt;=53002,I4972&lt;=53976),"Pardubický kraj",(IF(AND(I4972&gt;=56002,I4972&lt;=57201),"Pardubický kraj",(IF(AND(I4972&gt;=60200,I4972&lt;=67201),"Jihomoravský kraj",(IF(AND(I4972&gt;=67801,I4972&lt;=68501),"Jihomoravský kraj",(IF(AND(I4972&gt;=69002,I4972&lt;=69801),"Jihomoravský kraj",(IF(AND(I4972&gt;=68601,I4972&lt;=68801),"Zlínský kraj",(IF(AND(I4972&gt;=75501,I4972&lt;=76901),"Zlínský kraj",(IF(AND(I4972&gt;=70030,I4972&lt;=74901),"Moravskoslezský kraj",(IF(AND(I4972&gt;=75000,I4972&lt;=75368),"Olomoucký kraj",(IF(AND(I4972&gt;=77200,I4972&lt;=79862),"Olomoucký kraj",(IF(AND(I4972&gt;=50011,I4972&lt;=50301),"Královéhradecký kraj",(IF(AND(I4972&gt;=54301,I4972&lt;=54303),"Královéhradecký kraj","0")))))))))))))))))))))))))))))))))))))))))))))))</f>
        <v>Zlínský kraj</v>
      </c>
      <c r="AD4972" t="s">
        <v>998</v>
      </c>
      <c r="AE4972" t="s">
        <v>998</v>
      </c>
      <c r="AF4972" t="s">
        <v>998</v>
      </c>
      <c r="AG4972" s="107">
        <v>0</v>
      </c>
      <c r="AH4972" s="107">
        <v>0</v>
      </c>
      <c r="AI4972" s="107">
        <v>0</v>
      </c>
      <c r="AJ4972" t="s">
        <v>1012</v>
      </c>
    </row>
    <row r="4973" spans="1:37" x14ac:dyDescent="0.45">
      <c r="A4973" t="s">
        <v>1111</v>
      </c>
      <c r="B4973" t="s">
        <v>18017</v>
      </c>
      <c r="C4973" t="s">
        <v>1002</v>
      </c>
      <c r="D4973" t="s">
        <v>18018</v>
      </c>
      <c r="E4973" t="s">
        <v>992</v>
      </c>
      <c r="F4973" t="s">
        <v>8592</v>
      </c>
      <c r="G4973">
        <v>10</v>
      </c>
      <c r="H4973" t="s">
        <v>18019</v>
      </c>
      <c r="I4973">
        <v>76852</v>
      </c>
      <c r="K4973" t="s">
        <v>18020</v>
      </c>
      <c r="L4973" s="106">
        <v>38016</v>
      </c>
      <c r="M4973">
        <v>14751986</v>
      </c>
      <c r="N4973" t="s">
        <v>996</v>
      </c>
      <c r="O4973" t="s">
        <v>12</v>
      </c>
      <c r="P4973" t="s">
        <v>997</v>
      </c>
      <c r="R4973" s="109" t="str">
        <f>IF(OR(P4973="SB",Q4973="SB"),"SB",0)</f>
        <v>SB</v>
      </c>
      <c r="T4973" s="110" t="s">
        <v>998</v>
      </c>
      <c r="V4973" s="113" t="str">
        <f>IF(AND(I4973&gt;=10000,I4973&lt;=19900),"Praha",(IF(AND(I4973&gt;=25001,I4973&lt;=29501),"Středočeský kraj",(IF(AND(I4973&gt;=30100,I4973&lt;=34972),"Středočeský kraj",(IF(AND(I4973&gt;=35002,I4973&lt;=36271),"Karlovarský kraj",(IF(AND(I4973&gt;=37001,I4973&lt;=39201),"Jihočeský kraj",(IF(AND(I4973&gt;=39701,I4973&lt;=39901),"Jihočeský kraj",(IF(AND(I4973&gt;=39301,I4973&lt;=39601),"Kraj Vysočina",(IF(AND(I4973&gt;=58001,I4973&lt;=59501),"Kraj Vysočina",(IF(AND(I4973&gt;=67401,I4973&lt;=67602),"Kraj Vysočina",(IF(AND(I4973&gt;=40001,I4973&lt;=44101),"Ústecký kraj",(IF(AND(I4973&gt;=46001,I4973&lt;=47201),"Liberecký kraj",(IF(AND(I4973&gt;=51202,I4973&lt;=51401),"Liberecký kraj",(IF(AND(I4973&gt;=53002,I4973&lt;=53976),"Pardubický kraj",(IF(AND(I4973&gt;=56002,I4973&lt;=57201),"Pardubický kraj",(IF(AND(I4973&gt;=60200,I4973&lt;=67201),"Jihomoravský kraj",(IF(AND(I4973&gt;=67801,I4973&lt;=68501),"Jihomoravský kraj",(IF(AND(I4973&gt;=69002,I4973&lt;=69801),"Jihomoravský kraj",(IF(AND(I4973&gt;=68601,I4973&lt;=68801),"Zlínský kraj",(IF(AND(I4973&gt;=75501,I4973&lt;=76901),"Zlínský kraj",(IF(AND(I4973&gt;=70030,I4973&lt;=74901),"Moravskoslezský kraj",(IF(AND(I4973&gt;=75000,I4973&lt;=75368),"Olomoucký kraj",(IF(AND(I4973&gt;=77200,I4973&lt;=79862),"Olomoucký kraj",(IF(AND(I4973&gt;=50011,I4973&lt;=50301),"Královéhradecký kraj",(IF(AND(I4973&gt;=54301,I4973&lt;=54303),"Královéhradecký kraj","0")))))))))))))))))))))))))))))))))))))))))))))))</f>
        <v>Zlínský kraj</v>
      </c>
      <c r="AB4973" t="s">
        <v>998</v>
      </c>
      <c r="AD4973" t="s">
        <v>998</v>
      </c>
      <c r="AE4973" t="s">
        <v>998</v>
      </c>
      <c r="AF4973" t="s">
        <v>998</v>
      </c>
      <c r="AG4973" s="107">
        <v>300</v>
      </c>
      <c r="AH4973" s="107">
        <v>0</v>
      </c>
      <c r="AI4973" s="107">
        <v>0</v>
      </c>
      <c r="AJ4973" t="s">
        <v>999</v>
      </c>
      <c r="AK4973" s="106">
        <v>44924</v>
      </c>
    </row>
    <row r="4974" spans="1:37" x14ac:dyDescent="0.45">
      <c r="A4974" t="s">
        <v>988</v>
      </c>
      <c r="B4974" t="s">
        <v>989</v>
      </c>
      <c r="C4974" t="s">
        <v>990</v>
      </c>
      <c r="D4974" t="s">
        <v>991</v>
      </c>
      <c r="E4974" t="s">
        <v>992</v>
      </c>
      <c r="F4974" t="s">
        <v>993</v>
      </c>
      <c r="G4974">
        <v>1295</v>
      </c>
      <c r="H4974" t="s">
        <v>994</v>
      </c>
      <c r="I4974">
        <v>76861</v>
      </c>
      <c r="J4974">
        <v>608156542</v>
      </c>
      <c r="K4974" t="s">
        <v>995</v>
      </c>
      <c r="L4974" s="106">
        <v>37984</v>
      </c>
      <c r="M4974">
        <v>14720462</v>
      </c>
      <c r="N4974" t="s">
        <v>996</v>
      </c>
      <c r="O4974" t="s">
        <v>12</v>
      </c>
      <c r="P4974" t="s">
        <v>997</v>
      </c>
      <c r="R4974" s="109" t="str">
        <f>IF(OR(P4974="SB",Q4974="SB"),"SB",0)</f>
        <v>SB</v>
      </c>
      <c r="T4974" s="110" t="s">
        <v>998</v>
      </c>
      <c r="V4974" s="113" t="str">
        <f>IF(AND(I4974&gt;=10000,I4974&lt;=19900),"Praha",(IF(AND(I4974&gt;=25001,I4974&lt;=29501),"Středočeský kraj",(IF(AND(I4974&gt;=30100,I4974&lt;=34972),"Středočeský kraj",(IF(AND(I4974&gt;=35002,I4974&lt;=36271),"Karlovarský kraj",(IF(AND(I4974&gt;=37001,I4974&lt;=39201),"Jihočeský kraj",(IF(AND(I4974&gt;=39701,I4974&lt;=39901),"Jihočeský kraj",(IF(AND(I4974&gt;=39301,I4974&lt;=39601),"Kraj Vysočina",(IF(AND(I4974&gt;=58001,I4974&lt;=59501),"Kraj Vysočina",(IF(AND(I4974&gt;=67401,I4974&lt;=67602),"Kraj Vysočina",(IF(AND(I4974&gt;=40001,I4974&lt;=44101),"Ústecký kraj",(IF(AND(I4974&gt;=46001,I4974&lt;=47201),"Liberecký kraj",(IF(AND(I4974&gt;=51202,I4974&lt;=51401),"Liberecký kraj",(IF(AND(I4974&gt;=53002,I4974&lt;=53976),"Pardubický kraj",(IF(AND(I4974&gt;=56002,I4974&lt;=57201),"Pardubický kraj",(IF(AND(I4974&gt;=60200,I4974&lt;=67201),"Jihomoravský kraj",(IF(AND(I4974&gt;=67801,I4974&lt;=68501),"Jihomoravský kraj",(IF(AND(I4974&gt;=69002,I4974&lt;=69801),"Jihomoravský kraj",(IF(AND(I4974&gt;=68601,I4974&lt;=68801),"Zlínský kraj",(IF(AND(I4974&gt;=75501,I4974&lt;=76901),"Zlínský kraj",(IF(AND(I4974&gt;=70030,I4974&lt;=74901),"Moravskoslezský kraj",(IF(AND(I4974&gt;=75000,I4974&lt;=75368),"Olomoucký kraj",(IF(AND(I4974&gt;=77200,I4974&lt;=79862),"Olomoucký kraj",(IF(AND(I4974&gt;=50011,I4974&lt;=50301),"Královéhradecký kraj",(IF(AND(I4974&gt;=54301,I4974&lt;=54303),"Královéhradecký kraj","0")))))))))))))))))))))))))))))))))))))))))))))))</f>
        <v>Zlínský kraj</v>
      </c>
      <c r="AB4974" t="s">
        <v>998</v>
      </c>
      <c r="AD4974" t="s">
        <v>998</v>
      </c>
      <c r="AE4974" t="s">
        <v>998</v>
      </c>
      <c r="AF4974" t="s">
        <v>998</v>
      </c>
      <c r="AG4974" s="107">
        <v>300</v>
      </c>
      <c r="AH4974" s="107">
        <v>0</v>
      </c>
      <c r="AI4974" s="107">
        <v>0</v>
      </c>
      <c r="AJ4974" t="s">
        <v>999</v>
      </c>
      <c r="AK4974" s="106">
        <v>44924</v>
      </c>
    </row>
    <row r="4975" spans="1:37" x14ac:dyDescent="0.45">
      <c r="A4975" t="s">
        <v>3721</v>
      </c>
      <c r="B4975" t="s">
        <v>10166</v>
      </c>
      <c r="C4975" t="s">
        <v>1002</v>
      </c>
      <c r="D4975" t="s">
        <v>10167</v>
      </c>
      <c r="E4975" t="s">
        <v>992</v>
      </c>
      <c r="F4975" t="s">
        <v>10168</v>
      </c>
      <c r="G4975">
        <v>1613</v>
      </c>
      <c r="H4975" t="s">
        <v>3681</v>
      </c>
      <c r="I4975">
        <v>76861</v>
      </c>
      <c r="K4975" t="s">
        <v>10169</v>
      </c>
      <c r="L4975" s="106">
        <v>34816</v>
      </c>
      <c r="M4975">
        <v>14630839</v>
      </c>
      <c r="N4975" t="s">
        <v>996</v>
      </c>
      <c r="O4975" t="s">
        <v>12</v>
      </c>
      <c r="P4975" t="s">
        <v>997</v>
      </c>
      <c r="R4975" s="109" t="str">
        <f>IF(OR(P4975="SB",Q4975="SB"),"SB",0)</f>
        <v>SB</v>
      </c>
      <c r="T4975" s="110" t="s">
        <v>998</v>
      </c>
      <c r="V4975" s="113" t="str">
        <f>IF(AND(I4975&gt;=10000,I4975&lt;=19900),"Praha",(IF(AND(I4975&gt;=25001,I4975&lt;=29501),"Středočeský kraj",(IF(AND(I4975&gt;=30100,I4975&lt;=34972),"Středočeský kraj",(IF(AND(I4975&gt;=35002,I4975&lt;=36271),"Karlovarský kraj",(IF(AND(I4975&gt;=37001,I4975&lt;=39201),"Jihočeský kraj",(IF(AND(I4975&gt;=39701,I4975&lt;=39901),"Jihočeský kraj",(IF(AND(I4975&gt;=39301,I4975&lt;=39601),"Kraj Vysočina",(IF(AND(I4975&gt;=58001,I4975&lt;=59501),"Kraj Vysočina",(IF(AND(I4975&gt;=67401,I4975&lt;=67602),"Kraj Vysočina",(IF(AND(I4975&gt;=40001,I4975&lt;=44101),"Ústecký kraj",(IF(AND(I4975&gt;=46001,I4975&lt;=47201),"Liberecký kraj",(IF(AND(I4975&gt;=51202,I4975&lt;=51401),"Liberecký kraj",(IF(AND(I4975&gt;=53002,I4975&lt;=53976),"Pardubický kraj",(IF(AND(I4975&gt;=56002,I4975&lt;=57201),"Pardubický kraj",(IF(AND(I4975&gt;=60200,I4975&lt;=67201),"Jihomoravský kraj",(IF(AND(I4975&gt;=67801,I4975&lt;=68501),"Jihomoravský kraj",(IF(AND(I4975&gt;=69002,I4975&lt;=69801),"Jihomoravský kraj",(IF(AND(I4975&gt;=68601,I4975&lt;=68801),"Zlínský kraj",(IF(AND(I4975&gt;=75501,I4975&lt;=76901),"Zlínský kraj",(IF(AND(I4975&gt;=70030,I4975&lt;=74901),"Moravskoslezský kraj",(IF(AND(I4975&gt;=75000,I4975&lt;=75368),"Olomoucký kraj",(IF(AND(I4975&gt;=77200,I4975&lt;=79862),"Olomoucký kraj",(IF(AND(I4975&gt;=50011,I4975&lt;=50301),"Královéhradecký kraj",(IF(AND(I4975&gt;=54301,I4975&lt;=54303),"Královéhradecký kraj","0")))))))))))))))))))))))))))))))))))))))))))))))</f>
        <v>Zlínský kraj</v>
      </c>
      <c r="AB4975" t="s">
        <v>998</v>
      </c>
      <c r="AD4975" t="s">
        <v>998</v>
      </c>
      <c r="AE4975" t="s">
        <v>998</v>
      </c>
      <c r="AF4975" t="s">
        <v>998</v>
      </c>
      <c r="AG4975" s="107">
        <v>0</v>
      </c>
      <c r="AH4975" s="107">
        <v>0</v>
      </c>
      <c r="AI4975" s="107">
        <v>0</v>
      </c>
      <c r="AJ4975" t="s">
        <v>1012</v>
      </c>
    </row>
    <row r="4976" spans="1:37" x14ac:dyDescent="0.45">
      <c r="A4976" t="s">
        <v>988</v>
      </c>
      <c r="B4976" t="s">
        <v>13216</v>
      </c>
      <c r="C4976" t="s">
        <v>990</v>
      </c>
      <c r="D4976" t="s">
        <v>13228</v>
      </c>
      <c r="E4976" t="s">
        <v>992</v>
      </c>
      <c r="F4976" t="s">
        <v>5856</v>
      </c>
      <c r="G4976">
        <v>14</v>
      </c>
      <c r="H4976" t="s">
        <v>13229</v>
      </c>
      <c r="I4976">
        <v>76861</v>
      </c>
      <c r="K4976" t="s">
        <v>13230</v>
      </c>
      <c r="L4976" s="106">
        <v>31297</v>
      </c>
      <c r="M4976">
        <v>13412881</v>
      </c>
      <c r="N4976" t="s">
        <v>996</v>
      </c>
      <c r="O4976" t="s">
        <v>12</v>
      </c>
      <c r="P4976" t="s">
        <v>997</v>
      </c>
      <c r="R4976" s="109" t="str">
        <f>IF(OR(P4976="SB",Q4976="SB"),"SB",0)</f>
        <v>SB</v>
      </c>
      <c r="T4976" s="110" t="s">
        <v>998</v>
      </c>
      <c r="V4976" s="113" t="str">
        <f>IF(AND(I4976&gt;=10000,I4976&lt;=19900),"Praha",(IF(AND(I4976&gt;=25001,I4976&lt;=29501),"Středočeský kraj",(IF(AND(I4976&gt;=30100,I4976&lt;=34972),"Středočeský kraj",(IF(AND(I4976&gt;=35002,I4976&lt;=36271),"Karlovarský kraj",(IF(AND(I4976&gt;=37001,I4976&lt;=39201),"Jihočeský kraj",(IF(AND(I4976&gt;=39701,I4976&lt;=39901),"Jihočeský kraj",(IF(AND(I4976&gt;=39301,I4976&lt;=39601),"Kraj Vysočina",(IF(AND(I4976&gt;=58001,I4976&lt;=59501),"Kraj Vysočina",(IF(AND(I4976&gt;=67401,I4976&lt;=67602),"Kraj Vysočina",(IF(AND(I4976&gt;=40001,I4976&lt;=44101),"Ústecký kraj",(IF(AND(I4976&gt;=46001,I4976&lt;=47201),"Liberecký kraj",(IF(AND(I4976&gt;=51202,I4976&lt;=51401),"Liberecký kraj",(IF(AND(I4976&gt;=53002,I4976&lt;=53976),"Pardubický kraj",(IF(AND(I4976&gt;=56002,I4976&lt;=57201),"Pardubický kraj",(IF(AND(I4976&gt;=60200,I4976&lt;=67201),"Jihomoravský kraj",(IF(AND(I4976&gt;=67801,I4976&lt;=68501),"Jihomoravský kraj",(IF(AND(I4976&gt;=69002,I4976&lt;=69801),"Jihomoravský kraj",(IF(AND(I4976&gt;=68601,I4976&lt;=68801),"Zlínský kraj",(IF(AND(I4976&gt;=75501,I4976&lt;=76901),"Zlínský kraj",(IF(AND(I4976&gt;=70030,I4976&lt;=74901),"Moravskoslezský kraj",(IF(AND(I4976&gt;=75000,I4976&lt;=75368),"Olomoucký kraj",(IF(AND(I4976&gt;=77200,I4976&lt;=79862),"Olomoucký kraj",(IF(AND(I4976&gt;=50011,I4976&lt;=50301),"Královéhradecký kraj",(IF(AND(I4976&gt;=54301,I4976&lt;=54303),"Královéhradecký kraj","0")))))))))))))))))))))))))))))))))))))))))))))))</f>
        <v>Zlínský kraj</v>
      </c>
      <c r="AB4976" t="s">
        <v>998</v>
      </c>
      <c r="AD4976" t="s">
        <v>998</v>
      </c>
      <c r="AE4976" t="s">
        <v>998</v>
      </c>
      <c r="AF4976" t="s">
        <v>998</v>
      </c>
      <c r="AG4976" s="107">
        <v>0</v>
      </c>
      <c r="AH4976" s="107">
        <v>0</v>
      </c>
      <c r="AI4976" s="107">
        <v>0</v>
      </c>
      <c r="AJ4976" t="s">
        <v>1012</v>
      </c>
    </row>
    <row r="4977" spans="1:37" x14ac:dyDescent="0.45">
      <c r="A4977" t="s">
        <v>1416</v>
      </c>
      <c r="B4977" t="s">
        <v>12584</v>
      </c>
      <c r="C4977" t="s">
        <v>990</v>
      </c>
      <c r="D4977" t="s">
        <v>12589</v>
      </c>
      <c r="E4977" t="s">
        <v>992</v>
      </c>
      <c r="F4977" t="s">
        <v>7803</v>
      </c>
      <c r="G4977">
        <v>282</v>
      </c>
      <c r="H4977" t="s">
        <v>4396</v>
      </c>
      <c r="I4977">
        <v>76901</v>
      </c>
      <c r="J4977">
        <v>728066059</v>
      </c>
      <c r="K4977" t="s">
        <v>12590</v>
      </c>
      <c r="L4977" s="106">
        <v>31554</v>
      </c>
      <c r="M4977">
        <v>10594730</v>
      </c>
      <c r="N4977" t="s">
        <v>996</v>
      </c>
      <c r="O4977" t="s">
        <v>12</v>
      </c>
      <c r="P4977" t="s">
        <v>997</v>
      </c>
      <c r="R4977" s="109" t="str">
        <f>IF(OR(P4977="SB",Q4977="SB"),"SB",0)</f>
        <v>SB</v>
      </c>
      <c r="T4977" s="110">
        <v>10635</v>
      </c>
      <c r="U4977" t="s">
        <v>19633</v>
      </c>
      <c r="V4977" s="113" t="str">
        <f>IF(AND(I4977&gt;=10000,I4977&lt;=19900),"Praha",(IF(AND(I4977&gt;=25001,I4977&lt;=29501),"Středočeský kraj",(IF(AND(I4977&gt;=30100,I4977&lt;=34972),"Středočeský kraj",(IF(AND(I4977&gt;=35002,I4977&lt;=36271),"Karlovarský kraj",(IF(AND(I4977&gt;=37001,I4977&lt;=39201),"Jihočeský kraj",(IF(AND(I4977&gt;=39701,I4977&lt;=39901),"Jihočeský kraj",(IF(AND(I4977&gt;=39301,I4977&lt;=39601),"Kraj Vysočina",(IF(AND(I4977&gt;=58001,I4977&lt;=59501),"Kraj Vysočina",(IF(AND(I4977&gt;=67401,I4977&lt;=67602),"Kraj Vysočina",(IF(AND(I4977&gt;=40001,I4977&lt;=44101),"Ústecký kraj",(IF(AND(I4977&gt;=46001,I4977&lt;=47201),"Liberecký kraj",(IF(AND(I4977&gt;=51202,I4977&lt;=51401),"Liberecký kraj",(IF(AND(I4977&gt;=53002,I4977&lt;=53976),"Pardubický kraj",(IF(AND(I4977&gt;=56002,I4977&lt;=57201),"Pardubický kraj",(IF(AND(I4977&gt;=60200,I4977&lt;=67201),"Jihomoravský kraj",(IF(AND(I4977&gt;=67801,I4977&lt;=68501),"Jihomoravský kraj",(IF(AND(I4977&gt;=69002,I4977&lt;=69801),"Jihomoravský kraj",(IF(AND(I4977&gt;=68601,I4977&lt;=68801),"Zlínský kraj",(IF(AND(I4977&gt;=75501,I4977&lt;=76901),"Zlínský kraj",(IF(AND(I4977&gt;=70030,I4977&lt;=74901),"Moravskoslezský kraj",(IF(AND(I4977&gt;=75000,I4977&lt;=75368),"Olomoucký kraj",(IF(AND(I4977&gt;=77200,I4977&lt;=79862),"Olomoucký kraj",(IF(AND(I4977&gt;=50011,I4977&lt;=50301),"Královéhradecký kraj",(IF(AND(I4977&gt;=54301,I4977&lt;=54303),"Královéhradecký kraj","0")))))))))))))))))))))))))))))))))))))))))))))))</f>
        <v>Zlínský kraj</v>
      </c>
      <c r="AD4977" t="s">
        <v>998</v>
      </c>
      <c r="AE4977" t="s">
        <v>998</v>
      </c>
      <c r="AF4977" t="s">
        <v>998</v>
      </c>
      <c r="AG4977" s="107">
        <v>0</v>
      </c>
      <c r="AH4977" s="107">
        <v>0</v>
      </c>
      <c r="AI4977" s="107">
        <v>0</v>
      </c>
      <c r="AJ4977" t="s">
        <v>1012</v>
      </c>
    </row>
    <row r="4978" spans="1:37" x14ac:dyDescent="0.45">
      <c r="A4978" t="s">
        <v>1076</v>
      </c>
      <c r="B4978" t="s">
        <v>15375</v>
      </c>
      <c r="C4978" t="s">
        <v>990</v>
      </c>
      <c r="D4978" t="s">
        <v>15382</v>
      </c>
      <c r="E4978" t="s">
        <v>992</v>
      </c>
      <c r="F4978" t="s">
        <v>15383</v>
      </c>
      <c r="G4978">
        <v>109</v>
      </c>
      <c r="H4978" t="s">
        <v>4396</v>
      </c>
      <c r="I4978">
        <v>76901</v>
      </c>
      <c r="J4978">
        <v>739368648</v>
      </c>
      <c r="K4978" t="s">
        <v>13972</v>
      </c>
      <c r="L4978" s="106">
        <v>34205</v>
      </c>
      <c r="M4978">
        <v>13639520</v>
      </c>
      <c r="N4978" t="s">
        <v>1589</v>
      </c>
      <c r="O4978" t="s">
        <v>1050</v>
      </c>
      <c r="P4978" t="s">
        <v>997</v>
      </c>
      <c r="R4978" s="109" t="str">
        <f>IF(OR(P4978="SB",Q4978="SB"),"SB",0)</f>
        <v>SB</v>
      </c>
      <c r="T4978" s="110">
        <v>16059</v>
      </c>
      <c r="U4978" t="s">
        <v>19633</v>
      </c>
      <c r="V4978" s="113" t="str">
        <f>IF(AND(I4978&gt;=10000,I4978&lt;=19900),"Praha",(IF(AND(I4978&gt;=25001,I4978&lt;=29501),"Středočeský kraj",(IF(AND(I4978&gt;=30100,I4978&lt;=34972),"Středočeský kraj",(IF(AND(I4978&gt;=35002,I4978&lt;=36271),"Karlovarský kraj",(IF(AND(I4978&gt;=37001,I4978&lt;=39201),"Jihočeský kraj",(IF(AND(I4978&gt;=39701,I4978&lt;=39901),"Jihočeský kraj",(IF(AND(I4978&gt;=39301,I4978&lt;=39601),"Kraj Vysočina",(IF(AND(I4978&gt;=58001,I4978&lt;=59501),"Kraj Vysočina",(IF(AND(I4978&gt;=67401,I4978&lt;=67602),"Kraj Vysočina",(IF(AND(I4978&gt;=40001,I4978&lt;=44101),"Ústecký kraj",(IF(AND(I4978&gt;=46001,I4978&lt;=47201),"Liberecký kraj",(IF(AND(I4978&gt;=51202,I4978&lt;=51401),"Liberecký kraj",(IF(AND(I4978&gt;=53002,I4978&lt;=53976),"Pardubický kraj",(IF(AND(I4978&gt;=56002,I4978&lt;=57201),"Pardubický kraj",(IF(AND(I4978&gt;=60200,I4978&lt;=67201),"Jihomoravský kraj",(IF(AND(I4978&gt;=67801,I4978&lt;=68501),"Jihomoravský kraj",(IF(AND(I4978&gt;=69002,I4978&lt;=69801),"Jihomoravský kraj",(IF(AND(I4978&gt;=68601,I4978&lt;=68801),"Zlínský kraj",(IF(AND(I4978&gt;=75501,I4978&lt;=76901),"Zlínský kraj",(IF(AND(I4978&gt;=70030,I4978&lt;=74901),"Moravskoslezský kraj",(IF(AND(I4978&gt;=75000,I4978&lt;=75368),"Olomoucký kraj",(IF(AND(I4978&gt;=77200,I4978&lt;=79862),"Olomoucký kraj",(IF(AND(I4978&gt;=50011,I4978&lt;=50301),"Královéhradecký kraj",(IF(AND(I4978&gt;=54301,I4978&lt;=54303),"Královéhradecký kraj","0")))))))))))))))))))))))))))))))))))))))))))))))</f>
        <v>Zlínský kraj</v>
      </c>
      <c r="AB4978" t="s">
        <v>15384</v>
      </c>
      <c r="AD4978" t="s">
        <v>998</v>
      </c>
      <c r="AE4978" t="s">
        <v>998</v>
      </c>
      <c r="AF4978" t="s">
        <v>998</v>
      </c>
      <c r="AG4978" s="107">
        <v>0</v>
      </c>
      <c r="AH4978" s="107">
        <v>0</v>
      </c>
      <c r="AI4978" s="107">
        <v>0</v>
      </c>
      <c r="AJ4978" t="s">
        <v>1012</v>
      </c>
    </row>
    <row r="4979" spans="1:37" x14ac:dyDescent="0.45">
      <c r="A4979" t="s">
        <v>1102</v>
      </c>
      <c r="B4979" t="s">
        <v>12601</v>
      </c>
      <c r="C4979" t="s">
        <v>1002</v>
      </c>
      <c r="D4979" t="s">
        <v>12602</v>
      </c>
      <c r="E4979" t="s">
        <v>992</v>
      </c>
      <c r="F4979" t="s">
        <v>7803</v>
      </c>
      <c r="G4979">
        <v>282</v>
      </c>
      <c r="H4979" t="s">
        <v>4396</v>
      </c>
      <c r="I4979">
        <v>76901</v>
      </c>
      <c r="J4979">
        <v>721301338</v>
      </c>
      <c r="K4979" t="s">
        <v>12603</v>
      </c>
      <c r="L4979" s="106">
        <v>32653</v>
      </c>
      <c r="M4979">
        <v>10594831</v>
      </c>
      <c r="N4979" t="s">
        <v>996</v>
      </c>
      <c r="O4979" t="s">
        <v>12</v>
      </c>
      <c r="P4979" t="s">
        <v>997</v>
      </c>
      <c r="R4979" s="109" t="str">
        <f>IF(OR(P4979="SB",Q4979="SB"),"SB",0)</f>
        <v>SB</v>
      </c>
      <c r="T4979" s="110">
        <v>50636</v>
      </c>
      <c r="U4979" t="s">
        <v>19633</v>
      </c>
      <c r="V4979" s="113" t="str">
        <f>IF(AND(I4979&gt;=10000,I4979&lt;=19900),"Praha",(IF(AND(I4979&gt;=25001,I4979&lt;=29501),"Středočeský kraj",(IF(AND(I4979&gt;=30100,I4979&lt;=34972),"Středočeský kraj",(IF(AND(I4979&gt;=35002,I4979&lt;=36271),"Karlovarský kraj",(IF(AND(I4979&gt;=37001,I4979&lt;=39201),"Jihočeský kraj",(IF(AND(I4979&gt;=39701,I4979&lt;=39901),"Jihočeský kraj",(IF(AND(I4979&gt;=39301,I4979&lt;=39601),"Kraj Vysočina",(IF(AND(I4979&gt;=58001,I4979&lt;=59501),"Kraj Vysočina",(IF(AND(I4979&gt;=67401,I4979&lt;=67602),"Kraj Vysočina",(IF(AND(I4979&gt;=40001,I4979&lt;=44101),"Ústecký kraj",(IF(AND(I4979&gt;=46001,I4979&lt;=47201),"Liberecký kraj",(IF(AND(I4979&gt;=51202,I4979&lt;=51401),"Liberecký kraj",(IF(AND(I4979&gt;=53002,I4979&lt;=53976),"Pardubický kraj",(IF(AND(I4979&gt;=56002,I4979&lt;=57201),"Pardubický kraj",(IF(AND(I4979&gt;=60200,I4979&lt;=67201),"Jihomoravský kraj",(IF(AND(I4979&gt;=67801,I4979&lt;=68501),"Jihomoravský kraj",(IF(AND(I4979&gt;=69002,I4979&lt;=69801),"Jihomoravský kraj",(IF(AND(I4979&gt;=68601,I4979&lt;=68801),"Zlínský kraj",(IF(AND(I4979&gt;=75501,I4979&lt;=76901),"Zlínský kraj",(IF(AND(I4979&gt;=70030,I4979&lt;=74901),"Moravskoslezský kraj",(IF(AND(I4979&gt;=75000,I4979&lt;=75368),"Olomoucký kraj",(IF(AND(I4979&gt;=77200,I4979&lt;=79862),"Olomoucký kraj",(IF(AND(I4979&gt;=50011,I4979&lt;=50301),"Královéhradecký kraj",(IF(AND(I4979&gt;=54301,I4979&lt;=54303),"Královéhradecký kraj","0")))))))))))))))))))))))))))))))))))))))))))))))</f>
        <v>Zlínský kraj</v>
      </c>
      <c r="AD4979" t="s">
        <v>998</v>
      </c>
      <c r="AE4979" t="s">
        <v>998</v>
      </c>
      <c r="AF4979" t="s">
        <v>998</v>
      </c>
      <c r="AG4979" s="107">
        <v>0</v>
      </c>
      <c r="AH4979" s="107">
        <v>0</v>
      </c>
      <c r="AI4979" s="107">
        <v>0</v>
      </c>
      <c r="AJ4979" t="s">
        <v>1012</v>
      </c>
    </row>
    <row r="4980" spans="1:37" x14ac:dyDescent="0.45">
      <c r="A4980" t="s">
        <v>1164</v>
      </c>
      <c r="B4980" t="s">
        <v>4581</v>
      </c>
      <c r="C4980" t="s">
        <v>990</v>
      </c>
      <c r="D4980" t="s">
        <v>4587</v>
      </c>
      <c r="E4980" t="s">
        <v>992</v>
      </c>
      <c r="F4980" t="s">
        <v>3692</v>
      </c>
      <c r="G4980">
        <v>48</v>
      </c>
      <c r="H4980" t="s">
        <v>4396</v>
      </c>
      <c r="I4980">
        <v>76901</v>
      </c>
      <c r="K4980" t="s">
        <v>4588</v>
      </c>
      <c r="L4980" s="106">
        <v>27736</v>
      </c>
      <c r="M4980">
        <v>13398636</v>
      </c>
      <c r="N4980" t="s">
        <v>996</v>
      </c>
      <c r="O4980" t="s">
        <v>12</v>
      </c>
      <c r="P4980" t="s">
        <v>997</v>
      </c>
      <c r="R4980" s="109" t="str">
        <f>IF(OR(P4980="SB",Q4980="SB"),"SB",0)</f>
        <v>SB</v>
      </c>
      <c r="T4980" s="110" t="s">
        <v>998</v>
      </c>
      <c r="V4980" s="113" t="str">
        <f>IF(AND(I4980&gt;=10000,I4980&lt;=19900),"Praha",(IF(AND(I4980&gt;=25001,I4980&lt;=29501),"Středočeský kraj",(IF(AND(I4980&gt;=30100,I4980&lt;=34972),"Středočeský kraj",(IF(AND(I4980&gt;=35002,I4980&lt;=36271),"Karlovarský kraj",(IF(AND(I4980&gt;=37001,I4980&lt;=39201),"Jihočeský kraj",(IF(AND(I4980&gt;=39701,I4980&lt;=39901),"Jihočeský kraj",(IF(AND(I4980&gt;=39301,I4980&lt;=39601),"Kraj Vysočina",(IF(AND(I4980&gt;=58001,I4980&lt;=59501),"Kraj Vysočina",(IF(AND(I4980&gt;=67401,I4980&lt;=67602),"Kraj Vysočina",(IF(AND(I4980&gt;=40001,I4980&lt;=44101),"Ústecký kraj",(IF(AND(I4980&gt;=46001,I4980&lt;=47201),"Liberecký kraj",(IF(AND(I4980&gt;=51202,I4980&lt;=51401),"Liberecký kraj",(IF(AND(I4980&gt;=53002,I4980&lt;=53976),"Pardubický kraj",(IF(AND(I4980&gt;=56002,I4980&lt;=57201),"Pardubický kraj",(IF(AND(I4980&gt;=60200,I4980&lt;=67201),"Jihomoravský kraj",(IF(AND(I4980&gt;=67801,I4980&lt;=68501),"Jihomoravský kraj",(IF(AND(I4980&gt;=69002,I4980&lt;=69801),"Jihomoravský kraj",(IF(AND(I4980&gt;=68601,I4980&lt;=68801),"Zlínský kraj",(IF(AND(I4980&gt;=75501,I4980&lt;=76901),"Zlínský kraj",(IF(AND(I4980&gt;=70030,I4980&lt;=74901),"Moravskoslezský kraj",(IF(AND(I4980&gt;=75000,I4980&lt;=75368),"Olomoucký kraj",(IF(AND(I4980&gt;=77200,I4980&lt;=79862),"Olomoucký kraj",(IF(AND(I4980&gt;=50011,I4980&lt;=50301),"Královéhradecký kraj",(IF(AND(I4980&gt;=54301,I4980&lt;=54303),"Královéhradecký kraj","0")))))))))))))))))))))))))))))))))))))))))))))))</f>
        <v>Zlínský kraj</v>
      </c>
      <c r="AB4980" t="s">
        <v>998</v>
      </c>
      <c r="AD4980" t="s">
        <v>998</v>
      </c>
      <c r="AE4980" t="s">
        <v>998</v>
      </c>
      <c r="AF4980" t="s">
        <v>998</v>
      </c>
      <c r="AG4980" s="107">
        <v>0</v>
      </c>
      <c r="AH4980" s="107">
        <v>0</v>
      </c>
      <c r="AI4980" s="107">
        <v>0</v>
      </c>
      <c r="AJ4980" t="s">
        <v>1012</v>
      </c>
    </row>
    <row r="4981" spans="1:37" x14ac:dyDescent="0.45">
      <c r="A4981" t="s">
        <v>1268</v>
      </c>
      <c r="B4981" t="s">
        <v>10906</v>
      </c>
      <c r="C4981" t="s">
        <v>990</v>
      </c>
      <c r="D4981" t="s">
        <v>10907</v>
      </c>
      <c r="E4981" t="s">
        <v>992</v>
      </c>
      <c r="F4981" t="s">
        <v>10492</v>
      </c>
      <c r="G4981">
        <v>1329</v>
      </c>
      <c r="H4981" t="s">
        <v>4396</v>
      </c>
      <c r="I4981">
        <v>76901</v>
      </c>
      <c r="J4981">
        <v>792240446</v>
      </c>
      <c r="K4981" t="s">
        <v>10908</v>
      </c>
      <c r="L4981" s="106">
        <v>38711</v>
      </c>
      <c r="M4981">
        <v>14720260</v>
      </c>
      <c r="N4981" t="s">
        <v>996</v>
      </c>
      <c r="O4981" t="s">
        <v>12</v>
      </c>
      <c r="P4981" t="s">
        <v>997</v>
      </c>
      <c r="R4981" s="109" t="str">
        <f>IF(OR(P4981="SB",Q4981="SB"),"SB",0)</f>
        <v>SB</v>
      </c>
      <c r="T4981" s="110" t="s">
        <v>998</v>
      </c>
      <c r="V4981" s="113" t="str">
        <f>IF(AND(I4981&gt;=10000,I4981&lt;=19900),"Praha",(IF(AND(I4981&gt;=25001,I4981&lt;=29501),"Středočeský kraj",(IF(AND(I4981&gt;=30100,I4981&lt;=34972),"Středočeský kraj",(IF(AND(I4981&gt;=35002,I4981&lt;=36271),"Karlovarský kraj",(IF(AND(I4981&gt;=37001,I4981&lt;=39201),"Jihočeský kraj",(IF(AND(I4981&gt;=39701,I4981&lt;=39901),"Jihočeský kraj",(IF(AND(I4981&gt;=39301,I4981&lt;=39601),"Kraj Vysočina",(IF(AND(I4981&gt;=58001,I4981&lt;=59501),"Kraj Vysočina",(IF(AND(I4981&gt;=67401,I4981&lt;=67602),"Kraj Vysočina",(IF(AND(I4981&gt;=40001,I4981&lt;=44101),"Ústecký kraj",(IF(AND(I4981&gt;=46001,I4981&lt;=47201),"Liberecký kraj",(IF(AND(I4981&gt;=51202,I4981&lt;=51401),"Liberecký kraj",(IF(AND(I4981&gt;=53002,I4981&lt;=53976),"Pardubický kraj",(IF(AND(I4981&gt;=56002,I4981&lt;=57201),"Pardubický kraj",(IF(AND(I4981&gt;=60200,I4981&lt;=67201),"Jihomoravský kraj",(IF(AND(I4981&gt;=67801,I4981&lt;=68501),"Jihomoravský kraj",(IF(AND(I4981&gt;=69002,I4981&lt;=69801),"Jihomoravský kraj",(IF(AND(I4981&gt;=68601,I4981&lt;=68801),"Zlínský kraj",(IF(AND(I4981&gt;=75501,I4981&lt;=76901),"Zlínský kraj",(IF(AND(I4981&gt;=70030,I4981&lt;=74901),"Moravskoslezský kraj",(IF(AND(I4981&gt;=75000,I4981&lt;=75368),"Olomoucký kraj",(IF(AND(I4981&gt;=77200,I4981&lt;=79862),"Olomoucký kraj",(IF(AND(I4981&gt;=50011,I4981&lt;=50301),"Královéhradecký kraj",(IF(AND(I4981&gt;=54301,I4981&lt;=54303),"Královéhradecký kraj","0")))))))))))))))))))))))))))))))))))))))))))))))</f>
        <v>Zlínský kraj</v>
      </c>
      <c r="AB4981" t="s">
        <v>998</v>
      </c>
      <c r="AD4981" t="s">
        <v>998</v>
      </c>
      <c r="AE4981" t="s">
        <v>998</v>
      </c>
      <c r="AF4981" t="s">
        <v>998</v>
      </c>
      <c r="AG4981" s="107">
        <v>300</v>
      </c>
      <c r="AH4981" s="107">
        <v>0</v>
      </c>
      <c r="AI4981" s="107">
        <v>0</v>
      </c>
      <c r="AJ4981" t="s">
        <v>999</v>
      </c>
      <c r="AK4981" s="106">
        <v>44924</v>
      </c>
    </row>
    <row r="4982" spans="1:37" x14ac:dyDescent="0.45">
      <c r="A4982" t="s">
        <v>1446</v>
      </c>
      <c r="B4982" t="s">
        <v>10906</v>
      </c>
      <c r="C4982" t="s">
        <v>990</v>
      </c>
      <c r="D4982" t="s">
        <v>10909</v>
      </c>
      <c r="E4982" t="s">
        <v>992</v>
      </c>
      <c r="F4982" t="s">
        <v>10492</v>
      </c>
      <c r="G4982">
        <v>1329</v>
      </c>
      <c r="H4982" t="s">
        <v>4396</v>
      </c>
      <c r="I4982">
        <v>76901</v>
      </c>
      <c r="J4982">
        <v>792240446</v>
      </c>
      <c r="K4982" t="s">
        <v>10910</v>
      </c>
      <c r="L4982" s="106">
        <v>40211</v>
      </c>
      <c r="M4982">
        <v>14720058</v>
      </c>
      <c r="N4982" t="s">
        <v>996</v>
      </c>
      <c r="O4982" t="s">
        <v>12</v>
      </c>
      <c r="P4982" t="s">
        <v>997</v>
      </c>
      <c r="R4982" s="109" t="str">
        <f>IF(OR(P4982="SB",Q4982="SB"),"SB",0)</f>
        <v>SB</v>
      </c>
      <c r="T4982" s="110" t="s">
        <v>998</v>
      </c>
      <c r="V4982" s="113" t="str">
        <f>IF(AND(I4982&gt;=10000,I4982&lt;=19900),"Praha",(IF(AND(I4982&gt;=25001,I4982&lt;=29501),"Středočeský kraj",(IF(AND(I4982&gt;=30100,I4982&lt;=34972),"Středočeský kraj",(IF(AND(I4982&gt;=35002,I4982&lt;=36271),"Karlovarský kraj",(IF(AND(I4982&gt;=37001,I4982&lt;=39201),"Jihočeský kraj",(IF(AND(I4982&gt;=39701,I4982&lt;=39901),"Jihočeský kraj",(IF(AND(I4982&gt;=39301,I4982&lt;=39601),"Kraj Vysočina",(IF(AND(I4982&gt;=58001,I4982&lt;=59501),"Kraj Vysočina",(IF(AND(I4982&gt;=67401,I4982&lt;=67602),"Kraj Vysočina",(IF(AND(I4982&gt;=40001,I4982&lt;=44101),"Ústecký kraj",(IF(AND(I4982&gt;=46001,I4982&lt;=47201),"Liberecký kraj",(IF(AND(I4982&gt;=51202,I4982&lt;=51401),"Liberecký kraj",(IF(AND(I4982&gt;=53002,I4982&lt;=53976),"Pardubický kraj",(IF(AND(I4982&gt;=56002,I4982&lt;=57201),"Pardubický kraj",(IF(AND(I4982&gt;=60200,I4982&lt;=67201),"Jihomoravský kraj",(IF(AND(I4982&gt;=67801,I4982&lt;=68501),"Jihomoravský kraj",(IF(AND(I4982&gt;=69002,I4982&lt;=69801),"Jihomoravský kraj",(IF(AND(I4982&gt;=68601,I4982&lt;=68801),"Zlínský kraj",(IF(AND(I4982&gt;=75501,I4982&lt;=76901),"Zlínský kraj",(IF(AND(I4982&gt;=70030,I4982&lt;=74901),"Moravskoslezský kraj",(IF(AND(I4982&gt;=75000,I4982&lt;=75368),"Olomoucký kraj",(IF(AND(I4982&gt;=77200,I4982&lt;=79862),"Olomoucký kraj",(IF(AND(I4982&gt;=50011,I4982&lt;=50301),"Královéhradecký kraj",(IF(AND(I4982&gt;=54301,I4982&lt;=54303),"Královéhradecký kraj","0")))))))))))))))))))))))))))))))))))))))))))))))</f>
        <v>Zlínský kraj</v>
      </c>
      <c r="AB4982" t="s">
        <v>998</v>
      </c>
      <c r="AD4982" t="s">
        <v>998</v>
      </c>
      <c r="AE4982" t="s">
        <v>998</v>
      </c>
      <c r="AF4982" t="s">
        <v>998</v>
      </c>
      <c r="AG4982" s="107">
        <v>300</v>
      </c>
      <c r="AH4982" s="107">
        <v>0</v>
      </c>
      <c r="AI4982" s="107">
        <v>0</v>
      </c>
      <c r="AJ4982" t="s">
        <v>999</v>
      </c>
      <c r="AK4982" s="106">
        <v>44923</v>
      </c>
    </row>
    <row r="4983" spans="1:37" x14ac:dyDescent="0.45">
      <c r="A4983" t="s">
        <v>1069</v>
      </c>
      <c r="B4983" t="s">
        <v>10906</v>
      </c>
      <c r="C4983" t="s">
        <v>990</v>
      </c>
      <c r="D4983" t="s">
        <v>10911</v>
      </c>
      <c r="E4983" t="s">
        <v>992</v>
      </c>
      <c r="F4983" t="s">
        <v>10492</v>
      </c>
      <c r="G4983">
        <v>1329</v>
      </c>
      <c r="H4983" t="s">
        <v>4396</v>
      </c>
      <c r="I4983">
        <v>76901</v>
      </c>
      <c r="J4983">
        <v>792240446</v>
      </c>
      <c r="K4983" t="s">
        <v>10912</v>
      </c>
      <c r="L4983" s="106">
        <v>39576</v>
      </c>
      <c r="M4983">
        <v>14720159</v>
      </c>
      <c r="N4983" t="s">
        <v>996</v>
      </c>
      <c r="O4983" t="s">
        <v>12</v>
      </c>
      <c r="P4983" t="s">
        <v>997</v>
      </c>
      <c r="R4983" s="109" t="str">
        <f>IF(OR(P4983="SB",Q4983="SB"),"SB",0)</f>
        <v>SB</v>
      </c>
      <c r="T4983" s="110" t="s">
        <v>998</v>
      </c>
      <c r="V4983" s="113" t="str">
        <f>IF(AND(I4983&gt;=10000,I4983&lt;=19900),"Praha",(IF(AND(I4983&gt;=25001,I4983&lt;=29501),"Středočeský kraj",(IF(AND(I4983&gt;=30100,I4983&lt;=34972),"Středočeský kraj",(IF(AND(I4983&gt;=35002,I4983&lt;=36271),"Karlovarský kraj",(IF(AND(I4983&gt;=37001,I4983&lt;=39201),"Jihočeský kraj",(IF(AND(I4983&gt;=39701,I4983&lt;=39901),"Jihočeský kraj",(IF(AND(I4983&gt;=39301,I4983&lt;=39601),"Kraj Vysočina",(IF(AND(I4983&gt;=58001,I4983&lt;=59501),"Kraj Vysočina",(IF(AND(I4983&gt;=67401,I4983&lt;=67602),"Kraj Vysočina",(IF(AND(I4983&gt;=40001,I4983&lt;=44101),"Ústecký kraj",(IF(AND(I4983&gt;=46001,I4983&lt;=47201),"Liberecký kraj",(IF(AND(I4983&gt;=51202,I4983&lt;=51401),"Liberecký kraj",(IF(AND(I4983&gt;=53002,I4983&lt;=53976),"Pardubický kraj",(IF(AND(I4983&gt;=56002,I4983&lt;=57201),"Pardubický kraj",(IF(AND(I4983&gt;=60200,I4983&lt;=67201),"Jihomoravský kraj",(IF(AND(I4983&gt;=67801,I4983&lt;=68501),"Jihomoravský kraj",(IF(AND(I4983&gt;=69002,I4983&lt;=69801),"Jihomoravský kraj",(IF(AND(I4983&gt;=68601,I4983&lt;=68801),"Zlínský kraj",(IF(AND(I4983&gt;=75501,I4983&lt;=76901),"Zlínský kraj",(IF(AND(I4983&gt;=70030,I4983&lt;=74901),"Moravskoslezský kraj",(IF(AND(I4983&gt;=75000,I4983&lt;=75368),"Olomoucký kraj",(IF(AND(I4983&gt;=77200,I4983&lt;=79862),"Olomoucký kraj",(IF(AND(I4983&gt;=50011,I4983&lt;=50301),"Královéhradecký kraj",(IF(AND(I4983&gt;=54301,I4983&lt;=54303),"Královéhradecký kraj","0")))))))))))))))))))))))))))))))))))))))))))))))</f>
        <v>Zlínský kraj</v>
      </c>
      <c r="AB4983" t="s">
        <v>998</v>
      </c>
      <c r="AD4983" t="s">
        <v>998</v>
      </c>
      <c r="AE4983" t="s">
        <v>998</v>
      </c>
      <c r="AF4983" t="s">
        <v>998</v>
      </c>
      <c r="AG4983" s="107">
        <v>300</v>
      </c>
      <c r="AH4983" s="107">
        <v>0</v>
      </c>
      <c r="AI4983" s="107">
        <v>0</v>
      </c>
      <c r="AJ4983" t="s">
        <v>999</v>
      </c>
      <c r="AK4983" s="106">
        <v>44923</v>
      </c>
    </row>
    <row r="4984" spans="1:37" x14ac:dyDescent="0.45">
      <c r="A4984" t="s">
        <v>5485</v>
      </c>
      <c r="B4984" t="s">
        <v>5882</v>
      </c>
      <c r="C4984" t="s">
        <v>990</v>
      </c>
      <c r="D4984" t="s">
        <v>5883</v>
      </c>
      <c r="E4984" t="s">
        <v>992</v>
      </c>
      <c r="F4984" t="s">
        <v>2240</v>
      </c>
      <c r="G4984">
        <v>7</v>
      </c>
      <c r="H4984" t="s">
        <v>1090</v>
      </c>
      <c r="I4984">
        <v>77200</v>
      </c>
      <c r="K4984" t="s">
        <v>5884</v>
      </c>
      <c r="L4984" s="106">
        <v>32267</v>
      </c>
      <c r="M4984">
        <v>10880979</v>
      </c>
      <c r="N4984" t="s">
        <v>996</v>
      </c>
      <c r="O4984" t="s">
        <v>12</v>
      </c>
      <c r="P4984" t="s">
        <v>997</v>
      </c>
      <c r="R4984" s="109" t="str">
        <f>IF(OR(P4984="SB",Q4984="SB"),"SB",0)</f>
        <v>SB</v>
      </c>
      <c r="T4984" s="110">
        <v>11569</v>
      </c>
      <c r="U4984" t="s">
        <v>19633</v>
      </c>
      <c r="V4984" s="113" t="str">
        <f>IF(AND(I4984&gt;=10000,I4984&lt;=19900),"Praha",(IF(AND(I4984&gt;=25001,I4984&lt;=29501),"Středočeský kraj",(IF(AND(I4984&gt;=30100,I4984&lt;=34972),"Středočeský kraj",(IF(AND(I4984&gt;=35002,I4984&lt;=36271),"Karlovarský kraj",(IF(AND(I4984&gt;=37001,I4984&lt;=39201),"Jihočeský kraj",(IF(AND(I4984&gt;=39701,I4984&lt;=39901),"Jihočeský kraj",(IF(AND(I4984&gt;=39301,I4984&lt;=39601),"Kraj Vysočina",(IF(AND(I4984&gt;=58001,I4984&lt;=59501),"Kraj Vysočina",(IF(AND(I4984&gt;=67401,I4984&lt;=67602),"Kraj Vysočina",(IF(AND(I4984&gt;=40001,I4984&lt;=44101),"Ústecký kraj",(IF(AND(I4984&gt;=46001,I4984&lt;=47201),"Liberecký kraj",(IF(AND(I4984&gt;=51202,I4984&lt;=51401),"Liberecký kraj",(IF(AND(I4984&gt;=53002,I4984&lt;=53976),"Pardubický kraj",(IF(AND(I4984&gt;=56002,I4984&lt;=57201),"Pardubický kraj",(IF(AND(I4984&gt;=60200,I4984&lt;=67201),"Jihomoravský kraj",(IF(AND(I4984&gt;=67801,I4984&lt;=68501),"Jihomoravský kraj",(IF(AND(I4984&gt;=69002,I4984&lt;=69801),"Jihomoravský kraj",(IF(AND(I4984&gt;=68601,I4984&lt;=68801),"Zlínský kraj",(IF(AND(I4984&gt;=75501,I4984&lt;=76901),"Zlínský kraj",(IF(AND(I4984&gt;=70030,I4984&lt;=74901),"Moravskoslezský kraj",(IF(AND(I4984&gt;=75000,I4984&lt;=75368),"Olomoucký kraj",(IF(AND(I4984&gt;=77200,I4984&lt;=79862),"Olomoucký kraj",(IF(AND(I4984&gt;=50011,I4984&lt;=50301),"Královéhradecký kraj",(IF(AND(I4984&gt;=54301,I4984&lt;=54303),"Královéhradecký kraj","0")))))))))))))))))))))))))))))))))))))))))))))))</f>
        <v>Olomoucký kraj</v>
      </c>
      <c r="AD4984" t="s">
        <v>998</v>
      </c>
      <c r="AE4984" t="s">
        <v>998</v>
      </c>
      <c r="AF4984" t="s">
        <v>998</v>
      </c>
      <c r="AG4984" s="107">
        <v>0</v>
      </c>
      <c r="AH4984" s="107">
        <v>0</v>
      </c>
      <c r="AI4984" s="107">
        <v>0</v>
      </c>
      <c r="AJ4984" t="s">
        <v>1012</v>
      </c>
    </row>
    <row r="4985" spans="1:37" x14ac:dyDescent="0.45">
      <c r="A4985" t="s">
        <v>1164</v>
      </c>
      <c r="B4985" t="s">
        <v>12542</v>
      </c>
      <c r="C4985" t="s">
        <v>990</v>
      </c>
      <c r="D4985" t="s">
        <v>12543</v>
      </c>
      <c r="E4985" t="s">
        <v>992</v>
      </c>
      <c r="F4985" t="s">
        <v>1702</v>
      </c>
      <c r="G4985">
        <v>36</v>
      </c>
      <c r="H4985" t="s">
        <v>1090</v>
      </c>
      <c r="I4985">
        <v>77200</v>
      </c>
      <c r="K4985" t="s">
        <v>12544</v>
      </c>
      <c r="L4985" s="106">
        <v>31039</v>
      </c>
      <c r="M4985">
        <v>10871481</v>
      </c>
      <c r="N4985" t="s">
        <v>996</v>
      </c>
      <c r="O4985" t="s">
        <v>12</v>
      </c>
      <c r="P4985" t="s">
        <v>997</v>
      </c>
      <c r="R4985" s="109" t="str">
        <f>IF(OR(P4985="SB",Q4985="SB"),"SB",0)</f>
        <v>SB</v>
      </c>
      <c r="T4985" s="110">
        <v>11748</v>
      </c>
      <c r="U4985" t="s">
        <v>19633</v>
      </c>
      <c r="V4985" s="113" t="str">
        <f>IF(AND(I4985&gt;=10000,I4985&lt;=19900),"Praha",(IF(AND(I4985&gt;=25001,I4985&lt;=29501),"Středočeský kraj",(IF(AND(I4985&gt;=30100,I4985&lt;=34972),"Středočeský kraj",(IF(AND(I4985&gt;=35002,I4985&lt;=36271),"Karlovarský kraj",(IF(AND(I4985&gt;=37001,I4985&lt;=39201),"Jihočeský kraj",(IF(AND(I4985&gt;=39701,I4985&lt;=39901),"Jihočeský kraj",(IF(AND(I4985&gt;=39301,I4985&lt;=39601),"Kraj Vysočina",(IF(AND(I4985&gt;=58001,I4985&lt;=59501),"Kraj Vysočina",(IF(AND(I4985&gt;=67401,I4985&lt;=67602),"Kraj Vysočina",(IF(AND(I4985&gt;=40001,I4985&lt;=44101),"Ústecký kraj",(IF(AND(I4985&gt;=46001,I4985&lt;=47201),"Liberecký kraj",(IF(AND(I4985&gt;=51202,I4985&lt;=51401),"Liberecký kraj",(IF(AND(I4985&gt;=53002,I4985&lt;=53976),"Pardubický kraj",(IF(AND(I4985&gt;=56002,I4985&lt;=57201),"Pardubický kraj",(IF(AND(I4985&gt;=60200,I4985&lt;=67201),"Jihomoravský kraj",(IF(AND(I4985&gt;=67801,I4985&lt;=68501),"Jihomoravský kraj",(IF(AND(I4985&gt;=69002,I4985&lt;=69801),"Jihomoravský kraj",(IF(AND(I4985&gt;=68601,I4985&lt;=68801),"Zlínský kraj",(IF(AND(I4985&gt;=75501,I4985&lt;=76901),"Zlínský kraj",(IF(AND(I4985&gt;=70030,I4985&lt;=74901),"Moravskoslezský kraj",(IF(AND(I4985&gt;=75000,I4985&lt;=75368),"Olomoucký kraj",(IF(AND(I4985&gt;=77200,I4985&lt;=79862),"Olomoucký kraj",(IF(AND(I4985&gt;=50011,I4985&lt;=50301),"Královéhradecký kraj",(IF(AND(I4985&gt;=54301,I4985&lt;=54303),"Královéhradecký kraj","0")))))))))))))))))))))))))))))))))))))))))))))))</f>
        <v>Olomoucký kraj</v>
      </c>
      <c r="AD4985" t="s">
        <v>998</v>
      </c>
      <c r="AE4985" t="s">
        <v>998</v>
      </c>
      <c r="AF4985" t="s">
        <v>998</v>
      </c>
      <c r="AG4985" s="107">
        <v>0</v>
      </c>
      <c r="AH4985" s="107">
        <v>0</v>
      </c>
      <c r="AI4985" s="107">
        <v>0</v>
      </c>
      <c r="AJ4985" t="s">
        <v>1012</v>
      </c>
    </row>
    <row r="4986" spans="1:37" x14ac:dyDescent="0.45">
      <c r="A4986" t="s">
        <v>1021</v>
      </c>
      <c r="B4986" t="s">
        <v>13036</v>
      </c>
      <c r="C4986" t="s">
        <v>990</v>
      </c>
      <c r="D4986" t="s">
        <v>13037</v>
      </c>
      <c r="E4986" t="s">
        <v>992</v>
      </c>
      <c r="F4986" t="s">
        <v>3774</v>
      </c>
      <c r="G4986">
        <v>4</v>
      </c>
      <c r="H4986" t="s">
        <v>1090</v>
      </c>
      <c r="I4986">
        <v>77200</v>
      </c>
      <c r="K4986" t="s">
        <v>13038</v>
      </c>
      <c r="L4986" s="106">
        <v>30610</v>
      </c>
      <c r="M4986">
        <v>10868552</v>
      </c>
      <c r="N4986" t="s">
        <v>996</v>
      </c>
      <c r="O4986" t="s">
        <v>12</v>
      </c>
      <c r="P4986" t="s">
        <v>997</v>
      </c>
      <c r="R4986" s="109" t="str">
        <f>IF(OR(P4986="SB",Q4986="SB"),"SB",0)</f>
        <v>SB</v>
      </c>
      <c r="T4986" s="110">
        <v>11759</v>
      </c>
      <c r="U4986" t="s">
        <v>19633</v>
      </c>
      <c r="V4986" s="113" t="str">
        <f>IF(AND(I4986&gt;=10000,I4986&lt;=19900),"Praha",(IF(AND(I4986&gt;=25001,I4986&lt;=29501),"Středočeský kraj",(IF(AND(I4986&gt;=30100,I4986&lt;=34972),"Středočeský kraj",(IF(AND(I4986&gt;=35002,I4986&lt;=36271),"Karlovarský kraj",(IF(AND(I4986&gt;=37001,I4986&lt;=39201),"Jihočeský kraj",(IF(AND(I4986&gt;=39701,I4986&lt;=39901),"Jihočeský kraj",(IF(AND(I4986&gt;=39301,I4986&lt;=39601),"Kraj Vysočina",(IF(AND(I4986&gt;=58001,I4986&lt;=59501),"Kraj Vysočina",(IF(AND(I4986&gt;=67401,I4986&lt;=67602),"Kraj Vysočina",(IF(AND(I4986&gt;=40001,I4986&lt;=44101),"Ústecký kraj",(IF(AND(I4986&gt;=46001,I4986&lt;=47201),"Liberecký kraj",(IF(AND(I4986&gt;=51202,I4986&lt;=51401),"Liberecký kraj",(IF(AND(I4986&gt;=53002,I4986&lt;=53976),"Pardubický kraj",(IF(AND(I4986&gt;=56002,I4986&lt;=57201),"Pardubický kraj",(IF(AND(I4986&gt;=60200,I4986&lt;=67201),"Jihomoravský kraj",(IF(AND(I4986&gt;=67801,I4986&lt;=68501),"Jihomoravský kraj",(IF(AND(I4986&gt;=69002,I4986&lt;=69801),"Jihomoravský kraj",(IF(AND(I4986&gt;=68601,I4986&lt;=68801),"Zlínský kraj",(IF(AND(I4986&gt;=75501,I4986&lt;=76901),"Zlínský kraj",(IF(AND(I4986&gt;=70030,I4986&lt;=74901),"Moravskoslezský kraj",(IF(AND(I4986&gt;=75000,I4986&lt;=75368),"Olomoucký kraj",(IF(AND(I4986&gt;=77200,I4986&lt;=79862),"Olomoucký kraj",(IF(AND(I4986&gt;=50011,I4986&lt;=50301),"Královéhradecký kraj",(IF(AND(I4986&gt;=54301,I4986&lt;=54303),"Královéhradecký kraj","0")))))))))))))))))))))))))))))))))))))))))))))))</f>
        <v>Olomoucký kraj</v>
      </c>
      <c r="AD4986" t="s">
        <v>998</v>
      </c>
      <c r="AE4986" t="s">
        <v>998</v>
      </c>
      <c r="AF4986" t="s">
        <v>998</v>
      </c>
      <c r="AG4986" s="107">
        <v>0</v>
      </c>
      <c r="AH4986" s="107">
        <v>0</v>
      </c>
      <c r="AI4986" s="107">
        <v>0</v>
      </c>
      <c r="AJ4986" t="s">
        <v>1012</v>
      </c>
    </row>
    <row r="4987" spans="1:37" x14ac:dyDescent="0.45">
      <c r="A4987" t="s">
        <v>1007</v>
      </c>
      <c r="B4987" t="s">
        <v>19178</v>
      </c>
      <c r="C4987" t="s">
        <v>990</v>
      </c>
      <c r="D4987" t="s">
        <v>19179</v>
      </c>
      <c r="E4987" t="s">
        <v>992</v>
      </c>
      <c r="F4987" t="s">
        <v>13734</v>
      </c>
      <c r="G4987">
        <v>2</v>
      </c>
      <c r="H4987" t="s">
        <v>1090</v>
      </c>
      <c r="I4987">
        <v>77200</v>
      </c>
      <c r="K4987" t="s">
        <v>19180</v>
      </c>
      <c r="L4987" s="106">
        <v>33176</v>
      </c>
      <c r="M4987">
        <v>10889972</v>
      </c>
      <c r="N4987" t="s">
        <v>996</v>
      </c>
      <c r="O4987" t="s">
        <v>12</v>
      </c>
      <c r="P4987" t="s">
        <v>997</v>
      </c>
      <c r="R4987" s="109" t="str">
        <f>IF(OR(P4987="SB",Q4987="SB"),"SB",0)</f>
        <v>SB</v>
      </c>
      <c r="T4987" s="110">
        <v>11960</v>
      </c>
      <c r="U4987" t="s">
        <v>19633</v>
      </c>
      <c r="V4987" s="113" t="str">
        <f>IF(AND(I4987&gt;=10000,I4987&lt;=19900),"Praha",(IF(AND(I4987&gt;=25001,I4987&lt;=29501),"Středočeský kraj",(IF(AND(I4987&gt;=30100,I4987&lt;=34972),"Středočeský kraj",(IF(AND(I4987&gt;=35002,I4987&lt;=36271),"Karlovarský kraj",(IF(AND(I4987&gt;=37001,I4987&lt;=39201),"Jihočeský kraj",(IF(AND(I4987&gt;=39701,I4987&lt;=39901),"Jihočeský kraj",(IF(AND(I4987&gt;=39301,I4987&lt;=39601),"Kraj Vysočina",(IF(AND(I4987&gt;=58001,I4987&lt;=59501),"Kraj Vysočina",(IF(AND(I4987&gt;=67401,I4987&lt;=67602),"Kraj Vysočina",(IF(AND(I4987&gt;=40001,I4987&lt;=44101),"Ústecký kraj",(IF(AND(I4987&gt;=46001,I4987&lt;=47201),"Liberecký kraj",(IF(AND(I4987&gt;=51202,I4987&lt;=51401),"Liberecký kraj",(IF(AND(I4987&gt;=53002,I4987&lt;=53976),"Pardubický kraj",(IF(AND(I4987&gt;=56002,I4987&lt;=57201),"Pardubický kraj",(IF(AND(I4987&gt;=60200,I4987&lt;=67201),"Jihomoravský kraj",(IF(AND(I4987&gt;=67801,I4987&lt;=68501),"Jihomoravský kraj",(IF(AND(I4987&gt;=69002,I4987&lt;=69801),"Jihomoravský kraj",(IF(AND(I4987&gt;=68601,I4987&lt;=68801),"Zlínský kraj",(IF(AND(I4987&gt;=75501,I4987&lt;=76901),"Zlínský kraj",(IF(AND(I4987&gt;=70030,I4987&lt;=74901),"Moravskoslezský kraj",(IF(AND(I4987&gt;=75000,I4987&lt;=75368),"Olomoucký kraj",(IF(AND(I4987&gt;=77200,I4987&lt;=79862),"Olomoucký kraj",(IF(AND(I4987&gt;=50011,I4987&lt;=50301),"Královéhradecký kraj",(IF(AND(I4987&gt;=54301,I4987&lt;=54303),"Královéhradecký kraj","0")))))))))))))))))))))))))))))))))))))))))))))))</f>
        <v>Olomoucký kraj</v>
      </c>
      <c r="AD4987" t="s">
        <v>998</v>
      </c>
      <c r="AE4987" t="s">
        <v>998</v>
      </c>
      <c r="AF4987" t="s">
        <v>998</v>
      </c>
      <c r="AG4987" s="107">
        <v>0</v>
      </c>
      <c r="AH4987" s="107">
        <v>0</v>
      </c>
      <c r="AI4987" s="107">
        <v>0</v>
      </c>
      <c r="AJ4987" t="s">
        <v>1012</v>
      </c>
    </row>
    <row r="4988" spans="1:37" x14ac:dyDescent="0.45">
      <c r="A4988" t="s">
        <v>1102</v>
      </c>
      <c r="B4988" t="s">
        <v>5885</v>
      </c>
      <c r="C4988" t="s">
        <v>1002</v>
      </c>
      <c r="D4988" t="s">
        <v>5886</v>
      </c>
      <c r="E4988" t="s">
        <v>992</v>
      </c>
      <c r="F4988" t="s">
        <v>2240</v>
      </c>
      <c r="G4988">
        <v>7</v>
      </c>
      <c r="H4988" t="s">
        <v>1090</v>
      </c>
      <c r="I4988">
        <v>77200</v>
      </c>
      <c r="K4988" t="s">
        <v>5887</v>
      </c>
      <c r="L4988" s="106">
        <v>34361</v>
      </c>
      <c r="M4988">
        <v>10727904</v>
      </c>
      <c r="N4988" t="s">
        <v>996</v>
      </c>
      <c r="O4988" t="s">
        <v>12</v>
      </c>
      <c r="P4988" t="s">
        <v>997</v>
      </c>
      <c r="R4988" s="109" t="str">
        <f>IF(OR(P4988="SB",Q4988="SB"),"SB",0)</f>
        <v>SB</v>
      </c>
      <c r="T4988" s="110">
        <v>50983</v>
      </c>
      <c r="U4988" t="s">
        <v>19633</v>
      </c>
      <c r="V4988" s="113" t="str">
        <f>IF(AND(I4988&gt;=10000,I4988&lt;=19900),"Praha",(IF(AND(I4988&gt;=25001,I4988&lt;=29501),"Středočeský kraj",(IF(AND(I4988&gt;=30100,I4988&lt;=34972),"Středočeský kraj",(IF(AND(I4988&gt;=35002,I4988&lt;=36271),"Karlovarský kraj",(IF(AND(I4988&gt;=37001,I4988&lt;=39201),"Jihočeský kraj",(IF(AND(I4988&gt;=39701,I4988&lt;=39901),"Jihočeský kraj",(IF(AND(I4988&gt;=39301,I4988&lt;=39601),"Kraj Vysočina",(IF(AND(I4988&gt;=58001,I4988&lt;=59501),"Kraj Vysočina",(IF(AND(I4988&gt;=67401,I4988&lt;=67602),"Kraj Vysočina",(IF(AND(I4988&gt;=40001,I4988&lt;=44101),"Ústecký kraj",(IF(AND(I4988&gt;=46001,I4988&lt;=47201),"Liberecký kraj",(IF(AND(I4988&gt;=51202,I4988&lt;=51401),"Liberecký kraj",(IF(AND(I4988&gt;=53002,I4988&lt;=53976),"Pardubický kraj",(IF(AND(I4988&gt;=56002,I4988&lt;=57201),"Pardubický kraj",(IF(AND(I4988&gt;=60200,I4988&lt;=67201),"Jihomoravský kraj",(IF(AND(I4988&gt;=67801,I4988&lt;=68501),"Jihomoravský kraj",(IF(AND(I4988&gt;=69002,I4988&lt;=69801),"Jihomoravský kraj",(IF(AND(I4988&gt;=68601,I4988&lt;=68801),"Zlínský kraj",(IF(AND(I4988&gt;=75501,I4988&lt;=76901),"Zlínský kraj",(IF(AND(I4988&gt;=70030,I4988&lt;=74901),"Moravskoslezský kraj",(IF(AND(I4988&gt;=75000,I4988&lt;=75368),"Olomoucký kraj",(IF(AND(I4988&gt;=77200,I4988&lt;=79862),"Olomoucký kraj",(IF(AND(I4988&gt;=50011,I4988&lt;=50301),"Královéhradecký kraj",(IF(AND(I4988&gt;=54301,I4988&lt;=54303),"Královéhradecký kraj","0")))))))))))))))))))))))))))))))))))))))))))))))</f>
        <v>Olomoucký kraj</v>
      </c>
      <c r="AD4988" t="s">
        <v>998</v>
      </c>
      <c r="AE4988" t="s">
        <v>998</v>
      </c>
      <c r="AF4988" t="s">
        <v>998</v>
      </c>
      <c r="AG4988" s="107">
        <v>0</v>
      </c>
      <c r="AH4988" s="107">
        <v>0</v>
      </c>
      <c r="AI4988" s="107">
        <v>0</v>
      </c>
      <c r="AJ4988" t="s">
        <v>1012</v>
      </c>
    </row>
    <row r="4989" spans="1:37" x14ac:dyDescent="0.45">
      <c r="A4989" t="s">
        <v>1037</v>
      </c>
      <c r="B4989" t="s">
        <v>7874</v>
      </c>
      <c r="C4989" t="s">
        <v>990</v>
      </c>
      <c r="D4989" t="s">
        <v>7875</v>
      </c>
      <c r="E4989" t="s">
        <v>992</v>
      </c>
      <c r="F4989" t="s">
        <v>7876</v>
      </c>
      <c r="G4989">
        <v>1162</v>
      </c>
      <c r="H4989" t="s">
        <v>1090</v>
      </c>
      <c r="I4989">
        <v>77200</v>
      </c>
      <c r="K4989" t="s">
        <v>7877</v>
      </c>
      <c r="L4989" s="106">
        <v>32366</v>
      </c>
      <c r="M4989">
        <v>13358523</v>
      </c>
      <c r="N4989" t="s">
        <v>4313</v>
      </c>
      <c r="O4989" t="s">
        <v>1020</v>
      </c>
      <c r="P4989" t="s">
        <v>997</v>
      </c>
      <c r="R4989" s="109" t="str">
        <f>IF(OR(P4989="SB",Q4989="SB"),"SB",0)</f>
        <v>SB</v>
      </c>
      <c r="T4989" s="110" t="s">
        <v>998</v>
      </c>
      <c r="V4989" s="113" t="str">
        <f>IF(AND(I4989&gt;=10000,I4989&lt;=19900),"Praha",(IF(AND(I4989&gt;=25001,I4989&lt;=29501),"Středočeský kraj",(IF(AND(I4989&gt;=30100,I4989&lt;=34972),"Středočeský kraj",(IF(AND(I4989&gt;=35002,I4989&lt;=36271),"Karlovarský kraj",(IF(AND(I4989&gt;=37001,I4989&lt;=39201),"Jihočeský kraj",(IF(AND(I4989&gt;=39701,I4989&lt;=39901),"Jihočeský kraj",(IF(AND(I4989&gt;=39301,I4989&lt;=39601),"Kraj Vysočina",(IF(AND(I4989&gt;=58001,I4989&lt;=59501),"Kraj Vysočina",(IF(AND(I4989&gt;=67401,I4989&lt;=67602),"Kraj Vysočina",(IF(AND(I4989&gt;=40001,I4989&lt;=44101),"Ústecký kraj",(IF(AND(I4989&gt;=46001,I4989&lt;=47201),"Liberecký kraj",(IF(AND(I4989&gt;=51202,I4989&lt;=51401),"Liberecký kraj",(IF(AND(I4989&gt;=53002,I4989&lt;=53976),"Pardubický kraj",(IF(AND(I4989&gt;=56002,I4989&lt;=57201),"Pardubický kraj",(IF(AND(I4989&gt;=60200,I4989&lt;=67201),"Jihomoravský kraj",(IF(AND(I4989&gt;=67801,I4989&lt;=68501),"Jihomoravský kraj",(IF(AND(I4989&gt;=69002,I4989&lt;=69801),"Jihomoravský kraj",(IF(AND(I4989&gt;=68601,I4989&lt;=68801),"Zlínský kraj",(IF(AND(I4989&gt;=75501,I4989&lt;=76901),"Zlínský kraj",(IF(AND(I4989&gt;=70030,I4989&lt;=74901),"Moravskoslezský kraj",(IF(AND(I4989&gt;=75000,I4989&lt;=75368),"Olomoucký kraj",(IF(AND(I4989&gt;=77200,I4989&lt;=79862),"Olomoucký kraj",(IF(AND(I4989&gt;=50011,I4989&lt;=50301),"Královéhradecký kraj",(IF(AND(I4989&gt;=54301,I4989&lt;=54303),"Královéhradecký kraj","0")))))))))))))))))))))))))))))))))))))))))))))))</f>
        <v>Olomoucký kraj</v>
      </c>
      <c r="AB4989" t="s">
        <v>998</v>
      </c>
      <c r="AD4989" t="s">
        <v>998</v>
      </c>
      <c r="AE4989" t="s">
        <v>998</v>
      </c>
      <c r="AF4989" t="s">
        <v>998</v>
      </c>
      <c r="AG4989" s="107">
        <v>0</v>
      </c>
      <c r="AH4989" s="107">
        <v>0</v>
      </c>
      <c r="AI4989" s="107">
        <v>0</v>
      </c>
      <c r="AJ4989" t="s">
        <v>1012</v>
      </c>
    </row>
    <row r="4990" spans="1:37" x14ac:dyDescent="0.45">
      <c r="A4990" t="s">
        <v>1079</v>
      </c>
      <c r="B4990" t="s">
        <v>7874</v>
      </c>
      <c r="C4990" t="s">
        <v>990</v>
      </c>
      <c r="D4990" t="s">
        <v>7878</v>
      </c>
      <c r="E4990" t="s">
        <v>992</v>
      </c>
      <c r="F4990" t="s">
        <v>7876</v>
      </c>
      <c r="G4990">
        <v>1162</v>
      </c>
      <c r="H4990" t="s">
        <v>1090</v>
      </c>
      <c r="I4990">
        <v>77200</v>
      </c>
      <c r="K4990" t="s">
        <v>7879</v>
      </c>
      <c r="L4990" s="106">
        <v>34226</v>
      </c>
      <c r="M4990">
        <v>13358624</v>
      </c>
      <c r="N4990" t="s">
        <v>4313</v>
      </c>
      <c r="O4990" t="s">
        <v>1020</v>
      </c>
      <c r="P4990" t="s">
        <v>997</v>
      </c>
      <c r="R4990" s="109" t="str">
        <f>IF(OR(P4990="SB",Q4990="SB"),"SB",0)</f>
        <v>SB</v>
      </c>
      <c r="T4990" s="110" t="s">
        <v>998</v>
      </c>
      <c r="V4990" s="113" t="str">
        <f>IF(AND(I4990&gt;=10000,I4990&lt;=19900),"Praha",(IF(AND(I4990&gt;=25001,I4990&lt;=29501),"Středočeský kraj",(IF(AND(I4990&gt;=30100,I4990&lt;=34972),"Středočeský kraj",(IF(AND(I4990&gt;=35002,I4990&lt;=36271),"Karlovarský kraj",(IF(AND(I4990&gt;=37001,I4990&lt;=39201),"Jihočeský kraj",(IF(AND(I4990&gt;=39701,I4990&lt;=39901),"Jihočeský kraj",(IF(AND(I4990&gt;=39301,I4990&lt;=39601),"Kraj Vysočina",(IF(AND(I4990&gt;=58001,I4990&lt;=59501),"Kraj Vysočina",(IF(AND(I4990&gt;=67401,I4990&lt;=67602),"Kraj Vysočina",(IF(AND(I4990&gt;=40001,I4990&lt;=44101),"Ústecký kraj",(IF(AND(I4990&gt;=46001,I4990&lt;=47201),"Liberecký kraj",(IF(AND(I4990&gt;=51202,I4990&lt;=51401),"Liberecký kraj",(IF(AND(I4990&gt;=53002,I4990&lt;=53976),"Pardubický kraj",(IF(AND(I4990&gt;=56002,I4990&lt;=57201),"Pardubický kraj",(IF(AND(I4990&gt;=60200,I4990&lt;=67201),"Jihomoravský kraj",(IF(AND(I4990&gt;=67801,I4990&lt;=68501),"Jihomoravský kraj",(IF(AND(I4990&gt;=69002,I4990&lt;=69801),"Jihomoravský kraj",(IF(AND(I4990&gt;=68601,I4990&lt;=68801),"Zlínský kraj",(IF(AND(I4990&gt;=75501,I4990&lt;=76901),"Zlínský kraj",(IF(AND(I4990&gt;=70030,I4990&lt;=74901),"Moravskoslezský kraj",(IF(AND(I4990&gt;=75000,I4990&lt;=75368),"Olomoucký kraj",(IF(AND(I4990&gt;=77200,I4990&lt;=79862),"Olomoucký kraj",(IF(AND(I4990&gt;=50011,I4990&lt;=50301),"Královéhradecký kraj",(IF(AND(I4990&gt;=54301,I4990&lt;=54303),"Královéhradecký kraj","0")))))))))))))))))))))))))))))))))))))))))))))))</f>
        <v>Olomoucký kraj</v>
      </c>
      <c r="AB4990" t="s">
        <v>998</v>
      </c>
      <c r="AD4990" t="s">
        <v>998</v>
      </c>
      <c r="AE4990" t="s">
        <v>998</v>
      </c>
      <c r="AF4990" t="s">
        <v>998</v>
      </c>
      <c r="AG4990" s="107">
        <v>300</v>
      </c>
      <c r="AH4990" s="107">
        <v>0</v>
      </c>
      <c r="AI4990" s="107">
        <v>0</v>
      </c>
      <c r="AJ4990" t="s">
        <v>999</v>
      </c>
      <c r="AK4990" s="106">
        <v>44923</v>
      </c>
    </row>
    <row r="4991" spans="1:37" x14ac:dyDescent="0.45">
      <c r="A4991" t="s">
        <v>1164</v>
      </c>
      <c r="B4991" t="s">
        <v>7874</v>
      </c>
      <c r="C4991" t="s">
        <v>990</v>
      </c>
      <c r="D4991" t="s">
        <v>7880</v>
      </c>
      <c r="E4991" t="s">
        <v>992</v>
      </c>
      <c r="F4991" t="s">
        <v>7881</v>
      </c>
      <c r="G4991">
        <v>1162</v>
      </c>
      <c r="H4991" t="s">
        <v>1090</v>
      </c>
      <c r="I4991">
        <v>77200</v>
      </c>
      <c r="K4991" t="s">
        <v>7882</v>
      </c>
      <c r="L4991" s="106">
        <v>23675</v>
      </c>
      <c r="M4991">
        <v>13371051</v>
      </c>
      <c r="N4991" t="s">
        <v>4313</v>
      </c>
      <c r="O4991" t="s">
        <v>1020</v>
      </c>
      <c r="P4991" t="s">
        <v>997</v>
      </c>
      <c r="R4991" s="109" t="str">
        <f>IF(OR(P4991="SB",Q4991="SB"),"SB",0)</f>
        <v>SB</v>
      </c>
      <c r="T4991" s="110" t="s">
        <v>998</v>
      </c>
      <c r="V4991" s="113" t="str">
        <f>IF(AND(I4991&gt;=10000,I4991&lt;=19900),"Praha",(IF(AND(I4991&gt;=25001,I4991&lt;=29501),"Středočeský kraj",(IF(AND(I4991&gt;=30100,I4991&lt;=34972),"Středočeský kraj",(IF(AND(I4991&gt;=35002,I4991&lt;=36271),"Karlovarský kraj",(IF(AND(I4991&gt;=37001,I4991&lt;=39201),"Jihočeský kraj",(IF(AND(I4991&gt;=39701,I4991&lt;=39901),"Jihočeský kraj",(IF(AND(I4991&gt;=39301,I4991&lt;=39601),"Kraj Vysočina",(IF(AND(I4991&gt;=58001,I4991&lt;=59501),"Kraj Vysočina",(IF(AND(I4991&gt;=67401,I4991&lt;=67602),"Kraj Vysočina",(IF(AND(I4991&gt;=40001,I4991&lt;=44101),"Ústecký kraj",(IF(AND(I4991&gt;=46001,I4991&lt;=47201),"Liberecký kraj",(IF(AND(I4991&gt;=51202,I4991&lt;=51401),"Liberecký kraj",(IF(AND(I4991&gt;=53002,I4991&lt;=53976),"Pardubický kraj",(IF(AND(I4991&gt;=56002,I4991&lt;=57201),"Pardubický kraj",(IF(AND(I4991&gt;=60200,I4991&lt;=67201),"Jihomoravský kraj",(IF(AND(I4991&gt;=67801,I4991&lt;=68501),"Jihomoravský kraj",(IF(AND(I4991&gt;=69002,I4991&lt;=69801),"Jihomoravský kraj",(IF(AND(I4991&gt;=68601,I4991&lt;=68801),"Zlínský kraj",(IF(AND(I4991&gt;=75501,I4991&lt;=76901),"Zlínský kraj",(IF(AND(I4991&gt;=70030,I4991&lt;=74901),"Moravskoslezský kraj",(IF(AND(I4991&gt;=75000,I4991&lt;=75368),"Olomoucký kraj",(IF(AND(I4991&gt;=77200,I4991&lt;=79862),"Olomoucký kraj",(IF(AND(I4991&gt;=50011,I4991&lt;=50301),"Královéhradecký kraj",(IF(AND(I4991&gt;=54301,I4991&lt;=54303),"Královéhradecký kraj","0")))))))))))))))))))))))))))))))))))))))))))))))</f>
        <v>Olomoucký kraj</v>
      </c>
      <c r="AB4991" t="s">
        <v>998</v>
      </c>
      <c r="AD4991" t="s">
        <v>998</v>
      </c>
      <c r="AE4991" t="s">
        <v>998</v>
      </c>
      <c r="AF4991" t="s">
        <v>998</v>
      </c>
      <c r="AG4991" s="107">
        <v>0</v>
      </c>
      <c r="AH4991" s="107">
        <v>0</v>
      </c>
      <c r="AI4991" s="107">
        <v>0</v>
      </c>
      <c r="AJ4991" t="s">
        <v>1012</v>
      </c>
    </row>
    <row r="4992" spans="1:37" x14ac:dyDescent="0.45">
      <c r="A4992" t="s">
        <v>1413</v>
      </c>
      <c r="B4992" t="s">
        <v>8652</v>
      </c>
      <c r="C4992" t="s">
        <v>1002</v>
      </c>
      <c r="D4992" t="s">
        <v>8653</v>
      </c>
      <c r="E4992" t="s">
        <v>992</v>
      </c>
      <c r="F4992" t="s">
        <v>8654</v>
      </c>
      <c r="G4992">
        <v>20</v>
      </c>
      <c r="H4992" t="s">
        <v>1090</v>
      </c>
      <c r="I4992">
        <v>77200</v>
      </c>
      <c r="J4992">
        <v>777792902</v>
      </c>
      <c r="K4992" t="s">
        <v>8655</v>
      </c>
      <c r="L4992" s="106">
        <v>31611</v>
      </c>
      <c r="M4992">
        <v>13453095</v>
      </c>
      <c r="N4992" t="s">
        <v>2063</v>
      </c>
      <c r="O4992" t="s">
        <v>1173</v>
      </c>
      <c r="P4992" t="s">
        <v>997</v>
      </c>
      <c r="Q4992" t="s">
        <v>1011</v>
      </c>
      <c r="R4992" s="109" t="str">
        <f>IF(OR(P4992="SB",Q4992="SB"),"SB",0)</f>
        <v>SB</v>
      </c>
      <c r="T4992" s="110" t="s">
        <v>998</v>
      </c>
      <c r="V4992" s="113" t="str">
        <f>IF(AND(I4992&gt;=10000,I4992&lt;=19900),"Praha",(IF(AND(I4992&gt;=25001,I4992&lt;=29501),"Středočeský kraj",(IF(AND(I4992&gt;=30100,I4992&lt;=34972),"Středočeský kraj",(IF(AND(I4992&gt;=35002,I4992&lt;=36271),"Karlovarský kraj",(IF(AND(I4992&gt;=37001,I4992&lt;=39201),"Jihočeský kraj",(IF(AND(I4992&gt;=39701,I4992&lt;=39901),"Jihočeský kraj",(IF(AND(I4992&gt;=39301,I4992&lt;=39601),"Kraj Vysočina",(IF(AND(I4992&gt;=58001,I4992&lt;=59501),"Kraj Vysočina",(IF(AND(I4992&gt;=67401,I4992&lt;=67602),"Kraj Vysočina",(IF(AND(I4992&gt;=40001,I4992&lt;=44101),"Ústecký kraj",(IF(AND(I4992&gt;=46001,I4992&lt;=47201),"Liberecký kraj",(IF(AND(I4992&gt;=51202,I4992&lt;=51401),"Liberecký kraj",(IF(AND(I4992&gt;=53002,I4992&lt;=53976),"Pardubický kraj",(IF(AND(I4992&gt;=56002,I4992&lt;=57201),"Pardubický kraj",(IF(AND(I4992&gt;=60200,I4992&lt;=67201),"Jihomoravský kraj",(IF(AND(I4992&gt;=67801,I4992&lt;=68501),"Jihomoravský kraj",(IF(AND(I4992&gt;=69002,I4992&lt;=69801),"Jihomoravský kraj",(IF(AND(I4992&gt;=68601,I4992&lt;=68801),"Zlínský kraj",(IF(AND(I4992&gt;=75501,I4992&lt;=76901),"Zlínský kraj",(IF(AND(I4992&gt;=70030,I4992&lt;=74901),"Moravskoslezský kraj",(IF(AND(I4992&gt;=75000,I4992&lt;=75368),"Olomoucký kraj",(IF(AND(I4992&gt;=77200,I4992&lt;=79862),"Olomoucký kraj",(IF(AND(I4992&gt;=50011,I4992&lt;=50301),"Královéhradecký kraj",(IF(AND(I4992&gt;=54301,I4992&lt;=54303),"Královéhradecký kraj","0")))))))))))))))))))))))))))))))))))))))))))))))</f>
        <v>Olomoucký kraj</v>
      </c>
      <c r="AB4992" t="s">
        <v>998</v>
      </c>
      <c r="AD4992" t="s">
        <v>1024</v>
      </c>
      <c r="AE4992" t="s">
        <v>1515</v>
      </c>
      <c r="AF4992" t="s">
        <v>998</v>
      </c>
      <c r="AG4992" s="107">
        <v>300</v>
      </c>
      <c r="AH4992" s="107">
        <v>0</v>
      </c>
      <c r="AI4992" s="107">
        <v>0</v>
      </c>
      <c r="AJ4992" t="s">
        <v>999</v>
      </c>
      <c r="AK4992" s="106">
        <v>44910</v>
      </c>
    </row>
    <row r="4993" spans="1:37" x14ac:dyDescent="0.45">
      <c r="A4993" t="s">
        <v>1169</v>
      </c>
      <c r="B4993" t="s">
        <v>10056</v>
      </c>
      <c r="C4993" t="s">
        <v>990</v>
      </c>
      <c r="D4993" t="s">
        <v>10059</v>
      </c>
      <c r="E4993" t="s">
        <v>992</v>
      </c>
      <c r="F4993" t="s">
        <v>10060</v>
      </c>
      <c r="G4993">
        <v>5</v>
      </c>
      <c r="H4993" t="s">
        <v>1090</v>
      </c>
      <c r="I4993">
        <v>77200</v>
      </c>
      <c r="J4993">
        <v>725310306</v>
      </c>
      <c r="K4993" t="s">
        <v>10061</v>
      </c>
      <c r="L4993" s="106">
        <v>38194</v>
      </c>
      <c r="M4993">
        <v>15489388</v>
      </c>
      <c r="N4993" t="s">
        <v>1396</v>
      </c>
      <c r="O4993" t="s">
        <v>1091</v>
      </c>
      <c r="P4993" t="s">
        <v>997</v>
      </c>
      <c r="R4993" s="109" t="str">
        <f>IF(OR(P4993="SB",Q4993="SB"),"SB",0)</f>
        <v>SB</v>
      </c>
      <c r="T4993" s="110" t="s">
        <v>998</v>
      </c>
      <c r="V4993" s="113" t="str">
        <f>IF(AND(I4993&gt;=10000,I4993&lt;=19900),"Praha",(IF(AND(I4993&gt;=25001,I4993&lt;=29501),"Středočeský kraj",(IF(AND(I4993&gt;=30100,I4993&lt;=34972),"Středočeský kraj",(IF(AND(I4993&gt;=35002,I4993&lt;=36271),"Karlovarský kraj",(IF(AND(I4993&gt;=37001,I4993&lt;=39201),"Jihočeský kraj",(IF(AND(I4993&gt;=39701,I4993&lt;=39901),"Jihočeský kraj",(IF(AND(I4993&gt;=39301,I4993&lt;=39601),"Kraj Vysočina",(IF(AND(I4993&gt;=58001,I4993&lt;=59501),"Kraj Vysočina",(IF(AND(I4993&gt;=67401,I4993&lt;=67602),"Kraj Vysočina",(IF(AND(I4993&gt;=40001,I4993&lt;=44101),"Ústecký kraj",(IF(AND(I4993&gt;=46001,I4993&lt;=47201),"Liberecký kraj",(IF(AND(I4993&gt;=51202,I4993&lt;=51401),"Liberecký kraj",(IF(AND(I4993&gt;=53002,I4993&lt;=53976),"Pardubický kraj",(IF(AND(I4993&gt;=56002,I4993&lt;=57201),"Pardubický kraj",(IF(AND(I4993&gt;=60200,I4993&lt;=67201),"Jihomoravský kraj",(IF(AND(I4993&gt;=67801,I4993&lt;=68501),"Jihomoravský kraj",(IF(AND(I4993&gt;=69002,I4993&lt;=69801),"Jihomoravský kraj",(IF(AND(I4993&gt;=68601,I4993&lt;=68801),"Zlínský kraj",(IF(AND(I4993&gt;=75501,I4993&lt;=76901),"Zlínský kraj",(IF(AND(I4993&gt;=70030,I4993&lt;=74901),"Moravskoslezský kraj",(IF(AND(I4993&gt;=75000,I4993&lt;=75368),"Olomoucký kraj",(IF(AND(I4993&gt;=77200,I4993&lt;=79862),"Olomoucký kraj",(IF(AND(I4993&gt;=50011,I4993&lt;=50301),"Královéhradecký kraj",(IF(AND(I4993&gt;=54301,I4993&lt;=54303),"Královéhradecký kraj","0")))))))))))))))))))))))))))))))))))))))))))))))</f>
        <v>Olomoucký kraj</v>
      </c>
      <c r="AB4993" t="s">
        <v>998</v>
      </c>
      <c r="AD4993" t="s">
        <v>998</v>
      </c>
      <c r="AE4993" t="s">
        <v>998</v>
      </c>
      <c r="AF4993" t="s">
        <v>998</v>
      </c>
      <c r="AG4993" s="107">
        <v>0</v>
      </c>
      <c r="AH4993" s="107">
        <v>0</v>
      </c>
      <c r="AI4993" s="107">
        <v>0</v>
      </c>
      <c r="AJ4993" t="s">
        <v>1012</v>
      </c>
    </row>
    <row r="4994" spans="1:37" x14ac:dyDescent="0.45">
      <c r="A4994" t="s">
        <v>1687</v>
      </c>
      <c r="B4994" t="s">
        <v>14572</v>
      </c>
      <c r="C4994" t="s">
        <v>1002</v>
      </c>
      <c r="D4994" t="s">
        <v>14579</v>
      </c>
      <c r="E4994" t="s">
        <v>992</v>
      </c>
      <c r="F4994" t="s">
        <v>14580</v>
      </c>
      <c r="G4994">
        <v>9</v>
      </c>
      <c r="H4994" t="s">
        <v>1090</v>
      </c>
      <c r="I4994">
        <v>77201</v>
      </c>
      <c r="K4994" t="s">
        <v>14581</v>
      </c>
      <c r="L4994" s="106">
        <v>31674</v>
      </c>
      <c r="M4994">
        <v>10592811</v>
      </c>
      <c r="N4994" t="s">
        <v>996</v>
      </c>
      <c r="O4994" t="s">
        <v>12</v>
      </c>
      <c r="P4994" t="s">
        <v>997</v>
      </c>
      <c r="R4994" s="109" t="str">
        <f>IF(OR(P4994="SB",Q4994="SB"),"SB",0)</f>
        <v>SB</v>
      </c>
      <c r="T4994" s="110">
        <v>50620</v>
      </c>
      <c r="U4994" t="s">
        <v>19633</v>
      </c>
      <c r="V4994" s="113" t="str">
        <f>IF(AND(I4994&gt;=10000,I4994&lt;=19900),"Praha",(IF(AND(I4994&gt;=25001,I4994&lt;=29501),"Středočeský kraj",(IF(AND(I4994&gt;=30100,I4994&lt;=34972),"Středočeský kraj",(IF(AND(I4994&gt;=35002,I4994&lt;=36271),"Karlovarský kraj",(IF(AND(I4994&gt;=37001,I4994&lt;=39201),"Jihočeský kraj",(IF(AND(I4994&gt;=39701,I4994&lt;=39901),"Jihočeský kraj",(IF(AND(I4994&gt;=39301,I4994&lt;=39601),"Kraj Vysočina",(IF(AND(I4994&gt;=58001,I4994&lt;=59501),"Kraj Vysočina",(IF(AND(I4994&gt;=67401,I4994&lt;=67602),"Kraj Vysočina",(IF(AND(I4994&gt;=40001,I4994&lt;=44101),"Ústecký kraj",(IF(AND(I4994&gt;=46001,I4994&lt;=47201),"Liberecký kraj",(IF(AND(I4994&gt;=51202,I4994&lt;=51401),"Liberecký kraj",(IF(AND(I4994&gt;=53002,I4994&lt;=53976),"Pardubický kraj",(IF(AND(I4994&gt;=56002,I4994&lt;=57201),"Pardubický kraj",(IF(AND(I4994&gt;=60200,I4994&lt;=67201),"Jihomoravský kraj",(IF(AND(I4994&gt;=67801,I4994&lt;=68501),"Jihomoravský kraj",(IF(AND(I4994&gt;=69002,I4994&lt;=69801),"Jihomoravský kraj",(IF(AND(I4994&gt;=68601,I4994&lt;=68801),"Zlínský kraj",(IF(AND(I4994&gt;=75501,I4994&lt;=76901),"Zlínský kraj",(IF(AND(I4994&gt;=70030,I4994&lt;=74901),"Moravskoslezský kraj",(IF(AND(I4994&gt;=75000,I4994&lt;=75368),"Olomoucký kraj",(IF(AND(I4994&gt;=77200,I4994&lt;=79862),"Olomoucký kraj",(IF(AND(I4994&gt;=50011,I4994&lt;=50301),"Královéhradecký kraj",(IF(AND(I4994&gt;=54301,I4994&lt;=54303),"Královéhradecký kraj","0")))))))))))))))))))))))))))))))))))))))))))))))</f>
        <v>Olomoucký kraj</v>
      </c>
      <c r="AD4994" t="s">
        <v>998</v>
      </c>
      <c r="AE4994" t="s">
        <v>998</v>
      </c>
      <c r="AF4994" t="s">
        <v>998</v>
      </c>
      <c r="AG4994" s="107">
        <v>0</v>
      </c>
      <c r="AH4994" s="107">
        <v>0</v>
      </c>
      <c r="AI4994" s="107">
        <v>0</v>
      </c>
      <c r="AJ4994" t="s">
        <v>1012</v>
      </c>
    </row>
    <row r="4995" spans="1:37" x14ac:dyDescent="0.45">
      <c r="A4995" t="s">
        <v>1112</v>
      </c>
      <c r="B4995" t="s">
        <v>3634</v>
      </c>
      <c r="C4995" t="s">
        <v>990</v>
      </c>
      <c r="D4995" t="s">
        <v>3635</v>
      </c>
      <c r="E4995" t="s">
        <v>992</v>
      </c>
      <c r="F4995" t="s">
        <v>3636</v>
      </c>
      <c r="G4995">
        <v>11</v>
      </c>
      <c r="H4995" t="s">
        <v>1090</v>
      </c>
      <c r="I4995">
        <v>77900</v>
      </c>
      <c r="J4995">
        <v>608714669</v>
      </c>
      <c r="K4995" t="s">
        <v>3637</v>
      </c>
      <c r="L4995" s="106">
        <v>33329</v>
      </c>
      <c r="M4995">
        <v>10594629</v>
      </c>
      <c r="N4995" t="s">
        <v>996</v>
      </c>
      <c r="O4995" t="s">
        <v>12</v>
      </c>
      <c r="P4995" t="s">
        <v>997</v>
      </c>
      <c r="R4995" s="109" t="str">
        <f>IF(OR(P4995="SB",Q4995="SB"),"SB",0)</f>
        <v>SB</v>
      </c>
      <c r="T4995" s="110">
        <v>10634</v>
      </c>
      <c r="U4995" t="s">
        <v>19633</v>
      </c>
      <c r="V4995" s="113" t="str">
        <f>IF(AND(I4995&gt;=10000,I4995&lt;=19900),"Praha",(IF(AND(I4995&gt;=25001,I4995&lt;=29501),"Středočeský kraj",(IF(AND(I4995&gt;=30100,I4995&lt;=34972),"Středočeský kraj",(IF(AND(I4995&gt;=35002,I4995&lt;=36271),"Karlovarský kraj",(IF(AND(I4995&gt;=37001,I4995&lt;=39201),"Jihočeský kraj",(IF(AND(I4995&gt;=39701,I4995&lt;=39901),"Jihočeský kraj",(IF(AND(I4995&gt;=39301,I4995&lt;=39601),"Kraj Vysočina",(IF(AND(I4995&gt;=58001,I4995&lt;=59501),"Kraj Vysočina",(IF(AND(I4995&gt;=67401,I4995&lt;=67602),"Kraj Vysočina",(IF(AND(I4995&gt;=40001,I4995&lt;=44101),"Ústecký kraj",(IF(AND(I4995&gt;=46001,I4995&lt;=47201),"Liberecký kraj",(IF(AND(I4995&gt;=51202,I4995&lt;=51401),"Liberecký kraj",(IF(AND(I4995&gt;=53002,I4995&lt;=53976),"Pardubický kraj",(IF(AND(I4995&gt;=56002,I4995&lt;=57201),"Pardubický kraj",(IF(AND(I4995&gt;=60200,I4995&lt;=67201),"Jihomoravský kraj",(IF(AND(I4995&gt;=67801,I4995&lt;=68501),"Jihomoravský kraj",(IF(AND(I4995&gt;=69002,I4995&lt;=69801),"Jihomoravský kraj",(IF(AND(I4995&gt;=68601,I4995&lt;=68801),"Zlínský kraj",(IF(AND(I4995&gt;=75501,I4995&lt;=76901),"Zlínský kraj",(IF(AND(I4995&gt;=70030,I4995&lt;=74901),"Moravskoslezský kraj",(IF(AND(I4995&gt;=75000,I4995&lt;=75368),"Olomoucký kraj",(IF(AND(I4995&gt;=77200,I4995&lt;=79862),"Olomoucký kraj",(IF(AND(I4995&gt;=50011,I4995&lt;=50301),"Královéhradecký kraj",(IF(AND(I4995&gt;=54301,I4995&lt;=54303),"Královéhradecký kraj","0")))))))))))))))))))))))))))))))))))))))))))))))</f>
        <v>Olomoucký kraj</v>
      </c>
      <c r="AD4995" t="s">
        <v>998</v>
      </c>
      <c r="AE4995" t="s">
        <v>998</v>
      </c>
      <c r="AF4995" t="s">
        <v>998</v>
      </c>
      <c r="AG4995" s="107">
        <v>0</v>
      </c>
      <c r="AH4995" s="107">
        <v>0</v>
      </c>
      <c r="AI4995" s="107">
        <v>0</v>
      </c>
      <c r="AJ4995" t="s">
        <v>1012</v>
      </c>
    </row>
    <row r="4996" spans="1:37" x14ac:dyDescent="0.45">
      <c r="A4996" t="s">
        <v>1076</v>
      </c>
      <c r="B4996" t="s">
        <v>2695</v>
      </c>
      <c r="C4996" t="s">
        <v>990</v>
      </c>
      <c r="D4996" t="s">
        <v>2696</v>
      </c>
      <c r="E4996" t="s">
        <v>992</v>
      </c>
      <c r="F4996" t="s">
        <v>2697</v>
      </c>
      <c r="G4996">
        <v>13</v>
      </c>
      <c r="H4996" t="s">
        <v>1090</v>
      </c>
      <c r="I4996">
        <v>77900</v>
      </c>
      <c r="J4996">
        <v>777869221</v>
      </c>
      <c r="K4996" t="s">
        <v>2698</v>
      </c>
      <c r="L4996" s="106">
        <v>31715</v>
      </c>
      <c r="M4996">
        <v>10607258</v>
      </c>
      <c r="N4996" t="s">
        <v>996</v>
      </c>
      <c r="O4996" t="s">
        <v>12</v>
      </c>
      <c r="P4996" t="s">
        <v>997</v>
      </c>
      <c r="R4996" s="109" t="str">
        <f>IF(OR(P4996="SB",Q4996="SB"),"SB",0)</f>
        <v>SB</v>
      </c>
      <c r="T4996" s="110">
        <v>10737</v>
      </c>
      <c r="U4996" t="s">
        <v>19633</v>
      </c>
      <c r="V4996" s="113" t="str">
        <f>IF(AND(I4996&gt;=10000,I4996&lt;=19900),"Praha",(IF(AND(I4996&gt;=25001,I4996&lt;=29501),"Středočeský kraj",(IF(AND(I4996&gt;=30100,I4996&lt;=34972),"Středočeský kraj",(IF(AND(I4996&gt;=35002,I4996&lt;=36271),"Karlovarský kraj",(IF(AND(I4996&gt;=37001,I4996&lt;=39201),"Jihočeský kraj",(IF(AND(I4996&gt;=39701,I4996&lt;=39901),"Jihočeský kraj",(IF(AND(I4996&gt;=39301,I4996&lt;=39601),"Kraj Vysočina",(IF(AND(I4996&gt;=58001,I4996&lt;=59501),"Kraj Vysočina",(IF(AND(I4996&gt;=67401,I4996&lt;=67602),"Kraj Vysočina",(IF(AND(I4996&gt;=40001,I4996&lt;=44101),"Ústecký kraj",(IF(AND(I4996&gt;=46001,I4996&lt;=47201),"Liberecký kraj",(IF(AND(I4996&gt;=51202,I4996&lt;=51401),"Liberecký kraj",(IF(AND(I4996&gt;=53002,I4996&lt;=53976),"Pardubický kraj",(IF(AND(I4996&gt;=56002,I4996&lt;=57201),"Pardubický kraj",(IF(AND(I4996&gt;=60200,I4996&lt;=67201),"Jihomoravský kraj",(IF(AND(I4996&gt;=67801,I4996&lt;=68501),"Jihomoravský kraj",(IF(AND(I4996&gt;=69002,I4996&lt;=69801),"Jihomoravský kraj",(IF(AND(I4996&gt;=68601,I4996&lt;=68801),"Zlínský kraj",(IF(AND(I4996&gt;=75501,I4996&lt;=76901),"Zlínský kraj",(IF(AND(I4996&gt;=70030,I4996&lt;=74901),"Moravskoslezský kraj",(IF(AND(I4996&gt;=75000,I4996&lt;=75368),"Olomoucký kraj",(IF(AND(I4996&gt;=77200,I4996&lt;=79862),"Olomoucký kraj",(IF(AND(I4996&gt;=50011,I4996&lt;=50301),"Královéhradecký kraj",(IF(AND(I4996&gt;=54301,I4996&lt;=54303),"Královéhradecký kraj","0")))))))))))))))))))))))))))))))))))))))))))))))</f>
        <v>Olomoucký kraj</v>
      </c>
      <c r="AD4996" t="s">
        <v>998</v>
      </c>
      <c r="AE4996" t="s">
        <v>998</v>
      </c>
      <c r="AF4996" t="s">
        <v>998</v>
      </c>
      <c r="AG4996" s="107">
        <v>0</v>
      </c>
      <c r="AH4996" s="107">
        <v>0</v>
      </c>
      <c r="AI4996" s="107">
        <v>0</v>
      </c>
      <c r="AJ4996" t="s">
        <v>1012</v>
      </c>
    </row>
    <row r="4997" spans="1:37" x14ac:dyDescent="0.45">
      <c r="A4997" t="s">
        <v>1087</v>
      </c>
      <c r="B4997" t="s">
        <v>15274</v>
      </c>
      <c r="C4997" t="s">
        <v>990</v>
      </c>
      <c r="D4997" t="s">
        <v>15277</v>
      </c>
      <c r="E4997" t="s">
        <v>992</v>
      </c>
      <c r="F4997" t="s">
        <v>2697</v>
      </c>
      <c r="G4997">
        <v>11</v>
      </c>
      <c r="H4997" t="s">
        <v>1090</v>
      </c>
      <c r="I4997">
        <v>77900</v>
      </c>
      <c r="J4997">
        <v>723119831</v>
      </c>
      <c r="K4997" t="s">
        <v>15278</v>
      </c>
      <c r="L4997" s="106">
        <v>31459</v>
      </c>
      <c r="M4997">
        <v>10608672</v>
      </c>
      <c r="N4997" t="s">
        <v>996</v>
      </c>
      <c r="O4997" t="s">
        <v>12</v>
      </c>
      <c r="P4997" t="s">
        <v>997</v>
      </c>
      <c r="R4997" s="109" t="str">
        <f>IF(OR(P4997="SB",Q4997="SB"),"SB",0)</f>
        <v>SB</v>
      </c>
      <c r="T4997" s="110">
        <v>10749</v>
      </c>
      <c r="U4997" t="s">
        <v>19633</v>
      </c>
      <c r="V4997" s="113" t="str">
        <f>IF(AND(I4997&gt;=10000,I4997&lt;=19900),"Praha",(IF(AND(I4997&gt;=25001,I4997&lt;=29501),"Středočeský kraj",(IF(AND(I4997&gt;=30100,I4997&lt;=34972),"Středočeský kraj",(IF(AND(I4997&gt;=35002,I4997&lt;=36271),"Karlovarský kraj",(IF(AND(I4997&gt;=37001,I4997&lt;=39201),"Jihočeský kraj",(IF(AND(I4997&gt;=39701,I4997&lt;=39901),"Jihočeský kraj",(IF(AND(I4997&gt;=39301,I4997&lt;=39601),"Kraj Vysočina",(IF(AND(I4997&gt;=58001,I4997&lt;=59501),"Kraj Vysočina",(IF(AND(I4997&gt;=67401,I4997&lt;=67602),"Kraj Vysočina",(IF(AND(I4997&gt;=40001,I4997&lt;=44101),"Ústecký kraj",(IF(AND(I4997&gt;=46001,I4997&lt;=47201),"Liberecký kraj",(IF(AND(I4997&gt;=51202,I4997&lt;=51401),"Liberecký kraj",(IF(AND(I4997&gt;=53002,I4997&lt;=53976),"Pardubický kraj",(IF(AND(I4997&gt;=56002,I4997&lt;=57201),"Pardubický kraj",(IF(AND(I4997&gt;=60200,I4997&lt;=67201),"Jihomoravský kraj",(IF(AND(I4997&gt;=67801,I4997&lt;=68501),"Jihomoravský kraj",(IF(AND(I4997&gt;=69002,I4997&lt;=69801),"Jihomoravský kraj",(IF(AND(I4997&gt;=68601,I4997&lt;=68801),"Zlínský kraj",(IF(AND(I4997&gt;=75501,I4997&lt;=76901),"Zlínský kraj",(IF(AND(I4997&gt;=70030,I4997&lt;=74901),"Moravskoslezský kraj",(IF(AND(I4997&gt;=75000,I4997&lt;=75368),"Olomoucký kraj",(IF(AND(I4997&gt;=77200,I4997&lt;=79862),"Olomoucký kraj",(IF(AND(I4997&gt;=50011,I4997&lt;=50301),"Královéhradecký kraj",(IF(AND(I4997&gt;=54301,I4997&lt;=54303),"Královéhradecký kraj","0")))))))))))))))))))))))))))))))))))))))))))))))</f>
        <v>Olomoucký kraj</v>
      </c>
      <c r="AD4997" t="s">
        <v>998</v>
      </c>
      <c r="AE4997" t="s">
        <v>998</v>
      </c>
      <c r="AF4997" t="s">
        <v>998</v>
      </c>
      <c r="AG4997" s="107">
        <v>0</v>
      </c>
      <c r="AH4997" s="107">
        <v>0</v>
      </c>
      <c r="AI4997" s="107">
        <v>0</v>
      </c>
      <c r="AJ4997" t="s">
        <v>1012</v>
      </c>
    </row>
    <row r="4998" spans="1:37" x14ac:dyDescent="0.45">
      <c r="A4998" t="s">
        <v>1124</v>
      </c>
      <c r="B4998" t="s">
        <v>7594</v>
      </c>
      <c r="C4998" t="s">
        <v>990</v>
      </c>
      <c r="D4998" t="s">
        <v>7598</v>
      </c>
      <c r="E4998" t="s">
        <v>992</v>
      </c>
      <c r="F4998" t="s">
        <v>3825</v>
      </c>
      <c r="G4998">
        <v>587</v>
      </c>
      <c r="H4998" t="s">
        <v>1090</v>
      </c>
      <c r="I4998">
        <v>77900</v>
      </c>
      <c r="K4998" t="s">
        <v>7599</v>
      </c>
      <c r="L4998" s="106">
        <v>30480</v>
      </c>
      <c r="M4998">
        <v>10868148</v>
      </c>
      <c r="N4998" t="s">
        <v>996</v>
      </c>
      <c r="O4998" t="s">
        <v>12</v>
      </c>
      <c r="P4998" t="s">
        <v>997</v>
      </c>
      <c r="R4998" s="109" t="str">
        <f>IF(OR(P4998="SB",Q4998="SB"),"SB",0)</f>
        <v>SB</v>
      </c>
      <c r="T4998" s="110">
        <v>11609</v>
      </c>
      <c r="U4998" t="s">
        <v>19633</v>
      </c>
      <c r="V4998" s="113" t="str">
        <f>IF(AND(I4998&gt;=10000,I4998&lt;=19900),"Praha",(IF(AND(I4998&gt;=25001,I4998&lt;=29501),"Středočeský kraj",(IF(AND(I4998&gt;=30100,I4998&lt;=34972),"Středočeský kraj",(IF(AND(I4998&gt;=35002,I4998&lt;=36271),"Karlovarský kraj",(IF(AND(I4998&gt;=37001,I4998&lt;=39201),"Jihočeský kraj",(IF(AND(I4998&gt;=39701,I4998&lt;=39901),"Jihočeský kraj",(IF(AND(I4998&gt;=39301,I4998&lt;=39601),"Kraj Vysočina",(IF(AND(I4998&gt;=58001,I4998&lt;=59501),"Kraj Vysočina",(IF(AND(I4998&gt;=67401,I4998&lt;=67602),"Kraj Vysočina",(IF(AND(I4998&gt;=40001,I4998&lt;=44101),"Ústecký kraj",(IF(AND(I4998&gt;=46001,I4998&lt;=47201),"Liberecký kraj",(IF(AND(I4998&gt;=51202,I4998&lt;=51401),"Liberecký kraj",(IF(AND(I4998&gt;=53002,I4998&lt;=53976),"Pardubický kraj",(IF(AND(I4998&gt;=56002,I4998&lt;=57201),"Pardubický kraj",(IF(AND(I4998&gt;=60200,I4998&lt;=67201),"Jihomoravský kraj",(IF(AND(I4998&gt;=67801,I4998&lt;=68501),"Jihomoravský kraj",(IF(AND(I4998&gt;=69002,I4998&lt;=69801),"Jihomoravský kraj",(IF(AND(I4998&gt;=68601,I4998&lt;=68801),"Zlínský kraj",(IF(AND(I4998&gt;=75501,I4998&lt;=76901),"Zlínský kraj",(IF(AND(I4998&gt;=70030,I4998&lt;=74901),"Moravskoslezský kraj",(IF(AND(I4998&gt;=75000,I4998&lt;=75368),"Olomoucký kraj",(IF(AND(I4998&gt;=77200,I4998&lt;=79862),"Olomoucký kraj",(IF(AND(I4998&gt;=50011,I4998&lt;=50301),"Královéhradecký kraj",(IF(AND(I4998&gt;=54301,I4998&lt;=54303),"Královéhradecký kraj","0")))))))))))))))))))))))))))))))))))))))))))))))</f>
        <v>Olomoucký kraj</v>
      </c>
      <c r="AD4998" t="s">
        <v>998</v>
      </c>
      <c r="AE4998" t="s">
        <v>998</v>
      </c>
      <c r="AF4998" t="s">
        <v>998</v>
      </c>
      <c r="AG4998" s="107">
        <v>0</v>
      </c>
      <c r="AH4998" s="107">
        <v>0</v>
      </c>
      <c r="AI4998" s="107">
        <v>0</v>
      </c>
      <c r="AJ4998" t="s">
        <v>1012</v>
      </c>
    </row>
    <row r="4999" spans="1:37" x14ac:dyDescent="0.45">
      <c r="A4999" t="s">
        <v>2668</v>
      </c>
      <c r="B4999" t="s">
        <v>9322</v>
      </c>
      <c r="C4999" t="s">
        <v>990</v>
      </c>
      <c r="D4999" t="s">
        <v>9323</v>
      </c>
      <c r="E4999" t="s">
        <v>992</v>
      </c>
      <c r="F4999" t="s">
        <v>7576</v>
      </c>
      <c r="G4999">
        <v>17</v>
      </c>
      <c r="H4999" t="s">
        <v>1090</v>
      </c>
      <c r="I4999">
        <v>77900</v>
      </c>
      <c r="K4999" t="s">
        <v>9324</v>
      </c>
      <c r="L4999" s="106">
        <v>33951</v>
      </c>
      <c r="M4999">
        <v>10896642</v>
      </c>
      <c r="N4999" t="s">
        <v>996</v>
      </c>
      <c r="O4999" t="s">
        <v>12</v>
      </c>
      <c r="P4999" t="s">
        <v>997</v>
      </c>
      <c r="R4999" s="109" t="str">
        <f>IF(OR(P4999="SB",Q4999="SB"),"SB",0)</f>
        <v>SB</v>
      </c>
      <c r="T4999" s="110">
        <v>11651</v>
      </c>
      <c r="U4999" t="s">
        <v>19633</v>
      </c>
      <c r="V4999" s="113" t="str">
        <f>IF(AND(I4999&gt;=10000,I4999&lt;=19900),"Praha",(IF(AND(I4999&gt;=25001,I4999&lt;=29501),"Středočeský kraj",(IF(AND(I4999&gt;=30100,I4999&lt;=34972),"Středočeský kraj",(IF(AND(I4999&gt;=35002,I4999&lt;=36271),"Karlovarský kraj",(IF(AND(I4999&gt;=37001,I4999&lt;=39201),"Jihočeský kraj",(IF(AND(I4999&gt;=39701,I4999&lt;=39901),"Jihočeský kraj",(IF(AND(I4999&gt;=39301,I4999&lt;=39601),"Kraj Vysočina",(IF(AND(I4999&gt;=58001,I4999&lt;=59501),"Kraj Vysočina",(IF(AND(I4999&gt;=67401,I4999&lt;=67602),"Kraj Vysočina",(IF(AND(I4999&gt;=40001,I4999&lt;=44101),"Ústecký kraj",(IF(AND(I4999&gt;=46001,I4999&lt;=47201),"Liberecký kraj",(IF(AND(I4999&gt;=51202,I4999&lt;=51401),"Liberecký kraj",(IF(AND(I4999&gt;=53002,I4999&lt;=53976),"Pardubický kraj",(IF(AND(I4999&gt;=56002,I4999&lt;=57201),"Pardubický kraj",(IF(AND(I4999&gt;=60200,I4999&lt;=67201),"Jihomoravský kraj",(IF(AND(I4999&gt;=67801,I4999&lt;=68501),"Jihomoravský kraj",(IF(AND(I4999&gt;=69002,I4999&lt;=69801),"Jihomoravský kraj",(IF(AND(I4999&gt;=68601,I4999&lt;=68801),"Zlínský kraj",(IF(AND(I4999&gt;=75501,I4999&lt;=76901),"Zlínský kraj",(IF(AND(I4999&gt;=70030,I4999&lt;=74901),"Moravskoslezský kraj",(IF(AND(I4999&gt;=75000,I4999&lt;=75368),"Olomoucký kraj",(IF(AND(I4999&gt;=77200,I4999&lt;=79862),"Olomoucký kraj",(IF(AND(I4999&gt;=50011,I4999&lt;=50301),"Královéhradecký kraj",(IF(AND(I4999&gt;=54301,I4999&lt;=54303),"Královéhradecký kraj","0")))))))))))))))))))))))))))))))))))))))))))))))</f>
        <v>Olomoucký kraj</v>
      </c>
      <c r="AD4999" t="s">
        <v>998</v>
      </c>
      <c r="AE4999" t="s">
        <v>998</v>
      </c>
      <c r="AF4999" t="s">
        <v>998</v>
      </c>
      <c r="AG4999" s="107">
        <v>0</v>
      </c>
      <c r="AH4999" s="107">
        <v>0</v>
      </c>
      <c r="AI4999" s="107">
        <v>0</v>
      </c>
      <c r="AJ4999" t="s">
        <v>1012</v>
      </c>
    </row>
    <row r="5000" spans="1:37" x14ac:dyDescent="0.45">
      <c r="A5000" t="s">
        <v>1184</v>
      </c>
      <c r="B5000" t="s">
        <v>15022</v>
      </c>
      <c r="C5000" t="s">
        <v>990</v>
      </c>
      <c r="D5000" t="s">
        <v>15023</v>
      </c>
      <c r="E5000" t="s">
        <v>992</v>
      </c>
      <c r="F5000" t="s">
        <v>15024</v>
      </c>
      <c r="G5000">
        <v>11</v>
      </c>
      <c r="H5000" t="s">
        <v>1090</v>
      </c>
      <c r="I5000">
        <v>77900</v>
      </c>
      <c r="K5000" t="s">
        <v>15025</v>
      </c>
      <c r="L5000" s="106">
        <v>30039</v>
      </c>
      <c r="M5000">
        <v>10865926</v>
      </c>
      <c r="N5000" t="s">
        <v>996</v>
      </c>
      <c r="O5000" t="s">
        <v>12</v>
      </c>
      <c r="P5000" t="s">
        <v>997</v>
      </c>
      <c r="R5000" s="109" t="str">
        <f>IF(OR(P5000="SB",Q5000="SB"),"SB",0)</f>
        <v>SB</v>
      </c>
      <c r="T5000" s="110">
        <v>11818</v>
      </c>
      <c r="U5000" t="s">
        <v>19633</v>
      </c>
      <c r="V5000" s="113" t="str">
        <f>IF(AND(I5000&gt;=10000,I5000&lt;=19900),"Praha",(IF(AND(I5000&gt;=25001,I5000&lt;=29501),"Středočeský kraj",(IF(AND(I5000&gt;=30100,I5000&lt;=34972),"Středočeský kraj",(IF(AND(I5000&gt;=35002,I5000&lt;=36271),"Karlovarský kraj",(IF(AND(I5000&gt;=37001,I5000&lt;=39201),"Jihočeský kraj",(IF(AND(I5000&gt;=39701,I5000&lt;=39901),"Jihočeský kraj",(IF(AND(I5000&gt;=39301,I5000&lt;=39601),"Kraj Vysočina",(IF(AND(I5000&gt;=58001,I5000&lt;=59501),"Kraj Vysočina",(IF(AND(I5000&gt;=67401,I5000&lt;=67602),"Kraj Vysočina",(IF(AND(I5000&gt;=40001,I5000&lt;=44101),"Ústecký kraj",(IF(AND(I5000&gt;=46001,I5000&lt;=47201),"Liberecký kraj",(IF(AND(I5000&gt;=51202,I5000&lt;=51401),"Liberecký kraj",(IF(AND(I5000&gt;=53002,I5000&lt;=53976),"Pardubický kraj",(IF(AND(I5000&gt;=56002,I5000&lt;=57201),"Pardubický kraj",(IF(AND(I5000&gt;=60200,I5000&lt;=67201),"Jihomoravský kraj",(IF(AND(I5000&gt;=67801,I5000&lt;=68501),"Jihomoravský kraj",(IF(AND(I5000&gt;=69002,I5000&lt;=69801),"Jihomoravský kraj",(IF(AND(I5000&gt;=68601,I5000&lt;=68801),"Zlínský kraj",(IF(AND(I5000&gt;=75501,I5000&lt;=76901),"Zlínský kraj",(IF(AND(I5000&gt;=70030,I5000&lt;=74901),"Moravskoslezský kraj",(IF(AND(I5000&gt;=75000,I5000&lt;=75368),"Olomoucký kraj",(IF(AND(I5000&gt;=77200,I5000&lt;=79862),"Olomoucký kraj",(IF(AND(I5000&gt;=50011,I5000&lt;=50301),"Královéhradecký kraj",(IF(AND(I5000&gt;=54301,I5000&lt;=54303),"Královéhradecký kraj","0")))))))))))))))))))))))))))))))))))))))))))))))</f>
        <v>Olomoucký kraj</v>
      </c>
      <c r="AD5000" t="s">
        <v>998</v>
      </c>
      <c r="AE5000" t="s">
        <v>998</v>
      </c>
      <c r="AF5000" t="s">
        <v>998</v>
      </c>
      <c r="AG5000" s="107">
        <v>0</v>
      </c>
      <c r="AH5000" s="107">
        <v>0</v>
      </c>
      <c r="AI5000" s="107">
        <v>0</v>
      </c>
      <c r="AJ5000" t="s">
        <v>1012</v>
      </c>
    </row>
    <row r="5001" spans="1:37" x14ac:dyDescent="0.45">
      <c r="A5001" t="s">
        <v>1468</v>
      </c>
      <c r="B5001" t="s">
        <v>12983</v>
      </c>
      <c r="C5001" t="s">
        <v>1002</v>
      </c>
      <c r="D5001" t="s">
        <v>12984</v>
      </c>
      <c r="E5001" t="s">
        <v>992</v>
      </c>
      <c r="F5001" t="s">
        <v>3417</v>
      </c>
      <c r="G5001">
        <v>7</v>
      </c>
      <c r="H5001" t="s">
        <v>1090</v>
      </c>
      <c r="I5001">
        <v>77900</v>
      </c>
      <c r="J5001">
        <v>728032304</v>
      </c>
      <c r="K5001" t="s">
        <v>12985</v>
      </c>
      <c r="L5001" s="106">
        <v>36696</v>
      </c>
      <c r="M5001">
        <v>13641641</v>
      </c>
      <c r="N5001" t="s">
        <v>2622</v>
      </c>
      <c r="O5001" t="s">
        <v>1101</v>
      </c>
      <c r="P5001" t="s">
        <v>997</v>
      </c>
      <c r="R5001" s="109" t="str">
        <f>IF(OR(P5001="SB",Q5001="SB"),"SB",0)</f>
        <v>SB</v>
      </c>
      <c r="T5001" s="110">
        <v>161023</v>
      </c>
      <c r="U5001" t="s">
        <v>19633</v>
      </c>
      <c r="V5001" s="113" t="str">
        <f>IF(AND(I5001&gt;=10000,I5001&lt;=19900),"Praha",(IF(AND(I5001&gt;=25001,I5001&lt;=29501),"Středočeský kraj",(IF(AND(I5001&gt;=30100,I5001&lt;=34972),"Středočeský kraj",(IF(AND(I5001&gt;=35002,I5001&lt;=36271),"Karlovarský kraj",(IF(AND(I5001&gt;=37001,I5001&lt;=39201),"Jihočeský kraj",(IF(AND(I5001&gt;=39701,I5001&lt;=39901),"Jihočeský kraj",(IF(AND(I5001&gt;=39301,I5001&lt;=39601),"Kraj Vysočina",(IF(AND(I5001&gt;=58001,I5001&lt;=59501),"Kraj Vysočina",(IF(AND(I5001&gt;=67401,I5001&lt;=67602),"Kraj Vysočina",(IF(AND(I5001&gt;=40001,I5001&lt;=44101),"Ústecký kraj",(IF(AND(I5001&gt;=46001,I5001&lt;=47201),"Liberecký kraj",(IF(AND(I5001&gt;=51202,I5001&lt;=51401),"Liberecký kraj",(IF(AND(I5001&gt;=53002,I5001&lt;=53976),"Pardubický kraj",(IF(AND(I5001&gt;=56002,I5001&lt;=57201),"Pardubický kraj",(IF(AND(I5001&gt;=60200,I5001&lt;=67201),"Jihomoravský kraj",(IF(AND(I5001&gt;=67801,I5001&lt;=68501),"Jihomoravský kraj",(IF(AND(I5001&gt;=69002,I5001&lt;=69801),"Jihomoravský kraj",(IF(AND(I5001&gt;=68601,I5001&lt;=68801),"Zlínský kraj",(IF(AND(I5001&gt;=75501,I5001&lt;=76901),"Zlínský kraj",(IF(AND(I5001&gt;=70030,I5001&lt;=74901),"Moravskoslezský kraj",(IF(AND(I5001&gt;=75000,I5001&lt;=75368),"Olomoucký kraj",(IF(AND(I5001&gt;=77200,I5001&lt;=79862),"Olomoucký kraj",(IF(AND(I5001&gt;=50011,I5001&lt;=50301),"Královéhradecký kraj",(IF(AND(I5001&gt;=54301,I5001&lt;=54303),"Královéhradecký kraj","0")))))))))))))))))))))))))))))))))))))))))))))))</f>
        <v>Olomoucký kraj</v>
      </c>
      <c r="AB5001" t="s">
        <v>12986</v>
      </c>
      <c r="AD5001" t="s">
        <v>998</v>
      </c>
      <c r="AE5001" t="s">
        <v>998</v>
      </c>
      <c r="AF5001" t="s">
        <v>998</v>
      </c>
      <c r="AG5001" s="107">
        <v>300</v>
      </c>
      <c r="AH5001" s="107">
        <v>0</v>
      </c>
      <c r="AI5001" s="107">
        <v>0</v>
      </c>
      <c r="AJ5001" t="s">
        <v>999</v>
      </c>
      <c r="AK5001" s="106">
        <v>44916</v>
      </c>
    </row>
    <row r="5002" spans="1:37" x14ac:dyDescent="0.45">
      <c r="A5002" t="s">
        <v>1156</v>
      </c>
      <c r="B5002" t="s">
        <v>11178</v>
      </c>
      <c r="C5002" t="s">
        <v>990</v>
      </c>
      <c r="D5002" t="s">
        <v>11179</v>
      </c>
      <c r="E5002" t="s">
        <v>992</v>
      </c>
      <c r="F5002" t="s">
        <v>11180</v>
      </c>
      <c r="G5002">
        <v>311</v>
      </c>
      <c r="H5002" t="s">
        <v>1090</v>
      </c>
      <c r="I5002">
        <v>77900</v>
      </c>
      <c r="J5002">
        <v>777714770</v>
      </c>
      <c r="K5002" t="s">
        <v>11181</v>
      </c>
      <c r="L5002" s="106">
        <v>41052</v>
      </c>
      <c r="M5002">
        <v>15697839</v>
      </c>
      <c r="N5002" t="s">
        <v>1029</v>
      </c>
      <c r="O5002" t="s">
        <v>1010</v>
      </c>
      <c r="P5002" t="s">
        <v>997</v>
      </c>
      <c r="R5002" s="109" t="str">
        <f>IF(OR(P5002="SB",Q5002="SB"),"SB",0)</f>
        <v>SB</v>
      </c>
      <c r="T5002" s="110">
        <v>2022067</v>
      </c>
      <c r="U5002" t="s">
        <v>19633</v>
      </c>
      <c r="V5002" s="113" t="str">
        <f>IF(AND(I5002&gt;=10000,I5002&lt;=19900),"Praha",(IF(AND(I5002&gt;=25001,I5002&lt;=29501),"Středočeský kraj",(IF(AND(I5002&gt;=30100,I5002&lt;=34972),"Středočeský kraj",(IF(AND(I5002&gt;=35002,I5002&lt;=36271),"Karlovarský kraj",(IF(AND(I5002&gt;=37001,I5002&lt;=39201),"Jihočeský kraj",(IF(AND(I5002&gt;=39701,I5002&lt;=39901),"Jihočeský kraj",(IF(AND(I5002&gt;=39301,I5002&lt;=39601),"Kraj Vysočina",(IF(AND(I5002&gt;=58001,I5002&lt;=59501),"Kraj Vysočina",(IF(AND(I5002&gt;=67401,I5002&lt;=67602),"Kraj Vysočina",(IF(AND(I5002&gt;=40001,I5002&lt;=44101),"Ústecký kraj",(IF(AND(I5002&gt;=46001,I5002&lt;=47201),"Liberecký kraj",(IF(AND(I5002&gt;=51202,I5002&lt;=51401),"Liberecký kraj",(IF(AND(I5002&gt;=53002,I5002&lt;=53976),"Pardubický kraj",(IF(AND(I5002&gt;=56002,I5002&lt;=57201),"Pardubický kraj",(IF(AND(I5002&gt;=60200,I5002&lt;=67201),"Jihomoravský kraj",(IF(AND(I5002&gt;=67801,I5002&lt;=68501),"Jihomoravský kraj",(IF(AND(I5002&gt;=69002,I5002&lt;=69801),"Jihomoravský kraj",(IF(AND(I5002&gt;=68601,I5002&lt;=68801),"Zlínský kraj",(IF(AND(I5002&gt;=75501,I5002&lt;=76901),"Zlínský kraj",(IF(AND(I5002&gt;=70030,I5002&lt;=74901),"Moravskoslezský kraj",(IF(AND(I5002&gt;=75000,I5002&lt;=75368),"Olomoucký kraj",(IF(AND(I5002&gt;=77200,I5002&lt;=79862),"Olomoucký kraj",(IF(AND(I5002&gt;=50011,I5002&lt;=50301),"Královéhradecký kraj",(IF(AND(I5002&gt;=54301,I5002&lt;=54303),"Královéhradecký kraj","0")))))))))))))))))))))))))))))))))))))))))))))))</f>
        <v>Olomoucký kraj</v>
      </c>
      <c r="AD5002" t="s">
        <v>998</v>
      </c>
      <c r="AE5002" t="s">
        <v>998</v>
      </c>
      <c r="AF5002" t="s">
        <v>998</v>
      </c>
      <c r="AG5002" s="107">
        <v>0</v>
      </c>
      <c r="AH5002" s="107">
        <v>0</v>
      </c>
      <c r="AI5002" s="107">
        <v>0</v>
      </c>
      <c r="AJ5002" t="s">
        <v>1012</v>
      </c>
    </row>
    <row r="5003" spans="1:37" x14ac:dyDescent="0.45">
      <c r="A5003" t="s">
        <v>1197</v>
      </c>
      <c r="B5003" t="s">
        <v>11074</v>
      </c>
      <c r="C5003" t="s">
        <v>1002</v>
      </c>
      <c r="D5003" t="s">
        <v>11075</v>
      </c>
      <c r="E5003" t="s">
        <v>992</v>
      </c>
      <c r="F5003" t="s">
        <v>11076</v>
      </c>
      <c r="G5003">
        <v>613</v>
      </c>
      <c r="H5003" t="s">
        <v>1090</v>
      </c>
      <c r="I5003">
        <v>77900</v>
      </c>
      <c r="J5003">
        <v>604451308</v>
      </c>
      <c r="K5003" t="s">
        <v>11077</v>
      </c>
      <c r="L5003" s="106">
        <v>40987</v>
      </c>
      <c r="M5003">
        <v>14061367</v>
      </c>
      <c r="N5003" t="s">
        <v>6942</v>
      </c>
      <c r="O5003" t="s">
        <v>1091</v>
      </c>
      <c r="P5003" t="s">
        <v>997</v>
      </c>
      <c r="R5003" s="109" t="str">
        <f>IF(OR(P5003="SB",Q5003="SB"),"SB",0)</f>
        <v>SB</v>
      </c>
      <c r="T5003" s="110">
        <v>2022100</v>
      </c>
      <c r="U5003" t="s">
        <v>19633</v>
      </c>
      <c r="V5003" s="113" t="str">
        <f>IF(AND(I5003&gt;=10000,I5003&lt;=19900),"Praha",(IF(AND(I5003&gt;=25001,I5003&lt;=29501),"Středočeský kraj",(IF(AND(I5003&gt;=30100,I5003&lt;=34972),"Středočeský kraj",(IF(AND(I5003&gt;=35002,I5003&lt;=36271),"Karlovarský kraj",(IF(AND(I5003&gt;=37001,I5003&lt;=39201),"Jihočeský kraj",(IF(AND(I5003&gt;=39701,I5003&lt;=39901),"Jihočeský kraj",(IF(AND(I5003&gt;=39301,I5003&lt;=39601),"Kraj Vysočina",(IF(AND(I5003&gt;=58001,I5003&lt;=59501),"Kraj Vysočina",(IF(AND(I5003&gt;=67401,I5003&lt;=67602),"Kraj Vysočina",(IF(AND(I5003&gt;=40001,I5003&lt;=44101),"Ústecký kraj",(IF(AND(I5003&gt;=46001,I5003&lt;=47201),"Liberecký kraj",(IF(AND(I5003&gt;=51202,I5003&lt;=51401),"Liberecký kraj",(IF(AND(I5003&gt;=53002,I5003&lt;=53976),"Pardubický kraj",(IF(AND(I5003&gt;=56002,I5003&lt;=57201),"Pardubický kraj",(IF(AND(I5003&gt;=60200,I5003&lt;=67201),"Jihomoravský kraj",(IF(AND(I5003&gt;=67801,I5003&lt;=68501),"Jihomoravský kraj",(IF(AND(I5003&gt;=69002,I5003&lt;=69801),"Jihomoravský kraj",(IF(AND(I5003&gt;=68601,I5003&lt;=68801),"Zlínský kraj",(IF(AND(I5003&gt;=75501,I5003&lt;=76901),"Zlínský kraj",(IF(AND(I5003&gt;=70030,I5003&lt;=74901),"Moravskoslezský kraj",(IF(AND(I5003&gt;=75000,I5003&lt;=75368),"Olomoucký kraj",(IF(AND(I5003&gt;=77200,I5003&lt;=79862),"Olomoucký kraj",(IF(AND(I5003&gt;=50011,I5003&lt;=50301),"Královéhradecký kraj",(IF(AND(I5003&gt;=54301,I5003&lt;=54303),"Královéhradecký kraj","0")))))))))))))))))))))))))))))))))))))))))))))))</f>
        <v>Olomoucký kraj</v>
      </c>
      <c r="AD5003" t="s">
        <v>998</v>
      </c>
      <c r="AE5003" t="s">
        <v>998</v>
      </c>
      <c r="AF5003" t="s">
        <v>998</v>
      </c>
      <c r="AG5003" s="107">
        <v>300</v>
      </c>
      <c r="AH5003" s="107">
        <v>0</v>
      </c>
      <c r="AI5003" s="107">
        <v>0</v>
      </c>
      <c r="AJ5003" t="s">
        <v>999</v>
      </c>
      <c r="AK5003" s="106">
        <v>44957</v>
      </c>
    </row>
    <row r="5004" spans="1:37" x14ac:dyDescent="0.45">
      <c r="A5004" t="s">
        <v>1730</v>
      </c>
      <c r="B5004" t="s">
        <v>1731</v>
      </c>
      <c r="C5004" t="s">
        <v>1002</v>
      </c>
      <c r="D5004" t="s">
        <v>1732</v>
      </c>
      <c r="E5004" t="s">
        <v>992</v>
      </c>
      <c r="F5004" t="s">
        <v>1733</v>
      </c>
      <c r="G5004">
        <v>46</v>
      </c>
      <c r="H5004" t="s">
        <v>1090</v>
      </c>
      <c r="I5004">
        <v>77900</v>
      </c>
      <c r="J5004">
        <v>730156340</v>
      </c>
      <c r="K5004" t="s">
        <v>1734</v>
      </c>
      <c r="L5004" s="106">
        <v>39351</v>
      </c>
      <c r="M5004">
        <v>15488782</v>
      </c>
      <c r="N5004" t="s">
        <v>1396</v>
      </c>
      <c r="O5004" t="s">
        <v>1091</v>
      </c>
      <c r="P5004" t="s">
        <v>997</v>
      </c>
      <c r="R5004" s="109" t="str">
        <f>IF(OR(P5004="SB",Q5004="SB"),"SB",0)</f>
        <v>SB</v>
      </c>
      <c r="T5004" s="110" t="s">
        <v>998</v>
      </c>
      <c r="V5004" s="113" t="str">
        <f>IF(AND(I5004&gt;=10000,I5004&lt;=19900),"Praha",(IF(AND(I5004&gt;=25001,I5004&lt;=29501),"Středočeský kraj",(IF(AND(I5004&gt;=30100,I5004&lt;=34972),"Středočeský kraj",(IF(AND(I5004&gt;=35002,I5004&lt;=36271),"Karlovarský kraj",(IF(AND(I5004&gt;=37001,I5004&lt;=39201),"Jihočeský kraj",(IF(AND(I5004&gt;=39701,I5004&lt;=39901),"Jihočeský kraj",(IF(AND(I5004&gt;=39301,I5004&lt;=39601),"Kraj Vysočina",(IF(AND(I5004&gt;=58001,I5004&lt;=59501),"Kraj Vysočina",(IF(AND(I5004&gt;=67401,I5004&lt;=67602),"Kraj Vysočina",(IF(AND(I5004&gt;=40001,I5004&lt;=44101),"Ústecký kraj",(IF(AND(I5004&gt;=46001,I5004&lt;=47201),"Liberecký kraj",(IF(AND(I5004&gt;=51202,I5004&lt;=51401),"Liberecký kraj",(IF(AND(I5004&gt;=53002,I5004&lt;=53976),"Pardubický kraj",(IF(AND(I5004&gt;=56002,I5004&lt;=57201),"Pardubický kraj",(IF(AND(I5004&gt;=60200,I5004&lt;=67201),"Jihomoravský kraj",(IF(AND(I5004&gt;=67801,I5004&lt;=68501),"Jihomoravský kraj",(IF(AND(I5004&gt;=69002,I5004&lt;=69801),"Jihomoravský kraj",(IF(AND(I5004&gt;=68601,I5004&lt;=68801),"Zlínský kraj",(IF(AND(I5004&gt;=75501,I5004&lt;=76901),"Zlínský kraj",(IF(AND(I5004&gt;=70030,I5004&lt;=74901),"Moravskoslezský kraj",(IF(AND(I5004&gt;=75000,I5004&lt;=75368),"Olomoucký kraj",(IF(AND(I5004&gt;=77200,I5004&lt;=79862),"Olomoucký kraj",(IF(AND(I5004&gt;=50011,I5004&lt;=50301),"Královéhradecký kraj",(IF(AND(I5004&gt;=54301,I5004&lt;=54303),"Královéhradecký kraj","0")))))))))))))))))))))))))))))))))))))))))))))))</f>
        <v>Olomoucký kraj</v>
      </c>
      <c r="AB5004" t="s">
        <v>998</v>
      </c>
      <c r="AD5004" t="s">
        <v>998</v>
      </c>
      <c r="AE5004" t="s">
        <v>998</v>
      </c>
      <c r="AF5004" t="s">
        <v>998</v>
      </c>
      <c r="AG5004" s="107">
        <v>0</v>
      </c>
      <c r="AH5004" s="107">
        <v>0</v>
      </c>
      <c r="AI5004" s="107">
        <v>0</v>
      </c>
      <c r="AJ5004" t="s">
        <v>1012</v>
      </c>
    </row>
    <row r="5005" spans="1:37" x14ac:dyDescent="0.45">
      <c r="A5005" t="s">
        <v>1164</v>
      </c>
      <c r="B5005" t="s">
        <v>2405</v>
      </c>
      <c r="C5005" t="s">
        <v>990</v>
      </c>
      <c r="D5005" t="s">
        <v>2409</v>
      </c>
      <c r="E5005" t="s">
        <v>992</v>
      </c>
      <c r="F5005" t="s">
        <v>2410</v>
      </c>
      <c r="G5005">
        <v>7</v>
      </c>
      <c r="H5005" t="s">
        <v>1090</v>
      </c>
      <c r="I5005">
        <v>77900</v>
      </c>
      <c r="K5005" t="s">
        <v>2411</v>
      </c>
      <c r="L5005" s="106">
        <v>30106</v>
      </c>
      <c r="M5005">
        <v>14662363</v>
      </c>
      <c r="N5005" t="s">
        <v>996</v>
      </c>
      <c r="O5005" t="s">
        <v>12</v>
      </c>
      <c r="P5005" t="s">
        <v>997</v>
      </c>
      <c r="R5005" s="109" t="str">
        <f>IF(OR(P5005="SB",Q5005="SB"),"SB",0)</f>
        <v>SB</v>
      </c>
      <c r="T5005" s="110" t="s">
        <v>998</v>
      </c>
      <c r="V5005" s="113" t="str">
        <f>IF(AND(I5005&gt;=10000,I5005&lt;=19900),"Praha",(IF(AND(I5005&gt;=25001,I5005&lt;=29501),"Středočeský kraj",(IF(AND(I5005&gt;=30100,I5005&lt;=34972),"Středočeský kraj",(IF(AND(I5005&gt;=35002,I5005&lt;=36271),"Karlovarský kraj",(IF(AND(I5005&gt;=37001,I5005&lt;=39201),"Jihočeský kraj",(IF(AND(I5005&gt;=39701,I5005&lt;=39901),"Jihočeský kraj",(IF(AND(I5005&gt;=39301,I5005&lt;=39601),"Kraj Vysočina",(IF(AND(I5005&gt;=58001,I5005&lt;=59501),"Kraj Vysočina",(IF(AND(I5005&gt;=67401,I5005&lt;=67602),"Kraj Vysočina",(IF(AND(I5005&gt;=40001,I5005&lt;=44101),"Ústecký kraj",(IF(AND(I5005&gt;=46001,I5005&lt;=47201),"Liberecký kraj",(IF(AND(I5005&gt;=51202,I5005&lt;=51401),"Liberecký kraj",(IF(AND(I5005&gt;=53002,I5005&lt;=53976),"Pardubický kraj",(IF(AND(I5005&gt;=56002,I5005&lt;=57201),"Pardubický kraj",(IF(AND(I5005&gt;=60200,I5005&lt;=67201),"Jihomoravský kraj",(IF(AND(I5005&gt;=67801,I5005&lt;=68501),"Jihomoravský kraj",(IF(AND(I5005&gt;=69002,I5005&lt;=69801),"Jihomoravský kraj",(IF(AND(I5005&gt;=68601,I5005&lt;=68801),"Zlínský kraj",(IF(AND(I5005&gt;=75501,I5005&lt;=76901),"Zlínský kraj",(IF(AND(I5005&gt;=70030,I5005&lt;=74901),"Moravskoslezský kraj",(IF(AND(I5005&gt;=75000,I5005&lt;=75368),"Olomoucký kraj",(IF(AND(I5005&gt;=77200,I5005&lt;=79862),"Olomoucký kraj",(IF(AND(I5005&gt;=50011,I5005&lt;=50301),"Královéhradecký kraj",(IF(AND(I5005&gt;=54301,I5005&lt;=54303),"Královéhradecký kraj","0")))))))))))))))))))))))))))))))))))))))))))))))</f>
        <v>Olomoucký kraj</v>
      </c>
      <c r="AB5005" t="s">
        <v>998</v>
      </c>
      <c r="AD5005" t="s">
        <v>998</v>
      </c>
      <c r="AE5005" t="s">
        <v>998</v>
      </c>
      <c r="AF5005" t="s">
        <v>998</v>
      </c>
      <c r="AG5005" s="107">
        <v>0</v>
      </c>
      <c r="AH5005" s="107">
        <v>0</v>
      </c>
      <c r="AI5005" s="107">
        <v>0</v>
      </c>
      <c r="AJ5005" t="s">
        <v>1012</v>
      </c>
    </row>
    <row r="5006" spans="1:37" x14ac:dyDescent="0.45">
      <c r="A5006" t="s">
        <v>2428</v>
      </c>
      <c r="B5006" t="s">
        <v>2417</v>
      </c>
      <c r="C5006" t="s">
        <v>1002</v>
      </c>
      <c r="D5006" t="s">
        <v>2429</v>
      </c>
      <c r="E5006" t="s">
        <v>992</v>
      </c>
      <c r="F5006" t="s">
        <v>2410</v>
      </c>
      <c r="G5006">
        <v>7</v>
      </c>
      <c r="H5006" t="s">
        <v>1090</v>
      </c>
      <c r="I5006">
        <v>77900</v>
      </c>
      <c r="K5006" t="s">
        <v>2430</v>
      </c>
      <c r="L5006" s="106">
        <v>39850</v>
      </c>
      <c r="M5006">
        <v>14662464</v>
      </c>
      <c r="N5006" t="s">
        <v>996</v>
      </c>
      <c r="O5006" t="s">
        <v>12</v>
      </c>
      <c r="P5006" t="s">
        <v>997</v>
      </c>
      <c r="R5006" s="109" t="str">
        <f>IF(OR(P5006="SB",Q5006="SB"),"SB",0)</f>
        <v>SB</v>
      </c>
      <c r="T5006" s="110" t="s">
        <v>998</v>
      </c>
      <c r="V5006" s="113" t="str">
        <f>IF(AND(I5006&gt;=10000,I5006&lt;=19900),"Praha",(IF(AND(I5006&gt;=25001,I5006&lt;=29501),"Středočeský kraj",(IF(AND(I5006&gt;=30100,I5006&lt;=34972),"Středočeský kraj",(IF(AND(I5006&gt;=35002,I5006&lt;=36271),"Karlovarský kraj",(IF(AND(I5006&gt;=37001,I5006&lt;=39201),"Jihočeský kraj",(IF(AND(I5006&gt;=39701,I5006&lt;=39901),"Jihočeský kraj",(IF(AND(I5006&gt;=39301,I5006&lt;=39601),"Kraj Vysočina",(IF(AND(I5006&gt;=58001,I5006&lt;=59501),"Kraj Vysočina",(IF(AND(I5006&gt;=67401,I5006&lt;=67602),"Kraj Vysočina",(IF(AND(I5006&gt;=40001,I5006&lt;=44101),"Ústecký kraj",(IF(AND(I5006&gt;=46001,I5006&lt;=47201),"Liberecký kraj",(IF(AND(I5006&gt;=51202,I5006&lt;=51401),"Liberecký kraj",(IF(AND(I5006&gt;=53002,I5006&lt;=53976),"Pardubický kraj",(IF(AND(I5006&gt;=56002,I5006&lt;=57201),"Pardubický kraj",(IF(AND(I5006&gt;=60200,I5006&lt;=67201),"Jihomoravský kraj",(IF(AND(I5006&gt;=67801,I5006&lt;=68501),"Jihomoravský kraj",(IF(AND(I5006&gt;=69002,I5006&lt;=69801),"Jihomoravský kraj",(IF(AND(I5006&gt;=68601,I5006&lt;=68801),"Zlínský kraj",(IF(AND(I5006&gt;=75501,I5006&lt;=76901),"Zlínský kraj",(IF(AND(I5006&gt;=70030,I5006&lt;=74901),"Moravskoslezský kraj",(IF(AND(I5006&gt;=75000,I5006&lt;=75368),"Olomoucký kraj",(IF(AND(I5006&gt;=77200,I5006&lt;=79862),"Olomoucký kraj",(IF(AND(I5006&gt;=50011,I5006&lt;=50301),"Královéhradecký kraj",(IF(AND(I5006&gt;=54301,I5006&lt;=54303),"Královéhradecký kraj","0")))))))))))))))))))))))))))))))))))))))))))))))</f>
        <v>Olomoucký kraj</v>
      </c>
      <c r="AB5006" t="s">
        <v>998</v>
      </c>
      <c r="AD5006" t="s">
        <v>998</v>
      </c>
      <c r="AE5006" t="s">
        <v>998</v>
      </c>
      <c r="AF5006" t="s">
        <v>998</v>
      </c>
      <c r="AG5006" s="107">
        <v>300</v>
      </c>
      <c r="AH5006" s="107">
        <v>0</v>
      </c>
      <c r="AI5006" s="107">
        <v>0</v>
      </c>
      <c r="AJ5006" t="s">
        <v>999</v>
      </c>
      <c r="AK5006" s="106">
        <v>44923</v>
      </c>
    </row>
    <row r="5007" spans="1:37" x14ac:dyDescent="0.45">
      <c r="A5007" t="s">
        <v>1169</v>
      </c>
      <c r="B5007" t="s">
        <v>3039</v>
      </c>
      <c r="C5007" t="s">
        <v>990</v>
      </c>
      <c r="D5007" t="s">
        <v>3040</v>
      </c>
      <c r="E5007" t="s">
        <v>992</v>
      </c>
      <c r="F5007" t="s">
        <v>3041</v>
      </c>
      <c r="G5007">
        <v>10</v>
      </c>
      <c r="H5007" t="s">
        <v>1090</v>
      </c>
      <c r="I5007">
        <v>77900</v>
      </c>
      <c r="K5007" t="s">
        <v>3042</v>
      </c>
      <c r="L5007" s="106">
        <v>40011</v>
      </c>
      <c r="M5007">
        <v>14647411</v>
      </c>
      <c r="N5007" t="s">
        <v>996</v>
      </c>
      <c r="O5007" t="s">
        <v>12</v>
      </c>
      <c r="P5007" t="s">
        <v>997</v>
      </c>
      <c r="R5007" s="109" t="str">
        <f>IF(OR(P5007="SB",Q5007="SB"),"SB",0)</f>
        <v>SB</v>
      </c>
      <c r="T5007" s="110" t="s">
        <v>998</v>
      </c>
      <c r="V5007" s="113" t="str">
        <f>IF(AND(I5007&gt;=10000,I5007&lt;=19900),"Praha",(IF(AND(I5007&gt;=25001,I5007&lt;=29501),"Středočeský kraj",(IF(AND(I5007&gt;=30100,I5007&lt;=34972),"Středočeský kraj",(IF(AND(I5007&gt;=35002,I5007&lt;=36271),"Karlovarský kraj",(IF(AND(I5007&gt;=37001,I5007&lt;=39201),"Jihočeský kraj",(IF(AND(I5007&gt;=39701,I5007&lt;=39901),"Jihočeský kraj",(IF(AND(I5007&gt;=39301,I5007&lt;=39601),"Kraj Vysočina",(IF(AND(I5007&gt;=58001,I5007&lt;=59501),"Kraj Vysočina",(IF(AND(I5007&gt;=67401,I5007&lt;=67602),"Kraj Vysočina",(IF(AND(I5007&gt;=40001,I5007&lt;=44101),"Ústecký kraj",(IF(AND(I5007&gt;=46001,I5007&lt;=47201),"Liberecký kraj",(IF(AND(I5007&gt;=51202,I5007&lt;=51401),"Liberecký kraj",(IF(AND(I5007&gt;=53002,I5007&lt;=53976),"Pardubický kraj",(IF(AND(I5007&gt;=56002,I5007&lt;=57201),"Pardubický kraj",(IF(AND(I5007&gt;=60200,I5007&lt;=67201),"Jihomoravský kraj",(IF(AND(I5007&gt;=67801,I5007&lt;=68501),"Jihomoravský kraj",(IF(AND(I5007&gt;=69002,I5007&lt;=69801),"Jihomoravský kraj",(IF(AND(I5007&gt;=68601,I5007&lt;=68801),"Zlínský kraj",(IF(AND(I5007&gt;=75501,I5007&lt;=76901),"Zlínský kraj",(IF(AND(I5007&gt;=70030,I5007&lt;=74901),"Moravskoslezský kraj",(IF(AND(I5007&gt;=75000,I5007&lt;=75368),"Olomoucký kraj",(IF(AND(I5007&gt;=77200,I5007&lt;=79862),"Olomoucký kraj",(IF(AND(I5007&gt;=50011,I5007&lt;=50301),"Královéhradecký kraj",(IF(AND(I5007&gt;=54301,I5007&lt;=54303),"Královéhradecký kraj","0")))))))))))))))))))))))))))))))))))))))))))))))</f>
        <v>Olomoucký kraj</v>
      </c>
      <c r="AB5007" t="s">
        <v>998</v>
      </c>
      <c r="AD5007" t="s">
        <v>998</v>
      </c>
      <c r="AE5007" t="s">
        <v>998</v>
      </c>
      <c r="AF5007" t="s">
        <v>998</v>
      </c>
      <c r="AG5007" s="107">
        <v>300</v>
      </c>
      <c r="AH5007" s="107">
        <v>0</v>
      </c>
      <c r="AI5007" s="107">
        <v>0</v>
      </c>
      <c r="AJ5007" t="s">
        <v>999</v>
      </c>
      <c r="AK5007" s="106">
        <v>44923</v>
      </c>
    </row>
    <row r="5008" spans="1:37" x14ac:dyDescent="0.45">
      <c r="A5008" t="s">
        <v>1037</v>
      </c>
      <c r="B5008" t="s">
        <v>3415</v>
      </c>
      <c r="C5008" t="s">
        <v>990</v>
      </c>
      <c r="D5008" t="s">
        <v>3416</v>
      </c>
      <c r="E5008" t="s">
        <v>992</v>
      </c>
      <c r="F5008" t="s">
        <v>3417</v>
      </c>
      <c r="G5008">
        <v>1</v>
      </c>
      <c r="H5008" t="s">
        <v>1090</v>
      </c>
      <c r="I5008">
        <v>77900</v>
      </c>
      <c r="K5008" t="s">
        <v>3418</v>
      </c>
      <c r="L5008" s="106">
        <v>30052</v>
      </c>
      <c r="M5008">
        <v>15969742</v>
      </c>
      <c r="N5008" t="s">
        <v>2113</v>
      </c>
      <c r="O5008" t="s">
        <v>1010</v>
      </c>
      <c r="P5008" t="s">
        <v>997</v>
      </c>
      <c r="R5008" s="109" t="str">
        <f>IF(OR(P5008="SB",Q5008="SB"),"SB",0)</f>
        <v>SB</v>
      </c>
      <c r="T5008" s="110" t="s">
        <v>998</v>
      </c>
      <c r="V5008" s="113" t="str">
        <f>IF(AND(I5008&gt;=10000,I5008&lt;=19900),"Praha",(IF(AND(I5008&gt;=25001,I5008&lt;=29501),"Středočeský kraj",(IF(AND(I5008&gt;=30100,I5008&lt;=34972),"Středočeský kraj",(IF(AND(I5008&gt;=35002,I5008&lt;=36271),"Karlovarský kraj",(IF(AND(I5008&gt;=37001,I5008&lt;=39201),"Jihočeský kraj",(IF(AND(I5008&gt;=39701,I5008&lt;=39901),"Jihočeský kraj",(IF(AND(I5008&gt;=39301,I5008&lt;=39601),"Kraj Vysočina",(IF(AND(I5008&gt;=58001,I5008&lt;=59501),"Kraj Vysočina",(IF(AND(I5008&gt;=67401,I5008&lt;=67602),"Kraj Vysočina",(IF(AND(I5008&gt;=40001,I5008&lt;=44101),"Ústecký kraj",(IF(AND(I5008&gt;=46001,I5008&lt;=47201),"Liberecký kraj",(IF(AND(I5008&gt;=51202,I5008&lt;=51401),"Liberecký kraj",(IF(AND(I5008&gt;=53002,I5008&lt;=53976),"Pardubický kraj",(IF(AND(I5008&gt;=56002,I5008&lt;=57201),"Pardubický kraj",(IF(AND(I5008&gt;=60200,I5008&lt;=67201),"Jihomoravský kraj",(IF(AND(I5008&gt;=67801,I5008&lt;=68501),"Jihomoravský kraj",(IF(AND(I5008&gt;=69002,I5008&lt;=69801),"Jihomoravský kraj",(IF(AND(I5008&gt;=68601,I5008&lt;=68801),"Zlínský kraj",(IF(AND(I5008&gt;=75501,I5008&lt;=76901),"Zlínský kraj",(IF(AND(I5008&gt;=70030,I5008&lt;=74901),"Moravskoslezský kraj",(IF(AND(I5008&gt;=75000,I5008&lt;=75368),"Olomoucký kraj",(IF(AND(I5008&gt;=77200,I5008&lt;=79862),"Olomoucký kraj",(IF(AND(I5008&gt;=50011,I5008&lt;=50301),"Královéhradecký kraj",(IF(AND(I5008&gt;=54301,I5008&lt;=54303),"Královéhradecký kraj","0")))))))))))))))))))))))))))))))))))))))))))))))</f>
        <v>Olomoucký kraj</v>
      </c>
      <c r="AB5008" t="s">
        <v>998</v>
      </c>
      <c r="AD5008" t="s">
        <v>998</v>
      </c>
      <c r="AE5008" t="s">
        <v>998</v>
      </c>
      <c r="AF5008" t="s">
        <v>998</v>
      </c>
      <c r="AG5008" s="107">
        <v>300</v>
      </c>
      <c r="AH5008" s="107">
        <v>0</v>
      </c>
      <c r="AI5008" s="107">
        <v>0</v>
      </c>
      <c r="AJ5008" t="s">
        <v>1012</v>
      </c>
    </row>
    <row r="5009" spans="1:37" x14ac:dyDescent="0.45">
      <c r="A5009" t="s">
        <v>1468</v>
      </c>
      <c r="B5009" t="s">
        <v>4603</v>
      </c>
      <c r="C5009" t="s">
        <v>1002</v>
      </c>
      <c r="D5009" t="s">
        <v>4605</v>
      </c>
      <c r="E5009" t="s">
        <v>992</v>
      </c>
      <c r="F5009" t="s">
        <v>1715</v>
      </c>
      <c r="G5009">
        <v>8</v>
      </c>
      <c r="H5009" t="s">
        <v>2181</v>
      </c>
      <c r="I5009">
        <v>77900</v>
      </c>
      <c r="J5009">
        <v>777003002</v>
      </c>
      <c r="K5009" t="s">
        <v>4606</v>
      </c>
      <c r="L5009" s="106">
        <v>38254</v>
      </c>
      <c r="M5009">
        <v>15489186</v>
      </c>
      <c r="N5009" t="s">
        <v>1396</v>
      </c>
      <c r="O5009" t="s">
        <v>1091</v>
      </c>
      <c r="P5009" t="s">
        <v>997</v>
      </c>
      <c r="R5009" s="109" t="str">
        <f>IF(OR(P5009="SB",Q5009="SB"),"SB",0)</f>
        <v>SB</v>
      </c>
      <c r="T5009" s="110" t="s">
        <v>998</v>
      </c>
      <c r="V5009" s="113" t="str">
        <f>IF(AND(I5009&gt;=10000,I5009&lt;=19900),"Praha",(IF(AND(I5009&gt;=25001,I5009&lt;=29501),"Středočeský kraj",(IF(AND(I5009&gt;=30100,I5009&lt;=34972),"Středočeský kraj",(IF(AND(I5009&gt;=35002,I5009&lt;=36271),"Karlovarský kraj",(IF(AND(I5009&gt;=37001,I5009&lt;=39201),"Jihočeský kraj",(IF(AND(I5009&gt;=39701,I5009&lt;=39901),"Jihočeský kraj",(IF(AND(I5009&gt;=39301,I5009&lt;=39601),"Kraj Vysočina",(IF(AND(I5009&gt;=58001,I5009&lt;=59501),"Kraj Vysočina",(IF(AND(I5009&gt;=67401,I5009&lt;=67602),"Kraj Vysočina",(IF(AND(I5009&gt;=40001,I5009&lt;=44101),"Ústecký kraj",(IF(AND(I5009&gt;=46001,I5009&lt;=47201),"Liberecký kraj",(IF(AND(I5009&gt;=51202,I5009&lt;=51401),"Liberecký kraj",(IF(AND(I5009&gt;=53002,I5009&lt;=53976),"Pardubický kraj",(IF(AND(I5009&gt;=56002,I5009&lt;=57201),"Pardubický kraj",(IF(AND(I5009&gt;=60200,I5009&lt;=67201),"Jihomoravský kraj",(IF(AND(I5009&gt;=67801,I5009&lt;=68501),"Jihomoravský kraj",(IF(AND(I5009&gt;=69002,I5009&lt;=69801),"Jihomoravský kraj",(IF(AND(I5009&gt;=68601,I5009&lt;=68801),"Zlínský kraj",(IF(AND(I5009&gt;=75501,I5009&lt;=76901),"Zlínský kraj",(IF(AND(I5009&gt;=70030,I5009&lt;=74901),"Moravskoslezský kraj",(IF(AND(I5009&gt;=75000,I5009&lt;=75368),"Olomoucký kraj",(IF(AND(I5009&gt;=77200,I5009&lt;=79862),"Olomoucký kraj",(IF(AND(I5009&gt;=50011,I5009&lt;=50301),"Královéhradecký kraj",(IF(AND(I5009&gt;=54301,I5009&lt;=54303),"Královéhradecký kraj","0")))))))))))))))))))))))))))))))))))))))))))))))</f>
        <v>Olomoucký kraj</v>
      </c>
      <c r="AB5009" t="s">
        <v>998</v>
      </c>
      <c r="AD5009" t="s">
        <v>998</v>
      </c>
      <c r="AE5009" t="s">
        <v>998</v>
      </c>
      <c r="AF5009" t="s">
        <v>998</v>
      </c>
      <c r="AG5009" s="107">
        <v>0</v>
      </c>
      <c r="AH5009" s="107">
        <v>0</v>
      </c>
      <c r="AI5009" s="107">
        <v>0</v>
      </c>
      <c r="AJ5009" t="s">
        <v>1012</v>
      </c>
    </row>
    <row r="5010" spans="1:37" x14ac:dyDescent="0.45">
      <c r="A5010" t="s">
        <v>1914</v>
      </c>
      <c r="B5010" t="s">
        <v>5029</v>
      </c>
      <c r="C5010" t="s">
        <v>1002</v>
      </c>
      <c r="D5010" t="s">
        <v>5030</v>
      </c>
      <c r="E5010" t="s">
        <v>992</v>
      </c>
      <c r="F5010" t="s">
        <v>5031</v>
      </c>
      <c r="G5010">
        <v>14</v>
      </c>
      <c r="H5010" t="s">
        <v>1090</v>
      </c>
      <c r="I5010">
        <v>77900</v>
      </c>
      <c r="K5010" t="s">
        <v>5032</v>
      </c>
      <c r="L5010" s="106">
        <v>40235</v>
      </c>
      <c r="M5010">
        <v>16247608</v>
      </c>
      <c r="N5010" t="s">
        <v>1396</v>
      </c>
      <c r="O5010" t="s">
        <v>1091</v>
      </c>
      <c r="P5010" t="s">
        <v>997</v>
      </c>
      <c r="R5010" s="109" t="str">
        <f>IF(OR(P5010="SB",Q5010="SB"),"SB",0)</f>
        <v>SB</v>
      </c>
      <c r="T5010" s="110" t="s">
        <v>998</v>
      </c>
      <c r="V5010" s="113" t="str">
        <f>IF(AND(I5010&gt;=10000,I5010&lt;=19900),"Praha",(IF(AND(I5010&gt;=25001,I5010&lt;=29501),"Středočeský kraj",(IF(AND(I5010&gt;=30100,I5010&lt;=34972),"Středočeský kraj",(IF(AND(I5010&gt;=35002,I5010&lt;=36271),"Karlovarský kraj",(IF(AND(I5010&gt;=37001,I5010&lt;=39201),"Jihočeský kraj",(IF(AND(I5010&gt;=39701,I5010&lt;=39901),"Jihočeský kraj",(IF(AND(I5010&gt;=39301,I5010&lt;=39601),"Kraj Vysočina",(IF(AND(I5010&gt;=58001,I5010&lt;=59501),"Kraj Vysočina",(IF(AND(I5010&gt;=67401,I5010&lt;=67602),"Kraj Vysočina",(IF(AND(I5010&gt;=40001,I5010&lt;=44101),"Ústecký kraj",(IF(AND(I5010&gt;=46001,I5010&lt;=47201),"Liberecký kraj",(IF(AND(I5010&gt;=51202,I5010&lt;=51401),"Liberecký kraj",(IF(AND(I5010&gt;=53002,I5010&lt;=53976),"Pardubický kraj",(IF(AND(I5010&gt;=56002,I5010&lt;=57201),"Pardubický kraj",(IF(AND(I5010&gt;=60200,I5010&lt;=67201),"Jihomoravský kraj",(IF(AND(I5010&gt;=67801,I5010&lt;=68501),"Jihomoravský kraj",(IF(AND(I5010&gt;=69002,I5010&lt;=69801),"Jihomoravský kraj",(IF(AND(I5010&gt;=68601,I5010&lt;=68801),"Zlínský kraj",(IF(AND(I5010&gt;=75501,I5010&lt;=76901),"Zlínský kraj",(IF(AND(I5010&gt;=70030,I5010&lt;=74901),"Moravskoslezský kraj",(IF(AND(I5010&gt;=75000,I5010&lt;=75368),"Olomoucký kraj",(IF(AND(I5010&gt;=77200,I5010&lt;=79862),"Olomoucký kraj",(IF(AND(I5010&gt;=50011,I5010&lt;=50301),"Královéhradecký kraj",(IF(AND(I5010&gt;=54301,I5010&lt;=54303),"Královéhradecký kraj","0")))))))))))))))))))))))))))))))))))))))))))))))</f>
        <v>Olomoucký kraj</v>
      </c>
      <c r="AB5010" t="s">
        <v>998</v>
      </c>
      <c r="AD5010" t="s">
        <v>998</v>
      </c>
      <c r="AE5010" t="s">
        <v>998</v>
      </c>
      <c r="AF5010" t="s">
        <v>998</v>
      </c>
      <c r="AG5010" s="107">
        <v>0</v>
      </c>
      <c r="AH5010" s="107">
        <v>0</v>
      </c>
      <c r="AI5010" s="107">
        <v>0</v>
      </c>
      <c r="AJ5010" t="s">
        <v>1012</v>
      </c>
    </row>
    <row r="5011" spans="1:37" x14ac:dyDescent="0.45">
      <c r="A5011" t="s">
        <v>1264</v>
      </c>
      <c r="B5011" t="s">
        <v>5353</v>
      </c>
      <c r="C5011" t="s">
        <v>1002</v>
      </c>
      <c r="D5011" t="s">
        <v>5354</v>
      </c>
      <c r="E5011" t="s">
        <v>992</v>
      </c>
      <c r="F5011" t="s">
        <v>5355</v>
      </c>
      <c r="G5011">
        <v>28</v>
      </c>
      <c r="H5011" t="s">
        <v>1090</v>
      </c>
      <c r="I5011">
        <v>77900</v>
      </c>
      <c r="K5011" t="s">
        <v>5356</v>
      </c>
      <c r="L5011" s="106">
        <v>34259</v>
      </c>
      <c r="M5011">
        <v>13389845</v>
      </c>
      <c r="N5011" t="s">
        <v>996</v>
      </c>
      <c r="O5011" t="s">
        <v>12</v>
      </c>
      <c r="P5011" t="s">
        <v>997</v>
      </c>
      <c r="R5011" s="109" t="str">
        <f>IF(OR(P5011="SB",Q5011="SB"),"SB",0)</f>
        <v>SB</v>
      </c>
      <c r="T5011" s="110" t="s">
        <v>998</v>
      </c>
      <c r="V5011" s="113" t="str">
        <f>IF(AND(I5011&gt;=10000,I5011&lt;=19900),"Praha",(IF(AND(I5011&gt;=25001,I5011&lt;=29501),"Středočeský kraj",(IF(AND(I5011&gt;=30100,I5011&lt;=34972),"Středočeský kraj",(IF(AND(I5011&gt;=35002,I5011&lt;=36271),"Karlovarský kraj",(IF(AND(I5011&gt;=37001,I5011&lt;=39201),"Jihočeský kraj",(IF(AND(I5011&gt;=39701,I5011&lt;=39901),"Jihočeský kraj",(IF(AND(I5011&gt;=39301,I5011&lt;=39601),"Kraj Vysočina",(IF(AND(I5011&gt;=58001,I5011&lt;=59501),"Kraj Vysočina",(IF(AND(I5011&gt;=67401,I5011&lt;=67602),"Kraj Vysočina",(IF(AND(I5011&gt;=40001,I5011&lt;=44101),"Ústecký kraj",(IF(AND(I5011&gt;=46001,I5011&lt;=47201),"Liberecký kraj",(IF(AND(I5011&gt;=51202,I5011&lt;=51401),"Liberecký kraj",(IF(AND(I5011&gt;=53002,I5011&lt;=53976),"Pardubický kraj",(IF(AND(I5011&gt;=56002,I5011&lt;=57201),"Pardubický kraj",(IF(AND(I5011&gt;=60200,I5011&lt;=67201),"Jihomoravský kraj",(IF(AND(I5011&gt;=67801,I5011&lt;=68501),"Jihomoravský kraj",(IF(AND(I5011&gt;=69002,I5011&lt;=69801),"Jihomoravský kraj",(IF(AND(I5011&gt;=68601,I5011&lt;=68801),"Zlínský kraj",(IF(AND(I5011&gt;=75501,I5011&lt;=76901),"Zlínský kraj",(IF(AND(I5011&gt;=70030,I5011&lt;=74901),"Moravskoslezský kraj",(IF(AND(I5011&gt;=75000,I5011&lt;=75368),"Olomoucký kraj",(IF(AND(I5011&gt;=77200,I5011&lt;=79862),"Olomoucký kraj",(IF(AND(I5011&gt;=50011,I5011&lt;=50301),"Královéhradecký kraj",(IF(AND(I5011&gt;=54301,I5011&lt;=54303),"Královéhradecký kraj","0")))))))))))))))))))))))))))))))))))))))))))))))</f>
        <v>Olomoucký kraj</v>
      </c>
      <c r="AB5011" t="s">
        <v>998</v>
      </c>
      <c r="AD5011" t="s">
        <v>998</v>
      </c>
      <c r="AE5011" t="s">
        <v>998</v>
      </c>
      <c r="AF5011" t="s">
        <v>998</v>
      </c>
      <c r="AG5011" s="107">
        <v>0</v>
      </c>
      <c r="AH5011" s="107">
        <v>0</v>
      </c>
      <c r="AI5011" s="107">
        <v>0</v>
      </c>
      <c r="AJ5011" t="s">
        <v>1012</v>
      </c>
    </row>
    <row r="5012" spans="1:37" x14ac:dyDescent="0.45">
      <c r="A5012" t="s">
        <v>1151</v>
      </c>
      <c r="B5012" t="s">
        <v>6980</v>
      </c>
      <c r="C5012" t="s">
        <v>990</v>
      </c>
      <c r="D5012" t="s">
        <v>6984</v>
      </c>
      <c r="E5012" t="s">
        <v>992</v>
      </c>
      <c r="F5012" t="s">
        <v>6985</v>
      </c>
      <c r="G5012">
        <v>1183</v>
      </c>
      <c r="H5012" t="s">
        <v>1090</v>
      </c>
      <c r="I5012">
        <v>77900</v>
      </c>
      <c r="K5012" t="s">
        <v>6986</v>
      </c>
      <c r="L5012" s="106">
        <v>28888</v>
      </c>
      <c r="M5012">
        <v>12920710</v>
      </c>
      <c r="N5012" t="s">
        <v>996</v>
      </c>
      <c r="O5012" t="s">
        <v>12</v>
      </c>
      <c r="P5012" t="s">
        <v>997</v>
      </c>
      <c r="R5012" s="109" t="str">
        <f>IF(OR(P5012="SB",Q5012="SB"),"SB",0)</f>
        <v>SB</v>
      </c>
      <c r="T5012" s="110" t="s">
        <v>998</v>
      </c>
      <c r="V5012" s="113" t="str">
        <f>IF(AND(I5012&gt;=10000,I5012&lt;=19900),"Praha",(IF(AND(I5012&gt;=25001,I5012&lt;=29501),"Středočeský kraj",(IF(AND(I5012&gt;=30100,I5012&lt;=34972),"Středočeský kraj",(IF(AND(I5012&gt;=35002,I5012&lt;=36271),"Karlovarský kraj",(IF(AND(I5012&gt;=37001,I5012&lt;=39201),"Jihočeský kraj",(IF(AND(I5012&gt;=39701,I5012&lt;=39901),"Jihočeský kraj",(IF(AND(I5012&gt;=39301,I5012&lt;=39601),"Kraj Vysočina",(IF(AND(I5012&gt;=58001,I5012&lt;=59501),"Kraj Vysočina",(IF(AND(I5012&gt;=67401,I5012&lt;=67602),"Kraj Vysočina",(IF(AND(I5012&gt;=40001,I5012&lt;=44101),"Ústecký kraj",(IF(AND(I5012&gt;=46001,I5012&lt;=47201),"Liberecký kraj",(IF(AND(I5012&gt;=51202,I5012&lt;=51401),"Liberecký kraj",(IF(AND(I5012&gt;=53002,I5012&lt;=53976),"Pardubický kraj",(IF(AND(I5012&gt;=56002,I5012&lt;=57201),"Pardubický kraj",(IF(AND(I5012&gt;=60200,I5012&lt;=67201),"Jihomoravský kraj",(IF(AND(I5012&gt;=67801,I5012&lt;=68501),"Jihomoravský kraj",(IF(AND(I5012&gt;=69002,I5012&lt;=69801),"Jihomoravský kraj",(IF(AND(I5012&gt;=68601,I5012&lt;=68801),"Zlínský kraj",(IF(AND(I5012&gt;=75501,I5012&lt;=76901),"Zlínský kraj",(IF(AND(I5012&gt;=70030,I5012&lt;=74901),"Moravskoslezský kraj",(IF(AND(I5012&gt;=75000,I5012&lt;=75368),"Olomoucký kraj",(IF(AND(I5012&gt;=77200,I5012&lt;=79862),"Olomoucký kraj",(IF(AND(I5012&gt;=50011,I5012&lt;=50301),"Královéhradecký kraj",(IF(AND(I5012&gt;=54301,I5012&lt;=54303),"Královéhradecký kraj","0")))))))))))))))))))))))))))))))))))))))))))))))</f>
        <v>Olomoucký kraj</v>
      </c>
      <c r="AB5012" t="s">
        <v>998</v>
      </c>
      <c r="AD5012" t="s">
        <v>998</v>
      </c>
      <c r="AE5012" t="s">
        <v>998</v>
      </c>
      <c r="AF5012" t="s">
        <v>998</v>
      </c>
      <c r="AG5012" s="107">
        <v>0</v>
      </c>
      <c r="AH5012" s="107">
        <v>0</v>
      </c>
      <c r="AI5012" s="107">
        <v>0</v>
      </c>
      <c r="AJ5012" t="s">
        <v>1012</v>
      </c>
    </row>
    <row r="5013" spans="1:37" x14ac:dyDescent="0.45">
      <c r="A5013" t="s">
        <v>1641</v>
      </c>
      <c r="B5013" t="s">
        <v>6988</v>
      </c>
      <c r="C5013" t="s">
        <v>1002</v>
      </c>
      <c r="D5013" t="s">
        <v>6989</v>
      </c>
      <c r="E5013" t="s">
        <v>992</v>
      </c>
      <c r="F5013" t="s">
        <v>6985</v>
      </c>
      <c r="G5013">
        <v>1183</v>
      </c>
      <c r="H5013" t="s">
        <v>1090</v>
      </c>
      <c r="I5013">
        <v>77900</v>
      </c>
      <c r="K5013" t="s">
        <v>6990</v>
      </c>
      <c r="L5013" s="106">
        <v>30181</v>
      </c>
      <c r="M5013">
        <v>12920811</v>
      </c>
      <c r="N5013" t="s">
        <v>996</v>
      </c>
      <c r="O5013" t="s">
        <v>12</v>
      </c>
      <c r="P5013" t="s">
        <v>997</v>
      </c>
      <c r="R5013" s="109" t="str">
        <f>IF(OR(P5013="SB",Q5013="SB"),"SB",0)</f>
        <v>SB</v>
      </c>
      <c r="T5013" s="110" t="s">
        <v>998</v>
      </c>
      <c r="V5013" s="113" t="str">
        <f>IF(AND(I5013&gt;=10000,I5013&lt;=19900),"Praha",(IF(AND(I5013&gt;=25001,I5013&lt;=29501),"Středočeský kraj",(IF(AND(I5013&gt;=30100,I5013&lt;=34972),"Středočeský kraj",(IF(AND(I5013&gt;=35002,I5013&lt;=36271),"Karlovarský kraj",(IF(AND(I5013&gt;=37001,I5013&lt;=39201),"Jihočeský kraj",(IF(AND(I5013&gt;=39701,I5013&lt;=39901),"Jihočeský kraj",(IF(AND(I5013&gt;=39301,I5013&lt;=39601),"Kraj Vysočina",(IF(AND(I5013&gt;=58001,I5013&lt;=59501),"Kraj Vysočina",(IF(AND(I5013&gt;=67401,I5013&lt;=67602),"Kraj Vysočina",(IF(AND(I5013&gt;=40001,I5013&lt;=44101),"Ústecký kraj",(IF(AND(I5013&gt;=46001,I5013&lt;=47201),"Liberecký kraj",(IF(AND(I5013&gt;=51202,I5013&lt;=51401),"Liberecký kraj",(IF(AND(I5013&gt;=53002,I5013&lt;=53976),"Pardubický kraj",(IF(AND(I5013&gt;=56002,I5013&lt;=57201),"Pardubický kraj",(IF(AND(I5013&gt;=60200,I5013&lt;=67201),"Jihomoravský kraj",(IF(AND(I5013&gt;=67801,I5013&lt;=68501),"Jihomoravský kraj",(IF(AND(I5013&gt;=69002,I5013&lt;=69801),"Jihomoravský kraj",(IF(AND(I5013&gt;=68601,I5013&lt;=68801),"Zlínský kraj",(IF(AND(I5013&gt;=75501,I5013&lt;=76901),"Zlínský kraj",(IF(AND(I5013&gt;=70030,I5013&lt;=74901),"Moravskoslezský kraj",(IF(AND(I5013&gt;=75000,I5013&lt;=75368),"Olomoucký kraj",(IF(AND(I5013&gt;=77200,I5013&lt;=79862),"Olomoucký kraj",(IF(AND(I5013&gt;=50011,I5013&lt;=50301),"Královéhradecký kraj",(IF(AND(I5013&gt;=54301,I5013&lt;=54303),"Královéhradecký kraj","0")))))))))))))))))))))))))))))))))))))))))))))))</f>
        <v>Olomoucký kraj</v>
      </c>
      <c r="AB5013" t="s">
        <v>998</v>
      </c>
      <c r="AD5013" t="s">
        <v>998</v>
      </c>
      <c r="AE5013" t="s">
        <v>998</v>
      </c>
      <c r="AF5013" t="s">
        <v>998</v>
      </c>
      <c r="AG5013" s="107">
        <v>0</v>
      </c>
      <c r="AH5013" s="107">
        <v>0</v>
      </c>
      <c r="AI5013" s="107">
        <v>0</v>
      </c>
      <c r="AJ5013" t="s">
        <v>1012</v>
      </c>
    </row>
    <row r="5014" spans="1:37" x14ac:dyDescent="0.45">
      <c r="A5014" t="s">
        <v>1408</v>
      </c>
      <c r="B5014" t="s">
        <v>8054</v>
      </c>
      <c r="C5014" t="s">
        <v>1002</v>
      </c>
      <c r="D5014" t="s">
        <v>8055</v>
      </c>
      <c r="E5014" t="s">
        <v>992</v>
      </c>
      <c r="F5014" t="s">
        <v>8056</v>
      </c>
      <c r="G5014">
        <v>347</v>
      </c>
      <c r="H5014" t="s">
        <v>1090</v>
      </c>
      <c r="I5014">
        <v>77900</v>
      </c>
      <c r="J5014">
        <v>608122598</v>
      </c>
      <c r="K5014" t="s">
        <v>8057</v>
      </c>
      <c r="L5014" s="106">
        <v>38434</v>
      </c>
      <c r="M5014">
        <v>14707732</v>
      </c>
      <c r="N5014" t="s">
        <v>996</v>
      </c>
      <c r="O5014" t="s">
        <v>12</v>
      </c>
      <c r="P5014" t="s">
        <v>997</v>
      </c>
      <c r="R5014" s="109" t="str">
        <f>IF(OR(P5014="SB",Q5014="SB"),"SB",0)</f>
        <v>SB</v>
      </c>
      <c r="T5014" s="110" t="s">
        <v>998</v>
      </c>
      <c r="V5014" s="113" t="str">
        <f>IF(AND(I5014&gt;=10000,I5014&lt;=19900),"Praha",(IF(AND(I5014&gt;=25001,I5014&lt;=29501),"Středočeský kraj",(IF(AND(I5014&gt;=30100,I5014&lt;=34972),"Středočeský kraj",(IF(AND(I5014&gt;=35002,I5014&lt;=36271),"Karlovarský kraj",(IF(AND(I5014&gt;=37001,I5014&lt;=39201),"Jihočeský kraj",(IF(AND(I5014&gt;=39701,I5014&lt;=39901),"Jihočeský kraj",(IF(AND(I5014&gt;=39301,I5014&lt;=39601),"Kraj Vysočina",(IF(AND(I5014&gt;=58001,I5014&lt;=59501),"Kraj Vysočina",(IF(AND(I5014&gt;=67401,I5014&lt;=67602),"Kraj Vysočina",(IF(AND(I5014&gt;=40001,I5014&lt;=44101),"Ústecký kraj",(IF(AND(I5014&gt;=46001,I5014&lt;=47201),"Liberecký kraj",(IF(AND(I5014&gt;=51202,I5014&lt;=51401),"Liberecký kraj",(IF(AND(I5014&gt;=53002,I5014&lt;=53976),"Pardubický kraj",(IF(AND(I5014&gt;=56002,I5014&lt;=57201),"Pardubický kraj",(IF(AND(I5014&gt;=60200,I5014&lt;=67201),"Jihomoravský kraj",(IF(AND(I5014&gt;=67801,I5014&lt;=68501),"Jihomoravský kraj",(IF(AND(I5014&gt;=69002,I5014&lt;=69801),"Jihomoravský kraj",(IF(AND(I5014&gt;=68601,I5014&lt;=68801),"Zlínský kraj",(IF(AND(I5014&gt;=75501,I5014&lt;=76901),"Zlínský kraj",(IF(AND(I5014&gt;=70030,I5014&lt;=74901),"Moravskoslezský kraj",(IF(AND(I5014&gt;=75000,I5014&lt;=75368),"Olomoucký kraj",(IF(AND(I5014&gt;=77200,I5014&lt;=79862),"Olomoucký kraj",(IF(AND(I5014&gt;=50011,I5014&lt;=50301),"Královéhradecký kraj",(IF(AND(I5014&gt;=54301,I5014&lt;=54303),"Královéhradecký kraj","0")))))))))))))))))))))))))))))))))))))))))))))))</f>
        <v>Olomoucký kraj</v>
      </c>
      <c r="AB5014" t="s">
        <v>998</v>
      </c>
      <c r="AD5014" t="s">
        <v>998</v>
      </c>
      <c r="AE5014" t="s">
        <v>998</v>
      </c>
      <c r="AF5014" t="s">
        <v>998</v>
      </c>
      <c r="AG5014" s="107">
        <v>300</v>
      </c>
      <c r="AH5014" s="107">
        <v>0</v>
      </c>
      <c r="AI5014" s="107">
        <v>0</v>
      </c>
      <c r="AJ5014" t="s">
        <v>999</v>
      </c>
      <c r="AK5014" s="106">
        <v>44924</v>
      </c>
    </row>
    <row r="5015" spans="1:37" x14ac:dyDescent="0.45">
      <c r="A5015" t="s">
        <v>1225</v>
      </c>
      <c r="B5015" t="s">
        <v>8583</v>
      </c>
      <c r="C5015" t="s">
        <v>1002</v>
      </c>
      <c r="D5015" t="s">
        <v>8584</v>
      </c>
      <c r="E5015" t="s">
        <v>992</v>
      </c>
      <c r="F5015" t="s">
        <v>8585</v>
      </c>
      <c r="G5015">
        <v>9</v>
      </c>
      <c r="H5015" t="s">
        <v>1090</v>
      </c>
      <c r="I5015">
        <v>77900</v>
      </c>
      <c r="K5015" t="s">
        <v>8586</v>
      </c>
      <c r="L5015" s="106">
        <v>35031</v>
      </c>
      <c r="M5015">
        <v>13358220</v>
      </c>
      <c r="N5015" t="s">
        <v>4313</v>
      </c>
      <c r="O5015" t="s">
        <v>1020</v>
      </c>
      <c r="P5015" t="s">
        <v>997</v>
      </c>
      <c r="R5015" s="109" t="str">
        <f>IF(OR(P5015="SB",Q5015="SB"),"SB",0)</f>
        <v>SB</v>
      </c>
      <c r="T5015" s="110" t="s">
        <v>998</v>
      </c>
      <c r="V5015" s="113" t="str">
        <f>IF(AND(I5015&gt;=10000,I5015&lt;=19900),"Praha",(IF(AND(I5015&gt;=25001,I5015&lt;=29501),"Středočeský kraj",(IF(AND(I5015&gt;=30100,I5015&lt;=34972),"Středočeský kraj",(IF(AND(I5015&gt;=35002,I5015&lt;=36271),"Karlovarský kraj",(IF(AND(I5015&gt;=37001,I5015&lt;=39201),"Jihočeský kraj",(IF(AND(I5015&gt;=39701,I5015&lt;=39901),"Jihočeský kraj",(IF(AND(I5015&gt;=39301,I5015&lt;=39601),"Kraj Vysočina",(IF(AND(I5015&gt;=58001,I5015&lt;=59501),"Kraj Vysočina",(IF(AND(I5015&gt;=67401,I5015&lt;=67602),"Kraj Vysočina",(IF(AND(I5015&gt;=40001,I5015&lt;=44101),"Ústecký kraj",(IF(AND(I5015&gt;=46001,I5015&lt;=47201),"Liberecký kraj",(IF(AND(I5015&gt;=51202,I5015&lt;=51401),"Liberecký kraj",(IF(AND(I5015&gt;=53002,I5015&lt;=53976),"Pardubický kraj",(IF(AND(I5015&gt;=56002,I5015&lt;=57201),"Pardubický kraj",(IF(AND(I5015&gt;=60200,I5015&lt;=67201),"Jihomoravský kraj",(IF(AND(I5015&gt;=67801,I5015&lt;=68501),"Jihomoravský kraj",(IF(AND(I5015&gt;=69002,I5015&lt;=69801),"Jihomoravský kraj",(IF(AND(I5015&gt;=68601,I5015&lt;=68801),"Zlínský kraj",(IF(AND(I5015&gt;=75501,I5015&lt;=76901),"Zlínský kraj",(IF(AND(I5015&gt;=70030,I5015&lt;=74901),"Moravskoslezský kraj",(IF(AND(I5015&gt;=75000,I5015&lt;=75368),"Olomoucký kraj",(IF(AND(I5015&gt;=77200,I5015&lt;=79862),"Olomoucký kraj",(IF(AND(I5015&gt;=50011,I5015&lt;=50301),"Královéhradecký kraj",(IF(AND(I5015&gt;=54301,I5015&lt;=54303),"Královéhradecký kraj","0")))))))))))))))))))))))))))))))))))))))))))))))</f>
        <v>Olomoucký kraj</v>
      </c>
      <c r="AB5015" t="s">
        <v>998</v>
      </c>
      <c r="AD5015" t="s">
        <v>998</v>
      </c>
      <c r="AE5015" t="s">
        <v>998</v>
      </c>
      <c r="AF5015" t="s">
        <v>998</v>
      </c>
      <c r="AG5015" s="107">
        <v>0</v>
      </c>
      <c r="AH5015" s="107">
        <v>0</v>
      </c>
      <c r="AI5015" s="107">
        <v>0</v>
      </c>
      <c r="AJ5015" t="s">
        <v>1012</v>
      </c>
    </row>
    <row r="5016" spans="1:37" x14ac:dyDescent="0.45">
      <c r="A5016" t="s">
        <v>1156</v>
      </c>
      <c r="B5016" t="s">
        <v>8872</v>
      </c>
      <c r="C5016" t="s">
        <v>990</v>
      </c>
      <c r="D5016" t="s">
        <v>8877</v>
      </c>
      <c r="E5016" t="s">
        <v>992</v>
      </c>
      <c r="F5016" t="s">
        <v>7083</v>
      </c>
      <c r="G5016">
        <v>16</v>
      </c>
      <c r="H5016" t="s">
        <v>1090</v>
      </c>
      <c r="I5016">
        <v>77900</v>
      </c>
      <c r="J5016">
        <v>732716857</v>
      </c>
      <c r="K5016" t="s">
        <v>8878</v>
      </c>
      <c r="L5016" s="106">
        <v>39416</v>
      </c>
      <c r="M5016">
        <v>15488883</v>
      </c>
      <c r="N5016" t="s">
        <v>1396</v>
      </c>
      <c r="O5016" t="s">
        <v>1091</v>
      </c>
      <c r="P5016" t="s">
        <v>997</v>
      </c>
      <c r="R5016" s="109" t="str">
        <f>IF(OR(P5016="SB",Q5016="SB"),"SB",0)</f>
        <v>SB</v>
      </c>
      <c r="T5016" s="110" t="s">
        <v>998</v>
      </c>
      <c r="V5016" s="113" t="str">
        <f>IF(AND(I5016&gt;=10000,I5016&lt;=19900),"Praha",(IF(AND(I5016&gt;=25001,I5016&lt;=29501),"Středočeský kraj",(IF(AND(I5016&gt;=30100,I5016&lt;=34972),"Středočeský kraj",(IF(AND(I5016&gt;=35002,I5016&lt;=36271),"Karlovarský kraj",(IF(AND(I5016&gt;=37001,I5016&lt;=39201),"Jihočeský kraj",(IF(AND(I5016&gt;=39701,I5016&lt;=39901),"Jihočeský kraj",(IF(AND(I5016&gt;=39301,I5016&lt;=39601),"Kraj Vysočina",(IF(AND(I5016&gt;=58001,I5016&lt;=59501),"Kraj Vysočina",(IF(AND(I5016&gt;=67401,I5016&lt;=67602),"Kraj Vysočina",(IF(AND(I5016&gt;=40001,I5016&lt;=44101),"Ústecký kraj",(IF(AND(I5016&gt;=46001,I5016&lt;=47201),"Liberecký kraj",(IF(AND(I5016&gt;=51202,I5016&lt;=51401),"Liberecký kraj",(IF(AND(I5016&gt;=53002,I5016&lt;=53976),"Pardubický kraj",(IF(AND(I5016&gt;=56002,I5016&lt;=57201),"Pardubický kraj",(IF(AND(I5016&gt;=60200,I5016&lt;=67201),"Jihomoravský kraj",(IF(AND(I5016&gt;=67801,I5016&lt;=68501),"Jihomoravský kraj",(IF(AND(I5016&gt;=69002,I5016&lt;=69801),"Jihomoravský kraj",(IF(AND(I5016&gt;=68601,I5016&lt;=68801),"Zlínský kraj",(IF(AND(I5016&gt;=75501,I5016&lt;=76901),"Zlínský kraj",(IF(AND(I5016&gt;=70030,I5016&lt;=74901),"Moravskoslezský kraj",(IF(AND(I5016&gt;=75000,I5016&lt;=75368),"Olomoucký kraj",(IF(AND(I5016&gt;=77200,I5016&lt;=79862),"Olomoucký kraj",(IF(AND(I5016&gt;=50011,I5016&lt;=50301),"Královéhradecký kraj",(IF(AND(I5016&gt;=54301,I5016&lt;=54303),"Královéhradecký kraj","0")))))))))))))))))))))))))))))))))))))))))))))))</f>
        <v>Olomoucký kraj</v>
      </c>
      <c r="AB5016" t="s">
        <v>998</v>
      </c>
      <c r="AD5016" t="s">
        <v>998</v>
      </c>
      <c r="AE5016" t="s">
        <v>998</v>
      </c>
      <c r="AF5016" t="s">
        <v>998</v>
      </c>
      <c r="AG5016" s="107">
        <v>0</v>
      </c>
      <c r="AH5016" s="107">
        <v>0</v>
      </c>
      <c r="AI5016" s="107">
        <v>0</v>
      </c>
      <c r="AJ5016" t="s">
        <v>1012</v>
      </c>
    </row>
    <row r="5017" spans="1:37" x14ac:dyDescent="0.45">
      <c r="A5017" t="s">
        <v>1604</v>
      </c>
      <c r="B5017" t="s">
        <v>9138</v>
      </c>
      <c r="C5017" t="s">
        <v>990</v>
      </c>
      <c r="D5017" t="s">
        <v>9139</v>
      </c>
      <c r="E5017" t="s">
        <v>992</v>
      </c>
      <c r="F5017" t="s">
        <v>9140</v>
      </c>
      <c r="G5017" t="s">
        <v>2975</v>
      </c>
      <c r="H5017" t="s">
        <v>1090</v>
      </c>
      <c r="I5017">
        <v>77900</v>
      </c>
      <c r="K5017" t="s">
        <v>9141</v>
      </c>
      <c r="L5017" s="106">
        <v>28262</v>
      </c>
      <c r="M5017">
        <v>14654178</v>
      </c>
      <c r="N5017" t="s">
        <v>996</v>
      </c>
      <c r="O5017" t="s">
        <v>12</v>
      </c>
      <c r="P5017" t="s">
        <v>997</v>
      </c>
      <c r="R5017" s="109" t="str">
        <f>IF(OR(P5017="SB",Q5017="SB"),"SB",0)</f>
        <v>SB</v>
      </c>
      <c r="T5017" s="110" t="s">
        <v>998</v>
      </c>
      <c r="V5017" s="113" t="str">
        <f>IF(AND(I5017&gt;=10000,I5017&lt;=19900),"Praha",(IF(AND(I5017&gt;=25001,I5017&lt;=29501),"Středočeský kraj",(IF(AND(I5017&gt;=30100,I5017&lt;=34972),"Středočeský kraj",(IF(AND(I5017&gt;=35002,I5017&lt;=36271),"Karlovarský kraj",(IF(AND(I5017&gt;=37001,I5017&lt;=39201),"Jihočeský kraj",(IF(AND(I5017&gt;=39701,I5017&lt;=39901),"Jihočeský kraj",(IF(AND(I5017&gt;=39301,I5017&lt;=39601),"Kraj Vysočina",(IF(AND(I5017&gt;=58001,I5017&lt;=59501),"Kraj Vysočina",(IF(AND(I5017&gt;=67401,I5017&lt;=67602),"Kraj Vysočina",(IF(AND(I5017&gt;=40001,I5017&lt;=44101),"Ústecký kraj",(IF(AND(I5017&gt;=46001,I5017&lt;=47201),"Liberecký kraj",(IF(AND(I5017&gt;=51202,I5017&lt;=51401),"Liberecký kraj",(IF(AND(I5017&gt;=53002,I5017&lt;=53976),"Pardubický kraj",(IF(AND(I5017&gt;=56002,I5017&lt;=57201),"Pardubický kraj",(IF(AND(I5017&gt;=60200,I5017&lt;=67201),"Jihomoravský kraj",(IF(AND(I5017&gt;=67801,I5017&lt;=68501),"Jihomoravský kraj",(IF(AND(I5017&gt;=69002,I5017&lt;=69801),"Jihomoravský kraj",(IF(AND(I5017&gt;=68601,I5017&lt;=68801),"Zlínský kraj",(IF(AND(I5017&gt;=75501,I5017&lt;=76901),"Zlínský kraj",(IF(AND(I5017&gt;=70030,I5017&lt;=74901),"Moravskoslezský kraj",(IF(AND(I5017&gt;=75000,I5017&lt;=75368),"Olomoucký kraj",(IF(AND(I5017&gt;=77200,I5017&lt;=79862),"Olomoucký kraj",(IF(AND(I5017&gt;=50011,I5017&lt;=50301),"Královéhradecký kraj",(IF(AND(I5017&gt;=54301,I5017&lt;=54303),"Královéhradecký kraj","0")))))))))))))))))))))))))))))))))))))))))))))))</f>
        <v>Olomoucký kraj</v>
      </c>
      <c r="AB5017" t="s">
        <v>998</v>
      </c>
      <c r="AD5017" t="s">
        <v>998</v>
      </c>
      <c r="AE5017" t="s">
        <v>998</v>
      </c>
      <c r="AF5017" t="s">
        <v>998</v>
      </c>
      <c r="AG5017" s="107">
        <v>0</v>
      </c>
      <c r="AH5017" s="107">
        <v>0</v>
      </c>
      <c r="AI5017" s="107">
        <v>0</v>
      </c>
      <c r="AJ5017" t="s">
        <v>1012</v>
      </c>
    </row>
    <row r="5018" spans="1:37" x14ac:dyDescent="0.45">
      <c r="A5018" t="s">
        <v>1133</v>
      </c>
      <c r="B5018" t="s">
        <v>9695</v>
      </c>
      <c r="C5018" t="s">
        <v>990</v>
      </c>
      <c r="D5018" t="s">
        <v>9713</v>
      </c>
      <c r="E5018" t="s">
        <v>992</v>
      </c>
      <c r="F5018" t="s">
        <v>9714</v>
      </c>
      <c r="G5018">
        <v>12</v>
      </c>
      <c r="H5018" t="s">
        <v>1090</v>
      </c>
      <c r="I5018">
        <v>77900</v>
      </c>
      <c r="K5018" t="s">
        <v>9715</v>
      </c>
      <c r="L5018" s="106">
        <v>39684</v>
      </c>
      <c r="M5018">
        <v>14581834</v>
      </c>
      <c r="N5018" t="s">
        <v>1144</v>
      </c>
      <c r="O5018" t="s">
        <v>12</v>
      </c>
      <c r="P5018" t="s">
        <v>997</v>
      </c>
      <c r="R5018" s="109" t="str">
        <f>IF(OR(P5018="SB",Q5018="SB"),"SB",0)</f>
        <v>SB</v>
      </c>
      <c r="T5018" s="110" t="s">
        <v>998</v>
      </c>
      <c r="V5018" s="113" t="str">
        <f>IF(AND(I5018&gt;=10000,I5018&lt;=19900),"Praha",(IF(AND(I5018&gt;=25001,I5018&lt;=29501),"Středočeský kraj",(IF(AND(I5018&gt;=30100,I5018&lt;=34972),"Středočeský kraj",(IF(AND(I5018&gt;=35002,I5018&lt;=36271),"Karlovarský kraj",(IF(AND(I5018&gt;=37001,I5018&lt;=39201),"Jihočeský kraj",(IF(AND(I5018&gt;=39701,I5018&lt;=39901),"Jihočeský kraj",(IF(AND(I5018&gt;=39301,I5018&lt;=39601),"Kraj Vysočina",(IF(AND(I5018&gt;=58001,I5018&lt;=59501),"Kraj Vysočina",(IF(AND(I5018&gt;=67401,I5018&lt;=67602),"Kraj Vysočina",(IF(AND(I5018&gt;=40001,I5018&lt;=44101),"Ústecký kraj",(IF(AND(I5018&gt;=46001,I5018&lt;=47201),"Liberecký kraj",(IF(AND(I5018&gt;=51202,I5018&lt;=51401),"Liberecký kraj",(IF(AND(I5018&gt;=53002,I5018&lt;=53976),"Pardubický kraj",(IF(AND(I5018&gt;=56002,I5018&lt;=57201),"Pardubický kraj",(IF(AND(I5018&gt;=60200,I5018&lt;=67201),"Jihomoravský kraj",(IF(AND(I5018&gt;=67801,I5018&lt;=68501),"Jihomoravský kraj",(IF(AND(I5018&gt;=69002,I5018&lt;=69801),"Jihomoravský kraj",(IF(AND(I5018&gt;=68601,I5018&lt;=68801),"Zlínský kraj",(IF(AND(I5018&gt;=75501,I5018&lt;=76901),"Zlínský kraj",(IF(AND(I5018&gt;=70030,I5018&lt;=74901),"Moravskoslezský kraj",(IF(AND(I5018&gt;=75000,I5018&lt;=75368),"Olomoucký kraj",(IF(AND(I5018&gt;=77200,I5018&lt;=79862),"Olomoucký kraj",(IF(AND(I5018&gt;=50011,I5018&lt;=50301),"Královéhradecký kraj",(IF(AND(I5018&gt;=54301,I5018&lt;=54303),"Královéhradecký kraj","0")))))))))))))))))))))))))))))))))))))))))))))))</f>
        <v>Olomoucký kraj</v>
      </c>
      <c r="AB5018" t="s">
        <v>998</v>
      </c>
      <c r="AD5018" t="s">
        <v>998</v>
      </c>
      <c r="AE5018" t="s">
        <v>998</v>
      </c>
      <c r="AF5018" t="s">
        <v>998</v>
      </c>
      <c r="AG5018" s="107">
        <v>300</v>
      </c>
      <c r="AH5018" s="107">
        <v>0</v>
      </c>
      <c r="AI5018" s="107">
        <v>0</v>
      </c>
      <c r="AJ5018" t="s">
        <v>999</v>
      </c>
      <c r="AK5018" s="106">
        <v>44877</v>
      </c>
    </row>
    <row r="5019" spans="1:37" x14ac:dyDescent="0.45">
      <c r="A5019" t="s">
        <v>988</v>
      </c>
      <c r="B5019" t="s">
        <v>10056</v>
      </c>
      <c r="C5019" t="s">
        <v>990</v>
      </c>
      <c r="D5019" t="s">
        <v>10057</v>
      </c>
      <c r="E5019" t="s">
        <v>992</v>
      </c>
      <c r="F5019" t="s">
        <v>4613</v>
      </c>
      <c r="G5019">
        <v>18</v>
      </c>
      <c r="H5019" t="s">
        <v>1090</v>
      </c>
      <c r="I5019">
        <v>77900</v>
      </c>
      <c r="J5019">
        <v>420720101112</v>
      </c>
      <c r="K5019" t="s">
        <v>10058</v>
      </c>
      <c r="L5019" s="106">
        <v>33907</v>
      </c>
      <c r="M5019">
        <v>14094208</v>
      </c>
      <c r="N5019" t="s">
        <v>1367</v>
      </c>
      <c r="O5019" t="s">
        <v>1091</v>
      </c>
      <c r="P5019" t="s">
        <v>997</v>
      </c>
      <c r="R5019" s="109" t="str">
        <f>IF(OR(P5019="SB",Q5019="SB"),"SB",0)</f>
        <v>SB</v>
      </c>
      <c r="T5019" s="110" t="s">
        <v>998</v>
      </c>
      <c r="V5019" s="113" t="str">
        <f>IF(AND(I5019&gt;=10000,I5019&lt;=19900),"Praha",(IF(AND(I5019&gt;=25001,I5019&lt;=29501),"Středočeský kraj",(IF(AND(I5019&gt;=30100,I5019&lt;=34972),"Středočeský kraj",(IF(AND(I5019&gt;=35002,I5019&lt;=36271),"Karlovarský kraj",(IF(AND(I5019&gt;=37001,I5019&lt;=39201),"Jihočeský kraj",(IF(AND(I5019&gt;=39701,I5019&lt;=39901),"Jihočeský kraj",(IF(AND(I5019&gt;=39301,I5019&lt;=39601),"Kraj Vysočina",(IF(AND(I5019&gt;=58001,I5019&lt;=59501),"Kraj Vysočina",(IF(AND(I5019&gt;=67401,I5019&lt;=67602),"Kraj Vysočina",(IF(AND(I5019&gt;=40001,I5019&lt;=44101),"Ústecký kraj",(IF(AND(I5019&gt;=46001,I5019&lt;=47201),"Liberecký kraj",(IF(AND(I5019&gt;=51202,I5019&lt;=51401),"Liberecký kraj",(IF(AND(I5019&gt;=53002,I5019&lt;=53976),"Pardubický kraj",(IF(AND(I5019&gt;=56002,I5019&lt;=57201),"Pardubický kraj",(IF(AND(I5019&gt;=60200,I5019&lt;=67201),"Jihomoravský kraj",(IF(AND(I5019&gt;=67801,I5019&lt;=68501),"Jihomoravský kraj",(IF(AND(I5019&gt;=69002,I5019&lt;=69801),"Jihomoravský kraj",(IF(AND(I5019&gt;=68601,I5019&lt;=68801),"Zlínský kraj",(IF(AND(I5019&gt;=75501,I5019&lt;=76901),"Zlínský kraj",(IF(AND(I5019&gt;=70030,I5019&lt;=74901),"Moravskoslezský kraj",(IF(AND(I5019&gt;=75000,I5019&lt;=75368),"Olomoucký kraj",(IF(AND(I5019&gt;=77200,I5019&lt;=79862),"Olomoucký kraj",(IF(AND(I5019&gt;=50011,I5019&lt;=50301),"Královéhradecký kraj",(IF(AND(I5019&gt;=54301,I5019&lt;=54303),"Královéhradecký kraj","0")))))))))))))))))))))))))))))))))))))))))))))))</f>
        <v>Olomoucký kraj</v>
      </c>
      <c r="AB5019" t="s">
        <v>998</v>
      </c>
      <c r="AD5019" t="s">
        <v>998</v>
      </c>
      <c r="AE5019" t="s">
        <v>998</v>
      </c>
      <c r="AF5019" t="s">
        <v>998</v>
      </c>
      <c r="AG5019" s="107">
        <v>0</v>
      </c>
      <c r="AH5019" s="107">
        <v>0</v>
      </c>
      <c r="AI5019" s="107">
        <v>0</v>
      </c>
      <c r="AJ5019" t="s">
        <v>1012</v>
      </c>
    </row>
    <row r="5020" spans="1:37" x14ac:dyDescent="0.45">
      <c r="A5020" t="s">
        <v>1026</v>
      </c>
      <c r="B5020" t="s">
        <v>12474</v>
      </c>
      <c r="C5020" t="s">
        <v>990</v>
      </c>
      <c r="D5020" t="s">
        <v>12475</v>
      </c>
      <c r="E5020" t="s">
        <v>992</v>
      </c>
      <c r="F5020" t="s">
        <v>3199</v>
      </c>
      <c r="G5020">
        <v>25</v>
      </c>
      <c r="H5020" t="s">
        <v>1090</v>
      </c>
      <c r="I5020">
        <v>77900</v>
      </c>
      <c r="K5020" t="s">
        <v>12476</v>
      </c>
      <c r="L5020" s="106">
        <v>40052</v>
      </c>
      <c r="M5020">
        <v>14705005</v>
      </c>
      <c r="N5020" t="s">
        <v>996</v>
      </c>
      <c r="O5020" t="s">
        <v>12</v>
      </c>
      <c r="P5020" t="s">
        <v>997</v>
      </c>
      <c r="R5020" s="109" t="str">
        <f>IF(OR(P5020="SB",Q5020="SB"),"SB",0)</f>
        <v>SB</v>
      </c>
      <c r="T5020" s="110" t="s">
        <v>998</v>
      </c>
      <c r="V5020" s="113" t="str">
        <f>IF(AND(I5020&gt;=10000,I5020&lt;=19900),"Praha",(IF(AND(I5020&gt;=25001,I5020&lt;=29501),"Středočeský kraj",(IF(AND(I5020&gt;=30100,I5020&lt;=34972),"Středočeský kraj",(IF(AND(I5020&gt;=35002,I5020&lt;=36271),"Karlovarský kraj",(IF(AND(I5020&gt;=37001,I5020&lt;=39201),"Jihočeský kraj",(IF(AND(I5020&gt;=39701,I5020&lt;=39901),"Jihočeský kraj",(IF(AND(I5020&gt;=39301,I5020&lt;=39601),"Kraj Vysočina",(IF(AND(I5020&gt;=58001,I5020&lt;=59501),"Kraj Vysočina",(IF(AND(I5020&gt;=67401,I5020&lt;=67602),"Kraj Vysočina",(IF(AND(I5020&gt;=40001,I5020&lt;=44101),"Ústecký kraj",(IF(AND(I5020&gt;=46001,I5020&lt;=47201),"Liberecký kraj",(IF(AND(I5020&gt;=51202,I5020&lt;=51401),"Liberecký kraj",(IF(AND(I5020&gt;=53002,I5020&lt;=53976),"Pardubický kraj",(IF(AND(I5020&gt;=56002,I5020&lt;=57201),"Pardubický kraj",(IF(AND(I5020&gt;=60200,I5020&lt;=67201),"Jihomoravský kraj",(IF(AND(I5020&gt;=67801,I5020&lt;=68501),"Jihomoravský kraj",(IF(AND(I5020&gt;=69002,I5020&lt;=69801),"Jihomoravský kraj",(IF(AND(I5020&gt;=68601,I5020&lt;=68801),"Zlínský kraj",(IF(AND(I5020&gt;=75501,I5020&lt;=76901),"Zlínský kraj",(IF(AND(I5020&gt;=70030,I5020&lt;=74901),"Moravskoslezský kraj",(IF(AND(I5020&gt;=75000,I5020&lt;=75368),"Olomoucký kraj",(IF(AND(I5020&gt;=77200,I5020&lt;=79862),"Olomoucký kraj",(IF(AND(I5020&gt;=50011,I5020&lt;=50301),"Královéhradecký kraj",(IF(AND(I5020&gt;=54301,I5020&lt;=54303),"Královéhradecký kraj","0")))))))))))))))))))))))))))))))))))))))))))))))</f>
        <v>Olomoucký kraj</v>
      </c>
      <c r="AB5020" t="s">
        <v>998</v>
      </c>
      <c r="AD5020" t="s">
        <v>998</v>
      </c>
      <c r="AE5020" t="s">
        <v>998</v>
      </c>
      <c r="AF5020" t="s">
        <v>998</v>
      </c>
      <c r="AG5020" s="107">
        <v>300</v>
      </c>
      <c r="AH5020" s="107">
        <v>0</v>
      </c>
      <c r="AI5020" s="107">
        <v>0</v>
      </c>
      <c r="AJ5020" t="s">
        <v>999</v>
      </c>
      <c r="AK5020" s="106">
        <v>44924</v>
      </c>
    </row>
    <row r="5021" spans="1:37" x14ac:dyDescent="0.45">
      <c r="A5021" t="s">
        <v>1087</v>
      </c>
      <c r="B5021" t="s">
        <v>13216</v>
      </c>
      <c r="C5021" t="s">
        <v>990</v>
      </c>
      <c r="D5021" t="s">
        <v>13264</v>
      </c>
      <c r="E5021" t="s">
        <v>992</v>
      </c>
      <c r="F5021" t="s">
        <v>4685</v>
      </c>
      <c r="G5021">
        <v>12</v>
      </c>
      <c r="H5021" t="s">
        <v>1090</v>
      </c>
      <c r="I5021">
        <v>77900</v>
      </c>
      <c r="K5021" t="s">
        <v>13265</v>
      </c>
      <c r="L5021" s="106">
        <v>34808</v>
      </c>
      <c r="M5021">
        <v>14625583</v>
      </c>
      <c r="N5021" t="s">
        <v>996</v>
      </c>
      <c r="O5021" t="s">
        <v>12</v>
      </c>
      <c r="P5021" t="s">
        <v>997</v>
      </c>
      <c r="R5021" s="109" t="str">
        <f>IF(OR(P5021="SB",Q5021="SB"),"SB",0)</f>
        <v>SB</v>
      </c>
      <c r="T5021" s="110" t="s">
        <v>998</v>
      </c>
      <c r="V5021" s="113" t="str">
        <f>IF(AND(I5021&gt;=10000,I5021&lt;=19900),"Praha",(IF(AND(I5021&gt;=25001,I5021&lt;=29501),"Středočeský kraj",(IF(AND(I5021&gt;=30100,I5021&lt;=34972),"Středočeský kraj",(IF(AND(I5021&gt;=35002,I5021&lt;=36271),"Karlovarský kraj",(IF(AND(I5021&gt;=37001,I5021&lt;=39201),"Jihočeský kraj",(IF(AND(I5021&gt;=39701,I5021&lt;=39901),"Jihočeský kraj",(IF(AND(I5021&gt;=39301,I5021&lt;=39601),"Kraj Vysočina",(IF(AND(I5021&gt;=58001,I5021&lt;=59501),"Kraj Vysočina",(IF(AND(I5021&gt;=67401,I5021&lt;=67602),"Kraj Vysočina",(IF(AND(I5021&gt;=40001,I5021&lt;=44101),"Ústecký kraj",(IF(AND(I5021&gt;=46001,I5021&lt;=47201),"Liberecký kraj",(IF(AND(I5021&gt;=51202,I5021&lt;=51401),"Liberecký kraj",(IF(AND(I5021&gt;=53002,I5021&lt;=53976),"Pardubický kraj",(IF(AND(I5021&gt;=56002,I5021&lt;=57201),"Pardubický kraj",(IF(AND(I5021&gt;=60200,I5021&lt;=67201),"Jihomoravský kraj",(IF(AND(I5021&gt;=67801,I5021&lt;=68501),"Jihomoravský kraj",(IF(AND(I5021&gt;=69002,I5021&lt;=69801),"Jihomoravský kraj",(IF(AND(I5021&gt;=68601,I5021&lt;=68801),"Zlínský kraj",(IF(AND(I5021&gt;=75501,I5021&lt;=76901),"Zlínský kraj",(IF(AND(I5021&gt;=70030,I5021&lt;=74901),"Moravskoslezský kraj",(IF(AND(I5021&gt;=75000,I5021&lt;=75368),"Olomoucký kraj",(IF(AND(I5021&gt;=77200,I5021&lt;=79862),"Olomoucký kraj",(IF(AND(I5021&gt;=50011,I5021&lt;=50301),"Královéhradecký kraj",(IF(AND(I5021&gt;=54301,I5021&lt;=54303),"Královéhradecký kraj","0")))))))))))))))))))))))))))))))))))))))))))))))</f>
        <v>Olomoucký kraj</v>
      </c>
      <c r="AB5021" t="s">
        <v>998</v>
      </c>
      <c r="AD5021" t="s">
        <v>998</v>
      </c>
      <c r="AE5021" t="s">
        <v>998</v>
      </c>
      <c r="AF5021" t="s">
        <v>998</v>
      </c>
      <c r="AG5021" s="107">
        <v>300</v>
      </c>
      <c r="AH5021" s="107">
        <v>0</v>
      </c>
      <c r="AI5021" s="107">
        <v>0</v>
      </c>
      <c r="AJ5021" t="s">
        <v>999</v>
      </c>
      <c r="AK5021" s="106">
        <v>44924</v>
      </c>
    </row>
    <row r="5022" spans="1:37" x14ac:dyDescent="0.45">
      <c r="A5022" t="s">
        <v>1184</v>
      </c>
      <c r="B5022" t="s">
        <v>13333</v>
      </c>
      <c r="C5022" t="s">
        <v>990</v>
      </c>
      <c r="D5022" t="s">
        <v>13334</v>
      </c>
      <c r="E5022" t="s">
        <v>992</v>
      </c>
      <c r="F5022" t="s">
        <v>4522</v>
      </c>
      <c r="G5022">
        <v>970</v>
      </c>
      <c r="H5022" t="s">
        <v>1090</v>
      </c>
      <c r="I5022">
        <v>77900</v>
      </c>
      <c r="K5022" t="s">
        <v>13335</v>
      </c>
      <c r="L5022" s="106">
        <v>24259</v>
      </c>
      <c r="M5022">
        <v>13358826</v>
      </c>
      <c r="N5022" t="s">
        <v>4313</v>
      </c>
      <c r="O5022" t="s">
        <v>1020</v>
      </c>
      <c r="P5022" t="s">
        <v>997</v>
      </c>
      <c r="R5022" s="109" t="str">
        <f>IF(OR(P5022="SB",Q5022="SB"),"SB",0)</f>
        <v>SB</v>
      </c>
      <c r="T5022" s="110" t="s">
        <v>998</v>
      </c>
      <c r="V5022" s="113" t="str">
        <f>IF(AND(I5022&gt;=10000,I5022&lt;=19900),"Praha",(IF(AND(I5022&gt;=25001,I5022&lt;=29501),"Středočeský kraj",(IF(AND(I5022&gt;=30100,I5022&lt;=34972),"Středočeský kraj",(IF(AND(I5022&gt;=35002,I5022&lt;=36271),"Karlovarský kraj",(IF(AND(I5022&gt;=37001,I5022&lt;=39201),"Jihočeský kraj",(IF(AND(I5022&gt;=39701,I5022&lt;=39901),"Jihočeský kraj",(IF(AND(I5022&gt;=39301,I5022&lt;=39601),"Kraj Vysočina",(IF(AND(I5022&gt;=58001,I5022&lt;=59501),"Kraj Vysočina",(IF(AND(I5022&gt;=67401,I5022&lt;=67602),"Kraj Vysočina",(IF(AND(I5022&gt;=40001,I5022&lt;=44101),"Ústecký kraj",(IF(AND(I5022&gt;=46001,I5022&lt;=47201),"Liberecký kraj",(IF(AND(I5022&gt;=51202,I5022&lt;=51401),"Liberecký kraj",(IF(AND(I5022&gt;=53002,I5022&lt;=53976),"Pardubický kraj",(IF(AND(I5022&gt;=56002,I5022&lt;=57201),"Pardubický kraj",(IF(AND(I5022&gt;=60200,I5022&lt;=67201),"Jihomoravský kraj",(IF(AND(I5022&gt;=67801,I5022&lt;=68501),"Jihomoravský kraj",(IF(AND(I5022&gt;=69002,I5022&lt;=69801),"Jihomoravský kraj",(IF(AND(I5022&gt;=68601,I5022&lt;=68801),"Zlínský kraj",(IF(AND(I5022&gt;=75501,I5022&lt;=76901),"Zlínský kraj",(IF(AND(I5022&gt;=70030,I5022&lt;=74901),"Moravskoslezský kraj",(IF(AND(I5022&gt;=75000,I5022&lt;=75368),"Olomoucký kraj",(IF(AND(I5022&gt;=77200,I5022&lt;=79862),"Olomoucký kraj",(IF(AND(I5022&gt;=50011,I5022&lt;=50301),"Královéhradecký kraj",(IF(AND(I5022&gt;=54301,I5022&lt;=54303),"Královéhradecký kraj","0")))))))))))))))))))))))))))))))))))))))))))))))</f>
        <v>Olomoucký kraj</v>
      </c>
      <c r="AB5022" t="s">
        <v>998</v>
      </c>
      <c r="AD5022" t="s">
        <v>998</v>
      </c>
      <c r="AE5022" t="s">
        <v>998</v>
      </c>
      <c r="AF5022" t="s">
        <v>998</v>
      </c>
      <c r="AG5022" s="107">
        <v>0</v>
      </c>
      <c r="AH5022" s="107">
        <v>0</v>
      </c>
      <c r="AI5022" s="107">
        <v>0</v>
      </c>
      <c r="AJ5022" t="s">
        <v>1012</v>
      </c>
    </row>
    <row r="5023" spans="1:37" x14ac:dyDescent="0.45">
      <c r="A5023" t="s">
        <v>1124</v>
      </c>
      <c r="B5023" t="s">
        <v>14462</v>
      </c>
      <c r="C5023" t="s">
        <v>990</v>
      </c>
      <c r="D5023" t="s">
        <v>14472</v>
      </c>
      <c r="E5023" t="s">
        <v>992</v>
      </c>
      <c r="F5023" t="s">
        <v>14473</v>
      </c>
      <c r="G5023">
        <v>7</v>
      </c>
      <c r="H5023" t="s">
        <v>1090</v>
      </c>
      <c r="I5023">
        <v>77900</v>
      </c>
      <c r="K5023" t="s">
        <v>14474</v>
      </c>
      <c r="L5023" s="106">
        <v>35831</v>
      </c>
      <c r="M5023">
        <v>13371253</v>
      </c>
      <c r="N5023" t="s">
        <v>1367</v>
      </c>
      <c r="O5023" t="s">
        <v>1091</v>
      </c>
      <c r="P5023" t="s">
        <v>997</v>
      </c>
      <c r="R5023" s="109" t="str">
        <f>IF(OR(P5023="SB",Q5023="SB"),"SB",0)</f>
        <v>SB</v>
      </c>
      <c r="T5023" s="110" t="s">
        <v>998</v>
      </c>
      <c r="V5023" s="113" t="str">
        <f>IF(AND(I5023&gt;=10000,I5023&lt;=19900),"Praha",(IF(AND(I5023&gt;=25001,I5023&lt;=29501),"Středočeský kraj",(IF(AND(I5023&gt;=30100,I5023&lt;=34972),"Středočeský kraj",(IF(AND(I5023&gt;=35002,I5023&lt;=36271),"Karlovarský kraj",(IF(AND(I5023&gt;=37001,I5023&lt;=39201),"Jihočeský kraj",(IF(AND(I5023&gt;=39701,I5023&lt;=39901),"Jihočeský kraj",(IF(AND(I5023&gt;=39301,I5023&lt;=39601),"Kraj Vysočina",(IF(AND(I5023&gt;=58001,I5023&lt;=59501),"Kraj Vysočina",(IF(AND(I5023&gt;=67401,I5023&lt;=67602),"Kraj Vysočina",(IF(AND(I5023&gt;=40001,I5023&lt;=44101),"Ústecký kraj",(IF(AND(I5023&gt;=46001,I5023&lt;=47201),"Liberecký kraj",(IF(AND(I5023&gt;=51202,I5023&lt;=51401),"Liberecký kraj",(IF(AND(I5023&gt;=53002,I5023&lt;=53976),"Pardubický kraj",(IF(AND(I5023&gt;=56002,I5023&lt;=57201),"Pardubický kraj",(IF(AND(I5023&gt;=60200,I5023&lt;=67201),"Jihomoravský kraj",(IF(AND(I5023&gt;=67801,I5023&lt;=68501),"Jihomoravský kraj",(IF(AND(I5023&gt;=69002,I5023&lt;=69801),"Jihomoravský kraj",(IF(AND(I5023&gt;=68601,I5023&lt;=68801),"Zlínský kraj",(IF(AND(I5023&gt;=75501,I5023&lt;=76901),"Zlínský kraj",(IF(AND(I5023&gt;=70030,I5023&lt;=74901),"Moravskoslezský kraj",(IF(AND(I5023&gt;=75000,I5023&lt;=75368),"Olomoucký kraj",(IF(AND(I5023&gt;=77200,I5023&lt;=79862),"Olomoucký kraj",(IF(AND(I5023&gt;=50011,I5023&lt;=50301),"Královéhradecký kraj",(IF(AND(I5023&gt;=54301,I5023&lt;=54303),"Královéhradecký kraj","0")))))))))))))))))))))))))))))))))))))))))))))))</f>
        <v>Olomoucký kraj</v>
      </c>
      <c r="AB5023" t="s">
        <v>998</v>
      </c>
      <c r="AD5023" t="s">
        <v>998</v>
      </c>
      <c r="AE5023" t="s">
        <v>998</v>
      </c>
      <c r="AF5023" t="s">
        <v>998</v>
      </c>
      <c r="AG5023" s="107">
        <v>0</v>
      </c>
      <c r="AH5023" s="107">
        <v>0</v>
      </c>
      <c r="AI5023" s="107">
        <v>0</v>
      </c>
      <c r="AJ5023" t="s">
        <v>1012</v>
      </c>
    </row>
    <row r="5024" spans="1:37" x14ac:dyDescent="0.45">
      <c r="A5024" t="s">
        <v>1407</v>
      </c>
      <c r="B5024" t="s">
        <v>12228</v>
      </c>
      <c r="C5024" t="s">
        <v>1002</v>
      </c>
      <c r="D5024" t="s">
        <v>14482</v>
      </c>
      <c r="E5024" t="s">
        <v>992</v>
      </c>
      <c r="F5024" t="s">
        <v>8173</v>
      </c>
      <c r="G5024">
        <v>8</v>
      </c>
      <c r="H5024" t="s">
        <v>1090</v>
      </c>
      <c r="I5024">
        <v>77900</v>
      </c>
      <c r="K5024" t="s">
        <v>14483</v>
      </c>
      <c r="L5024" s="106">
        <v>33640</v>
      </c>
      <c r="M5024">
        <v>13371354</v>
      </c>
      <c r="N5024" t="s">
        <v>1367</v>
      </c>
      <c r="O5024" t="s">
        <v>1091</v>
      </c>
      <c r="P5024" t="s">
        <v>997</v>
      </c>
      <c r="R5024" s="109" t="str">
        <f>IF(OR(P5024="SB",Q5024="SB"),"SB",0)</f>
        <v>SB</v>
      </c>
      <c r="T5024" s="110" t="s">
        <v>998</v>
      </c>
      <c r="V5024" s="113" t="str">
        <f>IF(AND(I5024&gt;=10000,I5024&lt;=19900),"Praha",(IF(AND(I5024&gt;=25001,I5024&lt;=29501),"Středočeský kraj",(IF(AND(I5024&gt;=30100,I5024&lt;=34972),"Středočeský kraj",(IF(AND(I5024&gt;=35002,I5024&lt;=36271),"Karlovarský kraj",(IF(AND(I5024&gt;=37001,I5024&lt;=39201),"Jihočeský kraj",(IF(AND(I5024&gt;=39701,I5024&lt;=39901),"Jihočeský kraj",(IF(AND(I5024&gt;=39301,I5024&lt;=39601),"Kraj Vysočina",(IF(AND(I5024&gt;=58001,I5024&lt;=59501),"Kraj Vysočina",(IF(AND(I5024&gt;=67401,I5024&lt;=67602),"Kraj Vysočina",(IF(AND(I5024&gt;=40001,I5024&lt;=44101),"Ústecký kraj",(IF(AND(I5024&gt;=46001,I5024&lt;=47201),"Liberecký kraj",(IF(AND(I5024&gt;=51202,I5024&lt;=51401),"Liberecký kraj",(IF(AND(I5024&gt;=53002,I5024&lt;=53976),"Pardubický kraj",(IF(AND(I5024&gt;=56002,I5024&lt;=57201),"Pardubický kraj",(IF(AND(I5024&gt;=60200,I5024&lt;=67201),"Jihomoravský kraj",(IF(AND(I5024&gt;=67801,I5024&lt;=68501),"Jihomoravský kraj",(IF(AND(I5024&gt;=69002,I5024&lt;=69801),"Jihomoravský kraj",(IF(AND(I5024&gt;=68601,I5024&lt;=68801),"Zlínský kraj",(IF(AND(I5024&gt;=75501,I5024&lt;=76901),"Zlínský kraj",(IF(AND(I5024&gt;=70030,I5024&lt;=74901),"Moravskoslezský kraj",(IF(AND(I5024&gt;=75000,I5024&lt;=75368),"Olomoucký kraj",(IF(AND(I5024&gt;=77200,I5024&lt;=79862),"Olomoucký kraj",(IF(AND(I5024&gt;=50011,I5024&lt;=50301),"Královéhradecký kraj",(IF(AND(I5024&gt;=54301,I5024&lt;=54303),"Královéhradecký kraj","0")))))))))))))))))))))))))))))))))))))))))))))))</f>
        <v>Olomoucký kraj</v>
      </c>
      <c r="AB5024" t="s">
        <v>998</v>
      </c>
      <c r="AD5024" t="s">
        <v>998</v>
      </c>
      <c r="AE5024" t="s">
        <v>998</v>
      </c>
      <c r="AF5024" t="s">
        <v>998</v>
      </c>
      <c r="AG5024" s="107">
        <v>0</v>
      </c>
      <c r="AH5024" s="107">
        <v>0</v>
      </c>
      <c r="AI5024" s="107">
        <v>0</v>
      </c>
      <c r="AJ5024" t="s">
        <v>1012</v>
      </c>
    </row>
    <row r="5025" spans="1:37" x14ac:dyDescent="0.45">
      <c r="A5025" t="s">
        <v>1111</v>
      </c>
      <c r="B5025" t="s">
        <v>15079</v>
      </c>
      <c r="C5025" t="s">
        <v>1002</v>
      </c>
      <c r="D5025" t="s">
        <v>15080</v>
      </c>
      <c r="E5025" t="s">
        <v>992</v>
      </c>
      <c r="F5025" t="s">
        <v>15081</v>
      </c>
      <c r="G5025">
        <v>28</v>
      </c>
      <c r="H5025" t="s">
        <v>1090</v>
      </c>
      <c r="I5025">
        <v>77900</v>
      </c>
      <c r="K5025" t="s">
        <v>15082</v>
      </c>
      <c r="L5025" s="106">
        <v>36026</v>
      </c>
      <c r="M5025">
        <v>13358422</v>
      </c>
      <c r="N5025" t="s">
        <v>4313</v>
      </c>
      <c r="O5025" t="s">
        <v>1020</v>
      </c>
      <c r="P5025" t="s">
        <v>997</v>
      </c>
      <c r="R5025" s="109" t="str">
        <f>IF(OR(P5025="SB",Q5025="SB"),"SB",0)</f>
        <v>SB</v>
      </c>
      <c r="T5025" s="110" t="s">
        <v>998</v>
      </c>
      <c r="V5025" s="113" t="str">
        <f>IF(AND(I5025&gt;=10000,I5025&lt;=19900),"Praha",(IF(AND(I5025&gt;=25001,I5025&lt;=29501),"Středočeský kraj",(IF(AND(I5025&gt;=30100,I5025&lt;=34972),"Středočeský kraj",(IF(AND(I5025&gt;=35002,I5025&lt;=36271),"Karlovarský kraj",(IF(AND(I5025&gt;=37001,I5025&lt;=39201),"Jihočeský kraj",(IF(AND(I5025&gt;=39701,I5025&lt;=39901),"Jihočeský kraj",(IF(AND(I5025&gt;=39301,I5025&lt;=39601),"Kraj Vysočina",(IF(AND(I5025&gt;=58001,I5025&lt;=59501),"Kraj Vysočina",(IF(AND(I5025&gt;=67401,I5025&lt;=67602),"Kraj Vysočina",(IF(AND(I5025&gt;=40001,I5025&lt;=44101),"Ústecký kraj",(IF(AND(I5025&gt;=46001,I5025&lt;=47201),"Liberecký kraj",(IF(AND(I5025&gt;=51202,I5025&lt;=51401),"Liberecký kraj",(IF(AND(I5025&gt;=53002,I5025&lt;=53976),"Pardubický kraj",(IF(AND(I5025&gt;=56002,I5025&lt;=57201),"Pardubický kraj",(IF(AND(I5025&gt;=60200,I5025&lt;=67201),"Jihomoravský kraj",(IF(AND(I5025&gt;=67801,I5025&lt;=68501),"Jihomoravský kraj",(IF(AND(I5025&gt;=69002,I5025&lt;=69801),"Jihomoravský kraj",(IF(AND(I5025&gt;=68601,I5025&lt;=68801),"Zlínský kraj",(IF(AND(I5025&gt;=75501,I5025&lt;=76901),"Zlínský kraj",(IF(AND(I5025&gt;=70030,I5025&lt;=74901),"Moravskoslezský kraj",(IF(AND(I5025&gt;=75000,I5025&lt;=75368),"Olomoucký kraj",(IF(AND(I5025&gt;=77200,I5025&lt;=79862),"Olomoucký kraj",(IF(AND(I5025&gt;=50011,I5025&lt;=50301),"Královéhradecký kraj",(IF(AND(I5025&gt;=54301,I5025&lt;=54303),"Královéhradecký kraj","0")))))))))))))))))))))))))))))))))))))))))))))))</f>
        <v>Olomoucký kraj</v>
      </c>
      <c r="AB5025" t="s">
        <v>998</v>
      </c>
      <c r="AD5025" t="s">
        <v>998</v>
      </c>
      <c r="AE5025" t="s">
        <v>998</v>
      </c>
      <c r="AF5025" t="s">
        <v>998</v>
      </c>
      <c r="AG5025" s="107">
        <v>0</v>
      </c>
      <c r="AH5025" s="107">
        <v>0</v>
      </c>
      <c r="AI5025" s="107">
        <v>0</v>
      </c>
      <c r="AJ5025" t="s">
        <v>1012</v>
      </c>
    </row>
    <row r="5026" spans="1:37" x14ac:dyDescent="0.45">
      <c r="A5026" t="s">
        <v>1225</v>
      </c>
      <c r="B5026" t="s">
        <v>15393</v>
      </c>
      <c r="C5026" t="s">
        <v>1002</v>
      </c>
      <c r="D5026" t="s">
        <v>15396</v>
      </c>
      <c r="E5026" t="s">
        <v>992</v>
      </c>
      <c r="F5026" t="s">
        <v>2016</v>
      </c>
      <c r="G5026">
        <v>391</v>
      </c>
      <c r="H5026" t="s">
        <v>15397</v>
      </c>
      <c r="I5026">
        <v>77900</v>
      </c>
      <c r="J5026">
        <v>774072831</v>
      </c>
      <c r="K5026" t="s">
        <v>15398</v>
      </c>
      <c r="L5026" s="106">
        <v>38320</v>
      </c>
      <c r="M5026">
        <v>15489085</v>
      </c>
      <c r="N5026" t="s">
        <v>1396</v>
      </c>
      <c r="O5026" t="s">
        <v>1091</v>
      </c>
      <c r="P5026" t="s">
        <v>997</v>
      </c>
      <c r="R5026" s="109" t="str">
        <f>IF(OR(P5026="SB",Q5026="SB"),"SB",0)</f>
        <v>SB</v>
      </c>
      <c r="T5026" s="110" t="s">
        <v>998</v>
      </c>
      <c r="V5026" s="113" t="str">
        <f>IF(AND(I5026&gt;=10000,I5026&lt;=19900),"Praha",(IF(AND(I5026&gt;=25001,I5026&lt;=29501),"Středočeský kraj",(IF(AND(I5026&gt;=30100,I5026&lt;=34972),"Středočeský kraj",(IF(AND(I5026&gt;=35002,I5026&lt;=36271),"Karlovarský kraj",(IF(AND(I5026&gt;=37001,I5026&lt;=39201),"Jihočeský kraj",(IF(AND(I5026&gt;=39701,I5026&lt;=39901),"Jihočeský kraj",(IF(AND(I5026&gt;=39301,I5026&lt;=39601),"Kraj Vysočina",(IF(AND(I5026&gt;=58001,I5026&lt;=59501),"Kraj Vysočina",(IF(AND(I5026&gt;=67401,I5026&lt;=67602),"Kraj Vysočina",(IF(AND(I5026&gt;=40001,I5026&lt;=44101),"Ústecký kraj",(IF(AND(I5026&gt;=46001,I5026&lt;=47201),"Liberecký kraj",(IF(AND(I5026&gt;=51202,I5026&lt;=51401),"Liberecký kraj",(IF(AND(I5026&gt;=53002,I5026&lt;=53976),"Pardubický kraj",(IF(AND(I5026&gt;=56002,I5026&lt;=57201),"Pardubický kraj",(IF(AND(I5026&gt;=60200,I5026&lt;=67201),"Jihomoravský kraj",(IF(AND(I5026&gt;=67801,I5026&lt;=68501),"Jihomoravský kraj",(IF(AND(I5026&gt;=69002,I5026&lt;=69801),"Jihomoravský kraj",(IF(AND(I5026&gt;=68601,I5026&lt;=68801),"Zlínský kraj",(IF(AND(I5026&gt;=75501,I5026&lt;=76901),"Zlínský kraj",(IF(AND(I5026&gt;=70030,I5026&lt;=74901),"Moravskoslezský kraj",(IF(AND(I5026&gt;=75000,I5026&lt;=75368),"Olomoucký kraj",(IF(AND(I5026&gt;=77200,I5026&lt;=79862),"Olomoucký kraj",(IF(AND(I5026&gt;=50011,I5026&lt;=50301),"Královéhradecký kraj",(IF(AND(I5026&gt;=54301,I5026&lt;=54303),"Královéhradecký kraj","0")))))))))))))))))))))))))))))))))))))))))))))))</f>
        <v>Olomoucký kraj</v>
      </c>
      <c r="AB5026" t="s">
        <v>998</v>
      </c>
      <c r="AD5026" t="s">
        <v>998</v>
      </c>
      <c r="AE5026" t="s">
        <v>998</v>
      </c>
      <c r="AF5026" t="s">
        <v>998</v>
      </c>
      <c r="AG5026" s="107">
        <v>0</v>
      </c>
      <c r="AH5026" s="107">
        <v>0</v>
      </c>
      <c r="AI5026" s="107">
        <v>0</v>
      </c>
      <c r="AJ5026" t="s">
        <v>1012</v>
      </c>
    </row>
    <row r="5027" spans="1:37" x14ac:dyDescent="0.45">
      <c r="A5027" t="s">
        <v>1411</v>
      </c>
      <c r="B5027" t="s">
        <v>15405</v>
      </c>
      <c r="C5027" t="s">
        <v>990</v>
      </c>
      <c r="D5027" t="s">
        <v>15413</v>
      </c>
      <c r="E5027" t="s">
        <v>992</v>
      </c>
      <c r="F5027" t="s">
        <v>15414</v>
      </c>
      <c r="G5027">
        <v>537</v>
      </c>
      <c r="H5027" t="s">
        <v>1090</v>
      </c>
      <c r="I5027">
        <v>77900</v>
      </c>
      <c r="J5027">
        <v>601520300</v>
      </c>
      <c r="K5027" t="s">
        <v>15415</v>
      </c>
      <c r="L5027" s="106">
        <v>39279</v>
      </c>
      <c r="M5027">
        <v>15488984</v>
      </c>
      <c r="N5027" t="s">
        <v>1396</v>
      </c>
      <c r="O5027" t="s">
        <v>1091</v>
      </c>
      <c r="P5027" t="s">
        <v>997</v>
      </c>
      <c r="R5027" s="109" t="str">
        <f>IF(OR(P5027="SB",Q5027="SB"),"SB",0)</f>
        <v>SB</v>
      </c>
      <c r="T5027" s="110" t="s">
        <v>998</v>
      </c>
      <c r="V5027" s="113" t="str">
        <f>IF(AND(I5027&gt;=10000,I5027&lt;=19900),"Praha",(IF(AND(I5027&gt;=25001,I5027&lt;=29501),"Středočeský kraj",(IF(AND(I5027&gt;=30100,I5027&lt;=34972),"Středočeský kraj",(IF(AND(I5027&gt;=35002,I5027&lt;=36271),"Karlovarský kraj",(IF(AND(I5027&gt;=37001,I5027&lt;=39201),"Jihočeský kraj",(IF(AND(I5027&gt;=39701,I5027&lt;=39901),"Jihočeský kraj",(IF(AND(I5027&gt;=39301,I5027&lt;=39601),"Kraj Vysočina",(IF(AND(I5027&gt;=58001,I5027&lt;=59501),"Kraj Vysočina",(IF(AND(I5027&gt;=67401,I5027&lt;=67602),"Kraj Vysočina",(IF(AND(I5027&gt;=40001,I5027&lt;=44101),"Ústecký kraj",(IF(AND(I5027&gt;=46001,I5027&lt;=47201),"Liberecký kraj",(IF(AND(I5027&gt;=51202,I5027&lt;=51401),"Liberecký kraj",(IF(AND(I5027&gt;=53002,I5027&lt;=53976),"Pardubický kraj",(IF(AND(I5027&gt;=56002,I5027&lt;=57201),"Pardubický kraj",(IF(AND(I5027&gt;=60200,I5027&lt;=67201),"Jihomoravský kraj",(IF(AND(I5027&gt;=67801,I5027&lt;=68501),"Jihomoravský kraj",(IF(AND(I5027&gt;=69002,I5027&lt;=69801),"Jihomoravský kraj",(IF(AND(I5027&gt;=68601,I5027&lt;=68801),"Zlínský kraj",(IF(AND(I5027&gt;=75501,I5027&lt;=76901),"Zlínský kraj",(IF(AND(I5027&gt;=70030,I5027&lt;=74901),"Moravskoslezský kraj",(IF(AND(I5027&gt;=75000,I5027&lt;=75368),"Olomoucký kraj",(IF(AND(I5027&gt;=77200,I5027&lt;=79862),"Olomoucký kraj",(IF(AND(I5027&gt;=50011,I5027&lt;=50301),"Královéhradecký kraj",(IF(AND(I5027&gt;=54301,I5027&lt;=54303),"Královéhradecký kraj","0")))))))))))))))))))))))))))))))))))))))))))))))</f>
        <v>Olomoucký kraj</v>
      </c>
      <c r="AB5027" t="s">
        <v>998</v>
      </c>
      <c r="AD5027" t="s">
        <v>998</v>
      </c>
      <c r="AE5027" t="s">
        <v>998</v>
      </c>
      <c r="AF5027" t="s">
        <v>998</v>
      </c>
      <c r="AG5027" s="107">
        <v>0</v>
      </c>
      <c r="AH5027" s="107">
        <v>0</v>
      </c>
      <c r="AI5027" s="107">
        <v>0</v>
      </c>
      <c r="AJ5027" t="s">
        <v>1012</v>
      </c>
    </row>
    <row r="5028" spans="1:37" x14ac:dyDescent="0.45">
      <c r="A5028" t="s">
        <v>1007</v>
      </c>
      <c r="B5028" t="s">
        <v>14772</v>
      </c>
      <c r="C5028" t="s">
        <v>990</v>
      </c>
      <c r="D5028" t="s">
        <v>17185</v>
      </c>
      <c r="E5028" t="s">
        <v>992</v>
      </c>
      <c r="F5028" t="s">
        <v>3407</v>
      </c>
      <c r="G5028">
        <v>420</v>
      </c>
      <c r="H5028" t="s">
        <v>1090</v>
      </c>
      <c r="I5028">
        <v>77900</v>
      </c>
      <c r="K5028" t="s">
        <v>17186</v>
      </c>
      <c r="L5028" s="106">
        <v>34025</v>
      </c>
      <c r="M5028">
        <v>14635283</v>
      </c>
      <c r="N5028" t="s">
        <v>996</v>
      </c>
      <c r="O5028" t="s">
        <v>12</v>
      </c>
      <c r="P5028" t="s">
        <v>997</v>
      </c>
      <c r="R5028" s="109" t="str">
        <f>IF(OR(P5028="SB",Q5028="SB"),"SB",0)</f>
        <v>SB</v>
      </c>
      <c r="T5028" s="110" t="s">
        <v>998</v>
      </c>
      <c r="V5028" s="113" t="str">
        <f>IF(AND(I5028&gt;=10000,I5028&lt;=19900),"Praha",(IF(AND(I5028&gt;=25001,I5028&lt;=29501),"Středočeský kraj",(IF(AND(I5028&gt;=30100,I5028&lt;=34972),"Středočeský kraj",(IF(AND(I5028&gt;=35002,I5028&lt;=36271),"Karlovarský kraj",(IF(AND(I5028&gt;=37001,I5028&lt;=39201),"Jihočeský kraj",(IF(AND(I5028&gt;=39701,I5028&lt;=39901),"Jihočeský kraj",(IF(AND(I5028&gt;=39301,I5028&lt;=39601),"Kraj Vysočina",(IF(AND(I5028&gt;=58001,I5028&lt;=59501),"Kraj Vysočina",(IF(AND(I5028&gt;=67401,I5028&lt;=67602),"Kraj Vysočina",(IF(AND(I5028&gt;=40001,I5028&lt;=44101),"Ústecký kraj",(IF(AND(I5028&gt;=46001,I5028&lt;=47201),"Liberecký kraj",(IF(AND(I5028&gt;=51202,I5028&lt;=51401),"Liberecký kraj",(IF(AND(I5028&gt;=53002,I5028&lt;=53976),"Pardubický kraj",(IF(AND(I5028&gt;=56002,I5028&lt;=57201),"Pardubický kraj",(IF(AND(I5028&gt;=60200,I5028&lt;=67201),"Jihomoravský kraj",(IF(AND(I5028&gt;=67801,I5028&lt;=68501),"Jihomoravský kraj",(IF(AND(I5028&gt;=69002,I5028&lt;=69801),"Jihomoravský kraj",(IF(AND(I5028&gt;=68601,I5028&lt;=68801),"Zlínský kraj",(IF(AND(I5028&gt;=75501,I5028&lt;=76901),"Zlínský kraj",(IF(AND(I5028&gt;=70030,I5028&lt;=74901),"Moravskoslezský kraj",(IF(AND(I5028&gt;=75000,I5028&lt;=75368),"Olomoucký kraj",(IF(AND(I5028&gt;=77200,I5028&lt;=79862),"Olomoucký kraj",(IF(AND(I5028&gt;=50011,I5028&lt;=50301),"Královéhradecký kraj",(IF(AND(I5028&gt;=54301,I5028&lt;=54303),"Královéhradecký kraj","0")))))))))))))))))))))))))))))))))))))))))))))))</f>
        <v>Olomoucký kraj</v>
      </c>
      <c r="AB5028" t="s">
        <v>998</v>
      </c>
      <c r="AD5028" t="s">
        <v>998</v>
      </c>
      <c r="AE5028" t="s">
        <v>998</v>
      </c>
      <c r="AF5028" t="s">
        <v>998</v>
      </c>
      <c r="AG5028" s="107">
        <v>0</v>
      </c>
      <c r="AH5028" s="107">
        <v>0</v>
      </c>
      <c r="AI5028" s="107">
        <v>0</v>
      </c>
      <c r="AJ5028" t="s">
        <v>1012</v>
      </c>
    </row>
    <row r="5029" spans="1:37" x14ac:dyDescent="0.45">
      <c r="A5029" t="s">
        <v>1687</v>
      </c>
      <c r="B5029" t="s">
        <v>18143</v>
      </c>
      <c r="C5029" t="s">
        <v>1002</v>
      </c>
      <c r="D5029" t="s">
        <v>18144</v>
      </c>
      <c r="E5029" t="s">
        <v>992</v>
      </c>
      <c r="F5029" t="s">
        <v>4574</v>
      </c>
      <c r="G5029">
        <v>421</v>
      </c>
      <c r="H5029" t="s">
        <v>1090</v>
      </c>
      <c r="I5029">
        <v>77900</v>
      </c>
      <c r="K5029" t="s">
        <v>18145</v>
      </c>
      <c r="L5029" s="106">
        <v>31690</v>
      </c>
      <c r="M5029">
        <v>14658828</v>
      </c>
      <c r="N5029" t="s">
        <v>996</v>
      </c>
      <c r="O5029" t="s">
        <v>12</v>
      </c>
      <c r="P5029" t="s">
        <v>997</v>
      </c>
      <c r="R5029" s="109" t="str">
        <f>IF(OR(P5029="SB",Q5029="SB"),"SB",0)</f>
        <v>SB</v>
      </c>
      <c r="T5029" s="110" t="s">
        <v>998</v>
      </c>
      <c r="V5029" s="113" t="str">
        <f>IF(AND(I5029&gt;=10000,I5029&lt;=19900),"Praha",(IF(AND(I5029&gt;=25001,I5029&lt;=29501),"Středočeský kraj",(IF(AND(I5029&gt;=30100,I5029&lt;=34972),"Středočeský kraj",(IF(AND(I5029&gt;=35002,I5029&lt;=36271),"Karlovarský kraj",(IF(AND(I5029&gt;=37001,I5029&lt;=39201),"Jihočeský kraj",(IF(AND(I5029&gt;=39701,I5029&lt;=39901),"Jihočeský kraj",(IF(AND(I5029&gt;=39301,I5029&lt;=39601),"Kraj Vysočina",(IF(AND(I5029&gt;=58001,I5029&lt;=59501),"Kraj Vysočina",(IF(AND(I5029&gt;=67401,I5029&lt;=67602),"Kraj Vysočina",(IF(AND(I5029&gt;=40001,I5029&lt;=44101),"Ústecký kraj",(IF(AND(I5029&gt;=46001,I5029&lt;=47201),"Liberecký kraj",(IF(AND(I5029&gt;=51202,I5029&lt;=51401),"Liberecký kraj",(IF(AND(I5029&gt;=53002,I5029&lt;=53976),"Pardubický kraj",(IF(AND(I5029&gt;=56002,I5029&lt;=57201),"Pardubický kraj",(IF(AND(I5029&gt;=60200,I5029&lt;=67201),"Jihomoravský kraj",(IF(AND(I5029&gt;=67801,I5029&lt;=68501),"Jihomoravský kraj",(IF(AND(I5029&gt;=69002,I5029&lt;=69801),"Jihomoravský kraj",(IF(AND(I5029&gt;=68601,I5029&lt;=68801),"Zlínský kraj",(IF(AND(I5029&gt;=75501,I5029&lt;=76901),"Zlínský kraj",(IF(AND(I5029&gt;=70030,I5029&lt;=74901),"Moravskoslezský kraj",(IF(AND(I5029&gt;=75000,I5029&lt;=75368),"Olomoucký kraj",(IF(AND(I5029&gt;=77200,I5029&lt;=79862),"Olomoucký kraj",(IF(AND(I5029&gt;=50011,I5029&lt;=50301),"Královéhradecký kraj",(IF(AND(I5029&gt;=54301,I5029&lt;=54303),"Královéhradecký kraj","0")))))))))))))))))))))))))))))))))))))))))))))))</f>
        <v>Olomoucký kraj</v>
      </c>
      <c r="AB5029" t="s">
        <v>998</v>
      </c>
      <c r="AD5029" t="s">
        <v>998</v>
      </c>
      <c r="AE5029" t="s">
        <v>998</v>
      </c>
      <c r="AF5029" t="s">
        <v>998</v>
      </c>
      <c r="AG5029" s="107">
        <v>0</v>
      </c>
      <c r="AH5029" s="107">
        <v>0</v>
      </c>
      <c r="AI5029" s="107">
        <v>0</v>
      </c>
      <c r="AJ5029" t="s">
        <v>1012</v>
      </c>
    </row>
    <row r="5030" spans="1:37" x14ac:dyDescent="0.45">
      <c r="A5030" t="s">
        <v>1243</v>
      </c>
      <c r="B5030" t="s">
        <v>18983</v>
      </c>
      <c r="C5030" t="s">
        <v>990</v>
      </c>
      <c r="D5030" t="s">
        <v>18984</v>
      </c>
      <c r="E5030" t="s">
        <v>992</v>
      </c>
      <c r="F5030" t="s">
        <v>18985</v>
      </c>
      <c r="G5030">
        <v>81</v>
      </c>
      <c r="H5030" t="s">
        <v>1090</v>
      </c>
      <c r="I5030">
        <v>77900</v>
      </c>
      <c r="K5030" t="s">
        <v>18986</v>
      </c>
      <c r="L5030" s="106">
        <v>34611</v>
      </c>
      <c r="M5030">
        <v>15521118</v>
      </c>
      <c r="N5030" t="s">
        <v>1367</v>
      </c>
      <c r="O5030" t="s">
        <v>1091</v>
      </c>
      <c r="P5030" t="s">
        <v>997</v>
      </c>
      <c r="R5030" s="109" t="str">
        <f>IF(OR(P5030="SB",Q5030="SB"),"SB",0)</f>
        <v>SB</v>
      </c>
      <c r="T5030" s="110" t="s">
        <v>998</v>
      </c>
      <c r="V5030" s="113" t="str">
        <f>IF(AND(I5030&gt;=10000,I5030&lt;=19900),"Praha",(IF(AND(I5030&gt;=25001,I5030&lt;=29501),"Středočeský kraj",(IF(AND(I5030&gt;=30100,I5030&lt;=34972),"Středočeský kraj",(IF(AND(I5030&gt;=35002,I5030&lt;=36271),"Karlovarský kraj",(IF(AND(I5030&gt;=37001,I5030&lt;=39201),"Jihočeský kraj",(IF(AND(I5030&gt;=39701,I5030&lt;=39901),"Jihočeský kraj",(IF(AND(I5030&gt;=39301,I5030&lt;=39601),"Kraj Vysočina",(IF(AND(I5030&gt;=58001,I5030&lt;=59501),"Kraj Vysočina",(IF(AND(I5030&gt;=67401,I5030&lt;=67602),"Kraj Vysočina",(IF(AND(I5030&gt;=40001,I5030&lt;=44101),"Ústecký kraj",(IF(AND(I5030&gt;=46001,I5030&lt;=47201),"Liberecký kraj",(IF(AND(I5030&gt;=51202,I5030&lt;=51401),"Liberecký kraj",(IF(AND(I5030&gt;=53002,I5030&lt;=53976),"Pardubický kraj",(IF(AND(I5030&gt;=56002,I5030&lt;=57201),"Pardubický kraj",(IF(AND(I5030&gt;=60200,I5030&lt;=67201),"Jihomoravský kraj",(IF(AND(I5030&gt;=67801,I5030&lt;=68501),"Jihomoravský kraj",(IF(AND(I5030&gt;=69002,I5030&lt;=69801),"Jihomoravský kraj",(IF(AND(I5030&gt;=68601,I5030&lt;=68801),"Zlínský kraj",(IF(AND(I5030&gt;=75501,I5030&lt;=76901),"Zlínský kraj",(IF(AND(I5030&gt;=70030,I5030&lt;=74901),"Moravskoslezský kraj",(IF(AND(I5030&gt;=75000,I5030&lt;=75368),"Olomoucký kraj",(IF(AND(I5030&gt;=77200,I5030&lt;=79862),"Olomoucký kraj",(IF(AND(I5030&gt;=50011,I5030&lt;=50301),"Královéhradecký kraj",(IF(AND(I5030&gt;=54301,I5030&lt;=54303),"Královéhradecký kraj","0")))))))))))))))))))))))))))))))))))))))))))))))</f>
        <v>Olomoucký kraj</v>
      </c>
      <c r="AB5030" t="s">
        <v>998</v>
      </c>
      <c r="AD5030" t="s">
        <v>998</v>
      </c>
      <c r="AE5030" t="s">
        <v>998</v>
      </c>
      <c r="AF5030" t="s">
        <v>998</v>
      </c>
      <c r="AG5030" s="107">
        <v>0</v>
      </c>
      <c r="AH5030" s="107">
        <v>0</v>
      </c>
      <c r="AI5030" s="107">
        <v>0</v>
      </c>
      <c r="AJ5030" t="s">
        <v>1012</v>
      </c>
    </row>
    <row r="5031" spans="1:37" x14ac:dyDescent="0.45">
      <c r="A5031" t="s">
        <v>1186</v>
      </c>
      <c r="B5031" t="s">
        <v>19178</v>
      </c>
      <c r="C5031" t="s">
        <v>990</v>
      </c>
      <c r="D5031" t="s">
        <v>19181</v>
      </c>
      <c r="E5031" t="s">
        <v>992</v>
      </c>
      <c r="F5031" t="s">
        <v>14970</v>
      </c>
      <c r="G5031">
        <v>8</v>
      </c>
      <c r="H5031" t="s">
        <v>1090</v>
      </c>
      <c r="I5031">
        <v>77900</v>
      </c>
      <c r="J5031" s="108">
        <v>603102711</v>
      </c>
      <c r="K5031" t="s">
        <v>19182</v>
      </c>
      <c r="L5031" s="106">
        <v>34545</v>
      </c>
      <c r="M5031">
        <v>14380356</v>
      </c>
      <c r="N5031" t="s">
        <v>1367</v>
      </c>
      <c r="O5031" t="s">
        <v>1091</v>
      </c>
      <c r="P5031" t="s">
        <v>997</v>
      </c>
      <c r="R5031" s="109" t="str">
        <f>IF(OR(P5031="SB",Q5031="SB"),"SB",0)</f>
        <v>SB</v>
      </c>
      <c r="T5031" s="110" t="s">
        <v>998</v>
      </c>
      <c r="V5031" s="113" t="str">
        <f>IF(AND(I5031&gt;=10000,I5031&lt;=19900),"Praha",(IF(AND(I5031&gt;=25001,I5031&lt;=29501),"Středočeský kraj",(IF(AND(I5031&gt;=30100,I5031&lt;=34972),"Středočeský kraj",(IF(AND(I5031&gt;=35002,I5031&lt;=36271),"Karlovarský kraj",(IF(AND(I5031&gt;=37001,I5031&lt;=39201),"Jihočeský kraj",(IF(AND(I5031&gt;=39701,I5031&lt;=39901),"Jihočeský kraj",(IF(AND(I5031&gt;=39301,I5031&lt;=39601),"Kraj Vysočina",(IF(AND(I5031&gt;=58001,I5031&lt;=59501),"Kraj Vysočina",(IF(AND(I5031&gt;=67401,I5031&lt;=67602),"Kraj Vysočina",(IF(AND(I5031&gt;=40001,I5031&lt;=44101),"Ústecký kraj",(IF(AND(I5031&gt;=46001,I5031&lt;=47201),"Liberecký kraj",(IF(AND(I5031&gt;=51202,I5031&lt;=51401),"Liberecký kraj",(IF(AND(I5031&gt;=53002,I5031&lt;=53976),"Pardubický kraj",(IF(AND(I5031&gt;=56002,I5031&lt;=57201),"Pardubický kraj",(IF(AND(I5031&gt;=60200,I5031&lt;=67201),"Jihomoravský kraj",(IF(AND(I5031&gt;=67801,I5031&lt;=68501),"Jihomoravský kraj",(IF(AND(I5031&gt;=69002,I5031&lt;=69801),"Jihomoravský kraj",(IF(AND(I5031&gt;=68601,I5031&lt;=68801),"Zlínský kraj",(IF(AND(I5031&gt;=75501,I5031&lt;=76901),"Zlínský kraj",(IF(AND(I5031&gt;=70030,I5031&lt;=74901),"Moravskoslezský kraj",(IF(AND(I5031&gt;=75000,I5031&lt;=75368),"Olomoucký kraj",(IF(AND(I5031&gt;=77200,I5031&lt;=79862),"Olomoucký kraj",(IF(AND(I5031&gt;=50011,I5031&lt;=50301),"Královéhradecký kraj",(IF(AND(I5031&gt;=54301,I5031&lt;=54303),"Královéhradecký kraj","0")))))))))))))))))))))))))))))))))))))))))))))))</f>
        <v>Olomoucký kraj</v>
      </c>
      <c r="AB5031" t="s">
        <v>998</v>
      </c>
      <c r="AD5031" t="s">
        <v>998</v>
      </c>
      <c r="AE5031" t="s">
        <v>998</v>
      </c>
      <c r="AF5031" t="s">
        <v>998</v>
      </c>
      <c r="AG5031" s="107">
        <v>0</v>
      </c>
      <c r="AH5031" s="107">
        <v>0</v>
      </c>
      <c r="AI5031" s="107">
        <v>0</v>
      </c>
      <c r="AJ5031" t="s">
        <v>1012</v>
      </c>
    </row>
    <row r="5032" spans="1:37" x14ac:dyDescent="0.45">
      <c r="A5032" t="s">
        <v>1444</v>
      </c>
      <c r="B5032" t="s">
        <v>19402</v>
      </c>
      <c r="C5032" t="s">
        <v>990</v>
      </c>
      <c r="D5032" t="s">
        <v>19403</v>
      </c>
      <c r="E5032" t="s">
        <v>992</v>
      </c>
      <c r="F5032" t="s">
        <v>14694</v>
      </c>
      <c r="G5032">
        <v>16</v>
      </c>
      <c r="H5032" t="s">
        <v>1090</v>
      </c>
      <c r="I5032">
        <v>77900</v>
      </c>
      <c r="K5032" t="s">
        <v>19404</v>
      </c>
      <c r="L5032" s="106">
        <v>28815</v>
      </c>
      <c r="M5032">
        <v>12991943</v>
      </c>
      <c r="N5032" t="s">
        <v>996</v>
      </c>
      <c r="O5032" t="s">
        <v>12</v>
      </c>
      <c r="P5032" t="s">
        <v>997</v>
      </c>
      <c r="R5032" s="109" t="str">
        <f>IF(OR(P5032="SB",Q5032="SB"),"SB",0)</f>
        <v>SB</v>
      </c>
      <c r="T5032" s="110" t="s">
        <v>998</v>
      </c>
      <c r="V5032" s="113" t="str">
        <f>IF(AND(I5032&gt;=10000,I5032&lt;=19900),"Praha",(IF(AND(I5032&gt;=25001,I5032&lt;=29501),"Středočeský kraj",(IF(AND(I5032&gt;=30100,I5032&lt;=34972),"Středočeský kraj",(IF(AND(I5032&gt;=35002,I5032&lt;=36271),"Karlovarský kraj",(IF(AND(I5032&gt;=37001,I5032&lt;=39201),"Jihočeský kraj",(IF(AND(I5032&gt;=39701,I5032&lt;=39901),"Jihočeský kraj",(IF(AND(I5032&gt;=39301,I5032&lt;=39601),"Kraj Vysočina",(IF(AND(I5032&gt;=58001,I5032&lt;=59501),"Kraj Vysočina",(IF(AND(I5032&gt;=67401,I5032&lt;=67602),"Kraj Vysočina",(IF(AND(I5032&gt;=40001,I5032&lt;=44101),"Ústecký kraj",(IF(AND(I5032&gt;=46001,I5032&lt;=47201),"Liberecký kraj",(IF(AND(I5032&gt;=51202,I5032&lt;=51401),"Liberecký kraj",(IF(AND(I5032&gt;=53002,I5032&lt;=53976),"Pardubický kraj",(IF(AND(I5032&gt;=56002,I5032&lt;=57201),"Pardubický kraj",(IF(AND(I5032&gt;=60200,I5032&lt;=67201),"Jihomoravský kraj",(IF(AND(I5032&gt;=67801,I5032&lt;=68501),"Jihomoravský kraj",(IF(AND(I5032&gt;=69002,I5032&lt;=69801),"Jihomoravský kraj",(IF(AND(I5032&gt;=68601,I5032&lt;=68801),"Zlínský kraj",(IF(AND(I5032&gt;=75501,I5032&lt;=76901),"Zlínský kraj",(IF(AND(I5032&gt;=70030,I5032&lt;=74901),"Moravskoslezský kraj",(IF(AND(I5032&gt;=75000,I5032&lt;=75368),"Olomoucký kraj",(IF(AND(I5032&gt;=77200,I5032&lt;=79862),"Olomoucký kraj",(IF(AND(I5032&gt;=50011,I5032&lt;=50301),"Královéhradecký kraj",(IF(AND(I5032&gt;=54301,I5032&lt;=54303),"Královéhradecký kraj","0")))))))))))))))))))))))))))))))))))))))))))))))</f>
        <v>Olomoucký kraj</v>
      </c>
      <c r="AB5032" t="s">
        <v>998</v>
      </c>
      <c r="AD5032" t="s">
        <v>998</v>
      </c>
      <c r="AE5032" t="s">
        <v>998</v>
      </c>
      <c r="AF5032" t="s">
        <v>998</v>
      </c>
      <c r="AG5032" s="107">
        <v>0</v>
      </c>
      <c r="AH5032" s="107">
        <v>0</v>
      </c>
      <c r="AI5032" s="107">
        <v>0</v>
      </c>
      <c r="AJ5032" t="s">
        <v>1012</v>
      </c>
    </row>
    <row r="5033" spans="1:37" x14ac:dyDescent="0.45">
      <c r="A5033" t="s">
        <v>1044</v>
      </c>
      <c r="B5033" t="s">
        <v>19613</v>
      </c>
      <c r="C5033" t="s">
        <v>990</v>
      </c>
      <c r="D5033" t="s">
        <v>19614</v>
      </c>
      <c r="E5033" t="s">
        <v>992</v>
      </c>
      <c r="F5033" t="s">
        <v>19615</v>
      </c>
      <c r="G5033">
        <v>10</v>
      </c>
      <c r="H5033" t="s">
        <v>1090</v>
      </c>
      <c r="I5033">
        <v>77900</v>
      </c>
      <c r="K5033" t="s">
        <v>18272</v>
      </c>
      <c r="L5033" s="106">
        <v>22911</v>
      </c>
      <c r="M5033">
        <v>13358119</v>
      </c>
      <c r="N5033" t="s">
        <v>4313</v>
      </c>
      <c r="O5033" t="s">
        <v>1020</v>
      </c>
      <c r="P5033" t="s">
        <v>997</v>
      </c>
      <c r="R5033" s="109" t="str">
        <f>IF(OR(P5033="SB",Q5033="SB"),"SB",0)</f>
        <v>SB</v>
      </c>
      <c r="T5033" s="110" t="s">
        <v>998</v>
      </c>
      <c r="V5033" s="113" t="str">
        <f>IF(AND(I5033&gt;=10000,I5033&lt;=19900),"Praha",(IF(AND(I5033&gt;=25001,I5033&lt;=29501),"Středočeský kraj",(IF(AND(I5033&gt;=30100,I5033&lt;=34972),"Středočeský kraj",(IF(AND(I5033&gt;=35002,I5033&lt;=36271),"Karlovarský kraj",(IF(AND(I5033&gt;=37001,I5033&lt;=39201),"Jihočeský kraj",(IF(AND(I5033&gt;=39701,I5033&lt;=39901),"Jihočeský kraj",(IF(AND(I5033&gt;=39301,I5033&lt;=39601),"Kraj Vysočina",(IF(AND(I5033&gt;=58001,I5033&lt;=59501),"Kraj Vysočina",(IF(AND(I5033&gt;=67401,I5033&lt;=67602),"Kraj Vysočina",(IF(AND(I5033&gt;=40001,I5033&lt;=44101),"Ústecký kraj",(IF(AND(I5033&gt;=46001,I5033&lt;=47201),"Liberecký kraj",(IF(AND(I5033&gt;=51202,I5033&lt;=51401),"Liberecký kraj",(IF(AND(I5033&gt;=53002,I5033&lt;=53976),"Pardubický kraj",(IF(AND(I5033&gt;=56002,I5033&lt;=57201),"Pardubický kraj",(IF(AND(I5033&gt;=60200,I5033&lt;=67201),"Jihomoravský kraj",(IF(AND(I5033&gt;=67801,I5033&lt;=68501),"Jihomoravský kraj",(IF(AND(I5033&gt;=69002,I5033&lt;=69801),"Jihomoravský kraj",(IF(AND(I5033&gt;=68601,I5033&lt;=68801),"Zlínský kraj",(IF(AND(I5033&gt;=75501,I5033&lt;=76901),"Zlínský kraj",(IF(AND(I5033&gt;=70030,I5033&lt;=74901),"Moravskoslezský kraj",(IF(AND(I5033&gt;=75000,I5033&lt;=75368),"Olomoucký kraj",(IF(AND(I5033&gt;=77200,I5033&lt;=79862),"Olomoucký kraj",(IF(AND(I5033&gt;=50011,I5033&lt;=50301),"Královéhradecký kraj",(IF(AND(I5033&gt;=54301,I5033&lt;=54303),"Královéhradecký kraj","0")))))))))))))))))))))))))))))))))))))))))))))))</f>
        <v>Olomoucký kraj</v>
      </c>
      <c r="AB5033" t="s">
        <v>998</v>
      </c>
      <c r="AD5033" t="s">
        <v>998</v>
      </c>
      <c r="AE5033" t="s">
        <v>998</v>
      </c>
      <c r="AF5033" t="s">
        <v>998</v>
      </c>
      <c r="AG5033" s="107">
        <v>0</v>
      </c>
      <c r="AH5033" s="107">
        <v>0</v>
      </c>
      <c r="AI5033" s="107">
        <v>0</v>
      </c>
      <c r="AJ5033" t="s">
        <v>1012</v>
      </c>
    </row>
    <row r="5034" spans="1:37" x14ac:dyDescent="0.45">
      <c r="A5034" t="s">
        <v>1007</v>
      </c>
      <c r="B5034" t="s">
        <v>13216</v>
      </c>
      <c r="C5034" t="s">
        <v>990</v>
      </c>
      <c r="D5034" t="s">
        <v>13237</v>
      </c>
      <c r="E5034" t="s">
        <v>992</v>
      </c>
      <c r="F5034" t="s">
        <v>13238</v>
      </c>
      <c r="G5034">
        <v>66</v>
      </c>
      <c r="H5034" t="s">
        <v>1090</v>
      </c>
      <c r="I5034">
        <v>77900</v>
      </c>
      <c r="K5034" t="s">
        <v>13239</v>
      </c>
      <c r="L5034" s="106">
        <v>36000</v>
      </c>
      <c r="M5034">
        <v>13395606</v>
      </c>
      <c r="N5034" t="s">
        <v>996</v>
      </c>
      <c r="O5034" t="s">
        <v>12</v>
      </c>
      <c r="P5034" t="s">
        <v>997</v>
      </c>
      <c r="R5034" s="109" t="str">
        <f>IF(OR(P5034="SB",Q5034="SB"),"SB",0)</f>
        <v>SB</v>
      </c>
      <c r="V5034" s="113" t="str">
        <f>IF(AND(I5034&gt;=10000,I5034&lt;=19900),"Praha",(IF(AND(I5034&gt;=25001,I5034&lt;=29501),"Středočeský kraj",(IF(AND(I5034&gt;=30100,I5034&lt;=34972),"Středočeský kraj",(IF(AND(I5034&gt;=35002,I5034&lt;=36271),"Karlovarský kraj",(IF(AND(I5034&gt;=37001,I5034&lt;=39201),"Jihočeský kraj",(IF(AND(I5034&gt;=39701,I5034&lt;=39901),"Jihočeský kraj",(IF(AND(I5034&gt;=39301,I5034&lt;=39601),"Kraj Vysočina",(IF(AND(I5034&gt;=58001,I5034&lt;=59501),"Kraj Vysočina",(IF(AND(I5034&gt;=67401,I5034&lt;=67602),"Kraj Vysočina",(IF(AND(I5034&gt;=40001,I5034&lt;=44101),"Ústecký kraj",(IF(AND(I5034&gt;=46001,I5034&lt;=47201),"Liberecký kraj",(IF(AND(I5034&gt;=51202,I5034&lt;=51401),"Liberecký kraj",(IF(AND(I5034&gt;=53002,I5034&lt;=53976),"Pardubický kraj",(IF(AND(I5034&gt;=56002,I5034&lt;=57201),"Pardubický kraj",(IF(AND(I5034&gt;=60200,I5034&lt;=67201),"Jihomoravský kraj",(IF(AND(I5034&gt;=67801,I5034&lt;=68501),"Jihomoravský kraj",(IF(AND(I5034&gt;=69002,I5034&lt;=69801),"Jihomoravský kraj",(IF(AND(I5034&gt;=68601,I5034&lt;=68801),"Zlínský kraj",(IF(AND(I5034&gt;=75501,I5034&lt;=76901),"Zlínský kraj",(IF(AND(I5034&gt;=70030,I5034&lt;=74901),"Moravskoslezský kraj",(IF(AND(I5034&gt;=75000,I5034&lt;=75368),"Olomoucký kraj",(IF(AND(I5034&gt;=77200,I5034&lt;=79862),"Olomoucký kraj",(IF(AND(I5034&gt;=50011,I5034&lt;=50301),"Královéhradecký kraj",(IF(AND(I5034&gt;=54301,I5034&lt;=54303),"Královéhradecký kraj","0")))))))))))))))))))))))))))))))))))))))))))))))</f>
        <v>Olomoucký kraj</v>
      </c>
      <c r="AD5034" t="s">
        <v>998</v>
      </c>
      <c r="AE5034" t="s">
        <v>998</v>
      </c>
      <c r="AF5034" t="s">
        <v>998</v>
      </c>
      <c r="AG5034" s="107">
        <v>300</v>
      </c>
      <c r="AH5034" s="107">
        <v>0</v>
      </c>
      <c r="AI5034" s="107">
        <v>0</v>
      </c>
      <c r="AJ5034" t="s">
        <v>999</v>
      </c>
      <c r="AK5034" s="106">
        <v>44924</v>
      </c>
    </row>
    <row r="5035" spans="1:37" x14ac:dyDescent="0.45">
      <c r="A5035" t="s">
        <v>1032</v>
      </c>
      <c r="B5035" t="s">
        <v>15578</v>
      </c>
      <c r="C5035" t="s">
        <v>1002</v>
      </c>
      <c r="D5035" t="s">
        <v>15579</v>
      </c>
      <c r="E5035" t="s">
        <v>992</v>
      </c>
      <c r="F5035" t="s">
        <v>7431</v>
      </c>
      <c r="G5035">
        <v>35</v>
      </c>
      <c r="H5035" t="s">
        <v>1090</v>
      </c>
      <c r="I5035">
        <v>77900</v>
      </c>
      <c r="K5035" t="s">
        <v>15580</v>
      </c>
      <c r="L5035" s="106">
        <v>38643</v>
      </c>
      <c r="M5035">
        <v>14594665</v>
      </c>
      <c r="N5035" t="s">
        <v>1144</v>
      </c>
      <c r="O5035" t="s">
        <v>12</v>
      </c>
      <c r="P5035" t="s">
        <v>997</v>
      </c>
      <c r="R5035" s="109" t="str">
        <f>IF(OR(P5035="SB",Q5035="SB"),"SB",0)</f>
        <v>SB</v>
      </c>
      <c r="V5035" s="113" t="str">
        <f>IF(AND(I5035&gt;=10000,I5035&lt;=19900),"Praha",(IF(AND(I5035&gt;=25001,I5035&lt;=29501),"Středočeský kraj",(IF(AND(I5035&gt;=30100,I5035&lt;=34972),"Středočeský kraj",(IF(AND(I5035&gt;=35002,I5035&lt;=36271),"Karlovarský kraj",(IF(AND(I5035&gt;=37001,I5035&lt;=39201),"Jihočeský kraj",(IF(AND(I5035&gt;=39701,I5035&lt;=39901),"Jihočeský kraj",(IF(AND(I5035&gt;=39301,I5035&lt;=39601),"Kraj Vysočina",(IF(AND(I5035&gt;=58001,I5035&lt;=59501),"Kraj Vysočina",(IF(AND(I5035&gt;=67401,I5035&lt;=67602),"Kraj Vysočina",(IF(AND(I5035&gt;=40001,I5035&lt;=44101),"Ústecký kraj",(IF(AND(I5035&gt;=46001,I5035&lt;=47201),"Liberecký kraj",(IF(AND(I5035&gt;=51202,I5035&lt;=51401),"Liberecký kraj",(IF(AND(I5035&gt;=53002,I5035&lt;=53976),"Pardubický kraj",(IF(AND(I5035&gt;=56002,I5035&lt;=57201),"Pardubický kraj",(IF(AND(I5035&gt;=60200,I5035&lt;=67201),"Jihomoravský kraj",(IF(AND(I5035&gt;=67801,I5035&lt;=68501),"Jihomoravský kraj",(IF(AND(I5035&gt;=69002,I5035&lt;=69801),"Jihomoravský kraj",(IF(AND(I5035&gt;=68601,I5035&lt;=68801),"Zlínský kraj",(IF(AND(I5035&gt;=75501,I5035&lt;=76901),"Zlínský kraj",(IF(AND(I5035&gt;=70030,I5035&lt;=74901),"Moravskoslezský kraj",(IF(AND(I5035&gt;=75000,I5035&lt;=75368),"Olomoucký kraj",(IF(AND(I5035&gt;=77200,I5035&lt;=79862),"Olomoucký kraj",(IF(AND(I5035&gt;=50011,I5035&lt;=50301),"Královéhradecký kraj",(IF(AND(I5035&gt;=54301,I5035&lt;=54303),"Královéhradecký kraj","0")))))))))))))))))))))))))))))))))))))))))))))))</f>
        <v>Olomoucký kraj</v>
      </c>
      <c r="AD5035" t="s">
        <v>998</v>
      </c>
      <c r="AE5035" t="s">
        <v>998</v>
      </c>
      <c r="AF5035" t="s">
        <v>998</v>
      </c>
      <c r="AG5035" s="107">
        <v>300</v>
      </c>
      <c r="AH5035" s="107">
        <v>0</v>
      </c>
      <c r="AI5035" s="107">
        <v>0</v>
      </c>
      <c r="AJ5035" t="s">
        <v>999</v>
      </c>
      <c r="AK5035" s="106">
        <v>44877</v>
      </c>
    </row>
    <row r="5036" spans="1:37" x14ac:dyDescent="0.45">
      <c r="A5036" t="s">
        <v>2133</v>
      </c>
      <c r="B5036" t="s">
        <v>7981</v>
      </c>
      <c r="C5036" t="s">
        <v>1002</v>
      </c>
      <c r="D5036" t="s">
        <v>7982</v>
      </c>
      <c r="E5036" t="s">
        <v>992</v>
      </c>
      <c r="F5036" t="s">
        <v>1146</v>
      </c>
      <c r="G5036">
        <v>1495</v>
      </c>
      <c r="H5036" t="s">
        <v>1526</v>
      </c>
      <c r="I5036">
        <v>77901</v>
      </c>
      <c r="J5036">
        <v>736205619</v>
      </c>
      <c r="K5036" t="s">
        <v>7983</v>
      </c>
      <c r="L5036" s="106">
        <v>39208</v>
      </c>
      <c r="M5036">
        <v>14680450</v>
      </c>
      <c r="N5036" t="s">
        <v>996</v>
      </c>
      <c r="O5036" t="s">
        <v>12</v>
      </c>
      <c r="P5036" t="s">
        <v>997</v>
      </c>
      <c r="R5036" s="109" t="str">
        <f>IF(OR(P5036="SB",Q5036="SB"),"SB",0)</f>
        <v>SB</v>
      </c>
      <c r="T5036" s="110" t="s">
        <v>998</v>
      </c>
      <c r="V5036" s="113" t="str">
        <f>IF(AND(I5036&gt;=10000,I5036&lt;=19900),"Praha",(IF(AND(I5036&gt;=25001,I5036&lt;=29501),"Středočeský kraj",(IF(AND(I5036&gt;=30100,I5036&lt;=34972),"Středočeský kraj",(IF(AND(I5036&gt;=35002,I5036&lt;=36271),"Karlovarský kraj",(IF(AND(I5036&gt;=37001,I5036&lt;=39201),"Jihočeský kraj",(IF(AND(I5036&gt;=39701,I5036&lt;=39901),"Jihočeský kraj",(IF(AND(I5036&gt;=39301,I5036&lt;=39601),"Kraj Vysočina",(IF(AND(I5036&gt;=58001,I5036&lt;=59501),"Kraj Vysočina",(IF(AND(I5036&gt;=67401,I5036&lt;=67602),"Kraj Vysočina",(IF(AND(I5036&gt;=40001,I5036&lt;=44101),"Ústecký kraj",(IF(AND(I5036&gt;=46001,I5036&lt;=47201),"Liberecký kraj",(IF(AND(I5036&gt;=51202,I5036&lt;=51401),"Liberecký kraj",(IF(AND(I5036&gt;=53002,I5036&lt;=53976),"Pardubický kraj",(IF(AND(I5036&gt;=56002,I5036&lt;=57201),"Pardubický kraj",(IF(AND(I5036&gt;=60200,I5036&lt;=67201),"Jihomoravský kraj",(IF(AND(I5036&gt;=67801,I5036&lt;=68501),"Jihomoravský kraj",(IF(AND(I5036&gt;=69002,I5036&lt;=69801),"Jihomoravský kraj",(IF(AND(I5036&gt;=68601,I5036&lt;=68801),"Zlínský kraj",(IF(AND(I5036&gt;=75501,I5036&lt;=76901),"Zlínský kraj",(IF(AND(I5036&gt;=70030,I5036&lt;=74901),"Moravskoslezský kraj",(IF(AND(I5036&gt;=75000,I5036&lt;=75368),"Olomoucký kraj",(IF(AND(I5036&gt;=77200,I5036&lt;=79862),"Olomoucký kraj",(IF(AND(I5036&gt;=50011,I5036&lt;=50301),"Královéhradecký kraj",(IF(AND(I5036&gt;=54301,I5036&lt;=54303),"Královéhradecký kraj","0")))))))))))))))))))))))))))))))))))))))))))))))</f>
        <v>Olomoucký kraj</v>
      </c>
      <c r="AB5036" t="s">
        <v>998</v>
      </c>
      <c r="AD5036" t="s">
        <v>998</v>
      </c>
      <c r="AE5036" t="s">
        <v>998</v>
      </c>
      <c r="AF5036" t="s">
        <v>998</v>
      </c>
      <c r="AG5036" s="107">
        <v>300</v>
      </c>
      <c r="AH5036" s="107">
        <v>0</v>
      </c>
      <c r="AI5036" s="107">
        <v>0</v>
      </c>
      <c r="AJ5036" t="s">
        <v>999</v>
      </c>
      <c r="AK5036" s="106">
        <v>44923</v>
      </c>
    </row>
    <row r="5037" spans="1:37" x14ac:dyDescent="0.45">
      <c r="A5037" t="s">
        <v>5743</v>
      </c>
      <c r="B5037" t="s">
        <v>8718</v>
      </c>
      <c r="C5037" t="s">
        <v>1002</v>
      </c>
      <c r="D5037" t="s">
        <v>8721</v>
      </c>
      <c r="E5037" t="s">
        <v>992</v>
      </c>
      <c r="F5037" t="s">
        <v>1537</v>
      </c>
      <c r="G5037">
        <v>1552</v>
      </c>
      <c r="H5037" t="s">
        <v>1526</v>
      </c>
      <c r="I5037">
        <v>77901</v>
      </c>
      <c r="K5037" t="s">
        <v>8722</v>
      </c>
      <c r="L5037" s="106">
        <v>38508</v>
      </c>
      <c r="M5037">
        <v>14684692</v>
      </c>
      <c r="N5037" t="s">
        <v>996</v>
      </c>
      <c r="O5037" t="s">
        <v>12</v>
      </c>
      <c r="P5037" t="s">
        <v>997</v>
      </c>
      <c r="R5037" s="109" t="str">
        <f>IF(OR(P5037="SB",Q5037="SB"),"SB",0)</f>
        <v>SB</v>
      </c>
      <c r="T5037" s="110" t="s">
        <v>998</v>
      </c>
      <c r="V5037" s="113" t="str">
        <f>IF(AND(I5037&gt;=10000,I5037&lt;=19900),"Praha",(IF(AND(I5037&gt;=25001,I5037&lt;=29501),"Středočeský kraj",(IF(AND(I5037&gt;=30100,I5037&lt;=34972),"Středočeský kraj",(IF(AND(I5037&gt;=35002,I5037&lt;=36271),"Karlovarský kraj",(IF(AND(I5037&gt;=37001,I5037&lt;=39201),"Jihočeský kraj",(IF(AND(I5037&gt;=39701,I5037&lt;=39901),"Jihočeský kraj",(IF(AND(I5037&gt;=39301,I5037&lt;=39601),"Kraj Vysočina",(IF(AND(I5037&gt;=58001,I5037&lt;=59501),"Kraj Vysočina",(IF(AND(I5037&gt;=67401,I5037&lt;=67602),"Kraj Vysočina",(IF(AND(I5037&gt;=40001,I5037&lt;=44101),"Ústecký kraj",(IF(AND(I5037&gt;=46001,I5037&lt;=47201),"Liberecký kraj",(IF(AND(I5037&gt;=51202,I5037&lt;=51401),"Liberecký kraj",(IF(AND(I5037&gt;=53002,I5037&lt;=53976),"Pardubický kraj",(IF(AND(I5037&gt;=56002,I5037&lt;=57201),"Pardubický kraj",(IF(AND(I5037&gt;=60200,I5037&lt;=67201),"Jihomoravský kraj",(IF(AND(I5037&gt;=67801,I5037&lt;=68501),"Jihomoravský kraj",(IF(AND(I5037&gt;=69002,I5037&lt;=69801),"Jihomoravský kraj",(IF(AND(I5037&gt;=68601,I5037&lt;=68801),"Zlínský kraj",(IF(AND(I5037&gt;=75501,I5037&lt;=76901),"Zlínský kraj",(IF(AND(I5037&gt;=70030,I5037&lt;=74901),"Moravskoslezský kraj",(IF(AND(I5037&gt;=75000,I5037&lt;=75368),"Olomoucký kraj",(IF(AND(I5037&gt;=77200,I5037&lt;=79862),"Olomoucký kraj",(IF(AND(I5037&gt;=50011,I5037&lt;=50301),"Královéhradecký kraj",(IF(AND(I5037&gt;=54301,I5037&lt;=54303),"Královéhradecký kraj","0")))))))))))))))))))))))))))))))))))))))))))))))</f>
        <v>Olomoucký kraj</v>
      </c>
      <c r="AB5037" t="s">
        <v>998</v>
      </c>
      <c r="AD5037" t="s">
        <v>998</v>
      </c>
      <c r="AE5037" t="s">
        <v>998</v>
      </c>
      <c r="AF5037" t="s">
        <v>998</v>
      </c>
      <c r="AG5037" s="107">
        <v>300</v>
      </c>
      <c r="AH5037" s="107">
        <v>0</v>
      </c>
      <c r="AI5037" s="107">
        <v>0</v>
      </c>
      <c r="AJ5037" t="s">
        <v>999</v>
      </c>
      <c r="AK5037" s="106">
        <v>44924</v>
      </c>
    </row>
    <row r="5038" spans="1:37" x14ac:dyDescent="0.45">
      <c r="A5038" t="s">
        <v>7729</v>
      </c>
      <c r="B5038" t="s">
        <v>8718</v>
      </c>
      <c r="C5038" t="s">
        <v>1002</v>
      </c>
      <c r="D5038" t="s">
        <v>8723</v>
      </c>
      <c r="E5038" t="s">
        <v>992</v>
      </c>
      <c r="F5038" t="s">
        <v>1537</v>
      </c>
      <c r="G5038">
        <v>1552</v>
      </c>
      <c r="H5038" t="s">
        <v>1526</v>
      </c>
      <c r="I5038">
        <v>77901</v>
      </c>
      <c r="K5038" t="s">
        <v>8724</v>
      </c>
      <c r="L5038" s="106">
        <v>38508</v>
      </c>
      <c r="M5038">
        <v>14684793</v>
      </c>
      <c r="N5038" t="s">
        <v>996</v>
      </c>
      <c r="O5038" t="s">
        <v>12</v>
      </c>
      <c r="P5038" t="s">
        <v>997</v>
      </c>
      <c r="R5038" s="109" t="str">
        <f>IF(OR(P5038="SB",Q5038="SB"),"SB",0)</f>
        <v>SB</v>
      </c>
      <c r="T5038" s="110" t="s">
        <v>998</v>
      </c>
      <c r="V5038" s="113" t="str">
        <f>IF(AND(I5038&gt;=10000,I5038&lt;=19900),"Praha",(IF(AND(I5038&gt;=25001,I5038&lt;=29501),"Středočeský kraj",(IF(AND(I5038&gt;=30100,I5038&lt;=34972),"Středočeský kraj",(IF(AND(I5038&gt;=35002,I5038&lt;=36271),"Karlovarský kraj",(IF(AND(I5038&gt;=37001,I5038&lt;=39201),"Jihočeský kraj",(IF(AND(I5038&gt;=39701,I5038&lt;=39901),"Jihočeský kraj",(IF(AND(I5038&gt;=39301,I5038&lt;=39601),"Kraj Vysočina",(IF(AND(I5038&gt;=58001,I5038&lt;=59501),"Kraj Vysočina",(IF(AND(I5038&gt;=67401,I5038&lt;=67602),"Kraj Vysočina",(IF(AND(I5038&gt;=40001,I5038&lt;=44101),"Ústecký kraj",(IF(AND(I5038&gt;=46001,I5038&lt;=47201),"Liberecký kraj",(IF(AND(I5038&gt;=51202,I5038&lt;=51401),"Liberecký kraj",(IF(AND(I5038&gt;=53002,I5038&lt;=53976),"Pardubický kraj",(IF(AND(I5038&gt;=56002,I5038&lt;=57201),"Pardubický kraj",(IF(AND(I5038&gt;=60200,I5038&lt;=67201),"Jihomoravský kraj",(IF(AND(I5038&gt;=67801,I5038&lt;=68501),"Jihomoravský kraj",(IF(AND(I5038&gt;=69002,I5038&lt;=69801),"Jihomoravský kraj",(IF(AND(I5038&gt;=68601,I5038&lt;=68801),"Zlínský kraj",(IF(AND(I5038&gt;=75501,I5038&lt;=76901),"Zlínský kraj",(IF(AND(I5038&gt;=70030,I5038&lt;=74901),"Moravskoslezský kraj",(IF(AND(I5038&gt;=75000,I5038&lt;=75368),"Olomoucký kraj",(IF(AND(I5038&gt;=77200,I5038&lt;=79862),"Olomoucký kraj",(IF(AND(I5038&gt;=50011,I5038&lt;=50301),"Královéhradecký kraj",(IF(AND(I5038&gt;=54301,I5038&lt;=54303),"Královéhradecký kraj","0")))))))))))))))))))))))))))))))))))))))))))))))</f>
        <v>Olomoucký kraj</v>
      </c>
      <c r="AB5038" t="s">
        <v>998</v>
      </c>
      <c r="AD5038" t="s">
        <v>998</v>
      </c>
      <c r="AE5038" t="s">
        <v>998</v>
      </c>
      <c r="AF5038" t="s">
        <v>998</v>
      </c>
      <c r="AG5038" s="107">
        <v>300</v>
      </c>
      <c r="AH5038" s="107">
        <v>0</v>
      </c>
      <c r="AI5038" s="107">
        <v>0</v>
      </c>
      <c r="AJ5038" t="s">
        <v>999</v>
      </c>
      <c r="AK5038" s="106">
        <v>44924</v>
      </c>
    </row>
    <row r="5039" spans="1:37" x14ac:dyDescent="0.45">
      <c r="A5039" t="s">
        <v>1326</v>
      </c>
      <c r="B5039" t="s">
        <v>17572</v>
      </c>
      <c r="C5039" t="s">
        <v>990</v>
      </c>
      <c r="D5039" t="s">
        <v>17574</v>
      </c>
      <c r="E5039" t="s">
        <v>992</v>
      </c>
      <c r="F5039" t="s">
        <v>1537</v>
      </c>
      <c r="G5039">
        <v>1552</v>
      </c>
      <c r="H5039" t="s">
        <v>1526</v>
      </c>
      <c r="I5039">
        <v>77901</v>
      </c>
      <c r="K5039" t="s">
        <v>17575</v>
      </c>
      <c r="L5039" s="106">
        <v>38923</v>
      </c>
      <c r="M5039">
        <v>14684894</v>
      </c>
      <c r="N5039" t="s">
        <v>996</v>
      </c>
      <c r="O5039" t="s">
        <v>12</v>
      </c>
      <c r="P5039" t="s">
        <v>997</v>
      </c>
      <c r="R5039" s="109" t="str">
        <f>IF(OR(P5039="SB",Q5039="SB"),"SB",0)</f>
        <v>SB</v>
      </c>
      <c r="T5039" s="110" t="s">
        <v>998</v>
      </c>
      <c r="V5039" s="113" t="str">
        <f>IF(AND(I5039&gt;=10000,I5039&lt;=19900),"Praha",(IF(AND(I5039&gt;=25001,I5039&lt;=29501),"Středočeský kraj",(IF(AND(I5039&gt;=30100,I5039&lt;=34972),"Středočeský kraj",(IF(AND(I5039&gt;=35002,I5039&lt;=36271),"Karlovarský kraj",(IF(AND(I5039&gt;=37001,I5039&lt;=39201),"Jihočeský kraj",(IF(AND(I5039&gt;=39701,I5039&lt;=39901),"Jihočeský kraj",(IF(AND(I5039&gt;=39301,I5039&lt;=39601),"Kraj Vysočina",(IF(AND(I5039&gt;=58001,I5039&lt;=59501),"Kraj Vysočina",(IF(AND(I5039&gt;=67401,I5039&lt;=67602),"Kraj Vysočina",(IF(AND(I5039&gt;=40001,I5039&lt;=44101),"Ústecký kraj",(IF(AND(I5039&gt;=46001,I5039&lt;=47201),"Liberecký kraj",(IF(AND(I5039&gt;=51202,I5039&lt;=51401),"Liberecký kraj",(IF(AND(I5039&gt;=53002,I5039&lt;=53976),"Pardubický kraj",(IF(AND(I5039&gt;=56002,I5039&lt;=57201),"Pardubický kraj",(IF(AND(I5039&gt;=60200,I5039&lt;=67201),"Jihomoravský kraj",(IF(AND(I5039&gt;=67801,I5039&lt;=68501),"Jihomoravský kraj",(IF(AND(I5039&gt;=69002,I5039&lt;=69801),"Jihomoravský kraj",(IF(AND(I5039&gt;=68601,I5039&lt;=68801),"Zlínský kraj",(IF(AND(I5039&gt;=75501,I5039&lt;=76901),"Zlínský kraj",(IF(AND(I5039&gt;=70030,I5039&lt;=74901),"Moravskoslezský kraj",(IF(AND(I5039&gt;=75000,I5039&lt;=75368),"Olomoucký kraj",(IF(AND(I5039&gt;=77200,I5039&lt;=79862),"Olomoucký kraj",(IF(AND(I5039&gt;=50011,I5039&lt;=50301),"Královéhradecký kraj",(IF(AND(I5039&gt;=54301,I5039&lt;=54303),"Královéhradecký kraj","0")))))))))))))))))))))))))))))))))))))))))))))))</f>
        <v>Olomoucký kraj</v>
      </c>
      <c r="AB5039" t="s">
        <v>998</v>
      </c>
      <c r="AD5039" t="s">
        <v>998</v>
      </c>
      <c r="AE5039" t="s">
        <v>998</v>
      </c>
      <c r="AF5039" t="s">
        <v>998</v>
      </c>
      <c r="AG5039" s="107">
        <v>300</v>
      </c>
      <c r="AH5039" s="107">
        <v>0</v>
      </c>
      <c r="AI5039" s="107">
        <v>0</v>
      </c>
      <c r="AJ5039" t="s">
        <v>999</v>
      </c>
      <c r="AK5039" s="106">
        <v>44923</v>
      </c>
    </row>
    <row r="5040" spans="1:37" x14ac:dyDescent="0.45">
      <c r="A5040" t="s">
        <v>1225</v>
      </c>
      <c r="B5040" t="s">
        <v>19297</v>
      </c>
      <c r="C5040" t="s">
        <v>1002</v>
      </c>
      <c r="D5040" t="s">
        <v>19298</v>
      </c>
      <c r="E5040" t="s">
        <v>992</v>
      </c>
      <c r="F5040" t="s">
        <v>1876</v>
      </c>
      <c r="G5040">
        <v>406</v>
      </c>
      <c r="H5040" t="s">
        <v>1526</v>
      </c>
      <c r="I5040">
        <v>77901</v>
      </c>
      <c r="J5040">
        <v>603790330</v>
      </c>
      <c r="K5040" t="s">
        <v>19299</v>
      </c>
      <c r="L5040" s="106">
        <v>38409</v>
      </c>
      <c r="M5040">
        <v>14679945</v>
      </c>
      <c r="N5040" t="s">
        <v>996</v>
      </c>
      <c r="O5040" t="s">
        <v>12</v>
      </c>
      <c r="P5040" t="s">
        <v>997</v>
      </c>
      <c r="R5040" s="109" t="str">
        <f>IF(OR(P5040="SB",Q5040="SB"),"SB",0)</f>
        <v>SB</v>
      </c>
      <c r="T5040" s="110" t="s">
        <v>998</v>
      </c>
      <c r="V5040" s="113" t="str">
        <f>IF(AND(I5040&gt;=10000,I5040&lt;=19900),"Praha",(IF(AND(I5040&gt;=25001,I5040&lt;=29501),"Středočeský kraj",(IF(AND(I5040&gt;=30100,I5040&lt;=34972),"Středočeský kraj",(IF(AND(I5040&gt;=35002,I5040&lt;=36271),"Karlovarský kraj",(IF(AND(I5040&gt;=37001,I5040&lt;=39201),"Jihočeský kraj",(IF(AND(I5040&gt;=39701,I5040&lt;=39901),"Jihočeský kraj",(IF(AND(I5040&gt;=39301,I5040&lt;=39601),"Kraj Vysočina",(IF(AND(I5040&gt;=58001,I5040&lt;=59501),"Kraj Vysočina",(IF(AND(I5040&gt;=67401,I5040&lt;=67602),"Kraj Vysočina",(IF(AND(I5040&gt;=40001,I5040&lt;=44101),"Ústecký kraj",(IF(AND(I5040&gt;=46001,I5040&lt;=47201),"Liberecký kraj",(IF(AND(I5040&gt;=51202,I5040&lt;=51401),"Liberecký kraj",(IF(AND(I5040&gt;=53002,I5040&lt;=53976),"Pardubický kraj",(IF(AND(I5040&gt;=56002,I5040&lt;=57201),"Pardubický kraj",(IF(AND(I5040&gt;=60200,I5040&lt;=67201),"Jihomoravský kraj",(IF(AND(I5040&gt;=67801,I5040&lt;=68501),"Jihomoravský kraj",(IF(AND(I5040&gt;=69002,I5040&lt;=69801),"Jihomoravský kraj",(IF(AND(I5040&gt;=68601,I5040&lt;=68801),"Zlínský kraj",(IF(AND(I5040&gt;=75501,I5040&lt;=76901),"Zlínský kraj",(IF(AND(I5040&gt;=70030,I5040&lt;=74901),"Moravskoslezský kraj",(IF(AND(I5040&gt;=75000,I5040&lt;=75368),"Olomoucký kraj",(IF(AND(I5040&gt;=77200,I5040&lt;=79862),"Olomoucký kraj",(IF(AND(I5040&gt;=50011,I5040&lt;=50301),"Královéhradecký kraj",(IF(AND(I5040&gt;=54301,I5040&lt;=54303),"Královéhradecký kraj","0")))))))))))))))))))))))))))))))))))))))))))))))</f>
        <v>Olomoucký kraj</v>
      </c>
      <c r="AB5040" t="s">
        <v>998</v>
      </c>
      <c r="AD5040" t="s">
        <v>998</v>
      </c>
      <c r="AE5040" t="s">
        <v>998</v>
      </c>
      <c r="AF5040" t="s">
        <v>998</v>
      </c>
      <c r="AG5040" s="107">
        <v>0</v>
      </c>
      <c r="AH5040" s="107">
        <v>0</v>
      </c>
      <c r="AI5040" s="107">
        <v>0</v>
      </c>
      <c r="AJ5040" t="s">
        <v>1012</v>
      </c>
    </row>
    <row r="5041" spans="1:37" x14ac:dyDescent="0.45">
      <c r="A5041" t="s">
        <v>1007</v>
      </c>
      <c r="B5041" t="s">
        <v>3582</v>
      </c>
      <c r="C5041" t="s">
        <v>990</v>
      </c>
      <c r="D5041" t="s">
        <v>3583</v>
      </c>
      <c r="E5041" t="s">
        <v>992</v>
      </c>
      <c r="F5041" t="s">
        <v>3584</v>
      </c>
      <c r="G5041">
        <v>100</v>
      </c>
      <c r="H5041" t="s">
        <v>3585</v>
      </c>
      <c r="I5041">
        <v>77951</v>
      </c>
      <c r="K5041" t="s">
        <v>3586</v>
      </c>
      <c r="L5041" s="106">
        <v>32963</v>
      </c>
      <c r="M5041">
        <v>10734671</v>
      </c>
      <c r="N5041" t="s">
        <v>996</v>
      </c>
      <c r="O5041" t="s">
        <v>12</v>
      </c>
      <c r="P5041" t="s">
        <v>997</v>
      </c>
      <c r="R5041" s="109" t="str">
        <f>IF(OR(P5041="SB",Q5041="SB"),"SB",0)</f>
        <v>SB</v>
      </c>
      <c r="T5041" s="110">
        <v>11047</v>
      </c>
      <c r="U5041" t="s">
        <v>19633</v>
      </c>
      <c r="V5041" s="113" t="str">
        <f>IF(AND(I5041&gt;=10000,I5041&lt;=19900),"Praha",(IF(AND(I5041&gt;=25001,I5041&lt;=29501),"Středočeský kraj",(IF(AND(I5041&gt;=30100,I5041&lt;=34972),"Středočeský kraj",(IF(AND(I5041&gt;=35002,I5041&lt;=36271),"Karlovarský kraj",(IF(AND(I5041&gt;=37001,I5041&lt;=39201),"Jihočeský kraj",(IF(AND(I5041&gt;=39701,I5041&lt;=39901),"Jihočeský kraj",(IF(AND(I5041&gt;=39301,I5041&lt;=39601),"Kraj Vysočina",(IF(AND(I5041&gt;=58001,I5041&lt;=59501),"Kraj Vysočina",(IF(AND(I5041&gt;=67401,I5041&lt;=67602),"Kraj Vysočina",(IF(AND(I5041&gt;=40001,I5041&lt;=44101),"Ústecký kraj",(IF(AND(I5041&gt;=46001,I5041&lt;=47201),"Liberecký kraj",(IF(AND(I5041&gt;=51202,I5041&lt;=51401),"Liberecký kraj",(IF(AND(I5041&gt;=53002,I5041&lt;=53976),"Pardubický kraj",(IF(AND(I5041&gt;=56002,I5041&lt;=57201),"Pardubický kraj",(IF(AND(I5041&gt;=60200,I5041&lt;=67201),"Jihomoravský kraj",(IF(AND(I5041&gt;=67801,I5041&lt;=68501),"Jihomoravský kraj",(IF(AND(I5041&gt;=69002,I5041&lt;=69801),"Jihomoravský kraj",(IF(AND(I5041&gt;=68601,I5041&lt;=68801),"Zlínský kraj",(IF(AND(I5041&gt;=75501,I5041&lt;=76901),"Zlínský kraj",(IF(AND(I5041&gt;=70030,I5041&lt;=74901),"Moravskoslezský kraj",(IF(AND(I5041&gt;=75000,I5041&lt;=75368),"Olomoucký kraj",(IF(AND(I5041&gt;=77200,I5041&lt;=79862),"Olomoucký kraj",(IF(AND(I5041&gt;=50011,I5041&lt;=50301),"Královéhradecký kraj",(IF(AND(I5041&gt;=54301,I5041&lt;=54303),"Královéhradecký kraj","0")))))))))))))))))))))))))))))))))))))))))))))))</f>
        <v>Olomoucký kraj</v>
      </c>
      <c r="AD5041" t="s">
        <v>998</v>
      </c>
      <c r="AE5041" t="s">
        <v>998</v>
      </c>
      <c r="AF5041" t="s">
        <v>998</v>
      </c>
      <c r="AG5041" s="107">
        <v>0</v>
      </c>
      <c r="AH5041" s="107">
        <v>0</v>
      </c>
      <c r="AI5041" s="107">
        <v>0</v>
      </c>
      <c r="AJ5041" t="s">
        <v>1012</v>
      </c>
    </row>
    <row r="5042" spans="1:37" x14ac:dyDescent="0.45">
      <c r="A5042" t="s">
        <v>1411</v>
      </c>
      <c r="B5042" t="s">
        <v>17931</v>
      </c>
      <c r="C5042" t="s">
        <v>990</v>
      </c>
      <c r="D5042" t="s">
        <v>17932</v>
      </c>
      <c r="E5042" t="s">
        <v>992</v>
      </c>
      <c r="F5042" t="s">
        <v>4409</v>
      </c>
      <c r="G5042">
        <v>27</v>
      </c>
      <c r="H5042" t="s">
        <v>1090</v>
      </c>
      <c r="I5042">
        <v>77960</v>
      </c>
      <c r="K5042" t="s">
        <v>17933</v>
      </c>
      <c r="L5042" s="106">
        <v>39477</v>
      </c>
      <c r="M5042">
        <v>14623664</v>
      </c>
      <c r="N5042" t="s">
        <v>996</v>
      </c>
      <c r="O5042" t="s">
        <v>12</v>
      </c>
      <c r="P5042" t="s">
        <v>997</v>
      </c>
      <c r="R5042" s="109" t="str">
        <f>IF(OR(P5042="SB",Q5042="SB"),"SB",0)</f>
        <v>SB</v>
      </c>
      <c r="T5042" s="110" t="s">
        <v>998</v>
      </c>
      <c r="V5042" s="113" t="str">
        <f>IF(AND(I5042&gt;=10000,I5042&lt;=19900),"Praha",(IF(AND(I5042&gt;=25001,I5042&lt;=29501),"Středočeský kraj",(IF(AND(I5042&gt;=30100,I5042&lt;=34972),"Středočeský kraj",(IF(AND(I5042&gt;=35002,I5042&lt;=36271),"Karlovarský kraj",(IF(AND(I5042&gt;=37001,I5042&lt;=39201),"Jihočeský kraj",(IF(AND(I5042&gt;=39701,I5042&lt;=39901),"Jihočeský kraj",(IF(AND(I5042&gt;=39301,I5042&lt;=39601),"Kraj Vysočina",(IF(AND(I5042&gt;=58001,I5042&lt;=59501),"Kraj Vysočina",(IF(AND(I5042&gt;=67401,I5042&lt;=67602),"Kraj Vysočina",(IF(AND(I5042&gt;=40001,I5042&lt;=44101),"Ústecký kraj",(IF(AND(I5042&gt;=46001,I5042&lt;=47201),"Liberecký kraj",(IF(AND(I5042&gt;=51202,I5042&lt;=51401),"Liberecký kraj",(IF(AND(I5042&gt;=53002,I5042&lt;=53976),"Pardubický kraj",(IF(AND(I5042&gt;=56002,I5042&lt;=57201),"Pardubický kraj",(IF(AND(I5042&gt;=60200,I5042&lt;=67201),"Jihomoravský kraj",(IF(AND(I5042&gt;=67801,I5042&lt;=68501),"Jihomoravský kraj",(IF(AND(I5042&gt;=69002,I5042&lt;=69801),"Jihomoravský kraj",(IF(AND(I5042&gt;=68601,I5042&lt;=68801),"Zlínský kraj",(IF(AND(I5042&gt;=75501,I5042&lt;=76901),"Zlínský kraj",(IF(AND(I5042&gt;=70030,I5042&lt;=74901),"Moravskoslezský kraj",(IF(AND(I5042&gt;=75000,I5042&lt;=75368),"Olomoucký kraj",(IF(AND(I5042&gt;=77200,I5042&lt;=79862),"Olomoucký kraj",(IF(AND(I5042&gt;=50011,I5042&lt;=50301),"Královéhradecký kraj",(IF(AND(I5042&gt;=54301,I5042&lt;=54303),"Královéhradecký kraj","0")))))))))))))))))))))))))))))))))))))))))))))))</f>
        <v>Olomoucký kraj</v>
      </c>
      <c r="AB5042" t="s">
        <v>998</v>
      </c>
      <c r="AD5042" t="s">
        <v>998</v>
      </c>
      <c r="AE5042" t="s">
        <v>998</v>
      </c>
      <c r="AF5042" t="s">
        <v>998</v>
      </c>
      <c r="AG5042" s="107">
        <v>300</v>
      </c>
      <c r="AH5042" s="107">
        <v>0</v>
      </c>
      <c r="AI5042" s="107">
        <v>0</v>
      </c>
      <c r="AJ5042" t="s">
        <v>999</v>
      </c>
      <c r="AK5042" s="106">
        <v>44923</v>
      </c>
    </row>
    <row r="5043" spans="1:37" x14ac:dyDescent="0.45">
      <c r="A5043" t="s">
        <v>1687</v>
      </c>
      <c r="B5043" t="s">
        <v>5141</v>
      </c>
      <c r="C5043" t="s">
        <v>1002</v>
      </c>
      <c r="D5043" t="s">
        <v>5164</v>
      </c>
      <c r="E5043" t="s">
        <v>992</v>
      </c>
      <c r="F5043" t="s">
        <v>5165</v>
      </c>
      <c r="G5043">
        <v>15</v>
      </c>
      <c r="H5043" t="s">
        <v>4410</v>
      </c>
      <c r="I5043">
        <v>78313</v>
      </c>
      <c r="K5043" t="s">
        <v>5166</v>
      </c>
      <c r="L5043" s="106">
        <v>34312</v>
      </c>
      <c r="M5043">
        <v>14599820</v>
      </c>
      <c r="N5043" t="s">
        <v>1431</v>
      </c>
      <c r="O5043" t="s">
        <v>1282</v>
      </c>
      <c r="P5043" t="s">
        <v>997</v>
      </c>
      <c r="R5043" s="109" t="str">
        <f>IF(OR(P5043="SB",Q5043="SB"),"SB",0)</f>
        <v>SB</v>
      </c>
      <c r="T5043" s="110" t="s">
        <v>998</v>
      </c>
      <c r="V5043" s="113" t="str">
        <f>IF(AND(I5043&gt;=10000,I5043&lt;=19900),"Praha",(IF(AND(I5043&gt;=25001,I5043&lt;=29501),"Středočeský kraj",(IF(AND(I5043&gt;=30100,I5043&lt;=34972),"Středočeský kraj",(IF(AND(I5043&gt;=35002,I5043&lt;=36271),"Karlovarský kraj",(IF(AND(I5043&gt;=37001,I5043&lt;=39201),"Jihočeský kraj",(IF(AND(I5043&gt;=39701,I5043&lt;=39901),"Jihočeský kraj",(IF(AND(I5043&gt;=39301,I5043&lt;=39601),"Kraj Vysočina",(IF(AND(I5043&gt;=58001,I5043&lt;=59501),"Kraj Vysočina",(IF(AND(I5043&gt;=67401,I5043&lt;=67602),"Kraj Vysočina",(IF(AND(I5043&gt;=40001,I5043&lt;=44101),"Ústecký kraj",(IF(AND(I5043&gt;=46001,I5043&lt;=47201),"Liberecký kraj",(IF(AND(I5043&gt;=51202,I5043&lt;=51401),"Liberecký kraj",(IF(AND(I5043&gt;=53002,I5043&lt;=53976),"Pardubický kraj",(IF(AND(I5043&gt;=56002,I5043&lt;=57201),"Pardubický kraj",(IF(AND(I5043&gt;=60200,I5043&lt;=67201),"Jihomoravský kraj",(IF(AND(I5043&gt;=67801,I5043&lt;=68501),"Jihomoravský kraj",(IF(AND(I5043&gt;=69002,I5043&lt;=69801),"Jihomoravský kraj",(IF(AND(I5043&gt;=68601,I5043&lt;=68801),"Zlínský kraj",(IF(AND(I5043&gt;=75501,I5043&lt;=76901),"Zlínský kraj",(IF(AND(I5043&gt;=70030,I5043&lt;=74901),"Moravskoslezský kraj",(IF(AND(I5043&gt;=75000,I5043&lt;=75368),"Olomoucký kraj",(IF(AND(I5043&gt;=77200,I5043&lt;=79862),"Olomoucký kraj",(IF(AND(I5043&gt;=50011,I5043&lt;=50301),"Královéhradecký kraj",(IF(AND(I5043&gt;=54301,I5043&lt;=54303),"Královéhradecký kraj","0")))))))))))))))))))))))))))))))))))))))))))))))</f>
        <v>Olomoucký kraj</v>
      </c>
      <c r="AB5043" t="s">
        <v>998</v>
      </c>
      <c r="AD5043" t="s">
        <v>998</v>
      </c>
      <c r="AE5043" t="s">
        <v>998</v>
      </c>
      <c r="AF5043" t="s">
        <v>998</v>
      </c>
      <c r="AG5043" s="107">
        <v>300</v>
      </c>
      <c r="AH5043" s="107">
        <v>0</v>
      </c>
      <c r="AI5043" s="107">
        <v>0</v>
      </c>
      <c r="AJ5043" t="s">
        <v>999</v>
      </c>
      <c r="AK5043" s="106">
        <v>44920</v>
      </c>
    </row>
    <row r="5044" spans="1:37" x14ac:dyDescent="0.45">
      <c r="A5044" t="s">
        <v>1087</v>
      </c>
      <c r="B5044" t="s">
        <v>11590</v>
      </c>
      <c r="C5044" t="s">
        <v>990</v>
      </c>
      <c r="D5044" t="s">
        <v>11591</v>
      </c>
      <c r="E5044" t="s">
        <v>992</v>
      </c>
      <c r="F5044" t="s">
        <v>11592</v>
      </c>
      <c r="G5044">
        <v>64</v>
      </c>
      <c r="H5044" t="s">
        <v>1090</v>
      </c>
      <c r="I5044">
        <v>78316</v>
      </c>
      <c r="K5044" t="s">
        <v>11593</v>
      </c>
      <c r="L5044" s="106">
        <v>29852</v>
      </c>
      <c r="M5044">
        <v>10857539</v>
      </c>
      <c r="N5044" t="s">
        <v>996</v>
      </c>
      <c r="O5044" t="s">
        <v>12</v>
      </c>
      <c r="P5044" t="s">
        <v>997</v>
      </c>
      <c r="R5044" s="109" t="str">
        <f>IF(OR(P5044="SB",Q5044="SB"),"SB",0)</f>
        <v>SB</v>
      </c>
      <c r="T5044" s="110">
        <v>11720</v>
      </c>
      <c r="U5044" t="s">
        <v>19633</v>
      </c>
      <c r="V5044" s="113" t="str">
        <f>IF(AND(I5044&gt;=10000,I5044&lt;=19900),"Praha",(IF(AND(I5044&gt;=25001,I5044&lt;=29501),"Středočeský kraj",(IF(AND(I5044&gt;=30100,I5044&lt;=34972),"Středočeský kraj",(IF(AND(I5044&gt;=35002,I5044&lt;=36271),"Karlovarský kraj",(IF(AND(I5044&gt;=37001,I5044&lt;=39201),"Jihočeský kraj",(IF(AND(I5044&gt;=39701,I5044&lt;=39901),"Jihočeský kraj",(IF(AND(I5044&gt;=39301,I5044&lt;=39601),"Kraj Vysočina",(IF(AND(I5044&gt;=58001,I5044&lt;=59501),"Kraj Vysočina",(IF(AND(I5044&gt;=67401,I5044&lt;=67602),"Kraj Vysočina",(IF(AND(I5044&gt;=40001,I5044&lt;=44101),"Ústecký kraj",(IF(AND(I5044&gt;=46001,I5044&lt;=47201),"Liberecký kraj",(IF(AND(I5044&gt;=51202,I5044&lt;=51401),"Liberecký kraj",(IF(AND(I5044&gt;=53002,I5044&lt;=53976),"Pardubický kraj",(IF(AND(I5044&gt;=56002,I5044&lt;=57201),"Pardubický kraj",(IF(AND(I5044&gt;=60200,I5044&lt;=67201),"Jihomoravský kraj",(IF(AND(I5044&gt;=67801,I5044&lt;=68501),"Jihomoravský kraj",(IF(AND(I5044&gt;=69002,I5044&lt;=69801),"Jihomoravský kraj",(IF(AND(I5044&gt;=68601,I5044&lt;=68801),"Zlínský kraj",(IF(AND(I5044&gt;=75501,I5044&lt;=76901),"Zlínský kraj",(IF(AND(I5044&gt;=70030,I5044&lt;=74901),"Moravskoslezský kraj",(IF(AND(I5044&gt;=75000,I5044&lt;=75368),"Olomoucký kraj",(IF(AND(I5044&gt;=77200,I5044&lt;=79862),"Olomoucký kraj",(IF(AND(I5044&gt;=50011,I5044&lt;=50301),"Královéhradecký kraj",(IF(AND(I5044&gt;=54301,I5044&lt;=54303),"Královéhradecký kraj","0")))))))))))))))))))))))))))))))))))))))))))))))</f>
        <v>Olomoucký kraj</v>
      </c>
      <c r="AD5044" t="s">
        <v>998</v>
      </c>
      <c r="AE5044" t="s">
        <v>998</v>
      </c>
      <c r="AF5044" t="s">
        <v>998</v>
      </c>
      <c r="AG5044" s="107">
        <v>0</v>
      </c>
      <c r="AH5044" s="107">
        <v>0</v>
      </c>
      <c r="AI5044" s="107">
        <v>0</v>
      </c>
      <c r="AJ5044" t="s">
        <v>1012</v>
      </c>
    </row>
    <row r="5045" spans="1:37" x14ac:dyDescent="0.45">
      <c r="A5045" t="s">
        <v>1124</v>
      </c>
      <c r="B5045" t="s">
        <v>9769</v>
      </c>
      <c r="C5045" t="s">
        <v>990</v>
      </c>
      <c r="D5045" t="s">
        <v>9770</v>
      </c>
      <c r="E5045" t="s">
        <v>992</v>
      </c>
      <c r="F5045" t="s">
        <v>8249</v>
      </c>
      <c r="G5045">
        <v>582</v>
      </c>
      <c r="H5045" t="s">
        <v>8249</v>
      </c>
      <c r="I5045">
        <v>78316</v>
      </c>
      <c r="K5045" t="s">
        <v>9771</v>
      </c>
      <c r="L5045" s="106">
        <v>36027</v>
      </c>
      <c r="M5045">
        <v>13358321</v>
      </c>
      <c r="N5045" t="s">
        <v>4313</v>
      </c>
      <c r="O5045" t="s">
        <v>1020</v>
      </c>
      <c r="P5045" t="s">
        <v>997</v>
      </c>
      <c r="R5045" s="109" t="str">
        <f>IF(OR(P5045="SB",Q5045="SB"),"SB",0)</f>
        <v>SB</v>
      </c>
      <c r="T5045" s="110" t="s">
        <v>998</v>
      </c>
      <c r="V5045" s="113" t="str">
        <f>IF(AND(I5045&gt;=10000,I5045&lt;=19900),"Praha",(IF(AND(I5045&gt;=25001,I5045&lt;=29501),"Středočeský kraj",(IF(AND(I5045&gt;=30100,I5045&lt;=34972),"Středočeský kraj",(IF(AND(I5045&gt;=35002,I5045&lt;=36271),"Karlovarský kraj",(IF(AND(I5045&gt;=37001,I5045&lt;=39201),"Jihočeský kraj",(IF(AND(I5045&gt;=39701,I5045&lt;=39901),"Jihočeský kraj",(IF(AND(I5045&gt;=39301,I5045&lt;=39601),"Kraj Vysočina",(IF(AND(I5045&gt;=58001,I5045&lt;=59501),"Kraj Vysočina",(IF(AND(I5045&gt;=67401,I5045&lt;=67602),"Kraj Vysočina",(IF(AND(I5045&gt;=40001,I5045&lt;=44101),"Ústecký kraj",(IF(AND(I5045&gt;=46001,I5045&lt;=47201),"Liberecký kraj",(IF(AND(I5045&gt;=51202,I5045&lt;=51401),"Liberecký kraj",(IF(AND(I5045&gt;=53002,I5045&lt;=53976),"Pardubický kraj",(IF(AND(I5045&gt;=56002,I5045&lt;=57201),"Pardubický kraj",(IF(AND(I5045&gt;=60200,I5045&lt;=67201),"Jihomoravský kraj",(IF(AND(I5045&gt;=67801,I5045&lt;=68501),"Jihomoravský kraj",(IF(AND(I5045&gt;=69002,I5045&lt;=69801),"Jihomoravský kraj",(IF(AND(I5045&gt;=68601,I5045&lt;=68801),"Zlínský kraj",(IF(AND(I5045&gt;=75501,I5045&lt;=76901),"Zlínský kraj",(IF(AND(I5045&gt;=70030,I5045&lt;=74901),"Moravskoslezský kraj",(IF(AND(I5045&gt;=75000,I5045&lt;=75368),"Olomoucký kraj",(IF(AND(I5045&gt;=77200,I5045&lt;=79862),"Olomoucký kraj",(IF(AND(I5045&gt;=50011,I5045&lt;=50301),"Královéhradecký kraj",(IF(AND(I5045&gt;=54301,I5045&lt;=54303),"Královéhradecký kraj","0")))))))))))))))))))))))))))))))))))))))))))))))</f>
        <v>Olomoucký kraj</v>
      </c>
      <c r="AB5045" t="s">
        <v>998</v>
      </c>
      <c r="AD5045" t="s">
        <v>998</v>
      </c>
      <c r="AE5045" t="s">
        <v>998</v>
      </c>
      <c r="AF5045" t="s">
        <v>998</v>
      </c>
      <c r="AG5045" s="107">
        <v>0</v>
      </c>
      <c r="AH5045" s="107">
        <v>0</v>
      </c>
      <c r="AI5045" s="107">
        <v>0</v>
      </c>
      <c r="AJ5045" t="s">
        <v>1012</v>
      </c>
    </row>
    <row r="5046" spans="1:37" x14ac:dyDescent="0.45">
      <c r="A5046" t="s">
        <v>1007</v>
      </c>
      <c r="B5046" t="s">
        <v>1254</v>
      </c>
      <c r="C5046" t="s">
        <v>990</v>
      </c>
      <c r="D5046" t="s">
        <v>16077</v>
      </c>
      <c r="E5046" t="s">
        <v>992</v>
      </c>
      <c r="F5046" t="s">
        <v>15016</v>
      </c>
      <c r="G5046">
        <v>565</v>
      </c>
      <c r="H5046" t="s">
        <v>13188</v>
      </c>
      <c r="I5046">
        <v>78316</v>
      </c>
      <c r="K5046" t="s">
        <v>16078</v>
      </c>
      <c r="L5046" s="106">
        <v>40279</v>
      </c>
      <c r="M5046">
        <v>14674992</v>
      </c>
      <c r="N5046" t="s">
        <v>1144</v>
      </c>
      <c r="O5046" t="s">
        <v>12</v>
      </c>
      <c r="P5046" t="s">
        <v>997</v>
      </c>
      <c r="R5046" s="109" t="str">
        <f>IF(OR(P5046="SB",Q5046="SB"),"SB",0)</f>
        <v>SB</v>
      </c>
      <c r="T5046" s="110" t="s">
        <v>998</v>
      </c>
      <c r="V5046" s="113" t="str">
        <f>IF(AND(I5046&gt;=10000,I5046&lt;=19900),"Praha",(IF(AND(I5046&gt;=25001,I5046&lt;=29501),"Středočeský kraj",(IF(AND(I5046&gt;=30100,I5046&lt;=34972),"Středočeský kraj",(IF(AND(I5046&gt;=35002,I5046&lt;=36271),"Karlovarský kraj",(IF(AND(I5046&gt;=37001,I5046&lt;=39201),"Jihočeský kraj",(IF(AND(I5046&gt;=39701,I5046&lt;=39901),"Jihočeský kraj",(IF(AND(I5046&gt;=39301,I5046&lt;=39601),"Kraj Vysočina",(IF(AND(I5046&gt;=58001,I5046&lt;=59501),"Kraj Vysočina",(IF(AND(I5046&gt;=67401,I5046&lt;=67602),"Kraj Vysočina",(IF(AND(I5046&gt;=40001,I5046&lt;=44101),"Ústecký kraj",(IF(AND(I5046&gt;=46001,I5046&lt;=47201),"Liberecký kraj",(IF(AND(I5046&gt;=51202,I5046&lt;=51401),"Liberecký kraj",(IF(AND(I5046&gt;=53002,I5046&lt;=53976),"Pardubický kraj",(IF(AND(I5046&gt;=56002,I5046&lt;=57201),"Pardubický kraj",(IF(AND(I5046&gt;=60200,I5046&lt;=67201),"Jihomoravský kraj",(IF(AND(I5046&gt;=67801,I5046&lt;=68501),"Jihomoravský kraj",(IF(AND(I5046&gt;=69002,I5046&lt;=69801),"Jihomoravský kraj",(IF(AND(I5046&gt;=68601,I5046&lt;=68801),"Zlínský kraj",(IF(AND(I5046&gt;=75501,I5046&lt;=76901),"Zlínský kraj",(IF(AND(I5046&gt;=70030,I5046&lt;=74901),"Moravskoslezský kraj",(IF(AND(I5046&gt;=75000,I5046&lt;=75368),"Olomoucký kraj",(IF(AND(I5046&gt;=77200,I5046&lt;=79862),"Olomoucký kraj",(IF(AND(I5046&gt;=50011,I5046&lt;=50301),"Královéhradecký kraj",(IF(AND(I5046&gt;=54301,I5046&lt;=54303),"Královéhradecký kraj","0")))))))))))))))))))))))))))))))))))))))))))))))</f>
        <v>Olomoucký kraj</v>
      </c>
      <c r="AB5046" t="s">
        <v>998</v>
      </c>
      <c r="AD5046" t="s">
        <v>998</v>
      </c>
      <c r="AE5046" t="s">
        <v>998</v>
      </c>
      <c r="AF5046" t="s">
        <v>998</v>
      </c>
      <c r="AG5046" s="107">
        <v>300</v>
      </c>
      <c r="AH5046" s="107">
        <v>0</v>
      </c>
      <c r="AI5046" s="107">
        <v>0</v>
      </c>
      <c r="AJ5046" t="s">
        <v>999</v>
      </c>
      <c r="AK5046" s="106">
        <v>44877</v>
      </c>
    </row>
    <row r="5047" spans="1:37" x14ac:dyDescent="0.45">
      <c r="A5047" t="s">
        <v>1187</v>
      </c>
      <c r="B5047" t="s">
        <v>16084</v>
      </c>
      <c r="C5047" t="s">
        <v>1002</v>
      </c>
      <c r="D5047" t="s">
        <v>16085</v>
      </c>
      <c r="E5047" t="s">
        <v>992</v>
      </c>
      <c r="F5047" t="s">
        <v>15016</v>
      </c>
      <c r="G5047">
        <v>565</v>
      </c>
      <c r="H5047" t="s">
        <v>13188</v>
      </c>
      <c r="I5047">
        <v>78316</v>
      </c>
      <c r="K5047" t="s">
        <v>16086</v>
      </c>
      <c r="L5047" s="106">
        <v>39588</v>
      </c>
      <c r="M5047">
        <v>14675093</v>
      </c>
      <c r="N5047" t="s">
        <v>1144</v>
      </c>
      <c r="O5047" t="s">
        <v>12</v>
      </c>
      <c r="P5047" t="s">
        <v>997</v>
      </c>
      <c r="R5047" s="109" t="str">
        <f>IF(OR(P5047="SB",Q5047="SB"),"SB",0)</f>
        <v>SB</v>
      </c>
      <c r="T5047" s="110" t="s">
        <v>998</v>
      </c>
      <c r="V5047" s="113" t="str">
        <f>IF(AND(I5047&gt;=10000,I5047&lt;=19900),"Praha",(IF(AND(I5047&gt;=25001,I5047&lt;=29501),"Středočeský kraj",(IF(AND(I5047&gt;=30100,I5047&lt;=34972),"Středočeský kraj",(IF(AND(I5047&gt;=35002,I5047&lt;=36271),"Karlovarský kraj",(IF(AND(I5047&gt;=37001,I5047&lt;=39201),"Jihočeský kraj",(IF(AND(I5047&gt;=39701,I5047&lt;=39901),"Jihočeský kraj",(IF(AND(I5047&gt;=39301,I5047&lt;=39601),"Kraj Vysočina",(IF(AND(I5047&gt;=58001,I5047&lt;=59501),"Kraj Vysočina",(IF(AND(I5047&gt;=67401,I5047&lt;=67602),"Kraj Vysočina",(IF(AND(I5047&gt;=40001,I5047&lt;=44101),"Ústecký kraj",(IF(AND(I5047&gt;=46001,I5047&lt;=47201),"Liberecký kraj",(IF(AND(I5047&gt;=51202,I5047&lt;=51401),"Liberecký kraj",(IF(AND(I5047&gt;=53002,I5047&lt;=53976),"Pardubický kraj",(IF(AND(I5047&gt;=56002,I5047&lt;=57201),"Pardubický kraj",(IF(AND(I5047&gt;=60200,I5047&lt;=67201),"Jihomoravský kraj",(IF(AND(I5047&gt;=67801,I5047&lt;=68501),"Jihomoravský kraj",(IF(AND(I5047&gt;=69002,I5047&lt;=69801),"Jihomoravský kraj",(IF(AND(I5047&gt;=68601,I5047&lt;=68801),"Zlínský kraj",(IF(AND(I5047&gt;=75501,I5047&lt;=76901),"Zlínský kraj",(IF(AND(I5047&gt;=70030,I5047&lt;=74901),"Moravskoslezský kraj",(IF(AND(I5047&gt;=75000,I5047&lt;=75368),"Olomoucký kraj",(IF(AND(I5047&gt;=77200,I5047&lt;=79862),"Olomoucký kraj",(IF(AND(I5047&gt;=50011,I5047&lt;=50301),"Královéhradecký kraj",(IF(AND(I5047&gt;=54301,I5047&lt;=54303),"Královéhradecký kraj","0")))))))))))))))))))))))))))))))))))))))))))))))</f>
        <v>Olomoucký kraj</v>
      </c>
      <c r="AB5047" t="s">
        <v>998</v>
      </c>
      <c r="AD5047" t="s">
        <v>998</v>
      </c>
      <c r="AE5047" t="s">
        <v>998</v>
      </c>
      <c r="AF5047" t="s">
        <v>998</v>
      </c>
      <c r="AG5047" s="107">
        <v>300</v>
      </c>
      <c r="AH5047" s="107">
        <v>0</v>
      </c>
      <c r="AI5047" s="107">
        <v>0</v>
      </c>
      <c r="AJ5047" t="s">
        <v>999</v>
      </c>
      <c r="AK5047" s="106">
        <v>44877</v>
      </c>
    </row>
    <row r="5048" spans="1:37" x14ac:dyDescent="0.45">
      <c r="A5048" t="s">
        <v>1169</v>
      </c>
      <c r="B5048" t="s">
        <v>9695</v>
      </c>
      <c r="C5048" t="s">
        <v>990</v>
      </c>
      <c r="D5048" t="s">
        <v>9706</v>
      </c>
      <c r="E5048" t="s">
        <v>992</v>
      </c>
      <c r="F5048" t="s">
        <v>9707</v>
      </c>
      <c r="G5048">
        <v>8</v>
      </c>
      <c r="H5048" t="s">
        <v>9708</v>
      </c>
      <c r="I5048">
        <v>78324</v>
      </c>
      <c r="K5048" t="s">
        <v>9709</v>
      </c>
      <c r="L5048" s="106">
        <v>32365</v>
      </c>
      <c r="M5048">
        <v>14471700</v>
      </c>
      <c r="N5048" t="s">
        <v>1367</v>
      </c>
      <c r="O5048" t="s">
        <v>1091</v>
      </c>
      <c r="P5048" t="s">
        <v>997</v>
      </c>
      <c r="R5048" s="109" t="str">
        <f>IF(OR(P5048="SB",Q5048="SB"),"SB",0)</f>
        <v>SB</v>
      </c>
      <c r="T5048" s="110" t="s">
        <v>998</v>
      </c>
      <c r="V5048" s="113" t="str">
        <f>IF(AND(I5048&gt;=10000,I5048&lt;=19900),"Praha",(IF(AND(I5048&gt;=25001,I5048&lt;=29501),"Středočeský kraj",(IF(AND(I5048&gt;=30100,I5048&lt;=34972),"Středočeský kraj",(IF(AND(I5048&gt;=35002,I5048&lt;=36271),"Karlovarský kraj",(IF(AND(I5048&gt;=37001,I5048&lt;=39201),"Jihočeský kraj",(IF(AND(I5048&gt;=39701,I5048&lt;=39901),"Jihočeský kraj",(IF(AND(I5048&gt;=39301,I5048&lt;=39601),"Kraj Vysočina",(IF(AND(I5048&gt;=58001,I5048&lt;=59501),"Kraj Vysočina",(IF(AND(I5048&gt;=67401,I5048&lt;=67602),"Kraj Vysočina",(IF(AND(I5048&gt;=40001,I5048&lt;=44101),"Ústecký kraj",(IF(AND(I5048&gt;=46001,I5048&lt;=47201),"Liberecký kraj",(IF(AND(I5048&gt;=51202,I5048&lt;=51401),"Liberecký kraj",(IF(AND(I5048&gt;=53002,I5048&lt;=53976),"Pardubický kraj",(IF(AND(I5048&gt;=56002,I5048&lt;=57201),"Pardubický kraj",(IF(AND(I5048&gt;=60200,I5048&lt;=67201),"Jihomoravský kraj",(IF(AND(I5048&gt;=67801,I5048&lt;=68501),"Jihomoravský kraj",(IF(AND(I5048&gt;=69002,I5048&lt;=69801),"Jihomoravský kraj",(IF(AND(I5048&gt;=68601,I5048&lt;=68801),"Zlínský kraj",(IF(AND(I5048&gt;=75501,I5048&lt;=76901),"Zlínský kraj",(IF(AND(I5048&gt;=70030,I5048&lt;=74901),"Moravskoslezský kraj",(IF(AND(I5048&gt;=75000,I5048&lt;=75368),"Olomoucký kraj",(IF(AND(I5048&gt;=77200,I5048&lt;=79862),"Olomoucký kraj",(IF(AND(I5048&gt;=50011,I5048&lt;=50301),"Královéhradecký kraj",(IF(AND(I5048&gt;=54301,I5048&lt;=54303),"Královéhradecký kraj","0")))))))))))))))))))))))))))))))))))))))))))))))</f>
        <v>Olomoucký kraj</v>
      </c>
      <c r="AB5048" t="s">
        <v>998</v>
      </c>
      <c r="AD5048" t="s">
        <v>998</v>
      </c>
      <c r="AE5048" t="s">
        <v>998</v>
      </c>
      <c r="AF5048" t="s">
        <v>998</v>
      </c>
      <c r="AG5048" s="107">
        <v>0</v>
      </c>
      <c r="AH5048" s="107">
        <v>0</v>
      </c>
      <c r="AI5048" s="107">
        <v>0</v>
      </c>
      <c r="AJ5048" t="s">
        <v>1012</v>
      </c>
    </row>
    <row r="5049" spans="1:37" x14ac:dyDescent="0.45">
      <c r="A5049" t="s">
        <v>3721</v>
      </c>
      <c r="B5049" t="s">
        <v>12768</v>
      </c>
      <c r="C5049" t="s">
        <v>1002</v>
      </c>
      <c r="D5049" t="s">
        <v>12769</v>
      </c>
      <c r="E5049" t="s">
        <v>992</v>
      </c>
      <c r="F5049" t="s">
        <v>2767</v>
      </c>
      <c r="G5049">
        <v>10</v>
      </c>
      <c r="H5049" t="s">
        <v>1090</v>
      </c>
      <c r="I5049">
        <v>78335</v>
      </c>
      <c r="K5049" t="s">
        <v>12770</v>
      </c>
      <c r="L5049" s="106">
        <v>33784</v>
      </c>
      <c r="M5049">
        <v>10897147</v>
      </c>
      <c r="N5049" t="s">
        <v>996</v>
      </c>
      <c r="O5049" t="s">
        <v>12</v>
      </c>
      <c r="P5049" t="s">
        <v>997</v>
      </c>
      <c r="R5049" s="109" t="str">
        <f>IF(OR(P5049="SB",Q5049="SB"),"SB",0)</f>
        <v>SB</v>
      </c>
      <c r="T5049" s="110">
        <v>51751</v>
      </c>
      <c r="U5049" t="s">
        <v>19633</v>
      </c>
      <c r="V5049" s="113" t="str">
        <f>IF(AND(I5049&gt;=10000,I5049&lt;=19900),"Praha",(IF(AND(I5049&gt;=25001,I5049&lt;=29501),"Středočeský kraj",(IF(AND(I5049&gt;=30100,I5049&lt;=34972),"Středočeský kraj",(IF(AND(I5049&gt;=35002,I5049&lt;=36271),"Karlovarský kraj",(IF(AND(I5049&gt;=37001,I5049&lt;=39201),"Jihočeský kraj",(IF(AND(I5049&gt;=39701,I5049&lt;=39901),"Jihočeský kraj",(IF(AND(I5049&gt;=39301,I5049&lt;=39601),"Kraj Vysočina",(IF(AND(I5049&gt;=58001,I5049&lt;=59501),"Kraj Vysočina",(IF(AND(I5049&gt;=67401,I5049&lt;=67602),"Kraj Vysočina",(IF(AND(I5049&gt;=40001,I5049&lt;=44101),"Ústecký kraj",(IF(AND(I5049&gt;=46001,I5049&lt;=47201),"Liberecký kraj",(IF(AND(I5049&gt;=51202,I5049&lt;=51401),"Liberecký kraj",(IF(AND(I5049&gt;=53002,I5049&lt;=53976),"Pardubický kraj",(IF(AND(I5049&gt;=56002,I5049&lt;=57201),"Pardubický kraj",(IF(AND(I5049&gt;=60200,I5049&lt;=67201),"Jihomoravský kraj",(IF(AND(I5049&gt;=67801,I5049&lt;=68501),"Jihomoravský kraj",(IF(AND(I5049&gt;=69002,I5049&lt;=69801),"Jihomoravský kraj",(IF(AND(I5049&gt;=68601,I5049&lt;=68801),"Zlínský kraj",(IF(AND(I5049&gt;=75501,I5049&lt;=76901),"Zlínský kraj",(IF(AND(I5049&gt;=70030,I5049&lt;=74901),"Moravskoslezský kraj",(IF(AND(I5049&gt;=75000,I5049&lt;=75368),"Olomoucký kraj",(IF(AND(I5049&gt;=77200,I5049&lt;=79862),"Olomoucký kraj",(IF(AND(I5049&gt;=50011,I5049&lt;=50301),"Královéhradecký kraj",(IF(AND(I5049&gt;=54301,I5049&lt;=54303),"Královéhradecký kraj","0")))))))))))))))))))))))))))))))))))))))))))))))</f>
        <v>Olomoucký kraj</v>
      </c>
      <c r="AD5049" t="s">
        <v>998</v>
      </c>
      <c r="AE5049" t="s">
        <v>998</v>
      </c>
      <c r="AF5049" t="s">
        <v>998</v>
      </c>
      <c r="AG5049" s="107">
        <v>0</v>
      </c>
      <c r="AH5049" s="107">
        <v>0</v>
      </c>
      <c r="AI5049" s="107">
        <v>0</v>
      </c>
      <c r="AJ5049" t="s">
        <v>1012</v>
      </c>
    </row>
    <row r="5050" spans="1:37" x14ac:dyDescent="0.45">
      <c r="A5050" t="s">
        <v>1413</v>
      </c>
      <c r="B5050" t="s">
        <v>16749</v>
      </c>
      <c r="C5050" t="s">
        <v>1002</v>
      </c>
      <c r="D5050" t="s">
        <v>16750</v>
      </c>
      <c r="E5050" t="s">
        <v>992</v>
      </c>
      <c r="F5050" t="s">
        <v>2767</v>
      </c>
      <c r="G5050">
        <v>26</v>
      </c>
      <c r="H5050" t="s">
        <v>16751</v>
      </c>
      <c r="I5050">
        <v>78335</v>
      </c>
      <c r="K5050" t="s">
        <v>16752</v>
      </c>
      <c r="L5050" s="106">
        <v>33778</v>
      </c>
      <c r="M5050">
        <v>10897046</v>
      </c>
      <c r="N5050" t="s">
        <v>996</v>
      </c>
      <c r="O5050" t="s">
        <v>12</v>
      </c>
      <c r="P5050" t="s">
        <v>997</v>
      </c>
      <c r="R5050" s="109" t="str">
        <f>IF(OR(P5050="SB",Q5050="SB"),"SB",0)</f>
        <v>SB</v>
      </c>
      <c r="T5050" s="110">
        <v>51873</v>
      </c>
      <c r="U5050" t="s">
        <v>19633</v>
      </c>
      <c r="V5050" s="113" t="str">
        <f>IF(AND(I5050&gt;=10000,I5050&lt;=19900),"Praha",(IF(AND(I5050&gt;=25001,I5050&lt;=29501),"Středočeský kraj",(IF(AND(I5050&gt;=30100,I5050&lt;=34972),"Středočeský kraj",(IF(AND(I5050&gt;=35002,I5050&lt;=36271),"Karlovarský kraj",(IF(AND(I5050&gt;=37001,I5050&lt;=39201),"Jihočeský kraj",(IF(AND(I5050&gt;=39701,I5050&lt;=39901),"Jihočeský kraj",(IF(AND(I5050&gt;=39301,I5050&lt;=39601),"Kraj Vysočina",(IF(AND(I5050&gt;=58001,I5050&lt;=59501),"Kraj Vysočina",(IF(AND(I5050&gt;=67401,I5050&lt;=67602),"Kraj Vysočina",(IF(AND(I5050&gt;=40001,I5050&lt;=44101),"Ústecký kraj",(IF(AND(I5050&gt;=46001,I5050&lt;=47201),"Liberecký kraj",(IF(AND(I5050&gt;=51202,I5050&lt;=51401),"Liberecký kraj",(IF(AND(I5050&gt;=53002,I5050&lt;=53976),"Pardubický kraj",(IF(AND(I5050&gt;=56002,I5050&lt;=57201),"Pardubický kraj",(IF(AND(I5050&gt;=60200,I5050&lt;=67201),"Jihomoravský kraj",(IF(AND(I5050&gt;=67801,I5050&lt;=68501),"Jihomoravský kraj",(IF(AND(I5050&gt;=69002,I5050&lt;=69801),"Jihomoravský kraj",(IF(AND(I5050&gt;=68601,I5050&lt;=68801),"Zlínský kraj",(IF(AND(I5050&gt;=75501,I5050&lt;=76901),"Zlínský kraj",(IF(AND(I5050&gt;=70030,I5050&lt;=74901),"Moravskoslezský kraj",(IF(AND(I5050&gt;=75000,I5050&lt;=75368),"Olomoucký kraj",(IF(AND(I5050&gt;=77200,I5050&lt;=79862),"Olomoucký kraj",(IF(AND(I5050&gt;=50011,I5050&lt;=50301),"Královéhradecký kraj",(IF(AND(I5050&gt;=54301,I5050&lt;=54303),"Královéhradecký kraj","0")))))))))))))))))))))))))))))))))))))))))))))))</f>
        <v>Olomoucký kraj</v>
      </c>
      <c r="AD5050" t="s">
        <v>998</v>
      </c>
      <c r="AE5050" t="s">
        <v>998</v>
      </c>
      <c r="AF5050" t="s">
        <v>998</v>
      </c>
      <c r="AG5050" s="107">
        <v>0</v>
      </c>
      <c r="AH5050" s="107">
        <v>0</v>
      </c>
      <c r="AI5050" s="107">
        <v>0</v>
      </c>
      <c r="AJ5050" t="s">
        <v>1012</v>
      </c>
    </row>
    <row r="5051" spans="1:37" x14ac:dyDescent="0.45">
      <c r="A5051" t="s">
        <v>1128</v>
      </c>
      <c r="B5051" t="s">
        <v>10233</v>
      </c>
      <c r="C5051" t="s">
        <v>990</v>
      </c>
      <c r="D5051" t="s">
        <v>10234</v>
      </c>
      <c r="E5051" t="s">
        <v>992</v>
      </c>
      <c r="F5051" t="s">
        <v>10235</v>
      </c>
      <c r="G5051">
        <v>8</v>
      </c>
      <c r="H5051" t="s">
        <v>10236</v>
      </c>
      <c r="I5051">
        <v>78336</v>
      </c>
      <c r="J5051">
        <v>731289465</v>
      </c>
      <c r="K5051" t="s">
        <v>10237</v>
      </c>
      <c r="L5051" s="106">
        <v>38359</v>
      </c>
      <c r="M5051">
        <v>15489287</v>
      </c>
      <c r="N5051" t="s">
        <v>1396</v>
      </c>
      <c r="O5051" t="s">
        <v>1091</v>
      </c>
      <c r="P5051" t="s">
        <v>997</v>
      </c>
      <c r="R5051" s="109" t="str">
        <f>IF(OR(P5051="SB",Q5051="SB"),"SB",0)</f>
        <v>SB</v>
      </c>
      <c r="T5051" s="110" t="s">
        <v>998</v>
      </c>
      <c r="V5051" s="113" t="str">
        <f>IF(AND(I5051&gt;=10000,I5051&lt;=19900),"Praha",(IF(AND(I5051&gt;=25001,I5051&lt;=29501),"Středočeský kraj",(IF(AND(I5051&gt;=30100,I5051&lt;=34972),"Středočeský kraj",(IF(AND(I5051&gt;=35002,I5051&lt;=36271),"Karlovarský kraj",(IF(AND(I5051&gt;=37001,I5051&lt;=39201),"Jihočeský kraj",(IF(AND(I5051&gt;=39701,I5051&lt;=39901),"Jihočeský kraj",(IF(AND(I5051&gt;=39301,I5051&lt;=39601),"Kraj Vysočina",(IF(AND(I5051&gt;=58001,I5051&lt;=59501),"Kraj Vysočina",(IF(AND(I5051&gt;=67401,I5051&lt;=67602),"Kraj Vysočina",(IF(AND(I5051&gt;=40001,I5051&lt;=44101),"Ústecký kraj",(IF(AND(I5051&gt;=46001,I5051&lt;=47201),"Liberecký kraj",(IF(AND(I5051&gt;=51202,I5051&lt;=51401),"Liberecký kraj",(IF(AND(I5051&gt;=53002,I5051&lt;=53976),"Pardubický kraj",(IF(AND(I5051&gt;=56002,I5051&lt;=57201),"Pardubický kraj",(IF(AND(I5051&gt;=60200,I5051&lt;=67201),"Jihomoravský kraj",(IF(AND(I5051&gt;=67801,I5051&lt;=68501),"Jihomoravský kraj",(IF(AND(I5051&gt;=69002,I5051&lt;=69801),"Jihomoravský kraj",(IF(AND(I5051&gt;=68601,I5051&lt;=68801),"Zlínský kraj",(IF(AND(I5051&gt;=75501,I5051&lt;=76901),"Zlínský kraj",(IF(AND(I5051&gt;=70030,I5051&lt;=74901),"Moravskoslezský kraj",(IF(AND(I5051&gt;=75000,I5051&lt;=75368),"Olomoucký kraj",(IF(AND(I5051&gt;=77200,I5051&lt;=79862),"Olomoucký kraj",(IF(AND(I5051&gt;=50011,I5051&lt;=50301),"Královéhradecký kraj",(IF(AND(I5051&gt;=54301,I5051&lt;=54303),"Královéhradecký kraj","0")))))))))))))))))))))))))))))))))))))))))))))))</f>
        <v>Olomoucký kraj</v>
      </c>
      <c r="AB5051" t="s">
        <v>998</v>
      </c>
      <c r="AD5051" t="s">
        <v>998</v>
      </c>
      <c r="AE5051" t="s">
        <v>998</v>
      </c>
      <c r="AF5051" t="s">
        <v>998</v>
      </c>
      <c r="AG5051" s="107">
        <v>0</v>
      </c>
      <c r="AH5051" s="107">
        <v>0</v>
      </c>
      <c r="AI5051" s="107">
        <v>0</v>
      </c>
      <c r="AJ5051" t="s">
        <v>1012</v>
      </c>
    </row>
    <row r="5052" spans="1:37" x14ac:dyDescent="0.45">
      <c r="A5052" t="s">
        <v>1211</v>
      </c>
      <c r="B5052" t="s">
        <v>16520</v>
      </c>
      <c r="C5052" t="s">
        <v>1002</v>
      </c>
      <c r="D5052" t="s">
        <v>16521</v>
      </c>
      <c r="E5052" t="s">
        <v>992</v>
      </c>
      <c r="F5052" t="s">
        <v>15031</v>
      </c>
      <c r="G5052">
        <v>168</v>
      </c>
      <c r="H5052" t="s">
        <v>15031</v>
      </c>
      <c r="I5052">
        <v>78346</v>
      </c>
      <c r="K5052" t="s">
        <v>16522</v>
      </c>
      <c r="L5052" s="106">
        <v>40488</v>
      </c>
      <c r="M5052">
        <v>14580319</v>
      </c>
      <c r="N5052" t="s">
        <v>1144</v>
      </c>
      <c r="O5052" t="s">
        <v>12</v>
      </c>
      <c r="P5052" t="s">
        <v>997</v>
      </c>
      <c r="R5052" s="109" t="str">
        <f>IF(OR(P5052="SB",Q5052="SB"),"SB",0)</f>
        <v>SB</v>
      </c>
      <c r="T5052" s="110" t="s">
        <v>998</v>
      </c>
      <c r="V5052" s="113" t="str">
        <f>IF(AND(I5052&gt;=10000,I5052&lt;=19900),"Praha",(IF(AND(I5052&gt;=25001,I5052&lt;=29501),"Středočeský kraj",(IF(AND(I5052&gt;=30100,I5052&lt;=34972),"Středočeský kraj",(IF(AND(I5052&gt;=35002,I5052&lt;=36271),"Karlovarský kraj",(IF(AND(I5052&gt;=37001,I5052&lt;=39201),"Jihočeský kraj",(IF(AND(I5052&gt;=39701,I5052&lt;=39901),"Jihočeský kraj",(IF(AND(I5052&gt;=39301,I5052&lt;=39601),"Kraj Vysočina",(IF(AND(I5052&gt;=58001,I5052&lt;=59501),"Kraj Vysočina",(IF(AND(I5052&gt;=67401,I5052&lt;=67602),"Kraj Vysočina",(IF(AND(I5052&gt;=40001,I5052&lt;=44101),"Ústecký kraj",(IF(AND(I5052&gt;=46001,I5052&lt;=47201),"Liberecký kraj",(IF(AND(I5052&gt;=51202,I5052&lt;=51401),"Liberecký kraj",(IF(AND(I5052&gt;=53002,I5052&lt;=53976),"Pardubický kraj",(IF(AND(I5052&gt;=56002,I5052&lt;=57201),"Pardubický kraj",(IF(AND(I5052&gt;=60200,I5052&lt;=67201),"Jihomoravský kraj",(IF(AND(I5052&gt;=67801,I5052&lt;=68501),"Jihomoravský kraj",(IF(AND(I5052&gt;=69002,I5052&lt;=69801),"Jihomoravský kraj",(IF(AND(I5052&gt;=68601,I5052&lt;=68801),"Zlínský kraj",(IF(AND(I5052&gt;=75501,I5052&lt;=76901),"Zlínský kraj",(IF(AND(I5052&gt;=70030,I5052&lt;=74901),"Moravskoslezský kraj",(IF(AND(I5052&gt;=75000,I5052&lt;=75368),"Olomoucký kraj",(IF(AND(I5052&gt;=77200,I5052&lt;=79862),"Olomoucký kraj",(IF(AND(I5052&gt;=50011,I5052&lt;=50301),"Královéhradecký kraj",(IF(AND(I5052&gt;=54301,I5052&lt;=54303),"Královéhradecký kraj","0")))))))))))))))))))))))))))))))))))))))))))))))</f>
        <v>Olomoucký kraj</v>
      </c>
      <c r="AB5052" t="s">
        <v>998</v>
      </c>
      <c r="AD5052" t="s">
        <v>998</v>
      </c>
      <c r="AE5052" t="s">
        <v>998</v>
      </c>
      <c r="AF5052" t="s">
        <v>998</v>
      </c>
      <c r="AG5052" s="107">
        <v>300</v>
      </c>
      <c r="AH5052" s="107">
        <v>0</v>
      </c>
      <c r="AI5052" s="107">
        <v>0</v>
      </c>
      <c r="AJ5052" t="s">
        <v>999</v>
      </c>
      <c r="AK5052" s="106">
        <v>44877</v>
      </c>
    </row>
    <row r="5053" spans="1:37" x14ac:dyDescent="0.45">
      <c r="A5053" t="s">
        <v>1164</v>
      </c>
      <c r="B5053" t="s">
        <v>9653</v>
      </c>
      <c r="C5053" t="s">
        <v>990</v>
      </c>
      <c r="D5053" t="s">
        <v>9654</v>
      </c>
      <c r="E5053" t="s">
        <v>992</v>
      </c>
      <c r="F5053" t="s">
        <v>4150</v>
      </c>
      <c r="G5053">
        <v>416</v>
      </c>
      <c r="H5053" t="s">
        <v>4150</v>
      </c>
      <c r="I5053">
        <v>78347</v>
      </c>
      <c r="K5053" t="s">
        <v>9655</v>
      </c>
      <c r="L5053" s="106">
        <v>26340</v>
      </c>
      <c r="M5053">
        <v>14632354</v>
      </c>
      <c r="N5053" t="s">
        <v>996</v>
      </c>
      <c r="O5053" t="s">
        <v>12</v>
      </c>
      <c r="P5053" t="s">
        <v>997</v>
      </c>
      <c r="R5053" s="109" t="str">
        <f>IF(OR(P5053="SB",Q5053="SB"),"SB",0)</f>
        <v>SB</v>
      </c>
      <c r="T5053" s="110" t="s">
        <v>998</v>
      </c>
      <c r="V5053" s="113" t="str">
        <f>IF(AND(I5053&gt;=10000,I5053&lt;=19900),"Praha",(IF(AND(I5053&gt;=25001,I5053&lt;=29501),"Středočeský kraj",(IF(AND(I5053&gt;=30100,I5053&lt;=34972),"Středočeský kraj",(IF(AND(I5053&gt;=35002,I5053&lt;=36271),"Karlovarský kraj",(IF(AND(I5053&gt;=37001,I5053&lt;=39201),"Jihočeský kraj",(IF(AND(I5053&gt;=39701,I5053&lt;=39901),"Jihočeský kraj",(IF(AND(I5053&gt;=39301,I5053&lt;=39601),"Kraj Vysočina",(IF(AND(I5053&gt;=58001,I5053&lt;=59501),"Kraj Vysočina",(IF(AND(I5053&gt;=67401,I5053&lt;=67602),"Kraj Vysočina",(IF(AND(I5053&gt;=40001,I5053&lt;=44101),"Ústecký kraj",(IF(AND(I5053&gt;=46001,I5053&lt;=47201),"Liberecký kraj",(IF(AND(I5053&gt;=51202,I5053&lt;=51401),"Liberecký kraj",(IF(AND(I5053&gt;=53002,I5053&lt;=53976),"Pardubický kraj",(IF(AND(I5053&gt;=56002,I5053&lt;=57201),"Pardubický kraj",(IF(AND(I5053&gt;=60200,I5053&lt;=67201),"Jihomoravský kraj",(IF(AND(I5053&gt;=67801,I5053&lt;=68501),"Jihomoravský kraj",(IF(AND(I5053&gt;=69002,I5053&lt;=69801),"Jihomoravský kraj",(IF(AND(I5053&gt;=68601,I5053&lt;=68801),"Zlínský kraj",(IF(AND(I5053&gt;=75501,I5053&lt;=76901),"Zlínský kraj",(IF(AND(I5053&gt;=70030,I5053&lt;=74901),"Moravskoslezský kraj",(IF(AND(I5053&gt;=75000,I5053&lt;=75368),"Olomoucký kraj",(IF(AND(I5053&gt;=77200,I5053&lt;=79862),"Olomoucký kraj",(IF(AND(I5053&gt;=50011,I5053&lt;=50301),"Královéhradecký kraj",(IF(AND(I5053&gt;=54301,I5053&lt;=54303),"Královéhradecký kraj","0")))))))))))))))))))))))))))))))))))))))))))))))</f>
        <v>Olomoucký kraj</v>
      </c>
      <c r="AB5053" t="s">
        <v>998</v>
      </c>
      <c r="AD5053" t="s">
        <v>998</v>
      </c>
      <c r="AE5053" t="s">
        <v>998</v>
      </c>
      <c r="AF5053" t="s">
        <v>998</v>
      </c>
      <c r="AG5053" s="107">
        <v>0</v>
      </c>
      <c r="AH5053" s="107">
        <v>0</v>
      </c>
      <c r="AI5053" s="107">
        <v>0</v>
      </c>
      <c r="AJ5053" t="s">
        <v>1012</v>
      </c>
    </row>
    <row r="5054" spans="1:37" x14ac:dyDescent="0.45">
      <c r="A5054" t="s">
        <v>1124</v>
      </c>
      <c r="B5054" t="s">
        <v>13424</v>
      </c>
      <c r="C5054" t="s">
        <v>990</v>
      </c>
      <c r="D5054" t="s">
        <v>13425</v>
      </c>
      <c r="E5054" t="s">
        <v>992</v>
      </c>
      <c r="F5054" t="s">
        <v>13426</v>
      </c>
      <c r="G5054">
        <v>14</v>
      </c>
      <c r="H5054" t="s">
        <v>13427</v>
      </c>
      <c r="I5054">
        <v>78349</v>
      </c>
      <c r="K5054" t="s">
        <v>13428</v>
      </c>
      <c r="L5054" s="106">
        <v>26992</v>
      </c>
      <c r="M5054">
        <v>10858448</v>
      </c>
      <c r="N5054" t="s">
        <v>996</v>
      </c>
      <c r="O5054" t="s">
        <v>12</v>
      </c>
      <c r="P5054" t="s">
        <v>997</v>
      </c>
      <c r="R5054" s="109" t="str">
        <f>IF(OR(P5054="SB",Q5054="SB"),"SB",0)</f>
        <v>SB</v>
      </c>
      <c r="T5054" s="110">
        <v>11772</v>
      </c>
      <c r="U5054" t="s">
        <v>19633</v>
      </c>
      <c r="V5054" s="113" t="str">
        <f>IF(AND(I5054&gt;=10000,I5054&lt;=19900),"Praha",(IF(AND(I5054&gt;=25001,I5054&lt;=29501),"Středočeský kraj",(IF(AND(I5054&gt;=30100,I5054&lt;=34972),"Středočeský kraj",(IF(AND(I5054&gt;=35002,I5054&lt;=36271),"Karlovarský kraj",(IF(AND(I5054&gt;=37001,I5054&lt;=39201),"Jihočeský kraj",(IF(AND(I5054&gt;=39701,I5054&lt;=39901),"Jihočeský kraj",(IF(AND(I5054&gt;=39301,I5054&lt;=39601),"Kraj Vysočina",(IF(AND(I5054&gt;=58001,I5054&lt;=59501),"Kraj Vysočina",(IF(AND(I5054&gt;=67401,I5054&lt;=67602),"Kraj Vysočina",(IF(AND(I5054&gt;=40001,I5054&lt;=44101),"Ústecký kraj",(IF(AND(I5054&gt;=46001,I5054&lt;=47201),"Liberecký kraj",(IF(AND(I5054&gt;=51202,I5054&lt;=51401),"Liberecký kraj",(IF(AND(I5054&gt;=53002,I5054&lt;=53976),"Pardubický kraj",(IF(AND(I5054&gt;=56002,I5054&lt;=57201),"Pardubický kraj",(IF(AND(I5054&gt;=60200,I5054&lt;=67201),"Jihomoravský kraj",(IF(AND(I5054&gt;=67801,I5054&lt;=68501),"Jihomoravský kraj",(IF(AND(I5054&gt;=69002,I5054&lt;=69801),"Jihomoravský kraj",(IF(AND(I5054&gt;=68601,I5054&lt;=68801),"Zlínský kraj",(IF(AND(I5054&gt;=75501,I5054&lt;=76901),"Zlínský kraj",(IF(AND(I5054&gt;=70030,I5054&lt;=74901),"Moravskoslezský kraj",(IF(AND(I5054&gt;=75000,I5054&lt;=75368),"Olomoucký kraj",(IF(AND(I5054&gt;=77200,I5054&lt;=79862),"Olomoucký kraj",(IF(AND(I5054&gt;=50011,I5054&lt;=50301),"Královéhradecký kraj",(IF(AND(I5054&gt;=54301,I5054&lt;=54303),"Královéhradecký kraj","0")))))))))))))))))))))))))))))))))))))))))))))))</f>
        <v>Olomoucký kraj</v>
      </c>
      <c r="AD5054" t="s">
        <v>998</v>
      </c>
      <c r="AE5054" t="s">
        <v>998</v>
      </c>
      <c r="AF5054" t="s">
        <v>998</v>
      </c>
      <c r="AG5054" s="107">
        <v>0</v>
      </c>
      <c r="AH5054" s="107">
        <v>0</v>
      </c>
      <c r="AI5054" s="107">
        <v>0</v>
      </c>
      <c r="AJ5054" t="s">
        <v>1012</v>
      </c>
    </row>
    <row r="5055" spans="1:37" x14ac:dyDescent="0.45">
      <c r="A5055" t="s">
        <v>1113</v>
      </c>
      <c r="B5055" t="s">
        <v>2178</v>
      </c>
      <c r="C5055" t="s">
        <v>990</v>
      </c>
      <c r="D5055" t="s">
        <v>2179</v>
      </c>
      <c r="E5055" t="s">
        <v>992</v>
      </c>
      <c r="F5055" t="s">
        <v>2180</v>
      </c>
      <c r="G5055">
        <v>19</v>
      </c>
      <c r="H5055" t="s">
        <v>2181</v>
      </c>
      <c r="I5055">
        <v>78351</v>
      </c>
      <c r="K5055" t="s">
        <v>2182</v>
      </c>
      <c r="L5055" s="106">
        <v>32283</v>
      </c>
      <c r="M5055">
        <v>10881080</v>
      </c>
      <c r="N5055" t="s">
        <v>996</v>
      </c>
      <c r="O5055" t="s">
        <v>12</v>
      </c>
      <c r="P5055" t="s">
        <v>997</v>
      </c>
      <c r="R5055" s="109" t="str">
        <f>IF(OR(P5055="SB",Q5055="SB"),"SB",0)</f>
        <v>SB</v>
      </c>
      <c r="T5055" s="110">
        <v>11707</v>
      </c>
      <c r="U5055" t="s">
        <v>19633</v>
      </c>
      <c r="V5055" s="113" t="str">
        <f>IF(AND(I5055&gt;=10000,I5055&lt;=19900),"Praha",(IF(AND(I5055&gt;=25001,I5055&lt;=29501),"Středočeský kraj",(IF(AND(I5055&gt;=30100,I5055&lt;=34972),"Středočeský kraj",(IF(AND(I5055&gt;=35002,I5055&lt;=36271),"Karlovarský kraj",(IF(AND(I5055&gt;=37001,I5055&lt;=39201),"Jihočeský kraj",(IF(AND(I5055&gt;=39701,I5055&lt;=39901),"Jihočeský kraj",(IF(AND(I5055&gt;=39301,I5055&lt;=39601),"Kraj Vysočina",(IF(AND(I5055&gt;=58001,I5055&lt;=59501),"Kraj Vysočina",(IF(AND(I5055&gt;=67401,I5055&lt;=67602),"Kraj Vysočina",(IF(AND(I5055&gt;=40001,I5055&lt;=44101),"Ústecký kraj",(IF(AND(I5055&gt;=46001,I5055&lt;=47201),"Liberecký kraj",(IF(AND(I5055&gt;=51202,I5055&lt;=51401),"Liberecký kraj",(IF(AND(I5055&gt;=53002,I5055&lt;=53976),"Pardubický kraj",(IF(AND(I5055&gt;=56002,I5055&lt;=57201),"Pardubický kraj",(IF(AND(I5055&gt;=60200,I5055&lt;=67201),"Jihomoravský kraj",(IF(AND(I5055&gt;=67801,I5055&lt;=68501),"Jihomoravský kraj",(IF(AND(I5055&gt;=69002,I5055&lt;=69801),"Jihomoravský kraj",(IF(AND(I5055&gt;=68601,I5055&lt;=68801),"Zlínský kraj",(IF(AND(I5055&gt;=75501,I5055&lt;=76901),"Zlínský kraj",(IF(AND(I5055&gt;=70030,I5055&lt;=74901),"Moravskoslezský kraj",(IF(AND(I5055&gt;=75000,I5055&lt;=75368),"Olomoucký kraj",(IF(AND(I5055&gt;=77200,I5055&lt;=79862),"Olomoucký kraj",(IF(AND(I5055&gt;=50011,I5055&lt;=50301),"Královéhradecký kraj",(IF(AND(I5055&gt;=54301,I5055&lt;=54303),"Královéhradecký kraj","0")))))))))))))))))))))))))))))))))))))))))))))))</f>
        <v>Olomoucký kraj</v>
      </c>
      <c r="AD5055" t="s">
        <v>998</v>
      </c>
      <c r="AE5055" t="s">
        <v>998</v>
      </c>
      <c r="AF5055" t="s">
        <v>998</v>
      </c>
      <c r="AG5055" s="107">
        <v>0</v>
      </c>
      <c r="AH5055" s="107">
        <v>0</v>
      </c>
      <c r="AI5055" s="107">
        <v>0</v>
      </c>
      <c r="AJ5055" t="s">
        <v>1012</v>
      </c>
    </row>
    <row r="5056" spans="1:37" x14ac:dyDescent="0.45">
      <c r="A5056" t="s">
        <v>988</v>
      </c>
      <c r="B5056" t="s">
        <v>10065</v>
      </c>
      <c r="C5056" t="s">
        <v>990</v>
      </c>
      <c r="D5056" t="s">
        <v>10066</v>
      </c>
      <c r="E5056" t="s">
        <v>992</v>
      </c>
      <c r="F5056" t="s">
        <v>10067</v>
      </c>
      <c r="G5056">
        <v>325</v>
      </c>
      <c r="H5056" t="s">
        <v>10067</v>
      </c>
      <c r="I5056">
        <v>78355</v>
      </c>
      <c r="K5056" t="s">
        <v>10068</v>
      </c>
      <c r="L5056" s="106">
        <v>32898</v>
      </c>
      <c r="M5056">
        <v>10886740</v>
      </c>
      <c r="N5056" t="s">
        <v>996</v>
      </c>
      <c r="O5056" t="s">
        <v>12</v>
      </c>
      <c r="P5056" t="s">
        <v>997</v>
      </c>
      <c r="R5056" s="109" t="str">
        <f>IF(OR(P5056="SB",Q5056="SB"),"SB",0)</f>
        <v>SB</v>
      </c>
      <c r="T5056" s="110">
        <v>11669</v>
      </c>
      <c r="U5056" t="s">
        <v>19633</v>
      </c>
      <c r="V5056" s="113" t="str">
        <f>IF(AND(I5056&gt;=10000,I5056&lt;=19900),"Praha",(IF(AND(I5056&gt;=25001,I5056&lt;=29501),"Středočeský kraj",(IF(AND(I5056&gt;=30100,I5056&lt;=34972),"Středočeský kraj",(IF(AND(I5056&gt;=35002,I5056&lt;=36271),"Karlovarský kraj",(IF(AND(I5056&gt;=37001,I5056&lt;=39201),"Jihočeský kraj",(IF(AND(I5056&gt;=39701,I5056&lt;=39901),"Jihočeský kraj",(IF(AND(I5056&gt;=39301,I5056&lt;=39601),"Kraj Vysočina",(IF(AND(I5056&gt;=58001,I5056&lt;=59501),"Kraj Vysočina",(IF(AND(I5056&gt;=67401,I5056&lt;=67602),"Kraj Vysočina",(IF(AND(I5056&gt;=40001,I5056&lt;=44101),"Ústecký kraj",(IF(AND(I5056&gt;=46001,I5056&lt;=47201),"Liberecký kraj",(IF(AND(I5056&gt;=51202,I5056&lt;=51401),"Liberecký kraj",(IF(AND(I5056&gt;=53002,I5056&lt;=53976),"Pardubický kraj",(IF(AND(I5056&gt;=56002,I5056&lt;=57201),"Pardubický kraj",(IF(AND(I5056&gt;=60200,I5056&lt;=67201),"Jihomoravský kraj",(IF(AND(I5056&gt;=67801,I5056&lt;=68501),"Jihomoravský kraj",(IF(AND(I5056&gt;=69002,I5056&lt;=69801),"Jihomoravský kraj",(IF(AND(I5056&gt;=68601,I5056&lt;=68801),"Zlínský kraj",(IF(AND(I5056&gt;=75501,I5056&lt;=76901),"Zlínský kraj",(IF(AND(I5056&gt;=70030,I5056&lt;=74901),"Moravskoslezský kraj",(IF(AND(I5056&gt;=75000,I5056&lt;=75368),"Olomoucký kraj",(IF(AND(I5056&gt;=77200,I5056&lt;=79862),"Olomoucký kraj",(IF(AND(I5056&gt;=50011,I5056&lt;=50301),"Královéhradecký kraj",(IF(AND(I5056&gt;=54301,I5056&lt;=54303),"Královéhradecký kraj","0")))))))))))))))))))))))))))))))))))))))))))))))</f>
        <v>Olomoucký kraj</v>
      </c>
      <c r="AD5056" t="s">
        <v>998</v>
      </c>
      <c r="AE5056" t="s">
        <v>998</v>
      </c>
      <c r="AF5056" t="s">
        <v>998</v>
      </c>
      <c r="AG5056" s="107">
        <v>0</v>
      </c>
      <c r="AH5056" s="107">
        <v>0</v>
      </c>
      <c r="AI5056" s="107">
        <v>0</v>
      </c>
      <c r="AJ5056" t="s">
        <v>1012</v>
      </c>
    </row>
    <row r="5057" spans="1:37" x14ac:dyDescent="0.45">
      <c r="A5057" t="s">
        <v>1124</v>
      </c>
      <c r="B5057" t="s">
        <v>15549</v>
      </c>
      <c r="C5057" t="s">
        <v>990</v>
      </c>
      <c r="D5057" t="s">
        <v>15550</v>
      </c>
      <c r="E5057" t="s">
        <v>992</v>
      </c>
      <c r="F5057" t="s">
        <v>3618</v>
      </c>
      <c r="G5057">
        <v>19</v>
      </c>
      <c r="H5057" t="s">
        <v>14327</v>
      </c>
      <c r="I5057">
        <v>78365</v>
      </c>
      <c r="K5057" t="s">
        <v>15551</v>
      </c>
      <c r="L5057" s="106">
        <v>34087</v>
      </c>
      <c r="M5057">
        <v>13393481</v>
      </c>
      <c r="N5057" t="s">
        <v>996</v>
      </c>
      <c r="O5057" t="s">
        <v>12</v>
      </c>
      <c r="P5057" t="s">
        <v>997</v>
      </c>
      <c r="R5057" s="109" t="str">
        <f>IF(OR(P5057="SB",Q5057="SB"),"SB",0)</f>
        <v>SB</v>
      </c>
      <c r="T5057" s="110" t="s">
        <v>998</v>
      </c>
      <c r="V5057" s="113" t="str">
        <f>IF(AND(I5057&gt;=10000,I5057&lt;=19900),"Praha",(IF(AND(I5057&gt;=25001,I5057&lt;=29501),"Středočeský kraj",(IF(AND(I5057&gt;=30100,I5057&lt;=34972),"Středočeský kraj",(IF(AND(I5057&gt;=35002,I5057&lt;=36271),"Karlovarský kraj",(IF(AND(I5057&gt;=37001,I5057&lt;=39201),"Jihočeský kraj",(IF(AND(I5057&gt;=39701,I5057&lt;=39901),"Jihočeský kraj",(IF(AND(I5057&gt;=39301,I5057&lt;=39601),"Kraj Vysočina",(IF(AND(I5057&gt;=58001,I5057&lt;=59501),"Kraj Vysočina",(IF(AND(I5057&gt;=67401,I5057&lt;=67602),"Kraj Vysočina",(IF(AND(I5057&gt;=40001,I5057&lt;=44101),"Ústecký kraj",(IF(AND(I5057&gt;=46001,I5057&lt;=47201),"Liberecký kraj",(IF(AND(I5057&gt;=51202,I5057&lt;=51401),"Liberecký kraj",(IF(AND(I5057&gt;=53002,I5057&lt;=53976),"Pardubický kraj",(IF(AND(I5057&gt;=56002,I5057&lt;=57201),"Pardubický kraj",(IF(AND(I5057&gt;=60200,I5057&lt;=67201),"Jihomoravský kraj",(IF(AND(I5057&gt;=67801,I5057&lt;=68501),"Jihomoravský kraj",(IF(AND(I5057&gt;=69002,I5057&lt;=69801),"Jihomoravský kraj",(IF(AND(I5057&gt;=68601,I5057&lt;=68801),"Zlínský kraj",(IF(AND(I5057&gt;=75501,I5057&lt;=76901),"Zlínský kraj",(IF(AND(I5057&gt;=70030,I5057&lt;=74901),"Moravskoslezský kraj",(IF(AND(I5057&gt;=75000,I5057&lt;=75368),"Olomoucký kraj",(IF(AND(I5057&gt;=77200,I5057&lt;=79862),"Olomoucký kraj",(IF(AND(I5057&gt;=50011,I5057&lt;=50301),"Královéhradecký kraj",(IF(AND(I5057&gt;=54301,I5057&lt;=54303),"Královéhradecký kraj","0")))))))))))))))))))))))))))))))))))))))))))))))</f>
        <v>Olomoucký kraj</v>
      </c>
      <c r="AB5057" t="s">
        <v>998</v>
      </c>
      <c r="AD5057" t="s">
        <v>998</v>
      </c>
      <c r="AE5057" t="s">
        <v>998</v>
      </c>
      <c r="AF5057" t="s">
        <v>998</v>
      </c>
      <c r="AG5057" s="107">
        <v>0</v>
      </c>
      <c r="AH5057" s="107">
        <v>0</v>
      </c>
      <c r="AI5057" s="107">
        <v>0</v>
      </c>
      <c r="AJ5057" t="s">
        <v>1012</v>
      </c>
    </row>
    <row r="5058" spans="1:37" x14ac:dyDescent="0.45">
      <c r="A5058" t="s">
        <v>1408</v>
      </c>
      <c r="B5058" t="s">
        <v>14067</v>
      </c>
      <c r="C5058" t="s">
        <v>1002</v>
      </c>
      <c r="D5058" t="s">
        <v>14068</v>
      </c>
      <c r="E5058" t="s">
        <v>992</v>
      </c>
      <c r="F5058" t="s">
        <v>14069</v>
      </c>
      <c r="G5058">
        <v>589</v>
      </c>
      <c r="H5058" t="s">
        <v>13831</v>
      </c>
      <c r="I5058">
        <v>78372</v>
      </c>
      <c r="K5058" t="s">
        <v>8182</v>
      </c>
      <c r="L5058" s="106">
        <v>28592</v>
      </c>
      <c r="M5058">
        <v>13787444</v>
      </c>
      <c r="N5058" t="s">
        <v>5901</v>
      </c>
      <c r="O5058" t="s">
        <v>12</v>
      </c>
      <c r="P5058" t="s">
        <v>997</v>
      </c>
      <c r="R5058" s="109" t="str">
        <f>IF(OR(P5058="SB",Q5058="SB"),"SB",0)</f>
        <v>SB</v>
      </c>
      <c r="T5058" s="110" t="s">
        <v>998</v>
      </c>
      <c r="V5058" s="113" t="str">
        <f>IF(AND(I5058&gt;=10000,I5058&lt;=19900),"Praha",(IF(AND(I5058&gt;=25001,I5058&lt;=29501),"Středočeský kraj",(IF(AND(I5058&gt;=30100,I5058&lt;=34972),"Středočeský kraj",(IF(AND(I5058&gt;=35002,I5058&lt;=36271),"Karlovarský kraj",(IF(AND(I5058&gt;=37001,I5058&lt;=39201),"Jihočeský kraj",(IF(AND(I5058&gt;=39701,I5058&lt;=39901),"Jihočeský kraj",(IF(AND(I5058&gt;=39301,I5058&lt;=39601),"Kraj Vysočina",(IF(AND(I5058&gt;=58001,I5058&lt;=59501),"Kraj Vysočina",(IF(AND(I5058&gt;=67401,I5058&lt;=67602),"Kraj Vysočina",(IF(AND(I5058&gt;=40001,I5058&lt;=44101),"Ústecký kraj",(IF(AND(I5058&gt;=46001,I5058&lt;=47201),"Liberecký kraj",(IF(AND(I5058&gt;=51202,I5058&lt;=51401),"Liberecký kraj",(IF(AND(I5058&gt;=53002,I5058&lt;=53976),"Pardubický kraj",(IF(AND(I5058&gt;=56002,I5058&lt;=57201),"Pardubický kraj",(IF(AND(I5058&gt;=60200,I5058&lt;=67201),"Jihomoravský kraj",(IF(AND(I5058&gt;=67801,I5058&lt;=68501),"Jihomoravský kraj",(IF(AND(I5058&gt;=69002,I5058&lt;=69801),"Jihomoravský kraj",(IF(AND(I5058&gt;=68601,I5058&lt;=68801),"Zlínský kraj",(IF(AND(I5058&gt;=75501,I5058&lt;=76901),"Zlínský kraj",(IF(AND(I5058&gt;=70030,I5058&lt;=74901),"Moravskoslezský kraj",(IF(AND(I5058&gt;=75000,I5058&lt;=75368),"Olomoucký kraj",(IF(AND(I5058&gt;=77200,I5058&lt;=79862),"Olomoucký kraj",(IF(AND(I5058&gt;=50011,I5058&lt;=50301),"Královéhradecký kraj",(IF(AND(I5058&gt;=54301,I5058&lt;=54303),"Královéhradecký kraj","0")))))))))))))))))))))))))))))))))))))))))))))))</f>
        <v>Olomoucký kraj</v>
      </c>
      <c r="AB5058" t="s">
        <v>998</v>
      </c>
      <c r="AD5058" t="s">
        <v>998</v>
      </c>
      <c r="AE5058" t="s">
        <v>998</v>
      </c>
      <c r="AF5058" t="s">
        <v>998</v>
      </c>
      <c r="AG5058" s="107">
        <v>300</v>
      </c>
      <c r="AH5058" s="107">
        <v>0</v>
      </c>
      <c r="AI5058" s="107">
        <v>0</v>
      </c>
      <c r="AJ5058" t="s">
        <v>999</v>
      </c>
      <c r="AK5058" s="106">
        <v>44918</v>
      </c>
    </row>
    <row r="5059" spans="1:37" x14ac:dyDescent="0.45">
      <c r="A5059" t="s">
        <v>2811</v>
      </c>
      <c r="B5059" t="s">
        <v>14067</v>
      </c>
      <c r="C5059" t="s">
        <v>1002</v>
      </c>
      <c r="D5059" t="s">
        <v>14070</v>
      </c>
      <c r="E5059" t="s">
        <v>992</v>
      </c>
      <c r="F5059" t="s">
        <v>14069</v>
      </c>
      <c r="G5059">
        <v>589</v>
      </c>
      <c r="H5059" t="s">
        <v>13831</v>
      </c>
      <c r="I5059">
        <v>78372</v>
      </c>
      <c r="K5059" t="s">
        <v>1358</v>
      </c>
      <c r="L5059" s="106">
        <v>39089</v>
      </c>
      <c r="M5059">
        <v>14230917</v>
      </c>
      <c r="N5059" t="s">
        <v>5901</v>
      </c>
      <c r="O5059" t="s">
        <v>12</v>
      </c>
      <c r="P5059" t="s">
        <v>997</v>
      </c>
      <c r="R5059" s="109" t="str">
        <f>IF(OR(P5059="SB",Q5059="SB"),"SB",0)</f>
        <v>SB</v>
      </c>
      <c r="T5059" s="110" t="s">
        <v>998</v>
      </c>
      <c r="V5059" s="113" t="str">
        <f>IF(AND(I5059&gt;=10000,I5059&lt;=19900),"Praha",(IF(AND(I5059&gt;=25001,I5059&lt;=29501),"Středočeský kraj",(IF(AND(I5059&gt;=30100,I5059&lt;=34972),"Středočeský kraj",(IF(AND(I5059&gt;=35002,I5059&lt;=36271),"Karlovarský kraj",(IF(AND(I5059&gt;=37001,I5059&lt;=39201),"Jihočeský kraj",(IF(AND(I5059&gt;=39701,I5059&lt;=39901),"Jihočeský kraj",(IF(AND(I5059&gt;=39301,I5059&lt;=39601),"Kraj Vysočina",(IF(AND(I5059&gt;=58001,I5059&lt;=59501),"Kraj Vysočina",(IF(AND(I5059&gt;=67401,I5059&lt;=67602),"Kraj Vysočina",(IF(AND(I5059&gt;=40001,I5059&lt;=44101),"Ústecký kraj",(IF(AND(I5059&gt;=46001,I5059&lt;=47201),"Liberecký kraj",(IF(AND(I5059&gt;=51202,I5059&lt;=51401),"Liberecký kraj",(IF(AND(I5059&gt;=53002,I5059&lt;=53976),"Pardubický kraj",(IF(AND(I5059&gt;=56002,I5059&lt;=57201),"Pardubický kraj",(IF(AND(I5059&gt;=60200,I5059&lt;=67201),"Jihomoravský kraj",(IF(AND(I5059&gt;=67801,I5059&lt;=68501),"Jihomoravský kraj",(IF(AND(I5059&gt;=69002,I5059&lt;=69801),"Jihomoravský kraj",(IF(AND(I5059&gt;=68601,I5059&lt;=68801),"Zlínský kraj",(IF(AND(I5059&gt;=75501,I5059&lt;=76901),"Zlínský kraj",(IF(AND(I5059&gt;=70030,I5059&lt;=74901),"Moravskoslezský kraj",(IF(AND(I5059&gt;=75000,I5059&lt;=75368),"Olomoucký kraj",(IF(AND(I5059&gt;=77200,I5059&lt;=79862),"Olomoucký kraj",(IF(AND(I5059&gt;=50011,I5059&lt;=50301),"Královéhradecký kraj",(IF(AND(I5059&gt;=54301,I5059&lt;=54303),"Královéhradecký kraj","0")))))))))))))))))))))))))))))))))))))))))))))))</f>
        <v>Olomoucký kraj</v>
      </c>
      <c r="AB5059" t="s">
        <v>998</v>
      </c>
      <c r="AD5059" t="s">
        <v>998</v>
      </c>
      <c r="AE5059" t="s">
        <v>998</v>
      </c>
      <c r="AF5059" t="s">
        <v>998</v>
      </c>
      <c r="AG5059" s="107">
        <v>300</v>
      </c>
      <c r="AH5059" s="107">
        <v>0</v>
      </c>
      <c r="AI5059" s="107">
        <v>0</v>
      </c>
      <c r="AJ5059" t="s">
        <v>999</v>
      </c>
      <c r="AK5059" s="106">
        <v>44918</v>
      </c>
    </row>
    <row r="5060" spans="1:37" x14ac:dyDescent="0.45">
      <c r="A5060" t="s">
        <v>1112</v>
      </c>
      <c r="B5060" t="s">
        <v>12000</v>
      </c>
      <c r="C5060" t="s">
        <v>990</v>
      </c>
      <c r="D5060" t="s">
        <v>12001</v>
      </c>
      <c r="E5060" t="s">
        <v>992</v>
      </c>
      <c r="F5060" t="s">
        <v>6383</v>
      </c>
      <c r="G5060">
        <v>1220</v>
      </c>
      <c r="H5060" t="s">
        <v>4656</v>
      </c>
      <c r="I5060">
        <v>78391</v>
      </c>
      <c r="K5060" t="s">
        <v>12002</v>
      </c>
      <c r="L5060" s="106">
        <v>32294</v>
      </c>
      <c r="M5060">
        <v>10595033</v>
      </c>
      <c r="N5060" t="s">
        <v>996</v>
      </c>
      <c r="O5060" t="s">
        <v>12</v>
      </c>
      <c r="P5060" t="s">
        <v>997</v>
      </c>
      <c r="R5060" s="109" t="str">
        <f>IF(OR(P5060="SB",Q5060="SB"),"SB",0)</f>
        <v>SB</v>
      </c>
      <c r="T5060" s="110">
        <v>10638</v>
      </c>
      <c r="U5060" t="s">
        <v>19633</v>
      </c>
      <c r="V5060" s="113" t="str">
        <f>IF(AND(I5060&gt;=10000,I5060&lt;=19900),"Praha",(IF(AND(I5060&gt;=25001,I5060&lt;=29501),"Středočeský kraj",(IF(AND(I5060&gt;=30100,I5060&lt;=34972),"Středočeský kraj",(IF(AND(I5060&gt;=35002,I5060&lt;=36271),"Karlovarský kraj",(IF(AND(I5060&gt;=37001,I5060&lt;=39201),"Jihočeský kraj",(IF(AND(I5060&gt;=39701,I5060&lt;=39901),"Jihočeský kraj",(IF(AND(I5060&gt;=39301,I5060&lt;=39601),"Kraj Vysočina",(IF(AND(I5060&gt;=58001,I5060&lt;=59501),"Kraj Vysočina",(IF(AND(I5060&gt;=67401,I5060&lt;=67602),"Kraj Vysočina",(IF(AND(I5060&gt;=40001,I5060&lt;=44101),"Ústecký kraj",(IF(AND(I5060&gt;=46001,I5060&lt;=47201),"Liberecký kraj",(IF(AND(I5060&gt;=51202,I5060&lt;=51401),"Liberecký kraj",(IF(AND(I5060&gt;=53002,I5060&lt;=53976),"Pardubický kraj",(IF(AND(I5060&gt;=56002,I5060&lt;=57201),"Pardubický kraj",(IF(AND(I5060&gt;=60200,I5060&lt;=67201),"Jihomoravský kraj",(IF(AND(I5060&gt;=67801,I5060&lt;=68501),"Jihomoravský kraj",(IF(AND(I5060&gt;=69002,I5060&lt;=69801),"Jihomoravský kraj",(IF(AND(I5060&gt;=68601,I5060&lt;=68801),"Zlínský kraj",(IF(AND(I5060&gt;=75501,I5060&lt;=76901),"Zlínský kraj",(IF(AND(I5060&gt;=70030,I5060&lt;=74901),"Moravskoslezský kraj",(IF(AND(I5060&gt;=75000,I5060&lt;=75368),"Olomoucký kraj",(IF(AND(I5060&gt;=77200,I5060&lt;=79862),"Olomoucký kraj",(IF(AND(I5060&gt;=50011,I5060&lt;=50301),"Královéhradecký kraj",(IF(AND(I5060&gt;=54301,I5060&lt;=54303),"Královéhradecký kraj","0")))))))))))))))))))))))))))))))))))))))))))))))</f>
        <v>Olomoucký kraj</v>
      </c>
      <c r="AD5060" t="s">
        <v>998</v>
      </c>
      <c r="AE5060" t="s">
        <v>998</v>
      </c>
      <c r="AF5060" t="s">
        <v>998</v>
      </c>
      <c r="AG5060" s="107">
        <v>0</v>
      </c>
      <c r="AH5060" s="107">
        <v>0</v>
      </c>
      <c r="AI5060" s="107">
        <v>0</v>
      </c>
      <c r="AJ5060" t="s">
        <v>1012</v>
      </c>
    </row>
    <row r="5061" spans="1:37" x14ac:dyDescent="0.45">
      <c r="A5061" t="s">
        <v>1113</v>
      </c>
      <c r="B5061" t="s">
        <v>10037</v>
      </c>
      <c r="C5061" t="s">
        <v>990</v>
      </c>
      <c r="D5061" t="s">
        <v>10038</v>
      </c>
      <c r="E5061" t="s">
        <v>992</v>
      </c>
      <c r="F5061" t="s">
        <v>2239</v>
      </c>
      <c r="G5061">
        <v>794</v>
      </c>
      <c r="H5061" t="s">
        <v>4656</v>
      </c>
      <c r="I5061">
        <v>78391</v>
      </c>
      <c r="K5061" t="s">
        <v>10039</v>
      </c>
      <c r="L5061" s="106">
        <v>31628</v>
      </c>
      <c r="M5061">
        <v>13600518</v>
      </c>
      <c r="N5061" t="s">
        <v>1009</v>
      </c>
      <c r="O5061" t="s">
        <v>1010</v>
      </c>
      <c r="P5061" t="s">
        <v>997</v>
      </c>
      <c r="R5061" s="109" t="str">
        <f>IF(OR(P5061="SB",Q5061="SB"),"SB",0)</f>
        <v>SB</v>
      </c>
      <c r="T5061" s="110" t="s">
        <v>998</v>
      </c>
      <c r="V5061" s="113" t="str">
        <f>IF(AND(I5061&gt;=10000,I5061&lt;=19900),"Praha",(IF(AND(I5061&gt;=25001,I5061&lt;=29501),"Středočeský kraj",(IF(AND(I5061&gt;=30100,I5061&lt;=34972),"Středočeský kraj",(IF(AND(I5061&gt;=35002,I5061&lt;=36271),"Karlovarský kraj",(IF(AND(I5061&gt;=37001,I5061&lt;=39201),"Jihočeský kraj",(IF(AND(I5061&gt;=39701,I5061&lt;=39901),"Jihočeský kraj",(IF(AND(I5061&gt;=39301,I5061&lt;=39601),"Kraj Vysočina",(IF(AND(I5061&gt;=58001,I5061&lt;=59501),"Kraj Vysočina",(IF(AND(I5061&gt;=67401,I5061&lt;=67602),"Kraj Vysočina",(IF(AND(I5061&gt;=40001,I5061&lt;=44101),"Ústecký kraj",(IF(AND(I5061&gt;=46001,I5061&lt;=47201),"Liberecký kraj",(IF(AND(I5061&gt;=51202,I5061&lt;=51401),"Liberecký kraj",(IF(AND(I5061&gt;=53002,I5061&lt;=53976),"Pardubický kraj",(IF(AND(I5061&gt;=56002,I5061&lt;=57201),"Pardubický kraj",(IF(AND(I5061&gt;=60200,I5061&lt;=67201),"Jihomoravský kraj",(IF(AND(I5061&gt;=67801,I5061&lt;=68501),"Jihomoravský kraj",(IF(AND(I5061&gt;=69002,I5061&lt;=69801),"Jihomoravský kraj",(IF(AND(I5061&gt;=68601,I5061&lt;=68801),"Zlínský kraj",(IF(AND(I5061&gt;=75501,I5061&lt;=76901),"Zlínský kraj",(IF(AND(I5061&gt;=70030,I5061&lt;=74901),"Moravskoslezský kraj",(IF(AND(I5061&gt;=75000,I5061&lt;=75368),"Olomoucký kraj",(IF(AND(I5061&gt;=77200,I5061&lt;=79862),"Olomoucký kraj",(IF(AND(I5061&gt;=50011,I5061&lt;=50301),"Královéhradecký kraj",(IF(AND(I5061&gt;=54301,I5061&lt;=54303),"Královéhradecký kraj","0")))))))))))))))))))))))))))))))))))))))))))))))</f>
        <v>Olomoucký kraj</v>
      </c>
      <c r="AB5061" t="s">
        <v>998</v>
      </c>
      <c r="AD5061" t="s">
        <v>1024</v>
      </c>
      <c r="AE5061" t="s">
        <v>1515</v>
      </c>
      <c r="AF5061" t="s">
        <v>998</v>
      </c>
      <c r="AG5061" s="107">
        <v>0</v>
      </c>
      <c r="AH5061" s="107">
        <v>0</v>
      </c>
      <c r="AI5061" s="107">
        <v>0</v>
      </c>
      <c r="AJ5061" t="s">
        <v>1012</v>
      </c>
    </row>
    <row r="5062" spans="1:37" x14ac:dyDescent="0.45">
      <c r="A5062" t="s">
        <v>1124</v>
      </c>
      <c r="B5062" t="s">
        <v>4636</v>
      </c>
      <c r="C5062" t="s">
        <v>990</v>
      </c>
      <c r="D5062" t="s">
        <v>4654</v>
      </c>
      <c r="E5062" t="s">
        <v>992</v>
      </c>
      <c r="F5062" t="s">
        <v>4655</v>
      </c>
      <c r="G5062">
        <v>1203</v>
      </c>
      <c r="H5062" t="s">
        <v>4656</v>
      </c>
      <c r="I5062">
        <v>78391</v>
      </c>
      <c r="J5062">
        <v>737888368</v>
      </c>
      <c r="K5062" t="s">
        <v>4657</v>
      </c>
      <c r="L5062" s="106">
        <v>38066</v>
      </c>
      <c r="M5062">
        <v>10595235</v>
      </c>
      <c r="N5062" t="s">
        <v>996</v>
      </c>
      <c r="O5062" t="s">
        <v>12</v>
      </c>
      <c r="P5062" t="s">
        <v>997</v>
      </c>
      <c r="R5062" s="109" t="str">
        <f>IF(OR(P5062="SB",Q5062="SB"),"SB",0)</f>
        <v>SB</v>
      </c>
      <c r="V5062" s="113" t="str">
        <f>IF(AND(I5062&gt;=10000,I5062&lt;=19900),"Praha",(IF(AND(I5062&gt;=25001,I5062&lt;=29501),"Středočeský kraj",(IF(AND(I5062&gt;=30100,I5062&lt;=34972),"Středočeský kraj",(IF(AND(I5062&gt;=35002,I5062&lt;=36271),"Karlovarský kraj",(IF(AND(I5062&gt;=37001,I5062&lt;=39201),"Jihočeský kraj",(IF(AND(I5062&gt;=39701,I5062&lt;=39901),"Jihočeský kraj",(IF(AND(I5062&gt;=39301,I5062&lt;=39601),"Kraj Vysočina",(IF(AND(I5062&gt;=58001,I5062&lt;=59501),"Kraj Vysočina",(IF(AND(I5062&gt;=67401,I5062&lt;=67602),"Kraj Vysočina",(IF(AND(I5062&gt;=40001,I5062&lt;=44101),"Ústecký kraj",(IF(AND(I5062&gt;=46001,I5062&lt;=47201),"Liberecký kraj",(IF(AND(I5062&gt;=51202,I5062&lt;=51401),"Liberecký kraj",(IF(AND(I5062&gt;=53002,I5062&lt;=53976),"Pardubický kraj",(IF(AND(I5062&gt;=56002,I5062&lt;=57201),"Pardubický kraj",(IF(AND(I5062&gt;=60200,I5062&lt;=67201),"Jihomoravský kraj",(IF(AND(I5062&gt;=67801,I5062&lt;=68501),"Jihomoravský kraj",(IF(AND(I5062&gt;=69002,I5062&lt;=69801),"Jihomoravský kraj",(IF(AND(I5062&gt;=68601,I5062&lt;=68801),"Zlínský kraj",(IF(AND(I5062&gt;=75501,I5062&lt;=76901),"Zlínský kraj",(IF(AND(I5062&gt;=70030,I5062&lt;=74901),"Moravskoslezský kraj",(IF(AND(I5062&gt;=75000,I5062&lt;=75368),"Olomoucký kraj",(IF(AND(I5062&gt;=77200,I5062&lt;=79862),"Olomoucký kraj",(IF(AND(I5062&gt;=50011,I5062&lt;=50301),"Královéhradecký kraj",(IF(AND(I5062&gt;=54301,I5062&lt;=54303),"Královéhradecký kraj","0")))))))))))))))))))))))))))))))))))))))))))))))</f>
        <v>Olomoucký kraj</v>
      </c>
      <c r="AD5062" t="s">
        <v>998</v>
      </c>
      <c r="AE5062" t="s">
        <v>998</v>
      </c>
      <c r="AF5062" t="s">
        <v>998</v>
      </c>
      <c r="AG5062" s="107">
        <v>300</v>
      </c>
      <c r="AH5062" s="107">
        <v>0</v>
      </c>
      <c r="AI5062" s="107">
        <v>0</v>
      </c>
      <c r="AJ5062" t="s">
        <v>999</v>
      </c>
      <c r="AK5062" s="106">
        <v>44924</v>
      </c>
    </row>
    <row r="5063" spans="1:37" x14ac:dyDescent="0.45">
      <c r="A5063" t="s">
        <v>988</v>
      </c>
      <c r="B5063" t="s">
        <v>19424</v>
      </c>
      <c r="C5063" t="s">
        <v>990</v>
      </c>
      <c r="D5063" t="s">
        <v>19425</v>
      </c>
      <c r="E5063" t="s">
        <v>992</v>
      </c>
      <c r="F5063" t="s">
        <v>1378</v>
      </c>
      <c r="G5063">
        <v>957</v>
      </c>
      <c r="H5063" t="s">
        <v>8052</v>
      </c>
      <c r="I5063">
        <v>78401</v>
      </c>
      <c r="K5063" t="s">
        <v>19426</v>
      </c>
      <c r="L5063" s="106">
        <v>34964</v>
      </c>
      <c r="M5063">
        <v>10790144</v>
      </c>
      <c r="N5063" t="s">
        <v>1371</v>
      </c>
      <c r="O5063" t="s">
        <v>1091</v>
      </c>
      <c r="P5063" t="s">
        <v>997</v>
      </c>
      <c r="R5063" s="109" t="str">
        <f>IF(OR(P5063="SB",Q5063="SB"),"SB",0)</f>
        <v>SB</v>
      </c>
      <c r="T5063" s="110">
        <v>11285</v>
      </c>
      <c r="U5063" t="s">
        <v>19633</v>
      </c>
      <c r="V5063" s="113" t="str">
        <f>IF(AND(I5063&gt;=10000,I5063&lt;=19900),"Praha",(IF(AND(I5063&gt;=25001,I5063&lt;=29501),"Středočeský kraj",(IF(AND(I5063&gt;=30100,I5063&lt;=34972),"Středočeský kraj",(IF(AND(I5063&gt;=35002,I5063&lt;=36271),"Karlovarský kraj",(IF(AND(I5063&gt;=37001,I5063&lt;=39201),"Jihočeský kraj",(IF(AND(I5063&gt;=39701,I5063&lt;=39901),"Jihočeský kraj",(IF(AND(I5063&gt;=39301,I5063&lt;=39601),"Kraj Vysočina",(IF(AND(I5063&gt;=58001,I5063&lt;=59501),"Kraj Vysočina",(IF(AND(I5063&gt;=67401,I5063&lt;=67602),"Kraj Vysočina",(IF(AND(I5063&gt;=40001,I5063&lt;=44101),"Ústecký kraj",(IF(AND(I5063&gt;=46001,I5063&lt;=47201),"Liberecký kraj",(IF(AND(I5063&gt;=51202,I5063&lt;=51401),"Liberecký kraj",(IF(AND(I5063&gt;=53002,I5063&lt;=53976),"Pardubický kraj",(IF(AND(I5063&gt;=56002,I5063&lt;=57201),"Pardubický kraj",(IF(AND(I5063&gt;=60200,I5063&lt;=67201),"Jihomoravský kraj",(IF(AND(I5063&gt;=67801,I5063&lt;=68501),"Jihomoravský kraj",(IF(AND(I5063&gt;=69002,I5063&lt;=69801),"Jihomoravský kraj",(IF(AND(I5063&gt;=68601,I5063&lt;=68801),"Zlínský kraj",(IF(AND(I5063&gt;=75501,I5063&lt;=76901),"Zlínský kraj",(IF(AND(I5063&gt;=70030,I5063&lt;=74901),"Moravskoslezský kraj",(IF(AND(I5063&gt;=75000,I5063&lt;=75368),"Olomoucký kraj",(IF(AND(I5063&gt;=77200,I5063&lt;=79862),"Olomoucký kraj",(IF(AND(I5063&gt;=50011,I5063&lt;=50301),"Královéhradecký kraj",(IF(AND(I5063&gt;=54301,I5063&lt;=54303),"Královéhradecký kraj","0")))))))))))))))))))))))))))))))))))))))))))))))</f>
        <v>Olomoucký kraj</v>
      </c>
      <c r="AD5063" t="s">
        <v>998</v>
      </c>
      <c r="AE5063" t="s">
        <v>998</v>
      </c>
      <c r="AF5063" t="s">
        <v>998</v>
      </c>
      <c r="AG5063" s="107">
        <v>0</v>
      </c>
      <c r="AH5063" s="107">
        <v>0</v>
      </c>
      <c r="AI5063" s="107">
        <v>0</v>
      </c>
      <c r="AJ5063" t="s">
        <v>1012</v>
      </c>
    </row>
    <row r="5064" spans="1:37" x14ac:dyDescent="0.45">
      <c r="A5064" t="s">
        <v>1448</v>
      </c>
      <c r="B5064" t="s">
        <v>1483</v>
      </c>
      <c r="C5064" t="s">
        <v>990</v>
      </c>
      <c r="D5064" t="s">
        <v>1484</v>
      </c>
      <c r="E5064" t="s">
        <v>992</v>
      </c>
      <c r="F5064" t="s">
        <v>1485</v>
      </c>
      <c r="G5064">
        <v>16</v>
      </c>
      <c r="H5064" t="s">
        <v>1486</v>
      </c>
      <c r="I5064">
        <v>78401</v>
      </c>
      <c r="K5064" t="s">
        <v>1487</v>
      </c>
      <c r="L5064" s="106">
        <v>40191</v>
      </c>
      <c r="M5064">
        <v>14596685</v>
      </c>
      <c r="N5064" t="s">
        <v>1155</v>
      </c>
      <c r="O5064" t="s">
        <v>1023</v>
      </c>
      <c r="P5064" t="s">
        <v>997</v>
      </c>
      <c r="R5064" s="109" t="str">
        <f>IF(OR(P5064="SB",Q5064="SB"),"SB",0)</f>
        <v>SB</v>
      </c>
      <c r="T5064" s="110" t="s">
        <v>998</v>
      </c>
      <c r="V5064" s="113" t="str">
        <f>IF(AND(I5064&gt;=10000,I5064&lt;=19900),"Praha",(IF(AND(I5064&gt;=25001,I5064&lt;=29501),"Středočeský kraj",(IF(AND(I5064&gt;=30100,I5064&lt;=34972),"Středočeský kraj",(IF(AND(I5064&gt;=35002,I5064&lt;=36271),"Karlovarský kraj",(IF(AND(I5064&gt;=37001,I5064&lt;=39201),"Jihočeský kraj",(IF(AND(I5064&gt;=39701,I5064&lt;=39901),"Jihočeský kraj",(IF(AND(I5064&gt;=39301,I5064&lt;=39601),"Kraj Vysočina",(IF(AND(I5064&gt;=58001,I5064&lt;=59501),"Kraj Vysočina",(IF(AND(I5064&gt;=67401,I5064&lt;=67602),"Kraj Vysočina",(IF(AND(I5064&gt;=40001,I5064&lt;=44101),"Ústecký kraj",(IF(AND(I5064&gt;=46001,I5064&lt;=47201),"Liberecký kraj",(IF(AND(I5064&gt;=51202,I5064&lt;=51401),"Liberecký kraj",(IF(AND(I5064&gt;=53002,I5064&lt;=53976),"Pardubický kraj",(IF(AND(I5064&gt;=56002,I5064&lt;=57201),"Pardubický kraj",(IF(AND(I5064&gt;=60200,I5064&lt;=67201),"Jihomoravský kraj",(IF(AND(I5064&gt;=67801,I5064&lt;=68501),"Jihomoravský kraj",(IF(AND(I5064&gt;=69002,I5064&lt;=69801),"Jihomoravský kraj",(IF(AND(I5064&gt;=68601,I5064&lt;=68801),"Zlínský kraj",(IF(AND(I5064&gt;=75501,I5064&lt;=76901),"Zlínský kraj",(IF(AND(I5064&gt;=70030,I5064&lt;=74901),"Moravskoslezský kraj",(IF(AND(I5064&gt;=75000,I5064&lt;=75368),"Olomoucký kraj",(IF(AND(I5064&gt;=77200,I5064&lt;=79862),"Olomoucký kraj",(IF(AND(I5064&gt;=50011,I5064&lt;=50301),"Královéhradecký kraj",(IF(AND(I5064&gt;=54301,I5064&lt;=54303),"Královéhradecký kraj","0")))))))))))))))))))))))))))))))))))))))))))))))</f>
        <v>Olomoucký kraj</v>
      </c>
      <c r="AB5064" t="s">
        <v>998</v>
      </c>
      <c r="AD5064" t="s">
        <v>998</v>
      </c>
      <c r="AE5064" t="s">
        <v>998</v>
      </c>
      <c r="AF5064" t="s">
        <v>998</v>
      </c>
      <c r="AG5064" s="107">
        <v>300</v>
      </c>
      <c r="AH5064" s="107">
        <v>0</v>
      </c>
      <c r="AI5064" s="107">
        <v>0</v>
      </c>
      <c r="AJ5064" t="s">
        <v>999</v>
      </c>
      <c r="AK5064" s="106">
        <v>44924</v>
      </c>
    </row>
    <row r="5065" spans="1:37" x14ac:dyDescent="0.45">
      <c r="A5065" t="s">
        <v>1087</v>
      </c>
      <c r="B5065" t="s">
        <v>12914</v>
      </c>
      <c r="C5065" t="s">
        <v>990</v>
      </c>
      <c r="D5065" t="s">
        <v>12919</v>
      </c>
      <c r="E5065" t="s">
        <v>992</v>
      </c>
      <c r="F5065" t="s">
        <v>12920</v>
      </c>
      <c r="G5065">
        <v>1512</v>
      </c>
      <c r="H5065" t="s">
        <v>12921</v>
      </c>
      <c r="I5065">
        <v>78501</v>
      </c>
      <c r="K5065" t="s">
        <v>12918</v>
      </c>
      <c r="L5065" s="106">
        <v>33716</v>
      </c>
      <c r="M5065">
        <v>10895834</v>
      </c>
      <c r="N5065" t="s">
        <v>996</v>
      </c>
      <c r="O5065" t="s">
        <v>12</v>
      </c>
      <c r="P5065" t="s">
        <v>997</v>
      </c>
      <c r="R5065" s="109" t="str">
        <f>IF(OR(P5065="SB",Q5065="SB"),"SB",0)</f>
        <v>SB</v>
      </c>
      <c r="T5065" s="110">
        <v>11757</v>
      </c>
      <c r="U5065" t="s">
        <v>19633</v>
      </c>
      <c r="V5065" s="113" t="str">
        <f>IF(AND(I5065&gt;=10000,I5065&lt;=19900),"Praha",(IF(AND(I5065&gt;=25001,I5065&lt;=29501),"Středočeský kraj",(IF(AND(I5065&gt;=30100,I5065&lt;=34972),"Středočeský kraj",(IF(AND(I5065&gt;=35002,I5065&lt;=36271),"Karlovarský kraj",(IF(AND(I5065&gt;=37001,I5065&lt;=39201),"Jihočeský kraj",(IF(AND(I5065&gt;=39701,I5065&lt;=39901),"Jihočeský kraj",(IF(AND(I5065&gt;=39301,I5065&lt;=39601),"Kraj Vysočina",(IF(AND(I5065&gt;=58001,I5065&lt;=59501),"Kraj Vysočina",(IF(AND(I5065&gt;=67401,I5065&lt;=67602),"Kraj Vysočina",(IF(AND(I5065&gt;=40001,I5065&lt;=44101),"Ústecký kraj",(IF(AND(I5065&gt;=46001,I5065&lt;=47201),"Liberecký kraj",(IF(AND(I5065&gt;=51202,I5065&lt;=51401),"Liberecký kraj",(IF(AND(I5065&gt;=53002,I5065&lt;=53976),"Pardubický kraj",(IF(AND(I5065&gt;=56002,I5065&lt;=57201),"Pardubický kraj",(IF(AND(I5065&gt;=60200,I5065&lt;=67201),"Jihomoravský kraj",(IF(AND(I5065&gt;=67801,I5065&lt;=68501),"Jihomoravský kraj",(IF(AND(I5065&gt;=69002,I5065&lt;=69801),"Jihomoravský kraj",(IF(AND(I5065&gt;=68601,I5065&lt;=68801),"Zlínský kraj",(IF(AND(I5065&gt;=75501,I5065&lt;=76901),"Zlínský kraj",(IF(AND(I5065&gt;=70030,I5065&lt;=74901),"Moravskoslezský kraj",(IF(AND(I5065&gt;=75000,I5065&lt;=75368),"Olomoucký kraj",(IF(AND(I5065&gt;=77200,I5065&lt;=79862),"Olomoucký kraj",(IF(AND(I5065&gt;=50011,I5065&lt;=50301),"Královéhradecký kraj",(IF(AND(I5065&gt;=54301,I5065&lt;=54303),"Královéhradecký kraj","0")))))))))))))))))))))))))))))))))))))))))))))))</f>
        <v>Olomoucký kraj</v>
      </c>
      <c r="AD5065" t="s">
        <v>998</v>
      </c>
      <c r="AE5065" t="s">
        <v>998</v>
      </c>
      <c r="AF5065" t="s">
        <v>998</v>
      </c>
      <c r="AG5065" s="107">
        <v>0</v>
      </c>
      <c r="AH5065" s="107">
        <v>0</v>
      </c>
      <c r="AI5065" s="107">
        <v>0</v>
      </c>
      <c r="AJ5065" t="s">
        <v>1012</v>
      </c>
    </row>
    <row r="5066" spans="1:37" x14ac:dyDescent="0.45">
      <c r="A5066" t="s">
        <v>1169</v>
      </c>
      <c r="B5066" t="s">
        <v>9142</v>
      </c>
      <c r="C5066" t="s">
        <v>990</v>
      </c>
      <c r="D5066" t="s">
        <v>9143</v>
      </c>
      <c r="E5066" t="s">
        <v>992</v>
      </c>
      <c r="F5066" t="s">
        <v>3277</v>
      </c>
      <c r="G5066">
        <v>10</v>
      </c>
      <c r="H5066" t="s">
        <v>4446</v>
      </c>
      <c r="I5066">
        <v>78501</v>
      </c>
      <c r="J5066">
        <v>605200888</v>
      </c>
      <c r="K5066" t="s">
        <v>9144</v>
      </c>
      <c r="L5066" s="106">
        <v>24495</v>
      </c>
      <c r="M5066">
        <v>13672357</v>
      </c>
      <c r="N5066" t="s">
        <v>2622</v>
      </c>
      <c r="O5066" t="s">
        <v>1101</v>
      </c>
      <c r="P5066" t="s">
        <v>997</v>
      </c>
      <c r="R5066" s="109" t="str">
        <f>IF(OR(P5066="SB",Q5066="SB"),"SB",0)</f>
        <v>SB</v>
      </c>
      <c r="T5066" s="110">
        <v>16125</v>
      </c>
      <c r="U5066" t="s">
        <v>19633</v>
      </c>
      <c r="V5066" s="113" t="str">
        <f>IF(AND(I5066&gt;=10000,I5066&lt;=19900),"Praha",(IF(AND(I5066&gt;=25001,I5066&lt;=29501),"Středočeský kraj",(IF(AND(I5066&gt;=30100,I5066&lt;=34972),"Středočeský kraj",(IF(AND(I5066&gt;=35002,I5066&lt;=36271),"Karlovarský kraj",(IF(AND(I5066&gt;=37001,I5066&lt;=39201),"Jihočeský kraj",(IF(AND(I5066&gt;=39701,I5066&lt;=39901),"Jihočeský kraj",(IF(AND(I5066&gt;=39301,I5066&lt;=39601),"Kraj Vysočina",(IF(AND(I5066&gt;=58001,I5066&lt;=59501),"Kraj Vysočina",(IF(AND(I5066&gt;=67401,I5066&lt;=67602),"Kraj Vysočina",(IF(AND(I5066&gt;=40001,I5066&lt;=44101),"Ústecký kraj",(IF(AND(I5066&gt;=46001,I5066&lt;=47201),"Liberecký kraj",(IF(AND(I5066&gt;=51202,I5066&lt;=51401),"Liberecký kraj",(IF(AND(I5066&gt;=53002,I5066&lt;=53976),"Pardubický kraj",(IF(AND(I5066&gt;=56002,I5066&lt;=57201),"Pardubický kraj",(IF(AND(I5066&gt;=60200,I5066&lt;=67201),"Jihomoravský kraj",(IF(AND(I5066&gt;=67801,I5066&lt;=68501),"Jihomoravský kraj",(IF(AND(I5066&gt;=69002,I5066&lt;=69801),"Jihomoravský kraj",(IF(AND(I5066&gt;=68601,I5066&lt;=68801),"Zlínský kraj",(IF(AND(I5066&gt;=75501,I5066&lt;=76901),"Zlínský kraj",(IF(AND(I5066&gt;=70030,I5066&lt;=74901),"Moravskoslezský kraj",(IF(AND(I5066&gt;=75000,I5066&lt;=75368),"Olomoucký kraj",(IF(AND(I5066&gt;=77200,I5066&lt;=79862),"Olomoucký kraj",(IF(AND(I5066&gt;=50011,I5066&lt;=50301),"Královéhradecký kraj",(IF(AND(I5066&gt;=54301,I5066&lt;=54303),"Královéhradecký kraj","0")))))))))))))))))))))))))))))))))))))))))))))))</f>
        <v>Olomoucký kraj</v>
      </c>
      <c r="AB5066" t="s">
        <v>9145</v>
      </c>
      <c r="AD5066" t="s">
        <v>998</v>
      </c>
      <c r="AE5066" t="s">
        <v>998</v>
      </c>
      <c r="AF5066" t="s">
        <v>998</v>
      </c>
      <c r="AG5066" s="107">
        <v>300</v>
      </c>
      <c r="AH5066" s="107">
        <v>0</v>
      </c>
      <c r="AI5066" s="107">
        <v>0</v>
      </c>
      <c r="AJ5066" t="s">
        <v>999</v>
      </c>
      <c r="AK5066" s="106">
        <v>44916</v>
      </c>
    </row>
    <row r="5067" spans="1:37" x14ac:dyDescent="0.45">
      <c r="A5067" t="s">
        <v>1407</v>
      </c>
      <c r="B5067" t="s">
        <v>11490</v>
      </c>
      <c r="C5067" t="s">
        <v>1002</v>
      </c>
      <c r="D5067" t="s">
        <v>11492</v>
      </c>
      <c r="E5067" t="s">
        <v>992</v>
      </c>
      <c r="F5067" t="s">
        <v>1993</v>
      </c>
      <c r="G5067">
        <v>25</v>
      </c>
      <c r="H5067" t="s">
        <v>4446</v>
      </c>
      <c r="I5067">
        <v>78501</v>
      </c>
      <c r="K5067" t="s">
        <v>11493</v>
      </c>
      <c r="L5067" s="106">
        <v>33635</v>
      </c>
      <c r="M5067">
        <v>13410154</v>
      </c>
      <c r="N5067" t="s">
        <v>996</v>
      </c>
      <c r="O5067" t="s">
        <v>12</v>
      </c>
      <c r="P5067" t="s">
        <v>997</v>
      </c>
      <c r="R5067" s="109" t="str">
        <f>IF(OR(P5067="SB",Q5067="SB"),"SB",0)</f>
        <v>SB</v>
      </c>
      <c r="T5067" s="110" t="s">
        <v>998</v>
      </c>
      <c r="V5067" s="113" t="str">
        <f>IF(AND(I5067&gt;=10000,I5067&lt;=19900),"Praha",(IF(AND(I5067&gt;=25001,I5067&lt;=29501),"Středočeský kraj",(IF(AND(I5067&gt;=30100,I5067&lt;=34972),"Středočeský kraj",(IF(AND(I5067&gt;=35002,I5067&lt;=36271),"Karlovarský kraj",(IF(AND(I5067&gt;=37001,I5067&lt;=39201),"Jihočeský kraj",(IF(AND(I5067&gt;=39701,I5067&lt;=39901),"Jihočeský kraj",(IF(AND(I5067&gt;=39301,I5067&lt;=39601),"Kraj Vysočina",(IF(AND(I5067&gt;=58001,I5067&lt;=59501),"Kraj Vysočina",(IF(AND(I5067&gt;=67401,I5067&lt;=67602),"Kraj Vysočina",(IF(AND(I5067&gt;=40001,I5067&lt;=44101),"Ústecký kraj",(IF(AND(I5067&gt;=46001,I5067&lt;=47201),"Liberecký kraj",(IF(AND(I5067&gt;=51202,I5067&lt;=51401),"Liberecký kraj",(IF(AND(I5067&gt;=53002,I5067&lt;=53976),"Pardubický kraj",(IF(AND(I5067&gt;=56002,I5067&lt;=57201),"Pardubický kraj",(IF(AND(I5067&gt;=60200,I5067&lt;=67201),"Jihomoravský kraj",(IF(AND(I5067&gt;=67801,I5067&lt;=68501),"Jihomoravský kraj",(IF(AND(I5067&gt;=69002,I5067&lt;=69801),"Jihomoravský kraj",(IF(AND(I5067&gt;=68601,I5067&lt;=68801),"Zlínský kraj",(IF(AND(I5067&gt;=75501,I5067&lt;=76901),"Zlínský kraj",(IF(AND(I5067&gt;=70030,I5067&lt;=74901),"Moravskoslezský kraj",(IF(AND(I5067&gt;=75000,I5067&lt;=75368),"Olomoucký kraj",(IF(AND(I5067&gt;=77200,I5067&lt;=79862),"Olomoucký kraj",(IF(AND(I5067&gt;=50011,I5067&lt;=50301),"Královéhradecký kraj",(IF(AND(I5067&gt;=54301,I5067&lt;=54303),"Královéhradecký kraj","0")))))))))))))))))))))))))))))))))))))))))))))))</f>
        <v>Olomoucký kraj</v>
      </c>
      <c r="AB5067" t="s">
        <v>998</v>
      </c>
      <c r="AD5067" t="s">
        <v>998</v>
      </c>
      <c r="AE5067" t="s">
        <v>998</v>
      </c>
      <c r="AF5067" t="s">
        <v>998</v>
      </c>
      <c r="AG5067" s="107">
        <v>0</v>
      </c>
      <c r="AH5067" s="107">
        <v>0</v>
      </c>
      <c r="AI5067" s="107">
        <v>0</v>
      </c>
      <c r="AJ5067" t="s">
        <v>1012</v>
      </c>
    </row>
    <row r="5068" spans="1:37" x14ac:dyDescent="0.45">
      <c r="A5068" t="s">
        <v>1448</v>
      </c>
      <c r="B5068" t="s">
        <v>4835</v>
      </c>
      <c r="C5068" t="s">
        <v>990</v>
      </c>
      <c r="E5068" t="s">
        <v>1221</v>
      </c>
      <c r="F5068" t="s">
        <v>4832</v>
      </c>
      <c r="G5068">
        <v>1345</v>
      </c>
      <c r="H5068" t="s">
        <v>4833</v>
      </c>
      <c r="I5068">
        <v>78621</v>
      </c>
      <c r="K5068" t="s">
        <v>4836</v>
      </c>
      <c r="L5068" s="106">
        <v>25716</v>
      </c>
      <c r="M5068">
        <v>12919191</v>
      </c>
      <c r="N5068" t="s">
        <v>996</v>
      </c>
      <c r="O5068" t="s">
        <v>12</v>
      </c>
      <c r="P5068" t="s">
        <v>997</v>
      </c>
      <c r="R5068" s="109" t="str">
        <f>IF(OR(P5068="SB",Q5068="SB"),"SB",0)</f>
        <v>SB</v>
      </c>
      <c r="T5068" s="110" t="s">
        <v>998</v>
      </c>
      <c r="V5068" s="113" t="str">
        <f>IF(AND(I5068&gt;=10000,I5068&lt;=19900),"Praha",(IF(AND(I5068&gt;=25001,I5068&lt;=29501),"Středočeský kraj",(IF(AND(I5068&gt;=30100,I5068&lt;=34972),"Středočeský kraj",(IF(AND(I5068&gt;=35002,I5068&lt;=36271),"Karlovarský kraj",(IF(AND(I5068&gt;=37001,I5068&lt;=39201),"Jihočeský kraj",(IF(AND(I5068&gt;=39701,I5068&lt;=39901),"Jihočeský kraj",(IF(AND(I5068&gt;=39301,I5068&lt;=39601),"Kraj Vysočina",(IF(AND(I5068&gt;=58001,I5068&lt;=59501),"Kraj Vysočina",(IF(AND(I5068&gt;=67401,I5068&lt;=67602),"Kraj Vysočina",(IF(AND(I5068&gt;=40001,I5068&lt;=44101),"Ústecký kraj",(IF(AND(I5068&gt;=46001,I5068&lt;=47201),"Liberecký kraj",(IF(AND(I5068&gt;=51202,I5068&lt;=51401),"Liberecký kraj",(IF(AND(I5068&gt;=53002,I5068&lt;=53976),"Pardubický kraj",(IF(AND(I5068&gt;=56002,I5068&lt;=57201),"Pardubický kraj",(IF(AND(I5068&gt;=60200,I5068&lt;=67201),"Jihomoravský kraj",(IF(AND(I5068&gt;=67801,I5068&lt;=68501),"Jihomoravský kraj",(IF(AND(I5068&gt;=69002,I5068&lt;=69801),"Jihomoravský kraj",(IF(AND(I5068&gt;=68601,I5068&lt;=68801),"Zlínský kraj",(IF(AND(I5068&gt;=75501,I5068&lt;=76901),"Zlínský kraj",(IF(AND(I5068&gt;=70030,I5068&lt;=74901),"Moravskoslezský kraj",(IF(AND(I5068&gt;=75000,I5068&lt;=75368),"Olomoucký kraj",(IF(AND(I5068&gt;=77200,I5068&lt;=79862),"Olomoucký kraj",(IF(AND(I5068&gt;=50011,I5068&lt;=50301),"Královéhradecký kraj",(IF(AND(I5068&gt;=54301,I5068&lt;=54303),"Královéhradecký kraj","0")))))))))))))))))))))))))))))))))))))))))))))))</f>
        <v>Olomoucký kraj</v>
      </c>
      <c r="AB5068" t="s">
        <v>998</v>
      </c>
      <c r="AD5068" t="s">
        <v>998</v>
      </c>
      <c r="AE5068" t="s">
        <v>998</v>
      </c>
      <c r="AF5068" t="s">
        <v>998</v>
      </c>
      <c r="AG5068" s="107">
        <v>0</v>
      </c>
      <c r="AH5068" s="107">
        <v>0</v>
      </c>
      <c r="AI5068" s="107">
        <v>0</v>
      </c>
      <c r="AJ5068" t="s">
        <v>1012</v>
      </c>
    </row>
    <row r="5069" spans="1:37" x14ac:dyDescent="0.45">
      <c r="A5069" t="s">
        <v>1448</v>
      </c>
      <c r="B5069" t="s">
        <v>10605</v>
      </c>
      <c r="C5069" t="s">
        <v>1002</v>
      </c>
      <c r="D5069" t="s">
        <v>10609</v>
      </c>
      <c r="E5069" t="s">
        <v>992</v>
      </c>
      <c r="F5069" t="s">
        <v>10610</v>
      </c>
      <c r="G5069">
        <v>1</v>
      </c>
      <c r="H5069" t="s">
        <v>10611</v>
      </c>
      <c r="I5069">
        <v>78701</v>
      </c>
      <c r="K5069" t="s">
        <v>10612</v>
      </c>
      <c r="L5069" s="106">
        <v>34049</v>
      </c>
      <c r="M5069">
        <v>10898258</v>
      </c>
      <c r="N5069" t="s">
        <v>996</v>
      </c>
      <c r="O5069" t="s">
        <v>12</v>
      </c>
      <c r="P5069" t="s">
        <v>997</v>
      </c>
      <c r="R5069" s="109" t="str">
        <f>IF(OR(P5069="SB",Q5069="SB"),"SB",0)</f>
        <v>SB</v>
      </c>
      <c r="T5069" s="110">
        <v>11688</v>
      </c>
      <c r="U5069" t="s">
        <v>19633</v>
      </c>
      <c r="V5069" s="113" t="str">
        <f>IF(AND(I5069&gt;=10000,I5069&lt;=19900),"Praha",(IF(AND(I5069&gt;=25001,I5069&lt;=29501),"Středočeský kraj",(IF(AND(I5069&gt;=30100,I5069&lt;=34972),"Středočeský kraj",(IF(AND(I5069&gt;=35002,I5069&lt;=36271),"Karlovarský kraj",(IF(AND(I5069&gt;=37001,I5069&lt;=39201),"Jihočeský kraj",(IF(AND(I5069&gt;=39701,I5069&lt;=39901),"Jihočeský kraj",(IF(AND(I5069&gt;=39301,I5069&lt;=39601),"Kraj Vysočina",(IF(AND(I5069&gt;=58001,I5069&lt;=59501),"Kraj Vysočina",(IF(AND(I5069&gt;=67401,I5069&lt;=67602),"Kraj Vysočina",(IF(AND(I5069&gt;=40001,I5069&lt;=44101),"Ústecký kraj",(IF(AND(I5069&gt;=46001,I5069&lt;=47201),"Liberecký kraj",(IF(AND(I5069&gt;=51202,I5069&lt;=51401),"Liberecký kraj",(IF(AND(I5069&gt;=53002,I5069&lt;=53976),"Pardubický kraj",(IF(AND(I5069&gt;=56002,I5069&lt;=57201),"Pardubický kraj",(IF(AND(I5069&gt;=60200,I5069&lt;=67201),"Jihomoravský kraj",(IF(AND(I5069&gt;=67801,I5069&lt;=68501),"Jihomoravský kraj",(IF(AND(I5069&gt;=69002,I5069&lt;=69801),"Jihomoravský kraj",(IF(AND(I5069&gt;=68601,I5069&lt;=68801),"Zlínský kraj",(IF(AND(I5069&gt;=75501,I5069&lt;=76901),"Zlínský kraj",(IF(AND(I5069&gt;=70030,I5069&lt;=74901),"Moravskoslezský kraj",(IF(AND(I5069&gt;=75000,I5069&lt;=75368),"Olomoucký kraj",(IF(AND(I5069&gt;=77200,I5069&lt;=79862),"Olomoucký kraj",(IF(AND(I5069&gt;=50011,I5069&lt;=50301),"Královéhradecký kraj",(IF(AND(I5069&gt;=54301,I5069&lt;=54303),"Královéhradecký kraj","0")))))))))))))))))))))))))))))))))))))))))))))))</f>
        <v>Olomoucký kraj</v>
      </c>
      <c r="AD5069" t="s">
        <v>998</v>
      </c>
      <c r="AE5069" t="s">
        <v>998</v>
      </c>
      <c r="AF5069" t="s">
        <v>998</v>
      </c>
      <c r="AG5069" s="107">
        <v>0</v>
      </c>
      <c r="AH5069" s="107">
        <v>0</v>
      </c>
      <c r="AI5069" s="107">
        <v>0</v>
      </c>
      <c r="AJ5069" t="s">
        <v>1012</v>
      </c>
    </row>
    <row r="5070" spans="1:37" x14ac:dyDescent="0.45">
      <c r="A5070" t="s">
        <v>1124</v>
      </c>
      <c r="B5070" t="s">
        <v>16265</v>
      </c>
      <c r="C5070" t="s">
        <v>990</v>
      </c>
      <c r="D5070" t="s">
        <v>16266</v>
      </c>
      <c r="E5070" t="s">
        <v>992</v>
      </c>
      <c r="F5070" t="s">
        <v>1545</v>
      </c>
      <c r="G5070">
        <v>7</v>
      </c>
      <c r="H5070" t="s">
        <v>1082</v>
      </c>
      <c r="I5070">
        <v>78701</v>
      </c>
      <c r="K5070" t="s">
        <v>16267</v>
      </c>
      <c r="L5070" s="106">
        <v>32950</v>
      </c>
      <c r="M5070">
        <v>10887043</v>
      </c>
      <c r="N5070" t="s">
        <v>996</v>
      </c>
      <c r="O5070" t="s">
        <v>12</v>
      </c>
      <c r="P5070" t="s">
        <v>997</v>
      </c>
      <c r="R5070" s="109" t="str">
        <f>IF(OR(P5070="SB",Q5070="SB"),"SB",0)</f>
        <v>SB</v>
      </c>
      <c r="T5070" s="110">
        <v>11856</v>
      </c>
      <c r="U5070" t="s">
        <v>19633</v>
      </c>
      <c r="V5070" s="113" t="str">
        <f>IF(AND(I5070&gt;=10000,I5070&lt;=19900),"Praha",(IF(AND(I5070&gt;=25001,I5070&lt;=29501),"Středočeský kraj",(IF(AND(I5070&gt;=30100,I5070&lt;=34972),"Středočeský kraj",(IF(AND(I5070&gt;=35002,I5070&lt;=36271),"Karlovarský kraj",(IF(AND(I5070&gt;=37001,I5070&lt;=39201),"Jihočeský kraj",(IF(AND(I5070&gt;=39701,I5070&lt;=39901),"Jihočeský kraj",(IF(AND(I5070&gt;=39301,I5070&lt;=39601),"Kraj Vysočina",(IF(AND(I5070&gt;=58001,I5070&lt;=59501),"Kraj Vysočina",(IF(AND(I5070&gt;=67401,I5070&lt;=67602),"Kraj Vysočina",(IF(AND(I5070&gt;=40001,I5070&lt;=44101),"Ústecký kraj",(IF(AND(I5070&gt;=46001,I5070&lt;=47201),"Liberecký kraj",(IF(AND(I5070&gt;=51202,I5070&lt;=51401),"Liberecký kraj",(IF(AND(I5070&gt;=53002,I5070&lt;=53976),"Pardubický kraj",(IF(AND(I5070&gt;=56002,I5070&lt;=57201),"Pardubický kraj",(IF(AND(I5070&gt;=60200,I5070&lt;=67201),"Jihomoravský kraj",(IF(AND(I5070&gt;=67801,I5070&lt;=68501),"Jihomoravský kraj",(IF(AND(I5070&gt;=69002,I5070&lt;=69801),"Jihomoravský kraj",(IF(AND(I5070&gt;=68601,I5070&lt;=68801),"Zlínský kraj",(IF(AND(I5070&gt;=75501,I5070&lt;=76901),"Zlínský kraj",(IF(AND(I5070&gt;=70030,I5070&lt;=74901),"Moravskoslezský kraj",(IF(AND(I5070&gt;=75000,I5070&lt;=75368),"Olomoucký kraj",(IF(AND(I5070&gt;=77200,I5070&lt;=79862),"Olomoucký kraj",(IF(AND(I5070&gt;=50011,I5070&lt;=50301),"Královéhradecký kraj",(IF(AND(I5070&gt;=54301,I5070&lt;=54303),"Královéhradecký kraj","0")))))))))))))))))))))))))))))))))))))))))))))))</f>
        <v>Olomoucký kraj</v>
      </c>
      <c r="AD5070" t="s">
        <v>998</v>
      </c>
      <c r="AE5070" t="s">
        <v>998</v>
      </c>
      <c r="AF5070" t="s">
        <v>998</v>
      </c>
      <c r="AG5070" s="107">
        <v>0</v>
      </c>
      <c r="AH5070" s="107">
        <v>0</v>
      </c>
      <c r="AI5070" s="107">
        <v>0</v>
      </c>
      <c r="AJ5070" t="s">
        <v>1012</v>
      </c>
    </row>
    <row r="5071" spans="1:37" x14ac:dyDescent="0.45">
      <c r="A5071" t="s">
        <v>1225</v>
      </c>
      <c r="B5071" t="s">
        <v>10623</v>
      </c>
      <c r="C5071" t="s">
        <v>1002</v>
      </c>
      <c r="D5071" t="s">
        <v>10624</v>
      </c>
      <c r="E5071" t="s">
        <v>992</v>
      </c>
      <c r="F5071" t="s">
        <v>10610</v>
      </c>
      <c r="G5071">
        <v>1</v>
      </c>
      <c r="H5071" t="s">
        <v>10611</v>
      </c>
      <c r="I5071">
        <v>78701</v>
      </c>
      <c r="K5071" t="s">
        <v>10625</v>
      </c>
      <c r="L5071" s="106">
        <v>31532</v>
      </c>
      <c r="M5071">
        <v>10876434</v>
      </c>
      <c r="N5071" t="s">
        <v>996</v>
      </c>
      <c r="O5071" t="s">
        <v>12</v>
      </c>
      <c r="P5071" t="s">
        <v>997</v>
      </c>
      <c r="R5071" s="109" t="str">
        <f>IF(OR(P5071="SB",Q5071="SB"),"SB",0)</f>
        <v>SB</v>
      </c>
      <c r="T5071" s="110">
        <v>51689</v>
      </c>
      <c r="U5071" t="s">
        <v>19633</v>
      </c>
      <c r="V5071" s="113" t="str">
        <f>IF(AND(I5071&gt;=10000,I5071&lt;=19900),"Praha",(IF(AND(I5071&gt;=25001,I5071&lt;=29501),"Středočeský kraj",(IF(AND(I5071&gt;=30100,I5071&lt;=34972),"Středočeský kraj",(IF(AND(I5071&gt;=35002,I5071&lt;=36271),"Karlovarský kraj",(IF(AND(I5071&gt;=37001,I5071&lt;=39201),"Jihočeský kraj",(IF(AND(I5071&gt;=39701,I5071&lt;=39901),"Jihočeský kraj",(IF(AND(I5071&gt;=39301,I5071&lt;=39601),"Kraj Vysočina",(IF(AND(I5071&gt;=58001,I5071&lt;=59501),"Kraj Vysočina",(IF(AND(I5071&gt;=67401,I5071&lt;=67602),"Kraj Vysočina",(IF(AND(I5071&gt;=40001,I5071&lt;=44101),"Ústecký kraj",(IF(AND(I5071&gt;=46001,I5071&lt;=47201),"Liberecký kraj",(IF(AND(I5071&gt;=51202,I5071&lt;=51401),"Liberecký kraj",(IF(AND(I5071&gt;=53002,I5071&lt;=53976),"Pardubický kraj",(IF(AND(I5071&gt;=56002,I5071&lt;=57201),"Pardubický kraj",(IF(AND(I5071&gt;=60200,I5071&lt;=67201),"Jihomoravský kraj",(IF(AND(I5071&gt;=67801,I5071&lt;=68501),"Jihomoravský kraj",(IF(AND(I5071&gt;=69002,I5071&lt;=69801),"Jihomoravský kraj",(IF(AND(I5071&gt;=68601,I5071&lt;=68801),"Zlínský kraj",(IF(AND(I5071&gt;=75501,I5071&lt;=76901),"Zlínský kraj",(IF(AND(I5071&gt;=70030,I5071&lt;=74901),"Moravskoslezský kraj",(IF(AND(I5071&gt;=75000,I5071&lt;=75368),"Olomoucký kraj",(IF(AND(I5071&gt;=77200,I5071&lt;=79862),"Olomoucký kraj",(IF(AND(I5071&gt;=50011,I5071&lt;=50301),"Královéhradecký kraj",(IF(AND(I5071&gt;=54301,I5071&lt;=54303),"Královéhradecký kraj","0")))))))))))))))))))))))))))))))))))))))))))))))</f>
        <v>Olomoucký kraj</v>
      </c>
      <c r="AD5071" t="s">
        <v>998</v>
      </c>
      <c r="AE5071" t="s">
        <v>998</v>
      </c>
      <c r="AF5071" t="s">
        <v>998</v>
      </c>
      <c r="AG5071" s="107">
        <v>0</v>
      </c>
      <c r="AH5071" s="107">
        <v>0</v>
      </c>
      <c r="AI5071" s="107">
        <v>0</v>
      </c>
      <c r="AJ5071" t="s">
        <v>1012</v>
      </c>
    </row>
    <row r="5072" spans="1:37" x14ac:dyDescent="0.45">
      <c r="A5072" t="s">
        <v>1035</v>
      </c>
      <c r="B5072" t="s">
        <v>16550</v>
      </c>
      <c r="C5072" t="s">
        <v>1002</v>
      </c>
      <c r="D5072" t="s">
        <v>16551</v>
      </c>
      <c r="E5072" t="s">
        <v>992</v>
      </c>
      <c r="F5072" t="s">
        <v>5111</v>
      </c>
      <c r="G5072">
        <v>42</v>
      </c>
      <c r="H5072" t="s">
        <v>1082</v>
      </c>
      <c r="I5072">
        <v>78701</v>
      </c>
      <c r="K5072" t="s">
        <v>16552</v>
      </c>
      <c r="L5072" s="106">
        <v>38106</v>
      </c>
      <c r="M5072">
        <v>15501314</v>
      </c>
      <c r="N5072" t="s">
        <v>2063</v>
      </c>
      <c r="O5072" t="s">
        <v>1173</v>
      </c>
      <c r="P5072" t="s">
        <v>997</v>
      </c>
      <c r="R5072" s="109" t="str">
        <f>IF(OR(P5072="SB",Q5072="SB"),"SB",0)</f>
        <v>SB</v>
      </c>
      <c r="T5072" s="110">
        <v>2020142</v>
      </c>
      <c r="U5072" t="s">
        <v>19633</v>
      </c>
      <c r="V5072" s="113" t="str">
        <f>IF(AND(I5072&gt;=10000,I5072&lt;=19900),"Praha",(IF(AND(I5072&gt;=25001,I5072&lt;=29501),"Středočeský kraj",(IF(AND(I5072&gt;=30100,I5072&lt;=34972),"Středočeský kraj",(IF(AND(I5072&gt;=35002,I5072&lt;=36271),"Karlovarský kraj",(IF(AND(I5072&gt;=37001,I5072&lt;=39201),"Jihočeský kraj",(IF(AND(I5072&gt;=39701,I5072&lt;=39901),"Jihočeský kraj",(IF(AND(I5072&gt;=39301,I5072&lt;=39601),"Kraj Vysočina",(IF(AND(I5072&gt;=58001,I5072&lt;=59501),"Kraj Vysočina",(IF(AND(I5072&gt;=67401,I5072&lt;=67602),"Kraj Vysočina",(IF(AND(I5072&gt;=40001,I5072&lt;=44101),"Ústecký kraj",(IF(AND(I5072&gt;=46001,I5072&lt;=47201),"Liberecký kraj",(IF(AND(I5072&gt;=51202,I5072&lt;=51401),"Liberecký kraj",(IF(AND(I5072&gt;=53002,I5072&lt;=53976),"Pardubický kraj",(IF(AND(I5072&gt;=56002,I5072&lt;=57201),"Pardubický kraj",(IF(AND(I5072&gt;=60200,I5072&lt;=67201),"Jihomoravský kraj",(IF(AND(I5072&gt;=67801,I5072&lt;=68501),"Jihomoravský kraj",(IF(AND(I5072&gt;=69002,I5072&lt;=69801),"Jihomoravský kraj",(IF(AND(I5072&gt;=68601,I5072&lt;=68801),"Zlínský kraj",(IF(AND(I5072&gt;=75501,I5072&lt;=76901),"Zlínský kraj",(IF(AND(I5072&gt;=70030,I5072&lt;=74901),"Moravskoslezský kraj",(IF(AND(I5072&gt;=75000,I5072&lt;=75368),"Olomoucký kraj",(IF(AND(I5072&gt;=77200,I5072&lt;=79862),"Olomoucký kraj",(IF(AND(I5072&gt;=50011,I5072&lt;=50301),"Královéhradecký kraj",(IF(AND(I5072&gt;=54301,I5072&lt;=54303),"Královéhradecký kraj","0")))))))))))))))))))))))))))))))))))))))))))))))</f>
        <v>Olomoucký kraj</v>
      </c>
      <c r="AB5072" t="s">
        <v>16553</v>
      </c>
      <c r="AD5072" t="s">
        <v>998</v>
      </c>
      <c r="AE5072" t="s">
        <v>998</v>
      </c>
      <c r="AF5072" t="s">
        <v>998</v>
      </c>
      <c r="AG5072" s="107">
        <v>0</v>
      </c>
      <c r="AH5072" s="107">
        <v>0</v>
      </c>
      <c r="AI5072" s="107">
        <v>0</v>
      </c>
      <c r="AJ5072" t="s">
        <v>1012</v>
      </c>
    </row>
    <row r="5073" spans="1:37" x14ac:dyDescent="0.45">
      <c r="A5073" t="s">
        <v>1187</v>
      </c>
      <c r="B5073" t="s">
        <v>4301</v>
      </c>
      <c r="C5073" t="s">
        <v>1002</v>
      </c>
      <c r="D5073" t="s">
        <v>4302</v>
      </c>
      <c r="E5073" t="s">
        <v>992</v>
      </c>
      <c r="F5073" t="s">
        <v>1040</v>
      </c>
      <c r="G5073">
        <v>57</v>
      </c>
      <c r="H5073" t="s">
        <v>1082</v>
      </c>
      <c r="I5073">
        <v>78701</v>
      </c>
      <c r="J5073" s="108">
        <v>733159677</v>
      </c>
      <c r="K5073" t="s">
        <v>4303</v>
      </c>
      <c r="L5073" s="106">
        <v>38902</v>
      </c>
      <c r="M5073">
        <v>16007330</v>
      </c>
      <c r="N5073" t="s">
        <v>2063</v>
      </c>
      <c r="O5073" t="s">
        <v>1173</v>
      </c>
      <c r="P5073" t="s">
        <v>997</v>
      </c>
      <c r="R5073" s="109" t="str">
        <f>IF(OR(P5073="SB",Q5073="SB"),"SB",0)</f>
        <v>SB</v>
      </c>
      <c r="T5073" s="110">
        <v>2022064</v>
      </c>
      <c r="U5073" t="s">
        <v>19633</v>
      </c>
      <c r="V5073" s="113" t="str">
        <f>IF(AND(I5073&gt;=10000,I5073&lt;=19900),"Praha",(IF(AND(I5073&gt;=25001,I5073&lt;=29501),"Středočeský kraj",(IF(AND(I5073&gt;=30100,I5073&lt;=34972),"Středočeský kraj",(IF(AND(I5073&gt;=35002,I5073&lt;=36271),"Karlovarský kraj",(IF(AND(I5073&gt;=37001,I5073&lt;=39201),"Jihočeský kraj",(IF(AND(I5073&gt;=39701,I5073&lt;=39901),"Jihočeský kraj",(IF(AND(I5073&gt;=39301,I5073&lt;=39601),"Kraj Vysočina",(IF(AND(I5073&gt;=58001,I5073&lt;=59501),"Kraj Vysočina",(IF(AND(I5073&gt;=67401,I5073&lt;=67602),"Kraj Vysočina",(IF(AND(I5073&gt;=40001,I5073&lt;=44101),"Ústecký kraj",(IF(AND(I5073&gt;=46001,I5073&lt;=47201),"Liberecký kraj",(IF(AND(I5073&gt;=51202,I5073&lt;=51401),"Liberecký kraj",(IF(AND(I5073&gt;=53002,I5073&lt;=53976),"Pardubický kraj",(IF(AND(I5073&gt;=56002,I5073&lt;=57201),"Pardubický kraj",(IF(AND(I5073&gt;=60200,I5073&lt;=67201),"Jihomoravský kraj",(IF(AND(I5073&gt;=67801,I5073&lt;=68501),"Jihomoravský kraj",(IF(AND(I5073&gt;=69002,I5073&lt;=69801),"Jihomoravský kraj",(IF(AND(I5073&gt;=68601,I5073&lt;=68801),"Zlínský kraj",(IF(AND(I5073&gt;=75501,I5073&lt;=76901),"Zlínský kraj",(IF(AND(I5073&gt;=70030,I5073&lt;=74901),"Moravskoslezský kraj",(IF(AND(I5073&gt;=75000,I5073&lt;=75368),"Olomoucký kraj",(IF(AND(I5073&gt;=77200,I5073&lt;=79862),"Olomoucký kraj",(IF(AND(I5073&gt;=50011,I5073&lt;=50301),"Královéhradecký kraj",(IF(AND(I5073&gt;=54301,I5073&lt;=54303),"Královéhradecký kraj","0")))))))))))))))))))))))))))))))))))))))))))))))</f>
        <v>Olomoucký kraj</v>
      </c>
      <c r="AB5073" t="s">
        <v>4304</v>
      </c>
      <c r="AD5073" t="s">
        <v>998</v>
      </c>
      <c r="AE5073" t="s">
        <v>998</v>
      </c>
      <c r="AF5073" t="s">
        <v>998</v>
      </c>
      <c r="AG5073" s="107">
        <v>0</v>
      </c>
      <c r="AH5073" s="107">
        <v>0</v>
      </c>
      <c r="AI5073" s="107">
        <v>0</v>
      </c>
      <c r="AJ5073" t="s">
        <v>1012</v>
      </c>
    </row>
    <row r="5074" spans="1:37" x14ac:dyDescent="0.45">
      <c r="A5074" t="s">
        <v>1079</v>
      </c>
      <c r="B5074" t="s">
        <v>1061</v>
      </c>
      <c r="C5074" t="s">
        <v>990</v>
      </c>
      <c r="D5074" t="s">
        <v>1080</v>
      </c>
      <c r="E5074" t="s">
        <v>992</v>
      </c>
      <c r="F5074" t="s">
        <v>1081</v>
      </c>
      <c r="G5074">
        <v>2582</v>
      </c>
      <c r="H5074" t="s">
        <v>1082</v>
      </c>
      <c r="I5074">
        <v>78701</v>
      </c>
      <c r="K5074" t="s">
        <v>1083</v>
      </c>
      <c r="L5074" s="106">
        <v>32872</v>
      </c>
      <c r="M5074">
        <v>12914141</v>
      </c>
      <c r="N5074" t="s">
        <v>996</v>
      </c>
      <c r="O5074" t="s">
        <v>12</v>
      </c>
      <c r="P5074" t="s">
        <v>997</v>
      </c>
      <c r="R5074" s="109" t="str">
        <f>IF(OR(P5074="SB",Q5074="SB"),"SB",0)</f>
        <v>SB</v>
      </c>
      <c r="T5074" s="110" t="s">
        <v>998</v>
      </c>
      <c r="V5074" s="113" t="str">
        <f>IF(AND(I5074&gt;=10000,I5074&lt;=19900),"Praha",(IF(AND(I5074&gt;=25001,I5074&lt;=29501),"Středočeský kraj",(IF(AND(I5074&gt;=30100,I5074&lt;=34972),"Středočeský kraj",(IF(AND(I5074&gt;=35002,I5074&lt;=36271),"Karlovarský kraj",(IF(AND(I5074&gt;=37001,I5074&lt;=39201),"Jihočeský kraj",(IF(AND(I5074&gt;=39701,I5074&lt;=39901),"Jihočeský kraj",(IF(AND(I5074&gt;=39301,I5074&lt;=39601),"Kraj Vysočina",(IF(AND(I5074&gt;=58001,I5074&lt;=59501),"Kraj Vysočina",(IF(AND(I5074&gt;=67401,I5074&lt;=67602),"Kraj Vysočina",(IF(AND(I5074&gt;=40001,I5074&lt;=44101),"Ústecký kraj",(IF(AND(I5074&gt;=46001,I5074&lt;=47201),"Liberecký kraj",(IF(AND(I5074&gt;=51202,I5074&lt;=51401),"Liberecký kraj",(IF(AND(I5074&gt;=53002,I5074&lt;=53976),"Pardubický kraj",(IF(AND(I5074&gt;=56002,I5074&lt;=57201),"Pardubický kraj",(IF(AND(I5074&gt;=60200,I5074&lt;=67201),"Jihomoravský kraj",(IF(AND(I5074&gt;=67801,I5074&lt;=68501),"Jihomoravský kraj",(IF(AND(I5074&gt;=69002,I5074&lt;=69801),"Jihomoravský kraj",(IF(AND(I5074&gt;=68601,I5074&lt;=68801),"Zlínský kraj",(IF(AND(I5074&gt;=75501,I5074&lt;=76901),"Zlínský kraj",(IF(AND(I5074&gt;=70030,I5074&lt;=74901),"Moravskoslezský kraj",(IF(AND(I5074&gt;=75000,I5074&lt;=75368),"Olomoucký kraj",(IF(AND(I5074&gt;=77200,I5074&lt;=79862),"Olomoucký kraj",(IF(AND(I5074&gt;=50011,I5074&lt;=50301),"Královéhradecký kraj",(IF(AND(I5074&gt;=54301,I5074&lt;=54303),"Královéhradecký kraj","0")))))))))))))))))))))))))))))))))))))))))))))))</f>
        <v>Olomoucký kraj</v>
      </c>
      <c r="AB5074" t="s">
        <v>998</v>
      </c>
      <c r="AD5074" t="s">
        <v>998</v>
      </c>
      <c r="AE5074" t="s">
        <v>998</v>
      </c>
      <c r="AF5074" t="s">
        <v>998</v>
      </c>
      <c r="AG5074" s="107">
        <v>0</v>
      </c>
      <c r="AH5074" s="107">
        <v>0</v>
      </c>
      <c r="AI5074" s="107">
        <v>0</v>
      </c>
      <c r="AJ5074" t="s">
        <v>1012</v>
      </c>
    </row>
    <row r="5075" spans="1:37" x14ac:dyDescent="0.45">
      <c r="A5075" t="s">
        <v>1622</v>
      </c>
      <c r="B5075" t="s">
        <v>11130</v>
      </c>
      <c r="C5075" t="s">
        <v>990</v>
      </c>
      <c r="D5075" t="s">
        <v>11132</v>
      </c>
      <c r="E5075" t="s">
        <v>992</v>
      </c>
      <c r="F5075" t="s">
        <v>2377</v>
      </c>
      <c r="G5075">
        <v>7</v>
      </c>
      <c r="H5075" t="s">
        <v>1082</v>
      </c>
      <c r="I5075">
        <v>78701</v>
      </c>
      <c r="J5075" s="108">
        <v>420777607067</v>
      </c>
      <c r="K5075" t="s">
        <v>4145</v>
      </c>
      <c r="L5075" s="106">
        <v>26914</v>
      </c>
      <c r="M5075">
        <v>13357816</v>
      </c>
      <c r="N5075" t="s">
        <v>4313</v>
      </c>
      <c r="O5075" t="s">
        <v>1020</v>
      </c>
      <c r="P5075" t="s">
        <v>997</v>
      </c>
      <c r="Q5075" t="s">
        <v>997</v>
      </c>
      <c r="R5075" s="109" t="str">
        <f>IF(OR(P5075="SB",Q5075="SB"),"SB",0)</f>
        <v>SB</v>
      </c>
      <c r="T5075" s="110" t="s">
        <v>998</v>
      </c>
      <c r="V5075" s="113" t="str">
        <f>IF(AND(I5075&gt;=10000,I5075&lt;=19900),"Praha",(IF(AND(I5075&gt;=25001,I5075&lt;=29501),"Středočeský kraj",(IF(AND(I5075&gt;=30100,I5075&lt;=34972),"Středočeský kraj",(IF(AND(I5075&gt;=35002,I5075&lt;=36271),"Karlovarský kraj",(IF(AND(I5075&gt;=37001,I5075&lt;=39201),"Jihočeský kraj",(IF(AND(I5075&gt;=39701,I5075&lt;=39901),"Jihočeský kraj",(IF(AND(I5075&gt;=39301,I5075&lt;=39601),"Kraj Vysočina",(IF(AND(I5075&gt;=58001,I5075&lt;=59501),"Kraj Vysočina",(IF(AND(I5075&gt;=67401,I5075&lt;=67602),"Kraj Vysočina",(IF(AND(I5075&gt;=40001,I5075&lt;=44101),"Ústecký kraj",(IF(AND(I5075&gt;=46001,I5075&lt;=47201),"Liberecký kraj",(IF(AND(I5075&gt;=51202,I5075&lt;=51401),"Liberecký kraj",(IF(AND(I5075&gt;=53002,I5075&lt;=53976),"Pardubický kraj",(IF(AND(I5075&gt;=56002,I5075&lt;=57201),"Pardubický kraj",(IF(AND(I5075&gt;=60200,I5075&lt;=67201),"Jihomoravský kraj",(IF(AND(I5075&gt;=67801,I5075&lt;=68501),"Jihomoravský kraj",(IF(AND(I5075&gt;=69002,I5075&lt;=69801),"Jihomoravský kraj",(IF(AND(I5075&gt;=68601,I5075&lt;=68801),"Zlínský kraj",(IF(AND(I5075&gt;=75501,I5075&lt;=76901),"Zlínský kraj",(IF(AND(I5075&gt;=70030,I5075&lt;=74901),"Moravskoslezský kraj",(IF(AND(I5075&gt;=75000,I5075&lt;=75368),"Olomoucký kraj",(IF(AND(I5075&gt;=77200,I5075&lt;=79862),"Olomoucký kraj",(IF(AND(I5075&gt;=50011,I5075&lt;=50301),"Královéhradecký kraj",(IF(AND(I5075&gt;=54301,I5075&lt;=54303),"Královéhradecký kraj","0")))))))))))))))))))))))))))))))))))))))))))))))</f>
        <v>Olomoucký kraj</v>
      </c>
      <c r="AB5075" t="s">
        <v>998</v>
      </c>
      <c r="AD5075" t="s">
        <v>998</v>
      </c>
      <c r="AE5075" t="s">
        <v>998</v>
      </c>
      <c r="AF5075" t="s">
        <v>998</v>
      </c>
      <c r="AG5075" s="107">
        <v>300</v>
      </c>
      <c r="AH5075" s="107">
        <v>0</v>
      </c>
      <c r="AI5075" s="107">
        <v>0</v>
      </c>
      <c r="AJ5075" t="s">
        <v>999</v>
      </c>
      <c r="AK5075" s="106">
        <v>44923</v>
      </c>
    </row>
    <row r="5076" spans="1:37" x14ac:dyDescent="0.45">
      <c r="A5076" t="s">
        <v>1139</v>
      </c>
      <c r="B5076" t="s">
        <v>12423</v>
      </c>
      <c r="C5076" t="s">
        <v>990</v>
      </c>
      <c r="D5076" t="s">
        <v>12424</v>
      </c>
      <c r="E5076" t="s">
        <v>992</v>
      </c>
      <c r="F5076" t="s">
        <v>12425</v>
      </c>
      <c r="G5076">
        <v>2</v>
      </c>
      <c r="H5076" t="s">
        <v>1082</v>
      </c>
      <c r="I5076">
        <v>78701</v>
      </c>
      <c r="K5076" t="s">
        <v>12426</v>
      </c>
      <c r="L5076" s="106">
        <v>27277</v>
      </c>
      <c r="M5076">
        <v>13359533</v>
      </c>
      <c r="N5076" t="s">
        <v>1367</v>
      </c>
      <c r="O5076" t="s">
        <v>1091</v>
      </c>
      <c r="P5076" t="s">
        <v>997</v>
      </c>
      <c r="R5076" s="109" t="str">
        <f>IF(OR(P5076="SB",Q5076="SB"),"SB",0)</f>
        <v>SB</v>
      </c>
      <c r="T5076" s="110" t="s">
        <v>998</v>
      </c>
      <c r="V5076" s="113" t="str">
        <f>IF(AND(I5076&gt;=10000,I5076&lt;=19900),"Praha",(IF(AND(I5076&gt;=25001,I5076&lt;=29501),"Středočeský kraj",(IF(AND(I5076&gt;=30100,I5076&lt;=34972),"Středočeský kraj",(IF(AND(I5076&gt;=35002,I5076&lt;=36271),"Karlovarský kraj",(IF(AND(I5076&gt;=37001,I5076&lt;=39201),"Jihočeský kraj",(IF(AND(I5076&gt;=39701,I5076&lt;=39901),"Jihočeský kraj",(IF(AND(I5076&gt;=39301,I5076&lt;=39601),"Kraj Vysočina",(IF(AND(I5076&gt;=58001,I5076&lt;=59501),"Kraj Vysočina",(IF(AND(I5076&gt;=67401,I5076&lt;=67602),"Kraj Vysočina",(IF(AND(I5076&gt;=40001,I5076&lt;=44101),"Ústecký kraj",(IF(AND(I5076&gt;=46001,I5076&lt;=47201),"Liberecký kraj",(IF(AND(I5076&gt;=51202,I5076&lt;=51401),"Liberecký kraj",(IF(AND(I5076&gt;=53002,I5076&lt;=53976),"Pardubický kraj",(IF(AND(I5076&gt;=56002,I5076&lt;=57201),"Pardubický kraj",(IF(AND(I5076&gt;=60200,I5076&lt;=67201),"Jihomoravský kraj",(IF(AND(I5076&gt;=67801,I5076&lt;=68501),"Jihomoravský kraj",(IF(AND(I5076&gt;=69002,I5076&lt;=69801),"Jihomoravský kraj",(IF(AND(I5076&gt;=68601,I5076&lt;=68801),"Zlínský kraj",(IF(AND(I5076&gt;=75501,I5076&lt;=76901),"Zlínský kraj",(IF(AND(I5076&gt;=70030,I5076&lt;=74901),"Moravskoslezský kraj",(IF(AND(I5076&gt;=75000,I5076&lt;=75368),"Olomoucký kraj",(IF(AND(I5076&gt;=77200,I5076&lt;=79862),"Olomoucký kraj",(IF(AND(I5076&gt;=50011,I5076&lt;=50301),"Královéhradecký kraj",(IF(AND(I5076&gt;=54301,I5076&lt;=54303),"Královéhradecký kraj","0")))))))))))))))))))))))))))))))))))))))))))))))</f>
        <v>Olomoucký kraj</v>
      </c>
      <c r="AB5076" t="s">
        <v>998</v>
      </c>
      <c r="AD5076" t="s">
        <v>998</v>
      </c>
      <c r="AE5076" t="s">
        <v>998</v>
      </c>
      <c r="AF5076" t="s">
        <v>998</v>
      </c>
      <c r="AG5076" s="107">
        <v>0</v>
      </c>
      <c r="AH5076" s="107">
        <v>0</v>
      </c>
      <c r="AI5076" s="107">
        <v>0</v>
      </c>
      <c r="AJ5076" t="s">
        <v>1012</v>
      </c>
    </row>
    <row r="5077" spans="1:37" x14ac:dyDescent="0.45">
      <c r="A5077" t="s">
        <v>1007</v>
      </c>
      <c r="B5077" t="s">
        <v>15775</v>
      </c>
      <c r="C5077" t="s">
        <v>990</v>
      </c>
      <c r="D5077" t="s">
        <v>15776</v>
      </c>
      <c r="E5077" t="s">
        <v>992</v>
      </c>
      <c r="F5077" t="s">
        <v>1168</v>
      </c>
      <c r="G5077">
        <v>7</v>
      </c>
      <c r="H5077" t="s">
        <v>1082</v>
      </c>
      <c r="I5077">
        <v>78701</v>
      </c>
      <c r="K5077" t="s">
        <v>15777</v>
      </c>
      <c r="L5077" s="106">
        <v>33668</v>
      </c>
      <c r="M5077">
        <v>13397121</v>
      </c>
      <c r="N5077" t="s">
        <v>996</v>
      </c>
      <c r="O5077" t="s">
        <v>12</v>
      </c>
      <c r="P5077" t="s">
        <v>997</v>
      </c>
      <c r="R5077" s="109" t="str">
        <f>IF(OR(P5077="SB",Q5077="SB"),"SB",0)</f>
        <v>SB</v>
      </c>
      <c r="T5077" s="110" t="s">
        <v>998</v>
      </c>
      <c r="V5077" s="113" t="str">
        <f>IF(AND(I5077&gt;=10000,I5077&lt;=19900),"Praha",(IF(AND(I5077&gt;=25001,I5077&lt;=29501),"Středočeský kraj",(IF(AND(I5077&gt;=30100,I5077&lt;=34972),"Středočeský kraj",(IF(AND(I5077&gt;=35002,I5077&lt;=36271),"Karlovarský kraj",(IF(AND(I5077&gt;=37001,I5077&lt;=39201),"Jihočeský kraj",(IF(AND(I5077&gt;=39701,I5077&lt;=39901),"Jihočeský kraj",(IF(AND(I5077&gt;=39301,I5077&lt;=39601),"Kraj Vysočina",(IF(AND(I5077&gt;=58001,I5077&lt;=59501),"Kraj Vysočina",(IF(AND(I5077&gt;=67401,I5077&lt;=67602),"Kraj Vysočina",(IF(AND(I5077&gt;=40001,I5077&lt;=44101),"Ústecký kraj",(IF(AND(I5077&gt;=46001,I5077&lt;=47201),"Liberecký kraj",(IF(AND(I5077&gt;=51202,I5077&lt;=51401),"Liberecký kraj",(IF(AND(I5077&gt;=53002,I5077&lt;=53976),"Pardubický kraj",(IF(AND(I5077&gt;=56002,I5077&lt;=57201),"Pardubický kraj",(IF(AND(I5077&gt;=60200,I5077&lt;=67201),"Jihomoravský kraj",(IF(AND(I5077&gt;=67801,I5077&lt;=68501),"Jihomoravský kraj",(IF(AND(I5077&gt;=69002,I5077&lt;=69801),"Jihomoravský kraj",(IF(AND(I5077&gt;=68601,I5077&lt;=68801),"Zlínský kraj",(IF(AND(I5077&gt;=75501,I5077&lt;=76901),"Zlínský kraj",(IF(AND(I5077&gt;=70030,I5077&lt;=74901),"Moravskoslezský kraj",(IF(AND(I5077&gt;=75000,I5077&lt;=75368),"Olomoucký kraj",(IF(AND(I5077&gt;=77200,I5077&lt;=79862),"Olomoucký kraj",(IF(AND(I5077&gt;=50011,I5077&lt;=50301),"Královéhradecký kraj",(IF(AND(I5077&gt;=54301,I5077&lt;=54303),"Královéhradecký kraj","0")))))))))))))))))))))))))))))))))))))))))))))))</f>
        <v>Olomoucký kraj</v>
      </c>
      <c r="AB5077" t="s">
        <v>998</v>
      </c>
      <c r="AD5077" t="s">
        <v>998</v>
      </c>
      <c r="AE5077" t="s">
        <v>998</v>
      </c>
      <c r="AF5077" t="s">
        <v>998</v>
      </c>
      <c r="AG5077" s="107">
        <v>0</v>
      </c>
      <c r="AH5077" s="107">
        <v>0</v>
      </c>
      <c r="AI5077" s="107">
        <v>0</v>
      </c>
      <c r="AJ5077" t="s">
        <v>1012</v>
      </c>
    </row>
    <row r="5078" spans="1:37" x14ac:dyDescent="0.45">
      <c r="A5078" t="s">
        <v>1156</v>
      </c>
      <c r="B5078" t="s">
        <v>17304</v>
      </c>
      <c r="C5078" t="s">
        <v>990</v>
      </c>
      <c r="D5078" t="s">
        <v>17305</v>
      </c>
      <c r="E5078" t="s">
        <v>992</v>
      </c>
      <c r="F5078" t="s">
        <v>17306</v>
      </c>
      <c r="G5078">
        <v>2</v>
      </c>
      <c r="H5078" t="s">
        <v>1082</v>
      </c>
      <c r="I5078">
        <v>78701</v>
      </c>
      <c r="K5078" t="s">
        <v>17307</v>
      </c>
      <c r="L5078" s="106">
        <v>31595</v>
      </c>
      <c r="M5078">
        <v>14631950</v>
      </c>
      <c r="N5078" t="s">
        <v>996</v>
      </c>
      <c r="O5078" t="s">
        <v>12</v>
      </c>
      <c r="P5078" t="s">
        <v>997</v>
      </c>
      <c r="R5078" s="109" t="str">
        <f>IF(OR(P5078="SB",Q5078="SB"),"SB",0)</f>
        <v>SB</v>
      </c>
      <c r="T5078" s="110" t="s">
        <v>998</v>
      </c>
      <c r="V5078" s="113" t="str">
        <f>IF(AND(I5078&gt;=10000,I5078&lt;=19900),"Praha",(IF(AND(I5078&gt;=25001,I5078&lt;=29501),"Středočeský kraj",(IF(AND(I5078&gt;=30100,I5078&lt;=34972),"Středočeský kraj",(IF(AND(I5078&gt;=35002,I5078&lt;=36271),"Karlovarský kraj",(IF(AND(I5078&gt;=37001,I5078&lt;=39201),"Jihočeský kraj",(IF(AND(I5078&gt;=39701,I5078&lt;=39901),"Jihočeský kraj",(IF(AND(I5078&gt;=39301,I5078&lt;=39601),"Kraj Vysočina",(IF(AND(I5078&gt;=58001,I5078&lt;=59501),"Kraj Vysočina",(IF(AND(I5078&gt;=67401,I5078&lt;=67602),"Kraj Vysočina",(IF(AND(I5078&gt;=40001,I5078&lt;=44101),"Ústecký kraj",(IF(AND(I5078&gt;=46001,I5078&lt;=47201),"Liberecký kraj",(IF(AND(I5078&gt;=51202,I5078&lt;=51401),"Liberecký kraj",(IF(AND(I5078&gt;=53002,I5078&lt;=53976),"Pardubický kraj",(IF(AND(I5078&gt;=56002,I5078&lt;=57201),"Pardubický kraj",(IF(AND(I5078&gt;=60200,I5078&lt;=67201),"Jihomoravský kraj",(IF(AND(I5078&gt;=67801,I5078&lt;=68501),"Jihomoravský kraj",(IF(AND(I5078&gt;=69002,I5078&lt;=69801),"Jihomoravský kraj",(IF(AND(I5078&gt;=68601,I5078&lt;=68801),"Zlínský kraj",(IF(AND(I5078&gt;=75501,I5078&lt;=76901),"Zlínský kraj",(IF(AND(I5078&gt;=70030,I5078&lt;=74901),"Moravskoslezský kraj",(IF(AND(I5078&gt;=75000,I5078&lt;=75368),"Olomoucký kraj",(IF(AND(I5078&gt;=77200,I5078&lt;=79862),"Olomoucký kraj",(IF(AND(I5078&gt;=50011,I5078&lt;=50301),"Královéhradecký kraj",(IF(AND(I5078&gt;=54301,I5078&lt;=54303),"Královéhradecký kraj","0")))))))))))))))))))))))))))))))))))))))))))))))</f>
        <v>Olomoucký kraj</v>
      </c>
      <c r="AB5078" t="s">
        <v>998</v>
      </c>
      <c r="AD5078" t="s">
        <v>998</v>
      </c>
      <c r="AE5078" t="s">
        <v>998</v>
      </c>
      <c r="AF5078" t="s">
        <v>998</v>
      </c>
      <c r="AG5078" s="107">
        <v>0</v>
      </c>
      <c r="AH5078" s="107">
        <v>0</v>
      </c>
      <c r="AI5078" s="107">
        <v>0</v>
      </c>
      <c r="AJ5078" t="s">
        <v>1012</v>
      </c>
    </row>
    <row r="5079" spans="1:37" x14ac:dyDescent="0.45">
      <c r="A5079" t="s">
        <v>1156</v>
      </c>
      <c r="B5079" t="s">
        <v>18270</v>
      </c>
      <c r="C5079" t="s">
        <v>990</v>
      </c>
      <c r="D5079" t="s">
        <v>18271</v>
      </c>
      <c r="E5079" t="s">
        <v>992</v>
      </c>
      <c r="F5079" t="s">
        <v>1715</v>
      </c>
      <c r="G5079">
        <v>37</v>
      </c>
      <c r="H5079" t="s">
        <v>1082</v>
      </c>
      <c r="I5079">
        <v>78701</v>
      </c>
      <c r="K5079" t="s">
        <v>18272</v>
      </c>
      <c r="L5079" s="106">
        <v>33860</v>
      </c>
      <c r="M5079">
        <v>13359230</v>
      </c>
      <c r="N5079" t="s">
        <v>1367</v>
      </c>
      <c r="O5079" t="s">
        <v>1091</v>
      </c>
      <c r="P5079" t="s">
        <v>997</v>
      </c>
      <c r="R5079" s="109" t="str">
        <f>IF(OR(P5079="SB",Q5079="SB"),"SB",0)</f>
        <v>SB</v>
      </c>
      <c r="T5079" s="110" t="s">
        <v>998</v>
      </c>
      <c r="V5079" s="113" t="str">
        <f>IF(AND(I5079&gt;=10000,I5079&lt;=19900),"Praha",(IF(AND(I5079&gt;=25001,I5079&lt;=29501),"Středočeský kraj",(IF(AND(I5079&gt;=30100,I5079&lt;=34972),"Středočeský kraj",(IF(AND(I5079&gt;=35002,I5079&lt;=36271),"Karlovarský kraj",(IF(AND(I5079&gt;=37001,I5079&lt;=39201),"Jihočeský kraj",(IF(AND(I5079&gt;=39701,I5079&lt;=39901),"Jihočeský kraj",(IF(AND(I5079&gt;=39301,I5079&lt;=39601),"Kraj Vysočina",(IF(AND(I5079&gt;=58001,I5079&lt;=59501),"Kraj Vysočina",(IF(AND(I5079&gt;=67401,I5079&lt;=67602),"Kraj Vysočina",(IF(AND(I5079&gt;=40001,I5079&lt;=44101),"Ústecký kraj",(IF(AND(I5079&gt;=46001,I5079&lt;=47201),"Liberecký kraj",(IF(AND(I5079&gt;=51202,I5079&lt;=51401),"Liberecký kraj",(IF(AND(I5079&gt;=53002,I5079&lt;=53976),"Pardubický kraj",(IF(AND(I5079&gt;=56002,I5079&lt;=57201),"Pardubický kraj",(IF(AND(I5079&gt;=60200,I5079&lt;=67201),"Jihomoravský kraj",(IF(AND(I5079&gt;=67801,I5079&lt;=68501),"Jihomoravský kraj",(IF(AND(I5079&gt;=69002,I5079&lt;=69801),"Jihomoravský kraj",(IF(AND(I5079&gt;=68601,I5079&lt;=68801),"Zlínský kraj",(IF(AND(I5079&gt;=75501,I5079&lt;=76901),"Zlínský kraj",(IF(AND(I5079&gt;=70030,I5079&lt;=74901),"Moravskoslezský kraj",(IF(AND(I5079&gt;=75000,I5079&lt;=75368),"Olomoucký kraj",(IF(AND(I5079&gt;=77200,I5079&lt;=79862),"Olomoucký kraj",(IF(AND(I5079&gt;=50011,I5079&lt;=50301),"Královéhradecký kraj",(IF(AND(I5079&gt;=54301,I5079&lt;=54303),"Královéhradecký kraj","0")))))))))))))))))))))))))))))))))))))))))))))))</f>
        <v>Olomoucký kraj</v>
      </c>
      <c r="AB5079" t="s">
        <v>998</v>
      </c>
      <c r="AD5079" t="s">
        <v>998</v>
      </c>
      <c r="AE5079" t="s">
        <v>998</v>
      </c>
      <c r="AF5079" t="s">
        <v>998</v>
      </c>
      <c r="AG5079" s="107">
        <v>0</v>
      </c>
      <c r="AH5079" s="107">
        <v>0</v>
      </c>
      <c r="AI5079" s="107">
        <v>0</v>
      </c>
      <c r="AJ5079" t="s">
        <v>1012</v>
      </c>
    </row>
    <row r="5080" spans="1:37" x14ac:dyDescent="0.45">
      <c r="A5080" t="s">
        <v>1139</v>
      </c>
      <c r="B5080" t="s">
        <v>7323</v>
      </c>
      <c r="C5080" t="s">
        <v>990</v>
      </c>
      <c r="D5080" t="s">
        <v>7324</v>
      </c>
      <c r="E5080" t="s">
        <v>992</v>
      </c>
      <c r="F5080" t="s">
        <v>4613</v>
      </c>
      <c r="G5080">
        <v>22</v>
      </c>
      <c r="H5080" t="s">
        <v>1082</v>
      </c>
      <c r="I5080">
        <v>78701</v>
      </c>
      <c r="K5080" t="s">
        <v>7325</v>
      </c>
      <c r="L5080" s="106">
        <v>35812</v>
      </c>
      <c r="M5080">
        <v>13390552</v>
      </c>
      <c r="N5080" t="s">
        <v>996</v>
      </c>
      <c r="O5080" t="s">
        <v>12</v>
      </c>
      <c r="P5080" t="s">
        <v>997</v>
      </c>
      <c r="R5080" s="109" t="str">
        <f>IF(OR(P5080="SB",Q5080="SB"),"SB",0)</f>
        <v>SB</v>
      </c>
      <c r="V5080" s="113" t="str">
        <f>IF(AND(I5080&gt;=10000,I5080&lt;=19900),"Praha",(IF(AND(I5080&gt;=25001,I5080&lt;=29501),"Středočeský kraj",(IF(AND(I5080&gt;=30100,I5080&lt;=34972),"Středočeský kraj",(IF(AND(I5080&gt;=35002,I5080&lt;=36271),"Karlovarský kraj",(IF(AND(I5080&gt;=37001,I5080&lt;=39201),"Jihočeský kraj",(IF(AND(I5080&gt;=39701,I5080&lt;=39901),"Jihočeský kraj",(IF(AND(I5080&gt;=39301,I5080&lt;=39601),"Kraj Vysočina",(IF(AND(I5080&gt;=58001,I5080&lt;=59501),"Kraj Vysočina",(IF(AND(I5080&gt;=67401,I5080&lt;=67602),"Kraj Vysočina",(IF(AND(I5080&gt;=40001,I5080&lt;=44101),"Ústecký kraj",(IF(AND(I5080&gt;=46001,I5080&lt;=47201),"Liberecký kraj",(IF(AND(I5080&gt;=51202,I5080&lt;=51401),"Liberecký kraj",(IF(AND(I5080&gt;=53002,I5080&lt;=53976),"Pardubický kraj",(IF(AND(I5080&gt;=56002,I5080&lt;=57201),"Pardubický kraj",(IF(AND(I5080&gt;=60200,I5080&lt;=67201),"Jihomoravský kraj",(IF(AND(I5080&gt;=67801,I5080&lt;=68501),"Jihomoravský kraj",(IF(AND(I5080&gt;=69002,I5080&lt;=69801),"Jihomoravský kraj",(IF(AND(I5080&gt;=68601,I5080&lt;=68801),"Zlínský kraj",(IF(AND(I5080&gt;=75501,I5080&lt;=76901),"Zlínský kraj",(IF(AND(I5080&gt;=70030,I5080&lt;=74901),"Moravskoslezský kraj",(IF(AND(I5080&gt;=75000,I5080&lt;=75368),"Olomoucký kraj",(IF(AND(I5080&gt;=77200,I5080&lt;=79862),"Olomoucký kraj",(IF(AND(I5080&gt;=50011,I5080&lt;=50301),"Královéhradecký kraj",(IF(AND(I5080&gt;=54301,I5080&lt;=54303),"Královéhradecký kraj","0")))))))))))))))))))))))))))))))))))))))))))))))</f>
        <v>Olomoucký kraj</v>
      </c>
      <c r="AD5080" t="s">
        <v>998</v>
      </c>
      <c r="AE5080" t="s">
        <v>998</v>
      </c>
      <c r="AF5080" t="s">
        <v>998</v>
      </c>
      <c r="AG5080" s="107">
        <v>300</v>
      </c>
      <c r="AH5080" s="107">
        <v>0</v>
      </c>
      <c r="AI5080" s="107">
        <v>0</v>
      </c>
      <c r="AJ5080" t="s">
        <v>999</v>
      </c>
      <c r="AK5080" s="106">
        <v>44924</v>
      </c>
    </row>
    <row r="5081" spans="1:37" x14ac:dyDescent="0.45">
      <c r="A5081" t="s">
        <v>1626</v>
      </c>
      <c r="B5081" t="s">
        <v>8512</v>
      </c>
      <c r="C5081" t="s">
        <v>1002</v>
      </c>
      <c r="D5081" t="s">
        <v>8513</v>
      </c>
      <c r="E5081" t="s">
        <v>992</v>
      </c>
      <c r="F5081" t="s">
        <v>2155</v>
      </c>
      <c r="G5081">
        <v>94</v>
      </c>
      <c r="H5081" t="s">
        <v>1082</v>
      </c>
      <c r="I5081">
        <v>78701</v>
      </c>
      <c r="K5081" t="s">
        <v>8514</v>
      </c>
      <c r="L5081" s="106">
        <v>38847</v>
      </c>
      <c r="M5081">
        <v>14587995</v>
      </c>
      <c r="N5081" t="s">
        <v>1144</v>
      </c>
      <c r="O5081" t="s">
        <v>12</v>
      </c>
      <c r="P5081" t="s">
        <v>997</v>
      </c>
      <c r="R5081" s="109" t="str">
        <f>IF(OR(P5081="SB",Q5081="SB"),"SB",0)</f>
        <v>SB</v>
      </c>
      <c r="V5081" s="113" t="str">
        <f>IF(AND(I5081&gt;=10000,I5081&lt;=19900),"Praha",(IF(AND(I5081&gt;=25001,I5081&lt;=29501),"Středočeský kraj",(IF(AND(I5081&gt;=30100,I5081&lt;=34972),"Středočeský kraj",(IF(AND(I5081&gt;=35002,I5081&lt;=36271),"Karlovarský kraj",(IF(AND(I5081&gt;=37001,I5081&lt;=39201),"Jihočeský kraj",(IF(AND(I5081&gt;=39701,I5081&lt;=39901),"Jihočeský kraj",(IF(AND(I5081&gt;=39301,I5081&lt;=39601),"Kraj Vysočina",(IF(AND(I5081&gt;=58001,I5081&lt;=59501),"Kraj Vysočina",(IF(AND(I5081&gt;=67401,I5081&lt;=67602),"Kraj Vysočina",(IF(AND(I5081&gt;=40001,I5081&lt;=44101),"Ústecký kraj",(IF(AND(I5081&gt;=46001,I5081&lt;=47201),"Liberecký kraj",(IF(AND(I5081&gt;=51202,I5081&lt;=51401),"Liberecký kraj",(IF(AND(I5081&gt;=53002,I5081&lt;=53976),"Pardubický kraj",(IF(AND(I5081&gt;=56002,I5081&lt;=57201),"Pardubický kraj",(IF(AND(I5081&gt;=60200,I5081&lt;=67201),"Jihomoravský kraj",(IF(AND(I5081&gt;=67801,I5081&lt;=68501),"Jihomoravský kraj",(IF(AND(I5081&gt;=69002,I5081&lt;=69801),"Jihomoravský kraj",(IF(AND(I5081&gt;=68601,I5081&lt;=68801),"Zlínský kraj",(IF(AND(I5081&gt;=75501,I5081&lt;=76901),"Zlínský kraj",(IF(AND(I5081&gt;=70030,I5081&lt;=74901),"Moravskoslezský kraj",(IF(AND(I5081&gt;=75000,I5081&lt;=75368),"Olomoucký kraj",(IF(AND(I5081&gt;=77200,I5081&lt;=79862),"Olomoucký kraj",(IF(AND(I5081&gt;=50011,I5081&lt;=50301),"Královéhradecký kraj",(IF(AND(I5081&gt;=54301,I5081&lt;=54303),"Královéhradecký kraj","0")))))))))))))))))))))))))))))))))))))))))))))))</f>
        <v>Olomoucký kraj</v>
      </c>
      <c r="AD5081" t="s">
        <v>998</v>
      </c>
      <c r="AE5081" t="s">
        <v>998</v>
      </c>
      <c r="AF5081" t="s">
        <v>998</v>
      </c>
      <c r="AG5081" s="107">
        <v>300</v>
      </c>
      <c r="AH5081" s="107">
        <v>0</v>
      </c>
      <c r="AI5081" s="107">
        <v>0</v>
      </c>
      <c r="AJ5081" t="s">
        <v>999</v>
      </c>
      <c r="AK5081" s="106">
        <v>44877</v>
      </c>
    </row>
    <row r="5082" spans="1:37" x14ac:dyDescent="0.45">
      <c r="A5082" t="s">
        <v>1084</v>
      </c>
      <c r="B5082" t="s">
        <v>12710</v>
      </c>
      <c r="C5082" t="s">
        <v>990</v>
      </c>
      <c r="D5082" t="s">
        <v>12714</v>
      </c>
      <c r="E5082" t="s">
        <v>992</v>
      </c>
      <c r="F5082" t="s">
        <v>12715</v>
      </c>
      <c r="G5082">
        <v>34</v>
      </c>
      <c r="H5082" t="s">
        <v>1118</v>
      </c>
      <c r="I5082">
        <v>78803</v>
      </c>
      <c r="J5082">
        <v>774790815</v>
      </c>
      <c r="K5082" t="s">
        <v>12716</v>
      </c>
      <c r="L5082" s="106">
        <v>36053</v>
      </c>
      <c r="M5082">
        <v>15521724</v>
      </c>
      <c r="N5082" t="s">
        <v>1367</v>
      </c>
      <c r="O5082" t="s">
        <v>1091</v>
      </c>
      <c r="P5082" t="s">
        <v>997</v>
      </c>
      <c r="R5082" s="109" t="str">
        <f>IF(OR(P5082="SB",Q5082="SB"),"SB",0)</f>
        <v>SB</v>
      </c>
      <c r="T5082" s="110">
        <v>2020149</v>
      </c>
      <c r="U5082" t="s">
        <v>19633</v>
      </c>
      <c r="V5082" s="113" t="str">
        <f>IF(AND(I5082&gt;=10000,I5082&lt;=19900),"Praha",(IF(AND(I5082&gt;=25001,I5082&lt;=29501),"Středočeský kraj",(IF(AND(I5082&gt;=30100,I5082&lt;=34972),"Středočeský kraj",(IF(AND(I5082&gt;=35002,I5082&lt;=36271),"Karlovarský kraj",(IF(AND(I5082&gt;=37001,I5082&lt;=39201),"Jihočeský kraj",(IF(AND(I5082&gt;=39701,I5082&lt;=39901),"Jihočeský kraj",(IF(AND(I5082&gt;=39301,I5082&lt;=39601),"Kraj Vysočina",(IF(AND(I5082&gt;=58001,I5082&lt;=59501),"Kraj Vysočina",(IF(AND(I5082&gt;=67401,I5082&lt;=67602),"Kraj Vysočina",(IF(AND(I5082&gt;=40001,I5082&lt;=44101),"Ústecký kraj",(IF(AND(I5082&gt;=46001,I5082&lt;=47201),"Liberecký kraj",(IF(AND(I5082&gt;=51202,I5082&lt;=51401),"Liberecký kraj",(IF(AND(I5082&gt;=53002,I5082&lt;=53976),"Pardubický kraj",(IF(AND(I5082&gt;=56002,I5082&lt;=57201),"Pardubický kraj",(IF(AND(I5082&gt;=60200,I5082&lt;=67201),"Jihomoravský kraj",(IF(AND(I5082&gt;=67801,I5082&lt;=68501),"Jihomoravský kraj",(IF(AND(I5082&gt;=69002,I5082&lt;=69801),"Jihomoravský kraj",(IF(AND(I5082&gt;=68601,I5082&lt;=68801),"Zlínský kraj",(IF(AND(I5082&gt;=75501,I5082&lt;=76901),"Zlínský kraj",(IF(AND(I5082&gt;=70030,I5082&lt;=74901),"Moravskoslezský kraj",(IF(AND(I5082&gt;=75000,I5082&lt;=75368),"Olomoucký kraj",(IF(AND(I5082&gt;=77200,I5082&lt;=79862),"Olomoucký kraj",(IF(AND(I5082&gt;=50011,I5082&lt;=50301),"Královéhradecký kraj",(IF(AND(I5082&gt;=54301,I5082&lt;=54303),"Královéhradecký kraj","0")))))))))))))))))))))))))))))))))))))))))))))))</f>
        <v>Olomoucký kraj</v>
      </c>
      <c r="AB5082" t="s">
        <v>12717</v>
      </c>
      <c r="AD5082" t="s">
        <v>998</v>
      </c>
      <c r="AE5082" t="s">
        <v>998</v>
      </c>
      <c r="AF5082" t="s">
        <v>998</v>
      </c>
      <c r="AG5082" s="107">
        <v>0</v>
      </c>
      <c r="AH5082" s="107">
        <v>0</v>
      </c>
      <c r="AI5082" s="107">
        <v>0</v>
      </c>
      <c r="AJ5082" t="s">
        <v>1012</v>
      </c>
    </row>
    <row r="5083" spans="1:37" x14ac:dyDescent="0.45">
      <c r="A5083" t="s">
        <v>9772</v>
      </c>
      <c r="B5083" t="s">
        <v>9773</v>
      </c>
      <c r="C5083" t="s">
        <v>1002</v>
      </c>
      <c r="D5083" t="s">
        <v>9774</v>
      </c>
      <c r="E5083" t="s">
        <v>992</v>
      </c>
      <c r="F5083" t="s">
        <v>1118</v>
      </c>
      <c r="G5083">
        <v>673</v>
      </c>
      <c r="H5083" t="s">
        <v>1118</v>
      </c>
      <c r="I5083">
        <v>78803</v>
      </c>
      <c r="J5083" s="108">
        <v>605991917</v>
      </c>
      <c r="K5083" t="s">
        <v>9775</v>
      </c>
      <c r="L5083" s="106">
        <v>39645</v>
      </c>
      <c r="M5083">
        <v>16047948</v>
      </c>
      <c r="N5083" t="s">
        <v>2063</v>
      </c>
      <c r="O5083" t="s">
        <v>1173</v>
      </c>
      <c r="P5083" t="s">
        <v>997</v>
      </c>
      <c r="R5083" s="109" t="str">
        <f>IF(OR(P5083="SB",Q5083="SB"),"SB",0)</f>
        <v>SB</v>
      </c>
      <c r="T5083" s="110">
        <v>2023997</v>
      </c>
      <c r="U5083" t="s">
        <v>19633</v>
      </c>
      <c r="V5083" s="113" t="str">
        <f>IF(AND(I5083&gt;=10000,I5083&lt;=19900),"Praha",(IF(AND(I5083&gt;=25001,I5083&lt;=29501),"Středočeský kraj",(IF(AND(I5083&gt;=30100,I5083&lt;=34972),"Středočeský kraj",(IF(AND(I5083&gt;=35002,I5083&lt;=36271),"Karlovarský kraj",(IF(AND(I5083&gt;=37001,I5083&lt;=39201),"Jihočeský kraj",(IF(AND(I5083&gt;=39701,I5083&lt;=39901),"Jihočeský kraj",(IF(AND(I5083&gt;=39301,I5083&lt;=39601),"Kraj Vysočina",(IF(AND(I5083&gt;=58001,I5083&lt;=59501),"Kraj Vysočina",(IF(AND(I5083&gt;=67401,I5083&lt;=67602),"Kraj Vysočina",(IF(AND(I5083&gt;=40001,I5083&lt;=44101),"Ústecký kraj",(IF(AND(I5083&gt;=46001,I5083&lt;=47201),"Liberecký kraj",(IF(AND(I5083&gt;=51202,I5083&lt;=51401),"Liberecký kraj",(IF(AND(I5083&gt;=53002,I5083&lt;=53976),"Pardubický kraj",(IF(AND(I5083&gt;=56002,I5083&lt;=57201),"Pardubický kraj",(IF(AND(I5083&gt;=60200,I5083&lt;=67201),"Jihomoravský kraj",(IF(AND(I5083&gt;=67801,I5083&lt;=68501),"Jihomoravský kraj",(IF(AND(I5083&gt;=69002,I5083&lt;=69801),"Jihomoravský kraj",(IF(AND(I5083&gt;=68601,I5083&lt;=68801),"Zlínský kraj",(IF(AND(I5083&gt;=75501,I5083&lt;=76901),"Zlínský kraj",(IF(AND(I5083&gt;=70030,I5083&lt;=74901),"Moravskoslezský kraj",(IF(AND(I5083&gt;=75000,I5083&lt;=75368),"Olomoucký kraj",(IF(AND(I5083&gt;=77200,I5083&lt;=79862),"Olomoucký kraj",(IF(AND(I5083&gt;=50011,I5083&lt;=50301),"Královéhradecký kraj",(IF(AND(I5083&gt;=54301,I5083&lt;=54303),"Královéhradecký kraj","0")))))))))))))))))))))))))))))))))))))))))))))))</f>
        <v>Olomoucký kraj</v>
      </c>
      <c r="AD5083" t="s">
        <v>998</v>
      </c>
      <c r="AE5083" t="s">
        <v>998</v>
      </c>
      <c r="AF5083" t="s">
        <v>998</v>
      </c>
      <c r="AG5083" s="107">
        <v>300</v>
      </c>
      <c r="AH5083" s="107">
        <v>0</v>
      </c>
      <c r="AI5083" s="107">
        <v>0</v>
      </c>
      <c r="AJ5083" t="s">
        <v>999</v>
      </c>
      <c r="AK5083" s="106">
        <v>44910</v>
      </c>
    </row>
    <row r="5084" spans="1:37" x14ac:dyDescent="0.45">
      <c r="A5084" t="s">
        <v>1124</v>
      </c>
      <c r="B5084" t="s">
        <v>11135</v>
      </c>
      <c r="C5084" t="s">
        <v>990</v>
      </c>
      <c r="D5084" t="s">
        <v>11136</v>
      </c>
      <c r="E5084" t="s">
        <v>992</v>
      </c>
      <c r="F5084" t="s">
        <v>11137</v>
      </c>
      <c r="G5084">
        <v>471</v>
      </c>
      <c r="H5084" t="s">
        <v>1840</v>
      </c>
      <c r="I5084">
        <v>78813</v>
      </c>
      <c r="K5084" t="s">
        <v>11138</v>
      </c>
      <c r="L5084" s="106">
        <v>32153</v>
      </c>
      <c r="M5084">
        <v>10723254</v>
      </c>
      <c r="N5084" t="s">
        <v>996</v>
      </c>
      <c r="O5084" t="s">
        <v>12</v>
      </c>
      <c r="P5084" t="s">
        <v>997</v>
      </c>
      <c r="R5084" s="109" t="str">
        <f>IF(OR(P5084="SB",Q5084="SB"),"SB",0)</f>
        <v>SB</v>
      </c>
      <c r="T5084" s="110">
        <v>10958</v>
      </c>
      <c r="U5084" t="s">
        <v>19633</v>
      </c>
      <c r="V5084" s="113" t="str">
        <f>IF(AND(I5084&gt;=10000,I5084&lt;=19900),"Praha",(IF(AND(I5084&gt;=25001,I5084&lt;=29501),"Středočeský kraj",(IF(AND(I5084&gt;=30100,I5084&lt;=34972),"Středočeský kraj",(IF(AND(I5084&gt;=35002,I5084&lt;=36271),"Karlovarský kraj",(IF(AND(I5084&gt;=37001,I5084&lt;=39201),"Jihočeský kraj",(IF(AND(I5084&gt;=39701,I5084&lt;=39901),"Jihočeský kraj",(IF(AND(I5084&gt;=39301,I5084&lt;=39601),"Kraj Vysočina",(IF(AND(I5084&gt;=58001,I5084&lt;=59501),"Kraj Vysočina",(IF(AND(I5084&gt;=67401,I5084&lt;=67602),"Kraj Vysočina",(IF(AND(I5084&gt;=40001,I5084&lt;=44101),"Ústecký kraj",(IF(AND(I5084&gt;=46001,I5084&lt;=47201),"Liberecký kraj",(IF(AND(I5084&gt;=51202,I5084&lt;=51401),"Liberecký kraj",(IF(AND(I5084&gt;=53002,I5084&lt;=53976),"Pardubický kraj",(IF(AND(I5084&gt;=56002,I5084&lt;=57201),"Pardubický kraj",(IF(AND(I5084&gt;=60200,I5084&lt;=67201),"Jihomoravský kraj",(IF(AND(I5084&gt;=67801,I5084&lt;=68501),"Jihomoravský kraj",(IF(AND(I5084&gt;=69002,I5084&lt;=69801),"Jihomoravský kraj",(IF(AND(I5084&gt;=68601,I5084&lt;=68801),"Zlínský kraj",(IF(AND(I5084&gt;=75501,I5084&lt;=76901),"Zlínský kraj",(IF(AND(I5084&gt;=70030,I5084&lt;=74901),"Moravskoslezský kraj",(IF(AND(I5084&gt;=75000,I5084&lt;=75368),"Olomoucký kraj",(IF(AND(I5084&gt;=77200,I5084&lt;=79862),"Olomoucký kraj",(IF(AND(I5084&gt;=50011,I5084&lt;=50301),"Královéhradecký kraj",(IF(AND(I5084&gt;=54301,I5084&lt;=54303),"Královéhradecký kraj","0")))))))))))))))))))))))))))))))))))))))))))))))</f>
        <v>Olomoucký kraj</v>
      </c>
      <c r="AD5084" t="s">
        <v>998</v>
      </c>
      <c r="AE5084" t="s">
        <v>998</v>
      </c>
      <c r="AF5084" t="s">
        <v>998</v>
      </c>
      <c r="AG5084" s="107">
        <v>0</v>
      </c>
      <c r="AH5084" s="107">
        <v>0</v>
      </c>
      <c r="AI5084" s="107">
        <v>0</v>
      </c>
      <c r="AJ5084" t="s">
        <v>1012</v>
      </c>
    </row>
    <row r="5085" spans="1:37" x14ac:dyDescent="0.45">
      <c r="A5085" t="s">
        <v>1908</v>
      </c>
      <c r="B5085" t="s">
        <v>13876</v>
      </c>
      <c r="C5085" t="s">
        <v>1002</v>
      </c>
      <c r="D5085" t="s">
        <v>13879</v>
      </c>
      <c r="E5085" t="s">
        <v>992</v>
      </c>
      <c r="F5085" t="s">
        <v>13880</v>
      </c>
      <c r="G5085">
        <v>738</v>
      </c>
      <c r="H5085" t="s">
        <v>1082</v>
      </c>
      <c r="I5085">
        <v>78813</v>
      </c>
      <c r="J5085" s="108">
        <v>777995812</v>
      </c>
      <c r="K5085" t="s">
        <v>13881</v>
      </c>
      <c r="L5085" s="106">
        <v>39435</v>
      </c>
      <c r="M5085">
        <v>16008744</v>
      </c>
      <c r="N5085" t="s">
        <v>2063</v>
      </c>
      <c r="O5085" t="s">
        <v>1173</v>
      </c>
      <c r="P5085" t="s">
        <v>997</v>
      </c>
      <c r="R5085" s="109" t="str">
        <f>IF(OR(P5085="SB",Q5085="SB"),"SB",0)</f>
        <v>SB</v>
      </c>
      <c r="T5085" s="110">
        <v>2022063</v>
      </c>
      <c r="U5085" t="s">
        <v>19633</v>
      </c>
      <c r="V5085" s="113" t="str">
        <f>IF(AND(I5085&gt;=10000,I5085&lt;=19900),"Praha",(IF(AND(I5085&gt;=25001,I5085&lt;=29501),"Středočeský kraj",(IF(AND(I5085&gt;=30100,I5085&lt;=34972),"Středočeský kraj",(IF(AND(I5085&gt;=35002,I5085&lt;=36271),"Karlovarský kraj",(IF(AND(I5085&gt;=37001,I5085&lt;=39201),"Jihočeský kraj",(IF(AND(I5085&gt;=39701,I5085&lt;=39901),"Jihočeský kraj",(IF(AND(I5085&gt;=39301,I5085&lt;=39601),"Kraj Vysočina",(IF(AND(I5085&gt;=58001,I5085&lt;=59501),"Kraj Vysočina",(IF(AND(I5085&gt;=67401,I5085&lt;=67602),"Kraj Vysočina",(IF(AND(I5085&gt;=40001,I5085&lt;=44101),"Ústecký kraj",(IF(AND(I5085&gt;=46001,I5085&lt;=47201),"Liberecký kraj",(IF(AND(I5085&gt;=51202,I5085&lt;=51401),"Liberecký kraj",(IF(AND(I5085&gt;=53002,I5085&lt;=53976),"Pardubický kraj",(IF(AND(I5085&gt;=56002,I5085&lt;=57201),"Pardubický kraj",(IF(AND(I5085&gt;=60200,I5085&lt;=67201),"Jihomoravský kraj",(IF(AND(I5085&gt;=67801,I5085&lt;=68501),"Jihomoravský kraj",(IF(AND(I5085&gt;=69002,I5085&lt;=69801),"Jihomoravský kraj",(IF(AND(I5085&gt;=68601,I5085&lt;=68801),"Zlínský kraj",(IF(AND(I5085&gt;=75501,I5085&lt;=76901),"Zlínský kraj",(IF(AND(I5085&gt;=70030,I5085&lt;=74901),"Moravskoslezský kraj",(IF(AND(I5085&gt;=75000,I5085&lt;=75368),"Olomoucký kraj",(IF(AND(I5085&gt;=77200,I5085&lt;=79862),"Olomoucký kraj",(IF(AND(I5085&gt;=50011,I5085&lt;=50301),"Královéhradecký kraj",(IF(AND(I5085&gt;=54301,I5085&lt;=54303),"Královéhradecký kraj","0")))))))))))))))))))))))))))))))))))))))))))))))</f>
        <v>Olomoucký kraj</v>
      </c>
      <c r="AD5085" t="s">
        <v>998</v>
      </c>
      <c r="AE5085" t="s">
        <v>998</v>
      </c>
      <c r="AF5085" t="s">
        <v>998</v>
      </c>
      <c r="AG5085" s="107">
        <v>300</v>
      </c>
      <c r="AH5085" s="107">
        <v>0</v>
      </c>
      <c r="AI5085" s="107">
        <v>0</v>
      </c>
      <c r="AJ5085" t="s">
        <v>999</v>
      </c>
      <c r="AK5085" s="106">
        <v>44910</v>
      </c>
    </row>
    <row r="5086" spans="1:37" x14ac:dyDescent="0.45">
      <c r="A5086" t="s">
        <v>8082</v>
      </c>
      <c r="B5086" t="s">
        <v>12859</v>
      </c>
      <c r="C5086" t="s">
        <v>1002</v>
      </c>
      <c r="D5086" t="s">
        <v>12871</v>
      </c>
      <c r="E5086" t="s">
        <v>992</v>
      </c>
      <c r="F5086" t="s">
        <v>1162</v>
      </c>
      <c r="G5086">
        <v>122</v>
      </c>
      <c r="H5086" t="s">
        <v>9164</v>
      </c>
      <c r="I5086">
        <v>78814</v>
      </c>
      <c r="K5086" t="s">
        <v>12872</v>
      </c>
      <c r="L5086" s="106">
        <v>35553</v>
      </c>
      <c r="M5086">
        <v>14623361</v>
      </c>
      <c r="N5086" t="s">
        <v>996</v>
      </c>
      <c r="O5086" t="s">
        <v>12</v>
      </c>
      <c r="P5086" t="s">
        <v>997</v>
      </c>
      <c r="R5086" s="109" t="str">
        <f>IF(OR(P5086="SB",Q5086="SB"),"SB",0)</f>
        <v>SB</v>
      </c>
      <c r="T5086" s="110" t="s">
        <v>998</v>
      </c>
      <c r="V5086" s="113" t="str">
        <f>IF(AND(I5086&gt;=10000,I5086&lt;=19900),"Praha",(IF(AND(I5086&gt;=25001,I5086&lt;=29501),"Středočeský kraj",(IF(AND(I5086&gt;=30100,I5086&lt;=34972),"Středočeský kraj",(IF(AND(I5086&gt;=35002,I5086&lt;=36271),"Karlovarský kraj",(IF(AND(I5086&gt;=37001,I5086&lt;=39201),"Jihočeský kraj",(IF(AND(I5086&gt;=39701,I5086&lt;=39901),"Jihočeský kraj",(IF(AND(I5086&gt;=39301,I5086&lt;=39601),"Kraj Vysočina",(IF(AND(I5086&gt;=58001,I5086&lt;=59501),"Kraj Vysočina",(IF(AND(I5086&gt;=67401,I5086&lt;=67602),"Kraj Vysočina",(IF(AND(I5086&gt;=40001,I5086&lt;=44101),"Ústecký kraj",(IF(AND(I5086&gt;=46001,I5086&lt;=47201),"Liberecký kraj",(IF(AND(I5086&gt;=51202,I5086&lt;=51401),"Liberecký kraj",(IF(AND(I5086&gt;=53002,I5086&lt;=53976),"Pardubický kraj",(IF(AND(I5086&gt;=56002,I5086&lt;=57201),"Pardubický kraj",(IF(AND(I5086&gt;=60200,I5086&lt;=67201),"Jihomoravský kraj",(IF(AND(I5086&gt;=67801,I5086&lt;=68501),"Jihomoravský kraj",(IF(AND(I5086&gt;=69002,I5086&lt;=69801),"Jihomoravský kraj",(IF(AND(I5086&gt;=68601,I5086&lt;=68801),"Zlínský kraj",(IF(AND(I5086&gt;=75501,I5086&lt;=76901),"Zlínský kraj",(IF(AND(I5086&gt;=70030,I5086&lt;=74901),"Moravskoslezský kraj",(IF(AND(I5086&gt;=75000,I5086&lt;=75368),"Olomoucký kraj",(IF(AND(I5086&gt;=77200,I5086&lt;=79862),"Olomoucký kraj",(IF(AND(I5086&gt;=50011,I5086&lt;=50301),"Královéhradecký kraj",(IF(AND(I5086&gt;=54301,I5086&lt;=54303),"Královéhradecký kraj","0")))))))))))))))))))))))))))))))))))))))))))))))</f>
        <v>Olomoucký kraj</v>
      </c>
      <c r="AB5086" t="s">
        <v>998</v>
      </c>
      <c r="AD5086" t="s">
        <v>998</v>
      </c>
      <c r="AE5086" t="s">
        <v>998</v>
      </c>
      <c r="AF5086" t="s">
        <v>998</v>
      </c>
      <c r="AG5086" s="107">
        <v>0</v>
      </c>
      <c r="AH5086" s="107">
        <v>0</v>
      </c>
      <c r="AI5086" s="107">
        <v>0</v>
      </c>
      <c r="AJ5086" t="s">
        <v>1012</v>
      </c>
    </row>
    <row r="5087" spans="1:37" x14ac:dyDescent="0.45">
      <c r="A5087" t="s">
        <v>1124</v>
      </c>
      <c r="B5087" t="s">
        <v>1288</v>
      </c>
      <c r="C5087" t="s">
        <v>990</v>
      </c>
      <c r="D5087" t="s">
        <v>1289</v>
      </c>
      <c r="E5087" t="s">
        <v>992</v>
      </c>
      <c r="F5087" t="s">
        <v>1290</v>
      </c>
      <c r="G5087">
        <v>10</v>
      </c>
      <c r="H5087" t="s">
        <v>1291</v>
      </c>
      <c r="I5087">
        <v>78825</v>
      </c>
      <c r="K5087" t="s">
        <v>1292</v>
      </c>
      <c r="L5087" s="106">
        <v>34046</v>
      </c>
      <c r="M5087">
        <v>13388128</v>
      </c>
      <c r="N5087" t="s">
        <v>996</v>
      </c>
      <c r="O5087" t="s">
        <v>12</v>
      </c>
      <c r="P5087" t="s">
        <v>997</v>
      </c>
      <c r="R5087" s="109" t="str">
        <f>IF(OR(P5087="SB",Q5087="SB"),"SB",0)</f>
        <v>SB</v>
      </c>
      <c r="T5087" s="110" t="s">
        <v>998</v>
      </c>
      <c r="V5087" s="113" t="str">
        <f>IF(AND(I5087&gt;=10000,I5087&lt;=19900),"Praha",(IF(AND(I5087&gt;=25001,I5087&lt;=29501),"Středočeský kraj",(IF(AND(I5087&gt;=30100,I5087&lt;=34972),"Středočeský kraj",(IF(AND(I5087&gt;=35002,I5087&lt;=36271),"Karlovarský kraj",(IF(AND(I5087&gt;=37001,I5087&lt;=39201),"Jihočeský kraj",(IF(AND(I5087&gt;=39701,I5087&lt;=39901),"Jihočeský kraj",(IF(AND(I5087&gt;=39301,I5087&lt;=39601),"Kraj Vysočina",(IF(AND(I5087&gt;=58001,I5087&lt;=59501),"Kraj Vysočina",(IF(AND(I5087&gt;=67401,I5087&lt;=67602),"Kraj Vysočina",(IF(AND(I5087&gt;=40001,I5087&lt;=44101),"Ústecký kraj",(IF(AND(I5087&gt;=46001,I5087&lt;=47201),"Liberecký kraj",(IF(AND(I5087&gt;=51202,I5087&lt;=51401),"Liberecký kraj",(IF(AND(I5087&gt;=53002,I5087&lt;=53976),"Pardubický kraj",(IF(AND(I5087&gt;=56002,I5087&lt;=57201),"Pardubický kraj",(IF(AND(I5087&gt;=60200,I5087&lt;=67201),"Jihomoravský kraj",(IF(AND(I5087&gt;=67801,I5087&lt;=68501),"Jihomoravský kraj",(IF(AND(I5087&gt;=69002,I5087&lt;=69801),"Jihomoravský kraj",(IF(AND(I5087&gt;=68601,I5087&lt;=68801),"Zlínský kraj",(IF(AND(I5087&gt;=75501,I5087&lt;=76901),"Zlínský kraj",(IF(AND(I5087&gt;=70030,I5087&lt;=74901),"Moravskoslezský kraj",(IF(AND(I5087&gt;=75000,I5087&lt;=75368),"Olomoucký kraj",(IF(AND(I5087&gt;=77200,I5087&lt;=79862),"Olomoucký kraj",(IF(AND(I5087&gt;=50011,I5087&lt;=50301),"Královéhradecký kraj",(IF(AND(I5087&gt;=54301,I5087&lt;=54303),"Královéhradecký kraj","0")))))))))))))))))))))))))))))))))))))))))))))))</f>
        <v>Olomoucký kraj</v>
      </c>
      <c r="AB5087" t="s">
        <v>998</v>
      </c>
      <c r="AD5087" t="s">
        <v>998</v>
      </c>
      <c r="AE5087" t="s">
        <v>998</v>
      </c>
      <c r="AF5087" t="s">
        <v>998</v>
      </c>
      <c r="AG5087" s="107">
        <v>0</v>
      </c>
      <c r="AH5087" s="107">
        <v>0</v>
      </c>
      <c r="AI5087" s="107">
        <v>0</v>
      </c>
      <c r="AJ5087" t="s">
        <v>1012</v>
      </c>
    </row>
    <row r="5088" spans="1:37" x14ac:dyDescent="0.45">
      <c r="A5088" t="s">
        <v>1412</v>
      </c>
      <c r="B5088" t="s">
        <v>9576</v>
      </c>
      <c r="C5088" t="s">
        <v>1002</v>
      </c>
      <c r="D5088" t="s">
        <v>9577</v>
      </c>
      <c r="E5088" t="s">
        <v>992</v>
      </c>
      <c r="F5088" t="s">
        <v>5556</v>
      </c>
      <c r="G5088">
        <v>5</v>
      </c>
      <c r="H5088" t="s">
        <v>8099</v>
      </c>
      <c r="I5088">
        <v>78825</v>
      </c>
      <c r="J5088">
        <v>776158554</v>
      </c>
      <c r="K5088" t="s">
        <v>9578</v>
      </c>
      <c r="L5088" s="106">
        <v>32395</v>
      </c>
      <c r="M5088">
        <v>16021070</v>
      </c>
      <c r="N5088" t="s">
        <v>1367</v>
      </c>
      <c r="O5088" t="s">
        <v>1091</v>
      </c>
      <c r="P5088" t="s">
        <v>997</v>
      </c>
      <c r="R5088" s="109" t="str">
        <f>IF(OR(P5088="SB",Q5088="SB"),"SB",0)</f>
        <v>SB</v>
      </c>
      <c r="T5088" s="110" t="s">
        <v>998</v>
      </c>
      <c r="V5088" s="113" t="str">
        <f>IF(AND(I5088&gt;=10000,I5088&lt;=19900),"Praha",(IF(AND(I5088&gt;=25001,I5088&lt;=29501),"Středočeský kraj",(IF(AND(I5088&gt;=30100,I5088&lt;=34972),"Středočeský kraj",(IF(AND(I5088&gt;=35002,I5088&lt;=36271),"Karlovarský kraj",(IF(AND(I5088&gt;=37001,I5088&lt;=39201),"Jihočeský kraj",(IF(AND(I5088&gt;=39701,I5088&lt;=39901),"Jihočeský kraj",(IF(AND(I5088&gt;=39301,I5088&lt;=39601),"Kraj Vysočina",(IF(AND(I5088&gt;=58001,I5088&lt;=59501),"Kraj Vysočina",(IF(AND(I5088&gt;=67401,I5088&lt;=67602),"Kraj Vysočina",(IF(AND(I5088&gt;=40001,I5088&lt;=44101),"Ústecký kraj",(IF(AND(I5088&gt;=46001,I5088&lt;=47201),"Liberecký kraj",(IF(AND(I5088&gt;=51202,I5088&lt;=51401),"Liberecký kraj",(IF(AND(I5088&gt;=53002,I5088&lt;=53976),"Pardubický kraj",(IF(AND(I5088&gt;=56002,I5088&lt;=57201),"Pardubický kraj",(IF(AND(I5088&gt;=60200,I5088&lt;=67201),"Jihomoravský kraj",(IF(AND(I5088&gt;=67801,I5088&lt;=68501),"Jihomoravský kraj",(IF(AND(I5088&gt;=69002,I5088&lt;=69801),"Jihomoravský kraj",(IF(AND(I5088&gt;=68601,I5088&lt;=68801),"Zlínský kraj",(IF(AND(I5088&gt;=75501,I5088&lt;=76901),"Zlínský kraj",(IF(AND(I5088&gt;=70030,I5088&lt;=74901),"Moravskoslezský kraj",(IF(AND(I5088&gt;=75000,I5088&lt;=75368),"Olomoucký kraj",(IF(AND(I5088&gt;=77200,I5088&lt;=79862),"Olomoucký kraj",(IF(AND(I5088&gt;=50011,I5088&lt;=50301),"Královéhradecký kraj",(IF(AND(I5088&gt;=54301,I5088&lt;=54303),"Královéhradecký kraj","0")))))))))))))))))))))))))))))))))))))))))))))))</f>
        <v>Olomoucký kraj</v>
      </c>
      <c r="AB5088" t="s">
        <v>998</v>
      </c>
      <c r="AD5088" t="s">
        <v>998</v>
      </c>
      <c r="AE5088" t="s">
        <v>998</v>
      </c>
      <c r="AF5088" t="s">
        <v>998</v>
      </c>
      <c r="AG5088" s="107">
        <v>0</v>
      </c>
      <c r="AH5088" s="107">
        <v>0</v>
      </c>
      <c r="AI5088" s="107">
        <v>0</v>
      </c>
      <c r="AJ5088" t="s">
        <v>1012</v>
      </c>
    </row>
    <row r="5089" spans="1:37" x14ac:dyDescent="0.45">
      <c r="A5089" t="s">
        <v>1713</v>
      </c>
      <c r="B5089" t="s">
        <v>14656</v>
      </c>
      <c r="C5089" t="s">
        <v>1002</v>
      </c>
      <c r="D5089" t="s">
        <v>14657</v>
      </c>
      <c r="E5089" t="s">
        <v>992</v>
      </c>
      <c r="F5089" t="s">
        <v>1291</v>
      </c>
      <c r="G5089">
        <v>62</v>
      </c>
      <c r="H5089" t="s">
        <v>1291</v>
      </c>
      <c r="I5089">
        <v>78825</v>
      </c>
      <c r="K5089" t="s">
        <v>14658</v>
      </c>
      <c r="L5089" s="106">
        <v>34329</v>
      </c>
      <c r="M5089">
        <v>13391865</v>
      </c>
      <c r="N5089" t="s">
        <v>996</v>
      </c>
      <c r="O5089" t="s">
        <v>12</v>
      </c>
      <c r="P5089" t="s">
        <v>997</v>
      </c>
      <c r="R5089" s="109" t="str">
        <f>IF(OR(P5089="SB",Q5089="SB"),"SB",0)</f>
        <v>SB</v>
      </c>
      <c r="T5089" s="110" t="s">
        <v>998</v>
      </c>
      <c r="V5089" s="113" t="str">
        <f>IF(AND(I5089&gt;=10000,I5089&lt;=19900),"Praha",(IF(AND(I5089&gt;=25001,I5089&lt;=29501),"Středočeský kraj",(IF(AND(I5089&gt;=30100,I5089&lt;=34972),"Středočeský kraj",(IF(AND(I5089&gt;=35002,I5089&lt;=36271),"Karlovarský kraj",(IF(AND(I5089&gt;=37001,I5089&lt;=39201),"Jihočeský kraj",(IF(AND(I5089&gt;=39701,I5089&lt;=39901),"Jihočeský kraj",(IF(AND(I5089&gt;=39301,I5089&lt;=39601),"Kraj Vysočina",(IF(AND(I5089&gt;=58001,I5089&lt;=59501),"Kraj Vysočina",(IF(AND(I5089&gt;=67401,I5089&lt;=67602),"Kraj Vysočina",(IF(AND(I5089&gt;=40001,I5089&lt;=44101),"Ústecký kraj",(IF(AND(I5089&gt;=46001,I5089&lt;=47201),"Liberecký kraj",(IF(AND(I5089&gt;=51202,I5089&lt;=51401),"Liberecký kraj",(IF(AND(I5089&gt;=53002,I5089&lt;=53976),"Pardubický kraj",(IF(AND(I5089&gt;=56002,I5089&lt;=57201),"Pardubický kraj",(IF(AND(I5089&gt;=60200,I5089&lt;=67201),"Jihomoravský kraj",(IF(AND(I5089&gt;=67801,I5089&lt;=68501),"Jihomoravský kraj",(IF(AND(I5089&gt;=69002,I5089&lt;=69801),"Jihomoravský kraj",(IF(AND(I5089&gt;=68601,I5089&lt;=68801),"Zlínský kraj",(IF(AND(I5089&gt;=75501,I5089&lt;=76901),"Zlínský kraj",(IF(AND(I5089&gt;=70030,I5089&lt;=74901),"Moravskoslezský kraj",(IF(AND(I5089&gt;=75000,I5089&lt;=75368),"Olomoucký kraj",(IF(AND(I5089&gt;=77200,I5089&lt;=79862),"Olomoucký kraj",(IF(AND(I5089&gt;=50011,I5089&lt;=50301),"Královéhradecký kraj",(IF(AND(I5089&gt;=54301,I5089&lt;=54303),"Královéhradecký kraj","0")))))))))))))))))))))))))))))))))))))))))))))))</f>
        <v>Olomoucký kraj</v>
      </c>
      <c r="AB5089" t="s">
        <v>998</v>
      </c>
      <c r="AD5089" t="s">
        <v>998</v>
      </c>
      <c r="AE5089" t="s">
        <v>998</v>
      </c>
      <c r="AF5089" t="s">
        <v>998</v>
      </c>
      <c r="AG5089" s="107">
        <v>0</v>
      </c>
      <c r="AH5089" s="107">
        <v>0</v>
      </c>
      <c r="AI5089" s="107">
        <v>0</v>
      </c>
      <c r="AJ5089" t="s">
        <v>1012</v>
      </c>
    </row>
    <row r="5090" spans="1:37" x14ac:dyDescent="0.45">
      <c r="A5090" t="s">
        <v>1076</v>
      </c>
      <c r="B5090" t="s">
        <v>2009</v>
      </c>
      <c r="C5090" t="s">
        <v>990</v>
      </c>
      <c r="D5090" t="s">
        <v>2015</v>
      </c>
      <c r="E5090" t="s">
        <v>992</v>
      </c>
      <c r="F5090" t="s">
        <v>2016</v>
      </c>
      <c r="G5090">
        <v>514</v>
      </c>
      <c r="H5090" t="s">
        <v>2017</v>
      </c>
      <c r="I5090">
        <v>78833</v>
      </c>
      <c r="K5090" t="s">
        <v>2018</v>
      </c>
      <c r="L5090" s="106">
        <v>32135</v>
      </c>
      <c r="M5090">
        <v>10878757</v>
      </c>
      <c r="N5090" t="s">
        <v>996</v>
      </c>
      <c r="O5090" t="s">
        <v>12</v>
      </c>
      <c r="P5090" t="s">
        <v>997</v>
      </c>
      <c r="R5090" s="109" t="str">
        <f>IF(OR(P5090="SB",Q5090="SB"),"SB",0)</f>
        <v>SB</v>
      </c>
      <c r="T5090" s="110">
        <v>11481</v>
      </c>
      <c r="U5090" t="s">
        <v>19633</v>
      </c>
      <c r="V5090" s="113" t="str">
        <f>IF(AND(I5090&gt;=10000,I5090&lt;=19900),"Praha",(IF(AND(I5090&gt;=25001,I5090&lt;=29501),"Středočeský kraj",(IF(AND(I5090&gt;=30100,I5090&lt;=34972),"Středočeský kraj",(IF(AND(I5090&gt;=35002,I5090&lt;=36271),"Karlovarský kraj",(IF(AND(I5090&gt;=37001,I5090&lt;=39201),"Jihočeský kraj",(IF(AND(I5090&gt;=39701,I5090&lt;=39901),"Jihočeský kraj",(IF(AND(I5090&gt;=39301,I5090&lt;=39601),"Kraj Vysočina",(IF(AND(I5090&gt;=58001,I5090&lt;=59501),"Kraj Vysočina",(IF(AND(I5090&gt;=67401,I5090&lt;=67602),"Kraj Vysočina",(IF(AND(I5090&gt;=40001,I5090&lt;=44101),"Ústecký kraj",(IF(AND(I5090&gt;=46001,I5090&lt;=47201),"Liberecký kraj",(IF(AND(I5090&gt;=51202,I5090&lt;=51401),"Liberecký kraj",(IF(AND(I5090&gt;=53002,I5090&lt;=53976),"Pardubický kraj",(IF(AND(I5090&gt;=56002,I5090&lt;=57201),"Pardubický kraj",(IF(AND(I5090&gt;=60200,I5090&lt;=67201),"Jihomoravský kraj",(IF(AND(I5090&gt;=67801,I5090&lt;=68501),"Jihomoravský kraj",(IF(AND(I5090&gt;=69002,I5090&lt;=69801),"Jihomoravský kraj",(IF(AND(I5090&gt;=68601,I5090&lt;=68801),"Zlínský kraj",(IF(AND(I5090&gt;=75501,I5090&lt;=76901),"Zlínský kraj",(IF(AND(I5090&gt;=70030,I5090&lt;=74901),"Moravskoslezský kraj",(IF(AND(I5090&gt;=75000,I5090&lt;=75368),"Olomoucký kraj",(IF(AND(I5090&gt;=77200,I5090&lt;=79862),"Olomoucký kraj",(IF(AND(I5090&gt;=50011,I5090&lt;=50301),"Královéhradecký kraj",(IF(AND(I5090&gt;=54301,I5090&lt;=54303),"Královéhradecký kraj","0")))))))))))))))))))))))))))))))))))))))))))))))</f>
        <v>Olomoucký kraj</v>
      </c>
      <c r="AD5090" t="s">
        <v>998</v>
      </c>
      <c r="AE5090" t="s">
        <v>998</v>
      </c>
      <c r="AF5090" t="s">
        <v>998</v>
      </c>
      <c r="AG5090" s="107">
        <v>0</v>
      </c>
      <c r="AH5090" s="107">
        <v>0</v>
      </c>
      <c r="AI5090" s="107">
        <v>0</v>
      </c>
      <c r="AJ5090" t="s">
        <v>1012</v>
      </c>
    </row>
    <row r="5091" spans="1:37" x14ac:dyDescent="0.45">
      <c r="A5091" t="s">
        <v>4625</v>
      </c>
      <c r="B5091" t="s">
        <v>6838</v>
      </c>
      <c r="C5091" t="s">
        <v>990</v>
      </c>
      <c r="D5091" t="s">
        <v>6841</v>
      </c>
      <c r="E5091" t="s">
        <v>992</v>
      </c>
      <c r="F5091" t="s">
        <v>6842</v>
      </c>
      <c r="G5091">
        <v>406</v>
      </c>
      <c r="H5091" t="s">
        <v>2017</v>
      </c>
      <c r="I5091">
        <v>78833</v>
      </c>
      <c r="K5091" t="s">
        <v>6843</v>
      </c>
      <c r="L5091" s="106">
        <v>29949</v>
      </c>
      <c r="M5091">
        <v>11489453</v>
      </c>
      <c r="N5091" t="s">
        <v>996</v>
      </c>
      <c r="O5091" t="s">
        <v>12</v>
      </c>
      <c r="P5091" t="s">
        <v>997</v>
      </c>
      <c r="R5091" s="109" t="str">
        <f>IF(OR(P5091="SB",Q5091="SB"),"SB",0)</f>
        <v>SB</v>
      </c>
      <c r="T5091" s="110">
        <v>12908</v>
      </c>
      <c r="U5091" t="s">
        <v>19633</v>
      </c>
      <c r="V5091" s="113" t="str">
        <f>IF(AND(I5091&gt;=10000,I5091&lt;=19900),"Praha",(IF(AND(I5091&gt;=25001,I5091&lt;=29501),"Středočeský kraj",(IF(AND(I5091&gt;=30100,I5091&lt;=34972),"Středočeský kraj",(IF(AND(I5091&gt;=35002,I5091&lt;=36271),"Karlovarský kraj",(IF(AND(I5091&gt;=37001,I5091&lt;=39201),"Jihočeský kraj",(IF(AND(I5091&gt;=39701,I5091&lt;=39901),"Jihočeský kraj",(IF(AND(I5091&gt;=39301,I5091&lt;=39601),"Kraj Vysočina",(IF(AND(I5091&gt;=58001,I5091&lt;=59501),"Kraj Vysočina",(IF(AND(I5091&gt;=67401,I5091&lt;=67602),"Kraj Vysočina",(IF(AND(I5091&gt;=40001,I5091&lt;=44101),"Ústecký kraj",(IF(AND(I5091&gt;=46001,I5091&lt;=47201),"Liberecký kraj",(IF(AND(I5091&gt;=51202,I5091&lt;=51401),"Liberecký kraj",(IF(AND(I5091&gt;=53002,I5091&lt;=53976),"Pardubický kraj",(IF(AND(I5091&gt;=56002,I5091&lt;=57201),"Pardubický kraj",(IF(AND(I5091&gt;=60200,I5091&lt;=67201),"Jihomoravský kraj",(IF(AND(I5091&gt;=67801,I5091&lt;=68501),"Jihomoravský kraj",(IF(AND(I5091&gt;=69002,I5091&lt;=69801),"Jihomoravský kraj",(IF(AND(I5091&gt;=68601,I5091&lt;=68801),"Zlínský kraj",(IF(AND(I5091&gt;=75501,I5091&lt;=76901),"Zlínský kraj",(IF(AND(I5091&gt;=70030,I5091&lt;=74901),"Moravskoslezský kraj",(IF(AND(I5091&gt;=75000,I5091&lt;=75368),"Olomoucký kraj",(IF(AND(I5091&gt;=77200,I5091&lt;=79862),"Olomoucký kraj",(IF(AND(I5091&gt;=50011,I5091&lt;=50301),"Královéhradecký kraj",(IF(AND(I5091&gt;=54301,I5091&lt;=54303),"Královéhradecký kraj","0")))))))))))))))))))))))))))))))))))))))))))))))</f>
        <v>Olomoucký kraj</v>
      </c>
      <c r="AD5091" t="s">
        <v>998</v>
      </c>
      <c r="AE5091" t="s">
        <v>998</v>
      </c>
      <c r="AF5091" t="s">
        <v>998</v>
      </c>
      <c r="AG5091" s="107">
        <v>0</v>
      </c>
      <c r="AH5091" s="107">
        <v>0</v>
      </c>
      <c r="AI5091" s="107">
        <v>0</v>
      </c>
      <c r="AJ5091" t="s">
        <v>1012</v>
      </c>
    </row>
    <row r="5092" spans="1:37" x14ac:dyDescent="0.45">
      <c r="A5092" t="s">
        <v>1156</v>
      </c>
      <c r="B5092" t="s">
        <v>11622</v>
      </c>
      <c r="C5092" t="s">
        <v>990</v>
      </c>
      <c r="D5092" t="s">
        <v>11623</v>
      </c>
      <c r="E5092" t="s">
        <v>992</v>
      </c>
      <c r="F5092" t="s">
        <v>2626</v>
      </c>
      <c r="G5092">
        <v>8</v>
      </c>
      <c r="H5092" t="s">
        <v>2017</v>
      </c>
      <c r="I5092">
        <v>78833</v>
      </c>
      <c r="K5092" t="s">
        <v>11624</v>
      </c>
      <c r="L5092" s="106">
        <v>35562</v>
      </c>
      <c r="M5092">
        <v>13393279</v>
      </c>
      <c r="N5092" t="s">
        <v>996</v>
      </c>
      <c r="O5092" t="s">
        <v>12</v>
      </c>
      <c r="P5092" t="s">
        <v>997</v>
      </c>
      <c r="R5092" s="109" t="str">
        <f>IF(OR(P5092="SB",Q5092="SB"),"SB",0)</f>
        <v>SB</v>
      </c>
      <c r="T5092" s="110" t="s">
        <v>998</v>
      </c>
      <c r="V5092" s="113" t="str">
        <f>IF(AND(I5092&gt;=10000,I5092&lt;=19900),"Praha",(IF(AND(I5092&gt;=25001,I5092&lt;=29501),"Středočeský kraj",(IF(AND(I5092&gt;=30100,I5092&lt;=34972),"Středočeský kraj",(IF(AND(I5092&gt;=35002,I5092&lt;=36271),"Karlovarský kraj",(IF(AND(I5092&gt;=37001,I5092&lt;=39201),"Jihočeský kraj",(IF(AND(I5092&gt;=39701,I5092&lt;=39901),"Jihočeský kraj",(IF(AND(I5092&gt;=39301,I5092&lt;=39601),"Kraj Vysočina",(IF(AND(I5092&gt;=58001,I5092&lt;=59501),"Kraj Vysočina",(IF(AND(I5092&gt;=67401,I5092&lt;=67602),"Kraj Vysočina",(IF(AND(I5092&gt;=40001,I5092&lt;=44101),"Ústecký kraj",(IF(AND(I5092&gt;=46001,I5092&lt;=47201),"Liberecký kraj",(IF(AND(I5092&gt;=51202,I5092&lt;=51401),"Liberecký kraj",(IF(AND(I5092&gt;=53002,I5092&lt;=53976),"Pardubický kraj",(IF(AND(I5092&gt;=56002,I5092&lt;=57201),"Pardubický kraj",(IF(AND(I5092&gt;=60200,I5092&lt;=67201),"Jihomoravský kraj",(IF(AND(I5092&gt;=67801,I5092&lt;=68501),"Jihomoravský kraj",(IF(AND(I5092&gt;=69002,I5092&lt;=69801),"Jihomoravský kraj",(IF(AND(I5092&gt;=68601,I5092&lt;=68801),"Zlínský kraj",(IF(AND(I5092&gt;=75501,I5092&lt;=76901),"Zlínský kraj",(IF(AND(I5092&gt;=70030,I5092&lt;=74901),"Moravskoslezský kraj",(IF(AND(I5092&gt;=75000,I5092&lt;=75368),"Olomoucký kraj",(IF(AND(I5092&gt;=77200,I5092&lt;=79862),"Olomoucký kraj",(IF(AND(I5092&gt;=50011,I5092&lt;=50301),"Královéhradecký kraj",(IF(AND(I5092&gt;=54301,I5092&lt;=54303),"Královéhradecký kraj","0")))))))))))))))))))))))))))))))))))))))))))))))</f>
        <v>Olomoucký kraj</v>
      </c>
      <c r="AB5092" t="s">
        <v>998</v>
      </c>
      <c r="AD5092" t="s">
        <v>998</v>
      </c>
      <c r="AE5092" t="s">
        <v>998</v>
      </c>
      <c r="AF5092" t="s">
        <v>998</v>
      </c>
      <c r="AG5092" s="107">
        <v>0</v>
      </c>
      <c r="AH5092" s="107">
        <v>0</v>
      </c>
      <c r="AI5092" s="107">
        <v>0</v>
      </c>
      <c r="AJ5092" t="s">
        <v>1012</v>
      </c>
    </row>
    <row r="5093" spans="1:37" x14ac:dyDescent="0.45">
      <c r="A5093" t="s">
        <v>1169</v>
      </c>
      <c r="B5093" t="s">
        <v>18224</v>
      </c>
      <c r="C5093" t="s">
        <v>990</v>
      </c>
      <c r="D5093" t="s">
        <v>18230</v>
      </c>
      <c r="E5093" t="s">
        <v>992</v>
      </c>
      <c r="F5093" t="s">
        <v>16477</v>
      </c>
      <c r="G5093">
        <v>99</v>
      </c>
      <c r="H5093" t="s">
        <v>16477</v>
      </c>
      <c r="I5093">
        <v>78833</v>
      </c>
      <c r="K5093" t="s">
        <v>18231</v>
      </c>
      <c r="L5093" s="106">
        <v>32234</v>
      </c>
      <c r="M5093">
        <v>13395505</v>
      </c>
      <c r="N5093" t="s">
        <v>996</v>
      </c>
      <c r="O5093" t="s">
        <v>12</v>
      </c>
      <c r="P5093" t="s">
        <v>997</v>
      </c>
      <c r="R5093" s="109" t="str">
        <f>IF(OR(P5093="SB",Q5093="SB"),"SB",0)</f>
        <v>SB</v>
      </c>
      <c r="T5093" s="110" t="s">
        <v>998</v>
      </c>
      <c r="V5093" s="113" t="str">
        <f>IF(AND(I5093&gt;=10000,I5093&lt;=19900),"Praha",(IF(AND(I5093&gt;=25001,I5093&lt;=29501),"Středočeský kraj",(IF(AND(I5093&gt;=30100,I5093&lt;=34972),"Středočeský kraj",(IF(AND(I5093&gt;=35002,I5093&lt;=36271),"Karlovarský kraj",(IF(AND(I5093&gt;=37001,I5093&lt;=39201),"Jihočeský kraj",(IF(AND(I5093&gt;=39701,I5093&lt;=39901),"Jihočeský kraj",(IF(AND(I5093&gt;=39301,I5093&lt;=39601),"Kraj Vysočina",(IF(AND(I5093&gt;=58001,I5093&lt;=59501),"Kraj Vysočina",(IF(AND(I5093&gt;=67401,I5093&lt;=67602),"Kraj Vysočina",(IF(AND(I5093&gt;=40001,I5093&lt;=44101),"Ústecký kraj",(IF(AND(I5093&gt;=46001,I5093&lt;=47201),"Liberecký kraj",(IF(AND(I5093&gt;=51202,I5093&lt;=51401),"Liberecký kraj",(IF(AND(I5093&gt;=53002,I5093&lt;=53976),"Pardubický kraj",(IF(AND(I5093&gt;=56002,I5093&lt;=57201),"Pardubický kraj",(IF(AND(I5093&gt;=60200,I5093&lt;=67201),"Jihomoravský kraj",(IF(AND(I5093&gt;=67801,I5093&lt;=68501),"Jihomoravský kraj",(IF(AND(I5093&gt;=69002,I5093&lt;=69801),"Jihomoravský kraj",(IF(AND(I5093&gt;=68601,I5093&lt;=68801),"Zlínský kraj",(IF(AND(I5093&gt;=75501,I5093&lt;=76901),"Zlínský kraj",(IF(AND(I5093&gt;=70030,I5093&lt;=74901),"Moravskoslezský kraj",(IF(AND(I5093&gt;=75000,I5093&lt;=75368),"Olomoucký kraj",(IF(AND(I5093&gt;=77200,I5093&lt;=79862),"Olomoucký kraj",(IF(AND(I5093&gt;=50011,I5093&lt;=50301),"Královéhradecký kraj",(IF(AND(I5093&gt;=54301,I5093&lt;=54303),"Královéhradecký kraj","0")))))))))))))))))))))))))))))))))))))))))))))))</f>
        <v>Olomoucký kraj</v>
      </c>
      <c r="AB5093" t="s">
        <v>998</v>
      </c>
      <c r="AD5093" t="s">
        <v>998</v>
      </c>
      <c r="AE5093" t="s">
        <v>998</v>
      </c>
      <c r="AF5093" t="s">
        <v>998</v>
      </c>
      <c r="AG5093" s="107">
        <v>0</v>
      </c>
      <c r="AH5093" s="107">
        <v>0</v>
      </c>
      <c r="AI5093" s="107">
        <v>0</v>
      </c>
      <c r="AJ5093" t="s">
        <v>1012</v>
      </c>
    </row>
    <row r="5094" spans="1:37" x14ac:dyDescent="0.45">
      <c r="A5094" t="s">
        <v>1037</v>
      </c>
      <c r="B5094" t="s">
        <v>5565</v>
      </c>
      <c r="C5094" t="s">
        <v>990</v>
      </c>
      <c r="D5094" t="s">
        <v>5566</v>
      </c>
      <c r="E5094" t="s">
        <v>992</v>
      </c>
      <c r="F5094" t="s">
        <v>5567</v>
      </c>
      <c r="G5094">
        <v>452</v>
      </c>
      <c r="H5094" t="s">
        <v>5567</v>
      </c>
      <c r="I5094">
        <v>78901</v>
      </c>
      <c r="K5094" t="s">
        <v>5568</v>
      </c>
      <c r="L5094" s="106">
        <v>34962</v>
      </c>
      <c r="M5094">
        <v>13389946</v>
      </c>
      <c r="N5094" t="s">
        <v>996</v>
      </c>
      <c r="O5094" t="s">
        <v>12</v>
      </c>
      <c r="P5094" t="s">
        <v>997</v>
      </c>
      <c r="R5094" s="109" t="str">
        <f>IF(OR(P5094="SB",Q5094="SB"),"SB",0)</f>
        <v>SB</v>
      </c>
      <c r="T5094" s="110" t="s">
        <v>998</v>
      </c>
      <c r="V5094" s="113" t="str">
        <f>IF(AND(I5094&gt;=10000,I5094&lt;=19900),"Praha",(IF(AND(I5094&gt;=25001,I5094&lt;=29501),"Středočeský kraj",(IF(AND(I5094&gt;=30100,I5094&lt;=34972),"Středočeský kraj",(IF(AND(I5094&gt;=35002,I5094&lt;=36271),"Karlovarský kraj",(IF(AND(I5094&gt;=37001,I5094&lt;=39201),"Jihočeský kraj",(IF(AND(I5094&gt;=39701,I5094&lt;=39901),"Jihočeský kraj",(IF(AND(I5094&gt;=39301,I5094&lt;=39601),"Kraj Vysočina",(IF(AND(I5094&gt;=58001,I5094&lt;=59501),"Kraj Vysočina",(IF(AND(I5094&gt;=67401,I5094&lt;=67602),"Kraj Vysočina",(IF(AND(I5094&gt;=40001,I5094&lt;=44101),"Ústecký kraj",(IF(AND(I5094&gt;=46001,I5094&lt;=47201),"Liberecký kraj",(IF(AND(I5094&gt;=51202,I5094&lt;=51401),"Liberecký kraj",(IF(AND(I5094&gt;=53002,I5094&lt;=53976),"Pardubický kraj",(IF(AND(I5094&gt;=56002,I5094&lt;=57201),"Pardubický kraj",(IF(AND(I5094&gt;=60200,I5094&lt;=67201),"Jihomoravský kraj",(IF(AND(I5094&gt;=67801,I5094&lt;=68501),"Jihomoravský kraj",(IF(AND(I5094&gt;=69002,I5094&lt;=69801),"Jihomoravský kraj",(IF(AND(I5094&gt;=68601,I5094&lt;=68801),"Zlínský kraj",(IF(AND(I5094&gt;=75501,I5094&lt;=76901),"Zlínský kraj",(IF(AND(I5094&gt;=70030,I5094&lt;=74901),"Moravskoslezský kraj",(IF(AND(I5094&gt;=75000,I5094&lt;=75368),"Olomoucký kraj",(IF(AND(I5094&gt;=77200,I5094&lt;=79862),"Olomoucký kraj",(IF(AND(I5094&gt;=50011,I5094&lt;=50301),"Královéhradecký kraj",(IF(AND(I5094&gt;=54301,I5094&lt;=54303),"Královéhradecký kraj","0")))))))))))))))))))))))))))))))))))))))))))))))</f>
        <v>Olomoucký kraj</v>
      </c>
      <c r="AB5094" t="s">
        <v>998</v>
      </c>
      <c r="AD5094" t="s">
        <v>998</v>
      </c>
      <c r="AE5094" t="s">
        <v>998</v>
      </c>
      <c r="AF5094" t="s">
        <v>998</v>
      </c>
      <c r="AG5094" s="107">
        <v>0</v>
      </c>
      <c r="AH5094" s="107">
        <v>0</v>
      </c>
      <c r="AI5094" s="107">
        <v>0</v>
      </c>
      <c r="AJ5094" t="s">
        <v>1012</v>
      </c>
    </row>
    <row r="5095" spans="1:37" x14ac:dyDescent="0.45">
      <c r="A5095" t="s">
        <v>6971</v>
      </c>
      <c r="B5095" t="s">
        <v>12236</v>
      </c>
      <c r="C5095" t="s">
        <v>1002</v>
      </c>
      <c r="D5095" t="s">
        <v>12237</v>
      </c>
      <c r="E5095" t="s">
        <v>992</v>
      </c>
      <c r="F5095" t="s">
        <v>1027</v>
      </c>
      <c r="G5095">
        <v>16</v>
      </c>
      <c r="H5095" t="s">
        <v>3971</v>
      </c>
      <c r="I5095">
        <v>78901</v>
      </c>
      <c r="K5095" t="s">
        <v>12238</v>
      </c>
      <c r="L5095" s="106">
        <v>38568</v>
      </c>
      <c r="M5095">
        <v>14662868</v>
      </c>
      <c r="N5095" t="s">
        <v>996</v>
      </c>
      <c r="O5095" t="s">
        <v>12</v>
      </c>
      <c r="P5095" t="s">
        <v>997</v>
      </c>
      <c r="R5095" s="109" t="str">
        <f>IF(OR(P5095="SB",Q5095="SB"),"SB",0)</f>
        <v>SB</v>
      </c>
      <c r="T5095" s="110" t="s">
        <v>998</v>
      </c>
      <c r="V5095" s="113" t="str">
        <f>IF(AND(I5095&gt;=10000,I5095&lt;=19900),"Praha",(IF(AND(I5095&gt;=25001,I5095&lt;=29501),"Středočeský kraj",(IF(AND(I5095&gt;=30100,I5095&lt;=34972),"Středočeský kraj",(IF(AND(I5095&gt;=35002,I5095&lt;=36271),"Karlovarský kraj",(IF(AND(I5095&gt;=37001,I5095&lt;=39201),"Jihočeský kraj",(IF(AND(I5095&gt;=39701,I5095&lt;=39901),"Jihočeský kraj",(IF(AND(I5095&gt;=39301,I5095&lt;=39601),"Kraj Vysočina",(IF(AND(I5095&gt;=58001,I5095&lt;=59501),"Kraj Vysočina",(IF(AND(I5095&gt;=67401,I5095&lt;=67602),"Kraj Vysočina",(IF(AND(I5095&gt;=40001,I5095&lt;=44101),"Ústecký kraj",(IF(AND(I5095&gt;=46001,I5095&lt;=47201),"Liberecký kraj",(IF(AND(I5095&gt;=51202,I5095&lt;=51401),"Liberecký kraj",(IF(AND(I5095&gt;=53002,I5095&lt;=53976),"Pardubický kraj",(IF(AND(I5095&gt;=56002,I5095&lt;=57201),"Pardubický kraj",(IF(AND(I5095&gt;=60200,I5095&lt;=67201),"Jihomoravský kraj",(IF(AND(I5095&gt;=67801,I5095&lt;=68501),"Jihomoravský kraj",(IF(AND(I5095&gt;=69002,I5095&lt;=69801),"Jihomoravský kraj",(IF(AND(I5095&gt;=68601,I5095&lt;=68801),"Zlínský kraj",(IF(AND(I5095&gt;=75501,I5095&lt;=76901),"Zlínský kraj",(IF(AND(I5095&gt;=70030,I5095&lt;=74901),"Moravskoslezský kraj",(IF(AND(I5095&gt;=75000,I5095&lt;=75368),"Olomoucký kraj",(IF(AND(I5095&gt;=77200,I5095&lt;=79862),"Olomoucký kraj",(IF(AND(I5095&gt;=50011,I5095&lt;=50301),"Královéhradecký kraj",(IF(AND(I5095&gt;=54301,I5095&lt;=54303),"Královéhradecký kraj","0")))))))))))))))))))))))))))))))))))))))))))))))</f>
        <v>Olomoucký kraj</v>
      </c>
      <c r="AB5095" t="s">
        <v>998</v>
      </c>
      <c r="AD5095" t="s">
        <v>998</v>
      </c>
      <c r="AE5095" t="s">
        <v>998</v>
      </c>
      <c r="AF5095" t="s">
        <v>998</v>
      </c>
      <c r="AG5095" s="107">
        <v>300</v>
      </c>
      <c r="AH5095" s="107">
        <v>0</v>
      </c>
      <c r="AI5095" s="107">
        <v>0</v>
      </c>
      <c r="AJ5095" t="s">
        <v>999</v>
      </c>
      <c r="AK5095" s="106">
        <v>44924</v>
      </c>
    </row>
    <row r="5096" spans="1:37" x14ac:dyDescent="0.45">
      <c r="A5096" t="s">
        <v>2811</v>
      </c>
      <c r="B5096" t="s">
        <v>12236</v>
      </c>
      <c r="C5096" t="s">
        <v>1002</v>
      </c>
      <c r="D5096" t="s">
        <v>12239</v>
      </c>
      <c r="E5096" t="s">
        <v>992</v>
      </c>
      <c r="F5096" t="s">
        <v>1027</v>
      </c>
      <c r="G5096">
        <v>16</v>
      </c>
      <c r="H5096" t="s">
        <v>3971</v>
      </c>
      <c r="I5096">
        <v>78901</v>
      </c>
      <c r="K5096" t="s">
        <v>12240</v>
      </c>
      <c r="L5096" s="106">
        <v>39259</v>
      </c>
      <c r="M5096">
        <v>14662767</v>
      </c>
      <c r="N5096" t="s">
        <v>996</v>
      </c>
      <c r="O5096" t="s">
        <v>12</v>
      </c>
      <c r="P5096" t="s">
        <v>997</v>
      </c>
      <c r="R5096" s="109" t="str">
        <f>IF(OR(P5096="SB",Q5096="SB"),"SB",0)</f>
        <v>SB</v>
      </c>
      <c r="T5096" s="110" t="s">
        <v>998</v>
      </c>
      <c r="V5096" s="113" t="str">
        <f>IF(AND(I5096&gt;=10000,I5096&lt;=19900),"Praha",(IF(AND(I5096&gt;=25001,I5096&lt;=29501),"Středočeský kraj",(IF(AND(I5096&gt;=30100,I5096&lt;=34972),"Středočeský kraj",(IF(AND(I5096&gt;=35002,I5096&lt;=36271),"Karlovarský kraj",(IF(AND(I5096&gt;=37001,I5096&lt;=39201),"Jihočeský kraj",(IF(AND(I5096&gt;=39701,I5096&lt;=39901),"Jihočeský kraj",(IF(AND(I5096&gt;=39301,I5096&lt;=39601),"Kraj Vysočina",(IF(AND(I5096&gt;=58001,I5096&lt;=59501),"Kraj Vysočina",(IF(AND(I5096&gt;=67401,I5096&lt;=67602),"Kraj Vysočina",(IF(AND(I5096&gt;=40001,I5096&lt;=44101),"Ústecký kraj",(IF(AND(I5096&gt;=46001,I5096&lt;=47201),"Liberecký kraj",(IF(AND(I5096&gt;=51202,I5096&lt;=51401),"Liberecký kraj",(IF(AND(I5096&gt;=53002,I5096&lt;=53976),"Pardubický kraj",(IF(AND(I5096&gt;=56002,I5096&lt;=57201),"Pardubický kraj",(IF(AND(I5096&gt;=60200,I5096&lt;=67201),"Jihomoravský kraj",(IF(AND(I5096&gt;=67801,I5096&lt;=68501),"Jihomoravský kraj",(IF(AND(I5096&gt;=69002,I5096&lt;=69801),"Jihomoravský kraj",(IF(AND(I5096&gt;=68601,I5096&lt;=68801),"Zlínský kraj",(IF(AND(I5096&gt;=75501,I5096&lt;=76901),"Zlínský kraj",(IF(AND(I5096&gt;=70030,I5096&lt;=74901),"Moravskoslezský kraj",(IF(AND(I5096&gt;=75000,I5096&lt;=75368),"Olomoucký kraj",(IF(AND(I5096&gt;=77200,I5096&lt;=79862),"Olomoucký kraj",(IF(AND(I5096&gt;=50011,I5096&lt;=50301),"Královéhradecký kraj",(IF(AND(I5096&gt;=54301,I5096&lt;=54303),"Královéhradecký kraj","0")))))))))))))))))))))))))))))))))))))))))))))))</f>
        <v>Olomoucký kraj</v>
      </c>
      <c r="AB5096" t="s">
        <v>998</v>
      </c>
      <c r="AD5096" t="s">
        <v>998</v>
      </c>
      <c r="AE5096" t="s">
        <v>998</v>
      </c>
      <c r="AF5096" t="s">
        <v>998</v>
      </c>
      <c r="AG5096" s="107">
        <v>300</v>
      </c>
      <c r="AH5096" s="107">
        <v>0</v>
      </c>
      <c r="AI5096" s="107">
        <v>0</v>
      </c>
      <c r="AJ5096" t="s">
        <v>999</v>
      </c>
      <c r="AK5096" s="106">
        <v>44923</v>
      </c>
    </row>
    <row r="5097" spans="1:37" x14ac:dyDescent="0.45">
      <c r="A5097" t="s">
        <v>1531</v>
      </c>
      <c r="B5097" t="s">
        <v>12741</v>
      </c>
      <c r="C5097" t="s">
        <v>1002</v>
      </c>
      <c r="D5097" t="s">
        <v>12742</v>
      </c>
      <c r="E5097" t="s">
        <v>992</v>
      </c>
      <c r="F5097" t="s">
        <v>12743</v>
      </c>
      <c r="G5097">
        <v>85</v>
      </c>
      <c r="H5097" t="s">
        <v>12743</v>
      </c>
      <c r="I5097">
        <v>78901</v>
      </c>
      <c r="J5097">
        <v>739828243</v>
      </c>
      <c r="K5097" t="s">
        <v>12744</v>
      </c>
      <c r="L5097" s="106">
        <v>35051</v>
      </c>
      <c r="M5097">
        <v>14719250</v>
      </c>
      <c r="N5097" t="s">
        <v>996</v>
      </c>
      <c r="O5097" t="s">
        <v>12</v>
      </c>
      <c r="P5097" t="s">
        <v>997</v>
      </c>
      <c r="R5097" s="109" t="str">
        <f>IF(OR(P5097="SB",Q5097="SB"),"SB",0)</f>
        <v>SB</v>
      </c>
      <c r="T5097" s="110" t="s">
        <v>998</v>
      </c>
      <c r="V5097" s="113" t="str">
        <f>IF(AND(I5097&gt;=10000,I5097&lt;=19900),"Praha",(IF(AND(I5097&gt;=25001,I5097&lt;=29501),"Středočeský kraj",(IF(AND(I5097&gt;=30100,I5097&lt;=34972),"Středočeský kraj",(IF(AND(I5097&gt;=35002,I5097&lt;=36271),"Karlovarský kraj",(IF(AND(I5097&gt;=37001,I5097&lt;=39201),"Jihočeský kraj",(IF(AND(I5097&gt;=39701,I5097&lt;=39901),"Jihočeský kraj",(IF(AND(I5097&gt;=39301,I5097&lt;=39601),"Kraj Vysočina",(IF(AND(I5097&gt;=58001,I5097&lt;=59501),"Kraj Vysočina",(IF(AND(I5097&gt;=67401,I5097&lt;=67602),"Kraj Vysočina",(IF(AND(I5097&gt;=40001,I5097&lt;=44101),"Ústecký kraj",(IF(AND(I5097&gt;=46001,I5097&lt;=47201),"Liberecký kraj",(IF(AND(I5097&gt;=51202,I5097&lt;=51401),"Liberecký kraj",(IF(AND(I5097&gt;=53002,I5097&lt;=53976),"Pardubický kraj",(IF(AND(I5097&gt;=56002,I5097&lt;=57201),"Pardubický kraj",(IF(AND(I5097&gt;=60200,I5097&lt;=67201),"Jihomoravský kraj",(IF(AND(I5097&gt;=67801,I5097&lt;=68501),"Jihomoravský kraj",(IF(AND(I5097&gt;=69002,I5097&lt;=69801),"Jihomoravský kraj",(IF(AND(I5097&gt;=68601,I5097&lt;=68801),"Zlínský kraj",(IF(AND(I5097&gt;=75501,I5097&lt;=76901),"Zlínský kraj",(IF(AND(I5097&gt;=70030,I5097&lt;=74901),"Moravskoslezský kraj",(IF(AND(I5097&gt;=75000,I5097&lt;=75368),"Olomoucký kraj",(IF(AND(I5097&gt;=77200,I5097&lt;=79862),"Olomoucký kraj",(IF(AND(I5097&gt;=50011,I5097&lt;=50301),"Královéhradecký kraj",(IF(AND(I5097&gt;=54301,I5097&lt;=54303),"Královéhradecký kraj","0")))))))))))))))))))))))))))))))))))))))))))))))</f>
        <v>Olomoucký kraj</v>
      </c>
      <c r="AB5097" t="s">
        <v>998</v>
      </c>
      <c r="AD5097" t="s">
        <v>998</v>
      </c>
      <c r="AE5097" t="s">
        <v>998</v>
      </c>
      <c r="AF5097" t="s">
        <v>998</v>
      </c>
      <c r="AG5097" s="107">
        <v>300</v>
      </c>
      <c r="AH5097" s="107">
        <v>0</v>
      </c>
      <c r="AI5097" s="107">
        <v>0</v>
      </c>
      <c r="AJ5097" t="s">
        <v>999</v>
      </c>
      <c r="AK5097" s="106">
        <v>44924</v>
      </c>
    </row>
    <row r="5098" spans="1:37" x14ac:dyDescent="0.45">
      <c r="A5098" t="s">
        <v>1411</v>
      </c>
      <c r="B5098" t="s">
        <v>15848</v>
      </c>
      <c r="C5098" t="s">
        <v>990</v>
      </c>
      <c r="D5098" t="s">
        <v>15852</v>
      </c>
      <c r="E5098" t="s">
        <v>992</v>
      </c>
      <c r="F5098" t="s">
        <v>15853</v>
      </c>
      <c r="G5098">
        <v>21</v>
      </c>
      <c r="H5098" t="s">
        <v>3971</v>
      </c>
      <c r="I5098">
        <v>78901</v>
      </c>
      <c r="J5098">
        <v>724686528</v>
      </c>
      <c r="K5098" t="s">
        <v>15854</v>
      </c>
      <c r="L5098" s="106">
        <v>34009</v>
      </c>
      <c r="M5098">
        <v>14120981</v>
      </c>
      <c r="N5098" t="s">
        <v>1367</v>
      </c>
      <c r="O5098" t="s">
        <v>1091</v>
      </c>
      <c r="P5098" t="s">
        <v>997</v>
      </c>
      <c r="R5098" s="109" t="str">
        <f>IF(OR(P5098="SB",Q5098="SB"),"SB",0)</f>
        <v>SB</v>
      </c>
      <c r="T5098" s="110" t="s">
        <v>998</v>
      </c>
      <c r="V5098" s="113" t="str">
        <f>IF(AND(I5098&gt;=10000,I5098&lt;=19900),"Praha",(IF(AND(I5098&gt;=25001,I5098&lt;=29501),"Středočeský kraj",(IF(AND(I5098&gt;=30100,I5098&lt;=34972),"Středočeský kraj",(IF(AND(I5098&gt;=35002,I5098&lt;=36271),"Karlovarský kraj",(IF(AND(I5098&gt;=37001,I5098&lt;=39201),"Jihočeský kraj",(IF(AND(I5098&gt;=39701,I5098&lt;=39901),"Jihočeský kraj",(IF(AND(I5098&gt;=39301,I5098&lt;=39601),"Kraj Vysočina",(IF(AND(I5098&gt;=58001,I5098&lt;=59501),"Kraj Vysočina",(IF(AND(I5098&gt;=67401,I5098&lt;=67602),"Kraj Vysočina",(IF(AND(I5098&gt;=40001,I5098&lt;=44101),"Ústecký kraj",(IF(AND(I5098&gt;=46001,I5098&lt;=47201),"Liberecký kraj",(IF(AND(I5098&gt;=51202,I5098&lt;=51401),"Liberecký kraj",(IF(AND(I5098&gt;=53002,I5098&lt;=53976),"Pardubický kraj",(IF(AND(I5098&gt;=56002,I5098&lt;=57201),"Pardubický kraj",(IF(AND(I5098&gt;=60200,I5098&lt;=67201),"Jihomoravský kraj",(IF(AND(I5098&gt;=67801,I5098&lt;=68501),"Jihomoravský kraj",(IF(AND(I5098&gt;=69002,I5098&lt;=69801),"Jihomoravský kraj",(IF(AND(I5098&gt;=68601,I5098&lt;=68801),"Zlínský kraj",(IF(AND(I5098&gt;=75501,I5098&lt;=76901),"Zlínský kraj",(IF(AND(I5098&gt;=70030,I5098&lt;=74901),"Moravskoslezský kraj",(IF(AND(I5098&gt;=75000,I5098&lt;=75368),"Olomoucký kraj",(IF(AND(I5098&gt;=77200,I5098&lt;=79862),"Olomoucký kraj",(IF(AND(I5098&gt;=50011,I5098&lt;=50301),"Královéhradecký kraj",(IF(AND(I5098&gt;=54301,I5098&lt;=54303),"Královéhradecký kraj","0")))))))))))))))))))))))))))))))))))))))))))))))</f>
        <v>Olomoucký kraj</v>
      </c>
      <c r="AB5098" t="s">
        <v>998</v>
      </c>
      <c r="AD5098" t="s">
        <v>998</v>
      </c>
      <c r="AE5098" t="s">
        <v>998</v>
      </c>
      <c r="AF5098" t="s">
        <v>998</v>
      </c>
      <c r="AG5098" s="107">
        <v>0</v>
      </c>
      <c r="AH5098" s="107">
        <v>0</v>
      </c>
      <c r="AI5098" s="107">
        <v>0</v>
      </c>
      <c r="AJ5098" t="s">
        <v>1012</v>
      </c>
    </row>
    <row r="5099" spans="1:37" x14ac:dyDescent="0.45">
      <c r="A5099" t="s">
        <v>1079</v>
      </c>
      <c r="B5099" t="s">
        <v>17439</v>
      </c>
      <c r="C5099" t="s">
        <v>990</v>
      </c>
      <c r="D5099" t="s">
        <v>17443</v>
      </c>
      <c r="E5099" t="s">
        <v>992</v>
      </c>
      <c r="F5099" t="s">
        <v>4640</v>
      </c>
      <c r="G5099">
        <v>654</v>
      </c>
      <c r="H5099" t="s">
        <v>4335</v>
      </c>
      <c r="I5099">
        <v>78901</v>
      </c>
      <c r="K5099" t="s">
        <v>17444</v>
      </c>
      <c r="L5099" s="106">
        <v>27483</v>
      </c>
      <c r="M5099">
        <v>14642458</v>
      </c>
      <c r="N5099" t="s">
        <v>996</v>
      </c>
      <c r="O5099" t="s">
        <v>12</v>
      </c>
      <c r="P5099" t="s">
        <v>997</v>
      </c>
      <c r="R5099" s="109" t="str">
        <f>IF(OR(P5099="SB",Q5099="SB"),"SB",0)</f>
        <v>SB</v>
      </c>
      <c r="T5099" s="110" t="s">
        <v>998</v>
      </c>
      <c r="V5099" s="113" t="str">
        <f>IF(AND(I5099&gt;=10000,I5099&lt;=19900),"Praha",(IF(AND(I5099&gt;=25001,I5099&lt;=29501),"Středočeský kraj",(IF(AND(I5099&gt;=30100,I5099&lt;=34972),"Středočeský kraj",(IF(AND(I5099&gt;=35002,I5099&lt;=36271),"Karlovarský kraj",(IF(AND(I5099&gt;=37001,I5099&lt;=39201),"Jihočeský kraj",(IF(AND(I5099&gt;=39701,I5099&lt;=39901),"Jihočeský kraj",(IF(AND(I5099&gt;=39301,I5099&lt;=39601),"Kraj Vysočina",(IF(AND(I5099&gt;=58001,I5099&lt;=59501),"Kraj Vysočina",(IF(AND(I5099&gt;=67401,I5099&lt;=67602),"Kraj Vysočina",(IF(AND(I5099&gt;=40001,I5099&lt;=44101),"Ústecký kraj",(IF(AND(I5099&gt;=46001,I5099&lt;=47201),"Liberecký kraj",(IF(AND(I5099&gt;=51202,I5099&lt;=51401),"Liberecký kraj",(IF(AND(I5099&gt;=53002,I5099&lt;=53976),"Pardubický kraj",(IF(AND(I5099&gt;=56002,I5099&lt;=57201),"Pardubický kraj",(IF(AND(I5099&gt;=60200,I5099&lt;=67201),"Jihomoravský kraj",(IF(AND(I5099&gt;=67801,I5099&lt;=68501),"Jihomoravský kraj",(IF(AND(I5099&gt;=69002,I5099&lt;=69801),"Jihomoravský kraj",(IF(AND(I5099&gt;=68601,I5099&lt;=68801),"Zlínský kraj",(IF(AND(I5099&gt;=75501,I5099&lt;=76901),"Zlínský kraj",(IF(AND(I5099&gt;=70030,I5099&lt;=74901),"Moravskoslezský kraj",(IF(AND(I5099&gt;=75000,I5099&lt;=75368),"Olomoucký kraj",(IF(AND(I5099&gt;=77200,I5099&lt;=79862),"Olomoucký kraj",(IF(AND(I5099&gt;=50011,I5099&lt;=50301),"Královéhradecký kraj",(IF(AND(I5099&gt;=54301,I5099&lt;=54303),"Královéhradecký kraj","0")))))))))))))))))))))))))))))))))))))))))))))))</f>
        <v>Olomoucký kraj</v>
      </c>
      <c r="AB5099" t="s">
        <v>998</v>
      </c>
      <c r="AD5099" t="s">
        <v>998</v>
      </c>
      <c r="AE5099" t="s">
        <v>998</v>
      </c>
      <c r="AF5099" t="s">
        <v>998</v>
      </c>
      <c r="AG5099" s="107">
        <v>0</v>
      </c>
      <c r="AH5099" s="107">
        <v>0</v>
      </c>
      <c r="AI5099" s="107">
        <v>0</v>
      </c>
      <c r="AJ5099" t="s">
        <v>1012</v>
      </c>
    </row>
    <row r="5100" spans="1:37" x14ac:dyDescent="0.45">
      <c r="A5100" t="s">
        <v>1076</v>
      </c>
      <c r="B5100" t="s">
        <v>5569</v>
      </c>
      <c r="C5100" t="s">
        <v>990</v>
      </c>
      <c r="D5100" t="s">
        <v>5570</v>
      </c>
      <c r="E5100" t="s">
        <v>992</v>
      </c>
      <c r="F5100" t="s">
        <v>5567</v>
      </c>
      <c r="G5100">
        <v>452</v>
      </c>
      <c r="H5100" t="s">
        <v>5567</v>
      </c>
      <c r="I5100">
        <v>78901</v>
      </c>
      <c r="K5100" t="s">
        <v>5571</v>
      </c>
      <c r="L5100" s="106">
        <v>36284</v>
      </c>
      <c r="M5100">
        <v>13390047</v>
      </c>
      <c r="N5100" t="s">
        <v>996</v>
      </c>
      <c r="O5100" t="s">
        <v>12</v>
      </c>
      <c r="P5100" t="s">
        <v>997</v>
      </c>
      <c r="R5100" s="109" t="str">
        <f>IF(OR(P5100="SB",Q5100="SB"),"SB",0)</f>
        <v>SB</v>
      </c>
      <c r="V5100" s="113" t="str">
        <f>IF(AND(I5100&gt;=10000,I5100&lt;=19900),"Praha",(IF(AND(I5100&gt;=25001,I5100&lt;=29501),"Středočeský kraj",(IF(AND(I5100&gt;=30100,I5100&lt;=34972),"Středočeský kraj",(IF(AND(I5100&gt;=35002,I5100&lt;=36271),"Karlovarský kraj",(IF(AND(I5100&gt;=37001,I5100&lt;=39201),"Jihočeský kraj",(IF(AND(I5100&gt;=39701,I5100&lt;=39901),"Jihočeský kraj",(IF(AND(I5100&gt;=39301,I5100&lt;=39601),"Kraj Vysočina",(IF(AND(I5100&gt;=58001,I5100&lt;=59501),"Kraj Vysočina",(IF(AND(I5100&gt;=67401,I5100&lt;=67602),"Kraj Vysočina",(IF(AND(I5100&gt;=40001,I5100&lt;=44101),"Ústecký kraj",(IF(AND(I5100&gt;=46001,I5100&lt;=47201),"Liberecký kraj",(IF(AND(I5100&gt;=51202,I5100&lt;=51401),"Liberecký kraj",(IF(AND(I5100&gt;=53002,I5100&lt;=53976),"Pardubický kraj",(IF(AND(I5100&gt;=56002,I5100&lt;=57201),"Pardubický kraj",(IF(AND(I5100&gt;=60200,I5100&lt;=67201),"Jihomoravský kraj",(IF(AND(I5100&gt;=67801,I5100&lt;=68501),"Jihomoravský kraj",(IF(AND(I5100&gt;=69002,I5100&lt;=69801),"Jihomoravský kraj",(IF(AND(I5100&gt;=68601,I5100&lt;=68801),"Zlínský kraj",(IF(AND(I5100&gt;=75501,I5100&lt;=76901),"Zlínský kraj",(IF(AND(I5100&gt;=70030,I5100&lt;=74901),"Moravskoslezský kraj",(IF(AND(I5100&gt;=75000,I5100&lt;=75368),"Olomoucký kraj",(IF(AND(I5100&gt;=77200,I5100&lt;=79862),"Olomoucký kraj",(IF(AND(I5100&gt;=50011,I5100&lt;=50301),"Královéhradecký kraj",(IF(AND(I5100&gt;=54301,I5100&lt;=54303),"Královéhradecký kraj","0")))))))))))))))))))))))))))))))))))))))))))))))</f>
        <v>Olomoucký kraj</v>
      </c>
      <c r="AD5100" t="s">
        <v>998</v>
      </c>
      <c r="AE5100" t="s">
        <v>998</v>
      </c>
      <c r="AF5100" t="s">
        <v>998</v>
      </c>
      <c r="AG5100" s="107">
        <v>300</v>
      </c>
      <c r="AH5100" s="107">
        <v>0</v>
      </c>
      <c r="AI5100" s="107">
        <v>0</v>
      </c>
      <c r="AJ5100" t="s">
        <v>999</v>
      </c>
      <c r="AK5100" s="106">
        <v>44924</v>
      </c>
    </row>
    <row r="5101" spans="1:37" x14ac:dyDescent="0.45">
      <c r="A5101" t="s">
        <v>1007</v>
      </c>
      <c r="B5101" t="s">
        <v>13765</v>
      </c>
      <c r="C5101" t="s">
        <v>990</v>
      </c>
      <c r="D5101" t="s">
        <v>13766</v>
      </c>
      <c r="E5101" t="s">
        <v>992</v>
      </c>
      <c r="F5101" t="s">
        <v>12361</v>
      </c>
      <c r="G5101">
        <v>17</v>
      </c>
      <c r="H5101" t="s">
        <v>3382</v>
      </c>
      <c r="I5101">
        <v>78961</v>
      </c>
      <c r="K5101" t="s">
        <v>13767</v>
      </c>
      <c r="L5101" s="106">
        <v>34131</v>
      </c>
      <c r="M5101">
        <v>14623462</v>
      </c>
      <c r="N5101" t="s">
        <v>996</v>
      </c>
      <c r="O5101" t="s">
        <v>12</v>
      </c>
      <c r="P5101" t="s">
        <v>997</v>
      </c>
      <c r="R5101" s="109" t="str">
        <f>IF(OR(P5101="SB",Q5101="SB"),"SB",0)</f>
        <v>SB</v>
      </c>
      <c r="T5101" s="110" t="s">
        <v>998</v>
      </c>
      <c r="V5101" s="113" t="str">
        <f>IF(AND(I5101&gt;=10000,I5101&lt;=19900),"Praha",(IF(AND(I5101&gt;=25001,I5101&lt;=29501),"Středočeský kraj",(IF(AND(I5101&gt;=30100,I5101&lt;=34972),"Středočeský kraj",(IF(AND(I5101&gt;=35002,I5101&lt;=36271),"Karlovarský kraj",(IF(AND(I5101&gt;=37001,I5101&lt;=39201),"Jihočeský kraj",(IF(AND(I5101&gt;=39701,I5101&lt;=39901),"Jihočeský kraj",(IF(AND(I5101&gt;=39301,I5101&lt;=39601),"Kraj Vysočina",(IF(AND(I5101&gt;=58001,I5101&lt;=59501),"Kraj Vysočina",(IF(AND(I5101&gt;=67401,I5101&lt;=67602),"Kraj Vysočina",(IF(AND(I5101&gt;=40001,I5101&lt;=44101),"Ústecký kraj",(IF(AND(I5101&gt;=46001,I5101&lt;=47201),"Liberecký kraj",(IF(AND(I5101&gt;=51202,I5101&lt;=51401),"Liberecký kraj",(IF(AND(I5101&gt;=53002,I5101&lt;=53976),"Pardubický kraj",(IF(AND(I5101&gt;=56002,I5101&lt;=57201),"Pardubický kraj",(IF(AND(I5101&gt;=60200,I5101&lt;=67201),"Jihomoravský kraj",(IF(AND(I5101&gt;=67801,I5101&lt;=68501),"Jihomoravský kraj",(IF(AND(I5101&gt;=69002,I5101&lt;=69801),"Jihomoravský kraj",(IF(AND(I5101&gt;=68601,I5101&lt;=68801),"Zlínský kraj",(IF(AND(I5101&gt;=75501,I5101&lt;=76901),"Zlínský kraj",(IF(AND(I5101&gt;=70030,I5101&lt;=74901),"Moravskoslezský kraj",(IF(AND(I5101&gt;=75000,I5101&lt;=75368),"Olomoucký kraj",(IF(AND(I5101&gt;=77200,I5101&lt;=79862),"Olomoucký kraj",(IF(AND(I5101&gt;=50011,I5101&lt;=50301),"Královéhradecký kraj",(IF(AND(I5101&gt;=54301,I5101&lt;=54303),"Královéhradecký kraj","0")))))))))))))))))))))))))))))))))))))))))))))))</f>
        <v>Olomoucký kraj</v>
      </c>
      <c r="AB5101" t="s">
        <v>998</v>
      </c>
      <c r="AD5101" t="s">
        <v>998</v>
      </c>
      <c r="AE5101" t="s">
        <v>998</v>
      </c>
      <c r="AF5101" t="s">
        <v>998</v>
      </c>
      <c r="AG5101" s="107">
        <v>0</v>
      </c>
      <c r="AH5101" s="107">
        <v>0</v>
      </c>
      <c r="AI5101" s="107">
        <v>0</v>
      </c>
      <c r="AJ5101" t="s">
        <v>1012</v>
      </c>
    </row>
    <row r="5102" spans="1:37" x14ac:dyDescent="0.45">
      <c r="A5102" t="s">
        <v>1026</v>
      </c>
      <c r="B5102" t="s">
        <v>13765</v>
      </c>
      <c r="C5102" t="s">
        <v>990</v>
      </c>
      <c r="D5102" t="s">
        <v>13770</v>
      </c>
      <c r="E5102" t="s">
        <v>992</v>
      </c>
      <c r="F5102" t="s">
        <v>12361</v>
      </c>
      <c r="G5102">
        <v>17</v>
      </c>
      <c r="H5102" t="s">
        <v>3382</v>
      </c>
      <c r="I5102">
        <v>78961</v>
      </c>
      <c r="K5102" t="s">
        <v>13771</v>
      </c>
      <c r="L5102" s="106">
        <v>35193</v>
      </c>
      <c r="M5102">
        <v>14623563</v>
      </c>
      <c r="N5102" t="s">
        <v>996</v>
      </c>
      <c r="O5102" t="s">
        <v>12</v>
      </c>
      <c r="P5102" t="s">
        <v>997</v>
      </c>
      <c r="R5102" s="109" t="str">
        <f>IF(OR(P5102="SB",Q5102="SB"),"SB",0)</f>
        <v>SB</v>
      </c>
      <c r="T5102" s="110" t="s">
        <v>998</v>
      </c>
      <c r="V5102" s="113" t="str">
        <f>IF(AND(I5102&gt;=10000,I5102&lt;=19900),"Praha",(IF(AND(I5102&gt;=25001,I5102&lt;=29501),"Středočeský kraj",(IF(AND(I5102&gt;=30100,I5102&lt;=34972),"Středočeský kraj",(IF(AND(I5102&gt;=35002,I5102&lt;=36271),"Karlovarský kraj",(IF(AND(I5102&gt;=37001,I5102&lt;=39201),"Jihočeský kraj",(IF(AND(I5102&gt;=39701,I5102&lt;=39901),"Jihočeský kraj",(IF(AND(I5102&gt;=39301,I5102&lt;=39601),"Kraj Vysočina",(IF(AND(I5102&gt;=58001,I5102&lt;=59501),"Kraj Vysočina",(IF(AND(I5102&gt;=67401,I5102&lt;=67602),"Kraj Vysočina",(IF(AND(I5102&gt;=40001,I5102&lt;=44101),"Ústecký kraj",(IF(AND(I5102&gt;=46001,I5102&lt;=47201),"Liberecký kraj",(IF(AND(I5102&gt;=51202,I5102&lt;=51401),"Liberecký kraj",(IF(AND(I5102&gt;=53002,I5102&lt;=53976),"Pardubický kraj",(IF(AND(I5102&gt;=56002,I5102&lt;=57201),"Pardubický kraj",(IF(AND(I5102&gt;=60200,I5102&lt;=67201),"Jihomoravský kraj",(IF(AND(I5102&gt;=67801,I5102&lt;=68501),"Jihomoravský kraj",(IF(AND(I5102&gt;=69002,I5102&lt;=69801),"Jihomoravský kraj",(IF(AND(I5102&gt;=68601,I5102&lt;=68801),"Zlínský kraj",(IF(AND(I5102&gt;=75501,I5102&lt;=76901),"Zlínský kraj",(IF(AND(I5102&gt;=70030,I5102&lt;=74901),"Moravskoslezský kraj",(IF(AND(I5102&gt;=75000,I5102&lt;=75368),"Olomoucký kraj",(IF(AND(I5102&gt;=77200,I5102&lt;=79862),"Olomoucký kraj",(IF(AND(I5102&gt;=50011,I5102&lt;=50301),"Královéhradecký kraj",(IF(AND(I5102&gt;=54301,I5102&lt;=54303),"Královéhradecký kraj","0")))))))))))))))))))))))))))))))))))))))))))))))</f>
        <v>Olomoucký kraj</v>
      </c>
      <c r="AB5102" t="s">
        <v>998</v>
      </c>
      <c r="AD5102" t="s">
        <v>998</v>
      </c>
      <c r="AE5102" t="s">
        <v>998</v>
      </c>
      <c r="AF5102" t="s">
        <v>998</v>
      </c>
      <c r="AG5102" s="107">
        <v>300</v>
      </c>
      <c r="AH5102" s="107">
        <v>0</v>
      </c>
      <c r="AI5102" s="107">
        <v>0</v>
      </c>
      <c r="AJ5102" t="s">
        <v>999</v>
      </c>
      <c r="AK5102" s="106">
        <v>44924</v>
      </c>
    </row>
    <row r="5103" spans="1:37" x14ac:dyDescent="0.45">
      <c r="A5103" t="s">
        <v>2101</v>
      </c>
      <c r="B5103" t="s">
        <v>3386</v>
      </c>
      <c r="C5103" t="s">
        <v>1002</v>
      </c>
      <c r="D5103" t="s">
        <v>3387</v>
      </c>
      <c r="E5103" t="s">
        <v>992</v>
      </c>
      <c r="F5103" t="s">
        <v>3388</v>
      </c>
      <c r="G5103">
        <v>71</v>
      </c>
      <c r="H5103" t="s">
        <v>1838</v>
      </c>
      <c r="I5103">
        <v>78963</v>
      </c>
      <c r="K5103" t="s">
        <v>3389</v>
      </c>
      <c r="L5103" s="106">
        <v>30777</v>
      </c>
      <c r="M5103">
        <v>13388532</v>
      </c>
      <c r="N5103" t="s">
        <v>996</v>
      </c>
      <c r="O5103" t="s">
        <v>12</v>
      </c>
      <c r="P5103" t="s">
        <v>997</v>
      </c>
      <c r="R5103" s="109" t="str">
        <f>IF(OR(P5103="SB",Q5103="SB"),"SB",0)</f>
        <v>SB</v>
      </c>
      <c r="T5103" s="110" t="s">
        <v>998</v>
      </c>
      <c r="V5103" s="113" t="str">
        <f>IF(AND(I5103&gt;=10000,I5103&lt;=19900),"Praha",(IF(AND(I5103&gt;=25001,I5103&lt;=29501),"Středočeský kraj",(IF(AND(I5103&gt;=30100,I5103&lt;=34972),"Středočeský kraj",(IF(AND(I5103&gt;=35002,I5103&lt;=36271),"Karlovarský kraj",(IF(AND(I5103&gt;=37001,I5103&lt;=39201),"Jihočeský kraj",(IF(AND(I5103&gt;=39701,I5103&lt;=39901),"Jihočeský kraj",(IF(AND(I5103&gt;=39301,I5103&lt;=39601),"Kraj Vysočina",(IF(AND(I5103&gt;=58001,I5103&lt;=59501),"Kraj Vysočina",(IF(AND(I5103&gt;=67401,I5103&lt;=67602),"Kraj Vysočina",(IF(AND(I5103&gt;=40001,I5103&lt;=44101),"Ústecký kraj",(IF(AND(I5103&gt;=46001,I5103&lt;=47201),"Liberecký kraj",(IF(AND(I5103&gt;=51202,I5103&lt;=51401),"Liberecký kraj",(IF(AND(I5103&gt;=53002,I5103&lt;=53976),"Pardubický kraj",(IF(AND(I5103&gt;=56002,I5103&lt;=57201),"Pardubický kraj",(IF(AND(I5103&gt;=60200,I5103&lt;=67201),"Jihomoravský kraj",(IF(AND(I5103&gt;=67801,I5103&lt;=68501),"Jihomoravský kraj",(IF(AND(I5103&gt;=69002,I5103&lt;=69801),"Jihomoravský kraj",(IF(AND(I5103&gt;=68601,I5103&lt;=68801),"Zlínský kraj",(IF(AND(I5103&gt;=75501,I5103&lt;=76901),"Zlínský kraj",(IF(AND(I5103&gt;=70030,I5103&lt;=74901),"Moravskoslezský kraj",(IF(AND(I5103&gt;=75000,I5103&lt;=75368),"Olomoucký kraj",(IF(AND(I5103&gt;=77200,I5103&lt;=79862),"Olomoucký kraj",(IF(AND(I5103&gt;=50011,I5103&lt;=50301),"Královéhradecký kraj",(IF(AND(I5103&gt;=54301,I5103&lt;=54303),"Královéhradecký kraj","0")))))))))))))))))))))))))))))))))))))))))))))))</f>
        <v>Olomoucký kraj</v>
      </c>
      <c r="AB5103" t="s">
        <v>998</v>
      </c>
      <c r="AD5103" t="s">
        <v>998</v>
      </c>
      <c r="AE5103" t="s">
        <v>998</v>
      </c>
      <c r="AF5103" t="s">
        <v>998</v>
      </c>
      <c r="AG5103" s="107">
        <v>0</v>
      </c>
      <c r="AH5103" s="107">
        <v>0</v>
      </c>
      <c r="AI5103" s="107">
        <v>0</v>
      </c>
      <c r="AJ5103" t="s">
        <v>1012</v>
      </c>
    </row>
    <row r="5104" spans="1:37" x14ac:dyDescent="0.45">
      <c r="A5104" t="s">
        <v>3093</v>
      </c>
      <c r="B5104" t="s">
        <v>8139</v>
      </c>
      <c r="C5104" t="s">
        <v>990</v>
      </c>
      <c r="D5104" t="s">
        <v>8140</v>
      </c>
      <c r="E5104" t="s">
        <v>992</v>
      </c>
      <c r="F5104" t="s">
        <v>8141</v>
      </c>
      <c r="G5104">
        <v>312</v>
      </c>
      <c r="H5104" t="s">
        <v>8142</v>
      </c>
      <c r="I5104">
        <v>78969</v>
      </c>
      <c r="J5104">
        <v>732457468</v>
      </c>
      <c r="K5104" t="s">
        <v>8143</v>
      </c>
      <c r="L5104" s="106">
        <v>32041</v>
      </c>
      <c r="M5104">
        <v>10590181</v>
      </c>
      <c r="N5104" t="s">
        <v>996</v>
      </c>
      <c r="O5104" t="s">
        <v>12</v>
      </c>
      <c r="P5104" t="s">
        <v>997</v>
      </c>
      <c r="R5104" s="109" t="str">
        <f>IF(OR(P5104="SB",Q5104="SB"),"SB",0)</f>
        <v>SB</v>
      </c>
      <c r="T5104" s="110">
        <v>10600</v>
      </c>
      <c r="U5104" t="s">
        <v>19633</v>
      </c>
      <c r="V5104" s="113" t="str">
        <f>IF(AND(I5104&gt;=10000,I5104&lt;=19900),"Praha",(IF(AND(I5104&gt;=25001,I5104&lt;=29501),"Středočeský kraj",(IF(AND(I5104&gt;=30100,I5104&lt;=34972),"Středočeský kraj",(IF(AND(I5104&gt;=35002,I5104&lt;=36271),"Karlovarský kraj",(IF(AND(I5104&gt;=37001,I5104&lt;=39201),"Jihočeský kraj",(IF(AND(I5104&gt;=39701,I5104&lt;=39901),"Jihočeský kraj",(IF(AND(I5104&gt;=39301,I5104&lt;=39601),"Kraj Vysočina",(IF(AND(I5104&gt;=58001,I5104&lt;=59501),"Kraj Vysočina",(IF(AND(I5104&gt;=67401,I5104&lt;=67602),"Kraj Vysočina",(IF(AND(I5104&gt;=40001,I5104&lt;=44101),"Ústecký kraj",(IF(AND(I5104&gt;=46001,I5104&lt;=47201),"Liberecký kraj",(IF(AND(I5104&gt;=51202,I5104&lt;=51401),"Liberecký kraj",(IF(AND(I5104&gt;=53002,I5104&lt;=53976),"Pardubický kraj",(IF(AND(I5104&gt;=56002,I5104&lt;=57201),"Pardubický kraj",(IF(AND(I5104&gt;=60200,I5104&lt;=67201),"Jihomoravský kraj",(IF(AND(I5104&gt;=67801,I5104&lt;=68501),"Jihomoravský kraj",(IF(AND(I5104&gt;=69002,I5104&lt;=69801),"Jihomoravský kraj",(IF(AND(I5104&gt;=68601,I5104&lt;=68801),"Zlínský kraj",(IF(AND(I5104&gt;=75501,I5104&lt;=76901),"Zlínský kraj",(IF(AND(I5104&gt;=70030,I5104&lt;=74901),"Moravskoslezský kraj",(IF(AND(I5104&gt;=75000,I5104&lt;=75368),"Olomoucký kraj",(IF(AND(I5104&gt;=77200,I5104&lt;=79862),"Olomoucký kraj",(IF(AND(I5104&gt;=50011,I5104&lt;=50301),"Královéhradecký kraj",(IF(AND(I5104&gt;=54301,I5104&lt;=54303),"Královéhradecký kraj","0")))))))))))))))))))))))))))))))))))))))))))))))</f>
        <v>Olomoucký kraj</v>
      </c>
      <c r="AD5104" t="s">
        <v>998</v>
      </c>
      <c r="AE5104" t="s">
        <v>998</v>
      </c>
      <c r="AF5104" t="s">
        <v>998</v>
      </c>
      <c r="AG5104" s="107">
        <v>0</v>
      </c>
      <c r="AH5104" s="107">
        <v>0</v>
      </c>
      <c r="AI5104" s="107">
        <v>0</v>
      </c>
      <c r="AJ5104" t="s">
        <v>1012</v>
      </c>
    </row>
    <row r="5105" spans="1:37" x14ac:dyDescent="0.45">
      <c r="A5105" t="s">
        <v>988</v>
      </c>
      <c r="B5105" t="s">
        <v>15211</v>
      </c>
      <c r="C5105" t="s">
        <v>990</v>
      </c>
      <c r="D5105" t="s">
        <v>15212</v>
      </c>
      <c r="E5105" t="s">
        <v>992</v>
      </c>
      <c r="F5105" t="s">
        <v>8729</v>
      </c>
      <c r="G5105">
        <v>192</v>
      </c>
      <c r="H5105" t="s">
        <v>3114</v>
      </c>
      <c r="I5105">
        <v>78971</v>
      </c>
      <c r="J5105">
        <v>606390743</v>
      </c>
      <c r="K5105" t="s">
        <v>15213</v>
      </c>
      <c r="L5105" s="106">
        <v>31577</v>
      </c>
      <c r="M5105">
        <v>10593518</v>
      </c>
      <c r="N5105" t="s">
        <v>996</v>
      </c>
      <c r="O5105" t="s">
        <v>12</v>
      </c>
      <c r="P5105" t="s">
        <v>997</v>
      </c>
      <c r="R5105" s="109" t="str">
        <f>IF(OR(P5105="SB",Q5105="SB"),"SB",0)</f>
        <v>SB</v>
      </c>
      <c r="T5105" s="110">
        <v>10627</v>
      </c>
      <c r="U5105" t="s">
        <v>19633</v>
      </c>
      <c r="V5105" s="113" t="str">
        <f>IF(AND(I5105&gt;=10000,I5105&lt;=19900),"Praha",(IF(AND(I5105&gt;=25001,I5105&lt;=29501),"Středočeský kraj",(IF(AND(I5105&gt;=30100,I5105&lt;=34972),"Středočeský kraj",(IF(AND(I5105&gt;=35002,I5105&lt;=36271),"Karlovarský kraj",(IF(AND(I5105&gt;=37001,I5105&lt;=39201),"Jihočeský kraj",(IF(AND(I5105&gt;=39701,I5105&lt;=39901),"Jihočeský kraj",(IF(AND(I5105&gt;=39301,I5105&lt;=39601),"Kraj Vysočina",(IF(AND(I5105&gt;=58001,I5105&lt;=59501),"Kraj Vysočina",(IF(AND(I5105&gt;=67401,I5105&lt;=67602),"Kraj Vysočina",(IF(AND(I5105&gt;=40001,I5105&lt;=44101),"Ústecký kraj",(IF(AND(I5105&gt;=46001,I5105&lt;=47201),"Liberecký kraj",(IF(AND(I5105&gt;=51202,I5105&lt;=51401),"Liberecký kraj",(IF(AND(I5105&gt;=53002,I5105&lt;=53976),"Pardubický kraj",(IF(AND(I5105&gt;=56002,I5105&lt;=57201),"Pardubický kraj",(IF(AND(I5105&gt;=60200,I5105&lt;=67201),"Jihomoravský kraj",(IF(AND(I5105&gt;=67801,I5105&lt;=68501),"Jihomoravský kraj",(IF(AND(I5105&gt;=69002,I5105&lt;=69801),"Jihomoravský kraj",(IF(AND(I5105&gt;=68601,I5105&lt;=68801),"Zlínský kraj",(IF(AND(I5105&gt;=75501,I5105&lt;=76901),"Zlínský kraj",(IF(AND(I5105&gt;=70030,I5105&lt;=74901),"Moravskoslezský kraj",(IF(AND(I5105&gt;=75000,I5105&lt;=75368),"Olomoucký kraj",(IF(AND(I5105&gt;=77200,I5105&lt;=79862),"Olomoucký kraj",(IF(AND(I5105&gt;=50011,I5105&lt;=50301),"Královéhradecký kraj",(IF(AND(I5105&gt;=54301,I5105&lt;=54303),"Královéhradecký kraj","0")))))))))))))))))))))))))))))))))))))))))))))))</f>
        <v>Olomoucký kraj</v>
      </c>
      <c r="AD5105" t="s">
        <v>998</v>
      </c>
      <c r="AE5105" t="s">
        <v>998</v>
      </c>
      <c r="AF5105" t="s">
        <v>998</v>
      </c>
      <c r="AG5105" s="107">
        <v>0</v>
      </c>
      <c r="AH5105" s="107">
        <v>0</v>
      </c>
      <c r="AI5105" s="107">
        <v>0</v>
      </c>
      <c r="AJ5105" t="s">
        <v>1012</v>
      </c>
    </row>
    <row r="5106" spans="1:37" x14ac:dyDescent="0.45">
      <c r="A5106" t="s">
        <v>1169</v>
      </c>
      <c r="B5106" t="s">
        <v>3168</v>
      </c>
      <c r="C5106" t="s">
        <v>990</v>
      </c>
      <c r="D5106" t="s">
        <v>3169</v>
      </c>
      <c r="E5106" t="s">
        <v>992</v>
      </c>
      <c r="F5106" t="s">
        <v>3170</v>
      </c>
      <c r="G5106">
        <v>250</v>
      </c>
      <c r="H5106" t="s">
        <v>3114</v>
      </c>
      <c r="I5106">
        <v>78971</v>
      </c>
      <c r="K5106" t="s">
        <v>3171</v>
      </c>
      <c r="L5106" s="106">
        <v>31276</v>
      </c>
      <c r="M5106">
        <v>10728813</v>
      </c>
      <c r="N5106" t="s">
        <v>996</v>
      </c>
      <c r="O5106" t="s">
        <v>12</v>
      </c>
      <c r="P5106" t="s">
        <v>997</v>
      </c>
      <c r="R5106" s="109" t="str">
        <f>IF(OR(P5106="SB",Q5106="SB"),"SB",0)</f>
        <v>SB</v>
      </c>
      <c r="T5106" s="110">
        <v>10993</v>
      </c>
      <c r="U5106" t="s">
        <v>19633</v>
      </c>
      <c r="V5106" s="113" t="str">
        <f>IF(AND(I5106&gt;=10000,I5106&lt;=19900),"Praha",(IF(AND(I5106&gt;=25001,I5106&lt;=29501),"Středočeský kraj",(IF(AND(I5106&gt;=30100,I5106&lt;=34972),"Středočeský kraj",(IF(AND(I5106&gt;=35002,I5106&lt;=36271),"Karlovarský kraj",(IF(AND(I5106&gt;=37001,I5106&lt;=39201),"Jihočeský kraj",(IF(AND(I5106&gt;=39701,I5106&lt;=39901),"Jihočeský kraj",(IF(AND(I5106&gt;=39301,I5106&lt;=39601),"Kraj Vysočina",(IF(AND(I5106&gt;=58001,I5106&lt;=59501),"Kraj Vysočina",(IF(AND(I5106&gt;=67401,I5106&lt;=67602),"Kraj Vysočina",(IF(AND(I5106&gt;=40001,I5106&lt;=44101),"Ústecký kraj",(IF(AND(I5106&gt;=46001,I5106&lt;=47201),"Liberecký kraj",(IF(AND(I5106&gt;=51202,I5106&lt;=51401),"Liberecký kraj",(IF(AND(I5106&gt;=53002,I5106&lt;=53976),"Pardubický kraj",(IF(AND(I5106&gt;=56002,I5106&lt;=57201),"Pardubický kraj",(IF(AND(I5106&gt;=60200,I5106&lt;=67201),"Jihomoravský kraj",(IF(AND(I5106&gt;=67801,I5106&lt;=68501),"Jihomoravský kraj",(IF(AND(I5106&gt;=69002,I5106&lt;=69801),"Jihomoravský kraj",(IF(AND(I5106&gt;=68601,I5106&lt;=68801),"Zlínský kraj",(IF(AND(I5106&gt;=75501,I5106&lt;=76901),"Zlínský kraj",(IF(AND(I5106&gt;=70030,I5106&lt;=74901),"Moravskoslezský kraj",(IF(AND(I5106&gt;=75000,I5106&lt;=75368),"Olomoucký kraj",(IF(AND(I5106&gt;=77200,I5106&lt;=79862),"Olomoucký kraj",(IF(AND(I5106&gt;=50011,I5106&lt;=50301),"Královéhradecký kraj",(IF(AND(I5106&gt;=54301,I5106&lt;=54303),"Královéhradecký kraj","0")))))))))))))))))))))))))))))))))))))))))))))))</f>
        <v>Olomoucký kraj</v>
      </c>
      <c r="AD5106" t="s">
        <v>998</v>
      </c>
      <c r="AE5106" t="s">
        <v>998</v>
      </c>
      <c r="AF5106" t="s">
        <v>998</v>
      </c>
      <c r="AG5106" s="107">
        <v>0</v>
      </c>
      <c r="AH5106" s="107">
        <v>0</v>
      </c>
      <c r="AI5106" s="107">
        <v>0</v>
      </c>
      <c r="AJ5106" t="s">
        <v>1012</v>
      </c>
    </row>
    <row r="5107" spans="1:37" x14ac:dyDescent="0.45">
      <c r="A5107" t="s">
        <v>1044</v>
      </c>
      <c r="B5107" t="s">
        <v>17473</v>
      </c>
      <c r="C5107" t="s">
        <v>990</v>
      </c>
      <c r="D5107" t="s">
        <v>17474</v>
      </c>
      <c r="E5107" t="s">
        <v>992</v>
      </c>
      <c r="F5107" t="s">
        <v>8729</v>
      </c>
      <c r="G5107">
        <v>3</v>
      </c>
      <c r="H5107" t="s">
        <v>3114</v>
      </c>
      <c r="I5107">
        <v>78971</v>
      </c>
      <c r="K5107" t="s">
        <v>17475</v>
      </c>
      <c r="L5107" s="106">
        <v>33959</v>
      </c>
      <c r="M5107">
        <v>13394996</v>
      </c>
      <c r="N5107" t="s">
        <v>996</v>
      </c>
      <c r="O5107" t="s">
        <v>12</v>
      </c>
      <c r="P5107" t="s">
        <v>997</v>
      </c>
      <c r="R5107" s="109" t="str">
        <f>IF(OR(P5107="SB",Q5107="SB"),"SB",0)</f>
        <v>SB</v>
      </c>
      <c r="T5107" s="110" t="s">
        <v>998</v>
      </c>
      <c r="V5107" s="113" t="str">
        <f>IF(AND(I5107&gt;=10000,I5107&lt;=19900),"Praha",(IF(AND(I5107&gt;=25001,I5107&lt;=29501),"Středočeský kraj",(IF(AND(I5107&gt;=30100,I5107&lt;=34972),"Středočeský kraj",(IF(AND(I5107&gt;=35002,I5107&lt;=36271),"Karlovarský kraj",(IF(AND(I5107&gt;=37001,I5107&lt;=39201),"Jihočeský kraj",(IF(AND(I5107&gt;=39701,I5107&lt;=39901),"Jihočeský kraj",(IF(AND(I5107&gt;=39301,I5107&lt;=39601),"Kraj Vysočina",(IF(AND(I5107&gt;=58001,I5107&lt;=59501),"Kraj Vysočina",(IF(AND(I5107&gt;=67401,I5107&lt;=67602),"Kraj Vysočina",(IF(AND(I5107&gt;=40001,I5107&lt;=44101),"Ústecký kraj",(IF(AND(I5107&gt;=46001,I5107&lt;=47201),"Liberecký kraj",(IF(AND(I5107&gt;=51202,I5107&lt;=51401),"Liberecký kraj",(IF(AND(I5107&gt;=53002,I5107&lt;=53976),"Pardubický kraj",(IF(AND(I5107&gt;=56002,I5107&lt;=57201),"Pardubický kraj",(IF(AND(I5107&gt;=60200,I5107&lt;=67201),"Jihomoravský kraj",(IF(AND(I5107&gt;=67801,I5107&lt;=68501),"Jihomoravský kraj",(IF(AND(I5107&gt;=69002,I5107&lt;=69801),"Jihomoravský kraj",(IF(AND(I5107&gt;=68601,I5107&lt;=68801),"Zlínský kraj",(IF(AND(I5107&gt;=75501,I5107&lt;=76901),"Zlínský kraj",(IF(AND(I5107&gt;=70030,I5107&lt;=74901),"Moravskoslezský kraj",(IF(AND(I5107&gt;=75000,I5107&lt;=75368),"Olomoucký kraj",(IF(AND(I5107&gt;=77200,I5107&lt;=79862),"Olomoucký kraj",(IF(AND(I5107&gt;=50011,I5107&lt;=50301),"Královéhradecký kraj",(IF(AND(I5107&gt;=54301,I5107&lt;=54303),"Královéhradecký kraj","0")))))))))))))))))))))))))))))))))))))))))))))))</f>
        <v>Olomoucký kraj</v>
      </c>
      <c r="AB5107" t="s">
        <v>998</v>
      </c>
      <c r="AD5107" t="s">
        <v>998</v>
      </c>
      <c r="AE5107" t="s">
        <v>998</v>
      </c>
      <c r="AF5107" t="s">
        <v>998</v>
      </c>
      <c r="AG5107" s="107">
        <v>0</v>
      </c>
      <c r="AH5107" s="107">
        <v>0</v>
      </c>
      <c r="AI5107" s="107">
        <v>0</v>
      </c>
      <c r="AJ5107" t="s">
        <v>1012</v>
      </c>
    </row>
    <row r="5108" spans="1:37" x14ac:dyDescent="0.45">
      <c r="A5108" t="s">
        <v>1407</v>
      </c>
      <c r="B5108" t="s">
        <v>7607</v>
      </c>
      <c r="C5108" t="s">
        <v>1002</v>
      </c>
      <c r="D5108" t="s">
        <v>7608</v>
      </c>
      <c r="E5108" t="s">
        <v>992</v>
      </c>
      <c r="F5108" t="s">
        <v>1601</v>
      </c>
      <c r="G5108">
        <v>16</v>
      </c>
      <c r="H5108" t="s">
        <v>3844</v>
      </c>
      <c r="I5108">
        <v>78981</v>
      </c>
      <c r="J5108">
        <v>420606413715</v>
      </c>
      <c r="K5108" t="s">
        <v>7609</v>
      </c>
      <c r="L5108" s="106">
        <v>25569</v>
      </c>
      <c r="M5108">
        <v>10610894</v>
      </c>
      <c r="N5108" t="s">
        <v>996</v>
      </c>
      <c r="O5108" t="s">
        <v>12</v>
      </c>
      <c r="P5108" t="s">
        <v>997</v>
      </c>
      <c r="R5108" s="109" t="str">
        <f>IF(OR(P5108="SB",Q5108="SB"),"SB",0)</f>
        <v>SB</v>
      </c>
      <c r="T5108" s="110" t="s">
        <v>998</v>
      </c>
      <c r="V5108" s="113" t="str">
        <f>IF(AND(I5108&gt;=10000,I5108&lt;=19900),"Praha",(IF(AND(I5108&gt;=25001,I5108&lt;=29501),"Středočeský kraj",(IF(AND(I5108&gt;=30100,I5108&lt;=34972),"Středočeský kraj",(IF(AND(I5108&gt;=35002,I5108&lt;=36271),"Karlovarský kraj",(IF(AND(I5108&gt;=37001,I5108&lt;=39201),"Jihočeský kraj",(IF(AND(I5108&gt;=39701,I5108&lt;=39901),"Jihočeský kraj",(IF(AND(I5108&gt;=39301,I5108&lt;=39601),"Kraj Vysočina",(IF(AND(I5108&gt;=58001,I5108&lt;=59501),"Kraj Vysočina",(IF(AND(I5108&gt;=67401,I5108&lt;=67602),"Kraj Vysočina",(IF(AND(I5108&gt;=40001,I5108&lt;=44101),"Ústecký kraj",(IF(AND(I5108&gt;=46001,I5108&lt;=47201),"Liberecký kraj",(IF(AND(I5108&gt;=51202,I5108&lt;=51401),"Liberecký kraj",(IF(AND(I5108&gt;=53002,I5108&lt;=53976),"Pardubický kraj",(IF(AND(I5108&gt;=56002,I5108&lt;=57201),"Pardubický kraj",(IF(AND(I5108&gt;=60200,I5108&lt;=67201),"Jihomoravský kraj",(IF(AND(I5108&gt;=67801,I5108&lt;=68501),"Jihomoravský kraj",(IF(AND(I5108&gt;=69002,I5108&lt;=69801),"Jihomoravský kraj",(IF(AND(I5108&gt;=68601,I5108&lt;=68801),"Zlínský kraj",(IF(AND(I5108&gt;=75501,I5108&lt;=76901),"Zlínský kraj",(IF(AND(I5108&gt;=70030,I5108&lt;=74901),"Moravskoslezský kraj",(IF(AND(I5108&gt;=75000,I5108&lt;=75368),"Olomoucký kraj",(IF(AND(I5108&gt;=77200,I5108&lt;=79862),"Olomoucký kraj",(IF(AND(I5108&gt;=50011,I5108&lt;=50301),"Královéhradecký kraj",(IF(AND(I5108&gt;=54301,I5108&lt;=54303),"Královéhradecký kraj","0")))))))))))))))))))))))))))))))))))))))))))))))</f>
        <v>Olomoucký kraj</v>
      </c>
      <c r="AB5108" t="s">
        <v>998</v>
      </c>
      <c r="AD5108" t="s">
        <v>998</v>
      </c>
      <c r="AE5108" t="s">
        <v>998</v>
      </c>
      <c r="AF5108" t="s">
        <v>998</v>
      </c>
      <c r="AG5108" s="107">
        <v>0</v>
      </c>
      <c r="AH5108" s="107">
        <v>0</v>
      </c>
      <c r="AI5108" s="107">
        <v>0</v>
      </c>
      <c r="AJ5108" t="s">
        <v>1012</v>
      </c>
    </row>
    <row r="5109" spans="1:37" x14ac:dyDescent="0.45">
      <c r="A5109" t="s">
        <v>1213</v>
      </c>
      <c r="B5109" t="s">
        <v>7171</v>
      </c>
      <c r="C5109" t="s">
        <v>1002</v>
      </c>
      <c r="D5109" t="s">
        <v>7172</v>
      </c>
      <c r="E5109" t="s">
        <v>992</v>
      </c>
      <c r="F5109" t="s">
        <v>6820</v>
      </c>
      <c r="G5109">
        <v>107</v>
      </c>
      <c r="H5109" t="s">
        <v>7173</v>
      </c>
      <c r="I5109">
        <v>78983</v>
      </c>
      <c r="J5109">
        <v>728334226</v>
      </c>
      <c r="K5109" t="s">
        <v>7174</v>
      </c>
      <c r="L5109" s="106">
        <v>35226</v>
      </c>
      <c r="M5109">
        <v>11756609</v>
      </c>
      <c r="N5109" t="s">
        <v>1698</v>
      </c>
      <c r="O5109" t="s">
        <v>12</v>
      </c>
      <c r="P5109" t="s">
        <v>997</v>
      </c>
      <c r="R5109" s="109" t="str">
        <f>IF(OR(P5109="SB",Q5109="SB"),"SB",0)</f>
        <v>SB</v>
      </c>
      <c r="T5109" s="110">
        <v>16002</v>
      </c>
      <c r="U5109" t="s">
        <v>19634</v>
      </c>
      <c r="V5109" s="113" t="str">
        <f>IF(AND(I5109&gt;=10000,I5109&lt;=19900),"Praha",(IF(AND(I5109&gt;=25001,I5109&lt;=29501),"Středočeský kraj",(IF(AND(I5109&gt;=30100,I5109&lt;=34972),"Středočeský kraj",(IF(AND(I5109&gt;=35002,I5109&lt;=36271),"Karlovarský kraj",(IF(AND(I5109&gt;=37001,I5109&lt;=39201),"Jihočeský kraj",(IF(AND(I5109&gt;=39701,I5109&lt;=39901),"Jihočeský kraj",(IF(AND(I5109&gt;=39301,I5109&lt;=39601),"Kraj Vysočina",(IF(AND(I5109&gt;=58001,I5109&lt;=59501),"Kraj Vysočina",(IF(AND(I5109&gt;=67401,I5109&lt;=67602),"Kraj Vysočina",(IF(AND(I5109&gt;=40001,I5109&lt;=44101),"Ústecký kraj",(IF(AND(I5109&gt;=46001,I5109&lt;=47201),"Liberecký kraj",(IF(AND(I5109&gt;=51202,I5109&lt;=51401),"Liberecký kraj",(IF(AND(I5109&gt;=53002,I5109&lt;=53976),"Pardubický kraj",(IF(AND(I5109&gt;=56002,I5109&lt;=57201),"Pardubický kraj",(IF(AND(I5109&gt;=60200,I5109&lt;=67201),"Jihomoravský kraj",(IF(AND(I5109&gt;=67801,I5109&lt;=68501),"Jihomoravský kraj",(IF(AND(I5109&gt;=69002,I5109&lt;=69801),"Jihomoravský kraj",(IF(AND(I5109&gt;=68601,I5109&lt;=68801),"Zlínský kraj",(IF(AND(I5109&gt;=75501,I5109&lt;=76901),"Zlínský kraj",(IF(AND(I5109&gt;=70030,I5109&lt;=74901),"Moravskoslezský kraj",(IF(AND(I5109&gt;=75000,I5109&lt;=75368),"Olomoucký kraj",(IF(AND(I5109&gt;=77200,I5109&lt;=79862),"Olomoucký kraj",(IF(AND(I5109&gt;=50011,I5109&lt;=50301),"Královéhradecký kraj",(IF(AND(I5109&gt;=54301,I5109&lt;=54303),"Královéhradecký kraj","0")))))))))))))))))))))))))))))))))))))))))))))))</f>
        <v>Olomoucký kraj</v>
      </c>
      <c r="W5109" s="111">
        <v>16002</v>
      </c>
      <c r="X5109" s="111" t="s">
        <v>19633</v>
      </c>
      <c r="AB5109" t="s">
        <v>7175</v>
      </c>
      <c r="AD5109" t="s">
        <v>1024</v>
      </c>
      <c r="AE5109" t="s">
        <v>1515</v>
      </c>
      <c r="AF5109" t="s">
        <v>998</v>
      </c>
      <c r="AG5109" s="107">
        <v>300</v>
      </c>
      <c r="AH5109" s="107">
        <v>0</v>
      </c>
      <c r="AI5109" s="107">
        <v>0</v>
      </c>
      <c r="AJ5109" t="s">
        <v>999</v>
      </c>
      <c r="AK5109" s="106">
        <v>44921</v>
      </c>
    </row>
    <row r="5110" spans="1:37" x14ac:dyDescent="0.45">
      <c r="A5110" t="s">
        <v>1032</v>
      </c>
      <c r="B5110" t="s">
        <v>3841</v>
      </c>
      <c r="C5110" t="s">
        <v>1002</v>
      </c>
      <c r="D5110" t="s">
        <v>3842</v>
      </c>
      <c r="E5110" t="s">
        <v>992</v>
      </c>
      <c r="F5110" t="s">
        <v>3843</v>
      </c>
      <c r="G5110">
        <v>41</v>
      </c>
      <c r="H5110" t="s">
        <v>3844</v>
      </c>
      <c r="I5110">
        <v>78985</v>
      </c>
      <c r="K5110" t="s">
        <v>3845</v>
      </c>
      <c r="L5110" s="106">
        <v>33857</v>
      </c>
      <c r="M5110">
        <v>13389138</v>
      </c>
      <c r="N5110" t="s">
        <v>996</v>
      </c>
      <c r="O5110" t="s">
        <v>12</v>
      </c>
      <c r="P5110" t="s">
        <v>997</v>
      </c>
      <c r="R5110" s="109" t="str">
        <f>IF(OR(P5110="SB",Q5110="SB"),"SB",0)</f>
        <v>SB</v>
      </c>
      <c r="T5110" s="110" t="s">
        <v>998</v>
      </c>
      <c r="V5110" s="113" t="str">
        <f>IF(AND(I5110&gt;=10000,I5110&lt;=19900),"Praha",(IF(AND(I5110&gt;=25001,I5110&lt;=29501),"Středočeský kraj",(IF(AND(I5110&gt;=30100,I5110&lt;=34972),"Středočeský kraj",(IF(AND(I5110&gt;=35002,I5110&lt;=36271),"Karlovarský kraj",(IF(AND(I5110&gt;=37001,I5110&lt;=39201),"Jihočeský kraj",(IF(AND(I5110&gt;=39701,I5110&lt;=39901),"Jihočeský kraj",(IF(AND(I5110&gt;=39301,I5110&lt;=39601),"Kraj Vysočina",(IF(AND(I5110&gt;=58001,I5110&lt;=59501),"Kraj Vysočina",(IF(AND(I5110&gt;=67401,I5110&lt;=67602),"Kraj Vysočina",(IF(AND(I5110&gt;=40001,I5110&lt;=44101),"Ústecký kraj",(IF(AND(I5110&gt;=46001,I5110&lt;=47201),"Liberecký kraj",(IF(AND(I5110&gt;=51202,I5110&lt;=51401),"Liberecký kraj",(IF(AND(I5110&gt;=53002,I5110&lt;=53976),"Pardubický kraj",(IF(AND(I5110&gt;=56002,I5110&lt;=57201),"Pardubický kraj",(IF(AND(I5110&gt;=60200,I5110&lt;=67201),"Jihomoravský kraj",(IF(AND(I5110&gt;=67801,I5110&lt;=68501),"Jihomoravský kraj",(IF(AND(I5110&gt;=69002,I5110&lt;=69801),"Jihomoravský kraj",(IF(AND(I5110&gt;=68601,I5110&lt;=68801),"Zlínský kraj",(IF(AND(I5110&gt;=75501,I5110&lt;=76901),"Zlínský kraj",(IF(AND(I5110&gt;=70030,I5110&lt;=74901),"Moravskoslezský kraj",(IF(AND(I5110&gt;=75000,I5110&lt;=75368),"Olomoucký kraj",(IF(AND(I5110&gt;=77200,I5110&lt;=79862),"Olomoucký kraj",(IF(AND(I5110&gt;=50011,I5110&lt;=50301),"Královéhradecký kraj",(IF(AND(I5110&gt;=54301,I5110&lt;=54303),"Královéhradecký kraj","0")))))))))))))))))))))))))))))))))))))))))))))))</f>
        <v>Olomoucký kraj</v>
      </c>
      <c r="AB5110" t="s">
        <v>998</v>
      </c>
      <c r="AD5110" t="s">
        <v>998</v>
      </c>
      <c r="AE5110" t="s">
        <v>998</v>
      </c>
      <c r="AF5110" t="s">
        <v>998</v>
      </c>
      <c r="AG5110" s="107">
        <v>0</v>
      </c>
      <c r="AH5110" s="107">
        <v>0</v>
      </c>
      <c r="AI5110" s="107">
        <v>0</v>
      </c>
      <c r="AJ5110" t="s">
        <v>1012</v>
      </c>
    </row>
    <row r="5111" spans="1:37" x14ac:dyDescent="0.45">
      <c r="A5111" t="s">
        <v>11286</v>
      </c>
      <c r="B5111" t="s">
        <v>11283</v>
      </c>
      <c r="C5111" t="s">
        <v>990</v>
      </c>
      <c r="D5111" t="s">
        <v>11287</v>
      </c>
      <c r="E5111" t="s">
        <v>992</v>
      </c>
      <c r="F5111" t="s">
        <v>11288</v>
      </c>
      <c r="G5111">
        <v>895</v>
      </c>
      <c r="H5111" t="s">
        <v>1185</v>
      </c>
      <c r="I5111">
        <v>79001</v>
      </c>
      <c r="J5111">
        <v>731154315</v>
      </c>
      <c r="K5111" t="s">
        <v>11285</v>
      </c>
      <c r="L5111" s="106">
        <v>33447</v>
      </c>
      <c r="M5111">
        <v>10590080</v>
      </c>
      <c r="N5111" t="s">
        <v>996</v>
      </c>
      <c r="O5111" t="s">
        <v>12</v>
      </c>
      <c r="P5111" t="s">
        <v>997</v>
      </c>
      <c r="R5111" s="109" t="str">
        <f>IF(OR(P5111="SB",Q5111="SB"),"SB",0)</f>
        <v>SB</v>
      </c>
      <c r="T5111" s="110">
        <v>10599</v>
      </c>
      <c r="U5111" t="s">
        <v>19633</v>
      </c>
      <c r="V5111" s="113" t="str">
        <f>IF(AND(I5111&gt;=10000,I5111&lt;=19900),"Praha",(IF(AND(I5111&gt;=25001,I5111&lt;=29501),"Středočeský kraj",(IF(AND(I5111&gt;=30100,I5111&lt;=34972),"Středočeský kraj",(IF(AND(I5111&gt;=35002,I5111&lt;=36271),"Karlovarský kraj",(IF(AND(I5111&gt;=37001,I5111&lt;=39201),"Jihočeský kraj",(IF(AND(I5111&gt;=39701,I5111&lt;=39901),"Jihočeský kraj",(IF(AND(I5111&gt;=39301,I5111&lt;=39601),"Kraj Vysočina",(IF(AND(I5111&gt;=58001,I5111&lt;=59501),"Kraj Vysočina",(IF(AND(I5111&gt;=67401,I5111&lt;=67602),"Kraj Vysočina",(IF(AND(I5111&gt;=40001,I5111&lt;=44101),"Ústecký kraj",(IF(AND(I5111&gt;=46001,I5111&lt;=47201),"Liberecký kraj",(IF(AND(I5111&gt;=51202,I5111&lt;=51401),"Liberecký kraj",(IF(AND(I5111&gt;=53002,I5111&lt;=53976),"Pardubický kraj",(IF(AND(I5111&gt;=56002,I5111&lt;=57201),"Pardubický kraj",(IF(AND(I5111&gt;=60200,I5111&lt;=67201),"Jihomoravský kraj",(IF(AND(I5111&gt;=67801,I5111&lt;=68501),"Jihomoravský kraj",(IF(AND(I5111&gt;=69002,I5111&lt;=69801),"Jihomoravský kraj",(IF(AND(I5111&gt;=68601,I5111&lt;=68801),"Zlínský kraj",(IF(AND(I5111&gt;=75501,I5111&lt;=76901),"Zlínský kraj",(IF(AND(I5111&gt;=70030,I5111&lt;=74901),"Moravskoslezský kraj",(IF(AND(I5111&gt;=75000,I5111&lt;=75368),"Olomoucký kraj",(IF(AND(I5111&gt;=77200,I5111&lt;=79862),"Olomoucký kraj",(IF(AND(I5111&gt;=50011,I5111&lt;=50301),"Královéhradecký kraj",(IF(AND(I5111&gt;=54301,I5111&lt;=54303),"Královéhradecký kraj","0")))))))))))))))))))))))))))))))))))))))))))))))</f>
        <v>Olomoucký kraj</v>
      </c>
      <c r="AD5111" t="s">
        <v>998</v>
      </c>
      <c r="AE5111" t="s">
        <v>998</v>
      </c>
      <c r="AF5111" t="s">
        <v>998</v>
      </c>
      <c r="AG5111" s="107">
        <v>0</v>
      </c>
      <c r="AH5111" s="107">
        <v>0</v>
      </c>
      <c r="AI5111" s="107">
        <v>0</v>
      </c>
      <c r="AJ5111" t="s">
        <v>1012</v>
      </c>
    </row>
    <row r="5112" spans="1:37" x14ac:dyDescent="0.45">
      <c r="A5112" t="s">
        <v>1206</v>
      </c>
      <c r="B5112" t="s">
        <v>14248</v>
      </c>
      <c r="C5112" t="s">
        <v>990</v>
      </c>
      <c r="D5112" t="s">
        <v>14249</v>
      </c>
      <c r="E5112" t="s">
        <v>992</v>
      </c>
      <c r="F5112" t="s">
        <v>1314</v>
      </c>
      <c r="G5112">
        <v>1245</v>
      </c>
      <c r="H5112" t="s">
        <v>1185</v>
      </c>
      <c r="I5112">
        <v>79001</v>
      </c>
      <c r="K5112" t="s">
        <v>14250</v>
      </c>
      <c r="L5112" s="106">
        <v>32706</v>
      </c>
      <c r="M5112">
        <v>10884821</v>
      </c>
      <c r="N5112" t="s">
        <v>996</v>
      </c>
      <c r="O5112" t="s">
        <v>12</v>
      </c>
      <c r="P5112" t="s">
        <v>997</v>
      </c>
      <c r="R5112" s="109" t="str">
        <f>IF(OR(P5112="SB",Q5112="SB"),"SB",0)</f>
        <v>SB</v>
      </c>
      <c r="T5112" s="110">
        <v>51797</v>
      </c>
      <c r="U5112" t="s">
        <v>19633</v>
      </c>
      <c r="V5112" s="113" t="str">
        <f>IF(AND(I5112&gt;=10000,I5112&lt;=19900),"Praha",(IF(AND(I5112&gt;=25001,I5112&lt;=29501),"Středočeský kraj",(IF(AND(I5112&gt;=30100,I5112&lt;=34972),"Středočeský kraj",(IF(AND(I5112&gt;=35002,I5112&lt;=36271),"Karlovarský kraj",(IF(AND(I5112&gt;=37001,I5112&lt;=39201),"Jihočeský kraj",(IF(AND(I5112&gt;=39701,I5112&lt;=39901),"Jihočeský kraj",(IF(AND(I5112&gt;=39301,I5112&lt;=39601),"Kraj Vysočina",(IF(AND(I5112&gt;=58001,I5112&lt;=59501),"Kraj Vysočina",(IF(AND(I5112&gt;=67401,I5112&lt;=67602),"Kraj Vysočina",(IF(AND(I5112&gt;=40001,I5112&lt;=44101),"Ústecký kraj",(IF(AND(I5112&gt;=46001,I5112&lt;=47201),"Liberecký kraj",(IF(AND(I5112&gt;=51202,I5112&lt;=51401),"Liberecký kraj",(IF(AND(I5112&gt;=53002,I5112&lt;=53976),"Pardubický kraj",(IF(AND(I5112&gt;=56002,I5112&lt;=57201),"Pardubický kraj",(IF(AND(I5112&gt;=60200,I5112&lt;=67201),"Jihomoravský kraj",(IF(AND(I5112&gt;=67801,I5112&lt;=68501),"Jihomoravský kraj",(IF(AND(I5112&gt;=69002,I5112&lt;=69801),"Jihomoravský kraj",(IF(AND(I5112&gt;=68601,I5112&lt;=68801),"Zlínský kraj",(IF(AND(I5112&gt;=75501,I5112&lt;=76901),"Zlínský kraj",(IF(AND(I5112&gt;=70030,I5112&lt;=74901),"Moravskoslezský kraj",(IF(AND(I5112&gt;=75000,I5112&lt;=75368),"Olomoucký kraj",(IF(AND(I5112&gt;=77200,I5112&lt;=79862),"Olomoucký kraj",(IF(AND(I5112&gt;=50011,I5112&lt;=50301),"Královéhradecký kraj",(IF(AND(I5112&gt;=54301,I5112&lt;=54303),"Královéhradecký kraj","0")))))))))))))))))))))))))))))))))))))))))))))))</f>
        <v>Olomoucký kraj</v>
      </c>
      <c r="AD5112" t="s">
        <v>998</v>
      </c>
      <c r="AE5112" t="s">
        <v>998</v>
      </c>
      <c r="AF5112" t="s">
        <v>998</v>
      </c>
      <c r="AG5112" s="107">
        <v>0</v>
      </c>
      <c r="AH5112" s="107">
        <v>0</v>
      </c>
      <c r="AI5112" s="107">
        <v>0</v>
      </c>
      <c r="AJ5112" t="s">
        <v>1012</v>
      </c>
    </row>
    <row r="5113" spans="1:37" x14ac:dyDescent="0.45">
      <c r="A5113" t="s">
        <v>1128</v>
      </c>
      <c r="B5113" t="s">
        <v>4047</v>
      </c>
      <c r="C5113" t="s">
        <v>990</v>
      </c>
      <c r="D5113" t="s">
        <v>4068</v>
      </c>
      <c r="E5113" t="s">
        <v>992</v>
      </c>
      <c r="F5113" t="s">
        <v>1456</v>
      </c>
      <c r="G5113">
        <v>1162</v>
      </c>
      <c r="H5113" t="s">
        <v>1185</v>
      </c>
      <c r="I5113">
        <v>79001</v>
      </c>
      <c r="K5113" t="s">
        <v>4069</v>
      </c>
      <c r="L5113" s="106">
        <v>28588</v>
      </c>
      <c r="M5113">
        <v>14610934</v>
      </c>
      <c r="N5113" t="s">
        <v>996</v>
      </c>
      <c r="O5113" t="s">
        <v>12</v>
      </c>
      <c r="P5113" t="s">
        <v>997</v>
      </c>
      <c r="R5113" s="109" t="str">
        <f>IF(OR(P5113="SB",Q5113="SB"),"SB",0)</f>
        <v>SB</v>
      </c>
      <c r="T5113" s="110" t="s">
        <v>998</v>
      </c>
      <c r="V5113" s="113" t="str">
        <f>IF(AND(I5113&gt;=10000,I5113&lt;=19900),"Praha",(IF(AND(I5113&gt;=25001,I5113&lt;=29501),"Středočeský kraj",(IF(AND(I5113&gt;=30100,I5113&lt;=34972),"Středočeský kraj",(IF(AND(I5113&gt;=35002,I5113&lt;=36271),"Karlovarský kraj",(IF(AND(I5113&gt;=37001,I5113&lt;=39201),"Jihočeský kraj",(IF(AND(I5113&gt;=39701,I5113&lt;=39901),"Jihočeský kraj",(IF(AND(I5113&gt;=39301,I5113&lt;=39601),"Kraj Vysočina",(IF(AND(I5113&gt;=58001,I5113&lt;=59501),"Kraj Vysočina",(IF(AND(I5113&gt;=67401,I5113&lt;=67602),"Kraj Vysočina",(IF(AND(I5113&gt;=40001,I5113&lt;=44101),"Ústecký kraj",(IF(AND(I5113&gt;=46001,I5113&lt;=47201),"Liberecký kraj",(IF(AND(I5113&gt;=51202,I5113&lt;=51401),"Liberecký kraj",(IF(AND(I5113&gt;=53002,I5113&lt;=53976),"Pardubický kraj",(IF(AND(I5113&gt;=56002,I5113&lt;=57201),"Pardubický kraj",(IF(AND(I5113&gt;=60200,I5113&lt;=67201),"Jihomoravský kraj",(IF(AND(I5113&gt;=67801,I5113&lt;=68501),"Jihomoravský kraj",(IF(AND(I5113&gt;=69002,I5113&lt;=69801),"Jihomoravský kraj",(IF(AND(I5113&gt;=68601,I5113&lt;=68801),"Zlínský kraj",(IF(AND(I5113&gt;=75501,I5113&lt;=76901),"Zlínský kraj",(IF(AND(I5113&gt;=70030,I5113&lt;=74901),"Moravskoslezský kraj",(IF(AND(I5113&gt;=75000,I5113&lt;=75368),"Olomoucký kraj",(IF(AND(I5113&gt;=77200,I5113&lt;=79862),"Olomoucký kraj",(IF(AND(I5113&gt;=50011,I5113&lt;=50301),"Královéhradecký kraj",(IF(AND(I5113&gt;=54301,I5113&lt;=54303),"Královéhradecký kraj","0")))))))))))))))))))))))))))))))))))))))))))))))</f>
        <v>Olomoucký kraj</v>
      </c>
      <c r="AB5113" t="s">
        <v>998</v>
      </c>
      <c r="AD5113" t="s">
        <v>998</v>
      </c>
      <c r="AE5113" t="s">
        <v>998</v>
      </c>
      <c r="AF5113" t="s">
        <v>998</v>
      </c>
      <c r="AG5113" s="107">
        <v>0</v>
      </c>
      <c r="AH5113" s="107">
        <v>0</v>
      </c>
      <c r="AI5113" s="107">
        <v>0</v>
      </c>
      <c r="AJ5113" t="s">
        <v>1012</v>
      </c>
    </row>
    <row r="5114" spans="1:37" x14ac:dyDescent="0.45">
      <c r="A5114" t="s">
        <v>1124</v>
      </c>
      <c r="B5114" t="s">
        <v>15929</v>
      </c>
      <c r="C5114" t="s">
        <v>990</v>
      </c>
      <c r="D5114" t="s">
        <v>15930</v>
      </c>
      <c r="E5114" t="s">
        <v>992</v>
      </c>
      <c r="F5114" t="s">
        <v>2300</v>
      </c>
      <c r="G5114">
        <v>10</v>
      </c>
      <c r="H5114" t="s">
        <v>1185</v>
      </c>
      <c r="I5114">
        <v>79001</v>
      </c>
      <c r="K5114" t="s">
        <v>15931</v>
      </c>
      <c r="L5114" s="106">
        <v>31023</v>
      </c>
      <c r="M5114">
        <v>13394188</v>
      </c>
      <c r="N5114" t="s">
        <v>996</v>
      </c>
      <c r="O5114" t="s">
        <v>12</v>
      </c>
      <c r="P5114" t="s">
        <v>997</v>
      </c>
      <c r="R5114" s="109" t="str">
        <f>IF(OR(P5114="SB",Q5114="SB"),"SB",0)</f>
        <v>SB</v>
      </c>
      <c r="T5114" s="110" t="s">
        <v>998</v>
      </c>
      <c r="V5114" s="113" t="str">
        <f>IF(AND(I5114&gt;=10000,I5114&lt;=19900),"Praha",(IF(AND(I5114&gt;=25001,I5114&lt;=29501),"Středočeský kraj",(IF(AND(I5114&gt;=30100,I5114&lt;=34972),"Středočeský kraj",(IF(AND(I5114&gt;=35002,I5114&lt;=36271),"Karlovarský kraj",(IF(AND(I5114&gt;=37001,I5114&lt;=39201),"Jihočeský kraj",(IF(AND(I5114&gt;=39701,I5114&lt;=39901),"Jihočeský kraj",(IF(AND(I5114&gt;=39301,I5114&lt;=39601),"Kraj Vysočina",(IF(AND(I5114&gt;=58001,I5114&lt;=59501),"Kraj Vysočina",(IF(AND(I5114&gt;=67401,I5114&lt;=67602),"Kraj Vysočina",(IF(AND(I5114&gt;=40001,I5114&lt;=44101),"Ústecký kraj",(IF(AND(I5114&gt;=46001,I5114&lt;=47201),"Liberecký kraj",(IF(AND(I5114&gt;=51202,I5114&lt;=51401),"Liberecký kraj",(IF(AND(I5114&gt;=53002,I5114&lt;=53976),"Pardubický kraj",(IF(AND(I5114&gt;=56002,I5114&lt;=57201),"Pardubický kraj",(IF(AND(I5114&gt;=60200,I5114&lt;=67201),"Jihomoravský kraj",(IF(AND(I5114&gt;=67801,I5114&lt;=68501),"Jihomoravský kraj",(IF(AND(I5114&gt;=69002,I5114&lt;=69801),"Jihomoravský kraj",(IF(AND(I5114&gt;=68601,I5114&lt;=68801),"Zlínský kraj",(IF(AND(I5114&gt;=75501,I5114&lt;=76901),"Zlínský kraj",(IF(AND(I5114&gt;=70030,I5114&lt;=74901),"Moravskoslezský kraj",(IF(AND(I5114&gt;=75000,I5114&lt;=75368),"Olomoucký kraj",(IF(AND(I5114&gt;=77200,I5114&lt;=79862),"Olomoucký kraj",(IF(AND(I5114&gt;=50011,I5114&lt;=50301),"Královéhradecký kraj",(IF(AND(I5114&gt;=54301,I5114&lt;=54303),"Královéhradecký kraj","0")))))))))))))))))))))))))))))))))))))))))))))))</f>
        <v>Olomoucký kraj</v>
      </c>
      <c r="AB5114" t="s">
        <v>998</v>
      </c>
      <c r="AD5114" t="s">
        <v>998</v>
      </c>
      <c r="AE5114" t="s">
        <v>998</v>
      </c>
      <c r="AF5114" t="s">
        <v>998</v>
      </c>
      <c r="AG5114" s="107">
        <v>0</v>
      </c>
      <c r="AH5114" s="107">
        <v>0</v>
      </c>
      <c r="AI5114" s="107">
        <v>0</v>
      </c>
      <c r="AJ5114" t="s">
        <v>1012</v>
      </c>
    </row>
    <row r="5115" spans="1:37" x14ac:dyDescent="0.45">
      <c r="A5115" t="s">
        <v>1156</v>
      </c>
      <c r="B5115" t="s">
        <v>15923</v>
      </c>
      <c r="C5115" t="s">
        <v>990</v>
      </c>
      <c r="D5115" t="s">
        <v>15924</v>
      </c>
      <c r="E5115" t="s">
        <v>992</v>
      </c>
      <c r="F5115" t="s">
        <v>9854</v>
      </c>
      <c r="G5115">
        <v>266</v>
      </c>
      <c r="H5115" t="s">
        <v>9854</v>
      </c>
      <c r="I5115">
        <v>79061</v>
      </c>
      <c r="K5115" t="s">
        <v>15925</v>
      </c>
      <c r="L5115" s="106">
        <v>35469</v>
      </c>
      <c r="M5115">
        <v>13395101</v>
      </c>
      <c r="N5115" t="s">
        <v>996</v>
      </c>
      <c r="O5115" t="s">
        <v>12</v>
      </c>
      <c r="P5115" t="s">
        <v>997</v>
      </c>
      <c r="R5115" s="109" t="str">
        <f>IF(OR(P5115="SB",Q5115="SB"),"SB",0)</f>
        <v>SB</v>
      </c>
      <c r="T5115" s="110" t="s">
        <v>998</v>
      </c>
      <c r="V5115" s="113" t="str">
        <f>IF(AND(I5115&gt;=10000,I5115&lt;=19900),"Praha",(IF(AND(I5115&gt;=25001,I5115&lt;=29501),"Středočeský kraj",(IF(AND(I5115&gt;=30100,I5115&lt;=34972),"Středočeský kraj",(IF(AND(I5115&gt;=35002,I5115&lt;=36271),"Karlovarský kraj",(IF(AND(I5115&gt;=37001,I5115&lt;=39201),"Jihočeský kraj",(IF(AND(I5115&gt;=39701,I5115&lt;=39901),"Jihočeský kraj",(IF(AND(I5115&gt;=39301,I5115&lt;=39601),"Kraj Vysočina",(IF(AND(I5115&gt;=58001,I5115&lt;=59501),"Kraj Vysočina",(IF(AND(I5115&gt;=67401,I5115&lt;=67602),"Kraj Vysočina",(IF(AND(I5115&gt;=40001,I5115&lt;=44101),"Ústecký kraj",(IF(AND(I5115&gt;=46001,I5115&lt;=47201),"Liberecký kraj",(IF(AND(I5115&gt;=51202,I5115&lt;=51401),"Liberecký kraj",(IF(AND(I5115&gt;=53002,I5115&lt;=53976),"Pardubický kraj",(IF(AND(I5115&gt;=56002,I5115&lt;=57201),"Pardubický kraj",(IF(AND(I5115&gt;=60200,I5115&lt;=67201),"Jihomoravský kraj",(IF(AND(I5115&gt;=67801,I5115&lt;=68501),"Jihomoravský kraj",(IF(AND(I5115&gt;=69002,I5115&lt;=69801),"Jihomoravský kraj",(IF(AND(I5115&gt;=68601,I5115&lt;=68801),"Zlínský kraj",(IF(AND(I5115&gt;=75501,I5115&lt;=76901),"Zlínský kraj",(IF(AND(I5115&gt;=70030,I5115&lt;=74901),"Moravskoslezský kraj",(IF(AND(I5115&gt;=75000,I5115&lt;=75368),"Olomoucký kraj",(IF(AND(I5115&gt;=77200,I5115&lt;=79862),"Olomoucký kraj",(IF(AND(I5115&gt;=50011,I5115&lt;=50301),"Královéhradecký kraj",(IF(AND(I5115&gt;=54301,I5115&lt;=54303),"Královéhradecký kraj","0")))))))))))))))))))))))))))))))))))))))))))))))</f>
        <v>Olomoucký kraj</v>
      </c>
      <c r="AB5115" t="s">
        <v>998</v>
      </c>
      <c r="AD5115" t="s">
        <v>998</v>
      </c>
      <c r="AE5115" t="s">
        <v>998</v>
      </c>
      <c r="AF5115" t="s">
        <v>998</v>
      </c>
      <c r="AG5115" s="107">
        <v>0</v>
      </c>
      <c r="AH5115" s="107">
        <v>0</v>
      </c>
      <c r="AI5115" s="107">
        <v>0</v>
      </c>
      <c r="AJ5115" t="s">
        <v>1012</v>
      </c>
    </row>
    <row r="5116" spans="1:37" x14ac:dyDescent="0.45">
      <c r="A5116" t="s">
        <v>1284</v>
      </c>
      <c r="B5116" t="s">
        <v>19476</v>
      </c>
      <c r="C5116" t="s">
        <v>1002</v>
      </c>
      <c r="D5116" t="s">
        <v>19477</v>
      </c>
      <c r="E5116" t="s">
        <v>992</v>
      </c>
      <c r="F5116" t="s">
        <v>2155</v>
      </c>
      <c r="G5116">
        <v>5</v>
      </c>
      <c r="H5116" t="s">
        <v>1963</v>
      </c>
      <c r="I5116">
        <v>79201</v>
      </c>
      <c r="K5116" t="s">
        <v>19478</v>
      </c>
      <c r="L5116" s="106">
        <v>37662</v>
      </c>
      <c r="M5116">
        <v>13636082</v>
      </c>
      <c r="N5116" t="s">
        <v>2063</v>
      </c>
      <c r="O5116" t="s">
        <v>1173</v>
      </c>
      <c r="P5116" t="s">
        <v>997</v>
      </c>
      <c r="R5116" s="109" t="str">
        <f>IF(OR(P5116="SB",Q5116="SB"),"SB",0)</f>
        <v>SB</v>
      </c>
      <c r="T5116" s="110">
        <v>16072</v>
      </c>
      <c r="U5116" t="s">
        <v>19633</v>
      </c>
      <c r="V5116" s="113" t="str">
        <f>IF(AND(I5116&gt;=10000,I5116&lt;=19900),"Praha",(IF(AND(I5116&gt;=25001,I5116&lt;=29501),"Středočeský kraj",(IF(AND(I5116&gt;=30100,I5116&lt;=34972),"Středočeský kraj",(IF(AND(I5116&gt;=35002,I5116&lt;=36271),"Karlovarský kraj",(IF(AND(I5116&gt;=37001,I5116&lt;=39201),"Jihočeský kraj",(IF(AND(I5116&gt;=39701,I5116&lt;=39901),"Jihočeský kraj",(IF(AND(I5116&gt;=39301,I5116&lt;=39601),"Kraj Vysočina",(IF(AND(I5116&gt;=58001,I5116&lt;=59501),"Kraj Vysočina",(IF(AND(I5116&gt;=67401,I5116&lt;=67602),"Kraj Vysočina",(IF(AND(I5116&gt;=40001,I5116&lt;=44101),"Ústecký kraj",(IF(AND(I5116&gt;=46001,I5116&lt;=47201),"Liberecký kraj",(IF(AND(I5116&gt;=51202,I5116&lt;=51401),"Liberecký kraj",(IF(AND(I5116&gt;=53002,I5116&lt;=53976),"Pardubický kraj",(IF(AND(I5116&gt;=56002,I5116&lt;=57201),"Pardubický kraj",(IF(AND(I5116&gt;=60200,I5116&lt;=67201),"Jihomoravský kraj",(IF(AND(I5116&gt;=67801,I5116&lt;=68501),"Jihomoravský kraj",(IF(AND(I5116&gt;=69002,I5116&lt;=69801),"Jihomoravský kraj",(IF(AND(I5116&gt;=68601,I5116&lt;=68801),"Zlínský kraj",(IF(AND(I5116&gt;=75501,I5116&lt;=76901),"Zlínský kraj",(IF(AND(I5116&gt;=70030,I5116&lt;=74901),"Moravskoslezský kraj",(IF(AND(I5116&gt;=75000,I5116&lt;=75368),"Olomoucký kraj",(IF(AND(I5116&gt;=77200,I5116&lt;=79862),"Olomoucký kraj",(IF(AND(I5116&gt;=50011,I5116&lt;=50301),"Královéhradecký kraj",(IF(AND(I5116&gt;=54301,I5116&lt;=54303),"Královéhradecký kraj","0")))))))))))))))))))))))))))))))))))))))))))))))</f>
        <v>Olomoucký kraj</v>
      </c>
      <c r="AB5116" t="s">
        <v>19479</v>
      </c>
      <c r="AD5116" t="s">
        <v>998</v>
      </c>
      <c r="AE5116" t="s">
        <v>998</v>
      </c>
      <c r="AF5116" t="s">
        <v>998</v>
      </c>
      <c r="AG5116" s="107">
        <v>0</v>
      </c>
      <c r="AH5116" s="107">
        <v>0</v>
      </c>
      <c r="AI5116" s="107">
        <v>0</v>
      </c>
      <c r="AJ5116" t="s">
        <v>1012</v>
      </c>
    </row>
    <row r="5117" spans="1:37" x14ac:dyDescent="0.45">
      <c r="A5117" t="s">
        <v>1190</v>
      </c>
      <c r="B5117" t="s">
        <v>3979</v>
      </c>
      <c r="C5117" t="s">
        <v>1002</v>
      </c>
      <c r="D5117" t="s">
        <v>3980</v>
      </c>
      <c r="E5117" t="s">
        <v>992</v>
      </c>
      <c r="F5117" t="s">
        <v>2638</v>
      </c>
      <c r="G5117">
        <v>36</v>
      </c>
      <c r="H5117" t="s">
        <v>1963</v>
      </c>
      <c r="I5117">
        <v>79201</v>
      </c>
      <c r="K5117" t="s">
        <v>3981</v>
      </c>
      <c r="L5117" s="106">
        <v>37139</v>
      </c>
      <c r="M5117">
        <v>13666802</v>
      </c>
      <c r="N5117" t="s">
        <v>1614</v>
      </c>
      <c r="O5117" t="s">
        <v>1101</v>
      </c>
      <c r="P5117" t="s">
        <v>997</v>
      </c>
      <c r="R5117" s="109" t="str">
        <f>IF(OR(P5117="SB",Q5117="SB"),"SB",0)</f>
        <v>SB</v>
      </c>
      <c r="T5117" s="110">
        <v>16192</v>
      </c>
      <c r="U5117" t="s">
        <v>19633</v>
      </c>
      <c r="V5117" s="113" t="str">
        <f>IF(AND(I5117&gt;=10000,I5117&lt;=19900),"Praha",(IF(AND(I5117&gt;=25001,I5117&lt;=29501),"Středočeský kraj",(IF(AND(I5117&gt;=30100,I5117&lt;=34972),"Středočeský kraj",(IF(AND(I5117&gt;=35002,I5117&lt;=36271),"Karlovarský kraj",(IF(AND(I5117&gt;=37001,I5117&lt;=39201),"Jihočeský kraj",(IF(AND(I5117&gt;=39701,I5117&lt;=39901),"Jihočeský kraj",(IF(AND(I5117&gt;=39301,I5117&lt;=39601),"Kraj Vysočina",(IF(AND(I5117&gt;=58001,I5117&lt;=59501),"Kraj Vysočina",(IF(AND(I5117&gt;=67401,I5117&lt;=67602),"Kraj Vysočina",(IF(AND(I5117&gt;=40001,I5117&lt;=44101),"Ústecký kraj",(IF(AND(I5117&gt;=46001,I5117&lt;=47201),"Liberecký kraj",(IF(AND(I5117&gt;=51202,I5117&lt;=51401),"Liberecký kraj",(IF(AND(I5117&gt;=53002,I5117&lt;=53976),"Pardubický kraj",(IF(AND(I5117&gt;=56002,I5117&lt;=57201),"Pardubický kraj",(IF(AND(I5117&gt;=60200,I5117&lt;=67201),"Jihomoravský kraj",(IF(AND(I5117&gt;=67801,I5117&lt;=68501),"Jihomoravský kraj",(IF(AND(I5117&gt;=69002,I5117&lt;=69801),"Jihomoravský kraj",(IF(AND(I5117&gt;=68601,I5117&lt;=68801),"Zlínský kraj",(IF(AND(I5117&gt;=75501,I5117&lt;=76901),"Zlínský kraj",(IF(AND(I5117&gt;=70030,I5117&lt;=74901),"Moravskoslezský kraj",(IF(AND(I5117&gt;=75000,I5117&lt;=75368),"Olomoucký kraj",(IF(AND(I5117&gt;=77200,I5117&lt;=79862),"Olomoucký kraj",(IF(AND(I5117&gt;=50011,I5117&lt;=50301),"Královéhradecký kraj",(IF(AND(I5117&gt;=54301,I5117&lt;=54303),"Královéhradecký kraj","0")))))))))))))))))))))))))))))))))))))))))))))))</f>
        <v>Olomoucký kraj</v>
      </c>
      <c r="AB5117" t="s">
        <v>3982</v>
      </c>
      <c r="AD5117" t="s">
        <v>998</v>
      </c>
      <c r="AE5117" t="s">
        <v>998</v>
      </c>
      <c r="AF5117" t="s">
        <v>998</v>
      </c>
      <c r="AG5117" s="107">
        <v>0</v>
      </c>
      <c r="AH5117" s="107">
        <v>0</v>
      </c>
      <c r="AI5117" s="107">
        <v>0</v>
      </c>
      <c r="AJ5117" t="s">
        <v>1012</v>
      </c>
    </row>
    <row r="5118" spans="1:37" x14ac:dyDescent="0.45">
      <c r="A5118" t="s">
        <v>1169</v>
      </c>
      <c r="B5118" t="s">
        <v>10542</v>
      </c>
      <c r="C5118" t="s">
        <v>990</v>
      </c>
      <c r="D5118" t="s">
        <v>10543</v>
      </c>
      <c r="E5118" t="s">
        <v>992</v>
      </c>
      <c r="F5118" t="s">
        <v>10544</v>
      </c>
      <c r="G5118">
        <v>5</v>
      </c>
      <c r="H5118" t="s">
        <v>1963</v>
      </c>
      <c r="I5118">
        <v>79201</v>
      </c>
      <c r="J5118">
        <v>603793812</v>
      </c>
      <c r="K5118" t="s">
        <v>10545</v>
      </c>
      <c r="L5118" s="106">
        <v>36620</v>
      </c>
      <c r="M5118">
        <v>13511905</v>
      </c>
      <c r="N5118" t="s">
        <v>1614</v>
      </c>
      <c r="O5118" t="s">
        <v>1101</v>
      </c>
      <c r="P5118" t="s">
        <v>997</v>
      </c>
      <c r="R5118" s="109" t="str">
        <f>IF(OR(P5118="SB",Q5118="SB"),"SB",0)</f>
        <v>SB</v>
      </c>
      <c r="T5118" s="110">
        <v>17006</v>
      </c>
      <c r="U5118" t="s">
        <v>19633</v>
      </c>
      <c r="V5118" s="113" t="str">
        <f>IF(AND(I5118&gt;=10000,I5118&lt;=19900),"Praha",(IF(AND(I5118&gt;=25001,I5118&lt;=29501),"Středočeský kraj",(IF(AND(I5118&gt;=30100,I5118&lt;=34972),"Středočeský kraj",(IF(AND(I5118&gt;=35002,I5118&lt;=36271),"Karlovarský kraj",(IF(AND(I5118&gt;=37001,I5118&lt;=39201),"Jihočeský kraj",(IF(AND(I5118&gt;=39701,I5118&lt;=39901),"Jihočeský kraj",(IF(AND(I5118&gt;=39301,I5118&lt;=39601),"Kraj Vysočina",(IF(AND(I5118&gt;=58001,I5118&lt;=59501),"Kraj Vysočina",(IF(AND(I5118&gt;=67401,I5118&lt;=67602),"Kraj Vysočina",(IF(AND(I5118&gt;=40001,I5118&lt;=44101),"Ústecký kraj",(IF(AND(I5118&gt;=46001,I5118&lt;=47201),"Liberecký kraj",(IF(AND(I5118&gt;=51202,I5118&lt;=51401),"Liberecký kraj",(IF(AND(I5118&gt;=53002,I5118&lt;=53976),"Pardubický kraj",(IF(AND(I5118&gt;=56002,I5118&lt;=57201),"Pardubický kraj",(IF(AND(I5118&gt;=60200,I5118&lt;=67201),"Jihomoravský kraj",(IF(AND(I5118&gt;=67801,I5118&lt;=68501),"Jihomoravský kraj",(IF(AND(I5118&gt;=69002,I5118&lt;=69801),"Jihomoravský kraj",(IF(AND(I5118&gt;=68601,I5118&lt;=68801),"Zlínský kraj",(IF(AND(I5118&gt;=75501,I5118&lt;=76901),"Zlínský kraj",(IF(AND(I5118&gt;=70030,I5118&lt;=74901),"Moravskoslezský kraj",(IF(AND(I5118&gt;=75000,I5118&lt;=75368),"Olomoucký kraj",(IF(AND(I5118&gt;=77200,I5118&lt;=79862),"Olomoucký kraj",(IF(AND(I5118&gt;=50011,I5118&lt;=50301),"Královéhradecký kraj",(IF(AND(I5118&gt;=54301,I5118&lt;=54303),"Královéhradecký kraj","0")))))))))))))))))))))))))))))))))))))))))))))))</f>
        <v>Olomoucký kraj</v>
      </c>
      <c r="AB5118" t="s">
        <v>10546</v>
      </c>
      <c r="AD5118" t="s">
        <v>998</v>
      </c>
      <c r="AE5118" t="s">
        <v>998</v>
      </c>
      <c r="AF5118" t="s">
        <v>998</v>
      </c>
      <c r="AG5118" s="107">
        <v>0</v>
      </c>
      <c r="AH5118" s="107">
        <v>0</v>
      </c>
      <c r="AI5118" s="107">
        <v>0</v>
      </c>
      <c r="AJ5118" t="s">
        <v>1012</v>
      </c>
    </row>
    <row r="5119" spans="1:37" x14ac:dyDescent="0.45">
      <c r="A5119" t="s">
        <v>1156</v>
      </c>
      <c r="B5119" t="s">
        <v>2861</v>
      </c>
      <c r="C5119" t="s">
        <v>990</v>
      </c>
      <c r="D5119" t="s">
        <v>2862</v>
      </c>
      <c r="E5119" t="s">
        <v>992</v>
      </c>
      <c r="F5119" t="s">
        <v>2016</v>
      </c>
      <c r="G5119">
        <v>61</v>
      </c>
      <c r="H5119" t="s">
        <v>1963</v>
      </c>
      <c r="I5119">
        <v>79201</v>
      </c>
      <c r="K5119" t="s">
        <v>2863</v>
      </c>
      <c r="L5119" s="106">
        <v>36007</v>
      </c>
      <c r="M5119">
        <v>14650643</v>
      </c>
      <c r="N5119" t="s">
        <v>996</v>
      </c>
      <c r="O5119" t="s">
        <v>12</v>
      </c>
      <c r="P5119" t="s">
        <v>997</v>
      </c>
      <c r="R5119" s="109" t="str">
        <f>IF(OR(P5119="SB",Q5119="SB"),"SB",0)</f>
        <v>SB</v>
      </c>
      <c r="T5119" s="110" t="s">
        <v>998</v>
      </c>
      <c r="V5119" s="113" t="str">
        <f>IF(AND(I5119&gt;=10000,I5119&lt;=19900),"Praha",(IF(AND(I5119&gt;=25001,I5119&lt;=29501),"Středočeský kraj",(IF(AND(I5119&gt;=30100,I5119&lt;=34972),"Středočeský kraj",(IF(AND(I5119&gt;=35002,I5119&lt;=36271),"Karlovarský kraj",(IF(AND(I5119&gt;=37001,I5119&lt;=39201),"Jihočeský kraj",(IF(AND(I5119&gt;=39701,I5119&lt;=39901),"Jihočeský kraj",(IF(AND(I5119&gt;=39301,I5119&lt;=39601),"Kraj Vysočina",(IF(AND(I5119&gt;=58001,I5119&lt;=59501),"Kraj Vysočina",(IF(AND(I5119&gt;=67401,I5119&lt;=67602),"Kraj Vysočina",(IF(AND(I5119&gt;=40001,I5119&lt;=44101),"Ústecký kraj",(IF(AND(I5119&gt;=46001,I5119&lt;=47201),"Liberecký kraj",(IF(AND(I5119&gt;=51202,I5119&lt;=51401),"Liberecký kraj",(IF(AND(I5119&gt;=53002,I5119&lt;=53976),"Pardubický kraj",(IF(AND(I5119&gt;=56002,I5119&lt;=57201),"Pardubický kraj",(IF(AND(I5119&gt;=60200,I5119&lt;=67201),"Jihomoravský kraj",(IF(AND(I5119&gt;=67801,I5119&lt;=68501),"Jihomoravský kraj",(IF(AND(I5119&gt;=69002,I5119&lt;=69801),"Jihomoravský kraj",(IF(AND(I5119&gt;=68601,I5119&lt;=68801),"Zlínský kraj",(IF(AND(I5119&gt;=75501,I5119&lt;=76901),"Zlínský kraj",(IF(AND(I5119&gt;=70030,I5119&lt;=74901),"Moravskoslezský kraj",(IF(AND(I5119&gt;=75000,I5119&lt;=75368),"Olomoucký kraj",(IF(AND(I5119&gt;=77200,I5119&lt;=79862),"Olomoucký kraj",(IF(AND(I5119&gt;=50011,I5119&lt;=50301),"Královéhradecký kraj",(IF(AND(I5119&gt;=54301,I5119&lt;=54303),"Královéhradecký kraj","0")))))))))))))))))))))))))))))))))))))))))))))))</f>
        <v>Olomoucký kraj</v>
      </c>
      <c r="AB5119" t="s">
        <v>998</v>
      </c>
      <c r="AD5119" t="s">
        <v>998</v>
      </c>
      <c r="AE5119" t="s">
        <v>998</v>
      </c>
      <c r="AF5119" t="s">
        <v>998</v>
      </c>
      <c r="AG5119" s="107">
        <v>300</v>
      </c>
      <c r="AH5119" s="107">
        <v>0</v>
      </c>
      <c r="AI5119" s="107">
        <v>0</v>
      </c>
      <c r="AJ5119" t="s">
        <v>999</v>
      </c>
      <c r="AK5119" s="106">
        <v>44924</v>
      </c>
    </row>
    <row r="5120" spans="1:37" x14ac:dyDescent="0.45">
      <c r="A5120" t="s">
        <v>1687</v>
      </c>
      <c r="B5120" t="s">
        <v>6109</v>
      </c>
      <c r="C5120" t="s">
        <v>1002</v>
      </c>
      <c r="D5120" t="s">
        <v>6110</v>
      </c>
      <c r="E5120" t="s">
        <v>992</v>
      </c>
      <c r="F5120" t="s">
        <v>2638</v>
      </c>
      <c r="G5120">
        <v>1726</v>
      </c>
      <c r="H5120" t="s">
        <v>1963</v>
      </c>
      <c r="I5120">
        <v>79201</v>
      </c>
      <c r="K5120" t="s">
        <v>6111</v>
      </c>
      <c r="L5120" s="106">
        <v>35700</v>
      </c>
      <c r="M5120">
        <v>14650542</v>
      </c>
      <c r="N5120" t="s">
        <v>996</v>
      </c>
      <c r="O5120" t="s">
        <v>12</v>
      </c>
      <c r="P5120" t="s">
        <v>997</v>
      </c>
      <c r="R5120" s="109" t="str">
        <f>IF(OR(P5120="SB",Q5120="SB"),"SB",0)</f>
        <v>SB</v>
      </c>
      <c r="T5120" s="110" t="s">
        <v>998</v>
      </c>
      <c r="V5120" s="113" t="str">
        <f>IF(AND(I5120&gt;=10000,I5120&lt;=19900),"Praha",(IF(AND(I5120&gt;=25001,I5120&lt;=29501),"Středočeský kraj",(IF(AND(I5120&gt;=30100,I5120&lt;=34972),"Středočeský kraj",(IF(AND(I5120&gt;=35002,I5120&lt;=36271),"Karlovarský kraj",(IF(AND(I5120&gt;=37001,I5120&lt;=39201),"Jihočeský kraj",(IF(AND(I5120&gt;=39701,I5120&lt;=39901),"Jihočeský kraj",(IF(AND(I5120&gt;=39301,I5120&lt;=39601),"Kraj Vysočina",(IF(AND(I5120&gt;=58001,I5120&lt;=59501),"Kraj Vysočina",(IF(AND(I5120&gt;=67401,I5120&lt;=67602),"Kraj Vysočina",(IF(AND(I5120&gt;=40001,I5120&lt;=44101),"Ústecký kraj",(IF(AND(I5120&gt;=46001,I5120&lt;=47201),"Liberecký kraj",(IF(AND(I5120&gt;=51202,I5120&lt;=51401),"Liberecký kraj",(IF(AND(I5120&gt;=53002,I5120&lt;=53976),"Pardubický kraj",(IF(AND(I5120&gt;=56002,I5120&lt;=57201),"Pardubický kraj",(IF(AND(I5120&gt;=60200,I5120&lt;=67201),"Jihomoravský kraj",(IF(AND(I5120&gt;=67801,I5120&lt;=68501),"Jihomoravský kraj",(IF(AND(I5120&gt;=69002,I5120&lt;=69801),"Jihomoravský kraj",(IF(AND(I5120&gt;=68601,I5120&lt;=68801),"Zlínský kraj",(IF(AND(I5120&gt;=75501,I5120&lt;=76901),"Zlínský kraj",(IF(AND(I5120&gt;=70030,I5120&lt;=74901),"Moravskoslezský kraj",(IF(AND(I5120&gt;=75000,I5120&lt;=75368),"Olomoucký kraj",(IF(AND(I5120&gt;=77200,I5120&lt;=79862),"Olomoucký kraj",(IF(AND(I5120&gt;=50011,I5120&lt;=50301),"Královéhradecký kraj",(IF(AND(I5120&gt;=54301,I5120&lt;=54303),"Královéhradecký kraj","0")))))))))))))))))))))))))))))))))))))))))))))))</f>
        <v>Olomoucký kraj</v>
      </c>
      <c r="AB5120" t="s">
        <v>998</v>
      </c>
      <c r="AD5120" t="s">
        <v>998</v>
      </c>
      <c r="AE5120" t="s">
        <v>998</v>
      </c>
      <c r="AF5120" t="s">
        <v>998</v>
      </c>
      <c r="AG5120" s="107">
        <v>300</v>
      </c>
      <c r="AH5120" s="107">
        <v>0</v>
      </c>
      <c r="AI5120" s="107">
        <v>0</v>
      </c>
      <c r="AJ5120" t="s">
        <v>999</v>
      </c>
      <c r="AK5120" s="106">
        <v>44924</v>
      </c>
    </row>
    <row r="5121" spans="1:37" x14ac:dyDescent="0.45">
      <c r="A5121" t="s">
        <v>988</v>
      </c>
      <c r="B5121" t="s">
        <v>10340</v>
      </c>
      <c r="C5121" t="s">
        <v>990</v>
      </c>
      <c r="D5121" t="s">
        <v>10346</v>
      </c>
      <c r="E5121" t="s">
        <v>992</v>
      </c>
      <c r="F5121" t="s">
        <v>1218</v>
      </c>
      <c r="G5121">
        <v>9</v>
      </c>
      <c r="H5121" t="s">
        <v>1963</v>
      </c>
      <c r="I5121">
        <v>79201</v>
      </c>
      <c r="J5121">
        <v>733276156</v>
      </c>
      <c r="K5121" t="s">
        <v>10347</v>
      </c>
      <c r="L5121" s="106">
        <v>35626</v>
      </c>
      <c r="M5121">
        <v>14469878</v>
      </c>
      <c r="N5121" t="s">
        <v>1117</v>
      </c>
      <c r="O5121" t="s">
        <v>1101</v>
      </c>
      <c r="P5121" t="s">
        <v>997</v>
      </c>
      <c r="R5121" s="109" t="str">
        <f>IF(OR(P5121="SB",Q5121="SB"),"SB",0)</f>
        <v>SB</v>
      </c>
      <c r="T5121" s="110" t="s">
        <v>998</v>
      </c>
      <c r="V5121" s="113" t="str">
        <f>IF(AND(I5121&gt;=10000,I5121&lt;=19900),"Praha",(IF(AND(I5121&gt;=25001,I5121&lt;=29501),"Středočeský kraj",(IF(AND(I5121&gt;=30100,I5121&lt;=34972),"Středočeský kraj",(IF(AND(I5121&gt;=35002,I5121&lt;=36271),"Karlovarský kraj",(IF(AND(I5121&gt;=37001,I5121&lt;=39201),"Jihočeský kraj",(IF(AND(I5121&gt;=39701,I5121&lt;=39901),"Jihočeský kraj",(IF(AND(I5121&gt;=39301,I5121&lt;=39601),"Kraj Vysočina",(IF(AND(I5121&gt;=58001,I5121&lt;=59501),"Kraj Vysočina",(IF(AND(I5121&gt;=67401,I5121&lt;=67602),"Kraj Vysočina",(IF(AND(I5121&gt;=40001,I5121&lt;=44101),"Ústecký kraj",(IF(AND(I5121&gt;=46001,I5121&lt;=47201),"Liberecký kraj",(IF(AND(I5121&gt;=51202,I5121&lt;=51401),"Liberecký kraj",(IF(AND(I5121&gt;=53002,I5121&lt;=53976),"Pardubický kraj",(IF(AND(I5121&gt;=56002,I5121&lt;=57201),"Pardubický kraj",(IF(AND(I5121&gt;=60200,I5121&lt;=67201),"Jihomoravský kraj",(IF(AND(I5121&gt;=67801,I5121&lt;=68501),"Jihomoravský kraj",(IF(AND(I5121&gt;=69002,I5121&lt;=69801),"Jihomoravský kraj",(IF(AND(I5121&gt;=68601,I5121&lt;=68801),"Zlínský kraj",(IF(AND(I5121&gt;=75501,I5121&lt;=76901),"Zlínský kraj",(IF(AND(I5121&gt;=70030,I5121&lt;=74901),"Moravskoslezský kraj",(IF(AND(I5121&gt;=75000,I5121&lt;=75368),"Olomoucký kraj",(IF(AND(I5121&gt;=77200,I5121&lt;=79862),"Olomoucký kraj",(IF(AND(I5121&gt;=50011,I5121&lt;=50301),"Královéhradecký kraj",(IF(AND(I5121&gt;=54301,I5121&lt;=54303),"Královéhradecký kraj","0")))))))))))))))))))))))))))))))))))))))))))))))</f>
        <v>Olomoucký kraj</v>
      </c>
      <c r="AB5121" t="s">
        <v>998</v>
      </c>
      <c r="AD5121" t="s">
        <v>998</v>
      </c>
      <c r="AE5121" t="s">
        <v>998</v>
      </c>
      <c r="AF5121" t="s">
        <v>998</v>
      </c>
      <c r="AG5121" s="107">
        <v>0</v>
      </c>
      <c r="AH5121" s="107">
        <v>0</v>
      </c>
      <c r="AI5121" s="107">
        <v>0</v>
      </c>
      <c r="AJ5121" t="s">
        <v>1012</v>
      </c>
    </row>
    <row r="5122" spans="1:37" x14ac:dyDescent="0.45">
      <c r="A5122" t="s">
        <v>1026</v>
      </c>
      <c r="B5122" t="s">
        <v>1169</v>
      </c>
      <c r="C5122" t="s">
        <v>990</v>
      </c>
      <c r="D5122" t="s">
        <v>13980</v>
      </c>
      <c r="E5122" t="s">
        <v>992</v>
      </c>
      <c r="F5122" t="s">
        <v>7211</v>
      </c>
      <c r="G5122">
        <v>90</v>
      </c>
      <c r="H5122" t="s">
        <v>1963</v>
      </c>
      <c r="I5122">
        <v>79201</v>
      </c>
      <c r="J5122">
        <v>604110952</v>
      </c>
      <c r="K5122" t="s">
        <v>13981</v>
      </c>
      <c r="L5122" s="106">
        <v>36040</v>
      </c>
      <c r="M5122">
        <v>13511804</v>
      </c>
      <c r="N5122" t="s">
        <v>1614</v>
      </c>
      <c r="O5122" t="s">
        <v>1101</v>
      </c>
      <c r="P5122" t="s">
        <v>997</v>
      </c>
      <c r="R5122" s="109" t="str">
        <f>IF(OR(P5122="SB",Q5122="SB"),"SB",0)</f>
        <v>SB</v>
      </c>
      <c r="T5122" s="110" t="s">
        <v>998</v>
      </c>
      <c r="V5122" s="113" t="str">
        <f>IF(AND(I5122&gt;=10000,I5122&lt;=19900),"Praha",(IF(AND(I5122&gt;=25001,I5122&lt;=29501),"Středočeský kraj",(IF(AND(I5122&gt;=30100,I5122&lt;=34972),"Středočeský kraj",(IF(AND(I5122&gt;=35002,I5122&lt;=36271),"Karlovarský kraj",(IF(AND(I5122&gt;=37001,I5122&lt;=39201),"Jihočeský kraj",(IF(AND(I5122&gt;=39701,I5122&lt;=39901),"Jihočeský kraj",(IF(AND(I5122&gt;=39301,I5122&lt;=39601),"Kraj Vysočina",(IF(AND(I5122&gt;=58001,I5122&lt;=59501),"Kraj Vysočina",(IF(AND(I5122&gt;=67401,I5122&lt;=67602),"Kraj Vysočina",(IF(AND(I5122&gt;=40001,I5122&lt;=44101),"Ústecký kraj",(IF(AND(I5122&gt;=46001,I5122&lt;=47201),"Liberecký kraj",(IF(AND(I5122&gt;=51202,I5122&lt;=51401),"Liberecký kraj",(IF(AND(I5122&gt;=53002,I5122&lt;=53976),"Pardubický kraj",(IF(AND(I5122&gt;=56002,I5122&lt;=57201),"Pardubický kraj",(IF(AND(I5122&gt;=60200,I5122&lt;=67201),"Jihomoravský kraj",(IF(AND(I5122&gt;=67801,I5122&lt;=68501),"Jihomoravský kraj",(IF(AND(I5122&gt;=69002,I5122&lt;=69801),"Jihomoravský kraj",(IF(AND(I5122&gt;=68601,I5122&lt;=68801),"Zlínský kraj",(IF(AND(I5122&gt;=75501,I5122&lt;=76901),"Zlínský kraj",(IF(AND(I5122&gt;=70030,I5122&lt;=74901),"Moravskoslezský kraj",(IF(AND(I5122&gt;=75000,I5122&lt;=75368),"Olomoucký kraj",(IF(AND(I5122&gt;=77200,I5122&lt;=79862),"Olomoucký kraj",(IF(AND(I5122&gt;=50011,I5122&lt;=50301),"Královéhradecký kraj",(IF(AND(I5122&gt;=54301,I5122&lt;=54303),"Královéhradecký kraj","0")))))))))))))))))))))))))))))))))))))))))))))))</f>
        <v>Olomoucký kraj</v>
      </c>
      <c r="AB5122" t="s">
        <v>998</v>
      </c>
      <c r="AD5122" t="s">
        <v>998</v>
      </c>
      <c r="AE5122" t="s">
        <v>998</v>
      </c>
      <c r="AF5122" t="s">
        <v>998</v>
      </c>
      <c r="AG5122" s="107">
        <v>0</v>
      </c>
      <c r="AH5122" s="107">
        <v>0</v>
      </c>
      <c r="AI5122" s="107">
        <v>0</v>
      </c>
      <c r="AJ5122" t="s">
        <v>1012</v>
      </c>
    </row>
    <row r="5123" spans="1:37" x14ac:dyDescent="0.45">
      <c r="A5123" t="s">
        <v>1169</v>
      </c>
      <c r="B5123" t="s">
        <v>6384</v>
      </c>
      <c r="C5123" t="s">
        <v>990</v>
      </c>
      <c r="D5123" t="s">
        <v>6385</v>
      </c>
      <c r="E5123" t="s">
        <v>992</v>
      </c>
      <c r="F5123" t="s">
        <v>1110</v>
      </c>
      <c r="G5123">
        <v>281</v>
      </c>
      <c r="H5123" t="s">
        <v>2878</v>
      </c>
      <c r="I5123">
        <v>79305</v>
      </c>
      <c r="J5123">
        <v>733798991</v>
      </c>
      <c r="K5123" t="s">
        <v>6386</v>
      </c>
      <c r="L5123" s="106">
        <v>39071</v>
      </c>
      <c r="M5123">
        <v>14697426</v>
      </c>
      <c r="N5123" t="s">
        <v>996</v>
      </c>
      <c r="O5123" t="s">
        <v>12</v>
      </c>
      <c r="P5123" t="s">
        <v>997</v>
      </c>
      <c r="R5123" s="109" t="str">
        <f>IF(OR(P5123="SB",Q5123="SB"),"SB",0)</f>
        <v>SB</v>
      </c>
      <c r="T5123" s="110" t="s">
        <v>998</v>
      </c>
      <c r="V5123" s="113" t="str">
        <f>IF(AND(I5123&gt;=10000,I5123&lt;=19900),"Praha",(IF(AND(I5123&gt;=25001,I5123&lt;=29501),"Středočeský kraj",(IF(AND(I5123&gt;=30100,I5123&lt;=34972),"Středočeský kraj",(IF(AND(I5123&gt;=35002,I5123&lt;=36271),"Karlovarský kraj",(IF(AND(I5123&gt;=37001,I5123&lt;=39201),"Jihočeský kraj",(IF(AND(I5123&gt;=39701,I5123&lt;=39901),"Jihočeský kraj",(IF(AND(I5123&gt;=39301,I5123&lt;=39601),"Kraj Vysočina",(IF(AND(I5123&gt;=58001,I5123&lt;=59501),"Kraj Vysočina",(IF(AND(I5123&gt;=67401,I5123&lt;=67602),"Kraj Vysočina",(IF(AND(I5123&gt;=40001,I5123&lt;=44101),"Ústecký kraj",(IF(AND(I5123&gt;=46001,I5123&lt;=47201),"Liberecký kraj",(IF(AND(I5123&gt;=51202,I5123&lt;=51401),"Liberecký kraj",(IF(AND(I5123&gt;=53002,I5123&lt;=53976),"Pardubický kraj",(IF(AND(I5123&gt;=56002,I5123&lt;=57201),"Pardubický kraj",(IF(AND(I5123&gt;=60200,I5123&lt;=67201),"Jihomoravský kraj",(IF(AND(I5123&gt;=67801,I5123&lt;=68501),"Jihomoravský kraj",(IF(AND(I5123&gt;=69002,I5123&lt;=69801),"Jihomoravský kraj",(IF(AND(I5123&gt;=68601,I5123&lt;=68801),"Zlínský kraj",(IF(AND(I5123&gt;=75501,I5123&lt;=76901),"Zlínský kraj",(IF(AND(I5123&gt;=70030,I5123&lt;=74901),"Moravskoslezský kraj",(IF(AND(I5123&gt;=75000,I5123&lt;=75368),"Olomoucký kraj",(IF(AND(I5123&gt;=77200,I5123&lt;=79862),"Olomoucký kraj",(IF(AND(I5123&gt;=50011,I5123&lt;=50301),"Královéhradecký kraj",(IF(AND(I5123&gt;=54301,I5123&lt;=54303),"Královéhradecký kraj","0")))))))))))))))))))))))))))))))))))))))))))))))</f>
        <v>Olomoucký kraj</v>
      </c>
      <c r="AB5123" t="s">
        <v>998</v>
      </c>
      <c r="AD5123" t="s">
        <v>998</v>
      </c>
      <c r="AE5123" t="s">
        <v>998</v>
      </c>
      <c r="AF5123" t="s">
        <v>998</v>
      </c>
      <c r="AG5123" s="107">
        <v>300</v>
      </c>
      <c r="AH5123" s="107">
        <v>0</v>
      </c>
      <c r="AI5123" s="107">
        <v>0</v>
      </c>
      <c r="AJ5123" t="s">
        <v>999</v>
      </c>
      <c r="AK5123" s="106">
        <v>44923</v>
      </c>
    </row>
    <row r="5124" spans="1:37" x14ac:dyDescent="0.45">
      <c r="A5124" t="s">
        <v>1210</v>
      </c>
      <c r="B5124" t="s">
        <v>3186</v>
      </c>
      <c r="C5124" t="s">
        <v>1002</v>
      </c>
      <c r="D5124" t="s">
        <v>3187</v>
      </c>
      <c r="E5124" t="s">
        <v>992</v>
      </c>
      <c r="F5124" t="s">
        <v>2239</v>
      </c>
      <c r="G5124">
        <v>344</v>
      </c>
      <c r="H5124" t="s">
        <v>3188</v>
      </c>
      <c r="I5124">
        <v>79312</v>
      </c>
      <c r="K5124" t="s">
        <v>3189</v>
      </c>
      <c r="L5124" s="106">
        <v>39459</v>
      </c>
      <c r="M5124">
        <v>14701264</v>
      </c>
      <c r="N5124" t="s">
        <v>996</v>
      </c>
      <c r="O5124" t="s">
        <v>12</v>
      </c>
      <c r="P5124" t="s">
        <v>997</v>
      </c>
      <c r="R5124" s="109" t="str">
        <f>IF(OR(P5124="SB",Q5124="SB"),"SB",0)</f>
        <v>SB</v>
      </c>
      <c r="T5124" s="110" t="s">
        <v>998</v>
      </c>
      <c r="V5124" s="113" t="str">
        <f>IF(AND(I5124&gt;=10000,I5124&lt;=19900),"Praha",(IF(AND(I5124&gt;=25001,I5124&lt;=29501),"Středočeský kraj",(IF(AND(I5124&gt;=30100,I5124&lt;=34972),"Středočeský kraj",(IF(AND(I5124&gt;=35002,I5124&lt;=36271),"Karlovarský kraj",(IF(AND(I5124&gt;=37001,I5124&lt;=39201),"Jihočeský kraj",(IF(AND(I5124&gt;=39701,I5124&lt;=39901),"Jihočeský kraj",(IF(AND(I5124&gt;=39301,I5124&lt;=39601),"Kraj Vysočina",(IF(AND(I5124&gt;=58001,I5124&lt;=59501),"Kraj Vysočina",(IF(AND(I5124&gt;=67401,I5124&lt;=67602),"Kraj Vysočina",(IF(AND(I5124&gt;=40001,I5124&lt;=44101),"Ústecký kraj",(IF(AND(I5124&gt;=46001,I5124&lt;=47201),"Liberecký kraj",(IF(AND(I5124&gt;=51202,I5124&lt;=51401),"Liberecký kraj",(IF(AND(I5124&gt;=53002,I5124&lt;=53976),"Pardubický kraj",(IF(AND(I5124&gt;=56002,I5124&lt;=57201),"Pardubický kraj",(IF(AND(I5124&gt;=60200,I5124&lt;=67201),"Jihomoravský kraj",(IF(AND(I5124&gt;=67801,I5124&lt;=68501),"Jihomoravský kraj",(IF(AND(I5124&gt;=69002,I5124&lt;=69801),"Jihomoravský kraj",(IF(AND(I5124&gt;=68601,I5124&lt;=68801),"Zlínský kraj",(IF(AND(I5124&gt;=75501,I5124&lt;=76901),"Zlínský kraj",(IF(AND(I5124&gt;=70030,I5124&lt;=74901),"Moravskoslezský kraj",(IF(AND(I5124&gt;=75000,I5124&lt;=75368),"Olomoucký kraj",(IF(AND(I5124&gt;=77200,I5124&lt;=79862),"Olomoucký kraj",(IF(AND(I5124&gt;=50011,I5124&lt;=50301),"Královéhradecký kraj",(IF(AND(I5124&gt;=54301,I5124&lt;=54303),"Královéhradecký kraj","0")))))))))))))))))))))))))))))))))))))))))))))))</f>
        <v>Olomoucký kraj</v>
      </c>
      <c r="AB5124" t="s">
        <v>998</v>
      </c>
      <c r="AD5124" t="s">
        <v>998</v>
      </c>
      <c r="AE5124" t="s">
        <v>998</v>
      </c>
      <c r="AF5124" t="s">
        <v>998</v>
      </c>
      <c r="AG5124" s="107">
        <v>300</v>
      </c>
      <c r="AH5124" s="107">
        <v>0</v>
      </c>
      <c r="AI5124" s="107">
        <v>0</v>
      </c>
      <c r="AJ5124" t="s">
        <v>999</v>
      </c>
      <c r="AK5124" s="106">
        <v>44923</v>
      </c>
    </row>
    <row r="5125" spans="1:37" x14ac:dyDescent="0.45">
      <c r="A5125" t="s">
        <v>1055</v>
      </c>
      <c r="B5125" t="s">
        <v>7897</v>
      </c>
      <c r="C5125" t="s">
        <v>1002</v>
      </c>
      <c r="D5125" t="s">
        <v>7898</v>
      </c>
      <c r="E5125" t="s">
        <v>992</v>
      </c>
      <c r="F5125" t="s">
        <v>1635</v>
      </c>
      <c r="G5125">
        <v>11</v>
      </c>
      <c r="H5125" t="s">
        <v>1635</v>
      </c>
      <c r="I5125">
        <v>79323</v>
      </c>
      <c r="K5125" t="s">
        <v>7899</v>
      </c>
      <c r="L5125" s="106">
        <v>36980</v>
      </c>
      <c r="M5125">
        <v>11070535</v>
      </c>
      <c r="N5125" t="s">
        <v>1614</v>
      </c>
      <c r="O5125" t="s">
        <v>1101</v>
      </c>
      <c r="P5125" t="s">
        <v>997</v>
      </c>
      <c r="Q5125" t="s">
        <v>1011</v>
      </c>
      <c r="R5125" s="109" t="str">
        <f>IF(OR(P5125="SB",Q5125="SB"),"SB",0)</f>
        <v>SB</v>
      </c>
      <c r="T5125" s="110">
        <v>171067</v>
      </c>
      <c r="U5125" t="s">
        <v>19633</v>
      </c>
      <c r="V5125" s="113" t="str">
        <f>IF(AND(I5125&gt;=10000,I5125&lt;=19900),"Praha",(IF(AND(I5125&gt;=25001,I5125&lt;=29501),"Středočeský kraj",(IF(AND(I5125&gt;=30100,I5125&lt;=34972),"Středočeský kraj",(IF(AND(I5125&gt;=35002,I5125&lt;=36271),"Karlovarský kraj",(IF(AND(I5125&gt;=37001,I5125&lt;=39201),"Jihočeský kraj",(IF(AND(I5125&gt;=39701,I5125&lt;=39901),"Jihočeský kraj",(IF(AND(I5125&gt;=39301,I5125&lt;=39601),"Kraj Vysočina",(IF(AND(I5125&gt;=58001,I5125&lt;=59501),"Kraj Vysočina",(IF(AND(I5125&gt;=67401,I5125&lt;=67602),"Kraj Vysočina",(IF(AND(I5125&gt;=40001,I5125&lt;=44101),"Ústecký kraj",(IF(AND(I5125&gt;=46001,I5125&lt;=47201),"Liberecký kraj",(IF(AND(I5125&gt;=51202,I5125&lt;=51401),"Liberecký kraj",(IF(AND(I5125&gt;=53002,I5125&lt;=53976),"Pardubický kraj",(IF(AND(I5125&gt;=56002,I5125&lt;=57201),"Pardubický kraj",(IF(AND(I5125&gt;=60200,I5125&lt;=67201),"Jihomoravský kraj",(IF(AND(I5125&gt;=67801,I5125&lt;=68501),"Jihomoravský kraj",(IF(AND(I5125&gt;=69002,I5125&lt;=69801),"Jihomoravský kraj",(IF(AND(I5125&gt;=68601,I5125&lt;=68801),"Zlínský kraj",(IF(AND(I5125&gt;=75501,I5125&lt;=76901),"Zlínský kraj",(IF(AND(I5125&gt;=70030,I5125&lt;=74901),"Moravskoslezský kraj",(IF(AND(I5125&gt;=75000,I5125&lt;=75368),"Olomoucký kraj",(IF(AND(I5125&gt;=77200,I5125&lt;=79862),"Olomoucký kraj",(IF(AND(I5125&gt;=50011,I5125&lt;=50301),"Královéhradecký kraj",(IF(AND(I5125&gt;=54301,I5125&lt;=54303),"Královéhradecký kraj","0")))))))))))))))))))))))))))))))))))))))))))))))</f>
        <v>Olomoucký kraj</v>
      </c>
      <c r="AB5125" t="s">
        <v>7900</v>
      </c>
      <c r="AD5125" t="s">
        <v>998</v>
      </c>
      <c r="AE5125" t="s">
        <v>998</v>
      </c>
      <c r="AF5125" t="s">
        <v>998</v>
      </c>
      <c r="AG5125" s="107">
        <v>0</v>
      </c>
      <c r="AH5125" s="107">
        <v>0</v>
      </c>
      <c r="AI5125" s="107">
        <v>0</v>
      </c>
      <c r="AJ5125" t="s">
        <v>1012</v>
      </c>
    </row>
    <row r="5126" spans="1:37" x14ac:dyDescent="0.45">
      <c r="A5126" t="s">
        <v>1408</v>
      </c>
      <c r="B5126" t="s">
        <v>9833</v>
      </c>
      <c r="C5126" t="s">
        <v>1002</v>
      </c>
      <c r="D5126" t="s">
        <v>9834</v>
      </c>
      <c r="E5126" t="s">
        <v>992</v>
      </c>
      <c r="F5126" t="s">
        <v>1635</v>
      </c>
      <c r="G5126">
        <v>11</v>
      </c>
      <c r="H5126" t="s">
        <v>9835</v>
      </c>
      <c r="I5126">
        <v>79324</v>
      </c>
      <c r="J5126">
        <v>554751086</v>
      </c>
      <c r="K5126" t="s">
        <v>9836</v>
      </c>
      <c r="L5126" s="106">
        <v>35973</v>
      </c>
      <c r="M5126">
        <v>12844120</v>
      </c>
      <c r="N5126" t="s">
        <v>1422</v>
      </c>
      <c r="O5126" t="s">
        <v>1101</v>
      </c>
      <c r="P5126" t="s">
        <v>997</v>
      </c>
      <c r="R5126" s="109" t="str">
        <f>IF(OR(P5126="SB",Q5126="SB"),"SB",0)</f>
        <v>SB</v>
      </c>
      <c r="T5126" s="110">
        <v>171005</v>
      </c>
      <c r="U5126" t="s">
        <v>19633</v>
      </c>
      <c r="V5126" s="113" t="str">
        <f>IF(AND(I5126&gt;=10000,I5126&lt;=19900),"Praha",(IF(AND(I5126&gt;=25001,I5126&lt;=29501),"Středočeský kraj",(IF(AND(I5126&gt;=30100,I5126&lt;=34972),"Středočeský kraj",(IF(AND(I5126&gt;=35002,I5126&lt;=36271),"Karlovarský kraj",(IF(AND(I5126&gt;=37001,I5126&lt;=39201),"Jihočeský kraj",(IF(AND(I5126&gt;=39701,I5126&lt;=39901),"Jihočeský kraj",(IF(AND(I5126&gt;=39301,I5126&lt;=39601),"Kraj Vysočina",(IF(AND(I5126&gt;=58001,I5126&lt;=59501),"Kraj Vysočina",(IF(AND(I5126&gt;=67401,I5126&lt;=67602),"Kraj Vysočina",(IF(AND(I5126&gt;=40001,I5126&lt;=44101),"Ústecký kraj",(IF(AND(I5126&gt;=46001,I5126&lt;=47201),"Liberecký kraj",(IF(AND(I5126&gt;=51202,I5126&lt;=51401),"Liberecký kraj",(IF(AND(I5126&gt;=53002,I5126&lt;=53976),"Pardubický kraj",(IF(AND(I5126&gt;=56002,I5126&lt;=57201),"Pardubický kraj",(IF(AND(I5126&gt;=60200,I5126&lt;=67201),"Jihomoravský kraj",(IF(AND(I5126&gt;=67801,I5126&lt;=68501),"Jihomoravský kraj",(IF(AND(I5126&gt;=69002,I5126&lt;=69801),"Jihomoravský kraj",(IF(AND(I5126&gt;=68601,I5126&lt;=68801),"Zlínský kraj",(IF(AND(I5126&gt;=75501,I5126&lt;=76901),"Zlínský kraj",(IF(AND(I5126&gt;=70030,I5126&lt;=74901),"Moravskoslezský kraj",(IF(AND(I5126&gt;=75000,I5126&lt;=75368),"Olomoucký kraj",(IF(AND(I5126&gt;=77200,I5126&lt;=79862),"Olomoucký kraj",(IF(AND(I5126&gt;=50011,I5126&lt;=50301),"Královéhradecký kraj",(IF(AND(I5126&gt;=54301,I5126&lt;=54303),"Královéhradecký kraj","0")))))))))))))))))))))))))))))))))))))))))))))))</f>
        <v>Olomoucký kraj</v>
      </c>
      <c r="AB5126" t="s">
        <v>9837</v>
      </c>
      <c r="AD5126" t="s">
        <v>998</v>
      </c>
      <c r="AE5126" t="s">
        <v>998</v>
      </c>
      <c r="AF5126" t="s">
        <v>998</v>
      </c>
      <c r="AG5126" s="107">
        <v>0</v>
      </c>
      <c r="AH5126" s="107">
        <v>0</v>
      </c>
      <c r="AI5126" s="107">
        <v>0</v>
      </c>
      <c r="AJ5126" t="s">
        <v>1012</v>
      </c>
    </row>
    <row r="5127" spans="1:37" x14ac:dyDescent="0.45">
      <c r="A5127" t="s">
        <v>2968</v>
      </c>
      <c r="B5127" t="s">
        <v>14882</v>
      </c>
      <c r="C5127" t="s">
        <v>1002</v>
      </c>
      <c r="D5127" t="s">
        <v>14886</v>
      </c>
      <c r="E5127" t="s">
        <v>992</v>
      </c>
      <c r="F5127" t="s">
        <v>1635</v>
      </c>
      <c r="G5127">
        <v>88</v>
      </c>
      <c r="H5127" t="s">
        <v>1635</v>
      </c>
      <c r="I5127">
        <v>79324</v>
      </c>
      <c r="K5127" t="s">
        <v>14887</v>
      </c>
      <c r="L5127" s="106">
        <v>37365</v>
      </c>
      <c r="M5127">
        <v>14129772</v>
      </c>
      <c r="N5127" t="s">
        <v>1614</v>
      </c>
      <c r="O5127" t="s">
        <v>1101</v>
      </c>
      <c r="P5127" t="s">
        <v>997</v>
      </c>
      <c r="R5127" s="109" t="str">
        <f>IF(OR(P5127="SB",Q5127="SB"),"SB",0)</f>
        <v>SB</v>
      </c>
      <c r="T5127" s="110">
        <v>171050</v>
      </c>
      <c r="U5127" t="s">
        <v>19633</v>
      </c>
      <c r="V5127" s="113" t="str">
        <f>IF(AND(I5127&gt;=10000,I5127&lt;=19900),"Praha",(IF(AND(I5127&gt;=25001,I5127&lt;=29501),"Středočeský kraj",(IF(AND(I5127&gt;=30100,I5127&lt;=34972),"Středočeský kraj",(IF(AND(I5127&gt;=35002,I5127&lt;=36271),"Karlovarský kraj",(IF(AND(I5127&gt;=37001,I5127&lt;=39201),"Jihočeský kraj",(IF(AND(I5127&gt;=39701,I5127&lt;=39901),"Jihočeský kraj",(IF(AND(I5127&gt;=39301,I5127&lt;=39601),"Kraj Vysočina",(IF(AND(I5127&gt;=58001,I5127&lt;=59501),"Kraj Vysočina",(IF(AND(I5127&gt;=67401,I5127&lt;=67602),"Kraj Vysočina",(IF(AND(I5127&gt;=40001,I5127&lt;=44101),"Ústecký kraj",(IF(AND(I5127&gt;=46001,I5127&lt;=47201),"Liberecký kraj",(IF(AND(I5127&gt;=51202,I5127&lt;=51401),"Liberecký kraj",(IF(AND(I5127&gt;=53002,I5127&lt;=53976),"Pardubický kraj",(IF(AND(I5127&gt;=56002,I5127&lt;=57201),"Pardubický kraj",(IF(AND(I5127&gt;=60200,I5127&lt;=67201),"Jihomoravský kraj",(IF(AND(I5127&gt;=67801,I5127&lt;=68501),"Jihomoravský kraj",(IF(AND(I5127&gt;=69002,I5127&lt;=69801),"Jihomoravský kraj",(IF(AND(I5127&gt;=68601,I5127&lt;=68801),"Zlínský kraj",(IF(AND(I5127&gt;=75501,I5127&lt;=76901),"Zlínský kraj",(IF(AND(I5127&gt;=70030,I5127&lt;=74901),"Moravskoslezský kraj",(IF(AND(I5127&gt;=75000,I5127&lt;=75368),"Olomoucký kraj",(IF(AND(I5127&gt;=77200,I5127&lt;=79862),"Olomoucký kraj",(IF(AND(I5127&gt;=50011,I5127&lt;=50301),"Královéhradecký kraj",(IF(AND(I5127&gt;=54301,I5127&lt;=54303),"Královéhradecký kraj","0")))))))))))))))))))))))))))))))))))))))))))))))</f>
        <v>Olomoucký kraj</v>
      </c>
      <c r="AB5127" t="s">
        <v>14888</v>
      </c>
      <c r="AD5127" t="s">
        <v>998</v>
      </c>
      <c r="AE5127" t="s">
        <v>998</v>
      </c>
      <c r="AF5127" t="s">
        <v>998</v>
      </c>
      <c r="AG5127" s="107">
        <v>0</v>
      </c>
      <c r="AH5127" s="107">
        <v>0</v>
      </c>
      <c r="AI5127" s="107">
        <v>0</v>
      </c>
      <c r="AJ5127" t="s">
        <v>1012</v>
      </c>
    </row>
    <row r="5128" spans="1:37" x14ac:dyDescent="0.45">
      <c r="A5128" t="s">
        <v>1837</v>
      </c>
      <c r="B5128" t="s">
        <v>9518</v>
      </c>
      <c r="C5128" t="s">
        <v>990</v>
      </c>
      <c r="D5128" t="s">
        <v>9530</v>
      </c>
      <c r="E5128" t="s">
        <v>992</v>
      </c>
      <c r="F5128" t="s">
        <v>3190</v>
      </c>
      <c r="G5128">
        <v>689</v>
      </c>
      <c r="H5128" t="s">
        <v>3190</v>
      </c>
      <c r="I5128">
        <v>79336</v>
      </c>
      <c r="K5128" t="s">
        <v>9531</v>
      </c>
      <c r="L5128" s="106">
        <v>30407</v>
      </c>
      <c r="M5128">
        <v>13391663</v>
      </c>
      <c r="N5128" t="s">
        <v>996</v>
      </c>
      <c r="O5128" t="s">
        <v>12</v>
      </c>
      <c r="P5128" t="s">
        <v>997</v>
      </c>
      <c r="R5128" s="109" t="str">
        <f>IF(OR(P5128="SB",Q5128="SB"),"SB",0)</f>
        <v>SB</v>
      </c>
      <c r="T5128" s="110" t="s">
        <v>998</v>
      </c>
      <c r="V5128" s="113" t="str">
        <f>IF(AND(I5128&gt;=10000,I5128&lt;=19900),"Praha",(IF(AND(I5128&gt;=25001,I5128&lt;=29501),"Středočeský kraj",(IF(AND(I5128&gt;=30100,I5128&lt;=34972),"Středočeský kraj",(IF(AND(I5128&gt;=35002,I5128&lt;=36271),"Karlovarský kraj",(IF(AND(I5128&gt;=37001,I5128&lt;=39201),"Jihočeský kraj",(IF(AND(I5128&gt;=39701,I5128&lt;=39901),"Jihočeský kraj",(IF(AND(I5128&gt;=39301,I5128&lt;=39601),"Kraj Vysočina",(IF(AND(I5128&gt;=58001,I5128&lt;=59501),"Kraj Vysočina",(IF(AND(I5128&gt;=67401,I5128&lt;=67602),"Kraj Vysočina",(IF(AND(I5128&gt;=40001,I5128&lt;=44101),"Ústecký kraj",(IF(AND(I5128&gt;=46001,I5128&lt;=47201),"Liberecký kraj",(IF(AND(I5128&gt;=51202,I5128&lt;=51401),"Liberecký kraj",(IF(AND(I5128&gt;=53002,I5128&lt;=53976),"Pardubický kraj",(IF(AND(I5128&gt;=56002,I5128&lt;=57201),"Pardubický kraj",(IF(AND(I5128&gt;=60200,I5128&lt;=67201),"Jihomoravský kraj",(IF(AND(I5128&gt;=67801,I5128&lt;=68501),"Jihomoravský kraj",(IF(AND(I5128&gt;=69002,I5128&lt;=69801),"Jihomoravský kraj",(IF(AND(I5128&gt;=68601,I5128&lt;=68801),"Zlínský kraj",(IF(AND(I5128&gt;=75501,I5128&lt;=76901),"Zlínský kraj",(IF(AND(I5128&gt;=70030,I5128&lt;=74901),"Moravskoslezský kraj",(IF(AND(I5128&gt;=75000,I5128&lt;=75368),"Olomoucký kraj",(IF(AND(I5128&gt;=77200,I5128&lt;=79862),"Olomoucký kraj",(IF(AND(I5128&gt;=50011,I5128&lt;=50301),"Královéhradecký kraj",(IF(AND(I5128&gt;=54301,I5128&lt;=54303),"Královéhradecký kraj","0")))))))))))))))))))))))))))))))))))))))))))))))</f>
        <v>Olomoucký kraj</v>
      </c>
      <c r="AB5128" t="s">
        <v>998</v>
      </c>
      <c r="AD5128" t="s">
        <v>998</v>
      </c>
      <c r="AE5128" t="s">
        <v>998</v>
      </c>
      <c r="AF5128" t="s">
        <v>998</v>
      </c>
      <c r="AG5128" s="107">
        <v>0</v>
      </c>
      <c r="AH5128" s="107">
        <v>0</v>
      </c>
      <c r="AI5128" s="107">
        <v>0</v>
      </c>
      <c r="AJ5128" t="s">
        <v>1012</v>
      </c>
    </row>
    <row r="5129" spans="1:37" x14ac:dyDescent="0.45">
      <c r="A5129" t="s">
        <v>1061</v>
      </c>
      <c r="B5129" t="s">
        <v>12177</v>
      </c>
      <c r="C5129" t="s">
        <v>990</v>
      </c>
      <c r="D5129" t="s">
        <v>12178</v>
      </c>
      <c r="E5129" t="s">
        <v>992</v>
      </c>
      <c r="F5129" t="s">
        <v>12179</v>
      </c>
      <c r="G5129">
        <v>43</v>
      </c>
      <c r="H5129" t="s">
        <v>2965</v>
      </c>
      <c r="I5129">
        <v>79351</v>
      </c>
      <c r="K5129" t="s">
        <v>12180</v>
      </c>
      <c r="L5129" s="106">
        <v>32855</v>
      </c>
      <c r="M5129">
        <v>13392774</v>
      </c>
      <c r="N5129" t="s">
        <v>996</v>
      </c>
      <c r="O5129" t="s">
        <v>12</v>
      </c>
      <c r="P5129" t="s">
        <v>997</v>
      </c>
      <c r="R5129" s="109" t="str">
        <f>IF(OR(P5129="SB",Q5129="SB"),"SB",0)</f>
        <v>SB</v>
      </c>
      <c r="T5129" s="110" t="s">
        <v>998</v>
      </c>
      <c r="V5129" s="113" t="str">
        <f>IF(AND(I5129&gt;=10000,I5129&lt;=19900),"Praha",(IF(AND(I5129&gt;=25001,I5129&lt;=29501),"Středočeský kraj",(IF(AND(I5129&gt;=30100,I5129&lt;=34972),"Středočeský kraj",(IF(AND(I5129&gt;=35002,I5129&lt;=36271),"Karlovarský kraj",(IF(AND(I5129&gt;=37001,I5129&lt;=39201),"Jihočeský kraj",(IF(AND(I5129&gt;=39701,I5129&lt;=39901),"Jihočeský kraj",(IF(AND(I5129&gt;=39301,I5129&lt;=39601),"Kraj Vysočina",(IF(AND(I5129&gt;=58001,I5129&lt;=59501),"Kraj Vysočina",(IF(AND(I5129&gt;=67401,I5129&lt;=67602),"Kraj Vysočina",(IF(AND(I5129&gt;=40001,I5129&lt;=44101),"Ústecký kraj",(IF(AND(I5129&gt;=46001,I5129&lt;=47201),"Liberecký kraj",(IF(AND(I5129&gt;=51202,I5129&lt;=51401),"Liberecký kraj",(IF(AND(I5129&gt;=53002,I5129&lt;=53976),"Pardubický kraj",(IF(AND(I5129&gt;=56002,I5129&lt;=57201),"Pardubický kraj",(IF(AND(I5129&gt;=60200,I5129&lt;=67201),"Jihomoravský kraj",(IF(AND(I5129&gt;=67801,I5129&lt;=68501),"Jihomoravský kraj",(IF(AND(I5129&gt;=69002,I5129&lt;=69801),"Jihomoravský kraj",(IF(AND(I5129&gt;=68601,I5129&lt;=68801),"Zlínský kraj",(IF(AND(I5129&gt;=75501,I5129&lt;=76901),"Zlínský kraj",(IF(AND(I5129&gt;=70030,I5129&lt;=74901),"Moravskoslezský kraj",(IF(AND(I5129&gt;=75000,I5129&lt;=75368),"Olomoucký kraj",(IF(AND(I5129&gt;=77200,I5129&lt;=79862),"Olomoucký kraj",(IF(AND(I5129&gt;=50011,I5129&lt;=50301),"Královéhradecký kraj",(IF(AND(I5129&gt;=54301,I5129&lt;=54303),"Královéhradecký kraj","0")))))))))))))))))))))))))))))))))))))))))))))))</f>
        <v>Olomoucký kraj</v>
      </c>
      <c r="AB5129" t="s">
        <v>998</v>
      </c>
      <c r="AD5129" t="s">
        <v>998</v>
      </c>
      <c r="AE5129" t="s">
        <v>998</v>
      </c>
      <c r="AF5129" t="s">
        <v>998</v>
      </c>
      <c r="AG5129" s="107">
        <v>0</v>
      </c>
      <c r="AH5129" s="107">
        <v>0</v>
      </c>
      <c r="AI5129" s="107">
        <v>0</v>
      </c>
      <c r="AJ5129" t="s">
        <v>1012</v>
      </c>
    </row>
    <row r="5130" spans="1:37" x14ac:dyDescent="0.45">
      <c r="A5130" t="s">
        <v>1208</v>
      </c>
      <c r="B5130" t="s">
        <v>12560</v>
      </c>
      <c r="C5130" t="s">
        <v>1002</v>
      </c>
      <c r="D5130" t="s">
        <v>12561</v>
      </c>
      <c r="E5130" t="s">
        <v>992</v>
      </c>
      <c r="F5130" t="s">
        <v>12562</v>
      </c>
      <c r="G5130">
        <v>183</v>
      </c>
      <c r="H5130" t="s">
        <v>2965</v>
      </c>
      <c r="I5130">
        <v>79351</v>
      </c>
      <c r="J5130">
        <v>735195228</v>
      </c>
      <c r="K5130" t="s">
        <v>12563</v>
      </c>
      <c r="L5130" s="106">
        <v>38624</v>
      </c>
      <c r="M5130">
        <v>14679238</v>
      </c>
      <c r="N5130" t="s">
        <v>996</v>
      </c>
      <c r="O5130" t="s">
        <v>12</v>
      </c>
      <c r="P5130" t="s">
        <v>997</v>
      </c>
      <c r="R5130" s="109" t="str">
        <f>IF(OR(P5130="SB",Q5130="SB"),"SB",0)</f>
        <v>SB</v>
      </c>
      <c r="T5130" s="110" t="s">
        <v>998</v>
      </c>
      <c r="V5130" s="113" t="str">
        <f>IF(AND(I5130&gt;=10000,I5130&lt;=19900),"Praha",(IF(AND(I5130&gt;=25001,I5130&lt;=29501),"Středočeský kraj",(IF(AND(I5130&gt;=30100,I5130&lt;=34972),"Středočeský kraj",(IF(AND(I5130&gt;=35002,I5130&lt;=36271),"Karlovarský kraj",(IF(AND(I5130&gt;=37001,I5130&lt;=39201),"Jihočeský kraj",(IF(AND(I5130&gt;=39701,I5130&lt;=39901),"Jihočeský kraj",(IF(AND(I5130&gt;=39301,I5130&lt;=39601),"Kraj Vysočina",(IF(AND(I5130&gt;=58001,I5130&lt;=59501),"Kraj Vysočina",(IF(AND(I5130&gt;=67401,I5130&lt;=67602),"Kraj Vysočina",(IF(AND(I5130&gt;=40001,I5130&lt;=44101),"Ústecký kraj",(IF(AND(I5130&gt;=46001,I5130&lt;=47201),"Liberecký kraj",(IF(AND(I5130&gt;=51202,I5130&lt;=51401),"Liberecký kraj",(IF(AND(I5130&gt;=53002,I5130&lt;=53976),"Pardubický kraj",(IF(AND(I5130&gt;=56002,I5130&lt;=57201),"Pardubický kraj",(IF(AND(I5130&gt;=60200,I5130&lt;=67201),"Jihomoravský kraj",(IF(AND(I5130&gt;=67801,I5130&lt;=68501),"Jihomoravský kraj",(IF(AND(I5130&gt;=69002,I5130&lt;=69801),"Jihomoravský kraj",(IF(AND(I5130&gt;=68601,I5130&lt;=68801),"Zlínský kraj",(IF(AND(I5130&gt;=75501,I5130&lt;=76901),"Zlínský kraj",(IF(AND(I5130&gt;=70030,I5130&lt;=74901),"Moravskoslezský kraj",(IF(AND(I5130&gt;=75000,I5130&lt;=75368),"Olomoucký kraj",(IF(AND(I5130&gt;=77200,I5130&lt;=79862),"Olomoucký kraj",(IF(AND(I5130&gt;=50011,I5130&lt;=50301),"Královéhradecký kraj",(IF(AND(I5130&gt;=54301,I5130&lt;=54303),"Královéhradecký kraj","0")))))))))))))))))))))))))))))))))))))))))))))))</f>
        <v>Olomoucký kraj</v>
      </c>
      <c r="AB5130" t="s">
        <v>998</v>
      </c>
      <c r="AD5130" t="s">
        <v>998</v>
      </c>
      <c r="AE5130" t="s">
        <v>998</v>
      </c>
      <c r="AF5130" t="s">
        <v>998</v>
      </c>
      <c r="AG5130" s="107">
        <v>300</v>
      </c>
      <c r="AH5130" s="107">
        <v>0</v>
      </c>
      <c r="AI5130" s="107">
        <v>0</v>
      </c>
      <c r="AJ5130" t="s">
        <v>999</v>
      </c>
      <c r="AK5130" s="106">
        <v>44924</v>
      </c>
    </row>
    <row r="5131" spans="1:37" x14ac:dyDescent="0.45">
      <c r="A5131" t="s">
        <v>1187</v>
      </c>
      <c r="B5131" t="s">
        <v>14208</v>
      </c>
      <c r="C5131" t="s">
        <v>1002</v>
      </c>
      <c r="D5131" t="s">
        <v>14209</v>
      </c>
      <c r="E5131" t="s">
        <v>992</v>
      </c>
      <c r="F5131" t="s">
        <v>12158</v>
      </c>
      <c r="G5131">
        <v>27</v>
      </c>
      <c r="H5131" t="s">
        <v>12158</v>
      </c>
      <c r="I5131">
        <v>79351</v>
      </c>
      <c r="K5131" t="s">
        <v>14210</v>
      </c>
      <c r="L5131" s="106">
        <v>40710</v>
      </c>
      <c r="M5131">
        <v>14580925</v>
      </c>
      <c r="N5131" t="s">
        <v>1144</v>
      </c>
      <c r="O5131" t="s">
        <v>12</v>
      </c>
      <c r="P5131" t="s">
        <v>997</v>
      </c>
      <c r="R5131" s="109" t="str">
        <f>IF(OR(P5131="SB",Q5131="SB"),"SB",0)</f>
        <v>SB</v>
      </c>
      <c r="V5131" s="113" t="str">
        <f>IF(AND(I5131&gt;=10000,I5131&lt;=19900),"Praha",(IF(AND(I5131&gt;=25001,I5131&lt;=29501),"Středočeský kraj",(IF(AND(I5131&gt;=30100,I5131&lt;=34972),"Středočeský kraj",(IF(AND(I5131&gt;=35002,I5131&lt;=36271),"Karlovarský kraj",(IF(AND(I5131&gt;=37001,I5131&lt;=39201),"Jihočeský kraj",(IF(AND(I5131&gt;=39701,I5131&lt;=39901),"Jihočeský kraj",(IF(AND(I5131&gt;=39301,I5131&lt;=39601),"Kraj Vysočina",(IF(AND(I5131&gt;=58001,I5131&lt;=59501),"Kraj Vysočina",(IF(AND(I5131&gt;=67401,I5131&lt;=67602),"Kraj Vysočina",(IF(AND(I5131&gt;=40001,I5131&lt;=44101),"Ústecký kraj",(IF(AND(I5131&gt;=46001,I5131&lt;=47201),"Liberecký kraj",(IF(AND(I5131&gt;=51202,I5131&lt;=51401),"Liberecký kraj",(IF(AND(I5131&gt;=53002,I5131&lt;=53976),"Pardubický kraj",(IF(AND(I5131&gt;=56002,I5131&lt;=57201),"Pardubický kraj",(IF(AND(I5131&gt;=60200,I5131&lt;=67201),"Jihomoravský kraj",(IF(AND(I5131&gt;=67801,I5131&lt;=68501),"Jihomoravský kraj",(IF(AND(I5131&gt;=69002,I5131&lt;=69801),"Jihomoravský kraj",(IF(AND(I5131&gt;=68601,I5131&lt;=68801),"Zlínský kraj",(IF(AND(I5131&gt;=75501,I5131&lt;=76901),"Zlínský kraj",(IF(AND(I5131&gt;=70030,I5131&lt;=74901),"Moravskoslezský kraj",(IF(AND(I5131&gt;=75000,I5131&lt;=75368),"Olomoucký kraj",(IF(AND(I5131&gt;=77200,I5131&lt;=79862),"Olomoucký kraj",(IF(AND(I5131&gt;=50011,I5131&lt;=50301),"Královéhradecký kraj",(IF(AND(I5131&gt;=54301,I5131&lt;=54303),"Královéhradecký kraj","0")))))))))))))))))))))))))))))))))))))))))))))))</f>
        <v>Olomoucký kraj</v>
      </c>
      <c r="AD5131" t="s">
        <v>998</v>
      </c>
      <c r="AE5131" t="s">
        <v>998</v>
      </c>
      <c r="AF5131" t="s">
        <v>998</v>
      </c>
      <c r="AG5131" s="107">
        <v>300</v>
      </c>
      <c r="AH5131" s="107">
        <v>0</v>
      </c>
      <c r="AI5131" s="107">
        <v>0</v>
      </c>
      <c r="AJ5131" t="s">
        <v>999</v>
      </c>
      <c r="AK5131" s="106">
        <v>44877</v>
      </c>
    </row>
    <row r="5132" spans="1:37" x14ac:dyDescent="0.45">
      <c r="A5132" t="s">
        <v>1448</v>
      </c>
      <c r="B5132" t="s">
        <v>5295</v>
      </c>
      <c r="C5132" t="s">
        <v>990</v>
      </c>
      <c r="D5132" t="s">
        <v>5297</v>
      </c>
      <c r="E5132" t="s">
        <v>992</v>
      </c>
      <c r="F5132" t="s">
        <v>5298</v>
      </c>
      <c r="G5132">
        <v>369</v>
      </c>
      <c r="H5132" t="s">
        <v>5298</v>
      </c>
      <c r="I5132">
        <v>79393</v>
      </c>
      <c r="J5132">
        <v>737481031</v>
      </c>
      <c r="K5132" t="s">
        <v>5299</v>
      </c>
      <c r="L5132" s="106">
        <v>29496</v>
      </c>
      <c r="M5132">
        <v>10612817</v>
      </c>
      <c r="N5132" t="s">
        <v>996</v>
      </c>
      <c r="O5132" t="s">
        <v>12</v>
      </c>
      <c r="P5132" t="s">
        <v>997</v>
      </c>
      <c r="R5132" s="109" t="str">
        <f>IF(OR(P5132="SB",Q5132="SB"),"SB",0)</f>
        <v>SB</v>
      </c>
      <c r="T5132" s="110">
        <v>12735</v>
      </c>
      <c r="U5132" t="s">
        <v>19633</v>
      </c>
      <c r="V5132" s="113" t="str">
        <f>IF(AND(I5132&gt;=10000,I5132&lt;=19900),"Praha",(IF(AND(I5132&gt;=25001,I5132&lt;=29501),"Středočeský kraj",(IF(AND(I5132&gt;=30100,I5132&lt;=34972),"Středočeský kraj",(IF(AND(I5132&gt;=35002,I5132&lt;=36271),"Karlovarský kraj",(IF(AND(I5132&gt;=37001,I5132&lt;=39201),"Jihočeský kraj",(IF(AND(I5132&gt;=39701,I5132&lt;=39901),"Jihočeský kraj",(IF(AND(I5132&gt;=39301,I5132&lt;=39601),"Kraj Vysočina",(IF(AND(I5132&gt;=58001,I5132&lt;=59501),"Kraj Vysočina",(IF(AND(I5132&gt;=67401,I5132&lt;=67602),"Kraj Vysočina",(IF(AND(I5132&gt;=40001,I5132&lt;=44101),"Ústecký kraj",(IF(AND(I5132&gt;=46001,I5132&lt;=47201),"Liberecký kraj",(IF(AND(I5132&gt;=51202,I5132&lt;=51401),"Liberecký kraj",(IF(AND(I5132&gt;=53002,I5132&lt;=53976),"Pardubický kraj",(IF(AND(I5132&gt;=56002,I5132&lt;=57201),"Pardubický kraj",(IF(AND(I5132&gt;=60200,I5132&lt;=67201),"Jihomoravský kraj",(IF(AND(I5132&gt;=67801,I5132&lt;=68501),"Jihomoravský kraj",(IF(AND(I5132&gt;=69002,I5132&lt;=69801),"Jihomoravský kraj",(IF(AND(I5132&gt;=68601,I5132&lt;=68801),"Zlínský kraj",(IF(AND(I5132&gt;=75501,I5132&lt;=76901),"Zlínský kraj",(IF(AND(I5132&gt;=70030,I5132&lt;=74901),"Moravskoslezský kraj",(IF(AND(I5132&gt;=75000,I5132&lt;=75368),"Olomoucký kraj",(IF(AND(I5132&gt;=77200,I5132&lt;=79862),"Olomoucký kraj",(IF(AND(I5132&gt;=50011,I5132&lt;=50301),"Královéhradecký kraj",(IF(AND(I5132&gt;=54301,I5132&lt;=54303),"Královéhradecký kraj","0")))))))))))))))))))))))))))))))))))))))))))))))</f>
        <v>Olomoucký kraj</v>
      </c>
      <c r="AD5132" t="s">
        <v>998</v>
      </c>
      <c r="AE5132" t="s">
        <v>998</v>
      </c>
      <c r="AF5132" t="s">
        <v>998</v>
      </c>
      <c r="AG5132" s="107">
        <v>0</v>
      </c>
      <c r="AH5132" s="107">
        <v>0</v>
      </c>
      <c r="AI5132" s="107">
        <v>0</v>
      </c>
      <c r="AJ5132" t="s">
        <v>1012</v>
      </c>
    </row>
    <row r="5133" spans="1:37" x14ac:dyDescent="0.45">
      <c r="A5133" t="s">
        <v>1156</v>
      </c>
      <c r="B5133" t="s">
        <v>14244</v>
      </c>
      <c r="C5133" t="s">
        <v>990</v>
      </c>
      <c r="D5133" t="s">
        <v>14245</v>
      </c>
      <c r="E5133" t="s">
        <v>992</v>
      </c>
      <c r="F5133" t="s">
        <v>14246</v>
      </c>
      <c r="G5133">
        <v>13</v>
      </c>
      <c r="H5133" t="s">
        <v>4511</v>
      </c>
      <c r="I5133">
        <v>79401</v>
      </c>
      <c r="J5133">
        <v>554615715</v>
      </c>
      <c r="K5133" t="s">
        <v>14247</v>
      </c>
      <c r="L5133" s="106">
        <v>31984</v>
      </c>
      <c r="M5133">
        <v>10608874</v>
      </c>
      <c r="N5133" t="s">
        <v>996</v>
      </c>
      <c r="O5133" t="s">
        <v>12</v>
      </c>
      <c r="P5133" t="s">
        <v>997</v>
      </c>
      <c r="R5133" s="109" t="str">
        <f>IF(OR(P5133="SB",Q5133="SB"),"SB",0)</f>
        <v>SB</v>
      </c>
      <c r="T5133" s="110">
        <v>10751</v>
      </c>
      <c r="U5133" t="s">
        <v>19633</v>
      </c>
      <c r="V5133" s="113" t="str">
        <f>IF(AND(I5133&gt;=10000,I5133&lt;=19900),"Praha",(IF(AND(I5133&gt;=25001,I5133&lt;=29501),"Středočeský kraj",(IF(AND(I5133&gt;=30100,I5133&lt;=34972),"Středočeský kraj",(IF(AND(I5133&gt;=35002,I5133&lt;=36271),"Karlovarský kraj",(IF(AND(I5133&gt;=37001,I5133&lt;=39201),"Jihočeský kraj",(IF(AND(I5133&gt;=39701,I5133&lt;=39901),"Jihočeský kraj",(IF(AND(I5133&gt;=39301,I5133&lt;=39601),"Kraj Vysočina",(IF(AND(I5133&gt;=58001,I5133&lt;=59501),"Kraj Vysočina",(IF(AND(I5133&gt;=67401,I5133&lt;=67602),"Kraj Vysočina",(IF(AND(I5133&gt;=40001,I5133&lt;=44101),"Ústecký kraj",(IF(AND(I5133&gt;=46001,I5133&lt;=47201),"Liberecký kraj",(IF(AND(I5133&gt;=51202,I5133&lt;=51401),"Liberecký kraj",(IF(AND(I5133&gt;=53002,I5133&lt;=53976),"Pardubický kraj",(IF(AND(I5133&gt;=56002,I5133&lt;=57201),"Pardubický kraj",(IF(AND(I5133&gt;=60200,I5133&lt;=67201),"Jihomoravský kraj",(IF(AND(I5133&gt;=67801,I5133&lt;=68501),"Jihomoravský kraj",(IF(AND(I5133&gt;=69002,I5133&lt;=69801),"Jihomoravský kraj",(IF(AND(I5133&gt;=68601,I5133&lt;=68801),"Zlínský kraj",(IF(AND(I5133&gt;=75501,I5133&lt;=76901),"Zlínský kraj",(IF(AND(I5133&gt;=70030,I5133&lt;=74901),"Moravskoslezský kraj",(IF(AND(I5133&gt;=75000,I5133&lt;=75368),"Olomoucký kraj",(IF(AND(I5133&gt;=77200,I5133&lt;=79862),"Olomoucký kraj",(IF(AND(I5133&gt;=50011,I5133&lt;=50301),"Královéhradecký kraj",(IF(AND(I5133&gt;=54301,I5133&lt;=54303),"Královéhradecký kraj","0")))))))))))))))))))))))))))))))))))))))))))))))</f>
        <v>Olomoucký kraj</v>
      </c>
      <c r="AD5133" t="s">
        <v>998</v>
      </c>
      <c r="AE5133" t="s">
        <v>998</v>
      </c>
      <c r="AF5133" t="s">
        <v>998</v>
      </c>
      <c r="AG5133" s="107">
        <v>0</v>
      </c>
      <c r="AH5133" s="107">
        <v>0</v>
      </c>
      <c r="AI5133" s="107">
        <v>0</v>
      </c>
      <c r="AJ5133" t="s">
        <v>1012</v>
      </c>
    </row>
    <row r="5134" spans="1:37" x14ac:dyDescent="0.45">
      <c r="A5134" t="s">
        <v>1184</v>
      </c>
      <c r="B5134" t="s">
        <v>6197</v>
      </c>
      <c r="C5134" t="s">
        <v>990</v>
      </c>
      <c r="D5134" t="s">
        <v>6198</v>
      </c>
      <c r="E5134" t="s">
        <v>992</v>
      </c>
      <c r="F5134" t="s">
        <v>6199</v>
      </c>
      <c r="G5134">
        <v>387</v>
      </c>
      <c r="H5134" t="s">
        <v>4511</v>
      </c>
      <c r="I5134">
        <v>79401</v>
      </c>
      <c r="J5134">
        <v>732807770</v>
      </c>
      <c r="K5134" t="s">
        <v>6200</v>
      </c>
      <c r="L5134" s="106">
        <v>40301</v>
      </c>
      <c r="M5134">
        <v>14678632</v>
      </c>
      <c r="N5134" t="s">
        <v>996</v>
      </c>
      <c r="O5134" t="s">
        <v>12</v>
      </c>
      <c r="P5134" t="s">
        <v>997</v>
      </c>
      <c r="R5134" s="109" t="str">
        <f>IF(OR(P5134="SB",Q5134="SB"),"SB",0)</f>
        <v>SB</v>
      </c>
      <c r="V5134" s="113" t="str">
        <f>IF(AND(I5134&gt;=10000,I5134&lt;=19900),"Praha",(IF(AND(I5134&gt;=25001,I5134&lt;=29501),"Středočeský kraj",(IF(AND(I5134&gt;=30100,I5134&lt;=34972),"Středočeský kraj",(IF(AND(I5134&gt;=35002,I5134&lt;=36271),"Karlovarský kraj",(IF(AND(I5134&gt;=37001,I5134&lt;=39201),"Jihočeský kraj",(IF(AND(I5134&gt;=39701,I5134&lt;=39901),"Jihočeský kraj",(IF(AND(I5134&gt;=39301,I5134&lt;=39601),"Kraj Vysočina",(IF(AND(I5134&gt;=58001,I5134&lt;=59501),"Kraj Vysočina",(IF(AND(I5134&gt;=67401,I5134&lt;=67602),"Kraj Vysočina",(IF(AND(I5134&gt;=40001,I5134&lt;=44101),"Ústecký kraj",(IF(AND(I5134&gt;=46001,I5134&lt;=47201),"Liberecký kraj",(IF(AND(I5134&gt;=51202,I5134&lt;=51401),"Liberecký kraj",(IF(AND(I5134&gt;=53002,I5134&lt;=53976),"Pardubický kraj",(IF(AND(I5134&gt;=56002,I5134&lt;=57201),"Pardubický kraj",(IF(AND(I5134&gt;=60200,I5134&lt;=67201),"Jihomoravský kraj",(IF(AND(I5134&gt;=67801,I5134&lt;=68501),"Jihomoravský kraj",(IF(AND(I5134&gt;=69002,I5134&lt;=69801),"Jihomoravský kraj",(IF(AND(I5134&gt;=68601,I5134&lt;=68801),"Zlínský kraj",(IF(AND(I5134&gt;=75501,I5134&lt;=76901),"Zlínský kraj",(IF(AND(I5134&gt;=70030,I5134&lt;=74901),"Moravskoslezský kraj",(IF(AND(I5134&gt;=75000,I5134&lt;=75368),"Olomoucký kraj",(IF(AND(I5134&gt;=77200,I5134&lt;=79862),"Olomoucký kraj",(IF(AND(I5134&gt;=50011,I5134&lt;=50301),"Královéhradecký kraj",(IF(AND(I5134&gt;=54301,I5134&lt;=54303),"Královéhradecký kraj","0")))))))))))))))))))))))))))))))))))))))))))))))</f>
        <v>Olomoucký kraj</v>
      </c>
      <c r="AD5134" t="s">
        <v>998</v>
      </c>
      <c r="AE5134" t="s">
        <v>998</v>
      </c>
      <c r="AF5134" t="s">
        <v>998</v>
      </c>
      <c r="AG5134" s="107">
        <v>300</v>
      </c>
      <c r="AH5134" s="107">
        <v>0</v>
      </c>
      <c r="AI5134" s="107">
        <v>0</v>
      </c>
      <c r="AJ5134" t="s">
        <v>999</v>
      </c>
      <c r="AK5134" s="106">
        <v>44923</v>
      </c>
    </row>
    <row r="5135" spans="1:37" x14ac:dyDescent="0.45">
      <c r="A5135" t="s">
        <v>1407</v>
      </c>
      <c r="B5135" t="s">
        <v>18334</v>
      </c>
      <c r="C5135" t="s">
        <v>1002</v>
      </c>
      <c r="D5135" t="s">
        <v>18337</v>
      </c>
      <c r="E5135" t="s">
        <v>992</v>
      </c>
      <c r="F5135" t="s">
        <v>1040</v>
      </c>
      <c r="G5135">
        <v>9</v>
      </c>
      <c r="H5135" t="s">
        <v>1325</v>
      </c>
      <c r="I5135">
        <v>79501</v>
      </c>
      <c r="J5135">
        <v>607815208</v>
      </c>
      <c r="K5135" t="s">
        <v>18338</v>
      </c>
      <c r="L5135" s="106">
        <v>32490</v>
      </c>
      <c r="M5135">
        <v>10593720</v>
      </c>
      <c r="N5135" t="s">
        <v>996</v>
      </c>
      <c r="O5135" t="s">
        <v>12</v>
      </c>
      <c r="P5135" t="s">
        <v>997</v>
      </c>
      <c r="R5135" s="109" t="str">
        <f>IF(OR(P5135="SB",Q5135="SB"),"SB",0)</f>
        <v>SB</v>
      </c>
      <c r="T5135" s="110">
        <v>50629</v>
      </c>
      <c r="U5135" t="s">
        <v>19633</v>
      </c>
      <c r="V5135" s="113" t="str">
        <f>IF(AND(I5135&gt;=10000,I5135&lt;=19900),"Praha",(IF(AND(I5135&gt;=25001,I5135&lt;=29501),"Středočeský kraj",(IF(AND(I5135&gt;=30100,I5135&lt;=34972),"Středočeský kraj",(IF(AND(I5135&gt;=35002,I5135&lt;=36271),"Karlovarský kraj",(IF(AND(I5135&gt;=37001,I5135&lt;=39201),"Jihočeský kraj",(IF(AND(I5135&gt;=39701,I5135&lt;=39901),"Jihočeský kraj",(IF(AND(I5135&gt;=39301,I5135&lt;=39601),"Kraj Vysočina",(IF(AND(I5135&gt;=58001,I5135&lt;=59501),"Kraj Vysočina",(IF(AND(I5135&gt;=67401,I5135&lt;=67602),"Kraj Vysočina",(IF(AND(I5135&gt;=40001,I5135&lt;=44101),"Ústecký kraj",(IF(AND(I5135&gt;=46001,I5135&lt;=47201),"Liberecký kraj",(IF(AND(I5135&gt;=51202,I5135&lt;=51401),"Liberecký kraj",(IF(AND(I5135&gt;=53002,I5135&lt;=53976),"Pardubický kraj",(IF(AND(I5135&gt;=56002,I5135&lt;=57201),"Pardubický kraj",(IF(AND(I5135&gt;=60200,I5135&lt;=67201),"Jihomoravský kraj",(IF(AND(I5135&gt;=67801,I5135&lt;=68501),"Jihomoravský kraj",(IF(AND(I5135&gt;=69002,I5135&lt;=69801),"Jihomoravský kraj",(IF(AND(I5135&gt;=68601,I5135&lt;=68801),"Zlínský kraj",(IF(AND(I5135&gt;=75501,I5135&lt;=76901),"Zlínský kraj",(IF(AND(I5135&gt;=70030,I5135&lt;=74901),"Moravskoslezský kraj",(IF(AND(I5135&gt;=75000,I5135&lt;=75368),"Olomoucký kraj",(IF(AND(I5135&gt;=77200,I5135&lt;=79862),"Olomoucký kraj",(IF(AND(I5135&gt;=50011,I5135&lt;=50301),"Královéhradecký kraj",(IF(AND(I5135&gt;=54301,I5135&lt;=54303),"Královéhradecký kraj","0")))))))))))))))))))))))))))))))))))))))))))))))</f>
        <v>Olomoucký kraj</v>
      </c>
      <c r="AD5135" t="s">
        <v>998</v>
      </c>
      <c r="AE5135" t="s">
        <v>998</v>
      </c>
      <c r="AF5135" t="s">
        <v>998</v>
      </c>
      <c r="AG5135" s="107">
        <v>0</v>
      </c>
      <c r="AH5135" s="107">
        <v>0</v>
      </c>
      <c r="AI5135" s="107">
        <v>0</v>
      </c>
      <c r="AJ5135" t="s">
        <v>1012</v>
      </c>
    </row>
    <row r="5136" spans="1:37" x14ac:dyDescent="0.45">
      <c r="A5136" t="s">
        <v>1149</v>
      </c>
      <c r="B5136" t="s">
        <v>19418</v>
      </c>
      <c r="C5136" t="s">
        <v>990</v>
      </c>
      <c r="D5136" t="s">
        <v>19419</v>
      </c>
      <c r="E5136" t="s">
        <v>992</v>
      </c>
      <c r="F5136" t="s">
        <v>19420</v>
      </c>
      <c r="G5136">
        <v>4</v>
      </c>
      <c r="H5136" t="s">
        <v>2416</v>
      </c>
      <c r="I5136">
        <v>79601</v>
      </c>
      <c r="J5136">
        <v>605562778</v>
      </c>
      <c r="K5136" t="s">
        <v>19421</v>
      </c>
      <c r="L5136" s="106">
        <v>28941</v>
      </c>
      <c r="M5136">
        <v>10609480</v>
      </c>
      <c r="N5136" t="s">
        <v>996</v>
      </c>
      <c r="O5136" t="s">
        <v>12</v>
      </c>
      <c r="P5136" t="s">
        <v>997</v>
      </c>
      <c r="R5136" s="109" t="str">
        <f>IF(OR(P5136="SB",Q5136="SB"),"SB",0)</f>
        <v>SB</v>
      </c>
      <c r="T5136" s="110">
        <v>10756</v>
      </c>
      <c r="U5136" t="s">
        <v>19633</v>
      </c>
      <c r="V5136" s="113" t="str">
        <f>IF(AND(I5136&gt;=10000,I5136&lt;=19900),"Praha",(IF(AND(I5136&gt;=25001,I5136&lt;=29501),"Středočeský kraj",(IF(AND(I5136&gt;=30100,I5136&lt;=34972),"Středočeský kraj",(IF(AND(I5136&gt;=35002,I5136&lt;=36271),"Karlovarský kraj",(IF(AND(I5136&gt;=37001,I5136&lt;=39201),"Jihočeský kraj",(IF(AND(I5136&gt;=39701,I5136&lt;=39901),"Jihočeský kraj",(IF(AND(I5136&gt;=39301,I5136&lt;=39601),"Kraj Vysočina",(IF(AND(I5136&gt;=58001,I5136&lt;=59501),"Kraj Vysočina",(IF(AND(I5136&gt;=67401,I5136&lt;=67602),"Kraj Vysočina",(IF(AND(I5136&gt;=40001,I5136&lt;=44101),"Ústecký kraj",(IF(AND(I5136&gt;=46001,I5136&lt;=47201),"Liberecký kraj",(IF(AND(I5136&gt;=51202,I5136&lt;=51401),"Liberecký kraj",(IF(AND(I5136&gt;=53002,I5136&lt;=53976),"Pardubický kraj",(IF(AND(I5136&gt;=56002,I5136&lt;=57201),"Pardubický kraj",(IF(AND(I5136&gt;=60200,I5136&lt;=67201),"Jihomoravský kraj",(IF(AND(I5136&gt;=67801,I5136&lt;=68501),"Jihomoravský kraj",(IF(AND(I5136&gt;=69002,I5136&lt;=69801),"Jihomoravský kraj",(IF(AND(I5136&gt;=68601,I5136&lt;=68801),"Zlínský kraj",(IF(AND(I5136&gt;=75501,I5136&lt;=76901),"Zlínský kraj",(IF(AND(I5136&gt;=70030,I5136&lt;=74901),"Moravskoslezský kraj",(IF(AND(I5136&gt;=75000,I5136&lt;=75368),"Olomoucký kraj",(IF(AND(I5136&gt;=77200,I5136&lt;=79862),"Olomoucký kraj",(IF(AND(I5136&gt;=50011,I5136&lt;=50301),"Královéhradecký kraj",(IF(AND(I5136&gt;=54301,I5136&lt;=54303),"Královéhradecký kraj","0")))))))))))))))))))))))))))))))))))))))))))))))</f>
        <v>Olomoucký kraj</v>
      </c>
      <c r="AD5136" t="s">
        <v>998</v>
      </c>
      <c r="AE5136" t="s">
        <v>998</v>
      </c>
      <c r="AF5136" t="s">
        <v>998</v>
      </c>
      <c r="AG5136" s="107">
        <v>0</v>
      </c>
      <c r="AH5136" s="107">
        <v>0</v>
      </c>
      <c r="AI5136" s="107">
        <v>0</v>
      </c>
      <c r="AJ5136" t="s">
        <v>1012</v>
      </c>
    </row>
    <row r="5137" spans="1:37" x14ac:dyDescent="0.45">
      <c r="A5137" t="s">
        <v>1169</v>
      </c>
      <c r="B5137" t="s">
        <v>16137</v>
      </c>
      <c r="C5137" t="s">
        <v>990</v>
      </c>
      <c r="D5137" t="s">
        <v>16138</v>
      </c>
      <c r="E5137" t="s">
        <v>992</v>
      </c>
      <c r="F5137" t="s">
        <v>6406</v>
      </c>
      <c r="G5137">
        <v>10</v>
      </c>
      <c r="H5137" t="s">
        <v>2416</v>
      </c>
      <c r="I5137">
        <v>79601</v>
      </c>
      <c r="K5137" t="s">
        <v>16139</v>
      </c>
      <c r="L5137" s="106">
        <v>30447</v>
      </c>
      <c r="M5137">
        <v>10868047</v>
      </c>
      <c r="N5137" t="s">
        <v>996</v>
      </c>
      <c r="O5137" t="s">
        <v>12</v>
      </c>
      <c r="P5137" t="s">
        <v>997</v>
      </c>
      <c r="R5137" s="109" t="str">
        <f>IF(OR(P5137="SB",Q5137="SB"),"SB",0)</f>
        <v>SB</v>
      </c>
      <c r="T5137" s="110">
        <v>11850</v>
      </c>
      <c r="U5137" t="s">
        <v>19633</v>
      </c>
      <c r="V5137" s="113" t="str">
        <f>IF(AND(I5137&gt;=10000,I5137&lt;=19900),"Praha",(IF(AND(I5137&gt;=25001,I5137&lt;=29501),"Středočeský kraj",(IF(AND(I5137&gt;=30100,I5137&lt;=34972),"Středočeský kraj",(IF(AND(I5137&gt;=35002,I5137&lt;=36271),"Karlovarský kraj",(IF(AND(I5137&gt;=37001,I5137&lt;=39201),"Jihočeský kraj",(IF(AND(I5137&gt;=39701,I5137&lt;=39901),"Jihočeský kraj",(IF(AND(I5137&gt;=39301,I5137&lt;=39601),"Kraj Vysočina",(IF(AND(I5137&gt;=58001,I5137&lt;=59501),"Kraj Vysočina",(IF(AND(I5137&gt;=67401,I5137&lt;=67602),"Kraj Vysočina",(IF(AND(I5137&gt;=40001,I5137&lt;=44101),"Ústecký kraj",(IF(AND(I5137&gt;=46001,I5137&lt;=47201),"Liberecký kraj",(IF(AND(I5137&gt;=51202,I5137&lt;=51401),"Liberecký kraj",(IF(AND(I5137&gt;=53002,I5137&lt;=53976),"Pardubický kraj",(IF(AND(I5137&gt;=56002,I5137&lt;=57201),"Pardubický kraj",(IF(AND(I5137&gt;=60200,I5137&lt;=67201),"Jihomoravský kraj",(IF(AND(I5137&gt;=67801,I5137&lt;=68501),"Jihomoravský kraj",(IF(AND(I5137&gt;=69002,I5137&lt;=69801),"Jihomoravský kraj",(IF(AND(I5137&gt;=68601,I5137&lt;=68801),"Zlínský kraj",(IF(AND(I5137&gt;=75501,I5137&lt;=76901),"Zlínský kraj",(IF(AND(I5137&gt;=70030,I5137&lt;=74901),"Moravskoslezský kraj",(IF(AND(I5137&gt;=75000,I5137&lt;=75368),"Olomoucký kraj",(IF(AND(I5137&gt;=77200,I5137&lt;=79862),"Olomoucký kraj",(IF(AND(I5137&gt;=50011,I5137&lt;=50301),"Královéhradecký kraj",(IF(AND(I5137&gt;=54301,I5137&lt;=54303),"Královéhradecký kraj","0")))))))))))))))))))))))))))))))))))))))))))))))</f>
        <v>Olomoucký kraj</v>
      </c>
      <c r="AD5137" t="s">
        <v>998</v>
      </c>
      <c r="AE5137" t="s">
        <v>998</v>
      </c>
      <c r="AF5137" t="s">
        <v>998</v>
      </c>
      <c r="AG5137" s="107">
        <v>0</v>
      </c>
      <c r="AH5137" s="107">
        <v>0</v>
      </c>
      <c r="AI5137" s="107">
        <v>0</v>
      </c>
      <c r="AJ5137" t="s">
        <v>1012</v>
      </c>
    </row>
    <row r="5138" spans="1:37" x14ac:dyDescent="0.45">
      <c r="A5138" t="s">
        <v>1076</v>
      </c>
      <c r="B5138" t="s">
        <v>17675</v>
      </c>
      <c r="C5138" t="s">
        <v>990</v>
      </c>
      <c r="D5138" t="s">
        <v>17676</v>
      </c>
      <c r="E5138" t="s">
        <v>992</v>
      </c>
      <c r="F5138" t="s">
        <v>1545</v>
      </c>
      <c r="G5138">
        <v>7</v>
      </c>
      <c r="H5138" t="s">
        <v>2416</v>
      </c>
      <c r="I5138">
        <v>79601</v>
      </c>
      <c r="K5138" t="s">
        <v>17677</v>
      </c>
      <c r="L5138" s="106">
        <v>31139</v>
      </c>
      <c r="M5138">
        <v>10872895</v>
      </c>
      <c r="N5138" t="s">
        <v>996</v>
      </c>
      <c r="O5138" t="s">
        <v>12</v>
      </c>
      <c r="P5138" t="s">
        <v>997</v>
      </c>
      <c r="R5138" s="109" t="str">
        <f>IF(OR(P5138="SB",Q5138="SB"),"SB",0)</f>
        <v>SB</v>
      </c>
      <c r="T5138" s="110">
        <v>11904</v>
      </c>
      <c r="U5138" t="s">
        <v>19633</v>
      </c>
      <c r="V5138" s="113" t="str">
        <f>IF(AND(I5138&gt;=10000,I5138&lt;=19900),"Praha",(IF(AND(I5138&gt;=25001,I5138&lt;=29501),"Středočeský kraj",(IF(AND(I5138&gt;=30100,I5138&lt;=34972),"Středočeský kraj",(IF(AND(I5138&gt;=35002,I5138&lt;=36271),"Karlovarský kraj",(IF(AND(I5138&gt;=37001,I5138&lt;=39201),"Jihočeský kraj",(IF(AND(I5138&gt;=39701,I5138&lt;=39901),"Jihočeský kraj",(IF(AND(I5138&gt;=39301,I5138&lt;=39601),"Kraj Vysočina",(IF(AND(I5138&gt;=58001,I5138&lt;=59501),"Kraj Vysočina",(IF(AND(I5138&gt;=67401,I5138&lt;=67602),"Kraj Vysočina",(IF(AND(I5138&gt;=40001,I5138&lt;=44101),"Ústecký kraj",(IF(AND(I5138&gt;=46001,I5138&lt;=47201),"Liberecký kraj",(IF(AND(I5138&gt;=51202,I5138&lt;=51401),"Liberecký kraj",(IF(AND(I5138&gt;=53002,I5138&lt;=53976),"Pardubický kraj",(IF(AND(I5138&gt;=56002,I5138&lt;=57201),"Pardubický kraj",(IF(AND(I5138&gt;=60200,I5138&lt;=67201),"Jihomoravský kraj",(IF(AND(I5138&gt;=67801,I5138&lt;=68501),"Jihomoravský kraj",(IF(AND(I5138&gt;=69002,I5138&lt;=69801),"Jihomoravský kraj",(IF(AND(I5138&gt;=68601,I5138&lt;=68801),"Zlínský kraj",(IF(AND(I5138&gt;=75501,I5138&lt;=76901),"Zlínský kraj",(IF(AND(I5138&gt;=70030,I5138&lt;=74901),"Moravskoslezský kraj",(IF(AND(I5138&gt;=75000,I5138&lt;=75368),"Olomoucký kraj",(IF(AND(I5138&gt;=77200,I5138&lt;=79862),"Olomoucký kraj",(IF(AND(I5138&gt;=50011,I5138&lt;=50301),"Královéhradecký kraj",(IF(AND(I5138&gt;=54301,I5138&lt;=54303),"Královéhradecký kraj","0")))))))))))))))))))))))))))))))))))))))))))))))</f>
        <v>Olomoucký kraj</v>
      </c>
      <c r="AD5138" t="s">
        <v>998</v>
      </c>
      <c r="AE5138" t="s">
        <v>998</v>
      </c>
      <c r="AF5138" t="s">
        <v>998</v>
      </c>
      <c r="AG5138" s="107">
        <v>0</v>
      </c>
      <c r="AH5138" s="107">
        <v>0</v>
      </c>
      <c r="AI5138" s="107">
        <v>0</v>
      </c>
      <c r="AJ5138" t="s">
        <v>1012</v>
      </c>
    </row>
    <row r="5139" spans="1:37" x14ac:dyDescent="0.45">
      <c r="A5139" t="s">
        <v>1111</v>
      </c>
      <c r="B5139" t="s">
        <v>18334</v>
      </c>
      <c r="C5139" t="s">
        <v>1002</v>
      </c>
      <c r="D5139" t="s">
        <v>18339</v>
      </c>
      <c r="E5139" t="s">
        <v>992</v>
      </c>
      <c r="F5139" t="s">
        <v>1308</v>
      </c>
      <c r="G5139">
        <v>1791</v>
      </c>
      <c r="H5139" t="s">
        <v>2416</v>
      </c>
      <c r="I5139">
        <v>79601</v>
      </c>
      <c r="K5139" t="s">
        <v>18340</v>
      </c>
      <c r="L5139" s="106">
        <v>36852</v>
      </c>
      <c r="M5139">
        <v>14494837</v>
      </c>
      <c r="N5139" t="s">
        <v>1182</v>
      </c>
      <c r="O5139" t="s">
        <v>1015</v>
      </c>
      <c r="P5139" t="s">
        <v>997</v>
      </c>
      <c r="R5139" s="109" t="str">
        <f>IF(OR(P5139="SB",Q5139="SB"),"SB",0)</f>
        <v>SB</v>
      </c>
      <c r="T5139" s="110">
        <v>2018480</v>
      </c>
      <c r="U5139" t="s">
        <v>19633</v>
      </c>
      <c r="V5139" s="113" t="str">
        <f>IF(AND(I5139&gt;=10000,I5139&lt;=19900),"Praha",(IF(AND(I5139&gt;=25001,I5139&lt;=29501),"Středočeský kraj",(IF(AND(I5139&gt;=30100,I5139&lt;=34972),"Středočeský kraj",(IF(AND(I5139&gt;=35002,I5139&lt;=36271),"Karlovarský kraj",(IF(AND(I5139&gt;=37001,I5139&lt;=39201),"Jihočeský kraj",(IF(AND(I5139&gt;=39701,I5139&lt;=39901),"Jihočeský kraj",(IF(AND(I5139&gt;=39301,I5139&lt;=39601),"Kraj Vysočina",(IF(AND(I5139&gt;=58001,I5139&lt;=59501),"Kraj Vysočina",(IF(AND(I5139&gt;=67401,I5139&lt;=67602),"Kraj Vysočina",(IF(AND(I5139&gt;=40001,I5139&lt;=44101),"Ústecký kraj",(IF(AND(I5139&gt;=46001,I5139&lt;=47201),"Liberecký kraj",(IF(AND(I5139&gt;=51202,I5139&lt;=51401),"Liberecký kraj",(IF(AND(I5139&gt;=53002,I5139&lt;=53976),"Pardubický kraj",(IF(AND(I5139&gt;=56002,I5139&lt;=57201),"Pardubický kraj",(IF(AND(I5139&gt;=60200,I5139&lt;=67201),"Jihomoravský kraj",(IF(AND(I5139&gt;=67801,I5139&lt;=68501),"Jihomoravský kraj",(IF(AND(I5139&gt;=69002,I5139&lt;=69801),"Jihomoravský kraj",(IF(AND(I5139&gt;=68601,I5139&lt;=68801),"Zlínský kraj",(IF(AND(I5139&gt;=75501,I5139&lt;=76901),"Zlínský kraj",(IF(AND(I5139&gt;=70030,I5139&lt;=74901),"Moravskoslezský kraj",(IF(AND(I5139&gt;=75000,I5139&lt;=75368),"Olomoucký kraj",(IF(AND(I5139&gt;=77200,I5139&lt;=79862),"Olomoucký kraj",(IF(AND(I5139&gt;=50011,I5139&lt;=50301),"Královéhradecký kraj",(IF(AND(I5139&gt;=54301,I5139&lt;=54303),"Královéhradecký kraj","0")))))))))))))))))))))))))))))))))))))))))))))))</f>
        <v>Olomoucký kraj</v>
      </c>
      <c r="AB5139" t="s">
        <v>18341</v>
      </c>
      <c r="AD5139" t="s">
        <v>998</v>
      </c>
      <c r="AE5139" t="s">
        <v>998</v>
      </c>
      <c r="AF5139" t="s">
        <v>998</v>
      </c>
      <c r="AG5139" s="107">
        <v>0</v>
      </c>
      <c r="AH5139" s="107">
        <v>0</v>
      </c>
      <c r="AI5139" s="107">
        <v>0</v>
      </c>
      <c r="AJ5139" t="s">
        <v>1012</v>
      </c>
    </row>
    <row r="5140" spans="1:37" x14ac:dyDescent="0.45">
      <c r="A5140" t="s">
        <v>1112</v>
      </c>
      <c r="B5140" t="s">
        <v>15643</v>
      </c>
      <c r="C5140" t="s">
        <v>990</v>
      </c>
      <c r="D5140" t="s">
        <v>15644</v>
      </c>
      <c r="E5140" t="s">
        <v>992</v>
      </c>
      <c r="F5140" t="s">
        <v>15645</v>
      </c>
      <c r="G5140">
        <v>10</v>
      </c>
      <c r="H5140" t="s">
        <v>15646</v>
      </c>
      <c r="I5140">
        <v>79601</v>
      </c>
      <c r="J5140">
        <v>734385073</v>
      </c>
      <c r="K5140" t="s">
        <v>15647</v>
      </c>
      <c r="L5140" s="106">
        <v>40127</v>
      </c>
      <c r="M5140">
        <v>14887483</v>
      </c>
      <c r="N5140" t="s">
        <v>2063</v>
      </c>
      <c r="O5140" t="s">
        <v>1173</v>
      </c>
      <c r="P5140" t="s">
        <v>997</v>
      </c>
      <c r="R5140" s="109" t="str">
        <f>IF(OR(P5140="SB",Q5140="SB"),"SB",0)</f>
        <v>SB</v>
      </c>
      <c r="T5140" s="110">
        <v>2019305</v>
      </c>
      <c r="U5140" t="s">
        <v>19633</v>
      </c>
      <c r="V5140" s="113" t="str">
        <f>IF(AND(I5140&gt;=10000,I5140&lt;=19900),"Praha",(IF(AND(I5140&gt;=25001,I5140&lt;=29501),"Středočeský kraj",(IF(AND(I5140&gt;=30100,I5140&lt;=34972),"Středočeský kraj",(IF(AND(I5140&gt;=35002,I5140&lt;=36271),"Karlovarský kraj",(IF(AND(I5140&gt;=37001,I5140&lt;=39201),"Jihočeský kraj",(IF(AND(I5140&gt;=39701,I5140&lt;=39901),"Jihočeský kraj",(IF(AND(I5140&gt;=39301,I5140&lt;=39601),"Kraj Vysočina",(IF(AND(I5140&gt;=58001,I5140&lt;=59501),"Kraj Vysočina",(IF(AND(I5140&gt;=67401,I5140&lt;=67602),"Kraj Vysočina",(IF(AND(I5140&gt;=40001,I5140&lt;=44101),"Ústecký kraj",(IF(AND(I5140&gt;=46001,I5140&lt;=47201),"Liberecký kraj",(IF(AND(I5140&gt;=51202,I5140&lt;=51401),"Liberecký kraj",(IF(AND(I5140&gt;=53002,I5140&lt;=53976),"Pardubický kraj",(IF(AND(I5140&gt;=56002,I5140&lt;=57201),"Pardubický kraj",(IF(AND(I5140&gt;=60200,I5140&lt;=67201),"Jihomoravský kraj",(IF(AND(I5140&gt;=67801,I5140&lt;=68501),"Jihomoravský kraj",(IF(AND(I5140&gt;=69002,I5140&lt;=69801),"Jihomoravský kraj",(IF(AND(I5140&gt;=68601,I5140&lt;=68801),"Zlínský kraj",(IF(AND(I5140&gt;=75501,I5140&lt;=76901),"Zlínský kraj",(IF(AND(I5140&gt;=70030,I5140&lt;=74901),"Moravskoslezský kraj",(IF(AND(I5140&gt;=75000,I5140&lt;=75368),"Olomoucký kraj",(IF(AND(I5140&gt;=77200,I5140&lt;=79862),"Olomoucký kraj",(IF(AND(I5140&gt;=50011,I5140&lt;=50301),"Královéhradecký kraj",(IF(AND(I5140&gt;=54301,I5140&lt;=54303),"Královéhradecký kraj","0")))))))))))))))))))))))))))))))))))))))))))))))</f>
        <v>Olomoucký kraj</v>
      </c>
      <c r="AD5140" t="s">
        <v>998</v>
      </c>
      <c r="AE5140" t="s">
        <v>998</v>
      </c>
      <c r="AF5140" t="s">
        <v>998</v>
      </c>
      <c r="AG5140" s="107">
        <v>0</v>
      </c>
      <c r="AH5140" s="107">
        <v>0</v>
      </c>
      <c r="AI5140" s="107">
        <v>0</v>
      </c>
      <c r="AJ5140" t="s">
        <v>1012</v>
      </c>
    </row>
    <row r="5141" spans="1:37" x14ac:dyDescent="0.45">
      <c r="A5141" t="s">
        <v>5006</v>
      </c>
      <c r="B5141" t="s">
        <v>15648</v>
      </c>
      <c r="C5141" t="s">
        <v>1002</v>
      </c>
      <c r="D5141" t="s">
        <v>15649</v>
      </c>
      <c r="E5141" t="s">
        <v>992</v>
      </c>
      <c r="F5141" t="s">
        <v>15645</v>
      </c>
      <c r="G5141">
        <v>10</v>
      </c>
      <c r="H5141" t="s">
        <v>15646</v>
      </c>
      <c r="I5141">
        <v>79601</v>
      </c>
      <c r="J5141">
        <v>734385073</v>
      </c>
      <c r="K5141" t="s">
        <v>15650</v>
      </c>
      <c r="L5141" s="106">
        <v>39363</v>
      </c>
      <c r="M5141">
        <v>14887584</v>
      </c>
      <c r="N5141" t="s">
        <v>2063</v>
      </c>
      <c r="O5141" t="s">
        <v>1173</v>
      </c>
      <c r="P5141" t="s">
        <v>997</v>
      </c>
      <c r="R5141" s="109" t="str">
        <f>IF(OR(P5141="SB",Q5141="SB"),"SB",0)</f>
        <v>SB</v>
      </c>
      <c r="T5141" s="110">
        <v>2019306</v>
      </c>
      <c r="U5141" t="s">
        <v>19633</v>
      </c>
      <c r="V5141" s="113" t="str">
        <f>IF(AND(I5141&gt;=10000,I5141&lt;=19900),"Praha",(IF(AND(I5141&gt;=25001,I5141&lt;=29501),"Středočeský kraj",(IF(AND(I5141&gt;=30100,I5141&lt;=34972),"Středočeský kraj",(IF(AND(I5141&gt;=35002,I5141&lt;=36271),"Karlovarský kraj",(IF(AND(I5141&gt;=37001,I5141&lt;=39201),"Jihočeský kraj",(IF(AND(I5141&gt;=39701,I5141&lt;=39901),"Jihočeský kraj",(IF(AND(I5141&gt;=39301,I5141&lt;=39601),"Kraj Vysočina",(IF(AND(I5141&gt;=58001,I5141&lt;=59501),"Kraj Vysočina",(IF(AND(I5141&gt;=67401,I5141&lt;=67602),"Kraj Vysočina",(IF(AND(I5141&gt;=40001,I5141&lt;=44101),"Ústecký kraj",(IF(AND(I5141&gt;=46001,I5141&lt;=47201),"Liberecký kraj",(IF(AND(I5141&gt;=51202,I5141&lt;=51401),"Liberecký kraj",(IF(AND(I5141&gt;=53002,I5141&lt;=53976),"Pardubický kraj",(IF(AND(I5141&gt;=56002,I5141&lt;=57201),"Pardubický kraj",(IF(AND(I5141&gt;=60200,I5141&lt;=67201),"Jihomoravský kraj",(IF(AND(I5141&gt;=67801,I5141&lt;=68501),"Jihomoravský kraj",(IF(AND(I5141&gt;=69002,I5141&lt;=69801),"Jihomoravský kraj",(IF(AND(I5141&gt;=68601,I5141&lt;=68801),"Zlínský kraj",(IF(AND(I5141&gt;=75501,I5141&lt;=76901),"Zlínský kraj",(IF(AND(I5141&gt;=70030,I5141&lt;=74901),"Moravskoslezský kraj",(IF(AND(I5141&gt;=75000,I5141&lt;=75368),"Olomoucký kraj",(IF(AND(I5141&gt;=77200,I5141&lt;=79862),"Olomoucký kraj",(IF(AND(I5141&gt;=50011,I5141&lt;=50301),"Královéhradecký kraj",(IF(AND(I5141&gt;=54301,I5141&lt;=54303),"Královéhradecký kraj","0")))))))))))))))))))))))))))))))))))))))))))))))</f>
        <v>Olomoucký kraj</v>
      </c>
      <c r="AD5141" t="s">
        <v>998</v>
      </c>
      <c r="AE5141" t="s">
        <v>998</v>
      </c>
      <c r="AF5141" t="s">
        <v>998</v>
      </c>
      <c r="AG5141" s="107">
        <v>0</v>
      </c>
      <c r="AH5141" s="107">
        <v>0</v>
      </c>
      <c r="AI5141" s="107">
        <v>0</v>
      </c>
      <c r="AJ5141" t="s">
        <v>1012</v>
      </c>
    </row>
    <row r="5142" spans="1:37" x14ac:dyDescent="0.45">
      <c r="A5142" t="s">
        <v>1225</v>
      </c>
      <c r="B5142" t="s">
        <v>18334</v>
      </c>
      <c r="C5142" t="s">
        <v>1002</v>
      </c>
      <c r="D5142" t="s">
        <v>18335</v>
      </c>
      <c r="E5142" t="s">
        <v>992</v>
      </c>
      <c r="F5142" t="s">
        <v>1308</v>
      </c>
      <c r="G5142">
        <v>1791</v>
      </c>
      <c r="H5142" t="s">
        <v>2416</v>
      </c>
      <c r="I5142">
        <v>79601</v>
      </c>
      <c r="J5142">
        <v>605129975</v>
      </c>
      <c r="K5142" t="s">
        <v>18336</v>
      </c>
      <c r="L5142" s="106">
        <v>38602</v>
      </c>
      <c r="M5142">
        <v>14413702</v>
      </c>
      <c r="N5142" t="s">
        <v>1367</v>
      </c>
      <c r="O5142" t="s">
        <v>1091</v>
      </c>
      <c r="P5142" t="s">
        <v>997</v>
      </c>
      <c r="R5142" s="109" t="str">
        <f>IF(OR(P5142="SB",Q5142="SB"),"SB",0)</f>
        <v>SB</v>
      </c>
      <c r="T5142" s="110" t="s">
        <v>998</v>
      </c>
      <c r="V5142" s="113" t="str">
        <f>IF(AND(I5142&gt;=10000,I5142&lt;=19900),"Praha",(IF(AND(I5142&gt;=25001,I5142&lt;=29501),"Středočeský kraj",(IF(AND(I5142&gt;=30100,I5142&lt;=34972),"Středočeský kraj",(IF(AND(I5142&gt;=35002,I5142&lt;=36271),"Karlovarský kraj",(IF(AND(I5142&gt;=37001,I5142&lt;=39201),"Jihočeský kraj",(IF(AND(I5142&gt;=39701,I5142&lt;=39901),"Jihočeský kraj",(IF(AND(I5142&gt;=39301,I5142&lt;=39601),"Kraj Vysočina",(IF(AND(I5142&gt;=58001,I5142&lt;=59501),"Kraj Vysočina",(IF(AND(I5142&gt;=67401,I5142&lt;=67602),"Kraj Vysočina",(IF(AND(I5142&gt;=40001,I5142&lt;=44101),"Ústecký kraj",(IF(AND(I5142&gt;=46001,I5142&lt;=47201),"Liberecký kraj",(IF(AND(I5142&gt;=51202,I5142&lt;=51401),"Liberecký kraj",(IF(AND(I5142&gt;=53002,I5142&lt;=53976),"Pardubický kraj",(IF(AND(I5142&gt;=56002,I5142&lt;=57201),"Pardubický kraj",(IF(AND(I5142&gt;=60200,I5142&lt;=67201),"Jihomoravský kraj",(IF(AND(I5142&gt;=67801,I5142&lt;=68501),"Jihomoravský kraj",(IF(AND(I5142&gt;=69002,I5142&lt;=69801),"Jihomoravský kraj",(IF(AND(I5142&gt;=68601,I5142&lt;=68801),"Zlínský kraj",(IF(AND(I5142&gt;=75501,I5142&lt;=76901),"Zlínský kraj",(IF(AND(I5142&gt;=70030,I5142&lt;=74901),"Moravskoslezský kraj",(IF(AND(I5142&gt;=75000,I5142&lt;=75368),"Olomoucký kraj",(IF(AND(I5142&gt;=77200,I5142&lt;=79862),"Olomoucký kraj",(IF(AND(I5142&gt;=50011,I5142&lt;=50301),"Královéhradecký kraj",(IF(AND(I5142&gt;=54301,I5142&lt;=54303),"Královéhradecký kraj","0")))))))))))))))))))))))))))))))))))))))))))))))</f>
        <v>Olomoucký kraj</v>
      </c>
      <c r="AB5142" t="s">
        <v>998</v>
      </c>
      <c r="AD5142" t="s">
        <v>998</v>
      </c>
      <c r="AE5142" t="s">
        <v>998</v>
      </c>
      <c r="AF5142" t="s">
        <v>998</v>
      </c>
      <c r="AG5142" s="107">
        <v>0</v>
      </c>
      <c r="AH5142" s="107">
        <v>0</v>
      </c>
      <c r="AI5142" s="107">
        <v>0</v>
      </c>
      <c r="AJ5142" t="s">
        <v>1012</v>
      </c>
    </row>
    <row r="5143" spans="1:37" x14ac:dyDescent="0.45">
      <c r="A5143" t="s">
        <v>1055</v>
      </c>
      <c r="B5143" t="s">
        <v>16225</v>
      </c>
      <c r="C5143" t="s">
        <v>1002</v>
      </c>
      <c r="D5143" t="s">
        <v>16226</v>
      </c>
      <c r="E5143" t="s">
        <v>992</v>
      </c>
      <c r="F5143" t="s">
        <v>16227</v>
      </c>
      <c r="G5143">
        <v>3954</v>
      </c>
      <c r="H5143" t="s">
        <v>2416</v>
      </c>
      <c r="I5143">
        <v>79601</v>
      </c>
      <c r="J5143">
        <v>777746372</v>
      </c>
      <c r="K5143" t="s">
        <v>16228</v>
      </c>
      <c r="L5143" s="106">
        <v>39210</v>
      </c>
      <c r="M5143">
        <v>14678935</v>
      </c>
      <c r="N5143" t="s">
        <v>996</v>
      </c>
      <c r="O5143" t="s">
        <v>12</v>
      </c>
      <c r="P5143" t="s">
        <v>997</v>
      </c>
      <c r="R5143" s="109" t="str">
        <f>IF(OR(P5143="SB",Q5143="SB"),"SB",0)</f>
        <v>SB</v>
      </c>
      <c r="V5143" s="113" t="str">
        <f>IF(AND(I5143&gt;=10000,I5143&lt;=19900),"Praha",(IF(AND(I5143&gt;=25001,I5143&lt;=29501),"Středočeský kraj",(IF(AND(I5143&gt;=30100,I5143&lt;=34972),"Středočeský kraj",(IF(AND(I5143&gt;=35002,I5143&lt;=36271),"Karlovarský kraj",(IF(AND(I5143&gt;=37001,I5143&lt;=39201),"Jihočeský kraj",(IF(AND(I5143&gt;=39701,I5143&lt;=39901),"Jihočeský kraj",(IF(AND(I5143&gt;=39301,I5143&lt;=39601),"Kraj Vysočina",(IF(AND(I5143&gt;=58001,I5143&lt;=59501),"Kraj Vysočina",(IF(AND(I5143&gt;=67401,I5143&lt;=67602),"Kraj Vysočina",(IF(AND(I5143&gt;=40001,I5143&lt;=44101),"Ústecký kraj",(IF(AND(I5143&gt;=46001,I5143&lt;=47201),"Liberecký kraj",(IF(AND(I5143&gt;=51202,I5143&lt;=51401),"Liberecký kraj",(IF(AND(I5143&gt;=53002,I5143&lt;=53976),"Pardubický kraj",(IF(AND(I5143&gt;=56002,I5143&lt;=57201),"Pardubický kraj",(IF(AND(I5143&gt;=60200,I5143&lt;=67201),"Jihomoravský kraj",(IF(AND(I5143&gt;=67801,I5143&lt;=68501),"Jihomoravský kraj",(IF(AND(I5143&gt;=69002,I5143&lt;=69801),"Jihomoravský kraj",(IF(AND(I5143&gt;=68601,I5143&lt;=68801),"Zlínský kraj",(IF(AND(I5143&gt;=75501,I5143&lt;=76901),"Zlínský kraj",(IF(AND(I5143&gt;=70030,I5143&lt;=74901),"Moravskoslezský kraj",(IF(AND(I5143&gt;=75000,I5143&lt;=75368),"Olomoucký kraj",(IF(AND(I5143&gt;=77200,I5143&lt;=79862),"Olomoucký kraj",(IF(AND(I5143&gt;=50011,I5143&lt;=50301),"Královéhradecký kraj",(IF(AND(I5143&gt;=54301,I5143&lt;=54303),"Královéhradecký kraj","0")))))))))))))))))))))))))))))))))))))))))))))))</f>
        <v>Olomoucký kraj</v>
      </c>
      <c r="AD5143" t="s">
        <v>998</v>
      </c>
      <c r="AE5143" t="s">
        <v>998</v>
      </c>
      <c r="AF5143" t="s">
        <v>998</v>
      </c>
      <c r="AG5143" s="107">
        <v>300</v>
      </c>
      <c r="AH5143" s="107">
        <v>0</v>
      </c>
      <c r="AI5143" s="107">
        <v>0</v>
      </c>
      <c r="AJ5143" t="s">
        <v>999</v>
      </c>
      <c r="AK5143" s="106">
        <v>44923</v>
      </c>
    </row>
    <row r="5144" spans="1:37" x14ac:dyDescent="0.45">
      <c r="A5144" t="s">
        <v>1007</v>
      </c>
      <c r="B5144" t="s">
        <v>13556</v>
      </c>
      <c r="C5144" t="s">
        <v>990</v>
      </c>
      <c r="D5144" t="s">
        <v>13557</v>
      </c>
      <c r="E5144" t="s">
        <v>992</v>
      </c>
      <c r="F5144" t="s">
        <v>5033</v>
      </c>
      <c r="G5144">
        <v>2</v>
      </c>
      <c r="H5144" t="s">
        <v>2416</v>
      </c>
      <c r="I5144">
        <v>79603</v>
      </c>
      <c r="K5144" t="s">
        <v>13558</v>
      </c>
      <c r="L5144" s="106">
        <v>38340</v>
      </c>
      <c r="M5144">
        <v>14724203</v>
      </c>
      <c r="N5144" t="s">
        <v>996</v>
      </c>
      <c r="O5144" t="s">
        <v>12</v>
      </c>
      <c r="P5144" t="s">
        <v>997</v>
      </c>
      <c r="R5144" s="109" t="str">
        <f>IF(OR(P5144="SB",Q5144="SB"),"SB",0)</f>
        <v>SB</v>
      </c>
      <c r="T5144" s="110" t="s">
        <v>998</v>
      </c>
      <c r="V5144" s="113" t="str">
        <f>IF(AND(I5144&gt;=10000,I5144&lt;=19900),"Praha",(IF(AND(I5144&gt;=25001,I5144&lt;=29501),"Středočeský kraj",(IF(AND(I5144&gt;=30100,I5144&lt;=34972),"Středočeský kraj",(IF(AND(I5144&gt;=35002,I5144&lt;=36271),"Karlovarský kraj",(IF(AND(I5144&gt;=37001,I5144&lt;=39201),"Jihočeský kraj",(IF(AND(I5144&gt;=39701,I5144&lt;=39901),"Jihočeský kraj",(IF(AND(I5144&gt;=39301,I5144&lt;=39601),"Kraj Vysočina",(IF(AND(I5144&gt;=58001,I5144&lt;=59501),"Kraj Vysočina",(IF(AND(I5144&gt;=67401,I5144&lt;=67602),"Kraj Vysočina",(IF(AND(I5144&gt;=40001,I5144&lt;=44101),"Ústecký kraj",(IF(AND(I5144&gt;=46001,I5144&lt;=47201),"Liberecký kraj",(IF(AND(I5144&gt;=51202,I5144&lt;=51401),"Liberecký kraj",(IF(AND(I5144&gt;=53002,I5144&lt;=53976),"Pardubický kraj",(IF(AND(I5144&gt;=56002,I5144&lt;=57201),"Pardubický kraj",(IF(AND(I5144&gt;=60200,I5144&lt;=67201),"Jihomoravský kraj",(IF(AND(I5144&gt;=67801,I5144&lt;=68501),"Jihomoravský kraj",(IF(AND(I5144&gt;=69002,I5144&lt;=69801),"Jihomoravský kraj",(IF(AND(I5144&gt;=68601,I5144&lt;=68801),"Zlínský kraj",(IF(AND(I5144&gt;=75501,I5144&lt;=76901),"Zlínský kraj",(IF(AND(I5144&gt;=70030,I5144&lt;=74901),"Moravskoslezský kraj",(IF(AND(I5144&gt;=75000,I5144&lt;=75368),"Olomoucký kraj",(IF(AND(I5144&gt;=77200,I5144&lt;=79862),"Olomoucký kraj",(IF(AND(I5144&gt;=50011,I5144&lt;=50301),"Královéhradecký kraj",(IF(AND(I5144&gt;=54301,I5144&lt;=54303),"Královéhradecký kraj","0")))))))))))))))))))))))))))))))))))))))))))))))</f>
        <v>Olomoucký kraj</v>
      </c>
      <c r="AB5144" t="s">
        <v>998</v>
      </c>
      <c r="AD5144" t="s">
        <v>998</v>
      </c>
      <c r="AE5144" t="s">
        <v>998</v>
      </c>
      <c r="AF5144" t="s">
        <v>998</v>
      </c>
      <c r="AG5144" s="107">
        <v>300</v>
      </c>
      <c r="AH5144" s="107">
        <v>0</v>
      </c>
      <c r="AI5144" s="107">
        <v>0</v>
      </c>
      <c r="AJ5144" t="s">
        <v>999</v>
      </c>
      <c r="AK5144" s="106">
        <v>44924</v>
      </c>
    </row>
    <row r="5145" spans="1:37" x14ac:dyDescent="0.45">
      <c r="A5145" t="s">
        <v>1270</v>
      </c>
      <c r="B5145" t="s">
        <v>7380</v>
      </c>
      <c r="C5145" t="s">
        <v>990</v>
      </c>
      <c r="D5145" t="s">
        <v>7381</v>
      </c>
      <c r="E5145" t="s">
        <v>992</v>
      </c>
      <c r="F5145" t="s">
        <v>5961</v>
      </c>
      <c r="G5145">
        <v>53</v>
      </c>
      <c r="H5145" t="s">
        <v>2416</v>
      </c>
      <c r="I5145">
        <v>79604</v>
      </c>
      <c r="K5145" t="s">
        <v>7382</v>
      </c>
      <c r="L5145" s="106">
        <v>41388</v>
      </c>
      <c r="M5145">
        <v>14641145</v>
      </c>
      <c r="N5145" t="s">
        <v>996</v>
      </c>
      <c r="O5145" t="s">
        <v>12</v>
      </c>
      <c r="P5145" t="s">
        <v>997</v>
      </c>
      <c r="R5145" s="109" t="str">
        <f>IF(OR(P5145="SB",Q5145="SB"),"SB",0)</f>
        <v>SB</v>
      </c>
      <c r="T5145" s="110" t="s">
        <v>998</v>
      </c>
      <c r="V5145" s="113" t="str">
        <f>IF(AND(I5145&gt;=10000,I5145&lt;=19900),"Praha",(IF(AND(I5145&gt;=25001,I5145&lt;=29501),"Středočeský kraj",(IF(AND(I5145&gt;=30100,I5145&lt;=34972),"Středočeský kraj",(IF(AND(I5145&gt;=35002,I5145&lt;=36271),"Karlovarský kraj",(IF(AND(I5145&gt;=37001,I5145&lt;=39201),"Jihočeský kraj",(IF(AND(I5145&gt;=39701,I5145&lt;=39901),"Jihočeský kraj",(IF(AND(I5145&gt;=39301,I5145&lt;=39601),"Kraj Vysočina",(IF(AND(I5145&gt;=58001,I5145&lt;=59501),"Kraj Vysočina",(IF(AND(I5145&gt;=67401,I5145&lt;=67602),"Kraj Vysočina",(IF(AND(I5145&gt;=40001,I5145&lt;=44101),"Ústecký kraj",(IF(AND(I5145&gt;=46001,I5145&lt;=47201),"Liberecký kraj",(IF(AND(I5145&gt;=51202,I5145&lt;=51401),"Liberecký kraj",(IF(AND(I5145&gt;=53002,I5145&lt;=53976),"Pardubický kraj",(IF(AND(I5145&gt;=56002,I5145&lt;=57201),"Pardubický kraj",(IF(AND(I5145&gt;=60200,I5145&lt;=67201),"Jihomoravský kraj",(IF(AND(I5145&gt;=67801,I5145&lt;=68501),"Jihomoravský kraj",(IF(AND(I5145&gt;=69002,I5145&lt;=69801),"Jihomoravský kraj",(IF(AND(I5145&gt;=68601,I5145&lt;=68801),"Zlínský kraj",(IF(AND(I5145&gt;=75501,I5145&lt;=76901),"Zlínský kraj",(IF(AND(I5145&gt;=70030,I5145&lt;=74901),"Moravskoslezský kraj",(IF(AND(I5145&gt;=75000,I5145&lt;=75368),"Olomoucký kraj",(IF(AND(I5145&gt;=77200,I5145&lt;=79862),"Olomoucký kraj",(IF(AND(I5145&gt;=50011,I5145&lt;=50301),"Královéhradecký kraj",(IF(AND(I5145&gt;=54301,I5145&lt;=54303),"Královéhradecký kraj","0")))))))))))))))))))))))))))))))))))))))))))))))</f>
        <v>Olomoucký kraj</v>
      </c>
      <c r="AB5145" t="s">
        <v>998</v>
      </c>
      <c r="AD5145" t="s">
        <v>998</v>
      </c>
      <c r="AE5145" t="s">
        <v>998</v>
      </c>
      <c r="AF5145" t="s">
        <v>998</v>
      </c>
      <c r="AG5145" s="107">
        <v>300</v>
      </c>
      <c r="AH5145" s="107">
        <v>0</v>
      </c>
      <c r="AI5145" s="107">
        <v>0</v>
      </c>
      <c r="AJ5145" t="s">
        <v>999</v>
      </c>
      <c r="AK5145" s="106">
        <v>44923</v>
      </c>
    </row>
    <row r="5146" spans="1:37" x14ac:dyDescent="0.45">
      <c r="A5146" t="s">
        <v>1021</v>
      </c>
      <c r="B5146" t="s">
        <v>10955</v>
      </c>
      <c r="C5146" t="s">
        <v>990</v>
      </c>
      <c r="D5146" t="s">
        <v>10956</v>
      </c>
      <c r="E5146" t="s">
        <v>992</v>
      </c>
      <c r="F5146" t="s">
        <v>10957</v>
      </c>
      <c r="G5146">
        <v>358</v>
      </c>
      <c r="H5146" t="s">
        <v>2416</v>
      </c>
      <c r="I5146">
        <v>79804</v>
      </c>
      <c r="K5146" t="s">
        <v>10958</v>
      </c>
      <c r="L5146" s="106">
        <v>30161</v>
      </c>
      <c r="M5146">
        <v>12969210</v>
      </c>
      <c r="N5146" t="s">
        <v>996</v>
      </c>
      <c r="O5146" t="s">
        <v>12</v>
      </c>
      <c r="P5146" t="s">
        <v>997</v>
      </c>
      <c r="R5146" s="109" t="str">
        <f>IF(OR(P5146="SB",Q5146="SB"),"SB",0)</f>
        <v>SB</v>
      </c>
      <c r="T5146" s="110" t="s">
        <v>998</v>
      </c>
      <c r="V5146" s="113" t="str">
        <f>IF(AND(I5146&gt;=10000,I5146&lt;=19900),"Praha",(IF(AND(I5146&gt;=25001,I5146&lt;=29501),"Středočeský kraj",(IF(AND(I5146&gt;=30100,I5146&lt;=34972),"Středočeský kraj",(IF(AND(I5146&gt;=35002,I5146&lt;=36271),"Karlovarský kraj",(IF(AND(I5146&gt;=37001,I5146&lt;=39201),"Jihočeský kraj",(IF(AND(I5146&gt;=39701,I5146&lt;=39901),"Jihočeský kraj",(IF(AND(I5146&gt;=39301,I5146&lt;=39601),"Kraj Vysočina",(IF(AND(I5146&gt;=58001,I5146&lt;=59501),"Kraj Vysočina",(IF(AND(I5146&gt;=67401,I5146&lt;=67602),"Kraj Vysočina",(IF(AND(I5146&gt;=40001,I5146&lt;=44101),"Ústecký kraj",(IF(AND(I5146&gt;=46001,I5146&lt;=47201),"Liberecký kraj",(IF(AND(I5146&gt;=51202,I5146&lt;=51401),"Liberecký kraj",(IF(AND(I5146&gt;=53002,I5146&lt;=53976),"Pardubický kraj",(IF(AND(I5146&gt;=56002,I5146&lt;=57201),"Pardubický kraj",(IF(AND(I5146&gt;=60200,I5146&lt;=67201),"Jihomoravský kraj",(IF(AND(I5146&gt;=67801,I5146&lt;=68501),"Jihomoravský kraj",(IF(AND(I5146&gt;=69002,I5146&lt;=69801),"Jihomoravský kraj",(IF(AND(I5146&gt;=68601,I5146&lt;=68801),"Zlínský kraj",(IF(AND(I5146&gt;=75501,I5146&lt;=76901),"Zlínský kraj",(IF(AND(I5146&gt;=70030,I5146&lt;=74901),"Moravskoslezský kraj",(IF(AND(I5146&gt;=75000,I5146&lt;=75368),"Olomoucký kraj",(IF(AND(I5146&gt;=77200,I5146&lt;=79862),"Olomoucký kraj",(IF(AND(I5146&gt;=50011,I5146&lt;=50301),"Královéhradecký kraj",(IF(AND(I5146&gt;=54301,I5146&lt;=54303),"Královéhradecký kraj","0")))))))))))))))))))))))))))))))))))))))))))))))</f>
        <v>Olomoucký kraj</v>
      </c>
      <c r="AB5146" t="s">
        <v>998</v>
      </c>
      <c r="AD5146" t="s">
        <v>998</v>
      </c>
      <c r="AE5146" t="s">
        <v>998</v>
      </c>
      <c r="AF5146" t="s">
        <v>998</v>
      </c>
      <c r="AG5146" s="107">
        <v>0</v>
      </c>
      <c r="AH5146" s="107">
        <v>0</v>
      </c>
      <c r="AI5146" s="107">
        <v>0</v>
      </c>
      <c r="AJ5146" t="s">
        <v>1012</v>
      </c>
    </row>
    <row r="5147" spans="1:37" x14ac:dyDescent="0.45">
      <c r="A5147" t="s">
        <v>1407</v>
      </c>
      <c r="B5147" t="s">
        <v>2840</v>
      </c>
      <c r="C5147" t="s">
        <v>1002</v>
      </c>
      <c r="D5147" t="s">
        <v>2847</v>
      </c>
      <c r="E5147" t="s">
        <v>992</v>
      </c>
      <c r="F5147" t="s">
        <v>2848</v>
      </c>
      <c r="G5147">
        <v>457</v>
      </c>
      <c r="H5147" t="s">
        <v>2849</v>
      </c>
      <c r="I5147">
        <v>79807</v>
      </c>
      <c r="K5147" t="s">
        <v>2850</v>
      </c>
      <c r="L5147" s="106">
        <v>39878</v>
      </c>
      <c r="M5147">
        <v>14744815</v>
      </c>
      <c r="N5147" t="s">
        <v>996</v>
      </c>
      <c r="O5147" t="s">
        <v>12</v>
      </c>
      <c r="P5147" t="s">
        <v>997</v>
      </c>
      <c r="R5147" s="109" t="str">
        <f>IF(OR(P5147="SB",Q5147="SB"),"SB",0)</f>
        <v>SB</v>
      </c>
      <c r="T5147" s="110" t="s">
        <v>998</v>
      </c>
      <c r="V5147" s="113" t="str">
        <f>IF(AND(I5147&gt;=10000,I5147&lt;=19900),"Praha",(IF(AND(I5147&gt;=25001,I5147&lt;=29501),"Středočeský kraj",(IF(AND(I5147&gt;=30100,I5147&lt;=34972),"Středočeský kraj",(IF(AND(I5147&gt;=35002,I5147&lt;=36271),"Karlovarský kraj",(IF(AND(I5147&gt;=37001,I5147&lt;=39201),"Jihočeský kraj",(IF(AND(I5147&gt;=39701,I5147&lt;=39901),"Jihočeský kraj",(IF(AND(I5147&gt;=39301,I5147&lt;=39601),"Kraj Vysočina",(IF(AND(I5147&gt;=58001,I5147&lt;=59501),"Kraj Vysočina",(IF(AND(I5147&gt;=67401,I5147&lt;=67602),"Kraj Vysočina",(IF(AND(I5147&gt;=40001,I5147&lt;=44101),"Ústecký kraj",(IF(AND(I5147&gt;=46001,I5147&lt;=47201),"Liberecký kraj",(IF(AND(I5147&gt;=51202,I5147&lt;=51401),"Liberecký kraj",(IF(AND(I5147&gt;=53002,I5147&lt;=53976),"Pardubický kraj",(IF(AND(I5147&gt;=56002,I5147&lt;=57201),"Pardubický kraj",(IF(AND(I5147&gt;=60200,I5147&lt;=67201),"Jihomoravský kraj",(IF(AND(I5147&gt;=67801,I5147&lt;=68501),"Jihomoravský kraj",(IF(AND(I5147&gt;=69002,I5147&lt;=69801),"Jihomoravský kraj",(IF(AND(I5147&gt;=68601,I5147&lt;=68801),"Zlínský kraj",(IF(AND(I5147&gt;=75501,I5147&lt;=76901),"Zlínský kraj",(IF(AND(I5147&gt;=70030,I5147&lt;=74901),"Moravskoslezský kraj",(IF(AND(I5147&gt;=75000,I5147&lt;=75368),"Olomoucký kraj",(IF(AND(I5147&gt;=77200,I5147&lt;=79862),"Olomoucký kraj",(IF(AND(I5147&gt;=50011,I5147&lt;=50301),"Královéhradecký kraj",(IF(AND(I5147&gt;=54301,I5147&lt;=54303),"Královéhradecký kraj","0")))))))))))))))))))))))))))))))))))))))))))))))</f>
        <v>Olomoucký kraj</v>
      </c>
      <c r="AB5147" t="s">
        <v>998</v>
      </c>
      <c r="AD5147" t="s">
        <v>998</v>
      </c>
      <c r="AE5147" t="s">
        <v>998</v>
      </c>
      <c r="AF5147" t="s">
        <v>998</v>
      </c>
      <c r="AG5147" s="107">
        <v>300</v>
      </c>
      <c r="AH5147" s="107">
        <v>0</v>
      </c>
      <c r="AI5147" s="107">
        <v>0</v>
      </c>
      <c r="AJ5147" t="s">
        <v>999</v>
      </c>
      <c r="AK5147" s="106">
        <v>44923</v>
      </c>
    </row>
    <row r="5148" spans="1:37" x14ac:dyDescent="0.45">
      <c r="A5148" t="s">
        <v>1169</v>
      </c>
      <c r="B5148" t="s">
        <v>2199</v>
      </c>
      <c r="C5148" t="s">
        <v>990</v>
      </c>
      <c r="D5148" t="s">
        <v>2200</v>
      </c>
      <c r="E5148" t="s">
        <v>992</v>
      </c>
      <c r="F5148" t="s">
        <v>2201</v>
      </c>
      <c r="G5148">
        <v>55</v>
      </c>
      <c r="H5148" t="s">
        <v>1014</v>
      </c>
      <c r="I5148">
        <v>79809</v>
      </c>
      <c r="K5148" t="s">
        <v>2202</v>
      </c>
      <c r="L5148" s="106">
        <v>28475</v>
      </c>
      <c r="M5148">
        <v>14608308</v>
      </c>
      <c r="N5148" t="s">
        <v>996</v>
      </c>
      <c r="O5148" t="s">
        <v>12</v>
      </c>
      <c r="P5148" t="s">
        <v>997</v>
      </c>
      <c r="R5148" s="109" t="str">
        <f>IF(OR(P5148="SB",Q5148="SB"),"SB",0)</f>
        <v>SB</v>
      </c>
      <c r="T5148" s="110" t="s">
        <v>998</v>
      </c>
      <c r="V5148" s="113" t="str">
        <f>IF(AND(I5148&gt;=10000,I5148&lt;=19900),"Praha",(IF(AND(I5148&gt;=25001,I5148&lt;=29501),"Středočeský kraj",(IF(AND(I5148&gt;=30100,I5148&lt;=34972),"Středočeský kraj",(IF(AND(I5148&gt;=35002,I5148&lt;=36271),"Karlovarský kraj",(IF(AND(I5148&gt;=37001,I5148&lt;=39201),"Jihočeský kraj",(IF(AND(I5148&gt;=39701,I5148&lt;=39901),"Jihočeský kraj",(IF(AND(I5148&gt;=39301,I5148&lt;=39601),"Kraj Vysočina",(IF(AND(I5148&gt;=58001,I5148&lt;=59501),"Kraj Vysočina",(IF(AND(I5148&gt;=67401,I5148&lt;=67602),"Kraj Vysočina",(IF(AND(I5148&gt;=40001,I5148&lt;=44101),"Ústecký kraj",(IF(AND(I5148&gt;=46001,I5148&lt;=47201),"Liberecký kraj",(IF(AND(I5148&gt;=51202,I5148&lt;=51401),"Liberecký kraj",(IF(AND(I5148&gt;=53002,I5148&lt;=53976),"Pardubický kraj",(IF(AND(I5148&gt;=56002,I5148&lt;=57201),"Pardubický kraj",(IF(AND(I5148&gt;=60200,I5148&lt;=67201),"Jihomoravský kraj",(IF(AND(I5148&gt;=67801,I5148&lt;=68501),"Jihomoravský kraj",(IF(AND(I5148&gt;=69002,I5148&lt;=69801),"Jihomoravský kraj",(IF(AND(I5148&gt;=68601,I5148&lt;=68801),"Zlínský kraj",(IF(AND(I5148&gt;=75501,I5148&lt;=76901),"Zlínský kraj",(IF(AND(I5148&gt;=70030,I5148&lt;=74901),"Moravskoslezský kraj",(IF(AND(I5148&gt;=75000,I5148&lt;=75368),"Olomoucký kraj",(IF(AND(I5148&gt;=77200,I5148&lt;=79862),"Olomoucký kraj",(IF(AND(I5148&gt;=50011,I5148&lt;=50301),"Královéhradecký kraj",(IF(AND(I5148&gt;=54301,I5148&lt;=54303),"Královéhradecký kraj","0")))))))))))))))))))))))))))))))))))))))))))))))</f>
        <v>Olomoucký kraj</v>
      </c>
      <c r="AB5148" t="s">
        <v>998</v>
      </c>
      <c r="AD5148" t="s">
        <v>998</v>
      </c>
      <c r="AE5148" t="s">
        <v>998</v>
      </c>
      <c r="AF5148" t="s">
        <v>998</v>
      </c>
      <c r="AG5148" s="107">
        <v>0</v>
      </c>
      <c r="AH5148" s="107">
        <v>0</v>
      </c>
      <c r="AI5148" s="107">
        <v>0</v>
      </c>
      <c r="AJ5148" t="s">
        <v>1012</v>
      </c>
    </row>
    <row r="5149" spans="1:37" x14ac:dyDescent="0.45">
      <c r="A5149" t="s">
        <v>1169</v>
      </c>
      <c r="B5149" t="s">
        <v>2269</v>
      </c>
      <c r="C5149" t="s">
        <v>990</v>
      </c>
      <c r="D5149" t="s">
        <v>2273</v>
      </c>
      <c r="E5149" t="s">
        <v>992</v>
      </c>
      <c r="F5149" t="s">
        <v>1617</v>
      </c>
      <c r="G5149">
        <v>1</v>
      </c>
      <c r="H5149" t="s">
        <v>2274</v>
      </c>
      <c r="I5149">
        <v>79814</v>
      </c>
      <c r="K5149" t="s">
        <v>2275</v>
      </c>
      <c r="L5149" s="106">
        <v>33753</v>
      </c>
      <c r="M5149">
        <v>11469144</v>
      </c>
      <c r="N5149" t="s">
        <v>996</v>
      </c>
      <c r="O5149" t="s">
        <v>12</v>
      </c>
      <c r="P5149" t="s">
        <v>997</v>
      </c>
      <c r="R5149" s="109" t="str">
        <f>IF(OR(P5149="SB",Q5149="SB"),"SB",0)</f>
        <v>SB</v>
      </c>
      <c r="T5149" s="110">
        <v>12711</v>
      </c>
      <c r="U5149" t="s">
        <v>19633</v>
      </c>
      <c r="V5149" s="113" t="str">
        <f>IF(AND(I5149&gt;=10000,I5149&lt;=19900),"Praha",(IF(AND(I5149&gt;=25001,I5149&lt;=29501),"Středočeský kraj",(IF(AND(I5149&gt;=30100,I5149&lt;=34972),"Středočeský kraj",(IF(AND(I5149&gt;=35002,I5149&lt;=36271),"Karlovarský kraj",(IF(AND(I5149&gt;=37001,I5149&lt;=39201),"Jihočeský kraj",(IF(AND(I5149&gt;=39701,I5149&lt;=39901),"Jihočeský kraj",(IF(AND(I5149&gt;=39301,I5149&lt;=39601),"Kraj Vysočina",(IF(AND(I5149&gt;=58001,I5149&lt;=59501),"Kraj Vysočina",(IF(AND(I5149&gt;=67401,I5149&lt;=67602),"Kraj Vysočina",(IF(AND(I5149&gt;=40001,I5149&lt;=44101),"Ústecký kraj",(IF(AND(I5149&gt;=46001,I5149&lt;=47201),"Liberecký kraj",(IF(AND(I5149&gt;=51202,I5149&lt;=51401),"Liberecký kraj",(IF(AND(I5149&gt;=53002,I5149&lt;=53976),"Pardubický kraj",(IF(AND(I5149&gt;=56002,I5149&lt;=57201),"Pardubický kraj",(IF(AND(I5149&gt;=60200,I5149&lt;=67201),"Jihomoravský kraj",(IF(AND(I5149&gt;=67801,I5149&lt;=68501),"Jihomoravský kraj",(IF(AND(I5149&gt;=69002,I5149&lt;=69801),"Jihomoravský kraj",(IF(AND(I5149&gt;=68601,I5149&lt;=68801),"Zlínský kraj",(IF(AND(I5149&gt;=75501,I5149&lt;=76901),"Zlínský kraj",(IF(AND(I5149&gt;=70030,I5149&lt;=74901),"Moravskoslezský kraj",(IF(AND(I5149&gt;=75000,I5149&lt;=75368),"Olomoucký kraj",(IF(AND(I5149&gt;=77200,I5149&lt;=79862),"Olomoucký kraj",(IF(AND(I5149&gt;=50011,I5149&lt;=50301),"Královéhradecký kraj",(IF(AND(I5149&gt;=54301,I5149&lt;=54303),"Královéhradecký kraj","0")))))))))))))))))))))))))))))))))))))))))))))))</f>
        <v>Olomoucký kraj</v>
      </c>
      <c r="AD5149" t="s">
        <v>998</v>
      </c>
      <c r="AE5149" t="s">
        <v>998</v>
      </c>
      <c r="AF5149" t="s">
        <v>998</v>
      </c>
      <c r="AG5149" s="107">
        <v>0</v>
      </c>
      <c r="AH5149" s="107">
        <v>0</v>
      </c>
      <c r="AI5149" s="107">
        <v>0</v>
      </c>
      <c r="AJ5149" t="s">
        <v>1012</v>
      </c>
    </row>
    <row r="5150" spans="1:37" x14ac:dyDescent="0.45">
      <c r="A5150" t="s">
        <v>1411</v>
      </c>
      <c r="B5150" t="s">
        <v>14089</v>
      </c>
      <c r="C5150" t="s">
        <v>990</v>
      </c>
      <c r="D5150" t="s">
        <v>14090</v>
      </c>
      <c r="E5150" t="s">
        <v>992</v>
      </c>
      <c r="F5150" t="s">
        <v>1812</v>
      </c>
      <c r="G5150">
        <v>585</v>
      </c>
      <c r="H5150" t="s">
        <v>14091</v>
      </c>
      <c r="I5150">
        <v>79817</v>
      </c>
      <c r="K5150" t="s">
        <v>14092</v>
      </c>
      <c r="L5150" s="106">
        <v>39882</v>
      </c>
      <c r="M5150">
        <v>14635384</v>
      </c>
      <c r="N5150" t="s">
        <v>996</v>
      </c>
      <c r="O5150" t="s">
        <v>12</v>
      </c>
      <c r="P5150" t="s">
        <v>997</v>
      </c>
      <c r="R5150" s="109" t="str">
        <f>IF(OR(P5150="SB",Q5150="SB"),"SB",0)</f>
        <v>SB</v>
      </c>
      <c r="T5150" s="110" t="s">
        <v>998</v>
      </c>
      <c r="V5150" s="113" t="str">
        <f>IF(AND(I5150&gt;=10000,I5150&lt;=19900),"Praha",(IF(AND(I5150&gt;=25001,I5150&lt;=29501),"Středočeský kraj",(IF(AND(I5150&gt;=30100,I5150&lt;=34972),"Středočeský kraj",(IF(AND(I5150&gt;=35002,I5150&lt;=36271),"Karlovarský kraj",(IF(AND(I5150&gt;=37001,I5150&lt;=39201),"Jihočeský kraj",(IF(AND(I5150&gt;=39701,I5150&lt;=39901),"Jihočeský kraj",(IF(AND(I5150&gt;=39301,I5150&lt;=39601),"Kraj Vysočina",(IF(AND(I5150&gt;=58001,I5150&lt;=59501),"Kraj Vysočina",(IF(AND(I5150&gt;=67401,I5150&lt;=67602),"Kraj Vysočina",(IF(AND(I5150&gt;=40001,I5150&lt;=44101),"Ústecký kraj",(IF(AND(I5150&gt;=46001,I5150&lt;=47201),"Liberecký kraj",(IF(AND(I5150&gt;=51202,I5150&lt;=51401),"Liberecký kraj",(IF(AND(I5150&gt;=53002,I5150&lt;=53976),"Pardubický kraj",(IF(AND(I5150&gt;=56002,I5150&lt;=57201),"Pardubický kraj",(IF(AND(I5150&gt;=60200,I5150&lt;=67201),"Jihomoravský kraj",(IF(AND(I5150&gt;=67801,I5150&lt;=68501),"Jihomoravský kraj",(IF(AND(I5150&gt;=69002,I5150&lt;=69801),"Jihomoravský kraj",(IF(AND(I5150&gt;=68601,I5150&lt;=68801),"Zlínský kraj",(IF(AND(I5150&gt;=75501,I5150&lt;=76901),"Zlínský kraj",(IF(AND(I5150&gt;=70030,I5150&lt;=74901),"Moravskoslezský kraj",(IF(AND(I5150&gt;=75000,I5150&lt;=75368),"Olomoucký kraj",(IF(AND(I5150&gt;=77200,I5150&lt;=79862),"Olomoucký kraj",(IF(AND(I5150&gt;=50011,I5150&lt;=50301),"Královéhradecký kraj",(IF(AND(I5150&gt;=54301,I5150&lt;=54303),"Královéhradecký kraj","0")))))))))))))))))))))))))))))))))))))))))))))))</f>
        <v>Olomoucký kraj</v>
      </c>
      <c r="AB5150" t="s">
        <v>998</v>
      </c>
      <c r="AD5150" t="s">
        <v>998</v>
      </c>
      <c r="AE5150" t="s">
        <v>998</v>
      </c>
      <c r="AF5150" t="s">
        <v>998</v>
      </c>
      <c r="AG5150" s="107">
        <v>300</v>
      </c>
      <c r="AH5150" s="107">
        <v>0</v>
      </c>
      <c r="AI5150" s="107">
        <v>0</v>
      </c>
      <c r="AJ5150" t="s">
        <v>999</v>
      </c>
      <c r="AK5150" s="106">
        <v>44923</v>
      </c>
    </row>
    <row r="5151" spans="1:37" x14ac:dyDescent="0.45">
      <c r="A5151" t="s">
        <v>15217</v>
      </c>
      <c r="B5151" t="s">
        <v>15218</v>
      </c>
      <c r="C5151" t="s">
        <v>990</v>
      </c>
      <c r="D5151" t="s">
        <v>15219</v>
      </c>
      <c r="E5151" t="s">
        <v>992</v>
      </c>
      <c r="F5151" t="s">
        <v>1601</v>
      </c>
      <c r="G5151">
        <v>59</v>
      </c>
      <c r="H5151" t="s">
        <v>15220</v>
      </c>
      <c r="I5151">
        <v>79821</v>
      </c>
      <c r="J5151">
        <v>420777570478</v>
      </c>
      <c r="K5151" t="s">
        <v>15221</v>
      </c>
      <c r="L5151" s="106">
        <v>29392</v>
      </c>
      <c r="M5151">
        <v>10606955</v>
      </c>
      <c r="N5151" t="s">
        <v>996</v>
      </c>
      <c r="O5151" t="s">
        <v>12</v>
      </c>
      <c r="P5151" t="s">
        <v>997</v>
      </c>
      <c r="R5151" s="109" t="str">
        <f>IF(OR(P5151="SB",Q5151="SB"),"SB",0)</f>
        <v>SB</v>
      </c>
      <c r="T5151" s="110">
        <v>10734</v>
      </c>
      <c r="U5151" t="s">
        <v>19633</v>
      </c>
      <c r="V5151" s="113" t="str">
        <f>IF(AND(I5151&gt;=10000,I5151&lt;=19900),"Praha",(IF(AND(I5151&gt;=25001,I5151&lt;=29501),"Středočeský kraj",(IF(AND(I5151&gt;=30100,I5151&lt;=34972),"Středočeský kraj",(IF(AND(I5151&gt;=35002,I5151&lt;=36271),"Karlovarský kraj",(IF(AND(I5151&gt;=37001,I5151&lt;=39201),"Jihočeský kraj",(IF(AND(I5151&gt;=39701,I5151&lt;=39901),"Jihočeský kraj",(IF(AND(I5151&gt;=39301,I5151&lt;=39601),"Kraj Vysočina",(IF(AND(I5151&gt;=58001,I5151&lt;=59501),"Kraj Vysočina",(IF(AND(I5151&gt;=67401,I5151&lt;=67602),"Kraj Vysočina",(IF(AND(I5151&gt;=40001,I5151&lt;=44101),"Ústecký kraj",(IF(AND(I5151&gt;=46001,I5151&lt;=47201),"Liberecký kraj",(IF(AND(I5151&gt;=51202,I5151&lt;=51401),"Liberecký kraj",(IF(AND(I5151&gt;=53002,I5151&lt;=53976),"Pardubický kraj",(IF(AND(I5151&gt;=56002,I5151&lt;=57201),"Pardubický kraj",(IF(AND(I5151&gt;=60200,I5151&lt;=67201),"Jihomoravský kraj",(IF(AND(I5151&gt;=67801,I5151&lt;=68501),"Jihomoravský kraj",(IF(AND(I5151&gt;=69002,I5151&lt;=69801),"Jihomoravský kraj",(IF(AND(I5151&gt;=68601,I5151&lt;=68801),"Zlínský kraj",(IF(AND(I5151&gt;=75501,I5151&lt;=76901),"Zlínský kraj",(IF(AND(I5151&gt;=70030,I5151&lt;=74901),"Moravskoslezský kraj",(IF(AND(I5151&gt;=75000,I5151&lt;=75368),"Olomoucký kraj",(IF(AND(I5151&gt;=77200,I5151&lt;=79862),"Olomoucký kraj",(IF(AND(I5151&gt;=50011,I5151&lt;=50301),"Královéhradecký kraj",(IF(AND(I5151&gt;=54301,I5151&lt;=54303),"Královéhradecký kraj","0")))))))))))))))))))))))))))))))))))))))))))))))</f>
        <v>Olomoucký kraj</v>
      </c>
      <c r="AD5151" t="s">
        <v>998</v>
      </c>
      <c r="AE5151" t="s">
        <v>998</v>
      </c>
      <c r="AF5151" t="s">
        <v>998</v>
      </c>
      <c r="AG5151" s="107">
        <v>0</v>
      </c>
      <c r="AH5151" s="107">
        <v>0</v>
      </c>
      <c r="AI5151" s="107">
        <v>0</v>
      </c>
      <c r="AJ5151" t="s">
        <v>1012</v>
      </c>
    </row>
    <row r="5152" spans="1:37" x14ac:dyDescent="0.45">
      <c r="A5152" t="s">
        <v>1026</v>
      </c>
      <c r="B5152" t="s">
        <v>14426</v>
      </c>
      <c r="C5152" t="s">
        <v>990</v>
      </c>
      <c r="D5152" t="s">
        <v>14427</v>
      </c>
      <c r="E5152" t="s">
        <v>992</v>
      </c>
      <c r="F5152" t="s">
        <v>14428</v>
      </c>
      <c r="G5152">
        <v>270</v>
      </c>
      <c r="H5152" t="s">
        <v>14429</v>
      </c>
      <c r="I5152">
        <v>79826</v>
      </c>
      <c r="K5152" t="s">
        <v>14430</v>
      </c>
      <c r="L5152" s="106">
        <v>34841</v>
      </c>
      <c r="M5152">
        <v>14614772</v>
      </c>
      <c r="N5152" t="s">
        <v>996</v>
      </c>
      <c r="O5152" t="s">
        <v>12</v>
      </c>
      <c r="P5152" t="s">
        <v>997</v>
      </c>
      <c r="R5152" s="109" t="str">
        <f>IF(OR(P5152="SB",Q5152="SB"),"SB",0)</f>
        <v>SB</v>
      </c>
      <c r="T5152" s="110" t="s">
        <v>998</v>
      </c>
      <c r="V5152" s="113" t="str">
        <f>IF(AND(I5152&gt;=10000,I5152&lt;=19900),"Praha",(IF(AND(I5152&gt;=25001,I5152&lt;=29501),"Středočeský kraj",(IF(AND(I5152&gt;=30100,I5152&lt;=34972),"Středočeský kraj",(IF(AND(I5152&gt;=35002,I5152&lt;=36271),"Karlovarský kraj",(IF(AND(I5152&gt;=37001,I5152&lt;=39201),"Jihočeský kraj",(IF(AND(I5152&gt;=39701,I5152&lt;=39901),"Jihočeský kraj",(IF(AND(I5152&gt;=39301,I5152&lt;=39601),"Kraj Vysočina",(IF(AND(I5152&gt;=58001,I5152&lt;=59501),"Kraj Vysočina",(IF(AND(I5152&gt;=67401,I5152&lt;=67602),"Kraj Vysočina",(IF(AND(I5152&gt;=40001,I5152&lt;=44101),"Ústecký kraj",(IF(AND(I5152&gt;=46001,I5152&lt;=47201),"Liberecký kraj",(IF(AND(I5152&gt;=51202,I5152&lt;=51401),"Liberecký kraj",(IF(AND(I5152&gt;=53002,I5152&lt;=53976),"Pardubický kraj",(IF(AND(I5152&gt;=56002,I5152&lt;=57201),"Pardubický kraj",(IF(AND(I5152&gt;=60200,I5152&lt;=67201),"Jihomoravský kraj",(IF(AND(I5152&gt;=67801,I5152&lt;=68501),"Jihomoravský kraj",(IF(AND(I5152&gt;=69002,I5152&lt;=69801),"Jihomoravský kraj",(IF(AND(I5152&gt;=68601,I5152&lt;=68801),"Zlínský kraj",(IF(AND(I5152&gt;=75501,I5152&lt;=76901),"Zlínský kraj",(IF(AND(I5152&gt;=70030,I5152&lt;=74901),"Moravskoslezský kraj",(IF(AND(I5152&gt;=75000,I5152&lt;=75368),"Olomoucký kraj",(IF(AND(I5152&gt;=77200,I5152&lt;=79862),"Olomoucký kraj",(IF(AND(I5152&gt;=50011,I5152&lt;=50301),"Královéhradecký kraj",(IF(AND(I5152&gt;=54301,I5152&lt;=54303),"Královéhradecký kraj","0")))))))))))))))))))))))))))))))))))))))))))))))</f>
        <v>Olomoucký kraj</v>
      </c>
      <c r="AB5152" t="s">
        <v>998</v>
      </c>
      <c r="AD5152" t="s">
        <v>998</v>
      </c>
      <c r="AE5152" t="s">
        <v>998</v>
      </c>
      <c r="AF5152" t="s">
        <v>998</v>
      </c>
      <c r="AG5152" s="107">
        <v>0</v>
      </c>
      <c r="AH5152" s="107">
        <v>0</v>
      </c>
      <c r="AI5152" s="107">
        <v>0</v>
      </c>
      <c r="AJ5152" t="s">
        <v>1012</v>
      </c>
    </row>
    <row r="5153" spans="1:37" x14ac:dyDescent="0.45">
      <c r="A5153" t="s">
        <v>7623</v>
      </c>
      <c r="B5153" t="s">
        <v>7624</v>
      </c>
      <c r="C5153" t="s">
        <v>990</v>
      </c>
      <c r="E5153" t="s">
        <v>2149</v>
      </c>
      <c r="F5153" t="s">
        <v>7625</v>
      </c>
      <c r="G5153">
        <v>26</v>
      </c>
      <c r="H5153" t="s">
        <v>7626</v>
      </c>
      <c r="I5153" s="108">
        <v>88000</v>
      </c>
      <c r="J5153">
        <v>380933893469</v>
      </c>
      <c r="K5153" t="s">
        <v>7627</v>
      </c>
      <c r="L5153" s="106">
        <v>35122</v>
      </c>
      <c r="M5153">
        <v>15988738</v>
      </c>
      <c r="N5153" t="s">
        <v>3687</v>
      </c>
      <c r="O5153" t="s">
        <v>12</v>
      </c>
      <c r="P5153" t="s">
        <v>997</v>
      </c>
      <c r="R5153" s="109" t="str">
        <f>IF(OR(P5153="SB",Q5153="SB"),"SB",0)</f>
        <v>SB</v>
      </c>
      <c r="T5153" s="110" t="s">
        <v>998</v>
      </c>
      <c r="V5153" s="113" t="str">
        <f>IF(AND(I5153&gt;=10000,I5153&lt;=19900),"Praha",(IF(AND(I5153&gt;=25001,I5153&lt;=29501),"Středočeský kraj",(IF(AND(I5153&gt;=30100,I5153&lt;=34972),"Středočeský kraj",(IF(AND(I5153&gt;=35002,I5153&lt;=36271),"Karlovarský kraj",(IF(AND(I5153&gt;=37001,I5153&lt;=39201),"Jihočeský kraj",(IF(AND(I5153&gt;=39701,I5153&lt;=39901),"Jihočeský kraj",(IF(AND(I5153&gt;=39301,I5153&lt;=39601),"Kraj Vysočina",(IF(AND(I5153&gt;=58001,I5153&lt;=59501),"Kraj Vysočina",(IF(AND(I5153&gt;=67401,I5153&lt;=67602),"Kraj Vysočina",(IF(AND(I5153&gt;=40001,I5153&lt;=44101),"Ústecký kraj",(IF(AND(I5153&gt;=46001,I5153&lt;=47201),"Liberecký kraj",(IF(AND(I5153&gt;=51202,I5153&lt;=51401),"Liberecký kraj",(IF(AND(I5153&gt;=53002,I5153&lt;=53976),"Pardubický kraj",(IF(AND(I5153&gt;=56002,I5153&lt;=57201),"Pardubický kraj",(IF(AND(I5153&gt;=60200,I5153&lt;=67201),"Jihomoravský kraj",(IF(AND(I5153&gt;=67801,I5153&lt;=68501),"Jihomoravský kraj",(IF(AND(I5153&gt;=69002,I5153&lt;=69801),"Jihomoravský kraj",(IF(AND(I5153&gt;=68601,I5153&lt;=68801),"Zlínský kraj",(IF(AND(I5153&gt;=75501,I5153&lt;=76901),"Zlínský kraj",(IF(AND(I5153&gt;=70030,I5153&lt;=74901),"Moravskoslezský kraj",(IF(AND(I5153&gt;=75000,I5153&lt;=75368),"Olomoucký kraj",(IF(AND(I5153&gt;=77200,I5153&lt;=79862),"Olomoucký kraj",(IF(AND(I5153&gt;=50011,I5153&lt;=50301),"Královéhradecký kraj",(IF(AND(I5153&gt;=54301,I5153&lt;=54303),"Královéhradecký kraj","0")))))))))))))))))))))))))))))))))))))))))))))))</f>
        <v>0</v>
      </c>
      <c r="AB5153" t="s">
        <v>998</v>
      </c>
      <c r="AD5153" t="s">
        <v>998</v>
      </c>
      <c r="AE5153" t="s">
        <v>998</v>
      </c>
      <c r="AF5153" t="s">
        <v>998</v>
      </c>
      <c r="AG5153" s="107">
        <v>0</v>
      </c>
      <c r="AH5153" s="107">
        <v>0</v>
      </c>
      <c r="AI5153" s="107">
        <v>0</v>
      </c>
      <c r="AJ5153" t="s">
        <v>1012</v>
      </c>
    </row>
    <row r="5154" spans="1:37" x14ac:dyDescent="0.45">
      <c r="A5154" t="s">
        <v>5429</v>
      </c>
      <c r="B5154" t="s">
        <v>5430</v>
      </c>
      <c r="C5154" t="s">
        <v>990</v>
      </c>
      <c r="E5154" t="s">
        <v>1221</v>
      </c>
      <c r="F5154" t="s">
        <v>2640</v>
      </c>
      <c r="G5154">
        <v>46</v>
      </c>
      <c r="H5154" t="s">
        <v>5431</v>
      </c>
      <c r="I5154">
        <v>90201</v>
      </c>
      <c r="K5154" t="s">
        <v>5432</v>
      </c>
      <c r="L5154" s="106">
        <v>33915</v>
      </c>
      <c r="M5154">
        <v>13417026</v>
      </c>
      <c r="N5154" t="s">
        <v>996</v>
      </c>
      <c r="O5154" t="s">
        <v>12</v>
      </c>
      <c r="P5154" t="s">
        <v>997</v>
      </c>
      <c r="R5154" s="109" t="str">
        <f>IF(OR(P5154="SB",Q5154="SB"),"SB",0)</f>
        <v>SB</v>
      </c>
      <c r="T5154" s="110" t="s">
        <v>998</v>
      </c>
      <c r="V5154" s="113" t="str">
        <f>IF(AND(I5154&gt;=10000,I5154&lt;=19900),"Praha",(IF(AND(I5154&gt;=25001,I5154&lt;=29501),"Středočeský kraj",(IF(AND(I5154&gt;=30100,I5154&lt;=34972),"Středočeský kraj",(IF(AND(I5154&gt;=35002,I5154&lt;=36271),"Karlovarský kraj",(IF(AND(I5154&gt;=37001,I5154&lt;=39201),"Jihočeský kraj",(IF(AND(I5154&gt;=39701,I5154&lt;=39901),"Jihočeský kraj",(IF(AND(I5154&gt;=39301,I5154&lt;=39601),"Kraj Vysočina",(IF(AND(I5154&gt;=58001,I5154&lt;=59501),"Kraj Vysočina",(IF(AND(I5154&gt;=67401,I5154&lt;=67602),"Kraj Vysočina",(IF(AND(I5154&gt;=40001,I5154&lt;=44101),"Ústecký kraj",(IF(AND(I5154&gt;=46001,I5154&lt;=47201),"Liberecký kraj",(IF(AND(I5154&gt;=51202,I5154&lt;=51401),"Liberecký kraj",(IF(AND(I5154&gt;=53002,I5154&lt;=53976),"Pardubický kraj",(IF(AND(I5154&gt;=56002,I5154&lt;=57201),"Pardubický kraj",(IF(AND(I5154&gt;=60200,I5154&lt;=67201),"Jihomoravský kraj",(IF(AND(I5154&gt;=67801,I5154&lt;=68501),"Jihomoravský kraj",(IF(AND(I5154&gt;=69002,I5154&lt;=69801),"Jihomoravský kraj",(IF(AND(I5154&gt;=68601,I5154&lt;=68801),"Zlínský kraj",(IF(AND(I5154&gt;=75501,I5154&lt;=76901),"Zlínský kraj",(IF(AND(I5154&gt;=70030,I5154&lt;=74901),"Moravskoslezský kraj",(IF(AND(I5154&gt;=75000,I5154&lt;=75368),"Olomoucký kraj",(IF(AND(I5154&gt;=77200,I5154&lt;=79862),"Olomoucký kraj",(IF(AND(I5154&gt;=50011,I5154&lt;=50301),"Královéhradecký kraj",(IF(AND(I5154&gt;=54301,I5154&lt;=54303),"Královéhradecký kraj","0")))))))))))))))))))))))))))))))))))))))))))))))</f>
        <v>0</v>
      </c>
      <c r="AB5154" t="s">
        <v>998</v>
      </c>
      <c r="AD5154" t="s">
        <v>998</v>
      </c>
      <c r="AE5154" t="s">
        <v>998</v>
      </c>
      <c r="AF5154" t="s">
        <v>998</v>
      </c>
      <c r="AG5154" s="107">
        <v>0</v>
      </c>
      <c r="AH5154" s="107">
        <v>0</v>
      </c>
      <c r="AI5154" s="107">
        <v>0</v>
      </c>
      <c r="AJ5154" t="s">
        <v>1012</v>
      </c>
    </row>
    <row r="5155" spans="1:37" x14ac:dyDescent="0.45">
      <c r="A5155" t="s">
        <v>3398</v>
      </c>
      <c r="B5155" t="s">
        <v>15557</v>
      </c>
      <c r="C5155" t="s">
        <v>1002</v>
      </c>
      <c r="D5155" t="s">
        <v>15558</v>
      </c>
      <c r="E5155" t="s">
        <v>992</v>
      </c>
      <c r="F5155" t="s">
        <v>15559</v>
      </c>
      <c r="G5155">
        <v>102</v>
      </c>
      <c r="H5155" t="s">
        <v>15560</v>
      </c>
      <c r="I5155">
        <v>90475</v>
      </c>
      <c r="K5155" t="s">
        <v>15561</v>
      </c>
      <c r="L5155" s="106">
        <v>35895</v>
      </c>
      <c r="M5155">
        <v>14886170</v>
      </c>
      <c r="N5155" t="s">
        <v>1431</v>
      </c>
      <c r="O5155" t="s">
        <v>1282</v>
      </c>
      <c r="P5155" t="s">
        <v>997</v>
      </c>
      <c r="R5155" s="109" t="str">
        <f>IF(OR(P5155="SB",Q5155="SB"),"SB",0)</f>
        <v>SB</v>
      </c>
      <c r="T5155" s="110">
        <v>2019136</v>
      </c>
      <c r="U5155" t="s">
        <v>19633</v>
      </c>
      <c r="V5155" s="113" t="str">
        <f>IF(AND(I5155&gt;=10000,I5155&lt;=19900),"Praha",(IF(AND(I5155&gt;=25001,I5155&lt;=29501),"Středočeský kraj",(IF(AND(I5155&gt;=30100,I5155&lt;=34972),"Středočeský kraj",(IF(AND(I5155&gt;=35002,I5155&lt;=36271),"Karlovarský kraj",(IF(AND(I5155&gt;=37001,I5155&lt;=39201),"Jihočeský kraj",(IF(AND(I5155&gt;=39701,I5155&lt;=39901),"Jihočeský kraj",(IF(AND(I5155&gt;=39301,I5155&lt;=39601),"Kraj Vysočina",(IF(AND(I5155&gt;=58001,I5155&lt;=59501),"Kraj Vysočina",(IF(AND(I5155&gt;=67401,I5155&lt;=67602),"Kraj Vysočina",(IF(AND(I5155&gt;=40001,I5155&lt;=44101),"Ústecký kraj",(IF(AND(I5155&gt;=46001,I5155&lt;=47201),"Liberecký kraj",(IF(AND(I5155&gt;=51202,I5155&lt;=51401),"Liberecký kraj",(IF(AND(I5155&gt;=53002,I5155&lt;=53976),"Pardubický kraj",(IF(AND(I5155&gt;=56002,I5155&lt;=57201),"Pardubický kraj",(IF(AND(I5155&gt;=60200,I5155&lt;=67201),"Jihomoravský kraj",(IF(AND(I5155&gt;=67801,I5155&lt;=68501),"Jihomoravský kraj",(IF(AND(I5155&gt;=69002,I5155&lt;=69801),"Jihomoravský kraj",(IF(AND(I5155&gt;=68601,I5155&lt;=68801),"Zlínský kraj",(IF(AND(I5155&gt;=75501,I5155&lt;=76901),"Zlínský kraj",(IF(AND(I5155&gt;=70030,I5155&lt;=74901),"Moravskoslezský kraj",(IF(AND(I5155&gt;=75000,I5155&lt;=75368),"Olomoucký kraj",(IF(AND(I5155&gt;=77200,I5155&lt;=79862),"Olomoucký kraj",(IF(AND(I5155&gt;=50011,I5155&lt;=50301),"Královéhradecký kraj",(IF(AND(I5155&gt;=54301,I5155&lt;=54303),"Královéhradecký kraj","0")))))))))))))))))))))))))))))))))))))))))))))))</f>
        <v>0</v>
      </c>
      <c r="AB5155" t="s">
        <v>15562</v>
      </c>
      <c r="AD5155" t="s">
        <v>998</v>
      </c>
      <c r="AE5155" t="s">
        <v>998</v>
      </c>
      <c r="AF5155" t="s">
        <v>998</v>
      </c>
      <c r="AG5155" s="107">
        <v>300</v>
      </c>
      <c r="AH5155" s="107">
        <v>0</v>
      </c>
      <c r="AI5155" s="107">
        <v>0</v>
      </c>
      <c r="AJ5155" t="s">
        <v>999</v>
      </c>
      <c r="AK5155" s="106">
        <v>44920</v>
      </c>
    </row>
    <row r="5156" spans="1:37" x14ac:dyDescent="0.45">
      <c r="A5156" t="s">
        <v>1206</v>
      </c>
      <c r="B5156" t="s">
        <v>7223</v>
      </c>
      <c r="C5156" t="s">
        <v>1002</v>
      </c>
      <c r="E5156" t="s">
        <v>1221</v>
      </c>
      <c r="F5156" t="s">
        <v>7227</v>
      </c>
      <c r="G5156">
        <v>44</v>
      </c>
      <c r="H5156" t="s">
        <v>7228</v>
      </c>
      <c r="I5156">
        <v>94901</v>
      </c>
      <c r="K5156" t="s">
        <v>7229</v>
      </c>
      <c r="L5156" s="106">
        <v>32688</v>
      </c>
      <c r="M5156">
        <v>13390451</v>
      </c>
      <c r="N5156" t="s">
        <v>996</v>
      </c>
      <c r="O5156" t="s">
        <v>12</v>
      </c>
      <c r="P5156" t="s">
        <v>997</v>
      </c>
      <c r="R5156" s="109" t="str">
        <f>IF(OR(P5156="SB",Q5156="SB"),"SB",0)</f>
        <v>SB</v>
      </c>
      <c r="T5156" s="110" t="s">
        <v>998</v>
      </c>
      <c r="V5156" s="113" t="str">
        <f>IF(AND(I5156&gt;=10000,I5156&lt;=19900),"Praha",(IF(AND(I5156&gt;=25001,I5156&lt;=29501),"Středočeský kraj",(IF(AND(I5156&gt;=30100,I5156&lt;=34972),"Středočeský kraj",(IF(AND(I5156&gt;=35002,I5156&lt;=36271),"Karlovarský kraj",(IF(AND(I5156&gt;=37001,I5156&lt;=39201),"Jihočeský kraj",(IF(AND(I5156&gt;=39701,I5156&lt;=39901),"Jihočeský kraj",(IF(AND(I5156&gt;=39301,I5156&lt;=39601),"Kraj Vysočina",(IF(AND(I5156&gt;=58001,I5156&lt;=59501),"Kraj Vysočina",(IF(AND(I5156&gt;=67401,I5156&lt;=67602),"Kraj Vysočina",(IF(AND(I5156&gt;=40001,I5156&lt;=44101),"Ústecký kraj",(IF(AND(I5156&gt;=46001,I5156&lt;=47201),"Liberecký kraj",(IF(AND(I5156&gt;=51202,I5156&lt;=51401),"Liberecký kraj",(IF(AND(I5156&gt;=53002,I5156&lt;=53976),"Pardubický kraj",(IF(AND(I5156&gt;=56002,I5156&lt;=57201),"Pardubický kraj",(IF(AND(I5156&gt;=60200,I5156&lt;=67201),"Jihomoravský kraj",(IF(AND(I5156&gt;=67801,I5156&lt;=68501),"Jihomoravský kraj",(IF(AND(I5156&gt;=69002,I5156&lt;=69801),"Jihomoravský kraj",(IF(AND(I5156&gt;=68601,I5156&lt;=68801),"Zlínský kraj",(IF(AND(I5156&gt;=75501,I5156&lt;=76901),"Zlínský kraj",(IF(AND(I5156&gt;=70030,I5156&lt;=74901),"Moravskoslezský kraj",(IF(AND(I5156&gt;=75000,I5156&lt;=75368),"Olomoucký kraj",(IF(AND(I5156&gt;=77200,I5156&lt;=79862),"Olomoucký kraj",(IF(AND(I5156&gt;=50011,I5156&lt;=50301),"Královéhradecký kraj",(IF(AND(I5156&gt;=54301,I5156&lt;=54303),"Královéhradecký kraj","0")))))))))))))))))))))))))))))))))))))))))))))))</f>
        <v>0</v>
      </c>
      <c r="AB5156" t="s">
        <v>998</v>
      </c>
      <c r="AD5156" t="s">
        <v>998</v>
      </c>
      <c r="AE5156" t="s">
        <v>998</v>
      </c>
      <c r="AF5156" t="s">
        <v>998</v>
      </c>
      <c r="AG5156" s="107">
        <v>0</v>
      </c>
      <c r="AH5156" s="107">
        <v>0</v>
      </c>
      <c r="AI5156" s="107">
        <v>0</v>
      </c>
      <c r="AJ5156" t="s">
        <v>1012</v>
      </c>
    </row>
    <row r="5157" spans="1:37" x14ac:dyDescent="0.45">
      <c r="A5157" t="s">
        <v>5215</v>
      </c>
      <c r="B5157" t="s">
        <v>18163</v>
      </c>
      <c r="C5157" t="s">
        <v>990</v>
      </c>
      <c r="E5157" t="s">
        <v>1221</v>
      </c>
      <c r="F5157" t="s">
        <v>18164</v>
      </c>
      <c r="G5157">
        <v>9</v>
      </c>
      <c r="H5157" t="s">
        <v>18165</v>
      </c>
      <c r="I5157" s="108">
        <v>94901</v>
      </c>
      <c r="K5157" t="s">
        <v>18166</v>
      </c>
      <c r="L5157" s="106">
        <v>33877</v>
      </c>
      <c r="M5157">
        <v>15988233</v>
      </c>
      <c r="N5157" t="s">
        <v>1698</v>
      </c>
      <c r="O5157" t="s">
        <v>12</v>
      </c>
      <c r="P5157" t="s">
        <v>997</v>
      </c>
      <c r="R5157" s="109" t="str">
        <f>IF(OR(P5157="SB",Q5157="SB"),"SB",0)</f>
        <v>SB</v>
      </c>
      <c r="T5157" s="110" t="s">
        <v>998</v>
      </c>
      <c r="V5157" s="113" t="str">
        <f>IF(AND(I5157&gt;=10000,I5157&lt;=19900),"Praha",(IF(AND(I5157&gt;=25001,I5157&lt;=29501),"Středočeský kraj",(IF(AND(I5157&gt;=30100,I5157&lt;=34972),"Středočeský kraj",(IF(AND(I5157&gt;=35002,I5157&lt;=36271),"Karlovarský kraj",(IF(AND(I5157&gt;=37001,I5157&lt;=39201),"Jihočeský kraj",(IF(AND(I5157&gt;=39701,I5157&lt;=39901),"Jihočeský kraj",(IF(AND(I5157&gt;=39301,I5157&lt;=39601),"Kraj Vysočina",(IF(AND(I5157&gt;=58001,I5157&lt;=59501),"Kraj Vysočina",(IF(AND(I5157&gt;=67401,I5157&lt;=67602),"Kraj Vysočina",(IF(AND(I5157&gt;=40001,I5157&lt;=44101),"Ústecký kraj",(IF(AND(I5157&gt;=46001,I5157&lt;=47201),"Liberecký kraj",(IF(AND(I5157&gt;=51202,I5157&lt;=51401),"Liberecký kraj",(IF(AND(I5157&gt;=53002,I5157&lt;=53976),"Pardubický kraj",(IF(AND(I5157&gt;=56002,I5157&lt;=57201),"Pardubický kraj",(IF(AND(I5157&gt;=60200,I5157&lt;=67201),"Jihomoravský kraj",(IF(AND(I5157&gt;=67801,I5157&lt;=68501),"Jihomoravský kraj",(IF(AND(I5157&gt;=69002,I5157&lt;=69801),"Jihomoravský kraj",(IF(AND(I5157&gt;=68601,I5157&lt;=68801),"Zlínský kraj",(IF(AND(I5157&gt;=75501,I5157&lt;=76901),"Zlínský kraj",(IF(AND(I5157&gt;=70030,I5157&lt;=74901),"Moravskoslezský kraj",(IF(AND(I5157&gt;=75000,I5157&lt;=75368),"Olomoucký kraj",(IF(AND(I5157&gt;=77200,I5157&lt;=79862),"Olomoucký kraj",(IF(AND(I5157&gt;=50011,I5157&lt;=50301),"Královéhradecký kraj",(IF(AND(I5157&gt;=54301,I5157&lt;=54303),"Královéhradecký kraj","0")))))))))))))))))))))))))))))))))))))))))))))))</f>
        <v>0</v>
      </c>
      <c r="AB5157" t="s">
        <v>998</v>
      </c>
      <c r="AD5157" t="s">
        <v>1024</v>
      </c>
      <c r="AE5157" t="s">
        <v>1515</v>
      </c>
      <c r="AF5157" t="s">
        <v>998</v>
      </c>
      <c r="AG5157" s="107">
        <v>300</v>
      </c>
      <c r="AH5157" s="107">
        <v>0</v>
      </c>
      <c r="AI5157" s="107">
        <v>0</v>
      </c>
      <c r="AJ5157" t="s">
        <v>999</v>
      </c>
      <c r="AK5157" s="106">
        <v>44921</v>
      </c>
    </row>
    <row r="5158" spans="1:37" x14ac:dyDescent="0.45">
      <c r="A5158" t="s">
        <v>1164</v>
      </c>
      <c r="B5158" t="s">
        <v>15764</v>
      </c>
      <c r="C5158" t="s">
        <v>990</v>
      </c>
      <c r="D5158" t="s">
        <v>15765</v>
      </c>
      <c r="E5158" t="s">
        <v>992</v>
      </c>
      <c r="F5158" t="s">
        <v>3420</v>
      </c>
      <c r="G5158">
        <v>90</v>
      </c>
      <c r="H5158" t="s">
        <v>3847</v>
      </c>
      <c r="I5158">
        <v>435412</v>
      </c>
      <c r="J5158">
        <v>777611449</v>
      </c>
      <c r="K5158" t="s">
        <v>15766</v>
      </c>
      <c r="L5158" s="106">
        <v>29103</v>
      </c>
      <c r="M5158">
        <v>10609783</v>
      </c>
      <c r="N5158" t="s">
        <v>996</v>
      </c>
      <c r="O5158" t="s">
        <v>12</v>
      </c>
      <c r="P5158" t="s">
        <v>997</v>
      </c>
      <c r="R5158" s="109" t="str">
        <f>IF(OR(P5158="SB",Q5158="SB"),"SB",0)</f>
        <v>SB</v>
      </c>
      <c r="T5158" s="110">
        <v>10759</v>
      </c>
      <c r="U5158" t="s">
        <v>19633</v>
      </c>
      <c r="V5158" s="113" t="str">
        <f>IF(AND(I5158&gt;=10000,I5158&lt;=19900),"Praha",(IF(AND(I5158&gt;=25001,I5158&lt;=29501),"Středočeský kraj",(IF(AND(I5158&gt;=30100,I5158&lt;=34972),"Středočeský kraj",(IF(AND(I5158&gt;=35002,I5158&lt;=36271),"Karlovarský kraj",(IF(AND(I5158&gt;=37001,I5158&lt;=39201),"Jihočeský kraj",(IF(AND(I5158&gt;=39701,I5158&lt;=39901),"Jihočeský kraj",(IF(AND(I5158&gt;=39301,I5158&lt;=39601),"Kraj Vysočina",(IF(AND(I5158&gt;=58001,I5158&lt;=59501),"Kraj Vysočina",(IF(AND(I5158&gt;=67401,I5158&lt;=67602),"Kraj Vysočina",(IF(AND(I5158&gt;=40001,I5158&lt;=44101),"Ústecký kraj",(IF(AND(I5158&gt;=46001,I5158&lt;=47201),"Liberecký kraj",(IF(AND(I5158&gt;=51202,I5158&lt;=51401),"Liberecký kraj",(IF(AND(I5158&gt;=53002,I5158&lt;=53976),"Pardubický kraj",(IF(AND(I5158&gt;=56002,I5158&lt;=57201),"Pardubický kraj",(IF(AND(I5158&gt;=60200,I5158&lt;=67201),"Jihomoravský kraj",(IF(AND(I5158&gt;=67801,I5158&lt;=68501),"Jihomoravský kraj",(IF(AND(I5158&gt;=69002,I5158&lt;=69801),"Jihomoravský kraj",(IF(AND(I5158&gt;=68601,I5158&lt;=68801),"Zlínský kraj",(IF(AND(I5158&gt;=75501,I5158&lt;=76901),"Zlínský kraj",(IF(AND(I5158&gt;=70030,I5158&lt;=74901),"Moravskoslezský kraj",(IF(AND(I5158&gt;=75000,I5158&lt;=75368),"Olomoucký kraj",(IF(AND(I5158&gt;=77200,I5158&lt;=79862),"Olomoucký kraj",(IF(AND(I5158&gt;=50011,I5158&lt;=50301),"Královéhradecký kraj",(IF(AND(I5158&gt;=54301,I5158&lt;=54303),"Královéhradecký kraj","0")))))))))))))))))))))))))))))))))))))))))))))))</f>
        <v>0</v>
      </c>
      <c r="AD5158" t="s">
        <v>998</v>
      </c>
      <c r="AE5158" t="s">
        <v>998</v>
      </c>
      <c r="AF5158" t="s">
        <v>998</v>
      </c>
      <c r="AG5158" s="107">
        <v>0</v>
      </c>
      <c r="AH5158" s="107">
        <v>0</v>
      </c>
      <c r="AI5158" s="107">
        <v>0</v>
      </c>
      <c r="AJ5158" t="s">
        <v>1012</v>
      </c>
    </row>
    <row r="5159" spans="1:37" x14ac:dyDescent="0.45">
      <c r="A5159" t="s">
        <v>1225</v>
      </c>
      <c r="B5159" t="s">
        <v>7924</v>
      </c>
      <c r="C5159" t="s">
        <v>1002</v>
      </c>
      <c r="D5159" t="s">
        <v>7925</v>
      </c>
      <c r="E5159" t="s">
        <v>992</v>
      </c>
      <c r="F5159" t="s">
        <v>7926</v>
      </c>
      <c r="G5159">
        <v>237</v>
      </c>
      <c r="H5159" t="s">
        <v>3772</v>
      </c>
      <c r="I5159" t="s">
        <v>7927</v>
      </c>
      <c r="K5159" t="s">
        <v>7928</v>
      </c>
      <c r="L5159" s="106">
        <v>31666</v>
      </c>
      <c r="M5159">
        <v>13017710</v>
      </c>
      <c r="N5159" t="s">
        <v>996</v>
      </c>
      <c r="O5159" t="s">
        <v>12</v>
      </c>
      <c r="P5159" t="s">
        <v>997</v>
      </c>
      <c r="R5159" s="109" t="str">
        <f>IF(OR(P5159="SB",Q5159="SB"),"SB",0)</f>
        <v>SB</v>
      </c>
      <c r="T5159" s="110" t="s">
        <v>998</v>
      </c>
      <c r="V5159" s="113" t="str">
        <f>IF(AND(I5159&gt;=10000,I5159&lt;=19900),"Praha",(IF(AND(I5159&gt;=25001,I5159&lt;=29501),"Středočeský kraj",(IF(AND(I5159&gt;=30100,I5159&lt;=34972),"Středočeský kraj",(IF(AND(I5159&gt;=35002,I5159&lt;=36271),"Karlovarský kraj",(IF(AND(I5159&gt;=37001,I5159&lt;=39201),"Jihočeský kraj",(IF(AND(I5159&gt;=39701,I5159&lt;=39901),"Jihočeský kraj",(IF(AND(I5159&gt;=39301,I5159&lt;=39601),"Kraj Vysočina",(IF(AND(I5159&gt;=58001,I5159&lt;=59501),"Kraj Vysočina",(IF(AND(I5159&gt;=67401,I5159&lt;=67602),"Kraj Vysočina",(IF(AND(I5159&gt;=40001,I5159&lt;=44101),"Ústecký kraj",(IF(AND(I5159&gt;=46001,I5159&lt;=47201),"Liberecký kraj",(IF(AND(I5159&gt;=51202,I5159&lt;=51401),"Liberecký kraj",(IF(AND(I5159&gt;=53002,I5159&lt;=53976),"Pardubický kraj",(IF(AND(I5159&gt;=56002,I5159&lt;=57201),"Pardubický kraj",(IF(AND(I5159&gt;=60200,I5159&lt;=67201),"Jihomoravský kraj",(IF(AND(I5159&gt;=67801,I5159&lt;=68501),"Jihomoravský kraj",(IF(AND(I5159&gt;=69002,I5159&lt;=69801),"Jihomoravský kraj",(IF(AND(I5159&gt;=68601,I5159&lt;=68801),"Zlínský kraj",(IF(AND(I5159&gt;=75501,I5159&lt;=76901),"Zlínský kraj",(IF(AND(I5159&gt;=70030,I5159&lt;=74901),"Moravskoslezský kraj",(IF(AND(I5159&gt;=75000,I5159&lt;=75368),"Olomoucký kraj",(IF(AND(I5159&gt;=77200,I5159&lt;=79862),"Olomoucký kraj",(IF(AND(I5159&gt;=50011,I5159&lt;=50301),"Královéhradecký kraj",(IF(AND(I5159&gt;=54301,I5159&lt;=54303),"Královéhradecký kraj","0")))))))))))))))))))))))))))))))))))))))))))))))</f>
        <v>0</v>
      </c>
      <c r="AB5159" t="s">
        <v>998</v>
      </c>
      <c r="AD5159" t="s">
        <v>998</v>
      </c>
      <c r="AE5159" t="s">
        <v>998</v>
      </c>
      <c r="AF5159" t="s">
        <v>998</v>
      </c>
      <c r="AG5159" s="107">
        <v>0</v>
      </c>
      <c r="AH5159" s="107">
        <v>0</v>
      </c>
      <c r="AI5159" s="107">
        <v>0</v>
      </c>
      <c r="AJ5159" t="s">
        <v>1012</v>
      </c>
    </row>
    <row r="5160" spans="1:37" x14ac:dyDescent="0.45">
      <c r="A5160" t="s">
        <v>4707</v>
      </c>
      <c r="B5160" t="s">
        <v>10758</v>
      </c>
      <c r="C5160" t="s">
        <v>990</v>
      </c>
      <c r="E5160" t="s">
        <v>1856</v>
      </c>
      <c r="F5160" t="s">
        <v>10759</v>
      </c>
      <c r="G5160">
        <v>49</v>
      </c>
      <c r="H5160" t="s">
        <v>10760</v>
      </c>
      <c r="I5160" t="s">
        <v>10761</v>
      </c>
      <c r="K5160" t="s">
        <v>10762</v>
      </c>
      <c r="L5160" s="106">
        <v>27657</v>
      </c>
      <c r="M5160">
        <v>15997630</v>
      </c>
      <c r="N5160" t="s">
        <v>1698</v>
      </c>
      <c r="O5160" t="s">
        <v>12</v>
      </c>
      <c r="P5160" t="s">
        <v>997</v>
      </c>
      <c r="R5160" s="109" t="str">
        <f>IF(OR(P5160="SB",Q5160="SB"),"SB",0)</f>
        <v>SB</v>
      </c>
      <c r="T5160" s="110" t="s">
        <v>998</v>
      </c>
      <c r="V5160" s="113" t="str">
        <f>IF(AND(I5160&gt;=10000,I5160&lt;=19900),"Praha",(IF(AND(I5160&gt;=25001,I5160&lt;=29501),"Středočeský kraj",(IF(AND(I5160&gt;=30100,I5160&lt;=34972),"Středočeský kraj",(IF(AND(I5160&gt;=35002,I5160&lt;=36271),"Karlovarský kraj",(IF(AND(I5160&gt;=37001,I5160&lt;=39201),"Jihočeský kraj",(IF(AND(I5160&gt;=39701,I5160&lt;=39901),"Jihočeský kraj",(IF(AND(I5160&gt;=39301,I5160&lt;=39601),"Kraj Vysočina",(IF(AND(I5160&gt;=58001,I5160&lt;=59501),"Kraj Vysočina",(IF(AND(I5160&gt;=67401,I5160&lt;=67602),"Kraj Vysočina",(IF(AND(I5160&gt;=40001,I5160&lt;=44101),"Ústecký kraj",(IF(AND(I5160&gt;=46001,I5160&lt;=47201),"Liberecký kraj",(IF(AND(I5160&gt;=51202,I5160&lt;=51401),"Liberecký kraj",(IF(AND(I5160&gt;=53002,I5160&lt;=53976),"Pardubický kraj",(IF(AND(I5160&gt;=56002,I5160&lt;=57201),"Pardubický kraj",(IF(AND(I5160&gt;=60200,I5160&lt;=67201),"Jihomoravský kraj",(IF(AND(I5160&gt;=67801,I5160&lt;=68501),"Jihomoravský kraj",(IF(AND(I5160&gt;=69002,I5160&lt;=69801),"Jihomoravský kraj",(IF(AND(I5160&gt;=68601,I5160&lt;=68801),"Zlínský kraj",(IF(AND(I5160&gt;=75501,I5160&lt;=76901),"Zlínský kraj",(IF(AND(I5160&gt;=70030,I5160&lt;=74901),"Moravskoslezský kraj",(IF(AND(I5160&gt;=75000,I5160&lt;=75368),"Olomoucký kraj",(IF(AND(I5160&gt;=77200,I5160&lt;=79862),"Olomoucký kraj",(IF(AND(I5160&gt;=50011,I5160&lt;=50301),"Královéhradecký kraj",(IF(AND(I5160&gt;=54301,I5160&lt;=54303),"Královéhradecký kraj","0")))))))))))))))))))))))))))))))))))))))))))))))</f>
        <v>0</v>
      </c>
      <c r="AB5160" t="s">
        <v>998</v>
      </c>
      <c r="AD5160" t="s">
        <v>1024</v>
      </c>
      <c r="AE5160" t="s">
        <v>1515</v>
      </c>
      <c r="AF5160" t="s">
        <v>998</v>
      </c>
      <c r="AG5160" s="107">
        <v>300</v>
      </c>
      <c r="AH5160" s="107">
        <v>0</v>
      </c>
      <c r="AI5160" s="107">
        <v>0</v>
      </c>
      <c r="AJ5160" t="s">
        <v>999</v>
      </c>
      <c r="AK5160" s="106">
        <v>44921</v>
      </c>
    </row>
    <row r="5161" spans="1:37" x14ac:dyDescent="0.45">
      <c r="A5161" t="s">
        <v>1225</v>
      </c>
      <c r="B5161" t="s">
        <v>9542</v>
      </c>
      <c r="C5161" t="s">
        <v>1002</v>
      </c>
      <c r="D5161" t="s">
        <v>9555</v>
      </c>
      <c r="E5161" t="s">
        <v>992</v>
      </c>
      <c r="F5161" t="s">
        <v>9527</v>
      </c>
      <c r="G5161">
        <v>17</v>
      </c>
      <c r="H5161" t="s">
        <v>2416</v>
      </c>
      <c r="I5161" t="s">
        <v>9556</v>
      </c>
      <c r="K5161" t="s">
        <v>9557</v>
      </c>
      <c r="L5161" s="106">
        <v>33122</v>
      </c>
      <c r="M5161">
        <v>10569872</v>
      </c>
      <c r="N5161" t="s">
        <v>1396</v>
      </c>
      <c r="O5161" t="s">
        <v>1091</v>
      </c>
      <c r="P5161" t="s">
        <v>997</v>
      </c>
      <c r="R5161" s="109" t="str">
        <f>IF(OR(P5161="SB",Q5161="SB"),"SB",0)</f>
        <v>SB</v>
      </c>
      <c r="T5161" s="110" t="s">
        <v>998</v>
      </c>
      <c r="V5161" s="113" t="str">
        <f>IF(AND(I5161&gt;=10000,I5161&lt;=19900),"Praha",(IF(AND(I5161&gt;=25001,I5161&lt;=29501),"Středočeský kraj",(IF(AND(I5161&gt;=30100,I5161&lt;=34972),"Středočeský kraj",(IF(AND(I5161&gt;=35002,I5161&lt;=36271),"Karlovarský kraj",(IF(AND(I5161&gt;=37001,I5161&lt;=39201),"Jihočeský kraj",(IF(AND(I5161&gt;=39701,I5161&lt;=39901),"Jihočeský kraj",(IF(AND(I5161&gt;=39301,I5161&lt;=39601),"Kraj Vysočina",(IF(AND(I5161&gt;=58001,I5161&lt;=59501),"Kraj Vysočina",(IF(AND(I5161&gt;=67401,I5161&lt;=67602),"Kraj Vysočina",(IF(AND(I5161&gt;=40001,I5161&lt;=44101),"Ústecký kraj",(IF(AND(I5161&gt;=46001,I5161&lt;=47201),"Liberecký kraj",(IF(AND(I5161&gt;=51202,I5161&lt;=51401),"Liberecký kraj",(IF(AND(I5161&gt;=53002,I5161&lt;=53976),"Pardubický kraj",(IF(AND(I5161&gt;=56002,I5161&lt;=57201),"Pardubický kraj",(IF(AND(I5161&gt;=60200,I5161&lt;=67201),"Jihomoravský kraj",(IF(AND(I5161&gt;=67801,I5161&lt;=68501),"Jihomoravský kraj",(IF(AND(I5161&gt;=69002,I5161&lt;=69801),"Jihomoravský kraj",(IF(AND(I5161&gt;=68601,I5161&lt;=68801),"Zlínský kraj",(IF(AND(I5161&gt;=75501,I5161&lt;=76901),"Zlínský kraj",(IF(AND(I5161&gt;=70030,I5161&lt;=74901),"Moravskoslezský kraj",(IF(AND(I5161&gt;=75000,I5161&lt;=75368),"Olomoucký kraj",(IF(AND(I5161&gt;=77200,I5161&lt;=79862),"Olomoucký kraj",(IF(AND(I5161&gt;=50011,I5161&lt;=50301),"Královéhradecký kraj",(IF(AND(I5161&gt;=54301,I5161&lt;=54303),"Královéhradecký kraj","0")))))))))))))))))))))))))))))))))))))))))))))))</f>
        <v>0</v>
      </c>
      <c r="AB5161" t="s">
        <v>998</v>
      </c>
      <c r="AD5161" t="s">
        <v>998</v>
      </c>
      <c r="AE5161" t="s">
        <v>998</v>
      </c>
      <c r="AF5161" t="s">
        <v>998</v>
      </c>
      <c r="AG5161" s="107">
        <v>300</v>
      </c>
      <c r="AH5161" s="107">
        <v>0</v>
      </c>
      <c r="AI5161" s="107">
        <v>0</v>
      </c>
      <c r="AJ5161" t="s">
        <v>999</v>
      </c>
      <c r="AK5161" s="106">
        <v>44897</v>
      </c>
    </row>
    <row r="5162" spans="1:37" x14ac:dyDescent="0.45">
      <c r="A5162" t="s">
        <v>2</v>
      </c>
      <c r="B5162" t="s">
        <v>962</v>
      </c>
      <c r="C5162" t="s">
        <v>963</v>
      </c>
      <c r="D5162" t="s">
        <v>964</v>
      </c>
      <c r="E5162" t="s">
        <v>965</v>
      </c>
      <c r="F5162" t="s">
        <v>966</v>
      </c>
      <c r="G5162" t="s">
        <v>967</v>
      </c>
      <c r="H5162" t="s">
        <v>968</v>
      </c>
      <c r="I5162" t="s">
        <v>969</v>
      </c>
      <c r="J5162" t="s">
        <v>970</v>
      </c>
      <c r="K5162" t="s">
        <v>971</v>
      </c>
      <c r="L5162" t="s">
        <v>972</v>
      </c>
      <c r="M5162" t="s">
        <v>973</v>
      </c>
      <c r="N5162" t="s">
        <v>974</v>
      </c>
      <c r="O5162" t="s">
        <v>975</v>
      </c>
      <c r="P5162" t="s">
        <v>976</v>
      </c>
      <c r="Q5162" t="s">
        <v>977</v>
      </c>
      <c r="R5162" s="109" t="s">
        <v>19631</v>
      </c>
      <c r="S5162" t="s">
        <v>978</v>
      </c>
      <c r="T5162" s="110" t="s">
        <v>19638</v>
      </c>
      <c r="U5162" t="s">
        <v>19632</v>
      </c>
      <c r="V5162" s="113" t="s">
        <v>19640</v>
      </c>
      <c r="W5162" t="s">
        <v>19639</v>
      </c>
      <c r="AB5162" t="s">
        <v>979</v>
      </c>
      <c r="AD5162" t="s">
        <v>980</v>
      </c>
      <c r="AE5162" t="s">
        <v>981</v>
      </c>
      <c r="AF5162" t="s">
        <v>982</v>
      </c>
      <c r="AG5162" t="s">
        <v>983</v>
      </c>
      <c r="AH5162" t="s">
        <v>984</v>
      </c>
      <c r="AI5162" t="s">
        <v>985</v>
      </c>
      <c r="AJ5162" t="s">
        <v>986</v>
      </c>
      <c r="AK5162" t="s">
        <v>987</v>
      </c>
    </row>
    <row r="5163" spans="1:37" x14ac:dyDescent="0.45">
      <c r="A5163" t="s">
        <v>1552</v>
      </c>
      <c r="B5163" t="s">
        <v>16913</v>
      </c>
      <c r="C5163" t="s">
        <v>990</v>
      </c>
      <c r="D5163" t="s">
        <v>16914</v>
      </c>
      <c r="E5163" t="s">
        <v>992</v>
      </c>
      <c r="H5163" t="s">
        <v>12</v>
      </c>
      <c r="J5163">
        <v>739383267</v>
      </c>
      <c r="K5163" t="s">
        <v>16915</v>
      </c>
      <c r="L5163" s="106">
        <v>37680</v>
      </c>
      <c r="M5163">
        <v>13453402</v>
      </c>
      <c r="N5163" t="s">
        <v>2063</v>
      </c>
      <c r="O5163" t="s">
        <v>1173</v>
      </c>
      <c r="P5163" t="s">
        <v>997</v>
      </c>
      <c r="R5163" s="109" t="str">
        <f>IF(OR(P5163="SB",Q5163="SB"),"SB",0)</f>
        <v>SB</v>
      </c>
      <c r="T5163" s="110">
        <v>16111</v>
      </c>
      <c r="U5163" t="s">
        <v>19633</v>
      </c>
      <c r="V5163" s="113" t="str">
        <f>IF(AND(I5163&gt;=10000,I5163&lt;=19900),"Praha",(IF(AND(I5163&gt;=25001,I5163&lt;=29501),"Středočeský kraj",(IF(AND(I5163&gt;=30100,I5163&lt;=34972),"Středočeský kraj",(IF(AND(I5163&gt;=35002,I5163&lt;=36271),"Karlovarský kraj",(IF(AND(I5163&gt;=37001,I5163&lt;=39201),"Jihočeský kraj",(IF(AND(I5163&gt;=39701,I5163&lt;=39901),"Jihočeský kraj",(IF(AND(I5163&gt;=39301,I5163&lt;=39601),"Kraj Vysočina",(IF(AND(I5163&gt;=58001,I5163&lt;=59501),"Kraj Vysočina",(IF(AND(I5163&gt;=67401,I5163&lt;=67602),"Kraj Vysočina",(IF(AND(I5163&gt;=40001,I5163&lt;=44101),"Ústecký kraj",(IF(AND(I5163&gt;=46001,I5163&lt;=47201),"Liberecký kraj",(IF(AND(I5163&gt;=51202,I5163&lt;=51401),"Liberecký kraj",(IF(AND(I5163&gt;=53002,I5163&lt;=53976),"Pardubický kraj",(IF(AND(I5163&gt;=56002,I5163&lt;=57201),"Pardubický kraj",(IF(AND(I5163&gt;=60200,I5163&lt;=67201),"Jihomoravský kraj",(IF(AND(I5163&gt;=67801,I5163&lt;=68501),"Jihomoravský kraj",(IF(AND(I5163&gt;=69002,I5163&lt;=69801),"Jihomoravský kraj",(IF(AND(I5163&gt;=68601,I5163&lt;=68801),"Zlínský kraj",(IF(AND(I5163&gt;=75501,I5163&lt;=76901),"Zlínský kraj",(IF(AND(I5163&gt;=70030,I5163&lt;=74901),"Moravskoslezský kraj",(IF(AND(I5163&gt;=75000,I5163&lt;=75368),"Olomoucký kraj",(IF(AND(I5163&gt;=77200,I5163&lt;=79862),"Olomoucký kraj",(IF(AND(I5163&gt;=50011,I5163&lt;=50301),"Královéhradecký kraj",(IF(AND(I5163&gt;=54301,I5163&lt;=54303),"Královéhradecký kraj","0")))))))))))))))))))))))))))))))))))))))))))))))</f>
        <v>0</v>
      </c>
      <c r="AB5163" t="s">
        <v>16916</v>
      </c>
      <c r="AD5163" t="s">
        <v>998</v>
      </c>
      <c r="AE5163" t="s">
        <v>998</v>
      </c>
      <c r="AF5163" t="s">
        <v>998</v>
      </c>
      <c r="AG5163" s="107">
        <v>300</v>
      </c>
      <c r="AH5163" s="107">
        <v>0</v>
      </c>
      <c r="AI5163" s="107">
        <v>0</v>
      </c>
      <c r="AJ5163" t="s">
        <v>999</v>
      </c>
      <c r="AK5163" s="106">
        <v>44910</v>
      </c>
    </row>
    <row r="5164" spans="1:37" x14ac:dyDescent="0.45">
      <c r="A5164" t="s">
        <v>1270</v>
      </c>
      <c r="B5164" t="s">
        <v>10340</v>
      </c>
      <c r="C5164" t="s">
        <v>990</v>
      </c>
      <c r="D5164" t="s">
        <v>10356</v>
      </c>
      <c r="E5164" t="s">
        <v>992</v>
      </c>
      <c r="F5164" t="s">
        <v>10357</v>
      </c>
      <c r="G5164">
        <v>1906</v>
      </c>
      <c r="H5164" t="s">
        <v>1067</v>
      </c>
      <c r="J5164">
        <v>732968720</v>
      </c>
      <c r="K5164" t="s">
        <v>10358</v>
      </c>
      <c r="L5164" s="106">
        <v>41033</v>
      </c>
      <c r="M5164">
        <v>13804622</v>
      </c>
      <c r="N5164" t="s">
        <v>1068</v>
      </c>
      <c r="O5164" t="s">
        <v>1050</v>
      </c>
      <c r="P5164" t="s">
        <v>997</v>
      </c>
      <c r="R5164" s="109" t="str">
        <f>IF(OR(P5164="SB",Q5164="SB"),"SB",0)</f>
        <v>SB</v>
      </c>
      <c r="T5164" s="110">
        <v>2022071</v>
      </c>
      <c r="U5164" t="s">
        <v>19633</v>
      </c>
      <c r="V5164" s="113" t="str">
        <f>IF(AND(I5164&gt;=10000,I5164&lt;=19900),"Praha",(IF(AND(I5164&gt;=25001,I5164&lt;=29501),"Středočeský kraj",(IF(AND(I5164&gt;=30100,I5164&lt;=34972),"Středočeský kraj",(IF(AND(I5164&gt;=35002,I5164&lt;=36271),"Karlovarský kraj",(IF(AND(I5164&gt;=37001,I5164&lt;=39201),"Jihočeský kraj",(IF(AND(I5164&gt;=39701,I5164&lt;=39901),"Jihočeský kraj",(IF(AND(I5164&gt;=39301,I5164&lt;=39601),"Kraj Vysočina",(IF(AND(I5164&gt;=58001,I5164&lt;=59501),"Kraj Vysočina",(IF(AND(I5164&gt;=67401,I5164&lt;=67602),"Kraj Vysočina",(IF(AND(I5164&gt;=40001,I5164&lt;=44101),"Ústecký kraj",(IF(AND(I5164&gt;=46001,I5164&lt;=47201),"Liberecký kraj",(IF(AND(I5164&gt;=51202,I5164&lt;=51401),"Liberecký kraj",(IF(AND(I5164&gt;=53002,I5164&lt;=53976),"Pardubický kraj",(IF(AND(I5164&gt;=56002,I5164&lt;=57201),"Pardubický kraj",(IF(AND(I5164&gt;=60200,I5164&lt;=67201),"Jihomoravský kraj",(IF(AND(I5164&gt;=67801,I5164&lt;=68501),"Jihomoravský kraj",(IF(AND(I5164&gt;=69002,I5164&lt;=69801),"Jihomoravský kraj",(IF(AND(I5164&gt;=68601,I5164&lt;=68801),"Zlínský kraj",(IF(AND(I5164&gt;=75501,I5164&lt;=76901),"Zlínský kraj",(IF(AND(I5164&gt;=70030,I5164&lt;=74901),"Moravskoslezský kraj",(IF(AND(I5164&gt;=75000,I5164&lt;=75368),"Olomoucký kraj",(IF(AND(I5164&gt;=77200,I5164&lt;=79862),"Olomoucký kraj",(IF(AND(I5164&gt;=50011,I5164&lt;=50301),"Královéhradecký kraj",(IF(AND(I5164&gt;=54301,I5164&lt;=54303),"Královéhradecký kraj","0")))))))))))))))))))))))))))))))))))))))))))))))</f>
        <v>0</v>
      </c>
      <c r="AD5164" t="s">
        <v>998</v>
      </c>
      <c r="AE5164" t="s">
        <v>998</v>
      </c>
      <c r="AF5164" t="s">
        <v>998</v>
      </c>
      <c r="AG5164" s="107">
        <v>0</v>
      </c>
      <c r="AH5164" s="107">
        <v>0</v>
      </c>
      <c r="AI5164" s="107">
        <v>0</v>
      </c>
      <c r="AJ5164" t="s">
        <v>1012</v>
      </c>
    </row>
    <row r="5165" spans="1:37" x14ac:dyDescent="0.45">
      <c r="A5165" t="s">
        <v>1007</v>
      </c>
      <c r="B5165" t="s">
        <v>14838</v>
      </c>
      <c r="C5165" t="s">
        <v>990</v>
      </c>
      <c r="D5165" t="s">
        <v>14839</v>
      </c>
      <c r="E5165" t="s">
        <v>992</v>
      </c>
      <c r="F5165" t="s">
        <v>2455</v>
      </c>
      <c r="G5165">
        <v>553</v>
      </c>
      <c r="H5165" t="s">
        <v>1379</v>
      </c>
      <c r="J5165" s="108">
        <v>774923500</v>
      </c>
      <c r="K5165" t="s">
        <v>14840</v>
      </c>
      <c r="L5165" s="106">
        <v>41639</v>
      </c>
      <c r="M5165">
        <v>16008239</v>
      </c>
      <c r="N5165" t="s">
        <v>1144</v>
      </c>
      <c r="O5165" t="s">
        <v>12</v>
      </c>
      <c r="P5165" t="s">
        <v>997</v>
      </c>
      <c r="R5165" s="109" t="str">
        <f>IF(OR(P5165="SB",Q5165="SB"),"SB",0)</f>
        <v>SB</v>
      </c>
      <c r="T5165" s="110">
        <v>2022072</v>
      </c>
      <c r="U5165" t="s">
        <v>19633</v>
      </c>
      <c r="V5165" s="113" t="str">
        <f>IF(AND(I5165&gt;=10000,I5165&lt;=19900),"Praha",(IF(AND(I5165&gt;=25001,I5165&lt;=29501),"Středočeský kraj",(IF(AND(I5165&gt;=30100,I5165&lt;=34972),"Středočeský kraj",(IF(AND(I5165&gt;=35002,I5165&lt;=36271),"Karlovarský kraj",(IF(AND(I5165&gt;=37001,I5165&lt;=39201),"Jihočeský kraj",(IF(AND(I5165&gt;=39701,I5165&lt;=39901),"Jihočeský kraj",(IF(AND(I5165&gt;=39301,I5165&lt;=39601),"Kraj Vysočina",(IF(AND(I5165&gt;=58001,I5165&lt;=59501),"Kraj Vysočina",(IF(AND(I5165&gt;=67401,I5165&lt;=67602),"Kraj Vysočina",(IF(AND(I5165&gt;=40001,I5165&lt;=44101),"Ústecký kraj",(IF(AND(I5165&gt;=46001,I5165&lt;=47201),"Liberecký kraj",(IF(AND(I5165&gt;=51202,I5165&lt;=51401),"Liberecký kraj",(IF(AND(I5165&gt;=53002,I5165&lt;=53976),"Pardubický kraj",(IF(AND(I5165&gt;=56002,I5165&lt;=57201),"Pardubický kraj",(IF(AND(I5165&gt;=60200,I5165&lt;=67201),"Jihomoravský kraj",(IF(AND(I5165&gt;=67801,I5165&lt;=68501),"Jihomoravský kraj",(IF(AND(I5165&gt;=69002,I5165&lt;=69801),"Jihomoravský kraj",(IF(AND(I5165&gt;=68601,I5165&lt;=68801),"Zlínský kraj",(IF(AND(I5165&gt;=75501,I5165&lt;=76901),"Zlínský kraj",(IF(AND(I5165&gt;=70030,I5165&lt;=74901),"Moravskoslezský kraj",(IF(AND(I5165&gt;=75000,I5165&lt;=75368),"Olomoucký kraj",(IF(AND(I5165&gt;=77200,I5165&lt;=79862),"Olomoucký kraj",(IF(AND(I5165&gt;=50011,I5165&lt;=50301),"Královéhradecký kraj",(IF(AND(I5165&gt;=54301,I5165&lt;=54303),"Královéhradecký kraj","0")))))))))))))))))))))))))))))))))))))))))))))))</f>
        <v>0</v>
      </c>
      <c r="AD5165" t="s">
        <v>998</v>
      </c>
      <c r="AE5165" t="s">
        <v>998</v>
      </c>
      <c r="AF5165" t="s">
        <v>998</v>
      </c>
      <c r="AG5165" s="107">
        <v>300</v>
      </c>
      <c r="AH5165" s="107">
        <v>0</v>
      </c>
      <c r="AI5165" s="107">
        <v>0</v>
      </c>
      <c r="AJ5165" t="s">
        <v>999</v>
      </c>
      <c r="AK5165" s="106">
        <v>44877</v>
      </c>
    </row>
    <row r="5166" spans="1:37" x14ac:dyDescent="0.45">
      <c r="A5166" t="s">
        <v>1124</v>
      </c>
      <c r="B5166" t="s">
        <v>9695</v>
      </c>
      <c r="C5166" t="s">
        <v>990</v>
      </c>
      <c r="D5166" t="s">
        <v>9699</v>
      </c>
      <c r="E5166" t="s">
        <v>992</v>
      </c>
      <c r="F5166" t="s">
        <v>9700</v>
      </c>
      <c r="H5166" t="s">
        <v>9700</v>
      </c>
      <c r="J5166">
        <v>739274602</v>
      </c>
      <c r="K5166" t="s">
        <v>9701</v>
      </c>
      <c r="L5166" s="106">
        <v>28606</v>
      </c>
      <c r="M5166">
        <v>12863621</v>
      </c>
      <c r="N5166" t="s">
        <v>1589</v>
      </c>
      <c r="O5166" t="s">
        <v>1050</v>
      </c>
      <c r="P5166" t="s">
        <v>997</v>
      </c>
      <c r="R5166" s="109" t="str">
        <f>IF(OR(P5166="SB",Q5166="SB"),"SB",0)</f>
        <v>SB</v>
      </c>
      <c r="T5166" s="110">
        <v>16046</v>
      </c>
      <c r="U5166" t="s">
        <v>19634</v>
      </c>
      <c r="V5166" s="113" t="str">
        <f>IF(AND(I5166&gt;=10000,I5166&lt;=19900),"Praha",(IF(AND(I5166&gt;=25001,I5166&lt;=29501),"Středočeský kraj",(IF(AND(I5166&gt;=30100,I5166&lt;=34972),"Středočeský kraj",(IF(AND(I5166&gt;=35002,I5166&lt;=36271),"Karlovarský kraj",(IF(AND(I5166&gt;=37001,I5166&lt;=39201),"Jihočeský kraj",(IF(AND(I5166&gt;=39701,I5166&lt;=39901),"Jihočeský kraj",(IF(AND(I5166&gt;=39301,I5166&lt;=39601),"Kraj Vysočina",(IF(AND(I5166&gt;=58001,I5166&lt;=59501),"Kraj Vysočina",(IF(AND(I5166&gt;=67401,I5166&lt;=67602),"Kraj Vysočina",(IF(AND(I5166&gt;=40001,I5166&lt;=44101),"Ústecký kraj",(IF(AND(I5166&gt;=46001,I5166&lt;=47201),"Liberecký kraj",(IF(AND(I5166&gt;=51202,I5166&lt;=51401),"Liberecký kraj",(IF(AND(I5166&gt;=53002,I5166&lt;=53976),"Pardubický kraj",(IF(AND(I5166&gt;=56002,I5166&lt;=57201),"Pardubický kraj",(IF(AND(I5166&gt;=60200,I5166&lt;=67201),"Jihomoravský kraj",(IF(AND(I5166&gt;=67801,I5166&lt;=68501),"Jihomoravský kraj",(IF(AND(I5166&gt;=69002,I5166&lt;=69801),"Jihomoravský kraj",(IF(AND(I5166&gt;=68601,I5166&lt;=68801),"Zlínský kraj",(IF(AND(I5166&gt;=75501,I5166&lt;=76901),"Zlínský kraj",(IF(AND(I5166&gt;=70030,I5166&lt;=74901),"Moravskoslezský kraj",(IF(AND(I5166&gt;=75000,I5166&lt;=75368),"Olomoucký kraj",(IF(AND(I5166&gt;=77200,I5166&lt;=79862),"Olomoucký kraj",(IF(AND(I5166&gt;=50011,I5166&lt;=50301),"Královéhradecký kraj",(IF(AND(I5166&gt;=54301,I5166&lt;=54303),"Královéhradecký kraj","0")))))))))))))))))))))))))))))))))))))))))))))))</f>
        <v>0</v>
      </c>
      <c r="W5166" s="111">
        <v>16046</v>
      </c>
      <c r="X5166" s="111" t="s">
        <v>19633</v>
      </c>
      <c r="AB5166" t="s">
        <v>9702</v>
      </c>
      <c r="AD5166" t="s">
        <v>1024</v>
      </c>
      <c r="AE5166" t="s">
        <v>1515</v>
      </c>
      <c r="AF5166" t="s">
        <v>998</v>
      </c>
      <c r="AG5166" s="107">
        <v>0</v>
      </c>
      <c r="AH5166" s="107">
        <v>0</v>
      </c>
      <c r="AI5166" s="107">
        <v>0</v>
      </c>
      <c r="AJ5166" t="s">
        <v>1012</v>
      </c>
    </row>
  </sheetData>
  <sortState xmlns:xlrd2="http://schemas.microsoft.com/office/spreadsheetml/2017/richdata2" ref="A1:AK5166">
    <sortCondition ref="I1:I5166"/>
  </sortState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9C520-10C7-4936-B431-634E02B889B3}">
  <dimension ref="A1:N80"/>
  <sheetViews>
    <sheetView workbookViewId="0">
      <selection activeCell="C47" sqref="C47"/>
    </sheetView>
  </sheetViews>
  <sheetFormatPr defaultRowHeight="14.25" x14ac:dyDescent="0.45"/>
  <cols>
    <col min="14" max="14" width="16.19921875" bestFit="1" customWidth="1"/>
  </cols>
  <sheetData>
    <row r="1" spans="1:14" x14ac:dyDescent="0.45">
      <c r="A1">
        <v>2022021</v>
      </c>
      <c r="C1" t="s">
        <v>16</v>
      </c>
      <c r="D1">
        <v>2012</v>
      </c>
      <c r="E1" t="s">
        <v>290</v>
      </c>
      <c r="F1" t="s">
        <v>472</v>
      </c>
      <c r="G1" s="36">
        <v>6.8634259259259256E-4</v>
      </c>
      <c r="H1" t="s">
        <v>473</v>
      </c>
      <c r="I1" s="36">
        <v>7.0844907407407402E-4</v>
      </c>
      <c r="J1" t="s">
        <v>474</v>
      </c>
      <c r="K1" s="36">
        <v>1.3417824074074076E-3</v>
      </c>
      <c r="M1" s="6">
        <v>100</v>
      </c>
      <c r="N1">
        <f>VLOOKUP(A1,ČP23!$B$1:$B$899,1,FALSE)</f>
        <v>2022021</v>
      </c>
    </row>
    <row r="2" spans="1:14" x14ac:dyDescent="0.45">
      <c r="A2">
        <v>2022096</v>
      </c>
      <c r="C2" t="s">
        <v>58</v>
      </c>
      <c r="D2">
        <v>2012</v>
      </c>
      <c r="E2" t="s">
        <v>290</v>
      </c>
      <c r="F2" t="s">
        <v>472</v>
      </c>
      <c r="G2" t="s">
        <v>478</v>
      </c>
      <c r="I2" t="s">
        <v>479</v>
      </c>
      <c r="J2" s="36">
        <v>6.8263888888888888E-4</v>
      </c>
      <c r="K2" s="36">
        <v>1.2642361111111112E-3</v>
      </c>
      <c r="L2" s="36">
        <v>1.2719907407407409E-4</v>
      </c>
      <c r="M2" s="6">
        <v>80</v>
      </c>
      <c r="N2">
        <f>VLOOKUP(A2,ČP23!$B$1:$B$899,1,FALSE)</f>
        <v>2022096</v>
      </c>
    </row>
    <row r="3" spans="1:14" x14ac:dyDescent="0.45">
      <c r="A3">
        <v>2023994</v>
      </c>
      <c r="C3" t="s">
        <v>480</v>
      </c>
      <c r="D3">
        <v>2013</v>
      </c>
      <c r="E3" t="s">
        <v>290</v>
      </c>
      <c r="F3" t="s">
        <v>472</v>
      </c>
      <c r="G3" t="s">
        <v>481</v>
      </c>
      <c r="H3" s="36">
        <v>7.846064814814815E-4</v>
      </c>
      <c r="J3" t="s">
        <v>482</v>
      </c>
      <c r="K3" s="36">
        <v>1.4658564814814814E-3</v>
      </c>
      <c r="L3" s="36">
        <v>3.2881944444444446E-4</v>
      </c>
      <c r="M3" s="6">
        <v>60</v>
      </c>
      <c r="N3">
        <f>VLOOKUP(A3,ČP23!$B$1:$B$899,1,FALSE)</f>
        <v>2023994</v>
      </c>
    </row>
    <row r="4" spans="1:14" x14ac:dyDescent="0.45">
      <c r="A4">
        <v>2020131</v>
      </c>
      <c r="C4" t="s">
        <v>98</v>
      </c>
      <c r="D4">
        <v>2010</v>
      </c>
      <c r="E4" t="s">
        <v>290</v>
      </c>
      <c r="F4" t="s">
        <v>313</v>
      </c>
      <c r="G4" s="36">
        <v>5.5474537037037027E-4</v>
      </c>
      <c r="H4" t="s">
        <v>486</v>
      </c>
      <c r="I4" s="36">
        <v>5.2858796296296302E-4</v>
      </c>
      <c r="J4" t="s">
        <v>487</v>
      </c>
      <c r="K4" s="36">
        <v>1.0677083333333335E-3</v>
      </c>
      <c r="L4" s="36">
        <v>2.164351851851852E-5</v>
      </c>
      <c r="M4" s="6">
        <v>80</v>
      </c>
      <c r="N4">
        <f>VLOOKUP(A4,ČP23!$B$1:$B$899,1,FALSE)</f>
        <v>2020131</v>
      </c>
    </row>
    <row r="5" spans="1:14" x14ac:dyDescent="0.45">
      <c r="A5">
        <v>2019101</v>
      </c>
      <c r="C5" t="s">
        <v>97</v>
      </c>
      <c r="D5">
        <v>2010</v>
      </c>
      <c r="E5" t="s">
        <v>290</v>
      </c>
      <c r="F5" t="s">
        <v>313</v>
      </c>
      <c r="G5" s="36">
        <v>5.4687499999999994E-4</v>
      </c>
      <c r="H5" t="s">
        <v>488</v>
      </c>
      <c r="I5" s="36">
        <v>7.8969907407407407E-4</v>
      </c>
      <c r="J5" t="s">
        <v>489</v>
      </c>
      <c r="K5" s="36">
        <v>1.1145833333333333E-3</v>
      </c>
      <c r="L5" s="36">
        <v>6.8518518518518524E-5</v>
      </c>
      <c r="M5" s="6">
        <v>60</v>
      </c>
      <c r="N5">
        <f>VLOOKUP(A5,ČP23!$B$1:$B$899,1,FALSE)</f>
        <v>2019101</v>
      </c>
    </row>
    <row r="6" spans="1:14" x14ac:dyDescent="0.45">
      <c r="A6">
        <v>2022026</v>
      </c>
      <c r="C6" t="s">
        <v>490</v>
      </c>
      <c r="D6">
        <v>2010</v>
      </c>
      <c r="E6" t="s">
        <v>290</v>
      </c>
      <c r="F6" t="s">
        <v>313</v>
      </c>
      <c r="G6" s="36">
        <v>6.1701388888888895E-4</v>
      </c>
      <c r="H6" t="s">
        <v>491</v>
      </c>
      <c r="I6" s="36">
        <v>6.5740740740740733E-4</v>
      </c>
      <c r="J6" t="s">
        <v>492</v>
      </c>
      <c r="K6" s="36">
        <v>1.2075231481481483E-3</v>
      </c>
      <c r="L6" s="36">
        <v>1.6145833333333331E-4</v>
      </c>
      <c r="M6" s="6">
        <v>50</v>
      </c>
      <c r="N6">
        <f>VLOOKUP(A6,ČP23!$B$1:$B$899,1,FALSE)</f>
        <v>2022026</v>
      </c>
    </row>
    <row r="7" spans="1:14" x14ac:dyDescent="0.45">
      <c r="A7" s="7">
        <v>2023993</v>
      </c>
      <c r="C7" t="s">
        <v>496</v>
      </c>
      <c r="D7">
        <v>2010</v>
      </c>
      <c r="E7" t="s">
        <v>290</v>
      </c>
      <c r="F7" t="s">
        <v>313</v>
      </c>
      <c r="H7" t="s">
        <v>497</v>
      </c>
      <c r="I7" s="36">
        <v>7.4340277777777772E-4</v>
      </c>
      <c r="J7" t="s">
        <v>498</v>
      </c>
      <c r="K7" s="36">
        <v>1.4592592592592591E-3</v>
      </c>
      <c r="L7" s="36">
        <v>4.1319444444444449E-4</v>
      </c>
      <c r="M7" s="6">
        <v>40</v>
      </c>
      <c r="N7">
        <f>VLOOKUP(A7,ČP23!$B$1:$B$899,1,FALSE)</f>
        <v>2023993</v>
      </c>
    </row>
    <row r="8" spans="1:14" x14ac:dyDescent="0.45">
      <c r="A8">
        <v>2018462</v>
      </c>
      <c r="C8" t="s">
        <v>129</v>
      </c>
      <c r="D8">
        <v>2010</v>
      </c>
      <c r="E8" t="s">
        <v>290</v>
      </c>
      <c r="F8" t="s">
        <v>313</v>
      </c>
      <c r="G8" t="s">
        <v>499</v>
      </c>
      <c r="H8" s="36">
        <v>5.8379629629629634E-4</v>
      </c>
      <c r="I8" s="36">
        <v>5.5104166666666659E-4</v>
      </c>
      <c r="J8" t="s">
        <v>500</v>
      </c>
      <c r="K8" s="36">
        <v>1.1204861111111112E-3</v>
      </c>
      <c r="M8" s="6">
        <v>100</v>
      </c>
      <c r="N8">
        <f>VLOOKUP(A8,ČP23!$B$1:$B$899,1,FALSE)</f>
        <v>2018462</v>
      </c>
    </row>
    <row r="9" spans="1:14" x14ac:dyDescent="0.45">
      <c r="A9">
        <v>2022029</v>
      </c>
      <c r="C9" t="s">
        <v>90</v>
      </c>
      <c r="D9">
        <v>2008</v>
      </c>
      <c r="E9" t="s">
        <v>290</v>
      </c>
      <c r="F9" t="s">
        <v>314</v>
      </c>
      <c r="G9" s="36">
        <v>6.4583333333333322E-4</v>
      </c>
      <c r="H9" t="s">
        <v>507</v>
      </c>
      <c r="I9" s="36">
        <v>5.5995370370370368E-4</v>
      </c>
      <c r="J9" t="s">
        <v>508</v>
      </c>
      <c r="K9" s="36">
        <v>1.0894675925925926E-3</v>
      </c>
      <c r="M9" s="6">
        <v>100</v>
      </c>
      <c r="N9">
        <f>VLOOKUP(A9,ČP23!$B$1:$B$899,1,FALSE)</f>
        <v>2022029</v>
      </c>
    </row>
    <row r="10" spans="1:14" x14ac:dyDescent="0.45">
      <c r="A10">
        <v>2018011</v>
      </c>
      <c r="C10" t="s">
        <v>96</v>
      </c>
      <c r="D10">
        <v>2009</v>
      </c>
      <c r="E10" t="s">
        <v>290</v>
      </c>
      <c r="F10" t="s">
        <v>314</v>
      </c>
      <c r="G10" s="36">
        <v>5.6631944444444449E-4</v>
      </c>
      <c r="H10" t="s">
        <v>512</v>
      </c>
      <c r="I10" s="36">
        <v>5.7581018518518517E-4</v>
      </c>
      <c r="J10" t="s">
        <v>513</v>
      </c>
      <c r="K10" s="36">
        <v>1.0978009259259259E-3</v>
      </c>
      <c r="L10" s="36">
        <v>8.3333333333333337E-6</v>
      </c>
      <c r="M10" s="6">
        <v>60</v>
      </c>
      <c r="N10">
        <f>VLOOKUP(A10,ČP23!$B$1:$B$899,1,FALSE)</f>
        <v>2018011</v>
      </c>
    </row>
    <row r="11" spans="1:14" x14ac:dyDescent="0.45">
      <c r="A11">
        <v>16098</v>
      </c>
      <c r="C11" t="s">
        <v>71</v>
      </c>
      <c r="D11">
        <v>2008</v>
      </c>
      <c r="E11" t="s">
        <v>290</v>
      </c>
      <c r="F11" t="s">
        <v>314</v>
      </c>
      <c r="G11" s="36">
        <v>5.6979166666666658E-4</v>
      </c>
      <c r="H11" t="s">
        <v>514</v>
      </c>
      <c r="I11" s="36">
        <v>5.7685185185185194E-4</v>
      </c>
      <c r="J11" t="s">
        <v>515</v>
      </c>
      <c r="K11" s="36">
        <v>1.0995370370370371E-3</v>
      </c>
      <c r="L11" s="36">
        <v>1.0069444444444445E-5</v>
      </c>
      <c r="M11" s="6">
        <v>50</v>
      </c>
      <c r="N11">
        <f>VLOOKUP(A11,ČP23!$B$1:$B$899,1,FALSE)</f>
        <v>16098</v>
      </c>
    </row>
    <row r="12" spans="1:14" x14ac:dyDescent="0.45">
      <c r="A12">
        <v>2022028</v>
      </c>
      <c r="C12" t="s">
        <v>92</v>
      </c>
      <c r="D12">
        <v>2008</v>
      </c>
      <c r="E12" t="s">
        <v>290</v>
      </c>
      <c r="F12" t="s">
        <v>314</v>
      </c>
      <c r="G12" t="s">
        <v>499</v>
      </c>
      <c r="H12" s="36">
        <v>5.9363425925925925E-4</v>
      </c>
      <c r="I12" s="36">
        <v>5.7337962962962963E-4</v>
      </c>
      <c r="J12" t="s">
        <v>516</v>
      </c>
      <c r="K12" s="36">
        <v>1.1346064814814814E-3</v>
      </c>
      <c r="L12" s="36">
        <v>4.5138888888888887E-5</v>
      </c>
      <c r="M12" s="6">
        <v>45</v>
      </c>
      <c r="N12">
        <f>VLOOKUP(A12,ČP23!$B$1:$B$899,1,FALSE)</f>
        <v>2022028</v>
      </c>
    </row>
    <row r="13" spans="1:14" x14ac:dyDescent="0.45">
      <c r="A13">
        <v>16137</v>
      </c>
      <c r="C13" t="s">
        <v>135</v>
      </c>
      <c r="D13">
        <v>2008</v>
      </c>
      <c r="E13" t="s">
        <v>290</v>
      </c>
      <c r="F13" t="s">
        <v>314</v>
      </c>
      <c r="G13" s="36">
        <v>4.4432870370370373E-4</v>
      </c>
      <c r="H13" t="s">
        <v>517</v>
      </c>
      <c r="I13" s="36">
        <v>4.5636574074074074E-4</v>
      </c>
      <c r="J13" t="s">
        <v>518</v>
      </c>
      <c r="K13" s="36">
        <v>8.7256944444444448E-4</v>
      </c>
      <c r="M13" s="6">
        <v>100</v>
      </c>
      <c r="N13">
        <f>VLOOKUP(A13,ČP23!$B$1:$B$899,1,FALSE)</f>
        <v>16137</v>
      </c>
    </row>
    <row r="14" spans="1:14" x14ac:dyDescent="0.45">
      <c r="A14">
        <v>2019105</v>
      </c>
      <c r="C14" t="s">
        <v>138</v>
      </c>
      <c r="D14">
        <v>2008</v>
      </c>
      <c r="E14" t="s">
        <v>290</v>
      </c>
      <c r="F14" t="s">
        <v>314</v>
      </c>
      <c r="G14" s="36">
        <v>4.878472222222222E-4</v>
      </c>
      <c r="H14" t="s">
        <v>519</v>
      </c>
      <c r="I14" s="36">
        <v>4.8483796296296301E-4</v>
      </c>
      <c r="J14" t="s">
        <v>520</v>
      </c>
      <c r="K14" s="36">
        <v>9.6053240740740734E-4</v>
      </c>
      <c r="L14" s="36">
        <v>8.7962962962962959E-5</v>
      </c>
      <c r="M14" s="6">
        <v>80</v>
      </c>
      <c r="N14">
        <f>VLOOKUP(A14,ČP23!$B$1:$B$899,1,FALSE)</f>
        <v>2019105</v>
      </c>
    </row>
    <row r="15" spans="1:14" x14ac:dyDescent="0.45">
      <c r="A15">
        <v>171027</v>
      </c>
      <c r="C15" t="s">
        <v>125</v>
      </c>
      <c r="D15">
        <v>2009</v>
      </c>
      <c r="E15" t="s">
        <v>290</v>
      </c>
      <c r="F15" t="s">
        <v>314</v>
      </c>
      <c r="G15" t="s">
        <v>524</v>
      </c>
      <c r="H15" s="36">
        <v>5.0347222222222221E-4</v>
      </c>
      <c r="I15" s="36">
        <v>5.6597222222222216E-4</v>
      </c>
      <c r="J15" t="s">
        <v>525</v>
      </c>
      <c r="K15" s="36">
        <v>9.9178240740740759E-4</v>
      </c>
      <c r="L15" s="36">
        <v>1.1921296296296299E-4</v>
      </c>
      <c r="M15" s="6">
        <v>50</v>
      </c>
      <c r="N15">
        <f>VLOOKUP(A15,ČP23!$B$1:$B$899,1,FALSE)</f>
        <v>171027</v>
      </c>
    </row>
    <row r="16" spans="1:14" x14ac:dyDescent="0.45">
      <c r="C16" t="s">
        <v>475</v>
      </c>
      <c r="D16">
        <v>2012</v>
      </c>
      <c r="E16" t="s">
        <v>293</v>
      </c>
      <c r="F16" t="s">
        <v>472</v>
      </c>
      <c r="G16" s="36">
        <v>6.9317129629629633E-4</v>
      </c>
      <c r="H16" t="s">
        <v>476</v>
      </c>
      <c r="I16" s="36">
        <v>5.8634259259259251E-4</v>
      </c>
      <c r="J16" t="s">
        <v>477</v>
      </c>
      <c r="K16" s="36">
        <v>1.1370370370370369E-3</v>
      </c>
      <c r="M16" s="6">
        <v>100</v>
      </c>
      <c r="N16" t="e">
        <f>VLOOKUP(A16,ČP23!$B$1:$B$899,1,FALSE)</f>
        <v>#N/A</v>
      </c>
    </row>
    <row r="17" spans="1:14" x14ac:dyDescent="0.45">
      <c r="C17" t="s">
        <v>483</v>
      </c>
      <c r="D17">
        <v>2010</v>
      </c>
      <c r="E17" t="s">
        <v>293</v>
      </c>
      <c r="F17" t="s">
        <v>313</v>
      </c>
      <c r="G17" s="36">
        <v>5.3333333333333336E-4</v>
      </c>
      <c r="H17" t="s">
        <v>484</v>
      </c>
      <c r="I17" s="36">
        <v>5.5821759259259258E-4</v>
      </c>
      <c r="J17" t="s">
        <v>485</v>
      </c>
      <c r="K17" s="36">
        <v>1.0460648148148148E-3</v>
      </c>
      <c r="M17" s="6">
        <v>100</v>
      </c>
      <c r="N17" t="e">
        <f>VLOOKUP(A17,ČP23!$B$1:$B$899,1,FALSE)</f>
        <v>#N/A</v>
      </c>
    </row>
    <row r="18" spans="1:14" x14ac:dyDescent="0.45">
      <c r="C18" t="s">
        <v>493</v>
      </c>
      <c r="D18">
        <v>2010</v>
      </c>
      <c r="E18" t="s">
        <v>293</v>
      </c>
      <c r="F18" t="s">
        <v>313</v>
      </c>
      <c r="G18" s="36">
        <v>6.3321759259259266E-4</v>
      </c>
      <c r="H18" t="s">
        <v>494</v>
      </c>
      <c r="I18" s="36">
        <v>6.2256944444444436E-4</v>
      </c>
      <c r="J18" t="s">
        <v>495</v>
      </c>
      <c r="K18" s="36">
        <v>1.2390046296296296E-3</v>
      </c>
      <c r="L18" s="36">
        <v>1.9293981481481484E-4</v>
      </c>
      <c r="M18" s="6">
        <v>45</v>
      </c>
      <c r="N18" t="e">
        <f>VLOOKUP(A18,ČP23!$B$1:$B$899,1,FALSE)</f>
        <v>#N/A</v>
      </c>
    </row>
    <row r="19" spans="1:14" x14ac:dyDescent="0.45">
      <c r="C19" t="s">
        <v>501</v>
      </c>
      <c r="D19">
        <v>2010</v>
      </c>
      <c r="E19" t="s">
        <v>293</v>
      </c>
      <c r="F19" t="s">
        <v>313</v>
      </c>
      <c r="G19" t="s">
        <v>502</v>
      </c>
      <c r="H19" s="36">
        <v>6.4641203703703703E-4</v>
      </c>
      <c r="I19" s="36">
        <v>5.7037037037037039E-4</v>
      </c>
      <c r="J19" t="s">
        <v>503</v>
      </c>
      <c r="K19" s="36">
        <v>1.1868055555555557E-3</v>
      </c>
      <c r="L19" s="36">
        <v>6.631944444444445E-5</v>
      </c>
      <c r="M19" s="6">
        <v>80</v>
      </c>
      <c r="N19" t="e">
        <f>VLOOKUP(A19,ČP23!$B$1:$B$899,1,FALSE)</f>
        <v>#N/A</v>
      </c>
    </row>
    <row r="20" spans="1:14" x14ac:dyDescent="0.45">
      <c r="C20" t="s">
        <v>504</v>
      </c>
      <c r="D20">
        <v>2011</v>
      </c>
      <c r="E20" t="s">
        <v>293</v>
      </c>
      <c r="F20" t="s">
        <v>313</v>
      </c>
      <c r="G20" t="s">
        <v>505</v>
      </c>
      <c r="H20" s="36">
        <v>7.2615740740740746E-4</v>
      </c>
      <c r="I20" s="36">
        <v>6.6874999999999997E-4</v>
      </c>
      <c r="J20" t="s">
        <v>506</v>
      </c>
      <c r="K20" s="36">
        <v>1.3296296296296296E-3</v>
      </c>
      <c r="L20" s="36">
        <v>2.0914351851851855E-4</v>
      </c>
      <c r="M20" s="6">
        <v>60</v>
      </c>
      <c r="N20" t="e">
        <f>VLOOKUP(A20,ČP23!$B$1:$B$899,1,FALSE)</f>
        <v>#N/A</v>
      </c>
    </row>
    <row r="21" spans="1:14" x14ac:dyDescent="0.45">
      <c r="C21" t="s">
        <v>509</v>
      </c>
      <c r="D21">
        <v>2008</v>
      </c>
      <c r="E21" t="s">
        <v>293</v>
      </c>
      <c r="F21" t="s">
        <v>314</v>
      </c>
      <c r="G21" s="36">
        <v>6.1527777777777774E-4</v>
      </c>
      <c r="H21" t="s">
        <v>510</v>
      </c>
      <c r="I21" s="36">
        <v>5.5474537037037027E-4</v>
      </c>
      <c r="J21" t="s">
        <v>511</v>
      </c>
      <c r="K21" s="36">
        <v>1.0908564814814815E-3</v>
      </c>
      <c r="L21" s="36">
        <v>1.388888888888889E-6</v>
      </c>
      <c r="M21" s="6">
        <v>80</v>
      </c>
      <c r="N21" t="e">
        <f>VLOOKUP(A21,ČP23!$B$1:$B$899,1,FALSE)</f>
        <v>#N/A</v>
      </c>
    </row>
    <row r="22" spans="1:14" x14ac:dyDescent="0.45">
      <c r="C22" t="s">
        <v>521</v>
      </c>
      <c r="D22">
        <v>2009</v>
      </c>
      <c r="E22" t="s">
        <v>293</v>
      </c>
      <c r="F22" t="s">
        <v>314</v>
      </c>
      <c r="G22" s="36">
        <v>5.0011574074074075E-4</v>
      </c>
      <c r="H22" t="s">
        <v>522</v>
      </c>
      <c r="I22" s="36">
        <v>4.9143518518518514E-4</v>
      </c>
      <c r="J22" t="s">
        <v>523</v>
      </c>
      <c r="K22" s="36">
        <v>9.7164351851851849E-4</v>
      </c>
      <c r="L22" s="36">
        <v>9.9074074074074071E-5</v>
      </c>
      <c r="M22" s="6">
        <v>60</v>
      </c>
      <c r="N22" t="e">
        <f>VLOOKUP(A22,ČP23!$B$1:$B$899,1,FALSE)</f>
        <v>#N/A</v>
      </c>
    </row>
    <row r="23" spans="1:14" x14ac:dyDescent="0.45">
      <c r="C23" t="s">
        <v>526</v>
      </c>
      <c r="D23">
        <v>2008</v>
      </c>
      <c r="E23" t="s">
        <v>293</v>
      </c>
      <c r="F23" t="s">
        <v>314</v>
      </c>
      <c r="G23" s="36">
        <v>5.386574074074074E-4</v>
      </c>
      <c r="H23" t="s">
        <v>527</v>
      </c>
      <c r="I23" s="36">
        <v>5.3020833333333338E-4</v>
      </c>
      <c r="J23" t="s">
        <v>528</v>
      </c>
      <c r="K23" s="36">
        <v>9.9872685185185177E-4</v>
      </c>
      <c r="L23" s="36">
        <v>1.261574074074074E-4</v>
      </c>
      <c r="M23" s="6">
        <v>45</v>
      </c>
      <c r="N23" t="e">
        <f>VLOOKUP(A23,ČP23!$B$1:$B$899,1,FALSE)</f>
        <v>#N/A</v>
      </c>
    </row>
    <row r="24" spans="1:14" x14ac:dyDescent="0.45">
      <c r="C24" t="s">
        <v>529</v>
      </c>
      <c r="D24">
        <v>2008</v>
      </c>
      <c r="E24" t="s">
        <v>293</v>
      </c>
      <c r="F24" t="s">
        <v>314</v>
      </c>
      <c r="G24" s="36">
        <v>6.6400462962962952E-4</v>
      </c>
      <c r="H24" t="s">
        <v>530</v>
      </c>
      <c r="I24" s="36">
        <v>5.1944444444444445E-4</v>
      </c>
      <c r="J24" t="s">
        <v>531</v>
      </c>
      <c r="K24" s="36">
        <v>1.0233796296296295E-3</v>
      </c>
      <c r="L24" s="36">
        <v>1.5081018518518517E-4</v>
      </c>
      <c r="M24" s="6">
        <v>40</v>
      </c>
      <c r="N24" t="e">
        <f>VLOOKUP(A24,ČP23!$B$1:$B$899,1,FALSE)</f>
        <v>#N/A</v>
      </c>
    </row>
    <row r="25" spans="1:14" x14ac:dyDescent="0.45">
      <c r="C25" t="s">
        <v>532</v>
      </c>
      <c r="D25">
        <v>2009</v>
      </c>
      <c r="E25" t="s">
        <v>293</v>
      </c>
      <c r="F25" t="s">
        <v>314</v>
      </c>
      <c r="G25" t="s">
        <v>533</v>
      </c>
      <c r="H25" s="36">
        <v>5.4259259259259256E-4</v>
      </c>
      <c r="I25" s="36">
        <v>5.6701388888888893E-4</v>
      </c>
      <c r="J25" t="s">
        <v>534</v>
      </c>
      <c r="K25" s="36">
        <v>1.0731481481481479E-3</v>
      </c>
      <c r="L25" s="36">
        <v>2.0057870370370371E-4</v>
      </c>
      <c r="M25" s="6">
        <v>36</v>
      </c>
      <c r="N25" t="e">
        <f>VLOOKUP(A25,ČP23!$B$1:$B$899,1,FALSE)</f>
        <v>#N/A</v>
      </c>
    </row>
    <row r="26" spans="1:14" x14ac:dyDescent="0.45">
      <c r="A26">
        <v>2018461</v>
      </c>
      <c r="B26">
        <v>9155117</v>
      </c>
      <c r="C26" t="s">
        <v>541</v>
      </c>
      <c r="D26">
        <v>2007</v>
      </c>
      <c r="E26" t="s">
        <v>290</v>
      </c>
      <c r="G26" s="36">
        <v>9.6759259259259248E-4</v>
      </c>
      <c r="H26" s="6">
        <v>50</v>
      </c>
      <c r="M26" s="6">
        <v>100</v>
      </c>
      <c r="N26">
        <f>VLOOKUP(A26,ČP23!$B$1:$B$899,1,FALSE)</f>
        <v>2018461</v>
      </c>
    </row>
    <row r="27" spans="1:14" x14ac:dyDescent="0.45">
      <c r="A27">
        <v>16138</v>
      </c>
      <c r="B27">
        <v>9155116</v>
      </c>
      <c r="C27" t="s">
        <v>166</v>
      </c>
      <c r="D27">
        <v>2006</v>
      </c>
      <c r="E27" t="s">
        <v>290</v>
      </c>
      <c r="G27" s="36">
        <v>9.7951388888888893E-4</v>
      </c>
      <c r="H27" s="6">
        <v>40</v>
      </c>
      <c r="M27" s="6">
        <v>80</v>
      </c>
      <c r="N27">
        <f>VLOOKUP(A27,ČP23!$B$1:$B$899,1,FALSE)</f>
        <v>16138</v>
      </c>
    </row>
    <row r="28" spans="1:14" x14ac:dyDescent="0.45">
      <c r="A28">
        <v>171052</v>
      </c>
      <c r="B28">
        <v>9155110</v>
      </c>
      <c r="C28" t="s">
        <v>165</v>
      </c>
      <c r="D28">
        <v>2006</v>
      </c>
      <c r="E28" t="s">
        <v>290</v>
      </c>
      <c r="G28" s="36">
        <v>1.2309027777777778E-3</v>
      </c>
      <c r="H28" s="6">
        <v>30</v>
      </c>
      <c r="M28" s="6">
        <v>60</v>
      </c>
      <c r="N28">
        <f>VLOOKUP(A28,ČP23!$B$1:$B$899,1,FALSE)</f>
        <v>171052</v>
      </c>
    </row>
    <row r="29" spans="1:14" x14ac:dyDescent="0.45">
      <c r="A29">
        <v>2018012</v>
      </c>
      <c r="B29">
        <v>9155137</v>
      </c>
      <c r="C29" t="s">
        <v>547</v>
      </c>
      <c r="D29">
        <v>2007</v>
      </c>
      <c r="E29" t="s">
        <v>290</v>
      </c>
      <c r="G29" s="36">
        <v>1.2731481481481483E-3</v>
      </c>
      <c r="H29" s="6">
        <v>16</v>
      </c>
      <c r="M29" s="6">
        <v>32</v>
      </c>
      <c r="N29">
        <f>VLOOKUP(A29,ČP23!$B$1:$B$899,1,FALSE)</f>
        <v>2018012</v>
      </c>
    </row>
    <row r="30" spans="1:14" x14ac:dyDescent="0.45">
      <c r="A30">
        <v>16070</v>
      </c>
      <c r="B30">
        <v>9155072</v>
      </c>
      <c r="C30" t="s">
        <v>160</v>
      </c>
      <c r="D30">
        <v>2003</v>
      </c>
      <c r="E30" t="s">
        <v>290</v>
      </c>
      <c r="G30" s="36">
        <v>8.4212962962962974E-4</v>
      </c>
      <c r="H30" s="6">
        <v>160</v>
      </c>
      <c r="M30" s="6">
        <v>100</v>
      </c>
      <c r="N30">
        <f>VLOOKUP(A30,ČP23!$B$1:$B$899,1,FALSE)</f>
        <v>16070</v>
      </c>
    </row>
    <row r="31" spans="1:14" x14ac:dyDescent="0.45">
      <c r="A31">
        <v>16074</v>
      </c>
      <c r="B31">
        <v>9155107</v>
      </c>
      <c r="C31" t="s">
        <v>162</v>
      </c>
      <c r="D31">
        <v>2005</v>
      </c>
      <c r="E31" t="s">
        <v>290</v>
      </c>
      <c r="G31" s="36">
        <v>8.8402777777777774E-4</v>
      </c>
      <c r="H31" s="6">
        <v>128</v>
      </c>
      <c r="M31" s="6">
        <v>80</v>
      </c>
      <c r="N31">
        <f>VLOOKUP(A31,ČP23!$B$1:$B$899,1,FALSE)</f>
        <v>16074</v>
      </c>
    </row>
    <row r="32" spans="1:14" x14ac:dyDescent="0.45">
      <c r="A32">
        <v>161026</v>
      </c>
      <c r="B32">
        <v>9155071</v>
      </c>
      <c r="C32" t="s">
        <v>161</v>
      </c>
      <c r="D32">
        <v>2003</v>
      </c>
      <c r="E32" t="s">
        <v>290</v>
      </c>
      <c r="G32" s="36">
        <v>8.7615740740740742E-4</v>
      </c>
      <c r="H32" s="6">
        <v>96</v>
      </c>
      <c r="M32" s="6">
        <v>60</v>
      </c>
      <c r="N32">
        <f>VLOOKUP(A32,ČP23!$B$1:$B$899,1,FALSE)</f>
        <v>161026</v>
      </c>
    </row>
    <row r="33" spans="1:14" x14ac:dyDescent="0.45">
      <c r="A33">
        <v>16099</v>
      </c>
      <c r="B33">
        <v>9155098</v>
      </c>
      <c r="C33" t="s">
        <v>163</v>
      </c>
      <c r="D33">
        <v>2004</v>
      </c>
      <c r="E33" t="s">
        <v>290</v>
      </c>
      <c r="G33" s="36">
        <v>9.7638888888888873E-4</v>
      </c>
      <c r="H33" s="6">
        <v>46.4</v>
      </c>
      <c r="M33" s="6">
        <v>29</v>
      </c>
      <c r="N33">
        <f>VLOOKUP(A33,ČP23!$B$1:$B$899,1,FALSE)</f>
        <v>16099</v>
      </c>
    </row>
    <row r="34" spans="1:14" x14ac:dyDescent="0.45">
      <c r="A34">
        <v>18001</v>
      </c>
      <c r="B34">
        <v>9155052</v>
      </c>
      <c r="C34" t="s">
        <v>206</v>
      </c>
      <c r="D34">
        <v>1996</v>
      </c>
      <c r="E34" t="s">
        <v>290</v>
      </c>
      <c r="G34" s="36">
        <v>1.0380787037037036E-3</v>
      </c>
      <c r="H34" s="6"/>
      <c r="M34" s="6">
        <v>22</v>
      </c>
      <c r="N34">
        <f>VLOOKUP(A34,ČP23!$B$1:$B$899,1,FALSE)</f>
        <v>18001</v>
      </c>
    </row>
    <row r="35" spans="1:14" x14ac:dyDescent="0.45">
      <c r="A35">
        <v>171012</v>
      </c>
      <c r="B35">
        <v>9150317</v>
      </c>
      <c r="C35" t="s">
        <v>192</v>
      </c>
      <c r="D35">
        <v>2004</v>
      </c>
      <c r="E35" t="s">
        <v>290</v>
      </c>
      <c r="G35" s="36">
        <v>8.8136574074074072E-4</v>
      </c>
      <c r="H35" s="6">
        <v>50</v>
      </c>
      <c r="M35" s="6">
        <v>100</v>
      </c>
      <c r="N35">
        <f>VLOOKUP(A35,ČP23!$B$1:$B$899,1,FALSE)</f>
        <v>171012</v>
      </c>
    </row>
    <row r="36" spans="1:14" x14ac:dyDescent="0.45">
      <c r="A36">
        <v>16141</v>
      </c>
      <c r="B36">
        <v>9150316</v>
      </c>
      <c r="C36" t="s">
        <v>193</v>
      </c>
      <c r="D36">
        <v>2004</v>
      </c>
      <c r="E36" t="s">
        <v>290</v>
      </c>
      <c r="G36" s="36">
        <v>1.0283564814814814E-3</v>
      </c>
      <c r="H36" s="6">
        <v>40</v>
      </c>
      <c r="M36" s="6">
        <v>80</v>
      </c>
      <c r="N36">
        <f>VLOOKUP(A36,ČP23!$B$1:$B$899,1,FALSE)</f>
        <v>16141</v>
      </c>
    </row>
    <row r="37" spans="1:14" x14ac:dyDescent="0.45">
      <c r="A37">
        <v>16180</v>
      </c>
      <c r="B37">
        <v>9150344</v>
      </c>
      <c r="C37" t="s">
        <v>199</v>
      </c>
      <c r="D37">
        <v>2006</v>
      </c>
      <c r="E37" t="s">
        <v>290</v>
      </c>
      <c r="G37" s="36">
        <v>9.9062499999999997E-4</v>
      </c>
      <c r="H37" s="6">
        <v>30</v>
      </c>
      <c r="M37" s="6">
        <v>60</v>
      </c>
      <c r="N37">
        <f>VLOOKUP(A37,ČP23!$B$1:$B$899,1,FALSE)</f>
        <v>16180</v>
      </c>
    </row>
    <row r="38" spans="1:14" x14ac:dyDescent="0.45">
      <c r="A38">
        <v>16114</v>
      </c>
      <c r="B38">
        <v>9150343</v>
      </c>
      <c r="C38" t="s">
        <v>194</v>
      </c>
      <c r="D38">
        <v>2006</v>
      </c>
      <c r="E38" t="s">
        <v>290</v>
      </c>
      <c r="F38" t="s">
        <v>543</v>
      </c>
      <c r="G38" s="36">
        <v>8.9745370370370369E-4</v>
      </c>
      <c r="H38" s="6">
        <v>22.5</v>
      </c>
      <c r="M38" s="6">
        <v>45</v>
      </c>
      <c r="N38">
        <f>VLOOKUP(A38,ČP23!$B$1:$B$899,1,FALSE)</f>
        <v>16114</v>
      </c>
    </row>
    <row r="39" spans="1:14" x14ac:dyDescent="0.45">
      <c r="A39">
        <v>16037</v>
      </c>
      <c r="B39">
        <v>9150389</v>
      </c>
      <c r="C39" t="s">
        <v>558</v>
      </c>
      <c r="D39">
        <v>2007</v>
      </c>
      <c r="E39" t="s">
        <v>290</v>
      </c>
      <c r="G39" s="36">
        <v>9.7025462962962961E-4</v>
      </c>
      <c r="H39" s="6">
        <v>20</v>
      </c>
      <c r="M39" s="6">
        <v>40</v>
      </c>
      <c r="N39">
        <f>VLOOKUP(A39,ČP23!$B$1:$B$899,1,FALSE)</f>
        <v>16037</v>
      </c>
    </row>
    <row r="40" spans="1:14" x14ac:dyDescent="0.45">
      <c r="A40">
        <v>16024</v>
      </c>
      <c r="B40">
        <v>9150168</v>
      </c>
      <c r="C40" t="s">
        <v>232</v>
      </c>
      <c r="D40">
        <v>1999</v>
      </c>
      <c r="E40" t="s">
        <v>290</v>
      </c>
      <c r="F40" t="s">
        <v>543</v>
      </c>
      <c r="G40" s="36">
        <v>7.9780092592592587E-4</v>
      </c>
      <c r="H40" s="6">
        <v>96</v>
      </c>
      <c r="M40" s="6">
        <v>80</v>
      </c>
      <c r="N40">
        <f>VLOOKUP(A40,ČP23!$B$1:$B$899,1,FALSE)</f>
        <v>16024</v>
      </c>
    </row>
    <row r="41" spans="1:14" x14ac:dyDescent="0.45">
      <c r="A41">
        <v>16034</v>
      </c>
      <c r="B41">
        <v>9150333</v>
      </c>
      <c r="C41" t="s">
        <v>196</v>
      </c>
      <c r="D41">
        <v>2006</v>
      </c>
      <c r="E41" t="s">
        <v>290</v>
      </c>
      <c r="G41" s="36">
        <v>8.1932870370370363E-4</v>
      </c>
      <c r="H41" s="6">
        <v>54</v>
      </c>
      <c r="M41" s="6">
        <v>45</v>
      </c>
      <c r="N41">
        <f>VLOOKUP(A41,ČP23!$B$1:$B$899,1,FALSE)</f>
        <v>16034</v>
      </c>
    </row>
    <row r="42" spans="1:14" x14ac:dyDescent="0.45">
      <c r="A42">
        <v>161050</v>
      </c>
      <c r="B42">
        <v>9150213</v>
      </c>
      <c r="C42" t="s">
        <v>233</v>
      </c>
      <c r="D42">
        <v>1981</v>
      </c>
      <c r="E42" t="s">
        <v>290</v>
      </c>
      <c r="F42" t="s">
        <v>543</v>
      </c>
      <c r="G42" s="36">
        <v>8.4317129629629629E-4</v>
      </c>
      <c r="H42" s="6">
        <v>48</v>
      </c>
      <c r="M42" s="6">
        <v>40</v>
      </c>
      <c r="N42">
        <f>VLOOKUP(A42,ČP23!$B$1:$B$899,1,FALSE)</f>
        <v>161050</v>
      </c>
    </row>
    <row r="43" spans="1:14" x14ac:dyDescent="0.45">
      <c r="A43">
        <v>16045</v>
      </c>
      <c r="B43">
        <v>1698276</v>
      </c>
      <c r="C43" t="s">
        <v>568</v>
      </c>
      <c r="D43">
        <v>1974</v>
      </c>
      <c r="E43" t="s">
        <v>290</v>
      </c>
      <c r="G43" s="36">
        <v>8.9907407407407395E-4</v>
      </c>
      <c r="H43" s="6">
        <v>26.4</v>
      </c>
      <c r="M43" s="6">
        <v>22</v>
      </c>
      <c r="N43">
        <f>VLOOKUP(A43,ČP23!$B$1:$B$899,1,FALSE)</f>
        <v>16045</v>
      </c>
    </row>
    <row r="44" spans="1:14" x14ac:dyDescent="0.45">
      <c r="A44">
        <v>16118</v>
      </c>
      <c r="B44">
        <v>9150387</v>
      </c>
      <c r="C44" t="s">
        <v>570</v>
      </c>
      <c r="D44">
        <v>2007</v>
      </c>
      <c r="E44" t="s">
        <v>290</v>
      </c>
      <c r="G44" s="36">
        <v>9.55787037037037E-4</v>
      </c>
      <c r="H44" s="6">
        <v>21.6</v>
      </c>
      <c r="M44" s="6">
        <v>18</v>
      </c>
      <c r="N44">
        <f>VLOOKUP(A44,ČP23!$B$1:$B$899,1,FALSE)</f>
        <v>16118</v>
      </c>
    </row>
    <row r="45" spans="1:14" x14ac:dyDescent="0.45">
      <c r="A45">
        <v>161022</v>
      </c>
      <c r="B45">
        <v>9150198</v>
      </c>
      <c r="C45" t="s">
        <v>240</v>
      </c>
      <c r="D45">
        <v>1977</v>
      </c>
      <c r="E45" t="s">
        <v>290</v>
      </c>
      <c r="G45" s="36">
        <v>9.7847222222222237E-4</v>
      </c>
      <c r="H45" s="6">
        <v>18</v>
      </c>
      <c r="M45" s="6">
        <v>15</v>
      </c>
      <c r="N45">
        <f>VLOOKUP(A45,ČP23!$B$1:$B$899,1,FALSE)</f>
        <v>161022</v>
      </c>
    </row>
    <row r="46" spans="1:14" x14ac:dyDescent="0.45">
      <c r="A46">
        <v>16081</v>
      </c>
      <c r="B46">
        <v>9150271</v>
      </c>
      <c r="C46" t="s">
        <v>198</v>
      </c>
      <c r="D46">
        <v>2003</v>
      </c>
      <c r="E46" t="s">
        <v>290</v>
      </c>
      <c r="G46" s="36">
        <v>9.9351851851851858E-4</v>
      </c>
      <c r="H46" s="6">
        <v>16.8</v>
      </c>
      <c r="M46" s="6">
        <v>14</v>
      </c>
      <c r="N46">
        <f>VLOOKUP(A46,ČP23!$B$1:$B$899,1,FALSE)</f>
        <v>16081</v>
      </c>
    </row>
    <row r="47" spans="1:14" x14ac:dyDescent="0.45">
      <c r="A47">
        <v>10461</v>
      </c>
      <c r="B47">
        <v>1698664</v>
      </c>
      <c r="C47" t="s">
        <v>241</v>
      </c>
      <c r="D47">
        <v>1975</v>
      </c>
      <c r="E47" t="s">
        <v>290</v>
      </c>
      <c r="G47" s="36">
        <v>9.9976851851851854E-4</v>
      </c>
      <c r="H47" s="6">
        <v>15.6</v>
      </c>
      <c r="M47" s="6">
        <v>13</v>
      </c>
      <c r="N47">
        <f>VLOOKUP(A47,ČP23!$B$1:$B$899,1,FALSE)</f>
        <v>10461</v>
      </c>
    </row>
    <row r="48" spans="1:14" x14ac:dyDescent="0.45">
      <c r="A48">
        <v>161021</v>
      </c>
      <c r="B48">
        <v>9150162</v>
      </c>
      <c r="C48" t="s">
        <v>243</v>
      </c>
      <c r="D48">
        <v>1984</v>
      </c>
      <c r="E48" t="s">
        <v>290</v>
      </c>
      <c r="G48" s="36">
        <v>1.0079861111111112E-3</v>
      </c>
      <c r="H48" s="6">
        <v>14.4</v>
      </c>
      <c r="M48" s="6">
        <v>12</v>
      </c>
      <c r="N48">
        <f>VLOOKUP(A48,ČP23!$B$1:$B$899,1,FALSE)</f>
        <v>161021</v>
      </c>
    </row>
    <row r="49" spans="1:14" x14ac:dyDescent="0.45">
      <c r="A49">
        <v>16044</v>
      </c>
      <c r="B49">
        <v>9150184</v>
      </c>
      <c r="C49" t="s">
        <v>244</v>
      </c>
      <c r="D49">
        <v>1971</v>
      </c>
      <c r="E49" t="s">
        <v>290</v>
      </c>
      <c r="G49" s="36">
        <v>1.0707175925925925E-3</v>
      </c>
      <c r="H49" s="6">
        <v>12</v>
      </c>
      <c r="M49" s="6">
        <v>10</v>
      </c>
      <c r="N49">
        <f>VLOOKUP(A49,ČP23!$B$1:$B$899,1,FALSE)</f>
        <v>16044</v>
      </c>
    </row>
    <row r="50" spans="1:14" x14ac:dyDescent="0.45">
      <c r="A50">
        <v>16076</v>
      </c>
      <c r="B50">
        <v>9150231</v>
      </c>
      <c r="C50" t="s">
        <v>238</v>
      </c>
      <c r="D50">
        <v>2001</v>
      </c>
      <c r="E50" t="s">
        <v>290</v>
      </c>
      <c r="G50" s="36">
        <v>1.0723379629629631E-3</v>
      </c>
      <c r="H50" s="6">
        <v>10.8</v>
      </c>
      <c r="M50" s="6">
        <v>9</v>
      </c>
      <c r="N50">
        <f>VLOOKUP(A50,ČP23!$B$1:$B$899,1,FALSE)</f>
        <v>16076</v>
      </c>
    </row>
    <row r="51" spans="1:14" x14ac:dyDescent="0.45">
      <c r="A51">
        <v>12496</v>
      </c>
      <c r="B51">
        <v>9150015</v>
      </c>
      <c r="C51" t="s">
        <v>249</v>
      </c>
      <c r="D51">
        <v>1984</v>
      </c>
      <c r="E51" t="s">
        <v>290</v>
      </c>
      <c r="G51" s="36">
        <v>1.1135416666666665E-3</v>
      </c>
      <c r="H51" s="6">
        <v>9.6</v>
      </c>
      <c r="M51" s="6">
        <v>8</v>
      </c>
      <c r="N51">
        <f>VLOOKUP(A51,ČP23!$B$1:$B$899,1,FALSE)</f>
        <v>12496</v>
      </c>
    </row>
    <row r="52" spans="1:14" x14ac:dyDescent="0.45">
      <c r="A52">
        <v>10097</v>
      </c>
      <c r="B52">
        <v>1697403</v>
      </c>
      <c r="C52" t="s">
        <v>250</v>
      </c>
      <c r="D52">
        <v>1957</v>
      </c>
      <c r="E52" t="s">
        <v>290</v>
      </c>
      <c r="G52" s="36">
        <v>1.1503472222222221E-3</v>
      </c>
      <c r="H52" s="6">
        <v>8.4</v>
      </c>
      <c r="M52" s="6">
        <v>7</v>
      </c>
      <c r="N52">
        <f>VLOOKUP(A52,ČP23!$B$1:$B$899,1,FALSE)</f>
        <v>10097</v>
      </c>
    </row>
    <row r="53" spans="1:14" x14ac:dyDescent="0.45">
      <c r="A53">
        <v>2022032</v>
      </c>
      <c r="B53">
        <v>9150347</v>
      </c>
      <c r="C53" t="s">
        <v>247</v>
      </c>
      <c r="D53">
        <v>1972</v>
      </c>
      <c r="E53" t="s">
        <v>290</v>
      </c>
      <c r="G53" s="36">
        <v>1.3105324074074076E-3</v>
      </c>
      <c r="H53" s="6">
        <v>6</v>
      </c>
      <c r="M53" s="6">
        <v>5</v>
      </c>
      <c r="N53">
        <f>VLOOKUP(A53,ČP23!$B$1:$B$899,1,FALSE)</f>
        <v>2022032</v>
      </c>
    </row>
    <row r="54" spans="1:14" x14ac:dyDescent="0.45">
      <c r="A54">
        <v>161020</v>
      </c>
      <c r="B54">
        <v>1473042</v>
      </c>
      <c r="C54" t="s">
        <v>235</v>
      </c>
      <c r="D54">
        <v>1980</v>
      </c>
      <c r="E54" t="s">
        <v>290</v>
      </c>
      <c r="G54" s="36">
        <v>4.0439814814814809E-4</v>
      </c>
      <c r="H54" s="6"/>
      <c r="M54" s="6">
        <v>4.5</v>
      </c>
      <c r="N54">
        <f>VLOOKUP(A54,ČP23!$B$1:$B$899,1,FALSE)</f>
        <v>161020</v>
      </c>
    </row>
    <row r="55" spans="1:14" x14ac:dyDescent="0.45">
      <c r="B55">
        <v>9240047</v>
      </c>
      <c r="C55" t="s">
        <v>556</v>
      </c>
      <c r="D55">
        <v>2006</v>
      </c>
      <c r="E55" t="s">
        <v>320</v>
      </c>
      <c r="F55" t="s">
        <v>557</v>
      </c>
      <c r="G55" s="36">
        <v>1.2210648148148148E-3</v>
      </c>
      <c r="H55" s="6">
        <v>25</v>
      </c>
      <c r="M55" s="6">
        <v>50</v>
      </c>
      <c r="N55" t="e">
        <f>VLOOKUP(A55,ČP23!$A$2:$B$468,2,FALSE)</f>
        <v>#N/A</v>
      </c>
    </row>
    <row r="56" spans="1:14" x14ac:dyDescent="0.45">
      <c r="B56">
        <v>9240046</v>
      </c>
      <c r="C56" t="s">
        <v>559</v>
      </c>
      <c r="D56">
        <v>2005</v>
      </c>
      <c r="E56" t="s">
        <v>320</v>
      </c>
      <c r="G56" s="36">
        <v>9.9386574074074069E-4</v>
      </c>
      <c r="H56" s="6">
        <v>18</v>
      </c>
      <c r="M56" s="6">
        <v>36</v>
      </c>
      <c r="N56" t="e">
        <f>VLOOKUP(A56,ČP23!$A$2:$B$468,2,FALSE)</f>
        <v>#N/A</v>
      </c>
    </row>
    <row r="57" spans="1:14" x14ac:dyDescent="0.45">
      <c r="B57">
        <v>1244999</v>
      </c>
      <c r="C57" t="s">
        <v>567</v>
      </c>
      <c r="D57">
        <v>1980</v>
      </c>
      <c r="E57" t="s">
        <v>320</v>
      </c>
      <c r="G57" s="36">
        <v>8.8518518518518514E-4</v>
      </c>
      <c r="H57" s="6">
        <v>28.8</v>
      </c>
      <c r="M57" s="6">
        <v>24</v>
      </c>
      <c r="N57" t="e">
        <f>VLOOKUP(A57,ČP23!$A$2:$B$468,2,FALSE)</f>
        <v>#N/A</v>
      </c>
    </row>
    <row r="58" spans="1:14" x14ac:dyDescent="0.45">
      <c r="B58">
        <v>1406500</v>
      </c>
      <c r="C58" t="s">
        <v>569</v>
      </c>
      <c r="D58">
        <v>1980</v>
      </c>
      <c r="E58" t="s">
        <v>320</v>
      </c>
      <c r="G58" s="36">
        <v>9.4884259259259271E-4</v>
      </c>
      <c r="H58" s="6">
        <v>24</v>
      </c>
      <c r="M58" s="6">
        <v>20</v>
      </c>
      <c r="N58" t="e">
        <f>VLOOKUP(A58,ČP23!$A$2:$B$468,2,FALSE)</f>
        <v>#N/A</v>
      </c>
    </row>
    <row r="59" spans="1:14" x14ac:dyDescent="0.45">
      <c r="B59">
        <v>9435111</v>
      </c>
      <c r="C59" t="s">
        <v>542</v>
      </c>
      <c r="D59">
        <v>2007</v>
      </c>
      <c r="E59" t="s">
        <v>293</v>
      </c>
      <c r="F59" t="s">
        <v>543</v>
      </c>
      <c r="G59" s="36">
        <v>1.0400462962962963E-3</v>
      </c>
      <c r="H59" s="6">
        <v>25</v>
      </c>
      <c r="M59" s="6">
        <v>50</v>
      </c>
      <c r="N59" t="e">
        <f>VLOOKUP(A59,ČP23!$A$2:$B$468,2,FALSE)</f>
        <v>#N/A</v>
      </c>
    </row>
    <row r="60" spans="1:14" x14ac:dyDescent="0.45">
      <c r="B60">
        <v>9435095</v>
      </c>
      <c r="C60" t="s">
        <v>544</v>
      </c>
      <c r="D60">
        <v>2004</v>
      </c>
      <c r="E60" t="s">
        <v>293</v>
      </c>
      <c r="G60" s="36">
        <v>9.7083333333333321E-4</v>
      </c>
      <c r="H60" s="6">
        <v>22.5</v>
      </c>
      <c r="M60" s="6">
        <v>45</v>
      </c>
      <c r="N60" t="e">
        <f>VLOOKUP(A60,ČP23!$A$2:$B$468,2,FALSE)</f>
        <v>#N/A</v>
      </c>
    </row>
    <row r="61" spans="1:14" x14ac:dyDescent="0.45">
      <c r="B61">
        <v>9435105</v>
      </c>
      <c r="C61" t="s">
        <v>545</v>
      </c>
      <c r="D61">
        <v>2006</v>
      </c>
      <c r="E61" t="s">
        <v>293</v>
      </c>
      <c r="G61" s="36">
        <v>1.0567129629629631E-3</v>
      </c>
      <c r="H61" s="6">
        <v>20</v>
      </c>
      <c r="M61" s="6">
        <v>40</v>
      </c>
      <c r="N61" t="e">
        <f>VLOOKUP(A61,ČP23!$A$2:$B$468,2,FALSE)</f>
        <v>#N/A</v>
      </c>
    </row>
    <row r="62" spans="1:14" x14ac:dyDescent="0.45">
      <c r="B62">
        <v>9435112</v>
      </c>
      <c r="C62" t="s">
        <v>546</v>
      </c>
      <c r="D62">
        <v>2007</v>
      </c>
      <c r="E62" t="s">
        <v>293</v>
      </c>
      <c r="G62" s="36">
        <v>1.0829861111111112E-3</v>
      </c>
      <c r="H62" s="6">
        <v>18</v>
      </c>
      <c r="M62" s="6">
        <v>36</v>
      </c>
      <c r="N62" t="e">
        <f>VLOOKUP(A62,ČP23!$A$2:$B$468,2,FALSE)</f>
        <v>#N/A</v>
      </c>
    </row>
    <row r="63" spans="1:14" x14ac:dyDescent="0.45">
      <c r="B63">
        <v>9435099</v>
      </c>
      <c r="C63" t="s">
        <v>548</v>
      </c>
      <c r="D63">
        <v>2004</v>
      </c>
      <c r="E63" t="s">
        <v>293</v>
      </c>
      <c r="G63" s="36">
        <v>9.3483796296296294E-4</v>
      </c>
      <c r="H63" s="6">
        <v>80</v>
      </c>
      <c r="M63" s="6">
        <v>50</v>
      </c>
      <c r="N63" t="e">
        <f>VLOOKUP(A63,ČP23!$A$2:$B$468,2,FALSE)</f>
        <v>#N/A</v>
      </c>
    </row>
    <row r="64" spans="1:14" x14ac:dyDescent="0.45">
      <c r="B64">
        <v>9435097</v>
      </c>
      <c r="C64" t="s">
        <v>549</v>
      </c>
      <c r="D64">
        <v>2004</v>
      </c>
      <c r="E64" t="s">
        <v>293</v>
      </c>
      <c r="G64" s="36">
        <v>9.3368055555555554E-4</v>
      </c>
      <c r="H64" s="6">
        <v>72</v>
      </c>
      <c r="M64" s="6">
        <v>45</v>
      </c>
      <c r="N64" t="e">
        <f>VLOOKUP(A64,ČP23!$A$2:$B$468,2,FALSE)</f>
        <v>#N/A</v>
      </c>
    </row>
    <row r="65" spans="2:14" x14ac:dyDescent="0.45">
      <c r="B65">
        <v>9435094</v>
      </c>
      <c r="C65" t="s">
        <v>550</v>
      </c>
      <c r="D65">
        <v>2004</v>
      </c>
      <c r="E65" t="s">
        <v>293</v>
      </c>
      <c r="G65" s="36">
        <v>9.563657407407407E-4</v>
      </c>
      <c r="H65" s="6">
        <v>64</v>
      </c>
      <c r="M65" s="6">
        <v>40</v>
      </c>
      <c r="N65" t="e">
        <f>VLOOKUP(A65,ČP23!$A$2:$B$468,2,FALSE)</f>
        <v>#N/A</v>
      </c>
    </row>
    <row r="66" spans="2:14" x14ac:dyDescent="0.45">
      <c r="B66">
        <v>9435098</v>
      </c>
      <c r="C66" t="s">
        <v>551</v>
      </c>
      <c r="D66">
        <v>2004</v>
      </c>
      <c r="E66" t="s">
        <v>293</v>
      </c>
      <c r="G66" s="36">
        <v>9.629629629629631E-4</v>
      </c>
      <c r="H66" s="6">
        <v>57.6</v>
      </c>
      <c r="M66" s="6">
        <v>36</v>
      </c>
      <c r="N66" t="e">
        <f>VLOOKUP(A66,ČP23!$A$2:$B$468,2,FALSE)</f>
        <v>#N/A</v>
      </c>
    </row>
    <row r="67" spans="2:14" x14ac:dyDescent="0.45">
      <c r="B67">
        <v>9435090</v>
      </c>
      <c r="C67" t="s">
        <v>552</v>
      </c>
      <c r="D67">
        <v>1999</v>
      </c>
      <c r="E67" t="s">
        <v>293</v>
      </c>
      <c r="F67" t="s">
        <v>543</v>
      </c>
      <c r="G67" s="36">
        <v>9.6481481481481472E-4</v>
      </c>
      <c r="H67" s="6">
        <v>51.2</v>
      </c>
      <c r="M67" s="6">
        <v>32</v>
      </c>
      <c r="N67" t="e">
        <f>VLOOKUP(A67,ČP23!$A$2:$B$468,2,FALSE)</f>
        <v>#N/A</v>
      </c>
    </row>
    <row r="68" spans="2:14" x14ac:dyDescent="0.45">
      <c r="B68">
        <v>9435100</v>
      </c>
      <c r="C68" t="s">
        <v>553</v>
      </c>
      <c r="D68">
        <v>2005</v>
      </c>
      <c r="E68" t="s">
        <v>293</v>
      </c>
      <c r="G68" s="36">
        <v>1E-3</v>
      </c>
      <c r="H68" s="6">
        <v>41.6</v>
      </c>
      <c r="M68" s="6">
        <v>26</v>
      </c>
      <c r="N68" t="e">
        <f>VLOOKUP(A68,ČP23!$A$2:$B$468,2,FALSE)</f>
        <v>#N/A</v>
      </c>
    </row>
    <row r="69" spans="2:14" x14ac:dyDescent="0.45">
      <c r="B69">
        <v>9430012</v>
      </c>
      <c r="C69" t="s">
        <v>561</v>
      </c>
      <c r="D69">
        <v>1987</v>
      </c>
      <c r="E69" t="s">
        <v>293</v>
      </c>
      <c r="G69" s="36">
        <v>8.3425925925925931E-4</v>
      </c>
      <c r="H69" s="6">
        <v>72</v>
      </c>
      <c r="M69" s="6">
        <v>60</v>
      </c>
      <c r="N69" t="e">
        <f>VLOOKUP(A69,ČP23!$A$2:$B$468,2,FALSE)</f>
        <v>#N/A</v>
      </c>
    </row>
    <row r="70" spans="2:14" x14ac:dyDescent="0.45">
      <c r="B70">
        <v>9430154</v>
      </c>
      <c r="C70" t="s">
        <v>562</v>
      </c>
      <c r="D70">
        <v>2001</v>
      </c>
      <c r="E70" t="s">
        <v>293</v>
      </c>
      <c r="G70" s="36">
        <v>8.564814814814815E-4</v>
      </c>
      <c r="H70" s="6">
        <v>60</v>
      </c>
      <c r="M70" s="6">
        <v>50</v>
      </c>
      <c r="N70" t="e">
        <f>VLOOKUP(A70,ČP23!$A$2:$B$468,2,FALSE)</f>
        <v>#N/A</v>
      </c>
    </row>
    <row r="71" spans="2:14" x14ac:dyDescent="0.45">
      <c r="B71">
        <v>9430206</v>
      </c>
      <c r="C71" t="s">
        <v>563</v>
      </c>
      <c r="D71">
        <v>2006</v>
      </c>
      <c r="E71" t="s">
        <v>293</v>
      </c>
      <c r="F71" t="s">
        <v>543</v>
      </c>
      <c r="G71" s="36">
        <v>8.5775462962962975E-4</v>
      </c>
      <c r="H71" s="6">
        <v>43.2</v>
      </c>
      <c r="M71" s="6">
        <v>36</v>
      </c>
      <c r="N71" t="e">
        <f>VLOOKUP(A71,ČP23!$A$2:$B$468,2,FALSE)</f>
        <v>#N/A</v>
      </c>
    </row>
    <row r="72" spans="2:14" x14ac:dyDescent="0.45">
      <c r="B72">
        <v>9430208</v>
      </c>
      <c r="C72" t="s">
        <v>564</v>
      </c>
      <c r="D72">
        <v>2006</v>
      </c>
      <c r="E72" t="s">
        <v>293</v>
      </c>
      <c r="F72" t="s">
        <v>543</v>
      </c>
      <c r="G72" s="36">
        <v>8.734953703703704E-4</v>
      </c>
      <c r="H72" s="6">
        <v>38.4</v>
      </c>
      <c r="M72" s="6">
        <v>32</v>
      </c>
      <c r="N72" t="e">
        <f>VLOOKUP(A72,ČP23!$A$2:$B$468,2,FALSE)</f>
        <v>#N/A</v>
      </c>
    </row>
    <row r="73" spans="2:14" x14ac:dyDescent="0.45">
      <c r="B73">
        <v>9430193</v>
      </c>
      <c r="C73" t="s">
        <v>565</v>
      </c>
      <c r="D73">
        <v>2004</v>
      </c>
      <c r="E73" t="s">
        <v>293</v>
      </c>
      <c r="G73" s="36">
        <v>8.7650462962962953E-4</v>
      </c>
      <c r="H73" s="6">
        <v>34.799999999999997</v>
      </c>
      <c r="M73" s="6">
        <v>29</v>
      </c>
      <c r="N73" t="e">
        <f>VLOOKUP(A73,ČP23!$A$2:$B$468,2,FALSE)</f>
        <v>#N/A</v>
      </c>
    </row>
    <row r="74" spans="2:14" x14ac:dyDescent="0.45">
      <c r="B74">
        <v>9430176</v>
      </c>
      <c r="C74" t="s">
        <v>566</v>
      </c>
      <c r="D74">
        <v>2003</v>
      </c>
      <c r="E74" t="s">
        <v>293</v>
      </c>
      <c r="F74" t="s">
        <v>543</v>
      </c>
      <c r="G74" s="36">
        <v>8.7893518518518529E-4</v>
      </c>
      <c r="H74" s="6">
        <v>31.2</v>
      </c>
      <c r="M74" s="6">
        <v>26</v>
      </c>
      <c r="N74" t="e">
        <f>VLOOKUP(A74,ČP23!$A$2:$B$468,2,FALSE)</f>
        <v>#N/A</v>
      </c>
    </row>
    <row r="75" spans="2:14" x14ac:dyDescent="0.45">
      <c r="B75">
        <v>9430191</v>
      </c>
      <c r="C75" t="s">
        <v>571</v>
      </c>
      <c r="D75">
        <v>2004</v>
      </c>
      <c r="E75" t="s">
        <v>293</v>
      </c>
      <c r="F75" t="s">
        <v>572</v>
      </c>
      <c r="G75" s="36">
        <v>9.6412037037037039E-4</v>
      </c>
      <c r="H75" s="6">
        <v>19.2</v>
      </c>
      <c r="M75" s="6">
        <v>16</v>
      </c>
      <c r="N75" t="e">
        <f>VLOOKUP(A75,ČP23!$A$2:$B$468,2,FALSE)</f>
        <v>#N/A</v>
      </c>
    </row>
    <row r="76" spans="2:14" x14ac:dyDescent="0.45">
      <c r="B76">
        <v>1195040</v>
      </c>
      <c r="C76" t="s">
        <v>573</v>
      </c>
      <c r="D76">
        <v>1973</v>
      </c>
      <c r="E76" t="s">
        <v>293</v>
      </c>
      <c r="G76" s="36">
        <v>1.0126157407407408E-3</v>
      </c>
      <c r="H76" s="6">
        <v>13.2</v>
      </c>
      <c r="M76" s="6">
        <v>11</v>
      </c>
      <c r="N76" t="e">
        <f>VLOOKUP(A76,ČP23!$A$2:$B$468,2,FALSE)</f>
        <v>#N/A</v>
      </c>
    </row>
    <row r="77" spans="2:14" x14ac:dyDescent="0.45">
      <c r="B77">
        <v>9430207</v>
      </c>
      <c r="C77" t="s">
        <v>574</v>
      </c>
      <c r="D77">
        <v>2006</v>
      </c>
      <c r="E77" t="s">
        <v>293</v>
      </c>
      <c r="G77" s="36">
        <v>1.1780092592592593E-3</v>
      </c>
      <c r="H77" s="6">
        <v>7.2</v>
      </c>
      <c r="M77" s="6">
        <v>6</v>
      </c>
      <c r="N77" t="e">
        <f>VLOOKUP(A77,ČP23!$A$2:$B$468,2,FALSE)</f>
        <v>#N/A</v>
      </c>
    </row>
    <row r="78" spans="2:14" x14ac:dyDescent="0.45">
      <c r="B78">
        <v>9430192</v>
      </c>
      <c r="C78" t="s">
        <v>575</v>
      </c>
      <c r="D78">
        <v>2004</v>
      </c>
      <c r="E78" t="s">
        <v>293</v>
      </c>
      <c r="G78" s="36">
        <v>4.6064814814814818E-4</v>
      </c>
      <c r="H78" s="6"/>
      <c r="M78" s="6">
        <v>4</v>
      </c>
      <c r="N78" t="e">
        <f>VLOOKUP(A78,ČP23!$A$2:$B$468,2,FALSE)</f>
        <v>#N/A</v>
      </c>
    </row>
    <row r="79" spans="2:14" x14ac:dyDescent="0.45">
      <c r="B79">
        <v>9700022</v>
      </c>
      <c r="C79" t="s">
        <v>560</v>
      </c>
      <c r="D79">
        <v>1992</v>
      </c>
      <c r="E79" t="s">
        <v>331</v>
      </c>
      <c r="G79" s="36">
        <v>8.097222222222222E-4</v>
      </c>
      <c r="H79" s="6">
        <v>120</v>
      </c>
      <c r="M79" s="6">
        <v>100</v>
      </c>
      <c r="N79" t="e">
        <f>VLOOKUP(A79,ČP23!$A$2:$B$468,2,FALSE)</f>
        <v>#N/A</v>
      </c>
    </row>
    <row r="80" spans="2:14" x14ac:dyDescent="0.45">
      <c r="B80">
        <v>9525021</v>
      </c>
      <c r="C80" t="s">
        <v>554</v>
      </c>
      <c r="D80">
        <v>2001</v>
      </c>
      <c r="E80" t="s">
        <v>555</v>
      </c>
      <c r="G80" s="36">
        <v>1.0059027777777779E-3</v>
      </c>
      <c r="H80" s="6">
        <v>38.4</v>
      </c>
      <c r="M80" s="6">
        <v>24</v>
      </c>
      <c r="N80" t="e">
        <f>VLOOKUP(A80,ČP23!$A$2:$B$468,2,FALSE)</f>
        <v>#N/A</v>
      </c>
    </row>
  </sheetData>
  <sortState xmlns:xlrd2="http://schemas.microsoft.com/office/spreadsheetml/2017/richdata2" ref="A26:M80">
    <sortCondition ref="E26:E80"/>
  </sortState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1D4F4-1AD3-4906-B37C-4E9C208C0A1C}">
  <dimension ref="A1:N89"/>
  <sheetViews>
    <sheetView topLeftCell="A20" workbookViewId="0">
      <selection activeCell="C37" sqref="C37"/>
    </sheetView>
  </sheetViews>
  <sheetFormatPr defaultRowHeight="14.25" x14ac:dyDescent="0.45"/>
  <sheetData>
    <row r="1" spans="1:14" x14ac:dyDescent="0.45">
      <c r="A1">
        <v>2022021</v>
      </c>
      <c r="C1" t="s">
        <v>16</v>
      </c>
      <c r="D1">
        <v>2012</v>
      </c>
      <c r="E1" t="s">
        <v>290</v>
      </c>
      <c r="F1" t="s">
        <v>472</v>
      </c>
      <c r="G1" t="s">
        <v>576</v>
      </c>
      <c r="H1" s="36">
        <v>7.1458333333333324E-4</v>
      </c>
      <c r="I1" t="s">
        <v>577</v>
      </c>
      <c r="J1" s="36">
        <v>6.9548611111111113E-4</v>
      </c>
      <c r="K1" s="36">
        <v>1.3672453703703704E-3</v>
      </c>
      <c r="M1" s="6">
        <v>100</v>
      </c>
      <c r="N1">
        <f>VLOOKUP(A1,ČP23!$B$1:$B$899,1,FALSE)</f>
        <v>2022021</v>
      </c>
    </row>
    <row r="2" spans="1:14" x14ac:dyDescent="0.45">
      <c r="A2">
        <v>2022096</v>
      </c>
      <c r="C2" t="s">
        <v>58</v>
      </c>
      <c r="D2">
        <v>2012</v>
      </c>
      <c r="E2" t="s">
        <v>290</v>
      </c>
      <c r="F2" t="s">
        <v>472</v>
      </c>
      <c r="G2" t="s">
        <v>580</v>
      </c>
      <c r="H2" s="36">
        <v>6.5914351851851854E-4</v>
      </c>
      <c r="I2" s="36">
        <v>6.9479166666666658E-4</v>
      </c>
      <c r="J2" t="s">
        <v>581</v>
      </c>
      <c r="K2" s="36">
        <v>1.3175925925925926E-3</v>
      </c>
      <c r="L2" s="36">
        <v>1.5254629629629627E-4</v>
      </c>
      <c r="M2" s="6">
        <v>80</v>
      </c>
      <c r="N2">
        <f>VLOOKUP(A2,ČP23!$B$1:$B$899,1,FALSE)</f>
        <v>2022096</v>
      </c>
    </row>
    <row r="3" spans="1:14" x14ac:dyDescent="0.45">
      <c r="A3">
        <v>2023994</v>
      </c>
      <c r="C3" t="s">
        <v>480</v>
      </c>
      <c r="D3">
        <v>2013</v>
      </c>
      <c r="E3" t="s">
        <v>290</v>
      </c>
      <c r="F3" t="s">
        <v>472</v>
      </c>
      <c r="G3" t="s">
        <v>582</v>
      </c>
      <c r="H3" s="36">
        <v>7.7037037037037037E-4</v>
      </c>
      <c r="I3" s="36">
        <v>8.4618055555555542E-4</v>
      </c>
      <c r="J3" t="s">
        <v>583</v>
      </c>
      <c r="K3" s="36">
        <v>1.5138888888888891E-3</v>
      </c>
      <c r="L3" s="36">
        <v>3.488425925925926E-4</v>
      </c>
      <c r="M3" s="6">
        <v>60</v>
      </c>
      <c r="N3">
        <f>VLOOKUP(A3,ČP23!$B$1:$B$899,1,FALSE)</f>
        <v>2023994</v>
      </c>
    </row>
    <row r="4" spans="1:14" x14ac:dyDescent="0.45">
      <c r="A4">
        <v>2020131</v>
      </c>
      <c r="C4" t="s">
        <v>98</v>
      </c>
      <c r="D4">
        <v>2010</v>
      </c>
      <c r="E4" t="s">
        <v>290</v>
      </c>
      <c r="F4" t="s">
        <v>313</v>
      </c>
      <c r="G4" t="s">
        <v>584</v>
      </c>
      <c r="H4" s="36">
        <v>5.4525462962962958E-4</v>
      </c>
      <c r="I4" t="s">
        <v>514</v>
      </c>
      <c r="J4" s="36">
        <v>5.6678240740740734E-4</v>
      </c>
      <c r="K4" s="36">
        <v>1.0699074074074074E-3</v>
      </c>
      <c r="M4" s="6">
        <v>100</v>
      </c>
      <c r="N4">
        <f>VLOOKUP(A4,ČP23!$B$1:$B$899,1,FALSE)</f>
        <v>2020131</v>
      </c>
    </row>
    <row r="5" spans="1:14" x14ac:dyDescent="0.45">
      <c r="A5">
        <v>2019101</v>
      </c>
      <c r="C5" t="s">
        <v>97</v>
      </c>
      <c r="D5">
        <v>2010</v>
      </c>
      <c r="E5" t="s">
        <v>290</v>
      </c>
      <c r="F5" t="s">
        <v>313</v>
      </c>
      <c r="G5" s="36">
        <v>5.7199074074074075E-4</v>
      </c>
      <c r="H5" t="s">
        <v>587</v>
      </c>
      <c r="I5" s="36">
        <v>6.2361111111111113E-4</v>
      </c>
      <c r="J5" t="s">
        <v>588</v>
      </c>
      <c r="K5" s="36">
        <v>1.1362268518518518E-3</v>
      </c>
      <c r="L5" s="36">
        <v>6.631944444444445E-5</v>
      </c>
      <c r="M5" s="6">
        <v>60</v>
      </c>
      <c r="N5">
        <f>VLOOKUP(A5,ČP23!$B$1:$B$899,1,FALSE)</f>
        <v>2019101</v>
      </c>
    </row>
    <row r="6" spans="1:14" x14ac:dyDescent="0.45">
      <c r="A6">
        <v>2022026</v>
      </c>
      <c r="C6" t="s">
        <v>490</v>
      </c>
      <c r="D6">
        <v>2010</v>
      </c>
      <c r="E6" t="s">
        <v>290</v>
      </c>
      <c r="F6" t="s">
        <v>313</v>
      </c>
      <c r="G6" s="36">
        <v>6.951388888888888E-4</v>
      </c>
      <c r="H6" t="s">
        <v>591</v>
      </c>
      <c r="I6" s="36">
        <v>6.596064814814815E-4</v>
      </c>
      <c r="J6" t="s">
        <v>592</v>
      </c>
      <c r="K6" s="36">
        <v>1.2984953703703702E-3</v>
      </c>
      <c r="L6" s="36">
        <v>2.2858796296296296E-4</v>
      </c>
      <c r="M6" s="6">
        <v>45</v>
      </c>
      <c r="N6">
        <f>VLOOKUP(A6,ČP23!$B$1:$B$899,1,FALSE)</f>
        <v>2022026</v>
      </c>
    </row>
    <row r="7" spans="1:14" x14ac:dyDescent="0.45">
      <c r="A7" s="7">
        <v>2023993</v>
      </c>
      <c r="C7" t="s">
        <v>496</v>
      </c>
      <c r="D7">
        <v>2010</v>
      </c>
      <c r="E7" t="s">
        <v>290</v>
      </c>
      <c r="F7" t="s">
        <v>313</v>
      </c>
      <c r="G7" t="s">
        <v>593</v>
      </c>
      <c r="H7" s="36">
        <v>7.4097222222222218E-4</v>
      </c>
      <c r="I7" t="s">
        <v>594</v>
      </c>
      <c r="J7" s="36">
        <v>7.3530092592592581E-4</v>
      </c>
      <c r="K7" s="36">
        <v>1.4123842592592593E-3</v>
      </c>
      <c r="L7" s="36">
        <v>3.4247685185185184E-4</v>
      </c>
      <c r="M7" s="6">
        <v>40</v>
      </c>
      <c r="N7">
        <f>VLOOKUP(A7,ČP23!$B$1:$B$899,1,FALSE)</f>
        <v>2023993</v>
      </c>
    </row>
    <row r="8" spans="1:14" x14ac:dyDescent="0.45">
      <c r="A8">
        <v>2018462</v>
      </c>
      <c r="C8" t="s">
        <v>129</v>
      </c>
      <c r="D8">
        <v>2010</v>
      </c>
      <c r="E8" t="s">
        <v>290</v>
      </c>
      <c r="F8" t="s">
        <v>313</v>
      </c>
      <c r="G8" t="s">
        <v>595</v>
      </c>
      <c r="H8" s="36">
        <v>6.0219907407407412E-4</v>
      </c>
      <c r="I8" t="s">
        <v>596</v>
      </c>
      <c r="J8" s="36">
        <v>5.3425925925925928E-4</v>
      </c>
      <c r="K8" s="36">
        <v>1.0543981481481483E-3</v>
      </c>
      <c r="M8" s="6">
        <v>100</v>
      </c>
      <c r="N8">
        <f>VLOOKUP(A8,ČP23!$B$1:$B$899,1,FALSE)</f>
        <v>2018462</v>
      </c>
    </row>
    <row r="9" spans="1:14" x14ac:dyDescent="0.45">
      <c r="A9">
        <v>2018011</v>
      </c>
      <c r="C9" t="s">
        <v>96</v>
      </c>
      <c r="D9">
        <v>2009</v>
      </c>
      <c r="E9" t="s">
        <v>290</v>
      </c>
      <c r="F9" t="s">
        <v>314</v>
      </c>
      <c r="G9" t="s">
        <v>601</v>
      </c>
      <c r="H9" s="36">
        <v>5.5891203703703702E-4</v>
      </c>
      <c r="I9" t="s">
        <v>602</v>
      </c>
      <c r="J9" s="36">
        <v>5.5219907407407409E-4</v>
      </c>
      <c r="K9" s="36">
        <v>1.08125E-3</v>
      </c>
      <c r="M9" s="6">
        <v>100</v>
      </c>
      <c r="N9">
        <f>VLOOKUP(A9,ČP23!$B$1:$B$899,1,FALSE)</f>
        <v>2018011</v>
      </c>
    </row>
    <row r="10" spans="1:14" x14ac:dyDescent="0.45">
      <c r="A10">
        <v>16098</v>
      </c>
      <c r="C10" t="s">
        <v>71</v>
      </c>
      <c r="D10">
        <v>2008</v>
      </c>
      <c r="E10" t="s">
        <v>290</v>
      </c>
      <c r="F10" t="s">
        <v>314</v>
      </c>
      <c r="G10" t="s">
        <v>605</v>
      </c>
      <c r="H10" s="36">
        <v>5.6979166666666658E-4</v>
      </c>
      <c r="I10" t="s">
        <v>606</v>
      </c>
      <c r="J10" s="36">
        <v>6.0092592592592598E-4</v>
      </c>
      <c r="K10" s="36">
        <v>1.1016203703703704E-3</v>
      </c>
      <c r="L10" s="36">
        <v>2.0370370370370369E-5</v>
      </c>
      <c r="M10" s="6">
        <v>60</v>
      </c>
      <c r="N10">
        <f>VLOOKUP(A10,ČP23!$B$1:$B$899,1,FALSE)</f>
        <v>16098</v>
      </c>
    </row>
    <row r="11" spans="1:14" x14ac:dyDescent="0.45">
      <c r="A11">
        <v>2022029</v>
      </c>
      <c r="C11" t="s">
        <v>90</v>
      </c>
      <c r="D11">
        <v>2008</v>
      </c>
      <c r="E11" t="s">
        <v>290</v>
      </c>
      <c r="F11" t="s">
        <v>314</v>
      </c>
      <c r="G11" s="36">
        <v>5.5648148148148148E-4</v>
      </c>
      <c r="H11" t="s">
        <v>607</v>
      </c>
      <c r="I11" s="36">
        <v>6.8136574074074074E-4</v>
      </c>
      <c r="J11" t="s">
        <v>608</v>
      </c>
      <c r="K11" s="36">
        <v>1.164351851851852E-3</v>
      </c>
      <c r="L11" s="36">
        <v>8.3101851851851837E-5</v>
      </c>
      <c r="M11" s="6">
        <v>50</v>
      </c>
      <c r="N11">
        <f>VLOOKUP(A11,ČP23!$B$1:$B$899,1,FALSE)</f>
        <v>2022029</v>
      </c>
    </row>
    <row r="12" spans="1:14" x14ac:dyDescent="0.45">
      <c r="A12">
        <v>2022028</v>
      </c>
      <c r="C12" t="s">
        <v>92</v>
      </c>
      <c r="D12">
        <v>2008</v>
      </c>
      <c r="E12" t="s">
        <v>290</v>
      </c>
      <c r="F12" t="s">
        <v>314</v>
      </c>
      <c r="G12" t="s">
        <v>609</v>
      </c>
      <c r="H12" s="36">
        <v>6.0289351851851856E-4</v>
      </c>
      <c r="I12" t="s">
        <v>610</v>
      </c>
      <c r="J12" s="36">
        <v>6.3518518518518524E-4</v>
      </c>
      <c r="K12" s="36">
        <v>1.175E-3</v>
      </c>
      <c r="L12" s="36">
        <v>9.3749999999999988E-5</v>
      </c>
      <c r="M12" s="6">
        <v>45</v>
      </c>
      <c r="N12">
        <f>VLOOKUP(A12,ČP23!$B$1:$B$899,1,FALSE)</f>
        <v>2022028</v>
      </c>
    </row>
    <row r="13" spans="1:14" x14ac:dyDescent="0.45">
      <c r="A13">
        <v>16137</v>
      </c>
      <c r="C13" t="s">
        <v>135</v>
      </c>
      <c r="D13">
        <v>2008</v>
      </c>
      <c r="E13" t="s">
        <v>290</v>
      </c>
      <c r="F13" t="s">
        <v>314</v>
      </c>
      <c r="G13" s="36">
        <v>4.9293981481481487E-4</v>
      </c>
      <c r="H13" t="s">
        <v>611</v>
      </c>
      <c r="I13" t="s">
        <v>612</v>
      </c>
      <c r="J13" s="36">
        <v>4.6932870370370363E-4</v>
      </c>
      <c r="K13" s="36">
        <v>8.9305555555555568E-4</v>
      </c>
      <c r="M13" s="6">
        <v>100</v>
      </c>
      <c r="N13">
        <f>VLOOKUP(A13,ČP23!$B$1:$B$899,1,FALSE)</f>
        <v>16137</v>
      </c>
    </row>
    <row r="14" spans="1:14" x14ac:dyDescent="0.45">
      <c r="A14">
        <v>2019105</v>
      </c>
      <c r="C14" t="s">
        <v>138</v>
      </c>
      <c r="D14">
        <v>2008</v>
      </c>
      <c r="E14" t="s">
        <v>290</v>
      </c>
      <c r="F14" t="s">
        <v>314</v>
      </c>
      <c r="G14" t="s">
        <v>613</v>
      </c>
      <c r="H14" s="36">
        <v>5.3506944444444446E-4</v>
      </c>
      <c r="I14" t="s">
        <v>614</v>
      </c>
      <c r="J14" s="36">
        <v>4.9699074074074077E-4</v>
      </c>
      <c r="K14" s="36">
        <v>9.5717592592592599E-4</v>
      </c>
      <c r="L14" s="36">
        <v>6.4120370370370375E-5</v>
      </c>
      <c r="M14" s="6">
        <v>80</v>
      </c>
      <c r="N14">
        <f>VLOOKUP(A14,ČP23!$B$1:$B$899,1,FALSE)</f>
        <v>2019105</v>
      </c>
    </row>
    <row r="15" spans="1:14" x14ac:dyDescent="0.45">
      <c r="A15">
        <v>171027</v>
      </c>
      <c r="C15" t="s">
        <v>125</v>
      </c>
      <c r="D15">
        <v>2009</v>
      </c>
      <c r="E15" t="s">
        <v>290</v>
      </c>
      <c r="F15" t="s">
        <v>314</v>
      </c>
      <c r="G15" s="36">
        <v>5.1331018518518512E-4</v>
      </c>
      <c r="H15" t="s">
        <v>617</v>
      </c>
      <c r="I15" t="s">
        <v>618</v>
      </c>
      <c r="J15" s="36">
        <v>4.9884259259259261E-4</v>
      </c>
      <c r="K15" s="36">
        <v>9.9872685185185177E-4</v>
      </c>
      <c r="L15" s="36">
        <v>1.0567129629629631E-4</v>
      </c>
      <c r="M15" s="6">
        <v>50</v>
      </c>
      <c r="N15">
        <f>VLOOKUP(A15,ČP23!$B$1:$B$899,1,FALSE)</f>
        <v>171027</v>
      </c>
    </row>
    <row r="16" spans="1:14" x14ac:dyDescent="0.45">
      <c r="A16">
        <v>2018012</v>
      </c>
      <c r="B16">
        <v>9155137</v>
      </c>
      <c r="C16" t="s">
        <v>547</v>
      </c>
      <c r="D16">
        <v>2007</v>
      </c>
      <c r="E16" t="s">
        <v>290</v>
      </c>
      <c r="G16" s="36">
        <v>1.0398148148148148E-3</v>
      </c>
      <c r="H16" s="6">
        <v>50</v>
      </c>
      <c r="M16" s="6">
        <v>100</v>
      </c>
      <c r="N16">
        <f>VLOOKUP(A16,ČP23!$B$1:$B$899,1,FALSE)</f>
        <v>2018012</v>
      </c>
    </row>
    <row r="17" spans="1:14" x14ac:dyDescent="0.45">
      <c r="A17">
        <v>16138</v>
      </c>
      <c r="B17">
        <v>9155116</v>
      </c>
      <c r="C17" t="s">
        <v>166</v>
      </c>
      <c r="D17">
        <v>2006</v>
      </c>
      <c r="E17" t="s">
        <v>290</v>
      </c>
      <c r="G17" s="36">
        <v>1.0484953703703704E-3</v>
      </c>
      <c r="H17" s="6">
        <v>40</v>
      </c>
      <c r="M17" s="6">
        <v>80</v>
      </c>
      <c r="N17">
        <f>VLOOKUP(A17,ČP23!$B$1:$B$899,1,FALSE)</f>
        <v>16138</v>
      </c>
    </row>
    <row r="18" spans="1:14" x14ac:dyDescent="0.45">
      <c r="A18">
        <v>171052</v>
      </c>
      <c r="B18">
        <v>9155110</v>
      </c>
      <c r="C18" t="s">
        <v>165</v>
      </c>
      <c r="D18">
        <v>2006</v>
      </c>
      <c r="E18" t="s">
        <v>290</v>
      </c>
      <c r="G18" s="36">
        <v>1.0847222222222222E-3</v>
      </c>
      <c r="H18" s="6">
        <v>25</v>
      </c>
      <c r="M18" s="6">
        <v>50</v>
      </c>
      <c r="N18">
        <f>VLOOKUP(A18,ČP23!$B$1:$B$899,1,FALSE)</f>
        <v>171052</v>
      </c>
    </row>
    <row r="19" spans="1:14" x14ac:dyDescent="0.45">
      <c r="A19">
        <v>2018461</v>
      </c>
      <c r="B19">
        <v>9155117</v>
      </c>
      <c r="C19" t="s">
        <v>541</v>
      </c>
      <c r="D19">
        <v>2007</v>
      </c>
      <c r="E19" t="s">
        <v>290</v>
      </c>
      <c r="G19" s="36">
        <v>1.2372685185185186E-3</v>
      </c>
      <c r="H19" s="6">
        <v>16</v>
      </c>
      <c r="M19" s="6">
        <v>32</v>
      </c>
      <c r="N19">
        <f>VLOOKUP(A19,ČP23!$B$1:$B$899,1,FALSE)</f>
        <v>2018461</v>
      </c>
    </row>
    <row r="20" spans="1:14" x14ac:dyDescent="0.45">
      <c r="A20">
        <v>16070</v>
      </c>
      <c r="B20">
        <v>9155072</v>
      </c>
      <c r="C20" t="s">
        <v>160</v>
      </c>
      <c r="D20">
        <v>2003</v>
      </c>
      <c r="E20" t="s">
        <v>290</v>
      </c>
      <c r="G20" s="36">
        <v>9.231481481481482E-4</v>
      </c>
      <c r="H20" s="6">
        <v>160</v>
      </c>
      <c r="M20" s="6">
        <v>100</v>
      </c>
      <c r="N20">
        <f>VLOOKUP(A20,ČP23!$B$1:$B$899,1,FALSE)</f>
        <v>16070</v>
      </c>
    </row>
    <row r="21" spans="1:14" x14ac:dyDescent="0.45">
      <c r="A21">
        <v>161026</v>
      </c>
      <c r="B21">
        <v>9155071</v>
      </c>
      <c r="C21" t="s">
        <v>161</v>
      </c>
      <c r="D21">
        <v>2003</v>
      </c>
      <c r="E21" t="s">
        <v>290</v>
      </c>
      <c r="G21" s="36">
        <v>9.9537037037037042E-4</v>
      </c>
      <c r="H21" s="6">
        <v>96</v>
      </c>
      <c r="M21" s="6">
        <v>60</v>
      </c>
      <c r="N21">
        <f>VLOOKUP(A21,ČP23!$B$1:$B$899,1,FALSE)</f>
        <v>161026</v>
      </c>
    </row>
    <row r="22" spans="1:14" x14ac:dyDescent="0.45">
      <c r="A22">
        <v>18001</v>
      </c>
      <c r="B22">
        <v>9155052</v>
      </c>
      <c r="C22" t="s">
        <v>206</v>
      </c>
      <c r="D22">
        <v>1996</v>
      </c>
      <c r="E22" t="s">
        <v>290</v>
      </c>
      <c r="G22" s="36">
        <v>1.0525462962962964E-3</v>
      </c>
      <c r="H22" s="6">
        <v>64</v>
      </c>
      <c r="M22" s="6">
        <v>40</v>
      </c>
      <c r="N22">
        <f>VLOOKUP(A22,ČP23!$B$1:$B$899,1,FALSE)</f>
        <v>18001</v>
      </c>
    </row>
    <row r="23" spans="1:14" x14ac:dyDescent="0.45">
      <c r="A23">
        <v>16099</v>
      </c>
      <c r="B23">
        <v>9155098</v>
      </c>
      <c r="C23" t="s">
        <v>163</v>
      </c>
      <c r="D23">
        <v>2004</v>
      </c>
      <c r="E23" t="s">
        <v>290</v>
      </c>
      <c r="G23" s="36">
        <v>1.0998842592592592E-3</v>
      </c>
      <c r="H23" s="6">
        <v>46.4</v>
      </c>
      <c r="M23" s="6">
        <v>29</v>
      </c>
      <c r="N23">
        <f>VLOOKUP(A23,ČP23!$B$1:$B$899,1,FALSE)</f>
        <v>16099</v>
      </c>
    </row>
    <row r="24" spans="1:14" x14ac:dyDescent="0.45">
      <c r="A24">
        <v>16074</v>
      </c>
      <c r="B24">
        <v>9155107</v>
      </c>
      <c r="C24" t="s">
        <v>162</v>
      </c>
      <c r="D24">
        <v>2005</v>
      </c>
      <c r="E24" t="s">
        <v>290</v>
      </c>
      <c r="G24" s="36">
        <v>1.136111111111111E-3</v>
      </c>
      <c r="H24" s="6">
        <v>41.6</v>
      </c>
      <c r="M24" s="6">
        <v>26</v>
      </c>
      <c r="N24">
        <f>VLOOKUP(A24,ČP23!$B$1:$B$899,1,FALSE)</f>
        <v>16074</v>
      </c>
    </row>
    <row r="25" spans="1:14" x14ac:dyDescent="0.45">
      <c r="A25">
        <v>171012</v>
      </c>
      <c r="B25">
        <v>9150317</v>
      </c>
      <c r="C25" t="s">
        <v>192</v>
      </c>
      <c r="D25">
        <v>2004</v>
      </c>
      <c r="E25" t="s">
        <v>290</v>
      </c>
      <c r="G25" s="36">
        <v>9.6076388888888893E-4</v>
      </c>
      <c r="H25" s="6">
        <v>50</v>
      </c>
      <c r="J25" s="6"/>
      <c r="M25" s="6">
        <v>100</v>
      </c>
      <c r="N25">
        <f>VLOOKUP(A25,ČP23!$B$1:$B$899,1,FALSE)</f>
        <v>171012</v>
      </c>
    </row>
    <row r="26" spans="1:14" x14ac:dyDescent="0.45">
      <c r="A26">
        <v>16180</v>
      </c>
      <c r="B26">
        <v>9150344</v>
      </c>
      <c r="C26" t="s">
        <v>199</v>
      </c>
      <c r="D26">
        <v>2006</v>
      </c>
      <c r="E26" t="s">
        <v>290</v>
      </c>
      <c r="G26" s="36">
        <v>1.0657407407407406E-3</v>
      </c>
      <c r="H26" s="6">
        <v>30</v>
      </c>
      <c r="J26" s="6"/>
      <c r="M26" s="6">
        <v>60</v>
      </c>
      <c r="N26">
        <f>VLOOKUP(A26,ČP23!$B$1:$B$899,1,FALSE)</f>
        <v>16180</v>
      </c>
    </row>
    <row r="27" spans="1:14" x14ac:dyDescent="0.45">
      <c r="A27">
        <v>16141</v>
      </c>
      <c r="B27">
        <v>9150316</v>
      </c>
      <c r="C27" t="s">
        <v>193</v>
      </c>
      <c r="D27">
        <v>2004</v>
      </c>
      <c r="E27" t="s">
        <v>290</v>
      </c>
      <c r="G27" s="36">
        <v>1.0016203703703704E-3</v>
      </c>
      <c r="H27" s="6">
        <v>25</v>
      </c>
      <c r="J27" s="6"/>
      <c r="M27" s="6">
        <v>50</v>
      </c>
      <c r="N27">
        <f>VLOOKUP(A27,ČP23!$B$1:$B$899,1,FALSE)</f>
        <v>16141</v>
      </c>
    </row>
    <row r="28" spans="1:14" x14ac:dyDescent="0.45">
      <c r="A28">
        <v>16037</v>
      </c>
      <c r="B28">
        <v>9150389</v>
      </c>
      <c r="C28" t="s">
        <v>558</v>
      </c>
      <c r="D28">
        <v>2007</v>
      </c>
      <c r="E28" t="s">
        <v>290</v>
      </c>
      <c r="G28" s="36">
        <v>1.1476851851851852E-3</v>
      </c>
      <c r="H28" s="6">
        <v>22.5</v>
      </c>
      <c r="J28" s="6"/>
      <c r="M28" s="6">
        <v>45</v>
      </c>
      <c r="N28">
        <f>VLOOKUP(A28,ČP23!$B$1:$B$899,1,FALSE)</f>
        <v>16037</v>
      </c>
    </row>
    <row r="29" spans="1:14" x14ac:dyDescent="0.45">
      <c r="A29">
        <v>16024</v>
      </c>
      <c r="B29">
        <v>9150168</v>
      </c>
      <c r="C29" t="s">
        <v>232</v>
      </c>
      <c r="D29">
        <v>1999</v>
      </c>
      <c r="E29" t="s">
        <v>290</v>
      </c>
      <c r="G29" s="36">
        <v>8.8599537037037043E-4</v>
      </c>
      <c r="H29" s="6">
        <v>96</v>
      </c>
      <c r="M29" s="6">
        <v>80</v>
      </c>
      <c r="N29">
        <f>VLOOKUP(A29,ČP23!$B$1:$B$899,1,FALSE)</f>
        <v>16024</v>
      </c>
    </row>
    <row r="30" spans="1:14" x14ac:dyDescent="0.45">
      <c r="A30">
        <v>16034</v>
      </c>
      <c r="B30">
        <v>9150333</v>
      </c>
      <c r="C30" t="s">
        <v>196</v>
      </c>
      <c r="D30">
        <v>2006</v>
      </c>
      <c r="E30" t="s">
        <v>290</v>
      </c>
      <c r="F30" t="s">
        <v>543</v>
      </c>
      <c r="G30" s="36">
        <v>8.5046296296296302E-4</v>
      </c>
      <c r="H30" s="6">
        <v>54</v>
      </c>
      <c r="M30" s="6">
        <v>45</v>
      </c>
      <c r="N30">
        <f>VLOOKUP(A30,ČP23!$B$1:$B$899,1,FALSE)</f>
        <v>16034</v>
      </c>
    </row>
    <row r="31" spans="1:14" x14ac:dyDescent="0.45">
      <c r="A31">
        <v>161020</v>
      </c>
      <c r="B31">
        <v>1473042</v>
      </c>
      <c r="C31" t="s">
        <v>235</v>
      </c>
      <c r="D31">
        <v>1980</v>
      </c>
      <c r="E31" t="s">
        <v>290</v>
      </c>
      <c r="G31" s="36">
        <v>9.9027777777777764E-4</v>
      </c>
      <c r="H31" s="6">
        <v>38.4</v>
      </c>
      <c r="M31" s="6">
        <v>32</v>
      </c>
      <c r="N31">
        <f>VLOOKUP(A31,ČP23!$B$1:$B$899,1,FALSE)</f>
        <v>161020</v>
      </c>
    </row>
    <row r="32" spans="1:14" x14ac:dyDescent="0.45">
      <c r="A32">
        <v>16114</v>
      </c>
      <c r="B32">
        <v>9150343</v>
      </c>
      <c r="C32" t="s">
        <v>194</v>
      </c>
      <c r="D32">
        <v>2006</v>
      </c>
      <c r="E32" t="s">
        <v>290</v>
      </c>
      <c r="G32" s="36">
        <v>9.4895833333333334E-4</v>
      </c>
      <c r="H32" s="6">
        <v>34.799999999999997</v>
      </c>
      <c r="M32" s="6">
        <v>29</v>
      </c>
      <c r="N32">
        <f>VLOOKUP(A32,ČP23!$B$1:$B$899,1,FALSE)</f>
        <v>16114</v>
      </c>
    </row>
    <row r="33" spans="1:14" x14ac:dyDescent="0.45">
      <c r="A33">
        <v>16076</v>
      </c>
      <c r="B33">
        <v>9150231</v>
      </c>
      <c r="C33" t="s">
        <v>238</v>
      </c>
      <c r="D33">
        <v>2001</v>
      </c>
      <c r="E33" t="s">
        <v>290</v>
      </c>
      <c r="F33" t="s">
        <v>543</v>
      </c>
      <c r="G33" s="36">
        <v>9.6608796296296297E-4</v>
      </c>
      <c r="H33" s="6">
        <v>31.2</v>
      </c>
      <c r="M33" s="6">
        <v>26</v>
      </c>
      <c r="N33">
        <f>VLOOKUP(A33,ČP23!$B$1:$B$899,1,FALSE)</f>
        <v>16076</v>
      </c>
    </row>
    <row r="34" spans="1:14" x14ac:dyDescent="0.45">
      <c r="A34">
        <v>16045</v>
      </c>
      <c r="B34">
        <v>1698276</v>
      </c>
      <c r="C34" t="s">
        <v>568</v>
      </c>
      <c r="D34">
        <v>1974</v>
      </c>
      <c r="E34" t="s">
        <v>290</v>
      </c>
      <c r="G34" s="36">
        <v>1.0072916666666665E-3</v>
      </c>
      <c r="H34" s="6">
        <v>24</v>
      </c>
      <c r="M34" s="6">
        <v>20</v>
      </c>
      <c r="N34">
        <f>VLOOKUP(A34,ČP23!$B$1:$B$899,1,FALSE)</f>
        <v>16045</v>
      </c>
    </row>
    <row r="35" spans="1:14" x14ac:dyDescent="0.45">
      <c r="A35">
        <v>161050</v>
      </c>
      <c r="B35">
        <v>9150213</v>
      </c>
      <c r="C35" t="s">
        <v>233</v>
      </c>
      <c r="D35">
        <v>1981</v>
      </c>
      <c r="E35" t="s">
        <v>290</v>
      </c>
      <c r="G35" s="36">
        <v>1.0145833333333333E-3</v>
      </c>
      <c r="H35" s="6">
        <v>21.6</v>
      </c>
      <c r="M35" s="6">
        <v>18</v>
      </c>
      <c r="N35">
        <f>VLOOKUP(A35,ČP23!$B$1:$B$899,1,FALSE)</f>
        <v>161050</v>
      </c>
    </row>
    <row r="36" spans="1:14" x14ac:dyDescent="0.45">
      <c r="A36">
        <v>161022</v>
      </c>
      <c r="B36">
        <v>9150198</v>
      </c>
      <c r="C36" t="s">
        <v>240</v>
      </c>
      <c r="D36">
        <v>1977</v>
      </c>
      <c r="E36" t="s">
        <v>290</v>
      </c>
      <c r="G36" s="36">
        <v>1.1232638888888887E-3</v>
      </c>
      <c r="H36" s="6">
        <v>14.4</v>
      </c>
      <c r="M36" s="6">
        <v>12</v>
      </c>
      <c r="N36">
        <f>VLOOKUP(A36,ČP23!$B$1:$B$899,1,FALSE)</f>
        <v>161022</v>
      </c>
    </row>
    <row r="37" spans="1:14" x14ac:dyDescent="0.45">
      <c r="A37">
        <v>10461</v>
      </c>
      <c r="B37">
        <v>1698664</v>
      </c>
      <c r="C37" t="s">
        <v>241</v>
      </c>
      <c r="D37">
        <v>1975</v>
      </c>
      <c r="E37" t="s">
        <v>290</v>
      </c>
      <c r="G37" s="36">
        <v>1.1241898148148148E-3</v>
      </c>
      <c r="H37" s="6">
        <v>13.2</v>
      </c>
      <c r="M37" s="6">
        <v>11</v>
      </c>
      <c r="N37">
        <f>VLOOKUP(A37,ČP23!$B$1:$B$899,1,FALSE)</f>
        <v>10461</v>
      </c>
    </row>
    <row r="38" spans="1:14" x14ac:dyDescent="0.45">
      <c r="A38">
        <v>16081</v>
      </c>
      <c r="B38">
        <v>9150271</v>
      </c>
      <c r="C38" t="s">
        <v>198</v>
      </c>
      <c r="D38">
        <v>2003</v>
      </c>
      <c r="E38" t="s">
        <v>290</v>
      </c>
      <c r="G38" s="36">
        <v>1.128125E-3</v>
      </c>
      <c r="H38" s="6">
        <v>12</v>
      </c>
      <c r="M38" s="6">
        <v>10</v>
      </c>
      <c r="N38">
        <f>VLOOKUP(A38,ČP23!$B$1:$B$899,1,FALSE)</f>
        <v>16081</v>
      </c>
    </row>
    <row r="39" spans="1:14" x14ac:dyDescent="0.45">
      <c r="A39">
        <v>16118</v>
      </c>
      <c r="B39">
        <v>9150387</v>
      </c>
      <c r="C39" t="s">
        <v>570</v>
      </c>
      <c r="D39">
        <v>2007</v>
      </c>
      <c r="E39" t="s">
        <v>290</v>
      </c>
      <c r="G39" s="36">
        <v>1.151851851851852E-3</v>
      </c>
      <c r="H39" s="6">
        <v>10.8</v>
      </c>
      <c r="M39" s="6">
        <v>9</v>
      </c>
      <c r="N39">
        <f>VLOOKUP(A39,ČP23!$B$1:$B$899,1,FALSE)</f>
        <v>16118</v>
      </c>
    </row>
    <row r="40" spans="1:14" x14ac:dyDescent="0.45">
      <c r="A40">
        <v>161021</v>
      </c>
      <c r="B40">
        <v>9150162</v>
      </c>
      <c r="C40" t="s">
        <v>243</v>
      </c>
      <c r="D40">
        <v>1984</v>
      </c>
      <c r="E40" t="s">
        <v>290</v>
      </c>
      <c r="G40" s="36">
        <v>1.1586805555555554E-3</v>
      </c>
      <c r="H40" s="6">
        <v>9.6</v>
      </c>
      <c r="M40" s="6">
        <v>8</v>
      </c>
      <c r="N40">
        <f>VLOOKUP(A40,ČP23!$B$1:$B$899,1,FALSE)</f>
        <v>161021</v>
      </c>
    </row>
    <row r="41" spans="1:14" x14ac:dyDescent="0.45">
      <c r="A41">
        <v>16044</v>
      </c>
      <c r="B41">
        <v>9150184</v>
      </c>
      <c r="C41" t="s">
        <v>244</v>
      </c>
      <c r="D41">
        <v>1971</v>
      </c>
      <c r="E41" t="s">
        <v>290</v>
      </c>
      <c r="G41" s="36">
        <v>1.252199074074074E-3</v>
      </c>
      <c r="H41" s="6">
        <v>8.4</v>
      </c>
      <c r="M41" s="6">
        <v>7</v>
      </c>
      <c r="N41">
        <f>VLOOKUP(A41,ČP23!$B$1:$B$899,1,FALSE)</f>
        <v>16044</v>
      </c>
    </row>
    <row r="42" spans="1:14" x14ac:dyDescent="0.45">
      <c r="A42">
        <v>2022032</v>
      </c>
      <c r="B42">
        <v>9150347</v>
      </c>
      <c r="C42" t="s">
        <v>247</v>
      </c>
      <c r="D42">
        <v>1972</v>
      </c>
      <c r="E42" t="s">
        <v>290</v>
      </c>
      <c r="G42" s="36">
        <v>1.3341435185185186E-3</v>
      </c>
      <c r="H42" s="6">
        <v>7.2</v>
      </c>
      <c r="M42" s="6">
        <v>6</v>
      </c>
      <c r="N42">
        <f>VLOOKUP(A42,ČP23!$B$1:$B$899,1,FALSE)</f>
        <v>2022032</v>
      </c>
    </row>
    <row r="43" spans="1:14" x14ac:dyDescent="0.45">
      <c r="A43">
        <v>12496</v>
      </c>
      <c r="B43">
        <v>9150015</v>
      </c>
      <c r="C43" t="s">
        <v>249</v>
      </c>
      <c r="D43">
        <v>1984</v>
      </c>
      <c r="E43" t="s">
        <v>290</v>
      </c>
      <c r="G43" s="36">
        <v>1.3604166666666667E-3</v>
      </c>
      <c r="H43" s="6">
        <v>6</v>
      </c>
      <c r="M43" s="6">
        <v>5</v>
      </c>
      <c r="N43">
        <f>VLOOKUP(A43,ČP23!$B$1:$B$899,1,FALSE)</f>
        <v>12496</v>
      </c>
    </row>
    <row r="44" spans="1:14" x14ac:dyDescent="0.45">
      <c r="B44">
        <v>9240046</v>
      </c>
      <c r="C44" t="s">
        <v>559</v>
      </c>
      <c r="D44">
        <v>2005</v>
      </c>
      <c r="E44" t="s">
        <v>320</v>
      </c>
      <c r="G44" s="36">
        <v>1.0520833333333335E-3</v>
      </c>
      <c r="H44" s="6">
        <v>40</v>
      </c>
      <c r="J44" s="6"/>
      <c r="M44" s="6">
        <v>80</v>
      </c>
    </row>
    <row r="45" spans="1:14" x14ac:dyDescent="0.45">
      <c r="B45">
        <v>9240047</v>
      </c>
      <c r="C45" t="s">
        <v>556</v>
      </c>
      <c r="D45">
        <v>2006</v>
      </c>
      <c r="E45" t="s">
        <v>320</v>
      </c>
      <c r="G45" s="36">
        <v>1.3583333333333331E-3</v>
      </c>
      <c r="H45" s="6">
        <v>20</v>
      </c>
      <c r="J45" s="6"/>
      <c r="M45" s="6">
        <v>40</v>
      </c>
    </row>
    <row r="46" spans="1:14" x14ac:dyDescent="0.45">
      <c r="B46">
        <v>1406500</v>
      </c>
      <c r="C46" t="s">
        <v>569</v>
      </c>
      <c r="D46">
        <v>1980</v>
      </c>
      <c r="E46" t="s">
        <v>320</v>
      </c>
      <c r="G46" s="36">
        <v>9.5138888888888888E-4</v>
      </c>
      <c r="H46" s="6">
        <v>72</v>
      </c>
      <c r="M46" s="6">
        <v>60</v>
      </c>
    </row>
    <row r="47" spans="1:14" x14ac:dyDescent="0.45">
      <c r="B47">
        <v>1244999</v>
      </c>
      <c r="C47" t="s">
        <v>567</v>
      </c>
      <c r="D47">
        <v>1980</v>
      </c>
      <c r="E47" t="s">
        <v>320</v>
      </c>
      <c r="G47" s="36">
        <v>1.0355324074074073E-3</v>
      </c>
      <c r="H47" s="6">
        <v>18</v>
      </c>
      <c r="M47" s="6">
        <v>15</v>
      </c>
    </row>
    <row r="48" spans="1:14" x14ac:dyDescent="0.45">
      <c r="C48" t="s">
        <v>475</v>
      </c>
      <c r="D48">
        <v>2012</v>
      </c>
      <c r="E48" t="s">
        <v>293</v>
      </c>
      <c r="F48" t="s">
        <v>472</v>
      </c>
      <c r="G48" t="s">
        <v>578</v>
      </c>
      <c r="H48" s="36">
        <v>6.0694444444444446E-4</v>
      </c>
      <c r="I48" t="s">
        <v>579</v>
      </c>
      <c r="J48" s="36">
        <v>6.5138888888888896E-4</v>
      </c>
      <c r="K48" s="36">
        <v>1.1650462962962962E-3</v>
      </c>
      <c r="M48" s="6">
        <v>100</v>
      </c>
    </row>
    <row r="49" spans="2:13" x14ac:dyDescent="0.45">
      <c r="C49" t="s">
        <v>483</v>
      </c>
      <c r="D49">
        <v>2010</v>
      </c>
      <c r="E49" t="s">
        <v>293</v>
      </c>
      <c r="F49" t="s">
        <v>313</v>
      </c>
      <c r="G49" t="s">
        <v>585</v>
      </c>
      <c r="H49" s="36">
        <v>5.5092592592592595E-4</v>
      </c>
      <c r="I49" t="s">
        <v>586</v>
      </c>
      <c r="J49" s="36">
        <v>5.8761574074074076E-4</v>
      </c>
      <c r="K49" s="36">
        <v>1.0740740740740741E-3</v>
      </c>
      <c r="L49" s="36">
        <v>4.1666666666666669E-6</v>
      </c>
      <c r="M49" s="6">
        <v>80</v>
      </c>
    </row>
    <row r="50" spans="2:13" x14ac:dyDescent="0.45">
      <c r="C50" t="s">
        <v>493</v>
      </c>
      <c r="D50">
        <v>2010</v>
      </c>
      <c r="E50" t="s">
        <v>293</v>
      </c>
      <c r="F50" t="s">
        <v>313</v>
      </c>
      <c r="G50" t="s">
        <v>589</v>
      </c>
      <c r="H50" s="36">
        <v>6.3946759259259263E-4</v>
      </c>
      <c r="J50" t="s">
        <v>590</v>
      </c>
      <c r="K50" s="36">
        <v>1.2202546296296295E-3</v>
      </c>
      <c r="L50" s="36">
        <v>1.5034722222222221E-4</v>
      </c>
      <c r="M50" s="6">
        <v>50</v>
      </c>
    </row>
    <row r="51" spans="2:13" x14ac:dyDescent="0.45">
      <c r="C51" t="s">
        <v>501</v>
      </c>
      <c r="D51">
        <v>2010</v>
      </c>
      <c r="E51" t="s">
        <v>293</v>
      </c>
      <c r="F51" t="s">
        <v>313</v>
      </c>
      <c r="G51" t="s">
        <v>597</v>
      </c>
      <c r="H51" s="36">
        <v>6.7511574074074078E-4</v>
      </c>
      <c r="I51" t="s">
        <v>598</v>
      </c>
      <c r="J51" s="36">
        <v>6.5173611111111118E-4</v>
      </c>
      <c r="K51" s="36">
        <v>1.1615740740740742E-3</v>
      </c>
      <c r="L51" s="36">
        <v>1.0717592592592591E-4</v>
      </c>
      <c r="M51" s="6">
        <v>80</v>
      </c>
    </row>
    <row r="52" spans="2:13" x14ac:dyDescent="0.45">
      <c r="C52" t="s">
        <v>504</v>
      </c>
      <c r="D52">
        <v>2011</v>
      </c>
      <c r="E52" t="s">
        <v>293</v>
      </c>
      <c r="F52" t="s">
        <v>313</v>
      </c>
      <c r="G52" s="36">
        <v>7.8310185185185178E-4</v>
      </c>
      <c r="H52" t="s">
        <v>599</v>
      </c>
      <c r="I52" s="36">
        <v>8.0231481481481484E-4</v>
      </c>
      <c r="J52" t="s">
        <v>600</v>
      </c>
      <c r="K52" s="36">
        <v>1.5211805555555558E-3</v>
      </c>
      <c r="L52" s="36">
        <v>4.6678240740740746E-4</v>
      </c>
      <c r="M52" s="6">
        <v>60</v>
      </c>
    </row>
    <row r="53" spans="2:13" x14ac:dyDescent="0.45">
      <c r="C53" t="s">
        <v>509</v>
      </c>
      <c r="D53">
        <v>2008</v>
      </c>
      <c r="E53" t="s">
        <v>293</v>
      </c>
      <c r="F53" t="s">
        <v>314</v>
      </c>
      <c r="G53" t="s">
        <v>603</v>
      </c>
      <c r="H53" s="36">
        <v>5.4861111111111104E-4</v>
      </c>
      <c r="I53" t="s">
        <v>604</v>
      </c>
      <c r="J53" s="36">
        <v>5.4027777777777776E-4</v>
      </c>
      <c r="K53" s="36">
        <v>1.0819444444444442E-3</v>
      </c>
      <c r="L53" s="36">
        <v>6.9444444444444448E-7</v>
      </c>
      <c r="M53" s="6">
        <v>80</v>
      </c>
    </row>
    <row r="54" spans="2:13" x14ac:dyDescent="0.45">
      <c r="C54" t="s">
        <v>521</v>
      </c>
      <c r="D54">
        <v>2009</v>
      </c>
      <c r="E54" t="s">
        <v>293</v>
      </c>
      <c r="F54" t="s">
        <v>314</v>
      </c>
      <c r="G54" t="s">
        <v>615</v>
      </c>
      <c r="H54" s="36">
        <v>5.9618055555555553E-4</v>
      </c>
      <c r="I54" s="36">
        <v>5.8599537037037029E-4</v>
      </c>
      <c r="J54" t="s">
        <v>616</v>
      </c>
      <c r="K54" s="36">
        <v>9.7905092592592597E-4</v>
      </c>
      <c r="L54" s="36">
        <v>8.5995370370370351E-5</v>
      </c>
      <c r="M54" s="6">
        <v>60</v>
      </c>
    </row>
    <row r="55" spans="2:13" x14ac:dyDescent="0.45">
      <c r="C55" t="s">
        <v>529</v>
      </c>
      <c r="D55">
        <v>2008</v>
      </c>
      <c r="E55" t="s">
        <v>293</v>
      </c>
      <c r="F55" t="s">
        <v>314</v>
      </c>
      <c r="G55" s="36">
        <v>5.1817129629629641E-4</v>
      </c>
      <c r="H55" t="s">
        <v>619</v>
      </c>
      <c r="I55" t="s">
        <v>617</v>
      </c>
      <c r="J55" s="36">
        <v>5.3206018518518522E-4</v>
      </c>
      <c r="K55" s="36">
        <v>1.0285879629629631E-3</v>
      </c>
      <c r="L55" s="36">
        <v>1.3553240740740743E-4</v>
      </c>
      <c r="M55" s="6">
        <v>45</v>
      </c>
    </row>
    <row r="56" spans="2:13" x14ac:dyDescent="0.45">
      <c r="C56" t="s">
        <v>526</v>
      </c>
      <c r="D56">
        <v>2008</v>
      </c>
      <c r="E56" t="s">
        <v>293</v>
      </c>
      <c r="F56" t="s">
        <v>314</v>
      </c>
      <c r="G56" t="s">
        <v>620</v>
      </c>
      <c r="H56" s="36">
        <v>6.3831018518518523E-4</v>
      </c>
      <c r="I56" s="36">
        <v>6.9328703703703696E-4</v>
      </c>
      <c r="J56" t="s">
        <v>621</v>
      </c>
      <c r="K56" s="36">
        <v>1.077199074074074E-3</v>
      </c>
      <c r="L56" s="36">
        <v>1.8414351851851852E-4</v>
      </c>
      <c r="M56" s="6">
        <v>40</v>
      </c>
    </row>
    <row r="57" spans="2:13" x14ac:dyDescent="0.45">
      <c r="C57" t="s">
        <v>532</v>
      </c>
      <c r="D57">
        <v>2009</v>
      </c>
      <c r="E57" t="s">
        <v>293</v>
      </c>
      <c r="F57" t="s">
        <v>314</v>
      </c>
      <c r="G57" t="s">
        <v>622</v>
      </c>
      <c r="H57" s="36">
        <v>6.1782407407407413E-4</v>
      </c>
      <c r="I57" t="s">
        <v>623</v>
      </c>
      <c r="J57" s="36">
        <v>6.0173611111111116E-4</v>
      </c>
      <c r="K57" s="36">
        <v>1.1028935185185185E-3</v>
      </c>
      <c r="L57" s="36">
        <v>2.0983796296296297E-4</v>
      </c>
      <c r="M57" s="6">
        <v>36</v>
      </c>
    </row>
    <row r="58" spans="2:13" x14ac:dyDescent="0.45">
      <c r="B58">
        <v>9435111</v>
      </c>
      <c r="C58" t="s">
        <v>542</v>
      </c>
      <c r="D58">
        <v>2007</v>
      </c>
      <c r="E58" t="s">
        <v>293</v>
      </c>
      <c r="G58" s="36">
        <v>1.1468750000000001E-3</v>
      </c>
      <c r="H58" s="6">
        <v>30</v>
      </c>
      <c r="M58" s="6">
        <v>60</v>
      </c>
    </row>
    <row r="59" spans="2:13" x14ac:dyDescent="0.45">
      <c r="B59">
        <v>9435095</v>
      </c>
      <c r="C59" t="s">
        <v>544</v>
      </c>
      <c r="D59">
        <v>2004</v>
      </c>
      <c r="E59" t="s">
        <v>293</v>
      </c>
      <c r="G59" s="36">
        <v>1.0604166666666668E-3</v>
      </c>
      <c r="H59" s="6">
        <v>22.5</v>
      </c>
      <c r="M59" s="6">
        <v>45</v>
      </c>
    </row>
    <row r="60" spans="2:13" x14ac:dyDescent="0.45">
      <c r="B60">
        <v>9435105</v>
      </c>
      <c r="C60" t="s">
        <v>545</v>
      </c>
      <c r="D60">
        <v>2006</v>
      </c>
      <c r="E60" t="s">
        <v>293</v>
      </c>
      <c r="G60" s="36">
        <v>1.1265046296296296E-3</v>
      </c>
      <c r="H60" s="6">
        <v>20</v>
      </c>
      <c r="M60" s="6">
        <v>40</v>
      </c>
    </row>
    <row r="61" spans="2:13" x14ac:dyDescent="0.45">
      <c r="B61">
        <v>9435112</v>
      </c>
      <c r="C61" t="s">
        <v>546</v>
      </c>
      <c r="D61">
        <v>2007</v>
      </c>
      <c r="E61" t="s">
        <v>293</v>
      </c>
      <c r="G61" s="36">
        <v>1.197337962962963E-3</v>
      </c>
      <c r="H61" s="6">
        <v>18</v>
      </c>
      <c r="M61" s="6">
        <v>36</v>
      </c>
    </row>
    <row r="62" spans="2:13" x14ac:dyDescent="0.45">
      <c r="B62">
        <v>9435100</v>
      </c>
      <c r="C62" t="s">
        <v>553</v>
      </c>
      <c r="D62">
        <v>2005</v>
      </c>
      <c r="E62" t="s">
        <v>293</v>
      </c>
      <c r="F62" t="s">
        <v>543</v>
      </c>
      <c r="G62" s="36">
        <v>1.0819444444444442E-3</v>
      </c>
      <c r="H62" s="6">
        <v>128</v>
      </c>
      <c r="M62" s="6">
        <v>80</v>
      </c>
    </row>
    <row r="63" spans="2:13" x14ac:dyDescent="0.45">
      <c r="B63">
        <v>9435097</v>
      </c>
      <c r="C63" t="s">
        <v>549</v>
      </c>
      <c r="D63">
        <v>2004</v>
      </c>
      <c r="E63" t="s">
        <v>293</v>
      </c>
      <c r="G63" s="36">
        <v>9.884259259259258E-4</v>
      </c>
      <c r="H63" s="6">
        <v>80</v>
      </c>
      <c r="M63" s="6">
        <v>50</v>
      </c>
    </row>
    <row r="64" spans="2:13" x14ac:dyDescent="0.45">
      <c r="B64">
        <v>9435094</v>
      </c>
      <c r="C64" t="s">
        <v>550</v>
      </c>
      <c r="D64">
        <v>2004</v>
      </c>
      <c r="E64" t="s">
        <v>293</v>
      </c>
      <c r="G64" s="36">
        <v>9.8356481481481472E-4</v>
      </c>
      <c r="H64" s="6">
        <v>72</v>
      </c>
      <c r="M64" s="6">
        <v>45</v>
      </c>
    </row>
    <row r="65" spans="2:13" x14ac:dyDescent="0.45">
      <c r="B65">
        <v>9435090</v>
      </c>
      <c r="C65" t="s">
        <v>552</v>
      </c>
      <c r="D65">
        <v>1999</v>
      </c>
      <c r="E65" t="s">
        <v>293</v>
      </c>
      <c r="G65" s="36">
        <v>1.0748842592592592E-3</v>
      </c>
      <c r="H65" s="6">
        <v>57.6</v>
      </c>
      <c r="M65" s="6">
        <v>36</v>
      </c>
    </row>
    <row r="66" spans="2:13" x14ac:dyDescent="0.45">
      <c r="B66">
        <v>9435098</v>
      </c>
      <c r="C66" t="s">
        <v>551</v>
      </c>
      <c r="D66">
        <v>2004</v>
      </c>
      <c r="E66" t="s">
        <v>293</v>
      </c>
      <c r="G66" s="36">
        <v>1.086574074074074E-3</v>
      </c>
      <c r="H66" s="6">
        <v>51.2</v>
      </c>
      <c r="M66" s="6">
        <v>32</v>
      </c>
    </row>
    <row r="67" spans="2:13" x14ac:dyDescent="0.45">
      <c r="B67">
        <v>9435099</v>
      </c>
      <c r="C67" t="s">
        <v>548</v>
      </c>
      <c r="D67">
        <v>2004</v>
      </c>
      <c r="E67" t="s">
        <v>293</v>
      </c>
      <c r="G67" s="36">
        <v>1.1520833333333333E-3</v>
      </c>
      <c r="H67" s="6"/>
      <c r="M67" s="6">
        <v>22</v>
      </c>
    </row>
    <row r="68" spans="2:13" x14ac:dyDescent="0.45">
      <c r="B68">
        <v>9430012</v>
      </c>
      <c r="C68" t="s">
        <v>561</v>
      </c>
      <c r="D68">
        <v>1987</v>
      </c>
      <c r="E68" t="s">
        <v>293</v>
      </c>
      <c r="G68" s="36">
        <v>9.090277777777777E-4</v>
      </c>
      <c r="H68" s="6">
        <v>120</v>
      </c>
      <c r="M68" s="6">
        <v>100</v>
      </c>
    </row>
    <row r="69" spans="2:13" x14ac:dyDescent="0.45">
      <c r="B69">
        <v>9430192</v>
      </c>
      <c r="C69" t="s">
        <v>575</v>
      </c>
      <c r="D69">
        <v>2004</v>
      </c>
      <c r="E69" t="s">
        <v>293</v>
      </c>
      <c r="G69" s="36">
        <v>9.7557870370370376E-4</v>
      </c>
      <c r="H69" s="6">
        <v>60</v>
      </c>
      <c r="M69" s="6">
        <v>50</v>
      </c>
    </row>
    <row r="70" spans="2:13" x14ac:dyDescent="0.45">
      <c r="B70">
        <v>9430206</v>
      </c>
      <c r="C70" t="s">
        <v>563</v>
      </c>
      <c r="D70">
        <v>2006</v>
      </c>
      <c r="E70" t="s">
        <v>293</v>
      </c>
      <c r="F70" t="s">
        <v>543</v>
      </c>
      <c r="G70" s="36">
        <v>9.2847222222222213E-4</v>
      </c>
      <c r="H70" s="6">
        <v>43.2</v>
      </c>
      <c r="M70" s="6">
        <v>36</v>
      </c>
    </row>
    <row r="71" spans="2:13" x14ac:dyDescent="0.45">
      <c r="B71">
        <v>9430208</v>
      </c>
      <c r="C71" t="s">
        <v>564</v>
      </c>
      <c r="D71">
        <v>2006</v>
      </c>
      <c r="E71" t="s">
        <v>293</v>
      </c>
      <c r="G71" s="36">
        <v>9.851851851851853E-4</v>
      </c>
      <c r="H71" s="6">
        <v>28.8</v>
      </c>
      <c r="M71" s="6">
        <v>24</v>
      </c>
    </row>
    <row r="72" spans="2:13" x14ac:dyDescent="0.45">
      <c r="B72">
        <v>9430193</v>
      </c>
      <c r="C72" t="s">
        <v>565</v>
      </c>
      <c r="D72">
        <v>2004</v>
      </c>
      <c r="E72" t="s">
        <v>293</v>
      </c>
      <c r="G72" s="36">
        <v>1.0052083333333334E-3</v>
      </c>
      <c r="H72" s="6">
        <v>26.4</v>
      </c>
      <c r="M72" s="6">
        <v>22</v>
      </c>
    </row>
    <row r="73" spans="2:13" x14ac:dyDescent="0.45">
      <c r="B73">
        <v>9430207</v>
      </c>
      <c r="C73" t="s">
        <v>574</v>
      </c>
      <c r="D73">
        <v>2006</v>
      </c>
      <c r="E73" t="s">
        <v>293</v>
      </c>
      <c r="F73" t="s">
        <v>543</v>
      </c>
      <c r="G73" s="36">
        <v>1.0252314814814813E-3</v>
      </c>
      <c r="H73" s="6">
        <v>19.2</v>
      </c>
      <c r="M73" s="6">
        <v>16</v>
      </c>
    </row>
    <row r="74" spans="2:13" x14ac:dyDescent="0.45">
      <c r="B74">
        <v>9430191</v>
      </c>
      <c r="C74" t="s">
        <v>571</v>
      </c>
      <c r="D74">
        <v>2004</v>
      </c>
      <c r="E74" t="s">
        <v>293</v>
      </c>
      <c r="G74" s="36">
        <v>1.0605324074074074E-3</v>
      </c>
      <c r="H74" s="6">
        <v>16.8</v>
      </c>
      <c r="M74" s="6">
        <v>14</v>
      </c>
    </row>
    <row r="75" spans="2:13" x14ac:dyDescent="0.45">
      <c r="B75">
        <v>1195040</v>
      </c>
      <c r="C75" t="s">
        <v>573</v>
      </c>
      <c r="D75">
        <v>1973</v>
      </c>
      <c r="E75" t="s">
        <v>293</v>
      </c>
      <c r="G75" s="36">
        <v>1.0710648148148148E-3</v>
      </c>
      <c r="H75" s="6">
        <v>15.6</v>
      </c>
      <c r="M75" s="6">
        <v>13</v>
      </c>
    </row>
    <row r="76" spans="2:13" x14ac:dyDescent="0.45">
      <c r="B76">
        <v>9430154</v>
      </c>
      <c r="C76" t="s">
        <v>562</v>
      </c>
      <c r="D76">
        <v>2001</v>
      </c>
      <c r="E76" t="s">
        <v>293</v>
      </c>
      <c r="G76" s="36">
        <v>4.7013888888888886E-4</v>
      </c>
      <c r="H76" s="6"/>
      <c r="M76" s="6">
        <v>4.5</v>
      </c>
    </row>
    <row r="77" spans="2:13" x14ac:dyDescent="0.45">
      <c r="B77">
        <v>9430176</v>
      </c>
      <c r="C77" t="s">
        <v>566</v>
      </c>
      <c r="D77">
        <v>2003</v>
      </c>
      <c r="E77" t="s">
        <v>293</v>
      </c>
      <c r="G77" s="36">
        <v>5.3761574074074074E-4</v>
      </c>
      <c r="H77" s="6"/>
      <c r="M77" s="6">
        <v>4</v>
      </c>
    </row>
    <row r="78" spans="2:13" x14ac:dyDescent="0.45">
      <c r="B78">
        <v>9700022</v>
      </c>
      <c r="C78" t="s">
        <v>560</v>
      </c>
      <c r="D78">
        <v>1992</v>
      </c>
      <c r="E78" t="s">
        <v>331</v>
      </c>
      <c r="G78" s="36">
        <v>8.6458333333333341E-4</v>
      </c>
      <c r="H78" s="6">
        <v>48</v>
      </c>
      <c r="M78" s="6">
        <v>40</v>
      </c>
    </row>
    <row r="79" spans="2:13" x14ac:dyDescent="0.45">
      <c r="B79">
        <v>9525021</v>
      </c>
      <c r="C79" t="s">
        <v>554</v>
      </c>
      <c r="D79">
        <v>2001</v>
      </c>
      <c r="E79" t="s">
        <v>555</v>
      </c>
      <c r="G79" s="36">
        <v>1.144212962962963E-3</v>
      </c>
      <c r="H79" s="6">
        <v>38.4</v>
      </c>
      <c r="M79" s="6">
        <v>24</v>
      </c>
    </row>
    <row r="80" spans="2:13" x14ac:dyDescent="0.45">
      <c r="M80" s="6"/>
    </row>
    <row r="81" spans="13:13" x14ac:dyDescent="0.45">
      <c r="M81" s="6"/>
    </row>
    <row r="82" spans="13:13" x14ac:dyDescent="0.45">
      <c r="M82" s="6"/>
    </row>
    <row r="83" spans="13:13" x14ac:dyDescent="0.45">
      <c r="M83" s="6"/>
    </row>
    <row r="84" spans="13:13" x14ac:dyDescent="0.45">
      <c r="M84" s="6"/>
    </row>
    <row r="86" spans="13:13" x14ac:dyDescent="0.45">
      <c r="M86" s="6"/>
    </row>
    <row r="87" spans="13:13" x14ac:dyDescent="0.45">
      <c r="M87" s="6"/>
    </row>
    <row r="88" spans="13:13" x14ac:dyDescent="0.45">
      <c r="M88" s="6"/>
    </row>
    <row r="89" spans="13:13" x14ac:dyDescent="0.45">
      <c r="M89" s="6"/>
    </row>
  </sheetData>
  <sortState xmlns:xlrd2="http://schemas.microsoft.com/office/spreadsheetml/2017/richdata2" ref="A1:M89">
    <sortCondition ref="E1:E89"/>
  </sortState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1097A-045C-485A-B955-8A77A3DF4B95}">
  <dimension ref="A1:N75"/>
  <sheetViews>
    <sheetView topLeftCell="A27" workbookViewId="0">
      <selection activeCell="C32" sqref="C32"/>
    </sheetView>
  </sheetViews>
  <sheetFormatPr defaultRowHeight="14.25" x14ac:dyDescent="0.45"/>
  <sheetData>
    <row r="1" spans="1:14" x14ac:dyDescent="0.45">
      <c r="A1">
        <v>2022096</v>
      </c>
      <c r="C1" t="s">
        <v>58</v>
      </c>
      <c r="D1">
        <v>2012</v>
      </c>
      <c r="E1" t="s">
        <v>290</v>
      </c>
      <c r="F1" t="s">
        <v>472</v>
      </c>
      <c r="G1" s="36" t="s">
        <v>626</v>
      </c>
      <c r="H1" s="36">
        <v>7.1782407407407418E-4</v>
      </c>
      <c r="I1" t="s">
        <v>627</v>
      </c>
      <c r="J1" s="36">
        <v>7.309027777777778E-4</v>
      </c>
      <c r="K1" s="36">
        <v>1.3935185185185188E-3</v>
      </c>
      <c r="L1" s="36">
        <v>1.3912037037037037E-4</v>
      </c>
      <c r="M1" s="6">
        <v>80</v>
      </c>
      <c r="N1">
        <f>VLOOKUP(A1,ČP23!$B$1:$B$899,1,FALSE)</f>
        <v>2022096</v>
      </c>
    </row>
    <row r="2" spans="1:14" x14ac:dyDescent="0.45">
      <c r="A2">
        <v>2023994</v>
      </c>
      <c r="C2" t="s">
        <v>480</v>
      </c>
      <c r="D2">
        <v>2013</v>
      </c>
      <c r="E2" t="s">
        <v>290</v>
      </c>
      <c r="F2" t="s">
        <v>472</v>
      </c>
      <c r="G2" t="s">
        <v>628</v>
      </c>
      <c r="H2" s="36">
        <v>8.1006944444444453E-4</v>
      </c>
      <c r="I2" t="s">
        <v>629</v>
      </c>
      <c r="J2" s="36">
        <v>7.8391203703703706E-4</v>
      </c>
      <c r="K2" s="36">
        <v>1.5468749999999999E-3</v>
      </c>
      <c r="L2" s="36">
        <v>2.9247685185185182E-4</v>
      </c>
      <c r="M2" s="6">
        <v>60</v>
      </c>
      <c r="N2">
        <f>VLOOKUP(A2,ČP23!$B$1:$B$899,1,FALSE)</f>
        <v>2023994</v>
      </c>
    </row>
    <row r="3" spans="1:14" x14ac:dyDescent="0.45">
      <c r="A3">
        <v>2020131</v>
      </c>
      <c r="C3" t="s">
        <v>98</v>
      </c>
      <c r="D3">
        <v>2010</v>
      </c>
      <c r="E3" t="s">
        <v>290</v>
      </c>
      <c r="F3" t="s">
        <v>313</v>
      </c>
      <c r="G3" t="s">
        <v>632</v>
      </c>
      <c r="H3" s="36">
        <v>5.8333333333333338E-4</v>
      </c>
      <c r="I3" s="36">
        <v>6.0243055555555549E-4</v>
      </c>
      <c r="J3" s="36" t="s">
        <v>633</v>
      </c>
      <c r="K3" s="36">
        <v>1.1624999999999999E-3</v>
      </c>
      <c r="L3" s="36">
        <v>5.7175925925925926E-5</v>
      </c>
      <c r="M3" s="6">
        <v>80</v>
      </c>
      <c r="N3">
        <f>VLOOKUP(A3,ČP23!$B$1:$B$899,1,FALSE)</f>
        <v>2020131</v>
      </c>
    </row>
    <row r="4" spans="1:14" x14ac:dyDescent="0.45">
      <c r="A4">
        <v>2019101</v>
      </c>
      <c r="C4" t="s">
        <v>97</v>
      </c>
      <c r="D4">
        <v>2010</v>
      </c>
      <c r="E4" t="s">
        <v>290</v>
      </c>
      <c r="F4" t="s">
        <v>313</v>
      </c>
      <c r="G4" t="s">
        <v>634</v>
      </c>
      <c r="H4" s="36">
        <v>6.0694444444444446E-4</v>
      </c>
      <c r="I4" s="36">
        <v>6.462962962962964E-4</v>
      </c>
      <c r="J4" s="36" t="s">
        <v>635</v>
      </c>
      <c r="K4" s="36">
        <v>1.210185185185185E-3</v>
      </c>
      <c r="L4" s="36">
        <v>1.0486111111111111E-4</v>
      </c>
      <c r="M4" s="6">
        <v>60</v>
      </c>
      <c r="N4">
        <f>VLOOKUP(A4,ČP23!$B$1:$B$899,1,FALSE)</f>
        <v>2019101</v>
      </c>
    </row>
    <row r="5" spans="1:14" x14ac:dyDescent="0.45">
      <c r="A5" s="7">
        <v>2023993</v>
      </c>
      <c r="C5" t="s">
        <v>496</v>
      </c>
      <c r="D5">
        <v>2010</v>
      </c>
      <c r="E5" t="s">
        <v>290</v>
      </c>
      <c r="F5" t="s">
        <v>313</v>
      </c>
      <c r="G5" s="36">
        <v>7.5636574074074072E-4</v>
      </c>
      <c r="H5" t="s">
        <v>638</v>
      </c>
      <c r="I5" s="36" t="s">
        <v>639</v>
      </c>
      <c r="J5" s="36">
        <v>8.0231481481481484E-4</v>
      </c>
      <c r="K5" s="36">
        <v>1.4788194444444447E-3</v>
      </c>
      <c r="L5" s="36">
        <v>3.7349537037037039E-4</v>
      </c>
      <c r="M5" s="6">
        <v>45</v>
      </c>
      <c r="N5">
        <f>VLOOKUP(A5,ČP23!$B$1:$B$899,1,FALSE)</f>
        <v>2023993</v>
      </c>
    </row>
    <row r="6" spans="1:14" x14ac:dyDescent="0.45">
      <c r="A6">
        <v>2018462</v>
      </c>
      <c r="C6" t="s">
        <v>129</v>
      </c>
      <c r="D6">
        <v>2010</v>
      </c>
      <c r="E6" t="s">
        <v>290</v>
      </c>
      <c r="F6" t="s">
        <v>313</v>
      </c>
      <c r="G6" t="s">
        <v>640</v>
      </c>
      <c r="H6" s="36">
        <v>5.854166666666667E-4</v>
      </c>
      <c r="I6" s="36">
        <v>5.865740740740741E-4</v>
      </c>
      <c r="J6" s="36" t="s">
        <v>641</v>
      </c>
      <c r="K6" s="36">
        <v>1.1372685185185186E-3</v>
      </c>
      <c r="L6" s="36"/>
      <c r="M6" s="6">
        <v>100</v>
      </c>
      <c r="N6">
        <f>VLOOKUP(A6,ČP23!$B$1:$B$899,1,FALSE)</f>
        <v>2018462</v>
      </c>
    </row>
    <row r="7" spans="1:14" x14ac:dyDescent="0.45">
      <c r="A7">
        <v>16098</v>
      </c>
      <c r="C7" t="s">
        <v>71</v>
      </c>
      <c r="D7">
        <v>2008</v>
      </c>
      <c r="E7" t="s">
        <v>290</v>
      </c>
      <c r="F7" t="s">
        <v>314</v>
      </c>
      <c r="G7" t="s">
        <v>651</v>
      </c>
      <c r="H7" s="36">
        <v>5.8391203703703708E-4</v>
      </c>
      <c r="I7" s="36">
        <v>5.8379629629629634E-4</v>
      </c>
      <c r="J7" t="s">
        <v>652</v>
      </c>
      <c r="K7" s="36">
        <v>1.1526620370370369E-3</v>
      </c>
      <c r="L7" s="36">
        <v>6.4351851851851856E-5</v>
      </c>
      <c r="M7" s="6">
        <v>80</v>
      </c>
      <c r="N7">
        <f>VLOOKUP(A7,ČP23!$B$1:$B$899,1,FALSE)</f>
        <v>16098</v>
      </c>
    </row>
    <row r="8" spans="1:14" x14ac:dyDescent="0.45">
      <c r="A8">
        <v>2018011</v>
      </c>
      <c r="C8" t="s">
        <v>96</v>
      </c>
      <c r="D8">
        <v>2009</v>
      </c>
      <c r="E8" t="s">
        <v>290</v>
      </c>
      <c r="F8" t="s">
        <v>314</v>
      </c>
      <c r="G8" t="s">
        <v>653</v>
      </c>
      <c r="H8" s="36">
        <v>5.8935185185185186E-4</v>
      </c>
      <c r="I8" s="36">
        <v>5.8912037037037038E-4</v>
      </c>
      <c r="J8" t="s">
        <v>654</v>
      </c>
      <c r="K8" s="36">
        <v>1.1560185185185187E-3</v>
      </c>
      <c r="L8" s="36">
        <v>6.770833333333333E-5</v>
      </c>
      <c r="M8" s="6">
        <v>60</v>
      </c>
      <c r="N8">
        <f>VLOOKUP(A8,ČP23!$B$1:$B$899,1,FALSE)</f>
        <v>2018011</v>
      </c>
    </row>
    <row r="9" spans="1:14" x14ac:dyDescent="0.45">
      <c r="A9">
        <v>2022029</v>
      </c>
      <c r="C9" t="s">
        <v>90</v>
      </c>
      <c r="D9">
        <v>2008</v>
      </c>
      <c r="E9" t="s">
        <v>290</v>
      </c>
      <c r="F9" t="s">
        <v>314</v>
      </c>
      <c r="G9" t="s">
        <v>655</v>
      </c>
      <c r="H9" s="36">
        <v>6.3912037037037041E-4</v>
      </c>
      <c r="I9" t="s">
        <v>608</v>
      </c>
      <c r="J9" s="36">
        <v>6.7337962962962968E-4</v>
      </c>
      <c r="K9" s="36">
        <v>1.1957175925925926E-3</v>
      </c>
      <c r="L9" s="36">
        <v>1.0740740740740739E-4</v>
      </c>
      <c r="M9" s="6">
        <v>50</v>
      </c>
      <c r="N9">
        <f>VLOOKUP(A9,ČP23!$B$1:$B$899,1,FALSE)</f>
        <v>2022029</v>
      </c>
    </row>
    <row r="10" spans="1:14" x14ac:dyDescent="0.45">
      <c r="A10">
        <v>2022028</v>
      </c>
      <c r="C10" t="s">
        <v>92</v>
      </c>
      <c r="D10">
        <v>2008</v>
      </c>
      <c r="E10" t="s">
        <v>290</v>
      </c>
      <c r="F10" t="s">
        <v>314</v>
      </c>
      <c r="G10" s="36">
        <v>8.6469907407407415E-4</v>
      </c>
      <c r="H10" t="s">
        <v>656</v>
      </c>
      <c r="I10" t="s">
        <v>657</v>
      </c>
      <c r="J10" s="36">
        <v>6.5127314814814822E-4</v>
      </c>
      <c r="K10" s="36">
        <v>1.2848379629629629E-3</v>
      </c>
      <c r="L10" s="36">
        <v>1.9652777777777778E-4</v>
      </c>
      <c r="M10" s="6">
        <v>45</v>
      </c>
      <c r="N10">
        <f>VLOOKUP(A10,ČP23!$B$1:$B$899,1,FALSE)</f>
        <v>2022028</v>
      </c>
    </row>
    <row r="11" spans="1:14" x14ac:dyDescent="0.45">
      <c r="A11">
        <v>2019105</v>
      </c>
      <c r="C11" t="s">
        <v>138</v>
      </c>
      <c r="D11">
        <v>2008</v>
      </c>
      <c r="E11" t="s">
        <v>290</v>
      </c>
      <c r="F11" t="s">
        <v>314</v>
      </c>
      <c r="G11" s="36">
        <v>5.7928240740740737E-4</v>
      </c>
      <c r="H11" t="s">
        <v>516</v>
      </c>
      <c r="I11" t="s">
        <v>660</v>
      </c>
      <c r="J11" s="36">
        <v>5.9305555555555555E-4</v>
      </c>
      <c r="K11" s="36">
        <v>1.0718749999999999E-3</v>
      </c>
      <c r="L11" s="36">
        <v>1.4004629629629628E-5</v>
      </c>
      <c r="M11" s="6">
        <v>80</v>
      </c>
      <c r="N11">
        <f>VLOOKUP(A11,ČP23!$B$1:$B$899,1,FALSE)</f>
        <v>2019105</v>
      </c>
    </row>
    <row r="12" spans="1:14" x14ac:dyDescent="0.45">
      <c r="A12">
        <v>171027</v>
      </c>
      <c r="C12" t="s">
        <v>125</v>
      </c>
      <c r="D12">
        <v>2009</v>
      </c>
      <c r="E12" t="s">
        <v>290</v>
      </c>
      <c r="F12" t="s">
        <v>314</v>
      </c>
      <c r="H12" t="s">
        <v>663</v>
      </c>
      <c r="I12" t="s">
        <v>664</v>
      </c>
      <c r="K12" s="36">
        <v>1.1577546296296297E-3</v>
      </c>
      <c r="L12" s="36">
        <v>9.9884259259259265E-5</v>
      </c>
      <c r="M12" s="6">
        <v>50</v>
      </c>
      <c r="N12">
        <f>VLOOKUP(A12,ČP23!$B$1:$B$899,1,FALSE)</f>
        <v>171027</v>
      </c>
    </row>
    <row r="13" spans="1:14" x14ac:dyDescent="0.45">
      <c r="A13">
        <v>2018012</v>
      </c>
      <c r="B13">
        <v>9155137</v>
      </c>
      <c r="C13" t="s">
        <v>547</v>
      </c>
      <c r="D13">
        <v>2007</v>
      </c>
      <c r="E13" t="s">
        <v>290</v>
      </c>
      <c r="G13" s="36">
        <v>1.0296296296296297E-3</v>
      </c>
      <c r="H13" s="6">
        <v>50</v>
      </c>
      <c r="M13" s="6">
        <v>100</v>
      </c>
      <c r="N13">
        <f>VLOOKUP(A13,ČP23!$B$1:$B$899,1,FALSE)</f>
        <v>2018012</v>
      </c>
    </row>
    <row r="14" spans="1:14" x14ac:dyDescent="0.45">
      <c r="A14">
        <v>16138</v>
      </c>
      <c r="B14">
        <v>9155116</v>
      </c>
      <c r="C14" t="s">
        <v>166</v>
      </c>
      <c r="D14">
        <v>2006</v>
      </c>
      <c r="E14" t="s">
        <v>290</v>
      </c>
      <c r="G14" s="36">
        <v>1.0619212962962963E-3</v>
      </c>
      <c r="H14" s="6">
        <v>40</v>
      </c>
      <c r="M14" s="6">
        <v>80</v>
      </c>
      <c r="N14">
        <f>VLOOKUP(A14,ČP23!$B$1:$B$899,1,FALSE)</f>
        <v>16138</v>
      </c>
    </row>
    <row r="15" spans="1:14" x14ac:dyDescent="0.45">
      <c r="A15">
        <v>171052</v>
      </c>
      <c r="B15">
        <v>9155110</v>
      </c>
      <c r="C15" t="s">
        <v>165</v>
      </c>
      <c r="D15">
        <v>2006</v>
      </c>
      <c r="E15" t="s">
        <v>290</v>
      </c>
      <c r="G15" s="36">
        <v>1.0843750000000001E-3</v>
      </c>
      <c r="H15" s="6">
        <v>22.5</v>
      </c>
      <c r="M15" s="6">
        <v>45</v>
      </c>
      <c r="N15">
        <f>VLOOKUP(A15,ČP23!$B$1:$B$899,1,FALSE)</f>
        <v>171052</v>
      </c>
    </row>
    <row r="16" spans="1:14" x14ac:dyDescent="0.45">
      <c r="A16">
        <v>161008</v>
      </c>
      <c r="B16">
        <v>9155108</v>
      </c>
      <c r="C16" t="s">
        <v>169</v>
      </c>
      <c r="D16">
        <v>2005</v>
      </c>
      <c r="E16" t="s">
        <v>290</v>
      </c>
      <c r="G16" s="36">
        <v>1.1363425925925927E-3</v>
      </c>
      <c r="H16" s="6">
        <v>16</v>
      </c>
      <c r="M16" s="6">
        <v>32</v>
      </c>
      <c r="N16">
        <f>VLOOKUP(A16,ČP23!$B$1:$B$899,1,FALSE)</f>
        <v>161008</v>
      </c>
    </row>
    <row r="17" spans="1:14" x14ac:dyDescent="0.45">
      <c r="A17">
        <v>2018461</v>
      </c>
      <c r="B17">
        <v>9155117</v>
      </c>
      <c r="C17" t="s">
        <v>541</v>
      </c>
      <c r="D17">
        <v>2007</v>
      </c>
      <c r="E17" t="s">
        <v>290</v>
      </c>
      <c r="G17" s="36">
        <v>1.1831018518518518E-3</v>
      </c>
      <c r="H17" s="6">
        <v>14.5</v>
      </c>
      <c r="M17" s="6">
        <v>29</v>
      </c>
      <c r="N17">
        <f>VLOOKUP(A17,ČP23!$B$1:$B$899,1,FALSE)</f>
        <v>2018461</v>
      </c>
    </row>
    <row r="18" spans="1:14" x14ac:dyDescent="0.45">
      <c r="A18">
        <v>16070</v>
      </c>
      <c r="B18">
        <v>9155072</v>
      </c>
      <c r="C18" t="s">
        <v>160</v>
      </c>
      <c r="D18">
        <v>2003</v>
      </c>
      <c r="E18" t="s">
        <v>290</v>
      </c>
      <c r="G18" s="36">
        <v>9.3287037037037036E-4</v>
      </c>
      <c r="H18" s="6">
        <v>160</v>
      </c>
      <c r="M18" s="6">
        <v>100</v>
      </c>
      <c r="N18">
        <f>VLOOKUP(A18,ČP23!$B$1:$B$899,1,FALSE)</f>
        <v>16070</v>
      </c>
    </row>
    <row r="19" spans="1:14" x14ac:dyDescent="0.45">
      <c r="A19">
        <v>16074</v>
      </c>
      <c r="B19">
        <v>9155107</v>
      </c>
      <c r="C19" t="s">
        <v>162</v>
      </c>
      <c r="D19">
        <v>2005</v>
      </c>
      <c r="E19" t="s">
        <v>290</v>
      </c>
      <c r="G19" s="36">
        <v>1.0006944444444445E-3</v>
      </c>
      <c r="H19" s="6">
        <v>128</v>
      </c>
      <c r="M19" s="6">
        <v>80</v>
      </c>
      <c r="N19">
        <f>VLOOKUP(A19,ČP23!$B$1:$B$899,1,FALSE)</f>
        <v>16074</v>
      </c>
    </row>
    <row r="20" spans="1:14" x14ac:dyDescent="0.45">
      <c r="A20">
        <v>18001</v>
      </c>
      <c r="B20">
        <v>9155052</v>
      </c>
      <c r="C20" t="s">
        <v>206</v>
      </c>
      <c r="D20">
        <v>1996</v>
      </c>
      <c r="E20" t="s">
        <v>290</v>
      </c>
      <c r="G20" s="36">
        <v>1.0543981481481483E-3</v>
      </c>
      <c r="H20" s="6">
        <v>80</v>
      </c>
      <c r="M20" s="6">
        <v>50</v>
      </c>
      <c r="N20">
        <f>VLOOKUP(A20,ČP23!$B$1:$B$899,1,FALSE)</f>
        <v>18001</v>
      </c>
    </row>
    <row r="21" spans="1:14" x14ac:dyDescent="0.45">
      <c r="A21">
        <v>161026</v>
      </c>
      <c r="B21">
        <v>9155071</v>
      </c>
      <c r="C21" t="s">
        <v>161</v>
      </c>
      <c r="D21">
        <v>2003</v>
      </c>
      <c r="E21" t="s">
        <v>290</v>
      </c>
      <c r="G21" s="36">
        <v>9.6759259259259248E-4</v>
      </c>
      <c r="H21" s="6">
        <v>72</v>
      </c>
      <c r="M21" s="6">
        <v>45</v>
      </c>
      <c r="N21">
        <f>VLOOKUP(A21,ČP23!$B$1:$B$899,1,FALSE)</f>
        <v>161026</v>
      </c>
    </row>
    <row r="22" spans="1:14" x14ac:dyDescent="0.45">
      <c r="A22">
        <v>171012</v>
      </c>
      <c r="B22">
        <v>9150317</v>
      </c>
      <c r="C22" t="s">
        <v>192</v>
      </c>
      <c r="D22">
        <v>2004</v>
      </c>
      <c r="E22" t="s">
        <v>290</v>
      </c>
      <c r="G22" s="36">
        <v>9.5138888888888888E-4</v>
      </c>
      <c r="H22" s="6">
        <v>50</v>
      </c>
      <c r="M22" s="6">
        <v>100</v>
      </c>
      <c r="N22">
        <f>VLOOKUP(A22,ČP23!$B$1:$B$899,1,FALSE)</f>
        <v>171012</v>
      </c>
    </row>
    <row r="23" spans="1:14" x14ac:dyDescent="0.45">
      <c r="A23">
        <v>16180</v>
      </c>
      <c r="B23">
        <v>9150344</v>
      </c>
      <c r="C23" t="s">
        <v>199</v>
      </c>
      <c r="D23">
        <v>2006</v>
      </c>
      <c r="E23" t="s">
        <v>290</v>
      </c>
      <c r="G23" s="36">
        <v>1.0517361111111111E-3</v>
      </c>
      <c r="H23" s="6">
        <v>40</v>
      </c>
      <c r="M23" s="6">
        <v>80</v>
      </c>
      <c r="N23">
        <f>VLOOKUP(A23,ČP23!$B$1:$B$899,1,FALSE)</f>
        <v>16180</v>
      </c>
    </row>
    <row r="24" spans="1:14" x14ac:dyDescent="0.45">
      <c r="A24">
        <v>16141</v>
      </c>
      <c r="B24">
        <v>9150316</v>
      </c>
      <c r="C24" t="s">
        <v>193</v>
      </c>
      <c r="D24">
        <v>2004</v>
      </c>
      <c r="E24" t="s">
        <v>290</v>
      </c>
      <c r="G24" s="36">
        <v>1.0598379629629629E-3</v>
      </c>
      <c r="H24" s="6">
        <v>30</v>
      </c>
      <c r="M24" s="6">
        <v>60</v>
      </c>
      <c r="N24">
        <f>VLOOKUP(A24,ČP23!$B$1:$B$899,1,FALSE)</f>
        <v>16141</v>
      </c>
    </row>
    <row r="25" spans="1:14" x14ac:dyDescent="0.45">
      <c r="A25">
        <v>16037</v>
      </c>
      <c r="B25">
        <v>9150389</v>
      </c>
      <c r="C25" t="s">
        <v>558</v>
      </c>
      <c r="D25">
        <v>2007</v>
      </c>
      <c r="E25" t="s">
        <v>290</v>
      </c>
      <c r="G25" s="36">
        <v>1.168402777777778E-3</v>
      </c>
      <c r="H25" s="6">
        <v>22.5</v>
      </c>
      <c r="M25" s="6">
        <v>45</v>
      </c>
      <c r="N25">
        <f>VLOOKUP(A25,ČP23!$B$1:$B$899,1,FALSE)</f>
        <v>16037</v>
      </c>
    </row>
    <row r="26" spans="1:14" x14ac:dyDescent="0.45">
      <c r="A26">
        <v>16024</v>
      </c>
      <c r="B26">
        <v>9150168</v>
      </c>
      <c r="C26" t="s">
        <v>232</v>
      </c>
      <c r="D26">
        <v>1999</v>
      </c>
      <c r="E26" t="s">
        <v>290</v>
      </c>
      <c r="G26" s="36">
        <v>9.2986111111111101E-4</v>
      </c>
      <c r="H26" s="6">
        <v>96</v>
      </c>
      <c r="M26" s="6">
        <v>80</v>
      </c>
      <c r="N26">
        <f>VLOOKUP(A26,ČP23!$B$1:$B$899,1,FALSE)</f>
        <v>16024</v>
      </c>
    </row>
    <row r="27" spans="1:14" x14ac:dyDescent="0.45">
      <c r="A27">
        <v>16034</v>
      </c>
      <c r="B27">
        <v>9150333</v>
      </c>
      <c r="C27" t="s">
        <v>196</v>
      </c>
      <c r="D27">
        <v>2006</v>
      </c>
      <c r="E27" t="s">
        <v>290</v>
      </c>
      <c r="G27" s="36">
        <v>8.9814814814814824E-4</v>
      </c>
      <c r="H27" s="6">
        <v>72</v>
      </c>
      <c r="M27" s="6">
        <v>60</v>
      </c>
      <c r="N27">
        <f>VLOOKUP(A27,ČP23!$B$1:$B$899,1,FALSE)</f>
        <v>16034</v>
      </c>
    </row>
    <row r="28" spans="1:14" x14ac:dyDescent="0.45">
      <c r="A28">
        <v>16118</v>
      </c>
      <c r="B28">
        <v>9150387</v>
      </c>
      <c r="C28" t="s">
        <v>570</v>
      </c>
      <c r="D28">
        <v>2007</v>
      </c>
      <c r="E28" t="s">
        <v>290</v>
      </c>
      <c r="F28" t="s">
        <v>543</v>
      </c>
      <c r="G28" s="36">
        <v>9.7314814814814822E-4</v>
      </c>
      <c r="H28" s="6">
        <v>48</v>
      </c>
      <c r="M28" s="6">
        <v>40</v>
      </c>
      <c r="N28">
        <f>VLOOKUP(A28,ČP23!$B$1:$B$899,1,FALSE)</f>
        <v>16118</v>
      </c>
    </row>
    <row r="29" spans="1:14" x14ac:dyDescent="0.45">
      <c r="A29">
        <v>161050</v>
      </c>
      <c r="B29">
        <v>9150213</v>
      </c>
      <c r="C29" t="s">
        <v>233</v>
      </c>
      <c r="D29">
        <v>1981</v>
      </c>
      <c r="E29" t="s">
        <v>290</v>
      </c>
      <c r="G29" s="36">
        <v>9.8703703703703692E-4</v>
      </c>
      <c r="H29" s="6">
        <v>43.2</v>
      </c>
      <c r="M29" s="6">
        <v>36</v>
      </c>
      <c r="N29">
        <f>VLOOKUP(A29,ČP23!$B$1:$B$899,1,FALSE)</f>
        <v>161050</v>
      </c>
    </row>
    <row r="30" spans="1:14" x14ac:dyDescent="0.45">
      <c r="A30">
        <v>16045</v>
      </c>
      <c r="B30">
        <v>1698276</v>
      </c>
      <c r="C30" t="s">
        <v>568</v>
      </c>
      <c r="D30">
        <v>1974</v>
      </c>
      <c r="E30" t="s">
        <v>290</v>
      </c>
      <c r="G30" s="36">
        <v>9.8900462962962961E-4</v>
      </c>
      <c r="H30" s="6">
        <v>34.799999999999997</v>
      </c>
      <c r="M30" s="6">
        <v>29</v>
      </c>
      <c r="N30">
        <f>VLOOKUP(A30,ČP23!$B$1:$B$899,1,FALSE)</f>
        <v>16045</v>
      </c>
    </row>
    <row r="31" spans="1:14" x14ac:dyDescent="0.45">
      <c r="A31">
        <v>16114</v>
      </c>
      <c r="B31">
        <v>9150343</v>
      </c>
      <c r="C31" t="s">
        <v>194</v>
      </c>
      <c r="D31">
        <v>2006</v>
      </c>
      <c r="E31" t="s">
        <v>290</v>
      </c>
      <c r="G31" s="36">
        <v>1.0834490740740741E-3</v>
      </c>
      <c r="H31" s="6">
        <v>19.2</v>
      </c>
      <c r="M31" s="6">
        <v>16</v>
      </c>
      <c r="N31">
        <f>VLOOKUP(A31,ČP23!$B$1:$B$899,1,FALSE)</f>
        <v>16114</v>
      </c>
    </row>
    <row r="32" spans="1:14" x14ac:dyDescent="0.45">
      <c r="A32">
        <v>10461</v>
      </c>
      <c r="B32">
        <v>1698664</v>
      </c>
      <c r="C32" t="s">
        <v>241</v>
      </c>
      <c r="D32">
        <v>1975</v>
      </c>
      <c r="E32" t="s">
        <v>290</v>
      </c>
      <c r="G32" s="36">
        <v>1.1297453703703704E-3</v>
      </c>
      <c r="H32" s="6">
        <v>16.8</v>
      </c>
      <c r="M32" s="6">
        <v>14</v>
      </c>
      <c r="N32">
        <f>VLOOKUP(A32,ČP23!$B$1:$B$899,1,FALSE)</f>
        <v>10461</v>
      </c>
    </row>
    <row r="33" spans="1:14" x14ac:dyDescent="0.45">
      <c r="A33">
        <v>2022032</v>
      </c>
      <c r="B33">
        <v>9150347</v>
      </c>
      <c r="C33" t="s">
        <v>247</v>
      </c>
      <c r="D33">
        <v>1972</v>
      </c>
      <c r="E33" t="s">
        <v>290</v>
      </c>
      <c r="G33" s="36">
        <v>1.3060185185185186E-3</v>
      </c>
      <c r="H33" s="6">
        <v>15.6</v>
      </c>
      <c r="M33" s="6">
        <v>13</v>
      </c>
      <c r="N33">
        <f>VLOOKUP(A33,ČP23!$B$1:$B$899,1,FALSE)</f>
        <v>2022032</v>
      </c>
    </row>
    <row r="34" spans="1:14" x14ac:dyDescent="0.45">
      <c r="A34">
        <v>16043</v>
      </c>
      <c r="B34">
        <v>9150185</v>
      </c>
      <c r="C34" t="s">
        <v>246</v>
      </c>
      <c r="D34">
        <v>1953</v>
      </c>
      <c r="E34" t="s">
        <v>290</v>
      </c>
      <c r="G34" s="36">
        <v>1.3832175925925928E-3</v>
      </c>
      <c r="H34" s="6"/>
      <c r="M34" s="6">
        <v>12</v>
      </c>
      <c r="N34">
        <f>VLOOKUP(A34,ČP23!$B$1:$B$899,1,FALSE)</f>
        <v>16043</v>
      </c>
    </row>
    <row r="35" spans="1:14" x14ac:dyDescent="0.45">
      <c r="B35">
        <v>9240046</v>
      </c>
      <c r="C35" t="s">
        <v>559</v>
      </c>
      <c r="D35">
        <v>2005</v>
      </c>
      <c r="E35" t="s">
        <v>320</v>
      </c>
      <c r="G35" s="36">
        <v>1.0681712962962964E-3</v>
      </c>
      <c r="H35" s="6">
        <v>25</v>
      </c>
      <c r="M35" s="6">
        <v>50</v>
      </c>
    </row>
    <row r="36" spans="1:14" x14ac:dyDescent="0.45">
      <c r="B36">
        <v>9240047</v>
      </c>
      <c r="C36" t="s">
        <v>556</v>
      </c>
      <c r="D36">
        <v>2006</v>
      </c>
      <c r="E36" t="s">
        <v>320</v>
      </c>
      <c r="G36" s="36">
        <v>1.4336805555555554E-3</v>
      </c>
      <c r="H36" s="6">
        <v>20</v>
      </c>
      <c r="M36" s="6">
        <v>40</v>
      </c>
    </row>
    <row r="37" spans="1:14" x14ac:dyDescent="0.45">
      <c r="B37">
        <v>1406500</v>
      </c>
      <c r="C37" t="s">
        <v>569</v>
      </c>
      <c r="D37">
        <v>1980</v>
      </c>
      <c r="E37" t="s">
        <v>320</v>
      </c>
      <c r="G37" s="36">
        <v>1.0162037037037038E-3</v>
      </c>
      <c r="H37" s="6">
        <v>26.4</v>
      </c>
      <c r="M37" s="6">
        <v>22</v>
      </c>
    </row>
    <row r="38" spans="1:14" x14ac:dyDescent="0.45">
      <c r="C38" t="s">
        <v>475</v>
      </c>
      <c r="D38">
        <v>2012</v>
      </c>
      <c r="E38" t="s">
        <v>293</v>
      </c>
      <c r="F38" t="s">
        <v>472</v>
      </c>
      <c r="G38" s="36" t="s">
        <v>624</v>
      </c>
      <c r="H38" s="36">
        <v>6.5856481481481484E-4</v>
      </c>
      <c r="I38" t="s">
        <v>625</v>
      </c>
      <c r="J38" s="36">
        <v>6.8020833333333334E-4</v>
      </c>
      <c r="K38" s="36">
        <v>1.2543981481481481E-3</v>
      </c>
      <c r="L38" s="36"/>
      <c r="M38" s="6">
        <v>100</v>
      </c>
    </row>
    <row r="39" spans="1:14" x14ac:dyDescent="0.45">
      <c r="C39" t="s">
        <v>483</v>
      </c>
      <c r="D39">
        <v>2010</v>
      </c>
      <c r="E39" t="s">
        <v>293</v>
      </c>
      <c r="F39" t="s">
        <v>313</v>
      </c>
      <c r="G39" t="s">
        <v>630</v>
      </c>
      <c r="H39" s="36">
        <v>5.6400462962962958E-4</v>
      </c>
      <c r="I39" t="s">
        <v>631</v>
      </c>
      <c r="J39" s="36">
        <v>5.6585648148148153E-4</v>
      </c>
      <c r="K39" s="36">
        <v>1.1053240740740741E-3</v>
      </c>
      <c r="L39" s="36"/>
      <c r="M39" s="6">
        <v>100</v>
      </c>
    </row>
    <row r="40" spans="1:14" x14ac:dyDescent="0.45">
      <c r="C40" t="s">
        <v>493</v>
      </c>
      <c r="D40">
        <v>2010</v>
      </c>
      <c r="E40" t="s">
        <v>293</v>
      </c>
      <c r="F40" t="s">
        <v>313</v>
      </c>
      <c r="G40" t="s">
        <v>636</v>
      </c>
      <c r="H40" s="36">
        <v>6.9143518518518523E-4</v>
      </c>
      <c r="I40" t="s">
        <v>637</v>
      </c>
      <c r="J40" s="36">
        <v>6.783564814814815E-4</v>
      </c>
      <c r="K40" s="36">
        <v>1.2709490740740741E-3</v>
      </c>
      <c r="L40" s="36">
        <v>1.65625E-4</v>
      </c>
      <c r="M40" s="6">
        <v>50</v>
      </c>
    </row>
    <row r="41" spans="1:14" x14ac:dyDescent="0.45">
      <c r="C41" t="s">
        <v>501</v>
      </c>
      <c r="D41">
        <v>2010</v>
      </c>
      <c r="E41" t="s">
        <v>293</v>
      </c>
      <c r="F41" t="s">
        <v>313</v>
      </c>
      <c r="G41" t="s">
        <v>642</v>
      </c>
      <c r="H41" s="36">
        <v>7.0254629629629627E-4</v>
      </c>
      <c r="I41" s="36">
        <v>6.0567129629629632E-4</v>
      </c>
      <c r="J41" t="s">
        <v>643</v>
      </c>
      <c r="K41" s="36">
        <v>1.1936342592592593E-3</v>
      </c>
      <c r="L41" s="36">
        <v>5.6365740740740745E-5</v>
      </c>
      <c r="M41" s="6">
        <v>80</v>
      </c>
    </row>
    <row r="42" spans="1:14" x14ac:dyDescent="0.45">
      <c r="C42" t="s">
        <v>644</v>
      </c>
      <c r="D42">
        <v>2011</v>
      </c>
      <c r="E42" t="s">
        <v>293</v>
      </c>
      <c r="F42" t="s">
        <v>313</v>
      </c>
      <c r="G42" s="36">
        <v>6.4409722222222223E-4</v>
      </c>
      <c r="H42" t="s">
        <v>645</v>
      </c>
      <c r="I42" s="36" t="s">
        <v>646</v>
      </c>
      <c r="J42" s="36">
        <v>7.0648148148148154E-4</v>
      </c>
      <c r="K42" s="36">
        <v>1.2864583333333332E-3</v>
      </c>
      <c r="L42" s="36">
        <v>1.4918981481481483E-4</v>
      </c>
      <c r="M42" s="6">
        <v>60</v>
      </c>
    </row>
    <row r="43" spans="1:14" x14ac:dyDescent="0.45">
      <c r="C43" t="s">
        <v>504</v>
      </c>
      <c r="D43">
        <v>2011</v>
      </c>
      <c r="E43" t="s">
        <v>293</v>
      </c>
      <c r="F43" t="s">
        <v>313</v>
      </c>
      <c r="G43" t="s">
        <v>647</v>
      </c>
      <c r="H43" s="36">
        <v>7.7870370370370365E-4</v>
      </c>
      <c r="I43" s="36"/>
      <c r="J43" t="s">
        <v>648</v>
      </c>
      <c r="K43" s="36">
        <v>1.4062499999999997E-3</v>
      </c>
      <c r="L43" s="36">
        <v>2.6898148148148148E-4</v>
      </c>
      <c r="M43" s="6">
        <v>50</v>
      </c>
    </row>
    <row r="44" spans="1:14" x14ac:dyDescent="0.45">
      <c r="C44" t="s">
        <v>509</v>
      </c>
      <c r="D44">
        <v>2008</v>
      </c>
      <c r="E44" t="s">
        <v>293</v>
      </c>
      <c r="F44" t="s">
        <v>314</v>
      </c>
      <c r="G44" t="s">
        <v>649</v>
      </c>
      <c r="H44" s="36">
        <v>5.7951388888888885E-4</v>
      </c>
      <c r="I44" t="s">
        <v>650</v>
      </c>
      <c r="J44" s="36">
        <v>5.7418981481481481E-4</v>
      </c>
      <c r="K44" s="36">
        <v>1.088310185185185E-3</v>
      </c>
      <c r="M44" s="6">
        <v>100</v>
      </c>
    </row>
    <row r="45" spans="1:14" x14ac:dyDescent="0.45">
      <c r="C45" t="s">
        <v>521</v>
      </c>
      <c r="D45">
        <v>2009</v>
      </c>
      <c r="E45" t="s">
        <v>293</v>
      </c>
      <c r="F45" t="s">
        <v>314</v>
      </c>
      <c r="G45" t="s">
        <v>658</v>
      </c>
      <c r="H45" s="36">
        <v>6.3958333333333326E-4</v>
      </c>
      <c r="I45" t="s">
        <v>659</v>
      </c>
      <c r="J45" s="36">
        <v>5.3449074074074065E-4</v>
      </c>
      <c r="K45" s="36">
        <v>1.0578703703703705E-3</v>
      </c>
      <c r="M45" s="6">
        <v>100</v>
      </c>
    </row>
    <row r="46" spans="1:14" x14ac:dyDescent="0.45">
      <c r="C46" t="s">
        <v>529</v>
      </c>
      <c r="D46">
        <v>2008</v>
      </c>
      <c r="E46" t="s">
        <v>293</v>
      </c>
      <c r="F46" t="s">
        <v>314</v>
      </c>
      <c r="G46" t="s">
        <v>661</v>
      </c>
      <c r="H46" s="36">
        <v>5.7523148148148147E-4</v>
      </c>
      <c r="I46" t="s">
        <v>662</v>
      </c>
      <c r="J46" s="36">
        <v>5.7442129629629629E-4</v>
      </c>
      <c r="K46" s="36">
        <v>1.108449074074074E-3</v>
      </c>
      <c r="L46" s="36">
        <v>5.0578703703703703E-5</v>
      </c>
      <c r="M46" s="6">
        <v>60</v>
      </c>
    </row>
    <row r="47" spans="1:14" x14ac:dyDescent="0.45">
      <c r="C47" t="s">
        <v>532</v>
      </c>
      <c r="D47">
        <v>2009</v>
      </c>
      <c r="E47" t="s">
        <v>293</v>
      </c>
      <c r="F47" t="s">
        <v>314</v>
      </c>
      <c r="G47" t="s">
        <v>665</v>
      </c>
      <c r="H47" s="36">
        <v>5.865740740740741E-4</v>
      </c>
      <c r="I47" t="s">
        <v>666</v>
      </c>
      <c r="J47" s="36">
        <v>5.9733796296296293E-4</v>
      </c>
      <c r="K47" s="36">
        <v>1.1624999999999999E-3</v>
      </c>
      <c r="L47" s="36">
        <v>1.0462962962962961E-4</v>
      </c>
      <c r="M47" s="6">
        <v>45</v>
      </c>
    </row>
    <row r="48" spans="1:14" x14ac:dyDescent="0.45">
      <c r="B48">
        <v>9435095</v>
      </c>
      <c r="C48" t="s">
        <v>544</v>
      </c>
      <c r="D48">
        <v>2004</v>
      </c>
      <c r="E48" t="s">
        <v>293</v>
      </c>
      <c r="G48" s="36">
        <v>1.0825231481481482E-3</v>
      </c>
      <c r="H48" s="6">
        <v>30</v>
      </c>
      <c r="M48" s="6">
        <v>60</v>
      </c>
    </row>
    <row r="49" spans="2:13" x14ac:dyDescent="0.45">
      <c r="B49">
        <v>9435105</v>
      </c>
      <c r="C49" t="s">
        <v>545</v>
      </c>
      <c r="D49">
        <v>2006</v>
      </c>
      <c r="E49" t="s">
        <v>293</v>
      </c>
      <c r="G49" s="36">
        <v>1.1061342592592592E-3</v>
      </c>
      <c r="H49" s="6">
        <v>25</v>
      </c>
      <c r="M49" s="6">
        <v>50</v>
      </c>
    </row>
    <row r="50" spans="2:13" x14ac:dyDescent="0.45">
      <c r="B50">
        <v>9435111</v>
      </c>
      <c r="C50" t="s">
        <v>542</v>
      </c>
      <c r="D50">
        <v>2007</v>
      </c>
      <c r="E50" t="s">
        <v>293</v>
      </c>
      <c r="G50" s="36">
        <v>1.1153935185185186E-3</v>
      </c>
      <c r="H50" s="6">
        <v>20</v>
      </c>
      <c r="M50" s="6">
        <v>40</v>
      </c>
    </row>
    <row r="51" spans="2:13" x14ac:dyDescent="0.45">
      <c r="B51">
        <v>9435112</v>
      </c>
      <c r="C51" t="s">
        <v>546</v>
      </c>
      <c r="D51">
        <v>2007</v>
      </c>
      <c r="E51" t="s">
        <v>293</v>
      </c>
      <c r="G51" s="36">
        <v>1.118287037037037E-3</v>
      </c>
      <c r="H51" s="6">
        <v>18</v>
      </c>
      <c r="M51" s="6">
        <v>36</v>
      </c>
    </row>
    <row r="52" spans="2:13" x14ac:dyDescent="0.45">
      <c r="B52">
        <v>9435094</v>
      </c>
      <c r="C52" t="s">
        <v>550</v>
      </c>
      <c r="D52">
        <v>2004</v>
      </c>
      <c r="E52" t="s">
        <v>293</v>
      </c>
      <c r="G52" s="36">
        <v>1.0137731481481482E-3</v>
      </c>
      <c r="H52" s="6">
        <v>96</v>
      </c>
      <c r="M52" s="6">
        <v>60</v>
      </c>
    </row>
    <row r="53" spans="2:13" x14ac:dyDescent="0.45">
      <c r="B53">
        <v>9435097</v>
      </c>
      <c r="C53" t="s">
        <v>549</v>
      </c>
      <c r="D53">
        <v>2004</v>
      </c>
      <c r="E53" t="s">
        <v>293</v>
      </c>
      <c r="F53" t="s">
        <v>543</v>
      </c>
      <c r="G53" s="36">
        <v>1.0126157407407408E-3</v>
      </c>
      <c r="H53" s="6">
        <v>64</v>
      </c>
      <c r="M53" s="6">
        <v>40</v>
      </c>
    </row>
    <row r="54" spans="2:13" x14ac:dyDescent="0.45">
      <c r="B54">
        <v>9435099</v>
      </c>
      <c r="C54" t="s">
        <v>548</v>
      </c>
      <c r="D54">
        <v>2004</v>
      </c>
      <c r="E54" t="s">
        <v>293</v>
      </c>
      <c r="G54" s="36">
        <v>1.0351851851851852E-3</v>
      </c>
      <c r="H54" s="6">
        <v>57.6</v>
      </c>
      <c r="M54" s="6">
        <v>36</v>
      </c>
    </row>
    <row r="55" spans="2:13" x14ac:dyDescent="0.45">
      <c r="B55">
        <v>9435100</v>
      </c>
      <c r="C55" t="s">
        <v>553</v>
      </c>
      <c r="D55">
        <v>2005</v>
      </c>
      <c r="E55" t="s">
        <v>293</v>
      </c>
      <c r="F55" t="s">
        <v>543</v>
      </c>
      <c r="G55" s="36">
        <v>1.0681712962962964E-3</v>
      </c>
      <c r="H55" s="6">
        <v>51.2</v>
      </c>
      <c r="M55" s="6">
        <v>32</v>
      </c>
    </row>
    <row r="56" spans="2:13" x14ac:dyDescent="0.45">
      <c r="B56">
        <v>9435098</v>
      </c>
      <c r="C56" t="s">
        <v>551</v>
      </c>
      <c r="D56">
        <v>2004</v>
      </c>
      <c r="E56" t="s">
        <v>293</v>
      </c>
      <c r="G56" s="36">
        <v>1.1119212962962964E-3</v>
      </c>
      <c r="H56" s="6">
        <v>46.4</v>
      </c>
      <c r="M56" s="6">
        <v>29</v>
      </c>
    </row>
    <row r="57" spans="2:13" x14ac:dyDescent="0.45">
      <c r="B57">
        <v>9435090</v>
      </c>
      <c r="C57" t="s">
        <v>552</v>
      </c>
      <c r="D57">
        <v>1999</v>
      </c>
      <c r="E57" t="s">
        <v>293</v>
      </c>
      <c r="G57" s="36">
        <v>1.360300925925926E-3</v>
      </c>
      <c r="H57" s="6"/>
      <c r="M57" s="6">
        <v>24</v>
      </c>
    </row>
    <row r="58" spans="2:13" x14ac:dyDescent="0.45">
      <c r="B58">
        <v>9430206</v>
      </c>
      <c r="C58" t="s">
        <v>563</v>
      </c>
      <c r="D58">
        <v>2006</v>
      </c>
      <c r="E58" t="s">
        <v>293</v>
      </c>
      <c r="F58" t="s">
        <v>543</v>
      </c>
      <c r="G58" s="36">
        <v>1.0012731481481481E-3</v>
      </c>
      <c r="H58" s="6">
        <v>60</v>
      </c>
      <c r="M58" s="6">
        <v>50</v>
      </c>
    </row>
    <row r="59" spans="2:13" x14ac:dyDescent="0.45">
      <c r="B59">
        <v>9430012</v>
      </c>
      <c r="C59" t="s">
        <v>561</v>
      </c>
      <c r="D59">
        <v>1987</v>
      </c>
      <c r="E59" t="s">
        <v>293</v>
      </c>
      <c r="G59" s="36">
        <v>9.2893518518518531E-4</v>
      </c>
      <c r="H59" s="6">
        <v>54</v>
      </c>
      <c r="M59" s="6">
        <v>45</v>
      </c>
    </row>
    <row r="60" spans="2:13" x14ac:dyDescent="0.45">
      <c r="B60">
        <v>9430192</v>
      </c>
      <c r="C60" t="s">
        <v>575</v>
      </c>
      <c r="D60">
        <v>2004</v>
      </c>
      <c r="E60" t="s">
        <v>293</v>
      </c>
      <c r="F60" t="s">
        <v>572</v>
      </c>
      <c r="G60" s="36">
        <v>9.9050925925925912E-4</v>
      </c>
      <c r="H60" s="6">
        <v>38.4</v>
      </c>
      <c r="M60" s="6">
        <v>32</v>
      </c>
    </row>
    <row r="61" spans="2:13" x14ac:dyDescent="0.45">
      <c r="B61">
        <v>9430207</v>
      </c>
      <c r="C61" t="s">
        <v>574</v>
      </c>
      <c r="D61">
        <v>2006</v>
      </c>
      <c r="E61" t="s">
        <v>293</v>
      </c>
      <c r="G61" s="36">
        <v>9.9085648148148167E-4</v>
      </c>
      <c r="H61" s="6">
        <v>31.2</v>
      </c>
      <c r="M61" s="6">
        <v>26</v>
      </c>
    </row>
    <row r="62" spans="2:13" x14ac:dyDescent="0.45">
      <c r="B62">
        <v>9430208</v>
      </c>
      <c r="C62" t="s">
        <v>564</v>
      </c>
      <c r="D62">
        <v>2006</v>
      </c>
      <c r="E62" t="s">
        <v>293</v>
      </c>
      <c r="G62" s="36">
        <v>1.0089120370370371E-3</v>
      </c>
      <c r="H62" s="6">
        <v>28.8</v>
      </c>
      <c r="M62" s="6">
        <v>24</v>
      </c>
    </row>
    <row r="63" spans="2:13" x14ac:dyDescent="0.45">
      <c r="B63">
        <v>9430193</v>
      </c>
      <c r="C63" t="s">
        <v>565</v>
      </c>
      <c r="D63">
        <v>2004</v>
      </c>
      <c r="E63" t="s">
        <v>293</v>
      </c>
      <c r="G63" s="36">
        <v>1.0325231481481481E-3</v>
      </c>
      <c r="H63" s="6">
        <v>24</v>
      </c>
      <c r="M63" s="6">
        <v>20</v>
      </c>
    </row>
    <row r="64" spans="2:13" x14ac:dyDescent="0.45">
      <c r="B64">
        <v>9430176</v>
      </c>
      <c r="C64" t="s">
        <v>566</v>
      </c>
      <c r="D64">
        <v>2003</v>
      </c>
      <c r="E64" t="s">
        <v>293</v>
      </c>
      <c r="F64" t="s">
        <v>543</v>
      </c>
      <c r="G64" s="36">
        <v>1.0497685185185187E-3</v>
      </c>
      <c r="H64" s="6">
        <v>21.6</v>
      </c>
      <c r="M64" s="6">
        <v>18</v>
      </c>
    </row>
    <row r="65" spans="2:13" x14ac:dyDescent="0.45">
      <c r="B65">
        <v>1195040</v>
      </c>
      <c r="C65" t="s">
        <v>573</v>
      </c>
      <c r="D65">
        <v>1973</v>
      </c>
      <c r="E65" t="s">
        <v>293</v>
      </c>
      <c r="F65" t="s">
        <v>572</v>
      </c>
      <c r="G65" s="36">
        <v>1.1207175925925926E-3</v>
      </c>
      <c r="H65" s="6">
        <v>18</v>
      </c>
      <c r="M65" s="6">
        <v>15</v>
      </c>
    </row>
    <row r="66" spans="2:13" x14ac:dyDescent="0.45">
      <c r="B66">
        <v>9700022</v>
      </c>
      <c r="C66" t="s">
        <v>560</v>
      </c>
      <c r="D66">
        <v>1992</v>
      </c>
      <c r="E66" t="s">
        <v>331</v>
      </c>
      <c r="G66" s="36">
        <v>9.341435185185185E-4</v>
      </c>
      <c r="H66" s="6">
        <v>120</v>
      </c>
      <c r="M66" s="6">
        <v>100</v>
      </c>
    </row>
    <row r="67" spans="2:13" x14ac:dyDescent="0.45">
      <c r="B67">
        <v>9525021</v>
      </c>
      <c r="C67" t="s">
        <v>554</v>
      </c>
      <c r="D67">
        <v>2001</v>
      </c>
      <c r="E67" t="s">
        <v>555</v>
      </c>
      <c r="G67" s="36">
        <v>1.181712962962963E-3</v>
      </c>
      <c r="H67" s="6">
        <v>41.6</v>
      </c>
      <c r="M67" s="6">
        <v>26</v>
      </c>
    </row>
    <row r="68" spans="2:13" x14ac:dyDescent="0.45">
      <c r="H68" s="36"/>
      <c r="J68" s="36"/>
      <c r="K68" s="36"/>
      <c r="L68" s="36"/>
      <c r="M68" s="6"/>
    </row>
    <row r="69" spans="2:13" x14ac:dyDescent="0.45">
      <c r="H69" s="36"/>
      <c r="I69" s="36"/>
      <c r="K69" s="36"/>
      <c r="L69" s="36"/>
      <c r="M69" s="6"/>
    </row>
    <row r="70" spans="2:13" x14ac:dyDescent="0.45">
      <c r="G70" s="36"/>
      <c r="I70" s="36"/>
      <c r="K70" s="36"/>
      <c r="L70" s="36"/>
      <c r="M70" s="6"/>
    </row>
    <row r="71" spans="2:13" x14ac:dyDescent="0.45">
      <c r="H71" s="36"/>
      <c r="J71" s="36"/>
      <c r="K71" s="36"/>
      <c r="L71" s="36"/>
      <c r="M71" s="6"/>
    </row>
    <row r="72" spans="2:13" x14ac:dyDescent="0.45">
      <c r="M72" s="6"/>
    </row>
    <row r="73" spans="2:13" x14ac:dyDescent="0.45">
      <c r="M73" s="6"/>
    </row>
    <row r="74" spans="2:13" x14ac:dyDescent="0.45">
      <c r="M74" s="6"/>
    </row>
    <row r="75" spans="2:13" x14ac:dyDescent="0.45">
      <c r="M75" s="6"/>
    </row>
  </sheetData>
  <sortState xmlns:xlrd2="http://schemas.microsoft.com/office/spreadsheetml/2017/richdata2" ref="A1:M75">
    <sortCondition ref="E1:E75"/>
  </sortState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F1741-FAEC-4AFA-B061-3A6B552D255A}">
  <dimension ref="A1:M58"/>
  <sheetViews>
    <sheetView topLeftCell="A27" workbookViewId="0">
      <selection activeCell="C60" sqref="C60"/>
    </sheetView>
  </sheetViews>
  <sheetFormatPr defaultRowHeight="14.25" x14ac:dyDescent="0.45"/>
  <cols>
    <col min="2" max="2" width="18.265625" bestFit="1" customWidth="1"/>
    <col min="13" max="13" width="16.19921875" bestFit="1" customWidth="1"/>
  </cols>
  <sheetData>
    <row r="1" spans="1:13" x14ac:dyDescent="0.45">
      <c r="A1" t="s">
        <v>736</v>
      </c>
      <c r="L1" t="s">
        <v>737</v>
      </c>
      <c r="M1" t="s">
        <v>738</v>
      </c>
    </row>
    <row r="2" spans="1:13" x14ac:dyDescent="0.45">
      <c r="A2">
        <v>2020131</v>
      </c>
      <c r="C2" t="s">
        <v>98</v>
      </c>
      <c r="D2">
        <v>2010</v>
      </c>
      <c r="E2" t="s">
        <v>290</v>
      </c>
      <c r="F2" t="s">
        <v>313</v>
      </c>
      <c r="G2" s="36">
        <v>5.773148148148149E-4</v>
      </c>
      <c r="H2" t="s">
        <v>670</v>
      </c>
      <c r="I2" s="36">
        <v>5.701388888888888E-4</v>
      </c>
      <c r="J2" s="36">
        <v>1.1165509259259258E-3</v>
      </c>
      <c r="L2" s="6">
        <v>100</v>
      </c>
      <c r="M2">
        <f>VLOOKUP(A2,ČP23!$B$2:$B$325,1,FALSE)</f>
        <v>2020131</v>
      </c>
    </row>
    <row r="3" spans="1:13" x14ac:dyDescent="0.45">
      <c r="A3">
        <v>2019101</v>
      </c>
      <c r="C3" t="s">
        <v>97</v>
      </c>
      <c r="D3">
        <v>2010</v>
      </c>
      <c r="E3" t="s">
        <v>290</v>
      </c>
      <c r="F3" t="s">
        <v>313</v>
      </c>
      <c r="G3" s="36">
        <v>6.0601851851851854E-4</v>
      </c>
      <c r="H3" t="s">
        <v>671</v>
      </c>
      <c r="I3" s="36">
        <v>6.1932870370370364E-4</v>
      </c>
      <c r="J3" s="36">
        <v>1.1868055555555557E-3</v>
      </c>
      <c r="K3" s="36">
        <v>7.0254629629629625E-5</v>
      </c>
      <c r="L3" s="6">
        <v>80</v>
      </c>
      <c r="M3">
        <f>VLOOKUP(A3,ČP23!$B$2:$B$325,1,FALSE)</f>
        <v>2019101</v>
      </c>
    </row>
    <row r="4" spans="1:13" x14ac:dyDescent="0.45">
      <c r="A4">
        <v>2022026</v>
      </c>
      <c r="C4" t="s">
        <v>490</v>
      </c>
      <c r="D4">
        <v>2010</v>
      </c>
      <c r="E4" t="s">
        <v>290</v>
      </c>
      <c r="F4" t="s">
        <v>313</v>
      </c>
      <c r="G4" t="s">
        <v>672</v>
      </c>
      <c r="H4" t="s">
        <v>673</v>
      </c>
      <c r="J4" s="36">
        <v>1.2686342592592593E-3</v>
      </c>
      <c r="K4" s="36">
        <v>1.5208333333333333E-4</v>
      </c>
      <c r="L4" s="6">
        <v>60</v>
      </c>
      <c r="M4">
        <f>VLOOKUP(A4,ČP23!$B$2:$B$325,1,FALSE)</f>
        <v>2022026</v>
      </c>
    </row>
    <row r="5" spans="1:13" x14ac:dyDescent="0.45">
      <c r="A5">
        <v>2018436</v>
      </c>
      <c r="C5" t="s">
        <v>674</v>
      </c>
      <c r="D5">
        <v>2011</v>
      </c>
      <c r="E5" t="s">
        <v>290</v>
      </c>
      <c r="F5" t="s">
        <v>313</v>
      </c>
      <c r="G5" t="s">
        <v>675</v>
      </c>
      <c r="H5" s="36">
        <v>7.233796296296297E-4</v>
      </c>
      <c r="I5" t="s">
        <v>648</v>
      </c>
      <c r="J5" s="36">
        <v>1.4149305555555556E-3</v>
      </c>
      <c r="K5" s="36">
        <v>2.9837962962962967E-4</v>
      </c>
      <c r="L5" s="6">
        <v>50</v>
      </c>
      <c r="M5">
        <f>VLOOKUP(A5,ČP23!$B$2:$B$325,1,FALSE)</f>
        <v>2018436</v>
      </c>
    </row>
    <row r="6" spans="1:13" x14ac:dyDescent="0.45">
      <c r="A6">
        <v>2018462</v>
      </c>
      <c r="C6" t="s">
        <v>129</v>
      </c>
      <c r="D6">
        <v>2010</v>
      </c>
      <c r="E6" t="s">
        <v>290</v>
      </c>
      <c r="F6" t="s">
        <v>313</v>
      </c>
      <c r="G6" s="36">
        <v>5.7719907407407405E-4</v>
      </c>
      <c r="H6" t="s">
        <v>676</v>
      </c>
      <c r="I6" s="36">
        <v>6.3981481481481485E-4</v>
      </c>
      <c r="J6" s="36">
        <v>1.1530092592592592E-3</v>
      </c>
      <c r="L6" s="6">
        <v>100</v>
      </c>
      <c r="M6">
        <f>VLOOKUP(A6,ČP23!$B$2:$B$325,1,FALSE)</f>
        <v>2018462</v>
      </c>
    </row>
    <row r="7" spans="1:13" x14ac:dyDescent="0.45">
      <c r="A7">
        <v>2022110</v>
      </c>
      <c r="C7" t="s">
        <v>677</v>
      </c>
      <c r="D7">
        <v>2011</v>
      </c>
      <c r="E7" t="s">
        <v>290</v>
      </c>
      <c r="F7" t="s">
        <v>313</v>
      </c>
      <c r="G7" t="s">
        <v>678</v>
      </c>
      <c r="H7" t="s">
        <v>679</v>
      </c>
      <c r="I7" s="36">
        <v>7.9618055555555562E-4</v>
      </c>
      <c r="J7" s="36">
        <v>1.3559027777777779E-3</v>
      </c>
      <c r="K7" s="36">
        <v>2.0289351851851851E-4</v>
      </c>
      <c r="L7" s="6">
        <v>80</v>
      </c>
      <c r="M7">
        <f>VLOOKUP(A7,ČP23!$B$2:$B$325,1,FALSE)</f>
        <v>2022110</v>
      </c>
    </row>
    <row r="8" spans="1:13" x14ac:dyDescent="0.45">
      <c r="A8">
        <v>2022029</v>
      </c>
      <c r="C8" t="s">
        <v>90</v>
      </c>
      <c r="D8">
        <v>2008</v>
      </c>
      <c r="E8" t="s">
        <v>290</v>
      </c>
      <c r="F8" t="s">
        <v>314</v>
      </c>
      <c r="G8" t="s">
        <v>680</v>
      </c>
      <c r="H8" t="s">
        <v>681</v>
      </c>
      <c r="J8" s="36">
        <v>1.1651620370370373E-3</v>
      </c>
      <c r="L8" s="6">
        <v>100</v>
      </c>
      <c r="M8">
        <f>VLOOKUP(A8,ČP23!$B$2:$B$325,1,FALSE)</f>
        <v>2022029</v>
      </c>
    </row>
    <row r="9" spans="1:13" x14ac:dyDescent="0.45">
      <c r="A9">
        <v>2018011</v>
      </c>
      <c r="C9" t="s">
        <v>96</v>
      </c>
      <c r="D9">
        <v>2009</v>
      </c>
      <c r="E9" t="s">
        <v>290</v>
      </c>
      <c r="F9" t="s">
        <v>314</v>
      </c>
      <c r="G9" s="36">
        <v>5.9629629629629627E-4</v>
      </c>
      <c r="H9" t="s">
        <v>589</v>
      </c>
      <c r="I9" s="36">
        <v>5.9444444444444443E-4</v>
      </c>
      <c r="J9" s="36">
        <v>1.1756944444444445E-3</v>
      </c>
      <c r="K9" s="36">
        <v>1.0532407407407406E-5</v>
      </c>
      <c r="L9" s="6">
        <v>80</v>
      </c>
      <c r="M9">
        <f>VLOOKUP(A9,ČP23!$B$2:$B$325,1,FALSE)</f>
        <v>2018011</v>
      </c>
    </row>
    <row r="10" spans="1:13" x14ac:dyDescent="0.45">
      <c r="A10">
        <v>2022028</v>
      </c>
      <c r="C10" t="s">
        <v>92</v>
      </c>
      <c r="D10">
        <v>2008</v>
      </c>
      <c r="E10" t="s">
        <v>290</v>
      </c>
      <c r="F10" t="s">
        <v>314</v>
      </c>
      <c r="G10" t="s">
        <v>682</v>
      </c>
      <c r="H10" s="36">
        <v>6.2662037037037037E-4</v>
      </c>
      <c r="I10" t="s">
        <v>683</v>
      </c>
      <c r="J10" s="36">
        <v>1.2629629629629629E-3</v>
      </c>
      <c r="K10" s="36">
        <v>9.7800925925925917E-5</v>
      </c>
      <c r="L10" s="6">
        <v>60</v>
      </c>
      <c r="M10">
        <f>VLOOKUP(A10,ČP23!$B$2:$B$325,1,FALSE)</f>
        <v>2022028</v>
      </c>
    </row>
    <row r="11" spans="1:13" x14ac:dyDescent="0.45">
      <c r="A11">
        <v>2019105</v>
      </c>
      <c r="C11" t="s">
        <v>138</v>
      </c>
      <c r="D11">
        <v>2008</v>
      </c>
      <c r="E11" t="s">
        <v>290</v>
      </c>
      <c r="F11" t="s">
        <v>314</v>
      </c>
      <c r="G11" t="s">
        <v>684</v>
      </c>
      <c r="H11" s="36">
        <v>5.3738425925925926E-4</v>
      </c>
      <c r="I11" t="s">
        <v>685</v>
      </c>
      <c r="J11" s="36">
        <v>1.0303240740740741E-3</v>
      </c>
      <c r="L11" s="6">
        <v>100</v>
      </c>
      <c r="M11">
        <f>VLOOKUP(A11,ČP23!$B$2:$B$325,1,FALSE)</f>
        <v>2019105</v>
      </c>
    </row>
    <row r="12" spans="1:13" x14ac:dyDescent="0.45">
      <c r="A12">
        <v>171027</v>
      </c>
      <c r="C12" t="s">
        <v>125</v>
      </c>
      <c r="D12">
        <v>2009</v>
      </c>
      <c r="E12" t="s">
        <v>290</v>
      </c>
      <c r="F12" t="s">
        <v>314</v>
      </c>
      <c r="H12" s="36">
        <v>5.305555555555556E-4</v>
      </c>
      <c r="I12" t="s">
        <v>686</v>
      </c>
      <c r="J12" s="36">
        <v>1.0650462962962964E-3</v>
      </c>
      <c r="K12" s="36">
        <v>3.4722222222222222E-5</v>
      </c>
      <c r="L12" s="6">
        <v>80</v>
      </c>
      <c r="M12">
        <f>VLOOKUP(A12,ČP23!$B$2:$B$325,1,FALSE)</f>
        <v>171027</v>
      </c>
    </row>
    <row r="13" spans="1:13" x14ac:dyDescent="0.45">
      <c r="A13">
        <v>2020135</v>
      </c>
      <c r="C13" t="s">
        <v>137</v>
      </c>
      <c r="D13">
        <v>2008</v>
      </c>
      <c r="E13" t="s">
        <v>290</v>
      </c>
      <c r="F13" t="s">
        <v>314</v>
      </c>
      <c r="G13" t="s">
        <v>687</v>
      </c>
      <c r="H13" s="36">
        <v>6.3078703703703702E-4</v>
      </c>
      <c r="I13" t="s">
        <v>688</v>
      </c>
      <c r="J13" s="36">
        <v>1.2466435185185187E-3</v>
      </c>
      <c r="K13" s="36">
        <v>2.1631944444444444E-4</v>
      </c>
      <c r="L13" s="6">
        <v>60</v>
      </c>
      <c r="M13">
        <f>VLOOKUP(A13,ČP23!$B$2:$B$325,1,FALSE)</f>
        <v>2020135</v>
      </c>
    </row>
    <row r="14" spans="1:13" x14ac:dyDescent="0.45">
      <c r="A14">
        <v>161026</v>
      </c>
      <c r="B14">
        <v>9155071</v>
      </c>
      <c r="C14" t="s">
        <v>161</v>
      </c>
      <c r="D14">
        <v>2003</v>
      </c>
      <c r="E14" t="s">
        <v>290</v>
      </c>
      <c r="G14" s="36">
        <v>9.0486111111111106E-4</v>
      </c>
      <c r="H14" s="6">
        <v>130</v>
      </c>
      <c r="L14" s="6">
        <v>100</v>
      </c>
      <c r="M14">
        <f>VLOOKUP(A14,ČP23!$B$2:$B$325,1,FALSE)</f>
        <v>161026</v>
      </c>
    </row>
    <row r="15" spans="1:13" x14ac:dyDescent="0.45">
      <c r="A15">
        <v>16070</v>
      </c>
      <c r="B15">
        <v>9155072</v>
      </c>
      <c r="C15" t="s">
        <v>160</v>
      </c>
      <c r="D15">
        <v>2003</v>
      </c>
      <c r="E15" t="s">
        <v>290</v>
      </c>
      <c r="F15" t="s">
        <v>572</v>
      </c>
      <c r="G15" s="36">
        <v>8.6539351851851849E-4</v>
      </c>
      <c r="H15" s="6">
        <v>104</v>
      </c>
      <c r="L15" s="6">
        <v>80</v>
      </c>
      <c r="M15">
        <f>VLOOKUP(A15,ČP23!$B$2:$B$325,1,FALSE)</f>
        <v>16070</v>
      </c>
    </row>
    <row r="16" spans="1:13" x14ac:dyDescent="0.45">
      <c r="A16">
        <v>171052</v>
      </c>
      <c r="B16">
        <v>9155110</v>
      </c>
      <c r="C16" t="s">
        <v>165</v>
      </c>
      <c r="D16">
        <v>2006</v>
      </c>
      <c r="E16" t="s">
        <v>290</v>
      </c>
      <c r="G16" s="36">
        <v>9.8831018518518517E-4</v>
      </c>
      <c r="H16" s="6">
        <v>78</v>
      </c>
      <c r="L16" s="6">
        <v>60</v>
      </c>
      <c r="M16">
        <f>VLOOKUP(A16,ČP23!$B$2:$B$325,1,FALSE)</f>
        <v>171052</v>
      </c>
    </row>
    <row r="17" spans="1:13" x14ac:dyDescent="0.45">
      <c r="A17">
        <v>16099</v>
      </c>
      <c r="B17">
        <v>9155098</v>
      </c>
      <c r="C17" t="s">
        <v>163</v>
      </c>
      <c r="D17">
        <v>2004</v>
      </c>
      <c r="E17" t="s">
        <v>290</v>
      </c>
      <c r="G17" s="36">
        <v>9.7222222222222209E-4</v>
      </c>
      <c r="H17" s="6">
        <v>65</v>
      </c>
      <c r="L17" s="6">
        <v>50</v>
      </c>
      <c r="M17">
        <f>VLOOKUP(A17,ČP23!$B$2:$B$325,1,FALSE)</f>
        <v>16099</v>
      </c>
    </row>
    <row r="18" spans="1:13" x14ac:dyDescent="0.45">
      <c r="A18">
        <v>16138</v>
      </c>
      <c r="B18">
        <v>9155116</v>
      </c>
      <c r="C18" t="s">
        <v>166</v>
      </c>
      <c r="D18">
        <v>2006</v>
      </c>
      <c r="E18" t="s">
        <v>290</v>
      </c>
      <c r="F18" t="s">
        <v>572</v>
      </c>
      <c r="G18" s="36">
        <v>9.5995370370370375E-4</v>
      </c>
      <c r="H18" s="6">
        <v>58.5</v>
      </c>
      <c r="L18" s="6">
        <v>45</v>
      </c>
      <c r="M18">
        <f>VLOOKUP(A18,ČP23!$B$2:$B$325,1,FALSE)</f>
        <v>16138</v>
      </c>
    </row>
    <row r="19" spans="1:13" x14ac:dyDescent="0.45">
      <c r="A19">
        <v>18001</v>
      </c>
      <c r="B19">
        <v>9155052</v>
      </c>
      <c r="C19" t="s">
        <v>206</v>
      </c>
      <c r="D19">
        <v>1996</v>
      </c>
      <c r="E19" t="s">
        <v>290</v>
      </c>
      <c r="F19" t="s">
        <v>543</v>
      </c>
      <c r="G19" s="36">
        <v>9.6030092592592597E-4</v>
      </c>
      <c r="H19" s="6">
        <v>52</v>
      </c>
      <c r="L19" s="6">
        <v>40</v>
      </c>
      <c r="M19">
        <f>VLOOKUP(A19,ČP23!$B$2:$B$325,1,FALSE)</f>
        <v>18001</v>
      </c>
    </row>
    <row r="20" spans="1:13" x14ac:dyDescent="0.45">
      <c r="A20">
        <v>2018461</v>
      </c>
      <c r="B20">
        <v>9155117</v>
      </c>
      <c r="C20" t="s">
        <v>541</v>
      </c>
      <c r="D20">
        <v>2007</v>
      </c>
      <c r="E20" t="s">
        <v>290</v>
      </c>
      <c r="G20" s="36">
        <v>1.0065972222222223E-3</v>
      </c>
      <c r="H20" s="6">
        <v>46.8</v>
      </c>
      <c r="L20" s="6">
        <v>36</v>
      </c>
      <c r="M20">
        <f>VLOOKUP(A20,ČP23!$B$2:$B$325,1,FALSE)</f>
        <v>2018461</v>
      </c>
    </row>
    <row r="21" spans="1:13" x14ac:dyDescent="0.45">
      <c r="A21">
        <v>2018012</v>
      </c>
      <c r="B21">
        <v>9155137</v>
      </c>
      <c r="C21" t="s">
        <v>547</v>
      </c>
      <c r="D21">
        <v>2007</v>
      </c>
      <c r="E21" t="s">
        <v>290</v>
      </c>
      <c r="G21" s="36">
        <v>1.0075231481481482E-3</v>
      </c>
      <c r="H21" s="6">
        <v>41.6</v>
      </c>
      <c r="L21" s="6">
        <v>32</v>
      </c>
      <c r="M21">
        <f>VLOOKUP(A21,ČP23!$B$2:$B$325,1,FALSE)</f>
        <v>2018012</v>
      </c>
    </row>
    <row r="22" spans="1:13" x14ac:dyDescent="0.45">
      <c r="A22">
        <v>16063</v>
      </c>
      <c r="B22">
        <v>9155038</v>
      </c>
      <c r="C22" t="s">
        <v>689</v>
      </c>
      <c r="D22">
        <v>2001</v>
      </c>
      <c r="E22" t="s">
        <v>290</v>
      </c>
      <c r="G22" s="36">
        <v>1.0693287037037036E-3</v>
      </c>
      <c r="H22" s="6">
        <v>37.700000000000003</v>
      </c>
      <c r="L22" s="6">
        <v>29</v>
      </c>
      <c r="M22">
        <f>VLOOKUP(A22,ČP23!$B$2:$B$325,1,FALSE)</f>
        <v>16063</v>
      </c>
    </row>
    <row r="23" spans="1:13" x14ac:dyDescent="0.45">
      <c r="A23">
        <v>2018464</v>
      </c>
      <c r="B23">
        <v>9155102</v>
      </c>
      <c r="C23" t="s">
        <v>164</v>
      </c>
      <c r="D23">
        <v>2004</v>
      </c>
      <c r="E23" t="s">
        <v>290</v>
      </c>
      <c r="G23" s="36">
        <v>1.0936342592592593E-3</v>
      </c>
      <c r="H23" s="6"/>
      <c r="L23" s="6">
        <v>26</v>
      </c>
      <c r="M23">
        <f>VLOOKUP(A23,ČP23!$B$2:$B$325,1,FALSE)</f>
        <v>2018464</v>
      </c>
    </row>
    <row r="24" spans="1:13" x14ac:dyDescent="0.45">
      <c r="A24">
        <v>161050</v>
      </c>
      <c r="B24">
        <v>9150213</v>
      </c>
      <c r="C24" t="s">
        <v>233</v>
      </c>
      <c r="D24">
        <v>1981</v>
      </c>
      <c r="E24" t="s">
        <v>290</v>
      </c>
      <c r="G24" s="36">
        <v>8.6597222222222208E-4</v>
      </c>
      <c r="H24" s="6">
        <v>70</v>
      </c>
      <c r="L24" s="6">
        <v>100</v>
      </c>
      <c r="M24">
        <f>VLOOKUP(A24,ČP23!$B$2:$B$325,1,FALSE)</f>
        <v>161050</v>
      </c>
    </row>
    <row r="25" spans="1:13" x14ac:dyDescent="0.45">
      <c r="A25">
        <v>16024</v>
      </c>
      <c r="B25">
        <v>9150168</v>
      </c>
      <c r="C25" t="s">
        <v>232</v>
      </c>
      <c r="D25">
        <v>1999</v>
      </c>
      <c r="E25" t="s">
        <v>290</v>
      </c>
      <c r="G25" s="36">
        <v>8.2523148148148158E-4</v>
      </c>
      <c r="H25" s="6">
        <v>56</v>
      </c>
      <c r="L25" s="6">
        <v>80</v>
      </c>
      <c r="M25">
        <f>VLOOKUP(A25,ČP23!$B$2:$B$325,1,FALSE)</f>
        <v>16024</v>
      </c>
    </row>
    <row r="26" spans="1:13" x14ac:dyDescent="0.45">
      <c r="A26">
        <v>16118</v>
      </c>
      <c r="B26">
        <v>9150387</v>
      </c>
      <c r="C26" t="s">
        <v>570</v>
      </c>
      <c r="D26">
        <v>2007</v>
      </c>
      <c r="E26" t="s">
        <v>290</v>
      </c>
      <c r="G26" s="36">
        <v>9.2708333333333325E-4</v>
      </c>
      <c r="H26" s="6">
        <v>42</v>
      </c>
      <c r="L26" s="6">
        <v>60</v>
      </c>
      <c r="M26">
        <f>VLOOKUP(A26,ČP23!$B$2:$B$325,1,FALSE)</f>
        <v>16118</v>
      </c>
    </row>
    <row r="27" spans="1:13" x14ac:dyDescent="0.45">
      <c r="A27">
        <v>16114</v>
      </c>
      <c r="B27">
        <v>9150343</v>
      </c>
      <c r="C27" t="s">
        <v>194</v>
      </c>
      <c r="D27">
        <v>2006</v>
      </c>
      <c r="E27" t="s">
        <v>290</v>
      </c>
      <c r="G27" s="36">
        <v>9.2233796296296302E-4</v>
      </c>
      <c r="H27" s="6">
        <v>35</v>
      </c>
      <c r="L27" s="6">
        <v>50</v>
      </c>
      <c r="M27">
        <f>VLOOKUP(A27,ČP23!$B$2:$B$325,1,FALSE)</f>
        <v>16114</v>
      </c>
    </row>
    <row r="28" spans="1:13" x14ac:dyDescent="0.45">
      <c r="A28">
        <v>161020</v>
      </c>
      <c r="B28">
        <v>1473042</v>
      </c>
      <c r="C28" t="s">
        <v>235</v>
      </c>
      <c r="D28">
        <v>1980</v>
      </c>
      <c r="E28" t="s">
        <v>290</v>
      </c>
      <c r="G28" s="36">
        <v>8.8923611111111104E-4</v>
      </c>
      <c r="H28" s="6">
        <v>31.5</v>
      </c>
      <c r="L28" s="6">
        <v>45</v>
      </c>
      <c r="M28">
        <f>VLOOKUP(A28,ČP23!$B$2:$B$325,1,FALSE)</f>
        <v>161020</v>
      </c>
    </row>
    <row r="29" spans="1:13" x14ac:dyDescent="0.45">
      <c r="A29">
        <v>161027</v>
      </c>
      <c r="B29">
        <v>1696045</v>
      </c>
      <c r="C29" t="s">
        <v>252</v>
      </c>
      <c r="D29">
        <v>1971</v>
      </c>
      <c r="E29" t="s">
        <v>290</v>
      </c>
      <c r="G29" s="36">
        <v>8.9884259259259257E-4</v>
      </c>
      <c r="H29" s="6">
        <v>28</v>
      </c>
      <c r="L29" s="6">
        <v>40</v>
      </c>
      <c r="M29">
        <f>VLOOKUP(A29,ČP23!$B$2:$B$325,1,FALSE)</f>
        <v>161027</v>
      </c>
    </row>
    <row r="30" spans="1:13" x14ac:dyDescent="0.45">
      <c r="A30">
        <v>10850</v>
      </c>
      <c r="B30">
        <v>7150012</v>
      </c>
      <c r="C30" t="s">
        <v>254</v>
      </c>
      <c r="D30">
        <v>1987</v>
      </c>
      <c r="E30" t="s">
        <v>290</v>
      </c>
      <c r="G30" s="36">
        <v>9.4745370370370372E-4</v>
      </c>
      <c r="H30" s="6">
        <v>25.2</v>
      </c>
      <c r="L30" s="6">
        <v>36</v>
      </c>
      <c r="M30">
        <f>VLOOKUP(A30,ČP23!$B$2:$B$325,1,FALSE)</f>
        <v>10850</v>
      </c>
    </row>
    <row r="31" spans="1:13" x14ac:dyDescent="0.45">
      <c r="A31">
        <v>16180</v>
      </c>
      <c r="B31">
        <v>9150344</v>
      </c>
      <c r="C31" t="s">
        <v>199</v>
      </c>
      <c r="D31">
        <v>2006</v>
      </c>
      <c r="E31" t="s">
        <v>290</v>
      </c>
      <c r="G31" s="36">
        <v>1.0106481481481481E-3</v>
      </c>
      <c r="H31" s="6">
        <v>20.3</v>
      </c>
      <c r="L31" s="6">
        <v>29</v>
      </c>
      <c r="M31">
        <f>VLOOKUP(A31,ČP23!$B$2:$B$325,1,FALSE)</f>
        <v>16180</v>
      </c>
    </row>
    <row r="32" spans="1:13" x14ac:dyDescent="0.45">
      <c r="A32">
        <v>16139</v>
      </c>
      <c r="B32">
        <v>9150150</v>
      </c>
      <c r="C32" t="s">
        <v>242</v>
      </c>
      <c r="D32">
        <v>1982</v>
      </c>
      <c r="E32" t="s">
        <v>290</v>
      </c>
      <c r="G32" s="36">
        <v>1.0128472222222221E-3</v>
      </c>
      <c r="H32" s="6">
        <v>18.2</v>
      </c>
      <c r="L32" s="6">
        <v>26</v>
      </c>
      <c r="M32">
        <f>VLOOKUP(A32,ČP23!$B$2:$B$325,1,FALSE)</f>
        <v>16139</v>
      </c>
    </row>
    <row r="33" spans="1:13" x14ac:dyDescent="0.45">
      <c r="A33">
        <v>2018457</v>
      </c>
      <c r="B33">
        <v>1377206</v>
      </c>
      <c r="C33" t="s">
        <v>690</v>
      </c>
      <c r="D33">
        <v>1968</v>
      </c>
      <c r="E33" t="s">
        <v>290</v>
      </c>
      <c r="G33" s="36">
        <v>1.0228009259259259E-3</v>
      </c>
      <c r="H33" s="6">
        <v>16.8</v>
      </c>
      <c r="L33" s="6">
        <v>24</v>
      </c>
      <c r="M33">
        <f>VLOOKUP(A33,ČP23!$B$2:$B$325,1,FALSE)</f>
        <v>2018457</v>
      </c>
    </row>
    <row r="34" spans="1:13" x14ac:dyDescent="0.45">
      <c r="A34">
        <v>161021</v>
      </c>
      <c r="B34">
        <v>9150162</v>
      </c>
      <c r="C34" t="s">
        <v>243</v>
      </c>
      <c r="D34">
        <v>1984</v>
      </c>
      <c r="E34" t="s">
        <v>290</v>
      </c>
      <c r="G34" s="36">
        <v>1.0370370370370371E-3</v>
      </c>
      <c r="H34" s="6">
        <v>15.4</v>
      </c>
      <c r="L34" s="6">
        <v>22</v>
      </c>
      <c r="M34">
        <f>VLOOKUP(A34,ČP23!$B$2:$B$325,1,FALSE)</f>
        <v>161021</v>
      </c>
    </row>
    <row r="35" spans="1:13" x14ac:dyDescent="0.45">
      <c r="A35">
        <v>10461</v>
      </c>
      <c r="B35">
        <v>1698664</v>
      </c>
      <c r="C35" t="s">
        <v>241</v>
      </c>
      <c r="D35">
        <v>1975</v>
      </c>
      <c r="E35" t="s">
        <v>290</v>
      </c>
      <c r="G35" s="36">
        <v>1.058101851851852E-3</v>
      </c>
      <c r="H35" s="6">
        <v>14</v>
      </c>
      <c r="L35" s="6">
        <v>20</v>
      </c>
      <c r="M35">
        <f>VLOOKUP(A35,ČP23!$B$2:$B$325,1,FALSE)</f>
        <v>10461</v>
      </c>
    </row>
    <row r="36" spans="1:13" x14ac:dyDescent="0.45">
      <c r="A36">
        <v>16141</v>
      </c>
      <c r="B36">
        <v>9150316</v>
      </c>
      <c r="C36" t="s">
        <v>193</v>
      </c>
      <c r="D36">
        <v>2004</v>
      </c>
      <c r="E36" t="s">
        <v>290</v>
      </c>
      <c r="G36" s="36">
        <v>1.0726851851851852E-3</v>
      </c>
      <c r="H36" s="6">
        <v>12.6</v>
      </c>
      <c r="L36" s="6">
        <v>18</v>
      </c>
      <c r="M36">
        <f>VLOOKUP(A36,ČP23!$B$2:$B$325,1,FALSE)</f>
        <v>16141</v>
      </c>
    </row>
    <row r="37" spans="1:13" x14ac:dyDescent="0.45">
      <c r="A37">
        <v>12496</v>
      </c>
      <c r="B37">
        <v>9150015</v>
      </c>
      <c r="C37" t="s">
        <v>249</v>
      </c>
      <c r="D37">
        <v>1984</v>
      </c>
      <c r="E37" t="s">
        <v>290</v>
      </c>
      <c r="G37" s="36">
        <v>1.1003472222222222E-3</v>
      </c>
      <c r="H37" s="6">
        <v>11.2</v>
      </c>
      <c r="L37" s="6">
        <v>16</v>
      </c>
      <c r="M37">
        <f>VLOOKUP(A37,ČP23!$B$2:$B$325,1,FALSE)</f>
        <v>12496</v>
      </c>
    </row>
    <row r="38" spans="1:13" x14ac:dyDescent="0.45">
      <c r="A38">
        <v>10097</v>
      </c>
      <c r="B38">
        <v>1697403</v>
      </c>
      <c r="C38" t="s">
        <v>250</v>
      </c>
      <c r="D38">
        <v>1957</v>
      </c>
      <c r="E38" t="s">
        <v>290</v>
      </c>
      <c r="G38" s="36">
        <v>1.144212962962963E-3</v>
      </c>
      <c r="H38" s="6"/>
      <c r="L38" s="6">
        <v>15</v>
      </c>
      <c r="M38">
        <f>VLOOKUP(A38,ČP23!$B$2:$B$325,1,FALSE)</f>
        <v>10097</v>
      </c>
    </row>
    <row r="39" spans="1:13" x14ac:dyDescent="0.45">
      <c r="A39">
        <v>2011002</v>
      </c>
      <c r="C39" t="s">
        <v>691</v>
      </c>
      <c r="D39">
        <v>2013</v>
      </c>
      <c r="E39" t="s">
        <v>290</v>
      </c>
      <c r="F39" t="s">
        <v>472</v>
      </c>
      <c r="G39" s="36">
        <v>6.3298611111111108E-4</v>
      </c>
      <c r="H39" t="s">
        <v>692</v>
      </c>
      <c r="I39" s="36">
        <v>7.0081018518518528E-4</v>
      </c>
      <c r="J39" s="36">
        <v>1.2693287037037037E-3</v>
      </c>
      <c r="L39" s="6">
        <v>100</v>
      </c>
      <c r="M39">
        <f>VLOOKUP(A39,ČP23!$B$2:$B$325,1,FALSE)</f>
        <v>2011002</v>
      </c>
    </row>
    <row r="40" spans="1:13" x14ac:dyDescent="0.45">
      <c r="A40">
        <v>2018438</v>
      </c>
      <c r="C40" t="s">
        <v>693</v>
      </c>
      <c r="D40">
        <v>2012</v>
      </c>
      <c r="E40" t="s">
        <v>290</v>
      </c>
      <c r="F40" t="s">
        <v>472</v>
      </c>
      <c r="G40" t="s">
        <v>694</v>
      </c>
      <c r="H40" t="s">
        <v>695</v>
      </c>
      <c r="I40" s="36">
        <v>6.4942129629629627E-4</v>
      </c>
      <c r="J40" s="36">
        <v>1.274074074074074E-3</v>
      </c>
      <c r="K40" s="36">
        <v>4.7453703703703696E-6</v>
      </c>
      <c r="L40" s="6">
        <v>80</v>
      </c>
      <c r="M40">
        <f>VLOOKUP(A40,ČP23!$B$2:$B$325,1,FALSE)</f>
        <v>2018438</v>
      </c>
    </row>
    <row r="41" spans="1:13" x14ac:dyDescent="0.45">
      <c r="A41">
        <v>2022023</v>
      </c>
      <c r="C41" t="s">
        <v>696</v>
      </c>
      <c r="D41">
        <v>2013</v>
      </c>
      <c r="E41" t="s">
        <v>290</v>
      </c>
      <c r="F41" t="s">
        <v>472</v>
      </c>
      <c r="H41" t="s">
        <v>697</v>
      </c>
      <c r="I41" s="36">
        <v>6.5682870370370374E-4</v>
      </c>
      <c r="J41" s="36">
        <v>1.2961805555555556E-3</v>
      </c>
      <c r="K41" s="36">
        <v>2.6851851851851849E-5</v>
      </c>
      <c r="L41" s="6">
        <v>60</v>
      </c>
      <c r="M41">
        <f>VLOOKUP(A41,ČP23!$B$2:$B$325,1,FALSE)</f>
        <v>2022023</v>
      </c>
    </row>
    <row r="42" spans="1:13" x14ac:dyDescent="0.45">
      <c r="A42">
        <v>2022021</v>
      </c>
      <c r="C42" t="s">
        <v>16</v>
      </c>
      <c r="D42">
        <v>2012</v>
      </c>
      <c r="E42" t="s">
        <v>290</v>
      </c>
      <c r="F42" t="s">
        <v>472</v>
      </c>
      <c r="G42" s="36">
        <v>7.4525462962962957E-4</v>
      </c>
      <c r="H42" t="s">
        <v>698</v>
      </c>
      <c r="I42" s="36">
        <v>6.8506944444444442E-4</v>
      </c>
      <c r="J42" s="36">
        <v>1.3300925925925926E-3</v>
      </c>
      <c r="K42" s="36">
        <v>6.076388888888888E-5</v>
      </c>
      <c r="L42" s="6">
        <v>50</v>
      </c>
      <c r="M42">
        <f>VLOOKUP(A42,ČP23!$B$2:$B$325,1,FALSE)</f>
        <v>2022021</v>
      </c>
    </row>
    <row r="43" spans="1:13" x14ac:dyDescent="0.45">
      <c r="A43">
        <v>2022996</v>
      </c>
      <c r="C43" t="s">
        <v>699</v>
      </c>
      <c r="D43">
        <v>2013</v>
      </c>
      <c r="E43" t="s">
        <v>290</v>
      </c>
      <c r="F43" t="s">
        <v>472</v>
      </c>
      <c r="G43" t="s">
        <v>700</v>
      </c>
      <c r="H43" s="36">
        <v>7.2835648148148141E-4</v>
      </c>
      <c r="I43" t="s">
        <v>701</v>
      </c>
      <c r="J43" s="36">
        <v>1.4353009259259258E-3</v>
      </c>
      <c r="K43" s="36">
        <v>1.6597222222222222E-4</v>
      </c>
      <c r="L43" s="6">
        <v>45</v>
      </c>
      <c r="M43">
        <f>VLOOKUP(A43,ČP23!$B$2:$B$325,1,FALSE)</f>
        <v>2022996</v>
      </c>
    </row>
    <row r="44" spans="1:13" x14ac:dyDescent="0.45">
      <c r="A44">
        <v>2022097</v>
      </c>
      <c r="C44" t="s">
        <v>702</v>
      </c>
      <c r="D44">
        <v>2014</v>
      </c>
      <c r="E44" t="s">
        <v>290</v>
      </c>
      <c r="F44" t="s">
        <v>472</v>
      </c>
      <c r="G44" s="36">
        <v>8.6064814814814814E-4</v>
      </c>
      <c r="H44" t="s">
        <v>703</v>
      </c>
      <c r="I44" s="36">
        <v>7.6562499999999992E-4</v>
      </c>
      <c r="J44" s="36">
        <v>1.4405092592592592E-3</v>
      </c>
      <c r="K44" s="36">
        <v>1.7118055555555558E-4</v>
      </c>
      <c r="L44" s="6">
        <v>40</v>
      </c>
      <c r="M44">
        <f>VLOOKUP(A44,ČP23!$B$2:$B$325,1,FALSE)</f>
        <v>2022097</v>
      </c>
    </row>
    <row r="45" spans="1:13" x14ac:dyDescent="0.45">
      <c r="A45">
        <v>2022055</v>
      </c>
      <c r="C45" t="s">
        <v>704</v>
      </c>
      <c r="D45">
        <v>2014</v>
      </c>
      <c r="E45" t="s">
        <v>290</v>
      </c>
      <c r="F45" t="s">
        <v>472</v>
      </c>
      <c r="H45" t="s">
        <v>705</v>
      </c>
      <c r="I45" s="36">
        <v>7.7928240740740746E-4</v>
      </c>
      <c r="J45" s="36">
        <v>1.5322916666666668E-3</v>
      </c>
      <c r="K45" s="36">
        <v>2.6296296296296294E-4</v>
      </c>
      <c r="L45" s="6">
        <v>36</v>
      </c>
      <c r="M45">
        <f>VLOOKUP(A45,ČP23!$B$2:$B$325,1,FALSE)</f>
        <v>2022055</v>
      </c>
    </row>
    <row r="46" spans="1:13" x14ac:dyDescent="0.45">
      <c r="A46">
        <v>2022100</v>
      </c>
      <c r="C46" t="s">
        <v>706</v>
      </c>
      <c r="D46">
        <v>2012</v>
      </c>
      <c r="E46" t="s">
        <v>290</v>
      </c>
      <c r="F46" t="s">
        <v>472</v>
      </c>
      <c r="G46" t="s">
        <v>707</v>
      </c>
      <c r="H46" s="36">
        <v>8.4872685185185181E-4</v>
      </c>
      <c r="I46" t="s">
        <v>708</v>
      </c>
      <c r="J46" s="36">
        <v>1.5754629629629632E-3</v>
      </c>
      <c r="K46" s="36">
        <v>3.0613425925925925E-4</v>
      </c>
      <c r="L46" s="6">
        <v>32</v>
      </c>
      <c r="M46">
        <f>VLOOKUP(A46,ČP23!$B$2:$B$325,1,FALSE)</f>
        <v>2022100</v>
      </c>
    </row>
    <row r="47" spans="1:13" x14ac:dyDescent="0.45">
      <c r="A47">
        <v>2023010</v>
      </c>
      <c r="C47" t="s">
        <v>709</v>
      </c>
      <c r="D47">
        <v>2015</v>
      </c>
      <c r="E47" t="s">
        <v>290</v>
      </c>
      <c r="F47" t="s">
        <v>472</v>
      </c>
      <c r="G47" s="36">
        <v>8.1458333333333339E-4</v>
      </c>
      <c r="H47" t="s">
        <v>710</v>
      </c>
      <c r="J47" s="36">
        <v>1.6040509259259257E-3</v>
      </c>
      <c r="K47" s="36">
        <v>3.347222222222222E-4</v>
      </c>
      <c r="L47" s="6">
        <v>29</v>
      </c>
      <c r="M47">
        <f>VLOOKUP(A47,ČP23!$B$2:$B$325,1,FALSE)</f>
        <v>2023010</v>
      </c>
    </row>
    <row r="48" spans="1:13" x14ac:dyDescent="0.45">
      <c r="A48">
        <v>2023011</v>
      </c>
      <c r="C48" t="s">
        <v>711</v>
      </c>
      <c r="D48">
        <v>2016</v>
      </c>
      <c r="E48" t="s">
        <v>290</v>
      </c>
      <c r="F48" t="s">
        <v>472</v>
      </c>
      <c r="G48" s="36">
        <v>9.8761574074074073E-4</v>
      </c>
      <c r="H48" t="s">
        <v>712</v>
      </c>
      <c r="I48" s="36">
        <v>9.4999999999999989E-4</v>
      </c>
      <c r="J48" s="36">
        <v>1.7834490740740738E-3</v>
      </c>
      <c r="K48" s="36">
        <v>5.141203703703704E-4</v>
      </c>
      <c r="L48" s="6">
        <v>26</v>
      </c>
      <c r="M48">
        <f>VLOOKUP(A48,ČP23!$B$2:$B$325,1,FALSE)</f>
        <v>2023011</v>
      </c>
    </row>
    <row r="49" spans="1:13" x14ac:dyDescent="0.45">
      <c r="A49">
        <v>2023012</v>
      </c>
      <c r="C49" t="s">
        <v>713</v>
      </c>
      <c r="D49">
        <v>2015</v>
      </c>
      <c r="E49" t="s">
        <v>290</v>
      </c>
      <c r="F49" t="s">
        <v>472</v>
      </c>
      <c r="G49" t="s">
        <v>714</v>
      </c>
      <c r="H49" t="s">
        <v>715</v>
      </c>
      <c r="I49" s="36">
        <v>9.1817129629629627E-4</v>
      </c>
      <c r="J49" s="36">
        <v>1.8291666666666667E-3</v>
      </c>
      <c r="K49" s="36">
        <v>5.5983796296296294E-4</v>
      </c>
      <c r="L49" s="6">
        <v>24</v>
      </c>
      <c r="M49">
        <f>VLOOKUP(A49,ČP23!$B$2:$B$325,1,FALSE)</f>
        <v>2023012</v>
      </c>
    </row>
    <row r="50" spans="1:13" x14ac:dyDescent="0.45">
      <c r="A50">
        <v>2023989</v>
      </c>
      <c r="C50" t="s">
        <v>716</v>
      </c>
      <c r="D50">
        <v>2014</v>
      </c>
      <c r="E50" t="s">
        <v>290</v>
      </c>
      <c r="F50" t="s">
        <v>472</v>
      </c>
      <c r="G50" t="s">
        <v>717</v>
      </c>
      <c r="H50" s="36">
        <v>1.2954861111111112E-3</v>
      </c>
      <c r="I50" t="s">
        <v>718</v>
      </c>
      <c r="J50" s="36">
        <v>1.9354166666666667E-3</v>
      </c>
      <c r="K50" s="36">
        <v>6.6608796296296294E-4</v>
      </c>
      <c r="L50" s="6">
        <v>22</v>
      </c>
      <c r="M50">
        <f>VLOOKUP(A50,ČP23!$B$2:$B$325,1,FALSE)</f>
        <v>2023989</v>
      </c>
    </row>
    <row r="51" spans="1:13" x14ac:dyDescent="0.45">
      <c r="A51">
        <v>2022096</v>
      </c>
      <c r="C51" t="s">
        <v>58</v>
      </c>
      <c r="D51">
        <v>2012</v>
      </c>
      <c r="E51" t="s">
        <v>290</v>
      </c>
      <c r="F51" t="s">
        <v>472</v>
      </c>
      <c r="G51" s="36">
        <v>6.4074074074074066E-4</v>
      </c>
      <c r="H51" s="36">
        <v>6.3460648148148144E-4</v>
      </c>
      <c r="I51" t="s">
        <v>719</v>
      </c>
      <c r="J51" s="36">
        <v>1.2381944444444443E-3</v>
      </c>
      <c r="L51" s="6">
        <v>100</v>
      </c>
      <c r="M51">
        <f>VLOOKUP(A51,ČP23!$B$2:$B$325,1,FALSE)</f>
        <v>2022096</v>
      </c>
    </row>
    <row r="52" spans="1:13" x14ac:dyDescent="0.45">
      <c r="A52">
        <v>2023007</v>
      </c>
      <c r="C52" t="s">
        <v>720</v>
      </c>
      <c r="D52">
        <v>2013</v>
      </c>
      <c r="E52" t="s">
        <v>290</v>
      </c>
      <c r="F52" t="s">
        <v>472</v>
      </c>
      <c r="G52" s="36">
        <v>6.8483796296296305E-4</v>
      </c>
      <c r="H52" t="s">
        <v>721</v>
      </c>
      <c r="I52" s="36">
        <v>6.7800925925925928E-4</v>
      </c>
      <c r="J52" s="36">
        <v>1.2837962962962963E-3</v>
      </c>
      <c r="K52" s="36">
        <v>4.5601851851851847E-5</v>
      </c>
      <c r="L52" s="6">
        <v>80</v>
      </c>
      <c r="M52">
        <f>VLOOKUP(A52,ČP23!$B$2:$B$325,1,FALSE)</f>
        <v>2023007</v>
      </c>
    </row>
    <row r="53" spans="1:13" x14ac:dyDescent="0.45">
      <c r="A53">
        <v>2022018</v>
      </c>
      <c r="C53" t="s">
        <v>722</v>
      </c>
      <c r="D53">
        <v>2014</v>
      </c>
      <c r="E53" t="s">
        <v>290</v>
      </c>
      <c r="F53" t="s">
        <v>472</v>
      </c>
      <c r="G53" s="36">
        <v>6.7395833333333327E-4</v>
      </c>
      <c r="H53" t="s">
        <v>723</v>
      </c>
      <c r="I53" s="36">
        <v>6.8217592592592592E-4</v>
      </c>
      <c r="J53" s="36">
        <v>1.3358796296296296E-3</v>
      </c>
      <c r="K53" s="36">
        <v>9.768518518518519E-5</v>
      </c>
      <c r="L53" s="6">
        <v>60</v>
      </c>
      <c r="M53">
        <f>VLOOKUP(A53,ČP23!$B$2:$B$325,1,FALSE)</f>
        <v>2022018</v>
      </c>
    </row>
    <row r="54" spans="1:13" x14ac:dyDescent="0.45">
      <c r="A54">
        <v>2022098</v>
      </c>
      <c r="C54" t="s">
        <v>55</v>
      </c>
      <c r="D54">
        <v>2012</v>
      </c>
      <c r="E54" t="s">
        <v>290</v>
      </c>
      <c r="F54" t="s">
        <v>472</v>
      </c>
      <c r="G54" s="36">
        <v>6.9201388888888882E-4</v>
      </c>
      <c r="H54" t="s">
        <v>724</v>
      </c>
      <c r="I54" s="36">
        <v>7.6099537037037054E-4</v>
      </c>
      <c r="J54" s="36">
        <v>1.3636574074074074E-3</v>
      </c>
      <c r="K54" s="36">
        <v>1.2546296296296296E-4</v>
      </c>
      <c r="L54" s="6">
        <v>50</v>
      </c>
      <c r="M54">
        <f>VLOOKUP(A54,ČP23!$B$2:$B$325,1,FALSE)</f>
        <v>2022098</v>
      </c>
    </row>
    <row r="55" spans="1:13" x14ac:dyDescent="0.45">
      <c r="A55">
        <v>2020136</v>
      </c>
      <c r="C55" t="s">
        <v>725</v>
      </c>
      <c r="D55">
        <v>2015</v>
      </c>
      <c r="E55" t="s">
        <v>290</v>
      </c>
      <c r="F55" t="s">
        <v>472</v>
      </c>
      <c r="G55" t="s">
        <v>726</v>
      </c>
      <c r="H55" t="s">
        <v>727</v>
      </c>
      <c r="I55" s="36">
        <v>7.3460648148148148E-4</v>
      </c>
      <c r="J55" s="36">
        <v>1.5224537037037038E-3</v>
      </c>
      <c r="K55" s="36">
        <v>2.8425925925925922E-4</v>
      </c>
      <c r="L55" s="6">
        <v>45</v>
      </c>
      <c r="M55">
        <f>VLOOKUP(A55,ČP23!$B$2:$B$325,1,FALSE)</f>
        <v>2020136</v>
      </c>
    </row>
    <row r="56" spans="1:13" x14ac:dyDescent="0.45">
      <c r="A56">
        <v>2023015</v>
      </c>
      <c r="C56" t="s">
        <v>728</v>
      </c>
      <c r="D56">
        <v>2016</v>
      </c>
      <c r="E56" t="s">
        <v>290</v>
      </c>
      <c r="F56" t="s">
        <v>472</v>
      </c>
      <c r="G56" t="s">
        <v>729</v>
      </c>
      <c r="I56" t="s">
        <v>730</v>
      </c>
      <c r="J56" s="36">
        <v>1.5686342592592594E-3</v>
      </c>
      <c r="K56" s="36">
        <v>3.3043981481481482E-4</v>
      </c>
      <c r="L56" s="6">
        <v>40</v>
      </c>
      <c r="M56">
        <f>VLOOKUP(A56,ČP23!$B$2:$B$325,1,FALSE)</f>
        <v>2023015</v>
      </c>
    </row>
    <row r="57" spans="1:13" x14ac:dyDescent="0.45">
      <c r="A57">
        <v>2022053</v>
      </c>
      <c r="C57" t="s">
        <v>731</v>
      </c>
      <c r="D57">
        <v>2015</v>
      </c>
      <c r="E57" t="s">
        <v>290</v>
      </c>
      <c r="F57" t="s">
        <v>472</v>
      </c>
      <c r="G57" s="36">
        <v>8.4131944444444445E-4</v>
      </c>
      <c r="H57" t="s">
        <v>732</v>
      </c>
      <c r="I57" s="36">
        <v>7.9999999999999993E-4</v>
      </c>
      <c r="J57" s="36">
        <v>1.5734953703703703E-3</v>
      </c>
      <c r="K57" s="36">
        <v>3.3530092592592596E-4</v>
      </c>
      <c r="L57" s="6">
        <v>36</v>
      </c>
      <c r="M57">
        <f>VLOOKUP(A57,ČP23!$B$2:$B$325,1,FALSE)</f>
        <v>2022053</v>
      </c>
    </row>
    <row r="58" spans="1:13" x14ac:dyDescent="0.45">
      <c r="A58">
        <v>2023016</v>
      </c>
      <c r="C58" t="s">
        <v>733</v>
      </c>
      <c r="D58">
        <v>2017</v>
      </c>
      <c r="E58" t="s">
        <v>290</v>
      </c>
      <c r="F58" t="s">
        <v>472</v>
      </c>
      <c r="G58" t="s">
        <v>734</v>
      </c>
      <c r="H58" t="s">
        <v>735</v>
      </c>
      <c r="I58" s="36">
        <v>9.2210648148148154E-4</v>
      </c>
      <c r="J58" s="36">
        <v>1.6422453703703703E-3</v>
      </c>
      <c r="K58" s="36">
        <v>4.0405092592592592E-4</v>
      </c>
      <c r="L58" s="6">
        <v>32</v>
      </c>
      <c r="M58">
        <f>VLOOKUP(A58,ČP23!$B$2:$B$325,1,FALSE)</f>
        <v>2023016</v>
      </c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0D1BD-8502-4925-9906-E3D325328E5E}">
  <dimension ref="A1:M76"/>
  <sheetViews>
    <sheetView topLeftCell="A34" workbookViewId="0">
      <selection activeCell="L56" sqref="L56:L76"/>
    </sheetView>
  </sheetViews>
  <sheetFormatPr defaultRowHeight="14.25" x14ac:dyDescent="0.45"/>
  <cols>
    <col min="2" max="2" width="19.1328125" bestFit="1" customWidth="1"/>
  </cols>
  <sheetData>
    <row r="1" spans="1:13" x14ac:dyDescent="0.45">
      <c r="A1" t="s">
        <v>736</v>
      </c>
      <c r="L1" t="s">
        <v>737</v>
      </c>
      <c r="M1" t="s">
        <v>738</v>
      </c>
    </row>
    <row r="2" spans="1:13" x14ac:dyDescent="0.45">
      <c r="A2">
        <v>2018438</v>
      </c>
      <c r="B2" t="s">
        <v>693</v>
      </c>
      <c r="C2">
        <v>2012</v>
      </c>
      <c r="D2" t="s">
        <v>290</v>
      </c>
      <c r="E2" t="s">
        <v>739</v>
      </c>
      <c r="F2" s="36">
        <v>7.0011574074074073E-4</v>
      </c>
      <c r="G2" s="36">
        <v>7.1435185185185187E-4</v>
      </c>
      <c r="H2" t="s">
        <v>740</v>
      </c>
      <c r="I2" s="36">
        <v>1.372800925925926E-3</v>
      </c>
      <c r="L2" s="6">
        <v>100</v>
      </c>
      <c r="M2">
        <f>VLOOKUP(A2,ČP23!$B$2:$B$325,1,FALSE)</f>
        <v>2018438</v>
      </c>
    </row>
    <row r="3" spans="1:13" x14ac:dyDescent="0.45">
      <c r="A3">
        <v>2011002</v>
      </c>
      <c r="B3" t="s">
        <v>691</v>
      </c>
      <c r="C3">
        <v>2013</v>
      </c>
      <c r="D3" t="s">
        <v>290</v>
      </c>
      <c r="E3" s="36">
        <v>7.9594907407407425E-4</v>
      </c>
      <c r="F3" t="s">
        <v>741</v>
      </c>
      <c r="G3" t="s">
        <v>742</v>
      </c>
      <c r="H3" s="36">
        <v>8.1319444444444451E-4</v>
      </c>
      <c r="I3" s="36">
        <v>1.4594907407407406E-3</v>
      </c>
      <c r="J3" s="36">
        <v>8.6689814814814819E-5</v>
      </c>
      <c r="L3" s="6">
        <v>80</v>
      </c>
      <c r="M3">
        <f>VLOOKUP(A3,ČP23!$B$2:$B$325,1,FALSE)</f>
        <v>2011002</v>
      </c>
    </row>
    <row r="4" spans="1:13" x14ac:dyDescent="0.45">
      <c r="A4">
        <v>2022023</v>
      </c>
      <c r="B4" t="s">
        <v>696</v>
      </c>
      <c r="C4">
        <v>2013</v>
      </c>
      <c r="D4" t="s">
        <v>290</v>
      </c>
      <c r="E4" t="s">
        <v>743</v>
      </c>
      <c r="F4" s="36">
        <v>7.4976851851851854E-4</v>
      </c>
      <c r="G4" s="36">
        <v>8.9594907407407407E-4</v>
      </c>
      <c r="H4" t="s">
        <v>744</v>
      </c>
      <c r="I4" s="36">
        <v>1.562962962962963E-3</v>
      </c>
      <c r="J4" s="36">
        <v>1.9016203703703705E-4</v>
      </c>
      <c r="L4" s="6">
        <v>60</v>
      </c>
      <c r="M4">
        <f>VLOOKUP(A4,ČP23!$B$2:$B$325,1,FALSE)</f>
        <v>2022023</v>
      </c>
    </row>
    <row r="5" spans="1:13" x14ac:dyDescent="0.45">
      <c r="A5">
        <v>2022100</v>
      </c>
      <c r="B5" t="s">
        <v>706</v>
      </c>
      <c r="C5">
        <v>2012</v>
      </c>
      <c r="D5" t="s">
        <v>290</v>
      </c>
      <c r="E5" s="36">
        <v>8.0335648148148161E-4</v>
      </c>
      <c r="F5" t="s">
        <v>745</v>
      </c>
      <c r="G5" t="s">
        <v>746</v>
      </c>
      <c r="H5" s="36">
        <v>8.9803240740740729E-4</v>
      </c>
      <c r="I5" s="36">
        <v>1.5884259259259256E-3</v>
      </c>
      <c r="J5" s="36">
        <v>2.15625E-4</v>
      </c>
      <c r="L5" s="6">
        <v>50</v>
      </c>
      <c r="M5">
        <f>VLOOKUP(A5,ČP23!$B$2:$B$325,1,FALSE)</f>
        <v>2022100</v>
      </c>
    </row>
    <row r="6" spans="1:13" x14ac:dyDescent="0.45">
      <c r="A6">
        <v>2023013</v>
      </c>
      <c r="B6" t="s">
        <v>747</v>
      </c>
      <c r="C6">
        <v>2012</v>
      </c>
      <c r="D6" t="s">
        <v>290</v>
      </c>
      <c r="E6" s="36">
        <v>8.3530092592592597E-4</v>
      </c>
      <c r="F6" t="s">
        <v>748</v>
      </c>
      <c r="G6" t="s">
        <v>749</v>
      </c>
      <c r="H6" s="36">
        <v>8.4999999999999995E-4</v>
      </c>
      <c r="I6" s="36">
        <v>1.6334490740740743E-3</v>
      </c>
      <c r="J6" s="36">
        <v>2.6064814814814814E-4</v>
      </c>
      <c r="L6" s="6">
        <v>45</v>
      </c>
      <c r="M6">
        <f>VLOOKUP(A6,ČP23!$B$2:$B$325,1,FALSE)</f>
        <v>2023013</v>
      </c>
    </row>
    <row r="7" spans="1:13" x14ac:dyDescent="0.45">
      <c r="A7">
        <v>2022996</v>
      </c>
      <c r="B7" t="s">
        <v>699</v>
      </c>
      <c r="C7">
        <v>2013</v>
      </c>
      <c r="D7" t="s">
        <v>290</v>
      </c>
      <c r="F7" t="s">
        <v>750</v>
      </c>
      <c r="G7" t="s">
        <v>751</v>
      </c>
      <c r="H7" s="36">
        <v>8.6469907407407415E-4</v>
      </c>
      <c r="I7" s="36">
        <v>1.6842592592592595E-3</v>
      </c>
      <c r="J7" s="36">
        <v>3.1145833333333335E-4</v>
      </c>
      <c r="L7" s="6">
        <v>40</v>
      </c>
      <c r="M7">
        <f>VLOOKUP(A7,ČP23!$B$2:$B$325,1,FALSE)</f>
        <v>2022996</v>
      </c>
    </row>
    <row r="8" spans="1:13" x14ac:dyDescent="0.45">
      <c r="A8">
        <v>2023989</v>
      </c>
      <c r="B8" t="s">
        <v>716</v>
      </c>
      <c r="C8">
        <v>2014</v>
      </c>
      <c r="D8" t="s">
        <v>290</v>
      </c>
      <c r="E8" t="s">
        <v>752</v>
      </c>
      <c r="F8" s="36">
        <v>1.1319444444444443E-3</v>
      </c>
      <c r="G8" t="s">
        <v>753</v>
      </c>
      <c r="H8" s="36">
        <v>9.4780092592592583E-4</v>
      </c>
      <c r="I8" s="36">
        <v>1.8284722222222224E-3</v>
      </c>
      <c r="J8" s="36">
        <v>4.556712962962963E-4</v>
      </c>
      <c r="L8" s="6">
        <v>36</v>
      </c>
      <c r="M8">
        <f>VLOOKUP(A8,ČP23!$B$2:$B$325,1,FALSE)</f>
        <v>2023989</v>
      </c>
    </row>
    <row r="9" spans="1:13" x14ac:dyDescent="0.45">
      <c r="A9">
        <v>2023992</v>
      </c>
      <c r="B9" t="s">
        <v>754</v>
      </c>
      <c r="C9">
        <v>2013</v>
      </c>
      <c r="D9" t="s">
        <v>290</v>
      </c>
      <c r="E9" s="36">
        <v>9.0312499999999996E-4</v>
      </c>
      <c r="F9" t="s">
        <v>755</v>
      </c>
      <c r="G9" t="s">
        <v>756</v>
      </c>
      <c r="I9" s="36">
        <v>1.8688657407407406E-3</v>
      </c>
      <c r="J9" s="36">
        <v>4.9606481481481485E-4</v>
      </c>
      <c r="L9" s="6">
        <v>32</v>
      </c>
      <c r="M9">
        <f>VLOOKUP(A9,ČP23!$B$2:$B$325,1,FALSE)</f>
        <v>2023992</v>
      </c>
    </row>
    <row r="10" spans="1:13" x14ac:dyDescent="0.45">
      <c r="A10">
        <v>2022097</v>
      </c>
      <c r="B10" t="s">
        <v>702</v>
      </c>
      <c r="C10">
        <v>2014</v>
      </c>
      <c r="D10" t="s">
        <v>290</v>
      </c>
      <c r="E10" s="36">
        <v>8.4687499999999997E-4</v>
      </c>
      <c r="F10" t="s">
        <v>757</v>
      </c>
      <c r="H10" t="s">
        <v>758</v>
      </c>
      <c r="I10" s="36">
        <v>1.8790509259259262E-3</v>
      </c>
      <c r="J10" s="36">
        <v>5.0624999999999997E-4</v>
      </c>
      <c r="L10" s="6">
        <v>29</v>
      </c>
      <c r="M10">
        <f>VLOOKUP(A10,ČP23!$B$2:$B$325,1,FALSE)</f>
        <v>2022097</v>
      </c>
    </row>
    <row r="11" spans="1:13" x14ac:dyDescent="0.45">
      <c r="A11">
        <v>2023011</v>
      </c>
      <c r="B11" t="s">
        <v>711</v>
      </c>
      <c r="C11">
        <v>2016</v>
      </c>
      <c r="D11" t="s">
        <v>290</v>
      </c>
      <c r="E11" t="s">
        <v>759</v>
      </c>
      <c r="F11" s="36">
        <v>9.6562500000000001E-4</v>
      </c>
      <c r="G11" t="s">
        <v>760</v>
      </c>
      <c r="H11" s="36">
        <v>9.8854166666666665E-4</v>
      </c>
      <c r="I11" s="36">
        <v>1.9047453703703707E-3</v>
      </c>
      <c r="J11" s="36">
        <v>5.3194444444444448E-4</v>
      </c>
      <c r="L11" s="6">
        <v>26</v>
      </c>
      <c r="M11">
        <f>VLOOKUP(A11,ČP23!$B$2:$B$325,1,FALSE)</f>
        <v>2023011</v>
      </c>
    </row>
    <row r="12" spans="1:13" x14ac:dyDescent="0.45">
      <c r="A12">
        <v>2023012</v>
      </c>
      <c r="B12" t="s">
        <v>713</v>
      </c>
      <c r="C12">
        <v>2015</v>
      </c>
      <c r="D12" t="s">
        <v>290</v>
      </c>
      <c r="E12" s="36">
        <v>1.0001157407407407E-3</v>
      </c>
      <c r="F12" t="s">
        <v>761</v>
      </c>
      <c r="G12" t="s">
        <v>762</v>
      </c>
      <c r="H12" s="36">
        <v>1.1107638888888888E-3</v>
      </c>
      <c r="I12" s="36">
        <v>1.960185185185185E-3</v>
      </c>
      <c r="J12" s="36">
        <v>5.8738425925925928E-4</v>
      </c>
      <c r="L12" s="6">
        <v>24</v>
      </c>
      <c r="M12">
        <f>VLOOKUP(A12,ČP23!$B$2:$B$325,1,FALSE)</f>
        <v>2023012</v>
      </c>
    </row>
    <row r="13" spans="1:13" x14ac:dyDescent="0.45">
      <c r="A13">
        <v>2022106</v>
      </c>
      <c r="B13" t="s">
        <v>763</v>
      </c>
      <c r="C13">
        <v>2013</v>
      </c>
      <c r="D13" t="s">
        <v>290</v>
      </c>
      <c r="E13" s="36">
        <v>1.3571759259259257E-3</v>
      </c>
      <c r="F13" t="s">
        <v>764</v>
      </c>
      <c r="G13" s="36">
        <v>1.278125E-3</v>
      </c>
      <c r="H13" t="s">
        <v>765</v>
      </c>
      <c r="I13" s="36">
        <v>2.4549768518518519E-3</v>
      </c>
      <c r="J13" s="36">
        <v>1.0821759259259259E-3</v>
      </c>
      <c r="L13" s="6">
        <v>22</v>
      </c>
      <c r="M13">
        <f>VLOOKUP(A13,ČP23!$B$2:$B$325,1,FALSE)</f>
        <v>2022106</v>
      </c>
    </row>
    <row r="14" spans="1:13" x14ac:dyDescent="0.45">
      <c r="A14">
        <v>2022104</v>
      </c>
      <c r="B14" t="s">
        <v>766</v>
      </c>
      <c r="C14">
        <v>2015</v>
      </c>
      <c r="D14" t="s">
        <v>290</v>
      </c>
      <c r="F14" t="s">
        <v>767</v>
      </c>
      <c r="G14" s="36">
        <v>1.5106481481481481E-3</v>
      </c>
      <c r="H14" t="s">
        <v>768</v>
      </c>
      <c r="I14" s="36">
        <v>3.011921296296296E-3</v>
      </c>
      <c r="J14" s="36">
        <v>1.6391203703703704E-3</v>
      </c>
      <c r="L14" s="6">
        <v>20</v>
      </c>
      <c r="M14">
        <f>VLOOKUP(A14,ČP23!$B$2:$B$325,1,FALSE)</f>
        <v>2022104</v>
      </c>
    </row>
    <row r="15" spans="1:13" x14ac:dyDescent="0.45">
      <c r="A15">
        <v>2022098</v>
      </c>
      <c r="B15" t="s">
        <v>55</v>
      </c>
      <c r="C15">
        <v>2012</v>
      </c>
      <c r="D15" t="s">
        <v>290</v>
      </c>
      <c r="E15" s="36">
        <v>6.619212962962963E-4</v>
      </c>
      <c r="F15" t="s">
        <v>678</v>
      </c>
      <c r="G15" s="36">
        <v>6.5104166666666663E-4</v>
      </c>
      <c r="H15" t="s">
        <v>769</v>
      </c>
      <c r="I15" s="36">
        <v>1.2921296296296296E-3</v>
      </c>
      <c r="J15" s="36">
        <v>2.8240740740740736E-5</v>
      </c>
      <c r="L15" s="6">
        <v>80</v>
      </c>
      <c r="M15">
        <f>VLOOKUP(A15,ČP23!$B$2:$B$325,1,FALSE)</f>
        <v>2022098</v>
      </c>
    </row>
    <row r="16" spans="1:13" x14ac:dyDescent="0.45">
      <c r="A16">
        <v>2022096</v>
      </c>
      <c r="B16" t="s">
        <v>58</v>
      </c>
      <c r="C16">
        <v>2012</v>
      </c>
      <c r="D16" t="s">
        <v>290</v>
      </c>
      <c r="E16" t="s">
        <v>770</v>
      </c>
      <c r="F16" s="36">
        <v>7.361111111111111E-4</v>
      </c>
      <c r="H16" t="s">
        <v>771</v>
      </c>
      <c r="I16" s="36">
        <v>1.3524305555555555E-3</v>
      </c>
      <c r="J16" s="36">
        <v>8.8541666666666673E-5</v>
      </c>
      <c r="L16" s="6">
        <v>60</v>
      </c>
      <c r="M16">
        <f>VLOOKUP(A16,ČP23!$B$2:$B$325,1,FALSE)</f>
        <v>2022096</v>
      </c>
    </row>
    <row r="17" spans="1:13" x14ac:dyDescent="0.45">
      <c r="A17">
        <v>2015003</v>
      </c>
      <c r="B17" t="s">
        <v>772</v>
      </c>
      <c r="C17">
        <v>2014</v>
      </c>
      <c r="D17" t="s">
        <v>290</v>
      </c>
      <c r="E17" t="s">
        <v>773</v>
      </c>
      <c r="F17" s="36">
        <v>7.7094907407407407E-4</v>
      </c>
      <c r="G17" t="s">
        <v>774</v>
      </c>
      <c r="H17" s="36">
        <v>8.3472222222222227E-4</v>
      </c>
      <c r="I17" s="36">
        <v>1.5065972222222223E-3</v>
      </c>
      <c r="J17" s="36">
        <v>2.427083333333333E-4</v>
      </c>
      <c r="L17" s="6">
        <v>50</v>
      </c>
      <c r="M17">
        <f>VLOOKUP(A17,ČP23!$B$2:$B$325,1,FALSE)</f>
        <v>2015003</v>
      </c>
    </row>
    <row r="18" spans="1:13" x14ac:dyDescent="0.45">
      <c r="A18" s="7">
        <v>2022036</v>
      </c>
      <c r="B18" t="s">
        <v>775</v>
      </c>
      <c r="C18">
        <v>2013</v>
      </c>
      <c r="D18" t="s">
        <v>290</v>
      </c>
      <c r="E18" s="36">
        <v>7.9363425925925923E-4</v>
      </c>
      <c r="F18" t="s">
        <v>776</v>
      </c>
      <c r="G18" t="s">
        <v>777</v>
      </c>
      <c r="H18" s="36">
        <v>8.429398148148147E-4</v>
      </c>
      <c r="I18" s="36">
        <v>1.6055555555555554E-3</v>
      </c>
      <c r="J18" s="36">
        <v>3.4166666666666671E-4</v>
      </c>
      <c r="L18" s="6">
        <v>45</v>
      </c>
      <c r="M18">
        <f>VLOOKUP(A18,ČP23!$B$2:$B$325,1,FALSE)</f>
        <v>2022036</v>
      </c>
    </row>
    <row r="19" spans="1:13" x14ac:dyDescent="0.45">
      <c r="A19">
        <v>2020136</v>
      </c>
      <c r="B19" t="s">
        <v>725</v>
      </c>
      <c r="C19">
        <v>2015</v>
      </c>
      <c r="D19" t="s">
        <v>290</v>
      </c>
      <c r="E19" t="s">
        <v>778</v>
      </c>
      <c r="F19" s="36">
        <v>8.4224537037037026E-4</v>
      </c>
      <c r="G19" t="s">
        <v>779</v>
      </c>
      <c r="H19" s="36">
        <v>8.7569444444444457E-4</v>
      </c>
      <c r="I19" s="36">
        <v>1.6108796296296296E-3</v>
      </c>
      <c r="J19" s="36">
        <v>3.4699074074074076E-4</v>
      </c>
      <c r="L19" s="6">
        <v>40</v>
      </c>
      <c r="M19">
        <f>VLOOKUP(A19,ČP23!$B$2:$B$325,1,FALSE)</f>
        <v>2020136</v>
      </c>
    </row>
    <row r="20" spans="1:13" x14ac:dyDescent="0.45">
      <c r="A20">
        <v>2018453</v>
      </c>
      <c r="B20" t="s">
        <v>780</v>
      </c>
      <c r="C20">
        <v>2012</v>
      </c>
      <c r="D20" t="s">
        <v>290</v>
      </c>
      <c r="F20" t="s">
        <v>781</v>
      </c>
      <c r="H20" t="s">
        <v>782</v>
      </c>
      <c r="I20" s="36">
        <v>1.9153935185185185E-3</v>
      </c>
      <c r="J20" s="36">
        <v>6.5150462962962959E-4</v>
      </c>
      <c r="L20" s="6">
        <v>36</v>
      </c>
      <c r="M20">
        <f>VLOOKUP(A20,ČP23!$B$2:$B$325,1,FALSE)</f>
        <v>2018453</v>
      </c>
    </row>
    <row r="21" spans="1:13" x14ac:dyDescent="0.45">
      <c r="A21">
        <v>2018448</v>
      </c>
      <c r="B21" t="s">
        <v>783</v>
      </c>
      <c r="C21">
        <v>2012</v>
      </c>
      <c r="D21" t="s">
        <v>290</v>
      </c>
      <c r="E21" s="36">
        <v>1.0543981481481483E-3</v>
      </c>
      <c r="F21" t="s">
        <v>784</v>
      </c>
      <c r="G21" s="36">
        <v>1.0729166666666667E-3</v>
      </c>
      <c r="H21" t="s">
        <v>785</v>
      </c>
      <c r="I21" s="36">
        <v>1.9896990740740739E-3</v>
      </c>
      <c r="J21" s="36">
        <v>7.2581018518518513E-4</v>
      </c>
      <c r="L21" s="6">
        <v>32</v>
      </c>
      <c r="M21">
        <f>VLOOKUP(A21,ČP23!$B$2:$B$325,1,FALSE)</f>
        <v>2018448</v>
      </c>
    </row>
    <row r="22" spans="1:13" x14ac:dyDescent="0.45">
      <c r="A22">
        <v>2022111</v>
      </c>
      <c r="B22" t="s">
        <v>786</v>
      </c>
      <c r="C22">
        <v>2015</v>
      </c>
      <c r="D22" t="s">
        <v>290</v>
      </c>
      <c r="E22" s="36">
        <v>1.1846064814814816E-3</v>
      </c>
      <c r="F22" t="s">
        <v>787</v>
      </c>
      <c r="G22" t="s">
        <v>788</v>
      </c>
      <c r="H22" s="36">
        <v>1.1263888888888888E-3</v>
      </c>
      <c r="I22" s="36">
        <v>2.2486111111111114E-3</v>
      </c>
      <c r="J22" s="36">
        <v>9.8472222222222212E-4</v>
      </c>
      <c r="L22" s="6">
        <v>29</v>
      </c>
      <c r="M22">
        <f>VLOOKUP(A22,ČP23!$B$2:$B$325,1,FALSE)</f>
        <v>2022111</v>
      </c>
    </row>
    <row r="23" spans="1:13" x14ac:dyDescent="0.45">
      <c r="A23">
        <v>2022114</v>
      </c>
      <c r="B23" t="s">
        <v>789</v>
      </c>
      <c r="C23">
        <v>2015</v>
      </c>
      <c r="D23" t="s">
        <v>290</v>
      </c>
      <c r="E23" s="36">
        <v>1.3380787037037035E-3</v>
      </c>
      <c r="F23" t="s">
        <v>790</v>
      </c>
      <c r="G23" s="36">
        <v>1.293287037037037E-3</v>
      </c>
      <c r="H23" t="s">
        <v>791</v>
      </c>
      <c r="I23" s="36">
        <v>2.5450231481481483E-3</v>
      </c>
      <c r="J23" s="36">
        <v>1.2811342592592592E-3</v>
      </c>
      <c r="L23" s="6">
        <v>26</v>
      </c>
      <c r="M23">
        <f>VLOOKUP(A23,ČP23!$B$2:$B$325,1,FALSE)</f>
        <v>2022114</v>
      </c>
    </row>
    <row r="24" spans="1:13" x14ac:dyDescent="0.45">
      <c r="A24">
        <v>2020131</v>
      </c>
      <c r="B24" t="s">
        <v>98</v>
      </c>
      <c r="C24">
        <v>2010</v>
      </c>
      <c r="D24" t="s">
        <v>290</v>
      </c>
      <c r="F24" t="s">
        <v>792</v>
      </c>
      <c r="G24" t="s">
        <v>793</v>
      </c>
      <c r="H24" s="36">
        <v>6.1550925925925922E-4</v>
      </c>
      <c r="I24" s="36">
        <v>1.1900462962962963E-3</v>
      </c>
      <c r="L24" s="6">
        <v>100</v>
      </c>
      <c r="M24">
        <f>VLOOKUP(A24,ČP23!$B$2:$B$325,1,FALSE)</f>
        <v>2020131</v>
      </c>
    </row>
    <row r="25" spans="1:13" x14ac:dyDescent="0.45">
      <c r="A25">
        <v>2019101</v>
      </c>
      <c r="B25" t="s">
        <v>97</v>
      </c>
      <c r="C25">
        <v>2010</v>
      </c>
      <c r="D25" t="s">
        <v>290</v>
      </c>
      <c r="E25" t="s">
        <v>794</v>
      </c>
      <c r="F25" s="36">
        <v>6.4189814814814817E-4</v>
      </c>
      <c r="G25" t="s">
        <v>795</v>
      </c>
      <c r="H25" s="36">
        <v>6.6620370370370368E-4</v>
      </c>
      <c r="I25" s="36">
        <v>1.2483796296296297E-3</v>
      </c>
      <c r="J25" s="36">
        <v>5.8333333333333333E-5</v>
      </c>
      <c r="L25" s="6">
        <v>80</v>
      </c>
      <c r="M25">
        <f>VLOOKUP(A25,ČP23!$B$2:$B$325,1,FALSE)</f>
        <v>2019101</v>
      </c>
    </row>
    <row r="26" spans="1:13" x14ac:dyDescent="0.45">
      <c r="A26">
        <v>2018436</v>
      </c>
      <c r="B26" t="s">
        <v>674</v>
      </c>
      <c r="C26">
        <v>2011</v>
      </c>
      <c r="D26" t="s">
        <v>290</v>
      </c>
      <c r="E26" s="36">
        <v>7.2743055555555571E-4</v>
      </c>
      <c r="F26" t="s">
        <v>740</v>
      </c>
      <c r="G26" t="s">
        <v>796</v>
      </c>
      <c r="H26" s="36">
        <v>7.8275462962962966E-4</v>
      </c>
      <c r="I26" s="36">
        <v>1.4423611111111111E-3</v>
      </c>
      <c r="J26" s="36">
        <v>2.5231481481481481E-4</v>
      </c>
      <c r="L26" s="6">
        <v>60</v>
      </c>
      <c r="M26">
        <f>VLOOKUP(A26,ČP23!$B$2:$B$325,1,FALSE)</f>
        <v>2018436</v>
      </c>
    </row>
    <row r="27" spans="1:13" x14ac:dyDescent="0.45">
      <c r="A27">
        <v>2023023</v>
      </c>
      <c r="B27" t="s">
        <v>797</v>
      </c>
      <c r="C27">
        <v>2010</v>
      </c>
      <c r="D27" t="s">
        <v>290</v>
      </c>
      <c r="F27" t="s">
        <v>798</v>
      </c>
      <c r="G27" t="s">
        <v>799</v>
      </c>
      <c r="H27" s="36">
        <v>9.6261574074074088E-4</v>
      </c>
      <c r="I27" s="36">
        <v>1.9364583333333334E-3</v>
      </c>
      <c r="J27" s="36">
        <v>7.4641203703703707E-4</v>
      </c>
      <c r="L27" s="6">
        <v>50</v>
      </c>
      <c r="M27">
        <f>VLOOKUP(A27,ČP23!$B$2:$B$325,1,FALSE)</f>
        <v>2023023</v>
      </c>
    </row>
    <row r="28" spans="1:13" x14ac:dyDescent="0.45">
      <c r="A28">
        <v>2018462</v>
      </c>
      <c r="B28" t="s">
        <v>129</v>
      </c>
      <c r="C28">
        <v>2010</v>
      </c>
      <c r="D28" t="s">
        <v>290</v>
      </c>
      <c r="E28" s="36">
        <v>6.0555555555555558E-4</v>
      </c>
      <c r="F28" t="s">
        <v>800</v>
      </c>
      <c r="G28" t="s">
        <v>801</v>
      </c>
      <c r="H28" s="36">
        <v>6.0567129629629632E-4</v>
      </c>
      <c r="I28" s="36">
        <v>1.1876157407407406E-3</v>
      </c>
      <c r="L28" s="6">
        <v>100</v>
      </c>
      <c r="M28">
        <f>VLOOKUP(A28,ČP23!$B$2:$B$325,1,FALSE)</f>
        <v>2018462</v>
      </c>
    </row>
    <row r="29" spans="1:13" x14ac:dyDescent="0.45">
      <c r="A29">
        <v>171014</v>
      </c>
      <c r="B29" t="s">
        <v>802</v>
      </c>
      <c r="C29">
        <v>2010</v>
      </c>
      <c r="D29" t="s">
        <v>290</v>
      </c>
      <c r="E29" s="36">
        <v>7.5289351851851863E-4</v>
      </c>
      <c r="F29" t="s">
        <v>803</v>
      </c>
      <c r="G29" s="36">
        <v>7.0775462962962947E-4</v>
      </c>
      <c r="H29" t="s">
        <v>804</v>
      </c>
      <c r="I29" s="36">
        <v>1.4032407407407407E-3</v>
      </c>
      <c r="J29" s="36">
        <v>2.15625E-4</v>
      </c>
      <c r="L29" s="6">
        <v>50</v>
      </c>
      <c r="M29">
        <f>VLOOKUP(A29,ČP23!$B$2:$B$325,1,FALSE)</f>
        <v>171014</v>
      </c>
    </row>
    <row r="30" spans="1:13" x14ac:dyDescent="0.45">
      <c r="A30">
        <v>2022110</v>
      </c>
      <c r="B30" t="s">
        <v>677</v>
      </c>
      <c r="C30">
        <v>2011</v>
      </c>
      <c r="D30" t="s">
        <v>290</v>
      </c>
      <c r="E30" t="s">
        <v>805</v>
      </c>
      <c r="F30" s="36">
        <v>7.5671296296296294E-4</v>
      </c>
      <c r="G30" s="36">
        <v>7.5219907407407397E-4</v>
      </c>
      <c r="H30" t="s">
        <v>806</v>
      </c>
      <c r="I30" s="36">
        <v>1.482523148148148E-3</v>
      </c>
      <c r="J30" s="36">
        <v>2.9490740740740741E-4</v>
      </c>
      <c r="L30" s="6">
        <v>45</v>
      </c>
      <c r="M30">
        <f>VLOOKUP(A30,ČP23!$B$2:$B$325,1,FALSE)</f>
        <v>2022110</v>
      </c>
    </row>
    <row r="31" spans="1:13" x14ac:dyDescent="0.45">
      <c r="A31">
        <v>2023021</v>
      </c>
      <c r="B31" t="s">
        <v>807</v>
      </c>
      <c r="C31">
        <v>2010</v>
      </c>
      <c r="D31" t="s">
        <v>290</v>
      </c>
      <c r="E31" t="s">
        <v>808</v>
      </c>
      <c r="F31" s="36">
        <v>8.920138888888888E-4</v>
      </c>
      <c r="G31" s="36">
        <v>9.3020833333333334E-4</v>
      </c>
      <c r="H31" t="s">
        <v>809</v>
      </c>
      <c r="I31" s="36">
        <v>1.7922453703703705E-3</v>
      </c>
      <c r="J31" s="36">
        <v>6.0462962962962966E-4</v>
      </c>
      <c r="L31" s="6">
        <v>40</v>
      </c>
      <c r="M31">
        <f>VLOOKUP(A31,ČP23!$B$2:$B$325,1,FALSE)</f>
        <v>2023021</v>
      </c>
    </row>
    <row r="32" spans="1:13" x14ac:dyDescent="0.45">
      <c r="A32">
        <v>2022029</v>
      </c>
      <c r="B32" t="s">
        <v>90</v>
      </c>
      <c r="C32">
        <v>2008</v>
      </c>
      <c r="D32" t="s">
        <v>290</v>
      </c>
      <c r="E32" s="36">
        <v>6.5636574074074078E-4</v>
      </c>
      <c r="F32" t="s">
        <v>810</v>
      </c>
      <c r="G32" t="s">
        <v>811</v>
      </c>
      <c r="H32" s="36">
        <v>7.5231481481481471E-4</v>
      </c>
      <c r="I32" s="36">
        <v>1.1952546296296297E-3</v>
      </c>
      <c r="L32" s="6">
        <v>100</v>
      </c>
      <c r="M32">
        <f>VLOOKUP(A32,ČP23!$B$2:$B$325,1,FALSE)</f>
        <v>2022029</v>
      </c>
    </row>
    <row r="33" spans="1:13" x14ac:dyDescent="0.45">
      <c r="A33">
        <v>2018011</v>
      </c>
      <c r="B33" t="s">
        <v>96</v>
      </c>
      <c r="C33">
        <v>2009</v>
      </c>
      <c r="D33" t="s">
        <v>290</v>
      </c>
      <c r="E33" t="s">
        <v>812</v>
      </c>
      <c r="F33" s="36">
        <v>6.0694444444444446E-4</v>
      </c>
      <c r="G33" t="s">
        <v>642</v>
      </c>
      <c r="H33" s="36">
        <v>6.1655092592592588E-4</v>
      </c>
      <c r="I33" s="36">
        <v>1.2045138888888889E-3</v>
      </c>
      <c r="J33" s="36">
        <v>9.2592592592592591E-6</v>
      </c>
      <c r="L33" s="6">
        <v>80</v>
      </c>
      <c r="M33">
        <f>VLOOKUP(A33,ČP23!$B$2:$B$325,1,FALSE)</f>
        <v>2018011</v>
      </c>
    </row>
    <row r="34" spans="1:13" x14ac:dyDescent="0.45">
      <c r="A34">
        <v>16098</v>
      </c>
      <c r="B34" t="s">
        <v>71</v>
      </c>
      <c r="C34">
        <v>2008</v>
      </c>
      <c r="D34" t="s">
        <v>290</v>
      </c>
      <c r="E34" s="36">
        <v>6.2106481481481485E-4</v>
      </c>
      <c r="F34" t="s">
        <v>813</v>
      </c>
      <c r="G34" t="s">
        <v>814</v>
      </c>
      <c r="H34" s="36">
        <v>6.5868055555555547E-4</v>
      </c>
      <c r="I34" s="36">
        <v>1.2193287037037036E-3</v>
      </c>
      <c r="J34" s="36">
        <v>2.4074074074074074E-5</v>
      </c>
      <c r="L34" s="6">
        <v>60</v>
      </c>
      <c r="M34">
        <f>VLOOKUP(A34,ČP23!$B$2:$B$325,1,FALSE)</f>
        <v>16098</v>
      </c>
    </row>
    <row r="35" spans="1:13" x14ac:dyDescent="0.45">
      <c r="A35">
        <v>2022028</v>
      </c>
      <c r="B35" t="s">
        <v>92</v>
      </c>
      <c r="C35">
        <v>2008</v>
      </c>
      <c r="D35" t="s">
        <v>290</v>
      </c>
      <c r="E35" s="36">
        <v>6.3599537037037043E-4</v>
      </c>
      <c r="F35" t="s">
        <v>815</v>
      </c>
      <c r="G35" s="36">
        <v>6.4039351851851855E-4</v>
      </c>
      <c r="H35" t="s">
        <v>816</v>
      </c>
      <c r="I35" s="36">
        <v>1.264814814814815E-3</v>
      </c>
      <c r="J35" s="36">
        <v>6.9560185185185184E-5</v>
      </c>
      <c r="L35" s="6">
        <v>50</v>
      </c>
      <c r="M35">
        <f>VLOOKUP(A35,ČP23!$B$2:$B$325,1,FALSE)</f>
        <v>2022028</v>
      </c>
    </row>
    <row r="36" spans="1:13" x14ac:dyDescent="0.45">
      <c r="A36">
        <v>2011001</v>
      </c>
      <c r="B36" t="s">
        <v>817</v>
      </c>
      <c r="C36">
        <v>2008</v>
      </c>
      <c r="D36" t="s">
        <v>290</v>
      </c>
      <c r="E36" t="s">
        <v>740</v>
      </c>
      <c r="F36" s="36">
        <v>8.1157407407407404E-4</v>
      </c>
      <c r="G36" t="s">
        <v>818</v>
      </c>
      <c r="H36" s="36">
        <v>7.2129629629629627E-4</v>
      </c>
      <c r="I36" s="36">
        <v>1.3971064814814812E-3</v>
      </c>
      <c r="J36" s="36">
        <v>2.0185185185185185E-4</v>
      </c>
      <c r="L36" s="6">
        <v>40</v>
      </c>
      <c r="M36">
        <f>VLOOKUP(A36,ČP23!$B$2:$B$325,1,FALSE)</f>
        <v>2011001</v>
      </c>
    </row>
    <row r="37" spans="1:13" x14ac:dyDescent="0.45">
      <c r="A37" s="7">
        <v>2022125</v>
      </c>
      <c r="B37" t="s">
        <v>819</v>
      </c>
      <c r="C37">
        <v>2008</v>
      </c>
      <c r="D37" t="s">
        <v>290</v>
      </c>
      <c r="E37" s="36">
        <v>7.8530092592592594E-4</v>
      </c>
      <c r="F37" t="s">
        <v>820</v>
      </c>
      <c r="G37" s="36">
        <v>7.2418981481481477E-4</v>
      </c>
      <c r="H37" t="s">
        <v>821</v>
      </c>
      <c r="I37" s="36">
        <v>1.4085648148148147E-3</v>
      </c>
      <c r="J37" s="36">
        <v>2.1331018518518517E-4</v>
      </c>
      <c r="L37" s="6">
        <v>36</v>
      </c>
      <c r="M37">
        <f>VLOOKUP(A37,ČP23!$B$2:$B$325,1,FALSE)</f>
        <v>2022125</v>
      </c>
    </row>
    <row r="38" spans="1:13" x14ac:dyDescent="0.45">
      <c r="A38">
        <v>2018305</v>
      </c>
      <c r="B38" t="s">
        <v>822</v>
      </c>
      <c r="C38">
        <v>2008</v>
      </c>
      <c r="D38" t="s">
        <v>290</v>
      </c>
      <c r="E38" s="36">
        <v>7.1203703703703707E-4</v>
      </c>
      <c r="F38" t="s">
        <v>823</v>
      </c>
      <c r="G38" s="36">
        <v>7.5057870370370372E-4</v>
      </c>
      <c r="H38" t="s">
        <v>824</v>
      </c>
      <c r="I38" s="36">
        <v>1.4409722222222222E-3</v>
      </c>
      <c r="J38" s="36">
        <v>2.4571759259259257E-4</v>
      </c>
      <c r="L38" s="6">
        <v>32</v>
      </c>
      <c r="M38">
        <f>VLOOKUP(A38,ČP23!$B$2:$B$325,1,FALSE)</f>
        <v>2018305</v>
      </c>
    </row>
    <row r="39" spans="1:13" x14ac:dyDescent="0.45">
      <c r="A39">
        <v>16137</v>
      </c>
      <c r="B39" t="s">
        <v>135</v>
      </c>
      <c r="C39">
        <v>2008</v>
      </c>
      <c r="D39" t="s">
        <v>290</v>
      </c>
      <c r="E39" s="36">
        <v>5.1458333333333336E-4</v>
      </c>
      <c r="F39" t="s">
        <v>825</v>
      </c>
      <c r="G39" s="36">
        <v>5.1435185185185178E-4</v>
      </c>
      <c r="H39" t="s">
        <v>826</v>
      </c>
      <c r="I39" s="36">
        <v>1.0138888888888888E-3</v>
      </c>
      <c r="L39" s="6">
        <v>100</v>
      </c>
      <c r="M39">
        <f>VLOOKUP(A39,ČP23!$B$2:$B$325,1,FALSE)</f>
        <v>16137</v>
      </c>
    </row>
    <row r="40" spans="1:13" x14ac:dyDescent="0.45">
      <c r="A40">
        <v>171027</v>
      </c>
      <c r="B40" t="s">
        <v>125</v>
      </c>
      <c r="C40">
        <v>2009</v>
      </c>
      <c r="D40" t="s">
        <v>290</v>
      </c>
      <c r="E40" s="36">
        <v>5.3877314814814814E-4</v>
      </c>
      <c r="F40" t="s">
        <v>487</v>
      </c>
      <c r="G40" s="36">
        <v>5.2615740740740737E-4</v>
      </c>
      <c r="H40" t="s">
        <v>827</v>
      </c>
      <c r="I40" s="36">
        <v>1.0410879629629628E-3</v>
      </c>
      <c r="J40" s="36">
        <v>2.7199074074074076E-5</v>
      </c>
      <c r="L40" s="6">
        <v>80</v>
      </c>
      <c r="M40">
        <f>VLOOKUP(A40,ČP23!$B$2:$B$325,1,FALSE)</f>
        <v>171027</v>
      </c>
    </row>
    <row r="41" spans="1:13" x14ac:dyDescent="0.45">
      <c r="A41">
        <v>2019105</v>
      </c>
      <c r="B41" t="s">
        <v>138</v>
      </c>
      <c r="C41">
        <v>2008</v>
      </c>
      <c r="D41" t="s">
        <v>290</v>
      </c>
      <c r="E41" s="36">
        <v>5.3877314814814814E-4</v>
      </c>
      <c r="F41" t="s">
        <v>828</v>
      </c>
      <c r="G41" s="36">
        <v>5.2673611111111107E-4</v>
      </c>
      <c r="H41" t="s">
        <v>829</v>
      </c>
      <c r="I41" s="36">
        <v>1.0461805555555556E-3</v>
      </c>
      <c r="J41" s="36">
        <v>3.2291666666666668E-5</v>
      </c>
      <c r="L41" s="6">
        <v>60</v>
      </c>
      <c r="M41">
        <f>VLOOKUP(A41,ČP23!$B$2:$B$325,1,FALSE)</f>
        <v>2019105</v>
      </c>
    </row>
    <row r="42" spans="1:13" x14ac:dyDescent="0.45">
      <c r="A42">
        <v>2020135</v>
      </c>
      <c r="B42" t="s">
        <v>137</v>
      </c>
      <c r="C42">
        <v>2008</v>
      </c>
      <c r="D42" t="s">
        <v>290</v>
      </c>
      <c r="E42" t="s">
        <v>830</v>
      </c>
      <c r="F42" s="36">
        <v>7.1504629629629641E-4</v>
      </c>
      <c r="G42" s="36">
        <v>6.8912037037037032E-4</v>
      </c>
      <c r="H42" t="s">
        <v>831</v>
      </c>
      <c r="I42" s="36">
        <v>1.3644675925925927E-3</v>
      </c>
      <c r="J42" s="36">
        <v>3.505787037037037E-4</v>
      </c>
      <c r="L42" s="6">
        <v>45</v>
      </c>
      <c r="M42">
        <f>VLOOKUP(A42,ČP23!$B$2:$B$325,1,FALSE)</f>
        <v>2020135</v>
      </c>
    </row>
    <row r="43" spans="1:13" x14ac:dyDescent="0.45">
      <c r="A43">
        <v>2023990</v>
      </c>
      <c r="B43" t="s">
        <v>832</v>
      </c>
      <c r="C43">
        <v>2009</v>
      </c>
      <c r="D43" t="s">
        <v>290</v>
      </c>
      <c r="E43" s="36">
        <v>1.1052083333333333E-3</v>
      </c>
      <c r="F43" t="s">
        <v>833</v>
      </c>
      <c r="G43" s="36">
        <v>8.4687499999999997E-4</v>
      </c>
      <c r="H43" t="s">
        <v>834</v>
      </c>
      <c r="I43" s="36">
        <v>1.6042824074074073E-3</v>
      </c>
      <c r="J43" s="36">
        <v>5.9039351851851852E-4</v>
      </c>
      <c r="L43" s="6">
        <v>40</v>
      </c>
      <c r="M43">
        <f>VLOOKUP(A43,ČP23!$B$2:$B$325,1,FALSE)</f>
        <v>2023990</v>
      </c>
    </row>
    <row r="44" spans="1:13" x14ac:dyDescent="0.45">
      <c r="A44">
        <v>16070</v>
      </c>
      <c r="B44">
        <v>9155072</v>
      </c>
      <c r="C44" t="s">
        <v>160</v>
      </c>
      <c r="D44">
        <v>2003</v>
      </c>
      <c r="E44" t="s">
        <v>290</v>
      </c>
      <c r="G44" s="36">
        <v>9.8634259259259248E-4</v>
      </c>
      <c r="H44" s="6">
        <v>130</v>
      </c>
      <c r="L44" s="6">
        <v>100</v>
      </c>
    </row>
    <row r="45" spans="1:13" x14ac:dyDescent="0.45">
      <c r="A45">
        <v>161026</v>
      </c>
      <c r="B45">
        <v>9155071</v>
      </c>
      <c r="C45" t="s">
        <v>161</v>
      </c>
      <c r="D45">
        <v>2003</v>
      </c>
      <c r="E45" t="s">
        <v>290</v>
      </c>
      <c r="G45" s="36">
        <v>1.0063657407407408E-3</v>
      </c>
      <c r="H45" s="6">
        <v>104</v>
      </c>
      <c r="L45" s="6">
        <v>80</v>
      </c>
    </row>
    <row r="46" spans="1:13" x14ac:dyDescent="0.45">
      <c r="A46">
        <v>16099</v>
      </c>
      <c r="B46">
        <v>9155098</v>
      </c>
      <c r="C46" t="s">
        <v>163</v>
      </c>
      <c r="D46">
        <v>2004</v>
      </c>
      <c r="E46" t="s">
        <v>290</v>
      </c>
      <c r="G46" s="36">
        <v>1.0450231481481482E-3</v>
      </c>
      <c r="H46" s="6">
        <v>78</v>
      </c>
      <c r="L46" s="6">
        <v>60</v>
      </c>
    </row>
    <row r="47" spans="1:13" x14ac:dyDescent="0.45">
      <c r="A47">
        <v>18001</v>
      </c>
      <c r="B47">
        <v>9155052</v>
      </c>
      <c r="C47" t="s">
        <v>206</v>
      </c>
      <c r="D47">
        <v>1996</v>
      </c>
      <c r="E47" t="s">
        <v>290</v>
      </c>
      <c r="F47" t="s">
        <v>543</v>
      </c>
      <c r="G47" s="36">
        <v>1.069212962962963E-3</v>
      </c>
      <c r="H47" s="6">
        <v>65</v>
      </c>
      <c r="L47" s="6">
        <v>50</v>
      </c>
    </row>
    <row r="48" spans="1:13" x14ac:dyDescent="0.45">
      <c r="A48">
        <v>171052</v>
      </c>
      <c r="B48">
        <v>9155110</v>
      </c>
      <c r="C48" t="s">
        <v>165</v>
      </c>
      <c r="D48">
        <v>2006</v>
      </c>
      <c r="E48" t="s">
        <v>290</v>
      </c>
      <c r="G48" s="36">
        <v>1.0761574074074074E-3</v>
      </c>
      <c r="H48" s="6">
        <v>58.5</v>
      </c>
      <c r="L48" s="6">
        <v>45</v>
      </c>
    </row>
    <row r="49" spans="1:12" x14ac:dyDescent="0.45">
      <c r="A49">
        <v>16063</v>
      </c>
      <c r="B49">
        <v>9155038</v>
      </c>
      <c r="C49" t="s">
        <v>689</v>
      </c>
      <c r="D49">
        <v>2001</v>
      </c>
      <c r="E49" t="s">
        <v>290</v>
      </c>
      <c r="G49" s="36">
        <v>1.080787037037037E-3</v>
      </c>
      <c r="H49" s="6">
        <v>52</v>
      </c>
      <c r="L49" s="6">
        <v>40</v>
      </c>
    </row>
    <row r="50" spans="1:12" x14ac:dyDescent="0.45">
      <c r="A50">
        <v>2018012</v>
      </c>
      <c r="B50">
        <v>9155137</v>
      </c>
      <c r="C50" t="s">
        <v>547</v>
      </c>
      <c r="D50">
        <v>2007</v>
      </c>
      <c r="E50" t="s">
        <v>290</v>
      </c>
      <c r="G50" s="36">
        <v>1.1115740740740741E-3</v>
      </c>
      <c r="H50" s="6">
        <v>46.8</v>
      </c>
      <c r="L50" s="6">
        <v>36</v>
      </c>
    </row>
    <row r="51" spans="1:12" x14ac:dyDescent="0.45">
      <c r="A51">
        <v>16138</v>
      </c>
      <c r="B51">
        <v>9155116</v>
      </c>
      <c r="C51" t="s">
        <v>166</v>
      </c>
      <c r="D51">
        <v>2006</v>
      </c>
      <c r="E51" t="s">
        <v>290</v>
      </c>
      <c r="G51" s="36">
        <v>1.1262731481481482E-3</v>
      </c>
      <c r="H51" s="6">
        <v>41.6</v>
      </c>
      <c r="L51" s="6">
        <v>32</v>
      </c>
    </row>
    <row r="52" spans="1:12" x14ac:dyDescent="0.45">
      <c r="A52">
        <v>50459</v>
      </c>
      <c r="B52">
        <v>1697597</v>
      </c>
      <c r="C52" t="s">
        <v>837</v>
      </c>
      <c r="D52">
        <v>1977</v>
      </c>
      <c r="E52" t="s">
        <v>290</v>
      </c>
      <c r="G52" s="36">
        <v>1.1165509259259258E-3</v>
      </c>
      <c r="H52" s="6">
        <v>37.700000000000003</v>
      </c>
      <c r="L52" s="6">
        <v>29</v>
      </c>
    </row>
    <row r="53" spans="1:12" x14ac:dyDescent="0.45">
      <c r="A53">
        <v>2018464</v>
      </c>
      <c r="B53">
        <v>9155102</v>
      </c>
      <c r="C53" t="s">
        <v>164</v>
      </c>
      <c r="D53">
        <v>2004</v>
      </c>
      <c r="E53" t="s">
        <v>290</v>
      </c>
      <c r="G53" s="36">
        <v>1.1824074074074074E-3</v>
      </c>
      <c r="H53" s="6">
        <v>33.799999999999997</v>
      </c>
      <c r="L53" s="6">
        <v>26</v>
      </c>
    </row>
    <row r="54" spans="1:12" x14ac:dyDescent="0.45">
      <c r="A54">
        <v>2018461</v>
      </c>
      <c r="B54">
        <v>9155117</v>
      </c>
      <c r="C54" t="s">
        <v>541</v>
      </c>
      <c r="D54">
        <v>2007</v>
      </c>
      <c r="E54" t="s">
        <v>290</v>
      </c>
      <c r="G54" s="36">
        <v>1.2115740740740741E-3</v>
      </c>
      <c r="H54" s="6">
        <v>31.2</v>
      </c>
      <c r="L54" s="6">
        <v>24</v>
      </c>
    </row>
    <row r="55" spans="1:12" x14ac:dyDescent="0.45">
      <c r="A55">
        <v>161008</v>
      </c>
      <c r="B55">
        <v>9155108</v>
      </c>
      <c r="C55" t="s">
        <v>169</v>
      </c>
      <c r="D55">
        <v>2005</v>
      </c>
      <c r="E55" t="s">
        <v>290</v>
      </c>
      <c r="G55" s="36">
        <v>1.2611111111111111E-3</v>
      </c>
      <c r="H55" s="6"/>
      <c r="L55" s="6">
        <v>22</v>
      </c>
    </row>
    <row r="56" spans="1:12" x14ac:dyDescent="0.45">
      <c r="A56">
        <v>16024</v>
      </c>
      <c r="B56">
        <v>9150168</v>
      </c>
      <c r="C56" t="s">
        <v>232</v>
      </c>
      <c r="D56">
        <v>1999</v>
      </c>
      <c r="E56" t="s">
        <v>290</v>
      </c>
      <c r="G56" s="36">
        <v>9.2847222222222213E-4</v>
      </c>
      <c r="H56" s="6">
        <v>70</v>
      </c>
      <c r="L56" s="6">
        <v>100</v>
      </c>
    </row>
    <row r="57" spans="1:12" x14ac:dyDescent="0.45">
      <c r="A57">
        <v>161050</v>
      </c>
      <c r="B57">
        <v>9150213</v>
      </c>
      <c r="C57" t="s">
        <v>233</v>
      </c>
      <c r="D57">
        <v>1981</v>
      </c>
      <c r="E57" t="s">
        <v>290</v>
      </c>
      <c r="G57" s="36">
        <v>9.9270833333333329E-4</v>
      </c>
      <c r="H57" s="6">
        <v>56</v>
      </c>
      <c r="L57" s="6">
        <v>80</v>
      </c>
    </row>
    <row r="58" spans="1:12" x14ac:dyDescent="0.45">
      <c r="A58">
        <v>16141</v>
      </c>
      <c r="B58">
        <v>9150316</v>
      </c>
      <c r="C58" t="s">
        <v>193</v>
      </c>
      <c r="D58">
        <v>2004</v>
      </c>
      <c r="E58" t="s">
        <v>290</v>
      </c>
      <c r="G58" s="36">
        <v>1.0207175925925926E-3</v>
      </c>
      <c r="H58" s="6">
        <v>42</v>
      </c>
      <c r="L58" s="6">
        <v>60</v>
      </c>
    </row>
    <row r="59" spans="1:12" x14ac:dyDescent="0.45">
      <c r="A59">
        <v>161020</v>
      </c>
      <c r="B59">
        <v>1473042</v>
      </c>
      <c r="C59" t="s">
        <v>235</v>
      </c>
      <c r="D59">
        <v>1980</v>
      </c>
      <c r="E59" t="s">
        <v>290</v>
      </c>
      <c r="G59" s="36">
        <v>9.7939814814814829E-4</v>
      </c>
      <c r="H59" s="6">
        <v>35</v>
      </c>
      <c r="L59" s="6">
        <v>50</v>
      </c>
    </row>
    <row r="60" spans="1:12" x14ac:dyDescent="0.45">
      <c r="A60">
        <v>161027</v>
      </c>
      <c r="B60">
        <v>1696045</v>
      </c>
      <c r="C60" t="s">
        <v>252</v>
      </c>
      <c r="D60">
        <v>1971</v>
      </c>
      <c r="E60" t="s">
        <v>290</v>
      </c>
      <c r="G60" s="36">
        <v>1.0190972222222222E-3</v>
      </c>
      <c r="H60" s="6">
        <v>31.5</v>
      </c>
      <c r="L60" s="6">
        <v>45</v>
      </c>
    </row>
    <row r="61" spans="1:12" x14ac:dyDescent="0.45">
      <c r="A61">
        <v>16114</v>
      </c>
      <c r="B61">
        <v>9150343</v>
      </c>
      <c r="C61" t="s">
        <v>194</v>
      </c>
      <c r="D61">
        <v>2006</v>
      </c>
      <c r="E61" t="s">
        <v>290</v>
      </c>
      <c r="G61" s="36">
        <v>1.0298611111111112E-3</v>
      </c>
      <c r="H61" s="6">
        <v>28</v>
      </c>
      <c r="L61" s="6">
        <v>40</v>
      </c>
    </row>
    <row r="62" spans="1:12" x14ac:dyDescent="0.45">
      <c r="A62">
        <v>10458</v>
      </c>
      <c r="B62">
        <v>1154985</v>
      </c>
      <c r="C62" t="s">
        <v>236</v>
      </c>
      <c r="D62">
        <v>1975</v>
      </c>
      <c r="E62" t="s">
        <v>290</v>
      </c>
      <c r="G62" s="36">
        <v>1.0368055555555554E-3</v>
      </c>
      <c r="H62" s="6">
        <v>25.2</v>
      </c>
      <c r="L62" s="6">
        <v>36</v>
      </c>
    </row>
    <row r="63" spans="1:12" x14ac:dyDescent="0.45">
      <c r="B63">
        <v>1554939</v>
      </c>
      <c r="C63" t="s">
        <v>835</v>
      </c>
      <c r="D63">
        <v>1992</v>
      </c>
      <c r="E63" t="s">
        <v>354</v>
      </c>
      <c r="G63" s="36">
        <v>1.0505787037037037E-3</v>
      </c>
      <c r="H63" s="6">
        <v>22.4</v>
      </c>
      <c r="L63" s="6">
        <v>32</v>
      </c>
    </row>
    <row r="64" spans="1:12" x14ac:dyDescent="0.45">
      <c r="A64">
        <v>10492</v>
      </c>
      <c r="B64">
        <v>1695463</v>
      </c>
      <c r="C64" t="s">
        <v>237</v>
      </c>
      <c r="D64">
        <v>1977</v>
      </c>
      <c r="E64" t="s">
        <v>290</v>
      </c>
      <c r="G64" s="36">
        <v>1.0678240740740739E-3</v>
      </c>
      <c r="H64" s="6">
        <v>20.3</v>
      </c>
      <c r="L64" s="6">
        <v>29</v>
      </c>
    </row>
    <row r="65" spans="1:12" x14ac:dyDescent="0.45">
      <c r="A65">
        <v>10850</v>
      </c>
      <c r="B65">
        <v>7150012</v>
      </c>
      <c r="C65" t="s">
        <v>254</v>
      </c>
      <c r="D65">
        <v>1987</v>
      </c>
      <c r="E65" t="s">
        <v>290</v>
      </c>
      <c r="F65" t="s">
        <v>572</v>
      </c>
      <c r="G65" s="36">
        <v>1.0759259259259259E-3</v>
      </c>
      <c r="H65" s="6">
        <v>18.2</v>
      </c>
      <c r="L65" s="6">
        <v>26</v>
      </c>
    </row>
    <row r="66" spans="1:12" x14ac:dyDescent="0.45">
      <c r="A66">
        <v>16139</v>
      </c>
      <c r="B66">
        <v>9150150</v>
      </c>
      <c r="C66" t="s">
        <v>242</v>
      </c>
      <c r="D66">
        <v>1982</v>
      </c>
      <c r="E66" t="s">
        <v>290</v>
      </c>
      <c r="G66" s="36">
        <v>1.0922453703703704E-3</v>
      </c>
      <c r="H66" s="6">
        <v>16.8</v>
      </c>
      <c r="L66" s="6">
        <v>24</v>
      </c>
    </row>
    <row r="67" spans="1:12" x14ac:dyDescent="0.45">
      <c r="A67">
        <v>16180</v>
      </c>
      <c r="B67">
        <v>9150344</v>
      </c>
      <c r="C67" t="s">
        <v>199</v>
      </c>
      <c r="D67">
        <v>2006</v>
      </c>
      <c r="E67" t="s">
        <v>290</v>
      </c>
      <c r="G67" s="36">
        <v>1.0936342592592593E-3</v>
      </c>
      <c r="H67" s="6">
        <v>15.4</v>
      </c>
      <c r="L67" s="6">
        <v>22</v>
      </c>
    </row>
    <row r="68" spans="1:12" x14ac:dyDescent="0.45">
      <c r="B68">
        <v>9550006</v>
      </c>
      <c r="C68" t="s">
        <v>836</v>
      </c>
      <c r="D68">
        <v>2000</v>
      </c>
      <c r="E68" t="s">
        <v>354</v>
      </c>
      <c r="G68" s="36">
        <v>1.1260416666666667E-3</v>
      </c>
      <c r="H68" s="6">
        <v>14</v>
      </c>
      <c r="L68" s="6">
        <v>20</v>
      </c>
    </row>
    <row r="69" spans="1:12" x14ac:dyDescent="0.45">
      <c r="A69">
        <v>10461</v>
      </c>
      <c r="B69">
        <v>1698664</v>
      </c>
      <c r="C69" t="s">
        <v>241</v>
      </c>
      <c r="D69">
        <v>1975</v>
      </c>
      <c r="E69" t="s">
        <v>290</v>
      </c>
      <c r="F69" t="s">
        <v>572</v>
      </c>
      <c r="G69" s="36">
        <v>1.1309027777777778E-3</v>
      </c>
      <c r="H69" s="6">
        <v>12.6</v>
      </c>
      <c r="L69" s="6">
        <v>18</v>
      </c>
    </row>
    <row r="70" spans="1:12" x14ac:dyDescent="0.45">
      <c r="A70">
        <v>161022</v>
      </c>
      <c r="B70">
        <v>9150198</v>
      </c>
      <c r="C70" t="s">
        <v>240</v>
      </c>
      <c r="D70">
        <v>1977</v>
      </c>
      <c r="E70" t="s">
        <v>290</v>
      </c>
      <c r="G70" s="36">
        <v>1.1523148148148148E-3</v>
      </c>
      <c r="H70" s="6">
        <v>11.2</v>
      </c>
      <c r="L70" s="6">
        <v>16</v>
      </c>
    </row>
    <row r="71" spans="1:12" x14ac:dyDescent="0.45">
      <c r="A71">
        <v>16118</v>
      </c>
      <c r="B71">
        <v>9150387</v>
      </c>
      <c r="C71" t="s">
        <v>570</v>
      </c>
      <c r="D71">
        <v>2007</v>
      </c>
      <c r="E71" t="s">
        <v>290</v>
      </c>
      <c r="F71" t="s">
        <v>543</v>
      </c>
      <c r="G71" s="36">
        <v>1.1702546296296296E-3</v>
      </c>
      <c r="H71" s="6">
        <v>10.5</v>
      </c>
      <c r="L71" s="6">
        <v>15</v>
      </c>
    </row>
    <row r="72" spans="1:12" x14ac:dyDescent="0.45">
      <c r="A72">
        <v>12496</v>
      </c>
      <c r="B72">
        <v>9150015</v>
      </c>
      <c r="C72" t="s">
        <v>249</v>
      </c>
      <c r="D72">
        <v>1984</v>
      </c>
      <c r="E72" t="s">
        <v>290</v>
      </c>
      <c r="G72" s="36">
        <v>1.2112268518518518E-3</v>
      </c>
      <c r="H72" s="6">
        <v>9.8000000000000007</v>
      </c>
      <c r="L72" s="6">
        <v>14</v>
      </c>
    </row>
    <row r="73" spans="1:12" x14ac:dyDescent="0.45">
      <c r="A73">
        <v>161021</v>
      </c>
      <c r="B73">
        <v>9150162</v>
      </c>
      <c r="C73" t="s">
        <v>243</v>
      </c>
      <c r="D73">
        <v>1984</v>
      </c>
      <c r="E73" t="s">
        <v>290</v>
      </c>
      <c r="G73" s="36">
        <v>1.2487268518518518E-3</v>
      </c>
      <c r="H73" s="6">
        <v>9.1</v>
      </c>
      <c r="L73" s="6">
        <v>13</v>
      </c>
    </row>
    <row r="74" spans="1:12" x14ac:dyDescent="0.45">
      <c r="A74">
        <v>16044</v>
      </c>
      <c r="B74">
        <v>9150184</v>
      </c>
      <c r="C74" t="s">
        <v>244</v>
      </c>
      <c r="D74">
        <v>1971</v>
      </c>
      <c r="E74" t="s">
        <v>290</v>
      </c>
      <c r="G74" s="36">
        <v>1.2712962962962962E-3</v>
      </c>
      <c r="H74" s="6">
        <v>8.4</v>
      </c>
      <c r="L74" s="6">
        <v>12</v>
      </c>
    </row>
    <row r="75" spans="1:12" x14ac:dyDescent="0.45">
      <c r="A75">
        <v>2018457</v>
      </c>
      <c r="B75">
        <v>1377206</v>
      </c>
      <c r="C75" t="s">
        <v>690</v>
      </c>
      <c r="D75">
        <v>1968</v>
      </c>
      <c r="E75" t="s">
        <v>290</v>
      </c>
      <c r="G75" s="36">
        <v>1.4835648148148149E-3</v>
      </c>
      <c r="H75" s="6"/>
      <c r="L75" s="6">
        <v>11</v>
      </c>
    </row>
    <row r="76" spans="1:12" x14ac:dyDescent="0.45">
      <c r="A76">
        <v>2022032</v>
      </c>
      <c r="B76">
        <v>9150347</v>
      </c>
      <c r="C76" t="s">
        <v>247</v>
      </c>
      <c r="D76">
        <v>1972</v>
      </c>
      <c r="E76" t="s">
        <v>290</v>
      </c>
      <c r="G76" s="36">
        <v>1.5170138888888889E-3</v>
      </c>
      <c r="H76" s="6"/>
      <c r="L76" s="6">
        <v>10</v>
      </c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F0E5E-1F8B-4DBA-848F-681B60183146}">
  <dimension ref="A1:M64"/>
  <sheetViews>
    <sheetView topLeftCell="A48" workbookViewId="0">
      <selection activeCell="A3" sqref="A3:XFD3"/>
    </sheetView>
  </sheetViews>
  <sheetFormatPr defaultRowHeight="14.25" x14ac:dyDescent="0.45"/>
  <cols>
    <col min="3" max="3" width="20.265625" bestFit="1" customWidth="1"/>
  </cols>
  <sheetData>
    <row r="1" spans="1:13" x14ac:dyDescent="0.45">
      <c r="A1" t="s">
        <v>736</v>
      </c>
      <c r="L1" t="s">
        <v>737</v>
      </c>
      <c r="M1" t="s">
        <v>738</v>
      </c>
    </row>
    <row r="2" spans="1:13" x14ac:dyDescent="0.45">
      <c r="A2">
        <v>16114</v>
      </c>
      <c r="B2">
        <v>9150343</v>
      </c>
      <c r="C2" t="s">
        <v>194</v>
      </c>
      <c r="D2">
        <v>2006</v>
      </c>
      <c r="E2" t="s">
        <v>290</v>
      </c>
      <c r="G2" s="36">
        <v>7.8483796296296298E-4</v>
      </c>
      <c r="H2" s="6">
        <v>70</v>
      </c>
      <c r="L2" s="6">
        <v>100</v>
      </c>
      <c r="M2">
        <f>VLOOKUP('SP3'!A2,ČP23!$B$2:$B$335,1,FALSE)</f>
        <v>16114</v>
      </c>
    </row>
    <row r="3" spans="1:13" x14ac:dyDescent="0.45">
      <c r="A3">
        <v>161020</v>
      </c>
      <c r="B3">
        <v>1473042</v>
      </c>
      <c r="C3" t="s">
        <v>235</v>
      </c>
      <c r="D3">
        <v>1980</v>
      </c>
      <c r="E3" t="s">
        <v>290</v>
      </c>
      <c r="G3" s="36">
        <v>7.8923611111111121E-4</v>
      </c>
      <c r="H3" s="6">
        <v>42</v>
      </c>
      <c r="L3" s="6">
        <v>60</v>
      </c>
      <c r="M3">
        <f>VLOOKUP('SP3'!A3,ČP23!$B$2:$B$335,1,FALSE)</f>
        <v>161020</v>
      </c>
    </row>
    <row r="4" spans="1:13" x14ac:dyDescent="0.45">
      <c r="A4">
        <v>16141</v>
      </c>
      <c r="B4">
        <v>9150316</v>
      </c>
      <c r="C4" t="s">
        <v>193</v>
      </c>
      <c r="D4">
        <v>2004</v>
      </c>
      <c r="E4" t="s">
        <v>290</v>
      </c>
      <c r="G4" s="36">
        <v>8.2719907407407406E-4</v>
      </c>
      <c r="H4" s="6">
        <v>35</v>
      </c>
      <c r="L4" s="6">
        <v>50</v>
      </c>
      <c r="M4">
        <f>VLOOKUP('SP3'!A4,ČP23!$B$2:$B$335,1,FALSE)</f>
        <v>16141</v>
      </c>
    </row>
    <row r="5" spans="1:13" x14ac:dyDescent="0.45">
      <c r="A5">
        <v>16024</v>
      </c>
      <c r="B5">
        <v>9150168</v>
      </c>
      <c r="C5" t="s">
        <v>232</v>
      </c>
      <c r="D5">
        <v>1999</v>
      </c>
      <c r="E5" t="s">
        <v>290</v>
      </c>
      <c r="G5" s="36">
        <v>7.3449074074074085E-4</v>
      </c>
      <c r="H5" s="6">
        <v>31.5</v>
      </c>
      <c r="L5" s="6">
        <v>45</v>
      </c>
      <c r="M5">
        <f>VLOOKUP('SP3'!A5,ČP23!$B$2:$B$335,1,FALSE)</f>
        <v>16024</v>
      </c>
    </row>
    <row r="6" spans="1:13" x14ac:dyDescent="0.45">
      <c r="A6">
        <v>16118</v>
      </c>
      <c r="B6">
        <v>9150387</v>
      </c>
      <c r="C6" t="s">
        <v>570</v>
      </c>
      <c r="D6">
        <v>2007</v>
      </c>
      <c r="E6" t="s">
        <v>290</v>
      </c>
      <c r="G6" s="36">
        <v>7.9502314814814811E-4</v>
      </c>
      <c r="H6" s="6">
        <v>28</v>
      </c>
      <c r="L6" s="6">
        <v>40</v>
      </c>
      <c r="M6">
        <f>VLOOKUP('SP3'!A6,ČP23!$B$2:$B$335,1,FALSE)</f>
        <v>16118</v>
      </c>
    </row>
    <row r="7" spans="1:13" x14ac:dyDescent="0.45">
      <c r="A7">
        <v>161050</v>
      </c>
      <c r="B7">
        <v>9150213</v>
      </c>
      <c r="C7" t="s">
        <v>233</v>
      </c>
      <c r="D7">
        <v>1981</v>
      </c>
      <c r="E7" t="s">
        <v>290</v>
      </c>
      <c r="G7" s="36">
        <v>8.0567129629629619E-4</v>
      </c>
      <c r="H7" s="6">
        <v>25.2</v>
      </c>
      <c r="L7" s="6">
        <v>36</v>
      </c>
      <c r="M7">
        <f>VLOOKUP('SP3'!A7,ČP23!$B$2:$B$335,1,FALSE)</f>
        <v>161050</v>
      </c>
    </row>
    <row r="8" spans="1:13" x14ac:dyDescent="0.45">
      <c r="A8">
        <v>10492</v>
      </c>
      <c r="B8">
        <v>1695463</v>
      </c>
      <c r="C8" t="s">
        <v>237</v>
      </c>
      <c r="D8">
        <v>1977</v>
      </c>
      <c r="E8" t="s">
        <v>290</v>
      </c>
      <c r="F8" t="s">
        <v>543</v>
      </c>
      <c r="G8" s="36">
        <v>8.2685185185185173E-4</v>
      </c>
      <c r="H8" s="6">
        <v>22.4</v>
      </c>
      <c r="L8" s="6">
        <v>32</v>
      </c>
      <c r="M8">
        <f>VLOOKUP('SP3'!A8,ČP23!$B$2:$B$335,1,FALSE)</f>
        <v>10492</v>
      </c>
    </row>
    <row r="9" spans="1:13" x14ac:dyDescent="0.45">
      <c r="A9">
        <v>10850</v>
      </c>
      <c r="B9">
        <v>7150012</v>
      </c>
      <c r="C9" t="s">
        <v>254</v>
      </c>
      <c r="D9">
        <v>1987</v>
      </c>
      <c r="E9" t="s">
        <v>290</v>
      </c>
      <c r="G9" s="36">
        <v>8.3831018518518532E-4</v>
      </c>
      <c r="H9" s="6">
        <v>20.3</v>
      </c>
      <c r="L9" s="6">
        <v>29</v>
      </c>
      <c r="M9">
        <f>VLOOKUP('SP3'!A9,ČP23!$B$2:$B$335,1,FALSE)</f>
        <v>10850</v>
      </c>
    </row>
    <row r="10" spans="1:13" x14ac:dyDescent="0.45">
      <c r="A10">
        <v>16180</v>
      </c>
      <c r="B10">
        <v>9150344</v>
      </c>
      <c r="C10" t="s">
        <v>199</v>
      </c>
      <c r="D10">
        <v>2006</v>
      </c>
      <c r="E10" t="s">
        <v>290</v>
      </c>
      <c r="G10" s="36">
        <v>8.3877314814814806E-4</v>
      </c>
      <c r="H10" s="6">
        <v>18.2</v>
      </c>
      <c r="L10" s="6">
        <v>26</v>
      </c>
      <c r="M10">
        <f>VLOOKUP('SP3'!A10,ČP23!$B$2:$B$335,1,FALSE)</f>
        <v>16180</v>
      </c>
    </row>
    <row r="11" spans="1:13" x14ac:dyDescent="0.45">
      <c r="A11">
        <v>2018457</v>
      </c>
      <c r="B11">
        <v>1377206</v>
      </c>
      <c r="C11" t="s">
        <v>690</v>
      </c>
      <c r="D11">
        <v>1968</v>
      </c>
      <c r="E11" t="s">
        <v>290</v>
      </c>
      <c r="G11" s="36">
        <v>8.7789351851851841E-4</v>
      </c>
      <c r="H11" s="6">
        <v>15.4</v>
      </c>
      <c r="L11" s="6">
        <v>22</v>
      </c>
      <c r="M11">
        <f>VLOOKUP('SP3'!A11,ČP23!$B$2:$B$335,1,FALSE)</f>
        <v>2018457</v>
      </c>
    </row>
    <row r="12" spans="1:13" x14ac:dyDescent="0.45">
      <c r="A12">
        <v>16139</v>
      </c>
      <c r="B12">
        <v>9150150</v>
      </c>
      <c r="C12" t="s">
        <v>242</v>
      </c>
      <c r="D12">
        <v>1982</v>
      </c>
      <c r="E12" t="s">
        <v>290</v>
      </c>
      <c r="G12" s="36">
        <v>8.9340277777777779E-4</v>
      </c>
      <c r="H12" s="6">
        <v>14</v>
      </c>
      <c r="L12" s="6">
        <v>20</v>
      </c>
      <c r="M12">
        <f>VLOOKUP('SP3'!A12,ČP23!$B$2:$B$335,1,FALSE)</f>
        <v>16139</v>
      </c>
    </row>
    <row r="13" spans="1:13" x14ac:dyDescent="0.45">
      <c r="A13">
        <v>10461</v>
      </c>
      <c r="B13">
        <v>1698664</v>
      </c>
      <c r="C13" t="s">
        <v>241</v>
      </c>
      <c r="D13">
        <v>1975</v>
      </c>
      <c r="E13" t="s">
        <v>290</v>
      </c>
      <c r="G13" s="36">
        <v>9.0219907407407404E-4</v>
      </c>
      <c r="H13" s="6">
        <v>12.6</v>
      </c>
      <c r="L13" s="6">
        <v>18</v>
      </c>
      <c r="M13">
        <f>VLOOKUP('SP3'!A13,ČP23!$B$2:$B$335,1,FALSE)</f>
        <v>10461</v>
      </c>
    </row>
    <row r="14" spans="1:13" x14ac:dyDescent="0.45">
      <c r="A14">
        <v>161022</v>
      </c>
      <c r="B14">
        <v>9150198</v>
      </c>
      <c r="C14" t="s">
        <v>240</v>
      </c>
      <c r="D14">
        <v>1977</v>
      </c>
      <c r="E14" t="s">
        <v>290</v>
      </c>
      <c r="G14" s="36">
        <v>9.4398148148148141E-4</v>
      </c>
      <c r="H14" s="6">
        <v>11.2</v>
      </c>
      <c r="L14" s="6">
        <v>16</v>
      </c>
      <c r="M14">
        <f>VLOOKUP('SP3'!A14,ČP23!$B$2:$B$335,1,FALSE)</f>
        <v>161022</v>
      </c>
    </row>
    <row r="15" spans="1:13" x14ac:dyDescent="0.45">
      <c r="A15">
        <v>16044</v>
      </c>
      <c r="B15">
        <v>9150184</v>
      </c>
      <c r="C15" t="s">
        <v>244</v>
      </c>
      <c r="D15">
        <v>1971</v>
      </c>
      <c r="E15" t="s">
        <v>290</v>
      </c>
      <c r="G15" s="36">
        <v>9.7939814814814829E-4</v>
      </c>
      <c r="H15" s="6"/>
      <c r="L15" s="6">
        <v>15</v>
      </c>
      <c r="M15">
        <f>VLOOKUP('SP3'!A15,ČP23!$B$2:$B$335,1,FALSE)</f>
        <v>16044</v>
      </c>
    </row>
    <row r="16" spans="1:13" x14ac:dyDescent="0.45">
      <c r="A16">
        <v>16070</v>
      </c>
      <c r="B16">
        <v>9155072</v>
      </c>
      <c r="C16" t="s">
        <v>160</v>
      </c>
      <c r="D16">
        <v>2003</v>
      </c>
      <c r="E16" t="s">
        <v>290</v>
      </c>
      <c r="G16" s="36">
        <v>7.637731481481483E-4</v>
      </c>
      <c r="H16" s="6">
        <v>130</v>
      </c>
      <c r="L16" s="6">
        <v>100</v>
      </c>
      <c r="M16">
        <f>VLOOKUP('SP3'!A16,ČP23!$B$2:$B$335,1,FALSE)</f>
        <v>16070</v>
      </c>
    </row>
    <row r="17" spans="1:13" x14ac:dyDescent="0.45">
      <c r="A17">
        <v>161026</v>
      </c>
      <c r="B17">
        <v>9155071</v>
      </c>
      <c r="C17" t="s">
        <v>161</v>
      </c>
      <c r="D17">
        <v>2003</v>
      </c>
      <c r="E17" t="s">
        <v>290</v>
      </c>
      <c r="G17" s="36">
        <v>7.8657407407407409E-4</v>
      </c>
      <c r="H17" s="6">
        <v>104</v>
      </c>
      <c r="L17" s="6">
        <v>80</v>
      </c>
      <c r="M17">
        <f>VLOOKUP('SP3'!A17,ČP23!$B$2:$B$335,1,FALSE)</f>
        <v>161026</v>
      </c>
    </row>
    <row r="18" spans="1:13" x14ac:dyDescent="0.45">
      <c r="A18">
        <v>18001</v>
      </c>
      <c r="B18">
        <v>9155052</v>
      </c>
      <c r="C18" t="s">
        <v>206</v>
      </c>
      <c r="D18">
        <v>1996</v>
      </c>
      <c r="E18" t="s">
        <v>290</v>
      </c>
      <c r="G18" s="36">
        <v>8.3460648148148142E-4</v>
      </c>
      <c r="H18" s="6">
        <v>78</v>
      </c>
      <c r="L18" s="6">
        <v>60</v>
      </c>
      <c r="M18">
        <f>VLOOKUP('SP3'!A18,ČP23!$B$2:$B$335,1,FALSE)</f>
        <v>18001</v>
      </c>
    </row>
    <row r="19" spans="1:13" x14ac:dyDescent="0.45">
      <c r="A19">
        <v>16138</v>
      </c>
      <c r="B19">
        <v>9155116</v>
      </c>
      <c r="C19" t="s">
        <v>166</v>
      </c>
      <c r="D19">
        <v>2006</v>
      </c>
      <c r="E19" t="s">
        <v>290</v>
      </c>
      <c r="G19" s="36">
        <v>8.0717592592592592E-4</v>
      </c>
      <c r="H19" s="6">
        <v>65</v>
      </c>
      <c r="L19" s="6">
        <v>50</v>
      </c>
      <c r="M19">
        <f>VLOOKUP('SP3'!A19,ČP23!$B$2:$B$335,1,FALSE)</f>
        <v>16138</v>
      </c>
    </row>
    <row r="20" spans="1:13" x14ac:dyDescent="0.45">
      <c r="A20">
        <v>2018012</v>
      </c>
      <c r="B20">
        <v>9155137</v>
      </c>
      <c r="C20" t="s">
        <v>547</v>
      </c>
      <c r="D20">
        <v>2007</v>
      </c>
      <c r="E20" t="s">
        <v>290</v>
      </c>
      <c r="F20" t="s">
        <v>543</v>
      </c>
      <c r="G20" s="36">
        <v>8.4155092592592582E-4</v>
      </c>
      <c r="H20" s="6">
        <v>58.5</v>
      </c>
      <c r="L20" s="6">
        <v>45</v>
      </c>
      <c r="M20">
        <f>VLOOKUP('SP3'!A20,ČP23!$B$2:$B$335,1,FALSE)</f>
        <v>2018012</v>
      </c>
    </row>
    <row r="21" spans="1:13" x14ac:dyDescent="0.45">
      <c r="A21">
        <v>171052</v>
      </c>
      <c r="B21">
        <v>9155110</v>
      </c>
      <c r="C21" t="s">
        <v>165</v>
      </c>
      <c r="D21">
        <v>2006</v>
      </c>
      <c r="E21" t="s">
        <v>290</v>
      </c>
      <c r="G21" s="36">
        <v>8.4791666666666663E-4</v>
      </c>
      <c r="H21" s="6">
        <v>52</v>
      </c>
      <c r="L21" s="6">
        <v>40</v>
      </c>
      <c r="M21">
        <f>VLOOKUP('SP3'!A21,ČP23!$B$2:$B$335,1,FALSE)</f>
        <v>171052</v>
      </c>
    </row>
    <row r="22" spans="1:13" x14ac:dyDescent="0.45">
      <c r="A22">
        <v>16099</v>
      </c>
      <c r="B22">
        <v>9155098</v>
      </c>
      <c r="C22" t="s">
        <v>163</v>
      </c>
      <c r="D22">
        <v>2004</v>
      </c>
      <c r="E22" t="s">
        <v>290</v>
      </c>
      <c r="G22" s="36">
        <v>8.4803240740740748E-4</v>
      </c>
      <c r="H22" s="6">
        <v>46.8</v>
      </c>
      <c r="L22" s="6">
        <v>36</v>
      </c>
      <c r="M22">
        <f>VLOOKUP('SP3'!A22,ČP23!$B$2:$B$335,1,FALSE)</f>
        <v>16099</v>
      </c>
    </row>
    <row r="23" spans="1:13" x14ac:dyDescent="0.45">
      <c r="A23">
        <v>2018461</v>
      </c>
      <c r="B23">
        <v>9155117</v>
      </c>
      <c r="C23" t="s">
        <v>541</v>
      </c>
      <c r="D23">
        <v>2007</v>
      </c>
      <c r="E23" t="s">
        <v>290</v>
      </c>
      <c r="G23" s="36">
        <v>8.5960648148148148E-4</v>
      </c>
      <c r="H23" s="6">
        <v>41.6</v>
      </c>
      <c r="L23" s="6">
        <v>32</v>
      </c>
      <c r="M23">
        <f>VLOOKUP('SP3'!A23,ČP23!$B$2:$B$335,1,FALSE)</f>
        <v>2018461</v>
      </c>
    </row>
    <row r="24" spans="1:13" x14ac:dyDescent="0.45">
      <c r="A24">
        <v>2018464</v>
      </c>
      <c r="B24">
        <v>9155102</v>
      </c>
      <c r="C24" t="s">
        <v>164</v>
      </c>
      <c r="D24">
        <v>2004</v>
      </c>
      <c r="E24" t="s">
        <v>290</v>
      </c>
      <c r="G24" s="36">
        <v>8.6550925925925933E-4</v>
      </c>
      <c r="H24" s="6">
        <v>37.700000000000003</v>
      </c>
      <c r="L24" s="6">
        <v>29</v>
      </c>
      <c r="M24">
        <f>VLOOKUP('SP3'!A24,ČP23!$B$2:$B$335,1,FALSE)</f>
        <v>2018464</v>
      </c>
    </row>
    <row r="25" spans="1:13" x14ac:dyDescent="0.45">
      <c r="A25">
        <v>16063</v>
      </c>
      <c r="B25">
        <v>9155038</v>
      </c>
      <c r="C25" t="s">
        <v>689</v>
      </c>
      <c r="D25">
        <v>2001</v>
      </c>
      <c r="E25" t="s">
        <v>290</v>
      </c>
      <c r="G25" s="36">
        <v>8.7893518518518529E-4</v>
      </c>
      <c r="H25" s="6">
        <v>33.799999999999997</v>
      </c>
      <c r="L25" s="6">
        <v>26</v>
      </c>
      <c r="M25">
        <f>VLOOKUP('SP3'!A25,ČP23!$B$2:$B$335,1,FALSE)</f>
        <v>16063</v>
      </c>
    </row>
    <row r="26" spans="1:13" x14ac:dyDescent="0.45">
      <c r="A26">
        <v>161008</v>
      </c>
      <c r="B26">
        <v>9155108</v>
      </c>
      <c r="C26" t="s">
        <v>169</v>
      </c>
      <c r="D26">
        <v>2005</v>
      </c>
      <c r="E26" t="s">
        <v>290</v>
      </c>
      <c r="G26" s="36">
        <v>9.8796296296296306E-4</v>
      </c>
      <c r="H26" s="6"/>
      <c r="L26" s="6">
        <v>24</v>
      </c>
      <c r="M26">
        <f>VLOOKUP('SP3'!A26,ČP23!$B$2:$B$335,1,FALSE)</f>
        <v>161008</v>
      </c>
    </row>
    <row r="27" spans="1:13" x14ac:dyDescent="0.45">
      <c r="A27">
        <v>2022023</v>
      </c>
      <c r="B27" t="s">
        <v>696</v>
      </c>
      <c r="C27">
        <v>2013</v>
      </c>
      <c r="D27" t="s">
        <v>290</v>
      </c>
      <c r="E27" t="s">
        <v>472</v>
      </c>
      <c r="F27" s="36" t="s">
        <v>838</v>
      </c>
      <c r="G27" s="36">
        <v>6.1238425925925924E-4</v>
      </c>
      <c r="H27" t="s">
        <v>800</v>
      </c>
      <c r="I27" s="36">
        <v>6.0613425925925917E-4</v>
      </c>
      <c r="J27" s="36">
        <v>1.1938657407407408E-3</v>
      </c>
      <c r="K27" s="36"/>
      <c r="L27" s="6">
        <v>100</v>
      </c>
      <c r="M27">
        <f>VLOOKUP('SP3'!A27,ČP23!$B$2:$B$335,1,FALSE)</f>
        <v>2022023</v>
      </c>
    </row>
    <row r="28" spans="1:13" x14ac:dyDescent="0.45">
      <c r="A28">
        <v>2018438</v>
      </c>
      <c r="B28" t="s">
        <v>693</v>
      </c>
      <c r="C28">
        <v>2012</v>
      </c>
      <c r="D28" t="s">
        <v>290</v>
      </c>
      <c r="E28" t="s">
        <v>472</v>
      </c>
      <c r="F28" s="36">
        <v>6.2256944444444436E-4</v>
      </c>
      <c r="G28" s="36" t="s">
        <v>839</v>
      </c>
      <c r="H28" s="36" t="s">
        <v>840</v>
      </c>
      <c r="I28" s="36">
        <v>5.9861111111111107E-4</v>
      </c>
      <c r="J28" s="36">
        <v>1.2061342592592592E-3</v>
      </c>
      <c r="K28" s="36">
        <v>1.2268518518518519E-5</v>
      </c>
      <c r="L28" s="6">
        <v>80</v>
      </c>
      <c r="M28">
        <f>VLOOKUP('SP3'!A28,ČP23!$B$2:$B$335,1,FALSE)</f>
        <v>2018438</v>
      </c>
    </row>
    <row r="29" spans="1:13" x14ac:dyDescent="0.45">
      <c r="A29">
        <v>2022021</v>
      </c>
      <c r="B29" t="s">
        <v>16</v>
      </c>
      <c r="C29">
        <v>2012</v>
      </c>
      <c r="D29" t="s">
        <v>290</v>
      </c>
      <c r="E29" t="s">
        <v>472</v>
      </c>
      <c r="F29" t="s">
        <v>841</v>
      </c>
      <c r="G29" s="36">
        <v>6.3668981481481476E-4</v>
      </c>
      <c r="H29" s="36">
        <v>6.2870370370370369E-4</v>
      </c>
      <c r="I29" t="s">
        <v>842</v>
      </c>
      <c r="J29" s="36">
        <v>1.2233796296296296E-3</v>
      </c>
      <c r="K29" s="36">
        <v>2.9513888888888886E-5</v>
      </c>
      <c r="L29" s="6">
        <v>60</v>
      </c>
      <c r="M29">
        <f>VLOOKUP('SP3'!A29,ČP23!$B$2:$B$335,1,FALSE)</f>
        <v>2022021</v>
      </c>
    </row>
    <row r="30" spans="1:13" x14ac:dyDescent="0.45">
      <c r="A30">
        <v>2011002</v>
      </c>
      <c r="B30" t="s">
        <v>691</v>
      </c>
      <c r="C30">
        <v>2013</v>
      </c>
      <c r="D30" t="s">
        <v>290</v>
      </c>
      <c r="E30" t="s">
        <v>472</v>
      </c>
      <c r="F30" s="36" t="s">
        <v>843</v>
      </c>
      <c r="G30" s="36">
        <v>6.5520833333333327E-4</v>
      </c>
      <c r="H30" s="36" t="s">
        <v>844</v>
      </c>
      <c r="I30" s="36">
        <v>6.5925925925925928E-4</v>
      </c>
      <c r="J30" s="36">
        <v>1.2574074074074074E-3</v>
      </c>
      <c r="K30" s="36">
        <v>6.3541666666666662E-5</v>
      </c>
      <c r="L30" s="6">
        <v>50</v>
      </c>
      <c r="M30">
        <f>VLOOKUP('SP3'!A30,ČP23!$B$2:$B$335,1,FALSE)</f>
        <v>2011002</v>
      </c>
    </row>
    <row r="31" spans="1:13" x14ac:dyDescent="0.45">
      <c r="A31">
        <v>2022996</v>
      </c>
      <c r="B31" t="s">
        <v>699</v>
      </c>
      <c r="C31">
        <v>2013</v>
      </c>
      <c r="D31" t="s">
        <v>290</v>
      </c>
      <c r="E31" t="s">
        <v>472</v>
      </c>
      <c r="F31" t="s">
        <v>845</v>
      </c>
      <c r="G31" s="36">
        <v>1.0106481481481481E-3</v>
      </c>
      <c r="H31" s="36">
        <v>7.6967592592592593E-4</v>
      </c>
      <c r="I31" t="s">
        <v>846</v>
      </c>
      <c r="J31" s="36">
        <v>1.3413194444444445E-3</v>
      </c>
      <c r="K31" s="36">
        <v>1.4745370370370371E-4</v>
      </c>
      <c r="L31" s="6">
        <v>45</v>
      </c>
      <c r="M31">
        <f>VLOOKUP(A31,ČP23!$B$2:$B$325,1,FALSE)</f>
        <v>2022996</v>
      </c>
    </row>
    <row r="32" spans="1:13" x14ac:dyDescent="0.45">
      <c r="A32">
        <v>2023010</v>
      </c>
      <c r="B32" t="s">
        <v>709</v>
      </c>
      <c r="C32">
        <v>2015</v>
      </c>
      <c r="D32" t="s">
        <v>290</v>
      </c>
      <c r="E32" t="s">
        <v>472</v>
      </c>
      <c r="F32" s="36">
        <v>7.1076388888888893E-4</v>
      </c>
      <c r="G32" s="36" t="s">
        <v>847</v>
      </c>
      <c r="H32" s="36">
        <v>7.0775462962962947E-4</v>
      </c>
      <c r="I32" t="s">
        <v>848</v>
      </c>
      <c r="J32" s="36">
        <v>1.372800925925926E-3</v>
      </c>
      <c r="K32" s="36">
        <v>1.7893518518518519E-4</v>
      </c>
      <c r="L32" s="6">
        <v>40</v>
      </c>
      <c r="M32">
        <f>VLOOKUP(A32,ČP23!$B$2:$B$325,1,FALSE)</f>
        <v>2023010</v>
      </c>
    </row>
    <row r="33" spans="1:13" x14ac:dyDescent="0.45">
      <c r="A33">
        <v>2022097</v>
      </c>
      <c r="B33" t="s">
        <v>702</v>
      </c>
      <c r="C33">
        <v>2014</v>
      </c>
      <c r="D33" t="s">
        <v>290</v>
      </c>
      <c r="E33" t="s">
        <v>472</v>
      </c>
      <c r="F33" s="36" t="s">
        <v>849</v>
      </c>
      <c r="G33" s="36">
        <v>7.3043981481481484E-4</v>
      </c>
      <c r="H33" s="36" t="s">
        <v>850</v>
      </c>
      <c r="I33" s="36">
        <v>7.2847222222222226E-4</v>
      </c>
      <c r="J33" s="36">
        <v>1.4253472222222222E-3</v>
      </c>
      <c r="K33" s="36">
        <v>2.3148148148148146E-4</v>
      </c>
      <c r="L33" s="6">
        <v>36</v>
      </c>
      <c r="M33">
        <f>VLOOKUP(A33,ČP23!$B$2:$B$325,1,FALSE)</f>
        <v>2022097</v>
      </c>
    </row>
    <row r="34" spans="1:13" x14ac:dyDescent="0.45">
      <c r="A34">
        <v>2023989</v>
      </c>
      <c r="B34" t="s">
        <v>716</v>
      </c>
      <c r="C34">
        <v>2014</v>
      </c>
      <c r="D34" t="s">
        <v>290</v>
      </c>
      <c r="E34" t="s">
        <v>472</v>
      </c>
      <c r="F34" s="36">
        <v>7.5115740740740742E-4</v>
      </c>
      <c r="G34" t="s">
        <v>851</v>
      </c>
      <c r="H34" s="36">
        <v>7.2418981481481477E-4</v>
      </c>
      <c r="I34" s="36" t="s">
        <v>852</v>
      </c>
      <c r="J34" s="36">
        <v>1.4371527777777779E-3</v>
      </c>
      <c r="K34" s="36">
        <v>2.4328703703703706E-4</v>
      </c>
      <c r="L34" s="6">
        <v>32</v>
      </c>
      <c r="M34">
        <f>VLOOKUP(A34,ČP23!$B$2:$B$325,1,FALSE)</f>
        <v>2023989</v>
      </c>
    </row>
    <row r="35" spans="1:13" x14ac:dyDescent="0.45">
      <c r="A35">
        <v>2023992</v>
      </c>
      <c r="B35" t="s">
        <v>754</v>
      </c>
      <c r="C35">
        <v>2013</v>
      </c>
      <c r="D35" t="s">
        <v>290</v>
      </c>
      <c r="E35" t="s">
        <v>472</v>
      </c>
      <c r="F35" s="36" t="s">
        <v>853</v>
      </c>
      <c r="G35" s="36">
        <v>7.6365740740740734E-4</v>
      </c>
      <c r="H35" s="36">
        <v>7.6747685185185176E-4</v>
      </c>
      <c r="I35" t="s">
        <v>854</v>
      </c>
      <c r="J35" s="36">
        <v>1.4798611111111113E-3</v>
      </c>
      <c r="K35" s="36">
        <v>2.8599537037037037E-4</v>
      </c>
      <c r="L35" s="6">
        <v>29</v>
      </c>
      <c r="M35">
        <f>VLOOKUP(A35,ČP23!$B$2:$B$325,1,FALSE)</f>
        <v>2023992</v>
      </c>
    </row>
    <row r="36" spans="1:13" x14ac:dyDescent="0.45">
      <c r="A36">
        <v>2023011</v>
      </c>
      <c r="B36" t="s">
        <v>711</v>
      </c>
      <c r="C36">
        <v>2016</v>
      </c>
      <c r="D36" t="s">
        <v>290</v>
      </c>
      <c r="E36" t="s">
        <v>472</v>
      </c>
      <c r="F36" t="s">
        <v>855</v>
      </c>
      <c r="G36" s="36">
        <v>7.8159722222222216E-4</v>
      </c>
      <c r="H36" s="36">
        <v>7.9131944444444443E-4</v>
      </c>
      <c r="I36" s="36" t="s">
        <v>745</v>
      </c>
      <c r="J36" s="36">
        <v>1.5479166666666668E-3</v>
      </c>
      <c r="K36" s="36">
        <v>3.540509259259259E-4</v>
      </c>
      <c r="L36" s="6">
        <v>26</v>
      </c>
      <c r="M36">
        <f>VLOOKUP(A36,ČP23!$B$2:$B$325,1,FALSE)</f>
        <v>2023011</v>
      </c>
    </row>
    <row r="37" spans="1:13" x14ac:dyDescent="0.45">
      <c r="A37">
        <v>2022106</v>
      </c>
      <c r="B37" t="s">
        <v>763</v>
      </c>
      <c r="C37">
        <v>2013</v>
      </c>
      <c r="D37" t="s">
        <v>290</v>
      </c>
      <c r="E37" t="s">
        <v>472</v>
      </c>
      <c r="F37" s="36">
        <v>1.0627314814814816E-3</v>
      </c>
      <c r="G37" t="s">
        <v>856</v>
      </c>
      <c r="H37" s="36">
        <v>1.091898148148148E-3</v>
      </c>
      <c r="I37" t="s">
        <v>857</v>
      </c>
      <c r="J37" s="36">
        <v>2.0054398148148149E-3</v>
      </c>
      <c r="K37" s="36">
        <v>8.1157407407407404E-4</v>
      </c>
      <c r="L37" s="6">
        <v>24</v>
      </c>
      <c r="M37">
        <f>VLOOKUP(A37,ČP23!$B$2:$B$325,1,FALSE)</f>
        <v>2022106</v>
      </c>
    </row>
    <row r="38" spans="1:13" x14ac:dyDescent="0.45">
      <c r="A38">
        <v>2022096</v>
      </c>
      <c r="B38" t="s">
        <v>58</v>
      </c>
      <c r="C38">
        <v>2012</v>
      </c>
      <c r="D38" t="s">
        <v>290</v>
      </c>
      <c r="E38" t="s">
        <v>472</v>
      </c>
      <c r="F38" s="36">
        <v>5.6053240740740749E-4</v>
      </c>
      <c r="G38" t="s">
        <v>858</v>
      </c>
      <c r="H38" s="36" t="s">
        <v>859</v>
      </c>
      <c r="I38" s="36">
        <v>5.4629629629629635E-4</v>
      </c>
      <c r="J38" s="36">
        <v>1.077314814814815E-3</v>
      </c>
      <c r="K38" s="36">
        <v>1.7824074074074075E-5</v>
      </c>
      <c r="L38" s="6">
        <v>80</v>
      </c>
      <c r="M38">
        <f>VLOOKUP(A38,ČP23!$B$2:$B$325,1,FALSE)</f>
        <v>2022096</v>
      </c>
    </row>
    <row r="39" spans="1:13" x14ac:dyDescent="0.45">
      <c r="A39">
        <v>2022098</v>
      </c>
      <c r="B39" t="s">
        <v>55</v>
      </c>
      <c r="C39">
        <v>2012</v>
      </c>
      <c r="D39" t="s">
        <v>290</v>
      </c>
      <c r="E39" t="s">
        <v>472</v>
      </c>
      <c r="F39" s="36">
        <v>5.7534722222222221E-4</v>
      </c>
      <c r="G39" s="36" t="s">
        <v>860</v>
      </c>
      <c r="H39" s="36" t="s">
        <v>861</v>
      </c>
      <c r="J39" s="36">
        <v>1.080324074074074E-3</v>
      </c>
      <c r="K39" s="36">
        <v>2.0833333333333333E-5</v>
      </c>
      <c r="L39" s="6">
        <v>60</v>
      </c>
      <c r="M39">
        <f>VLOOKUP(A39,ČP23!$B$2:$B$325,1,FALSE)</f>
        <v>2022098</v>
      </c>
    </row>
    <row r="40" spans="1:13" x14ac:dyDescent="0.45">
      <c r="A40">
        <v>2022018</v>
      </c>
      <c r="B40" t="s">
        <v>722</v>
      </c>
      <c r="C40">
        <v>2014</v>
      </c>
      <c r="D40" t="s">
        <v>290</v>
      </c>
      <c r="E40" t="s">
        <v>472</v>
      </c>
      <c r="F40" s="36">
        <v>5.9803240740740748E-4</v>
      </c>
      <c r="G40" s="36" t="s">
        <v>862</v>
      </c>
      <c r="H40" s="36">
        <v>5.7442129629629629E-4</v>
      </c>
      <c r="I40" s="36" t="s">
        <v>863</v>
      </c>
      <c r="J40" s="36">
        <v>1.1421296296296297E-3</v>
      </c>
      <c r="K40" s="36">
        <v>8.2638888888888877E-5</v>
      </c>
      <c r="L40" s="6">
        <v>50</v>
      </c>
      <c r="M40">
        <f>VLOOKUP(A40,ČP23!$B$2:$B$325,1,FALSE)</f>
        <v>2022018</v>
      </c>
    </row>
    <row r="41" spans="1:13" x14ac:dyDescent="0.45">
      <c r="A41">
        <v>2023007</v>
      </c>
      <c r="B41" t="s">
        <v>720</v>
      </c>
      <c r="C41">
        <v>2013</v>
      </c>
      <c r="D41" t="s">
        <v>290</v>
      </c>
      <c r="E41" t="s">
        <v>472</v>
      </c>
      <c r="F41" t="s">
        <v>864</v>
      </c>
      <c r="G41" s="36">
        <v>5.7418981481481481E-4</v>
      </c>
      <c r="H41" s="36">
        <v>5.8599537037037029E-4</v>
      </c>
      <c r="I41" s="36" t="s">
        <v>499</v>
      </c>
      <c r="J41" s="36">
        <v>1.1517361111111112E-3</v>
      </c>
      <c r="K41" s="36">
        <v>9.2245370370370368E-5</v>
      </c>
      <c r="L41" s="6">
        <v>45</v>
      </c>
      <c r="M41">
        <f>VLOOKUP(A41,ČP23!$B$2:$B$325,1,FALSE)</f>
        <v>2023007</v>
      </c>
    </row>
    <row r="42" spans="1:13" x14ac:dyDescent="0.45">
      <c r="A42">
        <v>2023999</v>
      </c>
      <c r="B42" t="s">
        <v>865</v>
      </c>
      <c r="C42">
        <v>2016</v>
      </c>
      <c r="D42" t="s">
        <v>290</v>
      </c>
      <c r="E42" t="s">
        <v>472</v>
      </c>
      <c r="F42" s="36" t="s">
        <v>866</v>
      </c>
      <c r="H42" s="36">
        <v>6.1840277777777772E-4</v>
      </c>
      <c r="I42" s="36" t="s">
        <v>867</v>
      </c>
      <c r="J42" s="36">
        <v>1.2239583333333332E-3</v>
      </c>
      <c r="K42" s="36">
        <v>1.644675925925926E-4</v>
      </c>
      <c r="L42" s="6">
        <v>40</v>
      </c>
      <c r="M42">
        <f>VLOOKUP(A42,ČP23!$B$2:$B$325,1,FALSE)</f>
        <v>2023999</v>
      </c>
    </row>
    <row r="43" spans="1:13" x14ac:dyDescent="0.45">
      <c r="A43">
        <v>2023015</v>
      </c>
      <c r="B43" t="s">
        <v>728</v>
      </c>
      <c r="C43">
        <v>2016</v>
      </c>
      <c r="D43" t="s">
        <v>290</v>
      </c>
      <c r="E43" t="s">
        <v>472</v>
      </c>
      <c r="F43" s="36" t="s">
        <v>868</v>
      </c>
      <c r="H43" s="36">
        <v>6.4062500000000003E-4</v>
      </c>
      <c r="I43" s="36" t="s">
        <v>869</v>
      </c>
      <c r="J43" s="36">
        <v>1.2381944444444443E-3</v>
      </c>
      <c r="K43" s="36">
        <v>1.7870370370370368E-4</v>
      </c>
      <c r="L43" s="6">
        <v>36</v>
      </c>
      <c r="M43">
        <f>VLOOKUP(A43,ČP23!$B$2:$B$325,1,FALSE)</f>
        <v>2023015</v>
      </c>
    </row>
    <row r="44" spans="1:13" x14ac:dyDescent="0.45">
      <c r="A44">
        <v>2023016</v>
      </c>
      <c r="B44" t="s">
        <v>733</v>
      </c>
      <c r="C44">
        <v>2017</v>
      </c>
      <c r="D44" t="s">
        <v>290</v>
      </c>
      <c r="E44" t="s">
        <v>472</v>
      </c>
      <c r="F44" t="s">
        <v>870</v>
      </c>
      <c r="G44" s="36">
        <v>7.3923611111111108E-4</v>
      </c>
      <c r="H44" t="s">
        <v>871</v>
      </c>
      <c r="I44" s="36"/>
      <c r="J44" s="36">
        <v>1.4430555555555553E-3</v>
      </c>
      <c r="K44" s="36">
        <v>3.8356481481481483E-4</v>
      </c>
      <c r="L44" s="6">
        <v>32</v>
      </c>
      <c r="M44">
        <f>VLOOKUP(A44,ČP23!$B$2:$B$325,1,FALSE)</f>
        <v>2023016</v>
      </c>
    </row>
    <row r="45" spans="1:13" x14ac:dyDescent="0.45">
      <c r="A45">
        <v>2022114</v>
      </c>
      <c r="B45" t="s">
        <v>789</v>
      </c>
      <c r="C45">
        <v>2015</v>
      </c>
      <c r="D45" t="s">
        <v>290</v>
      </c>
      <c r="E45" t="s">
        <v>472</v>
      </c>
      <c r="F45" t="s">
        <v>872</v>
      </c>
      <c r="G45" s="36">
        <v>1.1814814814814815E-3</v>
      </c>
      <c r="H45" s="36">
        <v>1.0724537037037037E-3</v>
      </c>
      <c r="I45" t="s">
        <v>873</v>
      </c>
      <c r="J45" s="36">
        <v>2.212962962962963E-3</v>
      </c>
      <c r="K45" s="36">
        <v>1.1534722222222222E-3</v>
      </c>
      <c r="L45" s="6">
        <v>29</v>
      </c>
      <c r="M45">
        <f>VLOOKUP(A45,ČP23!$B$2:$B$325,1,FALSE)</f>
        <v>2022114</v>
      </c>
    </row>
    <row r="46" spans="1:13" x14ac:dyDescent="0.45">
      <c r="A46">
        <v>2020131</v>
      </c>
      <c r="B46" t="s">
        <v>98</v>
      </c>
      <c r="C46">
        <v>2010</v>
      </c>
      <c r="D46" t="s">
        <v>290</v>
      </c>
      <c r="E46" t="s">
        <v>313</v>
      </c>
      <c r="F46" t="s">
        <v>874</v>
      </c>
      <c r="G46" s="36">
        <v>5.1597222222222224E-4</v>
      </c>
      <c r="H46" s="36">
        <v>5.1435185185185178E-4</v>
      </c>
      <c r="I46" t="s">
        <v>875</v>
      </c>
      <c r="J46" s="36">
        <v>1.0047453703703703E-3</v>
      </c>
      <c r="L46" s="6">
        <v>100</v>
      </c>
      <c r="M46">
        <f>VLOOKUP(A46,ČP23!$B$2:$B$325,1,FALSE)</f>
        <v>2020131</v>
      </c>
    </row>
    <row r="47" spans="1:13" x14ac:dyDescent="0.45">
      <c r="A47">
        <v>2019101</v>
      </c>
      <c r="B47" t="s">
        <v>97</v>
      </c>
      <c r="C47">
        <v>2010</v>
      </c>
      <c r="D47" t="s">
        <v>290</v>
      </c>
      <c r="E47" t="s">
        <v>313</v>
      </c>
      <c r="F47" s="36">
        <v>5.62037037037037E-4</v>
      </c>
      <c r="G47" t="s">
        <v>876</v>
      </c>
      <c r="H47" s="36">
        <v>6.2476851851851853E-4</v>
      </c>
      <c r="I47" t="s">
        <v>877</v>
      </c>
      <c r="J47" s="36">
        <v>1.116087962962963E-3</v>
      </c>
      <c r="K47" s="36">
        <v>1.1134259259259258E-4</v>
      </c>
      <c r="L47" s="6">
        <v>80</v>
      </c>
      <c r="M47">
        <f>VLOOKUP(A47,ČP23!$B$2:$B$325,1,FALSE)</f>
        <v>2019101</v>
      </c>
    </row>
    <row r="48" spans="1:13" x14ac:dyDescent="0.45">
      <c r="A48">
        <v>2018436</v>
      </c>
      <c r="B48" t="s">
        <v>674</v>
      </c>
      <c r="C48">
        <v>2011</v>
      </c>
      <c r="D48" t="s">
        <v>290</v>
      </c>
      <c r="E48" t="s">
        <v>313</v>
      </c>
      <c r="F48" t="s">
        <v>878</v>
      </c>
      <c r="G48" s="36">
        <v>6.0902777777777778E-4</v>
      </c>
      <c r="H48" t="s">
        <v>879</v>
      </c>
      <c r="I48" s="36">
        <v>6.6030092592592583E-4</v>
      </c>
      <c r="J48" s="36">
        <v>1.2267361111111112E-3</v>
      </c>
      <c r="K48" s="36">
        <v>2.2199074074074073E-4</v>
      </c>
      <c r="L48" s="6">
        <v>60</v>
      </c>
      <c r="M48">
        <f>VLOOKUP(A48,ČP23!$B$2:$B$325,1,FALSE)</f>
        <v>2018436</v>
      </c>
    </row>
    <row r="49" spans="1:13" x14ac:dyDescent="0.45">
      <c r="A49">
        <v>2022026</v>
      </c>
      <c r="B49" t="s">
        <v>490</v>
      </c>
      <c r="C49">
        <v>2010</v>
      </c>
      <c r="D49" t="s">
        <v>290</v>
      </c>
      <c r="E49" t="s">
        <v>313</v>
      </c>
      <c r="F49" s="36">
        <v>6.5474537037037031E-4</v>
      </c>
      <c r="G49" t="s">
        <v>880</v>
      </c>
      <c r="H49" t="s">
        <v>881</v>
      </c>
      <c r="I49" s="36">
        <v>6.122685185185185E-4</v>
      </c>
      <c r="J49" s="36">
        <v>1.2369212962962963E-3</v>
      </c>
      <c r="K49" s="36">
        <v>2.3217592592592593E-4</v>
      </c>
      <c r="L49" s="6">
        <v>50</v>
      </c>
      <c r="M49">
        <f>VLOOKUP(A49,ČP23!$B$2:$B$325,1,FALSE)</f>
        <v>2022026</v>
      </c>
    </row>
    <row r="50" spans="1:13" x14ac:dyDescent="0.45">
      <c r="A50">
        <v>2023023</v>
      </c>
      <c r="B50" t="s">
        <v>797</v>
      </c>
      <c r="C50">
        <v>2010</v>
      </c>
      <c r="D50" t="s">
        <v>290</v>
      </c>
      <c r="E50" t="s">
        <v>313</v>
      </c>
      <c r="F50" s="36">
        <v>7.9537037037037033E-4</v>
      </c>
      <c r="G50" t="s">
        <v>482</v>
      </c>
      <c r="H50" s="36">
        <v>8.3402777777777783E-4</v>
      </c>
      <c r="I50" t="s">
        <v>882</v>
      </c>
      <c r="J50" s="36">
        <v>1.5751157407407406E-3</v>
      </c>
      <c r="K50" s="36">
        <v>5.7037037037037039E-4</v>
      </c>
      <c r="L50" s="6">
        <v>45</v>
      </c>
      <c r="M50">
        <f>VLOOKUP(A50,ČP23!$B$2:$B$325,1,FALSE)</f>
        <v>2023023</v>
      </c>
    </row>
    <row r="51" spans="1:13" x14ac:dyDescent="0.45">
      <c r="A51">
        <v>2018462</v>
      </c>
      <c r="B51" t="s">
        <v>129</v>
      </c>
      <c r="C51">
        <v>2010</v>
      </c>
      <c r="D51" t="s">
        <v>290</v>
      </c>
      <c r="E51" t="s">
        <v>313</v>
      </c>
      <c r="F51" t="s">
        <v>883</v>
      </c>
      <c r="G51" s="36">
        <v>4.8472222222222227E-4</v>
      </c>
      <c r="H51" s="36">
        <v>4.9502314814814819E-4</v>
      </c>
      <c r="I51" t="s">
        <v>884</v>
      </c>
      <c r="J51" s="36">
        <v>9.6400462962962976E-4</v>
      </c>
      <c r="L51" s="6">
        <v>100</v>
      </c>
      <c r="M51">
        <f>VLOOKUP(A51,ČP23!$B$2:$B$325,1,FALSE)</f>
        <v>2018462</v>
      </c>
    </row>
    <row r="52" spans="1:13" x14ac:dyDescent="0.45">
      <c r="A52">
        <v>2023021</v>
      </c>
      <c r="B52" t="s">
        <v>807</v>
      </c>
      <c r="C52">
        <v>2010</v>
      </c>
      <c r="D52" t="s">
        <v>290</v>
      </c>
      <c r="E52" t="s">
        <v>313</v>
      </c>
      <c r="F52" t="s">
        <v>885</v>
      </c>
      <c r="G52" s="36">
        <v>7.2789351851851845E-4</v>
      </c>
      <c r="H52" s="36">
        <v>7.3680555555555554E-4</v>
      </c>
      <c r="I52" t="s">
        <v>886</v>
      </c>
      <c r="J52" s="36">
        <v>1.3907407407407408E-3</v>
      </c>
      <c r="K52" s="36">
        <v>4.2673611111111108E-4</v>
      </c>
      <c r="L52" s="6">
        <v>50</v>
      </c>
      <c r="M52">
        <f>VLOOKUP(A52,ČP23!$B$2:$B$325,1,FALSE)</f>
        <v>2023021</v>
      </c>
    </row>
    <row r="53" spans="1:13" x14ac:dyDescent="0.45">
      <c r="A53">
        <v>2018011</v>
      </c>
      <c r="B53" t="s">
        <v>96</v>
      </c>
      <c r="C53">
        <v>2009</v>
      </c>
      <c r="D53" t="s">
        <v>290</v>
      </c>
      <c r="E53" t="s">
        <v>314</v>
      </c>
      <c r="F53" t="s">
        <v>887</v>
      </c>
      <c r="G53" s="36">
        <v>4.9398148148148153E-4</v>
      </c>
      <c r="H53" s="36">
        <v>4.7847222222222231E-4</v>
      </c>
      <c r="I53" t="s">
        <v>888</v>
      </c>
      <c r="J53" s="36">
        <v>9.4710648148148139E-4</v>
      </c>
      <c r="L53" s="6">
        <v>100</v>
      </c>
      <c r="M53">
        <f>VLOOKUP(A53,ČP23!$B$2:$B$325,1,FALSE)</f>
        <v>2018011</v>
      </c>
    </row>
    <row r="54" spans="1:13" x14ac:dyDescent="0.45">
      <c r="A54">
        <v>16098</v>
      </c>
      <c r="B54" t="s">
        <v>71</v>
      </c>
      <c r="C54">
        <v>2008</v>
      </c>
      <c r="D54" t="s">
        <v>290</v>
      </c>
      <c r="E54" t="s">
        <v>314</v>
      </c>
      <c r="F54" s="36">
        <v>5.3368055555555558E-4</v>
      </c>
      <c r="G54" t="s">
        <v>618</v>
      </c>
      <c r="H54" s="36">
        <v>4.9398148148148153E-4</v>
      </c>
      <c r="I54" t="s">
        <v>889</v>
      </c>
      <c r="J54" s="36">
        <v>9.7407407407407414E-4</v>
      </c>
      <c r="K54" s="36">
        <v>2.6967592592592595E-5</v>
      </c>
      <c r="L54" s="6">
        <v>80</v>
      </c>
      <c r="M54">
        <f>VLOOKUP(A54,ČP23!$B$2:$B$325,1,FALSE)</f>
        <v>16098</v>
      </c>
    </row>
    <row r="55" spans="1:13" x14ac:dyDescent="0.45">
      <c r="A55">
        <v>2022028</v>
      </c>
      <c r="B55" t="s">
        <v>92</v>
      </c>
      <c r="C55">
        <v>2008</v>
      </c>
      <c r="D55" t="s">
        <v>290</v>
      </c>
      <c r="E55" t="s">
        <v>314</v>
      </c>
      <c r="F55" t="s">
        <v>890</v>
      </c>
      <c r="G55" s="36">
        <v>5.4976851851851855E-4</v>
      </c>
      <c r="H55" t="s">
        <v>891</v>
      </c>
      <c r="I55" s="36">
        <v>5.4502314814814821E-4</v>
      </c>
      <c r="J55" s="36">
        <v>1.0819444444444442E-3</v>
      </c>
      <c r="K55" s="36">
        <v>1.3483796296296299E-4</v>
      </c>
      <c r="L55" s="6">
        <v>60</v>
      </c>
      <c r="M55">
        <f>VLOOKUP(A55,ČP23!$B$2:$B$325,1,FALSE)</f>
        <v>2022028</v>
      </c>
    </row>
    <row r="56" spans="1:13" x14ac:dyDescent="0.45">
      <c r="A56">
        <v>2018305</v>
      </c>
      <c r="B56" t="s">
        <v>822</v>
      </c>
      <c r="C56">
        <v>2008</v>
      </c>
      <c r="D56" t="s">
        <v>290</v>
      </c>
      <c r="E56" t="s">
        <v>314</v>
      </c>
      <c r="F56" s="36" t="s">
        <v>892</v>
      </c>
      <c r="G56" s="36">
        <v>5.631944444444444E-4</v>
      </c>
      <c r="H56" t="s">
        <v>893</v>
      </c>
      <c r="I56" s="36">
        <v>5.8206018518518513E-4</v>
      </c>
      <c r="J56" s="36">
        <v>1.1197916666666667E-3</v>
      </c>
      <c r="K56" s="36">
        <v>1.726851851851852E-4</v>
      </c>
      <c r="L56" s="6">
        <v>50</v>
      </c>
      <c r="M56">
        <f>VLOOKUP(A56,ČP23!$B$2:$B$325,1,FALSE)</f>
        <v>2018305</v>
      </c>
    </row>
    <row r="57" spans="1:13" x14ac:dyDescent="0.45">
      <c r="A57" s="7">
        <v>2022125</v>
      </c>
      <c r="B57" t="s">
        <v>819</v>
      </c>
      <c r="C57">
        <v>2008</v>
      </c>
      <c r="D57" t="s">
        <v>290</v>
      </c>
      <c r="E57" t="s">
        <v>314</v>
      </c>
      <c r="F57" s="36">
        <v>5.8969907407407419E-4</v>
      </c>
      <c r="G57" t="s">
        <v>894</v>
      </c>
      <c r="H57" t="s">
        <v>895</v>
      </c>
      <c r="I57" s="36">
        <v>6.5833333333333336E-4</v>
      </c>
      <c r="J57" s="36">
        <v>1.210763888888889E-3</v>
      </c>
      <c r="K57" s="36">
        <v>2.6365740740740744E-4</v>
      </c>
      <c r="L57" s="6">
        <v>40</v>
      </c>
      <c r="M57">
        <f>VLOOKUP(A57,ČP23!$B$2:$B$325,1,FALSE)</f>
        <v>2022125</v>
      </c>
    </row>
    <row r="58" spans="1:13" x14ac:dyDescent="0.45">
      <c r="A58">
        <v>2022029</v>
      </c>
      <c r="B58" t="s">
        <v>90</v>
      </c>
      <c r="C58">
        <v>2008</v>
      </c>
      <c r="D58" t="s">
        <v>290</v>
      </c>
      <c r="E58" t="s">
        <v>314</v>
      </c>
      <c r="G58" t="s">
        <v>896</v>
      </c>
      <c r="H58" t="s">
        <v>897</v>
      </c>
      <c r="I58" s="36">
        <v>5.6759259259259263E-4</v>
      </c>
      <c r="J58" s="36">
        <v>1.2218750000000001E-3</v>
      </c>
      <c r="K58" s="36">
        <v>2.7476851851851854E-4</v>
      </c>
      <c r="L58" s="6">
        <v>36</v>
      </c>
      <c r="M58">
        <f>VLOOKUP(A58,ČP23!$B$2:$B$325,1,FALSE)</f>
        <v>2022029</v>
      </c>
    </row>
    <row r="59" spans="1:13" x14ac:dyDescent="0.45">
      <c r="A59">
        <v>2019105</v>
      </c>
      <c r="B59" t="s">
        <v>138</v>
      </c>
      <c r="C59">
        <v>2008</v>
      </c>
      <c r="D59" t="s">
        <v>290</v>
      </c>
      <c r="E59" t="s">
        <v>314</v>
      </c>
      <c r="F59" s="36">
        <v>4.2071759259259259E-4</v>
      </c>
      <c r="G59" t="s">
        <v>898</v>
      </c>
      <c r="H59" s="36">
        <v>4.1342592592592586E-4</v>
      </c>
      <c r="I59" t="s">
        <v>899</v>
      </c>
      <c r="J59" s="36">
        <v>8.0798611111111099E-4</v>
      </c>
      <c r="L59" s="6">
        <v>100</v>
      </c>
      <c r="M59">
        <f>VLOOKUP(A59,ČP23!$B$2:$B$325,1,FALSE)</f>
        <v>2019105</v>
      </c>
    </row>
    <row r="60" spans="1:13" x14ac:dyDescent="0.45">
      <c r="A60">
        <v>16137</v>
      </c>
      <c r="B60" t="s">
        <v>135</v>
      </c>
      <c r="C60">
        <v>2008</v>
      </c>
      <c r="D60" t="s">
        <v>290</v>
      </c>
      <c r="E60" t="s">
        <v>314</v>
      </c>
      <c r="F60" t="s">
        <v>900</v>
      </c>
      <c r="G60" s="36">
        <v>4.6840277777777782E-4</v>
      </c>
      <c r="H60" t="s">
        <v>901</v>
      </c>
      <c r="I60" s="36">
        <v>4.6307870370370367E-4</v>
      </c>
      <c r="J60" s="36">
        <v>8.0949074074074072E-4</v>
      </c>
      <c r="K60" s="36">
        <v>1.5046296296296296E-6</v>
      </c>
      <c r="L60" s="6">
        <v>80</v>
      </c>
      <c r="M60">
        <f>VLOOKUP(A60,ČP23!$B$2:$B$325,1,FALSE)</f>
        <v>16137</v>
      </c>
    </row>
    <row r="61" spans="1:13" x14ac:dyDescent="0.45">
      <c r="A61">
        <v>171027</v>
      </c>
      <c r="B61" t="s">
        <v>125</v>
      </c>
      <c r="C61">
        <v>2009</v>
      </c>
      <c r="D61" t="s">
        <v>290</v>
      </c>
      <c r="E61" t="s">
        <v>314</v>
      </c>
      <c r="F61" t="s">
        <v>902</v>
      </c>
      <c r="G61" s="36">
        <v>4.6712962962962962E-4</v>
      </c>
      <c r="H61" t="s">
        <v>903</v>
      </c>
      <c r="I61" s="36">
        <v>4.924768518518518E-4</v>
      </c>
      <c r="J61" s="36">
        <v>8.6967592592592598E-4</v>
      </c>
      <c r="K61" s="36">
        <v>6.1689814814814807E-5</v>
      </c>
      <c r="L61" s="6">
        <v>60</v>
      </c>
      <c r="M61">
        <f>VLOOKUP(A61,ČP23!$B$2:$B$325,1,FALSE)</f>
        <v>171027</v>
      </c>
    </row>
    <row r="62" spans="1:13" x14ac:dyDescent="0.45">
      <c r="A62">
        <v>2020135</v>
      </c>
      <c r="B62" t="s">
        <v>137</v>
      </c>
      <c r="C62">
        <v>2008</v>
      </c>
      <c r="D62" t="s">
        <v>290</v>
      </c>
      <c r="E62" t="s">
        <v>314</v>
      </c>
      <c r="F62" s="36">
        <v>5.8935185185185186E-4</v>
      </c>
      <c r="G62" t="s">
        <v>904</v>
      </c>
      <c r="H62" s="36">
        <v>6.0046296296296302E-4</v>
      </c>
      <c r="I62" t="s">
        <v>905</v>
      </c>
      <c r="J62" s="36">
        <v>1.0937499999999999E-3</v>
      </c>
      <c r="K62" s="36">
        <v>2.8576388888888889E-4</v>
      </c>
      <c r="L62" s="6">
        <v>45</v>
      </c>
      <c r="M62">
        <f>VLOOKUP(A62,ČP23!$B$2:$B$325,1,FALSE)</f>
        <v>2020135</v>
      </c>
    </row>
    <row r="63" spans="1:13" x14ac:dyDescent="0.45">
      <c r="A63">
        <v>16184</v>
      </c>
      <c r="B63" t="s">
        <v>906</v>
      </c>
      <c r="C63">
        <v>2008</v>
      </c>
      <c r="D63" t="s">
        <v>290</v>
      </c>
      <c r="E63" t="s">
        <v>314</v>
      </c>
      <c r="F63" t="s">
        <v>907</v>
      </c>
      <c r="G63" s="36">
        <v>5.7812499999999997E-4</v>
      </c>
      <c r="H63" s="36">
        <v>5.6979166666666658E-4</v>
      </c>
      <c r="I63" t="s">
        <v>908</v>
      </c>
      <c r="J63" s="36">
        <v>1.1190972222222221E-3</v>
      </c>
      <c r="K63" s="36">
        <v>3.1111111111111113E-4</v>
      </c>
      <c r="L63" s="6">
        <v>40</v>
      </c>
      <c r="M63">
        <f>VLOOKUP(A63,ČP23!$B$2:$B$325,1,FALSE)</f>
        <v>16184</v>
      </c>
    </row>
    <row r="64" spans="1:13" x14ac:dyDescent="0.45">
      <c r="A64">
        <v>2023990</v>
      </c>
      <c r="B64" t="s">
        <v>832</v>
      </c>
      <c r="C64">
        <v>2009</v>
      </c>
      <c r="D64" t="s">
        <v>290</v>
      </c>
      <c r="E64" t="s">
        <v>314</v>
      </c>
      <c r="F64" t="s">
        <v>909</v>
      </c>
      <c r="G64" s="36">
        <v>6.281250000000001E-4</v>
      </c>
      <c r="H64" t="s">
        <v>910</v>
      </c>
      <c r="I64" s="36">
        <v>6.8321759259259258E-4</v>
      </c>
      <c r="J64" s="36">
        <v>1.2362268518518519E-3</v>
      </c>
      <c r="K64" s="36">
        <v>4.2824074074074075E-4</v>
      </c>
      <c r="L64" s="6">
        <v>36</v>
      </c>
      <c r="M64">
        <f>VLOOKUP(A64,ČP23!$B$2:$B$325,1,FALSE)</f>
        <v>2023990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16</vt:i4>
      </vt:variant>
    </vt:vector>
  </HeadingPairs>
  <TitlesOfParts>
    <vt:vector size="16" baseType="lpstr">
      <vt:lpstr>ČP23</vt:lpstr>
      <vt:lpstr>BL24</vt:lpstr>
      <vt:lpstr>psč_kraj</vt:lpstr>
      <vt:lpstr>DM1</vt:lpstr>
      <vt:lpstr>DM2</vt:lpstr>
      <vt:lpstr>DM3</vt:lpstr>
      <vt:lpstr>SP1</vt:lpstr>
      <vt:lpstr>SP2</vt:lpstr>
      <vt:lpstr>SP3</vt:lpstr>
      <vt:lpstr>Misecky SBX</vt:lpstr>
      <vt:lpstr>DMSBX1</vt:lpstr>
      <vt:lpstr>DMSBX2</vt:lpstr>
      <vt:lpstr>DMSBX3</vt:lpstr>
      <vt:lpstr>pa</vt:lpstr>
      <vt:lpstr>so</vt:lpstr>
      <vt:lpstr>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Dvořáková</dc:creator>
  <cp:lastModifiedBy>Lenka Dvořáková</cp:lastModifiedBy>
  <cp:lastPrinted>2023-03-19T10:53:59Z</cp:lastPrinted>
  <dcterms:created xsi:type="dcterms:W3CDTF">2023-01-26T07:38:21Z</dcterms:created>
  <dcterms:modified xsi:type="dcterms:W3CDTF">2023-10-28T19:08:49Z</dcterms:modified>
</cp:coreProperties>
</file>